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9C80DA3-113E-4063-AB3C-4A231EF975F7}" xr6:coauthVersionLast="47" xr6:coauthVersionMax="47" xr10:uidLastSave="{00000000-0000-0000-0000-000000000000}"/>
  <bookViews>
    <workbookView xWindow="-120" yWindow="-120" windowWidth="29040" windowHeight="15720" firstSheet="25" activeTab="25" xr2:uid="{00000000-000D-0000-FFFF-FFFF00000000}"/>
  </bookViews>
  <sheets>
    <sheet name="120126" sheetId="2" state="hidden" r:id="rId1"/>
    <sheet name="120126 8esq" sheetId="3" state="hidden" r:id="rId2"/>
    <sheet name="200126" sheetId="4" state="hidden" r:id="rId3"/>
    <sheet name="200126 8ESQ" sheetId="5" state="hidden" r:id="rId4"/>
    <sheet name="290126" sheetId="6" state="hidden" r:id="rId5"/>
    <sheet name="090226" sheetId="7" state="hidden" r:id="rId6"/>
    <sheet name="160226 ma" sheetId="8" state="hidden" r:id="rId7"/>
    <sheet name="170226 ph y zam" sheetId="9" state="hidden" r:id="rId8"/>
    <sheet name="250226" sheetId="10" state="hidden" r:id="rId9"/>
    <sheet name="060326" sheetId="11" state="hidden" r:id="rId10"/>
    <sheet name="170326" sheetId="12" state="hidden" r:id="rId11"/>
    <sheet name="190326" sheetId="13" state="hidden" r:id="rId12"/>
    <sheet name="200326" sheetId="14" state="hidden" r:id="rId13"/>
    <sheet name="240326" sheetId="15" state="hidden" r:id="rId14"/>
    <sheet name="060426" sheetId="16" state="hidden" r:id="rId15"/>
    <sheet name="100426" sheetId="17" state="hidden" r:id="rId16"/>
    <sheet name="140426" sheetId="18" state="hidden" r:id="rId17"/>
    <sheet name="230426" sheetId="19" state="hidden" r:id="rId18"/>
    <sheet name="300426" sheetId="20" state="hidden" r:id="rId19"/>
    <sheet name="050526" sheetId="21" state="hidden" r:id="rId20"/>
    <sheet name="Hoja 29" sheetId="22" state="hidden" r:id="rId21"/>
    <sheet name="180526" sheetId="23" state="hidden" r:id="rId22"/>
    <sheet name="260526" sheetId="24" state="hidden" r:id="rId23"/>
    <sheet name="020626" sheetId="25" state="hidden" r:id="rId24"/>
    <sheet name="110626" sheetId="26" state="hidden" r:id="rId25"/>
    <sheet name="010726" sheetId="29" r:id="rId26"/>
  </sheets>
  <definedNames>
    <definedName name="_xlnm._FilterDatabase" localSheetId="19" hidden="1">'050526'!$A$2:$BN$267</definedName>
    <definedName name="_xlnm._FilterDatabase" localSheetId="14" hidden="1">'060426'!$A$2:$BO$266</definedName>
    <definedName name="_xlnm._FilterDatabase" localSheetId="6" hidden="1">'160226 ma'!$A$2:$BK$266</definedName>
    <definedName name="_xlnm._FilterDatabase" localSheetId="11" hidden="1">'190326'!$A$2:$BJ$291</definedName>
    <definedName name="_xlnm._FilterDatabase" localSheetId="2" hidden="1">'200126'!$A$2:$BN$268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" i="29" l="1"/>
  <c r="U1" i="29" s="1"/>
  <c r="V1" i="29"/>
  <c r="AA268" i="26"/>
  <c r="V268" i="26"/>
  <c r="N268" i="26"/>
  <c r="K268" i="26" s="1"/>
  <c r="J268" i="26" s="1"/>
  <c r="AA267" i="26"/>
  <c r="V267" i="26"/>
  <c r="N267" i="26"/>
  <c r="K267" i="26" s="1"/>
  <c r="J267" i="26" s="1"/>
  <c r="AA266" i="26"/>
  <c r="V266" i="26"/>
  <c r="N266" i="26"/>
  <c r="K266" i="26" s="1"/>
  <c r="J266" i="26" s="1"/>
  <c r="AA265" i="26"/>
  <c r="V265" i="26"/>
  <c r="K265" i="26" s="1"/>
  <c r="J265" i="26" s="1"/>
  <c r="N265" i="26"/>
  <c r="AA264" i="26"/>
  <c r="V264" i="26"/>
  <c r="N264" i="26"/>
  <c r="K264" i="26"/>
  <c r="J264" i="26" s="1"/>
  <c r="AA263" i="26"/>
  <c r="V263" i="26"/>
  <c r="N263" i="26"/>
  <c r="K263" i="26"/>
  <c r="J263" i="26" s="1"/>
  <c r="AA262" i="26"/>
  <c r="V262" i="26"/>
  <c r="N262" i="26"/>
  <c r="K262" i="26"/>
  <c r="J262" i="26" s="1"/>
  <c r="AA261" i="26"/>
  <c r="V261" i="26"/>
  <c r="N261" i="26"/>
  <c r="K261" i="26"/>
  <c r="J261" i="26" s="1"/>
  <c r="AA260" i="26"/>
  <c r="V260" i="26"/>
  <c r="N260" i="26"/>
  <c r="K260" i="26"/>
  <c r="J260" i="26" s="1"/>
  <c r="AA259" i="26"/>
  <c r="V259" i="26"/>
  <c r="N259" i="26"/>
  <c r="K259" i="26" s="1"/>
  <c r="J259" i="26" s="1"/>
  <c r="AA258" i="26"/>
  <c r="V258" i="26"/>
  <c r="N258" i="26"/>
  <c r="K258" i="26" s="1"/>
  <c r="J258" i="26" s="1"/>
  <c r="AA257" i="26"/>
  <c r="V257" i="26"/>
  <c r="N257" i="26"/>
  <c r="K257" i="26" s="1"/>
  <c r="J257" i="26" s="1"/>
  <c r="AA256" i="26"/>
  <c r="V256" i="26"/>
  <c r="N256" i="26"/>
  <c r="K256" i="26" s="1"/>
  <c r="J256" i="26"/>
  <c r="AA255" i="26"/>
  <c r="V255" i="26"/>
  <c r="N255" i="26"/>
  <c r="K255" i="26" s="1"/>
  <c r="J255" i="26" s="1"/>
  <c r="AA254" i="26"/>
  <c r="V254" i="26"/>
  <c r="N254" i="26"/>
  <c r="K254" i="26" s="1"/>
  <c r="J254" i="26" s="1"/>
  <c r="AA253" i="26"/>
  <c r="V253" i="26"/>
  <c r="K253" i="26" s="1"/>
  <c r="J253" i="26" s="1"/>
  <c r="N253" i="26"/>
  <c r="AA252" i="26"/>
  <c r="V252" i="26"/>
  <c r="N252" i="26"/>
  <c r="K252" i="26"/>
  <c r="J252" i="26" s="1"/>
  <c r="AA251" i="26"/>
  <c r="V251" i="26"/>
  <c r="N251" i="26"/>
  <c r="K251" i="26"/>
  <c r="J251" i="26" s="1"/>
  <c r="AA250" i="26"/>
  <c r="V250" i="26"/>
  <c r="N250" i="26"/>
  <c r="K250" i="26"/>
  <c r="J250" i="26" s="1"/>
  <c r="AA249" i="26"/>
  <c r="V249" i="26"/>
  <c r="N249" i="26"/>
  <c r="K249" i="26"/>
  <c r="J249" i="26" s="1"/>
  <c r="AA248" i="26"/>
  <c r="V248" i="26"/>
  <c r="N248" i="26"/>
  <c r="K248" i="26"/>
  <c r="J248" i="26" s="1"/>
  <c r="AA247" i="26"/>
  <c r="V247" i="26"/>
  <c r="N247" i="26"/>
  <c r="K247" i="26" s="1"/>
  <c r="J247" i="26" s="1"/>
  <c r="AA246" i="26"/>
  <c r="V246" i="26"/>
  <c r="N246" i="26"/>
  <c r="K246" i="26" s="1"/>
  <c r="J246" i="26" s="1"/>
  <c r="AA245" i="26"/>
  <c r="V245" i="26"/>
  <c r="N245" i="26"/>
  <c r="K245" i="26" s="1"/>
  <c r="J245" i="26" s="1"/>
  <c r="AA244" i="26"/>
  <c r="V244" i="26"/>
  <c r="N244" i="26"/>
  <c r="K244" i="26" s="1"/>
  <c r="J244" i="26"/>
  <c r="V243" i="26"/>
  <c r="K243" i="26"/>
  <c r="J243" i="26"/>
  <c r="V242" i="26"/>
  <c r="N242" i="26"/>
  <c r="K242" i="26" s="1"/>
  <c r="J242" i="26" s="1"/>
  <c r="V241" i="26"/>
  <c r="N241" i="26"/>
  <c r="K241" i="26"/>
  <c r="J241" i="26" s="1"/>
  <c r="V240" i="26"/>
  <c r="K240" i="26" s="1"/>
  <c r="J240" i="26" s="1"/>
  <c r="N240" i="26"/>
  <c r="V239" i="26"/>
  <c r="N239" i="26"/>
  <c r="K239" i="26" s="1"/>
  <c r="J239" i="26" s="1"/>
  <c r="V238" i="26"/>
  <c r="N238" i="26"/>
  <c r="K238" i="26"/>
  <c r="J238" i="26" s="1"/>
  <c r="V237" i="26"/>
  <c r="K237" i="26" s="1"/>
  <c r="J237" i="26" s="1"/>
  <c r="N237" i="26"/>
  <c r="V236" i="26"/>
  <c r="N236" i="26"/>
  <c r="K236" i="26" s="1"/>
  <c r="J236" i="26" s="1"/>
  <c r="V235" i="26"/>
  <c r="N235" i="26"/>
  <c r="K235" i="26"/>
  <c r="J235" i="26" s="1"/>
  <c r="V234" i="26"/>
  <c r="K234" i="26" s="1"/>
  <c r="J234" i="26" s="1"/>
  <c r="N234" i="26"/>
  <c r="V233" i="26"/>
  <c r="K233" i="26"/>
  <c r="J233" i="26" s="1"/>
  <c r="V232" i="26"/>
  <c r="K232" i="26" s="1"/>
  <c r="J232" i="26" s="1"/>
  <c r="N232" i="26"/>
  <c r="V231" i="26"/>
  <c r="N231" i="26"/>
  <c r="K231" i="26" s="1"/>
  <c r="J231" i="26" s="1"/>
  <c r="V230" i="26"/>
  <c r="N230" i="26"/>
  <c r="K230" i="26"/>
  <c r="J230" i="26" s="1"/>
  <c r="V229" i="26"/>
  <c r="N229" i="26"/>
  <c r="K229" i="26" s="1"/>
  <c r="J229" i="26" s="1"/>
  <c r="AA228" i="26"/>
  <c r="V228" i="26"/>
  <c r="K228" i="26" s="1"/>
  <c r="J228" i="26" s="1"/>
  <c r="N228" i="26"/>
  <c r="AA227" i="26"/>
  <c r="V227" i="26"/>
  <c r="N227" i="26"/>
  <c r="K227" i="26"/>
  <c r="J227" i="26" s="1"/>
  <c r="V226" i="26"/>
  <c r="N226" i="26"/>
  <c r="K226" i="26" s="1"/>
  <c r="J226" i="26" s="1"/>
  <c r="V225" i="26"/>
  <c r="N225" i="26"/>
  <c r="K225" i="26"/>
  <c r="J225" i="26"/>
  <c r="V224" i="26"/>
  <c r="N224" i="26"/>
  <c r="K224" i="26"/>
  <c r="J224" i="26" s="1"/>
  <c r="V223" i="26"/>
  <c r="N223" i="26"/>
  <c r="K223" i="26" s="1"/>
  <c r="J223" i="26" s="1"/>
  <c r="V222" i="26"/>
  <c r="N222" i="26"/>
  <c r="K222" i="26"/>
  <c r="J222" i="26"/>
  <c r="V221" i="26"/>
  <c r="N221" i="26"/>
  <c r="K221" i="26"/>
  <c r="J221" i="26" s="1"/>
  <c r="V220" i="26"/>
  <c r="N220" i="26"/>
  <c r="K220" i="26" s="1"/>
  <c r="J220" i="26" s="1"/>
  <c r="V219" i="26"/>
  <c r="N219" i="26"/>
  <c r="K219" i="26"/>
  <c r="J219" i="26"/>
  <c r="V218" i="26"/>
  <c r="N218" i="26"/>
  <c r="K218" i="26"/>
  <c r="J218" i="26" s="1"/>
  <c r="AA217" i="26"/>
  <c r="V217" i="26"/>
  <c r="N217" i="26"/>
  <c r="K217" i="26"/>
  <c r="J217" i="26" s="1"/>
  <c r="AA216" i="26"/>
  <c r="V216" i="26"/>
  <c r="N216" i="26"/>
  <c r="K216" i="26"/>
  <c r="J216" i="26" s="1"/>
  <c r="V215" i="26"/>
  <c r="K215" i="26" s="1"/>
  <c r="J215" i="26" s="1"/>
  <c r="N215" i="26"/>
  <c r="AA214" i="26"/>
  <c r="V214" i="26"/>
  <c r="K214" i="26" s="1"/>
  <c r="J214" i="26" s="1"/>
  <c r="N214" i="26"/>
  <c r="V213" i="26"/>
  <c r="N213" i="26"/>
  <c r="K213" i="26" s="1"/>
  <c r="J213" i="26" s="1"/>
  <c r="V212" i="26"/>
  <c r="N212" i="26"/>
  <c r="K212" i="26"/>
  <c r="J212" i="26" s="1"/>
  <c r="AA211" i="26"/>
  <c r="V211" i="26"/>
  <c r="N211" i="26"/>
  <c r="K211" i="26"/>
  <c r="J211" i="26"/>
  <c r="V210" i="26"/>
  <c r="N210" i="26"/>
  <c r="K210" i="26"/>
  <c r="J210" i="26" s="1"/>
  <c r="V209" i="26"/>
  <c r="N209" i="26"/>
  <c r="K209" i="26" s="1"/>
  <c r="J209" i="26" s="1"/>
  <c r="V208" i="26"/>
  <c r="N208" i="26"/>
  <c r="K208" i="26"/>
  <c r="J208" i="26"/>
  <c r="V207" i="26"/>
  <c r="N207" i="26"/>
  <c r="K207" i="26"/>
  <c r="J207" i="26" s="1"/>
  <c r="V206" i="26"/>
  <c r="N206" i="26"/>
  <c r="K206" i="26" s="1"/>
  <c r="J206" i="26"/>
  <c r="V205" i="26"/>
  <c r="N205" i="26"/>
  <c r="K205" i="26"/>
  <c r="J205" i="26"/>
  <c r="N204" i="26"/>
  <c r="K204" i="26" s="1"/>
  <c r="J204" i="26" s="1"/>
  <c r="V203" i="26"/>
  <c r="N203" i="26"/>
  <c r="K203" i="26"/>
  <c r="J203" i="26" s="1"/>
  <c r="V202" i="26"/>
  <c r="K202" i="26" s="1"/>
  <c r="J202" i="26" s="1"/>
  <c r="N202" i="26"/>
  <c r="V201" i="26"/>
  <c r="N201" i="26"/>
  <c r="K201" i="26" s="1"/>
  <c r="J201" i="26" s="1"/>
  <c r="V200" i="26"/>
  <c r="N200" i="26"/>
  <c r="K200" i="26"/>
  <c r="J200" i="26" s="1"/>
  <c r="V199" i="26"/>
  <c r="N199" i="26"/>
  <c r="K199" i="26" s="1"/>
  <c r="J199" i="26" s="1"/>
  <c r="V198" i="26"/>
  <c r="K198" i="26"/>
  <c r="J198" i="26" s="1"/>
  <c r="V197" i="26"/>
  <c r="K197" i="26" s="1"/>
  <c r="J197" i="26" s="1"/>
  <c r="N197" i="26"/>
  <c r="AA196" i="26"/>
  <c r="V196" i="26"/>
  <c r="N196" i="26"/>
  <c r="K196" i="26" s="1"/>
  <c r="J196" i="26" s="1"/>
  <c r="AA195" i="26"/>
  <c r="V195" i="26"/>
  <c r="N195" i="26"/>
  <c r="K195" i="26"/>
  <c r="J195" i="26" s="1"/>
  <c r="V194" i="26"/>
  <c r="N194" i="26"/>
  <c r="K194" i="26" s="1"/>
  <c r="J194" i="26" s="1"/>
  <c r="AA193" i="26"/>
  <c r="V193" i="26"/>
  <c r="N193" i="26"/>
  <c r="K193" i="26"/>
  <c r="J193" i="26"/>
  <c r="AA192" i="26"/>
  <c r="V192" i="26"/>
  <c r="K192" i="26" s="1"/>
  <c r="J192" i="26" s="1"/>
  <c r="N192" i="26"/>
  <c r="AA191" i="26"/>
  <c r="V191" i="26"/>
  <c r="N191" i="26"/>
  <c r="V190" i="26"/>
  <c r="K190" i="26"/>
  <c r="J190" i="26" s="1"/>
  <c r="V189" i="26"/>
  <c r="K189" i="26" s="1"/>
  <c r="J189" i="26" s="1"/>
  <c r="N189" i="26"/>
  <c r="V188" i="26"/>
  <c r="N188" i="26"/>
  <c r="K188" i="26" s="1"/>
  <c r="J188" i="26" s="1"/>
  <c r="V187" i="26"/>
  <c r="N187" i="26"/>
  <c r="K187" i="26"/>
  <c r="J187" i="26" s="1"/>
  <c r="V186" i="26"/>
  <c r="N186" i="26"/>
  <c r="K186" i="26" s="1"/>
  <c r="J186" i="26" s="1"/>
  <c r="AA185" i="26"/>
  <c r="V185" i="26"/>
  <c r="N185" i="26"/>
  <c r="K185" i="26" s="1"/>
  <c r="J185" i="26" s="1"/>
  <c r="AA184" i="26"/>
  <c r="V184" i="26"/>
  <c r="N184" i="26"/>
  <c r="K184" i="26"/>
  <c r="J184" i="26" s="1"/>
  <c r="AA183" i="26"/>
  <c r="V183" i="26"/>
  <c r="N183" i="26"/>
  <c r="K183" i="26"/>
  <c r="J183" i="26" s="1"/>
  <c r="AA182" i="26"/>
  <c r="V182" i="26"/>
  <c r="N182" i="26"/>
  <c r="K182" i="26"/>
  <c r="J182" i="26" s="1"/>
  <c r="AA181" i="26"/>
  <c r="V181" i="26"/>
  <c r="N181" i="26"/>
  <c r="K181" i="26"/>
  <c r="J181" i="26" s="1"/>
  <c r="V180" i="26"/>
  <c r="N180" i="26"/>
  <c r="V179" i="26"/>
  <c r="N179" i="26"/>
  <c r="K179" i="26" s="1"/>
  <c r="J179" i="26" s="1"/>
  <c r="V178" i="26"/>
  <c r="N178" i="26"/>
  <c r="K178" i="26"/>
  <c r="J178" i="26" s="1"/>
  <c r="AA177" i="26"/>
  <c r="V177" i="26"/>
  <c r="K177" i="26" s="1"/>
  <c r="J177" i="26" s="1"/>
  <c r="N177" i="26"/>
  <c r="V176" i="26"/>
  <c r="N176" i="26"/>
  <c r="K176" i="26"/>
  <c r="J176" i="26" s="1"/>
  <c r="V175" i="26"/>
  <c r="N175" i="26"/>
  <c r="K175" i="26" s="1"/>
  <c r="J175" i="26" s="1"/>
  <c r="AA174" i="26"/>
  <c r="V174" i="26"/>
  <c r="N174" i="26"/>
  <c r="K174" i="26"/>
  <c r="J174" i="26"/>
  <c r="V173" i="26"/>
  <c r="N173" i="26"/>
  <c r="K173" i="26" s="1"/>
  <c r="J173" i="26" s="1"/>
  <c r="V172" i="26"/>
  <c r="N172" i="26"/>
  <c r="K172" i="26"/>
  <c r="J172" i="26" s="1"/>
  <c r="V171" i="26"/>
  <c r="K171" i="26"/>
  <c r="J171" i="26"/>
  <c r="V170" i="26"/>
  <c r="N170" i="26"/>
  <c r="K170" i="26"/>
  <c r="J170" i="26" s="1"/>
  <c r="AA169" i="26"/>
  <c r="V169" i="26"/>
  <c r="N169" i="26"/>
  <c r="K169" i="26"/>
  <c r="J169" i="26" s="1"/>
  <c r="V168" i="26"/>
  <c r="N168" i="26"/>
  <c r="K168" i="26"/>
  <c r="J168" i="26"/>
  <c r="N167" i="26"/>
  <c r="K167" i="26"/>
  <c r="J167" i="26" s="1"/>
  <c r="AA166" i="26"/>
  <c r="V166" i="26"/>
  <c r="N166" i="26"/>
  <c r="K166" i="26"/>
  <c r="J166" i="26" s="1"/>
  <c r="V165" i="26"/>
  <c r="N165" i="26"/>
  <c r="K165" i="26"/>
  <c r="J165" i="26"/>
  <c r="AA164" i="26"/>
  <c r="V164" i="26"/>
  <c r="K164" i="26" s="1"/>
  <c r="J164" i="26" s="1"/>
  <c r="N164" i="26"/>
  <c r="V163" i="26"/>
  <c r="N163" i="26"/>
  <c r="K163" i="26" s="1"/>
  <c r="J163" i="26" s="1"/>
  <c r="AA162" i="26"/>
  <c r="V162" i="26"/>
  <c r="N162" i="26"/>
  <c r="K162" i="26" s="1"/>
  <c r="J162" i="26" s="1"/>
  <c r="V161" i="26"/>
  <c r="K161" i="26"/>
  <c r="J161" i="26"/>
  <c r="AA160" i="26"/>
  <c r="V160" i="26"/>
  <c r="N160" i="26"/>
  <c r="AA159" i="26"/>
  <c r="V159" i="26"/>
  <c r="N159" i="26"/>
  <c r="K159" i="26"/>
  <c r="J159" i="26" s="1"/>
  <c r="V158" i="26"/>
  <c r="K158" i="26"/>
  <c r="J158" i="26" s="1"/>
  <c r="V157" i="26"/>
  <c r="N157" i="26"/>
  <c r="K157" i="26" s="1"/>
  <c r="J157" i="26" s="1"/>
  <c r="V156" i="26"/>
  <c r="N156" i="26"/>
  <c r="K156" i="26" s="1"/>
  <c r="J156" i="26" s="1"/>
  <c r="V155" i="26"/>
  <c r="N155" i="26"/>
  <c r="K155" i="26"/>
  <c r="J155" i="26" s="1"/>
  <c r="V154" i="26"/>
  <c r="N154" i="26"/>
  <c r="AA153" i="26"/>
  <c r="V153" i="26"/>
  <c r="N153" i="26"/>
  <c r="K153" i="26"/>
  <c r="J153" i="26" s="1"/>
  <c r="V152" i="26"/>
  <c r="N152" i="26"/>
  <c r="K152" i="26" s="1"/>
  <c r="J152" i="26" s="1"/>
  <c r="AA151" i="26"/>
  <c r="V151" i="26"/>
  <c r="N151" i="26"/>
  <c r="K151" i="26"/>
  <c r="J151" i="26"/>
  <c r="AA150" i="26"/>
  <c r="V150" i="26"/>
  <c r="K150" i="26" s="1"/>
  <c r="J150" i="26" s="1"/>
  <c r="N150" i="26"/>
  <c r="AA149" i="26"/>
  <c r="V149" i="26"/>
  <c r="N149" i="26"/>
  <c r="K149" i="26" s="1"/>
  <c r="J149" i="26" s="1"/>
  <c r="AA148" i="26"/>
  <c r="V148" i="26"/>
  <c r="N148" i="26"/>
  <c r="K148" i="26"/>
  <c r="J148" i="26" s="1"/>
  <c r="AA147" i="26"/>
  <c r="V147" i="26"/>
  <c r="N147" i="26"/>
  <c r="K147" i="26"/>
  <c r="J147" i="26" s="1"/>
  <c r="V146" i="26"/>
  <c r="N146" i="26"/>
  <c r="K146" i="26"/>
  <c r="J146" i="26"/>
  <c r="AA145" i="26"/>
  <c r="V145" i="26"/>
  <c r="K145" i="26" s="1"/>
  <c r="J145" i="26" s="1"/>
  <c r="N145" i="26"/>
  <c r="V144" i="26"/>
  <c r="N144" i="26"/>
  <c r="K144" i="26" s="1"/>
  <c r="J144" i="26" s="1"/>
  <c r="AA143" i="26"/>
  <c r="V143" i="26"/>
  <c r="N143" i="26"/>
  <c r="K143" i="26" s="1"/>
  <c r="J143" i="26" s="1"/>
  <c r="AA142" i="26"/>
  <c r="V142" i="26"/>
  <c r="N142" i="26"/>
  <c r="K142" i="26" s="1"/>
  <c r="J142" i="26"/>
  <c r="V141" i="26"/>
  <c r="N141" i="26"/>
  <c r="K141" i="26"/>
  <c r="J141" i="26"/>
  <c r="AA140" i="26"/>
  <c r="V140" i="26"/>
  <c r="N140" i="26"/>
  <c r="K140" i="26" s="1"/>
  <c r="J140" i="26" s="1"/>
  <c r="AA139" i="26"/>
  <c r="V139" i="26"/>
  <c r="N139" i="26"/>
  <c r="K139" i="26" s="1"/>
  <c r="J139" i="26" s="1"/>
  <c r="AA138" i="26"/>
  <c r="V138" i="26"/>
  <c r="N138" i="26"/>
  <c r="K138" i="26" s="1"/>
  <c r="J138" i="26" s="1"/>
  <c r="AA137" i="26"/>
  <c r="V137" i="26"/>
  <c r="N137" i="26"/>
  <c r="K137" i="26" s="1"/>
  <c r="J137" i="26" s="1"/>
  <c r="V136" i="26"/>
  <c r="N136" i="26"/>
  <c r="K136" i="26"/>
  <c r="J136" i="26"/>
  <c r="AA135" i="26"/>
  <c r="V135" i="26"/>
  <c r="N135" i="26"/>
  <c r="K135" i="26" s="1"/>
  <c r="J135" i="26" s="1"/>
  <c r="N134" i="26"/>
  <c r="K134" i="26" s="1"/>
  <c r="J134" i="26"/>
  <c r="AA133" i="26"/>
  <c r="V133" i="26"/>
  <c r="N133" i="26"/>
  <c r="K133" i="26"/>
  <c r="J133" i="26"/>
  <c r="V132" i="26"/>
  <c r="N132" i="26"/>
  <c r="K132" i="26" s="1"/>
  <c r="J132" i="26" s="1"/>
  <c r="V131" i="26"/>
  <c r="N131" i="26"/>
  <c r="K131" i="26"/>
  <c r="J131" i="26" s="1"/>
  <c r="AA130" i="26"/>
  <c r="V130" i="26"/>
  <c r="N130" i="26"/>
  <c r="K130" i="26"/>
  <c r="J130" i="26" s="1"/>
  <c r="AA129" i="26"/>
  <c r="V129" i="26"/>
  <c r="N129" i="26"/>
  <c r="K129" i="26"/>
  <c r="J129" i="26" s="1"/>
  <c r="N128" i="26"/>
  <c r="K128" i="26" s="1"/>
  <c r="J128" i="26" s="1"/>
  <c r="V127" i="26"/>
  <c r="N127" i="26"/>
  <c r="K127" i="26"/>
  <c r="J127" i="26" s="1"/>
  <c r="AA126" i="26"/>
  <c r="V126" i="26"/>
  <c r="N126" i="26"/>
  <c r="K126" i="26"/>
  <c r="J126" i="26" s="1"/>
  <c r="V125" i="26"/>
  <c r="N125" i="26"/>
  <c r="AA124" i="26"/>
  <c r="V124" i="26"/>
  <c r="N124" i="26"/>
  <c r="K124" i="26"/>
  <c r="J124" i="26" s="1"/>
  <c r="AA123" i="26"/>
  <c r="N123" i="26"/>
  <c r="K123" i="26" s="1"/>
  <c r="J123" i="26" s="1"/>
  <c r="AA122" i="26"/>
  <c r="V122" i="26"/>
  <c r="N122" i="26"/>
  <c r="K122" i="26"/>
  <c r="J122" i="26"/>
  <c r="AA121" i="26"/>
  <c r="V121" i="26"/>
  <c r="K121" i="26" s="1"/>
  <c r="J121" i="26" s="1"/>
  <c r="N121" i="26"/>
  <c r="V120" i="26"/>
  <c r="N120" i="26"/>
  <c r="K120" i="26" s="1"/>
  <c r="J120" i="26" s="1"/>
  <c r="V119" i="26"/>
  <c r="N119" i="26"/>
  <c r="K119" i="26"/>
  <c r="J119" i="26" s="1"/>
  <c r="V118" i="26"/>
  <c r="K118" i="26" s="1"/>
  <c r="J118" i="26" s="1"/>
  <c r="N118" i="26"/>
  <c r="V117" i="26"/>
  <c r="N117" i="26"/>
  <c r="K117" i="26" s="1"/>
  <c r="J117" i="26" s="1"/>
  <c r="V116" i="26"/>
  <c r="K116" i="26"/>
  <c r="J116" i="26"/>
  <c r="V115" i="26"/>
  <c r="N115" i="26"/>
  <c r="K115" i="26" s="1"/>
  <c r="J115" i="26" s="1"/>
  <c r="V114" i="26"/>
  <c r="N114" i="26"/>
  <c r="K114" i="26"/>
  <c r="J114" i="26" s="1"/>
  <c r="AA113" i="26"/>
  <c r="V113" i="26"/>
  <c r="N113" i="26"/>
  <c r="K113" i="26"/>
  <c r="J113" i="26" s="1"/>
  <c r="AA112" i="26"/>
  <c r="V112" i="26"/>
  <c r="K112" i="26"/>
  <c r="J112" i="26"/>
  <c r="V111" i="26"/>
  <c r="K111" i="26"/>
  <c r="J111" i="26" s="1"/>
  <c r="AA110" i="26"/>
  <c r="V110" i="26"/>
  <c r="K110" i="26" s="1"/>
  <c r="J110" i="26" s="1"/>
  <c r="AA109" i="26"/>
  <c r="N109" i="26"/>
  <c r="K109" i="26" s="1"/>
  <c r="J109" i="26" s="1"/>
  <c r="N108" i="26"/>
  <c r="K108" i="26" s="1"/>
  <c r="J108" i="26" s="1"/>
  <c r="AA107" i="26"/>
  <c r="V107" i="26"/>
  <c r="N107" i="26"/>
  <c r="K107" i="26" s="1"/>
  <c r="J107" i="26" s="1"/>
  <c r="AA106" i="26"/>
  <c r="V106" i="26"/>
  <c r="N106" i="26"/>
  <c r="K106" i="26" s="1"/>
  <c r="J106" i="26" s="1"/>
  <c r="AA105" i="26"/>
  <c r="V105" i="26"/>
  <c r="N105" i="26"/>
  <c r="V104" i="26"/>
  <c r="K104" i="26"/>
  <c r="J104" i="26" s="1"/>
  <c r="N103" i="26"/>
  <c r="K103" i="26" s="1"/>
  <c r="J103" i="26" s="1"/>
  <c r="AA102" i="26"/>
  <c r="V102" i="26"/>
  <c r="K102" i="26"/>
  <c r="J102" i="26" s="1"/>
  <c r="V101" i="26"/>
  <c r="N101" i="26"/>
  <c r="K101" i="26" s="1"/>
  <c r="J101" i="26" s="1"/>
  <c r="V100" i="26"/>
  <c r="N100" i="26"/>
  <c r="K100" i="26" s="1"/>
  <c r="J100" i="26" s="1"/>
  <c r="AA99" i="26"/>
  <c r="V99" i="26"/>
  <c r="N99" i="26"/>
  <c r="K99" i="26" s="1"/>
  <c r="J99" i="26" s="1"/>
  <c r="V98" i="26"/>
  <c r="N98" i="26"/>
  <c r="K98" i="26"/>
  <c r="J98" i="26" s="1"/>
  <c r="V97" i="26"/>
  <c r="N97" i="26"/>
  <c r="K97" i="26" s="1"/>
  <c r="J97" i="26" s="1"/>
  <c r="N96" i="26"/>
  <c r="K96" i="26"/>
  <c r="J96" i="26" s="1"/>
  <c r="V95" i="26"/>
  <c r="N95" i="26"/>
  <c r="K95" i="26" s="1"/>
  <c r="J95" i="26" s="1"/>
  <c r="V94" i="26"/>
  <c r="K94" i="26"/>
  <c r="J94" i="26" s="1"/>
  <c r="V93" i="26"/>
  <c r="N93" i="26"/>
  <c r="K93" i="26" s="1"/>
  <c r="J93" i="26" s="1"/>
  <c r="V92" i="26"/>
  <c r="N92" i="26"/>
  <c r="K92" i="26"/>
  <c r="J92" i="26" s="1"/>
  <c r="V91" i="26"/>
  <c r="K91" i="26" s="1"/>
  <c r="J91" i="26" s="1"/>
  <c r="V90" i="26"/>
  <c r="K90" i="26" s="1"/>
  <c r="J90" i="26" s="1"/>
  <c r="V89" i="26"/>
  <c r="N89" i="26"/>
  <c r="K89" i="26" s="1"/>
  <c r="J89" i="26" s="1"/>
  <c r="V88" i="26"/>
  <c r="N88" i="26"/>
  <c r="K88" i="26"/>
  <c r="J88" i="26" s="1"/>
  <c r="V87" i="26"/>
  <c r="K87" i="26" s="1"/>
  <c r="J87" i="26" s="1"/>
  <c r="V86" i="26"/>
  <c r="N86" i="26"/>
  <c r="K86" i="26"/>
  <c r="J86" i="26" s="1"/>
  <c r="K85" i="26"/>
  <c r="J85" i="26"/>
  <c r="V84" i="26"/>
  <c r="N84" i="26"/>
  <c r="K84" i="26" s="1"/>
  <c r="J84" i="26" s="1"/>
  <c r="V83" i="26"/>
  <c r="N83" i="26"/>
  <c r="K83" i="26"/>
  <c r="J83" i="26" s="1"/>
  <c r="V82" i="26"/>
  <c r="N82" i="26"/>
  <c r="V81" i="26"/>
  <c r="N81" i="26"/>
  <c r="K81" i="26" s="1"/>
  <c r="J81" i="26" s="1"/>
  <c r="V80" i="26"/>
  <c r="N80" i="26"/>
  <c r="K80" i="26"/>
  <c r="J80" i="26" s="1"/>
  <c r="V79" i="26"/>
  <c r="N79" i="26"/>
  <c r="V78" i="26"/>
  <c r="N78" i="26"/>
  <c r="K78" i="26" s="1"/>
  <c r="J78" i="26" s="1"/>
  <c r="V77" i="26"/>
  <c r="N77" i="26"/>
  <c r="K77" i="26"/>
  <c r="J77" i="26" s="1"/>
  <c r="V76" i="26"/>
  <c r="N76" i="26"/>
  <c r="K76" i="26" s="1"/>
  <c r="J76" i="26" s="1"/>
  <c r="AA75" i="26"/>
  <c r="V75" i="26"/>
  <c r="N75" i="26"/>
  <c r="K75" i="26"/>
  <c r="J75" i="26" s="1"/>
  <c r="V74" i="26"/>
  <c r="N74" i="26"/>
  <c r="K74" i="26" s="1"/>
  <c r="J74" i="26"/>
  <c r="V73" i="26"/>
  <c r="N73" i="26"/>
  <c r="K73" i="26"/>
  <c r="J73" i="26"/>
  <c r="V72" i="26"/>
  <c r="N72" i="26"/>
  <c r="K72" i="26"/>
  <c r="J72" i="26" s="1"/>
  <c r="V71" i="26"/>
  <c r="N71" i="26"/>
  <c r="K71" i="26" s="1"/>
  <c r="J71" i="26" s="1"/>
  <c r="V70" i="26"/>
  <c r="N70" i="26"/>
  <c r="K70" i="26"/>
  <c r="J70" i="26"/>
  <c r="V69" i="26"/>
  <c r="K69" i="26" s="1"/>
  <c r="J69" i="26" s="1"/>
  <c r="V68" i="26"/>
  <c r="N68" i="26"/>
  <c r="K68" i="26"/>
  <c r="J68" i="26" s="1"/>
  <c r="V67" i="26"/>
  <c r="N67" i="26"/>
  <c r="V66" i="26"/>
  <c r="N66" i="26"/>
  <c r="K66" i="26" s="1"/>
  <c r="J66" i="26" s="1"/>
  <c r="V65" i="26"/>
  <c r="N65" i="26"/>
  <c r="K65" i="26"/>
  <c r="J65" i="26" s="1"/>
  <c r="V64" i="26"/>
  <c r="K64" i="26" s="1"/>
  <c r="J64" i="26" s="1"/>
  <c r="V63" i="26"/>
  <c r="N63" i="26"/>
  <c r="K63" i="26"/>
  <c r="J63" i="26" s="1"/>
  <c r="V62" i="26"/>
  <c r="K62" i="26" s="1"/>
  <c r="J62" i="26" s="1"/>
  <c r="V61" i="26"/>
  <c r="N61" i="26"/>
  <c r="K61" i="26"/>
  <c r="J61" i="26" s="1"/>
  <c r="V60" i="26"/>
  <c r="N60" i="26"/>
  <c r="K60" i="26"/>
  <c r="J60" i="26"/>
  <c r="V59" i="26"/>
  <c r="K59" i="26"/>
  <c r="J59" i="26" s="1"/>
  <c r="V58" i="26"/>
  <c r="K58" i="26"/>
  <c r="J58" i="26" s="1"/>
  <c r="V57" i="26"/>
  <c r="K57" i="26" s="1"/>
  <c r="J57" i="26" s="1"/>
  <c r="V56" i="26"/>
  <c r="K56" i="26"/>
  <c r="J56" i="26"/>
  <c r="N55" i="26"/>
  <c r="K55" i="26"/>
  <c r="J55" i="26" s="1"/>
  <c r="V54" i="26"/>
  <c r="N54" i="26"/>
  <c r="K54" i="26" s="1"/>
  <c r="J54" i="26"/>
  <c r="V53" i="26"/>
  <c r="N53" i="26"/>
  <c r="K53" i="26"/>
  <c r="J53" i="26"/>
  <c r="V52" i="26"/>
  <c r="K52" i="26" s="1"/>
  <c r="J52" i="26" s="1"/>
  <c r="V51" i="26"/>
  <c r="N51" i="26"/>
  <c r="K51" i="26"/>
  <c r="J51" i="26" s="1"/>
  <c r="V50" i="26"/>
  <c r="N50" i="26"/>
  <c r="K50" i="26" s="1"/>
  <c r="J50" i="26" s="1"/>
  <c r="V49" i="26"/>
  <c r="K49" i="26"/>
  <c r="J49" i="26" s="1"/>
  <c r="N48" i="26"/>
  <c r="K48" i="26" s="1"/>
  <c r="J48" i="26" s="1"/>
  <c r="V47" i="26"/>
  <c r="N47" i="26"/>
  <c r="K47" i="26"/>
  <c r="J47" i="26" s="1"/>
  <c r="V46" i="26"/>
  <c r="N46" i="26"/>
  <c r="K46" i="26"/>
  <c r="J46" i="26"/>
  <c r="V45" i="26"/>
  <c r="N45" i="26"/>
  <c r="K45" i="26" s="1"/>
  <c r="J45" i="26" s="1"/>
  <c r="N44" i="26"/>
  <c r="K44" i="26" s="1"/>
  <c r="J44" i="26"/>
  <c r="N43" i="26"/>
  <c r="K43" i="26" s="1"/>
  <c r="J43" i="26" s="1"/>
  <c r="K42" i="26"/>
  <c r="J42" i="26"/>
  <c r="N41" i="26"/>
  <c r="K41" i="26"/>
  <c r="J41" i="26" s="1"/>
  <c r="V40" i="26"/>
  <c r="N40" i="26"/>
  <c r="K40" i="26" s="1"/>
  <c r="J40" i="26" s="1"/>
  <c r="V39" i="26"/>
  <c r="K39" i="26" s="1"/>
  <c r="J39" i="26" s="1"/>
  <c r="V38" i="26"/>
  <c r="K38" i="26"/>
  <c r="J38" i="26" s="1"/>
  <c r="V37" i="26"/>
  <c r="K37" i="26" s="1"/>
  <c r="J37" i="26" s="1"/>
  <c r="N37" i="26"/>
  <c r="V36" i="26"/>
  <c r="N36" i="26"/>
  <c r="K36" i="26" s="1"/>
  <c r="J36" i="26" s="1"/>
  <c r="V35" i="26"/>
  <c r="K35" i="26"/>
  <c r="J35" i="26"/>
  <c r="K34" i="26"/>
  <c r="J34" i="26"/>
  <c r="N33" i="26"/>
  <c r="K33" i="26" s="1"/>
  <c r="J33" i="26" s="1"/>
  <c r="N32" i="26"/>
  <c r="K32" i="26"/>
  <c r="J32" i="26" s="1"/>
  <c r="V31" i="26"/>
  <c r="N31" i="26"/>
  <c r="K31" i="26"/>
  <c r="J31" i="26"/>
  <c r="N30" i="26"/>
  <c r="K30" i="26"/>
  <c r="J30" i="26" s="1"/>
  <c r="V29" i="26"/>
  <c r="K29" i="26"/>
  <c r="J29" i="26" s="1"/>
  <c r="V28" i="26"/>
  <c r="K28" i="26" s="1"/>
  <c r="J28" i="26" s="1"/>
  <c r="N27" i="26"/>
  <c r="K27" i="26"/>
  <c r="J27" i="26"/>
  <c r="V26" i="26"/>
  <c r="K26" i="26"/>
  <c r="J26" i="26" s="1"/>
  <c r="K25" i="26"/>
  <c r="J25" i="26"/>
  <c r="V24" i="26"/>
  <c r="N24" i="26"/>
  <c r="K24" i="26" s="1"/>
  <c r="J24" i="26" s="1"/>
  <c r="K23" i="26"/>
  <c r="J23" i="26"/>
  <c r="V22" i="26"/>
  <c r="N22" i="26"/>
  <c r="K22" i="26"/>
  <c r="J22" i="26" s="1"/>
  <c r="V21" i="26"/>
  <c r="K21" i="26"/>
  <c r="J21" i="26" s="1"/>
  <c r="N20" i="26"/>
  <c r="K20" i="26" s="1"/>
  <c r="J20" i="26" s="1"/>
  <c r="N19" i="26"/>
  <c r="K19" i="26" s="1"/>
  <c r="J19" i="26" s="1"/>
  <c r="V18" i="26"/>
  <c r="K18" i="26"/>
  <c r="J18" i="26" s="1"/>
  <c r="V17" i="26"/>
  <c r="K17" i="26"/>
  <c r="J17" i="26" s="1"/>
  <c r="V16" i="26"/>
  <c r="K16" i="26" s="1"/>
  <c r="J16" i="26" s="1"/>
  <c r="K15" i="26"/>
  <c r="J15" i="26" s="1"/>
  <c r="N14" i="26"/>
  <c r="K14" i="26" s="1"/>
  <c r="J14" i="26" s="1"/>
  <c r="K13" i="26"/>
  <c r="J13" i="26"/>
  <c r="V12" i="26"/>
  <c r="N12" i="26"/>
  <c r="K12" i="26"/>
  <c r="J12" i="26" s="1"/>
  <c r="K11" i="26"/>
  <c r="J11" i="26"/>
  <c r="V10" i="26"/>
  <c r="K10" i="26"/>
  <c r="J10" i="26" s="1"/>
  <c r="K9" i="26"/>
  <c r="J9" i="26" s="1"/>
  <c r="N8" i="26"/>
  <c r="K8" i="26"/>
  <c r="J8" i="26" s="1"/>
  <c r="K7" i="26"/>
  <c r="J7" i="26" s="1"/>
  <c r="V6" i="26"/>
  <c r="K6" i="26"/>
  <c r="J6" i="26" s="1"/>
  <c r="K5" i="26"/>
  <c r="J5" i="26" s="1"/>
  <c r="K4" i="26"/>
  <c r="Y3" i="26"/>
  <c r="Z3" i="26" s="1"/>
  <c r="Z1" i="26" s="1"/>
  <c r="W1" i="26" s="1"/>
  <c r="K3" i="26"/>
  <c r="J3" i="26"/>
  <c r="X1" i="26"/>
  <c r="Q291" i="25"/>
  <c r="Q290" i="25"/>
  <c r="Q289" i="25"/>
  <c r="Q288" i="25"/>
  <c r="Q287" i="25"/>
  <c r="Q286" i="25"/>
  <c r="Q285" i="25"/>
  <c r="Q284" i="25"/>
  <c r="Q283" i="25"/>
  <c r="Q282" i="25"/>
  <c r="Q281" i="25"/>
  <c r="Q280" i="25"/>
  <c r="Q279" i="25"/>
  <c r="T268" i="25"/>
  <c r="K268" i="25" s="1"/>
  <c r="J268" i="25" s="1"/>
  <c r="N268" i="25"/>
  <c r="T267" i="25"/>
  <c r="N267" i="25"/>
  <c r="K267" i="25" s="1"/>
  <c r="J267" i="25" s="1"/>
  <c r="T266" i="25"/>
  <c r="N266" i="25"/>
  <c r="K266" i="25"/>
  <c r="J266" i="25" s="1"/>
  <c r="T265" i="25"/>
  <c r="K265" i="25" s="1"/>
  <c r="J265" i="25" s="1"/>
  <c r="N265" i="25"/>
  <c r="T264" i="25"/>
  <c r="N264" i="25"/>
  <c r="K264" i="25" s="1"/>
  <c r="J264" i="25" s="1"/>
  <c r="T263" i="25"/>
  <c r="N263" i="25"/>
  <c r="K263" i="25"/>
  <c r="J263" i="25" s="1"/>
  <c r="T262" i="25"/>
  <c r="K262" i="25" s="1"/>
  <c r="J262" i="25" s="1"/>
  <c r="N262" i="25"/>
  <c r="T261" i="25"/>
  <c r="N261" i="25"/>
  <c r="K261" i="25" s="1"/>
  <c r="J261" i="25" s="1"/>
  <c r="T260" i="25"/>
  <c r="N260" i="25"/>
  <c r="K260" i="25"/>
  <c r="J260" i="25" s="1"/>
  <c r="T259" i="25"/>
  <c r="N259" i="25"/>
  <c r="K259" i="25" s="1"/>
  <c r="J259" i="25" s="1"/>
  <c r="T258" i="25"/>
  <c r="N258" i="25"/>
  <c r="K258" i="25" s="1"/>
  <c r="J258" i="25" s="1"/>
  <c r="T257" i="25"/>
  <c r="N257" i="25"/>
  <c r="K257" i="25"/>
  <c r="J257" i="25" s="1"/>
  <c r="T256" i="25"/>
  <c r="N256" i="25"/>
  <c r="K256" i="25" s="1"/>
  <c r="J256" i="25" s="1"/>
  <c r="T255" i="25"/>
  <c r="N255" i="25"/>
  <c r="K255" i="25" s="1"/>
  <c r="J255" i="25" s="1"/>
  <c r="T254" i="25"/>
  <c r="N254" i="25"/>
  <c r="K254" i="25"/>
  <c r="J254" i="25" s="1"/>
  <c r="T253" i="25"/>
  <c r="N253" i="25"/>
  <c r="K253" i="25" s="1"/>
  <c r="J253" i="25" s="1"/>
  <c r="T252" i="25"/>
  <c r="N252" i="25"/>
  <c r="K252" i="25" s="1"/>
  <c r="J252" i="25" s="1"/>
  <c r="T251" i="25"/>
  <c r="N251" i="25"/>
  <c r="K251" i="25"/>
  <c r="J251" i="25" s="1"/>
  <c r="T250" i="25"/>
  <c r="N250" i="25"/>
  <c r="K250" i="25" s="1"/>
  <c r="J250" i="25" s="1"/>
  <c r="T249" i="25"/>
  <c r="N249" i="25"/>
  <c r="K249" i="25" s="1"/>
  <c r="J249" i="25" s="1"/>
  <c r="T248" i="25"/>
  <c r="N248" i="25"/>
  <c r="K248" i="25"/>
  <c r="J248" i="25" s="1"/>
  <c r="T247" i="25"/>
  <c r="N247" i="25"/>
  <c r="K247" i="25" s="1"/>
  <c r="J247" i="25" s="1"/>
  <c r="T246" i="25"/>
  <c r="N246" i="25"/>
  <c r="K246" i="25" s="1"/>
  <c r="J246" i="25" s="1"/>
  <c r="T245" i="25"/>
  <c r="N245" i="25"/>
  <c r="K245" i="25"/>
  <c r="J245" i="25" s="1"/>
  <c r="T244" i="25"/>
  <c r="N244" i="25"/>
  <c r="K244" i="25" s="1"/>
  <c r="J244" i="25" s="1"/>
  <c r="T243" i="25"/>
  <c r="N243" i="25"/>
  <c r="K243" i="25" s="1"/>
  <c r="J243" i="25" s="1"/>
  <c r="T242" i="25"/>
  <c r="N242" i="25"/>
  <c r="K242" i="25"/>
  <c r="J242" i="25" s="1"/>
  <c r="T241" i="25"/>
  <c r="N241" i="25"/>
  <c r="K241" i="25" s="1"/>
  <c r="J241" i="25" s="1"/>
  <c r="T240" i="25"/>
  <c r="N240" i="25"/>
  <c r="K240" i="25" s="1"/>
  <c r="J240" i="25" s="1"/>
  <c r="T239" i="25"/>
  <c r="N239" i="25"/>
  <c r="K239" i="25" s="1"/>
  <c r="J239" i="25" s="1"/>
  <c r="T238" i="25"/>
  <c r="N238" i="25"/>
  <c r="K238" i="25" s="1"/>
  <c r="J238" i="25" s="1"/>
  <c r="T237" i="25"/>
  <c r="N237" i="25"/>
  <c r="K237" i="25" s="1"/>
  <c r="J237" i="25" s="1"/>
  <c r="T236" i="25"/>
  <c r="N236" i="25"/>
  <c r="K236" i="25" s="1"/>
  <c r="J236" i="25" s="1"/>
  <c r="T235" i="25"/>
  <c r="N235" i="25"/>
  <c r="K235" i="25" s="1"/>
  <c r="J235" i="25" s="1"/>
  <c r="T234" i="25"/>
  <c r="N234" i="25"/>
  <c r="K234" i="25" s="1"/>
  <c r="J234" i="25" s="1"/>
  <c r="T233" i="25"/>
  <c r="N233" i="25"/>
  <c r="K233" i="25" s="1"/>
  <c r="J233" i="25" s="1"/>
  <c r="T232" i="25"/>
  <c r="N232" i="25"/>
  <c r="K232" i="25" s="1"/>
  <c r="J232" i="25" s="1"/>
  <c r="T231" i="25"/>
  <c r="N231" i="25"/>
  <c r="K231" i="25" s="1"/>
  <c r="J231" i="25" s="1"/>
  <c r="T230" i="25"/>
  <c r="N230" i="25"/>
  <c r="K230" i="25" s="1"/>
  <c r="J230" i="25" s="1"/>
  <c r="T229" i="25"/>
  <c r="N229" i="25"/>
  <c r="K229" i="25" s="1"/>
  <c r="J229" i="25" s="1"/>
  <c r="T228" i="25"/>
  <c r="N228" i="25"/>
  <c r="K228" i="25" s="1"/>
  <c r="J228" i="25" s="1"/>
  <c r="T227" i="25"/>
  <c r="N227" i="25"/>
  <c r="K227" i="25" s="1"/>
  <c r="J227" i="25" s="1"/>
  <c r="T226" i="25"/>
  <c r="N226" i="25"/>
  <c r="K226" i="25" s="1"/>
  <c r="J226" i="25" s="1"/>
  <c r="T225" i="25"/>
  <c r="N225" i="25"/>
  <c r="K225" i="25" s="1"/>
  <c r="J225" i="25" s="1"/>
  <c r="T224" i="25"/>
  <c r="K224" i="25"/>
  <c r="J224" i="25" s="1"/>
  <c r="T223" i="25"/>
  <c r="N223" i="25"/>
  <c r="K223" i="25" s="1"/>
  <c r="J223" i="25" s="1"/>
  <c r="T222" i="25"/>
  <c r="N222" i="25"/>
  <c r="K222" i="25"/>
  <c r="J222" i="25" s="1"/>
  <c r="T221" i="25"/>
  <c r="N221" i="25"/>
  <c r="K221" i="25"/>
  <c r="J221" i="25" s="1"/>
  <c r="T220" i="25"/>
  <c r="N220" i="25"/>
  <c r="K220" i="25" s="1"/>
  <c r="J220" i="25" s="1"/>
  <c r="T219" i="25"/>
  <c r="N219" i="25"/>
  <c r="K219" i="25"/>
  <c r="J219" i="25" s="1"/>
  <c r="T218" i="25"/>
  <c r="N218" i="25"/>
  <c r="K218" i="25"/>
  <c r="J218" i="25" s="1"/>
  <c r="T217" i="25"/>
  <c r="N217" i="25"/>
  <c r="K217" i="25" s="1"/>
  <c r="J217" i="25" s="1"/>
  <c r="T216" i="25"/>
  <c r="N216" i="25"/>
  <c r="K216" i="25"/>
  <c r="J216" i="25" s="1"/>
  <c r="T215" i="25"/>
  <c r="N215" i="25"/>
  <c r="K215" i="25"/>
  <c r="J215" i="25" s="1"/>
  <c r="T214" i="25"/>
  <c r="N214" i="25"/>
  <c r="K214" i="25" s="1"/>
  <c r="J214" i="25" s="1"/>
  <c r="T213" i="25"/>
  <c r="N213" i="25"/>
  <c r="K213" i="25"/>
  <c r="J213" i="25" s="1"/>
  <c r="T212" i="25"/>
  <c r="N212" i="25"/>
  <c r="K212" i="25" s="1"/>
  <c r="J212" i="25" s="1"/>
  <c r="T211" i="25"/>
  <c r="N211" i="25"/>
  <c r="K211" i="25" s="1"/>
  <c r="J211" i="25" s="1"/>
  <c r="T210" i="25"/>
  <c r="N210" i="25"/>
  <c r="K210" i="25"/>
  <c r="J210" i="25" s="1"/>
  <c r="N209" i="25"/>
  <c r="K209" i="25"/>
  <c r="J209" i="25" s="1"/>
  <c r="T208" i="25"/>
  <c r="N208" i="25"/>
  <c r="K208" i="25"/>
  <c r="J208" i="25" s="1"/>
  <c r="T207" i="25"/>
  <c r="N207" i="25"/>
  <c r="K207" i="25"/>
  <c r="J207" i="25"/>
  <c r="T206" i="25"/>
  <c r="N206" i="25"/>
  <c r="K206" i="25"/>
  <c r="J206" i="25" s="1"/>
  <c r="T205" i="25"/>
  <c r="N205" i="25"/>
  <c r="K205" i="25"/>
  <c r="J205" i="25" s="1"/>
  <c r="T204" i="25"/>
  <c r="N204" i="25"/>
  <c r="K204" i="25"/>
  <c r="J204" i="25"/>
  <c r="T203" i="25"/>
  <c r="N203" i="25"/>
  <c r="K203" i="25"/>
  <c r="J203" i="25" s="1"/>
  <c r="T202" i="25"/>
  <c r="N202" i="25"/>
  <c r="K202" i="25"/>
  <c r="J202" i="25" s="1"/>
  <c r="T201" i="25"/>
  <c r="N201" i="25"/>
  <c r="K201" i="25"/>
  <c r="J201" i="25"/>
  <c r="T200" i="25"/>
  <c r="N200" i="25"/>
  <c r="K200" i="25"/>
  <c r="J200" i="25" s="1"/>
  <c r="T199" i="25"/>
  <c r="N199" i="25"/>
  <c r="K199" i="25"/>
  <c r="J199" i="25" s="1"/>
  <c r="T198" i="25"/>
  <c r="K198" i="25"/>
  <c r="J198" i="25"/>
  <c r="T197" i="25"/>
  <c r="K197" i="25" s="1"/>
  <c r="J197" i="25" s="1"/>
  <c r="N197" i="25"/>
  <c r="T196" i="25"/>
  <c r="N196" i="25"/>
  <c r="K196" i="25" s="1"/>
  <c r="J196" i="25" s="1"/>
  <c r="T195" i="25"/>
  <c r="K195" i="25" s="1"/>
  <c r="J195" i="25" s="1"/>
  <c r="N195" i="25"/>
  <c r="T194" i="25"/>
  <c r="K194" i="25" s="1"/>
  <c r="J194" i="25" s="1"/>
  <c r="N194" i="25"/>
  <c r="T193" i="25"/>
  <c r="N193" i="25"/>
  <c r="K193" i="25" s="1"/>
  <c r="J193" i="25" s="1"/>
  <c r="T192" i="25"/>
  <c r="K192" i="25" s="1"/>
  <c r="J192" i="25" s="1"/>
  <c r="N192" i="25"/>
  <c r="T191" i="25"/>
  <c r="K191" i="25" s="1"/>
  <c r="J191" i="25" s="1"/>
  <c r="N191" i="25"/>
  <c r="T190" i="25"/>
  <c r="N190" i="25"/>
  <c r="K190" i="25" s="1"/>
  <c r="J190" i="25" s="1"/>
  <c r="T189" i="25"/>
  <c r="K189" i="25" s="1"/>
  <c r="J189" i="25" s="1"/>
  <c r="N189" i="25"/>
  <c r="T188" i="25"/>
  <c r="K188" i="25" s="1"/>
  <c r="J188" i="25" s="1"/>
  <c r="N188" i="25"/>
  <c r="T187" i="25"/>
  <c r="N187" i="25"/>
  <c r="K187" i="25" s="1"/>
  <c r="J187" i="25" s="1"/>
  <c r="T186" i="25"/>
  <c r="K186" i="25" s="1"/>
  <c r="J186" i="25" s="1"/>
  <c r="N186" i="25"/>
  <c r="T185" i="25"/>
  <c r="K185" i="25" s="1"/>
  <c r="J185" i="25" s="1"/>
  <c r="N185" i="25"/>
  <c r="T184" i="25"/>
  <c r="N184" i="25"/>
  <c r="K184" i="25" s="1"/>
  <c r="J184" i="25" s="1"/>
  <c r="T183" i="25"/>
  <c r="K183" i="25" s="1"/>
  <c r="J183" i="25" s="1"/>
  <c r="N183" i="25"/>
  <c r="T182" i="25"/>
  <c r="K182" i="25" s="1"/>
  <c r="J182" i="25" s="1"/>
  <c r="N182" i="25"/>
  <c r="N181" i="25"/>
  <c r="K181" i="25" s="1"/>
  <c r="J181" i="25" s="1"/>
  <c r="T180" i="25"/>
  <c r="N180" i="25"/>
  <c r="K180" i="25" s="1"/>
  <c r="J180" i="25" s="1"/>
  <c r="T179" i="25"/>
  <c r="N179" i="25"/>
  <c r="K179" i="25" s="1"/>
  <c r="J179" i="25" s="1"/>
  <c r="N178" i="25"/>
  <c r="K178" i="25"/>
  <c r="J178" i="25" s="1"/>
  <c r="T177" i="25"/>
  <c r="N177" i="25"/>
  <c r="K177" i="25" s="1"/>
  <c r="J177" i="25" s="1"/>
  <c r="T176" i="25"/>
  <c r="N176" i="25"/>
  <c r="K176" i="25"/>
  <c r="J176" i="25" s="1"/>
  <c r="T175" i="25"/>
  <c r="N175" i="25"/>
  <c r="K175" i="25"/>
  <c r="J175" i="25" s="1"/>
  <c r="T174" i="25"/>
  <c r="N174" i="25"/>
  <c r="K174" i="25" s="1"/>
  <c r="J174" i="25" s="1"/>
  <c r="K173" i="25"/>
  <c r="J173" i="25"/>
  <c r="T172" i="25"/>
  <c r="N172" i="25"/>
  <c r="K172" i="25" s="1"/>
  <c r="J172" i="25" s="1"/>
  <c r="T171" i="25"/>
  <c r="N171" i="25"/>
  <c r="K171" i="25" s="1"/>
  <c r="J171" i="25" s="1"/>
  <c r="N170" i="25"/>
  <c r="K170" i="25" s="1"/>
  <c r="J170" i="25" s="1"/>
  <c r="T169" i="25"/>
  <c r="N169" i="25"/>
  <c r="K169" i="25" s="1"/>
  <c r="J169" i="25" s="1"/>
  <c r="T168" i="25"/>
  <c r="N168" i="25"/>
  <c r="K168" i="25" s="1"/>
  <c r="J168" i="25" s="1"/>
  <c r="N167" i="25"/>
  <c r="K167" i="25" s="1"/>
  <c r="J167" i="25" s="1"/>
  <c r="T166" i="25"/>
  <c r="N166" i="25"/>
  <c r="K166" i="25"/>
  <c r="J166" i="25" s="1"/>
  <c r="T165" i="25"/>
  <c r="N165" i="25"/>
  <c r="K165" i="25"/>
  <c r="J165" i="25" s="1"/>
  <c r="T164" i="25"/>
  <c r="N164" i="25"/>
  <c r="K164" i="25" s="1"/>
  <c r="J164" i="25" s="1"/>
  <c r="T163" i="25"/>
  <c r="N163" i="25"/>
  <c r="K163" i="25"/>
  <c r="J163" i="25" s="1"/>
  <c r="T162" i="25"/>
  <c r="N162" i="25"/>
  <c r="K162" i="25"/>
  <c r="J162" i="25" s="1"/>
  <c r="T161" i="25"/>
  <c r="N161" i="25"/>
  <c r="K161" i="25" s="1"/>
  <c r="J161" i="25" s="1"/>
  <c r="T160" i="25"/>
  <c r="K160" i="25"/>
  <c r="J160" i="25"/>
  <c r="T159" i="25"/>
  <c r="N159" i="25"/>
  <c r="K159" i="25"/>
  <c r="J159" i="25"/>
  <c r="T158" i="25"/>
  <c r="N158" i="25"/>
  <c r="K158" i="25"/>
  <c r="J158" i="25" s="1"/>
  <c r="T157" i="25"/>
  <c r="N157" i="25"/>
  <c r="K157" i="25"/>
  <c r="J157" i="25"/>
  <c r="T156" i="25"/>
  <c r="K156" i="25"/>
  <c r="J156" i="25"/>
  <c r="T155" i="25"/>
  <c r="N155" i="25"/>
  <c r="K155" i="25" s="1"/>
  <c r="J155" i="25" s="1"/>
  <c r="T154" i="25"/>
  <c r="K154" i="25" s="1"/>
  <c r="J154" i="25" s="1"/>
  <c r="N154" i="25"/>
  <c r="T153" i="25"/>
  <c r="K153" i="25" s="1"/>
  <c r="J153" i="25" s="1"/>
  <c r="N153" i="25"/>
  <c r="T152" i="25"/>
  <c r="K152" i="25" s="1"/>
  <c r="J152" i="25" s="1"/>
  <c r="T151" i="25"/>
  <c r="N151" i="25"/>
  <c r="K151" i="25" s="1"/>
  <c r="J151" i="25" s="1"/>
  <c r="T150" i="25"/>
  <c r="N150" i="25"/>
  <c r="K150" i="25" s="1"/>
  <c r="J150" i="25" s="1"/>
  <c r="T149" i="25"/>
  <c r="N149" i="25"/>
  <c r="K149" i="25" s="1"/>
  <c r="J149" i="25" s="1"/>
  <c r="T148" i="25"/>
  <c r="N148" i="25"/>
  <c r="K148" i="25" s="1"/>
  <c r="J148" i="25" s="1"/>
  <c r="T147" i="25"/>
  <c r="K147" i="25"/>
  <c r="J147" i="25" s="1"/>
  <c r="T146" i="25"/>
  <c r="N146" i="25"/>
  <c r="K146" i="25"/>
  <c r="J146" i="25" s="1"/>
  <c r="T145" i="25"/>
  <c r="N145" i="25"/>
  <c r="K145" i="25" s="1"/>
  <c r="J145" i="25" s="1"/>
  <c r="T144" i="25"/>
  <c r="N144" i="25"/>
  <c r="K144" i="25"/>
  <c r="J144" i="25" s="1"/>
  <c r="T143" i="25"/>
  <c r="N143" i="25"/>
  <c r="K143" i="25"/>
  <c r="J143" i="25" s="1"/>
  <c r="T142" i="25"/>
  <c r="N142" i="25"/>
  <c r="K142" i="25" s="1"/>
  <c r="J142" i="25" s="1"/>
  <c r="T141" i="25"/>
  <c r="N141" i="25"/>
  <c r="K141" i="25"/>
  <c r="J141" i="25" s="1"/>
  <c r="T140" i="25"/>
  <c r="K140" i="25"/>
  <c r="J140" i="25"/>
  <c r="T139" i="25"/>
  <c r="N139" i="25"/>
  <c r="K139" i="25"/>
  <c r="J139" i="25" s="1"/>
  <c r="T138" i="25"/>
  <c r="N138" i="25"/>
  <c r="K138" i="25"/>
  <c r="J138" i="25"/>
  <c r="N137" i="25"/>
  <c r="K137" i="25"/>
  <c r="J137" i="25"/>
  <c r="T136" i="25"/>
  <c r="N136" i="25"/>
  <c r="K136" i="25" s="1"/>
  <c r="J136" i="25" s="1"/>
  <c r="N135" i="25"/>
  <c r="K135" i="25" s="1"/>
  <c r="J135" i="25" s="1"/>
  <c r="T134" i="25"/>
  <c r="N134" i="25"/>
  <c r="K134" i="25" s="1"/>
  <c r="J134" i="25" s="1"/>
  <c r="N133" i="25"/>
  <c r="K133" i="25"/>
  <c r="J133" i="25" s="1"/>
  <c r="T132" i="25"/>
  <c r="N132" i="25"/>
  <c r="K132" i="25" s="1"/>
  <c r="J132" i="25" s="1"/>
  <c r="T131" i="25"/>
  <c r="N131" i="25"/>
  <c r="K131" i="25"/>
  <c r="J131" i="25" s="1"/>
  <c r="T130" i="25"/>
  <c r="N130" i="25"/>
  <c r="K130" i="25"/>
  <c r="J130" i="25" s="1"/>
  <c r="N129" i="25"/>
  <c r="K129" i="25"/>
  <c r="J129" i="25" s="1"/>
  <c r="T128" i="25"/>
  <c r="N128" i="25"/>
  <c r="K128" i="25"/>
  <c r="J128" i="25"/>
  <c r="T127" i="25"/>
  <c r="N127" i="25"/>
  <c r="K127" i="25"/>
  <c r="J127" i="25"/>
  <c r="T126" i="25"/>
  <c r="N126" i="25"/>
  <c r="K126" i="25"/>
  <c r="J126" i="25" s="1"/>
  <c r="T125" i="25"/>
  <c r="K125" i="25"/>
  <c r="J125" i="25"/>
  <c r="T124" i="25"/>
  <c r="K124" i="25" s="1"/>
  <c r="J124" i="25" s="1"/>
  <c r="N123" i="25"/>
  <c r="K123" i="25"/>
  <c r="J123" i="25" s="1"/>
  <c r="T122" i="25"/>
  <c r="N122" i="25"/>
  <c r="K122" i="25" s="1"/>
  <c r="J122" i="25" s="1"/>
  <c r="T121" i="25"/>
  <c r="N121" i="25"/>
  <c r="K121" i="25"/>
  <c r="J121" i="25" s="1"/>
  <c r="T120" i="25"/>
  <c r="K120" i="25"/>
  <c r="J120" i="25"/>
  <c r="T119" i="25"/>
  <c r="N119" i="25"/>
  <c r="K119" i="25"/>
  <c r="J119" i="25" s="1"/>
  <c r="T118" i="25"/>
  <c r="N118" i="25"/>
  <c r="K118" i="25"/>
  <c r="J118" i="25"/>
  <c r="K117" i="25"/>
  <c r="J117" i="25"/>
  <c r="T116" i="25"/>
  <c r="N116" i="25"/>
  <c r="K116" i="25" s="1"/>
  <c r="J116" i="25" s="1"/>
  <c r="T115" i="25"/>
  <c r="N115" i="25"/>
  <c r="K115" i="25" s="1"/>
  <c r="J115" i="25" s="1"/>
  <c r="N114" i="25"/>
  <c r="K114" i="25"/>
  <c r="J114" i="25" s="1"/>
  <c r="T113" i="25"/>
  <c r="N113" i="25"/>
  <c r="K113" i="25"/>
  <c r="J113" i="25" s="1"/>
  <c r="K112" i="25"/>
  <c r="J112" i="25"/>
  <c r="N111" i="25"/>
  <c r="K111" i="25" s="1"/>
  <c r="J111" i="25" s="1"/>
  <c r="N110" i="25"/>
  <c r="K110" i="25"/>
  <c r="J110" i="25" s="1"/>
  <c r="T109" i="25"/>
  <c r="K109" i="25"/>
  <c r="J109" i="25"/>
  <c r="T108" i="25"/>
  <c r="N108" i="25"/>
  <c r="K108" i="25"/>
  <c r="J108" i="25" s="1"/>
  <c r="T107" i="25"/>
  <c r="N107" i="25"/>
  <c r="K107" i="25"/>
  <c r="J107" i="25"/>
  <c r="K106" i="25"/>
  <c r="J106" i="25"/>
  <c r="T105" i="25"/>
  <c r="N105" i="25"/>
  <c r="K105" i="25" s="1"/>
  <c r="J105" i="25" s="1"/>
  <c r="T104" i="25"/>
  <c r="N104" i="25"/>
  <c r="K104" i="25" s="1"/>
  <c r="J104" i="25" s="1"/>
  <c r="T103" i="25"/>
  <c r="N103" i="25"/>
  <c r="K103" i="25" s="1"/>
  <c r="J103" i="25" s="1"/>
  <c r="T102" i="25"/>
  <c r="N102" i="25"/>
  <c r="K102" i="25" s="1"/>
  <c r="J102" i="25" s="1"/>
  <c r="T101" i="25"/>
  <c r="N101" i="25"/>
  <c r="T100" i="25"/>
  <c r="K100" i="25"/>
  <c r="J100" i="25" s="1"/>
  <c r="T99" i="25"/>
  <c r="N99" i="25"/>
  <c r="K99" i="25"/>
  <c r="J99" i="25" s="1"/>
  <c r="T98" i="25"/>
  <c r="N98" i="25"/>
  <c r="K98" i="25" s="1"/>
  <c r="J98" i="25" s="1"/>
  <c r="T97" i="25"/>
  <c r="N97" i="25"/>
  <c r="K97" i="25" s="1"/>
  <c r="J97" i="25" s="1"/>
  <c r="T96" i="25"/>
  <c r="K96" i="25"/>
  <c r="J96" i="25"/>
  <c r="T95" i="25"/>
  <c r="N95" i="25"/>
  <c r="K95" i="25"/>
  <c r="J95" i="25" s="1"/>
  <c r="T94" i="25"/>
  <c r="N94" i="25"/>
  <c r="K94" i="25"/>
  <c r="J94" i="25"/>
  <c r="T93" i="25"/>
  <c r="N93" i="25"/>
  <c r="K93" i="25"/>
  <c r="J93" i="25"/>
  <c r="T92" i="25"/>
  <c r="N92" i="25"/>
  <c r="K92" i="25"/>
  <c r="J92" i="25" s="1"/>
  <c r="T91" i="25"/>
  <c r="N91" i="25"/>
  <c r="K91" i="25"/>
  <c r="J91" i="25" s="1"/>
  <c r="T90" i="25"/>
  <c r="N90" i="25"/>
  <c r="K90" i="25"/>
  <c r="J90" i="25"/>
  <c r="T89" i="25"/>
  <c r="N89" i="25"/>
  <c r="K89" i="25"/>
  <c r="J89" i="25" s="1"/>
  <c r="T88" i="25"/>
  <c r="N88" i="25"/>
  <c r="K88" i="25"/>
  <c r="J88" i="25"/>
  <c r="T87" i="25"/>
  <c r="N87" i="25"/>
  <c r="K87" i="25"/>
  <c r="J87" i="25" s="1"/>
  <c r="N86" i="25"/>
  <c r="K86" i="25" s="1"/>
  <c r="J86" i="25" s="1"/>
  <c r="T85" i="25"/>
  <c r="N85" i="25"/>
  <c r="K85" i="25"/>
  <c r="J85" i="25"/>
  <c r="T84" i="25"/>
  <c r="K84" i="25" s="1"/>
  <c r="J84" i="25" s="1"/>
  <c r="N84" i="25"/>
  <c r="T83" i="25"/>
  <c r="N83" i="25"/>
  <c r="T82" i="25"/>
  <c r="N82" i="25"/>
  <c r="K82" i="25"/>
  <c r="J82" i="25"/>
  <c r="T81" i="25"/>
  <c r="K81" i="25" s="1"/>
  <c r="N81" i="25"/>
  <c r="J81" i="25"/>
  <c r="T80" i="25"/>
  <c r="K80" i="25" s="1"/>
  <c r="J80" i="25" s="1"/>
  <c r="T79" i="25"/>
  <c r="N79" i="25"/>
  <c r="T78" i="25"/>
  <c r="N78" i="25"/>
  <c r="K78" i="25" s="1"/>
  <c r="J78" i="25" s="1"/>
  <c r="T77" i="25"/>
  <c r="N77" i="25"/>
  <c r="K77" i="25"/>
  <c r="J77" i="25" s="1"/>
  <c r="T76" i="25"/>
  <c r="N76" i="25"/>
  <c r="K76" i="25" s="1"/>
  <c r="J76" i="25" s="1"/>
  <c r="T75" i="25"/>
  <c r="N75" i="25"/>
  <c r="K75" i="25" s="1"/>
  <c r="J75" i="25" s="1"/>
  <c r="T74" i="25"/>
  <c r="N74" i="25"/>
  <c r="K74" i="25" s="1"/>
  <c r="J74" i="25" s="1"/>
  <c r="N73" i="25"/>
  <c r="K73" i="25" s="1"/>
  <c r="J73" i="25" s="1"/>
  <c r="T72" i="25"/>
  <c r="N72" i="25"/>
  <c r="K72" i="25"/>
  <c r="J72" i="25" s="1"/>
  <c r="T71" i="25"/>
  <c r="N71" i="25"/>
  <c r="K71" i="25"/>
  <c r="J71" i="25"/>
  <c r="T70" i="25"/>
  <c r="N70" i="25"/>
  <c r="N69" i="25"/>
  <c r="K69" i="25" s="1"/>
  <c r="J69" i="25" s="1"/>
  <c r="T68" i="25"/>
  <c r="N68" i="25"/>
  <c r="K68" i="25"/>
  <c r="J68" i="25"/>
  <c r="T67" i="25"/>
  <c r="N67" i="25"/>
  <c r="K67" i="25"/>
  <c r="J67" i="25"/>
  <c r="T66" i="25"/>
  <c r="N66" i="25"/>
  <c r="K66" i="25" s="1"/>
  <c r="J66" i="25" s="1"/>
  <c r="N65" i="25"/>
  <c r="K65" i="25"/>
  <c r="J65" i="25"/>
  <c r="T64" i="25"/>
  <c r="K64" i="25" s="1"/>
  <c r="J64" i="25" s="1"/>
  <c r="N64" i="25"/>
  <c r="T63" i="25"/>
  <c r="K63" i="25" s="1"/>
  <c r="J63" i="25" s="1"/>
  <c r="N63" i="25"/>
  <c r="T62" i="25"/>
  <c r="K62" i="25" s="1"/>
  <c r="J62" i="25"/>
  <c r="T61" i="25"/>
  <c r="N61" i="25"/>
  <c r="K61" i="25" s="1"/>
  <c r="J61" i="25" s="1"/>
  <c r="K60" i="25"/>
  <c r="J60" i="25"/>
  <c r="K59" i="25"/>
  <c r="J59" i="25" s="1"/>
  <c r="T58" i="25"/>
  <c r="N58" i="25"/>
  <c r="K58" i="25" s="1"/>
  <c r="J58" i="25" s="1"/>
  <c r="T57" i="25"/>
  <c r="N57" i="25"/>
  <c r="K57" i="25" s="1"/>
  <c r="J57" i="25" s="1"/>
  <c r="T56" i="25"/>
  <c r="N56" i="25"/>
  <c r="K56" i="25"/>
  <c r="J56" i="25" s="1"/>
  <c r="T55" i="25"/>
  <c r="N55" i="25"/>
  <c r="K55" i="25" s="1"/>
  <c r="J55" i="25" s="1"/>
  <c r="T54" i="25"/>
  <c r="N54" i="25"/>
  <c r="K54" i="25" s="1"/>
  <c r="J54" i="25" s="1"/>
  <c r="N53" i="25"/>
  <c r="K53" i="25"/>
  <c r="J53" i="25"/>
  <c r="T52" i="25"/>
  <c r="N52" i="25"/>
  <c r="K52" i="25" s="1"/>
  <c r="J52" i="25" s="1"/>
  <c r="T51" i="25"/>
  <c r="N51" i="25"/>
  <c r="K51" i="25"/>
  <c r="J51" i="25" s="1"/>
  <c r="T50" i="25"/>
  <c r="N50" i="25"/>
  <c r="K50" i="25"/>
  <c r="J50" i="25"/>
  <c r="N49" i="25"/>
  <c r="K49" i="25"/>
  <c r="J49" i="25" s="1"/>
  <c r="T48" i="25"/>
  <c r="K48" i="25"/>
  <c r="J48" i="25" s="1"/>
  <c r="T47" i="25"/>
  <c r="N47" i="25"/>
  <c r="K47" i="25" s="1"/>
  <c r="J47" i="25" s="1"/>
  <c r="T46" i="25"/>
  <c r="N46" i="25"/>
  <c r="N45" i="25"/>
  <c r="K45" i="25" s="1"/>
  <c r="J45" i="25" s="1"/>
  <c r="T44" i="25"/>
  <c r="N44" i="25"/>
  <c r="K44" i="25" s="1"/>
  <c r="J44" i="25" s="1"/>
  <c r="T43" i="25"/>
  <c r="N43" i="25"/>
  <c r="K43" i="25"/>
  <c r="J43" i="25" s="1"/>
  <c r="T42" i="25"/>
  <c r="N42" i="25"/>
  <c r="K42" i="25" s="1"/>
  <c r="J42" i="25" s="1"/>
  <c r="T41" i="25"/>
  <c r="K41" i="25"/>
  <c r="J41" i="25" s="1"/>
  <c r="N40" i="25"/>
  <c r="K40" i="25"/>
  <c r="J40" i="25"/>
  <c r="T39" i="25"/>
  <c r="K39" i="25" s="1"/>
  <c r="J39" i="25" s="1"/>
  <c r="N39" i="25"/>
  <c r="T38" i="25"/>
  <c r="N38" i="25"/>
  <c r="K38" i="25" s="1"/>
  <c r="J38" i="25" s="1"/>
  <c r="T37" i="25"/>
  <c r="K37" i="25" s="1"/>
  <c r="J37" i="25" s="1"/>
  <c r="N37" i="25"/>
  <c r="T36" i="25"/>
  <c r="K36" i="25" s="1"/>
  <c r="J36" i="25" s="1"/>
  <c r="N35" i="25"/>
  <c r="K35" i="25" s="1"/>
  <c r="J35" i="25" s="1"/>
  <c r="N34" i="25"/>
  <c r="K34" i="25"/>
  <c r="J34" i="25" s="1"/>
  <c r="T33" i="25"/>
  <c r="K33" i="25"/>
  <c r="J33" i="25"/>
  <c r="K32" i="25"/>
  <c r="J32" i="25" s="1"/>
  <c r="K31" i="25"/>
  <c r="J31" i="25" s="1"/>
  <c r="T30" i="25"/>
  <c r="N30" i="25"/>
  <c r="K30" i="25" s="1"/>
  <c r="J30" i="25" s="1"/>
  <c r="T29" i="25"/>
  <c r="K29" i="25" s="1"/>
  <c r="J29" i="25" s="1"/>
  <c r="K28" i="25"/>
  <c r="J28" i="25"/>
  <c r="T27" i="25"/>
  <c r="N27" i="25"/>
  <c r="K27" i="25" s="1"/>
  <c r="J27" i="25" s="1"/>
  <c r="K26" i="25"/>
  <c r="J26" i="25" s="1"/>
  <c r="T25" i="25"/>
  <c r="N25" i="25"/>
  <c r="K25" i="25" s="1"/>
  <c r="J25" i="25" s="1"/>
  <c r="T24" i="25"/>
  <c r="K24" i="25"/>
  <c r="J24" i="25" s="1"/>
  <c r="T23" i="25"/>
  <c r="K23" i="25" s="1"/>
  <c r="J23" i="25" s="1"/>
  <c r="T22" i="25"/>
  <c r="N22" i="25"/>
  <c r="K22" i="25"/>
  <c r="J22" i="25" s="1"/>
  <c r="T21" i="25"/>
  <c r="K21" i="25"/>
  <c r="J21" i="25"/>
  <c r="T20" i="25"/>
  <c r="K20" i="25" s="1"/>
  <c r="J20" i="25" s="1"/>
  <c r="K19" i="25"/>
  <c r="J19" i="25" s="1"/>
  <c r="K18" i="25"/>
  <c r="J18" i="25" s="1"/>
  <c r="K17" i="25"/>
  <c r="J17" i="25" s="1"/>
  <c r="N16" i="25"/>
  <c r="K16" i="25"/>
  <c r="J16" i="25"/>
  <c r="K15" i="25"/>
  <c r="J15" i="25" s="1"/>
  <c r="N14" i="25"/>
  <c r="K14" i="25" s="1"/>
  <c r="J14" i="25" s="1"/>
  <c r="K13" i="25"/>
  <c r="J13" i="25" s="1"/>
  <c r="N12" i="25"/>
  <c r="K12" i="25" s="1"/>
  <c r="J12" i="25" s="1"/>
  <c r="N11" i="25"/>
  <c r="K11" i="25"/>
  <c r="J11" i="25"/>
  <c r="T10" i="25"/>
  <c r="N10" i="25"/>
  <c r="K10" i="25" s="1"/>
  <c r="J10" i="25" s="1"/>
  <c r="K9" i="25"/>
  <c r="J9" i="25" s="1"/>
  <c r="T8" i="25"/>
  <c r="K8" i="25" s="1"/>
  <c r="J8" i="25" s="1"/>
  <c r="K7" i="25"/>
  <c r="J7" i="25"/>
  <c r="X6" i="25"/>
  <c r="W6" i="25"/>
  <c r="K6" i="25"/>
  <c r="J6" i="25" s="1"/>
  <c r="W5" i="25"/>
  <c r="X5" i="25" s="1"/>
  <c r="X1" i="25" s="1"/>
  <c r="U1" i="25" s="1"/>
  <c r="K5" i="25"/>
  <c r="J5" i="25"/>
  <c r="T4" i="25"/>
  <c r="N4" i="25"/>
  <c r="K3" i="25"/>
  <c r="V1" i="25"/>
  <c r="Q1" i="25"/>
  <c r="U268" i="24"/>
  <c r="N268" i="24"/>
  <c r="K268" i="24"/>
  <c r="J268" i="24" s="1"/>
  <c r="U267" i="24"/>
  <c r="N267" i="24"/>
  <c r="K267" i="24" s="1"/>
  <c r="J267" i="24" s="1"/>
  <c r="U266" i="24"/>
  <c r="R266" i="24"/>
  <c r="N266" i="24"/>
  <c r="K266" i="24" s="1"/>
  <c r="J266" i="24" s="1"/>
  <c r="U265" i="24"/>
  <c r="R265" i="24"/>
  <c r="K265" i="24" s="1"/>
  <c r="J265" i="24" s="1"/>
  <c r="N265" i="24"/>
  <c r="U264" i="24"/>
  <c r="R264" i="24"/>
  <c r="N264" i="24"/>
  <c r="K264" i="24"/>
  <c r="J264" i="24" s="1"/>
  <c r="U263" i="24"/>
  <c r="R263" i="24"/>
  <c r="N263" i="24"/>
  <c r="K263" i="24"/>
  <c r="J263" i="24" s="1"/>
  <c r="U262" i="24"/>
  <c r="R262" i="24"/>
  <c r="K262" i="24" s="1"/>
  <c r="J262" i="24" s="1"/>
  <c r="N262" i="24"/>
  <c r="U261" i="24"/>
  <c r="R261" i="24"/>
  <c r="K261" i="24" s="1"/>
  <c r="J261" i="24" s="1"/>
  <c r="N261" i="24"/>
  <c r="U260" i="24"/>
  <c r="R260" i="24"/>
  <c r="N260" i="24"/>
  <c r="U259" i="24"/>
  <c r="R259" i="24"/>
  <c r="N259" i="24"/>
  <c r="K259" i="24" s="1"/>
  <c r="J259" i="24" s="1"/>
  <c r="U258" i="24"/>
  <c r="N258" i="24"/>
  <c r="K258" i="24"/>
  <c r="J258" i="24" s="1"/>
  <c r="U257" i="24"/>
  <c r="N257" i="24"/>
  <c r="K257" i="24" s="1"/>
  <c r="J257" i="24" s="1"/>
  <c r="U256" i="24"/>
  <c r="N256" i="24"/>
  <c r="K256" i="24" s="1"/>
  <c r="J256" i="24" s="1"/>
  <c r="U255" i="24"/>
  <c r="N255" i="24"/>
  <c r="K255" i="24"/>
  <c r="J255" i="24" s="1"/>
  <c r="U254" i="24"/>
  <c r="N254" i="24"/>
  <c r="K254" i="24" s="1"/>
  <c r="J254" i="24" s="1"/>
  <c r="U253" i="24"/>
  <c r="N253" i="24"/>
  <c r="K253" i="24" s="1"/>
  <c r="J253" i="24" s="1"/>
  <c r="U252" i="24"/>
  <c r="N252" i="24"/>
  <c r="K252" i="24"/>
  <c r="J252" i="24" s="1"/>
  <c r="U251" i="24"/>
  <c r="N251" i="24"/>
  <c r="K251" i="24" s="1"/>
  <c r="J251" i="24" s="1"/>
  <c r="U250" i="24"/>
  <c r="N250" i="24"/>
  <c r="K250" i="24" s="1"/>
  <c r="J250" i="24" s="1"/>
  <c r="U249" i="24"/>
  <c r="N249" i="24"/>
  <c r="K249" i="24"/>
  <c r="J249" i="24" s="1"/>
  <c r="U248" i="24"/>
  <c r="N248" i="24"/>
  <c r="K248" i="24" s="1"/>
  <c r="J248" i="24" s="1"/>
  <c r="U247" i="24"/>
  <c r="N247" i="24"/>
  <c r="K247" i="24" s="1"/>
  <c r="J247" i="24" s="1"/>
  <c r="U246" i="24"/>
  <c r="N246" i="24"/>
  <c r="K246" i="24"/>
  <c r="J246" i="24" s="1"/>
  <c r="U245" i="24"/>
  <c r="N245" i="24"/>
  <c r="K245" i="24" s="1"/>
  <c r="J245" i="24" s="1"/>
  <c r="U244" i="24"/>
  <c r="N244" i="24"/>
  <c r="K244" i="24" s="1"/>
  <c r="J244" i="24" s="1"/>
  <c r="U243" i="24"/>
  <c r="N243" i="24"/>
  <c r="K243" i="24"/>
  <c r="J243" i="24" s="1"/>
  <c r="U242" i="24"/>
  <c r="N242" i="24"/>
  <c r="K242" i="24" s="1"/>
  <c r="J242" i="24" s="1"/>
  <c r="U241" i="24"/>
  <c r="N241" i="24"/>
  <c r="K241" i="24" s="1"/>
  <c r="J241" i="24" s="1"/>
  <c r="U240" i="24"/>
  <c r="N240" i="24"/>
  <c r="K240" i="24"/>
  <c r="J240" i="24" s="1"/>
  <c r="U239" i="24"/>
  <c r="N239" i="24"/>
  <c r="K239" i="24" s="1"/>
  <c r="J239" i="24" s="1"/>
  <c r="U238" i="24"/>
  <c r="N238" i="24"/>
  <c r="K238" i="24" s="1"/>
  <c r="J238" i="24" s="1"/>
  <c r="U237" i="24"/>
  <c r="N237" i="24"/>
  <c r="K237" i="24"/>
  <c r="J237" i="24" s="1"/>
  <c r="U236" i="24"/>
  <c r="N236" i="24"/>
  <c r="K236" i="24" s="1"/>
  <c r="J236" i="24" s="1"/>
  <c r="U235" i="24"/>
  <c r="N235" i="24"/>
  <c r="K235" i="24" s="1"/>
  <c r="J235" i="24" s="1"/>
  <c r="U234" i="24"/>
  <c r="N234" i="24"/>
  <c r="K234" i="24"/>
  <c r="J234" i="24" s="1"/>
  <c r="U233" i="24"/>
  <c r="N233" i="24"/>
  <c r="K233" i="24" s="1"/>
  <c r="J233" i="24" s="1"/>
  <c r="U232" i="24"/>
  <c r="N232" i="24"/>
  <c r="K232" i="24" s="1"/>
  <c r="J232" i="24" s="1"/>
  <c r="U231" i="24"/>
  <c r="N231" i="24"/>
  <c r="K231" i="24"/>
  <c r="J231" i="24" s="1"/>
  <c r="U230" i="24"/>
  <c r="N230" i="24"/>
  <c r="K230" i="24" s="1"/>
  <c r="J230" i="24" s="1"/>
  <c r="U229" i="24"/>
  <c r="N229" i="24"/>
  <c r="K229" i="24" s="1"/>
  <c r="J229" i="24" s="1"/>
  <c r="U228" i="24"/>
  <c r="N228" i="24"/>
  <c r="K228" i="24"/>
  <c r="J228" i="24" s="1"/>
  <c r="U227" i="24"/>
  <c r="N227" i="24"/>
  <c r="K227" i="24" s="1"/>
  <c r="J227" i="24" s="1"/>
  <c r="U226" i="24"/>
  <c r="N226" i="24"/>
  <c r="K226" i="24" s="1"/>
  <c r="J226" i="24" s="1"/>
  <c r="U225" i="24"/>
  <c r="N225" i="24"/>
  <c r="K225" i="24"/>
  <c r="J225" i="24" s="1"/>
  <c r="U224" i="24"/>
  <c r="N224" i="24"/>
  <c r="K224" i="24" s="1"/>
  <c r="J224" i="24" s="1"/>
  <c r="U223" i="24"/>
  <c r="N223" i="24"/>
  <c r="K223" i="24" s="1"/>
  <c r="J223" i="24" s="1"/>
  <c r="U222" i="24"/>
  <c r="K222" i="24"/>
  <c r="J222" i="24"/>
  <c r="U221" i="24"/>
  <c r="N221" i="24"/>
  <c r="K221" i="24" s="1"/>
  <c r="J221" i="24" s="1"/>
  <c r="U220" i="24"/>
  <c r="N220" i="24"/>
  <c r="K220" i="24"/>
  <c r="J220" i="24" s="1"/>
  <c r="U219" i="24"/>
  <c r="N219" i="24"/>
  <c r="K219" i="24"/>
  <c r="J219" i="24"/>
  <c r="U218" i="24"/>
  <c r="N218" i="24"/>
  <c r="K218" i="24" s="1"/>
  <c r="J218" i="24" s="1"/>
  <c r="U217" i="24"/>
  <c r="N217" i="24"/>
  <c r="K217" i="24"/>
  <c r="J217" i="24" s="1"/>
  <c r="U216" i="24"/>
  <c r="N216" i="24"/>
  <c r="K216" i="24"/>
  <c r="J216" i="24"/>
  <c r="U215" i="24"/>
  <c r="N215" i="24"/>
  <c r="K215" i="24" s="1"/>
  <c r="J215" i="24" s="1"/>
  <c r="U214" i="24"/>
  <c r="N214" i="24"/>
  <c r="K214" i="24"/>
  <c r="J214" i="24" s="1"/>
  <c r="U213" i="24"/>
  <c r="N213" i="24"/>
  <c r="K213" i="24"/>
  <c r="J213" i="24"/>
  <c r="U212" i="24"/>
  <c r="N212" i="24"/>
  <c r="K212" i="24" s="1"/>
  <c r="J212" i="24" s="1"/>
  <c r="U211" i="24"/>
  <c r="N211" i="24"/>
  <c r="K211" i="24"/>
  <c r="J211" i="24" s="1"/>
  <c r="U210" i="24"/>
  <c r="N210" i="24"/>
  <c r="K210" i="24"/>
  <c r="J210" i="24"/>
  <c r="U209" i="24"/>
  <c r="N209" i="24"/>
  <c r="K209" i="24" s="1"/>
  <c r="J209" i="24" s="1"/>
  <c r="U208" i="24"/>
  <c r="N208" i="24"/>
  <c r="K208" i="24"/>
  <c r="J208" i="24" s="1"/>
  <c r="U207" i="24"/>
  <c r="N207" i="24"/>
  <c r="K207" i="24"/>
  <c r="J207" i="24"/>
  <c r="U206" i="24"/>
  <c r="N206" i="24"/>
  <c r="K206" i="24" s="1"/>
  <c r="J206" i="24" s="1"/>
  <c r="U205" i="24"/>
  <c r="N205" i="24"/>
  <c r="K205" i="24"/>
  <c r="J205" i="24" s="1"/>
  <c r="U204" i="24"/>
  <c r="N204" i="24"/>
  <c r="K204" i="24"/>
  <c r="J204" i="24"/>
  <c r="U203" i="24"/>
  <c r="K203" i="24"/>
  <c r="J203" i="24" s="1"/>
  <c r="U202" i="24"/>
  <c r="N202" i="24"/>
  <c r="K202" i="24"/>
  <c r="J202" i="24"/>
  <c r="U201" i="24"/>
  <c r="N201" i="24"/>
  <c r="K201" i="24"/>
  <c r="J201" i="24"/>
  <c r="U200" i="24"/>
  <c r="K200" i="24" s="1"/>
  <c r="J200" i="24" s="1"/>
  <c r="N200" i="24"/>
  <c r="U199" i="24"/>
  <c r="N199" i="24"/>
  <c r="K199" i="24"/>
  <c r="J199" i="24"/>
  <c r="U198" i="24"/>
  <c r="N198" i="24"/>
  <c r="K198" i="24"/>
  <c r="J198" i="24"/>
  <c r="U197" i="24"/>
  <c r="K197" i="24" s="1"/>
  <c r="J197" i="24" s="1"/>
  <c r="N197" i="24"/>
  <c r="U196" i="24"/>
  <c r="N196" i="24"/>
  <c r="K196" i="24"/>
  <c r="J196" i="24"/>
  <c r="U195" i="24"/>
  <c r="N195" i="24"/>
  <c r="K195" i="24"/>
  <c r="J195" i="24"/>
  <c r="U194" i="24"/>
  <c r="K194" i="24" s="1"/>
  <c r="J194" i="24" s="1"/>
  <c r="N194" i="24"/>
  <c r="U193" i="24"/>
  <c r="N193" i="24"/>
  <c r="K193" i="24"/>
  <c r="J193" i="24"/>
  <c r="U192" i="24"/>
  <c r="N192" i="24"/>
  <c r="K192" i="24"/>
  <c r="J192" i="24"/>
  <c r="U191" i="24"/>
  <c r="K191" i="24" s="1"/>
  <c r="J191" i="24" s="1"/>
  <c r="N191" i="24"/>
  <c r="U190" i="24"/>
  <c r="N190" i="24"/>
  <c r="K190" i="24"/>
  <c r="J190" i="24"/>
  <c r="U189" i="24"/>
  <c r="N189" i="24"/>
  <c r="K189" i="24"/>
  <c r="J189" i="24"/>
  <c r="U188" i="24"/>
  <c r="K188" i="24" s="1"/>
  <c r="J188" i="24" s="1"/>
  <c r="N188" i="24"/>
  <c r="U187" i="24"/>
  <c r="N187" i="24"/>
  <c r="K187" i="24"/>
  <c r="J187" i="24"/>
  <c r="U186" i="24"/>
  <c r="N186" i="24"/>
  <c r="K186" i="24"/>
  <c r="J186" i="24"/>
  <c r="U185" i="24"/>
  <c r="K185" i="24" s="1"/>
  <c r="J185" i="24" s="1"/>
  <c r="N185" i="24"/>
  <c r="U184" i="24"/>
  <c r="N184" i="24"/>
  <c r="K184" i="24"/>
  <c r="J184" i="24"/>
  <c r="U183" i="24"/>
  <c r="N183" i="24"/>
  <c r="K183" i="24"/>
  <c r="J183" i="24"/>
  <c r="U182" i="24"/>
  <c r="K182" i="24" s="1"/>
  <c r="J182" i="24" s="1"/>
  <c r="N182" i="24"/>
  <c r="N181" i="24"/>
  <c r="K181" i="24"/>
  <c r="J181" i="24"/>
  <c r="U180" i="24"/>
  <c r="N180" i="24"/>
  <c r="K180" i="24" s="1"/>
  <c r="J180" i="24" s="1"/>
  <c r="U179" i="24"/>
  <c r="N179" i="24"/>
  <c r="K179" i="24" s="1"/>
  <c r="J179" i="24" s="1"/>
  <c r="U178" i="24"/>
  <c r="K178" i="24" s="1"/>
  <c r="J178" i="24" s="1"/>
  <c r="N178" i="24"/>
  <c r="U177" i="24"/>
  <c r="N177" i="24"/>
  <c r="K177" i="24" s="1"/>
  <c r="J177" i="24" s="1"/>
  <c r="U176" i="24"/>
  <c r="N176" i="24"/>
  <c r="K176" i="24" s="1"/>
  <c r="J176" i="24" s="1"/>
  <c r="U175" i="24"/>
  <c r="K175" i="24" s="1"/>
  <c r="J175" i="24" s="1"/>
  <c r="N175" i="24"/>
  <c r="U174" i="24"/>
  <c r="N174" i="24"/>
  <c r="K174" i="24" s="1"/>
  <c r="J174" i="24" s="1"/>
  <c r="U173" i="24"/>
  <c r="N173" i="24"/>
  <c r="K173" i="24" s="1"/>
  <c r="J173" i="24" s="1"/>
  <c r="U172" i="24"/>
  <c r="K172" i="24" s="1"/>
  <c r="J172" i="24" s="1"/>
  <c r="N172" i="24"/>
  <c r="U171" i="24"/>
  <c r="N171" i="24"/>
  <c r="K171" i="24" s="1"/>
  <c r="J171" i="24" s="1"/>
  <c r="U170" i="24"/>
  <c r="N170" i="24"/>
  <c r="K170" i="24" s="1"/>
  <c r="J170" i="24" s="1"/>
  <c r="U169" i="24"/>
  <c r="K169" i="24" s="1"/>
  <c r="J169" i="24" s="1"/>
  <c r="N169" i="24"/>
  <c r="U168" i="24"/>
  <c r="N168" i="24"/>
  <c r="K168" i="24" s="1"/>
  <c r="J168" i="24" s="1"/>
  <c r="U167" i="24"/>
  <c r="N167" i="24"/>
  <c r="K167" i="24" s="1"/>
  <c r="J167" i="24" s="1"/>
  <c r="U166" i="24"/>
  <c r="K166" i="24" s="1"/>
  <c r="J166" i="24" s="1"/>
  <c r="N166" i="24"/>
  <c r="U165" i="24"/>
  <c r="N165" i="24"/>
  <c r="K165" i="24" s="1"/>
  <c r="J165" i="24" s="1"/>
  <c r="U164" i="24"/>
  <c r="N164" i="24"/>
  <c r="K164" i="24" s="1"/>
  <c r="J164" i="24" s="1"/>
  <c r="U163" i="24"/>
  <c r="K163" i="24" s="1"/>
  <c r="J163" i="24" s="1"/>
  <c r="N163" i="24"/>
  <c r="U162" i="24"/>
  <c r="N162" i="24"/>
  <c r="K162" i="24" s="1"/>
  <c r="J162" i="24" s="1"/>
  <c r="U161" i="24"/>
  <c r="N161" i="24"/>
  <c r="K161" i="24" s="1"/>
  <c r="J161" i="24" s="1"/>
  <c r="U160" i="24"/>
  <c r="K160" i="24" s="1"/>
  <c r="J160" i="24" s="1"/>
  <c r="N160" i="24"/>
  <c r="U159" i="24"/>
  <c r="K159" i="24" s="1"/>
  <c r="J159" i="24" s="1"/>
  <c r="U158" i="24"/>
  <c r="N158" i="24"/>
  <c r="K158" i="24"/>
  <c r="J158" i="24" s="1"/>
  <c r="U157" i="24"/>
  <c r="N157" i="24"/>
  <c r="K157" i="24" s="1"/>
  <c r="J157" i="24" s="1"/>
  <c r="U156" i="24"/>
  <c r="N156" i="24"/>
  <c r="K156" i="24" s="1"/>
  <c r="J156" i="24" s="1"/>
  <c r="U155" i="24"/>
  <c r="N155" i="24"/>
  <c r="K155" i="24"/>
  <c r="J155" i="24" s="1"/>
  <c r="U154" i="24"/>
  <c r="N154" i="24"/>
  <c r="K154" i="24" s="1"/>
  <c r="J154" i="24" s="1"/>
  <c r="U153" i="24"/>
  <c r="N153" i="24"/>
  <c r="K153" i="24" s="1"/>
  <c r="J153" i="24" s="1"/>
  <c r="U152" i="24"/>
  <c r="K152" i="24"/>
  <c r="J152" i="24"/>
  <c r="U151" i="24"/>
  <c r="K151" i="24"/>
  <c r="J151" i="24" s="1"/>
  <c r="U150" i="24"/>
  <c r="N150" i="24"/>
  <c r="K150" i="24"/>
  <c r="J150" i="24"/>
  <c r="U149" i="24"/>
  <c r="K149" i="24" s="1"/>
  <c r="J149" i="24" s="1"/>
  <c r="N149" i="24"/>
  <c r="U148" i="24"/>
  <c r="K148" i="24" s="1"/>
  <c r="J148" i="24" s="1"/>
  <c r="N148" i="24"/>
  <c r="U147" i="24"/>
  <c r="N147" i="24"/>
  <c r="K147" i="24"/>
  <c r="J147" i="24"/>
  <c r="U146" i="24"/>
  <c r="K146" i="24" s="1"/>
  <c r="J146" i="24" s="1"/>
  <c r="U145" i="24"/>
  <c r="N145" i="24"/>
  <c r="K145" i="24" s="1"/>
  <c r="J145" i="24" s="1"/>
  <c r="U144" i="24"/>
  <c r="K144" i="24" s="1"/>
  <c r="J144" i="24" s="1"/>
  <c r="N144" i="24"/>
  <c r="U143" i="24"/>
  <c r="N143" i="24"/>
  <c r="K143" i="24" s="1"/>
  <c r="J143" i="24" s="1"/>
  <c r="U142" i="24"/>
  <c r="N142" i="24"/>
  <c r="K142" i="24" s="1"/>
  <c r="J142" i="24" s="1"/>
  <c r="U141" i="24"/>
  <c r="K141" i="24" s="1"/>
  <c r="J141" i="24" s="1"/>
  <c r="N141" i="24"/>
  <c r="U140" i="24"/>
  <c r="N140" i="24"/>
  <c r="K140" i="24" s="1"/>
  <c r="J140" i="24" s="1"/>
  <c r="U139" i="24"/>
  <c r="N139" i="24"/>
  <c r="K139" i="24" s="1"/>
  <c r="J139" i="24" s="1"/>
  <c r="U138" i="24"/>
  <c r="K138" i="24" s="1"/>
  <c r="J138" i="24" s="1"/>
  <c r="N138" i="24"/>
  <c r="U137" i="24"/>
  <c r="K137" i="24" s="1"/>
  <c r="J137" i="24" s="1"/>
  <c r="U136" i="24"/>
  <c r="N136" i="24"/>
  <c r="K136" i="24"/>
  <c r="J136" i="24" s="1"/>
  <c r="U135" i="24"/>
  <c r="N135" i="24"/>
  <c r="K135" i="24" s="1"/>
  <c r="J135" i="24" s="1"/>
  <c r="U134" i="24"/>
  <c r="N134" i="24"/>
  <c r="K134" i="24" s="1"/>
  <c r="J134" i="24" s="1"/>
  <c r="U133" i="24"/>
  <c r="N133" i="24"/>
  <c r="K133" i="24"/>
  <c r="J133" i="24" s="1"/>
  <c r="U132" i="24"/>
  <c r="N132" i="24"/>
  <c r="K132" i="24" s="1"/>
  <c r="J132" i="24" s="1"/>
  <c r="U131" i="24"/>
  <c r="N131" i="24"/>
  <c r="K131" i="24" s="1"/>
  <c r="J131" i="24" s="1"/>
  <c r="U130" i="24"/>
  <c r="N130" i="24"/>
  <c r="K130" i="24"/>
  <c r="J130" i="24" s="1"/>
  <c r="U129" i="24"/>
  <c r="N129" i="24"/>
  <c r="K129" i="24" s="1"/>
  <c r="J129" i="24" s="1"/>
  <c r="U128" i="24"/>
  <c r="N128" i="24"/>
  <c r="K128" i="24" s="1"/>
  <c r="J128" i="24" s="1"/>
  <c r="U127" i="24"/>
  <c r="N127" i="24"/>
  <c r="K127" i="24"/>
  <c r="J127" i="24" s="1"/>
  <c r="U126" i="24"/>
  <c r="N126" i="24"/>
  <c r="K126" i="24" s="1"/>
  <c r="J126" i="24" s="1"/>
  <c r="U125" i="24"/>
  <c r="N125" i="24"/>
  <c r="K125" i="24" s="1"/>
  <c r="J125" i="24" s="1"/>
  <c r="U124" i="24"/>
  <c r="N124" i="24"/>
  <c r="K124" i="24"/>
  <c r="J124" i="24" s="1"/>
  <c r="U123" i="24"/>
  <c r="N123" i="24"/>
  <c r="K123" i="24" s="1"/>
  <c r="J123" i="24" s="1"/>
  <c r="U122" i="24"/>
  <c r="N122" i="24"/>
  <c r="K122" i="24" s="1"/>
  <c r="J122" i="24" s="1"/>
  <c r="U121" i="24"/>
  <c r="N121" i="24"/>
  <c r="K121" i="24"/>
  <c r="J121" i="24" s="1"/>
  <c r="U120" i="24"/>
  <c r="N120" i="24"/>
  <c r="K120" i="24" s="1"/>
  <c r="J120" i="24" s="1"/>
  <c r="U119" i="24"/>
  <c r="N119" i="24"/>
  <c r="K119" i="24" s="1"/>
  <c r="J119" i="24" s="1"/>
  <c r="U118" i="24"/>
  <c r="N118" i="24"/>
  <c r="K118" i="24"/>
  <c r="J118" i="24" s="1"/>
  <c r="U117" i="24"/>
  <c r="N117" i="24"/>
  <c r="K117" i="24" s="1"/>
  <c r="J117" i="24" s="1"/>
  <c r="U116" i="24"/>
  <c r="N116" i="24"/>
  <c r="K116" i="24" s="1"/>
  <c r="J116" i="24" s="1"/>
  <c r="U115" i="24"/>
  <c r="N115" i="24"/>
  <c r="K115" i="24"/>
  <c r="J115" i="24" s="1"/>
  <c r="K114" i="24"/>
  <c r="J114" i="24" s="1"/>
  <c r="U113" i="24"/>
  <c r="N113" i="24"/>
  <c r="K113" i="24"/>
  <c r="J113" i="24"/>
  <c r="U112" i="24"/>
  <c r="N112" i="24"/>
  <c r="K112" i="24"/>
  <c r="J112" i="24"/>
  <c r="U111" i="24"/>
  <c r="K111" i="24" s="1"/>
  <c r="J111" i="24" s="1"/>
  <c r="N111" i="24"/>
  <c r="U110" i="24"/>
  <c r="N110" i="24"/>
  <c r="K110" i="24"/>
  <c r="J110" i="24"/>
  <c r="U109" i="24"/>
  <c r="N109" i="24"/>
  <c r="K109" i="24"/>
  <c r="J109" i="24"/>
  <c r="U108" i="24"/>
  <c r="K108" i="24" s="1"/>
  <c r="J108" i="24" s="1"/>
  <c r="N108" i="24"/>
  <c r="U107" i="24"/>
  <c r="N107" i="24"/>
  <c r="K107" i="24"/>
  <c r="J107" i="24"/>
  <c r="U106" i="24"/>
  <c r="N106" i="24"/>
  <c r="K106" i="24"/>
  <c r="J106" i="24"/>
  <c r="U105" i="24"/>
  <c r="K105" i="24" s="1"/>
  <c r="J105" i="24" s="1"/>
  <c r="U104" i="24"/>
  <c r="N104" i="24"/>
  <c r="K104" i="24" s="1"/>
  <c r="J104" i="24" s="1"/>
  <c r="U103" i="24"/>
  <c r="N103" i="24"/>
  <c r="K103" i="24" s="1"/>
  <c r="J103" i="24" s="1"/>
  <c r="U102" i="24"/>
  <c r="N102" i="24"/>
  <c r="K102" i="24" s="1"/>
  <c r="J102" i="24" s="1"/>
  <c r="U101" i="24"/>
  <c r="N101" i="24"/>
  <c r="K101" i="24" s="1"/>
  <c r="J101" i="24" s="1"/>
  <c r="U100" i="24"/>
  <c r="N100" i="24"/>
  <c r="K100" i="24" s="1"/>
  <c r="J100" i="24" s="1"/>
  <c r="U99" i="24"/>
  <c r="K99" i="24"/>
  <c r="J99" i="24" s="1"/>
  <c r="N98" i="24"/>
  <c r="K98" i="24" s="1"/>
  <c r="J98" i="24" s="1"/>
  <c r="N97" i="24"/>
  <c r="K97" i="24"/>
  <c r="J97" i="24"/>
  <c r="U96" i="24"/>
  <c r="K96" i="24" s="1"/>
  <c r="J96" i="24" s="1"/>
  <c r="U95" i="24"/>
  <c r="N95" i="24"/>
  <c r="K95" i="24" s="1"/>
  <c r="J95" i="24" s="1"/>
  <c r="U94" i="24"/>
  <c r="K94" i="24" s="1"/>
  <c r="J94" i="24" s="1"/>
  <c r="K93" i="24"/>
  <c r="J93" i="24"/>
  <c r="U92" i="24"/>
  <c r="K92" i="24" s="1"/>
  <c r="J92" i="24" s="1"/>
  <c r="N92" i="24"/>
  <c r="U91" i="24"/>
  <c r="K91" i="24" s="1"/>
  <c r="J91" i="24" s="1"/>
  <c r="N91" i="24"/>
  <c r="N90" i="24"/>
  <c r="K90" i="24" s="1"/>
  <c r="J90" i="24" s="1"/>
  <c r="N89" i="24"/>
  <c r="K89" i="24" s="1"/>
  <c r="J89" i="24" s="1"/>
  <c r="U88" i="24"/>
  <c r="N88" i="24"/>
  <c r="K88" i="24"/>
  <c r="J88" i="24" s="1"/>
  <c r="U87" i="24"/>
  <c r="K87" i="24" s="1"/>
  <c r="J87" i="24" s="1"/>
  <c r="U86" i="24"/>
  <c r="N86" i="24"/>
  <c r="K86" i="24"/>
  <c r="J86" i="24" s="1"/>
  <c r="U85" i="24"/>
  <c r="K85" i="24"/>
  <c r="J85" i="24"/>
  <c r="U84" i="24"/>
  <c r="K84" i="24" s="1"/>
  <c r="J84" i="24" s="1"/>
  <c r="U83" i="24"/>
  <c r="K83" i="24" s="1"/>
  <c r="J83" i="24" s="1"/>
  <c r="U82" i="24"/>
  <c r="N82" i="24"/>
  <c r="K82" i="24" s="1"/>
  <c r="J82" i="24" s="1"/>
  <c r="U81" i="24"/>
  <c r="K81" i="24"/>
  <c r="J81" i="24"/>
  <c r="U80" i="24"/>
  <c r="K80" i="24"/>
  <c r="J80" i="24" s="1"/>
  <c r="U79" i="24"/>
  <c r="N79" i="24"/>
  <c r="K79" i="24"/>
  <c r="J79" i="24"/>
  <c r="U78" i="24"/>
  <c r="K78" i="24" s="1"/>
  <c r="J78" i="24" s="1"/>
  <c r="U77" i="24"/>
  <c r="N77" i="24"/>
  <c r="K77" i="24" s="1"/>
  <c r="J77" i="24" s="1"/>
  <c r="U76" i="24"/>
  <c r="N76" i="24"/>
  <c r="K76" i="24" s="1"/>
  <c r="J76" i="24" s="1"/>
  <c r="N75" i="24"/>
  <c r="K75" i="24" s="1"/>
  <c r="J75" i="24" s="1"/>
  <c r="U74" i="24"/>
  <c r="N74" i="24"/>
  <c r="K74" i="24"/>
  <c r="J74" i="24" s="1"/>
  <c r="U73" i="24"/>
  <c r="N73" i="24"/>
  <c r="K73" i="24" s="1"/>
  <c r="J73" i="24" s="1"/>
  <c r="U72" i="24"/>
  <c r="K72" i="24"/>
  <c r="J72" i="24" s="1"/>
  <c r="U71" i="24"/>
  <c r="N71" i="24"/>
  <c r="K71" i="24"/>
  <c r="J71" i="24"/>
  <c r="U70" i="24"/>
  <c r="K70" i="24"/>
  <c r="J70" i="24" s="1"/>
  <c r="K69" i="24"/>
  <c r="J69" i="24" s="1"/>
  <c r="K68" i="24"/>
  <c r="J68" i="24"/>
  <c r="U67" i="24"/>
  <c r="K67" i="24" s="1"/>
  <c r="J67" i="24" s="1"/>
  <c r="N67" i="24"/>
  <c r="U66" i="24"/>
  <c r="K66" i="24" s="1"/>
  <c r="J66" i="24" s="1"/>
  <c r="U65" i="24"/>
  <c r="N65" i="24"/>
  <c r="K65" i="24" s="1"/>
  <c r="J65" i="24" s="1"/>
  <c r="U64" i="24"/>
  <c r="N64" i="24"/>
  <c r="K64" i="24" s="1"/>
  <c r="J64" i="24" s="1"/>
  <c r="U63" i="24"/>
  <c r="K63" i="24"/>
  <c r="J63" i="24" s="1"/>
  <c r="N62" i="24"/>
  <c r="K62" i="24" s="1"/>
  <c r="J62" i="24" s="1"/>
  <c r="N61" i="24"/>
  <c r="K61" i="24"/>
  <c r="J61" i="24"/>
  <c r="N60" i="24"/>
  <c r="K60" i="24" s="1"/>
  <c r="J60" i="24" s="1"/>
  <c r="K59" i="24"/>
  <c r="J59" i="24"/>
  <c r="U58" i="24"/>
  <c r="K58" i="24"/>
  <c r="J58" i="24" s="1"/>
  <c r="N57" i="24"/>
  <c r="K57" i="24" s="1"/>
  <c r="J57" i="24" s="1"/>
  <c r="U56" i="24"/>
  <c r="K56" i="24" s="1"/>
  <c r="J56" i="24" s="1"/>
  <c r="N55" i="24"/>
  <c r="K55" i="24"/>
  <c r="J55" i="24"/>
  <c r="N54" i="24"/>
  <c r="K54" i="24"/>
  <c r="J54" i="24" s="1"/>
  <c r="U53" i="24"/>
  <c r="K53" i="24" s="1"/>
  <c r="J53" i="24" s="1"/>
  <c r="N52" i="24"/>
  <c r="K52" i="24" s="1"/>
  <c r="J52" i="24" s="1"/>
  <c r="U51" i="24"/>
  <c r="N51" i="24"/>
  <c r="K51" i="24"/>
  <c r="J51" i="24" s="1"/>
  <c r="U50" i="24"/>
  <c r="N50" i="24"/>
  <c r="K50" i="24" s="1"/>
  <c r="J50" i="24" s="1"/>
  <c r="N49" i="24"/>
  <c r="K49" i="24"/>
  <c r="J49" i="24" s="1"/>
  <c r="U48" i="24"/>
  <c r="K48" i="24"/>
  <c r="J48" i="24"/>
  <c r="U47" i="24"/>
  <c r="K47" i="24" s="1"/>
  <c r="J47" i="24" s="1"/>
  <c r="N47" i="24"/>
  <c r="N46" i="24"/>
  <c r="K46" i="24" s="1"/>
  <c r="J46" i="24" s="1"/>
  <c r="U45" i="24"/>
  <c r="K45" i="24" s="1"/>
  <c r="J45" i="24" s="1"/>
  <c r="K44" i="24"/>
  <c r="J44" i="24"/>
  <c r="K43" i="24"/>
  <c r="J43" i="24" s="1"/>
  <c r="K42" i="24"/>
  <c r="J42" i="24" s="1"/>
  <c r="K41" i="24"/>
  <c r="J41" i="24" s="1"/>
  <c r="K40" i="24"/>
  <c r="J40" i="24"/>
  <c r="K39" i="24"/>
  <c r="J39" i="24" s="1"/>
  <c r="N38" i="24"/>
  <c r="K38" i="24"/>
  <c r="J38" i="24"/>
  <c r="K37" i="24"/>
  <c r="J37" i="24"/>
  <c r="N36" i="24"/>
  <c r="K36" i="24" s="1"/>
  <c r="J36" i="24" s="1"/>
  <c r="U35" i="24"/>
  <c r="K35" i="24"/>
  <c r="J35" i="24" s="1"/>
  <c r="U34" i="24"/>
  <c r="K34" i="24"/>
  <c r="J34" i="24"/>
  <c r="U33" i="24"/>
  <c r="K33" i="24" s="1"/>
  <c r="J33" i="24" s="1"/>
  <c r="N33" i="24"/>
  <c r="U32" i="24"/>
  <c r="K32" i="24" s="1"/>
  <c r="J32" i="24" s="1"/>
  <c r="U31" i="24"/>
  <c r="N31" i="24"/>
  <c r="K31" i="24" s="1"/>
  <c r="J31" i="24" s="1"/>
  <c r="U30" i="24"/>
  <c r="N30" i="24"/>
  <c r="K30" i="24" s="1"/>
  <c r="J30" i="24" s="1"/>
  <c r="U29" i="24"/>
  <c r="N29" i="24"/>
  <c r="K29" i="24" s="1"/>
  <c r="J29" i="24" s="1"/>
  <c r="U28" i="24"/>
  <c r="K28" i="24" s="1"/>
  <c r="J28" i="24" s="1"/>
  <c r="N27" i="24"/>
  <c r="K27" i="24"/>
  <c r="J27" i="24"/>
  <c r="U26" i="24"/>
  <c r="N26" i="24"/>
  <c r="K26" i="24" s="1"/>
  <c r="J26" i="24" s="1"/>
  <c r="U25" i="24"/>
  <c r="N25" i="24"/>
  <c r="K25" i="24"/>
  <c r="J25" i="24" s="1"/>
  <c r="U24" i="24"/>
  <c r="N24" i="24"/>
  <c r="K24" i="24"/>
  <c r="J24" i="24"/>
  <c r="U23" i="24"/>
  <c r="N23" i="24"/>
  <c r="K23" i="24" s="1"/>
  <c r="J23" i="24" s="1"/>
  <c r="U22" i="24"/>
  <c r="K22" i="24"/>
  <c r="J22" i="24"/>
  <c r="U21" i="24"/>
  <c r="K21" i="24" s="1"/>
  <c r="J21" i="24" s="1"/>
  <c r="U20" i="24"/>
  <c r="K20" i="24"/>
  <c r="J20" i="24" s="1"/>
  <c r="U19" i="24"/>
  <c r="K19" i="24" s="1"/>
  <c r="J19" i="24" s="1"/>
  <c r="U18" i="24"/>
  <c r="N18" i="24"/>
  <c r="K18" i="24"/>
  <c r="J18" i="24" s="1"/>
  <c r="N17" i="24"/>
  <c r="K17" i="24"/>
  <c r="J17" i="24"/>
  <c r="U16" i="24"/>
  <c r="K16" i="24" s="1"/>
  <c r="J16" i="24" s="1"/>
  <c r="N16" i="24"/>
  <c r="U15" i="24"/>
  <c r="K15" i="24" s="1"/>
  <c r="J15" i="24" s="1"/>
  <c r="N14" i="24"/>
  <c r="K14" i="24" s="1"/>
  <c r="J14" i="24" s="1"/>
  <c r="U13" i="24"/>
  <c r="K13" i="24"/>
  <c r="J13" i="24"/>
  <c r="U12" i="24"/>
  <c r="N12" i="24"/>
  <c r="K12" i="24" s="1"/>
  <c r="J12" i="24" s="1"/>
  <c r="K11" i="24"/>
  <c r="J11" i="24"/>
  <c r="K10" i="24"/>
  <c r="J10" i="24" s="1"/>
  <c r="U9" i="24"/>
  <c r="K9" i="24"/>
  <c r="J9" i="24"/>
  <c r="Y8" i="24"/>
  <c r="Y1" i="24" s="1"/>
  <c r="V1" i="24" s="1"/>
  <c r="X8" i="24"/>
  <c r="U8" i="24"/>
  <c r="K8" i="24" s="1"/>
  <c r="J8" i="24" s="1"/>
  <c r="U7" i="24"/>
  <c r="K7" i="24"/>
  <c r="J7" i="24"/>
  <c r="K6" i="24"/>
  <c r="J6" i="24" s="1"/>
  <c r="U5" i="24"/>
  <c r="K5" i="24"/>
  <c r="J5" i="24"/>
  <c r="K4" i="24"/>
  <c r="J4" i="24"/>
  <c r="Y3" i="24"/>
  <c r="X3" i="24"/>
  <c r="K3" i="24"/>
  <c r="J3" i="24" s="1"/>
  <c r="J1" i="24" s="1"/>
  <c r="W1" i="24"/>
  <c r="U267" i="23"/>
  <c r="K267" i="23" s="1"/>
  <c r="J267" i="23" s="1"/>
  <c r="N267" i="23"/>
  <c r="U266" i="23"/>
  <c r="N266" i="23"/>
  <c r="K266" i="23" s="1"/>
  <c r="J266" i="23" s="1"/>
  <c r="U265" i="23"/>
  <c r="K265" i="23" s="1"/>
  <c r="J265" i="23" s="1"/>
  <c r="N265" i="23"/>
  <c r="U264" i="23"/>
  <c r="K264" i="23" s="1"/>
  <c r="J264" i="23" s="1"/>
  <c r="N264" i="23"/>
  <c r="U263" i="23"/>
  <c r="N263" i="23"/>
  <c r="K263" i="23" s="1"/>
  <c r="J263" i="23" s="1"/>
  <c r="U262" i="23"/>
  <c r="K262" i="23" s="1"/>
  <c r="J262" i="23" s="1"/>
  <c r="N262" i="23"/>
  <c r="U261" i="23"/>
  <c r="K261" i="23" s="1"/>
  <c r="J261" i="23" s="1"/>
  <c r="N261" i="23"/>
  <c r="U260" i="23"/>
  <c r="N260" i="23"/>
  <c r="K260" i="23" s="1"/>
  <c r="J260" i="23" s="1"/>
  <c r="U259" i="23"/>
  <c r="K259" i="23" s="1"/>
  <c r="J259" i="23" s="1"/>
  <c r="N259" i="23"/>
  <c r="U258" i="23"/>
  <c r="K258" i="23" s="1"/>
  <c r="J258" i="23" s="1"/>
  <c r="N258" i="23"/>
  <c r="U257" i="23"/>
  <c r="N257" i="23"/>
  <c r="K257" i="23" s="1"/>
  <c r="J257" i="23" s="1"/>
  <c r="U256" i="23"/>
  <c r="K256" i="23" s="1"/>
  <c r="J256" i="23" s="1"/>
  <c r="N256" i="23"/>
  <c r="U255" i="23"/>
  <c r="K255" i="23" s="1"/>
  <c r="J255" i="23" s="1"/>
  <c r="N255" i="23"/>
  <c r="U254" i="23"/>
  <c r="N254" i="23"/>
  <c r="K254" i="23" s="1"/>
  <c r="J254" i="23" s="1"/>
  <c r="U253" i="23"/>
  <c r="K253" i="23" s="1"/>
  <c r="J253" i="23" s="1"/>
  <c r="N253" i="23"/>
  <c r="U252" i="23"/>
  <c r="K252" i="23" s="1"/>
  <c r="J252" i="23" s="1"/>
  <c r="N252" i="23"/>
  <c r="U251" i="23"/>
  <c r="N251" i="23"/>
  <c r="K251" i="23" s="1"/>
  <c r="J251" i="23" s="1"/>
  <c r="U250" i="23"/>
  <c r="K250" i="23" s="1"/>
  <c r="J250" i="23" s="1"/>
  <c r="N250" i="23"/>
  <c r="U249" i="23"/>
  <c r="K249" i="23" s="1"/>
  <c r="J249" i="23" s="1"/>
  <c r="N249" i="23"/>
  <c r="U248" i="23"/>
  <c r="N248" i="23"/>
  <c r="K248" i="23" s="1"/>
  <c r="J248" i="23" s="1"/>
  <c r="U247" i="23"/>
  <c r="K247" i="23" s="1"/>
  <c r="J247" i="23" s="1"/>
  <c r="N247" i="23"/>
  <c r="U246" i="23"/>
  <c r="K246" i="23" s="1"/>
  <c r="J246" i="23" s="1"/>
  <c r="N246" i="23"/>
  <c r="U245" i="23"/>
  <c r="N245" i="23"/>
  <c r="K245" i="23" s="1"/>
  <c r="J245" i="23" s="1"/>
  <c r="U244" i="23"/>
  <c r="K244" i="23" s="1"/>
  <c r="J244" i="23" s="1"/>
  <c r="N244" i="23"/>
  <c r="U243" i="23"/>
  <c r="K243" i="23" s="1"/>
  <c r="J243" i="23" s="1"/>
  <c r="N243" i="23"/>
  <c r="U242" i="23"/>
  <c r="N242" i="23"/>
  <c r="K242" i="23" s="1"/>
  <c r="J242" i="23" s="1"/>
  <c r="U241" i="23"/>
  <c r="K241" i="23" s="1"/>
  <c r="J241" i="23" s="1"/>
  <c r="N241" i="23"/>
  <c r="U240" i="23"/>
  <c r="K240" i="23" s="1"/>
  <c r="J240" i="23" s="1"/>
  <c r="N240" i="23"/>
  <c r="U239" i="23"/>
  <c r="N239" i="23"/>
  <c r="K239" i="23" s="1"/>
  <c r="J239" i="23" s="1"/>
  <c r="U238" i="23"/>
  <c r="K238" i="23" s="1"/>
  <c r="J238" i="23" s="1"/>
  <c r="N238" i="23"/>
  <c r="U237" i="23"/>
  <c r="K237" i="23" s="1"/>
  <c r="J237" i="23" s="1"/>
  <c r="N237" i="23"/>
  <c r="U236" i="23"/>
  <c r="N236" i="23"/>
  <c r="K236" i="23" s="1"/>
  <c r="J236" i="23" s="1"/>
  <c r="U235" i="23"/>
  <c r="K235" i="23" s="1"/>
  <c r="J235" i="23" s="1"/>
  <c r="N235" i="23"/>
  <c r="U234" i="23"/>
  <c r="K234" i="23" s="1"/>
  <c r="J234" i="23" s="1"/>
  <c r="N234" i="23"/>
  <c r="U233" i="23"/>
  <c r="N233" i="23"/>
  <c r="K233" i="23" s="1"/>
  <c r="J233" i="23" s="1"/>
  <c r="U232" i="23"/>
  <c r="K232" i="23" s="1"/>
  <c r="J232" i="23" s="1"/>
  <c r="N232" i="23"/>
  <c r="U231" i="23"/>
  <c r="K231" i="23" s="1"/>
  <c r="J231" i="23" s="1"/>
  <c r="N231" i="23"/>
  <c r="U230" i="23"/>
  <c r="N230" i="23"/>
  <c r="K230" i="23" s="1"/>
  <c r="J230" i="23" s="1"/>
  <c r="U229" i="23"/>
  <c r="K229" i="23" s="1"/>
  <c r="J229" i="23" s="1"/>
  <c r="N229" i="23"/>
  <c r="U228" i="23"/>
  <c r="K228" i="23" s="1"/>
  <c r="J228" i="23" s="1"/>
  <c r="N228" i="23"/>
  <c r="U227" i="23"/>
  <c r="N227" i="23"/>
  <c r="K227" i="23" s="1"/>
  <c r="J227" i="23" s="1"/>
  <c r="U226" i="23"/>
  <c r="K226" i="23" s="1"/>
  <c r="J226" i="23" s="1"/>
  <c r="N226" i="23"/>
  <c r="U225" i="23"/>
  <c r="K225" i="23" s="1"/>
  <c r="J225" i="23" s="1"/>
  <c r="U224" i="23"/>
  <c r="N224" i="23"/>
  <c r="K224" i="23"/>
  <c r="J224" i="23" s="1"/>
  <c r="U223" i="23"/>
  <c r="N223" i="23"/>
  <c r="K223" i="23" s="1"/>
  <c r="J223" i="23" s="1"/>
  <c r="U222" i="23"/>
  <c r="K222" i="23"/>
  <c r="J222" i="23" s="1"/>
  <c r="U221" i="23"/>
  <c r="K221" i="23" s="1"/>
  <c r="J221" i="23" s="1"/>
  <c r="N221" i="23"/>
  <c r="U220" i="23"/>
  <c r="N220" i="23"/>
  <c r="K220" i="23"/>
  <c r="J220" i="23" s="1"/>
  <c r="U219" i="23"/>
  <c r="N219" i="23"/>
  <c r="K219" i="23"/>
  <c r="J219" i="23" s="1"/>
  <c r="U218" i="23"/>
  <c r="K218" i="23" s="1"/>
  <c r="J218" i="23" s="1"/>
  <c r="N218" i="23"/>
  <c r="U217" i="23"/>
  <c r="N217" i="23"/>
  <c r="K217" i="23"/>
  <c r="J217" i="23" s="1"/>
  <c r="U216" i="23"/>
  <c r="N216" i="23"/>
  <c r="K216" i="23"/>
  <c r="J216" i="23" s="1"/>
  <c r="U215" i="23"/>
  <c r="K215" i="23" s="1"/>
  <c r="J215" i="23" s="1"/>
  <c r="N215" i="23"/>
  <c r="U214" i="23"/>
  <c r="N214" i="23"/>
  <c r="K214" i="23" s="1"/>
  <c r="J214" i="23" s="1"/>
  <c r="U213" i="23"/>
  <c r="N213" i="23"/>
  <c r="K213" i="23"/>
  <c r="J213" i="23" s="1"/>
  <c r="U212" i="23"/>
  <c r="N212" i="23"/>
  <c r="K212" i="23" s="1"/>
  <c r="J212" i="23" s="1"/>
  <c r="U211" i="23"/>
  <c r="N211" i="23"/>
  <c r="K211" i="23" s="1"/>
  <c r="J211" i="23" s="1"/>
  <c r="U210" i="23"/>
  <c r="K210" i="23"/>
  <c r="J210" i="23"/>
  <c r="U209" i="23"/>
  <c r="N209" i="23"/>
  <c r="K209" i="23" s="1"/>
  <c r="J209" i="23" s="1"/>
  <c r="U208" i="23"/>
  <c r="N208" i="23"/>
  <c r="K208" i="23"/>
  <c r="J208" i="23" s="1"/>
  <c r="U207" i="23"/>
  <c r="N207" i="23"/>
  <c r="K207" i="23"/>
  <c r="J207" i="23"/>
  <c r="U206" i="23"/>
  <c r="N206" i="23"/>
  <c r="K206" i="23" s="1"/>
  <c r="J206" i="23" s="1"/>
  <c r="U205" i="23"/>
  <c r="K205" i="23" s="1"/>
  <c r="J205" i="23" s="1"/>
  <c r="U204" i="23"/>
  <c r="K204" i="23" s="1"/>
  <c r="J204" i="23" s="1"/>
  <c r="N204" i="23"/>
  <c r="U203" i="23"/>
  <c r="K203" i="23" s="1"/>
  <c r="J203" i="23" s="1"/>
  <c r="N203" i="23"/>
  <c r="U202" i="23"/>
  <c r="N202" i="23"/>
  <c r="K202" i="23" s="1"/>
  <c r="J202" i="23" s="1"/>
  <c r="U201" i="23"/>
  <c r="K201" i="23" s="1"/>
  <c r="J201" i="23" s="1"/>
  <c r="N201" i="23"/>
  <c r="U200" i="23"/>
  <c r="K200" i="23" s="1"/>
  <c r="J200" i="23" s="1"/>
  <c r="N200" i="23"/>
  <c r="U199" i="23"/>
  <c r="N199" i="23"/>
  <c r="K199" i="23" s="1"/>
  <c r="J199" i="23" s="1"/>
  <c r="U198" i="23"/>
  <c r="K198" i="23" s="1"/>
  <c r="J198" i="23" s="1"/>
  <c r="N198" i="23"/>
  <c r="U197" i="23"/>
  <c r="K197" i="23" s="1"/>
  <c r="J197" i="23" s="1"/>
  <c r="N197" i="23"/>
  <c r="U196" i="23"/>
  <c r="N196" i="23"/>
  <c r="K196" i="23" s="1"/>
  <c r="J196" i="23" s="1"/>
  <c r="U195" i="23"/>
  <c r="K195" i="23" s="1"/>
  <c r="J195" i="23" s="1"/>
  <c r="N195" i="23"/>
  <c r="U194" i="23"/>
  <c r="K194" i="23" s="1"/>
  <c r="J194" i="23" s="1"/>
  <c r="N194" i="23"/>
  <c r="U193" i="23"/>
  <c r="N193" i="23"/>
  <c r="K193" i="23" s="1"/>
  <c r="J193" i="23" s="1"/>
  <c r="U192" i="23"/>
  <c r="K192" i="23" s="1"/>
  <c r="J192" i="23" s="1"/>
  <c r="N192" i="23"/>
  <c r="U191" i="23"/>
  <c r="K191" i="23" s="1"/>
  <c r="J191" i="23" s="1"/>
  <c r="U190" i="23"/>
  <c r="N190" i="23"/>
  <c r="K190" i="23"/>
  <c r="J190" i="23" s="1"/>
  <c r="U189" i="23"/>
  <c r="K189" i="23" s="1"/>
  <c r="J189" i="23" s="1"/>
  <c r="U188" i="23"/>
  <c r="N188" i="23"/>
  <c r="K188" i="23" s="1"/>
  <c r="J188" i="23" s="1"/>
  <c r="U187" i="23"/>
  <c r="K187" i="23" s="1"/>
  <c r="J187" i="23" s="1"/>
  <c r="N187" i="23"/>
  <c r="U186" i="23"/>
  <c r="K186" i="23"/>
  <c r="J186" i="23" s="1"/>
  <c r="U185" i="23"/>
  <c r="N185" i="23"/>
  <c r="K185" i="23"/>
  <c r="J185" i="23" s="1"/>
  <c r="U184" i="23"/>
  <c r="N184" i="23"/>
  <c r="K184" i="23" s="1"/>
  <c r="J184" i="23" s="1"/>
  <c r="U183" i="23"/>
  <c r="K183" i="23" s="1"/>
  <c r="J183" i="23" s="1"/>
  <c r="N183" i="23"/>
  <c r="U182" i="23"/>
  <c r="N182" i="23"/>
  <c r="K182" i="23"/>
  <c r="J182" i="23"/>
  <c r="U181" i="23"/>
  <c r="N181" i="23"/>
  <c r="K181" i="23" s="1"/>
  <c r="J181" i="23" s="1"/>
  <c r="U180" i="23"/>
  <c r="N180" i="23"/>
  <c r="K180" i="23"/>
  <c r="J180" i="23" s="1"/>
  <c r="U179" i="23"/>
  <c r="N179" i="23"/>
  <c r="K179" i="23"/>
  <c r="J179" i="23" s="1"/>
  <c r="U178" i="23"/>
  <c r="K178" i="23"/>
  <c r="J178" i="23" s="1"/>
  <c r="U177" i="23"/>
  <c r="N177" i="23"/>
  <c r="K177" i="23" s="1"/>
  <c r="J177" i="23"/>
  <c r="N176" i="23"/>
  <c r="K176" i="23" s="1"/>
  <c r="J176" i="23" s="1"/>
  <c r="U175" i="23"/>
  <c r="N175" i="23"/>
  <c r="U174" i="23"/>
  <c r="N174" i="23"/>
  <c r="K174" i="23"/>
  <c r="J174" i="23" s="1"/>
  <c r="U173" i="23"/>
  <c r="N173" i="23"/>
  <c r="K173" i="23" s="1"/>
  <c r="J173" i="23" s="1"/>
  <c r="U172" i="23"/>
  <c r="N172" i="23"/>
  <c r="U171" i="23"/>
  <c r="N171" i="23"/>
  <c r="K171" i="23"/>
  <c r="J171" i="23" s="1"/>
  <c r="U170" i="23"/>
  <c r="N170" i="23"/>
  <c r="U169" i="23"/>
  <c r="N169" i="23"/>
  <c r="U168" i="23"/>
  <c r="N168" i="23"/>
  <c r="K168" i="23"/>
  <c r="J168" i="23" s="1"/>
  <c r="U167" i="23"/>
  <c r="N167" i="23"/>
  <c r="U166" i="23"/>
  <c r="N166" i="23"/>
  <c r="U165" i="23"/>
  <c r="K165" i="23"/>
  <c r="J165" i="23"/>
  <c r="U164" i="23"/>
  <c r="N164" i="23"/>
  <c r="K164" i="23" s="1"/>
  <c r="J164" i="23" s="1"/>
  <c r="U163" i="23"/>
  <c r="N163" i="23"/>
  <c r="K163" i="23" s="1"/>
  <c r="J163" i="23" s="1"/>
  <c r="U162" i="23"/>
  <c r="K162" i="23" s="1"/>
  <c r="J162" i="23" s="1"/>
  <c r="N162" i="23"/>
  <c r="U161" i="23"/>
  <c r="N161" i="23"/>
  <c r="K161" i="23" s="1"/>
  <c r="J161" i="23" s="1"/>
  <c r="U160" i="23"/>
  <c r="N160" i="23"/>
  <c r="K160" i="23" s="1"/>
  <c r="J160" i="23" s="1"/>
  <c r="U159" i="23"/>
  <c r="K159" i="23" s="1"/>
  <c r="J159" i="23"/>
  <c r="U158" i="23"/>
  <c r="K158" i="23" s="1"/>
  <c r="J158" i="23" s="1"/>
  <c r="N158" i="23"/>
  <c r="U157" i="23"/>
  <c r="K157" i="23"/>
  <c r="J157" i="23" s="1"/>
  <c r="U156" i="23"/>
  <c r="N156" i="23"/>
  <c r="K156" i="23"/>
  <c r="J156" i="23" s="1"/>
  <c r="U155" i="23"/>
  <c r="N155" i="23"/>
  <c r="K155" i="23" s="1"/>
  <c r="J155" i="23" s="1"/>
  <c r="U154" i="23"/>
  <c r="K154" i="23" s="1"/>
  <c r="J154" i="23" s="1"/>
  <c r="U153" i="23"/>
  <c r="K153" i="23" s="1"/>
  <c r="J153" i="23" s="1"/>
  <c r="U152" i="23"/>
  <c r="K152" i="23" s="1"/>
  <c r="J152" i="23" s="1"/>
  <c r="N152" i="23"/>
  <c r="U151" i="23"/>
  <c r="N151" i="23"/>
  <c r="K151" i="23"/>
  <c r="J151" i="23" s="1"/>
  <c r="U150" i="23"/>
  <c r="N150" i="23"/>
  <c r="K150" i="23" s="1"/>
  <c r="J150" i="23" s="1"/>
  <c r="U149" i="23"/>
  <c r="K149" i="23" s="1"/>
  <c r="J149" i="23" s="1"/>
  <c r="N149" i="23"/>
  <c r="U148" i="23"/>
  <c r="N148" i="23"/>
  <c r="K148" i="23" s="1"/>
  <c r="J148" i="23" s="1"/>
  <c r="U147" i="23"/>
  <c r="K147" i="23"/>
  <c r="J147" i="23" s="1"/>
  <c r="U146" i="23"/>
  <c r="K146" i="23" s="1"/>
  <c r="J146" i="23" s="1"/>
  <c r="U145" i="23"/>
  <c r="K145" i="23"/>
  <c r="J145" i="23" s="1"/>
  <c r="U144" i="23"/>
  <c r="N144" i="23"/>
  <c r="K144" i="23" s="1"/>
  <c r="J144" i="23" s="1"/>
  <c r="U143" i="23"/>
  <c r="N143" i="23"/>
  <c r="K143" i="23"/>
  <c r="J143" i="23" s="1"/>
  <c r="U142" i="23"/>
  <c r="K142" i="23" s="1"/>
  <c r="J142" i="23" s="1"/>
  <c r="N142" i="23"/>
  <c r="U141" i="23"/>
  <c r="N141" i="23"/>
  <c r="K141" i="23" s="1"/>
  <c r="J141" i="23" s="1"/>
  <c r="U140" i="23"/>
  <c r="N140" i="23"/>
  <c r="K140" i="23"/>
  <c r="J140" i="23" s="1"/>
  <c r="U139" i="23"/>
  <c r="K139" i="23" s="1"/>
  <c r="J139" i="23" s="1"/>
  <c r="N139" i="23"/>
  <c r="K138" i="23"/>
  <c r="J138" i="23"/>
  <c r="U137" i="23"/>
  <c r="K137" i="23" s="1"/>
  <c r="J137" i="23" s="1"/>
  <c r="U136" i="23"/>
  <c r="N136" i="23"/>
  <c r="K136" i="23" s="1"/>
  <c r="J136" i="23" s="1"/>
  <c r="U135" i="23"/>
  <c r="N135" i="23"/>
  <c r="K135" i="23" s="1"/>
  <c r="J135" i="23" s="1"/>
  <c r="N134" i="23"/>
  <c r="K134" i="23" s="1"/>
  <c r="J134" i="23" s="1"/>
  <c r="U133" i="23"/>
  <c r="N133" i="23"/>
  <c r="K133" i="23"/>
  <c r="J133" i="23" s="1"/>
  <c r="U132" i="23"/>
  <c r="K132" i="23" s="1"/>
  <c r="J132" i="23" s="1"/>
  <c r="N132" i="23"/>
  <c r="U131" i="23"/>
  <c r="N131" i="23"/>
  <c r="K131" i="23" s="1"/>
  <c r="J131" i="23" s="1"/>
  <c r="U130" i="23"/>
  <c r="N130" i="23"/>
  <c r="K130" i="23"/>
  <c r="J130" i="23" s="1"/>
  <c r="U129" i="23"/>
  <c r="K129" i="23" s="1"/>
  <c r="J129" i="23" s="1"/>
  <c r="N129" i="23"/>
  <c r="U128" i="23"/>
  <c r="K128" i="23"/>
  <c r="J128" i="23" s="1"/>
  <c r="U127" i="23"/>
  <c r="N127" i="23"/>
  <c r="K127" i="23" s="1"/>
  <c r="J127" i="23"/>
  <c r="U126" i="23"/>
  <c r="N126" i="23"/>
  <c r="K126" i="23" s="1"/>
  <c r="J126" i="23" s="1"/>
  <c r="U125" i="23"/>
  <c r="K125" i="23" s="1"/>
  <c r="J125" i="23" s="1"/>
  <c r="U124" i="23"/>
  <c r="K124" i="23" s="1"/>
  <c r="J124" i="23" s="1"/>
  <c r="U123" i="23"/>
  <c r="K123" i="23"/>
  <c r="J123" i="23" s="1"/>
  <c r="U122" i="23"/>
  <c r="K122" i="23" s="1"/>
  <c r="J122" i="23" s="1"/>
  <c r="N122" i="23"/>
  <c r="U121" i="23"/>
  <c r="K121" i="23"/>
  <c r="J121" i="23" s="1"/>
  <c r="U120" i="23"/>
  <c r="N120" i="23"/>
  <c r="K120" i="23" s="1"/>
  <c r="J120" i="23" s="1"/>
  <c r="N119" i="23"/>
  <c r="K119" i="23"/>
  <c r="J119" i="23" s="1"/>
  <c r="U118" i="23"/>
  <c r="K118" i="23" s="1"/>
  <c r="J118" i="23" s="1"/>
  <c r="U117" i="23"/>
  <c r="K117" i="23" s="1"/>
  <c r="J117" i="23" s="1"/>
  <c r="N116" i="23"/>
  <c r="K116" i="23" s="1"/>
  <c r="J116" i="23"/>
  <c r="U115" i="23"/>
  <c r="N115" i="23"/>
  <c r="K115" i="23" s="1"/>
  <c r="J115" i="23" s="1"/>
  <c r="U114" i="23"/>
  <c r="N114" i="23"/>
  <c r="K114" i="23"/>
  <c r="J114" i="23" s="1"/>
  <c r="K113" i="23"/>
  <c r="J113" i="23"/>
  <c r="U112" i="23"/>
  <c r="N112" i="23"/>
  <c r="K112" i="23" s="1"/>
  <c r="J112" i="23" s="1"/>
  <c r="U111" i="23"/>
  <c r="N111" i="23"/>
  <c r="K111" i="23" s="1"/>
  <c r="J111" i="23" s="1"/>
  <c r="U110" i="23"/>
  <c r="K110" i="23" s="1"/>
  <c r="J110" i="23" s="1"/>
  <c r="N109" i="23"/>
  <c r="K109" i="23" s="1"/>
  <c r="J109" i="23" s="1"/>
  <c r="U108" i="23"/>
  <c r="N108" i="23"/>
  <c r="K108" i="23" s="1"/>
  <c r="J108" i="23" s="1"/>
  <c r="U107" i="23"/>
  <c r="N107" i="23"/>
  <c r="K107" i="23"/>
  <c r="J107" i="23" s="1"/>
  <c r="U106" i="23"/>
  <c r="K106" i="23"/>
  <c r="J106" i="23" s="1"/>
  <c r="U105" i="23"/>
  <c r="N105" i="23"/>
  <c r="K105" i="23"/>
  <c r="J105" i="23" s="1"/>
  <c r="U104" i="23"/>
  <c r="K104" i="23" s="1"/>
  <c r="J104" i="23" s="1"/>
  <c r="U103" i="23"/>
  <c r="K103" i="23" s="1"/>
  <c r="J103" i="23" s="1"/>
  <c r="U102" i="23"/>
  <c r="K102" i="23" s="1"/>
  <c r="J102" i="23"/>
  <c r="U101" i="23"/>
  <c r="N101" i="23"/>
  <c r="K101" i="23" s="1"/>
  <c r="J101" i="23" s="1"/>
  <c r="U100" i="23"/>
  <c r="N100" i="23"/>
  <c r="K100" i="23"/>
  <c r="J100" i="23" s="1"/>
  <c r="U99" i="23"/>
  <c r="N99" i="23"/>
  <c r="K99" i="23" s="1"/>
  <c r="J99" i="23" s="1"/>
  <c r="U98" i="23"/>
  <c r="K98" i="23"/>
  <c r="J98" i="23" s="1"/>
  <c r="U97" i="23"/>
  <c r="N97" i="23"/>
  <c r="K97" i="23" s="1"/>
  <c r="J97" i="23" s="1"/>
  <c r="N96" i="23"/>
  <c r="K96" i="23"/>
  <c r="J96" i="23"/>
  <c r="U95" i="23"/>
  <c r="N95" i="23"/>
  <c r="K95" i="23" s="1"/>
  <c r="J95" i="23"/>
  <c r="N94" i="23"/>
  <c r="K94" i="23"/>
  <c r="J94" i="23" s="1"/>
  <c r="U93" i="23"/>
  <c r="N93" i="23"/>
  <c r="K93" i="23" s="1"/>
  <c r="J93" i="23" s="1"/>
  <c r="U92" i="23"/>
  <c r="N92" i="23"/>
  <c r="K92" i="23"/>
  <c r="J92" i="23" s="1"/>
  <c r="U91" i="23"/>
  <c r="K91" i="23" s="1"/>
  <c r="J91" i="23" s="1"/>
  <c r="N91" i="23"/>
  <c r="U90" i="23"/>
  <c r="K90" i="23"/>
  <c r="J90" i="23" s="1"/>
  <c r="U89" i="23"/>
  <c r="N89" i="23"/>
  <c r="K89" i="23" s="1"/>
  <c r="J89" i="23" s="1"/>
  <c r="N88" i="23"/>
  <c r="K88" i="23"/>
  <c r="J88" i="23" s="1"/>
  <c r="U87" i="23"/>
  <c r="N87" i="23"/>
  <c r="K87" i="23" s="1"/>
  <c r="J87" i="23" s="1"/>
  <c r="U86" i="23"/>
  <c r="K86" i="23"/>
  <c r="J86" i="23"/>
  <c r="U85" i="23"/>
  <c r="N85" i="23"/>
  <c r="K85" i="23" s="1"/>
  <c r="J85" i="23"/>
  <c r="U84" i="23"/>
  <c r="N84" i="23"/>
  <c r="K84" i="23" s="1"/>
  <c r="J84" i="23" s="1"/>
  <c r="U83" i="23"/>
  <c r="K83" i="23" s="1"/>
  <c r="J83" i="23" s="1"/>
  <c r="U82" i="23"/>
  <c r="K82" i="23" s="1"/>
  <c r="J82" i="23" s="1"/>
  <c r="U81" i="23"/>
  <c r="N81" i="23"/>
  <c r="K81" i="23" s="1"/>
  <c r="J81" i="23" s="1"/>
  <c r="U80" i="23"/>
  <c r="K80" i="23" s="1"/>
  <c r="J80" i="23" s="1"/>
  <c r="N79" i="23"/>
  <c r="K79" i="23" s="1"/>
  <c r="J79" i="23" s="1"/>
  <c r="U78" i="23"/>
  <c r="N78" i="23"/>
  <c r="K78" i="23" s="1"/>
  <c r="J78" i="23" s="1"/>
  <c r="K77" i="23"/>
  <c r="J77" i="23"/>
  <c r="U76" i="23"/>
  <c r="K76" i="23" s="1"/>
  <c r="J76" i="23" s="1"/>
  <c r="U75" i="23"/>
  <c r="K75" i="23" s="1"/>
  <c r="J75" i="23" s="1"/>
  <c r="K74" i="23"/>
  <c r="J74" i="23"/>
  <c r="U73" i="23"/>
  <c r="N73" i="23"/>
  <c r="K73" i="23" s="1"/>
  <c r="J73" i="23" s="1"/>
  <c r="U72" i="23"/>
  <c r="N72" i="23"/>
  <c r="K72" i="23"/>
  <c r="J72" i="23" s="1"/>
  <c r="N71" i="23"/>
  <c r="K71" i="23"/>
  <c r="J71" i="23" s="1"/>
  <c r="K70" i="23"/>
  <c r="J70" i="23" s="1"/>
  <c r="U69" i="23"/>
  <c r="K69" i="23" s="1"/>
  <c r="J69" i="23" s="1"/>
  <c r="N69" i="23"/>
  <c r="K68" i="23"/>
  <c r="J68" i="23"/>
  <c r="U67" i="23"/>
  <c r="N67" i="23"/>
  <c r="K67" i="23"/>
  <c r="J67" i="23" s="1"/>
  <c r="N66" i="23"/>
  <c r="K66" i="23" s="1"/>
  <c r="J66" i="23" s="1"/>
  <c r="K65" i="23"/>
  <c r="J65" i="23"/>
  <c r="K64" i="23"/>
  <c r="J64" i="23" s="1"/>
  <c r="U63" i="23"/>
  <c r="N63" i="23"/>
  <c r="K63" i="23" s="1"/>
  <c r="J63" i="23" s="1"/>
  <c r="U62" i="23"/>
  <c r="N62" i="23"/>
  <c r="K62" i="23" s="1"/>
  <c r="J62" i="23" s="1"/>
  <c r="U61" i="23"/>
  <c r="K61" i="23"/>
  <c r="J61" i="23" s="1"/>
  <c r="U60" i="23"/>
  <c r="K60" i="23"/>
  <c r="J60" i="23" s="1"/>
  <c r="U59" i="23"/>
  <c r="N59" i="23"/>
  <c r="K59" i="23" s="1"/>
  <c r="J59" i="23"/>
  <c r="U58" i="23"/>
  <c r="N58" i="23"/>
  <c r="K58" i="23" s="1"/>
  <c r="J58" i="23" s="1"/>
  <c r="K57" i="23"/>
  <c r="J57" i="23" s="1"/>
  <c r="K56" i="23"/>
  <c r="J56" i="23" s="1"/>
  <c r="U55" i="23"/>
  <c r="N55" i="23"/>
  <c r="K55" i="23" s="1"/>
  <c r="J55" i="23" s="1"/>
  <c r="U54" i="23"/>
  <c r="N54" i="23"/>
  <c r="K54" i="23" s="1"/>
  <c r="J54" i="23" s="1"/>
  <c r="U53" i="23"/>
  <c r="N53" i="23"/>
  <c r="K53" i="23"/>
  <c r="J53" i="23" s="1"/>
  <c r="U52" i="23"/>
  <c r="N52" i="23"/>
  <c r="K52" i="23" s="1"/>
  <c r="J52" i="23" s="1"/>
  <c r="U51" i="23"/>
  <c r="K51" i="23"/>
  <c r="J51" i="23" s="1"/>
  <c r="U50" i="23"/>
  <c r="K50" i="23" s="1"/>
  <c r="J50" i="23" s="1"/>
  <c r="U49" i="23"/>
  <c r="K49" i="23" s="1"/>
  <c r="J49" i="23" s="1"/>
  <c r="N49" i="23"/>
  <c r="U48" i="23"/>
  <c r="N48" i="23"/>
  <c r="K48" i="23" s="1"/>
  <c r="J48" i="23"/>
  <c r="U47" i="23"/>
  <c r="K47" i="23"/>
  <c r="J47" i="23" s="1"/>
  <c r="U46" i="23"/>
  <c r="N46" i="23"/>
  <c r="K46" i="23" s="1"/>
  <c r="J46" i="23" s="1"/>
  <c r="U45" i="23"/>
  <c r="K45" i="23" s="1"/>
  <c r="J45" i="23" s="1"/>
  <c r="U44" i="23"/>
  <c r="N44" i="23"/>
  <c r="K44" i="23" s="1"/>
  <c r="J44" i="23" s="1"/>
  <c r="U43" i="23"/>
  <c r="N43" i="23"/>
  <c r="K43" i="23"/>
  <c r="J43" i="23" s="1"/>
  <c r="U42" i="23"/>
  <c r="K42" i="23"/>
  <c r="J42" i="23" s="1"/>
  <c r="U41" i="23"/>
  <c r="K41" i="23" s="1"/>
  <c r="J41" i="23" s="1"/>
  <c r="N41" i="23"/>
  <c r="U40" i="23"/>
  <c r="N40" i="23"/>
  <c r="K40" i="23" s="1"/>
  <c r="J40" i="23"/>
  <c r="U39" i="23"/>
  <c r="N39" i="23"/>
  <c r="K39" i="23"/>
  <c r="J39" i="23" s="1"/>
  <c r="K38" i="23"/>
  <c r="J38" i="23" s="1"/>
  <c r="U37" i="23"/>
  <c r="K37" i="23" s="1"/>
  <c r="J37" i="23" s="1"/>
  <c r="U36" i="23"/>
  <c r="K36" i="23" s="1"/>
  <c r="J36" i="23"/>
  <c r="K35" i="23"/>
  <c r="J35" i="23"/>
  <c r="U34" i="23"/>
  <c r="K34" i="23" s="1"/>
  <c r="J34" i="23" s="1"/>
  <c r="U33" i="23"/>
  <c r="N33" i="23"/>
  <c r="K33" i="23" s="1"/>
  <c r="J33" i="23" s="1"/>
  <c r="U32" i="23"/>
  <c r="N32" i="23"/>
  <c r="K32" i="23"/>
  <c r="J32" i="23" s="1"/>
  <c r="U31" i="23"/>
  <c r="N31" i="23"/>
  <c r="K31" i="23" s="1"/>
  <c r="J31" i="23"/>
  <c r="K30" i="23"/>
  <c r="J30" i="23"/>
  <c r="U29" i="23"/>
  <c r="N29" i="23"/>
  <c r="K29" i="23"/>
  <c r="J29" i="23" s="1"/>
  <c r="U28" i="23"/>
  <c r="K28" i="23" s="1"/>
  <c r="J28" i="23" s="1"/>
  <c r="U27" i="23"/>
  <c r="K27" i="23" s="1"/>
  <c r="J27" i="23" s="1"/>
  <c r="K26" i="23"/>
  <c r="J26" i="23"/>
  <c r="U25" i="23"/>
  <c r="N25" i="23"/>
  <c r="K25" i="23" s="1"/>
  <c r="J25" i="23" s="1"/>
  <c r="U24" i="23"/>
  <c r="K24" i="23" s="1"/>
  <c r="J24" i="23" s="1"/>
  <c r="N24" i="23"/>
  <c r="U23" i="23"/>
  <c r="N23" i="23"/>
  <c r="K23" i="23" s="1"/>
  <c r="J23" i="23"/>
  <c r="U22" i="23"/>
  <c r="K22" i="23"/>
  <c r="J22" i="23" s="1"/>
  <c r="K21" i="23"/>
  <c r="J21" i="23"/>
  <c r="U20" i="23"/>
  <c r="N20" i="23"/>
  <c r="K20" i="23"/>
  <c r="J20" i="23" s="1"/>
  <c r="U19" i="23"/>
  <c r="K19" i="23" s="1"/>
  <c r="J19" i="23" s="1"/>
  <c r="N18" i="23"/>
  <c r="K18" i="23"/>
  <c r="J18" i="23" s="1"/>
  <c r="U17" i="23"/>
  <c r="K17" i="23"/>
  <c r="J17" i="23" s="1"/>
  <c r="U16" i="23"/>
  <c r="K16" i="23"/>
  <c r="J16" i="23" s="1"/>
  <c r="U15" i="23"/>
  <c r="K15" i="23" s="1"/>
  <c r="J15" i="23"/>
  <c r="U14" i="23"/>
  <c r="N14" i="23"/>
  <c r="K14" i="23" s="1"/>
  <c r="J14" i="23" s="1"/>
  <c r="U13" i="23"/>
  <c r="K13" i="23" s="1"/>
  <c r="J13" i="23" s="1"/>
  <c r="N13" i="23"/>
  <c r="U12" i="23"/>
  <c r="N12" i="23"/>
  <c r="K12" i="23" s="1"/>
  <c r="J12" i="23"/>
  <c r="N11" i="23"/>
  <c r="K11" i="23"/>
  <c r="J11" i="23" s="1"/>
  <c r="U10" i="23"/>
  <c r="N10" i="23"/>
  <c r="K10" i="23" s="1"/>
  <c r="J10" i="23" s="1"/>
  <c r="U9" i="23"/>
  <c r="N9" i="23"/>
  <c r="K9" i="23"/>
  <c r="J9" i="23" s="1"/>
  <c r="U8" i="23"/>
  <c r="K8" i="23" s="1"/>
  <c r="J8" i="23" s="1"/>
  <c r="K7" i="23"/>
  <c r="J7" i="23" s="1"/>
  <c r="U6" i="23"/>
  <c r="K6" i="23" s="1"/>
  <c r="J6" i="23" s="1"/>
  <c r="K5" i="23"/>
  <c r="J5" i="23" s="1"/>
  <c r="U4" i="23"/>
  <c r="U3" i="23"/>
  <c r="N3" i="23"/>
  <c r="K3" i="23" s="1"/>
  <c r="X1" i="23"/>
  <c r="V1" i="23" s="1"/>
  <c r="W1" i="23"/>
  <c r="R1" i="23"/>
  <c r="N1" i="23"/>
  <c r="V288" i="21"/>
  <c r="N288" i="21"/>
  <c r="V287" i="21"/>
  <c r="N287" i="21"/>
  <c r="V286" i="21"/>
  <c r="N286" i="21"/>
  <c r="V285" i="21"/>
  <c r="N285" i="21"/>
  <c r="V284" i="21"/>
  <c r="N284" i="21"/>
  <c r="V283" i="21"/>
  <c r="N283" i="21"/>
  <c r="V282" i="21"/>
  <c r="N282" i="21"/>
  <c r="V281" i="21"/>
  <c r="N281" i="21"/>
  <c r="V280" i="21"/>
  <c r="N280" i="21"/>
  <c r="V279" i="21"/>
  <c r="N279" i="21"/>
  <c r="V278" i="21"/>
  <c r="N278" i="21"/>
  <c r="V277" i="21"/>
  <c r="N277" i="21"/>
  <c r="V276" i="21"/>
  <c r="N276" i="21"/>
  <c r="V275" i="21"/>
  <c r="N275" i="21"/>
  <c r="V274" i="21"/>
  <c r="V1" i="21" s="1"/>
  <c r="N274" i="21"/>
  <c r="V273" i="21"/>
  <c r="N273" i="21"/>
  <c r="N272" i="21"/>
  <c r="N271" i="21"/>
  <c r="N270" i="21"/>
  <c r="N269" i="21"/>
  <c r="N268" i="21"/>
  <c r="N267" i="21"/>
  <c r="K267" i="21" s="1"/>
  <c r="J267" i="21" s="1"/>
  <c r="N266" i="21"/>
  <c r="K266" i="21" s="1"/>
  <c r="J266" i="21" s="1"/>
  <c r="N265" i="21"/>
  <c r="K265" i="21" s="1"/>
  <c r="J265" i="21" s="1"/>
  <c r="N264" i="21"/>
  <c r="K264" i="21"/>
  <c r="J264" i="21" s="1"/>
  <c r="N263" i="21"/>
  <c r="K263" i="21" s="1"/>
  <c r="J263" i="21" s="1"/>
  <c r="K262" i="21"/>
  <c r="J262" i="21" s="1"/>
  <c r="K261" i="21"/>
  <c r="J261" i="21"/>
  <c r="K260" i="21"/>
  <c r="J260" i="21"/>
  <c r="K259" i="21"/>
  <c r="J259" i="21"/>
  <c r="K258" i="21"/>
  <c r="J258" i="21"/>
  <c r="K257" i="21"/>
  <c r="J257" i="21" s="1"/>
  <c r="K256" i="21"/>
  <c r="J256" i="21" s="1"/>
  <c r="K255" i="21"/>
  <c r="J255" i="21"/>
  <c r="K254" i="21"/>
  <c r="J254" i="21"/>
  <c r="K253" i="21"/>
  <c r="J253" i="21"/>
  <c r="K252" i="21"/>
  <c r="J252" i="21"/>
  <c r="K251" i="21"/>
  <c r="J251" i="21" s="1"/>
  <c r="K250" i="21"/>
  <c r="J250" i="21" s="1"/>
  <c r="K249" i="21"/>
  <c r="J249" i="21"/>
  <c r="K248" i="21"/>
  <c r="J248" i="21"/>
  <c r="K247" i="21"/>
  <c r="J247" i="21"/>
  <c r="K246" i="21"/>
  <c r="J246" i="21"/>
  <c r="K245" i="21"/>
  <c r="J245" i="21" s="1"/>
  <c r="K244" i="21"/>
  <c r="J244" i="21" s="1"/>
  <c r="K243" i="21"/>
  <c r="J243" i="21"/>
  <c r="K242" i="21"/>
  <c r="J242" i="21"/>
  <c r="K241" i="21"/>
  <c r="J241" i="21"/>
  <c r="K240" i="21"/>
  <c r="J240" i="21"/>
  <c r="K239" i="21"/>
  <c r="J239" i="21" s="1"/>
  <c r="K238" i="21"/>
  <c r="J238" i="21" s="1"/>
  <c r="K237" i="21"/>
  <c r="J237" i="21"/>
  <c r="K236" i="21"/>
  <c r="J236" i="21"/>
  <c r="K235" i="21"/>
  <c r="J235" i="21"/>
  <c r="K234" i="21"/>
  <c r="J234" i="21"/>
  <c r="K233" i="21"/>
  <c r="J233" i="21" s="1"/>
  <c r="K232" i="21"/>
  <c r="J232" i="21" s="1"/>
  <c r="K231" i="21"/>
  <c r="J231" i="21"/>
  <c r="K230" i="21"/>
  <c r="J230" i="21"/>
  <c r="K229" i="21"/>
  <c r="J229" i="21"/>
  <c r="K228" i="21"/>
  <c r="J228" i="21"/>
  <c r="K227" i="21"/>
  <c r="J227" i="21" s="1"/>
  <c r="K226" i="21"/>
  <c r="J226" i="21" s="1"/>
  <c r="K225" i="21"/>
  <c r="J225" i="21"/>
  <c r="K224" i="21"/>
  <c r="J224" i="21"/>
  <c r="K223" i="21"/>
  <c r="J223" i="21"/>
  <c r="K222" i="21"/>
  <c r="J222" i="21"/>
  <c r="K221" i="21"/>
  <c r="J221" i="21" s="1"/>
  <c r="K220" i="21"/>
  <c r="J220" i="21" s="1"/>
  <c r="K219" i="21"/>
  <c r="J219" i="21"/>
  <c r="K218" i="21"/>
  <c r="J218" i="21"/>
  <c r="K217" i="21"/>
  <c r="J217" i="21"/>
  <c r="K216" i="21"/>
  <c r="J216" i="21"/>
  <c r="K215" i="21"/>
  <c r="J215" i="21" s="1"/>
  <c r="K214" i="21"/>
  <c r="J214" i="21" s="1"/>
  <c r="K213" i="21"/>
  <c r="J213" i="21"/>
  <c r="K212" i="21"/>
  <c r="J212" i="21"/>
  <c r="K211" i="21"/>
  <c r="J211" i="21"/>
  <c r="K210" i="21"/>
  <c r="J210" i="21"/>
  <c r="K209" i="21"/>
  <c r="J209" i="21" s="1"/>
  <c r="K208" i="21"/>
  <c r="J208" i="21" s="1"/>
  <c r="K207" i="21"/>
  <c r="J207" i="21"/>
  <c r="K206" i="21"/>
  <c r="J206" i="21"/>
  <c r="K205" i="21"/>
  <c r="J205" i="21"/>
  <c r="K204" i="21"/>
  <c r="J204" i="21"/>
  <c r="K203" i="21"/>
  <c r="J203" i="21" s="1"/>
  <c r="K202" i="21"/>
  <c r="J202" i="21" s="1"/>
  <c r="K201" i="21"/>
  <c r="J201" i="21"/>
  <c r="K200" i="21"/>
  <c r="J200" i="21"/>
  <c r="K199" i="21"/>
  <c r="J199" i="21"/>
  <c r="K198" i="21"/>
  <c r="J198" i="21"/>
  <c r="K197" i="21"/>
  <c r="J197" i="21" s="1"/>
  <c r="K196" i="21"/>
  <c r="J196" i="21" s="1"/>
  <c r="K195" i="21"/>
  <c r="J195" i="21"/>
  <c r="K194" i="21"/>
  <c r="J194" i="21"/>
  <c r="K193" i="21"/>
  <c r="J193" i="21"/>
  <c r="K192" i="21"/>
  <c r="J192" i="21"/>
  <c r="K191" i="21"/>
  <c r="J191" i="21" s="1"/>
  <c r="K190" i="21"/>
  <c r="J190" i="21" s="1"/>
  <c r="K189" i="21"/>
  <c r="J189" i="21"/>
  <c r="K188" i="21"/>
  <c r="J188" i="21"/>
  <c r="K187" i="21"/>
  <c r="J187" i="21"/>
  <c r="K186" i="21"/>
  <c r="J186" i="21"/>
  <c r="K185" i="21"/>
  <c r="J185" i="21" s="1"/>
  <c r="K184" i="21"/>
  <c r="J184" i="21" s="1"/>
  <c r="K183" i="21"/>
  <c r="J183" i="21"/>
  <c r="K182" i="21"/>
  <c r="J182" i="21"/>
  <c r="K181" i="21"/>
  <c r="J181" i="21"/>
  <c r="K180" i="21"/>
  <c r="J180" i="21"/>
  <c r="K179" i="21"/>
  <c r="J179" i="21" s="1"/>
  <c r="K178" i="21"/>
  <c r="J178" i="21" s="1"/>
  <c r="K177" i="21"/>
  <c r="J177" i="21"/>
  <c r="K176" i="21"/>
  <c r="J176" i="21"/>
  <c r="K175" i="21"/>
  <c r="J175" i="21"/>
  <c r="K174" i="21"/>
  <c r="J174" i="21"/>
  <c r="K173" i="21"/>
  <c r="J173" i="21" s="1"/>
  <c r="K172" i="21"/>
  <c r="J172" i="21" s="1"/>
  <c r="K171" i="21"/>
  <c r="J171" i="21"/>
  <c r="K170" i="21"/>
  <c r="J170" i="21"/>
  <c r="K169" i="21"/>
  <c r="J169" i="21"/>
  <c r="K168" i="21"/>
  <c r="J168" i="21"/>
  <c r="K167" i="21"/>
  <c r="J167" i="21" s="1"/>
  <c r="K166" i="21"/>
  <c r="J166" i="21" s="1"/>
  <c r="K165" i="21"/>
  <c r="J165" i="21"/>
  <c r="K164" i="21"/>
  <c r="J164" i="21"/>
  <c r="K163" i="21"/>
  <c r="J163" i="21"/>
  <c r="K162" i="21"/>
  <c r="J162" i="21"/>
  <c r="K161" i="21"/>
  <c r="J161" i="21" s="1"/>
  <c r="K160" i="21"/>
  <c r="J160" i="21" s="1"/>
  <c r="K159" i="21"/>
  <c r="J159" i="21"/>
  <c r="K158" i="21"/>
  <c r="J158" i="21"/>
  <c r="K157" i="21"/>
  <c r="J157" i="21"/>
  <c r="K156" i="21"/>
  <c r="J156" i="21"/>
  <c r="K155" i="21"/>
  <c r="J155" i="21" s="1"/>
  <c r="K154" i="21"/>
  <c r="J154" i="21" s="1"/>
  <c r="K153" i="21"/>
  <c r="J153" i="21"/>
  <c r="K152" i="21"/>
  <c r="J152" i="21"/>
  <c r="K151" i="21"/>
  <c r="J151" i="21"/>
  <c r="K150" i="21"/>
  <c r="J150" i="21"/>
  <c r="K149" i="21"/>
  <c r="J149" i="21" s="1"/>
  <c r="K148" i="21"/>
  <c r="J148" i="21" s="1"/>
  <c r="K147" i="21"/>
  <c r="J147" i="21"/>
  <c r="K146" i="21"/>
  <c r="J146" i="21"/>
  <c r="K145" i="21"/>
  <c r="J145" i="21"/>
  <c r="K144" i="21"/>
  <c r="J144" i="21"/>
  <c r="K143" i="21"/>
  <c r="J143" i="21" s="1"/>
  <c r="K142" i="21"/>
  <c r="J142" i="21" s="1"/>
  <c r="K141" i="21"/>
  <c r="J141" i="21"/>
  <c r="K140" i="21"/>
  <c r="J140" i="21"/>
  <c r="K139" i="21"/>
  <c r="J139" i="21"/>
  <c r="K138" i="21"/>
  <c r="J138" i="21"/>
  <c r="K137" i="21"/>
  <c r="J137" i="21" s="1"/>
  <c r="K136" i="21"/>
  <c r="J136" i="21" s="1"/>
  <c r="K135" i="21"/>
  <c r="J135" i="21"/>
  <c r="K134" i="21"/>
  <c r="J134" i="21"/>
  <c r="K133" i="21"/>
  <c r="J133" i="21"/>
  <c r="K132" i="21"/>
  <c r="J132" i="21"/>
  <c r="K131" i="21"/>
  <c r="J131" i="21" s="1"/>
  <c r="K130" i="21"/>
  <c r="J130" i="21" s="1"/>
  <c r="K129" i="21"/>
  <c r="J129" i="21"/>
  <c r="K128" i="21"/>
  <c r="J128" i="21"/>
  <c r="K127" i="21"/>
  <c r="J127" i="21"/>
  <c r="K126" i="21"/>
  <c r="J126" i="21"/>
  <c r="V125" i="21"/>
  <c r="K125" i="21" s="1"/>
  <c r="J125" i="21"/>
  <c r="K124" i="21"/>
  <c r="J124" i="21"/>
  <c r="K123" i="21"/>
  <c r="J123" i="21" s="1"/>
  <c r="K122" i="21"/>
  <c r="J122" i="21" s="1"/>
  <c r="K121" i="21"/>
  <c r="J121" i="21" s="1"/>
  <c r="K120" i="21"/>
  <c r="J120" i="21"/>
  <c r="K119" i="21"/>
  <c r="J119" i="21"/>
  <c r="K118" i="21"/>
  <c r="J118" i="21"/>
  <c r="K117" i="21"/>
  <c r="J117" i="21" s="1"/>
  <c r="K116" i="21"/>
  <c r="J116" i="21" s="1"/>
  <c r="K115" i="21"/>
  <c r="J115" i="21" s="1"/>
  <c r="K114" i="21"/>
  <c r="J114" i="21"/>
  <c r="K113" i="21"/>
  <c r="J113" i="21"/>
  <c r="K112" i="21"/>
  <c r="J112" i="21"/>
  <c r="K111" i="21"/>
  <c r="J111" i="21" s="1"/>
  <c r="K110" i="21"/>
  <c r="J110" i="21" s="1"/>
  <c r="K109" i="21"/>
  <c r="J109" i="21" s="1"/>
  <c r="K108" i="21"/>
  <c r="J108" i="21"/>
  <c r="K107" i="21"/>
  <c r="J107" i="21"/>
  <c r="K106" i="21"/>
  <c r="J106" i="21"/>
  <c r="K105" i="21"/>
  <c r="J105" i="21" s="1"/>
  <c r="K104" i="21"/>
  <c r="J104" i="21" s="1"/>
  <c r="K103" i="21"/>
  <c r="J103" i="21" s="1"/>
  <c r="K102" i="21"/>
  <c r="J102" i="21"/>
  <c r="K101" i="21"/>
  <c r="J101" i="21"/>
  <c r="K100" i="21"/>
  <c r="J100" i="21"/>
  <c r="K99" i="21"/>
  <c r="J99" i="21" s="1"/>
  <c r="K98" i="21"/>
  <c r="J98" i="21" s="1"/>
  <c r="K97" i="21"/>
  <c r="J97" i="21" s="1"/>
  <c r="K96" i="21"/>
  <c r="J96" i="21"/>
  <c r="K95" i="21"/>
  <c r="J95" i="21"/>
  <c r="K94" i="21"/>
  <c r="J94" i="21"/>
  <c r="K93" i="21"/>
  <c r="J93" i="21" s="1"/>
  <c r="K92" i="21"/>
  <c r="J92" i="21" s="1"/>
  <c r="K91" i="21"/>
  <c r="J91" i="21" s="1"/>
  <c r="K90" i="21"/>
  <c r="J90" i="21"/>
  <c r="K89" i="21"/>
  <c r="J89" i="21"/>
  <c r="K88" i="21"/>
  <c r="J88" i="21"/>
  <c r="K87" i="21"/>
  <c r="J87" i="21" s="1"/>
  <c r="K86" i="21"/>
  <c r="J86" i="21" s="1"/>
  <c r="K85" i="21"/>
  <c r="J85" i="21" s="1"/>
  <c r="K84" i="21"/>
  <c r="J84" i="21"/>
  <c r="K83" i="21"/>
  <c r="J83" i="21"/>
  <c r="K82" i="21"/>
  <c r="J82" i="21"/>
  <c r="K81" i="21"/>
  <c r="J81" i="21" s="1"/>
  <c r="K80" i="21"/>
  <c r="J80" i="21" s="1"/>
  <c r="K79" i="21"/>
  <c r="J79" i="21" s="1"/>
  <c r="K78" i="21"/>
  <c r="J78" i="21"/>
  <c r="K77" i="21"/>
  <c r="J77" i="21"/>
  <c r="K76" i="21"/>
  <c r="J76" i="21"/>
  <c r="K75" i="21"/>
  <c r="J75" i="21" s="1"/>
  <c r="K74" i="21"/>
  <c r="J74" i="21" s="1"/>
  <c r="K73" i="21"/>
  <c r="J73" i="21" s="1"/>
  <c r="K72" i="21"/>
  <c r="J72" i="21" s="1"/>
  <c r="K71" i="21"/>
  <c r="J71" i="21"/>
  <c r="K70" i="21"/>
  <c r="J70" i="21"/>
  <c r="K69" i="21"/>
  <c r="J69" i="21" s="1"/>
  <c r="K68" i="21"/>
  <c r="J68" i="21" s="1"/>
  <c r="K67" i="21"/>
  <c r="J67" i="21" s="1"/>
  <c r="K66" i="21"/>
  <c r="J66" i="21" s="1"/>
  <c r="K65" i="21"/>
  <c r="J65" i="21"/>
  <c r="K64" i="21"/>
  <c r="J64" i="21"/>
  <c r="K63" i="21"/>
  <c r="J63" i="21" s="1"/>
  <c r="K62" i="21"/>
  <c r="J62" i="21" s="1"/>
  <c r="K61" i="21"/>
  <c r="J61" i="21" s="1"/>
  <c r="K60" i="21"/>
  <c r="J60" i="21" s="1"/>
  <c r="K59" i="21"/>
  <c r="J59" i="21"/>
  <c r="K58" i="21"/>
  <c r="J58" i="21" s="1"/>
  <c r="K57" i="21"/>
  <c r="J57" i="21" s="1"/>
  <c r="K56" i="21"/>
  <c r="J56" i="21" s="1"/>
  <c r="K55" i="21"/>
  <c r="J55" i="21" s="1"/>
  <c r="K54" i="21"/>
  <c r="J54" i="21" s="1"/>
  <c r="K53" i="21"/>
  <c r="J53" i="21"/>
  <c r="K52" i="21"/>
  <c r="J52" i="21" s="1"/>
  <c r="K51" i="21"/>
  <c r="J51" i="21" s="1"/>
  <c r="K50" i="21"/>
  <c r="J50" i="21" s="1"/>
  <c r="K49" i="21"/>
  <c r="J49" i="21" s="1"/>
  <c r="K48" i="21"/>
  <c r="J48" i="21" s="1"/>
  <c r="K47" i="21"/>
  <c r="J47" i="21"/>
  <c r="K46" i="21"/>
  <c r="J46" i="21" s="1"/>
  <c r="K45" i="21"/>
  <c r="J45" i="21" s="1"/>
  <c r="K44" i="21"/>
  <c r="J44" i="21" s="1"/>
  <c r="K43" i="21"/>
  <c r="J43" i="21" s="1"/>
  <c r="K42" i="21"/>
  <c r="J42" i="21" s="1"/>
  <c r="K41" i="21"/>
  <c r="J41" i="21"/>
  <c r="K40" i="21"/>
  <c r="J40" i="21" s="1"/>
  <c r="K39" i="21"/>
  <c r="J39" i="21" s="1"/>
  <c r="K38" i="21"/>
  <c r="J38" i="21" s="1"/>
  <c r="K37" i="21"/>
  <c r="J37" i="21" s="1"/>
  <c r="K36" i="21"/>
  <c r="J36" i="21" s="1"/>
  <c r="K35" i="21"/>
  <c r="J35" i="21"/>
  <c r="K34" i="21"/>
  <c r="J34" i="21" s="1"/>
  <c r="K33" i="21"/>
  <c r="J33" i="21" s="1"/>
  <c r="K32" i="21"/>
  <c r="J32" i="21" s="1"/>
  <c r="K31" i="21"/>
  <c r="J31" i="21" s="1"/>
  <c r="N30" i="21"/>
  <c r="N1" i="21" s="1"/>
  <c r="K29" i="21"/>
  <c r="J29" i="21" s="1"/>
  <c r="K28" i="21"/>
  <c r="J28" i="21"/>
  <c r="K27" i="21"/>
  <c r="J27" i="21"/>
  <c r="K26" i="21"/>
  <c r="J26" i="21"/>
  <c r="K25" i="21"/>
  <c r="J25" i="21"/>
  <c r="K24" i="21"/>
  <c r="J24" i="21" s="1"/>
  <c r="K23" i="21"/>
  <c r="J23" i="21" s="1"/>
  <c r="K22" i="21"/>
  <c r="J22" i="21"/>
  <c r="K21" i="21"/>
  <c r="J21" i="21"/>
  <c r="K20" i="21"/>
  <c r="J20" i="21"/>
  <c r="K19" i="21"/>
  <c r="J19" i="21"/>
  <c r="K18" i="21"/>
  <c r="J18" i="21" s="1"/>
  <c r="K17" i="21"/>
  <c r="J17" i="21" s="1"/>
  <c r="K16" i="21"/>
  <c r="J16" i="21"/>
  <c r="K15" i="21"/>
  <c r="J15" i="21"/>
  <c r="K14" i="21"/>
  <c r="J14" i="21"/>
  <c r="K13" i="21"/>
  <c r="J13" i="21"/>
  <c r="K12" i="21"/>
  <c r="J12" i="21" s="1"/>
  <c r="K11" i="21"/>
  <c r="J11" i="21" s="1"/>
  <c r="K10" i="21"/>
  <c r="J10" i="21"/>
  <c r="K9" i="21"/>
  <c r="J9" i="21"/>
  <c r="K8" i="21"/>
  <c r="J8" i="21"/>
  <c r="K7" i="21"/>
  <c r="J7" i="21"/>
  <c r="K6" i="21"/>
  <c r="J6" i="21" s="1"/>
  <c r="K5" i="21"/>
  <c r="J5" i="21" s="1"/>
  <c r="K4" i="21"/>
  <c r="J4" i="21"/>
  <c r="K3" i="21"/>
  <c r="J3" i="21"/>
  <c r="R1" i="21"/>
  <c r="K267" i="20"/>
  <c r="J267" i="20" s="1"/>
  <c r="K266" i="20"/>
  <c r="J266" i="20" s="1"/>
  <c r="K265" i="20"/>
  <c r="J265" i="20" s="1"/>
  <c r="K264" i="20"/>
  <c r="J264" i="20" s="1"/>
  <c r="K263" i="20"/>
  <c r="J263" i="20" s="1"/>
  <c r="K262" i="20"/>
  <c r="J262" i="20" s="1"/>
  <c r="K261" i="20"/>
  <c r="J261" i="20" s="1"/>
  <c r="K260" i="20"/>
  <c r="J260" i="20" s="1"/>
  <c r="K259" i="20"/>
  <c r="J259" i="20" s="1"/>
  <c r="K258" i="20"/>
  <c r="J258" i="20" s="1"/>
  <c r="K257" i="20"/>
  <c r="J257" i="20" s="1"/>
  <c r="K256" i="20"/>
  <c r="J256" i="20" s="1"/>
  <c r="K255" i="20"/>
  <c r="J255" i="20" s="1"/>
  <c r="K254" i="20"/>
  <c r="J254" i="20" s="1"/>
  <c r="K253" i="20"/>
  <c r="J253" i="20" s="1"/>
  <c r="K252" i="20"/>
  <c r="J252" i="20" s="1"/>
  <c r="K251" i="20"/>
  <c r="J251" i="20" s="1"/>
  <c r="K250" i="20"/>
  <c r="J250" i="20" s="1"/>
  <c r="K249" i="20"/>
  <c r="J249" i="20" s="1"/>
  <c r="K248" i="20"/>
  <c r="J248" i="20" s="1"/>
  <c r="K247" i="20"/>
  <c r="J247" i="20" s="1"/>
  <c r="K246" i="20"/>
  <c r="J246" i="20" s="1"/>
  <c r="K245" i="20"/>
  <c r="J245" i="20" s="1"/>
  <c r="K244" i="20"/>
  <c r="J244" i="20" s="1"/>
  <c r="K243" i="20"/>
  <c r="J243" i="20" s="1"/>
  <c r="K242" i="20"/>
  <c r="J242" i="20" s="1"/>
  <c r="K241" i="20"/>
  <c r="J241" i="20" s="1"/>
  <c r="K240" i="20"/>
  <c r="J240" i="20" s="1"/>
  <c r="K239" i="20"/>
  <c r="J239" i="20" s="1"/>
  <c r="K238" i="20"/>
  <c r="J238" i="20" s="1"/>
  <c r="K237" i="20"/>
  <c r="J237" i="20" s="1"/>
  <c r="K236" i="20"/>
  <c r="J236" i="20" s="1"/>
  <c r="K235" i="20"/>
  <c r="J235" i="20" s="1"/>
  <c r="K234" i="20"/>
  <c r="J234" i="20" s="1"/>
  <c r="K233" i="20"/>
  <c r="J233" i="20" s="1"/>
  <c r="K232" i="20"/>
  <c r="J232" i="20" s="1"/>
  <c r="K231" i="20"/>
  <c r="J231" i="20" s="1"/>
  <c r="K230" i="20"/>
  <c r="J230" i="20" s="1"/>
  <c r="K229" i="20"/>
  <c r="J229" i="20" s="1"/>
  <c r="K228" i="20"/>
  <c r="J228" i="20" s="1"/>
  <c r="K227" i="20"/>
  <c r="J227" i="20" s="1"/>
  <c r="K226" i="20"/>
  <c r="J226" i="20" s="1"/>
  <c r="K225" i="20"/>
  <c r="J225" i="20" s="1"/>
  <c r="K224" i="20"/>
  <c r="J224" i="20" s="1"/>
  <c r="N223" i="20"/>
  <c r="O223" i="20" s="1"/>
  <c r="K223" i="20"/>
  <c r="J223" i="20" s="1"/>
  <c r="N222" i="20"/>
  <c r="O222" i="20" s="1"/>
  <c r="K222" i="20"/>
  <c r="J222" i="20" s="1"/>
  <c r="K221" i="20"/>
  <c r="J221" i="20" s="1"/>
  <c r="N220" i="20"/>
  <c r="O220" i="20" s="1"/>
  <c r="K220" i="20"/>
  <c r="J220" i="20" s="1"/>
  <c r="K219" i="20"/>
  <c r="J219" i="20" s="1"/>
  <c r="K218" i="20"/>
  <c r="J218" i="20" s="1"/>
  <c r="K217" i="20"/>
  <c r="J217" i="20" s="1"/>
  <c r="K216" i="20"/>
  <c r="J216" i="20" s="1"/>
  <c r="K215" i="20"/>
  <c r="J215" i="20" s="1"/>
  <c r="K214" i="20"/>
  <c r="J214" i="20" s="1"/>
  <c r="K213" i="20"/>
  <c r="J213" i="20" s="1"/>
  <c r="K212" i="20"/>
  <c r="J212" i="20" s="1"/>
  <c r="K211" i="20"/>
  <c r="J211" i="20"/>
  <c r="K210" i="20"/>
  <c r="J210" i="20"/>
  <c r="K209" i="20"/>
  <c r="J209" i="20"/>
  <c r="K208" i="20"/>
  <c r="J208" i="20" s="1"/>
  <c r="K207" i="20"/>
  <c r="J207" i="20" s="1"/>
  <c r="N206" i="20"/>
  <c r="O206" i="20" s="1"/>
  <c r="K206" i="20"/>
  <c r="J206" i="20"/>
  <c r="K205" i="20"/>
  <c r="J205" i="20"/>
  <c r="K204" i="20"/>
  <c r="J204" i="20" s="1"/>
  <c r="K203" i="20"/>
  <c r="J203" i="20" s="1"/>
  <c r="K202" i="20"/>
  <c r="J202" i="20"/>
  <c r="K201" i="20"/>
  <c r="J201" i="20"/>
  <c r="K200" i="20"/>
  <c r="J200" i="20"/>
  <c r="K199" i="20"/>
  <c r="J199" i="20" s="1"/>
  <c r="K198" i="20"/>
  <c r="J198" i="20" s="1"/>
  <c r="K197" i="20"/>
  <c r="J197" i="20"/>
  <c r="K196" i="20"/>
  <c r="J196" i="20"/>
  <c r="K195" i="20"/>
  <c r="J195" i="20"/>
  <c r="K194" i="20"/>
  <c r="J194" i="20" s="1"/>
  <c r="K193" i="20"/>
  <c r="J193" i="20"/>
  <c r="K192" i="20"/>
  <c r="J192" i="20"/>
  <c r="K191" i="20"/>
  <c r="J191" i="20" s="1"/>
  <c r="K190" i="20"/>
  <c r="J190" i="20" s="1"/>
  <c r="K189" i="20"/>
  <c r="J189" i="20" s="1"/>
  <c r="K188" i="20"/>
  <c r="J188" i="20"/>
  <c r="K187" i="20"/>
  <c r="J187" i="20"/>
  <c r="K186" i="20"/>
  <c r="J186" i="20"/>
  <c r="K185" i="20"/>
  <c r="J185" i="20" s="1"/>
  <c r="K184" i="20"/>
  <c r="J184" i="20"/>
  <c r="K183" i="20"/>
  <c r="J183" i="20" s="1"/>
  <c r="K182" i="20"/>
  <c r="J182" i="20"/>
  <c r="K181" i="20"/>
  <c r="J181" i="20" s="1"/>
  <c r="K180" i="20"/>
  <c r="J180" i="20" s="1"/>
  <c r="K179" i="20"/>
  <c r="J179" i="20"/>
  <c r="O178" i="20"/>
  <c r="K178" i="20"/>
  <c r="J178" i="20" s="1"/>
  <c r="K177" i="20"/>
  <c r="J177" i="20"/>
  <c r="K176" i="20"/>
  <c r="J176" i="20" s="1"/>
  <c r="K175" i="20"/>
  <c r="J175" i="20"/>
  <c r="K174" i="20"/>
  <c r="J174" i="20"/>
  <c r="K173" i="20"/>
  <c r="J173" i="20" s="1"/>
  <c r="K172" i="20"/>
  <c r="J172" i="20"/>
  <c r="K171" i="20"/>
  <c r="J171" i="20"/>
  <c r="K170" i="20"/>
  <c r="J170" i="20" s="1"/>
  <c r="N169" i="20"/>
  <c r="O169" i="20" s="1"/>
  <c r="K169" i="20"/>
  <c r="J169" i="20"/>
  <c r="K168" i="20"/>
  <c r="J168" i="20"/>
  <c r="K167" i="20"/>
  <c r="J167" i="20" s="1"/>
  <c r="K166" i="20"/>
  <c r="J166" i="20"/>
  <c r="K165" i="20"/>
  <c r="J165" i="20"/>
  <c r="K164" i="20"/>
  <c r="J164" i="20" s="1"/>
  <c r="N163" i="20"/>
  <c r="O163" i="20" s="1"/>
  <c r="K163" i="20"/>
  <c r="J163" i="20"/>
  <c r="K162" i="20"/>
  <c r="J162" i="20"/>
  <c r="K161" i="20"/>
  <c r="J161" i="20" s="1"/>
  <c r="K160" i="20"/>
  <c r="J160" i="20"/>
  <c r="K159" i="20"/>
  <c r="J159" i="20"/>
  <c r="K158" i="20"/>
  <c r="J158" i="20" s="1"/>
  <c r="K157" i="20"/>
  <c r="J157" i="20"/>
  <c r="K156" i="20"/>
  <c r="J156" i="20"/>
  <c r="N155" i="20"/>
  <c r="O155" i="20" s="1"/>
  <c r="K155" i="20"/>
  <c r="J155" i="20" s="1"/>
  <c r="N154" i="20"/>
  <c r="O154" i="20" s="1"/>
  <c r="K154" i="20"/>
  <c r="J154" i="20"/>
  <c r="K153" i="20"/>
  <c r="J153" i="20"/>
  <c r="K152" i="20"/>
  <c r="J152" i="20" s="1"/>
  <c r="K151" i="20"/>
  <c r="J151" i="20"/>
  <c r="K150" i="20"/>
  <c r="J150" i="20"/>
  <c r="N149" i="20"/>
  <c r="O149" i="20" s="1"/>
  <c r="K149" i="20"/>
  <c r="J149" i="20" s="1"/>
  <c r="K148" i="20"/>
  <c r="J148" i="20"/>
  <c r="K147" i="20"/>
  <c r="J147" i="20" s="1"/>
  <c r="K146" i="20"/>
  <c r="J146" i="20" s="1"/>
  <c r="K145" i="20"/>
  <c r="J145" i="20"/>
  <c r="K144" i="20"/>
  <c r="J144" i="20" s="1"/>
  <c r="K143" i="20"/>
  <c r="J143" i="20" s="1"/>
  <c r="K142" i="20"/>
  <c r="J142" i="20"/>
  <c r="K141" i="20"/>
  <c r="J141" i="20" s="1"/>
  <c r="K140" i="20"/>
  <c r="J140" i="20" s="1"/>
  <c r="K139" i="20"/>
  <c r="J139" i="20"/>
  <c r="N138" i="20"/>
  <c r="O138" i="20" s="1"/>
  <c r="K138" i="20"/>
  <c r="J138" i="20" s="1"/>
  <c r="K137" i="20"/>
  <c r="J137" i="20" s="1"/>
  <c r="K136" i="20"/>
  <c r="J136" i="20"/>
  <c r="K135" i="20"/>
  <c r="J135" i="20" s="1"/>
  <c r="K134" i="20"/>
  <c r="J134" i="20" s="1"/>
  <c r="K133" i="20"/>
  <c r="J133" i="20"/>
  <c r="K132" i="20"/>
  <c r="J132" i="20" s="1"/>
  <c r="K131" i="20"/>
  <c r="J131" i="20" s="1"/>
  <c r="K130" i="20"/>
  <c r="J130" i="20"/>
  <c r="K129" i="20"/>
  <c r="J129" i="20" s="1"/>
  <c r="K128" i="20"/>
  <c r="J128" i="20" s="1"/>
  <c r="K127" i="20"/>
  <c r="J127" i="20"/>
  <c r="K126" i="20"/>
  <c r="J126" i="20" s="1"/>
  <c r="K125" i="20"/>
  <c r="J125" i="20" s="1"/>
  <c r="K124" i="20"/>
  <c r="J124" i="20"/>
  <c r="K123" i="20"/>
  <c r="J123" i="20" s="1"/>
  <c r="K122" i="20"/>
  <c r="J122" i="20" s="1"/>
  <c r="N121" i="20"/>
  <c r="O121" i="20" s="1"/>
  <c r="K121" i="20"/>
  <c r="J121" i="20"/>
  <c r="K120" i="20"/>
  <c r="J120" i="20" s="1"/>
  <c r="K119" i="20"/>
  <c r="J119" i="20" s="1"/>
  <c r="K118" i="20"/>
  <c r="J118" i="20"/>
  <c r="K117" i="20"/>
  <c r="J117" i="20" s="1"/>
  <c r="N116" i="20"/>
  <c r="O116" i="20" s="1"/>
  <c r="K116" i="20"/>
  <c r="J116" i="20" s="1"/>
  <c r="K115" i="20"/>
  <c r="J115" i="20"/>
  <c r="K114" i="20"/>
  <c r="J114" i="20" s="1"/>
  <c r="K113" i="20"/>
  <c r="J113" i="20" s="1"/>
  <c r="K112" i="20"/>
  <c r="J112" i="20"/>
  <c r="K111" i="20"/>
  <c r="J111" i="20" s="1"/>
  <c r="K110" i="20"/>
  <c r="J110" i="20" s="1"/>
  <c r="K109" i="20"/>
  <c r="J109" i="20"/>
  <c r="K108" i="20"/>
  <c r="J108" i="20" s="1"/>
  <c r="K107" i="20"/>
  <c r="J107" i="20" s="1"/>
  <c r="K106" i="20"/>
  <c r="J106" i="20"/>
  <c r="K105" i="20"/>
  <c r="J105" i="20" s="1"/>
  <c r="K104" i="20"/>
  <c r="J104" i="20" s="1"/>
  <c r="K103" i="20"/>
  <c r="J103" i="20"/>
  <c r="K102" i="20"/>
  <c r="J102" i="20" s="1"/>
  <c r="K101" i="20"/>
  <c r="J101" i="20" s="1"/>
  <c r="K100" i="20"/>
  <c r="J100" i="20"/>
  <c r="K99" i="20"/>
  <c r="J99" i="20" s="1"/>
  <c r="K98" i="20"/>
  <c r="J98" i="20" s="1"/>
  <c r="K97" i="20"/>
  <c r="J97" i="20"/>
  <c r="N96" i="20"/>
  <c r="O96" i="20" s="1"/>
  <c r="K96" i="20"/>
  <c r="J96" i="20" s="1"/>
  <c r="K95" i="20"/>
  <c r="J95" i="20" s="1"/>
  <c r="K94" i="20"/>
  <c r="J94" i="20"/>
  <c r="K93" i="20"/>
  <c r="J93" i="20" s="1"/>
  <c r="K92" i="20"/>
  <c r="J92" i="20" s="1"/>
  <c r="K91" i="20"/>
  <c r="J91" i="20"/>
  <c r="K90" i="20"/>
  <c r="J90" i="20" s="1"/>
  <c r="K89" i="20"/>
  <c r="J89" i="20" s="1"/>
  <c r="K88" i="20"/>
  <c r="J88" i="20"/>
  <c r="K87" i="20"/>
  <c r="J87" i="20" s="1"/>
  <c r="K86" i="20"/>
  <c r="J86" i="20" s="1"/>
  <c r="K85" i="20"/>
  <c r="J85" i="20"/>
  <c r="K84" i="20"/>
  <c r="J84" i="20" s="1"/>
  <c r="K83" i="20"/>
  <c r="J83" i="20" s="1"/>
  <c r="K82" i="20"/>
  <c r="J82" i="20"/>
  <c r="K81" i="20"/>
  <c r="J81" i="20" s="1"/>
  <c r="K80" i="20"/>
  <c r="J80" i="20" s="1"/>
  <c r="K79" i="20"/>
  <c r="J79" i="20"/>
  <c r="K78" i="20"/>
  <c r="J78" i="20" s="1"/>
  <c r="N77" i="20"/>
  <c r="O77" i="20" s="1"/>
  <c r="K77" i="20"/>
  <c r="J77" i="20" s="1"/>
  <c r="K76" i="20"/>
  <c r="J76" i="20"/>
  <c r="K75" i="20"/>
  <c r="J75" i="20" s="1"/>
  <c r="K74" i="20"/>
  <c r="J74" i="20" s="1"/>
  <c r="K73" i="20"/>
  <c r="J73" i="20"/>
  <c r="K72" i="20"/>
  <c r="J72" i="20" s="1"/>
  <c r="K71" i="20"/>
  <c r="J71" i="20" s="1"/>
  <c r="K70" i="20"/>
  <c r="J70" i="20"/>
  <c r="O69" i="20"/>
  <c r="K69" i="20"/>
  <c r="J69" i="20" s="1"/>
  <c r="K68" i="20"/>
  <c r="J68" i="20" s="1"/>
  <c r="K67" i="20"/>
  <c r="J67" i="20" s="1"/>
  <c r="K66" i="20"/>
  <c r="J66" i="20" s="1"/>
  <c r="K65" i="20"/>
  <c r="J65" i="20" s="1"/>
  <c r="K64" i="20"/>
  <c r="J64" i="20" s="1"/>
  <c r="K63" i="20"/>
  <c r="J63" i="20" s="1"/>
  <c r="K62" i="20"/>
  <c r="J62" i="20" s="1"/>
  <c r="K61" i="20"/>
  <c r="J61" i="20" s="1"/>
  <c r="K60" i="20"/>
  <c r="J60" i="20" s="1"/>
  <c r="K59" i="20"/>
  <c r="J59" i="20" s="1"/>
  <c r="K58" i="20"/>
  <c r="J58" i="20" s="1"/>
  <c r="K57" i="20"/>
  <c r="J57" i="20" s="1"/>
  <c r="K56" i="20"/>
  <c r="J56" i="20" s="1"/>
  <c r="K55" i="20"/>
  <c r="J55" i="20" s="1"/>
  <c r="K54" i="20"/>
  <c r="J54" i="20" s="1"/>
  <c r="K53" i="20"/>
  <c r="J53" i="20" s="1"/>
  <c r="K52" i="20"/>
  <c r="J52" i="20" s="1"/>
  <c r="K51" i="20"/>
  <c r="J51" i="20" s="1"/>
  <c r="K50" i="20"/>
  <c r="J50" i="20" s="1"/>
  <c r="K49" i="20"/>
  <c r="J49" i="20" s="1"/>
  <c r="K48" i="20"/>
  <c r="J48" i="20" s="1"/>
  <c r="K47" i="20"/>
  <c r="J47" i="20" s="1"/>
  <c r="K46" i="20"/>
  <c r="J46" i="20" s="1"/>
  <c r="K45" i="20"/>
  <c r="J45" i="20" s="1"/>
  <c r="K44" i="20"/>
  <c r="J44" i="20" s="1"/>
  <c r="K43" i="20"/>
  <c r="J43" i="20" s="1"/>
  <c r="K42" i="20"/>
  <c r="J42" i="20" s="1"/>
  <c r="K41" i="20"/>
  <c r="J41" i="20" s="1"/>
  <c r="K40" i="20"/>
  <c r="J40" i="20" s="1"/>
  <c r="K39" i="20"/>
  <c r="J39" i="20" s="1"/>
  <c r="K38" i="20"/>
  <c r="J38" i="20" s="1"/>
  <c r="K37" i="20"/>
  <c r="J37" i="20" s="1"/>
  <c r="K36" i="20"/>
  <c r="J36" i="20" s="1"/>
  <c r="K35" i="20"/>
  <c r="J35" i="20" s="1"/>
  <c r="K34" i="20"/>
  <c r="J34" i="20" s="1"/>
  <c r="K33" i="20"/>
  <c r="J33" i="20" s="1"/>
  <c r="K32" i="20"/>
  <c r="J32" i="20" s="1"/>
  <c r="K31" i="20"/>
  <c r="J31" i="20" s="1"/>
  <c r="K30" i="20"/>
  <c r="J30" i="20" s="1"/>
  <c r="K29" i="20"/>
  <c r="J29" i="20" s="1"/>
  <c r="K28" i="20"/>
  <c r="J28" i="20" s="1"/>
  <c r="K27" i="20"/>
  <c r="J27" i="20" s="1"/>
  <c r="K26" i="20"/>
  <c r="J26" i="20" s="1"/>
  <c r="K25" i="20"/>
  <c r="J25" i="20" s="1"/>
  <c r="K24" i="20"/>
  <c r="J24" i="20" s="1"/>
  <c r="K23" i="20"/>
  <c r="J23" i="20" s="1"/>
  <c r="K22" i="20"/>
  <c r="J22" i="20" s="1"/>
  <c r="K21" i="20"/>
  <c r="J21" i="20" s="1"/>
  <c r="K20" i="20"/>
  <c r="J20" i="20" s="1"/>
  <c r="K19" i="20"/>
  <c r="J19" i="20" s="1"/>
  <c r="K18" i="20"/>
  <c r="J18" i="20" s="1"/>
  <c r="K17" i="20"/>
  <c r="J17" i="20" s="1"/>
  <c r="K16" i="20"/>
  <c r="J16" i="20" s="1"/>
  <c r="K15" i="20"/>
  <c r="J15" i="20" s="1"/>
  <c r="K14" i="20"/>
  <c r="J14" i="20" s="1"/>
  <c r="K13" i="20"/>
  <c r="J13" i="20" s="1"/>
  <c r="K12" i="20"/>
  <c r="J12" i="20" s="1"/>
  <c r="K11" i="20"/>
  <c r="J11" i="20" s="1"/>
  <c r="K10" i="20"/>
  <c r="J10" i="20" s="1"/>
  <c r="K9" i="20"/>
  <c r="J9" i="20" s="1"/>
  <c r="K8" i="20"/>
  <c r="J8" i="20" s="1"/>
  <c r="K7" i="20"/>
  <c r="J7" i="20" s="1"/>
  <c r="K6" i="20"/>
  <c r="J6" i="20" s="1"/>
  <c r="K5" i="20"/>
  <c r="J5" i="20" s="1"/>
  <c r="K4" i="20"/>
  <c r="J4" i="20" s="1"/>
  <c r="K3" i="20"/>
  <c r="Y1" i="20"/>
  <c r="X1" i="20"/>
  <c r="W1" i="20"/>
  <c r="W267" i="19"/>
  <c r="T267" i="19"/>
  <c r="P267" i="19"/>
  <c r="N267" i="19"/>
  <c r="N262" i="20" s="1"/>
  <c r="O262" i="20" s="1"/>
  <c r="W266" i="19"/>
  <c r="T266" i="19"/>
  <c r="P266" i="19"/>
  <c r="K266" i="19" s="1"/>
  <c r="J266" i="19" s="1"/>
  <c r="W265" i="19"/>
  <c r="T265" i="19"/>
  <c r="P265" i="19"/>
  <c r="N265" i="19"/>
  <c r="N260" i="20" s="1"/>
  <c r="O260" i="20" s="1"/>
  <c r="W264" i="19"/>
  <c r="T264" i="19"/>
  <c r="P264" i="19"/>
  <c r="W263" i="19"/>
  <c r="T263" i="19"/>
  <c r="P263" i="19"/>
  <c r="N263" i="19"/>
  <c r="W262" i="19"/>
  <c r="T262" i="19"/>
  <c r="P262" i="19"/>
  <c r="K262" i="19" s="1"/>
  <c r="J262" i="19" s="1"/>
  <c r="N262" i="19"/>
  <c r="N258" i="20" s="1"/>
  <c r="O258" i="20" s="1"/>
  <c r="W261" i="19"/>
  <c r="T261" i="19"/>
  <c r="K261" i="19" s="1"/>
  <c r="J261" i="19" s="1"/>
  <c r="P261" i="19"/>
  <c r="N261" i="19"/>
  <c r="N257" i="20" s="1"/>
  <c r="O257" i="20" s="1"/>
  <c r="W260" i="19"/>
  <c r="T260" i="19"/>
  <c r="P260" i="19"/>
  <c r="K260" i="19" s="1"/>
  <c r="J260" i="19" s="1"/>
  <c r="W259" i="19"/>
  <c r="T259" i="19"/>
  <c r="P259" i="19"/>
  <c r="N259" i="19"/>
  <c r="N254" i="20" s="1"/>
  <c r="O254" i="20" s="1"/>
  <c r="W258" i="19"/>
  <c r="T258" i="19"/>
  <c r="P258" i="19"/>
  <c r="K258" i="19" s="1"/>
  <c r="J258" i="19" s="1"/>
  <c r="W257" i="19"/>
  <c r="T257" i="19"/>
  <c r="P257" i="19"/>
  <c r="N257" i="19"/>
  <c r="N252" i="20" s="1"/>
  <c r="O252" i="20" s="1"/>
  <c r="W256" i="19"/>
  <c r="T256" i="19"/>
  <c r="P256" i="19"/>
  <c r="W255" i="19"/>
  <c r="T255" i="19"/>
  <c r="P255" i="19"/>
  <c r="N255" i="19"/>
  <c r="N249" i="20" s="1"/>
  <c r="O249" i="20" s="1"/>
  <c r="W254" i="19"/>
  <c r="T254" i="19"/>
  <c r="P254" i="19"/>
  <c r="K254" i="19" s="1"/>
  <c r="J254" i="19" s="1"/>
  <c r="N254" i="19"/>
  <c r="N248" i="20" s="1"/>
  <c r="O248" i="20" s="1"/>
  <c r="W253" i="19"/>
  <c r="T253" i="19"/>
  <c r="K253" i="19" s="1"/>
  <c r="J253" i="19" s="1"/>
  <c r="P253" i="19"/>
  <c r="N253" i="19"/>
  <c r="N247" i="20" s="1"/>
  <c r="O247" i="20" s="1"/>
  <c r="W252" i="19"/>
  <c r="T252" i="19"/>
  <c r="P252" i="19"/>
  <c r="K252" i="19" s="1"/>
  <c r="J252" i="19" s="1"/>
  <c r="W251" i="19"/>
  <c r="T251" i="19"/>
  <c r="P251" i="19"/>
  <c r="N251" i="19"/>
  <c r="N245" i="20" s="1"/>
  <c r="O245" i="20" s="1"/>
  <c r="W250" i="19"/>
  <c r="T250" i="19"/>
  <c r="P250" i="19"/>
  <c r="K250" i="19" s="1"/>
  <c r="J250" i="19" s="1"/>
  <c r="W249" i="19"/>
  <c r="T249" i="19"/>
  <c r="P249" i="19"/>
  <c r="N249" i="19"/>
  <c r="N242" i="20" s="1"/>
  <c r="O242" i="20" s="1"/>
  <c r="W248" i="19"/>
  <c r="T248" i="19"/>
  <c r="P248" i="19"/>
  <c r="W247" i="19"/>
  <c r="T247" i="19"/>
  <c r="P247" i="19"/>
  <c r="N247" i="19"/>
  <c r="N240" i="20" s="1"/>
  <c r="O240" i="20" s="1"/>
  <c r="W246" i="19"/>
  <c r="T246" i="19"/>
  <c r="P246" i="19"/>
  <c r="K246" i="19" s="1"/>
  <c r="J246" i="19" s="1"/>
  <c r="N246" i="19"/>
  <c r="N239" i="20" s="1"/>
  <c r="O239" i="20" s="1"/>
  <c r="W245" i="19"/>
  <c r="T245" i="19"/>
  <c r="P245" i="19"/>
  <c r="N245" i="19"/>
  <c r="N238" i="20" s="1"/>
  <c r="O238" i="20" s="1"/>
  <c r="W244" i="19"/>
  <c r="T244" i="19"/>
  <c r="P244" i="19"/>
  <c r="K244" i="19" s="1"/>
  <c r="J244" i="19" s="1"/>
  <c r="W243" i="19"/>
  <c r="T243" i="19"/>
  <c r="P243" i="19"/>
  <c r="N243" i="19"/>
  <c r="N236" i="20" s="1"/>
  <c r="O236" i="20" s="1"/>
  <c r="W242" i="19"/>
  <c r="T242" i="19"/>
  <c r="P242" i="19"/>
  <c r="K242" i="19" s="1"/>
  <c r="J242" i="19" s="1"/>
  <c r="W241" i="19"/>
  <c r="P241" i="19"/>
  <c r="W240" i="19"/>
  <c r="K240" i="19" s="1"/>
  <c r="J240" i="19" s="1"/>
  <c r="P240" i="19"/>
  <c r="N240" i="19" s="1"/>
  <c r="N234" i="20" s="1"/>
  <c r="O234" i="20" s="1"/>
  <c r="W239" i="19"/>
  <c r="P239" i="19"/>
  <c r="N239" i="19"/>
  <c r="N232" i="20" s="1"/>
  <c r="O232" i="20" s="1"/>
  <c r="K239" i="19"/>
  <c r="J239" i="19" s="1"/>
  <c r="W238" i="19"/>
  <c r="P238" i="19"/>
  <c r="K238" i="19" s="1"/>
  <c r="J238" i="19" s="1"/>
  <c r="N238" i="19"/>
  <c r="N221" i="20" s="1"/>
  <c r="O221" i="20" s="1"/>
  <c r="W237" i="19"/>
  <c r="P237" i="19"/>
  <c r="W236" i="19"/>
  <c r="P236" i="19"/>
  <c r="N236" i="19"/>
  <c r="N218" i="20" s="1"/>
  <c r="O218" i="20" s="1"/>
  <c r="K236" i="19"/>
  <c r="J236" i="19" s="1"/>
  <c r="W235" i="19"/>
  <c r="P235" i="19"/>
  <c r="N235" i="19"/>
  <c r="N215" i="20" s="1"/>
  <c r="O215" i="20" s="1"/>
  <c r="K235" i="19"/>
  <c r="J235" i="19" s="1"/>
  <c r="W234" i="19"/>
  <c r="P234" i="19"/>
  <c r="K234" i="19" s="1"/>
  <c r="J234" i="19" s="1"/>
  <c r="N234" i="19"/>
  <c r="N230" i="20" s="1"/>
  <c r="O230" i="20" s="1"/>
  <c r="W233" i="19"/>
  <c r="P233" i="19"/>
  <c r="W232" i="19"/>
  <c r="K232" i="19" s="1"/>
  <c r="J232" i="19" s="1"/>
  <c r="P232" i="19"/>
  <c r="N232" i="19" s="1"/>
  <c r="N231" i="20" s="1"/>
  <c r="O231" i="20" s="1"/>
  <c r="W231" i="19"/>
  <c r="P231" i="19"/>
  <c r="N231" i="19"/>
  <c r="N227" i="20" s="1"/>
  <c r="O227" i="20" s="1"/>
  <c r="K231" i="19"/>
  <c r="J231" i="19" s="1"/>
  <c r="W230" i="19"/>
  <c r="P230" i="19"/>
  <c r="K230" i="19" s="1"/>
  <c r="J230" i="19" s="1"/>
  <c r="N230" i="19"/>
  <c r="N263" i="20" s="1"/>
  <c r="O263" i="20" s="1"/>
  <c r="W229" i="19"/>
  <c r="P229" i="19"/>
  <c r="W228" i="19"/>
  <c r="K228" i="19" s="1"/>
  <c r="J228" i="19" s="1"/>
  <c r="N228" i="19"/>
  <c r="N264" i="20" s="1"/>
  <c r="O264" i="20" s="1"/>
  <c r="W227" i="19"/>
  <c r="K227" i="19" s="1"/>
  <c r="J227" i="19" s="1"/>
  <c r="P227" i="19"/>
  <c r="N227" i="19" s="1"/>
  <c r="N171" i="20" s="1"/>
  <c r="O171" i="20" s="1"/>
  <c r="W226" i="19"/>
  <c r="P226" i="19"/>
  <c r="N226" i="19"/>
  <c r="N228" i="20" s="1"/>
  <c r="O228" i="20" s="1"/>
  <c r="K226" i="19"/>
  <c r="J226" i="19" s="1"/>
  <c r="W225" i="19"/>
  <c r="P225" i="19"/>
  <c r="K225" i="19" s="1"/>
  <c r="J225" i="19" s="1"/>
  <c r="W224" i="19"/>
  <c r="P224" i="19"/>
  <c r="W223" i="19"/>
  <c r="K223" i="19" s="1"/>
  <c r="J223" i="19" s="1"/>
  <c r="P223" i="19"/>
  <c r="N223" i="19" s="1"/>
  <c r="N151" i="20" s="1"/>
  <c r="O151" i="20" s="1"/>
  <c r="W222" i="19"/>
  <c r="P222" i="19"/>
  <c r="N222" i="19"/>
  <c r="N233" i="20" s="1"/>
  <c r="O233" i="20" s="1"/>
  <c r="K222" i="19"/>
  <c r="J222" i="19" s="1"/>
  <c r="W221" i="19"/>
  <c r="P221" i="19"/>
  <c r="K221" i="19" s="1"/>
  <c r="J221" i="19" s="1"/>
  <c r="N221" i="19"/>
  <c r="N219" i="20" s="1"/>
  <c r="O219" i="20" s="1"/>
  <c r="W220" i="19"/>
  <c r="P220" i="19"/>
  <c r="W219" i="19"/>
  <c r="P219" i="19"/>
  <c r="N219" i="19"/>
  <c r="N208" i="20" s="1"/>
  <c r="O208" i="20" s="1"/>
  <c r="K219" i="19"/>
  <c r="J219" i="19" s="1"/>
  <c r="W218" i="19"/>
  <c r="P218" i="19"/>
  <c r="N218" i="19"/>
  <c r="N188" i="20" s="1"/>
  <c r="O188" i="20" s="1"/>
  <c r="K218" i="19"/>
  <c r="J218" i="19" s="1"/>
  <c r="W217" i="19"/>
  <c r="P217" i="19"/>
  <c r="K217" i="19" s="1"/>
  <c r="J217" i="19" s="1"/>
  <c r="N217" i="19"/>
  <c r="N211" i="20" s="1"/>
  <c r="O211" i="20" s="1"/>
  <c r="W216" i="19"/>
  <c r="P216" i="19"/>
  <c r="W215" i="19"/>
  <c r="K215" i="19" s="1"/>
  <c r="J215" i="19" s="1"/>
  <c r="P215" i="19"/>
  <c r="N215" i="19" s="1"/>
  <c r="N214" i="20" s="1"/>
  <c r="O214" i="20" s="1"/>
  <c r="W214" i="19"/>
  <c r="P214" i="19"/>
  <c r="N214" i="19"/>
  <c r="N202" i="20" s="1"/>
  <c r="O202" i="20" s="1"/>
  <c r="K214" i="19"/>
  <c r="J214" i="19" s="1"/>
  <c r="W213" i="19"/>
  <c r="N213" i="19"/>
  <c r="N266" i="20" s="1"/>
  <c r="O266" i="20" s="1"/>
  <c r="K213" i="19"/>
  <c r="J213" i="19" s="1"/>
  <c r="W212" i="19"/>
  <c r="P212" i="19"/>
  <c r="W211" i="19"/>
  <c r="P211" i="19"/>
  <c r="W210" i="19"/>
  <c r="K210" i="19" s="1"/>
  <c r="J210" i="19" s="1"/>
  <c r="P210" i="19"/>
  <c r="N210" i="19" s="1"/>
  <c r="N207" i="20" s="1"/>
  <c r="O207" i="20" s="1"/>
  <c r="W209" i="19"/>
  <c r="P209" i="19"/>
  <c r="N209" i="19"/>
  <c r="N197" i="20" s="1"/>
  <c r="O197" i="20" s="1"/>
  <c r="K209" i="19"/>
  <c r="J209" i="19" s="1"/>
  <c r="W208" i="19"/>
  <c r="P208" i="19"/>
  <c r="K208" i="19" s="1"/>
  <c r="J208" i="19" s="1"/>
  <c r="W207" i="19"/>
  <c r="P207" i="19"/>
  <c r="W206" i="19"/>
  <c r="K206" i="19" s="1"/>
  <c r="J206" i="19" s="1"/>
  <c r="N206" i="19"/>
  <c r="N204" i="20" s="1"/>
  <c r="O204" i="20" s="1"/>
  <c r="W205" i="19"/>
  <c r="P205" i="19"/>
  <c r="N205" i="19" s="1"/>
  <c r="N226" i="20" s="1"/>
  <c r="O226" i="20" s="1"/>
  <c r="K205" i="19"/>
  <c r="J205" i="19" s="1"/>
  <c r="W204" i="19"/>
  <c r="P204" i="19"/>
  <c r="N204" i="19"/>
  <c r="N209" i="20" s="1"/>
  <c r="O209" i="20" s="1"/>
  <c r="K204" i="19"/>
  <c r="J204" i="19" s="1"/>
  <c r="W203" i="19"/>
  <c r="P203" i="19"/>
  <c r="K203" i="19" s="1"/>
  <c r="J203" i="19" s="1"/>
  <c r="N203" i="19"/>
  <c r="N174" i="20" s="1"/>
  <c r="O174" i="20" s="1"/>
  <c r="W202" i="19"/>
  <c r="P202" i="19"/>
  <c r="W201" i="19"/>
  <c r="K201" i="19" s="1"/>
  <c r="J201" i="19" s="1"/>
  <c r="P201" i="19"/>
  <c r="N201" i="19" s="1"/>
  <c r="N213" i="20" s="1"/>
  <c r="O213" i="20" s="1"/>
  <c r="P200" i="19"/>
  <c r="N200" i="19" s="1"/>
  <c r="N201" i="20" s="1"/>
  <c r="O201" i="20" s="1"/>
  <c r="K200" i="19"/>
  <c r="J200" i="19" s="1"/>
  <c r="W199" i="19"/>
  <c r="P199" i="19"/>
  <c r="N199" i="19"/>
  <c r="N192" i="20" s="1"/>
  <c r="O192" i="20" s="1"/>
  <c r="K199" i="19"/>
  <c r="J199" i="19" s="1"/>
  <c r="W198" i="19"/>
  <c r="P198" i="19"/>
  <c r="W197" i="19"/>
  <c r="P197" i="19"/>
  <c r="W196" i="19"/>
  <c r="K196" i="19" s="1"/>
  <c r="J196" i="19" s="1"/>
  <c r="P196" i="19"/>
  <c r="N196" i="19" s="1"/>
  <c r="N134" i="20" s="1"/>
  <c r="O134" i="20" s="1"/>
  <c r="W195" i="19"/>
  <c r="N195" i="19"/>
  <c r="N265" i="20" s="1"/>
  <c r="O265" i="20" s="1"/>
  <c r="K195" i="19"/>
  <c r="J195" i="19"/>
  <c r="W194" i="19"/>
  <c r="P194" i="19"/>
  <c r="N194" i="19"/>
  <c r="N181" i="20" s="1"/>
  <c r="O181" i="20" s="1"/>
  <c r="K194" i="19"/>
  <c r="J194" i="19" s="1"/>
  <c r="W193" i="19"/>
  <c r="P193" i="19"/>
  <c r="K193" i="19" s="1"/>
  <c r="J193" i="19" s="1"/>
  <c r="W192" i="19"/>
  <c r="P192" i="19"/>
  <c r="W191" i="19"/>
  <c r="K191" i="19" s="1"/>
  <c r="J191" i="19" s="1"/>
  <c r="P191" i="19"/>
  <c r="N191" i="19" s="1"/>
  <c r="N216" i="20" s="1"/>
  <c r="O216" i="20" s="1"/>
  <c r="W190" i="19"/>
  <c r="P190" i="19"/>
  <c r="N190" i="19"/>
  <c r="N224" i="20" s="1"/>
  <c r="O224" i="20" s="1"/>
  <c r="K190" i="19"/>
  <c r="J190" i="19" s="1"/>
  <c r="W189" i="19"/>
  <c r="P189" i="19"/>
  <c r="K189" i="19" s="1"/>
  <c r="J189" i="19" s="1"/>
  <c r="W188" i="19"/>
  <c r="P188" i="19"/>
  <c r="W187" i="19"/>
  <c r="K187" i="19" s="1"/>
  <c r="J187" i="19" s="1"/>
  <c r="N187" i="19"/>
  <c r="N196" i="20" s="1"/>
  <c r="O196" i="20" s="1"/>
  <c r="W186" i="19"/>
  <c r="P186" i="19"/>
  <c r="N186" i="19" s="1"/>
  <c r="N189" i="20" s="1"/>
  <c r="O189" i="20" s="1"/>
  <c r="K186" i="19"/>
  <c r="J186" i="19" s="1"/>
  <c r="W185" i="19"/>
  <c r="P185" i="19"/>
  <c r="N185" i="19"/>
  <c r="N185" i="20" s="1"/>
  <c r="O185" i="20" s="1"/>
  <c r="K185" i="19"/>
  <c r="J185" i="19" s="1"/>
  <c r="W184" i="19"/>
  <c r="P184" i="19"/>
  <c r="K184" i="19" s="1"/>
  <c r="J184" i="19" s="1"/>
  <c r="N184" i="19"/>
  <c r="N183" i="20" s="1"/>
  <c r="O183" i="20" s="1"/>
  <c r="W183" i="19"/>
  <c r="P183" i="19"/>
  <c r="W182" i="19"/>
  <c r="P182" i="19"/>
  <c r="N182" i="19"/>
  <c r="N225" i="20" s="1"/>
  <c r="O225" i="20" s="1"/>
  <c r="K182" i="19"/>
  <c r="J182" i="19"/>
  <c r="W181" i="19"/>
  <c r="K181" i="19" s="1"/>
  <c r="J181" i="19" s="1"/>
  <c r="P181" i="19"/>
  <c r="N181" i="19"/>
  <c r="N184" i="20" s="1"/>
  <c r="O184" i="20" s="1"/>
  <c r="W180" i="19"/>
  <c r="P180" i="19"/>
  <c r="K180" i="19" s="1"/>
  <c r="J180" i="19" s="1"/>
  <c r="W179" i="19"/>
  <c r="P179" i="19"/>
  <c r="N179" i="19" s="1"/>
  <c r="N191" i="20" s="1"/>
  <c r="O191" i="20" s="1"/>
  <c r="W178" i="19"/>
  <c r="K178" i="19" s="1"/>
  <c r="J178" i="19" s="1"/>
  <c r="N178" i="19"/>
  <c r="N187" i="20" s="1"/>
  <c r="O187" i="20" s="1"/>
  <c r="W177" i="19"/>
  <c r="P177" i="19"/>
  <c r="N177" i="19"/>
  <c r="K177" i="19"/>
  <c r="J177" i="19" s="1"/>
  <c r="W176" i="19"/>
  <c r="P176" i="19"/>
  <c r="N176" i="19"/>
  <c r="N153" i="20" s="1"/>
  <c r="O153" i="20" s="1"/>
  <c r="K176" i="19"/>
  <c r="J176" i="19" s="1"/>
  <c r="W175" i="19"/>
  <c r="P175" i="19"/>
  <c r="K175" i="19" s="1"/>
  <c r="J175" i="19" s="1"/>
  <c r="N175" i="19"/>
  <c r="N168" i="20" s="1"/>
  <c r="O168" i="20" s="1"/>
  <c r="W174" i="19"/>
  <c r="P174" i="19"/>
  <c r="N174" i="19"/>
  <c r="N177" i="20" s="1"/>
  <c r="O177" i="20" s="1"/>
  <c r="K174" i="19"/>
  <c r="J174" i="19" s="1"/>
  <c r="W173" i="19"/>
  <c r="K173" i="19" s="1"/>
  <c r="J173" i="19" s="1"/>
  <c r="P173" i="19"/>
  <c r="N173" i="19" s="1"/>
  <c r="N88" i="20" s="1"/>
  <c r="O88" i="20" s="1"/>
  <c r="W172" i="19"/>
  <c r="P172" i="19"/>
  <c r="N172" i="19"/>
  <c r="N117" i="20" s="1"/>
  <c r="O117" i="20" s="1"/>
  <c r="K172" i="19"/>
  <c r="J172" i="19" s="1"/>
  <c r="W171" i="19"/>
  <c r="P171" i="19"/>
  <c r="N171" i="19" s="1"/>
  <c r="N152" i="20" s="1"/>
  <c r="O152" i="20" s="1"/>
  <c r="W170" i="19"/>
  <c r="P170" i="19"/>
  <c r="W169" i="19"/>
  <c r="P169" i="19"/>
  <c r="W168" i="19"/>
  <c r="P168" i="19"/>
  <c r="N168" i="19"/>
  <c r="N161" i="20" s="1"/>
  <c r="O161" i="20" s="1"/>
  <c r="K168" i="19"/>
  <c r="J168" i="19" s="1"/>
  <c r="W167" i="19"/>
  <c r="P167" i="19"/>
  <c r="N167" i="19"/>
  <c r="N125" i="20" s="1"/>
  <c r="O125" i="20" s="1"/>
  <c r="K167" i="19"/>
  <c r="J167" i="19"/>
  <c r="W166" i="19"/>
  <c r="P166" i="19"/>
  <c r="W165" i="19"/>
  <c r="P165" i="19"/>
  <c r="N165" i="19"/>
  <c r="K165" i="19"/>
  <c r="J165" i="19"/>
  <c r="W164" i="19"/>
  <c r="N164" i="19"/>
  <c r="N157" i="20" s="1"/>
  <c r="O157" i="20" s="1"/>
  <c r="K164" i="19"/>
  <c r="J164" i="19"/>
  <c r="W163" i="19"/>
  <c r="P163" i="19"/>
  <c r="N163" i="19"/>
  <c r="N160" i="20" s="1"/>
  <c r="O160" i="20" s="1"/>
  <c r="K163" i="19"/>
  <c r="J163" i="19" s="1"/>
  <c r="W162" i="19"/>
  <c r="P162" i="19"/>
  <c r="N162" i="19" s="1"/>
  <c r="N166" i="20" s="1"/>
  <c r="O166" i="20" s="1"/>
  <c r="W161" i="19"/>
  <c r="K161" i="19"/>
  <c r="J161" i="19" s="1"/>
  <c r="W160" i="19"/>
  <c r="P160" i="19"/>
  <c r="K160" i="19" s="1"/>
  <c r="J160" i="19" s="1"/>
  <c r="N160" i="19"/>
  <c r="N102" i="20" s="1"/>
  <c r="O102" i="20" s="1"/>
  <c r="W159" i="19"/>
  <c r="P159" i="19"/>
  <c r="N159" i="19"/>
  <c r="N135" i="20" s="1"/>
  <c r="O135" i="20" s="1"/>
  <c r="K159" i="19"/>
  <c r="J159" i="19" s="1"/>
  <c r="N158" i="19"/>
  <c r="N198" i="20" s="1"/>
  <c r="O198" i="20" s="1"/>
  <c r="K158" i="19"/>
  <c r="J158" i="19" s="1"/>
  <c r="N157" i="19"/>
  <c r="K157" i="19"/>
  <c r="J157" i="19" s="1"/>
  <c r="W156" i="19"/>
  <c r="P156" i="19"/>
  <c r="K156" i="19" s="1"/>
  <c r="J156" i="19" s="1"/>
  <c r="N156" i="19"/>
  <c r="N80" i="20" s="1"/>
  <c r="O80" i="20" s="1"/>
  <c r="W155" i="19"/>
  <c r="P155" i="19"/>
  <c r="W154" i="19"/>
  <c r="P154" i="19"/>
  <c r="N154" i="19"/>
  <c r="K154" i="19"/>
  <c r="J154" i="19"/>
  <c r="P153" i="19"/>
  <c r="K153" i="19" s="1"/>
  <c r="J153" i="19" s="1"/>
  <c r="N153" i="19"/>
  <c r="N165" i="20" s="1"/>
  <c r="O165" i="20" s="1"/>
  <c r="W152" i="19"/>
  <c r="P152" i="19"/>
  <c r="N152" i="19"/>
  <c r="N150" i="20" s="1"/>
  <c r="O150" i="20" s="1"/>
  <c r="K152" i="19"/>
  <c r="J152" i="19" s="1"/>
  <c r="W151" i="19"/>
  <c r="P151" i="19"/>
  <c r="N151" i="19"/>
  <c r="N75" i="20" s="1"/>
  <c r="O75" i="20" s="1"/>
  <c r="K151" i="19"/>
  <c r="J151" i="19" s="1"/>
  <c r="W150" i="19"/>
  <c r="P150" i="19"/>
  <c r="N150" i="19" s="1"/>
  <c r="N128" i="20" s="1"/>
  <c r="O128" i="20" s="1"/>
  <c r="W149" i="19"/>
  <c r="K149" i="19" s="1"/>
  <c r="J149" i="19" s="1"/>
  <c r="P149" i="19"/>
  <c r="N149" i="19"/>
  <c r="N148" i="20" s="1"/>
  <c r="O148" i="20" s="1"/>
  <c r="K148" i="19"/>
  <c r="J148" i="19"/>
  <c r="W147" i="19"/>
  <c r="K147" i="19" s="1"/>
  <c r="J147" i="19" s="1"/>
  <c r="N147" i="19"/>
  <c r="N62" i="20" s="1"/>
  <c r="O62" i="20" s="1"/>
  <c r="W146" i="19"/>
  <c r="P146" i="19"/>
  <c r="N146" i="19" s="1"/>
  <c r="N94" i="20" s="1"/>
  <c r="O94" i="20" s="1"/>
  <c r="W145" i="19"/>
  <c r="K145" i="19" s="1"/>
  <c r="J145" i="19" s="1"/>
  <c r="W144" i="19"/>
  <c r="P144" i="19"/>
  <c r="K143" i="19"/>
  <c r="J143" i="19" s="1"/>
  <c r="W142" i="19"/>
  <c r="P142" i="19"/>
  <c r="N142" i="19" s="1"/>
  <c r="N129" i="20" s="1"/>
  <c r="O129" i="20" s="1"/>
  <c r="N141" i="19"/>
  <c r="N142" i="20" s="1"/>
  <c r="O142" i="20" s="1"/>
  <c r="K141" i="19"/>
  <c r="J141" i="19"/>
  <c r="W140" i="19"/>
  <c r="N140" i="19"/>
  <c r="N132" i="20" s="1"/>
  <c r="O132" i="20" s="1"/>
  <c r="K140" i="19"/>
  <c r="J140" i="19" s="1"/>
  <c r="W139" i="19"/>
  <c r="P139" i="19"/>
  <c r="N139" i="19"/>
  <c r="N137" i="20" s="1"/>
  <c r="O137" i="20" s="1"/>
  <c r="K139" i="19"/>
  <c r="J139" i="19" s="1"/>
  <c r="W138" i="19"/>
  <c r="P138" i="19"/>
  <c r="N138" i="19"/>
  <c r="N159" i="20" s="1"/>
  <c r="O159" i="20" s="1"/>
  <c r="N137" i="19"/>
  <c r="N172" i="20" s="1"/>
  <c r="O172" i="20" s="1"/>
  <c r="K137" i="19"/>
  <c r="J137" i="19"/>
  <c r="W136" i="19"/>
  <c r="N136" i="19"/>
  <c r="N140" i="20" s="1"/>
  <c r="O140" i="20" s="1"/>
  <c r="K136" i="19"/>
  <c r="J136" i="19" s="1"/>
  <c r="W135" i="19"/>
  <c r="P135" i="19"/>
  <c r="K135" i="19" s="1"/>
  <c r="J135" i="19" s="1"/>
  <c r="W134" i="19"/>
  <c r="K134" i="19" s="1"/>
  <c r="J134" i="19" s="1"/>
  <c r="P134" i="19"/>
  <c r="N134" i="19"/>
  <c r="N147" i="20" s="1"/>
  <c r="O147" i="20" s="1"/>
  <c r="W133" i="19"/>
  <c r="P133" i="19"/>
  <c r="N133" i="19" s="1"/>
  <c r="N99" i="20" s="1"/>
  <c r="O99" i="20" s="1"/>
  <c r="W132" i="19"/>
  <c r="P132" i="19"/>
  <c r="K132" i="19" s="1"/>
  <c r="N132" i="19"/>
  <c r="N178" i="20" s="1"/>
  <c r="J132" i="19"/>
  <c r="W131" i="19"/>
  <c r="K131" i="19" s="1"/>
  <c r="J131" i="19" s="1"/>
  <c r="N131" i="19"/>
  <c r="N195" i="20" s="1"/>
  <c r="O195" i="20" s="1"/>
  <c r="W130" i="19"/>
  <c r="K130" i="19" s="1"/>
  <c r="J130" i="19" s="1"/>
  <c r="N130" i="19"/>
  <c r="N104" i="20" s="1"/>
  <c r="O104" i="20" s="1"/>
  <c r="W129" i="19"/>
  <c r="K129" i="19" s="1"/>
  <c r="P129" i="19"/>
  <c r="N129" i="19" s="1"/>
  <c r="N146" i="20" s="1"/>
  <c r="O146" i="20" s="1"/>
  <c r="J129" i="19"/>
  <c r="W128" i="19"/>
  <c r="P128" i="19"/>
  <c r="N128" i="19"/>
  <c r="N144" i="20" s="1"/>
  <c r="O144" i="20" s="1"/>
  <c r="W127" i="19"/>
  <c r="K127" i="19" s="1"/>
  <c r="J127" i="19" s="1"/>
  <c r="P127" i="19"/>
  <c r="N127" i="19"/>
  <c r="N130" i="20" s="1"/>
  <c r="O130" i="20" s="1"/>
  <c r="W126" i="19"/>
  <c r="P126" i="19"/>
  <c r="N126" i="19"/>
  <c r="N164" i="20" s="1"/>
  <c r="O164" i="20" s="1"/>
  <c r="K126" i="19"/>
  <c r="J126" i="19" s="1"/>
  <c r="W125" i="19"/>
  <c r="K125" i="19" s="1"/>
  <c r="J125" i="19" s="1"/>
  <c r="N125" i="19"/>
  <c r="N124" i="19"/>
  <c r="N182" i="20" s="1"/>
  <c r="O182" i="20" s="1"/>
  <c r="K124" i="19"/>
  <c r="J124" i="19" s="1"/>
  <c r="N123" i="19"/>
  <c r="K123" i="19"/>
  <c r="J123" i="19" s="1"/>
  <c r="W122" i="19"/>
  <c r="N122" i="19"/>
  <c r="N136" i="20" s="1"/>
  <c r="O136" i="20" s="1"/>
  <c r="K122" i="19"/>
  <c r="J122" i="19" s="1"/>
  <c r="P121" i="19"/>
  <c r="N121" i="19" s="1"/>
  <c r="N103" i="20" s="1"/>
  <c r="O103" i="20" s="1"/>
  <c r="W120" i="19"/>
  <c r="K120" i="19"/>
  <c r="J120" i="19" s="1"/>
  <c r="W119" i="19"/>
  <c r="P119" i="19"/>
  <c r="N119" i="19"/>
  <c r="N109" i="20" s="1"/>
  <c r="O109" i="20" s="1"/>
  <c r="K119" i="19"/>
  <c r="J119" i="19" s="1"/>
  <c r="W118" i="19"/>
  <c r="K118" i="19" s="1"/>
  <c r="J118" i="19" s="1"/>
  <c r="P118" i="19"/>
  <c r="N118" i="19"/>
  <c r="N115" i="20" s="1"/>
  <c r="O115" i="20" s="1"/>
  <c r="P117" i="19"/>
  <c r="W116" i="19"/>
  <c r="P116" i="19"/>
  <c r="N116" i="19"/>
  <c r="N112" i="20" s="1"/>
  <c r="O112" i="20" s="1"/>
  <c r="K116" i="19"/>
  <c r="J116" i="19" s="1"/>
  <c r="W115" i="19"/>
  <c r="P115" i="19"/>
  <c r="N115" i="19" s="1"/>
  <c r="N67" i="20" s="1"/>
  <c r="O67" i="20" s="1"/>
  <c r="P114" i="19"/>
  <c r="W113" i="19"/>
  <c r="K113" i="19" s="1"/>
  <c r="N113" i="19"/>
  <c r="N139" i="20" s="1"/>
  <c r="O139" i="20" s="1"/>
  <c r="J113" i="19"/>
  <c r="W112" i="19"/>
  <c r="K112" i="19" s="1"/>
  <c r="J112" i="19" s="1"/>
  <c r="P112" i="19"/>
  <c r="N112" i="19"/>
  <c r="N82" i="20" s="1"/>
  <c r="O82" i="20" s="1"/>
  <c r="W111" i="19"/>
  <c r="P111" i="19"/>
  <c r="N111" i="19" s="1"/>
  <c r="N87" i="20" s="1"/>
  <c r="O87" i="20" s="1"/>
  <c r="W110" i="19"/>
  <c r="P110" i="19"/>
  <c r="K110" i="19" s="1"/>
  <c r="J110" i="19" s="1"/>
  <c r="N110" i="19"/>
  <c r="N106" i="20" s="1"/>
  <c r="O106" i="20" s="1"/>
  <c r="W109" i="19"/>
  <c r="K109" i="19" s="1"/>
  <c r="N109" i="19"/>
  <c r="N158" i="20" s="1"/>
  <c r="O158" i="20" s="1"/>
  <c r="J109" i="19"/>
  <c r="W108" i="19"/>
  <c r="P108" i="19"/>
  <c r="N108" i="19"/>
  <c r="N91" i="20" s="1"/>
  <c r="O91" i="20" s="1"/>
  <c r="W107" i="19"/>
  <c r="K107" i="19" s="1"/>
  <c r="J107" i="19" s="1"/>
  <c r="P107" i="19"/>
  <c r="N107" i="19"/>
  <c r="N100" i="20" s="1"/>
  <c r="O100" i="20" s="1"/>
  <c r="W106" i="19"/>
  <c r="P106" i="19"/>
  <c r="N106" i="19"/>
  <c r="N105" i="20" s="1"/>
  <c r="O105" i="20" s="1"/>
  <c r="K106" i="19"/>
  <c r="J106" i="19" s="1"/>
  <c r="P105" i="19"/>
  <c r="N105" i="19"/>
  <c r="N107" i="20" s="1"/>
  <c r="O107" i="20" s="1"/>
  <c r="K105" i="19"/>
  <c r="J105" i="19" s="1"/>
  <c r="P104" i="19"/>
  <c r="K104" i="19" s="1"/>
  <c r="J104" i="19" s="1"/>
  <c r="W103" i="19"/>
  <c r="P103" i="19"/>
  <c r="N103" i="19"/>
  <c r="N76" i="20" s="1"/>
  <c r="O76" i="20" s="1"/>
  <c r="K103" i="19"/>
  <c r="J103" i="19" s="1"/>
  <c r="W102" i="19"/>
  <c r="P102" i="19"/>
  <c r="N102" i="19" s="1"/>
  <c r="N56" i="20" s="1"/>
  <c r="O56" i="20" s="1"/>
  <c r="W101" i="19"/>
  <c r="P101" i="19"/>
  <c r="N101" i="19" s="1"/>
  <c r="N97" i="20" s="1"/>
  <c r="O97" i="20" s="1"/>
  <c r="K101" i="19"/>
  <c r="J101" i="19" s="1"/>
  <c r="N100" i="19"/>
  <c r="N124" i="20" s="1"/>
  <c r="O124" i="20" s="1"/>
  <c r="K100" i="19"/>
  <c r="J100" i="19"/>
  <c r="W99" i="19"/>
  <c r="P99" i="19"/>
  <c r="N99" i="19"/>
  <c r="N131" i="20" s="1"/>
  <c r="O131" i="20" s="1"/>
  <c r="K99" i="19"/>
  <c r="J99" i="19"/>
  <c r="N98" i="19"/>
  <c r="N180" i="20" s="1"/>
  <c r="O180" i="20" s="1"/>
  <c r="K98" i="19"/>
  <c r="J98" i="19"/>
  <c r="N97" i="19"/>
  <c r="N193" i="20" s="1"/>
  <c r="O193" i="20" s="1"/>
  <c r="K97" i="19"/>
  <c r="J97" i="19" s="1"/>
  <c r="W96" i="19"/>
  <c r="K96" i="19" s="1"/>
  <c r="J96" i="19" s="1"/>
  <c r="N96" i="19"/>
  <c r="N73" i="20" s="1"/>
  <c r="O73" i="20" s="1"/>
  <c r="W95" i="19"/>
  <c r="P95" i="19"/>
  <c r="N95" i="19"/>
  <c r="N86" i="20" s="1"/>
  <c r="O86" i="20" s="1"/>
  <c r="K95" i="19"/>
  <c r="J95" i="19" s="1"/>
  <c r="P94" i="19"/>
  <c r="K94" i="19" s="1"/>
  <c r="J94" i="19" s="1"/>
  <c r="N94" i="19"/>
  <c r="N122" i="20" s="1"/>
  <c r="O122" i="20" s="1"/>
  <c r="W93" i="19"/>
  <c r="P93" i="19"/>
  <c r="N93" i="19"/>
  <c r="N63" i="20" s="1"/>
  <c r="O63" i="20" s="1"/>
  <c r="K93" i="19"/>
  <c r="J93" i="19"/>
  <c r="N92" i="19"/>
  <c r="N119" i="20" s="1"/>
  <c r="O119" i="20" s="1"/>
  <c r="K92" i="19"/>
  <c r="J92" i="19"/>
  <c r="W91" i="19"/>
  <c r="K91" i="19" s="1"/>
  <c r="J91" i="19" s="1"/>
  <c r="N91" i="19"/>
  <c r="N133" i="20" s="1"/>
  <c r="O133" i="20" s="1"/>
  <c r="W90" i="19"/>
  <c r="P90" i="19"/>
  <c r="N90" i="19"/>
  <c r="N57" i="20" s="1"/>
  <c r="O57" i="20" s="1"/>
  <c r="K90" i="19"/>
  <c r="J90" i="19" s="1"/>
  <c r="W89" i="19"/>
  <c r="P89" i="19"/>
  <c r="N89" i="19"/>
  <c r="N78" i="20" s="1"/>
  <c r="O78" i="20" s="1"/>
  <c r="K89" i="19"/>
  <c r="J89" i="19" s="1"/>
  <c r="W88" i="19"/>
  <c r="P88" i="19"/>
  <c r="P87" i="19"/>
  <c r="W86" i="19"/>
  <c r="N86" i="19"/>
  <c r="N127" i="20" s="1"/>
  <c r="O127" i="20" s="1"/>
  <c r="K86" i="19"/>
  <c r="J86" i="19" s="1"/>
  <c r="W85" i="19"/>
  <c r="K85" i="19" s="1"/>
  <c r="J85" i="19" s="1"/>
  <c r="P85" i="19"/>
  <c r="N85" i="19" s="1"/>
  <c r="N83" i="20" s="1"/>
  <c r="O83" i="20" s="1"/>
  <c r="W84" i="19"/>
  <c r="P84" i="19"/>
  <c r="W83" i="19"/>
  <c r="P83" i="19"/>
  <c r="N83" i="19"/>
  <c r="N108" i="20" s="1"/>
  <c r="O108" i="20" s="1"/>
  <c r="K83" i="19"/>
  <c r="J83" i="19" s="1"/>
  <c r="W82" i="19"/>
  <c r="K82" i="19" s="1"/>
  <c r="J82" i="19" s="1"/>
  <c r="N82" i="19"/>
  <c r="N118" i="20" s="1"/>
  <c r="O118" i="20" s="1"/>
  <c r="W81" i="19"/>
  <c r="P81" i="19"/>
  <c r="N81" i="19" s="1"/>
  <c r="N98" i="20" s="1"/>
  <c r="O98" i="20" s="1"/>
  <c r="W80" i="19"/>
  <c r="P80" i="19"/>
  <c r="N80" i="19" s="1"/>
  <c r="N89" i="20" s="1"/>
  <c r="O89" i="20" s="1"/>
  <c r="K80" i="19"/>
  <c r="J80" i="19"/>
  <c r="W79" i="19"/>
  <c r="K79" i="19" s="1"/>
  <c r="J79" i="19" s="1"/>
  <c r="N79" i="19"/>
  <c r="N90" i="20" s="1"/>
  <c r="O90" i="20" s="1"/>
  <c r="W78" i="19"/>
  <c r="K78" i="19" s="1"/>
  <c r="J78" i="19" s="1"/>
  <c r="N78" i="19"/>
  <c r="N101" i="20" s="1"/>
  <c r="O101" i="20" s="1"/>
  <c r="W77" i="19"/>
  <c r="P77" i="19"/>
  <c r="N77" i="19"/>
  <c r="N72" i="20" s="1"/>
  <c r="O72" i="20" s="1"/>
  <c r="K77" i="19"/>
  <c r="J77" i="19"/>
  <c r="W76" i="19"/>
  <c r="K76" i="19" s="1"/>
  <c r="J76" i="19" s="1"/>
  <c r="N76" i="19"/>
  <c r="N79" i="20" s="1"/>
  <c r="O79" i="20" s="1"/>
  <c r="W75" i="19"/>
  <c r="K75" i="19" s="1"/>
  <c r="J75" i="19" s="1"/>
  <c r="P75" i="19"/>
  <c r="N75" i="19"/>
  <c r="N93" i="20" s="1"/>
  <c r="O93" i="20" s="1"/>
  <c r="W74" i="19"/>
  <c r="P74" i="19"/>
  <c r="N74" i="19"/>
  <c r="N50" i="20" s="1"/>
  <c r="O50" i="20" s="1"/>
  <c r="K74" i="19"/>
  <c r="J74" i="19" s="1"/>
  <c r="N73" i="19"/>
  <c r="N141" i="20" s="1"/>
  <c r="O141" i="20" s="1"/>
  <c r="K73" i="19"/>
  <c r="J73" i="19" s="1"/>
  <c r="W72" i="19"/>
  <c r="P72" i="19"/>
  <c r="K72" i="19" s="1"/>
  <c r="J72" i="19" s="1"/>
  <c r="W71" i="19"/>
  <c r="P71" i="19"/>
  <c r="N71" i="19"/>
  <c r="N55" i="20" s="1"/>
  <c r="O55" i="20" s="1"/>
  <c r="K71" i="19"/>
  <c r="J71" i="19" s="1"/>
  <c r="W70" i="19"/>
  <c r="P70" i="19"/>
  <c r="N70" i="19" s="1"/>
  <c r="N68" i="20" s="1"/>
  <c r="O68" i="20" s="1"/>
  <c r="W69" i="19"/>
  <c r="P69" i="19"/>
  <c r="N69" i="19"/>
  <c r="N59" i="20" s="1"/>
  <c r="O59" i="20" s="1"/>
  <c r="K69" i="19"/>
  <c r="J69" i="19"/>
  <c r="W68" i="19"/>
  <c r="K68" i="19" s="1"/>
  <c r="J68" i="19" s="1"/>
  <c r="N68" i="19"/>
  <c r="N85" i="20" s="1"/>
  <c r="O85" i="20" s="1"/>
  <c r="P67" i="19"/>
  <c r="N67" i="19"/>
  <c r="N111" i="20" s="1"/>
  <c r="O111" i="20" s="1"/>
  <c r="K67" i="19"/>
  <c r="J67" i="19" s="1"/>
  <c r="N66" i="19"/>
  <c r="N51" i="20" s="1"/>
  <c r="O51" i="20" s="1"/>
  <c r="K66" i="19"/>
  <c r="J66" i="19"/>
  <c r="W65" i="19"/>
  <c r="N65" i="19"/>
  <c r="N71" i="20" s="1"/>
  <c r="O71" i="20" s="1"/>
  <c r="K65" i="19"/>
  <c r="J65" i="19"/>
  <c r="W64" i="19"/>
  <c r="K64" i="19" s="1"/>
  <c r="J64" i="19" s="1"/>
  <c r="N64" i="19"/>
  <c r="W63" i="19"/>
  <c r="P63" i="19"/>
  <c r="N63" i="19" s="1"/>
  <c r="N25" i="20" s="1"/>
  <c r="O25" i="20" s="1"/>
  <c r="N62" i="19"/>
  <c r="N48" i="20" s="1"/>
  <c r="O48" i="20" s="1"/>
  <c r="K62" i="19"/>
  <c r="J62" i="19" s="1"/>
  <c r="K61" i="19"/>
  <c r="J61" i="19" s="1"/>
  <c r="N60" i="19"/>
  <c r="N92" i="20" s="1"/>
  <c r="O92" i="20" s="1"/>
  <c r="K60" i="19"/>
  <c r="J60" i="19" s="1"/>
  <c r="P59" i="19"/>
  <c r="N59" i="19"/>
  <c r="N74" i="20" s="1"/>
  <c r="O74" i="20" s="1"/>
  <c r="K59" i="19"/>
  <c r="J59" i="19" s="1"/>
  <c r="N58" i="19"/>
  <c r="N267" i="20" s="1"/>
  <c r="O267" i="20" s="1"/>
  <c r="K58" i="19"/>
  <c r="J58" i="19"/>
  <c r="W57" i="19"/>
  <c r="K57" i="19" s="1"/>
  <c r="J57" i="19" s="1"/>
  <c r="N57" i="19"/>
  <c r="N44" i="20" s="1"/>
  <c r="O44" i="20" s="1"/>
  <c r="W56" i="19"/>
  <c r="N56" i="19"/>
  <c r="N70" i="20" s="1"/>
  <c r="O70" i="20" s="1"/>
  <c r="K56" i="19"/>
  <c r="J56" i="19" s="1"/>
  <c r="N55" i="19"/>
  <c r="N58" i="20" s="1"/>
  <c r="O58" i="20" s="1"/>
  <c r="K55" i="19"/>
  <c r="J55" i="19" s="1"/>
  <c r="W54" i="19"/>
  <c r="P54" i="19"/>
  <c r="N54" i="19" s="1"/>
  <c r="N42" i="20" s="1"/>
  <c r="O42" i="20" s="1"/>
  <c r="K54" i="19"/>
  <c r="J54" i="19" s="1"/>
  <c r="N53" i="19"/>
  <c r="N176" i="20" s="1"/>
  <c r="O176" i="20" s="1"/>
  <c r="K53" i="19"/>
  <c r="J53" i="19" s="1"/>
  <c r="W52" i="19"/>
  <c r="K52" i="19" s="1"/>
  <c r="J52" i="19" s="1"/>
  <c r="N52" i="19"/>
  <c r="N40" i="20" s="1"/>
  <c r="O40" i="20" s="1"/>
  <c r="W51" i="19"/>
  <c r="K51" i="19" s="1"/>
  <c r="N51" i="19"/>
  <c r="N52" i="20" s="1"/>
  <c r="O52" i="20" s="1"/>
  <c r="J51" i="19"/>
  <c r="W50" i="19"/>
  <c r="K50" i="19" s="1"/>
  <c r="J50" i="19" s="1"/>
  <c r="P50" i="19"/>
  <c r="N50" i="19"/>
  <c r="N47" i="20" s="1"/>
  <c r="O47" i="20" s="1"/>
  <c r="N49" i="19"/>
  <c r="N54" i="20" s="1"/>
  <c r="O54" i="20" s="1"/>
  <c r="K49" i="19"/>
  <c r="J49" i="19" s="1"/>
  <c r="W48" i="19"/>
  <c r="K48" i="19" s="1"/>
  <c r="J48" i="19" s="1"/>
  <c r="P48" i="19"/>
  <c r="N48" i="19" s="1"/>
  <c r="N22" i="20" s="1"/>
  <c r="O22" i="20" s="1"/>
  <c r="P47" i="19"/>
  <c r="N47" i="19"/>
  <c r="N65" i="20" s="1"/>
  <c r="O65" i="20" s="1"/>
  <c r="K47" i="19"/>
  <c r="J47" i="19" s="1"/>
  <c r="W46" i="19"/>
  <c r="P46" i="19"/>
  <c r="N45" i="19"/>
  <c r="N61" i="20" s="1"/>
  <c r="O61" i="20" s="1"/>
  <c r="K45" i="19"/>
  <c r="J45" i="19"/>
  <c r="W44" i="19"/>
  <c r="N44" i="19"/>
  <c r="N49" i="20" s="1"/>
  <c r="O49" i="20" s="1"/>
  <c r="K44" i="19"/>
  <c r="J44" i="19" s="1"/>
  <c r="W43" i="19"/>
  <c r="P43" i="19"/>
  <c r="W42" i="19"/>
  <c r="P42" i="19"/>
  <c r="N42" i="19"/>
  <c r="N26" i="20" s="1"/>
  <c r="O26" i="20" s="1"/>
  <c r="K42" i="19"/>
  <c r="J42" i="19" s="1"/>
  <c r="W41" i="19"/>
  <c r="P41" i="19"/>
  <c r="N41" i="19" s="1"/>
  <c r="N39" i="20" s="1"/>
  <c r="O39" i="20" s="1"/>
  <c r="K41" i="19"/>
  <c r="J41" i="19" s="1"/>
  <c r="N40" i="19"/>
  <c r="N46" i="20" s="1"/>
  <c r="O46" i="20" s="1"/>
  <c r="K40" i="19"/>
  <c r="J40" i="19" s="1"/>
  <c r="W39" i="19"/>
  <c r="P39" i="19"/>
  <c r="N39" i="19"/>
  <c r="N33" i="20" s="1"/>
  <c r="O33" i="20" s="1"/>
  <c r="K39" i="19"/>
  <c r="J39" i="19" s="1"/>
  <c r="P38" i="19"/>
  <c r="P37" i="19"/>
  <c r="K37" i="19" s="1"/>
  <c r="J37" i="19" s="1"/>
  <c r="W36" i="19"/>
  <c r="P36" i="19"/>
  <c r="N36" i="19"/>
  <c r="N38" i="20" s="1"/>
  <c r="O38" i="20" s="1"/>
  <c r="K36" i="19"/>
  <c r="J36" i="19" s="1"/>
  <c r="W35" i="19"/>
  <c r="K35" i="19" s="1"/>
  <c r="J35" i="19" s="1"/>
  <c r="N35" i="19"/>
  <c r="N60" i="20" s="1"/>
  <c r="O60" i="20" s="1"/>
  <c r="N34" i="19"/>
  <c r="N45" i="20" s="1"/>
  <c r="O45" i="20" s="1"/>
  <c r="K34" i="19"/>
  <c r="J34" i="19"/>
  <c r="W33" i="19"/>
  <c r="N33" i="19"/>
  <c r="K33" i="19"/>
  <c r="J33" i="19"/>
  <c r="P32" i="19"/>
  <c r="K32" i="19" s="1"/>
  <c r="J32" i="19" s="1"/>
  <c r="N32" i="19"/>
  <c r="N35" i="20" s="1"/>
  <c r="O35" i="20" s="1"/>
  <c r="W31" i="19"/>
  <c r="P31" i="19"/>
  <c r="N31" i="19" s="1"/>
  <c r="N19" i="20" s="1"/>
  <c r="O19" i="20" s="1"/>
  <c r="P30" i="19"/>
  <c r="N30" i="19"/>
  <c r="N7" i="20" s="1"/>
  <c r="O7" i="20" s="1"/>
  <c r="K30" i="19"/>
  <c r="J30" i="19" s="1"/>
  <c r="W29" i="19"/>
  <c r="K29" i="19" s="1"/>
  <c r="J29" i="19" s="1"/>
  <c r="P29" i="19"/>
  <c r="N29" i="19" s="1"/>
  <c r="N14" i="20" s="1"/>
  <c r="O14" i="20" s="1"/>
  <c r="P28" i="19"/>
  <c r="N28" i="19"/>
  <c r="N24" i="20" s="1"/>
  <c r="O24" i="20" s="1"/>
  <c r="K28" i="19"/>
  <c r="J28" i="19"/>
  <c r="W27" i="19"/>
  <c r="K27" i="19" s="1"/>
  <c r="N27" i="19"/>
  <c r="N31" i="20" s="1"/>
  <c r="O31" i="20" s="1"/>
  <c r="J27" i="19"/>
  <c r="P26" i="19"/>
  <c r="N26" i="19" s="1"/>
  <c r="N34" i="20" s="1"/>
  <c r="O34" i="20" s="1"/>
  <c r="K26" i="19"/>
  <c r="J26" i="19" s="1"/>
  <c r="N25" i="19"/>
  <c r="N53" i="20" s="1"/>
  <c r="O53" i="20" s="1"/>
  <c r="K25" i="19"/>
  <c r="J25" i="19" s="1"/>
  <c r="N24" i="19"/>
  <c r="N43" i="20" s="1"/>
  <c r="O43" i="20" s="1"/>
  <c r="K24" i="19"/>
  <c r="J24" i="19" s="1"/>
  <c r="W23" i="19"/>
  <c r="K23" i="19" s="1"/>
  <c r="J23" i="19" s="1"/>
  <c r="N23" i="19"/>
  <c r="N30" i="20" s="1"/>
  <c r="O30" i="20" s="1"/>
  <c r="W22" i="19"/>
  <c r="P22" i="19"/>
  <c r="N22" i="19" s="1"/>
  <c r="N15" i="20" s="1"/>
  <c r="O15" i="20" s="1"/>
  <c r="N21" i="19"/>
  <c r="N29" i="20" s="1"/>
  <c r="O29" i="20" s="1"/>
  <c r="K21" i="19"/>
  <c r="J21" i="19"/>
  <c r="W20" i="19"/>
  <c r="K20" i="19" s="1"/>
  <c r="J20" i="19" s="1"/>
  <c r="N20" i="19"/>
  <c r="N18" i="20" s="1"/>
  <c r="O18" i="20" s="1"/>
  <c r="N19" i="19"/>
  <c r="N28" i="20" s="1"/>
  <c r="O28" i="20" s="1"/>
  <c r="K19" i="19"/>
  <c r="J19" i="19" s="1"/>
  <c r="N18" i="19"/>
  <c r="N27" i="20" s="1"/>
  <c r="O27" i="20" s="1"/>
  <c r="K18" i="19"/>
  <c r="J18" i="19"/>
  <c r="W17" i="19"/>
  <c r="K17" i="19" s="1"/>
  <c r="J17" i="19" s="1"/>
  <c r="N17" i="19"/>
  <c r="N20" i="20" s="1"/>
  <c r="O20" i="20" s="1"/>
  <c r="W16" i="19"/>
  <c r="P16" i="19"/>
  <c r="N16" i="19"/>
  <c r="N16" i="20" s="1"/>
  <c r="O16" i="20" s="1"/>
  <c r="K16" i="19"/>
  <c r="J16" i="19" s="1"/>
  <c r="W15" i="19"/>
  <c r="K15" i="19" s="1"/>
  <c r="J15" i="19" s="1"/>
  <c r="N15" i="19"/>
  <c r="N23" i="20" s="1"/>
  <c r="O23" i="20" s="1"/>
  <c r="W14" i="19"/>
  <c r="P14" i="19"/>
  <c r="N14" i="19"/>
  <c r="N12" i="20" s="1"/>
  <c r="O12" i="20" s="1"/>
  <c r="W13" i="19"/>
  <c r="P13" i="19"/>
  <c r="N13" i="19" s="1"/>
  <c r="N13" i="20" s="1"/>
  <c r="O13" i="20" s="1"/>
  <c r="W12" i="19"/>
  <c r="P12" i="19"/>
  <c r="K12" i="19" s="1"/>
  <c r="J12" i="19"/>
  <c r="W11" i="19"/>
  <c r="N11" i="19"/>
  <c r="N17" i="20" s="1"/>
  <c r="O17" i="20" s="1"/>
  <c r="K11" i="19"/>
  <c r="J11" i="19" s="1"/>
  <c r="W10" i="19"/>
  <c r="P10" i="19"/>
  <c r="N10" i="19" s="1"/>
  <c r="N11" i="20" s="1"/>
  <c r="O11" i="20" s="1"/>
  <c r="K10" i="19"/>
  <c r="J10" i="19" s="1"/>
  <c r="N9" i="19"/>
  <c r="N21" i="20" s="1"/>
  <c r="O21" i="20" s="1"/>
  <c r="K9" i="19"/>
  <c r="J9" i="19"/>
  <c r="W8" i="19"/>
  <c r="P8" i="19"/>
  <c r="N8" i="19"/>
  <c r="N9" i="20" s="1"/>
  <c r="O9" i="20" s="1"/>
  <c r="K8" i="19"/>
  <c r="J8" i="19" s="1"/>
  <c r="W7" i="19"/>
  <c r="P7" i="19"/>
  <c r="N7" i="19"/>
  <c r="N6" i="20" s="1"/>
  <c r="O6" i="20" s="1"/>
  <c r="K7" i="19"/>
  <c r="J7" i="19" s="1"/>
  <c r="W6" i="19"/>
  <c r="P6" i="19"/>
  <c r="W5" i="19"/>
  <c r="N5" i="19"/>
  <c r="N8" i="20" s="1"/>
  <c r="O8" i="20" s="1"/>
  <c r="P4" i="19"/>
  <c r="N4" i="19" s="1"/>
  <c r="N3" i="20" s="1"/>
  <c r="O3" i="20" s="1"/>
  <c r="K4" i="19"/>
  <c r="J4" i="19" s="1"/>
  <c r="N3" i="19"/>
  <c r="N4" i="20" s="1"/>
  <c r="O4" i="20" s="1"/>
  <c r="K3" i="19"/>
  <c r="J3" i="19" s="1"/>
  <c r="Z1" i="19"/>
  <c r="Y1" i="19"/>
  <c r="Q1" i="19"/>
  <c r="P1" i="19"/>
  <c r="V266" i="18"/>
  <c r="N266" i="18"/>
  <c r="V265" i="18"/>
  <c r="K265" i="18" s="1"/>
  <c r="J265" i="18" s="1"/>
  <c r="N265" i="18"/>
  <c r="V264" i="18"/>
  <c r="N264" i="18"/>
  <c r="K264" i="18"/>
  <c r="J264" i="18" s="1"/>
  <c r="V263" i="18"/>
  <c r="N263" i="18"/>
  <c r="K263" i="18" s="1"/>
  <c r="J263" i="18" s="1"/>
  <c r="V262" i="18"/>
  <c r="K262" i="18" s="1"/>
  <c r="J262" i="18" s="1"/>
  <c r="N262" i="18"/>
  <c r="V261" i="18"/>
  <c r="K261" i="18" s="1"/>
  <c r="J261" i="18" s="1"/>
  <c r="N261" i="18"/>
  <c r="V260" i="18"/>
  <c r="N260" i="18"/>
  <c r="K260" i="18" s="1"/>
  <c r="J260" i="18"/>
  <c r="V259" i="18"/>
  <c r="K259" i="18" s="1"/>
  <c r="J259" i="18" s="1"/>
  <c r="N259" i="18"/>
  <c r="V258" i="18"/>
  <c r="N258" i="18"/>
  <c r="K258" i="18" s="1"/>
  <c r="J258" i="18" s="1"/>
  <c r="V257" i="18"/>
  <c r="N257" i="18"/>
  <c r="V256" i="18"/>
  <c r="N256" i="18"/>
  <c r="K256" i="18"/>
  <c r="J256" i="18" s="1"/>
  <c r="V255" i="18"/>
  <c r="N255" i="18"/>
  <c r="K255" i="18" s="1"/>
  <c r="J255" i="18" s="1"/>
  <c r="V254" i="18"/>
  <c r="N254" i="18"/>
  <c r="V253" i="18"/>
  <c r="K253" i="18" s="1"/>
  <c r="J253" i="18" s="1"/>
  <c r="N253" i="18"/>
  <c r="V252" i="18"/>
  <c r="N252" i="18"/>
  <c r="K252" i="18"/>
  <c r="J252" i="18" s="1"/>
  <c r="V251" i="18"/>
  <c r="N251" i="18"/>
  <c r="K251" i="18" s="1"/>
  <c r="J251" i="18" s="1"/>
  <c r="V250" i="18"/>
  <c r="K250" i="18" s="1"/>
  <c r="J250" i="18" s="1"/>
  <c r="N250" i="18"/>
  <c r="V249" i="18"/>
  <c r="K249" i="18" s="1"/>
  <c r="J249" i="18" s="1"/>
  <c r="N249" i="18"/>
  <c r="V248" i="18"/>
  <c r="N248" i="18"/>
  <c r="K248" i="18" s="1"/>
  <c r="J248" i="18"/>
  <c r="V247" i="18"/>
  <c r="K247" i="18" s="1"/>
  <c r="J247" i="18" s="1"/>
  <c r="N247" i="18"/>
  <c r="V246" i="18"/>
  <c r="N246" i="18"/>
  <c r="K246" i="18" s="1"/>
  <c r="J246" i="18" s="1"/>
  <c r="V245" i="18"/>
  <c r="N245" i="18"/>
  <c r="V244" i="18"/>
  <c r="N244" i="18"/>
  <c r="K244" i="18"/>
  <c r="J244" i="18" s="1"/>
  <c r="V243" i="18"/>
  <c r="N243" i="18"/>
  <c r="K243" i="18" s="1"/>
  <c r="J243" i="18" s="1"/>
  <c r="V242" i="18"/>
  <c r="N242" i="18"/>
  <c r="V241" i="18"/>
  <c r="K241" i="18" s="1"/>
  <c r="J241" i="18" s="1"/>
  <c r="N241" i="18"/>
  <c r="V240" i="18"/>
  <c r="N240" i="18"/>
  <c r="K240" i="18"/>
  <c r="J240" i="18" s="1"/>
  <c r="V239" i="18"/>
  <c r="N239" i="18"/>
  <c r="K239" i="18" s="1"/>
  <c r="J239" i="18" s="1"/>
  <c r="V238" i="18"/>
  <c r="K238" i="18" s="1"/>
  <c r="J238" i="18" s="1"/>
  <c r="N238" i="18"/>
  <c r="V237" i="18"/>
  <c r="K237" i="18" s="1"/>
  <c r="J237" i="18" s="1"/>
  <c r="N237" i="18"/>
  <c r="V236" i="18"/>
  <c r="N236" i="18"/>
  <c r="K236" i="18" s="1"/>
  <c r="J236" i="18"/>
  <c r="V235" i="18"/>
  <c r="K235" i="18" s="1"/>
  <c r="J235" i="18" s="1"/>
  <c r="N235" i="18"/>
  <c r="V234" i="18"/>
  <c r="N234" i="18"/>
  <c r="K234" i="18" s="1"/>
  <c r="J234" i="18" s="1"/>
  <c r="V233" i="18"/>
  <c r="N233" i="18"/>
  <c r="V232" i="18"/>
  <c r="N232" i="18"/>
  <c r="K232" i="18"/>
  <c r="J232" i="18" s="1"/>
  <c r="V231" i="18"/>
  <c r="N231" i="18"/>
  <c r="K231" i="18" s="1"/>
  <c r="J231" i="18" s="1"/>
  <c r="V230" i="18"/>
  <c r="N230" i="18"/>
  <c r="V229" i="18"/>
  <c r="K229" i="18" s="1"/>
  <c r="J229" i="18" s="1"/>
  <c r="N229" i="18"/>
  <c r="V228" i="18"/>
  <c r="K228" i="18"/>
  <c r="J228" i="18"/>
  <c r="V227" i="18"/>
  <c r="N227" i="18"/>
  <c r="K227" i="18" s="1"/>
  <c r="J227" i="18" s="1"/>
  <c r="V226" i="18"/>
  <c r="N226" i="18"/>
  <c r="K226" i="18" s="1"/>
  <c r="J226" i="18" s="1"/>
  <c r="V225" i="18"/>
  <c r="N225" i="18"/>
  <c r="K225" i="18" s="1"/>
  <c r="J225" i="18" s="1"/>
  <c r="V224" i="18"/>
  <c r="N224" i="18"/>
  <c r="K224" i="18" s="1"/>
  <c r="J224" i="18" s="1"/>
  <c r="V223" i="18"/>
  <c r="N223" i="18"/>
  <c r="V222" i="18"/>
  <c r="N222" i="18"/>
  <c r="K222" i="18" s="1"/>
  <c r="J222" i="18" s="1"/>
  <c r="V221" i="18"/>
  <c r="N221" i="18"/>
  <c r="K221" i="18" s="1"/>
  <c r="J221" i="18" s="1"/>
  <c r="V220" i="18"/>
  <c r="N220" i="18"/>
  <c r="V219" i="18"/>
  <c r="N219" i="18"/>
  <c r="K219" i="18"/>
  <c r="J219" i="18" s="1"/>
  <c r="V218" i="18"/>
  <c r="N218" i="18"/>
  <c r="K218" i="18" s="1"/>
  <c r="J218" i="18" s="1"/>
  <c r="V217" i="18"/>
  <c r="N217" i="18"/>
  <c r="K217" i="18" s="1"/>
  <c r="J217" i="18" s="1"/>
  <c r="V216" i="18"/>
  <c r="N216" i="18"/>
  <c r="K216" i="18"/>
  <c r="J216" i="18"/>
  <c r="V215" i="18"/>
  <c r="N215" i="18"/>
  <c r="K215" i="18" s="1"/>
  <c r="J215" i="18" s="1"/>
  <c r="V214" i="18"/>
  <c r="N214" i="18"/>
  <c r="K214" i="18" s="1"/>
  <c r="J214" i="18" s="1"/>
  <c r="V213" i="18"/>
  <c r="N213" i="18"/>
  <c r="K213" i="18" s="1"/>
  <c r="J213" i="18" s="1"/>
  <c r="V212" i="18"/>
  <c r="N212" i="18"/>
  <c r="K212" i="18" s="1"/>
  <c r="J212" i="18" s="1"/>
  <c r="V211" i="18"/>
  <c r="N211" i="18"/>
  <c r="V210" i="18"/>
  <c r="N210" i="18"/>
  <c r="K210" i="18" s="1"/>
  <c r="J210" i="18" s="1"/>
  <c r="V209" i="18"/>
  <c r="N209" i="18"/>
  <c r="K209" i="18" s="1"/>
  <c r="J209" i="18" s="1"/>
  <c r="V208" i="18"/>
  <c r="N208" i="18"/>
  <c r="V207" i="18"/>
  <c r="N207" i="18"/>
  <c r="K207" i="18"/>
  <c r="J207" i="18" s="1"/>
  <c r="V206" i="18"/>
  <c r="N206" i="18"/>
  <c r="K206" i="18" s="1"/>
  <c r="J206" i="18" s="1"/>
  <c r="V205" i="18"/>
  <c r="N205" i="18"/>
  <c r="K205" i="18" s="1"/>
  <c r="J205" i="18" s="1"/>
  <c r="V204" i="18"/>
  <c r="K204" i="18" s="1"/>
  <c r="J204" i="18" s="1"/>
  <c r="N204" i="18"/>
  <c r="V203" i="18"/>
  <c r="N203" i="18"/>
  <c r="K203" i="18" s="1"/>
  <c r="J203" i="18" s="1"/>
  <c r="V202" i="18"/>
  <c r="N202" i="18"/>
  <c r="K202" i="18" s="1"/>
  <c r="J202" i="18" s="1"/>
  <c r="V201" i="18"/>
  <c r="N201" i="18"/>
  <c r="K201" i="18" s="1"/>
  <c r="J201" i="18" s="1"/>
  <c r="V200" i="18"/>
  <c r="N200" i="18"/>
  <c r="K200" i="18" s="1"/>
  <c r="J200" i="18" s="1"/>
  <c r="V199" i="18"/>
  <c r="N199" i="18"/>
  <c r="V198" i="18"/>
  <c r="N198" i="18"/>
  <c r="K198" i="18" s="1"/>
  <c r="J198" i="18" s="1"/>
  <c r="V197" i="18"/>
  <c r="N197" i="18"/>
  <c r="V196" i="18"/>
  <c r="N196" i="18"/>
  <c r="V195" i="18"/>
  <c r="N195" i="18"/>
  <c r="K195" i="18"/>
  <c r="J195" i="18" s="1"/>
  <c r="V194" i="18"/>
  <c r="N194" i="18"/>
  <c r="V193" i="18"/>
  <c r="N193" i="18"/>
  <c r="K193" i="18" s="1"/>
  <c r="J193" i="18" s="1"/>
  <c r="V192" i="18"/>
  <c r="K192" i="18" s="1"/>
  <c r="J192" i="18" s="1"/>
  <c r="N192" i="18"/>
  <c r="V191" i="18"/>
  <c r="N191" i="18"/>
  <c r="K191" i="18" s="1"/>
  <c r="J191" i="18" s="1"/>
  <c r="V190" i="18"/>
  <c r="N190" i="18"/>
  <c r="K190" i="18" s="1"/>
  <c r="J190" i="18" s="1"/>
  <c r="V189" i="18"/>
  <c r="N189" i="18"/>
  <c r="K189" i="18" s="1"/>
  <c r="J189" i="18" s="1"/>
  <c r="V188" i="18"/>
  <c r="N188" i="18"/>
  <c r="K188" i="18" s="1"/>
  <c r="J188" i="18" s="1"/>
  <c r="V187" i="18"/>
  <c r="N187" i="18"/>
  <c r="N186" i="18"/>
  <c r="K186" i="18"/>
  <c r="J186" i="18" s="1"/>
  <c r="V185" i="18"/>
  <c r="N185" i="18"/>
  <c r="K185" i="18" s="1"/>
  <c r="J185" i="18" s="1"/>
  <c r="V184" i="18"/>
  <c r="N184" i="18"/>
  <c r="K184" i="18"/>
  <c r="J184" i="18" s="1"/>
  <c r="V183" i="18"/>
  <c r="N183" i="18"/>
  <c r="K183" i="18"/>
  <c r="J183" i="18" s="1"/>
  <c r="V182" i="18"/>
  <c r="N182" i="18"/>
  <c r="K182" i="18" s="1"/>
  <c r="J182" i="18" s="1"/>
  <c r="V181" i="18"/>
  <c r="N181" i="18"/>
  <c r="K181" i="18"/>
  <c r="J181" i="18" s="1"/>
  <c r="V180" i="18"/>
  <c r="N180" i="18"/>
  <c r="K180" i="18"/>
  <c r="J180" i="18" s="1"/>
  <c r="V179" i="18"/>
  <c r="K179" i="18" s="1"/>
  <c r="J179" i="18" s="1"/>
  <c r="N179" i="18"/>
  <c r="K178" i="18"/>
  <c r="J178" i="18"/>
  <c r="K177" i="18"/>
  <c r="J177" i="18" s="1"/>
  <c r="V176" i="18"/>
  <c r="N176" i="18"/>
  <c r="K176" i="18" s="1"/>
  <c r="J176" i="18" s="1"/>
  <c r="V175" i="18"/>
  <c r="N175" i="18"/>
  <c r="K175" i="18"/>
  <c r="J175" i="18" s="1"/>
  <c r="V174" i="18"/>
  <c r="N174" i="18"/>
  <c r="K174" i="18" s="1"/>
  <c r="J174" i="18" s="1"/>
  <c r="V173" i="18"/>
  <c r="N173" i="18"/>
  <c r="K173" i="18" s="1"/>
  <c r="J173" i="18" s="1"/>
  <c r="N172" i="18"/>
  <c r="K172" i="18"/>
  <c r="J172" i="18"/>
  <c r="K171" i="18"/>
  <c r="J171" i="18" s="1"/>
  <c r="V170" i="18"/>
  <c r="N170" i="18"/>
  <c r="V169" i="18"/>
  <c r="K169" i="18" s="1"/>
  <c r="J169" i="18" s="1"/>
  <c r="V168" i="18"/>
  <c r="N168" i="18"/>
  <c r="K168" i="18" s="1"/>
  <c r="J168" i="18" s="1"/>
  <c r="V167" i="18"/>
  <c r="N167" i="18"/>
  <c r="K167" i="18" s="1"/>
  <c r="J167" i="18" s="1"/>
  <c r="V166" i="18"/>
  <c r="K166" i="18" s="1"/>
  <c r="J166" i="18" s="1"/>
  <c r="V165" i="18"/>
  <c r="N165" i="18"/>
  <c r="K165" i="18"/>
  <c r="J165" i="18" s="1"/>
  <c r="V164" i="18"/>
  <c r="N164" i="18"/>
  <c r="K164" i="18"/>
  <c r="J164" i="18"/>
  <c r="V163" i="18"/>
  <c r="K163" i="18"/>
  <c r="J163" i="18" s="1"/>
  <c r="K162" i="18"/>
  <c r="J162" i="18" s="1"/>
  <c r="V161" i="18"/>
  <c r="N161" i="18"/>
  <c r="K161" i="18" s="1"/>
  <c r="J161" i="18" s="1"/>
  <c r="V160" i="18"/>
  <c r="N160" i="18"/>
  <c r="K160" i="18"/>
  <c r="J160" i="18" s="1"/>
  <c r="V159" i="18"/>
  <c r="N159" i="18"/>
  <c r="K159" i="18"/>
  <c r="J159" i="18" s="1"/>
  <c r="K158" i="18"/>
  <c r="J158" i="18" s="1"/>
  <c r="V157" i="18"/>
  <c r="N157" i="18"/>
  <c r="K157" i="18" s="1"/>
  <c r="J157" i="18" s="1"/>
  <c r="K156" i="18"/>
  <c r="J156" i="18" s="1"/>
  <c r="V155" i="18"/>
  <c r="N155" i="18"/>
  <c r="K155" i="18"/>
  <c r="J155" i="18" s="1"/>
  <c r="V154" i="18"/>
  <c r="K154" i="18" s="1"/>
  <c r="J154" i="18" s="1"/>
  <c r="N154" i="18"/>
  <c r="K153" i="18"/>
  <c r="J153" i="18"/>
  <c r="V152" i="18"/>
  <c r="K152" i="18" s="1"/>
  <c r="J152" i="18" s="1"/>
  <c r="N152" i="18"/>
  <c r="N151" i="18"/>
  <c r="K151" i="18"/>
  <c r="J151" i="18" s="1"/>
  <c r="V150" i="18"/>
  <c r="N150" i="18"/>
  <c r="K149" i="18"/>
  <c r="J149" i="18" s="1"/>
  <c r="V148" i="18"/>
  <c r="N148" i="18"/>
  <c r="K148" i="18" s="1"/>
  <c r="J148" i="18" s="1"/>
  <c r="V147" i="18"/>
  <c r="N147" i="18"/>
  <c r="K147" i="18"/>
  <c r="J147" i="18" s="1"/>
  <c r="V146" i="18"/>
  <c r="N146" i="18"/>
  <c r="K146" i="18"/>
  <c r="J146" i="18" s="1"/>
  <c r="V145" i="18"/>
  <c r="N145" i="18"/>
  <c r="K145" i="18" s="1"/>
  <c r="J145" i="18" s="1"/>
  <c r="V144" i="18"/>
  <c r="N144" i="18"/>
  <c r="K144" i="18"/>
  <c r="J144" i="18" s="1"/>
  <c r="V143" i="18"/>
  <c r="N143" i="18"/>
  <c r="K143" i="18"/>
  <c r="J143" i="18" s="1"/>
  <c r="K142" i="18"/>
  <c r="J142" i="18"/>
  <c r="V141" i="18"/>
  <c r="N141" i="18"/>
  <c r="K141" i="18" s="1"/>
  <c r="J141" i="18" s="1"/>
  <c r="K140" i="18"/>
  <c r="J140" i="18" s="1"/>
  <c r="N139" i="18"/>
  <c r="K139" i="18" s="1"/>
  <c r="J139" i="18" s="1"/>
  <c r="V138" i="18"/>
  <c r="K138" i="18" s="1"/>
  <c r="J138" i="18" s="1"/>
  <c r="V137" i="18"/>
  <c r="N137" i="18"/>
  <c r="K137" i="18" s="1"/>
  <c r="J137" i="18" s="1"/>
  <c r="V136" i="18"/>
  <c r="N136" i="18"/>
  <c r="K136" i="18" s="1"/>
  <c r="J136" i="18" s="1"/>
  <c r="V135" i="18"/>
  <c r="N135" i="18"/>
  <c r="V134" i="18"/>
  <c r="N134" i="18"/>
  <c r="K134" i="18" s="1"/>
  <c r="J134" i="18" s="1"/>
  <c r="V133" i="18"/>
  <c r="N133" i="18"/>
  <c r="V132" i="18"/>
  <c r="N132" i="18"/>
  <c r="V131" i="18"/>
  <c r="N131" i="18"/>
  <c r="K131" i="18"/>
  <c r="J131" i="18" s="1"/>
  <c r="V130" i="18"/>
  <c r="N130" i="18"/>
  <c r="V129" i="18"/>
  <c r="N129" i="18"/>
  <c r="K129" i="18" s="1"/>
  <c r="J129" i="18" s="1"/>
  <c r="N128" i="18"/>
  <c r="K128" i="18" s="1"/>
  <c r="J128" i="18" s="1"/>
  <c r="K127" i="18"/>
  <c r="J127" i="18" s="1"/>
  <c r="V126" i="18"/>
  <c r="K126" i="18" s="1"/>
  <c r="J126" i="18" s="1"/>
  <c r="V125" i="18"/>
  <c r="N125" i="18"/>
  <c r="K125" i="18" s="1"/>
  <c r="J125" i="18" s="1"/>
  <c r="V124" i="18"/>
  <c r="N124" i="18"/>
  <c r="K124" i="18" s="1"/>
  <c r="J124" i="18" s="1"/>
  <c r="V123" i="18"/>
  <c r="N123" i="18"/>
  <c r="K123" i="18" s="1"/>
  <c r="J123" i="18" s="1"/>
  <c r="V122" i="18"/>
  <c r="N122" i="18"/>
  <c r="N121" i="18"/>
  <c r="K121" i="18"/>
  <c r="J121" i="18" s="1"/>
  <c r="V120" i="18"/>
  <c r="K120" i="18"/>
  <c r="J120" i="18" s="1"/>
  <c r="N119" i="18"/>
  <c r="K119" i="18" s="1"/>
  <c r="J119" i="18" s="1"/>
  <c r="K118" i="18"/>
  <c r="J118" i="18" s="1"/>
  <c r="V117" i="18"/>
  <c r="N117" i="18"/>
  <c r="K117" i="18"/>
  <c r="J117" i="18" s="1"/>
  <c r="V116" i="18"/>
  <c r="N116" i="18"/>
  <c r="K116" i="18" s="1"/>
  <c r="J116" i="18" s="1"/>
  <c r="V115" i="18"/>
  <c r="N115" i="18"/>
  <c r="K115" i="18"/>
  <c r="J115" i="18" s="1"/>
  <c r="K114" i="18"/>
  <c r="J114" i="18"/>
  <c r="V113" i="18"/>
  <c r="N113" i="18"/>
  <c r="K113" i="18" s="1"/>
  <c r="J113" i="18" s="1"/>
  <c r="V112" i="18"/>
  <c r="N112" i="18"/>
  <c r="V111" i="18"/>
  <c r="N111" i="18"/>
  <c r="K111" i="18" s="1"/>
  <c r="J111" i="18" s="1"/>
  <c r="V110" i="18"/>
  <c r="N110" i="18"/>
  <c r="K110" i="18"/>
  <c r="J110" i="18" s="1"/>
  <c r="K109" i="18"/>
  <c r="J109" i="18" s="1"/>
  <c r="K108" i="18"/>
  <c r="J108" i="18"/>
  <c r="V107" i="18"/>
  <c r="K107" i="18"/>
  <c r="J107" i="18" s="1"/>
  <c r="N106" i="18"/>
  <c r="K106" i="18"/>
  <c r="J106" i="18" s="1"/>
  <c r="V105" i="18"/>
  <c r="K105" i="18" s="1"/>
  <c r="J105" i="18" s="1"/>
  <c r="N105" i="18"/>
  <c r="V104" i="18"/>
  <c r="N104" i="18"/>
  <c r="K104" i="18" s="1"/>
  <c r="J104" i="18" s="1"/>
  <c r="V103" i="18"/>
  <c r="K103" i="18"/>
  <c r="J103" i="18"/>
  <c r="V102" i="18"/>
  <c r="N102" i="18"/>
  <c r="K102" i="18" s="1"/>
  <c r="J102" i="18" s="1"/>
  <c r="N101" i="18"/>
  <c r="K101" i="18" s="1"/>
  <c r="J101" i="18" s="1"/>
  <c r="N100" i="18"/>
  <c r="K100" i="18" s="1"/>
  <c r="J100" i="18" s="1"/>
  <c r="V99" i="18"/>
  <c r="N99" i="18"/>
  <c r="K99" i="18"/>
  <c r="J99" i="18"/>
  <c r="V98" i="18"/>
  <c r="K98" i="18" s="1"/>
  <c r="J98" i="18" s="1"/>
  <c r="N98" i="18"/>
  <c r="N97" i="18"/>
  <c r="K97" i="18" s="1"/>
  <c r="J97" i="18" s="1"/>
  <c r="V96" i="18"/>
  <c r="N96" i="18"/>
  <c r="K96" i="18" s="1"/>
  <c r="J96" i="18" s="1"/>
  <c r="V95" i="18"/>
  <c r="N95" i="18"/>
  <c r="K95" i="18"/>
  <c r="J95" i="18" s="1"/>
  <c r="V94" i="18"/>
  <c r="N94" i="18"/>
  <c r="K94" i="18" s="1"/>
  <c r="J94" i="18" s="1"/>
  <c r="V93" i="18"/>
  <c r="K93" i="18"/>
  <c r="J93" i="18" s="1"/>
  <c r="V92" i="18"/>
  <c r="K92" i="18"/>
  <c r="J92" i="18"/>
  <c r="K91" i="18"/>
  <c r="J91" i="18" s="1"/>
  <c r="V90" i="18"/>
  <c r="N90" i="18"/>
  <c r="K90" i="18" s="1"/>
  <c r="J90" i="18" s="1"/>
  <c r="V89" i="18"/>
  <c r="N89" i="18"/>
  <c r="K89" i="18" s="1"/>
  <c r="J89" i="18" s="1"/>
  <c r="K88" i="18"/>
  <c r="J88" i="18" s="1"/>
  <c r="N87" i="18"/>
  <c r="K87" i="18" s="1"/>
  <c r="J87" i="18" s="1"/>
  <c r="V86" i="18"/>
  <c r="N86" i="18"/>
  <c r="K86" i="18" s="1"/>
  <c r="J86" i="18" s="1"/>
  <c r="V85" i="18"/>
  <c r="N85" i="18"/>
  <c r="K85" i="18" s="1"/>
  <c r="J85" i="18" s="1"/>
  <c r="V84" i="18"/>
  <c r="N84" i="18"/>
  <c r="K84" i="18"/>
  <c r="J84" i="18" s="1"/>
  <c r="V83" i="18"/>
  <c r="N83" i="18"/>
  <c r="K83" i="18" s="1"/>
  <c r="J83" i="18" s="1"/>
  <c r="V82" i="18"/>
  <c r="K82" i="18" s="1"/>
  <c r="J82" i="18" s="1"/>
  <c r="N82" i="18"/>
  <c r="V81" i="18"/>
  <c r="N81" i="18"/>
  <c r="K81" i="18" s="1"/>
  <c r="J81" i="18" s="1"/>
  <c r="V80" i="18"/>
  <c r="N80" i="18"/>
  <c r="K80" i="18" s="1"/>
  <c r="J80" i="18" s="1"/>
  <c r="V79" i="18"/>
  <c r="K79" i="18" s="1"/>
  <c r="J79" i="18" s="1"/>
  <c r="N79" i="18"/>
  <c r="N78" i="18"/>
  <c r="K78" i="18"/>
  <c r="J78" i="18" s="1"/>
  <c r="V77" i="18"/>
  <c r="K77" i="18" s="1"/>
  <c r="J77" i="18" s="1"/>
  <c r="N77" i="18"/>
  <c r="V76" i="18"/>
  <c r="N76" i="18"/>
  <c r="K76" i="18" s="1"/>
  <c r="J76" i="18" s="1"/>
  <c r="V75" i="18"/>
  <c r="N75" i="18"/>
  <c r="K75" i="18"/>
  <c r="J75" i="18" s="1"/>
  <c r="N74" i="18"/>
  <c r="K74" i="18" s="1"/>
  <c r="J74" i="18" s="1"/>
  <c r="V73" i="18"/>
  <c r="N73" i="18"/>
  <c r="K73" i="18"/>
  <c r="J73" i="18" s="1"/>
  <c r="N72" i="18"/>
  <c r="K72" i="18" s="1"/>
  <c r="J72" i="18" s="1"/>
  <c r="V71" i="18"/>
  <c r="N71" i="18"/>
  <c r="K71" i="18"/>
  <c r="J71" i="18" s="1"/>
  <c r="V70" i="18"/>
  <c r="K70" i="18" s="1"/>
  <c r="J70" i="18" s="1"/>
  <c r="V69" i="18"/>
  <c r="K69" i="18" s="1"/>
  <c r="J69" i="18" s="1"/>
  <c r="V68" i="18"/>
  <c r="K68" i="18"/>
  <c r="J68" i="18"/>
  <c r="V67" i="18"/>
  <c r="N67" i="18"/>
  <c r="K67" i="18" s="1"/>
  <c r="J67" i="18" s="1"/>
  <c r="V66" i="18"/>
  <c r="N66" i="18"/>
  <c r="K66" i="18"/>
  <c r="J66" i="18" s="1"/>
  <c r="K65" i="18"/>
  <c r="J65" i="18" s="1"/>
  <c r="V64" i="18"/>
  <c r="N64" i="18"/>
  <c r="K64" i="18" s="1"/>
  <c r="J64" i="18"/>
  <c r="V63" i="18"/>
  <c r="N63" i="18"/>
  <c r="K63" i="18" s="1"/>
  <c r="J63" i="18" s="1"/>
  <c r="K62" i="18"/>
  <c r="J62" i="18" s="1"/>
  <c r="V61" i="18"/>
  <c r="K61" i="18" s="1"/>
  <c r="J61" i="18" s="1"/>
  <c r="N61" i="18"/>
  <c r="V60" i="18"/>
  <c r="K60" i="18"/>
  <c r="J60" i="18" s="1"/>
  <c r="K59" i="18"/>
  <c r="J59" i="18" s="1"/>
  <c r="N58" i="18"/>
  <c r="K58" i="18"/>
  <c r="J58" i="18" s="1"/>
  <c r="K57" i="18"/>
  <c r="J57" i="18" s="1"/>
  <c r="V56" i="18"/>
  <c r="N56" i="18"/>
  <c r="K56" i="18" s="1"/>
  <c r="J56" i="18"/>
  <c r="N55" i="18"/>
  <c r="K55" i="18"/>
  <c r="J55" i="18" s="1"/>
  <c r="V54" i="18"/>
  <c r="K54" i="18"/>
  <c r="J54" i="18" s="1"/>
  <c r="V53" i="18"/>
  <c r="K53" i="18" s="1"/>
  <c r="J53" i="18" s="1"/>
  <c r="N53" i="18"/>
  <c r="V52" i="18"/>
  <c r="N52" i="18"/>
  <c r="K52" i="18" s="1"/>
  <c r="J52" i="18" s="1"/>
  <c r="V51" i="18"/>
  <c r="N51" i="18"/>
  <c r="K51" i="18"/>
  <c r="J51" i="18" s="1"/>
  <c r="V50" i="18"/>
  <c r="K50" i="18" s="1"/>
  <c r="J50" i="18" s="1"/>
  <c r="N50" i="18"/>
  <c r="V49" i="18"/>
  <c r="K49" i="18"/>
  <c r="J49" i="18" s="1"/>
  <c r="V48" i="18"/>
  <c r="N48" i="18"/>
  <c r="K48" i="18" s="1"/>
  <c r="J48" i="18" s="1"/>
  <c r="V47" i="18"/>
  <c r="K47" i="18"/>
  <c r="J47" i="18" s="1"/>
  <c r="V46" i="18"/>
  <c r="N46" i="18"/>
  <c r="K46" i="18"/>
  <c r="J46" i="18"/>
  <c r="N45" i="18"/>
  <c r="K45" i="18"/>
  <c r="J45" i="18" s="1"/>
  <c r="V44" i="18"/>
  <c r="N44" i="18"/>
  <c r="K44" i="18" s="1"/>
  <c r="J44" i="18" s="1"/>
  <c r="V43" i="18"/>
  <c r="N43" i="18"/>
  <c r="K43" i="18"/>
  <c r="J43" i="18"/>
  <c r="V42" i="18"/>
  <c r="K42" i="18" s="1"/>
  <c r="J42" i="18" s="1"/>
  <c r="N42" i="18"/>
  <c r="V41" i="18"/>
  <c r="N41" i="18"/>
  <c r="K41" i="18" s="1"/>
  <c r="J41" i="18" s="1"/>
  <c r="V40" i="18"/>
  <c r="N40" i="18"/>
  <c r="K40" i="18"/>
  <c r="J40" i="18"/>
  <c r="N39" i="18"/>
  <c r="K39" i="18" s="1"/>
  <c r="J39" i="18" s="1"/>
  <c r="V38" i="18"/>
  <c r="N38" i="18"/>
  <c r="K38" i="18"/>
  <c r="J38" i="18" s="1"/>
  <c r="V37" i="18"/>
  <c r="K37" i="18" s="1"/>
  <c r="J37" i="18" s="1"/>
  <c r="N37" i="18"/>
  <c r="V36" i="18"/>
  <c r="N36" i="18"/>
  <c r="K36" i="18" s="1"/>
  <c r="J36" i="18" s="1"/>
  <c r="V35" i="18"/>
  <c r="N35" i="18"/>
  <c r="K35" i="18"/>
  <c r="J35" i="18" s="1"/>
  <c r="V34" i="18"/>
  <c r="K34" i="18" s="1"/>
  <c r="J34" i="18" s="1"/>
  <c r="N34" i="18"/>
  <c r="V33" i="18"/>
  <c r="N33" i="18"/>
  <c r="K33" i="18" s="1"/>
  <c r="J33" i="18" s="1"/>
  <c r="V32" i="18"/>
  <c r="K32" i="18" s="1"/>
  <c r="J32" i="18" s="1"/>
  <c r="V31" i="18"/>
  <c r="N31" i="18"/>
  <c r="K31" i="18" s="1"/>
  <c r="J31" i="18" s="1"/>
  <c r="V30" i="18"/>
  <c r="N30" i="18"/>
  <c r="K30" i="18"/>
  <c r="J30" i="18" s="1"/>
  <c r="V29" i="18"/>
  <c r="N29" i="18"/>
  <c r="K29" i="18" s="1"/>
  <c r="J29" i="18" s="1"/>
  <c r="V28" i="18"/>
  <c r="N28" i="18"/>
  <c r="K28" i="18" s="1"/>
  <c r="J28" i="18" s="1"/>
  <c r="Y27" i="18"/>
  <c r="Z27" i="18" s="1"/>
  <c r="Z1" i="18" s="1"/>
  <c r="W1" i="18" s="1"/>
  <c r="N27" i="18"/>
  <c r="K27" i="18" s="1"/>
  <c r="J27" i="18" s="1"/>
  <c r="V26" i="18"/>
  <c r="N26" i="18"/>
  <c r="K26" i="18"/>
  <c r="J26" i="18" s="1"/>
  <c r="N25" i="18"/>
  <c r="K25" i="18" s="1"/>
  <c r="J25" i="18" s="1"/>
  <c r="K24" i="18"/>
  <c r="J24" i="18"/>
  <c r="V23" i="18"/>
  <c r="K23" i="18" s="1"/>
  <c r="J23" i="18" s="1"/>
  <c r="V22" i="18"/>
  <c r="N22" i="18"/>
  <c r="K22" i="18"/>
  <c r="J22" i="18" s="1"/>
  <c r="V21" i="18"/>
  <c r="K21" i="18" s="1"/>
  <c r="J21" i="18" s="1"/>
  <c r="N21" i="18"/>
  <c r="V20" i="18"/>
  <c r="N20" i="18"/>
  <c r="K20" i="18" s="1"/>
  <c r="J20" i="18" s="1"/>
  <c r="K19" i="18"/>
  <c r="J19" i="18" s="1"/>
  <c r="V18" i="18"/>
  <c r="K18" i="18" s="1"/>
  <c r="J18" i="18" s="1"/>
  <c r="V17" i="18"/>
  <c r="N17" i="18"/>
  <c r="K17" i="18"/>
  <c r="J17" i="18"/>
  <c r="V16" i="18"/>
  <c r="K16" i="18" s="1"/>
  <c r="J16" i="18" s="1"/>
  <c r="N16" i="18"/>
  <c r="V15" i="18"/>
  <c r="N15" i="18"/>
  <c r="K15" i="18" s="1"/>
  <c r="J15" i="18" s="1"/>
  <c r="V14" i="18"/>
  <c r="K14" i="18"/>
  <c r="J14" i="18"/>
  <c r="V13" i="18"/>
  <c r="N13" i="18"/>
  <c r="K13" i="18" s="1"/>
  <c r="J13" i="18" s="1"/>
  <c r="V12" i="18"/>
  <c r="N12" i="18"/>
  <c r="K12" i="18"/>
  <c r="J12" i="18" s="1"/>
  <c r="V11" i="18"/>
  <c r="K11" i="18" s="1"/>
  <c r="J11" i="18" s="1"/>
  <c r="N11" i="18"/>
  <c r="V10" i="18"/>
  <c r="N10" i="18"/>
  <c r="K10" i="18" s="1"/>
  <c r="J10" i="18" s="1"/>
  <c r="V9" i="18"/>
  <c r="N9" i="18"/>
  <c r="K9" i="18"/>
  <c r="J9" i="18" s="1"/>
  <c r="V8" i="18"/>
  <c r="K8" i="18" s="1"/>
  <c r="J8" i="18" s="1"/>
  <c r="N8" i="18"/>
  <c r="V7" i="18"/>
  <c r="N7" i="18"/>
  <c r="V6" i="18"/>
  <c r="K6" i="18" s="1"/>
  <c r="J6" i="18" s="1"/>
  <c r="V5" i="18"/>
  <c r="N5" i="18"/>
  <c r="K5" i="18" s="1"/>
  <c r="J5" i="18" s="1"/>
  <c r="V4" i="18"/>
  <c r="N4" i="18"/>
  <c r="K4" i="18"/>
  <c r="J4" i="18" s="1"/>
  <c r="V3" i="18"/>
  <c r="N3" i="18"/>
  <c r="K3" i="18" s="1"/>
  <c r="X1" i="18"/>
  <c r="U1" i="18"/>
  <c r="T1" i="18"/>
  <c r="S1" i="18"/>
  <c r="R1" i="18"/>
  <c r="Q1" i="18"/>
  <c r="P1" i="18"/>
  <c r="O1" i="18"/>
  <c r="Y266" i="17"/>
  <c r="K266" i="17"/>
  <c r="J266" i="17"/>
  <c r="Y265" i="17"/>
  <c r="K265" i="17"/>
  <c r="J265" i="17" s="1"/>
  <c r="Y264" i="17"/>
  <c r="K264" i="17"/>
  <c r="J264" i="17" s="1"/>
  <c r="Y263" i="17"/>
  <c r="K263" i="17"/>
  <c r="J263" i="17"/>
  <c r="Y262" i="17"/>
  <c r="K262" i="17"/>
  <c r="J262" i="17"/>
  <c r="Y261" i="17"/>
  <c r="K261" i="17"/>
  <c r="J261" i="17" s="1"/>
  <c r="Y260" i="17"/>
  <c r="K260" i="17"/>
  <c r="J260" i="17" s="1"/>
  <c r="Y259" i="17"/>
  <c r="K259" i="17"/>
  <c r="J259" i="17"/>
  <c r="Y258" i="17"/>
  <c r="K258" i="17"/>
  <c r="J258" i="17"/>
  <c r="Y257" i="17"/>
  <c r="K257" i="17"/>
  <c r="J257" i="17" s="1"/>
  <c r="Y256" i="17"/>
  <c r="K256" i="17"/>
  <c r="J256" i="17" s="1"/>
  <c r="Y255" i="17"/>
  <c r="K255" i="17"/>
  <c r="J255" i="17"/>
  <c r="Y254" i="17"/>
  <c r="K254" i="17"/>
  <c r="J254" i="17"/>
  <c r="Y253" i="17"/>
  <c r="K253" i="17"/>
  <c r="J253" i="17" s="1"/>
  <c r="Y252" i="17"/>
  <c r="K252" i="17"/>
  <c r="J252" i="17" s="1"/>
  <c r="Y251" i="17"/>
  <c r="K251" i="17"/>
  <c r="J251" i="17"/>
  <c r="Y250" i="17"/>
  <c r="K250" i="17"/>
  <c r="J250" i="17"/>
  <c r="Y249" i="17"/>
  <c r="K249" i="17"/>
  <c r="J249" i="17" s="1"/>
  <c r="Y248" i="17"/>
  <c r="K248" i="17"/>
  <c r="J248" i="17" s="1"/>
  <c r="Y247" i="17"/>
  <c r="K247" i="17"/>
  <c r="J247" i="17"/>
  <c r="Y246" i="17"/>
  <c r="K246" i="17"/>
  <c r="J246" i="17"/>
  <c r="Y245" i="17"/>
  <c r="K245" i="17"/>
  <c r="J245" i="17" s="1"/>
  <c r="Y244" i="17"/>
  <c r="K244" i="17"/>
  <c r="J244" i="17" s="1"/>
  <c r="Y243" i="17"/>
  <c r="K243" i="17"/>
  <c r="J243" i="17"/>
  <c r="Y242" i="17"/>
  <c r="K242" i="17"/>
  <c r="J242" i="17"/>
  <c r="Y241" i="17"/>
  <c r="K241" i="17"/>
  <c r="J241" i="17" s="1"/>
  <c r="Y240" i="17"/>
  <c r="K240" i="17"/>
  <c r="J240" i="17" s="1"/>
  <c r="Y239" i="17"/>
  <c r="K239" i="17"/>
  <c r="J239" i="17"/>
  <c r="Y238" i="17"/>
  <c r="K238" i="17"/>
  <c r="J238" i="17"/>
  <c r="Y237" i="17"/>
  <c r="K237" i="17"/>
  <c r="J237" i="17" s="1"/>
  <c r="Y236" i="17"/>
  <c r="K236" i="17"/>
  <c r="J236" i="17" s="1"/>
  <c r="Y235" i="17"/>
  <c r="K235" i="17"/>
  <c r="J235" i="17"/>
  <c r="Y234" i="17"/>
  <c r="K234" i="17"/>
  <c r="J234" i="17"/>
  <c r="Y233" i="17"/>
  <c r="K233" i="17"/>
  <c r="J233" i="17" s="1"/>
  <c r="Y232" i="17"/>
  <c r="K232" i="17"/>
  <c r="J232" i="17" s="1"/>
  <c r="Y231" i="17"/>
  <c r="K231" i="17"/>
  <c r="J231" i="17"/>
  <c r="Y230" i="17"/>
  <c r="K230" i="17"/>
  <c r="J230" i="17"/>
  <c r="Y229" i="17"/>
  <c r="K229" i="17"/>
  <c r="J229" i="17" s="1"/>
  <c r="Y228" i="17"/>
  <c r="K228" i="17"/>
  <c r="J228" i="17" s="1"/>
  <c r="Y227" i="17"/>
  <c r="K227" i="17"/>
  <c r="J227" i="17"/>
  <c r="Y226" i="17"/>
  <c r="K226" i="17"/>
  <c r="J226" i="17"/>
  <c r="Y225" i="17"/>
  <c r="K225" i="17"/>
  <c r="J225" i="17" s="1"/>
  <c r="Y224" i="17"/>
  <c r="K224" i="17"/>
  <c r="J224" i="17" s="1"/>
  <c r="Y223" i="17"/>
  <c r="K223" i="17"/>
  <c r="J223" i="17"/>
  <c r="Y222" i="17"/>
  <c r="K222" i="17"/>
  <c r="J222" i="17"/>
  <c r="Y221" i="17"/>
  <c r="K221" i="17"/>
  <c r="J221" i="17" s="1"/>
  <c r="Y220" i="17"/>
  <c r="K220" i="17"/>
  <c r="J220" i="17" s="1"/>
  <c r="Y219" i="17"/>
  <c r="K219" i="17"/>
  <c r="J219" i="17"/>
  <c r="Y218" i="17"/>
  <c r="K218" i="17"/>
  <c r="J218" i="17"/>
  <c r="Y217" i="17"/>
  <c r="K217" i="17"/>
  <c r="J217" i="17" s="1"/>
  <c r="Y216" i="17"/>
  <c r="K216" i="17"/>
  <c r="J216" i="17" s="1"/>
  <c r="Y215" i="17"/>
  <c r="K215" i="17"/>
  <c r="J215" i="17"/>
  <c r="Y214" i="17"/>
  <c r="K214" i="17"/>
  <c r="J214" i="17"/>
  <c r="Y213" i="17"/>
  <c r="K213" i="17"/>
  <c r="J213" i="17" s="1"/>
  <c r="Y212" i="17"/>
  <c r="K212" i="17"/>
  <c r="J212" i="17" s="1"/>
  <c r="Y211" i="17"/>
  <c r="K211" i="17"/>
  <c r="J211" i="17"/>
  <c r="Y210" i="17"/>
  <c r="K210" i="17"/>
  <c r="J210" i="17"/>
  <c r="Y209" i="17"/>
  <c r="K209" i="17"/>
  <c r="J209" i="17" s="1"/>
  <c r="Y208" i="17"/>
  <c r="K208" i="17"/>
  <c r="J208" i="17" s="1"/>
  <c r="Y207" i="17"/>
  <c r="K207" i="17"/>
  <c r="J207" i="17"/>
  <c r="Y206" i="17"/>
  <c r="K206" i="17"/>
  <c r="J206" i="17"/>
  <c r="Y205" i="17"/>
  <c r="K205" i="17"/>
  <c r="J205" i="17" s="1"/>
  <c r="Y204" i="17"/>
  <c r="K204" i="17"/>
  <c r="J204" i="17" s="1"/>
  <c r="Y203" i="17"/>
  <c r="K203" i="17"/>
  <c r="J203" i="17"/>
  <c r="Y202" i="17"/>
  <c r="K202" i="17"/>
  <c r="J202" i="17"/>
  <c r="Y201" i="17"/>
  <c r="K201" i="17"/>
  <c r="J201" i="17" s="1"/>
  <c r="Y200" i="17"/>
  <c r="K200" i="17"/>
  <c r="J200" i="17" s="1"/>
  <c r="Y199" i="17"/>
  <c r="K199" i="17"/>
  <c r="J199" i="17"/>
  <c r="Y198" i="17"/>
  <c r="K198" i="17"/>
  <c r="J198" i="17"/>
  <c r="Y197" i="17"/>
  <c r="K197" i="17"/>
  <c r="J197" i="17" s="1"/>
  <c r="Y196" i="17"/>
  <c r="K196" i="17"/>
  <c r="J196" i="17" s="1"/>
  <c r="Y195" i="17"/>
  <c r="K195" i="17"/>
  <c r="J195" i="17"/>
  <c r="Y194" i="17"/>
  <c r="K194" i="17"/>
  <c r="J194" i="17"/>
  <c r="Y193" i="17"/>
  <c r="K193" i="17"/>
  <c r="J193" i="17" s="1"/>
  <c r="Y192" i="17"/>
  <c r="K192" i="17"/>
  <c r="J192" i="17" s="1"/>
  <c r="Y191" i="17"/>
  <c r="K191" i="17"/>
  <c r="J191" i="17"/>
  <c r="Y190" i="17"/>
  <c r="K190" i="17"/>
  <c r="J190" i="17"/>
  <c r="Y189" i="17"/>
  <c r="K189" i="17"/>
  <c r="J189" i="17" s="1"/>
  <c r="Y188" i="17"/>
  <c r="K188" i="17"/>
  <c r="J188" i="17" s="1"/>
  <c r="Y187" i="17"/>
  <c r="K187" i="17"/>
  <c r="J187" i="17"/>
  <c r="Y186" i="17"/>
  <c r="K186" i="17"/>
  <c r="J186" i="17"/>
  <c r="Y185" i="17"/>
  <c r="K185" i="17"/>
  <c r="J185" i="17" s="1"/>
  <c r="Y184" i="17"/>
  <c r="K184" i="17"/>
  <c r="J184" i="17" s="1"/>
  <c r="Y183" i="17"/>
  <c r="K183" i="17"/>
  <c r="J183" i="17"/>
  <c r="Y182" i="17"/>
  <c r="K182" i="17"/>
  <c r="J182" i="17"/>
  <c r="Y181" i="17"/>
  <c r="K181" i="17"/>
  <c r="J181" i="17" s="1"/>
  <c r="Y180" i="17"/>
  <c r="K180" i="17"/>
  <c r="J180" i="17" s="1"/>
  <c r="Y179" i="17"/>
  <c r="K179" i="17"/>
  <c r="J179" i="17"/>
  <c r="Y178" i="17"/>
  <c r="K178" i="17"/>
  <c r="J178" i="17"/>
  <c r="Y177" i="17"/>
  <c r="K177" i="17"/>
  <c r="J177" i="17" s="1"/>
  <c r="Y176" i="17"/>
  <c r="K176" i="17"/>
  <c r="J176" i="17" s="1"/>
  <c r="Y175" i="17"/>
  <c r="K175" i="17"/>
  <c r="J175" i="17"/>
  <c r="Y174" i="17"/>
  <c r="K174" i="17"/>
  <c r="J174" i="17"/>
  <c r="Y173" i="17"/>
  <c r="K173" i="17"/>
  <c r="J173" i="17" s="1"/>
  <c r="Y172" i="17"/>
  <c r="K172" i="17"/>
  <c r="J172" i="17" s="1"/>
  <c r="Y171" i="17"/>
  <c r="K171" i="17"/>
  <c r="J171" i="17"/>
  <c r="Y170" i="17"/>
  <c r="K170" i="17"/>
  <c r="J170" i="17"/>
  <c r="Y169" i="17"/>
  <c r="K169" i="17"/>
  <c r="J169" i="17" s="1"/>
  <c r="Y168" i="17"/>
  <c r="K168" i="17"/>
  <c r="J168" i="17" s="1"/>
  <c r="Y167" i="17"/>
  <c r="K167" i="17"/>
  <c r="J167" i="17"/>
  <c r="Y166" i="17"/>
  <c r="K166" i="17"/>
  <c r="J166" i="17"/>
  <c r="Y165" i="17"/>
  <c r="K165" i="17"/>
  <c r="J165" i="17" s="1"/>
  <c r="Y164" i="17"/>
  <c r="K164" i="17"/>
  <c r="J164" i="17" s="1"/>
  <c r="Y163" i="17"/>
  <c r="K163" i="17"/>
  <c r="J163" i="17"/>
  <c r="Y162" i="17"/>
  <c r="K162" i="17"/>
  <c r="J162" i="17"/>
  <c r="Y161" i="17"/>
  <c r="K161" i="17"/>
  <c r="J161" i="17" s="1"/>
  <c r="Y160" i="17"/>
  <c r="K160" i="17"/>
  <c r="J160" i="17" s="1"/>
  <c r="Y159" i="17"/>
  <c r="K159" i="17"/>
  <c r="J159" i="17"/>
  <c r="Y158" i="17"/>
  <c r="K158" i="17"/>
  <c r="J158" i="17"/>
  <c r="Y157" i="17"/>
  <c r="K157" i="17"/>
  <c r="J157" i="17" s="1"/>
  <c r="Y156" i="17"/>
  <c r="K156" i="17"/>
  <c r="J156" i="17" s="1"/>
  <c r="Y155" i="17"/>
  <c r="K155" i="17"/>
  <c r="J155" i="17"/>
  <c r="Y154" i="17"/>
  <c r="K154" i="17"/>
  <c r="J154" i="17"/>
  <c r="Y153" i="17"/>
  <c r="K153" i="17"/>
  <c r="J153" i="17" s="1"/>
  <c r="Y152" i="17"/>
  <c r="K152" i="17"/>
  <c r="J152" i="17" s="1"/>
  <c r="Y151" i="17"/>
  <c r="K151" i="17"/>
  <c r="J151" i="17"/>
  <c r="Y150" i="17"/>
  <c r="K150" i="17"/>
  <c r="J150" i="17"/>
  <c r="Y149" i="17"/>
  <c r="K149" i="17"/>
  <c r="J149" i="17" s="1"/>
  <c r="Y148" i="17"/>
  <c r="K148" i="17"/>
  <c r="J148" i="17" s="1"/>
  <c r="Y147" i="17"/>
  <c r="K147" i="17"/>
  <c r="J147" i="17"/>
  <c r="Y146" i="17"/>
  <c r="K146" i="17"/>
  <c r="J146" i="17"/>
  <c r="Y145" i="17"/>
  <c r="K145" i="17"/>
  <c r="J145" i="17" s="1"/>
  <c r="Y144" i="17"/>
  <c r="K144" i="17"/>
  <c r="J144" i="17" s="1"/>
  <c r="Y143" i="17"/>
  <c r="K143" i="17"/>
  <c r="J143" i="17"/>
  <c r="Y142" i="17"/>
  <c r="K142" i="17"/>
  <c r="J142" i="17"/>
  <c r="Y141" i="17"/>
  <c r="K141" i="17"/>
  <c r="J141" i="17" s="1"/>
  <c r="Y140" i="17"/>
  <c r="K140" i="17"/>
  <c r="J140" i="17" s="1"/>
  <c r="Y139" i="17"/>
  <c r="K139" i="17"/>
  <c r="J139" i="17"/>
  <c r="Y138" i="17"/>
  <c r="K138" i="17"/>
  <c r="J138" i="17"/>
  <c r="Y137" i="17"/>
  <c r="K137" i="17"/>
  <c r="J137" i="17" s="1"/>
  <c r="Y136" i="17"/>
  <c r="K136" i="17"/>
  <c r="J136" i="17" s="1"/>
  <c r="Y135" i="17"/>
  <c r="K135" i="17"/>
  <c r="J135" i="17"/>
  <c r="Y134" i="17"/>
  <c r="K134" i="17"/>
  <c r="J134" i="17"/>
  <c r="Y133" i="17"/>
  <c r="K133" i="17"/>
  <c r="J133" i="17" s="1"/>
  <c r="Y132" i="17"/>
  <c r="K132" i="17"/>
  <c r="J132" i="17" s="1"/>
  <c r="Y131" i="17"/>
  <c r="K131" i="17"/>
  <c r="J131" i="17"/>
  <c r="Y130" i="17"/>
  <c r="K130" i="17"/>
  <c r="J130" i="17"/>
  <c r="Y129" i="17"/>
  <c r="K129" i="17"/>
  <c r="J129" i="17" s="1"/>
  <c r="Y128" i="17"/>
  <c r="K128" i="17"/>
  <c r="J128" i="17" s="1"/>
  <c r="Y127" i="17"/>
  <c r="K127" i="17"/>
  <c r="J127" i="17"/>
  <c r="Y126" i="17"/>
  <c r="K126" i="17"/>
  <c r="J126" i="17"/>
  <c r="Y125" i="17"/>
  <c r="K125" i="17"/>
  <c r="J125" i="17" s="1"/>
  <c r="Y124" i="17"/>
  <c r="K124" i="17"/>
  <c r="J124" i="17" s="1"/>
  <c r="Y123" i="17"/>
  <c r="K123" i="17"/>
  <c r="J123" i="17"/>
  <c r="Y122" i="17"/>
  <c r="K122" i="17"/>
  <c r="J122" i="17"/>
  <c r="Y121" i="17"/>
  <c r="K121" i="17"/>
  <c r="J121" i="17" s="1"/>
  <c r="Y120" i="17"/>
  <c r="K120" i="17"/>
  <c r="J120" i="17" s="1"/>
  <c r="Y119" i="17"/>
  <c r="K119" i="17"/>
  <c r="J119" i="17"/>
  <c r="Y118" i="17"/>
  <c r="K118" i="17"/>
  <c r="J118" i="17"/>
  <c r="Y117" i="17"/>
  <c r="K117" i="17"/>
  <c r="J117" i="17" s="1"/>
  <c r="Y116" i="17"/>
  <c r="K116" i="17"/>
  <c r="J116" i="17" s="1"/>
  <c r="Y115" i="17"/>
  <c r="K115" i="17"/>
  <c r="J115" i="17"/>
  <c r="Y114" i="17"/>
  <c r="K114" i="17"/>
  <c r="J114" i="17"/>
  <c r="Y113" i="17"/>
  <c r="K113" i="17"/>
  <c r="J113" i="17" s="1"/>
  <c r="Y112" i="17"/>
  <c r="K112" i="17"/>
  <c r="J112" i="17" s="1"/>
  <c r="Y111" i="17"/>
  <c r="K111" i="17"/>
  <c r="J111" i="17"/>
  <c r="Y110" i="17"/>
  <c r="K110" i="17"/>
  <c r="J110" i="17"/>
  <c r="Y109" i="17"/>
  <c r="K109" i="17"/>
  <c r="J109" i="17" s="1"/>
  <c r="Y108" i="17"/>
  <c r="K108" i="17"/>
  <c r="J108" i="17" s="1"/>
  <c r="Y107" i="17"/>
  <c r="K107" i="17"/>
  <c r="J107" i="17"/>
  <c r="Y106" i="17"/>
  <c r="K106" i="17"/>
  <c r="J106" i="17"/>
  <c r="Y105" i="17"/>
  <c r="K105" i="17"/>
  <c r="J105" i="17" s="1"/>
  <c r="Y104" i="17"/>
  <c r="K104" i="17"/>
  <c r="J104" i="17" s="1"/>
  <c r="Y103" i="17"/>
  <c r="K103" i="17"/>
  <c r="J103" i="17"/>
  <c r="Y102" i="17"/>
  <c r="K102" i="17"/>
  <c r="J102" i="17"/>
  <c r="Y101" i="17"/>
  <c r="K101" i="17"/>
  <c r="J101" i="17" s="1"/>
  <c r="Y100" i="17"/>
  <c r="K100" i="17"/>
  <c r="J100" i="17" s="1"/>
  <c r="Y99" i="17"/>
  <c r="K99" i="17"/>
  <c r="J99" i="17"/>
  <c r="Y98" i="17"/>
  <c r="K98" i="17"/>
  <c r="J98" i="17"/>
  <c r="Y97" i="17"/>
  <c r="K97" i="17"/>
  <c r="J97" i="17" s="1"/>
  <c r="Y96" i="17"/>
  <c r="K96" i="17"/>
  <c r="J96" i="17" s="1"/>
  <c r="Y95" i="17"/>
  <c r="K95" i="17"/>
  <c r="J95" i="17"/>
  <c r="Y94" i="17"/>
  <c r="K94" i="17"/>
  <c r="J94" i="17"/>
  <c r="Y93" i="17"/>
  <c r="K93" i="17"/>
  <c r="J93" i="17" s="1"/>
  <c r="Y92" i="17"/>
  <c r="K92" i="17"/>
  <c r="J92" i="17" s="1"/>
  <c r="Y91" i="17"/>
  <c r="K91" i="17"/>
  <c r="J91" i="17"/>
  <c r="Y90" i="17"/>
  <c r="K90" i="17"/>
  <c r="J90" i="17"/>
  <c r="Y89" i="17"/>
  <c r="K89" i="17"/>
  <c r="J89" i="17" s="1"/>
  <c r="Y88" i="17"/>
  <c r="K88" i="17"/>
  <c r="J88" i="17" s="1"/>
  <c r="Y87" i="17"/>
  <c r="K87" i="17"/>
  <c r="J87" i="17"/>
  <c r="Y86" i="17"/>
  <c r="K86" i="17"/>
  <c r="J86" i="17"/>
  <c r="Y85" i="17"/>
  <c r="K85" i="17"/>
  <c r="J85" i="17" s="1"/>
  <c r="Y84" i="17"/>
  <c r="K84" i="17"/>
  <c r="J84" i="17" s="1"/>
  <c r="Y83" i="17"/>
  <c r="K83" i="17"/>
  <c r="J83" i="17"/>
  <c r="Y82" i="17"/>
  <c r="K82" i="17"/>
  <c r="J82" i="17"/>
  <c r="Y81" i="17"/>
  <c r="K81" i="17"/>
  <c r="J81" i="17" s="1"/>
  <c r="Y80" i="17"/>
  <c r="K80" i="17"/>
  <c r="J80" i="17" s="1"/>
  <c r="Y79" i="17"/>
  <c r="K79" i="17"/>
  <c r="J79" i="17"/>
  <c r="Y78" i="17"/>
  <c r="K78" i="17"/>
  <c r="J78" i="17"/>
  <c r="Y77" i="17"/>
  <c r="K77" i="17"/>
  <c r="J77" i="17" s="1"/>
  <c r="Y76" i="17"/>
  <c r="K76" i="17"/>
  <c r="J76" i="17" s="1"/>
  <c r="Y75" i="17"/>
  <c r="K75" i="17"/>
  <c r="J75" i="17"/>
  <c r="Y74" i="17"/>
  <c r="K74" i="17"/>
  <c r="J74" i="17"/>
  <c r="Y73" i="17"/>
  <c r="K73" i="17"/>
  <c r="J73" i="17" s="1"/>
  <c r="Y72" i="17"/>
  <c r="K72" i="17"/>
  <c r="J72" i="17" s="1"/>
  <c r="Y71" i="17"/>
  <c r="K71" i="17"/>
  <c r="J71" i="17"/>
  <c r="Y70" i="17"/>
  <c r="K70" i="17"/>
  <c r="J70" i="17"/>
  <c r="Y69" i="17"/>
  <c r="K69" i="17"/>
  <c r="J69" i="17" s="1"/>
  <c r="Y68" i="17"/>
  <c r="K68" i="17"/>
  <c r="J68" i="17" s="1"/>
  <c r="Y67" i="17"/>
  <c r="K67" i="17"/>
  <c r="J67" i="17"/>
  <c r="Y66" i="17"/>
  <c r="K66" i="17"/>
  <c r="J66" i="17"/>
  <c r="Y65" i="17"/>
  <c r="K65" i="17"/>
  <c r="J65" i="17" s="1"/>
  <c r="Y64" i="17"/>
  <c r="K64" i="17"/>
  <c r="J64" i="17" s="1"/>
  <c r="Y63" i="17"/>
  <c r="K63" i="17"/>
  <c r="J63" i="17"/>
  <c r="Y62" i="17"/>
  <c r="K62" i="17"/>
  <c r="J62" i="17"/>
  <c r="Y61" i="17"/>
  <c r="K61" i="17"/>
  <c r="J61" i="17" s="1"/>
  <c r="Y60" i="17"/>
  <c r="K60" i="17"/>
  <c r="J60" i="17" s="1"/>
  <c r="Y59" i="17"/>
  <c r="K59" i="17"/>
  <c r="J59" i="17"/>
  <c r="Y58" i="17"/>
  <c r="K58" i="17"/>
  <c r="J58" i="17"/>
  <c r="Y57" i="17"/>
  <c r="K57" i="17"/>
  <c r="J57" i="17" s="1"/>
  <c r="Y56" i="17"/>
  <c r="K56" i="17"/>
  <c r="J56" i="17" s="1"/>
  <c r="Y55" i="17"/>
  <c r="K55" i="17"/>
  <c r="J55" i="17"/>
  <c r="Y54" i="17"/>
  <c r="K54" i="17"/>
  <c r="J54" i="17"/>
  <c r="Y53" i="17"/>
  <c r="K53" i="17"/>
  <c r="J53" i="17" s="1"/>
  <c r="Y52" i="17"/>
  <c r="K52" i="17"/>
  <c r="J52" i="17" s="1"/>
  <c r="Y51" i="17"/>
  <c r="K51" i="17"/>
  <c r="J51" i="17"/>
  <c r="Y50" i="17"/>
  <c r="K50" i="17"/>
  <c r="J50" i="17"/>
  <c r="Y49" i="17"/>
  <c r="K49" i="17"/>
  <c r="J49" i="17" s="1"/>
  <c r="Y48" i="17"/>
  <c r="K48" i="17"/>
  <c r="J48" i="17" s="1"/>
  <c r="Y47" i="17"/>
  <c r="K47" i="17"/>
  <c r="J47" i="17"/>
  <c r="Y46" i="17"/>
  <c r="K46" i="17"/>
  <c r="J46" i="17"/>
  <c r="Y45" i="17"/>
  <c r="K45" i="17"/>
  <c r="J45" i="17" s="1"/>
  <c r="Y44" i="17"/>
  <c r="K44" i="17"/>
  <c r="J44" i="17" s="1"/>
  <c r="Y43" i="17"/>
  <c r="K43" i="17"/>
  <c r="J43" i="17"/>
  <c r="Y42" i="17"/>
  <c r="K42" i="17"/>
  <c r="J42" i="17"/>
  <c r="Y41" i="17"/>
  <c r="K41" i="17"/>
  <c r="J41" i="17" s="1"/>
  <c r="Y40" i="17"/>
  <c r="K40" i="17"/>
  <c r="J40" i="17" s="1"/>
  <c r="Y39" i="17"/>
  <c r="K39" i="17"/>
  <c r="J39" i="17"/>
  <c r="Y38" i="17"/>
  <c r="K38" i="17"/>
  <c r="J38" i="17"/>
  <c r="Y37" i="17"/>
  <c r="K37" i="17"/>
  <c r="J37" i="17" s="1"/>
  <c r="Y36" i="17"/>
  <c r="K36" i="17"/>
  <c r="J36" i="17" s="1"/>
  <c r="Y35" i="17"/>
  <c r="K35" i="17"/>
  <c r="J35" i="17"/>
  <c r="Y34" i="17"/>
  <c r="K34" i="17"/>
  <c r="J34" i="17"/>
  <c r="Y33" i="17"/>
  <c r="K33" i="17"/>
  <c r="J33" i="17" s="1"/>
  <c r="Y32" i="17"/>
  <c r="K32" i="17"/>
  <c r="J32" i="17" s="1"/>
  <c r="Y31" i="17"/>
  <c r="K31" i="17"/>
  <c r="J31" i="17"/>
  <c r="Y30" i="17"/>
  <c r="K30" i="17"/>
  <c r="J30" i="17"/>
  <c r="Y29" i="17"/>
  <c r="K29" i="17"/>
  <c r="J29" i="17" s="1"/>
  <c r="Y28" i="17"/>
  <c r="K28" i="17"/>
  <c r="J28" i="17" s="1"/>
  <c r="Y27" i="17"/>
  <c r="K27" i="17"/>
  <c r="J27" i="17"/>
  <c r="Y26" i="17"/>
  <c r="K26" i="17"/>
  <c r="J26" i="17"/>
  <c r="Y25" i="17"/>
  <c r="K25" i="17"/>
  <c r="J25" i="17" s="1"/>
  <c r="Y24" i="17"/>
  <c r="K24" i="17"/>
  <c r="J24" i="17" s="1"/>
  <c r="Y23" i="17"/>
  <c r="K23" i="17"/>
  <c r="J23" i="17"/>
  <c r="Y22" i="17"/>
  <c r="K22" i="17"/>
  <c r="J22" i="17"/>
  <c r="Y21" i="17"/>
  <c r="K21" i="17"/>
  <c r="J21" i="17" s="1"/>
  <c r="Y20" i="17"/>
  <c r="X20" i="17"/>
  <c r="W20" i="17"/>
  <c r="K20" i="17"/>
  <c r="J20" i="17" s="1"/>
  <c r="Y19" i="17"/>
  <c r="K19" i="17"/>
  <c r="J19" i="17"/>
  <c r="Y18" i="17"/>
  <c r="K18" i="17"/>
  <c r="J18" i="17"/>
  <c r="Y17" i="17"/>
  <c r="K17" i="17"/>
  <c r="J17" i="17" s="1"/>
  <c r="Y16" i="17"/>
  <c r="K16" i="17"/>
  <c r="J16" i="17" s="1"/>
  <c r="Y15" i="17"/>
  <c r="K15" i="17"/>
  <c r="J15" i="17"/>
  <c r="Y14" i="17"/>
  <c r="K14" i="17"/>
  <c r="J14" i="17"/>
  <c r="Y13" i="17"/>
  <c r="K13" i="17"/>
  <c r="J13" i="17" s="1"/>
  <c r="Y12" i="17"/>
  <c r="K12" i="17"/>
  <c r="J12" i="17" s="1"/>
  <c r="Y11" i="17"/>
  <c r="K11" i="17"/>
  <c r="J11" i="17"/>
  <c r="Y10" i="17"/>
  <c r="K10" i="17"/>
  <c r="J10" i="17"/>
  <c r="Y9" i="17"/>
  <c r="K9" i="17"/>
  <c r="J9" i="17" s="1"/>
  <c r="Y8" i="17"/>
  <c r="K8" i="17"/>
  <c r="J8" i="17" s="1"/>
  <c r="Y7" i="17"/>
  <c r="K7" i="17"/>
  <c r="J7" i="17"/>
  <c r="Y6" i="17"/>
  <c r="K6" i="17"/>
  <c r="J6" i="17"/>
  <c r="Y5" i="17"/>
  <c r="K5" i="17"/>
  <c r="J5" i="17" s="1"/>
  <c r="Y4" i="17"/>
  <c r="K4" i="17"/>
  <c r="J4" i="17" s="1"/>
  <c r="Y3" i="17"/>
  <c r="K3" i="17"/>
  <c r="J3" i="17"/>
  <c r="X1" i="17"/>
  <c r="U1" i="17" s="1"/>
  <c r="V1" i="17"/>
  <c r="R73" i="16"/>
  <c r="AA18" i="16"/>
  <c r="Z18" i="16"/>
  <c r="AA1" i="16"/>
  <c r="X1" i="16" s="1"/>
  <c r="Y1" i="16"/>
  <c r="V266" i="15"/>
  <c r="P266" i="15"/>
  <c r="N266" i="15"/>
  <c r="K266" i="15"/>
  <c r="J266" i="15" s="1"/>
  <c r="W265" i="15"/>
  <c r="V265" i="15"/>
  <c r="P265" i="15"/>
  <c r="N265" i="15"/>
  <c r="K265" i="15" s="1"/>
  <c r="J265" i="15" s="1"/>
  <c r="W264" i="15"/>
  <c r="V264" i="15"/>
  <c r="P264" i="15"/>
  <c r="N264" i="15"/>
  <c r="K264" i="15"/>
  <c r="J264" i="15" s="1"/>
  <c r="W263" i="15"/>
  <c r="V263" i="15"/>
  <c r="P263" i="15"/>
  <c r="N263" i="15"/>
  <c r="K263" i="15" s="1"/>
  <c r="J263" i="15" s="1"/>
  <c r="W262" i="15"/>
  <c r="V262" i="15"/>
  <c r="P262" i="15"/>
  <c r="N262" i="15"/>
  <c r="K262" i="15"/>
  <c r="J262" i="15" s="1"/>
  <c r="V261" i="15"/>
  <c r="P261" i="15"/>
  <c r="N261" i="15"/>
  <c r="K261" i="15" s="1"/>
  <c r="J261" i="15" s="1"/>
  <c r="W260" i="15"/>
  <c r="V260" i="15"/>
  <c r="P260" i="15"/>
  <c r="N260" i="15"/>
  <c r="K260" i="15"/>
  <c r="J260" i="15" s="1"/>
  <c r="W259" i="15"/>
  <c r="V259" i="15"/>
  <c r="P259" i="15"/>
  <c r="N259" i="15"/>
  <c r="K259" i="15" s="1"/>
  <c r="J259" i="15" s="1"/>
  <c r="W258" i="15"/>
  <c r="V258" i="15"/>
  <c r="P258" i="15"/>
  <c r="N258" i="15"/>
  <c r="K258" i="15"/>
  <c r="J258" i="15" s="1"/>
  <c r="W257" i="15"/>
  <c r="V257" i="15"/>
  <c r="P257" i="15"/>
  <c r="N257" i="15"/>
  <c r="K257" i="15" s="1"/>
  <c r="J257" i="15" s="1"/>
  <c r="V256" i="15"/>
  <c r="P256" i="15"/>
  <c r="N256" i="15"/>
  <c r="K256" i="15"/>
  <c r="J256" i="15" s="1"/>
  <c r="V255" i="15"/>
  <c r="P255" i="15"/>
  <c r="N255" i="15"/>
  <c r="K255" i="15" s="1"/>
  <c r="J255" i="15" s="1"/>
  <c r="W254" i="15"/>
  <c r="V254" i="15"/>
  <c r="P254" i="15"/>
  <c r="N254" i="15"/>
  <c r="K254" i="15"/>
  <c r="J254" i="15" s="1"/>
  <c r="W253" i="15"/>
  <c r="V253" i="15"/>
  <c r="P253" i="15"/>
  <c r="N253" i="15"/>
  <c r="K253" i="15" s="1"/>
  <c r="J253" i="15" s="1"/>
  <c r="V252" i="15"/>
  <c r="P252" i="15"/>
  <c r="N252" i="15"/>
  <c r="K252" i="15"/>
  <c r="J252" i="15" s="1"/>
  <c r="W251" i="15"/>
  <c r="V251" i="15"/>
  <c r="P251" i="15"/>
  <c r="N251" i="15"/>
  <c r="K251" i="15" s="1"/>
  <c r="J251" i="15" s="1"/>
  <c r="V250" i="15"/>
  <c r="P250" i="15"/>
  <c r="N250" i="15"/>
  <c r="K250" i="15"/>
  <c r="J250" i="15" s="1"/>
  <c r="V249" i="15"/>
  <c r="P249" i="15"/>
  <c r="N249" i="15"/>
  <c r="K249" i="15" s="1"/>
  <c r="J249" i="15" s="1"/>
  <c r="W248" i="15"/>
  <c r="V248" i="15"/>
  <c r="P248" i="15"/>
  <c r="N248" i="15"/>
  <c r="K248" i="15"/>
  <c r="J248" i="15" s="1"/>
  <c r="V247" i="15"/>
  <c r="P247" i="15"/>
  <c r="N247" i="15"/>
  <c r="K247" i="15" s="1"/>
  <c r="J247" i="15" s="1"/>
  <c r="V246" i="15"/>
  <c r="P246" i="15"/>
  <c r="N246" i="15"/>
  <c r="K246" i="15"/>
  <c r="J246" i="15" s="1"/>
  <c r="W245" i="15"/>
  <c r="V245" i="15"/>
  <c r="P245" i="15"/>
  <c r="N245" i="15"/>
  <c r="K245" i="15" s="1"/>
  <c r="J245" i="15" s="1"/>
  <c r="W244" i="15"/>
  <c r="V244" i="15"/>
  <c r="P244" i="15"/>
  <c r="N244" i="15"/>
  <c r="K244" i="15"/>
  <c r="J244" i="15" s="1"/>
  <c r="V243" i="15"/>
  <c r="P243" i="15"/>
  <c r="N243" i="15"/>
  <c r="K243" i="15" s="1"/>
  <c r="J243" i="15" s="1"/>
  <c r="V242" i="15"/>
  <c r="P242" i="15"/>
  <c r="N242" i="15"/>
  <c r="K242" i="15"/>
  <c r="J242" i="15" s="1"/>
  <c r="V241" i="15"/>
  <c r="P241" i="15"/>
  <c r="N241" i="15"/>
  <c r="K241" i="15" s="1"/>
  <c r="J241" i="15" s="1"/>
  <c r="V240" i="15"/>
  <c r="P240" i="15"/>
  <c r="N240" i="15"/>
  <c r="K240" i="15"/>
  <c r="J240" i="15" s="1"/>
  <c r="V239" i="15"/>
  <c r="P239" i="15"/>
  <c r="N239" i="15"/>
  <c r="K239" i="15" s="1"/>
  <c r="J239" i="15" s="1"/>
  <c r="V238" i="15"/>
  <c r="P238" i="15"/>
  <c r="N238" i="15"/>
  <c r="K238" i="15"/>
  <c r="J238" i="15" s="1"/>
  <c r="V237" i="15"/>
  <c r="P237" i="15"/>
  <c r="N237" i="15"/>
  <c r="K237" i="15" s="1"/>
  <c r="J237" i="15" s="1"/>
  <c r="V236" i="15"/>
  <c r="P236" i="15"/>
  <c r="N236" i="15"/>
  <c r="K236" i="15"/>
  <c r="J236" i="15" s="1"/>
  <c r="W235" i="15"/>
  <c r="V235" i="15"/>
  <c r="P235" i="15"/>
  <c r="N235" i="15"/>
  <c r="K235" i="15" s="1"/>
  <c r="J235" i="15" s="1"/>
  <c r="V234" i="15"/>
  <c r="P234" i="15"/>
  <c r="N234" i="15"/>
  <c r="K234" i="15"/>
  <c r="J234" i="15" s="1"/>
  <c r="V233" i="15"/>
  <c r="P233" i="15"/>
  <c r="N233" i="15"/>
  <c r="K233" i="15" s="1"/>
  <c r="J233" i="15" s="1"/>
  <c r="W232" i="15"/>
  <c r="V232" i="15"/>
  <c r="P232" i="15"/>
  <c r="N232" i="15"/>
  <c r="K232" i="15"/>
  <c r="J232" i="15" s="1"/>
  <c r="V231" i="15"/>
  <c r="P231" i="15"/>
  <c r="N231" i="15"/>
  <c r="K231" i="15" s="1"/>
  <c r="J231" i="15" s="1"/>
  <c r="V230" i="15"/>
  <c r="P230" i="15"/>
  <c r="N230" i="15"/>
  <c r="K230" i="15"/>
  <c r="J230" i="15" s="1"/>
  <c r="W229" i="15"/>
  <c r="V229" i="15"/>
  <c r="P229" i="15"/>
  <c r="N229" i="15"/>
  <c r="K229" i="15" s="1"/>
  <c r="J229" i="15" s="1"/>
  <c r="V228" i="15"/>
  <c r="P228" i="15"/>
  <c r="N228" i="15"/>
  <c r="K228" i="15"/>
  <c r="J228" i="15" s="1"/>
  <c r="W227" i="15"/>
  <c r="V227" i="15"/>
  <c r="P227" i="15"/>
  <c r="N227" i="15"/>
  <c r="K227" i="15" s="1"/>
  <c r="J227" i="15" s="1"/>
  <c r="V226" i="15"/>
  <c r="P226" i="15"/>
  <c r="N226" i="15"/>
  <c r="K226" i="15"/>
  <c r="J226" i="15" s="1"/>
  <c r="V225" i="15"/>
  <c r="P225" i="15"/>
  <c r="N225" i="15"/>
  <c r="K225" i="15" s="1"/>
  <c r="J225" i="15" s="1"/>
  <c r="V224" i="15"/>
  <c r="P224" i="15"/>
  <c r="N224" i="15"/>
  <c r="K224" i="15"/>
  <c r="J224" i="15" s="1"/>
  <c r="W223" i="15"/>
  <c r="V223" i="15"/>
  <c r="P223" i="15"/>
  <c r="N223" i="15"/>
  <c r="K223" i="15" s="1"/>
  <c r="J223" i="15" s="1"/>
  <c r="W222" i="15"/>
  <c r="V222" i="15"/>
  <c r="P222" i="15"/>
  <c r="N222" i="15"/>
  <c r="K222" i="15"/>
  <c r="J222" i="15" s="1"/>
  <c r="V221" i="15"/>
  <c r="P221" i="15"/>
  <c r="N221" i="15"/>
  <c r="K221" i="15" s="1"/>
  <c r="J221" i="15" s="1"/>
  <c r="V220" i="15"/>
  <c r="P220" i="15"/>
  <c r="N220" i="15"/>
  <c r="K220" i="15"/>
  <c r="J220" i="15" s="1"/>
  <c r="W219" i="15"/>
  <c r="V219" i="15"/>
  <c r="P219" i="15"/>
  <c r="N219" i="15"/>
  <c r="K219" i="15" s="1"/>
  <c r="J219" i="15" s="1"/>
  <c r="W218" i="15"/>
  <c r="V218" i="15"/>
  <c r="P218" i="15"/>
  <c r="N218" i="15"/>
  <c r="K218" i="15"/>
  <c r="J218" i="15" s="1"/>
  <c r="V217" i="15"/>
  <c r="P217" i="15"/>
  <c r="N217" i="15"/>
  <c r="K217" i="15" s="1"/>
  <c r="J217" i="15" s="1"/>
  <c r="W216" i="15"/>
  <c r="V216" i="15"/>
  <c r="P216" i="15"/>
  <c r="N216" i="15"/>
  <c r="K216" i="15"/>
  <c r="J216" i="15" s="1"/>
  <c r="V215" i="15"/>
  <c r="P215" i="15"/>
  <c r="N215" i="15"/>
  <c r="K215" i="15" s="1"/>
  <c r="J215" i="15" s="1"/>
  <c r="W214" i="15"/>
  <c r="V214" i="15"/>
  <c r="P214" i="15"/>
  <c r="N214" i="15"/>
  <c r="K214" i="15"/>
  <c r="J214" i="15" s="1"/>
  <c r="W213" i="15"/>
  <c r="V213" i="15"/>
  <c r="P213" i="15"/>
  <c r="N213" i="15"/>
  <c r="K213" i="15" s="1"/>
  <c r="J213" i="15" s="1"/>
  <c r="W212" i="15"/>
  <c r="V212" i="15"/>
  <c r="P212" i="15"/>
  <c r="N212" i="15"/>
  <c r="K212" i="15"/>
  <c r="J212" i="15" s="1"/>
  <c r="W211" i="15"/>
  <c r="V211" i="15"/>
  <c r="P211" i="15"/>
  <c r="N211" i="15"/>
  <c r="K211" i="15" s="1"/>
  <c r="J211" i="15" s="1"/>
  <c r="V210" i="15"/>
  <c r="P210" i="15"/>
  <c r="N210" i="15"/>
  <c r="K210" i="15"/>
  <c r="J210" i="15" s="1"/>
  <c r="W209" i="15"/>
  <c r="P209" i="15"/>
  <c r="N209" i="15"/>
  <c r="K209" i="15" s="1"/>
  <c r="J209" i="15" s="1"/>
  <c r="V208" i="15"/>
  <c r="P208" i="15"/>
  <c r="N208" i="15"/>
  <c r="K208" i="15" s="1"/>
  <c r="J208" i="15"/>
  <c r="V207" i="15"/>
  <c r="P207" i="15"/>
  <c r="N207" i="15"/>
  <c r="V206" i="15"/>
  <c r="P206" i="15"/>
  <c r="N206" i="15"/>
  <c r="K206" i="15" s="1"/>
  <c r="J206" i="15"/>
  <c r="W205" i="15"/>
  <c r="V205" i="15"/>
  <c r="P205" i="15"/>
  <c r="N205" i="15"/>
  <c r="W204" i="15"/>
  <c r="V204" i="15"/>
  <c r="P204" i="15"/>
  <c r="N204" i="15"/>
  <c r="K204" i="15" s="1"/>
  <c r="J204" i="15"/>
  <c r="V203" i="15"/>
  <c r="P203" i="15"/>
  <c r="N203" i="15"/>
  <c r="K203" i="15" s="1"/>
  <c r="J203" i="15" s="1"/>
  <c r="W202" i="15"/>
  <c r="V202" i="15"/>
  <c r="P202" i="15"/>
  <c r="N202" i="15"/>
  <c r="K202" i="15" s="1"/>
  <c r="J202" i="15"/>
  <c r="W201" i="15"/>
  <c r="V201" i="15"/>
  <c r="P201" i="15"/>
  <c r="N201" i="15"/>
  <c r="V200" i="15"/>
  <c r="P200" i="15"/>
  <c r="N200" i="15"/>
  <c r="K200" i="15" s="1"/>
  <c r="J200" i="15" s="1"/>
  <c r="V199" i="15"/>
  <c r="P199" i="15"/>
  <c r="N199" i="15"/>
  <c r="W198" i="15"/>
  <c r="V198" i="15"/>
  <c r="P198" i="15"/>
  <c r="N198" i="15"/>
  <c r="K198" i="15" s="1"/>
  <c r="J198" i="15"/>
  <c r="W197" i="15"/>
  <c r="V197" i="15"/>
  <c r="P197" i="15"/>
  <c r="N197" i="15"/>
  <c r="K197" i="15" s="1"/>
  <c r="J197" i="15" s="1"/>
  <c r="W196" i="15"/>
  <c r="P196" i="15"/>
  <c r="N196" i="15"/>
  <c r="K196" i="15"/>
  <c r="J196" i="15" s="1"/>
  <c r="V195" i="15"/>
  <c r="P195" i="15"/>
  <c r="K195" i="15"/>
  <c r="J195" i="15"/>
  <c r="W194" i="15"/>
  <c r="P194" i="15"/>
  <c r="N194" i="15"/>
  <c r="K194" i="15"/>
  <c r="J194" i="15" s="1"/>
  <c r="V193" i="15"/>
  <c r="P193" i="15"/>
  <c r="N193" i="15"/>
  <c r="K193" i="15"/>
  <c r="J193" i="15" s="1"/>
  <c r="W192" i="15"/>
  <c r="V192" i="15"/>
  <c r="P192" i="15"/>
  <c r="N192" i="15"/>
  <c r="K192" i="15"/>
  <c r="J192" i="15" s="1"/>
  <c r="W191" i="15"/>
  <c r="V191" i="15"/>
  <c r="P191" i="15"/>
  <c r="N191" i="15"/>
  <c r="K191" i="15"/>
  <c r="J191" i="15" s="1"/>
  <c r="W190" i="15"/>
  <c r="V190" i="15"/>
  <c r="P190" i="15"/>
  <c r="N190" i="15"/>
  <c r="K190" i="15"/>
  <c r="J190" i="15" s="1"/>
  <c r="W189" i="15"/>
  <c r="V189" i="15"/>
  <c r="P189" i="15"/>
  <c r="N189" i="15"/>
  <c r="K189" i="15"/>
  <c r="J189" i="15" s="1"/>
  <c r="V188" i="15"/>
  <c r="P188" i="15"/>
  <c r="N188" i="15"/>
  <c r="K188" i="15"/>
  <c r="J188" i="15" s="1"/>
  <c r="W187" i="15"/>
  <c r="V187" i="15"/>
  <c r="P187" i="15"/>
  <c r="N187" i="15"/>
  <c r="K187" i="15"/>
  <c r="J187" i="15" s="1"/>
  <c r="W186" i="15"/>
  <c r="V186" i="15"/>
  <c r="P186" i="15"/>
  <c r="N186" i="15"/>
  <c r="K186" i="15"/>
  <c r="J186" i="15" s="1"/>
  <c r="V185" i="15"/>
  <c r="P185" i="15"/>
  <c r="N185" i="15"/>
  <c r="K185" i="15"/>
  <c r="J185" i="15" s="1"/>
  <c r="V184" i="15"/>
  <c r="P184" i="15"/>
  <c r="N184" i="15"/>
  <c r="K184" i="15"/>
  <c r="J184" i="15" s="1"/>
  <c r="V183" i="15"/>
  <c r="P183" i="15"/>
  <c r="N183" i="15"/>
  <c r="K183" i="15"/>
  <c r="J183" i="15" s="1"/>
  <c r="V182" i="15"/>
  <c r="P182" i="15"/>
  <c r="N182" i="15"/>
  <c r="K182" i="15"/>
  <c r="J182" i="15" s="1"/>
  <c r="V181" i="15"/>
  <c r="P181" i="15"/>
  <c r="N181" i="15"/>
  <c r="K181" i="15"/>
  <c r="J181" i="15" s="1"/>
  <c r="V180" i="15"/>
  <c r="P180" i="15"/>
  <c r="N180" i="15"/>
  <c r="K180" i="15"/>
  <c r="J180" i="15" s="1"/>
  <c r="V179" i="15"/>
  <c r="P179" i="15"/>
  <c r="N179" i="15"/>
  <c r="K179" i="15"/>
  <c r="J179" i="15" s="1"/>
  <c r="W178" i="15"/>
  <c r="V178" i="15"/>
  <c r="P178" i="15"/>
  <c r="N178" i="15"/>
  <c r="K178" i="15"/>
  <c r="J178" i="15" s="1"/>
  <c r="W177" i="15"/>
  <c r="V177" i="15"/>
  <c r="P177" i="15"/>
  <c r="N177" i="15"/>
  <c r="K177" i="15"/>
  <c r="J177" i="15" s="1"/>
  <c r="W176" i="15"/>
  <c r="V176" i="15"/>
  <c r="P176" i="15"/>
  <c r="N176" i="15"/>
  <c r="K176" i="15"/>
  <c r="J176" i="15" s="1"/>
  <c r="W175" i="15"/>
  <c r="V175" i="15"/>
  <c r="P175" i="15"/>
  <c r="N175" i="15"/>
  <c r="K175" i="15"/>
  <c r="J175" i="15" s="1"/>
  <c r="W174" i="15"/>
  <c r="V174" i="15"/>
  <c r="P174" i="15"/>
  <c r="N174" i="15"/>
  <c r="K174" i="15"/>
  <c r="J174" i="15" s="1"/>
  <c r="V173" i="15"/>
  <c r="K173" i="15" s="1"/>
  <c r="J173" i="15" s="1"/>
  <c r="P173" i="15"/>
  <c r="V172" i="15"/>
  <c r="P172" i="15"/>
  <c r="N172" i="15"/>
  <c r="V171" i="15"/>
  <c r="P171" i="15"/>
  <c r="N171" i="15"/>
  <c r="V170" i="15"/>
  <c r="P170" i="15"/>
  <c r="N170" i="15"/>
  <c r="K170" i="15" s="1"/>
  <c r="J170" i="15" s="1"/>
  <c r="W169" i="15"/>
  <c r="V169" i="15"/>
  <c r="P169" i="15"/>
  <c r="N169" i="15"/>
  <c r="K169" i="15" s="1"/>
  <c r="J169" i="15" s="1"/>
  <c r="W168" i="15"/>
  <c r="V168" i="15"/>
  <c r="P168" i="15"/>
  <c r="N168" i="15"/>
  <c r="K168" i="15" s="1"/>
  <c r="J168" i="15" s="1"/>
  <c r="W167" i="15"/>
  <c r="V167" i="15"/>
  <c r="P167" i="15"/>
  <c r="N167" i="15"/>
  <c r="K167" i="15" s="1"/>
  <c r="J167" i="15" s="1"/>
  <c r="V166" i="15"/>
  <c r="P166" i="15"/>
  <c r="N166" i="15"/>
  <c r="W165" i="15"/>
  <c r="V165" i="15"/>
  <c r="P165" i="15"/>
  <c r="N165" i="15"/>
  <c r="K165" i="15" s="1"/>
  <c r="J165" i="15" s="1"/>
  <c r="V164" i="15"/>
  <c r="P164" i="15"/>
  <c r="N164" i="15"/>
  <c r="W163" i="15"/>
  <c r="V163" i="15"/>
  <c r="P163" i="15"/>
  <c r="N163" i="15"/>
  <c r="W162" i="15"/>
  <c r="V162" i="15"/>
  <c r="P162" i="15"/>
  <c r="N162" i="15"/>
  <c r="V161" i="15"/>
  <c r="P161" i="15"/>
  <c r="N161" i="15"/>
  <c r="K161" i="15" s="1"/>
  <c r="J161" i="15" s="1"/>
  <c r="V160" i="15"/>
  <c r="P160" i="15"/>
  <c r="N160" i="15"/>
  <c r="K160" i="15" s="1"/>
  <c r="J160" i="15" s="1"/>
  <c r="W159" i="15"/>
  <c r="V159" i="15"/>
  <c r="P159" i="15"/>
  <c r="N159" i="15"/>
  <c r="K159" i="15" s="1"/>
  <c r="J159" i="15" s="1"/>
  <c r="W158" i="15"/>
  <c r="V158" i="15"/>
  <c r="P158" i="15"/>
  <c r="N158" i="15"/>
  <c r="V157" i="15"/>
  <c r="P157" i="15"/>
  <c r="N157" i="15"/>
  <c r="K157" i="15" s="1"/>
  <c r="J157" i="15" s="1"/>
  <c r="V156" i="15"/>
  <c r="P156" i="15"/>
  <c r="N156" i="15"/>
  <c r="K156" i="15" s="1"/>
  <c r="J156" i="15" s="1"/>
  <c r="V155" i="15"/>
  <c r="P155" i="15"/>
  <c r="N155" i="15"/>
  <c r="W154" i="15"/>
  <c r="V154" i="15"/>
  <c r="K154" i="15" s="1"/>
  <c r="J154" i="15" s="1"/>
  <c r="P154" i="15"/>
  <c r="W153" i="15"/>
  <c r="V153" i="15"/>
  <c r="P153" i="15"/>
  <c r="N153" i="15"/>
  <c r="K153" i="15" s="1"/>
  <c r="J153" i="15" s="1"/>
  <c r="W152" i="15"/>
  <c r="V152" i="15"/>
  <c r="P152" i="15"/>
  <c r="N152" i="15"/>
  <c r="K152" i="15"/>
  <c r="J152" i="15" s="1"/>
  <c r="W151" i="15"/>
  <c r="V151" i="15"/>
  <c r="P151" i="15"/>
  <c r="N151" i="15"/>
  <c r="K151" i="15"/>
  <c r="J151" i="15" s="1"/>
  <c r="V150" i="15"/>
  <c r="P150" i="15"/>
  <c r="N150" i="15"/>
  <c r="K150" i="15"/>
  <c r="J150" i="15" s="1"/>
  <c r="W149" i="15"/>
  <c r="V149" i="15"/>
  <c r="K149" i="15" s="1"/>
  <c r="J149" i="15" s="1"/>
  <c r="P149" i="15"/>
  <c r="N149" i="15"/>
  <c r="W148" i="15"/>
  <c r="V148" i="15"/>
  <c r="P148" i="15"/>
  <c r="N148" i="15"/>
  <c r="K148" i="15" s="1"/>
  <c r="J148" i="15" s="1"/>
  <c r="W147" i="15"/>
  <c r="V147" i="15"/>
  <c r="P147" i="15"/>
  <c r="N147" i="15"/>
  <c r="K147" i="15" s="1"/>
  <c r="J147" i="15" s="1"/>
  <c r="V146" i="15"/>
  <c r="P146" i="15"/>
  <c r="K146" i="15"/>
  <c r="J146" i="15" s="1"/>
  <c r="W145" i="15"/>
  <c r="V145" i="15"/>
  <c r="P145" i="15"/>
  <c r="N145" i="15"/>
  <c r="K145" i="15" s="1"/>
  <c r="J145" i="15" s="1"/>
  <c r="V144" i="15"/>
  <c r="P144" i="15"/>
  <c r="N144" i="15"/>
  <c r="K144" i="15" s="1"/>
  <c r="J144" i="15" s="1"/>
  <c r="W143" i="15"/>
  <c r="V143" i="15"/>
  <c r="P143" i="15"/>
  <c r="N143" i="15"/>
  <c r="K143" i="15"/>
  <c r="J143" i="15" s="1"/>
  <c r="W142" i="15"/>
  <c r="P142" i="15"/>
  <c r="N142" i="15"/>
  <c r="K142" i="15"/>
  <c r="J142" i="15" s="1"/>
  <c r="W141" i="15"/>
  <c r="V141" i="15"/>
  <c r="P141" i="15"/>
  <c r="N141" i="15"/>
  <c r="K141" i="15"/>
  <c r="J141" i="15"/>
  <c r="V140" i="15"/>
  <c r="P140" i="15"/>
  <c r="K140" i="15"/>
  <c r="J140" i="15"/>
  <c r="W139" i="15"/>
  <c r="V139" i="15"/>
  <c r="P139" i="15"/>
  <c r="N139" i="15"/>
  <c r="K139" i="15" s="1"/>
  <c r="J139" i="15" s="1"/>
  <c r="W138" i="15"/>
  <c r="V138" i="15"/>
  <c r="P138" i="15"/>
  <c r="N138" i="15"/>
  <c r="K138" i="15"/>
  <c r="J138" i="15"/>
  <c r="W137" i="15"/>
  <c r="V137" i="15"/>
  <c r="N137" i="15"/>
  <c r="K136" i="15"/>
  <c r="J136" i="15"/>
  <c r="W135" i="15"/>
  <c r="V135" i="15"/>
  <c r="P135" i="15"/>
  <c r="N135" i="15"/>
  <c r="K135" i="15"/>
  <c r="J135" i="15" s="1"/>
  <c r="W134" i="15"/>
  <c r="V134" i="15"/>
  <c r="P134" i="15"/>
  <c r="N134" i="15"/>
  <c r="K134" i="15" s="1"/>
  <c r="J134" i="15" s="1"/>
  <c r="W133" i="15"/>
  <c r="V133" i="15"/>
  <c r="P133" i="15"/>
  <c r="N133" i="15"/>
  <c r="K133" i="15" s="1"/>
  <c r="J133" i="15" s="1"/>
  <c r="W132" i="15"/>
  <c r="V132" i="15"/>
  <c r="P132" i="15"/>
  <c r="N132" i="15"/>
  <c r="K132" i="15" s="1"/>
  <c r="J132" i="15"/>
  <c r="W131" i="15"/>
  <c r="V131" i="15"/>
  <c r="K131" i="15" s="1"/>
  <c r="J131" i="15" s="1"/>
  <c r="P131" i="15"/>
  <c r="N131" i="15"/>
  <c r="W130" i="15"/>
  <c r="N130" i="15"/>
  <c r="K130" i="15" s="1"/>
  <c r="J130" i="15" s="1"/>
  <c r="W129" i="15"/>
  <c r="V129" i="15"/>
  <c r="P129" i="15"/>
  <c r="N129" i="15"/>
  <c r="K129" i="15" s="1"/>
  <c r="J129" i="15" s="1"/>
  <c r="V128" i="15"/>
  <c r="P128" i="15"/>
  <c r="N128" i="15"/>
  <c r="K128" i="15" s="1"/>
  <c r="J128" i="15" s="1"/>
  <c r="W127" i="15"/>
  <c r="V127" i="15"/>
  <c r="P127" i="15"/>
  <c r="N127" i="15"/>
  <c r="K127" i="15"/>
  <c r="J127" i="15" s="1"/>
  <c r="W126" i="15"/>
  <c r="V126" i="15"/>
  <c r="P126" i="15"/>
  <c r="N126" i="15"/>
  <c r="K126" i="15" s="1"/>
  <c r="J126" i="15" s="1"/>
  <c r="W125" i="15"/>
  <c r="V125" i="15"/>
  <c r="P125" i="15"/>
  <c r="K125" i="15"/>
  <c r="J125" i="15" s="1"/>
  <c r="W124" i="15"/>
  <c r="V124" i="15"/>
  <c r="P124" i="15"/>
  <c r="K124" i="15"/>
  <c r="J124" i="15" s="1"/>
  <c r="W123" i="15"/>
  <c r="V123" i="15"/>
  <c r="P123" i="15"/>
  <c r="K123" i="15"/>
  <c r="J123" i="15"/>
  <c r="W122" i="15"/>
  <c r="V122" i="15"/>
  <c r="P122" i="15"/>
  <c r="N122" i="15"/>
  <c r="K122" i="15"/>
  <c r="J122" i="15" s="1"/>
  <c r="W121" i="15"/>
  <c r="V121" i="15"/>
  <c r="P121" i="15"/>
  <c r="N121" i="15"/>
  <c r="W120" i="15"/>
  <c r="V120" i="15"/>
  <c r="K120" i="15" s="1"/>
  <c r="J120" i="15" s="1"/>
  <c r="P120" i="15"/>
  <c r="V119" i="15"/>
  <c r="K119" i="15" s="1"/>
  <c r="P119" i="15"/>
  <c r="J119" i="15"/>
  <c r="V118" i="15"/>
  <c r="P118" i="15"/>
  <c r="N118" i="15"/>
  <c r="K118" i="15" s="1"/>
  <c r="J118" i="15" s="1"/>
  <c r="W117" i="15"/>
  <c r="V117" i="15"/>
  <c r="P117" i="15"/>
  <c r="N117" i="15"/>
  <c r="V116" i="15"/>
  <c r="N116" i="15"/>
  <c r="K116" i="15"/>
  <c r="J116" i="15" s="1"/>
  <c r="W115" i="15"/>
  <c r="V115" i="15"/>
  <c r="P115" i="15"/>
  <c r="K115" i="15"/>
  <c r="J115" i="15" s="1"/>
  <c r="W114" i="15"/>
  <c r="V114" i="15"/>
  <c r="P114" i="15"/>
  <c r="N114" i="15"/>
  <c r="W113" i="15"/>
  <c r="V113" i="15"/>
  <c r="P113" i="15"/>
  <c r="N113" i="15"/>
  <c r="K113" i="15"/>
  <c r="J113" i="15" s="1"/>
  <c r="V112" i="15"/>
  <c r="P112" i="15"/>
  <c r="N112" i="15"/>
  <c r="K112" i="15" s="1"/>
  <c r="J112" i="15" s="1"/>
  <c r="W111" i="15"/>
  <c r="V111" i="15"/>
  <c r="P111" i="15"/>
  <c r="N111" i="15"/>
  <c r="K111" i="15" s="1"/>
  <c r="J111" i="15" s="1"/>
  <c r="W110" i="15"/>
  <c r="V110" i="15"/>
  <c r="P110" i="15"/>
  <c r="N110" i="15"/>
  <c r="K110" i="15" s="1"/>
  <c r="J110" i="15" s="1"/>
  <c r="W109" i="15"/>
  <c r="V109" i="15"/>
  <c r="P109" i="15"/>
  <c r="N109" i="15"/>
  <c r="K109" i="15"/>
  <c r="J109" i="15" s="1"/>
  <c r="V108" i="15"/>
  <c r="P108" i="15"/>
  <c r="N108" i="15"/>
  <c r="K108" i="15" s="1"/>
  <c r="J108" i="15" s="1"/>
  <c r="V107" i="15"/>
  <c r="P107" i="15"/>
  <c r="N107" i="15"/>
  <c r="K107" i="15"/>
  <c r="J107" i="15" s="1"/>
  <c r="W106" i="15"/>
  <c r="N106" i="15"/>
  <c r="K106" i="15"/>
  <c r="J106" i="15" s="1"/>
  <c r="W105" i="15"/>
  <c r="V105" i="15"/>
  <c r="P105" i="15"/>
  <c r="N105" i="15"/>
  <c r="K105" i="15" s="1"/>
  <c r="J105" i="15" s="1"/>
  <c r="V104" i="15"/>
  <c r="K104" i="15" s="1"/>
  <c r="J104" i="15" s="1"/>
  <c r="P104" i="15"/>
  <c r="V103" i="15"/>
  <c r="P103" i="15"/>
  <c r="N103" i="15"/>
  <c r="K103" i="15"/>
  <c r="J103" i="15" s="1"/>
  <c r="V102" i="15"/>
  <c r="N102" i="15"/>
  <c r="K102" i="15" s="1"/>
  <c r="J102" i="15" s="1"/>
  <c r="V101" i="15"/>
  <c r="P101" i="15"/>
  <c r="N101" i="15"/>
  <c r="K101" i="15"/>
  <c r="J101" i="15" s="1"/>
  <c r="W100" i="15"/>
  <c r="V100" i="15"/>
  <c r="P100" i="15"/>
  <c r="N100" i="15"/>
  <c r="K100" i="15" s="1"/>
  <c r="J100" i="15" s="1"/>
  <c r="W99" i="15"/>
  <c r="V99" i="15"/>
  <c r="P99" i="15"/>
  <c r="N99" i="15"/>
  <c r="K99" i="15"/>
  <c r="J99" i="15" s="1"/>
  <c r="W98" i="15"/>
  <c r="V98" i="15"/>
  <c r="P98" i="15"/>
  <c r="N98" i="15"/>
  <c r="K98" i="15" s="1"/>
  <c r="J98" i="15" s="1"/>
  <c r="W97" i="15"/>
  <c r="V97" i="15"/>
  <c r="P97" i="15"/>
  <c r="N97" i="15"/>
  <c r="K97" i="15"/>
  <c r="J97" i="15" s="1"/>
  <c r="W96" i="15"/>
  <c r="V96" i="15"/>
  <c r="P96" i="15"/>
  <c r="N96" i="15"/>
  <c r="K96" i="15" s="1"/>
  <c r="J96" i="15" s="1"/>
  <c r="V95" i="15"/>
  <c r="P95" i="15"/>
  <c r="N95" i="15"/>
  <c r="K95" i="15"/>
  <c r="J95" i="15" s="1"/>
  <c r="W94" i="15"/>
  <c r="V94" i="15"/>
  <c r="P94" i="15"/>
  <c r="N94" i="15"/>
  <c r="K94" i="15" s="1"/>
  <c r="J94" i="15" s="1"/>
  <c r="V93" i="15"/>
  <c r="P93" i="15"/>
  <c r="N93" i="15"/>
  <c r="K93" i="15"/>
  <c r="J93" i="15" s="1"/>
  <c r="V92" i="15"/>
  <c r="P92" i="15"/>
  <c r="N92" i="15"/>
  <c r="K92" i="15" s="1"/>
  <c r="J92" i="15"/>
  <c r="W91" i="15"/>
  <c r="V91" i="15"/>
  <c r="P91" i="15"/>
  <c r="N91" i="15"/>
  <c r="K91" i="15"/>
  <c r="J91" i="15" s="1"/>
  <c r="V90" i="15"/>
  <c r="N90" i="15"/>
  <c r="K90" i="15" s="1"/>
  <c r="J90" i="15"/>
  <c r="V89" i="15"/>
  <c r="P89" i="15"/>
  <c r="N89" i="15"/>
  <c r="K89" i="15"/>
  <c r="J89" i="15" s="1"/>
  <c r="V88" i="15"/>
  <c r="P88" i="15"/>
  <c r="N88" i="15"/>
  <c r="K88" i="15" s="1"/>
  <c r="J88" i="15" s="1"/>
  <c r="V87" i="15"/>
  <c r="N87" i="15"/>
  <c r="K87" i="15"/>
  <c r="J87" i="15" s="1"/>
  <c r="W86" i="15"/>
  <c r="V86" i="15"/>
  <c r="N86" i="15"/>
  <c r="K86" i="15" s="1"/>
  <c r="J86" i="15" s="1"/>
  <c r="W85" i="15"/>
  <c r="V85" i="15"/>
  <c r="P85" i="15"/>
  <c r="N85" i="15"/>
  <c r="K85" i="15"/>
  <c r="J85" i="15" s="1"/>
  <c r="W84" i="15"/>
  <c r="V84" i="15"/>
  <c r="P84" i="15"/>
  <c r="N84" i="15"/>
  <c r="K84" i="15" s="1"/>
  <c r="J84" i="15" s="1"/>
  <c r="W83" i="15"/>
  <c r="V83" i="15"/>
  <c r="N83" i="15"/>
  <c r="K83" i="15" s="1"/>
  <c r="J83" i="15" s="1"/>
  <c r="W82" i="15"/>
  <c r="V82" i="15"/>
  <c r="P82" i="15"/>
  <c r="N82" i="15"/>
  <c r="K82" i="15" s="1"/>
  <c r="J82" i="15"/>
  <c r="W81" i="15"/>
  <c r="V81" i="15"/>
  <c r="P81" i="15"/>
  <c r="N81" i="15"/>
  <c r="K81" i="15" s="1"/>
  <c r="J81" i="15" s="1"/>
  <c r="W80" i="15"/>
  <c r="V80" i="15"/>
  <c r="P80" i="15"/>
  <c r="N80" i="15"/>
  <c r="K80" i="15" s="1"/>
  <c r="J80" i="15" s="1"/>
  <c r="W79" i="15"/>
  <c r="V79" i="15"/>
  <c r="P79" i="15"/>
  <c r="N79" i="15"/>
  <c r="K79" i="15" s="1"/>
  <c r="J79" i="15" s="1"/>
  <c r="W78" i="15"/>
  <c r="V78" i="15"/>
  <c r="P78" i="15"/>
  <c r="N78" i="15"/>
  <c r="K78" i="15" s="1"/>
  <c r="J78" i="15" s="1"/>
  <c r="W77" i="15"/>
  <c r="V77" i="15"/>
  <c r="P77" i="15"/>
  <c r="N77" i="15"/>
  <c r="K77" i="15" s="1"/>
  <c r="J77" i="15" s="1"/>
  <c r="V76" i="15"/>
  <c r="P76" i="15"/>
  <c r="N76" i="15"/>
  <c r="K76" i="15" s="1"/>
  <c r="J76" i="15" s="1"/>
  <c r="W75" i="15"/>
  <c r="V75" i="15"/>
  <c r="P75" i="15"/>
  <c r="N75" i="15"/>
  <c r="K75" i="15" s="1"/>
  <c r="J75" i="15" s="1"/>
  <c r="W74" i="15"/>
  <c r="V74" i="15"/>
  <c r="P74" i="15"/>
  <c r="K74" i="15"/>
  <c r="J74" i="15" s="1"/>
  <c r="V73" i="15"/>
  <c r="P73" i="15"/>
  <c r="N73" i="15"/>
  <c r="K73" i="15" s="1"/>
  <c r="J73" i="15" s="1"/>
  <c r="W72" i="15"/>
  <c r="V72" i="15"/>
  <c r="P72" i="15"/>
  <c r="N72" i="15"/>
  <c r="K72" i="15" s="1"/>
  <c r="J72" i="15" s="1"/>
  <c r="W71" i="15"/>
  <c r="V71" i="15"/>
  <c r="K71" i="15" s="1"/>
  <c r="J71" i="15" s="1"/>
  <c r="P71" i="15"/>
  <c r="W70" i="15"/>
  <c r="V70" i="15"/>
  <c r="P70" i="15"/>
  <c r="N70" i="15"/>
  <c r="K70" i="15"/>
  <c r="J70" i="15" s="1"/>
  <c r="W69" i="15"/>
  <c r="V69" i="15"/>
  <c r="K69" i="15" s="1"/>
  <c r="J69" i="15" s="1"/>
  <c r="N69" i="15"/>
  <c r="W68" i="15"/>
  <c r="V68" i="15"/>
  <c r="P68" i="15"/>
  <c r="N68" i="15"/>
  <c r="K68" i="15"/>
  <c r="J68" i="15" s="1"/>
  <c r="W67" i="15"/>
  <c r="P67" i="15"/>
  <c r="N67" i="15"/>
  <c r="K67" i="15" s="1"/>
  <c r="J67" i="15" s="1"/>
  <c r="W66" i="15"/>
  <c r="P66" i="15"/>
  <c r="N66" i="15"/>
  <c r="K66" i="15"/>
  <c r="J66" i="15" s="1"/>
  <c r="P65" i="15"/>
  <c r="K65" i="15"/>
  <c r="J65" i="15"/>
  <c r="P64" i="15"/>
  <c r="K64" i="15"/>
  <c r="J64" i="15" s="1"/>
  <c r="W63" i="15"/>
  <c r="P63" i="15"/>
  <c r="K63" i="15"/>
  <c r="J63" i="15" s="1"/>
  <c r="W62" i="15"/>
  <c r="V62" i="15"/>
  <c r="N62" i="15"/>
  <c r="K62" i="15" s="1"/>
  <c r="J62" i="15" s="1"/>
  <c r="W61" i="15"/>
  <c r="P61" i="15"/>
  <c r="N61" i="15"/>
  <c r="K61" i="15" s="1"/>
  <c r="J61" i="15" s="1"/>
  <c r="W60" i="15"/>
  <c r="P60" i="15"/>
  <c r="K60" i="15"/>
  <c r="J60" i="15" s="1"/>
  <c r="W59" i="15"/>
  <c r="P59" i="15"/>
  <c r="N59" i="15"/>
  <c r="K59" i="15"/>
  <c r="J59" i="15" s="1"/>
  <c r="W58" i="15"/>
  <c r="V58" i="15"/>
  <c r="K58" i="15" s="1"/>
  <c r="J58" i="15" s="1"/>
  <c r="W57" i="15"/>
  <c r="P57" i="15"/>
  <c r="N57" i="15"/>
  <c r="K57" i="15" s="1"/>
  <c r="J57" i="15" s="1"/>
  <c r="W56" i="15"/>
  <c r="K56" i="15"/>
  <c r="J56" i="15" s="1"/>
  <c r="W55" i="15"/>
  <c r="V55" i="15"/>
  <c r="P55" i="15"/>
  <c r="K55" i="15"/>
  <c r="J55" i="15" s="1"/>
  <c r="W54" i="15"/>
  <c r="V54" i="15"/>
  <c r="N54" i="15"/>
  <c r="K54" i="15" s="1"/>
  <c r="J54" i="15" s="1"/>
  <c r="W53" i="15"/>
  <c r="P53" i="15"/>
  <c r="K53" i="15"/>
  <c r="J53" i="15"/>
  <c r="W52" i="15"/>
  <c r="V52" i="15"/>
  <c r="P52" i="15"/>
  <c r="N52" i="15"/>
  <c r="K52" i="15" s="1"/>
  <c r="J52" i="15" s="1"/>
  <c r="W51" i="15"/>
  <c r="V51" i="15"/>
  <c r="P51" i="15"/>
  <c r="N51" i="15"/>
  <c r="K51" i="15" s="1"/>
  <c r="J51" i="15" s="1"/>
  <c r="W50" i="15"/>
  <c r="P50" i="15"/>
  <c r="N50" i="15"/>
  <c r="K50" i="15" s="1"/>
  <c r="J50" i="15" s="1"/>
  <c r="W49" i="15"/>
  <c r="P49" i="15"/>
  <c r="N49" i="15"/>
  <c r="K49" i="15" s="1"/>
  <c r="J49" i="15" s="1"/>
  <c r="W48" i="15"/>
  <c r="P48" i="15"/>
  <c r="K48" i="15"/>
  <c r="J48" i="15" s="1"/>
  <c r="W47" i="15"/>
  <c r="P47" i="15"/>
  <c r="N47" i="15"/>
  <c r="K47" i="15"/>
  <c r="J47" i="15" s="1"/>
  <c r="W46" i="15"/>
  <c r="P46" i="15"/>
  <c r="K46" i="15"/>
  <c r="J46" i="15" s="1"/>
  <c r="W45" i="15"/>
  <c r="V45" i="15"/>
  <c r="P45" i="15"/>
  <c r="N45" i="15"/>
  <c r="K45" i="15" s="1"/>
  <c r="J45" i="15" s="1"/>
  <c r="W44" i="15"/>
  <c r="V44" i="15"/>
  <c r="K44" i="15" s="1"/>
  <c r="J44" i="15" s="1"/>
  <c r="P44" i="15"/>
  <c r="W43" i="15"/>
  <c r="P43" i="15"/>
  <c r="N43" i="15"/>
  <c r="K43" i="15" s="1"/>
  <c r="J43" i="15"/>
  <c r="W42" i="15"/>
  <c r="P42" i="15"/>
  <c r="N42" i="15"/>
  <c r="K42" i="15" s="1"/>
  <c r="J42" i="15" s="1"/>
  <c r="W41" i="15"/>
  <c r="P41" i="15"/>
  <c r="K41" i="15"/>
  <c r="J41" i="15"/>
  <c r="W40" i="15"/>
  <c r="P40" i="15"/>
  <c r="K40" i="15"/>
  <c r="J40" i="15" s="1"/>
  <c r="W39" i="15"/>
  <c r="V39" i="15"/>
  <c r="P39" i="15"/>
  <c r="N39" i="15"/>
  <c r="K39" i="15" s="1"/>
  <c r="J39" i="15" s="1"/>
  <c r="W38" i="15"/>
  <c r="P38" i="15"/>
  <c r="N38" i="15"/>
  <c r="K38" i="15" s="1"/>
  <c r="J38" i="15" s="1"/>
  <c r="W37" i="15"/>
  <c r="P37" i="15"/>
  <c r="K37" i="15"/>
  <c r="J37" i="15" s="1"/>
  <c r="W36" i="15"/>
  <c r="V36" i="15"/>
  <c r="P36" i="15"/>
  <c r="K36" i="15"/>
  <c r="J36" i="15"/>
  <c r="W35" i="15"/>
  <c r="P35" i="15"/>
  <c r="N35" i="15"/>
  <c r="K35" i="15" s="1"/>
  <c r="J35" i="15" s="1"/>
  <c r="W34" i="15"/>
  <c r="P34" i="15"/>
  <c r="K34" i="15"/>
  <c r="J34" i="15" s="1"/>
  <c r="W33" i="15"/>
  <c r="P33" i="15"/>
  <c r="K33" i="15"/>
  <c r="J33" i="15" s="1"/>
  <c r="W32" i="15"/>
  <c r="V32" i="15"/>
  <c r="K32" i="15" s="1"/>
  <c r="J32" i="15" s="1"/>
  <c r="P32" i="15"/>
  <c r="N32" i="15"/>
  <c r="W31" i="15"/>
  <c r="V31" i="15"/>
  <c r="P31" i="15"/>
  <c r="K31" i="15"/>
  <c r="J31" i="15"/>
  <c r="W30" i="15"/>
  <c r="P30" i="15"/>
  <c r="N30" i="15"/>
  <c r="K30" i="15" s="1"/>
  <c r="J30" i="15" s="1"/>
  <c r="W29" i="15"/>
  <c r="V29" i="15"/>
  <c r="P29" i="15"/>
  <c r="N29" i="15"/>
  <c r="K29" i="15"/>
  <c r="J29" i="15" s="1"/>
  <c r="W28" i="15"/>
  <c r="N28" i="15"/>
  <c r="K28" i="15"/>
  <c r="J28" i="15" s="1"/>
  <c r="W27" i="15"/>
  <c r="V27" i="15"/>
  <c r="P27" i="15"/>
  <c r="N27" i="15"/>
  <c r="K27" i="15" s="1"/>
  <c r="J27" i="15" s="1"/>
  <c r="W26" i="15"/>
  <c r="P26" i="15"/>
  <c r="N26" i="15"/>
  <c r="K26" i="15"/>
  <c r="J26" i="15"/>
  <c r="W25" i="15"/>
  <c r="V25" i="15"/>
  <c r="K25" i="15" s="1"/>
  <c r="J25" i="15" s="1"/>
  <c r="P25" i="15"/>
  <c r="N25" i="15"/>
  <c r="W24" i="15"/>
  <c r="P24" i="15"/>
  <c r="K24" i="15"/>
  <c r="J24" i="15" s="1"/>
  <c r="P23" i="15"/>
  <c r="K23" i="15"/>
  <c r="J23" i="15" s="1"/>
  <c r="W22" i="15"/>
  <c r="P22" i="15"/>
  <c r="K22" i="15"/>
  <c r="J22" i="15" s="1"/>
  <c r="W21" i="15"/>
  <c r="P21" i="15"/>
  <c r="K21" i="15"/>
  <c r="J21" i="15" s="1"/>
  <c r="W20" i="15"/>
  <c r="P20" i="15"/>
  <c r="K20" i="15"/>
  <c r="J20" i="15" s="1"/>
  <c r="W19" i="15"/>
  <c r="V19" i="15"/>
  <c r="K19" i="15" s="1"/>
  <c r="J19" i="15" s="1"/>
  <c r="P19" i="15"/>
  <c r="W18" i="15"/>
  <c r="P18" i="15"/>
  <c r="K18" i="15"/>
  <c r="J18" i="15"/>
  <c r="W17" i="15"/>
  <c r="P17" i="15"/>
  <c r="N17" i="15"/>
  <c r="K17" i="15"/>
  <c r="J17" i="15" s="1"/>
  <c r="W16" i="15"/>
  <c r="P16" i="15"/>
  <c r="K16" i="15"/>
  <c r="J16" i="15" s="1"/>
  <c r="W15" i="15"/>
  <c r="P15" i="15"/>
  <c r="N15" i="15"/>
  <c r="K15" i="15"/>
  <c r="J15" i="15" s="1"/>
  <c r="W14" i="15"/>
  <c r="V14" i="15"/>
  <c r="P14" i="15"/>
  <c r="N14" i="15"/>
  <c r="K14" i="15" s="1"/>
  <c r="J14" i="15" s="1"/>
  <c r="W13" i="15"/>
  <c r="P13" i="15"/>
  <c r="K13" i="15"/>
  <c r="J13" i="15"/>
  <c r="W12" i="15"/>
  <c r="P12" i="15"/>
  <c r="K12" i="15"/>
  <c r="J12" i="15"/>
  <c r="W11" i="15"/>
  <c r="V11" i="15"/>
  <c r="N11" i="15"/>
  <c r="K11" i="15" s="1"/>
  <c r="J11" i="15" s="1"/>
  <c r="W10" i="15"/>
  <c r="P10" i="15"/>
  <c r="K10" i="15"/>
  <c r="J10" i="15" s="1"/>
  <c r="W9" i="15"/>
  <c r="V9" i="15"/>
  <c r="P9" i="15"/>
  <c r="N9" i="15"/>
  <c r="K9" i="15" s="1"/>
  <c r="J9" i="15" s="1"/>
  <c r="W8" i="15"/>
  <c r="P8" i="15"/>
  <c r="K8" i="15"/>
  <c r="J8" i="15"/>
  <c r="W7" i="15"/>
  <c r="P7" i="15"/>
  <c r="N7" i="15"/>
  <c r="K7" i="15"/>
  <c r="J7" i="15" s="1"/>
  <c r="W6" i="15"/>
  <c r="P6" i="15"/>
  <c r="N6" i="15"/>
  <c r="K6" i="15" s="1"/>
  <c r="J6" i="15" s="1"/>
  <c r="W5" i="15"/>
  <c r="K5" i="15"/>
  <c r="J5" i="15" s="1"/>
  <c r="W4" i="15"/>
  <c r="N4" i="15"/>
  <c r="K4" i="15"/>
  <c r="J4" i="15" s="1"/>
  <c r="W3" i="15"/>
  <c r="P3" i="15"/>
  <c r="N3" i="15"/>
  <c r="K3" i="15" s="1"/>
  <c r="Z1" i="15"/>
  <c r="X1" i="15" s="1"/>
  <c r="Y1" i="15"/>
  <c r="N266" i="14"/>
  <c r="W266" i="15" s="1"/>
  <c r="N265" i="14"/>
  <c r="W261" i="15" s="1"/>
  <c r="G265" i="14"/>
  <c r="F265" i="14" s="1"/>
  <c r="N264" i="14"/>
  <c r="W249" i="15" s="1"/>
  <c r="G264" i="14"/>
  <c r="F264" i="14" s="1"/>
  <c r="N263" i="14"/>
  <c r="W239" i="15" s="1"/>
  <c r="G263" i="14"/>
  <c r="F263" i="14" s="1"/>
  <c r="N262" i="14"/>
  <c r="W252" i="15" s="1"/>
  <c r="N261" i="14"/>
  <c r="W250" i="15" s="1"/>
  <c r="G261" i="14"/>
  <c r="F261" i="14" s="1"/>
  <c r="N260" i="14"/>
  <c r="W255" i="15" s="1"/>
  <c r="G260" i="14"/>
  <c r="F260" i="14" s="1"/>
  <c r="N259" i="14"/>
  <c r="G259" i="14"/>
  <c r="F259" i="14" s="1"/>
  <c r="N258" i="14"/>
  <c r="G258" i="14" s="1"/>
  <c r="F258" i="14" s="1"/>
  <c r="N257" i="14"/>
  <c r="W247" i="15" s="1"/>
  <c r="G257" i="14"/>
  <c r="F257" i="14" s="1"/>
  <c r="N256" i="14"/>
  <c r="W256" i="15" s="1"/>
  <c r="G256" i="14"/>
  <c r="F256" i="14" s="1"/>
  <c r="N255" i="14"/>
  <c r="W246" i="15" s="1"/>
  <c r="G255" i="14"/>
  <c r="F255" i="14" s="1"/>
  <c r="N254" i="14"/>
  <c r="G254" i="14" s="1"/>
  <c r="F254" i="14" s="1"/>
  <c r="N253" i="14"/>
  <c r="W238" i="15" s="1"/>
  <c r="G253" i="14"/>
  <c r="F253" i="14" s="1"/>
  <c r="N252" i="14"/>
  <c r="W242" i="15" s="1"/>
  <c r="G252" i="14"/>
  <c r="F252" i="14" s="1"/>
  <c r="N251" i="14"/>
  <c r="W243" i="15" s="1"/>
  <c r="G251" i="14"/>
  <c r="F251" i="14" s="1"/>
  <c r="N250" i="14"/>
  <c r="G250" i="14" s="1"/>
  <c r="F250" i="14" s="1"/>
  <c r="N249" i="14"/>
  <c r="G249" i="14"/>
  <c r="F249" i="14" s="1"/>
  <c r="N248" i="14"/>
  <c r="G248" i="14"/>
  <c r="F248" i="14" s="1"/>
  <c r="N247" i="14"/>
  <c r="G247" i="14"/>
  <c r="F247" i="14" s="1"/>
  <c r="N246" i="14"/>
  <c r="G246" i="14" s="1"/>
  <c r="F246" i="14" s="1"/>
  <c r="N245" i="14"/>
  <c r="W240" i="15" s="1"/>
  <c r="G245" i="14"/>
  <c r="F245" i="14" s="1"/>
  <c r="N244" i="14"/>
  <c r="G244" i="14"/>
  <c r="F244" i="14" s="1"/>
  <c r="N243" i="14"/>
  <c r="W241" i="15" s="1"/>
  <c r="G243" i="14"/>
  <c r="F243" i="14" s="1"/>
  <c r="N242" i="14"/>
  <c r="G242" i="14"/>
  <c r="F242" i="14" s="1"/>
  <c r="N241" i="14"/>
  <c r="G241" i="14"/>
  <c r="F241" i="14"/>
  <c r="N240" i="14"/>
  <c r="G240" i="14" s="1"/>
  <c r="F240" i="14" s="1"/>
  <c r="N239" i="14"/>
  <c r="W236" i="15" s="1"/>
  <c r="G239" i="14"/>
  <c r="F239" i="14" s="1"/>
  <c r="N238" i="14"/>
  <c r="W237" i="15" s="1"/>
  <c r="G238" i="14"/>
  <c r="F238" i="14"/>
  <c r="N237" i="14"/>
  <c r="W234" i="15" s="1"/>
  <c r="N236" i="14"/>
  <c r="W233" i="15" s="1"/>
  <c r="G236" i="14"/>
  <c r="F236" i="14" s="1"/>
  <c r="N235" i="14"/>
  <c r="W231" i="15" s="1"/>
  <c r="G235" i="14"/>
  <c r="F235" i="14"/>
  <c r="N234" i="14"/>
  <c r="G234" i="14" s="1"/>
  <c r="F234" i="14" s="1"/>
  <c r="N233" i="14"/>
  <c r="W225" i="15" s="1"/>
  <c r="N232" i="14"/>
  <c r="W230" i="15" s="1"/>
  <c r="G232" i="14"/>
  <c r="F232" i="14" s="1"/>
  <c r="N231" i="14"/>
  <c r="G231" i="14" s="1"/>
  <c r="F231" i="14" s="1"/>
  <c r="N230" i="14"/>
  <c r="G230" i="14"/>
  <c r="F230" i="14" s="1"/>
  <c r="N229" i="14"/>
  <c r="W228" i="15" s="1"/>
  <c r="G229" i="14"/>
  <c r="F229" i="14" s="1"/>
  <c r="N228" i="14"/>
  <c r="G228" i="14" s="1"/>
  <c r="F228" i="14" s="1"/>
  <c r="N227" i="14"/>
  <c r="W226" i="15" s="1"/>
  <c r="G227" i="14"/>
  <c r="F227" i="14" s="1"/>
  <c r="N226" i="14"/>
  <c r="W224" i="15" s="1"/>
  <c r="G226" i="14"/>
  <c r="F226" i="14" s="1"/>
  <c r="N225" i="14"/>
  <c r="G225" i="14" s="1"/>
  <c r="F225" i="14" s="1"/>
  <c r="N224" i="14"/>
  <c r="G224" i="14" s="1"/>
  <c r="F224" i="14" s="1"/>
  <c r="N223" i="14"/>
  <c r="N222" i="14"/>
  <c r="G222" i="14"/>
  <c r="F222" i="14" s="1"/>
  <c r="N221" i="14"/>
  <c r="W221" i="15" s="1"/>
  <c r="N220" i="14"/>
  <c r="N219" i="14"/>
  <c r="G219" i="14"/>
  <c r="F219" i="14"/>
  <c r="N218" i="14"/>
  <c r="W208" i="15" s="1"/>
  <c r="N217" i="14"/>
  <c r="G217" i="14" s="1"/>
  <c r="F217" i="14" s="1"/>
  <c r="N216" i="14"/>
  <c r="W215" i="15" s="1"/>
  <c r="G216" i="14"/>
  <c r="F216" i="14" s="1"/>
  <c r="N215" i="14"/>
  <c r="N214" i="14"/>
  <c r="W206" i="15" s="1"/>
  <c r="N213" i="14"/>
  <c r="G213" i="14"/>
  <c r="F213" i="14" s="1"/>
  <c r="N212" i="14"/>
  <c r="G212" i="14" s="1"/>
  <c r="F212" i="14" s="1"/>
  <c r="N211" i="14"/>
  <c r="G211" i="14" s="1"/>
  <c r="F211" i="14" s="1"/>
  <c r="N210" i="14"/>
  <c r="W207" i="15" s="1"/>
  <c r="G210" i="14"/>
  <c r="F210" i="14" s="1"/>
  <c r="N209" i="14"/>
  <c r="G209" i="14"/>
  <c r="F209" i="14" s="1"/>
  <c r="N208" i="14"/>
  <c r="G208" i="14" s="1"/>
  <c r="F208" i="14" s="1"/>
  <c r="N207" i="14"/>
  <c r="G207" i="14" s="1"/>
  <c r="F207" i="14" s="1"/>
  <c r="O206" i="14"/>
  <c r="N206" i="14"/>
  <c r="G206" i="14" s="1"/>
  <c r="F206" i="14" s="1"/>
  <c r="N205" i="14"/>
  <c r="W181" i="15" s="1"/>
  <c r="G205" i="14"/>
  <c r="F205" i="14"/>
  <c r="N204" i="14"/>
  <c r="W203" i="15" s="1"/>
  <c r="N203" i="14"/>
  <c r="G203" i="14"/>
  <c r="F203" i="14" s="1"/>
  <c r="N202" i="14"/>
  <c r="G202" i="14" s="1"/>
  <c r="F202" i="14" s="1"/>
  <c r="N201" i="14"/>
  <c r="W199" i="15" s="1"/>
  <c r="G201" i="14"/>
  <c r="F201" i="14" s="1"/>
  <c r="N200" i="14"/>
  <c r="W200" i="15" s="1"/>
  <c r="N199" i="14"/>
  <c r="W184" i="15" s="1"/>
  <c r="G199" i="14"/>
  <c r="F199" i="14" s="1"/>
  <c r="N198" i="14"/>
  <c r="W193" i="15" s="1"/>
  <c r="G198" i="14"/>
  <c r="F198" i="14"/>
  <c r="N197" i="14"/>
  <c r="G197" i="14"/>
  <c r="F197" i="14" s="1"/>
  <c r="N196" i="14"/>
  <c r="W195" i="15" s="1"/>
  <c r="G196" i="14"/>
  <c r="F196" i="14" s="1"/>
  <c r="G195" i="14"/>
  <c r="F195" i="14"/>
  <c r="G194" i="14"/>
  <c r="F194" i="14" s="1"/>
  <c r="N193" i="14"/>
  <c r="G193" i="14" s="1"/>
  <c r="F193" i="14" s="1"/>
  <c r="N192" i="14"/>
  <c r="W188" i="15" s="1"/>
  <c r="G192" i="14"/>
  <c r="F192" i="14" s="1"/>
  <c r="N191" i="14"/>
  <c r="G191" i="14"/>
  <c r="F191" i="14"/>
  <c r="N190" i="14"/>
  <c r="W183" i="15" s="1"/>
  <c r="G190" i="14"/>
  <c r="F190" i="14" s="1"/>
  <c r="O189" i="14"/>
  <c r="N189" i="14"/>
  <c r="G189" i="14"/>
  <c r="F189" i="14" s="1"/>
  <c r="N188" i="14"/>
  <c r="G188" i="14"/>
  <c r="F188" i="14"/>
  <c r="N187" i="14"/>
  <c r="G187" i="14" s="1"/>
  <c r="F187" i="14" s="1"/>
  <c r="N186" i="14"/>
  <c r="W185" i="15" s="1"/>
  <c r="N185" i="14"/>
  <c r="G185" i="14" s="1"/>
  <c r="F185" i="14" s="1"/>
  <c r="G184" i="14"/>
  <c r="F184" i="14" s="1"/>
  <c r="N183" i="14"/>
  <c r="G183" i="14"/>
  <c r="F183" i="14" s="1"/>
  <c r="N182" i="14"/>
  <c r="W182" i="15" s="1"/>
  <c r="G182" i="14"/>
  <c r="F182" i="14" s="1"/>
  <c r="N181" i="14"/>
  <c r="G181" i="14"/>
  <c r="F181" i="14" s="1"/>
  <c r="N180" i="14"/>
  <c r="W180" i="15" s="1"/>
  <c r="G180" i="14"/>
  <c r="F180" i="14" s="1"/>
  <c r="N179" i="14"/>
  <c r="W179" i="15" s="1"/>
  <c r="G179" i="14"/>
  <c r="F179" i="14" s="1"/>
  <c r="N178" i="14"/>
  <c r="W166" i="15" s="1"/>
  <c r="N177" i="14"/>
  <c r="G176" i="14"/>
  <c r="F176" i="14"/>
  <c r="N175" i="14"/>
  <c r="G175" i="14" s="1"/>
  <c r="F175" i="14" s="1"/>
  <c r="N174" i="14"/>
  <c r="W172" i="15" s="1"/>
  <c r="G174" i="14"/>
  <c r="F174" i="14" s="1"/>
  <c r="N173" i="14"/>
  <c r="W171" i="15" s="1"/>
  <c r="N172" i="14"/>
  <c r="G172" i="14"/>
  <c r="F172" i="14" s="1"/>
  <c r="G171" i="14"/>
  <c r="F171" i="14"/>
  <c r="N170" i="14"/>
  <c r="W170" i="15" s="1"/>
  <c r="N169" i="14"/>
  <c r="G169" i="14" s="1"/>
  <c r="F169" i="14"/>
  <c r="G168" i="14"/>
  <c r="F168" i="14"/>
  <c r="N167" i="14"/>
  <c r="G167" i="14"/>
  <c r="F167" i="14"/>
  <c r="N166" i="14"/>
  <c r="W161" i="15" s="1"/>
  <c r="G166" i="14"/>
  <c r="F166" i="14" s="1"/>
  <c r="N165" i="14"/>
  <c r="W164" i="15" s="1"/>
  <c r="G165" i="14"/>
  <c r="F165" i="14" s="1"/>
  <c r="N164" i="14"/>
  <c r="G164" i="14"/>
  <c r="F164" i="14"/>
  <c r="N163" i="14"/>
  <c r="W160" i="15" s="1"/>
  <c r="G162" i="14"/>
  <c r="F162" i="14"/>
  <c r="N161" i="14"/>
  <c r="W150" i="15" s="1"/>
  <c r="G161" i="14"/>
  <c r="F161" i="14" s="1"/>
  <c r="N160" i="14"/>
  <c r="N159" i="14"/>
  <c r="W155" i="15" s="1"/>
  <c r="N158" i="14"/>
  <c r="W156" i="15" s="1"/>
  <c r="G158" i="14"/>
  <c r="F158" i="14" s="1"/>
  <c r="G157" i="14"/>
  <c r="F157" i="14" s="1"/>
  <c r="N156" i="14"/>
  <c r="G156" i="14" s="1"/>
  <c r="F156" i="14" s="1"/>
  <c r="N155" i="14"/>
  <c r="G155" i="14" s="1"/>
  <c r="F155" i="14" s="1"/>
  <c r="G154" i="14"/>
  <c r="F154" i="14" s="1"/>
  <c r="G153" i="14"/>
  <c r="F153" i="14" s="1"/>
  <c r="N152" i="14"/>
  <c r="G152" i="14"/>
  <c r="F152" i="14"/>
  <c r="N151" i="14"/>
  <c r="G151" i="14"/>
  <c r="F151" i="14" s="1"/>
  <c r="N150" i="14"/>
  <c r="W146" i="15" s="1"/>
  <c r="G150" i="14"/>
  <c r="F150" i="14" s="1"/>
  <c r="O149" i="14"/>
  <c r="G149" i="14"/>
  <c r="F149" i="14"/>
  <c r="N148" i="14"/>
  <c r="K147" i="14"/>
  <c r="G147" i="14"/>
  <c r="F147" i="14" s="1"/>
  <c r="J146" i="14"/>
  <c r="G146" i="14" s="1"/>
  <c r="F146" i="14" s="1"/>
  <c r="N145" i="14"/>
  <c r="W136" i="15" s="1"/>
  <c r="J145" i="14"/>
  <c r="G145" i="14" s="1"/>
  <c r="F145" i="14" s="1"/>
  <c r="N144" i="14"/>
  <c r="G144" i="14"/>
  <c r="F144" i="14" s="1"/>
  <c r="G143" i="14"/>
  <c r="F143" i="14" s="1"/>
  <c r="G142" i="14"/>
  <c r="F142" i="14"/>
  <c r="O141" i="14"/>
  <c r="K141" i="14"/>
  <c r="J141" i="14"/>
  <c r="P137" i="15" s="1"/>
  <c r="N140" i="14"/>
  <c r="W140" i="15" s="1"/>
  <c r="G140" i="14"/>
  <c r="F140" i="14" s="1"/>
  <c r="O139" i="14"/>
  <c r="G139" i="14"/>
  <c r="F139" i="14" s="1"/>
  <c r="G138" i="14"/>
  <c r="F138" i="14" s="1"/>
  <c r="K137" i="14"/>
  <c r="G137" i="14"/>
  <c r="F137" i="14" s="1"/>
  <c r="O136" i="14"/>
  <c r="N136" i="14"/>
  <c r="J136" i="14"/>
  <c r="N135" i="14"/>
  <c r="W128" i="15" s="1"/>
  <c r="J135" i="14"/>
  <c r="G135" i="14"/>
  <c r="F135" i="14" s="1"/>
  <c r="G134" i="14"/>
  <c r="F134" i="14" s="1"/>
  <c r="N133" i="14"/>
  <c r="G133" i="14"/>
  <c r="F133" i="14" s="1"/>
  <c r="G132" i="14"/>
  <c r="F132" i="14"/>
  <c r="J131" i="14"/>
  <c r="G131" i="14"/>
  <c r="F131" i="14" s="1"/>
  <c r="N130" i="14"/>
  <c r="K130" i="14"/>
  <c r="G130" i="14"/>
  <c r="F130" i="14" s="1"/>
  <c r="N129" i="14"/>
  <c r="W118" i="15" s="1"/>
  <c r="G129" i="14"/>
  <c r="F129" i="14" s="1"/>
  <c r="O128" i="14"/>
  <c r="K128" i="14"/>
  <c r="G128" i="14"/>
  <c r="F128" i="14" s="1"/>
  <c r="N127" i="14"/>
  <c r="K127" i="14"/>
  <c r="G127" i="14"/>
  <c r="F127" i="14" s="1"/>
  <c r="N126" i="14"/>
  <c r="G126" i="14" s="1"/>
  <c r="F126" i="14" s="1"/>
  <c r="N125" i="14"/>
  <c r="G125" i="14" s="1"/>
  <c r="F125" i="14"/>
  <c r="N124" i="14"/>
  <c r="W119" i="15" s="1"/>
  <c r="G124" i="14"/>
  <c r="F124" i="14" s="1"/>
  <c r="O123" i="14"/>
  <c r="G123" i="14"/>
  <c r="F123" i="14" s="1"/>
  <c r="J122" i="14"/>
  <c r="G122" i="14" s="1"/>
  <c r="F122" i="14" s="1"/>
  <c r="N121" i="14"/>
  <c r="W116" i="15" s="1"/>
  <c r="J121" i="14"/>
  <c r="G121" i="14" s="1"/>
  <c r="F121" i="14" s="1"/>
  <c r="G120" i="14"/>
  <c r="F120" i="14"/>
  <c r="G119" i="14"/>
  <c r="F119" i="14"/>
  <c r="J118" i="14"/>
  <c r="G118" i="14"/>
  <c r="F118" i="14"/>
  <c r="N117" i="14"/>
  <c r="G117" i="14" s="1"/>
  <c r="F117" i="14" s="1"/>
  <c r="N116" i="14"/>
  <c r="W107" i="15" s="1"/>
  <c r="G116" i="14"/>
  <c r="F116" i="14" s="1"/>
  <c r="N115" i="14"/>
  <c r="N114" i="14"/>
  <c r="W103" i="15" s="1"/>
  <c r="N113" i="14"/>
  <c r="K113" i="14"/>
  <c r="J113" i="14"/>
  <c r="G113" i="14"/>
  <c r="F113" i="14" s="1"/>
  <c r="K112" i="14"/>
  <c r="G112" i="14"/>
  <c r="F112" i="14" s="1"/>
  <c r="N111" i="14"/>
  <c r="G111" i="14" s="1"/>
  <c r="K111" i="14"/>
  <c r="F111" i="14"/>
  <c r="J110" i="14"/>
  <c r="P106" i="15" s="1"/>
  <c r="G110" i="14"/>
  <c r="F110" i="14" s="1"/>
  <c r="G109" i="14"/>
  <c r="F109" i="14"/>
  <c r="N108" i="14"/>
  <c r="G108" i="14" s="1"/>
  <c r="F108" i="14" s="1"/>
  <c r="O107" i="14"/>
  <c r="N107" i="14"/>
  <c r="W104" i="15" s="1"/>
  <c r="G107" i="14"/>
  <c r="F107" i="14" s="1"/>
  <c r="G106" i="14"/>
  <c r="F106" i="14" s="1"/>
  <c r="N105" i="14"/>
  <c r="J105" i="14"/>
  <c r="G105" i="14" s="1"/>
  <c r="F105" i="14" s="1"/>
  <c r="N104" i="14"/>
  <c r="W101" i="15" s="1"/>
  <c r="K104" i="14"/>
  <c r="N103" i="14"/>
  <c r="W102" i="15" s="1"/>
  <c r="J103" i="14"/>
  <c r="P102" i="15" s="1"/>
  <c r="G103" i="14"/>
  <c r="F103" i="14" s="1"/>
  <c r="N102" i="14"/>
  <c r="W93" i="15" s="1"/>
  <c r="K102" i="14"/>
  <c r="N101" i="14"/>
  <c r="G101" i="14" s="1"/>
  <c r="F101" i="14"/>
  <c r="N100" i="14"/>
  <c r="W89" i="15" s="1"/>
  <c r="G100" i="14"/>
  <c r="F100" i="14"/>
  <c r="O99" i="14"/>
  <c r="N99" i="14"/>
  <c r="G99" i="14" s="1"/>
  <c r="F99" i="14" s="1"/>
  <c r="O98" i="14"/>
  <c r="J98" i="14"/>
  <c r="G98" i="14"/>
  <c r="F98" i="14" s="1"/>
  <c r="O97" i="14"/>
  <c r="G97" i="14"/>
  <c r="F97" i="14" s="1"/>
  <c r="N96" i="14"/>
  <c r="W95" i="15" s="1"/>
  <c r="K96" i="14"/>
  <c r="O95" i="14"/>
  <c r="N95" i="14"/>
  <c r="J95" i="14"/>
  <c r="G95" i="14"/>
  <c r="F95" i="14" s="1"/>
  <c r="N94" i="14"/>
  <c r="W90" i="15" s="1"/>
  <c r="J94" i="14"/>
  <c r="G94" i="14" s="1"/>
  <c r="F94" i="14" s="1"/>
  <c r="G93" i="14"/>
  <c r="F93" i="14"/>
  <c r="N92" i="14"/>
  <c r="W92" i="15" s="1"/>
  <c r="K92" i="14"/>
  <c r="G92" i="14"/>
  <c r="F92" i="14" s="1"/>
  <c r="N91" i="14"/>
  <c r="W87" i="15" s="1"/>
  <c r="K91" i="14"/>
  <c r="J91" i="14"/>
  <c r="P87" i="15" s="1"/>
  <c r="G91" i="14"/>
  <c r="F91" i="14" s="1"/>
  <c r="O90" i="14"/>
  <c r="N90" i="14"/>
  <c r="W88" i="15" s="1"/>
  <c r="K90" i="14"/>
  <c r="G90" i="14"/>
  <c r="F90" i="14"/>
  <c r="J89" i="14"/>
  <c r="P86" i="15" s="1"/>
  <c r="G89" i="14"/>
  <c r="F89" i="14" s="1"/>
  <c r="O88" i="14"/>
  <c r="G88" i="14"/>
  <c r="F88" i="14" s="1"/>
  <c r="G87" i="14"/>
  <c r="F87" i="14"/>
  <c r="J86" i="14"/>
  <c r="N85" i="14"/>
  <c r="W76" i="15" s="1"/>
  <c r="G85" i="14"/>
  <c r="F85" i="14" s="1"/>
  <c r="N84" i="14"/>
  <c r="K84" i="14"/>
  <c r="J84" i="14"/>
  <c r="G84" i="14"/>
  <c r="F84" i="14"/>
  <c r="K83" i="14"/>
  <c r="G83" i="14"/>
  <c r="F83" i="14" s="1"/>
  <c r="G82" i="14"/>
  <c r="F82" i="14" s="1"/>
  <c r="N81" i="14"/>
  <c r="G81" i="14" s="1"/>
  <c r="F81" i="14" s="1"/>
  <c r="O80" i="14"/>
  <c r="K80" i="14"/>
  <c r="G80" i="14"/>
  <c r="F80" i="14" s="1"/>
  <c r="N79" i="14"/>
  <c r="G79" i="14" s="1"/>
  <c r="F79" i="14" s="1"/>
  <c r="K79" i="14"/>
  <c r="G78" i="14"/>
  <c r="F78" i="14" s="1"/>
  <c r="N77" i="14"/>
  <c r="G77" i="14" s="1"/>
  <c r="F77" i="14" s="1"/>
  <c r="O76" i="14"/>
  <c r="G76" i="14"/>
  <c r="F76" i="14"/>
  <c r="O75" i="14"/>
  <c r="K75" i="14"/>
  <c r="G75" i="14"/>
  <c r="F75" i="14"/>
  <c r="K74" i="14"/>
  <c r="G74" i="14"/>
  <c r="F74" i="14"/>
  <c r="G73" i="14"/>
  <c r="F73" i="14"/>
  <c r="J72" i="14"/>
  <c r="P69" i="15" s="1"/>
  <c r="G72" i="14"/>
  <c r="F72" i="14" s="1"/>
  <c r="G71" i="14"/>
  <c r="F71" i="14" s="1"/>
  <c r="G70" i="14"/>
  <c r="F70" i="14" s="1"/>
  <c r="N69" i="14"/>
  <c r="G68" i="14"/>
  <c r="F68" i="14"/>
  <c r="O67" i="14"/>
  <c r="J67" i="14"/>
  <c r="G67" i="14"/>
  <c r="F67" i="14" s="1"/>
  <c r="N66" i="14"/>
  <c r="G66" i="14" s="1"/>
  <c r="F66" i="14" s="1"/>
  <c r="K66" i="14"/>
  <c r="J66" i="14"/>
  <c r="N65" i="14"/>
  <c r="G65" i="14" s="1"/>
  <c r="F65" i="14" s="1"/>
  <c r="K64" i="14"/>
  <c r="G64" i="14"/>
  <c r="F64" i="14"/>
  <c r="O63" i="14"/>
  <c r="K63" i="14"/>
  <c r="J63" i="14"/>
  <c r="P62" i="15" s="1"/>
  <c r="G63" i="14"/>
  <c r="F63" i="14" s="1"/>
  <c r="N62" i="14"/>
  <c r="K62" i="14"/>
  <c r="G62" i="14"/>
  <c r="F62" i="14"/>
  <c r="O61" i="14"/>
  <c r="G61" i="14"/>
  <c r="F61" i="14"/>
  <c r="O60" i="14"/>
  <c r="K60" i="14"/>
  <c r="G60" i="14"/>
  <c r="F60" i="14"/>
  <c r="O59" i="14"/>
  <c r="G59" i="14"/>
  <c r="F59" i="14"/>
  <c r="O58" i="14"/>
  <c r="J58" i="14"/>
  <c r="P58" i="15" s="1"/>
  <c r="G58" i="14"/>
  <c r="F58" i="14" s="1"/>
  <c r="O57" i="14"/>
  <c r="K57" i="14"/>
  <c r="G57" i="14"/>
  <c r="F57" i="14" s="1"/>
  <c r="J56" i="14"/>
  <c r="O55" i="14"/>
  <c r="J55" i="14"/>
  <c r="P54" i="15" s="1"/>
  <c r="G55" i="14"/>
  <c r="F55" i="14" s="1"/>
  <c r="O54" i="14"/>
  <c r="N54" i="14"/>
  <c r="K54" i="14"/>
  <c r="G54" i="14"/>
  <c r="F54" i="14"/>
  <c r="G53" i="14"/>
  <c r="F53" i="14"/>
  <c r="O52" i="14"/>
  <c r="K52" i="14"/>
  <c r="G52" i="14"/>
  <c r="F52" i="14"/>
  <c r="O51" i="14"/>
  <c r="K51" i="14"/>
  <c r="G51" i="14"/>
  <c r="F51" i="14"/>
  <c r="O50" i="14"/>
  <c r="K50" i="14"/>
  <c r="G50" i="14"/>
  <c r="F50" i="14"/>
  <c r="N49" i="14"/>
  <c r="G49" i="14"/>
  <c r="F49" i="14" s="1"/>
  <c r="O48" i="14"/>
  <c r="G48" i="14"/>
  <c r="F48" i="14" s="1"/>
  <c r="O47" i="14"/>
  <c r="K47" i="14"/>
  <c r="G47" i="14"/>
  <c r="F47" i="14"/>
  <c r="G46" i="14"/>
  <c r="F46" i="14" s="1"/>
  <c r="O45" i="14"/>
  <c r="K45" i="14"/>
  <c r="G45" i="14"/>
  <c r="F45" i="14" s="1"/>
  <c r="O44" i="14"/>
  <c r="K44" i="14"/>
  <c r="J44" i="14"/>
  <c r="G44" i="14" s="1"/>
  <c r="F44" i="14" s="1"/>
  <c r="G43" i="14"/>
  <c r="F43" i="14"/>
  <c r="G42" i="14"/>
  <c r="F42" i="14"/>
  <c r="O41" i="14"/>
  <c r="K41" i="14"/>
  <c r="G41" i="14"/>
  <c r="F41" i="14"/>
  <c r="G40" i="14"/>
  <c r="F40" i="14"/>
  <c r="N39" i="14"/>
  <c r="G39" i="14"/>
  <c r="F39" i="14"/>
  <c r="G38" i="14"/>
  <c r="F38" i="14" s="1"/>
  <c r="O37" i="14"/>
  <c r="G37" i="14"/>
  <c r="F37" i="14" s="1"/>
  <c r="G36" i="14"/>
  <c r="F36" i="14" s="1"/>
  <c r="G35" i="14"/>
  <c r="F35" i="14" s="1"/>
  <c r="G34" i="14"/>
  <c r="F34" i="14" s="1"/>
  <c r="G33" i="14"/>
  <c r="F33" i="14" s="1"/>
  <c r="O32" i="14"/>
  <c r="G32" i="14"/>
  <c r="F32" i="14" s="1"/>
  <c r="J31" i="14"/>
  <c r="G31" i="14"/>
  <c r="F31" i="14" s="1"/>
  <c r="G30" i="14"/>
  <c r="F30" i="14"/>
  <c r="O29" i="14"/>
  <c r="K29" i="14"/>
  <c r="J29" i="14"/>
  <c r="P28" i="15" s="1"/>
  <c r="G29" i="14"/>
  <c r="F29" i="14" s="1"/>
  <c r="N28" i="14"/>
  <c r="J28" i="14"/>
  <c r="G28" i="14" s="1"/>
  <c r="F28" i="14" s="1"/>
  <c r="K27" i="14"/>
  <c r="G27" i="14"/>
  <c r="F27" i="14" s="1"/>
  <c r="O26" i="14"/>
  <c r="G26" i="14"/>
  <c r="F26" i="14" s="1"/>
  <c r="G25" i="14"/>
  <c r="F25" i="14"/>
  <c r="K24" i="14"/>
  <c r="G24" i="14"/>
  <c r="F24" i="14" s="1"/>
  <c r="N23" i="14"/>
  <c r="W23" i="15" s="1"/>
  <c r="K23" i="14"/>
  <c r="G23" i="14"/>
  <c r="F23" i="14"/>
  <c r="G22" i="14"/>
  <c r="F22" i="14"/>
  <c r="G21" i="14"/>
  <c r="F21" i="14"/>
  <c r="O20" i="14"/>
  <c r="K20" i="14"/>
  <c r="G20" i="14"/>
  <c r="F20" i="14"/>
  <c r="O19" i="14"/>
  <c r="K19" i="14"/>
  <c r="G19" i="14"/>
  <c r="F19" i="14"/>
  <c r="G18" i="14"/>
  <c r="F18" i="14"/>
  <c r="O17" i="14"/>
  <c r="J17" i="14"/>
  <c r="P11" i="15" s="1"/>
  <c r="G17" i="14"/>
  <c r="F17" i="14" s="1"/>
  <c r="O16" i="14"/>
  <c r="G16" i="14"/>
  <c r="F16" i="14" s="1"/>
  <c r="O15" i="14"/>
  <c r="G15" i="14"/>
  <c r="F15" i="14"/>
  <c r="G14" i="14"/>
  <c r="F14" i="14" s="1"/>
  <c r="G13" i="14"/>
  <c r="F13" i="14" s="1"/>
  <c r="O12" i="14"/>
  <c r="G12" i="14"/>
  <c r="F12" i="14" s="1"/>
  <c r="G11" i="14"/>
  <c r="F11" i="14"/>
  <c r="O10" i="14"/>
  <c r="K10" i="14"/>
  <c r="G10" i="14"/>
  <c r="F10" i="14" s="1"/>
  <c r="O9" i="14"/>
  <c r="K9" i="14"/>
  <c r="G9" i="14"/>
  <c r="F9" i="14" s="1"/>
  <c r="O8" i="14"/>
  <c r="K8" i="14"/>
  <c r="G8" i="14"/>
  <c r="F8" i="14"/>
  <c r="O7" i="14"/>
  <c r="K7" i="14"/>
  <c r="G7" i="14"/>
  <c r="F7" i="14" s="1"/>
  <c r="O6" i="14"/>
  <c r="K6" i="14"/>
  <c r="G6" i="14"/>
  <c r="F6" i="14" s="1"/>
  <c r="O5" i="14"/>
  <c r="K5" i="14"/>
  <c r="J5" i="14"/>
  <c r="G5" i="14" s="1"/>
  <c r="F5" i="14" s="1"/>
  <c r="O4" i="14"/>
  <c r="K4" i="14"/>
  <c r="J4" i="14"/>
  <c r="P4" i="15" s="1"/>
  <c r="G4" i="14"/>
  <c r="F4" i="14" s="1"/>
  <c r="O3" i="14"/>
  <c r="K3" i="14"/>
  <c r="G3" i="14"/>
  <c r="R1" i="14"/>
  <c r="P1" i="14" s="1"/>
  <c r="Q1" i="14"/>
  <c r="K295" i="13"/>
  <c r="K294" i="13"/>
  <c r="K293" i="13"/>
  <c r="K292" i="13"/>
  <c r="K291" i="13"/>
  <c r="K290" i="13"/>
  <c r="K289" i="13"/>
  <c r="K288" i="13"/>
  <c r="K287" i="13"/>
  <c r="K286" i="13"/>
  <c r="K285" i="13"/>
  <c r="K284" i="13"/>
  <c r="K283" i="13"/>
  <c r="K282" i="13"/>
  <c r="K281" i="13"/>
  <c r="K280" i="13"/>
  <c r="K279" i="13"/>
  <c r="K278" i="13"/>
  <c r="K277" i="13"/>
  <c r="K276" i="13"/>
  <c r="K275" i="13"/>
  <c r="K274" i="13"/>
  <c r="K273" i="13"/>
  <c r="K272" i="13"/>
  <c r="K271" i="13"/>
  <c r="K270" i="13"/>
  <c r="K269" i="13"/>
  <c r="K268" i="13"/>
  <c r="K267" i="13"/>
  <c r="K266" i="13"/>
  <c r="J266" i="13"/>
  <c r="K265" i="13"/>
  <c r="J265" i="13" s="1"/>
  <c r="K264" i="13"/>
  <c r="J264" i="13" s="1"/>
  <c r="K263" i="13"/>
  <c r="J263" i="13" s="1"/>
  <c r="K262" i="13"/>
  <c r="J262" i="13" s="1"/>
  <c r="K261" i="13"/>
  <c r="J261" i="13"/>
  <c r="K260" i="13"/>
  <c r="J260" i="13" s="1"/>
  <c r="K259" i="13"/>
  <c r="J259" i="13" s="1"/>
  <c r="K258" i="13"/>
  <c r="J258" i="13" s="1"/>
  <c r="K257" i="13"/>
  <c r="J257" i="13" s="1"/>
  <c r="K256" i="13"/>
  <c r="J256" i="13" s="1"/>
  <c r="K255" i="13"/>
  <c r="J255" i="13" s="1"/>
  <c r="K254" i="13"/>
  <c r="J254" i="13" s="1"/>
  <c r="K253" i="13"/>
  <c r="J253" i="13" s="1"/>
  <c r="K252" i="13"/>
  <c r="J252" i="13" s="1"/>
  <c r="K251" i="13"/>
  <c r="J251" i="13" s="1"/>
  <c r="K250" i="13"/>
  <c r="J250" i="13" s="1"/>
  <c r="K249" i="13"/>
  <c r="J249" i="13"/>
  <c r="K248" i="13"/>
  <c r="J248" i="13"/>
  <c r="K247" i="13"/>
  <c r="J247" i="13" s="1"/>
  <c r="K246" i="13"/>
  <c r="J246" i="13" s="1"/>
  <c r="K245" i="13"/>
  <c r="J245" i="13" s="1"/>
  <c r="K244" i="13"/>
  <c r="J244" i="13" s="1"/>
  <c r="K243" i="13"/>
  <c r="J243" i="13"/>
  <c r="K242" i="13"/>
  <c r="J242" i="13" s="1"/>
  <c r="K241" i="13"/>
  <c r="J241" i="13" s="1"/>
  <c r="K240" i="13"/>
  <c r="J240" i="13" s="1"/>
  <c r="K239" i="13"/>
  <c r="J239" i="13" s="1"/>
  <c r="K238" i="13"/>
  <c r="J238" i="13" s="1"/>
  <c r="K237" i="13"/>
  <c r="J237" i="13" s="1"/>
  <c r="K236" i="13"/>
  <c r="J236" i="13" s="1"/>
  <c r="K235" i="13"/>
  <c r="J235" i="13" s="1"/>
  <c r="K234" i="13"/>
  <c r="J234" i="13" s="1"/>
  <c r="K233" i="13"/>
  <c r="J233" i="13" s="1"/>
  <c r="K232" i="13"/>
  <c r="J232" i="13" s="1"/>
  <c r="K231" i="13"/>
  <c r="J231" i="13"/>
  <c r="K230" i="13"/>
  <c r="J230" i="13"/>
  <c r="K229" i="13"/>
  <c r="J229" i="13" s="1"/>
  <c r="K228" i="13"/>
  <c r="J228" i="13" s="1"/>
  <c r="K227" i="13"/>
  <c r="J227" i="13" s="1"/>
  <c r="K226" i="13"/>
  <c r="J226" i="13" s="1"/>
  <c r="K225" i="13"/>
  <c r="J225" i="13"/>
  <c r="K224" i="13"/>
  <c r="J224" i="13" s="1"/>
  <c r="K223" i="13"/>
  <c r="J223" i="13" s="1"/>
  <c r="K222" i="13"/>
  <c r="J222" i="13" s="1"/>
  <c r="K221" i="13"/>
  <c r="J221" i="13" s="1"/>
  <c r="K220" i="13"/>
  <c r="J220" i="13" s="1"/>
  <c r="K219" i="13"/>
  <c r="J219" i="13" s="1"/>
  <c r="K218" i="13"/>
  <c r="J218" i="13" s="1"/>
  <c r="K217" i="13"/>
  <c r="J217" i="13" s="1"/>
  <c r="K216" i="13"/>
  <c r="J216" i="13" s="1"/>
  <c r="K215" i="13"/>
  <c r="J215" i="13" s="1"/>
  <c r="K214" i="13"/>
  <c r="J214" i="13" s="1"/>
  <c r="K213" i="13"/>
  <c r="J213" i="13"/>
  <c r="K212" i="13"/>
  <c r="J212" i="13"/>
  <c r="K211" i="13"/>
  <c r="J211" i="13" s="1"/>
  <c r="K210" i="13"/>
  <c r="J210" i="13" s="1"/>
  <c r="K209" i="13"/>
  <c r="J209" i="13" s="1"/>
  <c r="K208" i="13"/>
  <c r="J208" i="13"/>
  <c r="K207" i="13"/>
  <c r="J207" i="13" s="1"/>
  <c r="K206" i="13"/>
  <c r="J206" i="13"/>
  <c r="K205" i="13"/>
  <c r="J205" i="13" s="1"/>
  <c r="K204" i="13"/>
  <c r="J204" i="13" s="1"/>
  <c r="K203" i="13"/>
  <c r="J203" i="13" s="1"/>
  <c r="K202" i="13"/>
  <c r="J202" i="13" s="1"/>
  <c r="K201" i="13"/>
  <c r="J201" i="13"/>
  <c r="K200" i="13"/>
  <c r="J200" i="13" s="1"/>
  <c r="K199" i="13"/>
  <c r="J199" i="13" s="1"/>
  <c r="K198" i="13"/>
  <c r="J198" i="13" s="1"/>
  <c r="K197" i="13"/>
  <c r="J197" i="13"/>
  <c r="K196" i="13"/>
  <c r="J196" i="13" s="1"/>
  <c r="K195" i="13"/>
  <c r="J195" i="13" s="1"/>
  <c r="K194" i="13"/>
  <c r="J194" i="13"/>
  <c r="K193" i="13"/>
  <c r="J193" i="13" s="1"/>
  <c r="K192" i="13"/>
  <c r="J192" i="13" s="1"/>
  <c r="K191" i="13"/>
  <c r="J191" i="13"/>
  <c r="K190" i="13"/>
  <c r="J190" i="13"/>
  <c r="K189" i="13"/>
  <c r="J189" i="13" s="1"/>
  <c r="K188" i="13"/>
  <c r="J188" i="13" s="1"/>
  <c r="K187" i="13"/>
  <c r="J187" i="13" s="1"/>
  <c r="K186" i="13"/>
  <c r="J186" i="13" s="1"/>
  <c r="K185" i="13"/>
  <c r="J185" i="13" s="1"/>
  <c r="K184" i="13"/>
  <c r="J184" i="13"/>
  <c r="K183" i="13"/>
  <c r="J183" i="13"/>
  <c r="K182" i="13"/>
  <c r="J182" i="13" s="1"/>
  <c r="K181" i="13"/>
  <c r="J181" i="13" s="1"/>
  <c r="K180" i="13"/>
  <c r="J180" i="13" s="1"/>
  <c r="K179" i="13"/>
  <c r="J179" i="13"/>
  <c r="K178" i="13"/>
  <c r="J178" i="13" s="1"/>
  <c r="K177" i="13"/>
  <c r="J177" i="13"/>
  <c r="K176" i="13"/>
  <c r="J176" i="13"/>
  <c r="K175" i="13"/>
  <c r="J175" i="13" s="1"/>
  <c r="K174" i="13"/>
  <c r="J174" i="13" s="1"/>
  <c r="K173" i="13"/>
  <c r="J173" i="13" s="1"/>
  <c r="K172" i="13"/>
  <c r="J172" i="13"/>
  <c r="K171" i="13"/>
  <c r="J171" i="13" s="1"/>
  <c r="K170" i="13"/>
  <c r="J170" i="13"/>
  <c r="K169" i="13"/>
  <c r="J169" i="13" s="1"/>
  <c r="K168" i="13"/>
  <c r="J168" i="13" s="1"/>
  <c r="K167" i="13"/>
  <c r="J167" i="13" s="1"/>
  <c r="K166" i="13"/>
  <c r="J166" i="13" s="1"/>
  <c r="K165" i="13"/>
  <c r="J165" i="13"/>
  <c r="K164" i="13"/>
  <c r="J164" i="13" s="1"/>
  <c r="K163" i="13"/>
  <c r="J163" i="13" s="1"/>
  <c r="K162" i="13"/>
  <c r="J162" i="13" s="1"/>
  <c r="K161" i="13"/>
  <c r="J161" i="13"/>
  <c r="K160" i="13"/>
  <c r="J160" i="13" s="1"/>
  <c r="K159" i="13"/>
  <c r="J159" i="13" s="1"/>
  <c r="K158" i="13"/>
  <c r="J158" i="13"/>
  <c r="K157" i="13"/>
  <c r="J157" i="13" s="1"/>
  <c r="K156" i="13"/>
  <c r="J156" i="13" s="1"/>
  <c r="K155" i="13"/>
  <c r="J155" i="13"/>
  <c r="K154" i="13"/>
  <c r="J154" i="13"/>
  <c r="K153" i="13"/>
  <c r="J153" i="13" s="1"/>
  <c r="K152" i="13"/>
  <c r="J152" i="13" s="1"/>
  <c r="K151" i="13"/>
  <c r="J151" i="13" s="1"/>
  <c r="K150" i="13"/>
  <c r="J150" i="13" s="1"/>
  <c r="K149" i="13"/>
  <c r="J149" i="13" s="1"/>
  <c r="K148" i="13"/>
  <c r="J148" i="13"/>
  <c r="K147" i="13"/>
  <c r="J147" i="13"/>
  <c r="K146" i="13"/>
  <c r="J146" i="13" s="1"/>
  <c r="K145" i="13"/>
  <c r="J145" i="13" s="1"/>
  <c r="K144" i="13"/>
  <c r="J144" i="13" s="1"/>
  <c r="K143" i="13"/>
  <c r="J143" i="13"/>
  <c r="K142" i="13"/>
  <c r="J142" i="13" s="1"/>
  <c r="K141" i="13"/>
  <c r="J141" i="13"/>
  <c r="K140" i="13"/>
  <c r="J140" i="13"/>
  <c r="K139" i="13"/>
  <c r="J139" i="13" s="1"/>
  <c r="K138" i="13"/>
  <c r="J138" i="13" s="1"/>
  <c r="K137" i="13"/>
  <c r="J137" i="13"/>
  <c r="K136" i="13"/>
  <c r="J136" i="13" s="1"/>
  <c r="K135" i="13"/>
  <c r="J135" i="13"/>
  <c r="K134" i="13"/>
  <c r="J134" i="13"/>
  <c r="K133" i="13"/>
  <c r="J133" i="13" s="1"/>
  <c r="K132" i="13"/>
  <c r="J132" i="13" s="1"/>
  <c r="K131" i="13"/>
  <c r="J131" i="13"/>
  <c r="K130" i="13"/>
  <c r="J130" i="13" s="1"/>
  <c r="K129" i="13"/>
  <c r="J129" i="13"/>
  <c r="K128" i="13"/>
  <c r="J128" i="13"/>
  <c r="K127" i="13"/>
  <c r="J127" i="13" s="1"/>
  <c r="K126" i="13"/>
  <c r="J126" i="13" s="1"/>
  <c r="K125" i="13"/>
  <c r="J125" i="13"/>
  <c r="K124" i="13"/>
  <c r="J124" i="13" s="1"/>
  <c r="K123" i="13"/>
  <c r="J123" i="13"/>
  <c r="K122" i="13"/>
  <c r="J122" i="13"/>
  <c r="K121" i="13"/>
  <c r="J121" i="13" s="1"/>
  <c r="K120" i="13"/>
  <c r="J120" i="13" s="1"/>
  <c r="K119" i="13"/>
  <c r="J119" i="13"/>
  <c r="K118" i="13"/>
  <c r="J118" i="13" s="1"/>
  <c r="K117" i="13"/>
  <c r="J117" i="13"/>
  <c r="K116" i="13"/>
  <c r="J116" i="13"/>
  <c r="K115" i="13"/>
  <c r="J115" i="13" s="1"/>
  <c r="K114" i="13"/>
  <c r="J114" i="13" s="1"/>
  <c r="K113" i="13"/>
  <c r="J113" i="13"/>
  <c r="K112" i="13"/>
  <c r="J112" i="13" s="1"/>
  <c r="K111" i="13"/>
  <c r="J111" i="13"/>
  <c r="K110" i="13"/>
  <c r="J110" i="13"/>
  <c r="K109" i="13"/>
  <c r="J109" i="13" s="1"/>
  <c r="K108" i="13"/>
  <c r="J108" i="13" s="1"/>
  <c r="K107" i="13"/>
  <c r="J107" i="13"/>
  <c r="K106" i="13"/>
  <c r="J106" i="13" s="1"/>
  <c r="K105" i="13"/>
  <c r="J105" i="13"/>
  <c r="K104" i="13"/>
  <c r="J104" i="13"/>
  <c r="K103" i="13"/>
  <c r="J103" i="13" s="1"/>
  <c r="K102" i="13"/>
  <c r="J102" i="13" s="1"/>
  <c r="K101" i="13"/>
  <c r="J101" i="13"/>
  <c r="K100" i="13"/>
  <c r="J100" i="13" s="1"/>
  <c r="K99" i="13"/>
  <c r="J99" i="13"/>
  <c r="K98" i="13"/>
  <c r="J98" i="13"/>
  <c r="K97" i="13"/>
  <c r="J97" i="13" s="1"/>
  <c r="K96" i="13"/>
  <c r="J96" i="13" s="1"/>
  <c r="K95" i="13"/>
  <c r="J95" i="13"/>
  <c r="K94" i="13"/>
  <c r="J94" i="13" s="1"/>
  <c r="K93" i="13"/>
  <c r="J93" i="13"/>
  <c r="K92" i="13"/>
  <c r="J92" i="13"/>
  <c r="K91" i="13"/>
  <c r="J91" i="13" s="1"/>
  <c r="K90" i="13"/>
  <c r="J90" i="13" s="1"/>
  <c r="K89" i="13"/>
  <c r="J89" i="13"/>
  <c r="K88" i="13"/>
  <c r="J88" i="13" s="1"/>
  <c r="K87" i="13"/>
  <c r="J87" i="13"/>
  <c r="K86" i="13"/>
  <c r="J86" i="13"/>
  <c r="K85" i="13"/>
  <c r="J85" i="13" s="1"/>
  <c r="K84" i="13"/>
  <c r="J84" i="13" s="1"/>
  <c r="K83" i="13"/>
  <c r="J83" i="13"/>
  <c r="K82" i="13"/>
  <c r="J82" i="13" s="1"/>
  <c r="K81" i="13"/>
  <c r="J81" i="13"/>
  <c r="K80" i="13"/>
  <c r="J80" i="13"/>
  <c r="K79" i="13"/>
  <c r="J79" i="13" s="1"/>
  <c r="K78" i="13"/>
  <c r="J78" i="13" s="1"/>
  <c r="K77" i="13"/>
  <c r="J77" i="13"/>
  <c r="K76" i="13"/>
  <c r="J76" i="13" s="1"/>
  <c r="K75" i="13"/>
  <c r="J75" i="13"/>
  <c r="K74" i="13"/>
  <c r="J74" i="13"/>
  <c r="K73" i="13"/>
  <c r="J73" i="13" s="1"/>
  <c r="K72" i="13"/>
  <c r="J72" i="13" s="1"/>
  <c r="K71" i="13"/>
  <c r="J71" i="13"/>
  <c r="K70" i="13"/>
  <c r="J70" i="13" s="1"/>
  <c r="K69" i="13"/>
  <c r="J69" i="13"/>
  <c r="K68" i="13"/>
  <c r="J68" i="13"/>
  <c r="K67" i="13"/>
  <c r="J67" i="13" s="1"/>
  <c r="K66" i="13"/>
  <c r="J66" i="13" s="1"/>
  <c r="K65" i="13"/>
  <c r="J65" i="13"/>
  <c r="K64" i="13"/>
  <c r="J64" i="13" s="1"/>
  <c r="K63" i="13"/>
  <c r="J63" i="13"/>
  <c r="K62" i="13"/>
  <c r="J62" i="13"/>
  <c r="K61" i="13"/>
  <c r="J61" i="13" s="1"/>
  <c r="K60" i="13"/>
  <c r="J60" i="13" s="1"/>
  <c r="K59" i="13"/>
  <c r="J59" i="13"/>
  <c r="K58" i="13"/>
  <c r="J58" i="13" s="1"/>
  <c r="K57" i="13"/>
  <c r="J57" i="13"/>
  <c r="K56" i="13"/>
  <c r="J56" i="13"/>
  <c r="K55" i="13"/>
  <c r="J55" i="13" s="1"/>
  <c r="K54" i="13"/>
  <c r="J54" i="13" s="1"/>
  <c r="K53" i="13"/>
  <c r="J53" i="13"/>
  <c r="K52" i="13"/>
  <c r="J52" i="13" s="1"/>
  <c r="K51" i="13"/>
  <c r="J51" i="13"/>
  <c r="K50" i="13"/>
  <c r="J50" i="13"/>
  <c r="K49" i="13"/>
  <c r="J49" i="13" s="1"/>
  <c r="K48" i="13"/>
  <c r="J48" i="13" s="1"/>
  <c r="K47" i="13"/>
  <c r="J47" i="13"/>
  <c r="K46" i="13"/>
  <c r="J46" i="13" s="1"/>
  <c r="K45" i="13"/>
  <c r="J45" i="13"/>
  <c r="K44" i="13"/>
  <c r="J44" i="13"/>
  <c r="K43" i="13"/>
  <c r="J43" i="13" s="1"/>
  <c r="K42" i="13"/>
  <c r="J42" i="13" s="1"/>
  <c r="K41" i="13"/>
  <c r="J41" i="13"/>
  <c r="K40" i="13"/>
  <c r="J40" i="13" s="1"/>
  <c r="K39" i="13"/>
  <c r="J39" i="13"/>
  <c r="K38" i="13"/>
  <c r="J38" i="13"/>
  <c r="K37" i="13"/>
  <c r="J37" i="13" s="1"/>
  <c r="K36" i="13"/>
  <c r="J36" i="13" s="1"/>
  <c r="K35" i="13"/>
  <c r="J35" i="13"/>
  <c r="K34" i="13"/>
  <c r="J34" i="13" s="1"/>
  <c r="K33" i="13"/>
  <c r="J33" i="13"/>
  <c r="K32" i="13"/>
  <c r="J32" i="13"/>
  <c r="K31" i="13"/>
  <c r="J31" i="13" s="1"/>
  <c r="K30" i="13"/>
  <c r="J30" i="13" s="1"/>
  <c r="K29" i="13"/>
  <c r="J29" i="13"/>
  <c r="K28" i="13"/>
  <c r="J28" i="13" s="1"/>
  <c r="K27" i="13"/>
  <c r="J27" i="13"/>
  <c r="K26" i="13"/>
  <c r="J26" i="13" s="1"/>
  <c r="K25" i="13"/>
  <c r="J25" i="13" s="1"/>
  <c r="K24" i="13"/>
  <c r="J24" i="13" s="1"/>
  <c r="K23" i="13"/>
  <c r="J23" i="13"/>
  <c r="K22" i="13"/>
  <c r="J22" i="13" s="1"/>
  <c r="K21" i="13"/>
  <c r="J21" i="13"/>
  <c r="K20" i="13"/>
  <c r="J20" i="13" s="1"/>
  <c r="K19" i="13"/>
  <c r="J19" i="13" s="1"/>
  <c r="K18" i="13"/>
  <c r="J18" i="13" s="1"/>
  <c r="K17" i="13"/>
  <c r="J17" i="13"/>
  <c r="K16" i="13"/>
  <c r="J16" i="13" s="1"/>
  <c r="K15" i="13"/>
  <c r="J15" i="13"/>
  <c r="K14" i="13"/>
  <c r="J14" i="13" s="1"/>
  <c r="K13" i="13"/>
  <c r="J13" i="13" s="1"/>
  <c r="K12" i="13"/>
  <c r="J12" i="13" s="1"/>
  <c r="K11" i="13"/>
  <c r="J11" i="13"/>
  <c r="K10" i="13"/>
  <c r="J10" i="13" s="1"/>
  <c r="K9" i="13"/>
  <c r="J9" i="13"/>
  <c r="K8" i="13"/>
  <c r="J8" i="13" s="1"/>
  <c r="K7" i="13"/>
  <c r="J7" i="13" s="1"/>
  <c r="K6" i="13"/>
  <c r="J6" i="13" s="1"/>
  <c r="K5" i="13"/>
  <c r="J5" i="13"/>
  <c r="K4" i="13"/>
  <c r="K1" i="13" s="1"/>
  <c r="K3" i="13"/>
  <c r="J3" i="13"/>
  <c r="O1" i="13"/>
  <c r="O266" i="12"/>
  <c r="L266" i="12"/>
  <c r="F266" i="12" s="1"/>
  <c r="E266" i="12" s="1"/>
  <c r="I266" i="12"/>
  <c r="O265" i="12"/>
  <c r="F265" i="12" s="1"/>
  <c r="E265" i="12" s="1"/>
  <c r="L265" i="12"/>
  <c r="I265" i="12"/>
  <c r="O264" i="12"/>
  <c r="L264" i="12"/>
  <c r="I264" i="12"/>
  <c r="F264" i="12" s="1"/>
  <c r="E264" i="12" s="1"/>
  <c r="O263" i="12"/>
  <c r="L263" i="12"/>
  <c r="I263" i="12"/>
  <c r="F263" i="12" s="1"/>
  <c r="E263" i="12" s="1"/>
  <c r="O262" i="12"/>
  <c r="L262" i="12"/>
  <c r="I262" i="12"/>
  <c r="F262" i="12" s="1"/>
  <c r="E262" i="12" s="1"/>
  <c r="O261" i="12"/>
  <c r="L261" i="12"/>
  <c r="I261" i="12"/>
  <c r="F261" i="12"/>
  <c r="E261" i="12"/>
  <c r="O260" i="12"/>
  <c r="L260" i="12"/>
  <c r="I260" i="12"/>
  <c r="F260" i="12"/>
  <c r="E260" i="12" s="1"/>
  <c r="O259" i="12"/>
  <c r="L259" i="12"/>
  <c r="I259" i="12"/>
  <c r="F259" i="12" s="1"/>
  <c r="E259" i="12" s="1"/>
  <c r="O258" i="12"/>
  <c r="L258" i="12"/>
  <c r="F258" i="12" s="1"/>
  <c r="E258" i="12" s="1"/>
  <c r="I258" i="12"/>
  <c r="O257" i="12"/>
  <c r="L257" i="12"/>
  <c r="I257" i="12"/>
  <c r="F257" i="12" s="1"/>
  <c r="E257" i="12" s="1"/>
  <c r="O256" i="12"/>
  <c r="L256" i="12"/>
  <c r="I256" i="12"/>
  <c r="F256" i="12"/>
  <c r="E256" i="12" s="1"/>
  <c r="O255" i="12"/>
  <c r="L255" i="12"/>
  <c r="I255" i="12"/>
  <c r="F255" i="12" s="1"/>
  <c r="E255" i="12" s="1"/>
  <c r="O254" i="12"/>
  <c r="L254" i="12"/>
  <c r="F254" i="12" s="1"/>
  <c r="E254" i="12" s="1"/>
  <c r="I254" i="12"/>
  <c r="O253" i="12"/>
  <c r="F253" i="12" s="1"/>
  <c r="E253" i="12" s="1"/>
  <c r="L253" i="12"/>
  <c r="I253" i="12"/>
  <c r="O252" i="12"/>
  <c r="L252" i="12"/>
  <c r="I252" i="12"/>
  <c r="F252" i="12" s="1"/>
  <c r="E252" i="12" s="1"/>
  <c r="O251" i="12"/>
  <c r="O241" i="14" s="1"/>
  <c r="L251" i="12"/>
  <c r="I251" i="12"/>
  <c r="F251" i="12" s="1"/>
  <c r="E251" i="12" s="1"/>
  <c r="O250" i="12"/>
  <c r="O240" i="14" s="1"/>
  <c r="L250" i="12"/>
  <c r="I250" i="12"/>
  <c r="F250" i="12" s="1"/>
  <c r="E250" i="12" s="1"/>
  <c r="O249" i="12"/>
  <c r="L249" i="12"/>
  <c r="I249" i="12"/>
  <c r="F249" i="12"/>
  <c r="E249" i="12"/>
  <c r="O248" i="12"/>
  <c r="L248" i="12"/>
  <c r="I248" i="12"/>
  <c r="F248" i="12"/>
  <c r="E248" i="12" s="1"/>
  <c r="O247" i="12"/>
  <c r="L247" i="12"/>
  <c r="I247" i="12"/>
  <c r="F247" i="12" s="1"/>
  <c r="E247" i="12" s="1"/>
  <c r="O246" i="12"/>
  <c r="L246" i="12"/>
  <c r="F246" i="12" s="1"/>
  <c r="E246" i="12" s="1"/>
  <c r="I246" i="12"/>
  <c r="O245" i="12"/>
  <c r="L245" i="12"/>
  <c r="I245" i="12"/>
  <c r="F245" i="12" s="1"/>
  <c r="E245" i="12" s="1"/>
  <c r="O244" i="12"/>
  <c r="O242" i="14" s="1"/>
  <c r="I244" i="12"/>
  <c r="F244" i="12"/>
  <c r="E244" i="12"/>
  <c r="O243" i="12"/>
  <c r="O236" i="14" s="1"/>
  <c r="F243" i="12"/>
  <c r="E243" i="12"/>
  <c r="O242" i="12"/>
  <c r="I242" i="12"/>
  <c r="F242" i="12" s="1"/>
  <c r="E242" i="12" s="1"/>
  <c r="O241" i="12"/>
  <c r="F241" i="12" s="1"/>
  <c r="E241" i="12" s="1"/>
  <c r="I241" i="12"/>
  <c r="O240" i="12"/>
  <c r="F240" i="12" s="1"/>
  <c r="E240" i="12" s="1"/>
  <c r="I240" i="12"/>
  <c r="O239" i="12"/>
  <c r="O239" i="14" s="1"/>
  <c r="I239" i="12"/>
  <c r="F239" i="12" s="1"/>
  <c r="E239" i="12" s="1"/>
  <c r="O238" i="12"/>
  <c r="O238" i="14" s="1"/>
  <c r="I238" i="12"/>
  <c r="O237" i="12"/>
  <c r="O237" i="14" s="1"/>
  <c r="I237" i="12"/>
  <c r="O236" i="12"/>
  <c r="O235" i="14" s="1"/>
  <c r="I236" i="12"/>
  <c r="F236" i="12" s="1"/>
  <c r="E236" i="12" s="1"/>
  <c r="O235" i="12"/>
  <c r="O231" i="14" s="1"/>
  <c r="I235" i="12"/>
  <c r="O234" i="12"/>
  <c r="O233" i="14" s="1"/>
  <c r="I234" i="12"/>
  <c r="O233" i="12"/>
  <c r="I233" i="12"/>
  <c r="F233" i="12" s="1"/>
  <c r="E233" i="12" s="1"/>
  <c r="O232" i="12"/>
  <c r="O230" i="14" s="1"/>
  <c r="I232" i="12"/>
  <c r="O231" i="12"/>
  <c r="F231" i="12" s="1"/>
  <c r="E231" i="12" s="1"/>
  <c r="I231" i="12"/>
  <c r="O230" i="12"/>
  <c r="O229" i="14" s="1"/>
  <c r="I230" i="12"/>
  <c r="F230" i="12" s="1"/>
  <c r="E230" i="12" s="1"/>
  <c r="O229" i="12"/>
  <c r="O228" i="14" s="1"/>
  <c r="I229" i="12"/>
  <c r="O228" i="12"/>
  <c r="F228" i="12" s="1"/>
  <c r="E228" i="12" s="1"/>
  <c r="I228" i="12"/>
  <c r="O227" i="12"/>
  <c r="O227" i="14" s="1"/>
  <c r="I227" i="12"/>
  <c r="F227" i="12" s="1"/>
  <c r="E227" i="12" s="1"/>
  <c r="O226" i="12"/>
  <c r="O223" i="14" s="1"/>
  <c r="I226" i="12"/>
  <c r="F226" i="12" s="1"/>
  <c r="E226" i="12" s="1"/>
  <c r="O225" i="12"/>
  <c r="O225" i="14" s="1"/>
  <c r="I225" i="12"/>
  <c r="O224" i="12"/>
  <c r="I224" i="12"/>
  <c r="F224" i="12" s="1"/>
  <c r="E224" i="12" s="1"/>
  <c r="O223" i="12"/>
  <c r="I223" i="12"/>
  <c r="F223" i="12" s="1"/>
  <c r="E223" i="12" s="1"/>
  <c r="O222" i="12"/>
  <c r="O222" i="14" s="1"/>
  <c r="I222" i="12"/>
  <c r="O221" i="12"/>
  <c r="O221" i="14" s="1"/>
  <c r="I221" i="12"/>
  <c r="F221" i="12" s="1"/>
  <c r="E221" i="12" s="1"/>
  <c r="O220" i="12"/>
  <c r="O220" i="14" s="1"/>
  <c r="I220" i="12"/>
  <c r="F220" i="12" s="1"/>
  <c r="E220" i="12" s="1"/>
  <c r="O219" i="12"/>
  <c r="O215" i="14" s="1"/>
  <c r="I219" i="12"/>
  <c r="O218" i="12"/>
  <c r="O217" i="14" s="1"/>
  <c r="I218" i="12"/>
  <c r="F218" i="12" s="1"/>
  <c r="E218" i="12" s="1"/>
  <c r="O217" i="12"/>
  <c r="O201" i="14" s="1"/>
  <c r="I217" i="12"/>
  <c r="F217" i="12" s="1"/>
  <c r="E217" i="12" s="1"/>
  <c r="O216" i="12"/>
  <c r="F216" i="12" s="1"/>
  <c r="E216" i="12" s="1"/>
  <c r="I216" i="12"/>
  <c r="O215" i="12"/>
  <c r="I215" i="12"/>
  <c r="F215" i="12" s="1"/>
  <c r="E215" i="12" s="1"/>
  <c r="O214" i="12"/>
  <c r="O208" i="14" s="1"/>
  <c r="I214" i="12"/>
  <c r="F214" i="12" s="1"/>
  <c r="E214" i="12" s="1"/>
  <c r="O213" i="12"/>
  <c r="F213" i="12" s="1"/>
  <c r="E213" i="12" s="1"/>
  <c r="I213" i="12"/>
  <c r="O212" i="12"/>
  <c r="I212" i="12"/>
  <c r="F212" i="12" s="1"/>
  <c r="E212" i="12" s="1"/>
  <c r="O211" i="12"/>
  <c r="I211" i="12"/>
  <c r="F211" i="12" s="1"/>
  <c r="E211" i="12" s="1"/>
  <c r="O210" i="12"/>
  <c r="F210" i="12" s="1"/>
  <c r="E210" i="12" s="1"/>
  <c r="I210" i="12"/>
  <c r="O209" i="12"/>
  <c r="O209" i="14" s="1"/>
  <c r="I209" i="12"/>
  <c r="F209" i="12" s="1"/>
  <c r="E209" i="12" s="1"/>
  <c r="O208" i="12"/>
  <c r="I208" i="12"/>
  <c r="F208" i="12" s="1"/>
  <c r="E208" i="12" s="1"/>
  <c r="I207" i="12"/>
  <c r="F207" i="12" s="1"/>
  <c r="E207" i="12" s="1"/>
  <c r="O206" i="12"/>
  <c r="I206" i="12"/>
  <c r="F206" i="12" s="1"/>
  <c r="E206" i="12" s="1"/>
  <c r="O205" i="12"/>
  <c r="O198" i="14" s="1"/>
  <c r="I205" i="12"/>
  <c r="F205" i="12" s="1"/>
  <c r="E205" i="12" s="1"/>
  <c r="O204" i="12"/>
  <c r="O200" i="14" s="1"/>
  <c r="I204" i="12"/>
  <c r="F204" i="12" s="1"/>
  <c r="E204" i="12" s="1"/>
  <c r="O203" i="12"/>
  <c r="I203" i="12"/>
  <c r="F203" i="12" s="1"/>
  <c r="E203" i="12" s="1"/>
  <c r="O202" i="12"/>
  <c r="I202" i="12"/>
  <c r="F202" i="12" s="1"/>
  <c r="E202" i="12" s="1"/>
  <c r="O201" i="12"/>
  <c r="I201" i="12"/>
  <c r="F201" i="12" s="1"/>
  <c r="E201" i="12" s="1"/>
  <c r="O200" i="12"/>
  <c r="O194" i="14" s="1"/>
  <c r="I200" i="12"/>
  <c r="F200" i="12" s="1"/>
  <c r="E200" i="12" s="1"/>
  <c r="O199" i="12"/>
  <c r="I199" i="12"/>
  <c r="F199" i="12" s="1"/>
  <c r="E199" i="12" s="1"/>
  <c r="O198" i="12"/>
  <c r="I198" i="12"/>
  <c r="F198" i="12" s="1"/>
  <c r="E198" i="12" s="1"/>
  <c r="O197" i="12"/>
  <c r="O197" i="14" s="1"/>
  <c r="I197" i="12"/>
  <c r="F197" i="12" s="1"/>
  <c r="E197" i="12" s="1"/>
  <c r="O196" i="12"/>
  <c r="O196" i="14" s="1"/>
  <c r="I196" i="12"/>
  <c r="F196" i="12" s="1"/>
  <c r="E196" i="12" s="1"/>
  <c r="O195" i="12"/>
  <c r="O195" i="14" s="1"/>
  <c r="I195" i="12"/>
  <c r="F195" i="12" s="1"/>
  <c r="E195" i="12" s="1"/>
  <c r="O194" i="12"/>
  <c r="O190" i="14" s="1"/>
  <c r="I194" i="12"/>
  <c r="F194" i="12" s="1"/>
  <c r="E194" i="12" s="1"/>
  <c r="O193" i="12"/>
  <c r="O191" i="14" s="1"/>
  <c r="I193" i="12"/>
  <c r="F193" i="12" s="1"/>
  <c r="E193" i="12" s="1"/>
  <c r="O192" i="12"/>
  <c r="O186" i="14" s="1"/>
  <c r="I192" i="12"/>
  <c r="F192" i="12" s="1"/>
  <c r="E192" i="12" s="1"/>
  <c r="I191" i="12"/>
  <c r="F191" i="12"/>
  <c r="E191" i="12" s="1"/>
  <c r="O190" i="12"/>
  <c r="I190" i="12"/>
  <c r="F190" i="12"/>
  <c r="E190" i="12" s="1"/>
  <c r="O189" i="12"/>
  <c r="O185" i="14" s="1"/>
  <c r="I189" i="12"/>
  <c r="F189" i="12"/>
  <c r="E189" i="12" s="1"/>
  <c r="O188" i="12"/>
  <c r="O188" i="14" s="1"/>
  <c r="I188" i="12"/>
  <c r="F188" i="12"/>
  <c r="E188" i="12" s="1"/>
  <c r="O187" i="12"/>
  <c r="O183" i="14" s="1"/>
  <c r="I187" i="12"/>
  <c r="F187" i="12"/>
  <c r="E187" i="12" s="1"/>
  <c r="O186" i="12"/>
  <c r="O184" i="14" s="1"/>
  <c r="F186" i="12"/>
  <c r="E186" i="12"/>
  <c r="O185" i="12"/>
  <c r="O175" i="14" s="1"/>
  <c r="I185" i="12"/>
  <c r="F185" i="12"/>
  <c r="E185" i="12"/>
  <c r="O184" i="12"/>
  <c r="I184" i="12"/>
  <c r="F184" i="12" s="1"/>
  <c r="E184" i="12" s="1"/>
  <c r="O183" i="12"/>
  <c r="O174" i="14" s="1"/>
  <c r="I183" i="12"/>
  <c r="F183" i="12"/>
  <c r="E183" i="12"/>
  <c r="O182" i="12"/>
  <c r="O182" i="14" s="1"/>
  <c r="I182" i="12"/>
  <c r="F182" i="12"/>
  <c r="E182" i="12"/>
  <c r="O181" i="12"/>
  <c r="O179" i="14" s="1"/>
  <c r="I181" i="12"/>
  <c r="F181" i="12" s="1"/>
  <c r="E181" i="12" s="1"/>
  <c r="O180" i="12"/>
  <c r="I180" i="12"/>
  <c r="F180" i="12"/>
  <c r="E180" i="12"/>
  <c r="O179" i="12"/>
  <c r="F179" i="12"/>
  <c r="E179" i="12"/>
  <c r="O178" i="12"/>
  <c r="O173" i="14" s="1"/>
  <c r="I178" i="12"/>
  <c r="F178" i="12" s="1"/>
  <c r="E178" i="12" s="1"/>
  <c r="O177" i="12"/>
  <c r="I177" i="12"/>
  <c r="F177" i="12" s="1"/>
  <c r="E177" i="12" s="1"/>
  <c r="O176" i="12"/>
  <c r="O176" i="14" s="1"/>
  <c r="I176" i="12"/>
  <c r="O175" i="12"/>
  <c r="F175" i="12" s="1"/>
  <c r="E175" i="12" s="1"/>
  <c r="O174" i="12"/>
  <c r="I174" i="12"/>
  <c r="F174" i="12" s="1"/>
  <c r="E174" i="12" s="1"/>
  <c r="O173" i="12"/>
  <c r="O171" i="14" s="1"/>
  <c r="I173" i="12"/>
  <c r="F173" i="12" s="1"/>
  <c r="E173" i="12" s="1"/>
  <c r="O172" i="12"/>
  <c r="O170" i="14" s="1"/>
  <c r="I172" i="12"/>
  <c r="F172" i="12" s="1"/>
  <c r="E172" i="12" s="1"/>
  <c r="O171" i="12"/>
  <c r="I171" i="12"/>
  <c r="F171" i="12" s="1"/>
  <c r="E171" i="12" s="1"/>
  <c r="O170" i="12"/>
  <c r="F170" i="12"/>
  <c r="E170" i="12" s="1"/>
  <c r="O169" i="12"/>
  <c r="O169" i="14" s="1"/>
  <c r="F169" i="12"/>
  <c r="E169" i="12"/>
  <c r="O168" i="12"/>
  <c r="O164" i="14" s="1"/>
  <c r="O167" i="12"/>
  <c r="I167" i="12"/>
  <c r="F167" i="12" s="1"/>
  <c r="E167" i="12" s="1"/>
  <c r="O166" i="12"/>
  <c r="O166" i="14" s="1"/>
  <c r="I166" i="12"/>
  <c r="O165" i="12"/>
  <c r="O165" i="14" s="1"/>
  <c r="I165" i="12"/>
  <c r="F165" i="12" s="1"/>
  <c r="E165" i="12" s="1"/>
  <c r="O164" i="12"/>
  <c r="I164" i="12"/>
  <c r="F164" i="12" s="1"/>
  <c r="E164" i="12" s="1"/>
  <c r="O163" i="12"/>
  <c r="O159" i="14" s="1"/>
  <c r="I163" i="12"/>
  <c r="O162" i="12"/>
  <c r="O155" i="14" s="1"/>
  <c r="I162" i="12"/>
  <c r="I161" i="12"/>
  <c r="F161" i="12" s="1"/>
  <c r="E161" i="12" s="1"/>
  <c r="O160" i="12"/>
  <c r="O154" i="14" s="1"/>
  <c r="I160" i="12"/>
  <c r="F160" i="12" s="1"/>
  <c r="E160" i="12" s="1"/>
  <c r="O159" i="12"/>
  <c r="I159" i="12"/>
  <c r="F159" i="12" s="1"/>
  <c r="E159" i="12" s="1"/>
  <c r="O158" i="12"/>
  <c r="O151" i="14" s="1"/>
  <c r="I158" i="12"/>
  <c r="F158" i="12" s="1"/>
  <c r="E158" i="12" s="1"/>
  <c r="O157" i="12"/>
  <c r="I157" i="12"/>
  <c r="F157" i="12" s="1"/>
  <c r="E157" i="12" s="1"/>
  <c r="O156" i="12"/>
  <c r="I156" i="12"/>
  <c r="F156" i="12" s="1"/>
  <c r="E156" i="12" s="1"/>
  <c r="O155" i="12"/>
  <c r="O152" i="14" s="1"/>
  <c r="I155" i="12"/>
  <c r="F155" i="12" s="1"/>
  <c r="E155" i="12" s="1"/>
  <c r="O154" i="12"/>
  <c r="F154" i="12"/>
  <c r="E154" i="12" s="1"/>
  <c r="O153" i="12"/>
  <c r="O150" i="14" s="1"/>
  <c r="I153" i="12"/>
  <c r="F153" i="12"/>
  <c r="E153" i="12" s="1"/>
  <c r="O152" i="12"/>
  <c r="O145" i="14" s="1"/>
  <c r="I152" i="12"/>
  <c r="K145" i="14" s="1"/>
  <c r="F152" i="12"/>
  <c r="E152" i="12" s="1"/>
  <c r="O151" i="12"/>
  <c r="I151" i="12"/>
  <c r="F151" i="12"/>
  <c r="E151" i="12" s="1"/>
  <c r="O150" i="12"/>
  <c r="O146" i="14" s="1"/>
  <c r="I150" i="12"/>
  <c r="K146" i="14" s="1"/>
  <c r="F150" i="12"/>
  <c r="E150" i="12" s="1"/>
  <c r="O149" i="12"/>
  <c r="O147" i="14" s="1"/>
  <c r="F149" i="12"/>
  <c r="E149" i="12"/>
  <c r="O148" i="12"/>
  <c r="I148" i="12"/>
  <c r="F148" i="12"/>
  <c r="E148" i="12"/>
  <c r="O147" i="12"/>
  <c r="I147" i="12"/>
  <c r="F147" i="12"/>
  <c r="E147" i="12"/>
  <c r="O146" i="12"/>
  <c r="F146" i="12" s="1"/>
  <c r="E146" i="12" s="1"/>
  <c r="I146" i="12"/>
  <c r="O145" i="12"/>
  <c r="I145" i="12"/>
  <c r="F145" i="12"/>
  <c r="E145" i="12"/>
  <c r="F144" i="12"/>
  <c r="E144" i="12"/>
  <c r="I143" i="12"/>
  <c r="K139" i="14" s="1"/>
  <c r="F143" i="12"/>
  <c r="E143" i="12" s="1"/>
  <c r="O142" i="12"/>
  <c r="O137" i="14" s="1"/>
  <c r="F142" i="12"/>
  <c r="E142" i="12"/>
  <c r="O141" i="12"/>
  <c r="O140" i="14" s="1"/>
  <c r="I141" i="12"/>
  <c r="K140" i="14" s="1"/>
  <c r="F141" i="12"/>
  <c r="E141" i="12"/>
  <c r="O140" i="12"/>
  <c r="O132" i="14" s="1"/>
  <c r="I140" i="12"/>
  <c r="K132" i="14" s="1"/>
  <c r="F140" i="12"/>
  <c r="E140" i="12"/>
  <c r="O139" i="12"/>
  <c r="O135" i="14" s="1"/>
  <c r="I139" i="12"/>
  <c r="K135" i="14" s="1"/>
  <c r="O138" i="12"/>
  <c r="F138" i="12" s="1"/>
  <c r="E138" i="12" s="1"/>
  <c r="I137" i="12"/>
  <c r="O136" i="12"/>
  <c r="I136" i="12"/>
  <c r="F136" i="12" s="1"/>
  <c r="E136" i="12" s="1"/>
  <c r="O135" i="12"/>
  <c r="O126" i="14" s="1"/>
  <c r="I135" i="12"/>
  <c r="K126" i="14" s="1"/>
  <c r="F134" i="12"/>
  <c r="E134" i="12"/>
  <c r="O133" i="12"/>
  <c r="O116" i="14" s="1"/>
  <c r="I133" i="12"/>
  <c r="K116" i="14" s="1"/>
  <c r="F133" i="12"/>
  <c r="E133" i="12"/>
  <c r="O132" i="12"/>
  <c r="F132" i="12" s="1"/>
  <c r="E132" i="12" s="1"/>
  <c r="O131" i="12"/>
  <c r="I131" i="12"/>
  <c r="F131" i="12" s="1"/>
  <c r="E131" i="12" s="1"/>
  <c r="I130" i="12"/>
  <c r="I129" i="12"/>
  <c r="F129" i="12"/>
  <c r="E129" i="12" s="1"/>
  <c r="O128" i="12"/>
  <c r="F128" i="12" s="1"/>
  <c r="E128" i="12" s="1"/>
  <c r="O127" i="12"/>
  <c r="O113" i="14" s="1"/>
  <c r="O126" i="12"/>
  <c r="I126" i="12"/>
  <c r="K124" i="14" s="1"/>
  <c r="O125" i="12"/>
  <c r="O122" i="14" s="1"/>
  <c r="I125" i="12"/>
  <c r="K122" i="14" s="1"/>
  <c r="I124" i="12"/>
  <c r="F124" i="12" s="1"/>
  <c r="E124" i="12" s="1"/>
  <c r="O123" i="12"/>
  <c r="I123" i="12"/>
  <c r="F123" i="12" s="1"/>
  <c r="E123" i="12" s="1"/>
  <c r="F122" i="12"/>
  <c r="E122" i="12"/>
  <c r="O121" i="12"/>
  <c r="I121" i="12"/>
  <c r="O120" i="12"/>
  <c r="O114" i="14" s="1"/>
  <c r="I120" i="12"/>
  <c r="K114" i="14" s="1"/>
  <c r="F120" i="12"/>
  <c r="E120" i="12"/>
  <c r="O119" i="12"/>
  <c r="O118" i="14" s="1"/>
  <c r="I119" i="12"/>
  <c r="K118" i="14" s="1"/>
  <c r="F119" i="12"/>
  <c r="E119" i="12"/>
  <c r="O118" i="12"/>
  <c r="O117" i="12"/>
  <c r="I116" i="12"/>
  <c r="F116" i="12"/>
  <c r="E116" i="12" s="1"/>
  <c r="O115" i="12"/>
  <c r="F115" i="12"/>
  <c r="E115" i="12"/>
  <c r="O114" i="12"/>
  <c r="O113" i="12"/>
  <c r="I113" i="12"/>
  <c r="I112" i="12"/>
  <c r="I111" i="12"/>
  <c r="K107" i="14" s="1"/>
  <c r="F111" i="12"/>
  <c r="E111" i="12" s="1"/>
  <c r="O110" i="12"/>
  <c r="O103" i="14" s="1"/>
  <c r="I110" i="12"/>
  <c r="K103" i="14" s="1"/>
  <c r="F110" i="12"/>
  <c r="E110" i="12" s="1"/>
  <c r="O109" i="12"/>
  <c r="I109" i="12"/>
  <c r="F109" i="12"/>
  <c r="E109" i="12" s="1"/>
  <c r="O108" i="12"/>
  <c r="I108" i="12"/>
  <c r="F108" i="12"/>
  <c r="E108" i="12" s="1"/>
  <c r="O107" i="12"/>
  <c r="I107" i="12"/>
  <c r="F107" i="12"/>
  <c r="E107" i="12" s="1"/>
  <c r="O106" i="12"/>
  <c r="I106" i="12"/>
  <c r="F106" i="12"/>
  <c r="E106" i="12" s="1"/>
  <c r="O105" i="12"/>
  <c r="F105" i="12"/>
  <c r="E105" i="12"/>
  <c r="O104" i="12"/>
  <c r="F104" i="12" s="1"/>
  <c r="E104" i="12" s="1"/>
  <c r="I103" i="12"/>
  <c r="F103" i="12" s="1"/>
  <c r="E103" i="12" s="1"/>
  <c r="O102" i="12"/>
  <c r="O102" i="14" s="1"/>
  <c r="F102" i="12"/>
  <c r="E102" i="12" s="1"/>
  <c r="O101" i="12"/>
  <c r="O93" i="14" s="1"/>
  <c r="I101" i="12"/>
  <c r="K93" i="14" s="1"/>
  <c r="F101" i="12"/>
  <c r="E101" i="12"/>
  <c r="O100" i="12"/>
  <c r="O91" i="14" s="1"/>
  <c r="I99" i="12"/>
  <c r="K99" i="14" s="1"/>
  <c r="I98" i="12"/>
  <c r="O97" i="12"/>
  <c r="O96" i="14" s="1"/>
  <c r="F97" i="12"/>
  <c r="E97" i="12" s="1"/>
  <c r="I96" i="12"/>
  <c r="K95" i="14" s="1"/>
  <c r="O95" i="12"/>
  <c r="I95" i="12"/>
  <c r="F95" i="12"/>
  <c r="E95" i="12"/>
  <c r="O94" i="12"/>
  <c r="O92" i="14" s="1"/>
  <c r="F94" i="12"/>
  <c r="E94" i="12"/>
  <c r="O93" i="12"/>
  <c r="F93" i="12"/>
  <c r="E93" i="12" s="1"/>
  <c r="O92" i="12"/>
  <c r="I92" i="12"/>
  <c r="F92" i="12" s="1"/>
  <c r="E92" i="12" s="1"/>
  <c r="O91" i="12"/>
  <c r="I91" i="12"/>
  <c r="F91" i="12" s="1"/>
  <c r="E91" i="12" s="1"/>
  <c r="F90" i="12"/>
  <c r="E90" i="12"/>
  <c r="I89" i="12"/>
  <c r="I88" i="12"/>
  <c r="F88" i="12" s="1"/>
  <c r="E88" i="12" s="1"/>
  <c r="O87" i="12"/>
  <c r="O87" i="14" s="1"/>
  <c r="I87" i="12"/>
  <c r="O86" i="12"/>
  <c r="O84" i="14" s="1"/>
  <c r="F86" i="12"/>
  <c r="E86" i="12" s="1"/>
  <c r="O85" i="12"/>
  <c r="I85" i="12"/>
  <c r="F85" i="12"/>
  <c r="E85" i="12" s="1"/>
  <c r="O84" i="12"/>
  <c r="I84" i="12"/>
  <c r="F84" i="12" s="1"/>
  <c r="E84" i="12" s="1"/>
  <c r="O83" i="12"/>
  <c r="O83" i="14" s="1"/>
  <c r="F83" i="12"/>
  <c r="E83" i="12"/>
  <c r="I82" i="12"/>
  <c r="K76" i="14" s="1"/>
  <c r="F82" i="12"/>
  <c r="E82" i="12" s="1"/>
  <c r="F81" i="12"/>
  <c r="E81" i="12" s="1"/>
  <c r="O80" i="12"/>
  <c r="O73" i="14" s="1"/>
  <c r="I80" i="12"/>
  <c r="K73" i="14" s="1"/>
  <c r="O79" i="12"/>
  <c r="O79" i="14" s="1"/>
  <c r="F79" i="12"/>
  <c r="E79" i="12" s="1"/>
  <c r="O78" i="12"/>
  <c r="I78" i="12"/>
  <c r="F78" i="12" s="1"/>
  <c r="E78" i="12"/>
  <c r="I77" i="12"/>
  <c r="F77" i="12" s="1"/>
  <c r="E77" i="12"/>
  <c r="O76" i="12"/>
  <c r="F75" i="12"/>
  <c r="E75" i="12" s="1"/>
  <c r="O74" i="12"/>
  <c r="I74" i="12"/>
  <c r="F74" i="12" s="1"/>
  <c r="E74" i="12" s="1"/>
  <c r="O73" i="12"/>
  <c r="O69" i="14" s="1"/>
  <c r="I73" i="12"/>
  <c r="K69" i="14" s="1"/>
  <c r="F73" i="12"/>
  <c r="E73" i="12"/>
  <c r="F72" i="12"/>
  <c r="E72" i="12"/>
  <c r="I71" i="12"/>
  <c r="K67" i="14" s="1"/>
  <c r="I70" i="12"/>
  <c r="F70" i="12" s="1"/>
  <c r="E70" i="12"/>
  <c r="O69" i="12"/>
  <c r="I69" i="12"/>
  <c r="F69" i="12"/>
  <c r="E69" i="12" s="1"/>
  <c r="O68" i="12"/>
  <c r="O66" i="14" s="1"/>
  <c r="F68" i="12"/>
  <c r="E68" i="12" s="1"/>
  <c r="I67" i="12"/>
  <c r="F67" i="12" s="1"/>
  <c r="E67" i="12" s="1"/>
  <c r="O66" i="12"/>
  <c r="O64" i="14" s="1"/>
  <c r="F66" i="12"/>
  <c r="E66" i="12" s="1"/>
  <c r="I65" i="12"/>
  <c r="F65" i="12"/>
  <c r="E65" i="12"/>
  <c r="F64" i="12"/>
  <c r="E64" i="12"/>
  <c r="O63" i="12"/>
  <c r="O62" i="14" s="1"/>
  <c r="I62" i="12"/>
  <c r="I61" i="12"/>
  <c r="K61" i="14" s="1"/>
  <c r="F60" i="12"/>
  <c r="E60" i="12" s="1"/>
  <c r="I59" i="12"/>
  <c r="K58" i="14" s="1"/>
  <c r="F59" i="12"/>
  <c r="E59" i="12" s="1"/>
  <c r="F58" i="12"/>
  <c r="E58" i="12"/>
  <c r="O57" i="12"/>
  <c r="O53" i="14" s="1"/>
  <c r="I57" i="12"/>
  <c r="O56" i="12"/>
  <c r="O56" i="14" s="1"/>
  <c r="I56" i="12"/>
  <c r="I55" i="12"/>
  <c r="K55" i="14" s="1"/>
  <c r="F54" i="12"/>
  <c r="E54" i="12" s="1"/>
  <c r="O53" i="12"/>
  <c r="I53" i="12"/>
  <c r="F53" i="12" s="1"/>
  <c r="E53" i="12" s="1"/>
  <c r="F52" i="12"/>
  <c r="E52" i="12" s="1"/>
  <c r="F51" i="12"/>
  <c r="E51" i="12" s="1"/>
  <c r="F50" i="12"/>
  <c r="E50" i="12"/>
  <c r="I49" i="12"/>
  <c r="K48" i="14" s="1"/>
  <c r="F49" i="12"/>
  <c r="E49" i="12"/>
  <c r="O48" i="12"/>
  <c r="F48" i="12" s="1"/>
  <c r="E48" i="12"/>
  <c r="F47" i="12"/>
  <c r="E47" i="12" s="1"/>
  <c r="F46" i="12"/>
  <c r="E46" i="12"/>
  <c r="F45" i="12"/>
  <c r="E45" i="12" s="1"/>
  <c r="O44" i="12"/>
  <c r="F44" i="12"/>
  <c r="E44" i="12" s="1"/>
  <c r="O43" i="12"/>
  <c r="O36" i="14" s="1"/>
  <c r="I43" i="12"/>
  <c r="K36" i="14" s="1"/>
  <c r="F42" i="12"/>
  <c r="E42" i="12"/>
  <c r="O41" i="12"/>
  <c r="I41" i="12"/>
  <c r="F41" i="12" s="1"/>
  <c r="E41" i="12" s="1"/>
  <c r="I40" i="12"/>
  <c r="F40" i="12" s="1"/>
  <c r="E40" i="12" s="1"/>
  <c r="I39" i="12"/>
  <c r="K37" i="14" s="1"/>
  <c r="F39" i="12"/>
  <c r="E39" i="12"/>
  <c r="O38" i="12"/>
  <c r="O35" i="14" s="1"/>
  <c r="I38" i="12"/>
  <c r="K35" i="14" s="1"/>
  <c r="F38" i="12"/>
  <c r="E38" i="12" s="1"/>
  <c r="I37" i="12"/>
  <c r="F37" i="12"/>
  <c r="E37" i="12"/>
  <c r="F36" i="12"/>
  <c r="E36" i="12"/>
  <c r="F35" i="12"/>
  <c r="E35" i="12"/>
  <c r="I34" i="12"/>
  <c r="F33" i="12"/>
  <c r="E33" i="12"/>
  <c r="O32" i="12"/>
  <c r="O30" i="14" s="1"/>
  <c r="I32" i="12"/>
  <c r="K30" i="14" s="1"/>
  <c r="F32" i="12"/>
  <c r="E32" i="12"/>
  <c r="F31" i="12"/>
  <c r="E31" i="12" s="1"/>
  <c r="F30" i="12"/>
  <c r="E30" i="12" s="1"/>
  <c r="O29" i="12"/>
  <c r="O27" i="14" s="1"/>
  <c r="F29" i="12"/>
  <c r="E29" i="12"/>
  <c r="F28" i="12"/>
  <c r="E28" i="12"/>
  <c r="F27" i="12"/>
  <c r="E27" i="12" s="1"/>
  <c r="I26" i="12"/>
  <c r="K26" i="14" s="1"/>
  <c r="F26" i="12"/>
  <c r="E26" i="12" s="1"/>
  <c r="O25" i="12"/>
  <c r="O24" i="14" s="1"/>
  <c r="F25" i="12"/>
  <c r="E25" i="12" s="1"/>
  <c r="I24" i="12"/>
  <c r="F24" i="12" s="1"/>
  <c r="E24" i="12" s="1"/>
  <c r="O23" i="12"/>
  <c r="O23" i="14" s="1"/>
  <c r="F22" i="12"/>
  <c r="E22" i="12" s="1"/>
  <c r="F21" i="12"/>
  <c r="E21" i="12"/>
  <c r="F20" i="12"/>
  <c r="E20" i="12" s="1"/>
  <c r="F19" i="12"/>
  <c r="E19" i="12" s="1"/>
  <c r="I18" i="12"/>
  <c r="K17" i="14" s="1"/>
  <c r="F18" i="12"/>
  <c r="E18" i="12"/>
  <c r="O17" i="12"/>
  <c r="I17" i="12"/>
  <c r="F17" i="12" s="1"/>
  <c r="E17" i="12" s="1"/>
  <c r="I16" i="12"/>
  <c r="K16" i="14" s="1"/>
  <c r="F16" i="12"/>
  <c r="E16" i="12" s="1"/>
  <c r="I15" i="12"/>
  <c r="K15" i="14" s="1"/>
  <c r="O14" i="12"/>
  <c r="O14" i="14" s="1"/>
  <c r="I14" i="12"/>
  <c r="K14" i="14" s="1"/>
  <c r="F14" i="12"/>
  <c r="E14" i="12"/>
  <c r="I13" i="12"/>
  <c r="F12" i="12"/>
  <c r="E12" i="12" s="1"/>
  <c r="F11" i="12"/>
  <c r="E11" i="12"/>
  <c r="F10" i="12"/>
  <c r="E10" i="12" s="1"/>
  <c r="F9" i="12"/>
  <c r="E9" i="12" s="1"/>
  <c r="F8" i="12"/>
  <c r="E8" i="12" s="1"/>
  <c r="F7" i="12"/>
  <c r="E7" i="12"/>
  <c r="F6" i="12"/>
  <c r="E6" i="12" s="1"/>
  <c r="F5" i="12"/>
  <c r="E5" i="12" s="1"/>
  <c r="F4" i="12"/>
  <c r="E4" i="12"/>
  <c r="F3" i="12"/>
  <c r="E3" i="12"/>
  <c r="R1" i="12"/>
  <c r="Q1" i="12"/>
  <c r="L1" i="12"/>
  <c r="U266" i="11"/>
  <c r="N266" i="11"/>
  <c r="K266" i="11"/>
  <c r="J266" i="11"/>
  <c r="U265" i="11"/>
  <c r="N265" i="11"/>
  <c r="K265" i="11" s="1"/>
  <c r="J265" i="11"/>
  <c r="U264" i="11"/>
  <c r="N264" i="11"/>
  <c r="K264" i="11"/>
  <c r="J264" i="11" s="1"/>
  <c r="U263" i="11"/>
  <c r="N263" i="11"/>
  <c r="K263" i="11" s="1"/>
  <c r="J263" i="11" s="1"/>
  <c r="U262" i="11"/>
  <c r="K262" i="11" s="1"/>
  <c r="J262" i="11" s="1"/>
  <c r="N262" i="11"/>
  <c r="U261" i="11"/>
  <c r="N261" i="11"/>
  <c r="K261" i="11"/>
  <c r="J261" i="11" s="1"/>
  <c r="U260" i="11"/>
  <c r="N260" i="11"/>
  <c r="K260" i="11" s="1"/>
  <c r="J260" i="11" s="1"/>
  <c r="U259" i="11"/>
  <c r="K259" i="11" s="1"/>
  <c r="J259" i="11" s="1"/>
  <c r="N259" i="11"/>
  <c r="U258" i="11"/>
  <c r="N258" i="11"/>
  <c r="K258" i="11"/>
  <c r="J258" i="11" s="1"/>
  <c r="U257" i="11"/>
  <c r="N257" i="11"/>
  <c r="K257" i="11" s="1"/>
  <c r="J257" i="11" s="1"/>
  <c r="U256" i="11"/>
  <c r="K256" i="11" s="1"/>
  <c r="J256" i="11" s="1"/>
  <c r="N256" i="11"/>
  <c r="U255" i="11"/>
  <c r="N255" i="11"/>
  <c r="K255" i="11"/>
  <c r="J255" i="11" s="1"/>
  <c r="U254" i="11"/>
  <c r="N254" i="11"/>
  <c r="K254" i="11" s="1"/>
  <c r="J254" i="11" s="1"/>
  <c r="U253" i="11"/>
  <c r="K253" i="11" s="1"/>
  <c r="J253" i="11" s="1"/>
  <c r="N253" i="11"/>
  <c r="U252" i="11"/>
  <c r="N252" i="11"/>
  <c r="K252" i="11"/>
  <c r="J252" i="11" s="1"/>
  <c r="U251" i="11"/>
  <c r="N251" i="11"/>
  <c r="K251" i="11" s="1"/>
  <c r="J251" i="11" s="1"/>
  <c r="U250" i="11"/>
  <c r="K250" i="11" s="1"/>
  <c r="J250" i="11" s="1"/>
  <c r="N250" i="11"/>
  <c r="U249" i="11"/>
  <c r="N249" i="11"/>
  <c r="K249" i="11"/>
  <c r="J249" i="11" s="1"/>
  <c r="U248" i="11"/>
  <c r="N248" i="11"/>
  <c r="K248" i="11" s="1"/>
  <c r="J248" i="11" s="1"/>
  <c r="U247" i="11"/>
  <c r="K247" i="11" s="1"/>
  <c r="J247" i="11" s="1"/>
  <c r="N247" i="11"/>
  <c r="U246" i="11"/>
  <c r="N246" i="11"/>
  <c r="K246" i="11"/>
  <c r="J246" i="11" s="1"/>
  <c r="U245" i="11"/>
  <c r="N245" i="11"/>
  <c r="K245" i="11" s="1"/>
  <c r="J245" i="11" s="1"/>
  <c r="U244" i="11"/>
  <c r="K244" i="11" s="1"/>
  <c r="J244" i="11" s="1"/>
  <c r="N244" i="11"/>
  <c r="U243" i="11"/>
  <c r="N243" i="11"/>
  <c r="K243" i="11"/>
  <c r="J243" i="11" s="1"/>
  <c r="U242" i="11"/>
  <c r="N242" i="11"/>
  <c r="K242" i="11" s="1"/>
  <c r="J242" i="11" s="1"/>
  <c r="U241" i="11"/>
  <c r="K241" i="11" s="1"/>
  <c r="J241" i="11" s="1"/>
  <c r="N241" i="11"/>
  <c r="U240" i="11"/>
  <c r="N240" i="11"/>
  <c r="K240" i="11"/>
  <c r="J240" i="11" s="1"/>
  <c r="U239" i="11"/>
  <c r="N239" i="11"/>
  <c r="K239" i="11" s="1"/>
  <c r="J239" i="11" s="1"/>
  <c r="U238" i="11"/>
  <c r="K238" i="11" s="1"/>
  <c r="J238" i="11" s="1"/>
  <c r="N238" i="11"/>
  <c r="U237" i="11"/>
  <c r="N237" i="11"/>
  <c r="K237" i="11"/>
  <c r="J237" i="11" s="1"/>
  <c r="U236" i="11"/>
  <c r="N236" i="11"/>
  <c r="K236" i="11" s="1"/>
  <c r="J236" i="11" s="1"/>
  <c r="U235" i="11"/>
  <c r="K235" i="11" s="1"/>
  <c r="J235" i="11" s="1"/>
  <c r="N235" i="11"/>
  <c r="U234" i="11"/>
  <c r="N234" i="11"/>
  <c r="K234" i="11"/>
  <c r="J234" i="11" s="1"/>
  <c r="U233" i="11"/>
  <c r="R233" i="11"/>
  <c r="K233" i="11" s="1"/>
  <c r="J233" i="11" s="1"/>
  <c r="N233" i="11"/>
  <c r="U232" i="11"/>
  <c r="R232" i="11"/>
  <c r="N232" i="11"/>
  <c r="K232" i="11"/>
  <c r="J232" i="11" s="1"/>
  <c r="U231" i="11"/>
  <c r="R231" i="11"/>
  <c r="N231" i="11"/>
  <c r="K231" i="11" s="1"/>
  <c r="J231" i="11" s="1"/>
  <c r="U230" i="11"/>
  <c r="R230" i="11"/>
  <c r="N230" i="11"/>
  <c r="K230" i="11" s="1"/>
  <c r="J230" i="11" s="1"/>
  <c r="U229" i="11"/>
  <c r="R229" i="11"/>
  <c r="N229" i="11"/>
  <c r="K229" i="11" s="1"/>
  <c r="J229" i="11" s="1"/>
  <c r="U228" i="11"/>
  <c r="R228" i="11"/>
  <c r="N228" i="11"/>
  <c r="K228" i="11"/>
  <c r="J228" i="11" s="1"/>
  <c r="U227" i="11"/>
  <c r="R227" i="11"/>
  <c r="N227" i="11"/>
  <c r="K227" i="11" s="1"/>
  <c r="J227" i="11" s="1"/>
  <c r="U226" i="11"/>
  <c r="R226" i="11"/>
  <c r="N226" i="11"/>
  <c r="K226" i="11" s="1"/>
  <c r="J226" i="11" s="1"/>
  <c r="U225" i="11"/>
  <c r="K225" i="11" s="1"/>
  <c r="J225" i="11" s="1"/>
  <c r="R225" i="11"/>
  <c r="U224" i="11"/>
  <c r="R224" i="11"/>
  <c r="N224" i="11"/>
  <c r="K224" i="11" s="1"/>
  <c r="J224" i="11" s="1"/>
  <c r="U223" i="11"/>
  <c r="R223" i="11"/>
  <c r="N223" i="11"/>
  <c r="K223" i="11"/>
  <c r="J223" i="11" s="1"/>
  <c r="U222" i="11"/>
  <c r="R222" i="11"/>
  <c r="N222" i="11"/>
  <c r="K222" i="11" s="1"/>
  <c r="J222" i="11" s="1"/>
  <c r="U221" i="11"/>
  <c r="R221" i="11"/>
  <c r="N221" i="11"/>
  <c r="K221" i="11" s="1"/>
  <c r="J221" i="11" s="1"/>
  <c r="U220" i="11"/>
  <c r="R220" i="11"/>
  <c r="N220" i="11"/>
  <c r="K220" i="11" s="1"/>
  <c r="J220" i="11" s="1"/>
  <c r="U219" i="11"/>
  <c r="R219" i="11"/>
  <c r="N219" i="11"/>
  <c r="K219" i="11"/>
  <c r="J219" i="11" s="1"/>
  <c r="U218" i="11"/>
  <c r="R218" i="11"/>
  <c r="N218" i="11"/>
  <c r="K218" i="11" s="1"/>
  <c r="J218" i="11" s="1"/>
  <c r="U217" i="11"/>
  <c r="R217" i="11"/>
  <c r="N217" i="11"/>
  <c r="K217" i="11"/>
  <c r="J217" i="11" s="1"/>
  <c r="U216" i="11"/>
  <c r="R216" i="11"/>
  <c r="K216" i="11" s="1"/>
  <c r="J216" i="11" s="1"/>
  <c r="N216" i="11"/>
  <c r="U215" i="11"/>
  <c r="R215" i="11"/>
  <c r="N215" i="11"/>
  <c r="K215" i="11"/>
  <c r="J215" i="11" s="1"/>
  <c r="U214" i="11"/>
  <c r="R214" i="11"/>
  <c r="N214" i="11"/>
  <c r="K214" i="11" s="1"/>
  <c r="J214" i="11" s="1"/>
  <c r="U213" i="11"/>
  <c r="R213" i="11"/>
  <c r="N213" i="11"/>
  <c r="K213" i="11" s="1"/>
  <c r="J213" i="11" s="1"/>
  <c r="U212" i="11"/>
  <c r="R212" i="11"/>
  <c r="N212" i="11"/>
  <c r="K212" i="11" s="1"/>
  <c r="J212" i="11" s="1"/>
  <c r="U211" i="11"/>
  <c r="R211" i="11"/>
  <c r="N211" i="11"/>
  <c r="K211" i="11"/>
  <c r="J211" i="11" s="1"/>
  <c r="U210" i="11"/>
  <c r="N210" i="11"/>
  <c r="K210" i="11"/>
  <c r="J210" i="11" s="1"/>
  <c r="U209" i="11"/>
  <c r="R209" i="11"/>
  <c r="N209" i="11"/>
  <c r="K209" i="11" s="1"/>
  <c r="J209" i="11" s="1"/>
  <c r="U208" i="11"/>
  <c r="N208" i="11"/>
  <c r="K208" i="11" s="1"/>
  <c r="J208" i="11" s="1"/>
  <c r="U207" i="11"/>
  <c r="R207" i="11"/>
  <c r="N207" i="11"/>
  <c r="K207" i="11"/>
  <c r="J207" i="11" s="1"/>
  <c r="U206" i="11"/>
  <c r="R206" i="11"/>
  <c r="K206" i="11" s="1"/>
  <c r="J206" i="11" s="1"/>
  <c r="N206" i="11"/>
  <c r="U205" i="11"/>
  <c r="N205" i="11"/>
  <c r="K205" i="11" s="1"/>
  <c r="J205" i="11" s="1"/>
  <c r="U204" i="11"/>
  <c r="R204" i="11"/>
  <c r="N204" i="11"/>
  <c r="K204" i="11"/>
  <c r="J204" i="11" s="1"/>
  <c r="U203" i="11"/>
  <c r="R203" i="11"/>
  <c r="N203" i="11"/>
  <c r="K203" i="11" s="1"/>
  <c r="J203" i="11" s="1"/>
  <c r="U202" i="11"/>
  <c r="R202" i="11"/>
  <c r="N202" i="11"/>
  <c r="K202" i="11"/>
  <c r="J202" i="11" s="1"/>
  <c r="U201" i="11"/>
  <c r="R201" i="11"/>
  <c r="K201" i="11" s="1"/>
  <c r="J201" i="11" s="1"/>
  <c r="N201" i="11"/>
  <c r="U200" i="11"/>
  <c r="N200" i="11"/>
  <c r="K200" i="11"/>
  <c r="J200" i="11"/>
  <c r="U199" i="11"/>
  <c r="R199" i="11"/>
  <c r="N199" i="11"/>
  <c r="K199" i="11"/>
  <c r="J199" i="11" s="1"/>
  <c r="U198" i="11"/>
  <c r="R198" i="11"/>
  <c r="N198" i="11"/>
  <c r="K198" i="11" s="1"/>
  <c r="J198" i="11" s="1"/>
  <c r="U197" i="11"/>
  <c r="N197" i="11"/>
  <c r="K197" i="11" s="1"/>
  <c r="J197" i="11" s="1"/>
  <c r="U196" i="11"/>
  <c r="R196" i="11"/>
  <c r="N196" i="11"/>
  <c r="K196" i="11" s="1"/>
  <c r="J196" i="11" s="1"/>
  <c r="U195" i="11"/>
  <c r="N195" i="11"/>
  <c r="K195" i="11" s="1"/>
  <c r="J195" i="11" s="1"/>
  <c r="U194" i="11"/>
  <c r="K194" i="11" s="1"/>
  <c r="J194" i="11" s="1"/>
  <c r="U193" i="11"/>
  <c r="R193" i="11"/>
  <c r="N193" i="11"/>
  <c r="K193" i="11" s="1"/>
  <c r="J193" i="11" s="1"/>
  <c r="U192" i="11"/>
  <c r="R192" i="11"/>
  <c r="N192" i="11"/>
  <c r="K192" i="11" s="1"/>
  <c r="J192" i="11" s="1"/>
  <c r="U191" i="11"/>
  <c r="N191" i="11"/>
  <c r="K191" i="11" s="1"/>
  <c r="J191" i="11" s="1"/>
  <c r="U190" i="11"/>
  <c r="K190" i="11" s="1"/>
  <c r="J190" i="11" s="1"/>
  <c r="N190" i="11"/>
  <c r="U189" i="11"/>
  <c r="R189" i="11"/>
  <c r="K189" i="11" s="1"/>
  <c r="J189" i="11" s="1"/>
  <c r="U188" i="11"/>
  <c r="N188" i="11"/>
  <c r="K188" i="11" s="1"/>
  <c r="J188" i="11" s="1"/>
  <c r="U187" i="11"/>
  <c r="K187" i="11" s="1"/>
  <c r="J187" i="11" s="1"/>
  <c r="N187" i="11"/>
  <c r="U186" i="11"/>
  <c r="N186" i="11"/>
  <c r="K186" i="11" s="1"/>
  <c r="J186" i="11" s="1"/>
  <c r="U185" i="11"/>
  <c r="N185" i="11"/>
  <c r="K185" i="11" s="1"/>
  <c r="J185" i="11" s="1"/>
  <c r="U184" i="11"/>
  <c r="R184" i="11"/>
  <c r="N184" i="11"/>
  <c r="K184" i="11"/>
  <c r="J184" i="11" s="1"/>
  <c r="R183" i="11"/>
  <c r="K183" i="11" s="1"/>
  <c r="J183" i="11" s="1"/>
  <c r="U182" i="11"/>
  <c r="R182" i="11"/>
  <c r="K182" i="11" s="1"/>
  <c r="J182" i="11" s="1"/>
  <c r="N182" i="11"/>
  <c r="U181" i="11"/>
  <c r="R181" i="11"/>
  <c r="N181" i="11"/>
  <c r="K181" i="11" s="1"/>
  <c r="J181" i="11" s="1"/>
  <c r="U180" i="11"/>
  <c r="R180" i="11"/>
  <c r="N180" i="11"/>
  <c r="K180" i="11"/>
  <c r="J180" i="11" s="1"/>
  <c r="U179" i="11"/>
  <c r="R179" i="11"/>
  <c r="K179" i="11" s="1"/>
  <c r="J179" i="11" s="1"/>
  <c r="N179" i="11"/>
  <c r="U178" i="11"/>
  <c r="R178" i="11"/>
  <c r="N178" i="11"/>
  <c r="K178" i="11"/>
  <c r="J178" i="11" s="1"/>
  <c r="U177" i="11"/>
  <c r="R177" i="11"/>
  <c r="N177" i="11"/>
  <c r="K177" i="11" s="1"/>
  <c r="J177" i="11" s="1"/>
  <c r="U176" i="11"/>
  <c r="R176" i="11"/>
  <c r="N176" i="11"/>
  <c r="K176" i="11" s="1"/>
  <c r="J176" i="11" s="1"/>
  <c r="U175" i="11"/>
  <c r="R175" i="11"/>
  <c r="K175" i="11"/>
  <c r="J175" i="11" s="1"/>
  <c r="U174" i="11"/>
  <c r="N174" i="11"/>
  <c r="K174" i="11" s="1"/>
  <c r="J174" i="11" s="1"/>
  <c r="U173" i="11"/>
  <c r="R173" i="11"/>
  <c r="K173" i="11" s="1"/>
  <c r="J173" i="11" s="1"/>
  <c r="U172" i="11"/>
  <c r="R172" i="11"/>
  <c r="K172" i="11"/>
  <c r="J172" i="11" s="1"/>
  <c r="U171" i="11"/>
  <c r="R171" i="11"/>
  <c r="K171" i="11" s="1"/>
  <c r="J171" i="11" s="1"/>
  <c r="N171" i="11"/>
  <c r="U170" i="11"/>
  <c r="N170" i="11"/>
  <c r="K170" i="11" s="1"/>
  <c r="J170" i="11" s="1"/>
  <c r="U169" i="11"/>
  <c r="R169" i="11"/>
  <c r="N169" i="11"/>
  <c r="K169" i="11"/>
  <c r="J169" i="11" s="1"/>
  <c r="U168" i="11"/>
  <c r="R168" i="11"/>
  <c r="N168" i="11"/>
  <c r="K168" i="11" s="1"/>
  <c r="J168" i="11" s="1"/>
  <c r="N167" i="11"/>
  <c r="K167" i="11"/>
  <c r="J167" i="11" s="1"/>
  <c r="U166" i="11"/>
  <c r="R166" i="11"/>
  <c r="N166" i="11"/>
  <c r="K166" i="11" s="1"/>
  <c r="J166" i="11" s="1"/>
  <c r="U165" i="11"/>
  <c r="R165" i="11"/>
  <c r="N165" i="11"/>
  <c r="K165" i="11" s="1"/>
  <c r="J165" i="11" s="1"/>
  <c r="U164" i="11"/>
  <c r="N164" i="11"/>
  <c r="K164" i="11"/>
  <c r="J164" i="11" s="1"/>
  <c r="U163" i="11"/>
  <c r="N163" i="11"/>
  <c r="K163" i="11" s="1"/>
  <c r="J163" i="11" s="1"/>
  <c r="U162" i="11"/>
  <c r="R162" i="11"/>
  <c r="N162" i="11"/>
  <c r="K162" i="11" s="1"/>
  <c r="J162" i="11" s="1"/>
  <c r="U161" i="11"/>
  <c r="R161" i="11"/>
  <c r="N161" i="11"/>
  <c r="K161" i="11"/>
  <c r="J161" i="11" s="1"/>
  <c r="U160" i="11"/>
  <c r="R160" i="11"/>
  <c r="N160" i="11"/>
  <c r="K160" i="11" s="1"/>
  <c r="J160" i="11" s="1"/>
  <c r="U159" i="11"/>
  <c r="R159" i="11"/>
  <c r="N159" i="11"/>
  <c r="K159" i="11"/>
  <c r="J159" i="11" s="1"/>
  <c r="U158" i="11"/>
  <c r="R158" i="11"/>
  <c r="K158" i="11" s="1"/>
  <c r="J158" i="11" s="1"/>
  <c r="N158" i="11"/>
  <c r="U157" i="11"/>
  <c r="R157" i="11"/>
  <c r="N157" i="11"/>
  <c r="K157" i="11"/>
  <c r="J157" i="11"/>
  <c r="U156" i="11"/>
  <c r="R156" i="11"/>
  <c r="K156" i="11"/>
  <c r="J156" i="11" s="1"/>
  <c r="U155" i="11"/>
  <c r="N155" i="11"/>
  <c r="K155" i="11"/>
  <c r="J155" i="11" s="1"/>
  <c r="R154" i="11"/>
  <c r="K154" i="11" s="1"/>
  <c r="J154" i="11" s="1"/>
  <c r="K153" i="11"/>
  <c r="J153" i="11"/>
  <c r="R152" i="11"/>
  <c r="K152" i="11"/>
  <c r="J152" i="11" s="1"/>
  <c r="U151" i="11"/>
  <c r="R151" i="11"/>
  <c r="N151" i="11"/>
  <c r="K151" i="11" s="1"/>
  <c r="J151" i="11" s="1"/>
  <c r="U150" i="11"/>
  <c r="R150" i="11"/>
  <c r="N150" i="11"/>
  <c r="K150" i="11"/>
  <c r="J150" i="11" s="1"/>
  <c r="U149" i="11"/>
  <c r="K149" i="11" s="1"/>
  <c r="J149" i="11" s="1"/>
  <c r="U148" i="11"/>
  <c r="K148" i="11"/>
  <c r="J148" i="11" s="1"/>
  <c r="U147" i="11"/>
  <c r="R147" i="11"/>
  <c r="N147" i="11"/>
  <c r="K147" i="11"/>
  <c r="J147" i="11"/>
  <c r="U146" i="11"/>
  <c r="N146" i="11"/>
  <c r="K146" i="11" s="1"/>
  <c r="J146" i="11" s="1"/>
  <c r="U145" i="11"/>
  <c r="R145" i="11"/>
  <c r="N145" i="11"/>
  <c r="K145" i="11" s="1"/>
  <c r="J145" i="11" s="1"/>
  <c r="U144" i="11"/>
  <c r="K144" i="11"/>
  <c r="J144" i="11"/>
  <c r="N143" i="11"/>
  <c r="K143" i="11"/>
  <c r="J143" i="11" s="1"/>
  <c r="U142" i="11"/>
  <c r="R142" i="11"/>
  <c r="N142" i="11"/>
  <c r="K142" i="11" s="1"/>
  <c r="J142" i="11" s="1"/>
  <c r="U141" i="11"/>
  <c r="R141" i="11"/>
  <c r="K141" i="11" s="1"/>
  <c r="J141" i="11" s="1"/>
  <c r="U140" i="11"/>
  <c r="R140" i="11"/>
  <c r="K140" i="11" s="1"/>
  <c r="J140" i="11" s="1"/>
  <c r="U139" i="11"/>
  <c r="R139" i="11"/>
  <c r="N139" i="11"/>
  <c r="K139" i="11" s="1"/>
  <c r="J139" i="11" s="1"/>
  <c r="R138" i="11"/>
  <c r="K138" i="11" s="1"/>
  <c r="J138" i="11" s="1"/>
  <c r="U137" i="11"/>
  <c r="R137" i="11"/>
  <c r="N137" i="11"/>
  <c r="K137" i="11" s="1"/>
  <c r="J137" i="11" s="1"/>
  <c r="U136" i="11"/>
  <c r="R136" i="11"/>
  <c r="N136" i="11"/>
  <c r="K136" i="11" s="1"/>
  <c r="J136" i="11" s="1"/>
  <c r="N135" i="11"/>
  <c r="K135" i="11"/>
  <c r="J135" i="11" s="1"/>
  <c r="U134" i="11"/>
  <c r="N134" i="11"/>
  <c r="K134" i="11" s="1"/>
  <c r="J134" i="11" s="1"/>
  <c r="U133" i="11"/>
  <c r="N133" i="11"/>
  <c r="K133" i="11" s="1"/>
  <c r="J133" i="11" s="1"/>
  <c r="U132" i="11"/>
  <c r="N132" i="11"/>
  <c r="K132" i="11"/>
  <c r="J132" i="11" s="1"/>
  <c r="U131" i="11"/>
  <c r="K131" i="11" s="1"/>
  <c r="J131" i="11" s="1"/>
  <c r="R131" i="11"/>
  <c r="N131" i="11"/>
  <c r="U130" i="11"/>
  <c r="R130" i="11"/>
  <c r="K130" i="11" s="1"/>
  <c r="J130" i="11" s="1"/>
  <c r="R129" i="11"/>
  <c r="N129" i="11"/>
  <c r="K129" i="11" s="1"/>
  <c r="J129" i="11" s="1"/>
  <c r="K128" i="11"/>
  <c r="J128" i="11" s="1"/>
  <c r="U127" i="11"/>
  <c r="R127" i="11"/>
  <c r="N127" i="11"/>
  <c r="K127" i="11" s="1"/>
  <c r="J127" i="11" s="1"/>
  <c r="U126" i="11"/>
  <c r="N126" i="11"/>
  <c r="K126" i="11"/>
  <c r="J126" i="11" s="1"/>
  <c r="U125" i="11"/>
  <c r="K125" i="11" s="1"/>
  <c r="J125" i="11" s="1"/>
  <c r="R125" i="11"/>
  <c r="N125" i="11"/>
  <c r="U124" i="11"/>
  <c r="R124" i="11"/>
  <c r="K124" i="11" s="1"/>
  <c r="J124" i="11" s="1"/>
  <c r="N123" i="11"/>
  <c r="K123" i="11" s="1"/>
  <c r="J123" i="11" s="1"/>
  <c r="U122" i="11"/>
  <c r="K122" i="11" s="1"/>
  <c r="J122" i="11" s="1"/>
  <c r="R122" i="11"/>
  <c r="N122" i="11"/>
  <c r="U121" i="11"/>
  <c r="R121" i="11"/>
  <c r="N121" i="11"/>
  <c r="K121" i="11"/>
  <c r="J121" i="11"/>
  <c r="U120" i="11"/>
  <c r="R120" i="11"/>
  <c r="N120" i="11"/>
  <c r="K120" i="11" s="1"/>
  <c r="J120" i="11" s="1"/>
  <c r="U119" i="11"/>
  <c r="R119" i="11"/>
  <c r="N119" i="11"/>
  <c r="K119" i="11" s="1"/>
  <c r="J119" i="11" s="1"/>
  <c r="U118" i="11"/>
  <c r="R118" i="11"/>
  <c r="N118" i="11"/>
  <c r="K118" i="11" s="1"/>
  <c r="J118" i="11" s="1"/>
  <c r="N117" i="11"/>
  <c r="K117" i="11" s="1"/>
  <c r="J117" i="11" s="1"/>
  <c r="U116" i="11"/>
  <c r="K116" i="11" s="1"/>
  <c r="J116" i="11" s="1"/>
  <c r="U115" i="11"/>
  <c r="K115" i="11"/>
  <c r="J115" i="11"/>
  <c r="U114" i="11"/>
  <c r="K114" i="11" s="1"/>
  <c r="J114" i="11" s="1"/>
  <c r="N113" i="11"/>
  <c r="K113" i="11" s="1"/>
  <c r="J113" i="11" s="1"/>
  <c r="U112" i="11"/>
  <c r="R112" i="11"/>
  <c r="N112" i="11"/>
  <c r="K112" i="11" s="1"/>
  <c r="J112" i="11" s="1"/>
  <c r="U111" i="11"/>
  <c r="K111" i="11"/>
  <c r="J111" i="11" s="1"/>
  <c r="U110" i="11"/>
  <c r="K110" i="11" s="1"/>
  <c r="J110" i="11" s="1"/>
  <c r="U109" i="11"/>
  <c r="R109" i="11"/>
  <c r="N109" i="11"/>
  <c r="K109" i="11" s="1"/>
  <c r="J109" i="11" s="1"/>
  <c r="U108" i="11"/>
  <c r="R108" i="11"/>
  <c r="K108" i="11"/>
  <c r="J108" i="11" s="1"/>
  <c r="U107" i="11"/>
  <c r="R107" i="11"/>
  <c r="K107" i="11" s="1"/>
  <c r="J107" i="11" s="1"/>
  <c r="U106" i="11"/>
  <c r="R106" i="11"/>
  <c r="K106" i="11" s="1"/>
  <c r="J106" i="11" s="1"/>
  <c r="U105" i="11"/>
  <c r="R105" i="11"/>
  <c r="K105" i="11" s="1"/>
  <c r="J105" i="11" s="1"/>
  <c r="U104" i="11"/>
  <c r="R104" i="11"/>
  <c r="K104" i="11" s="1"/>
  <c r="J104" i="11" s="1"/>
  <c r="N104" i="11"/>
  <c r="U103" i="11"/>
  <c r="R103" i="11"/>
  <c r="N103" i="11"/>
  <c r="K103" i="11"/>
  <c r="J103" i="11"/>
  <c r="U102" i="11"/>
  <c r="R102" i="11"/>
  <c r="K102" i="11"/>
  <c r="J102" i="11" s="1"/>
  <c r="U101" i="11"/>
  <c r="R101" i="11"/>
  <c r="N101" i="11"/>
  <c r="K101" i="11" s="1"/>
  <c r="J101" i="11" s="1"/>
  <c r="N100" i="11"/>
  <c r="K100" i="11"/>
  <c r="J100" i="11"/>
  <c r="U99" i="11"/>
  <c r="R99" i="11"/>
  <c r="N99" i="11"/>
  <c r="K99" i="11" s="1"/>
  <c r="J99" i="11" s="1"/>
  <c r="N98" i="11"/>
  <c r="K98" i="11"/>
  <c r="J98" i="11" s="1"/>
  <c r="U97" i="11"/>
  <c r="R97" i="11"/>
  <c r="N97" i="11"/>
  <c r="K97" i="11"/>
  <c r="J97" i="11"/>
  <c r="U96" i="11"/>
  <c r="N96" i="11"/>
  <c r="K96" i="11" s="1"/>
  <c r="J96" i="11" s="1"/>
  <c r="U95" i="11"/>
  <c r="K95" i="11"/>
  <c r="J95" i="11" s="1"/>
  <c r="U94" i="11"/>
  <c r="N94" i="11"/>
  <c r="K94" i="11"/>
  <c r="J94" i="11"/>
  <c r="N93" i="11"/>
  <c r="K93" i="11" s="1"/>
  <c r="J93" i="11" s="1"/>
  <c r="N92" i="11"/>
  <c r="K92" i="11" s="1"/>
  <c r="J92" i="11" s="1"/>
  <c r="U91" i="11"/>
  <c r="N91" i="11"/>
  <c r="K91" i="11" s="1"/>
  <c r="J91" i="11" s="1"/>
  <c r="U90" i="11"/>
  <c r="N90" i="11"/>
  <c r="K90" i="11"/>
  <c r="J90" i="11" s="1"/>
  <c r="U89" i="11"/>
  <c r="K89" i="11" s="1"/>
  <c r="J89" i="11" s="1"/>
  <c r="U88" i="11"/>
  <c r="N88" i="11"/>
  <c r="K88" i="11" s="1"/>
  <c r="J88" i="11" s="1"/>
  <c r="U87" i="11"/>
  <c r="K87" i="11"/>
  <c r="J87" i="11"/>
  <c r="U86" i="11"/>
  <c r="N86" i="11"/>
  <c r="K86" i="11"/>
  <c r="J86" i="11" s="1"/>
  <c r="U85" i="11"/>
  <c r="R85" i="11"/>
  <c r="N85" i="11"/>
  <c r="K85" i="11" s="1"/>
  <c r="J85" i="11" s="1"/>
  <c r="K84" i="11"/>
  <c r="J84" i="11"/>
  <c r="U83" i="11"/>
  <c r="K83" i="11"/>
  <c r="J83" i="11" s="1"/>
  <c r="U82" i="11"/>
  <c r="N82" i="11"/>
  <c r="K82" i="11" s="1"/>
  <c r="J82" i="11" s="1"/>
  <c r="U81" i="11"/>
  <c r="N81" i="11"/>
  <c r="K81" i="11" s="1"/>
  <c r="J81" i="11" s="1"/>
  <c r="U80" i="11"/>
  <c r="N80" i="11"/>
  <c r="K80" i="11"/>
  <c r="J80" i="11" s="1"/>
  <c r="N79" i="11"/>
  <c r="K79" i="11" s="1"/>
  <c r="J79" i="11" s="1"/>
  <c r="K78" i="11"/>
  <c r="J78" i="11"/>
  <c r="U77" i="11"/>
  <c r="N77" i="11"/>
  <c r="K77" i="11" s="1"/>
  <c r="J77" i="11" s="1"/>
  <c r="U76" i="11"/>
  <c r="N76" i="11"/>
  <c r="K76" i="11" s="1"/>
  <c r="J76" i="11" s="1"/>
  <c r="U75" i="11"/>
  <c r="R75" i="11"/>
  <c r="N75" i="11"/>
  <c r="K75" i="11"/>
  <c r="J75" i="11" s="1"/>
  <c r="U74" i="11"/>
  <c r="K74" i="11" s="1"/>
  <c r="J74" i="11" s="1"/>
  <c r="U73" i="11"/>
  <c r="K73" i="11"/>
  <c r="J73" i="11" s="1"/>
  <c r="U72" i="11"/>
  <c r="R72" i="11"/>
  <c r="K72" i="11" s="1"/>
  <c r="J72" i="11" s="1"/>
  <c r="U71" i="11"/>
  <c r="N71" i="11"/>
  <c r="K71" i="11" s="1"/>
  <c r="J71" i="11" s="1"/>
  <c r="U70" i="11"/>
  <c r="N70" i="11"/>
  <c r="K70" i="11"/>
  <c r="J70" i="11" s="1"/>
  <c r="U69" i="11"/>
  <c r="N69" i="11"/>
  <c r="K69" i="11" s="1"/>
  <c r="J69" i="11" s="1"/>
  <c r="U68" i="11"/>
  <c r="K68" i="11" s="1"/>
  <c r="J68" i="11" s="1"/>
  <c r="R67" i="11"/>
  <c r="N67" i="11"/>
  <c r="K67" i="11"/>
  <c r="J67" i="11"/>
  <c r="U66" i="11"/>
  <c r="N66" i="11"/>
  <c r="K66" i="11" s="1"/>
  <c r="J66" i="11" s="1"/>
  <c r="U65" i="11"/>
  <c r="R65" i="11"/>
  <c r="N65" i="11"/>
  <c r="K65" i="11" s="1"/>
  <c r="J65" i="11" s="1"/>
  <c r="K64" i="11"/>
  <c r="J64" i="11"/>
  <c r="U63" i="11"/>
  <c r="R63" i="11"/>
  <c r="N63" i="11"/>
  <c r="K63" i="11" s="1"/>
  <c r="J63" i="11" s="1"/>
  <c r="U62" i="11"/>
  <c r="N62" i="11"/>
  <c r="K62" i="11" s="1"/>
  <c r="J62" i="11" s="1"/>
  <c r="U61" i="11"/>
  <c r="R61" i="11"/>
  <c r="N61" i="11"/>
  <c r="K61" i="11"/>
  <c r="J61" i="11" s="1"/>
  <c r="R60" i="11"/>
  <c r="N60" i="11"/>
  <c r="K60" i="11" s="1"/>
  <c r="J60" i="11" s="1"/>
  <c r="K59" i="11"/>
  <c r="J59" i="11" s="1"/>
  <c r="U58" i="11"/>
  <c r="R58" i="11"/>
  <c r="N58" i="11"/>
  <c r="K58" i="11"/>
  <c r="J58" i="11"/>
  <c r="U57" i="11"/>
  <c r="N57" i="11"/>
  <c r="K57" i="11" s="1"/>
  <c r="J57" i="11" s="1"/>
  <c r="U56" i="11"/>
  <c r="N56" i="11"/>
  <c r="K56" i="11" s="1"/>
  <c r="J56" i="11" s="1"/>
  <c r="U55" i="11"/>
  <c r="K55" i="11"/>
  <c r="J55" i="11"/>
  <c r="U54" i="11"/>
  <c r="K54" i="11" s="1"/>
  <c r="J54" i="11" s="1"/>
  <c r="U53" i="11"/>
  <c r="R53" i="11"/>
  <c r="N53" i="11"/>
  <c r="K53" i="11"/>
  <c r="J53" i="11" s="1"/>
  <c r="R52" i="11"/>
  <c r="N52" i="11"/>
  <c r="K52" i="11"/>
  <c r="J52" i="11"/>
  <c r="U51" i="11"/>
  <c r="K51" i="11" s="1"/>
  <c r="J51" i="11" s="1"/>
  <c r="U50" i="11"/>
  <c r="N50" i="11"/>
  <c r="K50" i="11"/>
  <c r="J50" i="11"/>
  <c r="U49" i="11"/>
  <c r="K49" i="11" s="1"/>
  <c r="J49" i="11" s="1"/>
  <c r="N48" i="11"/>
  <c r="K48" i="11"/>
  <c r="J48" i="11"/>
  <c r="U47" i="11"/>
  <c r="N47" i="11"/>
  <c r="K47" i="11" s="1"/>
  <c r="J47" i="11" s="1"/>
  <c r="U46" i="11"/>
  <c r="N46" i="11"/>
  <c r="K46" i="11" s="1"/>
  <c r="J46" i="11" s="1"/>
  <c r="U45" i="11"/>
  <c r="K45" i="11"/>
  <c r="J45" i="11"/>
  <c r="U44" i="11"/>
  <c r="R44" i="11"/>
  <c r="N44" i="11"/>
  <c r="K44" i="11" s="1"/>
  <c r="J44" i="11" s="1"/>
  <c r="U43" i="11"/>
  <c r="K43" i="11"/>
  <c r="J43" i="11" s="1"/>
  <c r="N42" i="11"/>
  <c r="K42" i="11" s="1"/>
  <c r="J42" i="11" s="1"/>
  <c r="U41" i="11"/>
  <c r="N41" i="11"/>
  <c r="K41" i="11" s="1"/>
  <c r="J41" i="11" s="1"/>
  <c r="R40" i="11"/>
  <c r="N40" i="11"/>
  <c r="K40" i="11"/>
  <c r="J40" i="11"/>
  <c r="U39" i="11"/>
  <c r="R39" i="11"/>
  <c r="N39" i="11"/>
  <c r="K39" i="11"/>
  <c r="J39" i="11"/>
  <c r="K38" i="11"/>
  <c r="J38" i="11" s="1"/>
  <c r="U37" i="11"/>
  <c r="K37" i="11" s="1"/>
  <c r="J37" i="11" s="1"/>
  <c r="U36" i="11"/>
  <c r="N36" i="11"/>
  <c r="K36" i="11" s="1"/>
  <c r="J36" i="11" s="1"/>
  <c r="U35" i="11"/>
  <c r="N35" i="11"/>
  <c r="K35" i="11" s="1"/>
  <c r="J35" i="11" s="1"/>
  <c r="U34" i="11"/>
  <c r="R34" i="11"/>
  <c r="K34" i="11" s="1"/>
  <c r="J34" i="11" s="1"/>
  <c r="K33" i="11"/>
  <c r="J33" i="11"/>
  <c r="R32" i="11"/>
  <c r="K32" i="11" s="1"/>
  <c r="J32" i="11" s="1"/>
  <c r="K31" i="11"/>
  <c r="J31" i="11" s="1"/>
  <c r="R30" i="11"/>
  <c r="N30" i="11"/>
  <c r="K30" i="11"/>
  <c r="J30" i="11" s="1"/>
  <c r="K29" i="11"/>
  <c r="J29" i="11"/>
  <c r="R28" i="11"/>
  <c r="K28" i="11" s="1"/>
  <c r="J28" i="11" s="1"/>
  <c r="N27" i="11"/>
  <c r="K27" i="11"/>
  <c r="J27" i="11" s="1"/>
  <c r="U26" i="11"/>
  <c r="K26" i="11" s="1"/>
  <c r="J26" i="11" s="1"/>
  <c r="U25" i="11"/>
  <c r="K25" i="11" s="1"/>
  <c r="J25" i="11" s="1"/>
  <c r="R24" i="11"/>
  <c r="N24" i="11"/>
  <c r="K24" i="11" s="1"/>
  <c r="J24" i="11" s="1"/>
  <c r="R23" i="11"/>
  <c r="N23" i="11"/>
  <c r="K23" i="11"/>
  <c r="J23" i="11" s="1"/>
  <c r="N22" i="11"/>
  <c r="K22" i="11" s="1"/>
  <c r="J22" i="11" s="1"/>
  <c r="N21" i="11"/>
  <c r="K21" i="11"/>
  <c r="J21" i="11" s="1"/>
  <c r="K20" i="11"/>
  <c r="J20" i="11" s="1"/>
  <c r="K19" i="11"/>
  <c r="J19" i="11" s="1"/>
  <c r="U18" i="11"/>
  <c r="N18" i="11"/>
  <c r="K18" i="11"/>
  <c r="J18" i="11" s="1"/>
  <c r="N17" i="11"/>
  <c r="K17" i="11"/>
  <c r="J17" i="11"/>
  <c r="U16" i="11"/>
  <c r="N16" i="11"/>
  <c r="K16" i="11" s="1"/>
  <c r="J16" i="11" s="1"/>
  <c r="U15" i="11"/>
  <c r="K15" i="11"/>
  <c r="J15" i="11" s="1"/>
  <c r="U14" i="11"/>
  <c r="K14" i="11" s="1"/>
  <c r="J14" i="11" s="1"/>
  <c r="U13" i="11"/>
  <c r="N13" i="11"/>
  <c r="K13" i="11" s="1"/>
  <c r="J13" i="11" s="1"/>
  <c r="N12" i="11"/>
  <c r="K12" i="11"/>
  <c r="J12" i="11" s="1"/>
  <c r="U11" i="11"/>
  <c r="U1" i="11" s="1"/>
  <c r="N11" i="11"/>
  <c r="K11" i="11"/>
  <c r="J11" i="11" s="1"/>
  <c r="U10" i="11"/>
  <c r="N10" i="11"/>
  <c r="N1" i="11" s="1"/>
  <c r="K10" i="11"/>
  <c r="J10" i="11" s="1"/>
  <c r="U9" i="11"/>
  <c r="K9" i="11" s="1"/>
  <c r="J9" i="11" s="1"/>
  <c r="K8" i="11"/>
  <c r="J8" i="11"/>
  <c r="R7" i="11"/>
  <c r="K7" i="11"/>
  <c r="J7" i="11" s="1"/>
  <c r="U6" i="11"/>
  <c r="K6" i="11"/>
  <c r="J6" i="11"/>
  <c r="K5" i="11"/>
  <c r="J5" i="11" s="1"/>
  <c r="R4" i="11"/>
  <c r="K4" i="11"/>
  <c r="J4" i="11" s="1"/>
  <c r="K3" i="11"/>
  <c r="K1" i="11" s="1"/>
  <c r="X1" i="11"/>
  <c r="V1" i="11" s="1"/>
  <c r="W1" i="11"/>
  <c r="R1" i="11"/>
  <c r="V266" i="10"/>
  <c r="N266" i="10"/>
  <c r="K266" i="10"/>
  <c r="J266" i="10" s="1"/>
  <c r="V265" i="10"/>
  <c r="N265" i="10"/>
  <c r="V264" i="10"/>
  <c r="N264" i="10"/>
  <c r="K264" i="10" s="1"/>
  <c r="J264" i="10" s="1"/>
  <c r="V263" i="10"/>
  <c r="N263" i="10"/>
  <c r="K263" i="10"/>
  <c r="J263" i="10" s="1"/>
  <c r="V262" i="10"/>
  <c r="N262" i="10"/>
  <c r="V261" i="10"/>
  <c r="N261" i="10"/>
  <c r="K261" i="10" s="1"/>
  <c r="J261" i="10" s="1"/>
  <c r="V260" i="10"/>
  <c r="N260" i="10"/>
  <c r="K260" i="10"/>
  <c r="J260" i="10" s="1"/>
  <c r="V259" i="10"/>
  <c r="N259" i="10"/>
  <c r="K259" i="10" s="1"/>
  <c r="J259" i="10" s="1"/>
  <c r="V258" i="10"/>
  <c r="N258" i="10"/>
  <c r="K258" i="10" s="1"/>
  <c r="J258" i="10" s="1"/>
  <c r="V257" i="10"/>
  <c r="N257" i="10"/>
  <c r="K257" i="10"/>
  <c r="J257" i="10" s="1"/>
  <c r="V256" i="10"/>
  <c r="N256" i="10"/>
  <c r="K256" i="10" s="1"/>
  <c r="J256" i="10" s="1"/>
  <c r="V255" i="10"/>
  <c r="N255" i="10"/>
  <c r="V254" i="10"/>
  <c r="N254" i="10"/>
  <c r="K254" i="10"/>
  <c r="J254" i="10" s="1"/>
  <c r="V253" i="10"/>
  <c r="N253" i="10"/>
  <c r="K253" i="10" s="1"/>
  <c r="J253" i="10" s="1"/>
  <c r="V252" i="10"/>
  <c r="N252" i="10"/>
  <c r="K252" i="10" s="1"/>
  <c r="J252" i="10" s="1"/>
  <c r="V251" i="10"/>
  <c r="N251" i="10"/>
  <c r="K251" i="10"/>
  <c r="J251" i="10" s="1"/>
  <c r="V250" i="10"/>
  <c r="N250" i="10"/>
  <c r="V249" i="10"/>
  <c r="N249" i="10"/>
  <c r="V248" i="10"/>
  <c r="N248" i="10"/>
  <c r="K248" i="10"/>
  <c r="J248" i="10" s="1"/>
  <c r="V247" i="10"/>
  <c r="N247" i="10"/>
  <c r="K247" i="10" s="1"/>
  <c r="J247" i="10" s="1"/>
  <c r="V246" i="10"/>
  <c r="N246" i="10"/>
  <c r="K246" i="10" s="1"/>
  <c r="J246" i="10" s="1"/>
  <c r="V245" i="10"/>
  <c r="N245" i="10"/>
  <c r="K245" i="10"/>
  <c r="J245" i="10" s="1"/>
  <c r="V244" i="10"/>
  <c r="N244" i="10"/>
  <c r="V243" i="10"/>
  <c r="N243" i="10"/>
  <c r="K243" i="10" s="1"/>
  <c r="J243" i="10" s="1"/>
  <c r="V242" i="10"/>
  <c r="N242" i="10"/>
  <c r="K242" i="10"/>
  <c r="J242" i="10" s="1"/>
  <c r="V241" i="10"/>
  <c r="N241" i="10"/>
  <c r="K241" i="10" s="1"/>
  <c r="J241" i="10" s="1"/>
  <c r="V240" i="10"/>
  <c r="N240" i="10"/>
  <c r="K240" i="10" s="1"/>
  <c r="J240" i="10" s="1"/>
  <c r="V239" i="10"/>
  <c r="N239" i="10"/>
  <c r="K239" i="10" s="1"/>
  <c r="J239" i="10" s="1"/>
  <c r="V238" i="10"/>
  <c r="N238" i="10"/>
  <c r="K238" i="10" s="1"/>
  <c r="J238" i="10" s="1"/>
  <c r="V237" i="10"/>
  <c r="N237" i="10"/>
  <c r="K237" i="10" s="1"/>
  <c r="J237" i="10" s="1"/>
  <c r="V236" i="10"/>
  <c r="N236" i="10"/>
  <c r="K236" i="10" s="1"/>
  <c r="J236" i="10" s="1"/>
  <c r="V235" i="10"/>
  <c r="N235" i="10"/>
  <c r="K235" i="10" s="1"/>
  <c r="J235" i="10" s="1"/>
  <c r="V234" i="10"/>
  <c r="N234" i="10"/>
  <c r="V233" i="10"/>
  <c r="N233" i="10"/>
  <c r="K233" i="10"/>
  <c r="J233" i="10" s="1"/>
  <c r="V232" i="10"/>
  <c r="N232" i="10"/>
  <c r="K232" i="10" s="1"/>
  <c r="J232" i="10" s="1"/>
  <c r="V231" i="10"/>
  <c r="N231" i="10"/>
  <c r="K231" i="10" s="1"/>
  <c r="J231" i="10" s="1"/>
  <c r="V230" i="10"/>
  <c r="N230" i="10"/>
  <c r="K230" i="10"/>
  <c r="J230" i="10" s="1"/>
  <c r="V229" i="10"/>
  <c r="N229" i="10"/>
  <c r="V228" i="10"/>
  <c r="N228" i="10"/>
  <c r="V227" i="10"/>
  <c r="N227" i="10"/>
  <c r="K227" i="10"/>
  <c r="J227" i="10" s="1"/>
  <c r="V226" i="10"/>
  <c r="N226" i="10"/>
  <c r="K226" i="10" s="1"/>
  <c r="J226" i="10" s="1"/>
  <c r="V225" i="10"/>
  <c r="N225" i="10"/>
  <c r="K225" i="10" s="1"/>
  <c r="J225" i="10" s="1"/>
  <c r="V224" i="10"/>
  <c r="K224" i="10" s="1"/>
  <c r="J224" i="10" s="1"/>
  <c r="V223" i="10"/>
  <c r="N223" i="10"/>
  <c r="K223" i="10" s="1"/>
  <c r="J223" i="10" s="1"/>
  <c r="V222" i="10"/>
  <c r="N222" i="10"/>
  <c r="K222" i="10" s="1"/>
  <c r="J222" i="10" s="1"/>
  <c r="V221" i="10"/>
  <c r="N221" i="10"/>
  <c r="K221" i="10"/>
  <c r="J221" i="10" s="1"/>
  <c r="V220" i="10"/>
  <c r="N220" i="10"/>
  <c r="K220" i="10" s="1"/>
  <c r="J220" i="10" s="1"/>
  <c r="V219" i="10"/>
  <c r="N219" i="10"/>
  <c r="K219" i="10" s="1"/>
  <c r="J219" i="10" s="1"/>
  <c r="V218" i="10"/>
  <c r="N218" i="10"/>
  <c r="K218" i="10"/>
  <c r="J218" i="10"/>
  <c r="V217" i="10"/>
  <c r="N217" i="10"/>
  <c r="K217" i="10" s="1"/>
  <c r="J217" i="10" s="1"/>
  <c r="V216" i="10"/>
  <c r="N216" i="10"/>
  <c r="K216" i="10" s="1"/>
  <c r="J216" i="10" s="1"/>
  <c r="V215" i="10"/>
  <c r="N215" i="10"/>
  <c r="K215" i="10" s="1"/>
  <c r="J215" i="10" s="1"/>
  <c r="V214" i="10"/>
  <c r="N214" i="10"/>
  <c r="K214" i="10" s="1"/>
  <c r="J214" i="10" s="1"/>
  <c r="V213" i="10"/>
  <c r="N213" i="10"/>
  <c r="K213" i="10" s="1"/>
  <c r="J213" i="10" s="1"/>
  <c r="V212" i="10"/>
  <c r="N212" i="10"/>
  <c r="K212" i="10" s="1"/>
  <c r="J212" i="10" s="1"/>
  <c r="V211" i="10"/>
  <c r="N211" i="10"/>
  <c r="K211" i="10" s="1"/>
  <c r="J211" i="10" s="1"/>
  <c r="V210" i="10"/>
  <c r="N210" i="10"/>
  <c r="K210" i="10" s="1"/>
  <c r="J210" i="10" s="1"/>
  <c r="V209" i="10"/>
  <c r="N209" i="10"/>
  <c r="K209" i="10" s="1"/>
  <c r="J209" i="10" s="1"/>
  <c r="V208" i="10"/>
  <c r="N208" i="10"/>
  <c r="K208" i="10" s="1"/>
  <c r="J208" i="10" s="1"/>
  <c r="V207" i="10"/>
  <c r="N207" i="10"/>
  <c r="K207" i="10" s="1"/>
  <c r="J207" i="10" s="1"/>
  <c r="V206" i="10"/>
  <c r="N206" i="10"/>
  <c r="K206" i="10" s="1"/>
  <c r="J206" i="10" s="1"/>
  <c r="V205" i="10"/>
  <c r="N205" i="10"/>
  <c r="K205" i="10" s="1"/>
  <c r="J205" i="10" s="1"/>
  <c r="V204" i="10"/>
  <c r="N204" i="10"/>
  <c r="K204" i="10" s="1"/>
  <c r="J204" i="10" s="1"/>
  <c r="V203" i="10"/>
  <c r="N203" i="10"/>
  <c r="K203" i="10" s="1"/>
  <c r="J203" i="10" s="1"/>
  <c r="V202" i="10"/>
  <c r="N202" i="10"/>
  <c r="K202" i="10" s="1"/>
  <c r="J202" i="10" s="1"/>
  <c r="V201" i="10"/>
  <c r="N201" i="10"/>
  <c r="K201" i="10" s="1"/>
  <c r="J201" i="10" s="1"/>
  <c r="V200" i="10"/>
  <c r="N200" i="10"/>
  <c r="K200" i="10" s="1"/>
  <c r="J200" i="10" s="1"/>
  <c r="V199" i="10"/>
  <c r="N199" i="10"/>
  <c r="K199" i="10" s="1"/>
  <c r="J199" i="10" s="1"/>
  <c r="V198" i="10"/>
  <c r="N198" i="10"/>
  <c r="K198" i="10" s="1"/>
  <c r="J198" i="10" s="1"/>
  <c r="V197" i="10"/>
  <c r="N197" i="10"/>
  <c r="K197" i="10" s="1"/>
  <c r="J197" i="10" s="1"/>
  <c r="V196" i="10"/>
  <c r="N196" i="10"/>
  <c r="K196" i="10" s="1"/>
  <c r="J196" i="10" s="1"/>
  <c r="V195" i="10"/>
  <c r="N195" i="10"/>
  <c r="K195" i="10" s="1"/>
  <c r="J195" i="10" s="1"/>
  <c r="V194" i="10"/>
  <c r="N194" i="10"/>
  <c r="K194" i="10" s="1"/>
  <c r="J194" i="10" s="1"/>
  <c r="V193" i="10"/>
  <c r="N193" i="10"/>
  <c r="K193" i="10" s="1"/>
  <c r="J193" i="10" s="1"/>
  <c r="V192" i="10"/>
  <c r="N192" i="10"/>
  <c r="K192" i="10" s="1"/>
  <c r="J192" i="10" s="1"/>
  <c r="V191" i="10"/>
  <c r="N191" i="10"/>
  <c r="K191" i="10" s="1"/>
  <c r="J191" i="10" s="1"/>
  <c r="V190" i="10"/>
  <c r="N190" i="10"/>
  <c r="K190" i="10" s="1"/>
  <c r="J190" i="10" s="1"/>
  <c r="V189" i="10"/>
  <c r="N189" i="10"/>
  <c r="K189" i="10" s="1"/>
  <c r="J189" i="10" s="1"/>
  <c r="V188" i="10"/>
  <c r="K188" i="10"/>
  <c r="J188" i="10" s="1"/>
  <c r="V187" i="10"/>
  <c r="N187" i="10"/>
  <c r="K187" i="10"/>
  <c r="J187" i="10" s="1"/>
  <c r="V186" i="10"/>
  <c r="K186" i="10"/>
  <c r="J186" i="10" s="1"/>
  <c r="V185" i="10"/>
  <c r="N185" i="10"/>
  <c r="K185" i="10"/>
  <c r="J185" i="10" s="1"/>
  <c r="V184" i="10"/>
  <c r="N184" i="10"/>
  <c r="V183" i="10"/>
  <c r="K183" i="10" s="1"/>
  <c r="J183" i="10" s="1"/>
  <c r="N183" i="10"/>
  <c r="V182" i="10"/>
  <c r="N182" i="10"/>
  <c r="K182" i="10"/>
  <c r="J182" i="10" s="1"/>
  <c r="V181" i="10"/>
  <c r="N181" i="10"/>
  <c r="K181" i="10" s="1"/>
  <c r="J181" i="10" s="1"/>
  <c r="V180" i="10"/>
  <c r="N180" i="10"/>
  <c r="K180" i="10"/>
  <c r="J180" i="10" s="1"/>
  <c r="V179" i="10"/>
  <c r="N179" i="10"/>
  <c r="K179" i="10"/>
  <c r="J179" i="10"/>
  <c r="V178" i="10"/>
  <c r="N178" i="10"/>
  <c r="V177" i="10"/>
  <c r="N177" i="10"/>
  <c r="K177" i="10"/>
  <c r="J177" i="10" s="1"/>
  <c r="V176" i="10"/>
  <c r="N176" i="10"/>
  <c r="K176" i="10"/>
  <c r="J176" i="10"/>
  <c r="V175" i="10"/>
  <c r="N175" i="10"/>
  <c r="K175" i="10" s="1"/>
  <c r="J175" i="10" s="1"/>
  <c r="V174" i="10"/>
  <c r="K174" i="10" s="1"/>
  <c r="J174" i="10" s="1"/>
  <c r="N174" i="10"/>
  <c r="V173" i="10"/>
  <c r="K173" i="10" s="1"/>
  <c r="J173" i="10" s="1"/>
  <c r="N173" i="10"/>
  <c r="V172" i="10"/>
  <c r="K172" i="10"/>
  <c r="J172" i="10" s="1"/>
  <c r="V171" i="10"/>
  <c r="N171" i="10"/>
  <c r="K171" i="10" s="1"/>
  <c r="J171" i="10" s="1"/>
  <c r="V170" i="10"/>
  <c r="N170" i="10"/>
  <c r="K170" i="10" s="1"/>
  <c r="J170" i="10" s="1"/>
  <c r="V169" i="10"/>
  <c r="N169" i="10"/>
  <c r="K169" i="10" s="1"/>
  <c r="J169" i="10" s="1"/>
  <c r="V168" i="10"/>
  <c r="N168" i="10"/>
  <c r="K168" i="10" s="1"/>
  <c r="J168" i="10" s="1"/>
  <c r="V167" i="10"/>
  <c r="N167" i="10"/>
  <c r="V166" i="10"/>
  <c r="N166" i="10"/>
  <c r="K166" i="10" s="1"/>
  <c r="J166" i="10" s="1"/>
  <c r="V165" i="10"/>
  <c r="N165" i="10"/>
  <c r="K165" i="10" s="1"/>
  <c r="J165" i="10"/>
  <c r="V164" i="10"/>
  <c r="K164" i="10" s="1"/>
  <c r="J164" i="10" s="1"/>
  <c r="N164" i="10"/>
  <c r="V163" i="10"/>
  <c r="N163" i="10"/>
  <c r="K163" i="10" s="1"/>
  <c r="J163" i="10" s="1"/>
  <c r="V162" i="10"/>
  <c r="N162" i="10"/>
  <c r="V161" i="10"/>
  <c r="K161" i="10"/>
  <c r="J161" i="10" s="1"/>
  <c r="V160" i="10"/>
  <c r="K160" i="10" s="1"/>
  <c r="J160" i="10" s="1"/>
  <c r="N160" i="10"/>
  <c r="V159" i="10"/>
  <c r="K159" i="10" s="1"/>
  <c r="J159" i="10" s="1"/>
  <c r="N159" i="10"/>
  <c r="V158" i="10"/>
  <c r="K158" i="10"/>
  <c r="J158" i="10"/>
  <c r="V157" i="10"/>
  <c r="K157" i="10" s="1"/>
  <c r="J157" i="10" s="1"/>
  <c r="V156" i="10"/>
  <c r="N156" i="10"/>
  <c r="K156" i="10"/>
  <c r="J156" i="10" s="1"/>
  <c r="V155" i="10"/>
  <c r="N155" i="10"/>
  <c r="K155" i="10"/>
  <c r="J155" i="10"/>
  <c r="V154" i="10"/>
  <c r="N154" i="10"/>
  <c r="K154" i="10" s="1"/>
  <c r="J154" i="10" s="1"/>
  <c r="V153" i="10"/>
  <c r="N153" i="10"/>
  <c r="K153" i="10"/>
  <c r="J153" i="10" s="1"/>
  <c r="V152" i="10"/>
  <c r="N152" i="10"/>
  <c r="K152" i="10"/>
  <c r="J152" i="10"/>
  <c r="V151" i="10"/>
  <c r="N151" i="10"/>
  <c r="K151" i="10" s="1"/>
  <c r="J151" i="10" s="1"/>
  <c r="V150" i="10"/>
  <c r="N150" i="10"/>
  <c r="K150" i="10"/>
  <c r="J150" i="10" s="1"/>
  <c r="V149" i="10"/>
  <c r="N149" i="10"/>
  <c r="K149" i="10"/>
  <c r="J149" i="10"/>
  <c r="V148" i="10"/>
  <c r="N148" i="10"/>
  <c r="K148" i="10" s="1"/>
  <c r="J148" i="10" s="1"/>
  <c r="V147" i="10"/>
  <c r="N147" i="10"/>
  <c r="K147" i="10"/>
  <c r="J147" i="10" s="1"/>
  <c r="V146" i="10"/>
  <c r="K146" i="10" s="1"/>
  <c r="J146" i="10"/>
  <c r="V145" i="10"/>
  <c r="N145" i="10"/>
  <c r="K145" i="10"/>
  <c r="J145" i="10"/>
  <c r="V144" i="10"/>
  <c r="N144" i="10"/>
  <c r="K144" i="10" s="1"/>
  <c r="J144" i="10" s="1"/>
  <c r="V143" i="10"/>
  <c r="N143" i="10"/>
  <c r="V142" i="10"/>
  <c r="N142" i="10"/>
  <c r="K142" i="10"/>
  <c r="J142" i="10"/>
  <c r="V141" i="10"/>
  <c r="K141" i="10" s="1"/>
  <c r="J141" i="10" s="1"/>
  <c r="N141" i="10"/>
  <c r="V140" i="10"/>
  <c r="K140" i="10"/>
  <c r="J140" i="10" s="1"/>
  <c r="V139" i="10"/>
  <c r="K139" i="10" s="1"/>
  <c r="J139" i="10" s="1"/>
  <c r="N139" i="10"/>
  <c r="V138" i="10"/>
  <c r="N138" i="10"/>
  <c r="K138" i="10"/>
  <c r="J138" i="10" s="1"/>
  <c r="V137" i="10"/>
  <c r="N137" i="10"/>
  <c r="K137" i="10"/>
  <c r="J137" i="10" s="1"/>
  <c r="V136" i="10"/>
  <c r="N136" i="10"/>
  <c r="K136" i="10" s="1"/>
  <c r="J136" i="10" s="1"/>
  <c r="V135" i="10"/>
  <c r="N135" i="10"/>
  <c r="K135" i="10"/>
  <c r="J135" i="10"/>
  <c r="V134" i="10"/>
  <c r="N134" i="10"/>
  <c r="K134" i="10" s="1"/>
  <c r="J134" i="10" s="1"/>
  <c r="V133" i="10"/>
  <c r="N133" i="10"/>
  <c r="K133" i="10" s="1"/>
  <c r="J133" i="10" s="1"/>
  <c r="V132" i="10"/>
  <c r="N132" i="10"/>
  <c r="K132" i="10"/>
  <c r="J132" i="10"/>
  <c r="V131" i="10"/>
  <c r="K131" i="10" s="1"/>
  <c r="J131" i="10" s="1"/>
  <c r="V130" i="10"/>
  <c r="N130" i="10"/>
  <c r="K130" i="10"/>
  <c r="J130" i="10" s="1"/>
  <c r="V129" i="10"/>
  <c r="N129" i="10"/>
  <c r="K129" i="10"/>
  <c r="J129" i="10"/>
  <c r="V128" i="10"/>
  <c r="N128" i="10"/>
  <c r="K128" i="10" s="1"/>
  <c r="J128" i="10" s="1"/>
  <c r="V127" i="10"/>
  <c r="N127" i="10"/>
  <c r="K127" i="10"/>
  <c r="J127" i="10" s="1"/>
  <c r="V126" i="10"/>
  <c r="K126" i="10"/>
  <c r="J126" i="10"/>
  <c r="V125" i="10"/>
  <c r="K125" i="10"/>
  <c r="J125" i="10"/>
  <c r="V124" i="10"/>
  <c r="N124" i="10"/>
  <c r="K124" i="10" s="1"/>
  <c r="J124" i="10" s="1"/>
  <c r="V123" i="10"/>
  <c r="N123" i="10"/>
  <c r="K123" i="10" s="1"/>
  <c r="J123" i="10" s="1"/>
  <c r="V122" i="10"/>
  <c r="N122" i="10"/>
  <c r="K122" i="10"/>
  <c r="J122" i="10"/>
  <c r="V121" i="10"/>
  <c r="N121" i="10"/>
  <c r="K121" i="10" s="1"/>
  <c r="J121" i="10" s="1"/>
  <c r="V120" i="10"/>
  <c r="N120" i="10"/>
  <c r="K120" i="10" s="1"/>
  <c r="J120" i="10" s="1"/>
  <c r="V119" i="10"/>
  <c r="N119" i="10"/>
  <c r="K119" i="10"/>
  <c r="J119" i="10"/>
  <c r="V118" i="10"/>
  <c r="N118" i="10"/>
  <c r="K118" i="10" s="1"/>
  <c r="J118" i="10" s="1"/>
  <c r="V117" i="10"/>
  <c r="N117" i="10"/>
  <c r="K117" i="10" s="1"/>
  <c r="J117" i="10" s="1"/>
  <c r="V116" i="10"/>
  <c r="N116" i="10"/>
  <c r="K116" i="10"/>
  <c r="J116" i="10"/>
  <c r="V115" i="10"/>
  <c r="N115" i="10"/>
  <c r="K115" i="10" s="1"/>
  <c r="J115" i="10" s="1"/>
  <c r="V114" i="10"/>
  <c r="K114" i="10" s="1"/>
  <c r="J114" i="10" s="1"/>
  <c r="V113" i="10"/>
  <c r="K113" i="10"/>
  <c r="J113" i="10"/>
  <c r="V112" i="10"/>
  <c r="N112" i="10"/>
  <c r="K112" i="10" s="1"/>
  <c r="J112" i="10" s="1"/>
  <c r="V111" i="10"/>
  <c r="N111" i="10"/>
  <c r="K111" i="10"/>
  <c r="J111" i="10" s="1"/>
  <c r="V110" i="10"/>
  <c r="N110" i="10"/>
  <c r="K110" i="10"/>
  <c r="J110" i="10"/>
  <c r="V109" i="10"/>
  <c r="N109" i="10"/>
  <c r="K109" i="10" s="1"/>
  <c r="J109" i="10" s="1"/>
  <c r="V108" i="10"/>
  <c r="N108" i="10"/>
  <c r="K108" i="10"/>
  <c r="J108" i="10" s="1"/>
  <c r="V107" i="10"/>
  <c r="N107" i="10"/>
  <c r="K107" i="10"/>
  <c r="J107" i="10"/>
  <c r="V106" i="10"/>
  <c r="N106" i="10"/>
  <c r="K106" i="10" s="1"/>
  <c r="J106" i="10" s="1"/>
  <c r="V105" i="10"/>
  <c r="N105" i="10"/>
  <c r="K105" i="10"/>
  <c r="J105" i="10" s="1"/>
  <c r="V104" i="10"/>
  <c r="N104" i="10"/>
  <c r="K104" i="10"/>
  <c r="J104" i="10"/>
  <c r="V103" i="10"/>
  <c r="K103" i="10"/>
  <c r="J103" i="10" s="1"/>
  <c r="V102" i="10"/>
  <c r="N102" i="10"/>
  <c r="K102" i="10"/>
  <c r="J102" i="10"/>
  <c r="V101" i="10"/>
  <c r="K101" i="10" s="1"/>
  <c r="J101" i="10" s="1"/>
  <c r="V100" i="10"/>
  <c r="N100" i="10"/>
  <c r="K100" i="10"/>
  <c r="J100" i="10"/>
  <c r="V99" i="10"/>
  <c r="N99" i="10"/>
  <c r="K99" i="10" s="1"/>
  <c r="J99" i="10" s="1"/>
  <c r="V98" i="10"/>
  <c r="N98" i="10"/>
  <c r="K98" i="10" s="1"/>
  <c r="J98" i="10" s="1"/>
  <c r="V97" i="10"/>
  <c r="N97" i="10"/>
  <c r="K97" i="10"/>
  <c r="J97" i="10"/>
  <c r="V96" i="10"/>
  <c r="N96" i="10"/>
  <c r="K96" i="10" s="1"/>
  <c r="J96" i="10" s="1"/>
  <c r="V95" i="10"/>
  <c r="N95" i="10"/>
  <c r="K95" i="10" s="1"/>
  <c r="J95" i="10" s="1"/>
  <c r="V94" i="10"/>
  <c r="N94" i="10"/>
  <c r="K94" i="10"/>
  <c r="J94" i="10"/>
  <c r="V93" i="10"/>
  <c r="N93" i="10"/>
  <c r="K93" i="10" s="1"/>
  <c r="J93" i="10" s="1"/>
  <c r="V92" i="10"/>
  <c r="N92" i="10"/>
  <c r="K92" i="10" s="1"/>
  <c r="J92" i="10" s="1"/>
  <c r="V91" i="10"/>
  <c r="K91" i="10"/>
  <c r="J91" i="10"/>
  <c r="V90" i="10"/>
  <c r="K90" i="10" s="1"/>
  <c r="J90" i="10" s="1"/>
  <c r="N90" i="10"/>
  <c r="V89" i="10"/>
  <c r="K89" i="10"/>
  <c r="J89" i="10" s="1"/>
  <c r="V88" i="10"/>
  <c r="K88" i="10"/>
  <c r="J88" i="10"/>
  <c r="V87" i="10"/>
  <c r="N87" i="10"/>
  <c r="K87" i="10"/>
  <c r="J87" i="10" s="1"/>
  <c r="V86" i="10"/>
  <c r="K86" i="10" s="1"/>
  <c r="J86" i="10" s="1"/>
  <c r="N86" i="10"/>
  <c r="V85" i="10"/>
  <c r="K85" i="10" s="1"/>
  <c r="J85" i="10" s="1"/>
  <c r="N85" i="10"/>
  <c r="V84" i="10"/>
  <c r="K84" i="10"/>
  <c r="J84" i="10"/>
  <c r="V83" i="10"/>
  <c r="N83" i="10"/>
  <c r="K83" i="10" s="1"/>
  <c r="J83" i="10" s="1"/>
  <c r="V82" i="10"/>
  <c r="N82" i="10"/>
  <c r="K82" i="10" s="1"/>
  <c r="J82" i="10" s="1"/>
  <c r="V81" i="10"/>
  <c r="N81" i="10"/>
  <c r="K81" i="10"/>
  <c r="J81" i="10"/>
  <c r="V80" i="10"/>
  <c r="K80" i="10"/>
  <c r="J80" i="10" s="1"/>
  <c r="V79" i="10"/>
  <c r="N79" i="10"/>
  <c r="K79" i="10" s="1"/>
  <c r="J79" i="10" s="1"/>
  <c r="V78" i="10"/>
  <c r="N78" i="10"/>
  <c r="K78" i="10"/>
  <c r="J78" i="10"/>
  <c r="V77" i="10"/>
  <c r="K77" i="10" s="1"/>
  <c r="J77" i="10" s="1"/>
  <c r="N77" i="10"/>
  <c r="V76" i="10"/>
  <c r="N76" i="10"/>
  <c r="K76" i="10" s="1"/>
  <c r="J76" i="10" s="1"/>
  <c r="V75" i="10"/>
  <c r="N75" i="10"/>
  <c r="K75" i="10"/>
  <c r="J75" i="10"/>
  <c r="V74" i="10"/>
  <c r="K74" i="10" s="1"/>
  <c r="J74" i="10" s="1"/>
  <c r="N74" i="10"/>
  <c r="V73" i="10"/>
  <c r="N73" i="10"/>
  <c r="K73" i="10" s="1"/>
  <c r="J73" i="10" s="1"/>
  <c r="V72" i="10"/>
  <c r="N72" i="10"/>
  <c r="K72" i="10"/>
  <c r="J72" i="10"/>
  <c r="V71" i="10"/>
  <c r="K71" i="10" s="1"/>
  <c r="J71" i="10" s="1"/>
  <c r="N71" i="10"/>
  <c r="V70" i="10"/>
  <c r="N70" i="10"/>
  <c r="K70" i="10" s="1"/>
  <c r="J70" i="10" s="1"/>
  <c r="V69" i="10"/>
  <c r="N69" i="10"/>
  <c r="K69" i="10"/>
  <c r="J69" i="10"/>
  <c r="V68" i="10"/>
  <c r="K68" i="10" s="1"/>
  <c r="J68" i="10" s="1"/>
  <c r="N68" i="10"/>
  <c r="V67" i="10"/>
  <c r="N67" i="10"/>
  <c r="K67" i="10" s="1"/>
  <c r="J67" i="10" s="1"/>
  <c r="V66" i="10"/>
  <c r="N66" i="10"/>
  <c r="K66" i="10"/>
  <c r="J66" i="10"/>
  <c r="V65" i="10"/>
  <c r="K65" i="10" s="1"/>
  <c r="J65" i="10" s="1"/>
  <c r="N65" i="10"/>
  <c r="V64" i="10"/>
  <c r="N64" i="10"/>
  <c r="K64" i="10" s="1"/>
  <c r="J64" i="10" s="1"/>
  <c r="V63" i="10"/>
  <c r="N63" i="10"/>
  <c r="K63" i="10"/>
  <c r="J63" i="10"/>
  <c r="V62" i="10"/>
  <c r="K62" i="10" s="1"/>
  <c r="J62" i="10" s="1"/>
  <c r="N62" i="10"/>
  <c r="K61" i="10"/>
  <c r="J61" i="10"/>
  <c r="V60" i="10"/>
  <c r="K60" i="10" s="1"/>
  <c r="J60" i="10" s="1"/>
  <c r="N60" i="10"/>
  <c r="V59" i="10"/>
  <c r="N59" i="10"/>
  <c r="K59" i="10"/>
  <c r="J59" i="10" s="1"/>
  <c r="V58" i="10"/>
  <c r="N58" i="10"/>
  <c r="K58" i="10"/>
  <c r="J58" i="10"/>
  <c r="V57" i="10"/>
  <c r="K57" i="10" s="1"/>
  <c r="J57" i="10" s="1"/>
  <c r="N57" i="10"/>
  <c r="V56" i="10"/>
  <c r="N56" i="10"/>
  <c r="K56" i="10"/>
  <c r="J56" i="10" s="1"/>
  <c r="V55" i="10"/>
  <c r="N55" i="10"/>
  <c r="K55" i="10"/>
  <c r="J55" i="10"/>
  <c r="V54" i="10"/>
  <c r="K54" i="10" s="1"/>
  <c r="J54" i="10" s="1"/>
  <c r="V53" i="10"/>
  <c r="K53" i="10"/>
  <c r="J53" i="10"/>
  <c r="N52" i="10"/>
  <c r="K52" i="10" s="1"/>
  <c r="J52" i="10" s="1"/>
  <c r="V51" i="10"/>
  <c r="K51" i="10"/>
  <c r="J51" i="10"/>
  <c r="V50" i="10"/>
  <c r="K50" i="10" s="1"/>
  <c r="J50" i="10" s="1"/>
  <c r="N50" i="10"/>
  <c r="N49" i="10"/>
  <c r="K49" i="10"/>
  <c r="J49" i="10"/>
  <c r="V48" i="10"/>
  <c r="N48" i="10"/>
  <c r="K48" i="10" s="1"/>
  <c r="J48" i="10" s="1"/>
  <c r="V47" i="10"/>
  <c r="K47" i="10" s="1"/>
  <c r="J47" i="10" s="1"/>
  <c r="V46" i="10"/>
  <c r="N46" i="10"/>
  <c r="K46" i="10"/>
  <c r="J46" i="10"/>
  <c r="N45" i="10"/>
  <c r="K45" i="10" s="1"/>
  <c r="J45" i="10" s="1"/>
  <c r="N44" i="10"/>
  <c r="K44" i="10"/>
  <c r="J44" i="10"/>
  <c r="V43" i="10"/>
  <c r="K43" i="10" s="1"/>
  <c r="J43" i="10" s="1"/>
  <c r="N43" i="10"/>
  <c r="V42" i="10"/>
  <c r="N42" i="10"/>
  <c r="K42" i="10"/>
  <c r="J42" i="10" s="1"/>
  <c r="N41" i="10"/>
  <c r="K41" i="10" s="1"/>
  <c r="J41" i="10" s="1"/>
  <c r="V40" i="10"/>
  <c r="N40" i="10"/>
  <c r="K40" i="10" s="1"/>
  <c r="J40" i="10" s="1"/>
  <c r="V39" i="10"/>
  <c r="K39" i="10"/>
  <c r="J39" i="10"/>
  <c r="V38" i="10"/>
  <c r="K38" i="10" s="1"/>
  <c r="J38" i="10" s="1"/>
  <c r="N38" i="10"/>
  <c r="V37" i="10"/>
  <c r="N37" i="10"/>
  <c r="K37" i="10" s="1"/>
  <c r="J37" i="10" s="1"/>
  <c r="N36" i="10"/>
  <c r="K36" i="10"/>
  <c r="J36" i="10"/>
  <c r="N35" i="10"/>
  <c r="K35" i="10"/>
  <c r="J35" i="10" s="1"/>
  <c r="V34" i="10"/>
  <c r="N34" i="10"/>
  <c r="K34" i="10"/>
  <c r="J34" i="10"/>
  <c r="V33" i="10"/>
  <c r="K33" i="10" s="1"/>
  <c r="J33" i="10" s="1"/>
  <c r="N33" i="10"/>
  <c r="K32" i="10"/>
  <c r="J32" i="10"/>
  <c r="V31" i="10"/>
  <c r="K31" i="10" s="1"/>
  <c r="J31" i="10" s="1"/>
  <c r="N31" i="10"/>
  <c r="V30" i="10"/>
  <c r="N30" i="10"/>
  <c r="K30" i="10" s="1"/>
  <c r="J30" i="10" s="1"/>
  <c r="V29" i="10"/>
  <c r="N29" i="10"/>
  <c r="K29" i="10"/>
  <c r="J29" i="10"/>
  <c r="V28" i="10"/>
  <c r="K28" i="10" s="1"/>
  <c r="J28" i="10" s="1"/>
  <c r="N28" i="10"/>
  <c r="V27" i="10"/>
  <c r="K27" i="10"/>
  <c r="J27" i="10" s="1"/>
  <c r="V26" i="10"/>
  <c r="N26" i="10"/>
  <c r="K26" i="10"/>
  <c r="J26" i="10"/>
  <c r="V25" i="10"/>
  <c r="K25" i="10"/>
  <c r="J25" i="10" s="1"/>
  <c r="K24" i="10"/>
  <c r="J24" i="10" s="1"/>
  <c r="N23" i="10"/>
  <c r="K23" i="10"/>
  <c r="J23" i="10" s="1"/>
  <c r="V22" i="10"/>
  <c r="N22" i="10"/>
  <c r="K22" i="10"/>
  <c r="J22" i="10"/>
  <c r="V21" i="10"/>
  <c r="N21" i="10"/>
  <c r="K21" i="10" s="1"/>
  <c r="J21" i="10" s="1"/>
  <c r="N20" i="10"/>
  <c r="K20" i="10"/>
  <c r="J20" i="10"/>
  <c r="N19" i="10"/>
  <c r="K19" i="10" s="1"/>
  <c r="J19" i="10" s="1"/>
  <c r="N18" i="10"/>
  <c r="K18" i="10"/>
  <c r="J18" i="10"/>
  <c r="V17" i="10"/>
  <c r="K17" i="10" s="1"/>
  <c r="J17" i="10" s="1"/>
  <c r="N17" i="10"/>
  <c r="V16" i="10"/>
  <c r="N16" i="10"/>
  <c r="K16" i="10" s="1"/>
  <c r="J16" i="10" s="1"/>
  <c r="V15" i="10"/>
  <c r="N15" i="10"/>
  <c r="K15" i="10"/>
  <c r="J15" i="10"/>
  <c r="V14" i="10"/>
  <c r="K14" i="10" s="1"/>
  <c r="J14" i="10" s="1"/>
  <c r="N14" i="10"/>
  <c r="K13" i="10"/>
  <c r="J13" i="10"/>
  <c r="V12" i="10"/>
  <c r="K12" i="10" s="1"/>
  <c r="J12" i="10" s="1"/>
  <c r="N12" i="10"/>
  <c r="N11" i="10"/>
  <c r="K11" i="10"/>
  <c r="J11" i="10"/>
  <c r="V10" i="10"/>
  <c r="K10" i="10"/>
  <c r="J10" i="10" s="1"/>
  <c r="V9" i="10"/>
  <c r="N9" i="10"/>
  <c r="K9" i="10" s="1"/>
  <c r="J9" i="10" s="1"/>
  <c r="N8" i="10"/>
  <c r="K8" i="10"/>
  <c r="J8" i="10"/>
  <c r="N7" i="10"/>
  <c r="K7" i="10"/>
  <c r="J7" i="10" s="1"/>
  <c r="K6" i="10"/>
  <c r="J6" i="10" s="1"/>
  <c r="N5" i="10"/>
  <c r="K5" i="10" s="1"/>
  <c r="J5" i="10" s="1"/>
  <c r="N4" i="10"/>
  <c r="K4" i="10"/>
  <c r="J4" i="10"/>
  <c r="N3" i="10"/>
  <c r="N1" i="10" s="1"/>
  <c r="K3" i="10"/>
  <c r="J3" i="10"/>
  <c r="Y1" i="10"/>
  <c r="W1" i="10" s="1"/>
  <c r="X1" i="10"/>
  <c r="R1" i="10"/>
  <c r="T266" i="9"/>
  <c r="N266" i="9"/>
  <c r="K266" i="9"/>
  <c r="J266" i="9"/>
  <c r="T265" i="9"/>
  <c r="N265" i="9"/>
  <c r="K265" i="9" s="1"/>
  <c r="J265" i="9" s="1"/>
  <c r="T264" i="9"/>
  <c r="N264" i="9"/>
  <c r="K264" i="9" s="1"/>
  <c r="J264" i="9" s="1"/>
  <c r="T263" i="9"/>
  <c r="N263" i="9"/>
  <c r="K263" i="9"/>
  <c r="J263" i="9"/>
  <c r="T262" i="9"/>
  <c r="N262" i="9"/>
  <c r="K262" i="9" s="1"/>
  <c r="J262" i="9" s="1"/>
  <c r="T261" i="9"/>
  <c r="N261" i="9"/>
  <c r="K261" i="9" s="1"/>
  <c r="J261" i="9" s="1"/>
  <c r="T260" i="9"/>
  <c r="N260" i="9"/>
  <c r="K260" i="9"/>
  <c r="J260" i="9"/>
  <c r="T259" i="9"/>
  <c r="N259" i="9"/>
  <c r="K259" i="9" s="1"/>
  <c r="J259" i="9" s="1"/>
  <c r="T258" i="9"/>
  <c r="N258" i="9"/>
  <c r="K258" i="9" s="1"/>
  <c r="J258" i="9" s="1"/>
  <c r="T257" i="9"/>
  <c r="N257" i="9"/>
  <c r="K257" i="9"/>
  <c r="J257" i="9"/>
  <c r="T256" i="9"/>
  <c r="N256" i="9"/>
  <c r="K256" i="9" s="1"/>
  <c r="J256" i="9" s="1"/>
  <c r="T255" i="9"/>
  <c r="N255" i="9"/>
  <c r="K255" i="9" s="1"/>
  <c r="J255" i="9" s="1"/>
  <c r="T254" i="9"/>
  <c r="N254" i="9"/>
  <c r="K254" i="9"/>
  <c r="J254" i="9"/>
  <c r="T253" i="9"/>
  <c r="N253" i="9"/>
  <c r="K253" i="9" s="1"/>
  <c r="J253" i="9" s="1"/>
  <c r="T252" i="9"/>
  <c r="N252" i="9"/>
  <c r="K252" i="9" s="1"/>
  <c r="J252" i="9" s="1"/>
  <c r="T251" i="9"/>
  <c r="N251" i="9"/>
  <c r="K251" i="9"/>
  <c r="J251" i="9"/>
  <c r="T250" i="9"/>
  <c r="N250" i="9"/>
  <c r="K250" i="9" s="1"/>
  <c r="J250" i="9" s="1"/>
  <c r="T249" i="9"/>
  <c r="N249" i="9"/>
  <c r="K249" i="9" s="1"/>
  <c r="J249" i="9" s="1"/>
  <c r="T248" i="9"/>
  <c r="N248" i="9"/>
  <c r="K248" i="9"/>
  <c r="J248" i="9"/>
  <c r="T247" i="9"/>
  <c r="N247" i="9"/>
  <c r="K247" i="9" s="1"/>
  <c r="J247" i="9" s="1"/>
  <c r="T246" i="9"/>
  <c r="N246" i="9"/>
  <c r="K246" i="9" s="1"/>
  <c r="J246" i="9" s="1"/>
  <c r="T245" i="9"/>
  <c r="N245" i="9"/>
  <c r="K245" i="9"/>
  <c r="J245" i="9"/>
  <c r="T244" i="9"/>
  <c r="N244" i="9"/>
  <c r="K244" i="9" s="1"/>
  <c r="J244" i="9" s="1"/>
  <c r="T243" i="9"/>
  <c r="N243" i="9"/>
  <c r="K243" i="9" s="1"/>
  <c r="J243" i="9" s="1"/>
  <c r="T242" i="9"/>
  <c r="N242" i="9"/>
  <c r="K242" i="9" s="1"/>
  <c r="J242" i="9" s="1"/>
  <c r="T241" i="9"/>
  <c r="N241" i="9"/>
  <c r="K241" i="9" s="1"/>
  <c r="J241" i="9" s="1"/>
  <c r="T240" i="9"/>
  <c r="N240" i="9"/>
  <c r="K240" i="9" s="1"/>
  <c r="J240" i="9" s="1"/>
  <c r="T239" i="9"/>
  <c r="N239" i="9"/>
  <c r="K239" i="9" s="1"/>
  <c r="J239" i="9" s="1"/>
  <c r="T238" i="9"/>
  <c r="N238" i="9"/>
  <c r="K238" i="9" s="1"/>
  <c r="J238" i="9" s="1"/>
  <c r="T237" i="9"/>
  <c r="N237" i="9"/>
  <c r="K237" i="9" s="1"/>
  <c r="J237" i="9" s="1"/>
  <c r="T236" i="9"/>
  <c r="N236" i="9"/>
  <c r="K236" i="9" s="1"/>
  <c r="J236" i="9" s="1"/>
  <c r="T235" i="9"/>
  <c r="N235" i="9"/>
  <c r="K235" i="9" s="1"/>
  <c r="J235" i="9" s="1"/>
  <c r="T234" i="9"/>
  <c r="N234" i="9"/>
  <c r="K234" i="9" s="1"/>
  <c r="J234" i="9" s="1"/>
  <c r="T233" i="9"/>
  <c r="N233" i="9"/>
  <c r="K233" i="9" s="1"/>
  <c r="J233" i="9" s="1"/>
  <c r="T232" i="9"/>
  <c r="N232" i="9"/>
  <c r="K232" i="9" s="1"/>
  <c r="J232" i="9" s="1"/>
  <c r="T231" i="9"/>
  <c r="N231" i="9"/>
  <c r="K231" i="9" s="1"/>
  <c r="J231" i="9" s="1"/>
  <c r="T230" i="9"/>
  <c r="N230" i="9"/>
  <c r="K230" i="9" s="1"/>
  <c r="J230" i="9" s="1"/>
  <c r="T229" i="9"/>
  <c r="N229" i="9"/>
  <c r="K229" i="9" s="1"/>
  <c r="J229" i="9" s="1"/>
  <c r="T228" i="9"/>
  <c r="N228" i="9"/>
  <c r="K228" i="9" s="1"/>
  <c r="J228" i="9" s="1"/>
  <c r="T227" i="9"/>
  <c r="N227" i="9"/>
  <c r="K227" i="9" s="1"/>
  <c r="J227" i="9" s="1"/>
  <c r="T226" i="9"/>
  <c r="N226" i="9"/>
  <c r="K226" i="9" s="1"/>
  <c r="J226" i="9" s="1"/>
  <c r="T225" i="9"/>
  <c r="K225" i="9" s="1"/>
  <c r="J225" i="9" s="1"/>
  <c r="T224" i="9"/>
  <c r="N224" i="9"/>
  <c r="K224" i="9"/>
  <c r="J224" i="9" s="1"/>
  <c r="T223" i="9"/>
  <c r="K223" i="9" s="1"/>
  <c r="J223" i="9" s="1"/>
  <c r="N223" i="9"/>
  <c r="T222" i="9"/>
  <c r="N222" i="9"/>
  <c r="K222" i="9" s="1"/>
  <c r="J222" i="9" s="1"/>
  <c r="T221" i="9"/>
  <c r="N221" i="9"/>
  <c r="K221" i="9"/>
  <c r="J221" i="9" s="1"/>
  <c r="T220" i="9"/>
  <c r="K220" i="9" s="1"/>
  <c r="J220" i="9" s="1"/>
  <c r="N220" i="9"/>
  <c r="T219" i="9"/>
  <c r="N219" i="9"/>
  <c r="K219" i="9" s="1"/>
  <c r="J219" i="9" s="1"/>
  <c r="T218" i="9"/>
  <c r="N218" i="9"/>
  <c r="K218" i="9"/>
  <c r="J218" i="9" s="1"/>
  <c r="T217" i="9"/>
  <c r="N217" i="9"/>
  <c r="K217" i="9" s="1"/>
  <c r="J217" i="9" s="1"/>
  <c r="T216" i="9"/>
  <c r="N216" i="9"/>
  <c r="K216" i="9" s="1"/>
  <c r="J216" i="9" s="1"/>
  <c r="T215" i="9"/>
  <c r="N215" i="9"/>
  <c r="K215" i="9"/>
  <c r="J215" i="9" s="1"/>
  <c r="T214" i="9"/>
  <c r="N214" i="9"/>
  <c r="K214" i="9" s="1"/>
  <c r="J214" i="9" s="1"/>
  <c r="T213" i="9"/>
  <c r="N213" i="9"/>
  <c r="K213" i="9" s="1"/>
  <c r="J213" i="9" s="1"/>
  <c r="T212" i="9"/>
  <c r="N212" i="9"/>
  <c r="K212" i="9" s="1"/>
  <c r="J212" i="9" s="1"/>
  <c r="T211" i="9"/>
  <c r="N211" i="9"/>
  <c r="K211" i="9" s="1"/>
  <c r="J211" i="9" s="1"/>
  <c r="T210" i="9"/>
  <c r="N210" i="9"/>
  <c r="K210" i="9" s="1"/>
  <c r="J210" i="9" s="1"/>
  <c r="T209" i="9"/>
  <c r="N209" i="9"/>
  <c r="K209" i="9" s="1"/>
  <c r="J209" i="9" s="1"/>
  <c r="T208" i="9"/>
  <c r="N208" i="9"/>
  <c r="K208" i="9" s="1"/>
  <c r="J208" i="9" s="1"/>
  <c r="T207" i="9"/>
  <c r="N207" i="9"/>
  <c r="K207" i="9" s="1"/>
  <c r="J207" i="9" s="1"/>
  <c r="T206" i="9"/>
  <c r="N206" i="9"/>
  <c r="K206" i="9" s="1"/>
  <c r="J206" i="9" s="1"/>
  <c r="T205" i="9"/>
  <c r="N205" i="9"/>
  <c r="K205" i="9" s="1"/>
  <c r="J205" i="9" s="1"/>
  <c r="T204" i="9"/>
  <c r="N204" i="9"/>
  <c r="K204" i="9" s="1"/>
  <c r="J204" i="9" s="1"/>
  <c r="T203" i="9"/>
  <c r="N203" i="9"/>
  <c r="K203" i="9" s="1"/>
  <c r="J203" i="9" s="1"/>
  <c r="T202" i="9"/>
  <c r="N202" i="9"/>
  <c r="K202" i="9" s="1"/>
  <c r="J202" i="9" s="1"/>
  <c r="T201" i="9"/>
  <c r="N201" i="9"/>
  <c r="K201" i="9" s="1"/>
  <c r="J201" i="9" s="1"/>
  <c r="T200" i="9"/>
  <c r="N200" i="9"/>
  <c r="K200" i="9" s="1"/>
  <c r="J200" i="9" s="1"/>
  <c r="T199" i="9"/>
  <c r="N199" i="9"/>
  <c r="K199" i="9" s="1"/>
  <c r="J199" i="9" s="1"/>
  <c r="T198" i="9"/>
  <c r="N198" i="9"/>
  <c r="K198" i="9" s="1"/>
  <c r="J198" i="9" s="1"/>
  <c r="T197" i="9"/>
  <c r="K197" i="9"/>
  <c r="J197" i="9" s="1"/>
  <c r="T196" i="9"/>
  <c r="N196" i="9"/>
  <c r="K196" i="9" s="1"/>
  <c r="J196" i="9" s="1"/>
  <c r="T195" i="9"/>
  <c r="N195" i="9"/>
  <c r="K195" i="9"/>
  <c r="J195" i="9" s="1"/>
  <c r="T194" i="9"/>
  <c r="N194" i="9"/>
  <c r="K194" i="9"/>
  <c r="J194" i="9" s="1"/>
  <c r="T193" i="9"/>
  <c r="N193" i="9"/>
  <c r="K193" i="9" s="1"/>
  <c r="J193" i="9" s="1"/>
  <c r="T192" i="9"/>
  <c r="N192" i="9"/>
  <c r="K192" i="9"/>
  <c r="J192" i="9" s="1"/>
  <c r="T191" i="9"/>
  <c r="N191" i="9"/>
  <c r="K191" i="9"/>
  <c r="J191" i="9" s="1"/>
  <c r="T190" i="9"/>
  <c r="N190" i="9"/>
  <c r="K190" i="9" s="1"/>
  <c r="J190" i="9" s="1"/>
  <c r="T189" i="9"/>
  <c r="K189" i="9"/>
  <c r="J189" i="9"/>
  <c r="T188" i="9"/>
  <c r="K188" i="9" s="1"/>
  <c r="J188" i="9" s="1"/>
  <c r="N188" i="9"/>
  <c r="T187" i="9"/>
  <c r="N187" i="9"/>
  <c r="K187" i="9"/>
  <c r="J187" i="9" s="1"/>
  <c r="T186" i="9"/>
  <c r="N186" i="9"/>
  <c r="K186" i="9"/>
  <c r="J186" i="9"/>
  <c r="T185" i="9"/>
  <c r="K185" i="9" s="1"/>
  <c r="J185" i="9" s="1"/>
  <c r="T184" i="9"/>
  <c r="N184" i="9"/>
  <c r="K184" i="9" s="1"/>
  <c r="J184" i="9" s="1"/>
  <c r="T183" i="9"/>
  <c r="N183" i="9"/>
  <c r="K183" i="9" s="1"/>
  <c r="J183" i="9" s="1"/>
  <c r="T182" i="9"/>
  <c r="N182" i="9"/>
  <c r="K182" i="9" s="1"/>
  <c r="J182" i="9" s="1"/>
  <c r="T181" i="9"/>
  <c r="N181" i="9"/>
  <c r="K181" i="9" s="1"/>
  <c r="J181" i="9" s="1"/>
  <c r="T180" i="9"/>
  <c r="N180" i="9"/>
  <c r="K180" i="9" s="1"/>
  <c r="J180" i="9" s="1"/>
  <c r="T179" i="9"/>
  <c r="N179" i="9"/>
  <c r="K179" i="9" s="1"/>
  <c r="J179" i="9" s="1"/>
  <c r="T178" i="9"/>
  <c r="N178" i="9"/>
  <c r="K178" i="9" s="1"/>
  <c r="J178" i="9" s="1"/>
  <c r="N177" i="9"/>
  <c r="K177" i="9" s="1"/>
  <c r="J177" i="9" s="1"/>
  <c r="T176" i="9"/>
  <c r="N176" i="9"/>
  <c r="K176" i="9" s="1"/>
  <c r="J176" i="9" s="1"/>
  <c r="T175" i="9"/>
  <c r="N175" i="9"/>
  <c r="K175" i="9" s="1"/>
  <c r="J175" i="9" s="1"/>
  <c r="T174" i="9"/>
  <c r="N174" i="9"/>
  <c r="K174" i="9" s="1"/>
  <c r="J174" i="9" s="1"/>
  <c r="T173" i="9"/>
  <c r="N173" i="9"/>
  <c r="K173" i="9" s="1"/>
  <c r="J173" i="9" s="1"/>
  <c r="T172" i="9"/>
  <c r="N172" i="9"/>
  <c r="K172" i="9" s="1"/>
  <c r="J172" i="9" s="1"/>
  <c r="T171" i="9"/>
  <c r="N171" i="9"/>
  <c r="K171" i="9" s="1"/>
  <c r="J171" i="9" s="1"/>
  <c r="T170" i="9"/>
  <c r="N170" i="9"/>
  <c r="K170" i="9" s="1"/>
  <c r="J170" i="9" s="1"/>
  <c r="T169" i="9"/>
  <c r="N169" i="9"/>
  <c r="K169" i="9" s="1"/>
  <c r="J169" i="9" s="1"/>
  <c r="N168" i="9"/>
  <c r="K168" i="9" s="1"/>
  <c r="J168" i="9" s="1"/>
  <c r="T167" i="9"/>
  <c r="N167" i="9"/>
  <c r="K167" i="9"/>
  <c r="J167" i="9" s="1"/>
  <c r="T166" i="9"/>
  <c r="N166" i="9"/>
  <c r="K166" i="9"/>
  <c r="J166" i="9" s="1"/>
  <c r="T165" i="9"/>
  <c r="N165" i="9"/>
  <c r="K165" i="9" s="1"/>
  <c r="J165" i="9" s="1"/>
  <c r="N164" i="9"/>
  <c r="K164" i="9"/>
  <c r="J164" i="9"/>
  <c r="T163" i="9"/>
  <c r="K163" i="9" s="1"/>
  <c r="J163" i="9" s="1"/>
  <c r="N163" i="9"/>
  <c r="T162" i="9"/>
  <c r="K162" i="9" s="1"/>
  <c r="J162" i="9" s="1"/>
  <c r="K161" i="9"/>
  <c r="J161" i="9" s="1"/>
  <c r="T160" i="9"/>
  <c r="K160" i="9"/>
  <c r="J160" i="9"/>
  <c r="T159" i="9"/>
  <c r="K159" i="9" s="1"/>
  <c r="J159" i="9" s="1"/>
  <c r="N159" i="9"/>
  <c r="T158" i="9"/>
  <c r="K158" i="9" s="1"/>
  <c r="J158" i="9" s="1"/>
  <c r="K157" i="9"/>
  <c r="J157" i="9" s="1"/>
  <c r="T156" i="9"/>
  <c r="N156" i="9"/>
  <c r="K156" i="9"/>
  <c r="J156" i="9" s="1"/>
  <c r="K155" i="9"/>
  <c r="J155" i="9"/>
  <c r="K154" i="9"/>
  <c r="J154" i="9" s="1"/>
  <c r="T153" i="9"/>
  <c r="N153" i="9"/>
  <c r="K153" i="9" s="1"/>
  <c r="J153" i="9" s="1"/>
  <c r="T152" i="9"/>
  <c r="N152" i="9"/>
  <c r="K152" i="9"/>
  <c r="J152" i="9" s="1"/>
  <c r="T151" i="9"/>
  <c r="N151" i="9"/>
  <c r="K151" i="9"/>
  <c r="J151" i="9" s="1"/>
  <c r="T150" i="9"/>
  <c r="N150" i="9"/>
  <c r="K150" i="9" s="1"/>
  <c r="J150" i="9" s="1"/>
  <c r="T149" i="9"/>
  <c r="N149" i="9"/>
  <c r="K149" i="9"/>
  <c r="J149" i="9" s="1"/>
  <c r="T148" i="9"/>
  <c r="N148" i="9"/>
  <c r="K148" i="9"/>
  <c r="J148" i="9" s="1"/>
  <c r="T147" i="9"/>
  <c r="K147" i="9"/>
  <c r="J147" i="9" s="1"/>
  <c r="T146" i="9"/>
  <c r="N146" i="9"/>
  <c r="K146" i="9"/>
  <c r="J146" i="9"/>
  <c r="T145" i="9"/>
  <c r="K145" i="9" s="1"/>
  <c r="J145" i="9" s="1"/>
  <c r="N145" i="9"/>
  <c r="T144" i="9"/>
  <c r="K144" i="9" s="1"/>
  <c r="J144" i="9" s="1"/>
  <c r="T143" i="9"/>
  <c r="N143" i="9"/>
  <c r="K143" i="9" s="1"/>
  <c r="J143" i="9" s="1"/>
  <c r="T142" i="9"/>
  <c r="N142" i="9"/>
  <c r="K142" i="9" s="1"/>
  <c r="J142" i="9" s="1"/>
  <c r="T141" i="9"/>
  <c r="N141" i="9"/>
  <c r="K141" i="9" s="1"/>
  <c r="J141" i="9" s="1"/>
  <c r="T140" i="9"/>
  <c r="K140" i="9" s="1"/>
  <c r="J140" i="9" s="1"/>
  <c r="T139" i="9"/>
  <c r="K139" i="9"/>
  <c r="J139" i="9" s="1"/>
  <c r="T138" i="9"/>
  <c r="N138" i="9"/>
  <c r="K138" i="9"/>
  <c r="J138" i="9" s="1"/>
  <c r="T137" i="9"/>
  <c r="N137" i="9"/>
  <c r="K137" i="9" s="1"/>
  <c r="J137" i="9" s="1"/>
  <c r="T136" i="9"/>
  <c r="N136" i="9"/>
  <c r="K136" i="9"/>
  <c r="J136" i="9" s="1"/>
  <c r="T135" i="9"/>
  <c r="N135" i="9"/>
  <c r="K135" i="9"/>
  <c r="J135" i="9" s="1"/>
  <c r="T134" i="9"/>
  <c r="N134" i="9"/>
  <c r="K134" i="9" s="1"/>
  <c r="J134" i="9" s="1"/>
  <c r="T133" i="9"/>
  <c r="N133" i="9"/>
  <c r="K133" i="9"/>
  <c r="J133" i="9" s="1"/>
  <c r="T132" i="9"/>
  <c r="K132" i="9"/>
  <c r="J132" i="9"/>
  <c r="N131" i="9"/>
  <c r="K131" i="9" s="1"/>
  <c r="J131" i="9" s="1"/>
  <c r="T130" i="9"/>
  <c r="N130" i="9"/>
  <c r="K130" i="9" s="1"/>
  <c r="J130" i="9" s="1"/>
  <c r="N129" i="9"/>
  <c r="K129" i="9" s="1"/>
  <c r="J129" i="9" s="1"/>
  <c r="T128" i="9"/>
  <c r="N128" i="9"/>
  <c r="K128" i="9" s="1"/>
  <c r="J128" i="9" s="1"/>
  <c r="T127" i="9"/>
  <c r="N127" i="9"/>
  <c r="K127" i="9" s="1"/>
  <c r="J127" i="9" s="1"/>
  <c r="T126" i="9"/>
  <c r="N126" i="9"/>
  <c r="K126" i="9" s="1"/>
  <c r="J126" i="9" s="1"/>
  <c r="K125" i="9"/>
  <c r="J125" i="9"/>
  <c r="K124" i="9"/>
  <c r="J124" i="9" s="1"/>
  <c r="T123" i="9"/>
  <c r="N123" i="9"/>
  <c r="K123" i="9" s="1"/>
  <c r="J123" i="9" s="1"/>
  <c r="T122" i="9"/>
  <c r="N122" i="9"/>
  <c r="K122" i="9" s="1"/>
  <c r="J122" i="9" s="1"/>
  <c r="T121" i="9"/>
  <c r="N121" i="9"/>
  <c r="K121" i="9" s="1"/>
  <c r="J121" i="9" s="1"/>
  <c r="T120" i="9"/>
  <c r="N120" i="9"/>
  <c r="K120" i="9" s="1"/>
  <c r="J120" i="9" s="1"/>
  <c r="N119" i="9"/>
  <c r="K119" i="9"/>
  <c r="J119" i="9" s="1"/>
  <c r="N118" i="9"/>
  <c r="K118" i="9"/>
  <c r="J118" i="9"/>
  <c r="N117" i="9"/>
  <c r="K117" i="9" s="1"/>
  <c r="J117" i="9" s="1"/>
  <c r="T116" i="9"/>
  <c r="N116" i="9"/>
  <c r="K116" i="9" s="1"/>
  <c r="J116" i="9" s="1"/>
  <c r="T115" i="9"/>
  <c r="N115" i="9"/>
  <c r="K115" i="9" s="1"/>
  <c r="J115" i="9" s="1"/>
  <c r="T114" i="9"/>
  <c r="N114" i="9"/>
  <c r="K114" i="9" s="1"/>
  <c r="J114" i="9" s="1"/>
  <c r="N113" i="9"/>
  <c r="K113" i="9" s="1"/>
  <c r="J113" i="9" s="1"/>
  <c r="K112" i="9"/>
  <c r="J112" i="9"/>
  <c r="T111" i="9"/>
  <c r="K111" i="9" s="1"/>
  <c r="J111" i="9" s="1"/>
  <c r="N111" i="9"/>
  <c r="T110" i="9"/>
  <c r="N110" i="9"/>
  <c r="K110" i="9"/>
  <c r="J110" i="9" s="1"/>
  <c r="T109" i="9"/>
  <c r="K109" i="9" s="1"/>
  <c r="J109" i="9" s="1"/>
  <c r="T108" i="9"/>
  <c r="N108" i="9"/>
  <c r="K108" i="9" s="1"/>
  <c r="J108" i="9" s="1"/>
  <c r="T107" i="9"/>
  <c r="K107" i="9" s="1"/>
  <c r="J107" i="9" s="1"/>
  <c r="T106" i="9"/>
  <c r="N106" i="9"/>
  <c r="K106" i="9" s="1"/>
  <c r="J106" i="9" s="1"/>
  <c r="T105" i="9"/>
  <c r="N105" i="9"/>
  <c r="K105" i="9" s="1"/>
  <c r="J105" i="9" s="1"/>
  <c r="T104" i="9"/>
  <c r="N104" i="9"/>
  <c r="K104" i="9" s="1"/>
  <c r="J104" i="9" s="1"/>
  <c r="T103" i="9"/>
  <c r="N103" i="9"/>
  <c r="K103" i="9" s="1"/>
  <c r="J103" i="9" s="1"/>
  <c r="K102" i="9"/>
  <c r="J102" i="9"/>
  <c r="K101" i="9"/>
  <c r="J101" i="9" s="1"/>
  <c r="T100" i="9"/>
  <c r="N100" i="9"/>
  <c r="K100" i="9" s="1"/>
  <c r="J100" i="9" s="1"/>
  <c r="N99" i="9"/>
  <c r="K99" i="9" s="1"/>
  <c r="J99" i="9" s="1"/>
  <c r="T98" i="9"/>
  <c r="N98" i="9"/>
  <c r="K98" i="9"/>
  <c r="J98" i="9" s="1"/>
  <c r="N97" i="9"/>
  <c r="K97" i="9"/>
  <c r="J97" i="9"/>
  <c r="T96" i="9"/>
  <c r="N96" i="9"/>
  <c r="K96" i="9"/>
  <c r="J96" i="9" s="1"/>
  <c r="T95" i="9"/>
  <c r="N95" i="9"/>
  <c r="K95" i="9"/>
  <c r="J95" i="9"/>
  <c r="T94" i="9"/>
  <c r="K94" i="9" s="1"/>
  <c r="J94" i="9" s="1"/>
  <c r="N94" i="9"/>
  <c r="T93" i="9"/>
  <c r="N93" i="9"/>
  <c r="K93" i="9"/>
  <c r="J93" i="9" s="1"/>
  <c r="T92" i="9"/>
  <c r="N92" i="9"/>
  <c r="K92" i="9"/>
  <c r="J92" i="9"/>
  <c r="T91" i="9"/>
  <c r="K91" i="9" s="1"/>
  <c r="J91" i="9" s="1"/>
  <c r="N91" i="9"/>
  <c r="T90" i="9"/>
  <c r="K90" i="9" s="1"/>
  <c r="J90" i="9" s="1"/>
  <c r="T89" i="9"/>
  <c r="N89" i="9"/>
  <c r="K89" i="9" s="1"/>
  <c r="J89" i="9" s="1"/>
  <c r="T88" i="9"/>
  <c r="K88" i="9" s="1"/>
  <c r="J88" i="9" s="1"/>
  <c r="N87" i="9"/>
  <c r="K87" i="9"/>
  <c r="J87" i="9" s="1"/>
  <c r="K86" i="9"/>
  <c r="J86" i="9"/>
  <c r="T85" i="9"/>
  <c r="K85" i="9" s="1"/>
  <c r="J85" i="9" s="1"/>
  <c r="N84" i="9"/>
  <c r="K84" i="9"/>
  <c r="J84" i="9" s="1"/>
  <c r="T83" i="9"/>
  <c r="K83" i="9"/>
  <c r="J83" i="9"/>
  <c r="T82" i="9"/>
  <c r="N82" i="9"/>
  <c r="K82" i="9"/>
  <c r="J82" i="9" s="1"/>
  <c r="N81" i="9"/>
  <c r="K81" i="9" s="1"/>
  <c r="J81" i="9" s="1"/>
  <c r="T80" i="9"/>
  <c r="N80" i="9"/>
  <c r="K80" i="9" s="1"/>
  <c r="J80" i="9" s="1"/>
  <c r="T79" i="9"/>
  <c r="K79" i="9" s="1"/>
  <c r="J79" i="9" s="1"/>
  <c r="T78" i="9"/>
  <c r="K78" i="9" s="1"/>
  <c r="J78" i="9" s="1"/>
  <c r="N77" i="9"/>
  <c r="K77" i="9"/>
  <c r="J77" i="9"/>
  <c r="T76" i="9"/>
  <c r="K76" i="9" s="1"/>
  <c r="J76" i="9" s="1"/>
  <c r="T75" i="9"/>
  <c r="K75" i="9" s="1"/>
  <c r="J75" i="9" s="1"/>
  <c r="N74" i="9"/>
  <c r="K74" i="9" s="1"/>
  <c r="J74" i="9" s="1"/>
  <c r="N73" i="9"/>
  <c r="K73" i="9"/>
  <c r="J73" i="9"/>
  <c r="T72" i="9"/>
  <c r="K72" i="9" s="1"/>
  <c r="J72" i="9" s="1"/>
  <c r="T71" i="9"/>
  <c r="K71" i="9" s="1"/>
  <c r="J71" i="9" s="1"/>
  <c r="T70" i="9"/>
  <c r="N70" i="9"/>
  <c r="K70" i="9" s="1"/>
  <c r="J70" i="9" s="1"/>
  <c r="N69" i="9"/>
  <c r="K69" i="9"/>
  <c r="J69" i="9" s="1"/>
  <c r="T68" i="9"/>
  <c r="N68" i="9"/>
  <c r="K68" i="9"/>
  <c r="J68" i="9" s="1"/>
  <c r="K67" i="9"/>
  <c r="J67" i="9"/>
  <c r="T66" i="9"/>
  <c r="N66" i="9"/>
  <c r="K66" i="9" s="1"/>
  <c r="J66" i="9" s="1"/>
  <c r="T65" i="9"/>
  <c r="N65" i="9"/>
  <c r="K65" i="9" s="1"/>
  <c r="J65" i="9" s="1"/>
  <c r="K64" i="9"/>
  <c r="J64" i="9" s="1"/>
  <c r="T63" i="9"/>
  <c r="N63" i="9"/>
  <c r="K63" i="9" s="1"/>
  <c r="J63" i="9" s="1"/>
  <c r="T62" i="9"/>
  <c r="K62" i="9"/>
  <c r="J62" i="9"/>
  <c r="K61" i="9"/>
  <c r="J61" i="9" s="1"/>
  <c r="N60" i="9"/>
  <c r="K60" i="9"/>
  <c r="J60" i="9" s="1"/>
  <c r="T59" i="9"/>
  <c r="N59" i="9"/>
  <c r="K59" i="9" s="1"/>
  <c r="J59" i="9" s="1"/>
  <c r="K58" i="9"/>
  <c r="J58" i="9"/>
  <c r="T57" i="9"/>
  <c r="K57" i="9" s="1"/>
  <c r="J57" i="9" s="1"/>
  <c r="K56" i="9"/>
  <c r="J56" i="9"/>
  <c r="N55" i="9"/>
  <c r="K55" i="9" s="1"/>
  <c r="J55" i="9" s="1"/>
  <c r="K54" i="9"/>
  <c r="J54" i="9" s="1"/>
  <c r="K53" i="9"/>
  <c r="J53" i="9"/>
  <c r="T52" i="9"/>
  <c r="N52" i="9"/>
  <c r="K52" i="9" s="1"/>
  <c r="J52" i="9" s="1"/>
  <c r="T51" i="9"/>
  <c r="K51" i="9" s="1"/>
  <c r="J51" i="9" s="1"/>
  <c r="T50" i="9"/>
  <c r="K50" i="9" s="1"/>
  <c r="J50" i="9" s="1"/>
  <c r="K49" i="9"/>
  <c r="J49" i="9"/>
  <c r="T48" i="9"/>
  <c r="K48" i="9" s="1"/>
  <c r="J48" i="9" s="1"/>
  <c r="N47" i="9"/>
  <c r="K47" i="9"/>
  <c r="J47" i="9" s="1"/>
  <c r="T46" i="9"/>
  <c r="N46" i="9"/>
  <c r="K46" i="9" s="1"/>
  <c r="J46" i="9" s="1"/>
  <c r="T45" i="9"/>
  <c r="K45" i="9"/>
  <c r="J45" i="9"/>
  <c r="N44" i="9"/>
  <c r="K44" i="9" s="1"/>
  <c r="J44" i="9" s="1"/>
  <c r="K43" i="9"/>
  <c r="J43" i="9" s="1"/>
  <c r="N42" i="9"/>
  <c r="K42" i="9"/>
  <c r="J42" i="9" s="1"/>
  <c r="N41" i="9"/>
  <c r="K41" i="9" s="1"/>
  <c r="J41" i="9" s="1"/>
  <c r="N40" i="9"/>
  <c r="K40" i="9" s="1"/>
  <c r="J40" i="9" s="1"/>
  <c r="T39" i="9"/>
  <c r="K39" i="9"/>
  <c r="J39" i="9" s="1"/>
  <c r="K38" i="9"/>
  <c r="J38" i="9"/>
  <c r="T37" i="9"/>
  <c r="N37" i="9"/>
  <c r="K37" i="9" s="1"/>
  <c r="J37" i="9" s="1"/>
  <c r="N36" i="9"/>
  <c r="K36" i="9" s="1"/>
  <c r="J36" i="9" s="1"/>
  <c r="T35" i="9"/>
  <c r="N35" i="9"/>
  <c r="K35" i="9" s="1"/>
  <c r="J35" i="9" s="1"/>
  <c r="T34" i="9"/>
  <c r="K34" i="9" s="1"/>
  <c r="J34" i="9" s="1"/>
  <c r="T33" i="9"/>
  <c r="N33" i="9"/>
  <c r="K33" i="9"/>
  <c r="J33" i="9" s="1"/>
  <c r="T32" i="9"/>
  <c r="K32" i="9"/>
  <c r="J32" i="9"/>
  <c r="K31" i="9"/>
  <c r="J31" i="9" s="1"/>
  <c r="T30" i="9"/>
  <c r="K30" i="9" s="1"/>
  <c r="J30" i="9" s="1"/>
  <c r="N29" i="9"/>
  <c r="K29" i="9"/>
  <c r="J29" i="9"/>
  <c r="T28" i="9"/>
  <c r="K28" i="9" s="1"/>
  <c r="J28" i="9" s="1"/>
  <c r="N28" i="9"/>
  <c r="T27" i="9"/>
  <c r="K27" i="9" s="1"/>
  <c r="J27" i="9" s="1"/>
  <c r="T26" i="9"/>
  <c r="K26" i="9" s="1"/>
  <c r="J26" i="9" s="1"/>
  <c r="T25" i="9"/>
  <c r="N25" i="9"/>
  <c r="K25" i="9" s="1"/>
  <c r="J25" i="9" s="1"/>
  <c r="T24" i="9"/>
  <c r="K24" i="9"/>
  <c r="J24" i="9" s="1"/>
  <c r="T23" i="9"/>
  <c r="K23" i="9"/>
  <c r="J23" i="9"/>
  <c r="K22" i="9"/>
  <c r="J22" i="9" s="1"/>
  <c r="N21" i="9"/>
  <c r="K21" i="9"/>
  <c r="J21" i="9" s="1"/>
  <c r="T20" i="9"/>
  <c r="K20" i="9"/>
  <c r="J20" i="9"/>
  <c r="N19" i="9"/>
  <c r="K19" i="9" s="1"/>
  <c r="J19" i="9" s="1"/>
  <c r="T18" i="9"/>
  <c r="K18" i="9" s="1"/>
  <c r="J18" i="9" s="1"/>
  <c r="N17" i="9"/>
  <c r="K17" i="9"/>
  <c r="J17" i="9" s="1"/>
  <c r="K16" i="9"/>
  <c r="J16" i="9"/>
  <c r="T15" i="9"/>
  <c r="K15" i="9" s="1"/>
  <c r="J15" i="9" s="1"/>
  <c r="K14" i="9"/>
  <c r="J14" i="9"/>
  <c r="N13" i="9"/>
  <c r="K13" i="9" s="1"/>
  <c r="J13" i="9" s="1"/>
  <c r="K12" i="9"/>
  <c r="J12" i="9" s="1"/>
  <c r="T11" i="9"/>
  <c r="K11" i="9"/>
  <c r="J11" i="9"/>
  <c r="T10" i="9"/>
  <c r="K10" i="9" s="1"/>
  <c r="J10" i="9" s="1"/>
  <c r="N9" i="9"/>
  <c r="K9" i="9" s="1"/>
  <c r="J9" i="9" s="1"/>
  <c r="T8" i="9"/>
  <c r="K8" i="9"/>
  <c r="J8" i="9" s="1"/>
  <c r="T7" i="9"/>
  <c r="N7" i="9"/>
  <c r="K7" i="9"/>
  <c r="J7" i="9" s="1"/>
  <c r="T6" i="9"/>
  <c r="K6" i="9"/>
  <c r="J6" i="9"/>
  <c r="K5" i="9"/>
  <c r="J5" i="9" s="1"/>
  <c r="T4" i="9"/>
  <c r="N4" i="9"/>
  <c r="N1" i="9" s="1"/>
  <c r="K3" i="9"/>
  <c r="J3" i="9"/>
  <c r="W1" i="9"/>
  <c r="V1" i="9"/>
  <c r="U1" i="9"/>
  <c r="T1" i="9"/>
  <c r="K266" i="8"/>
  <c r="J266" i="8" s="1"/>
  <c r="K265" i="8"/>
  <c r="J265" i="8"/>
  <c r="K264" i="8"/>
  <c r="J264" i="8"/>
  <c r="K263" i="8"/>
  <c r="J263" i="8"/>
  <c r="K262" i="8"/>
  <c r="J262" i="8" s="1"/>
  <c r="K261" i="8"/>
  <c r="J261" i="8"/>
  <c r="K260" i="8"/>
  <c r="J260" i="8" s="1"/>
  <c r="K259" i="8"/>
  <c r="J259" i="8"/>
  <c r="K258" i="8"/>
  <c r="J258" i="8"/>
  <c r="K257" i="8"/>
  <c r="J257" i="8"/>
  <c r="K256" i="8"/>
  <c r="J256" i="8" s="1"/>
  <c r="K255" i="8"/>
  <c r="J255" i="8"/>
  <c r="K254" i="8"/>
  <c r="J254" i="8" s="1"/>
  <c r="K253" i="8"/>
  <c r="J253" i="8"/>
  <c r="K252" i="8"/>
  <c r="J252" i="8"/>
  <c r="K251" i="8"/>
  <c r="J251" i="8"/>
  <c r="K250" i="8"/>
  <c r="J250" i="8" s="1"/>
  <c r="K249" i="8"/>
  <c r="J249" i="8"/>
  <c r="K248" i="8"/>
  <c r="J248" i="8" s="1"/>
  <c r="K247" i="8"/>
  <c r="J247" i="8"/>
  <c r="K246" i="8"/>
  <c r="J246" i="8"/>
  <c r="K245" i="8"/>
  <c r="J245" i="8"/>
  <c r="K244" i="8"/>
  <c r="J244" i="8" s="1"/>
  <c r="K243" i="8"/>
  <c r="J243" i="8"/>
  <c r="K242" i="8"/>
  <c r="J242" i="8" s="1"/>
  <c r="K241" i="8"/>
  <c r="J241" i="8"/>
  <c r="K240" i="8"/>
  <c r="J240" i="8"/>
  <c r="K239" i="8"/>
  <c r="J239" i="8"/>
  <c r="K238" i="8"/>
  <c r="J238" i="8" s="1"/>
  <c r="K237" i="8"/>
  <c r="J237" i="8"/>
  <c r="K236" i="8"/>
  <c r="J236" i="8" s="1"/>
  <c r="K235" i="8"/>
  <c r="J235" i="8"/>
  <c r="K234" i="8"/>
  <c r="J234" i="8"/>
  <c r="K233" i="8"/>
  <c r="J233" i="8"/>
  <c r="K232" i="8"/>
  <c r="J232" i="8" s="1"/>
  <c r="K231" i="8"/>
  <c r="J231" i="8"/>
  <c r="K230" i="8"/>
  <c r="J230" i="8" s="1"/>
  <c r="K229" i="8"/>
  <c r="J229" i="8"/>
  <c r="K228" i="8"/>
  <c r="J228" i="8"/>
  <c r="K227" i="8"/>
  <c r="J227" i="8"/>
  <c r="K226" i="8"/>
  <c r="J226" i="8" s="1"/>
  <c r="K225" i="8"/>
  <c r="J225" i="8"/>
  <c r="K224" i="8"/>
  <c r="J224" i="8" s="1"/>
  <c r="K223" i="8"/>
  <c r="J223" i="8"/>
  <c r="K222" i="8"/>
  <c r="J222" i="8"/>
  <c r="K221" i="8"/>
  <c r="J221" i="8"/>
  <c r="K220" i="8"/>
  <c r="J220" i="8" s="1"/>
  <c r="K219" i="8"/>
  <c r="J219" i="8"/>
  <c r="K218" i="8"/>
  <c r="J218" i="8" s="1"/>
  <c r="K217" i="8"/>
  <c r="J217" i="8"/>
  <c r="K216" i="8"/>
  <c r="J216" i="8"/>
  <c r="K215" i="8"/>
  <c r="J215" i="8"/>
  <c r="K214" i="8"/>
  <c r="J214" i="8" s="1"/>
  <c r="K213" i="8"/>
  <c r="J213" i="8"/>
  <c r="K212" i="8"/>
  <c r="J212" i="8" s="1"/>
  <c r="K211" i="8"/>
  <c r="J211" i="8"/>
  <c r="K210" i="8"/>
  <c r="J210" i="8"/>
  <c r="K209" i="8"/>
  <c r="J209" i="8"/>
  <c r="K208" i="8"/>
  <c r="J208" i="8" s="1"/>
  <c r="K207" i="8"/>
  <c r="J207" i="8"/>
  <c r="K206" i="8"/>
  <c r="J206" i="8" s="1"/>
  <c r="K205" i="8"/>
  <c r="J205" i="8"/>
  <c r="K204" i="8"/>
  <c r="J204" i="8"/>
  <c r="K203" i="8"/>
  <c r="J203" i="8"/>
  <c r="K202" i="8"/>
  <c r="J202" i="8" s="1"/>
  <c r="K201" i="8"/>
  <c r="J201" i="8"/>
  <c r="K200" i="8"/>
  <c r="J200" i="8" s="1"/>
  <c r="K199" i="8"/>
  <c r="J199" i="8"/>
  <c r="K198" i="8"/>
  <c r="J198" i="8"/>
  <c r="K197" i="8"/>
  <c r="J197" i="8"/>
  <c r="K196" i="8"/>
  <c r="J196" i="8" s="1"/>
  <c r="K195" i="8"/>
  <c r="J195" i="8"/>
  <c r="K194" i="8"/>
  <c r="J194" i="8" s="1"/>
  <c r="K193" i="8"/>
  <c r="J193" i="8"/>
  <c r="K192" i="8"/>
  <c r="J192" i="8"/>
  <c r="K191" i="8"/>
  <c r="J191" i="8"/>
  <c r="K190" i="8"/>
  <c r="J190" i="8" s="1"/>
  <c r="K189" i="8"/>
  <c r="J189" i="8"/>
  <c r="K188" i="8"/>
  <c r="J188" i="8" s="1"/>
  <c r="K187" i="8"/>
  <c r="J187" i="8"/>
  <c r="K186" i="8"/>
  <c r="J186" i="8"/>
  <c r="K185" i="8"/>
  <c r="J185" i="8"/>
  <c r="K184" i="8"/>
  <c r="J184" i="8" s="1"/>
  <c r="K183" i="8"/>
  <c r="J183" i="8"/>
  <c r="K182" i="8"/>
  <c r="J182" i="8" s="1"/>
  <c r="K181" i="8"/>
  <c r="J181" i="8"/>
  <c r="K180" i="8"/>
  <c r="J180" i="8"/>
  <c r="K179" i="8"/>
  <c r="J179" i="8"/>
  <c r="K178" i="8"/>
  <c r="J178" i="8" s="1"/>
  <c r="K177" i="8"/>
  <c r="J177" i="8"/>
  <c r="K176" i="8"/>
  <c r="J176" i="8" s="1"/>
  <c r="K175" i="8"/>
  <c r="J175" i="8"/>
  <c r="K174" i="8"/>
  <c r="J174" i="8"/>
  <c r="K173" i="8"/>
  <c r="J173" i="8"/>
  <c r="K172" i="8"/>
  <c r="J172" i="8" s="1"/>
  <c r="K171" i="8"/>
  <c r="J171" i="8"/>
  <c r="K170" i="8"/>
  <c r="J170" i="8" s="1"/>
  <c r="K169" i="8"/>
  <c r="J169" i="8"/>
  <c r="K168" i="8"/>
  <c r="J168" i="8"/>
  <c r="K167" i="8"/>
  <c r="J167" i="8"/>
  <c r="K166" i="8"/>
  <c r="J166" i="8" s="1"/>
  <c r="K165" i="8"/>
  <c r="J165" i="8"/>
  <c r="K164" i="8"/>
  <c r="J164" i="8" s="1"/>
  <c r="K163" i="8"/>
  <c r="J163" i="8"/>
  <c r="K162" i="8"/>
  <c r="J162" i="8"/>
  <c r="K161" i="8"/>
  <c r="J161" i="8"/>
  <c r="K160" i="8"/>
  <c r="J160" i="8" s="1"/>
  <c r="K159" i="8"/>
  <c r="J159" i="8"/>
  <c r="K158" i="8"/>
  <c r="J158" i="8" s="1"/>
  <c r="K157" i="8"/>
  <c r="J157" i="8"/>
  <c r="K156" i="8"/>
  <c r="J156" i="8"/>
  <c r="K155" i="8"/>
  <c r="J155" i="8"/>
  <c r="K154" i="8"/>
  <c r="J154" i="8" s="1"/>
  <c r="K153" i="8"/>
  <c r="J153" i="8"/>
  <c r="K152" i="8"/>
  <c r="J152" i="8" s="1"/>
  <c r="K151" i="8"/>
  <c r="J151" i="8"/>
  <c r="K150" i="8"/>
  <c r="J150" i="8"/>
  <c r="K149" i="8"/>
  <c r="J149" i="8"/>
  <c r="K148" i="8"/>
  <c r="J148" i="8" s="1"/>
  <c r="K147" i="8"/>
  <c r="J147" i="8"/>
  <c r="K146" i="8"/>
  <c r="J146" i="8" s="1"/>
  <c r="K145" i="8"/>
  <c r="J145" i="8"/>
  <c r="K144" i="8"/>
  <c r="J144" i="8"/>
  <c r="K143" i="8"/>
  <c r="J143" i="8"/>
  <c r="K142" i="8"/>
  <c r="J142" i="8" s="1"/>
  <c r="K141" i="8"/>
  <c r="J141" i="8"/>
  <c r="K140" i="8"/>
  <c r="J140" i="8" s="1"/>
  <c r="K139" i="8"/>
  <c r="J139" i="8"/>
  <c r="K138" i="8"/>
  <c r="J138" i="8"/>
  <c r="K137" i="8"/>
  <c r="J137" i="8"/>
  <c r="K136" i="8"/>
  <c r="J136" i="8" s="1"/>
  <c r="K135" i="8"/>
  <c r="J135" i="8"/>
  <c r="K134" i="8"/>
  <c r="J134" i="8" s="1"/>
  <c r="K133" i="8"/>
  <c r="J133" i="8"/>
  <c r="K132" i="8"/>
  <c r="J132" i="8"/>
  <c r="K131" i="8"/>
  <c r="J131" i="8"/>
  <c r="K130" i="8"/>
  <c r="J130" i="8" s="1"/>
  <c r="K129" i="8"/>
  <c r="J129" i="8"/>
  <c r="K128" i="8"/>
  <c r="J128" i="8" s="1"/>
  <c r="K127" i="8"/>
  <c r="J127" i="8"/>
  <c r="K126" i="8"/>
  <c r="J126" i="8"/>
  <c r="K125" i="8"/>
  <c r="J125" i="8"/>
  <c r="K124" i="8"/>
  <c r="J124" i="8" s="1"/>
  <c r="K123" i="8"/>
  <c r="J123" i="8"/>
  <c r="K122" i="8"/>
  <c r="J122" i="8" s="1"/>
  <c r="K121" i="8"/>
  <c r="J121" i="8"/>
  <c r="K120" i="8"/>
  <c r="J120" i="8"/>
  <c r="K119" i="8"/>
  <c r="J119" i="8"/>
  <c r="K118" i="8"/>
  <c r="J118" i="8" s="1"/>
  <c r="K117" i="8"/>
  <c r="J117" i="8"/>
  <c r="K116" i="8"/>
  <c r="J116" i="8" s="1"/>
  <c r="K115" i="8"/>
  <c r="J115" i="8"/>
  <c r="K114" i="8"/>
  <c r="J114" i="8"/>
  <c r="K113" i="8"/>
  <c r="J113" i="8"/>
  <c r="K112" i="8"/>
  <c r="J112" i="8" s="1"/>
  <c r="K111" i="8"/>
  <c r="J111" i="8"/>
  <c r="K110" i="8"/>
  <c r="J110" i="8" s="1"/>
  <c r="K109" i="8"/>
  <c r="J109" i="8"/>
  <c r="K108" i="8"/>
  <c r="J108" i="8"/>
  <c r="K107" i="8"/>
  <c r="J107" i="8"/>
  <c r="K106" i="8"/>
  <c r="J106" i="8" s="1"/>
  <c r="K105" i="8"/>
  <c r="J105" i="8"/>
  <c r="K104" i="8"/>
  <c r="J104" i="8" s="1"/>
  <c r="K103" i="8"/>
  <c r="J103" i="8"/>
  <c r="K102" i="8"/>
  <c r="J102" i="8"/>
  <c r="K101" i="8"/>
  <c r="J101" i="8"/>
  <c r="K100" i="8"/>
  <c r="J100" i="8" s="1"/>
  <c r="K99" i="8"/>
  <c r="J99" i="8"/>
  <c r="K98" i="8"/>
  <c r="J98" i="8" s="1"/>
  <c r="K97" i="8"/>
  <c r="J97" i="8"/>
  <c r="K96" i="8"/>
  <c r="J96" i="8"/>
  <c r="K95" i="8"/>
  <c r="J95" i="8"/>
  <c r="K94" i="8"/>
  <c r="J94" i="8" s="1"/>
  <c r="K93" i="8"/>
  <c r="J93" i="8"/>
  <c r="K92" i="8"/>
  <c r="J92" i="8" s="1"/>
  <c r="K91" i="8"/>
  <c r="J91" i="8"/>
  <c r="K90" i="8"/>
  <c r="J90" i="8"/>
  <c r="K89" i="8"/>
  <c r="J89" i="8"/>
  <c r="K88" i="8"/>
  <c r="J88" i="8" s="1"/>
  <c r="K87" i="8"/>
  <c r="J87" i="8"/>
  <c r="K86" i="8"/>
  <c r="J86" i="8" s="1"/>
  <c r="K85" i="8"/>
  <c r="J85" i="8"/>
  <c r="K84" i="8"/>
  <c r="J84" i="8"/>
  <c r="K83" i="8"/>
  <c r="J83" i="8"/>
  <c r="K82" i="8"/>
  <c r="J82" i="8" s="1"/>
  <c r="K81" i="8"/>
  <c r="J81" i="8"/>
  <c r="K80" i="8"/>
  <c r="J80" i="8" s="1"/>
  <c r="K79" i="8"/>
  <c r="J79" i="8"/>
  <c r="K78" i="8"/>
  <c r="J78" i="8"/>
  <c r="K77" i="8"/>
  <c r="J77" i="8"/>
  <c r="K76" i="8"/>
  <c r="J76" i="8" s="1"/>
  <c r="K75" i="8"/>
  <c r="J75" i="8"/>
  <c r="K74" i="8"/>
  <c r="J74" i="8" s="1"/>
  <c r="K73" i="8"/>
  <c r="J73" i="8"/>
  <c r="K72" i="8"/>
  <c r="J72" i="8"/>
  <c r="K71" i="8"/>
  <c r="J71" i="8"/>
  <c r="K70" i="8"/>
  <c r="J70" i="8" s="1"/>
  <c r="K69" i="8"/>
  <c r="J69" i="8"/>
  <c r="K68" i="8"/>
  <c r="J68" i="8" s="1"/>
  <c r="K67" i="8"/>
  <c r="J67" i="8"/>
  <c r="K66" i="8"/>
  <c r="J66" i="8"/>
  <c r="K65" i="8"/>
  <c r="J65" i="8"/>
  <c r="K64" i="8"/>
  <c r="J64" i="8" s="1"/>
  <c r="K63" i="8"/>
  <c r="J63" i="8"/>
  <c r="K62" i="8"/>
  <c r="J62" i="8" s="1"/>
  <c r="K61" i="8"/>
  <c r="J61" i="8"/>
  <c r="K60" i="8"/>
  <c r="J60" i="8"/>
  <c r="K59" i="8"/>
  <c r="J59" i="8"/>
  <c r="K58" i="8"/>
  <c r="J58" i="8" s="1"/>
  <c r="K57" i="8"/>
  <c r="J57" i="8"/>
  <c r="K56" i="8"/>
  <c r="J56" i="8" s="1"/>
  <c r="K55" i="8"/>
  <c r="J55" i="8"/>
  <c r="K54" i="8"/>
  <c r="J54" i="8"/>
  <c r="K53" i="8"/>
  <c r="J53" i="8"/>
  <c r="K52" i="8"/>
  <c r="J52" i="8" s="1"/>
  <c r="K51" i="8"/>
  <c r="J51" i="8"/>
  <c r="K50" i="8"/>
  <c r="J50" i="8" s="1"/>
  <c r="K49" i="8"/>
  <c r="J49" i="8"/>
  <c r="K48" i="8"/>
  <c r="J48" i="8"/>
  <c r="K47" i="8"/>
  <c r="J47" i="8"/>
  <c r="K46" i="8"/>
  <c r="J46" i="8" s="1"/>
  <c r="K45" i="8"/>
  <c r="J45" i="8"/>
  <c r="K44" i="8"/>
  <c r="J44" i="8" s="1"/>
  <c r="K43" i="8"/>
  <c r="J43" i="8"/>
  <c r="K42" i="8"/>
  <c r="J42" i="8"/>
  <c r="K41" i="8"/>
  <c r="J41" i="8"/>
  <c r="K40" i="8"/>
  <c r="J40" i="8" s="1"/>
  <c r="K39" i="8"/>
  <c r="J39" i="8"/>
  <c r="K38" i="8"/>
  <c r="J38" i="8" s="1"/>
  <c r="K37" i="8"/>
  <c r="J37" i="8"/>
  <c r="K36" i="8"/>
  <c r="J36" i="8"/>
  <c r="K35" i="8"/>
  <c r="J35" i="8"/>
  <c r="K34" i="8"/>
  <c r="J34" i="8" s="1"/>
  <c r="K33" i="8"/>
  <c r="J33" i="8"/>
  <c r="K32" i="8"/>
  <c r="J32" i="8" s="1"/>
  <c r="K31" i="8"/>
  <c r="J31" i="8"/>
  <c r="K30" i="8"/>
  <c r="J30" i="8"/>
  <c r="K29" i="8"/>
  <c r="J29" i="8"/>
  <c r="K28" i="8"/>
  <c r="J28" i="8" s="1"/>
  <c r="K27" i="8"/>
  <c r="J27" i="8"/>
  <c r="K26" i="8"/>
  <c r="J26" i="8" s="1"/>
  <c r="K25" i="8"/>
  <c r="J25" i="8"/>
  <c r="K24" i="8"/>
  <c r="J24" i="8"/>
  <c r="K23" i="8"/>
  <c r="J23" i="8"/>
  <c r="K22" i="8"/>
  <c r="J22" i="8" s="1"/>
  <c r="K21" i="8"/>
  <c r="J21" i="8"/>
  <c r="K20" i="8"/>
  <c r="J20" i="8" s="1"/>
  <c r="K19" i="8"/>
  <c r="J19" i="8"/>
  <c r="K18" i="8"/>
  <c r="J18" i="8"/>
  <c r="K17" i="8"/>
  <c r="J17" i="8"/>
  <c r="K16" i="8"/>
  <c r="J16" i="8" s="1"/>
  <c r="K15" i="8"/>
  <c r="J15" i="8"/>
  <c r="K14" i="8"/>
  <c r="J14" i="8" s="1"/>
  <c r="K13" i="8"/>
  <c r="J13" i="8"/>
  <c r="K12" i="8"/>
  <c r="J12" i="8"/>
  <c r="K11" i="8"/>
  <c r="J11" i="8"/>
  <c r="K10" i="8"/>
  <c r="J10" i="8" s="1"/>
  <c r="K9" i="8"/>
  <c r="J9" i="8"/>
  <c r="K8" i="8"/>
  <c r="J8" i="8" s="1"/>
  <c r="K7" i="8"/>
  <c r="J7" i="8"/>
  <c r="K6" i="8"/>
  <c r="J6" i="8"/>
  <c r="K5" i="8"/>
  <c r="J5" i="8"/>
  <c r="K4" i="8"/>
  <c r="J4" i="8" s="1"/>
  <c r="K3" i="8"/>
  <c r="J3" i="8"/>
  <c r="Y266" i="7"/>
  <c r="U266" i="7"/>
  <c r="T266" i="7"/>
  <c r="P266" i="7"/>
  <c r="L266" i="7" s="1"/>
  <c r="K266" i="7" s="1"/>
  <c r="J266" i="7"/>
  <c r="Y265" i="7"/>
  <c r="T265" i="7"/>
  <c r="U265" i="7" s="1"/>
  <c r="P265" i="7"/>
  <c r="L265" i="7" s="1"/>
  <c r="K265" i="7" s="1"/>
  <c r="J265" i="7"/>
  <c r="Y264" i="7"/>
  <c r="U264" i="7"/>
  <c r="T264" i="7"/>
  <c r="P264" i="7"/>
  <c r="L264" i="7"/>
  <c r="K264" i="7" s="1"/>
  <c r="J264" i="7"/>
  <c r="Y263" i="7"/>
  <c r="U263" i="7"/>
  <c r="T263" i="7"/>
  <c r="P263" i="7"/>
  <c r="L263" i="7"/>
  <c r="K263" i="7" s="1"/>
  <c r="J263" i="7"/>
  <c r="Y262" i="7"/>
  <c r="L262" i="7" s="1"/>
  <c r="K262" i="7" s="1"/>
  <c r="T262" i="7"/>
  <c r="U262" i="7" s="1"/>
  <c r="P262" i="7"/>
  <c r="J262" i="7"/>
  <c r="Y261" i="7"/>
  <c r="T261" i="7"/>
  <c r="U261" i="7" s="1"/>
  <c r="P261" i="7"/>
  <c r="L261" i="7"/>
  <c r="K261" i="7" s="1"/>
  <c r="J261" i="7"/>
  <c r="Y260" i="7"/>
  <c r="L260" i="7" s="1"/>
  <c r="K260" i="7" s="1"/>
  <c r="T260" i="7"/>
  <c r="U260" i="7" s="1"/>
  <c r="P260" i="7"/>
  <c r="J260" i="7"/>
  <c r="Y259" i="7"/>
  <c r="L259" i="7" s="1"/>
  <c r="K259" i="7" s="1"/>
  <c r="T259" i="7"/>
  <c r="U259" i="7" s="1"/>
  <c r="P259" i="7"/>
  <c r="J259" i="7"/>
  <c r="Y258" i="7"/>
  <c r="T258" i="7"/>
  <c r="U258" i="7" s="1"/>
  <c r="P258" i="7"/>
  <c r="L258" i="7"/>
  <c r="K258" i="7"/>
  <c r="J258" i="7"/>
  <c r="Y257" i="7"/>
  <c r="T257" i="7"/>
  <c r="U257" i="7" s="1"/>
  <c r="P257" i="7"/>
  <c r="L257" i="7" s="1"/>
  <c r="K257" i="7" s="1"/>
  <c r="J257" i="7"/>
  <c r="Y256" i="7"/>
  <c r="T256" i="7"/>
  <c r="U256" i="7" s="1"/>
  <c r="P256" i="7"/>
  <c r="L256" i="7" s="1"/>
  <c r="K256" i="7" s="1"/>
  <c r="J256" i="7"/>
  <c r="Y255" i="7"/>
  <c r="L255" i="7" s="1"/>
  <c r="K255" i="7" s="1"/>
  <c r="U255" i="7"/>
  <c r="T255" i="7"/>
  <c r="P255" i="7"/>
  <c r="J255" i="7"/>
  <c r="Y254" i="7"/>
  <c r="U254" i="7"/>
  <c r="T254" i="7"/>
  <c r="P254" i="7"/>
  <c r="L254" i="7" s="1"/>
  <c r="K254" i="7" s="1"/>
  <c r="J254" i="7"/>
  <c r="Y253" i="7"/>
  <c r="T253" i="7"/>
  <c r="U253" i="7" s="1"/>
  <c r="P253" i="7"/>
  <c r="L253" i="7" s="1"/>
  <c r="K253" i="7" s="1"/>
  <c r="J253" i="7"/>
  <c r="Y252" i="7"/>
  <c r="U252" i="7"/>
  <c r="T252" i="7"/>
  <c r="P252" i="7"/>
  <c r="L252" i="7"/>
  <c r="K252" i="7" s="1"/>
  <c r="J252" i="7"/>
  <c r="Y251" i="7"/>
  <c r="U251" i="7"/>
  <c r="T251" i="7"/>
  <c r="P251" i="7"/>
  <c r="L251" i="7"/>
  <c r="K251" i="7" s="1"/>
  <c r="J251" i="7"/>
  <c r="Y250" i="7"/>
  <c r="L250" i="7" s="1"/>
  <c r="K250" i="7" s="1"/>
  <c r="T250" i="7"/>
  <c r="U250" i="7" s="1"/>
  <c r="P250" i="7"/>
  <c r="J250" i="7"/>
  <c r="Y249" i="7"/>
  <c r="T249" i="7"/>
  <c r="U249" i="7" s="1"/>
  <c r="P249" i="7"/>
  <c r="L249" i="7"/>
  <c r="K249" i="7" s="1"/>
  <c r="J249" i="7"/>
  <c r="Y248" i="7"/>
  <c r="L248" i="7" s="1"/>
  <c r="K248" i="7" s="1"/>
  <c r="T248" i="7"/>
  <c r="U248" i="7" s="1"/>
  <c r="P248" i="7"/>
  <c r="J248" i="7"/>
  <c r="Y247" i="7"/>
  <c r="L247" i="7" s="1"/>
  <c r="T247" i="7"/>
  <c r="U247" i="7" s="1"/>
  <c r="P247" i="7"/>
  <c r="K247" i="7"/>
  <c r="J247" i="7"/>
  <c r="Y246" i="7"/>
  <c r="T246" i="7"/>
  <c r="U246" i="7" s="1"/>
  <c r="P246" i="7"/>
  <c r="L246" i="7"/>
  <c r="K246" i="7"/>
  <c r="J246" i="7"/>
  <c r="Y245" i="7"/>
  <c r="T245" i="7"/>
  <c r="U245" i="7" s="1"/>
  <c r="P245" i="7"/>
  <c r="L245" i="7" s="1"/>
  <c r="K245" i="7" s="1"/>
  <c r="J245" i="7"/>
  <c r="Y244" i="7"/>
  <c r="T244" i="7"/>
  <c r="U244" i="7" s="1"/>
  <c r="P244" i="7"/>
  <c r="L244" i="7" s="1"/>
  <c r="K244" i="7" s="1"/>
  <c r="J244" i="7"/>
  <c r="Y243" i="7"/>
  <c r="L243" i="7" s="1"/>
  <c r="K243" i="7" s="1"/>
  <c r="U243" i="7"/>
  <c r="T243" i="7"/>
  <c r="P243" i="7"/>
  <c r="J243" i="7"/>
  <c r="Y242" i="7"/>
  <c r="U242" i="7"/>
  <c r="T242" i="7"/>
  <c r="P242" i="7"/>
  <c r="L242" i="7" s="1"/>
  <c r="K242" i="7" s="1"/>
  <c r="J242" i="7"/>
  <c r="Y241" i="7"/>
  <c r="T241" i="7"/>
  <c r="U241" i="7" s="1"/>
  <c r="P241" i="7"/>
  <c r="L241" i="7" s="1"/>
  <c r="K241" i="7" s="1"/>
  <c r="J241" i="7"/>
  <c r="Y240" i="7"/>
  <c r="U240" i="7"/>
  <c r="T240" i="7"/>
  <c r="P240" i="7"/>
  <c r="L240" i="7"/>
  <c r="K240" i="7" s="1"/>
  <c r="J240" i="7"/>
  <c r="Y239" i="7"/>
  <c r="U239" i="7"/>
  <c r="T239" i="7"/>
  <c r="P239" i="7"/>
  <c r="L239" i="7"/>
  <c r="K239" i="7" s="1"/>
  <c r="J239" i="7"/>
  <c r="Y238" i="7"/>
  <c r="L238" i="7" s="1"/>
  <c r="K238" i="7" s="1"/>
  <c r="T238" i="7"/>
  <c r="U238" i="7" s="1"/>
  <c r="P238" i="7"/>
  <c r="J238" i="7"/>
  <c r="Y237" i="7"/>
  <c r="T237" i="7"/>
  <c r="U237" i="7" s="1"/>
  <c r="P237" i="7"/>
  <c r="L237" i="7"/>
  <c r="K237" i="7" s="1"/>
  <c r="J237" i="7"/>
  <c r="Y236" i="7"/>
  <c r="L236" i="7" s="1"/>
  <c r="K236" i="7" s="1"/>
  <c r="T236" i="7"/>
  <c r="U236" i="7" s="1"/>
  <c r="P236" i="7"/>
  <c r="J236" i="7"/>
  <c r="Y235" i="7"/>
  <c r="L235" i="7" s="1"/>
  <c r="T235" i="7"/>
  <c r="U235" i="7" s="1"/>
  <c r="P235" i="7"/>
  <c r="K235" i="7"/>
  <c r="J235" i="7"/>
  <c r="Y234" i="7"/>
  <c r="T234" i="7"/>
  <c r="U234" i="7" s="1"/>
  <c r="P234" i="7"/>
  <c r="L234" i="7"/>
  <c r="K234" i="7"/>
  <c r="J234" i="7"/>
  <c r="Y233" i="7"/>
  <c r="T233" i="7"/>
  <c r="U233" i="7" s="1"/>
  <c r="P233" i="7"/>
  <c r="L233" i="7" s="1"/>
  <c r="K233" i="7" s="1"/>
  <c r="J233" i="7"/>
  <c r="Y232" i="7"/>
  <c r="T232" i="7"/>
  <c r="U232" i="7" s="1"/>
  <c r="P232" i="7"/>
  <c r="L232" i="7" s="1"/>
  <c r="K232" i="7" s="1"/>
  <c r="J232" i="7"/>
  <c r="Y231" i="7"/>
  <c r="L231" i="7" s="1"/>
  <c r="K231" i="7" s="1"/>
  <c r="U231" i="7"/>
  <c r="T231" i="7"/>
  <c r="P231" i="7"/>
  <c r="J231" i="7"/>
  <c r="Y230" i="7"/>
  <c r="U230" i="7"/>
  <c r="T230" i="7"/>
  <c r="P230" i="7"/>
  <c r="L230" i="7" s="1"/>
  <c r="K230" i="7" s="1"/>
  <c r="J230" i="7"/>
  <c r="Y229" i="7"/>
  <c r="T229" i="7"/>
  <c r="U229" i="7" s="1"/>
  <c r="P229" i="7"/>
  <c r="L229" i="7" s="1"/>
  <c r="K229" i="7" s="1"/>
  <c r="J229" i="7"/>
  <c r="Y228" i="7"/>
  <c r="U228" i="7"/>
  <c r="T228" i="7"/>
  <c r="P228" i="7"/>
  <c r="L228" i="7"/>
  <c r="K228" i="7" s="1"/>
  <c r="J228" i="7"/>
  <c r="Y227" i="7"/>
  <c r="U227" i="7"/>
  <c r="T227" i="7"/>
  <c r="P227" i="7"/>
  <c r="L227" i="7"/>
  <c r="K227" i="7" s="1"/>
  <c r="J227" i="7"/>
  <c r="Y226" i="7"/>
  <c r="L226" i="7" s="1"/>
  <c r="K226" i="7" s="1"/>
  <c r="T226" i="7"/>
  <c r="U226" i="7" s="1"/>
  <c r="P226" i="7"/>
  <c r="J226" i="7"/>
  <c r="Y225" i="7"/>
  <c r="T225" i="7"/>
  <c r="U225" i="7" s="1"/>
  <c r="P225" i="7"/>
  <c r="L225" i="7"/>
  <c r="K225" i="7" s="1"/>
  <c r="J225" i="7"/>
  <c r="Y224" i="7"/>
  <c r="L224" i="7" s="1"/>
  <c r="K224" i="7" s="1"/>
  <c r="T224" i="7"/>
  <c r="U224" i="7" s="1"/>
  <c r="P224" i="7"/>
  <c r="J224" i="7"/>
  <c r="Y223" i="7"/>
  <c r="L223" i="7" s="1"/>
  <c r="K223" i="7" s="1"/>
  <c r="T223" i="7"/>
  <c r="U223" i="7" s="1"/>
  <c r="P223" i="7"/>
  <c r="J223" i="7"/>
  <c r="Y222" i="7"/>
  <c r="T222" i="7"/>
  <c r="U222" i="7" s="1"/>
  <c r="P222" i="7"/>
  <c r="L222" i="7"/>
  <c r="K222" i="7"/>
  <c r="J222" i="7"/>
  <c r="Y221" i="7"/>
  <c r="T221" i="7"/>
  <c r="U221" i="7" s="1"/>
  <c r="P221" i="7"/>
  <c r="L221" i="7" s="1"/>
  <c r="K221" i="7" s="1"/>
  <c r="J221" i="7"/>
  <c r="Y220" i="7"/>
  <c r="T220" i="7"/>
  <c r="U220" i="7" s="1"/>
  <c r="P220" i="7"/>
  <c r="L220" i="7" s="1"/>
  <c r="K220" i="7" s="1"/>
  <c r="J220" i="7"/>
  <c r="Y219" i="7"/>
  <c r="L219" i="7" s="1"/>
  <c r="K219" i="7" s="1"/>
  <c r="U219" i="7"/>
  <c r="T219" i="7"/>
  <c r="P219" i="7"/>
  <c r="J219" i="7"/>
  <c r="Y218" i="7"/>
  <c r="U218" i="7"/>
  <c r="T218" i="7"/>
  <c r="P218" i="7"/>
  <c r="L218" i="7" s="1"/>
  <c r="K218" i="7" s="1"/>
  <c r="J218" i="7"/>
  <c r="Y217" i="7"/>
  <c r="T217" i="7"/>
  <c r="U217" i="7" s="1"/>
  <c r="P217" i="7"/>
  <c r="L217" i="7" s="1"/>
  <c r="K217" i="7" s="1"/>
  <c r="J217" i="7"/>
  <c r="Y216" i="7"/>
  <c r="U216" i="7"/>
  <c r="T216" i="7"/>
  <c r="P216" i="7"/>
  <c r="L216" i="7"/>
  <c r="K216" i="7" s="1"/>
  <c r="J216" i="7"/>
  <c r="Y215" i="7"/>
  <c r="U215" i="7"/>
  <c r="T215" i="7"/>
  <c r="P215" i="7"/>
  <c r="L215" i="7"/>
  <c r="K215" i="7" s="1"/>
  <c r="J215" i="7"/>
  <c r="Y214" i="7"/>
  <c r="L214" i="7" s="1"/>
  <c r="K214" i="7" s="1"/>
  <c r="T214" i="7"/>
  <c r="U214" i="7" s="1"/>
  <c r="P214" i="7"/>
  <c r="J214" i="7"/>
  <c r="Y213" i="7"/>
  <c r="T213" i="7"/>
  <c r="U213" i="7" s="1"/>
  <c r="P213" i="7"/>
  <c r="L213" i="7"/>
  <c r="K213" i="7" s="1"/>
  <c r="J213" i="7"/>
  <c r="Y212" i="7"/>
  <c r="L212" i="7" s="1"/>
  <c r="K212" i="7" s="1"/>
  <c r="T212" i="7"/>
  <c r="U212" i="7" s="1"/>
  <c r="P212" i="7"/>
  <c r="J212" i="7"/>
  <c r="Y211" i="7"/>
  <c r="L211" i="7" s="1"/>
  <c r="K211" i="7" s="1"/>
  <c r="T211" i="7"/>
  <c r="U211" i="7" s="1"/>
  <c r="P211" i="7"/>
  <c r="J211" i="7"/>
  <c r="Y210" i="7"/>
  <c r="T210" i="7"/>
  <c r="U210" i="7" s="1"/>
  <c r="P210" i="7"/>
  <c r="L210" i="7"/>
  <c r="K210" i="7"/>
  <c r="J210" i="7"/>
  <c r="Y209" i="7"/>
  <c r="T209" i="7"/>
  <c r="U209" i="7" s="1"/>
  <c r="P209" i="7"/>
  <c r="L209" i="7" s="1"/>
  <c r="K209" i="7" s="1"/>
  <c r="J209" i="7"/>
  <c r="Y208" i="7"/>
  <c r="T208" i="7"/>
  <c r="U208" i="7" s="1"/>
  <c r="P208" i="7"/>
  <c r="L208" i="7" s="1"/>
  <c r="K208" i="7" s="1"/>
  <c r="J208" i="7"/>
  <c r="Y207" i="7"/>
  <c r="L207" i="7" s="1"/>
  <c r="K207" i="7" s="1"/>
  <c r="U207" i="7"/>
  <c r="T207" i="7"/>
  <c r="P207" i="7"/>
  <c r="J207" i="7"/>
  <c r="Y206" i="7"/>
  <c r="U206" i="7"/>
  <c r="T206" i="7"/>
  <c r="P206" i="7"/>
  <c r="L206" i="7" s="1"/>
  <c r="K206" i="7" s="1"/>
  <c r="J206" i="7"/>
  <c r="Y205" i="7"/>
  <c r="T205" i="7"/>
  <c r="U205" i="7" s="1"/>
  <c r="P205" i="7"/>
  <c r="L205" i="7" s="1"/>
  <c r="K205" i="7" s="1"/>
  <c r="J205" i="7"/>
  <c r="Y204" i="7"/>
  <c r="U204" i="7"/>
  <c r="T204" i="7"/>
  <c r="P204" i="7"/>
  <c r="L204" i="7"/>
  <c r="K204" i="7" s="1"/>
  <c r="J204" i="7"/>
  <c r="Y203" i="7"/>
  <c r="U203" i="7"/>
  <c r="T203" i="7"/>
  <c r="P203" i="7"/>
  <c r="L203" i="7"/>
  <c r="K203" i="7" s="1"/>
  <c r="J203" i="7"/>
  <c r="Y202" i="7"/>
  <c r="L202" i="7" s="1"/>
  <c r="K202" i="7" s="1"/>
  <c r="T202" i="7"/>
  <c r="U202" i="7" s="1"/>
  <c r="P202" i="7"/>
  <c r="J202" i="7"/>
  <c r="Y201" i="7"/>
  <c r="T201" i="7"/>
  <c r="U201" i="7" s="1"/>
  <c r="P201" i="7"/>
  <c r="L201" i="7"/>
  <c r="K201" i="7" s="1"/>
  <c r="J201" i="7"/>
  <c r="Y200" i="7"/>
  <c r="L200" i="7" s="1"/>
  <c r="K200" i="7" s="1"/>
  <c r="T200" i="7"/>
  <c r="U200" i="7" s="1"/>
  <c r="P200" i="7"/>
  <c r="J200" i="7"/>
  <c r="Y199" i="7"/>
  <c r="L199" i="7" s="1"/>
  <c r="T199" i="7"/>
  <c r="U199" i="7" s="1"/>
  <c r="P199" i="7"/>
  <c r="K199" i="7"/>
  <c r="J199" i="7"/>
  <c r="Y198" i="7"/>
  <c r="T198" i="7"/>
  <c r="U198" i="7" s="1"/>
  <c r="P198" i="7"/>
  <c r="L198" i="7"/>
  <c r="K198" i="7"/>
  <c r="J198" i="7"/>
  <c r="Y197" i="7"/>
  <c r="T197" i="7"/>
  <c r="U197" i="7" s="1"/>
  <c r="P197" i="7"/>
  <c r="L197" i="7" s="1"/>
  <c r="K197" i="7" s="1"/>
  <c r="J197" i="7"/>
  <c r="Y196" i="7"/>
  <c r="T196" i="7"/>
  <c r="U196" i="7" s="1"/>
  <c r="P196" i="7"/>
  <c r="L196" i="7" s="1"/>
  <c r="K196" i="7" s="1"/>
  <c r="J196" i="7"/>
  <c r="T195" i="7"/>
  <c r="U195" i="7" s="1"/>
  <c r="L195" i="7"/>
  <c r="K195" i="7"/>
  <c r="J195" i="7"/>
  <c r="U194" i="7"/>
  <c r="T194" i="7"/>
  <c r="P194" i="7"/>
  <c r="L194" i="7"/>
  <c r="K194" i="7" s="1"/>
  <c r="J194" i="7"/>
  <c r="Y193" i="7"/>
  <c r="L193" i="7" s="1"/>
  <c r="K193" i="7" s="1"/>
  <c r="T193" i="7"/>
  <c r="U193" i="7" s="1"/>
  <c r="P193" i="7"/>
  <c r="J193" i="7"/>
  <c r="Y192" i="7"/>
  <c r="T192" i="7"/>
  <c r="U192" i="7" s="1"/>
  <c r="P192" i="7"/>
  <c r="L192" i="7"/>
  <c r="K192" i="7" s="1"/>
  <c r="J192" i="7"/>
  <c r="U191" i="7"/>
  <c r="T191" i="7"/>
  <c r="P191" i="7"/>
  <c r="L191" i="7"/>
  <c r="K191" i="7"/>
  <c r="J191" i="7"/>
  <c r="Y190" i="7"/>
  <c r="U190" i="7"/>
  <c r="T190" i="7"/>
  <c r="P190" i="7"/>
  <c r="L190" i="7" s="1"/>
  <c r="K190" i="7" s="1"/>
  <c r="J190" i="7"/>
  <c r="Y189" i="7"/>
  <c r="T189" i="7"/>
  <c r="U189" i="7" s="1"/>
  <c r="P189" i="7"/>
  <c r="L189" i="7" s="1"/>
  <c r="K189" i="7" s="1"/>
  <c r="J189" i="7"/>
  <c r="Y188" i="7"/>
  <c r="U188" i="7"/>
  <c r="T188" i="7"/>
  <c r="P188" i="7"/>
  <c r="L188" i="7"/>
  <c r="K188" i="7" s="1"/>
  <c r="J188" i="7"/>
  <c r="Y187" i="7"/>
  <c r="U187" i="7"/>
  <c r="T187" i="7"/>
  <c r="P187" i="7"/>
  <c r="L187" i="7"/>
  <c r="K187" i="7" s="1"/>
  <c r="J187" i="7"/>
  <c r="Y186" i="7"/>
  <c r="L186" i="7" s="1"/>
  <c r="K186" i="7" s="1"/>
  <c r="T186" i="7"/>
  <c r="U186" i="7" s="1"/>
  <c r="P186" i="7"/>
  <c r="J186" i="7"/>
  <c r="Y185" i="7"/>
  <c r="T185" i="7"/>
  <c r="U185" i="7" s="1"/>
  <c r="P185" i="7"/>
  <c r="L185" i="7"/>
  <c r="K185" i="7" s="1"/>
  <c r="J185" i="7"/>
  <c r="Y184" i="7"/>
  <c r="L184" i="7" s="1"/>
  <c r="K184" i="7" s="1"/>
  <c r="T184" i="7"/>
  <c r="U184" i="7" s="1"/>
  <c r="P184" i="7"/>
  <c r="J184" i="7"/>
  <c r="U183" i="7"/>
  <c r="T183" i="7"/>
  <c r="P183" i="7"/>
  <c r="L183" i="7" s="1"/>
  <c r="K183" i="7" s="1"/>
  <c r="J183" i="7"/>
  <c r="T182" i="7"/>
  <c r="U182" i="7" s="1"/>
  <c r="P182" i="7"/>
  <c r="L182" i="7"/>
  <c r="K182" i="7" s="1"/>
  <c r="J182" i="7"/>
  <c r="Y181" i="7"/>
  <c r="L181" i="7" s="1"/>
  <c r="T181" i="7"/>
  <c r="U181" i="7" s="1"/>
  <c r="P181" i="7"/>
  <c r="K181" i="7"/>
  <c r="J181" i="7"/>
  <c r="Y180" i="7"/>
  <c r="T180" i="7"/>
  <c r="U180" i="7" s="1"/>
  <c r="P180" i="7"/>
  <c r="L180" i="7"/>
  <c r="K180" i="7"/>
  <c r="J180" i="7"/>
  <c r="U179" i="7"/>
  <c r="T179" i="7"/>
  <c r="P179" i="7"/>
  <c r="L179" i="7"/>
  <c r="K179" i="7" s="1"/>
  <c r="J179" i="7"/>
  <c r="Y178" i="7"/>
  <c r="U178" i="7"/>
  <c r="T178" i="7"/>
  <c r="P178" i="7"/>
  <c r="L178" i="7"/>
  <c r="K178" i="7" s="1"/>
  <c r="J178" i="7"/>
  <c r="Y177" i="7"/>
  <c r="L177" i="7" s="1"/>
  <c r="K177" i="7" s="1"/>
  <c r="T177" i="7"/>
  <c r="U177" i="7" s="1"/>
  <c r="P177" i="7"/>
  <c r="J177" i="7"/>
  <c r="Y176" i="7"/>
  <c r="T176" i="7"/>
  <c r="U176" i="7" s="1"/>
  <c r="P176" i="7"/>
  <c r="L176" i="7"/>
  <c r="K176" i="7" s="1"/>
  <c r="J176" i="7"/>
  <c r="U175" i="7"/>
  <c r="T175" i="7"/>
  <c r="P175" i="7"/>
  <c r="L175" i="7"/>
  <c r="K175" i="7"/>
  <c r="J175" i="7"/>
  <c r="Y174" i="7"/>
  <c r="U174" i="7"/>
  <c r="T174" i="7"/>
  <c r="P174" i="7"/>
  <c r="L174" i="7" s="1"/>
  <c r="K174" i="7" s="1"/>
  <c r="J174" i="7"/>
  <c r="Y173" i="7"/>
  <c r="T173" i="7"/>
  <c r="U173" i="7" s="1"/>
  <c r="L173" i="7"/>
  <c r="K173" i="7" s="1"/>
  <c r="J173" i="7"/>
  <c r="U172" i="7"/>
  <c r="T172" i="7"/>
  <c r="P172" i="7"/>
  <c r="L172" i="7" s="1"/>
  <c r="K172" i="7" s="1"/>
  <c r="J172" i="7"/>
  <c r="T171" i="7"/>
  <c r="U171" i="7" s="1"/>
  <c r="P171" i="7"/>
  <c r="L171" i="7"/>
  <c r="K171" i="7" s="1"/>
  <c r="J171" i="7"/>
  <c r="Y170" i="7"/>
  <c r="L170" i="7" s="1"/>
  <c r="K170" i="7" s="1"/>
  <c r="T170" i="7"/>
  <c r="U170" i="7" s="1"/>
  <c r="J170" i="7"/>
  <c r="Y169" i="7"/>
  <c r="T169" i="7"/>
  <c r="U169" i="7" s="1"/>
  <c r="P169" i="7"/>
  <c r="L169" i="7" s="1"/>
  <c r="K169" i="7" s="1"/>
  <c r="J169" i="7"/>
  <c r="Y168" i="7"/>
  <c r="U168" i="7"/>
  <c r="T168" i="7"/>
  <c r="P168" i="7"/>
  <c r="L168" i="7"/>
  <c r="K168" i="7" s="1"/>
  <c r="J168" i="7"/>
  <c r="Y167" i="7"/>
  <c r="U167" i="7"/>
  <c r="T167" i="7"/>
  <c r="P167" i="7"/>
  <c r="L167" i="7"/>
  <c r="K167" i="7" s="1"/>
  <c r="J167" i="7"/>
  <c r="Y166" i="7"/>
  <c r="L166" i="7" s="1"/>
  <c r="K166" i="7" s="1"/>
  <c r="T166" i="7"/>
  <c r="U166" i="7" s="1"/>
  <c r="P166" i="7"/>
  <c r="J166" i="7"/>
  <c r="T165" i="7"/>
  <c r="U165" i="7" s="1"/>
  <c r="L165" i="7"/>
  <c r="K165" i="7" s="1"/>
  <c r="J165" i="7"/>
  <c r="T164" i="7"/>
  <c r="U164" i="7" s="1"/>
  <c r="P164" i="7"/>
  <c r="L164" i="7" s="1"/>
  <c r="K164" i="7" s="1"/>
  <c r="J164" i="7"/>
  <c r="U163" i="7"/>
  <c r="T163" i="7"/>
  <c r="P163" i="7"/>
  <c r="L163" i="7"/>
  <c r="K163" i="7" s="1"/>
  <c r="J163" i="7"/>
  <c r="Y162" i="7"/>
  <c r="L162" i="7" s="1"/>
  <c r="K162" i="7" s="1"/>
  <c r="T162" i="7"/>
  <c r="U162" i="7" s="1"/>
  <c r="P162" i="7"/>
  <c r="J162" i="7"/>
  <c r="T161" i="7"/>
  <c r="U161" i="7" s="1"/>
  <c r="L161" i="7"/>
  <c r="K161" i="7" s="1"/>
  <c r="J161" i="7"/>
  <c r="Y160" i="7"/>
  <c r="L160" i="7" s="1"/>
  <c r="K160" i="7" s="1"/>
  <c r="T160" i="7"/>
  <c r="U160" i="7" s="1"/>
  <c r="P160" i="7"/>
  <c r="J160" i="7"/>
  <c r="Y159" i="7"/>
  <c r="T159" i="7"/>
  <c r="U159" i="7" s="1"/>
  <c r="L159" i="7"/>
  <c r="K159" i="7"/>
  <c r="J159" i="7"/>
  <c r="Y158" i="7"/>
  <c r="L158" i="7" s="1"/>
  <c r="K158" i="7" s="1"/>
  <c r="U158" i="7"/>
  <c r="T158" i="7"/>
  <c r="P158" i="7"/>
  <c r="J158" i="7"/>
  <c r="Y157" i="7"/>
  <c r="U157" i="7"/>
  <c r="T157" i="7"/>
  <c r="P157" i="7"/>
  <c r="L157" i="7" s="1"/>
  <c r="K157" i="7" s="1"/>
  <c r="J157" i="7"/>
  <c r="Y156" i="7"/>
  <c r="T156" i="7"/>
  <c r="U156" i="7" s="1"/>
  <c r="P156" i="7"/>
  <c r="L156" i="7" s="1"/>
  <c r="K156" i="7" s="1"/>
  <c r="J156" i="7"/>
  <c r="Y155" i="7"/>
  <c r="U155" i="7"/>
  <c r="T155" i="7"/>
  <c r="P155" i="7"/>
  <c r="L155" i="7"/>
  <c r="K155" i="7" s="1"/>
  <c r="J155" i="7"/>
  <c r="Y154" i="7"/>
  <c r="U154" i="7"/>
  <c r="T154" i="7"/>
  <c r="P154" i="7"/>
  <c r="L154" i="7"/>
  <c r="K154" i="7" s="1"/>
  <c r="J154" i="7"/>
  <c r="T153" i="7"/>
  <c r="U153" i="7" s="1"/>
  <c r="P153" i="7"/>
  <c r="L153" i="7" s="1"/>
  <c r="K153" i="7" s="1"/>
  <c r="J153" i="7"/>
  <c r="U152" i="7"/>
  <c r="T152" i="7"/>
  <c r="P152" i="7"/>
  <c r="L152" i="7"/>
  <c r="K152" i="7" s="1"/>
  <c r="J152" i="7"/>
  <c r="T151" i="7"/>
  <c r="U151" i="7" s="1"/>
  <c r="P151" i="7"/>
  <c r="L151" i="7" s="1"/>
  <c r="K151" i="7" s="1"/>
  <c r="J151" i="7"/>
  <c r="U150" i="7"/>
  <c r="T150" i="7"/>
  <c r="L150" i="7"/>
  <c r="K150" i="7"/>
  <c r="J150" i="7"/>
  <c r="U149" i="7"/>
  <c r="T149" i="7"/>
  <c r="L149" i="7"/>
  <c r="K149" i="7"/>
  <c r="J149" i="7"/>
  <c r="Y148" i="7"/>
  <c r="T148" i="7"/>
  <c r="U148" i="7" s="1"/>
  <c r="P148" i="7"/>
  <c r="L148" i="7"/>
  <c r="K148" i="7"/>
  <c r="J148" i="7"/>
  <c r="Y147" i="7"/>
  <c r="T147" i="7"/>
  <c r="U147" i="7" s="1"/>
  <c r="P147" i="7"/>
  <c r="L147" i="7" s="1"/>
  <c r="K147" i="7" s="1"/>
  <c r="J147" i="7"/>
  <c r="U146" i="7"/>
  <c r="T146" i="7"/>
  <c r="L146" i="7"/>
  <c r="K146" i="7"/>
  <c r="J146" i="7"/>
  <c r="U145" i="7"/>
  <c r="T145" i="7"/>
  <c r="L145" i="7"/>
  <c r="K145" i="7"/>
  <c r="J145" i="7"/>
  <c r="T144" i="7"/>
  <c r="U144" i="7" s="1"/>
  <c r="P144" i="7"/>
  <c r="L144" i="7" s="1"/>
  <c r="K144" i="7" s="1"/>
  <c r="J144" i="7"/>
  <c r="Y143" i="7"/>
  <c r="U143" i="7"/>
  <c r="T143" i="7"/>
  <c r="P143" i="7"/>
  <c r="L143" i="7"/>
  <c r="K143" i="7" s="1"/>
  <c r="J143" i="7"/>
  <c r="Y142" i="7"/>
  <c r="U142" i="7"/>
  <c r="T142" i="7"/>
  <c r="P142" i="7"/>
  <c r="L142" i="7"/>
  <c r="K142" i="7" s="1"/>
  <c r="J142" i="7"/>
  <c r="T141" i="7"/>
  <c r="U141" i="7" s="1"/>
  <c r="P141" i="7"/>
  <c r="L141" i="7" s="1"/>
  <c r="K141" i="7" s="1"/>
  <c r="J141" i="7"/>
  <c r="U140" i="7"/>
  <c r="T140" i="7"/>
  <c r="L140" i="7"/>
  <c r="K140" i="7"/>
  <c r="J140" i="7"/>
  <c r="U139" i="7"/>
  <c r="T139" i="7"/>
  <c r="P139" i="7"/>
  <c r="L139" i="7"/>
  <c r="K139" i="7" s="1"/>
  <c r="J139" i="7"/>
  <c r="T138" i="7"/>
  <c r="U138" i="7" s="1"/>
  <c r="L138" i="7"/>
  <c r="K138" i="7"/>
  <c r="J138" i="7"/>
  <c r="T137" i="7"/>
  <c r="U137" i="7" s="1"/>
  <c r="L137" i="7"/>
  <c r="K137" i="7"/>
  <c r="J137" i="7"/>
  <c r="Y136" i="7"/>
  <c r="T136" i="7"/>
  <c r="U136" i="7" s="1"/>
  <c r="L136" i="7"/>
  <c r="K136" i="7" s="1"/>
  <c r="J136" i="7"/>
  <c r="U135" i="7"/>
  <c r="T135" i="7"/>
  <c r="P135" i="7"/>
  <c r="L135" i="7" s="1"/>
  <c r="K135" i="7" s="1"/>
  <c r="J135" i="7"/>
  <c r="T134" i="7"/>
  <c r="U134" i="7" s="1"/>
  <c r="L134" i="7"/>
  <c r="K134" i="7"/>
  <c r="J134" i="7"/>
  <c r="Y133" i="7"/>
  <c r="U133" i="7"/>
  <c r="T133" i="7"/>
  <c r="L133" i="7"/>
  <c r="K133" i="7" s="1"/>
  <c r="J133" i="7"/>
  <c r="Y132" i="7"/>
  <c r="L132" i="7" s="1"/>
  <c r="K132" i="7" s="1"/>
  <c r="T132" i="7"/>
  <c r="U132" i="7" s="1"/>
  <c r="P132" i="7"/>
  <c r="J132" i="7"/>
  <c r="Y131" i="7"/>
  <c r="L131" i="7" s="1"/>
  <c r="K131" i="7" s="1"/>
  <c r="T131" i="7"/>
  <c r="U131" i="7" s="1"/>
  <c r="P131" i="7"/>
  <c r="J131" i="7"/>
  <c r="T130" i="7"/>
  <c r="U130" i="7" s="1"/>
  <c r="L130" i="7"/>
  <c r="K130" i="7" s="1"/>
  <c r="J130" i="7"/>
  <c r="Y129" i="7"/>
  <c r="L129" i="7" s="1"/>
  <c r="T129" i="7"/>
  <c r="U129" i="7" s="1"/>
  <c r="K129" i="7"/>
  <c r="J129" i="7"/>
  <c r="Y128" i="7"/>
  <c r="T128" i="7"/>
  <c r="U128" i="7" s="1"/>
  <c r="P128" i="7"/>
  <c r="L128" i="7" s="1"/>
  <c r="K128" i="7" s="1"/>
  <c r="J128" i="7"/>
  <c r="T127" i="7"/>
  <c r="U127" i="7" s="1"/>
  <c r="P127" i="7"/>
  <c r="L127" i="7"/>
  <c r="K127" i="7" s="1"/>
  <c r="J127" i="7"/>
  <c r="Y126" i="7"/>
  <c r="T126" i="7"/>
  <c r="U126" i="7" s="1"/>
  <c r="P126" i="7"/>
  <c r="L126" i="7"/>
  <c r="K126" i="7"/>
  <c r="J126" i="7"/>
  <c r="Y125" i="7"/>
  <c r="T125" i="7"/>
  <c r="U125" i="7" s="1"/>
  <c r="L125" i="7"/>
  <c r="K125" i="7" s="1"/>
  <c r="J125" i="7"/>
  <c r="Y124" i="7"/>
  <c r="U124" i="7"/>
  <c r="T124" i="7"/>
  <c r="P124" i="7"/>
  <c r="L124" i="7"/>
  <c r="K124" i="7" s="1"/>
  <c r="J124" i="7"/>
  <c r="Y123" i="7"/>
  <c r="L123" i="7" s="1"/>
  <c r="K123" i="7" s="1"/>
  <c r="T123" i="7"/>
  <c r="U123" i="7" s="1"/>
  <c r="J123" i="7"/>
  <c r="Y122" i="7"/>
  <c r="L122" i="7" s="1"/>
  <c r="K122" i="7" s="1"/>
  <c r="T122" i="7"/>
  <c r="U122" i="7" s="1"/>
  <c r="J122" i="7"/>
  <c r="Y121" i="7"/>
  <c r="L121" i="7" s="1"/>
  <c r="K121" i="7" s="1"/>
  <c r="U121" i="7"/>
  <c r="T121" i="7"/>
  <c r="J121" i="7"/>
  <c r="Y120" i="7"/>
  <c r="L120" i="7" s="1"/>
  <c r="K120" i="7" s="1"/>
  <c r="T120" i="7"/>
  <c r="U120" i="7" s="1"/>
  <c r="P120" i="7"/>
  <c r="J120" i="7"/>
  <c r="Y119" i="7"/>
  <c r="L119" i="7" s="1"/>
  <c r="K119" i="7" s="1"/>
  <c r="U119" i="7"/>
  <c r="T119" i="7"/>
  <c r="P119" i="7"/>
  <c r="J119" i="7"/>
  <c r="Y118" i="7"/>
  <c r="T118" i="7"/>
  <c r="U118" i="7" s="1"/>
  <c r="P118" i="7"/>
  <c r="L118" i="7"/>
  <c r="K118" i="7" s="1"/>
  <c r="J118" i="7"/>
  <c r="Y117" i="7"/>
  <c r="T117" i="7"/>
  <c r="U117" i="7" s="1"/>
  <c r="L117" i="7"/>
  <c r="K117" i="7" s="1"/>
  <c r="J117" i="7"/>
  <c r="Y116" i="7"/>
  <c r="L116" i="7" s="1"/>
  <c r="K116" i="7" s="1"/>
  <c r="U116" i="7"/>
  <c r="T116" i="7"/>
  <c r="J116" i="7"/>
  <c r="Y115" i="7"/>
  <c r="T115" i="7"/>
  <c r="U115" i="7" s="1"/>
  <c r="L115" i="7"/>
  <c r="K115" i="7" s="1"/>
  <c r="J115" i="7"/>
  <c r="Y114" i="7"/>
  <c r="L114" i="7" s="1"/>
  <c r="K114" i="7" s="1"/>
  <c r="T114" i="7"/>
  <c r="U114" i="7" s="1"/>
  <c r="J114" i="7"/>
  <c r="Y113" i="7"/>
  <c r="T113" i="7"/>
  <c r="U113" i="7" s="1"/>
  <c r="P113" i="7"/>
  <c r="L113" i="7" s="1"/>
  <c r="K113" i="7" s="1"/>
  <c r="J113" i="7"/>
  <c r="Y112" i="7"/>
  <c r="U112" i="7"/>
  <c r="T112" i="7"/>
  <c r="L112" i="7"/>
  <c r="K112" i="7"/>
  <c r="J112" i="7"/>
  <c r="Y111" i="7"/>
  <c r="L111" i="7" s="1"/>
  <c r="T111" i="7"/>
  <c r="U111" i="7" s="1"/>
  <c r="K111" i="7"/>
  <c r="J111" i="7"/>
  <c r="U110" i="7"/>
  <c r="T110" i="7"/>
  <c r="P110" i="7"/>
  <c r="L110" i="7"/>
  <c r="K110" i="7" s="1"/>
  <c r="J110" i="7"/>
  <c r="T109" i="7"/>
  <c r="U109" i="7" s="1"/>
  <c r="L109" i="7"/>
  <c r="K109" i="7" s="1"/>
  <c r="J109" i="7"/>
  <c r="Y108" i="7"/>
  <c r="T108" i="7"/>
  <c r="U108" i="7" s="1"/>
  <c r="P108" i="7"/>
  <c r="L108" i="7" s="1"/>
  <c r="K108" i="7" s="1"/>
  <c r="J108" i="7"/>
  <c r="Y107" i="7"/>
  <c r="T107" i="7"/>
  <c r="U107" i="7" s="1"/>
  <c r="P107" i="7"/>
  <c r="L107" i="7"/>
  <c r="K107" i="7"/>
  <c r="J107" i="7"/>
  <c r="Y106" i="7"/>
  <c r="U106" i="7"/>
  <c r="T106" i="7"/>
  <c r="P106" i="7"/>
  <c r="J106" i="7"/>
  <c r="Y105" i="7"/>
  <c r="L105" i="7" s="1"/>
  <c r="K105" i="7" s="1"/>
  <c r="T105" i="7"/>
  <c r="U105" i="7" s="1"/>
  <c r="P105" i="7"/>
  <c r="J105" i="7"/>
  <c r="Y104" i="7"/>
  <c r="L104" i="7" s="1"/>
  <c r="K104" i="7" s="1"/>
  <c r="U104" i="7"/>
  <c r="T104" i="7"/>
  <c r="J104" i="7"/>
  <c r="Y103" i="7"/>
  <c r="T103" i="7"/>
  <c r="U103" i="7" s="1"/>
  <c r="P103" i="7"/>
  <c r="L103" i="7"/>
  <c r="K103" i="7"/>
  <c r="J103" i="7"/>
  <c r="U102" i="7"/>
  <c r="T102" i="7"/>
  <c r="L102" i="7"/>
  <c r="K102" i="7"/>
  <c r="J102" i="7"/>
  <c r="T101" i="7"/>
  <c r="U101" i="7" s="1"/>
  <c r="P101" i="7"/>
  <c r="L101" i="7"/>
  <c r="K101" i="7" s="1"/>
  <c r="J101" i="7"/>
  <c r="Y100" i="7"/>
  <c r="L100" i="7" s="1"/>
  <c r="K100" i="7" s="1"/>
  <c r="U100" i="7"/>
  <c r="T100" i="7"/>
  <c r="J100" i="7"/>
  <c r="T99" i="7"/>
  <c r="U99" i="7" s="1"/>
  <c r="P99" i="7"/>
  <c r="L99" i="7" s="1"/>
  <c r="K99" i="7" s="1"/>
  <c r="J99" i="7"/>
  <c r="U98" i="7"/>
  <c r="T98" i="7"/>
  <c r="L98" i="7"/>
  <c r="K98" i="7" s="1"/>
  <c r="J98" i="7"/>
  <c r="Y97" i="7"/>
  <c r="T97" i="7"/>
  <c r="U97" i="7" s="1"/>
  <c r="P97" i="7"/>
  <c r="L97" i="7"/>
  <c r="K97" i="7" s="1"/>
  <c r="J97" i="7"/>
  <c r="U96" i="7"/>
  <c r="T96" i="7"/>
  <c r="P96" i="7"/>
  <c r="L96" i="7" s="1"/>
  <c r="K96" i="7" s="1"/>
  <c r="J96" i="7"/>
  <c r="T95" i="7"/>
  <c r="U95" i="7" s="1"/>
  <c r="P95" i="7"/>
  <c r="L95" i="7" s="1"/>
  <c r="K95" i="7" s="1"/>
  <c r="J95" i="7"/>
  <c r="U94" i="7"/>
  <c r="T94" i="7"/>
  <c r="P94" i="7"/>
  <c r="L94" i="7" s="1"/>
  <c r="K94" i="7" s="1"/>
  <c r="J94" i="7"/>
  <c r="Y93" i="7"/>
  <c r="U93" i="7"/>
  <c r="T93" i="7"/>
  <c r="P93" i="7"/>
  <c r="L93" i="7"/>
  <c r="K93" i="7" s="1"/>
  <c r="J93" i="7"/>
  <c r="Y92" i="7"/>
  <c r="L92" i="7" s="1"/>
  <c r="K92" i="7" s="1"/>
  <c r="U92" i="7"/>
  <c r="T92" i="7"/>
  <c r="J92" i="7"/>
  <c r="U91" i="7"/>
  <c r="T91" i="7"/>
  <c r="L91" i="7"/>
  <c r="K91" i="7"/>
  <c r="J91" i="7"/>
  <c r="Y90" i="7"/>
  <c r="L90" i="7" s="1"/>
  <c r="U90" i="7"/>
  <c r="T90" i="7"/>
  <c r="K90" i="7"/>
  <c r="J90" i="7"/>
  <c r="T89" i="7"/>
  <c r="U89" i="7" s="1"/>
  <c r="P89" i="7"/>
  <c r="L89" i="7"/>
  <c r="K89" i="7" s="1"/>
  <c r="J89" i="7"/>
  <c r="Y88" i="7"/>
  <c r="T88" i="7"/>
  <c r="U88" i="7" s="1"/>
  <c r="P88" i="7"/>
  <c r="L88" i="7"/>
  <c r="K88" i="7" s="1"/>
  <c r="J88" i="7"/>
  <c r="Y87" i="7"/>
  <c r="L87" i="7" s="1"/>
  <c r="K87" i="7" s="1"/>
  <c r="T87" i="7"/>
  <c r="U87" i="7" s="1"/>
  <c r="J87" i="7"/>
  <c r="Y86" i="7"/>
  <c r="T86" i="7"/>
  <c r="U86" i="7" s="1"/>
  <c r="P86" i="7"/>
  <c r="L86" i="7" s="1"/>
  <c r="K86" i="7" s="1"/>
  <c r="J86" i="7"/>
  <c r="Y85" i="7"/>
  <c r="L85" i="7" s="1"/>
  <c r="K85" i="7" s="1"/>
  <c r="T85" i="7"/>
  <c r="U85" i="7" s="1"/>
  <c r="J85" i="7"/>
  <c r="Y84" i="7"/>
  <c r="T84" i="7"/>
  <c r="U84" i="7" s="1"/>
  <c r="P84" i="7"/>
  <c r="L84" i="7" s="1"/>
  <c r="K84" i="7" s="1"/>
  <c r="J84" i="7"/>
  <c r="Y83" i="7"/>
  <c r="U83" i="7"/>
  <c r="T83" i="7"/>
  <c r="L83" i="7"/>
  <c r="K83" i="7"/>
  <c r="J83" i="7"/>
  <c r="Y82" i="7"/>
  <c r="T82" i="7"/>
  <c r="U82" i="7" s="1"/>
  <c r="P82" i="7"/>
  <c r="L82" i="7" s="1"/>
  <c r="K82" i="7" s="1"/>
  <c r="J82" i="7"/>
  <c r="U81" i="7"/>
  <c r="T81" i="7"/>
  <c r="P81" i="7"/>
  <c r="L81" i="7"/>
  <c r="K81" i="7" s="1"/>
  <c r="J81" i="7"/>
  <c r="T80" i="7"/>
  <c r="U80" i="7" s="1"/>
  <c r="P80" i="7"/>
  <c r="L80" i="7" s="1"/>
  <c r="K80" i="7" s="1"/>
  <c r="J80" i="7"/>
  <c r="Y79" i="7"/>
  <c r="T79" i="7"/>
  <c r="U79" i="7" s="1"/>
  <c r="P79" i="7"/>
  <c r="L79" i="7" s="1"/>
  <c r="K79" i="7" s="1"/>
  <c r="J79" i="7"/>
  <c r="Y78" i="7"/>
  <c r="L78" i="7" s="1"/>
  <c r="K78" i="7" s="1"/>
  <c r="U78" i="7"/>
  <c r="T78" i="7"/>
  <c r="J78" i="7"/>
  <c r="Y77" i="7"/>
  <c r="L77" i="7" s="1"/>
  <c r="K77" i="7" s="1"/>
  <c r="T77" i="7"/>
  <c r="U77" i="7" s="1"/>
  <c r="P77" i="7"/>
  <c r="J77" i="7"/>
  <c r="Y76" i="7"/>
  <c r="L76" i="7" s="1"/>
  <c r="K76" i="7" s="1"/>
  <c r="U76" i="7"/>
  <c r="T76" i="7"/>
  <c r="P76" i="7"/>
  <c r="J76" i="7"/>
  <c r="Y75" i="7"/>
  <c r="T75" i="7"/>
  <c r="U75" i="7" s="1"/>
  <c r="P75" i="7"/>
  <c r="L75" i="7"/>
  <c r="K75" i="7" s="1"/>
  <c r="J75" i="7"/>
  <c r="Y74" i="7"/>
  <c r="T74" i="7"/>
  <c r="U74" i="7" s="1"/>
  <c r="P74" i="7"/>
  <c r="L74" i="7"/>
  <c r="K74" i="7"/>
  <c r="J74" i="7"/>
  <c r="Y73" i="7"/>
  <c r="T73" i="7"/>
  <c r="U73" i="7" s="1"/>
  <c r="P73" i="7"/>
  <c r="L73" i="7" s="1"/>
  <c r="K73" i="7" s="1"/>
  <c r="J73" i="7"/>
  <c r="Y72" i="7"/>
  <c r="T72" i="7"/>
  <c r="U72" i="7" s="1"/>
  <c r="P72" i="7"/>
  <c r="L72" i="7" s="1"/>
  <c r="K72" i="7" s="1"/>
  <c r="J72" i="7"/>
  <c r="Y71" i="7"/>
  <c r="L71" i="7" s="1"/>
  <c r="K71" i="7" s="1"/>
  <c r="U71" i="7"/>
  <c r="T71" i="7"/>
  <c r="J71" i="7"/>
  <c r="Y70" i="7"/>
  <c r="L70" i="7" s="1"/>
  <c r="K70" i="7" s="1"/>
  <c r="T70" i="7"/>
  <c r="U70" i="7" s="1"/>
  <c r="P70" i="7"/>
  <c r="J70" i="7"/>
  <c r="Y69" i="7"/>
  <c r="L69" i="7" s="1"/>
  <c r="K69" i="7" s="1"/>
  <c r="U69" i="7"/>
  <c r="T69" i="7"/>
  <c r="P69" i="7"/>
  <c r="J69" i="7"/>
  <c r="Y68" i="7"/>
  <c r="L68" i="7" s="1"/>
  <c r="K68" i="7" s="1"/>
  <c r="T68" i="7"/>
  <c r="U68" i="7" s="1"/>
  <c r="J68" i="7"/>
  <c r="U67" i="7"/>
  <c r="T67" i="7"/>
  <c r="L67" i="7"/>
  <c r="K67" i="7"/>
  <c r="J67" i="7"/>
  <c r="Y66" i="7"/>
  <c r="L66" i="7" s="1"/>
  <c r="K66" i="7" s="1"/>
  <c r="U66" i="7"/>
  <c r="T66" i="7"/>
  <c r="J66" i="7"/>
  <c r="Y65" i="7"/>
  <c r="L65" i="7" s="1"/>
  <c r="K65" i="7" s="1"/>
  <c r="U65" i="7"/>
  <c r="T65" i="7"/>
  <c r="P65" i="7"/>
  <c r="J65" i="7"/>
  <c r="Y64" i="7"/>
  <c r="T64" i="7"/>
  <c r="U64" i="7" s="1"/>
  <c r="P64" i="7"/>
  <c r="L64" i="7"/>
  <c r="K64" i="7"/>
  <c r="J64" i="7"/>
  <c r="Y63" i="7"/>
  <c r="T63" i="7"/>
  <c r="U63" i="7" s="1"/>
  <c r="P63" i="7"/>
  <c r="L63" i="7"/>
  <c r="K63" i="7"/>
  <c r="J63" i="7"/>
  <c r="T62" i="7"/>
  <c r="U62" i="7" s="1"/>
  <c r="L62" i="7"/>
  <c r="K62" i="7"/>
  <c r="J62" i="7"/>
  <c r="Y61" i="7"/>
  <c r="T61" i="7"/>
  <c r="U61" i="7" s="1"/>
  <c r="P61" i="7"/>
  <c r="L61" i="7"/>
  <c r="K61" i="7"/>
  <c r="J61" i="7"/>
  <c r="T60" i="7"/>
  <c r="U60" i="7" s="1"/>
  <c r="L60" i="7"/>
  <c r="K60" i="7"/>
  <c r="J60" i="7"/>
  <c r="Y59" i="7"/>
  <c r="L59" i="7" s="1"/>
  <c r="K59" i="7" s="1"/>
  <c r="T59" i="7"/>
  <c r="U59" i="7" s="1"/>
  <c r="J59" i="7"/>
  <c r="T58" i="7"/>
  <c r="U58" i="7" s="1"/>
  <c r="L58" i="7"/>
  <c r="K58" i="7"/>
  <c r="J58" i="7"/>
  <c r="Y57" i="7"/>
  <c r="U57" i="7"/>
  <c r="T57" i="7"/>
  <c r="L57" i="7"/>
  <c r="K57" i="7" s="1"/>
  <c r="J57" i="7"/>
  <c r="Y56" i="7"/>
  <c r="T56" i="7"/>
  <c r="U56" i="7" s="1"/>
  <c r="P56" i="7"/>
  <c r="L56" i="7"/>
  <c r="K56" i="7"/>
  <c r="J56" i="7"/>
  <c r="U55" i="7"/>
  <c r="T55" i="7"/>
  <c r="L55" i="7"/>
  <c r="K55" i="7" s="1"/>
  <c r="J55" i="7"/>
  <c r="U54" i="7"/>
  <c r="T54" i="7"/>
  <c r="P54" i="7"/>
  <c r="L54" i="7"/>
  <c r="K54" i="7"/>
  <c r="J54" i="7"/>
  <c r="U53" i="7"/>
  <c r="T53" i="7"/>
  <c r="L53" i="7"/>
  <c r="K53" i="7"/>
  <c r="J53" i="7"/>
  <c r="T52" i="7"/>
  <c r="U52" i="7" s="1"/>
  <c r="P52" i="7"/>
  <c r="L52" i="7"/>
  <c r="K52" i="7"/>
  <c r="J52" i="7"/>
  <c r="Y51" i="7"/>
  <c r="L51" i="7" s="1"/>
  <c r="K51" i="7" s="1"/>
  <c r="U51" i="7"/>
  <c r="T51" i="7"/>
  <c r="J51" i="7"/>
  <c r="Y50" i="7"/>
  <c r="U50" i="7"/>
  <c r="T50" i="7"/>
  <c r="P50" i="7"/>
  <c r="L50" i="7"/>
  <c r="K50" i="7"/>
  <c r="J50" i="7"/>
  <c r="Y49" i="7"/>
  <c r="U49" i="7"/>
  <c r="T49" i="7"/>
  <c r="P49" i="7"/>
  <c r="L49" i="7" s="1"/>
  <c r="K49" i="7" s="1"/>
  <c r="J49" i="7"/>
  <c r="T48" i="7"/>
  <c r="U48" i="7" s="1"/>
  <c r="P48" i="7"/>
  <c r="L48" i="7"/>
  <c r="K48" i="7"/>
  <c r="J48" i="7"/>
  <c r="Y47" i="7"/>
  <c r="L47" i="7" s="1"/>
  <c r="K47" i="7" s="1"/>
  <c r="T47" i="7"/>
  <c r="U47" i="7" s="1"/>
  <c r="J47" i="7"/>
  <c r="T46" i="7"/>
  <c r="U46" i="7" s="1"/>
  <c r="P46" i="7"/>
  <c r="L46" i="7"/>
  <c r="K46" i="7"/>
  <c r="J46" i="7"/>
  <c r="Y45" i="7"/>
  <c r="L45" i="7" s="1"/>
  <c r="K45" i="7" s="1"/>
  <c r="T45" i="7"/>
  <c r="U45" i="7" s="1"/>
  <c r="J45" i="7"/>
  <c r="Y44" i="7"/>
  <c r="T44" i="7"/>
  <c r="U44" i="7" s="1"/>
  <c r="L44" i="7"/>
  <c r="K44" i="7"/>
  <c r="J44" i="7"/>
  <c r="Y43" i="7"/>
  <c r="T43" i="7"/>
  <c r="U43" i="7" s="1"/>
  <c r="P43" i="7"/>
  <c r="L43" i="7"/>
  <c r="K43" i="7"/>
  <c r="J43" i="7"/>
  <c r="Y42" i="7"/>
  <c r="T42" i="7"/>
  <c r="U42" i="7" s="1"/>
  <c r="P42" i="7"/>
  <c r="L42" i="7" s="1"/>
  <c r="K42" i="7" s="1"/>
  <c r="J42" i="7"/>
  <c r="U41" i="7"/>
  <c r="T41" i="7"/>
  <c r="P41" i="7"/>
  <c r="L41" i="7"/>
  <c r="K41" i="7" s="1"/>
  <c r="J41" i="7"/>
  <c r="Y40" i="7"/>
  <c r="L40" i="7" s="1"/>
  <c r="K40" i="7" s="1"/>
  <c r="T40" i="7"/>
  <c r="U40" i="7" s="1"/>
  <c r="J40" i="7"/>
  <c r="Y39" i="7"/>
  <c r="L39" i="7" s="1"/>
  <c r="K39" i="7" s="1"/>
  <c r="T39" i="7"/>
  <c r="U39" i="7" s="1"/>
  <c r="J39" i="7"/>
  <c r="U38" i="7"/>
  <c r="T38" i="7"/>
  <c r="P38" i="7"/>
  <c r="L38" i="7" s="1"/>
  <c r="K38" i="7" s="1"/>
  <c r="J38" i="7"/>
  <c r="U37" i="7"/>
  <c r="T37" i="7"/>
  <c r="L37" i="7"/>
  <c r="K37" i="7"/>
  <c r="J37" i="7"/>
  <c r="Y36" i="7"/>
  <c r="U36" i="7"/>
  <c r="T36" i="7"/>
  <c r="P36" i="7"/>
  <c r="L36" i="7" s="1"/>
  <c r="K36" i="7" s="1"/>
  <c r="J36" i="7"/>
  <c r="Y35" i="7"/>
  <c r="T35" i="7"/>
  <c r="U35" i="7" s="1"/>
  <c r="P35" i="7"/>
  <c r="L35" i="7" s="1"/>
  <c r="K35" i="7" s="1"/>
  <c r="J35" i="7"/>
  <c r="Y34" i="7"/>
  <c r="L34" i="7" s="1"/>
  <c r="K34" i="7" s="1"/>
  <c r="U34" i="7"/>
  <c r="T34" i="7"/>
  <c r="J34" i="7"/>
  <c r="Y33" i="7"/>
  <c r="L33" i="7" s="1"/>
  <c r="K33" i="7" s="1"/>
  <c r="T33" i="7"/>
  <c r="U33" i="7" s="1"/>
  <c r="P33" i="7"/>
  <c r="J33" i="7"/>
  <c r="U32" i="7"/>
  <c r="T32" i="7"/>
  <c r="P32" i="7"/>
  <c r="L32" i="7" s="1"/>
  <c r="K32" i="7" s="1"/>
  <c r="J32" i="7"/>
  <c r="Y31" i="7"/>
  <c r="U31" i="7"/>
  <c r="T31" i="7"/>
  <c r="P31" i="7"/>
  <c r="L31" i="7"/>
  <c r="K31" i="7" s="1"/>
  <c r="J31" i="7"/>
  <c r="Y30" i="7"/>
  <c r="U30" i="7"/>
  <c r="T30" i="7"/>
  <c r="L30" i="7"/>
  <c r="K30" i="7" s="1"/>
  <c r="J30" i="7"/>
  <c r="Y29" i="7"/>
  <c r="T29" i="7"/>
  <c r="U29" i="7" s="1"/>
  <c r="P29" i="7"/>
  <c r="L29" i="7" s="1"/>
  <c r="K29" i="7" s="1"/>
  <c r="J29" i="7"/>
  <c r="U28" i="7"/>
  <c r="T28" i="7"/>
  <c r="L28" i="7"/>
  <c r="K28" i="7" s="1"/>
  <c r="J28" i="7"/>
  <c r="Y27" i="7"/>
  <c r="T27" i="7"/>
  <c r="U27" i="7" s="1"/>
  <c r="L27" i="7"/>
  <c r="K27" i="7" s="1"/>
  <c r="J27" i="7"/>
  <c r="Y26" i="7"/>
  <c r="U26" i="7"/>
  <c r="T26" i="7"/>
  <c r="L26" i="7"/>
  <c r="K26" i="7" s="1"/>
  <c r="J26" i="7"/>
  <c r="Y25" i="7"/>
  <c r="T25" i="7"/>
  <c r="U25" i="7" s="1"/>
  <c r="P25" i="7"/>
  <c r="L25" i="7" s="1"/>
  <c r="K25" i="7" s="1"/>
  <c r="J25" i="7"/>
  <c r="U24" i="7"/>
  <c r="T24" i="7"/>
  <c r="P24" i="7"/>
  <c r="L24" i="7" s="1"/>
  <c r="K24" i="7" s="1"/>
  <c r="J24" i="7"/>
  <c r="T23" i="7"/>
  <c r="U23" i="7" s="1"/>
  <c r="L23" i="7"/>
  <c r="K23" i="7" s="1"/>
  <c r="J23" i="7"/>
  <c r="Y22" i="7"/>
  <c r="U22" i="7"/>
  <c r="T22" i="7"/>
  <c r="P22" i="7"/>
  <c r="L22" i="7" s="1"/>
  <c r="K22" i="7" s="1"/>
  <c r="J22" i="7"/>
  <c r="Y21" i="7"/>
  <c r="T21" i="7"/>
  <c r="U21" i="7" s="1"/>
  <c r="L21" i="7"/>
  <c r="K21" i="7"/>
  <c r="J21" i="7"/>
  <c r="Y20" i="7"/>
  <c r="T20" i="7"/>
  <c r="U20" i="7" s="1"/>
  <c r="P20" i="7"/>
  <c r="L20" i="7"/>
  <c r="K20" i="7"/>
  <c r="J20" i="7"/>
  <c r="T19" i="7"/>
  <c r="U19" i="7" s="1"/>
  <c r="L19" i="7"/>
  <c r="K19" i="7"/>
  <c r="J19" i="7"/>
  <c r="U18" i="7"/>
  <c r="T18" i="7"/>
  <c r="P18" i="7"/>
  <c r="L18" i="7" s="1"/>
  <c r="K18" i="7" s="1"/>
  <c r="J18" i="7"/>
  <c r="Y17" i="7"/>
  <c r="T17" i="7"/>
  <c r="U17" i="7" s="1"/>
  <c r="P17" i="7"/>
  <c r="L17" i="7"/>
  <c r="K17" i="7" s="1"/>
  <c r="J17" i="7"/>
  <c r="Y16" i="7"/>
  <c r="U16" i="7"/>
  <c r="T16" i="7"/>
  <c r="L16" i="7"/>
  <c r="K16" i="7"/>
  <c r="J16" i="7"/>
  <c r="T15" i="7"/>
  <c r="U15" i="7" s="1"/>
  <c r="L15" i="7"/>
  <c r="K15" i="7"/>
  <c r="J15" i="7"/>
  <c r="Y14" i="7"/>
  <c r="L14" i="7" s="1"/>
  <c r="K14" i="7" s="1"/>
  <c r="T14" i="7"/>
  <c r="U14" i="7" s="1"/>
  <c r="J14" i="7"/>
  <c r="J1" i="7" s="1"/>
  <c r="Y13" i="7"/>
  <c r="T13" i="7"/>
  <c r="U13" i="7" s="1"/>
  <c r="L13" i="7"/>
  <c r="K13" i="7"/>
  <c r="J13" i="7"/>
  <c r="Y12" i="7"/>
  <c r="T12" i="7"/>
  <c r="U12" i="7" s="1"/>
  <c r="P12" i="7"/>
  <c r="L12" i="7"/>
  <c r="K12" i="7"/>
  <c r="J12" i="7"/>
  <c r="T11" i="7"/>
  <c r="U11" i="7" s="1"/>
  <c r="P11" i="7"/>
  <c r="L11" i="7"/>
  <c r="K11" i="7" s="1"/>
  <c r="J11" i="7"/>
  <c r="Y10" i="7"/>
  <c r="U10" i="7"/>
  <c r="T10" i="7"/>
  <c r="P10" i="7"/>
  <c r="L10" i="7"/>
  <c r="K10" i="7" s="1"/>
  <c r="J10" i="7"/>
  <c r="U9" i="7"/>
  <c r="T9" i="7"/>
  <c r="P9" i="7"/>
  <c r="L9" i="7" s="1"/>
  <c r="K9" i="7" s="1"/>
  <c r="J9" i="7"/>
  <c r="Y8" i="7"/>
  <c r="L8" i="7" s="1"/>
  <c r="K8" i="7" s="1"/>
  <c r="T8" i="7"/>
  <c r="U8" i="7" s="1"/>
  <c r="J8" i="7"/>
  <c r="U7" i="7"/>
  <c r="T7" i="7"/>
  <c r="L7" i="7"/>
  <c r="K7" i="7" s="1"/>
  <c r="J7" i="7"/>
  <c r="Y6" i="7"/>
  <c r="U6" i="7"/>
  <c r="T6" i="7"/>
  <c r="P6" i="7"/>
  <c r="L6" i="7"/>
  <c r="K6" i="7" s="1"/>
  <c r="J6" i="7"/>
  <c r="U5" i="7"/>
  <c r="T5" i="7"/>
  <c r="L5" i="7"/>
  <c r="K5" i="7" s="1"/>
  <c r="J5" i="7"/>
  <c r="Y4" i="7"/>
  <c r="U4" i="7"/>
  <c r="T4" i="7"/>
  <c r="P4" i="7"/>
  <c r="L4" i="7"/>
  <c r="K4" i="7" s="1"/>
  <c r="J4" i="7"/>
  <c r="Y3" i="7"/>
  <c r="L3" i="7" s="1"/>
  <c r="T3" i="7"/>
  <c r="U3" i="7" s="1"/>
  <c r="J3" i="7"/>
  <c r="AB1" i="7"/>
  <c r="Z1" i="7" s="1"/>
  <c r="AA1" i="7"/>
  <c r="V1" i="7"/>
  <c r="Q1" i="7"/>
  <c r="U270" i="6"/>
  <c r="N270" i="6"/>
  <c r="K270" i="6"/>
  <c r="J270" i="6" s="1"/>
  <c r="U269" i="6"/>
  <c r="Q269" i="6"/>
  <c r="K269" i="6" s="1"/>
  <c r="J269" i="6" s="1"/>
  <c r="N269" i="6"/>
  <c r="U268" i="6"/>
  <c r="Q268" i="6"/>
  <c r="N268" i="6"/>
  <c r="K268" i="6" s="1"/>
  <c r="J268" i="6" s="1"/>
  <c r="U267" i="6"/>
  <c r="K267" i="6" s="1"/>
  <c r="J267" i="6" s="1"/>
  <c r="Q267" i="6"/>
  <c r="N267" i="6"/>
  <c r="U266" i="6"/>
  <c r="Q266" i="6"/>
  <c r="N266" i="6"/>
  <c r="K266" i="6"/>
  <c r="J266" i="6" s="1"/>
  <c r="U265" i="6"/>
  <c r="Q265" i="6"/>
  <c r="N265" i="6"/>
  <c r="K265" i="6" s="1"/>
  <c r="J265" i="6" s="1"/>
  <c r="U264" i="6"/>
  <c r="Q264" i="6"/>
  <c r="N264" i="6"/>
  <c r="K264" i="6"/>
  <c r="J264" i="6" s="1"/>
  <c r="U263" i="6"/>
  <c r="Q263" i="6"/>
  <c r="N263" i="6"/>
  <c r="K263" i="6" s="1"/>
  <c r="J263" i="6" s="1"/>
  <c r="U262" i="6"/>
  <c r="Q262" i="6"/>
  <c r="N262" i="6"/>
  <c r="K262" i="6" s="1"/>
  <c r="J262" i="6" s="1"/>
  <c r="U261" i="6"/>
  <c r="Q261" i="6"/>
  <c r="N261" i="6"/>
  <c r="K261" i="6" s="1"/>
  <c r="J261" i="6" s="1"/>
  <c r="U260" i="6"/>
  <c r="Q260" i="6"/>
  <c r="K260" i="6" s="1"/>
  <c r="J260" i="6" s="1"/>
  <c r="U259" i="6"/>
  <c r="Q259" i="6"/>
  <c r="N259" i="6"/>
  <c r="K259" i="6"/>
  <c r="J259" i="6" s="1"/>
  <c r="U258" i="6"/>
  <c r="Q258" i="6"/>
  <c r="N258" i="6"/>
  <c r="K258" i="6" s="1"/>
  <c r="J258" i="6" s="1"/>
  <c r="U257" i="6"/>
  <c r="N257" i="6"/>
  <c r="K257" i="6"/>
  <c r="J257" i="6" s="1"/>
  <c r="U256" i="6"/>
  <c r="Q256" i="6"/>
  <c r="N256" i="6"/>
  <c r="K256" i="6"/>
  <c r="J256" i="6" s="1"/>
  <c r="U255" i="6"/>
  <c r="Q255" i="6"/>
  <c r="N255" i="6"/>
  <c r="K255" i="6" s="1"/>
  <c r="J255" i="6" s="1"/>
  <c r="U254" i="6"/>
  <c r="Q254" i="6"/>
  <c r="N254" i="6"/>
  <c r="K254" i="6"/>
  <c r="J254" i="6" s="1"/>
  <c r="U253" i="6"/>
  <c r="Q253" i="6"/>
  <c r="N253" i="6"/>
  <c r="K253" i="6" s="1"/>
  <c r="J253" i="6" s="1"/>
  <c r="U252" i="6"/>
  <c r="Q252" i="6"/>
  <c r="N252" i="6"/>
  <c r="K252" i="6" s="1"/>
  <c r="J252" i="6" s="1"/>
  <c r="U251" i="6"/>
  <c r="Q251" i="6"/>
  <c r="N251" i="6"/>
  <c r="K251" i="6" s="1"/>
  <c r="J251" i="6" s="1"/>
  <c r="U250" i="6"/>
  <c r="Q250" i="6"/>
  <c r="K250" i="6" s="1"/>
  <c r="J250" i="6" s="1"/>
  <c r="N250" i="6"/>
  <c r="U249" i="6"/>
  <c r="Q249" i="6"/>
  <c r="N249" i="6"/>
  <c r="K249" i="6" s="1"/>
  <c r="J249" i="6" s="1"/>
  <c r="U248" i="6"/>
  <c r="Q248" i="6"/>
  <c r="N248" i="6"/>
  <c r="K248" i="6"/>
  <c r="J248" i="6" s="1"/>
  <c r="U247" i="6"/>
  <c r="Q247" i="6"/>
  <c r="K247" i="6" s="1"/>
  <c r="J247" i="6" s="1"/>
  <c r="N247" i="6"/>
  <c r="U246" i="6"/>
  <c r="Q246" i="6"/>
  <c r="N246" i="6"/>
  <c r="K246" i="6" s="1"/>
  <c r="J246" i="6" s="1"/>
  <c r="U245" i="6"/>
  <c r="K245" i="6" s="1"/>
  <c r="J245" i="6" s="1"/>
  <c r="Q245" i="6"/>
  <c r="N245" i="6"/>
  <c r="U244" i="6"/>
  <c r="Q244" i="6"/>
  <c r="N244" i="6"/>
  <c r="K244" i="6"/>
  <c r="J244" i="6" s="1"/>
  <c r="U243" i="6"/>
  <c r="N243" i="6"/>
  <c r="K243" i="6"/>
  <c r="J243" i="6" s="1"/>
  <c r="U242" i="6"/>
  <c r="N242" i="6"/>
  <c r="K242" i="6" s="1"/>
  <c r="J242" i="6" s="1"/>
  <c r="U241" i="6"/>
  <c r="N241" i="6"/>
  <c r="K241" i="6"/>
  <c r="J241" i="6" s="1"/>
  <c r="U240" i="6"/>
  <c r="N240" i="6"/>
  <c r="K240" i="6"/>
  <c r="J240" i="6" s="1"/>
  <c r="U239" i="6"/>
  <c r="N239" i="6"/>
  <c r="K239" i="6" s="1"/>
  <c r="J239" i="6" s="1"/>
  <c r="U238" i="6"/>
  <c r="N238" i="6"/>
  <c r="K238" i="6"/>
  <c r="J238" i="6" s="1"/>
  <c r="U237" i="6"/>
  <c r="N237" i="6"/>
  <c r="K237" i="6"/>
  <c r="J237" i="6" s="1"/>
  <c r="U236" i="6"/>
  <c r="N236" i="6"/>
  <c r="K236" i="6" s="1"/>
  <c r="J236" i="6" s="1"/>
  <c r="U235" i="6"/>
  <c r="N235" i="6"/>
  <c r="K235" i="6"/>
  <c r="J235" i="6" s="1"/>
  <c r="U234" i="6"/>
  <c r="N234" i="6"/>
  <c r="K234" i="6"/>
  <c r="J234" i="6" s="1"/>
  <c r="U233" i="6"/>
  <c r="N233" i="6"/>
  <c r="K233" i="6" s="1"/>
  <c r="J233" i="6" s="1"/>
  <c r="U232" i="6"/>
  <c r="N232" i="6"/>
  <c r="K232" i="6"/>
  <c r="J232" i="6" s="1"/>
  <c r="U231" i="6"/>
  <c r="N231" i="6"/>
  <c r="K231" i="6"/>
  <c r="J231" i="6" s="1"/>
  <c r="U230" i="6"/>
  <c r="N230" i="6"/>
  <c r="K230" i="6" s="1"/>
  <c r="J230" i="6" s="1"/>
  <c r="U229" i="6"/>
  <c r="N229" i="6"/>
  <c r="K229" i="6"/>
  <c r="J229" i="6" s="1"/>
  <c r="U228" i="6"/>
  <c r="N228" i="6"/>
  <c r="K228" i="6"/>
  <c r="J228" i="6" s="1"/>
  <c r="U227" i="6"/>
  <c r="K227" i="6"/>
  <c r="J227" i="6" s="1"/>
  <c r="U226" i="6"/>
  <c r="N226" i="6"/>
  <c r="K226" i="6" s="1"/>
  <c r="J226" i="6" s="1"/>
  <c r="U225" i="6"/>
  <c r="K225" i="6"/>
  <c r="J225" i="6" s="1"/>
  <c r="U224" i="6"/>
  <c r="K224" i="6" s="1"/>
  <c r="J224" i="6" s="1"/>
  <c r="U223" i="6"/>
  <c r="N223" i="6"/>
  <c r="K223" i="6" s="1"/>
  <c r="J223" i="6" s="1"/>
  <c r="U222" i="6"/>
  <c r="N222" i="6"/>
  <c r="K222" i="6" s="1"/>
  <c r="J222" i="6" s="1"/>
  <c r="U221" i="6"/>
  <c r="N221" i="6"/>
  <c r="K221" i="6" s="1"/>
  <c r="J221" i="6" s="1"/>
  <c r="U220" i="6"/>
  <c r="N220" i="6"/>
  <c r="K220" i="6" s="1"/>
  <c r="J220" i="6" s="1"/>
  <c r="U219" i="6"/>
  <c r="N219" i="6"/>
  <c r="K219" i="6" s="1"/>
  <c r="J219" i="6" s="1"/>
  <c r="U218" i="6"/>
  <c r="N218" i="6"/>
  <c r="K218" i="6" s="1"/>
  <c r="J218" i="6" s="1"/>
  <c r="U217" i="6"/>
  <c r="N217" i="6"/>
  <c r="K217" i="6" s="1"/>
  <c r="J217" i="6" s="1"/>
  <c r="U216" i="6"/>
  <c r="N216" i="6"/>
  <c r="K216" i="6" s="1"/>
  <c r="J216" i="6" s="1"/>
  <c r="U215" i="6"/>
  <c r="N215" i="6"/>
  <c r="K215" i="6" s="1"/>
  <c r="J215" i="6" s="1"/>
  <c r="U214" i="6"/>
  <c r="N214" i="6"/>
  <c r="K214" i="6" s="1"/>
  <c r="J214" i="6" s="1"/>
  <c r="U213" i="6"/>
  <c r="N213" i="6"/>
  <c r="K213" i="6" s="1"/>
  <c r="J213" i="6" s="1"/>
  <c r="U212" i="6"/>
  <c r="K212" i="6"/>
  <c r="J212" i="6" s="1"/>
  <c r="U211" i="6"/>
  <c r="N211" i="6"/>
  <c r="K211" i="6" s="1"/>
  <c r="J211" i="6" s="1"/>
  <c r="U210" i="6"/>
  <c r="K210" i="6"/>
  <c r="J210" i="6"/>
  <c r="U209" i="6"/>
  <c r="N209" i="6"/>
  <c r="K209" i="6" s="1"/>
  <c r="J209" i="6" s="1"/>
  <c r="U208" i="6"/>
  <c r="N208" i="6"/>
  <c r="K208" i="6"/>
  <c r="J208" i="6" s="1"/>
  <c r="U207" i="6"/>
  <c r="K207" i="6"/>
  <c r="J207" i="6"/>
  <c r="U206" i="6"/>
  <c r="K206" i="6" s="1"/>
  <c r="J206" i="6" s="1"/>
  <c r="N206" i="6"/>
  <c r="U205" i="6"/>
  <c r="K205" i="6" s="1"/>
  <c r="J205" i="6" s="1"/>
  <c r="N205" i="6"/>
  <c r="U204" i="6"/>
  <c r="N204" i="6"/>
  <c r="K204" i="6"/>
  <c r="J204" i="6"/>
  <c r="U203" i="6"/>
  <c r="N203" i="6"/>
  <c r="K203" i="6" s="1"/>
  <c r="J203" i="6" s="1"/>
  <c r="U202" i="6"/>
  <c r="K202" i="6" s="1"/>
  <c r="J202" i="6" s="1"/>
  <c r="N202" i="6"/>
  <c r="U201" i="6"/>
  <c r="K201" i="6" s="1"/>
  <c r="J201" i="6" s="1"/>
  <c r="U200" i="6"/>
  <c r="K200" i="6"/>
  <c r="J200" i="6" s="1"/>
  <c r="U199" i="6"/>
  <c r="N199" i="6"/>
  <c r="K199" i="6"/>
  <c r="J199" i="6" s="1"/>
  <c r="U198" i="6"/>
  <c r="K198" i="6"/>
  <c r="J198" i="6" s="1"/>
  <c r="U197" i="6"/>
  <c r="K197" i="6"/>
  <c r="J197" i="6"/>
  <c r="U196" i="6"/>
  <c r="N196" i="6"/>
  <c r="K196" i="6" s="1"/>
  <c r="J196" i="6" s="1"/>
  <c r="U195" i="6"/>
  <c r="K195" i="6" s="1"/>
  <c r="J195" i="6" s="1"/>
  <c r="U194" i="6"/>
  <c r="N194" i="6"/>
  <c r="K194" i="6" s="1"/>
  <c r="J194" i="6" s="1"/>
  <c r="U193" i="6"/>
  <c r="K193" i="6"/>
  <c r="J193" i="6" s="1"/>
  <c r="U192" i="6"/>
  <c r="K192" i="6" s="1"/>
  <c r="J192" i="6" s="1"/>
  <c r="U191" i="6"/>
  <c r="K191" i="6"/>
  <c r="J191" i="6"/>
  <c r="U190" i="6"/>
  <c r="K190" i="6" s="1"/>
  <c r="J190" i="6" s="1"/>
  <c r="U189" i="6"/>
  <c r="K189" i="6"/>
  <c r="J189" i="6" s="1"/>
  <c r="U188" i="6"/>
  <c r="N188" i="6"/>
  <c r="K188" i="6"/>
  <c r="J188" i="6" s="1"/>
  <c r="U187" i="6"/>
  <c r="K187" i="6"/>
  <c r="J187" i="6" s="1"/>
  <c r="U186" i="6"/>
  <c r="K186" i="6"/>
  <c r="J186" i="6"/>
  <c r="U185" i="6"/>
  <c r="N185" i="6"/>
  <c r="K185" i="6" s="1"/>
  <c r="J185" i="6" s="1"/>
  <c r="U184" i="6"/>
  <c r="K184" i="6" s="1"/>
  <c r="J184" i="6" s="1"/>
  <c r="N184" i="6"/>
  <c r="U183" i="6"/>
  <c r="N183" i="6"/>
  <c r="K183" i="6"/>
  <c r="J183" i="6"/>
  <c r="U182" i="6"/>
  <c r="N182" i="6"/>
  <c r="K182" i="6" s="1"/>
  <c r="J182" i="6" s="1"/>
  <c r="U181" i="6"/>
  <c r="K181" i="6" s="1"/>
  <c r="J181" i="6" s="1"/>
  <c r="U180" i="6"/>
  <c r="N180" i="6"/>
  <c r="K180" i="6" s="1"/>
  <c r="J180" i="6" s="1"/>
  <c r="U179" i="6"/>
  <c r="K179" i="6"/>
  <c r="J179" i="6" s="1"/>
  <c r="U178" i="6"/>
  <c r="N178" i="6"/>
  <c r="K178" i="6"/>
  <c r="J178" i="6" s="1"/>
  <c r="U177" i="6"/>
  <c r="K177" i="6"/>
  <c r="J177" i="6" s="1"/>
  <c r="U176" i="6"/>
  <c r="N176" i="6"/>
  <c r="K176" i="6"/>
  <c r="J176" i="6"/>
  <c r="U175" i="6"/>
  <c r="N175" i="6"/>
  <c r="K175" i="6" s="1"/>
  <c r="J175" i="6" s="1"/>
  <c r="U174" i="6"/>
  <c r="K174" i="6"/>
  <c r="J174" i="6"/>
  <c r="U173" i="6"/>
  <c r="N173" i="6"/>
  <c r="K173" i="6"/>
  <c r="J173" i="6"/>
  <c r="U172" i="6"/>
  <c r="N172" i="6"/>
  <c r="K172" i="6" s="1"/>
  <c r="J172" i="6" s="1"/>
  <c r="U171" i="6"/>
  <c r="K171" i="6" s="1"/>
  <c r="J171" i="6" s="1"/>
  <c r="U170" i="6"/>
  <c r="N170" i="6"/>
  <c r="K170" i="6" s="1"/>
  <c r="J170" i="6" s="1"/>
  <c r="U169" i="6"/>
  <c r="N169" i="6"/>
  <c r="K169" i="6" s="1"/>
  <c r="J169" i="6" s="1"/>
  <c r="U168" i="6"/>
  <c r="N168" i="6"/>
  <c r="K168" i="6" s="1"/>
  <c r="J168" i="6" s="1"/>
  <c r="U167" i="6"/>
  <c r="N167" i="6"/>
  <c r="K167" i="6" s="1"/>
  <c r="J167" i="6" s="1"/>
  <c r="U166" i="6"/>
  <c r="N166" i="6"/>
  <c r="K166" i="6" s="1"/>
  <c r="J166" i="6" s="1"/>
  <c r="U165" i="6"/>
  <c r="K165" i="6"/>
  <c r="J165" i="6" s="1"/>
  <c r="U164" i="6"/>
  <c r="K164" i="6"/>
  <c r="J164" i="6" s="1"/>
  <c r="U163" i="6"/>
  <c r="N163" i="6"/>
  <c r="K163" i="6"/>
  <c r="J163" i="6"/>
  <c r="U162" i="6"/>
  <c r="K162" i="6" s="1"/>
  <c r="J162" i="6" s="1"/>
  <c r="U161" i="6"/>
  <c r="K161" i="6" s="1"/>
  <c r="J161" i="6" s="1"/>
  <c r="N161" i="6"/>
  <c r="U160" i="6"/>
  <c r="K160" i="6" s="1"/>
  <c r="J160" i="6" s="1"/>
  <c r="U159" i="6"/>
  <c r="N159" i="6"/>
  <c r="K159" i="6" s="1"/>
  <c r="J159" i="6" s="1"/>
  <c r="U158" i="6"/>
  <c r="N158" i="6"/>
  <c r="K158" i="6" s="1"/>
  <c r="J158" i="6" s="1"/>
  <c r="U157" i="6"/>
  <c r="N157" i="6"/>
  <c r="K157" i="6" s="1"/>
  <c r="J157" i="6" s="1"/>
  <c r="U156" i="6"/>
  <c r="K156" i="6"/>
  <c r="J156" i="6" s="1"/>
  <c r="U155" i="6"/>
  <c r="N155" i="6"/>
  <c r="K155" i="6"/>
  <c r="J155" i="6" s="1"/>
  <c r="U154" i="6"/>
  <c r="K154" i="6"/>
  <c r="J154" i="6" s="1"/>
  <c r="U153" i="6"/>
  <c r="N153" i="6"/>
  <c r="K153" i="6"/>
  <c r="J153" i="6"/>
  <c r="U152" i="6"/>
  <c r="K152" i="6" s="1"/>
  <c r="J152" i="6" s="1"/>
  <c r="U151" i="6"/>
  <c r="K151" i="6" s="1"/>
  <c r="J151" i="6" s="1"/>
  <c r="U150" i="6"/>
  <c r="N150" i="6"/>
  <c r="K150" i="6" s="1"/>
  <c r="J150" i="6" s="1"/>
  <c r="U149" i="6"/>
  <c r="N149" i="6"/>
  <c r="K149" i="6" s="1"/>
  <c r="J149" i="6" s="1"/>
  <c r="U148" i="6"/>
  <c r="K148" i="6"/>
  <c r="J148" i="6" s="1"/>
  <c r="U147" i="6"/>
  <c r="K147" i="6"/>
  <c r="J147" i="6" s="1"/>
  <c r="U146" i="6"/>
  <c r="K146" i="6"/>
  <c r="J146" i="6"/>
  <c r="U145" i="6"/>
  <c r="K145" i="6" s="1"/>
  <c r="J145" i="6" s="1"/>
  <c r="U144" i="6"/>
  <c r="K144" i="6"/>
  <c r="J144" i="6" s="1"/>
  <c r="U143" i="6"/>
  <c r="K143" i="6"/>
  <c r="J143" i="6" s="1"/>
  <c r="U142" i="6"/>
  <c r="N142" i="6"/>
  <c r="K142" i="6"/>
  <c r="J142" i="6"/>
  <c r="U141" i="6"/>
  <c r="K141" i="6" s="1"/>
  <c r="J141" i="6" s="1"/>
  <c r="U140" i="6"/>
  <c r="K140" i="6" s="1"/>
  <c r="J140" i="6" s="1"/>
  <c r="N140" i="6"/>
  <c r="U139" i="6"/>
  <c r="N139" i="6"/>
  <c r="K139" i="6"/>
  <c r="J139" i="6"/>
  <c r="U138" i="6"/>
  <c r="N138" i="6"/>
  <c r="K138" i="6" s="1"/>
  <c r="J138" i="6" s="1"/>
  <c r="U137" i="6"/>
  <c r="K137" i="6" s="1"/>
  <c r="J137" i="6" s="1"/>
  <c r="N137" i="6"/>
  <c r="U136" i="6"/>
  <c r="K136" i="6" s="1"/>
  <c r="J136" i="6" s="1"/>
  <c r="U135" i="6"/>
  <c r="K135" i="6"/>
  <c r="J135" i="6" s="1"/>
  <c r="U134" i="6"/>
  <c r="K134" i="6" s="1"/>
  <c r="J134" i="6" s="1"/>
  <c r="U133" i="6"/>
  <c r="K133" i="6"/>
  <c r="J133" i="6"/>
  <c r="U132" i="6"/>
  <c r="K132" i="6" s="1"/>
  <c r="J132" i="6" s="1"/>
  <c r="U131" i="6"/>
  <c r="N131" i="6"/>
  <c r="K131" i="6" s="1"/>
  <c r="J131" i="6" s="1"/>
  <c r="U130" i="6"/>
  <c r="K130" i="6"/>
  <c r="J130" i="6" s="1"/>
  <c r="U129" i="6"/>
  <c r="K129" i="6"/>
  <c r="J129" i="6" s="1"/>
  <c r="U128" i="6"/>
  <c r="N128" i="6"/>
  <c r="K128" i="6"/>
  <c r="J128" i="6"/>
  <c r="U127" i="6"/>
  <c r="K127" i="6" s="1"/>
  <c r="J127" i="6" s="1"/>
  <c r="U126" i="6"/>
  <c r="K126" i="6" s="1"/>
  <c r="J126" i="6" s="1"/>
  <c r="U125" i="6"/>
  <c r="K125" i="6" s="1"/>
  <c r="J125" i="6" s="1"/>
  <c r="U124" i="6"/>
  <c r="K124" i="6"/>
  <c r="J124" i="6"/>
  <c r="N123" i="6"/>
  <c r="K123" i="6" s="1"/>
  <c r="J123" i="6" s="1"/>
  <c r="U122" i="6"/>
  <c r="K122" i="6" s="1"/>
  <c r="J122" i="6" s="1"/>
  <c r="N122" i="6"/>
  <c r="U121" i="6"/>
  <c r="N121" i="6"/>
  <c r="K121" i="6"/>
  <c r="J121" i="6"/>
  <c r="U120" i="6"/>
  <c r="N120" i="6"/>
  <c r="K120" i="6" s="1"/>
  <c r="J120" i="6" s="1"/>
  <c r="U119" i="6"/>
  <c r="K119" i="6" s="1"/>
  <c r="J119" i="6" s="1"/>
  <c r="U118" i="6"/>
  <c r="K118" i="6" s="1"/>
  <c r="J118" i="6" s="1"/>
  <c r="U117" i="6"/>
  <c r="N117" i="6"/>
  <c r="K117" i="6"/>
  <c r="J117" i="6" s="1"/>
  <c r="U116" i="6"/>
  <c r="N116" i="6"/>
  <c r="K116" i="6"/>
  <c r="J116" i="6" s="1"/>
  <c r="U115" i="6"/>
  <c r="N115" i="6"/>
  <c r="K115" i="6" s="1"/>
  <c r="J115" i="6" s="1"/>
  <c r="K114" i="6"/>
  <c r="J114" i="6"/>
  <c r="N113" i="6"/>
  <c r="K113" i="6" s="1"/>
  <c r="J113" i="6" s="1"/>
  <c r="U112" i="6"/>
  <c r="N112" i="6"/>
  <c r="K112" i="6" s="1"/>
  <c r="J112" i="6" s="1"/>
  <c r="U111" i="6"/>
  <c r="K111" i="6" s="1"/>
  <c r="J111" i="6" s="1"/>
  <c r="N110" i="6"/>
  <c r="K110" i="6"/>
  <c r="J110" i="6"/>
  <c r="U109" i="6"/>
  <c r="K109" i="6" s="1"/>
  <c r="J109" i="6" s="1"/>
  <c r="U108" i="6"/>
  <c r="K108" i="6" s="1"/>
  <c r="J108" i="6" s="1"/>
  <c r="N108" i="6"/>
  <c r="U107" i="6"/>
  <c r="N107" i="6"/>
  <c r="K107" i="6"/>
  <c r="J107" i="6"/>
  <c r="N106" i="6"/>
  <c r="K106" i="6" s="1"/>
  <c r="J106" i="6" s="1"/>
  <c r="U105" i="6"/>
  <c r="N105" i="6"/>
  <c r="K105" i="6" s="1"/>
  <c r="J105" i="6" s="1"/>
  <c r="U104" i="6"/>
  <c r="N104" i="6"/>
  <c r="K104" i="6" s="1"/>
  <c r="J104" i="6" s="1"/>
  <c r="K103" i="6"/>
  <c r="J103" i="6"/>
  <c r="U102" i="6"/>
  <c r="K102" i="6" s="1"/>
  <c r="J102" i="6" s="1"/>
  <c r="U101" i="6"/>
  <c r="K101" i="6" s="1"/>
  <c r="J101" i="6" s="1"/>
  <c r="N101" i="6"/>
  <c r="N100" i="6"/>
  <c r="K100" i="6" s="1"/>
  <c r="J100" i="6" s="1"/>
  <c r="U99" i="6"/>
  <c r="K99" i="6"/>
  <c r="J99" i="6" s="1"/>
  <c r="U98" i="6"/>
  <c r="N98" i="6"/>
  <c r="K98" i="6"/>
  <c r="J98" i="6" s="1"/>
  <c r="U97" i="6"/>
  <c r="N97" i="6"/>
  <c r="K97" i="6" s="1"/>
  <c r="J97" i="6" s="1"/>
  <c r="K96" i="6"/>
  <c r="J96" i="6"/>
  <c r="U95" i="6"/>
  <c r="N95" i="6"/>
  <c r="K95" i="6" s="1"/>
  <c r="J95" i="6" s="1"/>
  <c r="U94" i="6"/>
  <c r="K94" i="6" s="1"/>
  <c r="J94" i="6" s="1"/>
  <c r="N94" i="6"/>
  <c r="N93" i="6"/>
  <c r="K93" i="6" s="1"/>
  <c r="J93" i="6" s="1"/>
  <c r="U92" i="6"/>
  <c r="N92" i="6"/>
  <c r="K92" i="6" s="1"/>
  <c r="J92" i="6" s="1"/>
  <c r="U91" i="6"/>
  <c r="N91" i="6"/>
  <c r="K91" i="6" s="1"/>
  <c r="J91" i="6" s="1"/>
  <c r="U90" i="6"/>
  <c r="N90" i="6"/>
  <c r="K90" i="6" s="1"/>
  <c r="J90" i="6" s="1"/>
  <c r="U89" i="6"/>
  <c r="N89" i="6"/>
  <c r="K89" i="6" s="1"/>
  <c r="J89" i="6" s="1"/>
  <c r="U88" i="6"/>
  <c r="N88" i="6"/>
  <c r="K88" i="6" s="1"/>
  <c r="J88" i="6" s="1"/>
  <c r="U87" i="6"/>
  <c r="N87" i="6"/>
  <c r="K87" i="6" s="1"/>
  <c r="J87" i="6" s="1"/>
  <c r="N86" i="6"/>
  <c r="K86" i="6"/>
  <c r="J86" i="6" s="1"/>
  <c r="U85" i="6"/>
  <c r="N85" i="6"/>
  <c r="K85" i="6"/>
  <c r="J85" i="6" s="1"/>
  <c r="U84" i="6"/>
  <c r="K84" i="6"/>
  <c r="J84" i="6" s="1"/>
  <c r="U83" i="6"/>
  <c r="K83" i="6"/>
  <c r="J83" i="6"/>
  <c r="U82" i="6"/>
  <c r="K82" i="6" s="1"/>
  <c r="J82" i="6" s="1"/>
  <c r="U81" i="6"/>
  <c r="N81" i="6"/>
  <c r="K81" i="6" s="1"/>
  <c r="J81" i="6" s="1"/>
  <c r="N80" i="6"/>
  <c r="K80" i="6" s="1"/>
  <c r="J80" i="6" s="1"/>
  <c r="N79" i="6"/>
  <c r="K79" i="6"/>
  <c r="J79" i="6"/>
  <c r="K78" i="6"/>
  <c r="J78" i="6" s="1"/>
  <c r="U77" i="6"/>
  <c r="N77" i="6"/>
  <c r="K77" i="6" s="1"/>
  <c r="J77" i="6" s="1"/>
  <c r="K76" i="6"/>
  <c r="J76" i="6" s="1"/>
  <c r="U75" i="6"/>
  <c r="K75" i="6"/>
  <c r="J75" i="6"/>
  <c r="U74" i="6"/>
  <c r="N74" i="6"/>
  <c r="K74" i="6" s="1"/>
  <c r="J74" i="6" s="1"/>
  <c r="U73" i="6"/>
  <c r="K73" i="6" s="1"/>
  <c r="J73" i="6" s="1"/>
  <c r="N73" i="6"/>
  <c r="N72" i="6"/>
  <c r="K72" i="6" s="1"/>
  <c r="J72" i="6" s="1"/>
  <c r="U71" i="6"/>
  <c r="K71" i="6"/>
  <c r="J71" i="6" s="1"/>
  <c r="K70" i="6"/>
  <c r="J70" i="6" s="1"/>
  <c r="N69" i="6"/>
  <c r="K69" i="6" s="1"/>
  <c r="J69" i="6" s="1"/>
  <c r="N68" i="6"/>
  <c r="K68" i="6" s="1"/>
  <c r="J68" i="6" s="1"/>
  <c r="N67" i="6"/>
  <c r="K67" i="6"/>
  <c r="J67" i="6"/>
  <c r="U66" i="6"/>
  <c r="N66" i="6"/>
  <c r="K66" i="6" s="1"/>
  <c r="J66" i="6"/>
  <c r="U65" i="6"/>
  <c r="N65" i="6"/>
  <c r="K65" i="6"/>
  <c r="J65" i="6" s="1"/>
  <c r="N64" i="6"/>
  <c r="K64" i="6"/>
  <c r="J64" i="6"/>
  <c r="K63" i="6"/>
  <c r="J63" i="6" s="1"/>
  <c r="N62" i="6"/>
  <c r="K62" i="6" s="1"/>
  <c r="J62" i="6"/>
  <c r="U61" i="6"/>
  <c r="N61" i="6"/>
  <c r="K61" i="6"/>
  <c r="J61" i="6" s="1"/>
  <c r="U60" i="6"/>
  <c r="N60" i="6"/>
  <c r="K60" i="6"/>
  <c r="J60" i="6"/>
  <c r="N59" i="6"/>
  <c r="K59" i="6" s="1"/>
  <c r="J59" i="6" s="1"/>
  <c r="N58" i="6"/>
  <c r="K58" i="6" s="1"/>
  <c r="J58" i="6" s="1"/>
  <c r="U57" i="6"/>
  <c r="K57" i="6" s="1"/>
  <c r="J57" i="6" s="1"/>
  <c r="U56" i="6"/>
  <c r="K56" i="6"/>
  <c r="J56" i="6"/>
  <c r="U55" i="6"/>
  <c r="N55" i="6"/>
  <c r="K55" i="6" s="1"/>
  <c r="J55" i="6" s="1"/>
  <c r="N54" i="6"/>
  <c r="K54" i="6"/>
  <c r="J54" i="6"/>
  <c r="N53" i="6"/>
  <c r="K53" i="6" s="1"/>
  <c r="J53" i="6" s="1"/>
  <c r="N52" i="6"/>
  <c r="K52" i="6"/>
  <c r="J52" i="6" s="1"/>
  <c r="N51" i="6"/>
  <c r="K51" i="6" s="1"/>
  <c r="J51" i="6"/>
  <c r="N50" i="6"/>
  <c r="K50" i="6"/>
  <c r="J50" i="6"/>
  <c r="U49" i="6"/>
  <c r="K49" i="6" s="1"/>
  <c r="J49" i="6" s="1"/>
  <c r="U48" i="6"/>
  <c r="N48" i="6"/>
  <c r="K48" i="6" s="1"/>
  <c r="J48" i="6" s="1"/>
  <c r="K47" i="6"/>
  <c r="J47" i="6"/>
  <c r="U46" i="6"/>
  <c r="N46" i="6"/>
  <c r="K46" i="6"/>
  <c r="J46" i="6" s="1"/>
  <c r="N45" i="6"/>
  <c r="K45" i="6"/>
  <c r="J45" i="6"/>
  <c r="U44" i="6"/>
  <c r="N44" i="6"/>
  <c r="U43" i="6"/>
  <c r="K43" i="6" s="1"/>
  <c r="J43" i="6" s="1"/>
  <c r="N43" i="6"/>
  <c r="N42" i="6"/>
  <c r="K42" i="6" s="1"/>
  <c r="J42" i="6" s="1"/>
  <c r="U41" i="6"/>
  <c r="N41" i="6"/>
  <c r="K41" i="6" s="1"/>
  <c r="J41" i="6" s="1"/>
  <c r="K40" i="6"/>
  <c r="J40" i="6"/>
  <c r="K39" i="6"/>
  <c r="J39" i="6" s="1"/>
  <c r="K38" i="6"/>
  <c r="J38" i="6" s="1"/>
  <c r="U37" i="6"/>
  <c r="N37" i="6"/>
  <c r="K37" i="6"/>
  <c r="J37" i="6"/>
  <c r="U36" i="6"/>
  <c r="N36" i="6"/>
  <c r="K36" i="6" s="1"/>
  <c r="J36" i="6" s="1"/>
  <c r="N35" i="6"/>
  <c r="K35" i="6" s="1"/>
  <c r="J35" i="6" s="1"/>
  <c r="U34" i="6"/>
  <c r="N34" i="6"/>
  <c r="K34" i="6"/>
  <c r="J34" i="6"/>
  <c r="N33" i="6"/>
  <c r="K33" i="6" s="1"/>
  <c r="J33" i="6" s="1"/>
  <c r="N32" i="6"/>
  <c r="K32" i="6"/>
  <c r="J32" i="6" s="1"/>
  <c r="U31" i="6"/>
  <c r="N31" i="6"/>
  <c r="K31" i="6" s="1"/>
  <c r="J31" i="6" s="1"/>
  <c r="K30" i="6"/>
  <c r="J30" i="6"/>
  <c r="U29" i="6"/>
  <c r="N29" i="6"/>
  <c r="N28" i="6"/>
  <c r="K28" i="6" s="1"/>
  <c r="J28" i="6" s="1"/>
  <c r="N27" i="6"/>
  <c r="K27" i="6" s="1"/>
  <c r="J27" i="6" s="1"/>
  <c r="U26" i="6"/>
  <c r="K26" i="6"/>
  <c r="J26" i="6"/>
  <c r="U25" i="6"/>
  <c r="N25" i="6"/>
  <c r="K25" i="6" s="1"/>
  <c r="J25" i="6"/>
  <c r="K24" i="6"/>
  <c r="J24" i="6" s="1"/>
  <c r="N23" i="6"/>
  <c r="K23" i="6" s="1"/>
  <c r="J23" i="6" s="1"/>
  <c r="N22" i="6"/>
  <c r="K22" i="6"/>
  <c r="J22" i="6"/>
  <c r="U21" i="6"/>
  <c r="K21" i="6" s="1"/>
  <c r="J21" i="6" s="1"/>
  <c r="K20" i="6"/>
  <c r="J20" i="6" s="1"/>
  <c r="N19" i="6"/>
  <c r="K19" i="6"/>
  <c r="J19" i="6" s="1"/>
  <c r="K18" i="6"/>
  <c r="J18" i="6"/>
  <c r="U17" i="6"/>
  <c r="N17" i="6"/>
  <c r="K17" i="6" s="1"/>
  <c r="J17" i="6" s="1"/>
  <c r="K16" i="6"/>
  <c r="J16" i="6"/>
  <c r="U15" i="6"/>
  <c r="N15" i="6"/>
  <c r="K15" i="6"/>
  <c r="J15" i="6" s="1"/>
  <c r="K14" i="6"/>
  <c r="J14" i="6"/>
  <c r="U13" i="6"/>
  <c r="K13" i="6" s="1"/>
  <c r="J13" i="6" s="1"/>
  <c r="K12" i="6"/>
  <c r="J12" i="6" s="1"/>
  <c r="K11" i="6"/>
  <c r="J11" i="6" s="1"/>
  <c r="U10" i="6"/>
  <c r="N10" i="6"/>
  <c r="K10" i="6" s="1"/>
  <c r="J10" i="6" s="1"/>
  <c r="U9" i="6"/>
  <c r="K9" i="6" s="1"/>
  <c r="J9" i="6" s="1"/>
  <c r="N9" i="6"/>
  <c r="N8" i="6"/>
  <c r="K8" i="6" s="1"/>
  <c r="J8" i="6" s="1"/>
  <c r="U7" i="6"/>
  <c r="K7" i="6"/>
  <c r="J7" i="6"/>
  <c r="U6" i="6"/>
  <c r="N6" i="6"/>
  <c r="K6" i="6"/>
  <c r="J6" i="6" s="1"/>
  <c r="K5" i="6"/>
  <c r="J5" i="6" s="1"/>
  <c r="U4" i="6"/>
  <c r="N4" i="6"/>
  <c r="K4" i="6"/>
  <c r="J4" i="6" s="1"/>
  <c r="K3" i="6"/>
  <c r="J3" i="6"/>
  <c r="X1" i="6"/>
  <c r="W1" i="6"/>
  <c r="V1" i="6"/>
  <c r="Q1" i="6"/>
  <c r="K269" i="5"/>
  <c r="J269" i="5" s="1"/>
  <c r="K268" i="5"/>
  <c r="J268" i="5"/>
  <c r="K267" i="5"/>
  <c r="J267" i="5" s="1"/>
  <c r="J266" i="5"/>
  <c r="K265" i="5"/>
  <c r="J265" i="5" s="1"/>
  <c r="K264" i="5"/>
  <c r="J264" i="5" s="1"/>
  <c r="K263" i="5"/>
  <c r="J263" i="5"/>
  <c r="K262" i="5"/>
  <c r="J262" i="5"/>
  <c r="K261" i="5"/>
  <c r="J261" i="5" s="1"/>
  <c r="K260" i="5"/>
  <c r="J260" i="5"/>
  <c r="J259" i="5"/>
  <c r="K258" i="5"/>
  <c r="J258" i="5" s="1"/>
  <c r="K257" i="5"/>
  <c r="J257" i="5" s="1"/>
  <c r="K256" i="5"/>
  <c r="J256" i="5" s="1"/>
  <c r="J255" i="5"/>
  <c r="K254" i="5"/>
  <c r="J254" i="5" s="1"/>
  <c r="K253" i="5"/>
  <c r="J253" i="5"/>
  <c r="K252" i="5"/>
  <c r="J252" i="5"/>
  <c r="J251" i="5"/>
  <c r="K250" i="5"/>
  <c r="J250" i="5" s="1"/>
  <c r="K249" i="5"/>
  <c r="J249" i="5" s="1"/>
  <c r="K248" i="5"/>
  <c r="J248" i="5"/>
  <c r="K247" i="5"/>
  <c r="J247" i="5"/>
  <c r="K246" i="5"/>
  <c r="J246" i="5"/>
  <c r="K245" i="5"/>
  <c r="J245" i="5" s="1"/>
  <c r="K244" i="5"/>
  <c r="J244" i="5" s="1"/>
  <c r="K243" i="5"/>
  <c r="J243" i="5" s="1"/>
  <c r="K242" i="5"/>
  <c r="J242" i="5"/>
  <c r="J241" i="5"/>
  <c r="J240" i="5"/>
  <c r="J239" i="5"/>
  <c r="J238" i="5"/>
  <c r="J237" i="5"/>
  <c r="J236" i="5"/>
  <c r="K235" i="5"/>
  <c r="J235" i="5" s="1"/>
  <c r="K234" i="5"/>
  <c r="J234" i="5" s="1"/>
  <c r="K233" i="5"/>
  <c r="J233" i="5" s="1"/>
  <c r="K232" i="5"/>
  <c r="J232" i="5"/>
  <c r="K231" i="5"/>
  <c r="J231" i="5" s="1"/>
  <c r="K230" i="5"/>
  <c r="J230" i="5" s="1"/>
  <c r="K229" i="5"/>
  <c r="J229" i="5" s="1"/>
  <c r="K228" i="5"/>
  <c r="J228" i="5" s="1"/>
  <c r="K227" i="5"/>
  <c r="J227" i="5" s="1"/>
  <c r="K226" i="5"/>
  <c r="J226" i="5" s="1"/>
  <c r="K225" i="5"/>
  <c r="J225" i="5"/>
  <c r="K224" i="5"/>
  <c r="J224" i="5" s="1"/>
  <c r="K223" i="5"/>
  <c r="J223" i="5" s="1"/>
  <c r="K222" i="5"/>
  <c r="J222" i="5" s="1"/>
  <c r="K221" i="5"/>
  <c r="J221" i="5"/>
  <c r="K220" i="5"/>
  <c r="J220" i="5" s="1"/>
  <c r="K219" i="5"/>
  <c r="J219" i="5" s="1"/>
  <c r="K218" i="5"/>
  <c r="J218" i="5"/>
  <c r="K217" i="5"/>
  <c r="J217" i="5" s="1"/>
  <c r="K216" i="5"/>
  <c r="J216" i="5" s="1"/>
  <c r="K215" i="5"/>
  <c r="J215" i="5" s="1"/>
  <c r="K214" i="5"/>
  <c r="J214" i="5"/>
  <c r="K213" i="5"/>
  <c r="J213" i="5" s="1"/>
  <c r="K212" i="5"/>
  <c r="J212" i="5" s="1"/>
  <c r="K211" i="5"/>
  <c r="J211" i="5" s="1"/>
  <c r="K210" i="5"/>
  <c r="J210" i="5" s="1"/>
  <c r="K209" i="5"/>
  <c r="J209" i="5" s="1"/>
  <c r="K208" i="5"/>
  <c r="J208" i="5" s="1"/>
  <c r="K207" i="5"/>
  <c r="J207" i="5"/>
  <c r="K206" i="5"/>
  <c r="J206" i="5" s="1"/>
  <c r="K205" i="5"/>
  <c r="J205" i="5" s="1"/>
  <c r="K204" i="5"/>
  <c r="J204" i="5"/>
  <c r="K203" i="5"/>
  <c r="J203" i="5" s="1"/>
  <c r="K202" i="5"/>
  <c r="J202" i="5"/>
  <c r="K201" i="5"/>
  <c r="J201" i="5"/>
  <c r="K200" i="5"/>
  <c r="J200" i="5"/>
  <c r="K199" i="5"/>
  <c r="J199" i="5" s="1"/>
  <c r="K198" i="5"/>
  <c r="J198" i="5" s="1"/>
  <c r="K197" i="5"/>
  <c r="J197" i="5"/>
  <c r="K196" i="5"/>
  <c r="J196" i="5" s="1"/>
  <c r="K195" i="5"/>
  <c r="J195" i="5" s="1"/>
  <c r="K194" i="5"/>
  <c r="J194" i="5"/>
  <c r="K193" i="5"/>
  <c r="J193" i="5" s="1"/>
  <c r="K192" i="5"/>
  <c r="J192" i="5"/>
  <c r="K191" i="5"/>
  <c r="J191" i="5"/>
  <c r="K190" i="5"/>
  <c r="J190" i="5" s="1"/>
  <c r="K189" i="5"/>
  <c r="J189" i="5"/>
  <c r="K188" i="5"/>
  <c r="J188" i="5"/>
  <c r="K187" i="5"/>
  <c r="J187" i="5" s="1"/>
  <c r="K186" i="5"/>
  <c r="J186" i="5" s="1"/>
  <c r="K185" i="5"/>
  <c r="J185" i="5" s="1"/>
  <c r="K184" i="5"/>
  <c r="J184" i="5"/>
  <c r="K183" i="5"/>
  <c r="J183" i="5" s="1"/>
  <c r="K182" i="5"/>
  <c r="J182" i="5" s="1"/>
  <c r="K181" i="5"/>
  <c r="J181" i="5" s="1"/>
  <c r="K180" i="5"/>
  <c r="J180" i="5"/>
  <c r="K179" i="5"/>
  <c r="J179" i="5"/>
  <c r="K178" i="5"/>
  <c r="J178" i="5"/>
  <c r="K177" i="5"/>
  <c r="J177" i="5" s="1"/>
  <c r="K176" i="5"/>
  <c r="J176" i="5"/>
  <c r="K175" i="5"/>
  <c r="J175" i="5" s="1"/>
  <c r="K174" i="5"/>
  <c r="J174" i="5"/>
  <c r="K173" i="5"/>
  <c r="J173" i="5" s="1"/>
  <c r="K172" i="5"/>
  <c r="J172" i="5" s="1"/>
  <c r="K171" i="5"/>
  <c r="J171" i="5"/>
  <c r="K170" i="5"/>
  <c r="J170" i="5" s="1"/>
  <c r="K169" i="5"/>
  <c r="J169" i="5" s="1"/>
  <c r="K168" i="5"/>
  <c r="J168" i="5"/>
  <c r="K167" i="5"/>
  <c r="J167" i="5"/>
  <c r="K166" i="5"/>
  <c r="J166" i="5"/>
  <c r="K165" i="5"/>
  <c r="J165" i="5"/>
  <c r="K164" i="5"/>
  <c r="J164" i="5" s="1"/>
  <c r="K163" i="5"/>
  <c r="J163" i="5"/>
  <c r="K162" i="5"/>
  <c r="J162" i="5"/>
  <c r="K161" i="5"/>
  <c r="J161" i="5"/>
  <c r="K160" i="5"/>
  <c r="J160" i="5"/>
  <c r="K159" i="5"/>
  <c r="J159" i="5"/>
  <c r="K158" i="5"/>
  <c r="J158" i="5" s="1"/>
  <c r="K157" i="5"/>
  <c r="J157" i="5"/>
  <c r="K156" i="5"/>
  <c r="J156" i="5"/>
  <c r="K155" i="5"/>
  <c r="J155" i="5"/>
  <c r="K154" i="5"/>
  <c r="J154" i="5"/>
  <c r="K153" i="5"/>
  <c r="J153" i="5"/>
  <c r="K152" i="5"/>
  <c r="J152" i="5" s="1"/>
  <c r="K151" i="5"/>
  <c r="J151" i="5"/>
  <c r="K150" i="5"/>
  <c r="J150" i="5"/>
  <c r="K149" i="5"/>
  <c r="J149" i="5"/>
  <c r="K148" i="5"/>
  <c r="J148" i="5"/>
  <c r="K147" i="5"/>
  <c r="J147" i="5"/>
  <c r="K146" i="5"/>
  <c r="J146" i="5" s="1"/>
  <c r="K145" i="5"/>
  <c r="J145" i="5"/>
  <c r="K144" i="5"/>
  <c r="J144" i="5"/>
  <c r="K143" i="5"/>
  <c r="J143" i="5"/>
  <c r="K142" i="5"/>
  <c r="J142" i="5"/>
  <c r="K141" i="5"/>
  <c r="J141" i="5"/>
  <c r="K140" i="5"/>
  <c r="J140" i="5" s="1"/>
  <c r="K139" i="5"/>
  <c r="J139" i="5"/>
  <c r="K138" i="5"/>
  <c r="J138" i="5"/>
  <c r="K137" i="5"/>
  <c r="J137" i="5"/>
  <c r="K136" i="5"/>
  <c r="J136" i="5"/>
  <c r="K135" i="5"/>
  <c r="J135" i="5"/>
  <c r="K134" i="5"/>
  <c r="J134" i="5" s="1"/>
  <c r="K133" i="5"/>
  <c r="J133" i="5"/>
  <c r="K132" i="5"/>
  <c r="J132" i="5"/>
  <c r="K131" i="5"/>
  <c r="J131" i="5"/>
  <c r="K130" i="5"/>
  <c r="J130" i="5"/>
  <c r="K129" i="5"/>
  <c r="J129" i="5"/>
  <c r="K128" i="5"/>
  <c r="J128" i="5" s="1"/>
  <c r="K127" i="5"/>
  <c r="J127" i="5"/>
  <c r="K126" i="5"/>
  <c r="J126" i="5"/>
  <c r="K125" i="5"/>
  <c r="J125" i="5"/>
  <c r="K124" i="5"/>
  <c r="J124" i="5"/>
  <c r="K123" i="5"/>
  <c r="J123" i="5"/>
  <c r="K122" i="5"/>
  <c r="J122" i="5" s="1"/>
  <c r="K121" i="5"/>
  <c r="J121" i="5"/>
  <c r="K120" i="5"/>
  <c r="J120" i="5"/>
  <c r="K119" i="5"/>
  <c r="J119" i="5"/>
  <c r="K118" i="5"/>
  <c r="J118" i="5"/>
  <c r="K117" i="5"/>
  <c r="J117" i="5"/>
  <c r="K116" i="5"/>
  <c r="J116" i="5" s="1"/>
  <c r="K115" i="5"/>
  <c r="J115" i="5"/>
  <c r="K114" i="5"/>
  <c r="J114" i="5"/>
  <c r="K113" i="5"/>
  <c r="J113" i="5"/>
  <c r="K112" i="5"/>
  <c r="J112" i="5"/>
  <c r="K111" i="5"/>
  <c r="J111" i="5"/>
  <c r="K110" i="5"/>
  <c r="J110" i="5" s="1"/>
  <c r="K109" i="5"/>
  <c r="J109" i="5"/>
  <c r="K108" i="5"/>
  <c r="J108" i="5"/>
  <c r="K107" i="5"/>
  <c r="J107" i="5"/>
  <c r="K106" i="5"/>
  <c r="J106" i="5"/>
  <c r="K105" i="5"/>
  <c r="J105" i="5"/>
  <c r="K104" i="5"/>
  <c r="J104" i="5" s="1"/>
  <c r="K103" i="5"/>
  <c r="J103" i="5"/>
  <c r="K102" i="5"/>
  <c r="J102" i="5"/>
  <c r="J101" i="5"/>
  <c r="K100" i="5"/>
  <c r="J100" i="5" s="1"/>
  <c r="K99" i="5"/>
  <c r="J99" i="5" s="1"/>
  <c r="K98" i="5"/>
  <c r="J98" i="5"/>
  <c r="K97" i="5"/>
  <c r="J97" i="5" s="1"/>
  <c r="K96" i="5"/>
  <c r="J96" i="5" s="1"/>
  <c r="K95" i="5"/>
  <c r="J95" i="5"/>
  <c r="K94" i="5"/>
  <c r="J94" i="5" s="1"/>
  <c r="K93" i="5"/>
  <c r="J93" i="5" s="1"/>
  <c r="K92" i="5"/>
  <c r="J92" i="5"/>
  <c r="K91" i="5"/>
  <c r="J91" i="5" s="1"/>
  <c r="K90" i="5"/>
  <c r="J90" i="5" s="1"/>
  <c r="K89" i="5"/>
  <c r="J89" i="5"/>
  <c r="K88" i="5"/>
  <c r="J88" i="5" s="1"/>
  <c r="K87" i="5"/>
  <c r="J87" i="5" s="1"/>
  <c r="K86" i="5"/>
  <c r="J86" i="5"/>
  <c r="K85" i="5"/>
  <c r="J85" i="5" s="1"/>
  <c r="K84" i="5"/>
  <c r="J84" i="5" s="1"/>
  <c r="K83" i="5"/>
  <c r="J83" i="5"/>
  <c r="K82" i="5"/>
  <c r="J82" i="5" s="1"/>
  <c r="K81" i="5"/>
  <c r="J81" i="5" s="1"/>
  <c r="K80" i="5"/>
  <c r="J80" i="5"/>
  <c r="K79" i="5"/>
  <c r="J79" i="5" s="1"/>
  <c r="K78" i="5"/>
  <c r="J78" i="5" s="1"/>
  <c r="K77" i="5"/>
  <c r="J77" i="5"/>
  <c r="K76" i="5"/>
  <c r="J76" i="5" s="1"/>
  <c r="K75" i="5"/>
  <c r="J75" i="5" s="1"/>
  <c r="K74" i="5"/>
  <c r="J74" i="5"/>
  <c r="K73" i="5"/>
  <c r="J73" i="5" s="1"/>
  <c r="K72" i="5"/>
  <c r="J72" i="5" s="1"/>
  <c r="K71" i="5"/>
  <c r="J71" i="5"/>
  <c r="K70" i="5"/>
  <c r="J70" i="5" s="1"/>
  <c r="K69" i="5"/>
  <c r="J69" i="5" s="1"/>
  <c r="K68" i="5"/>
  <c r="J68" i="5"/>
  <c r="K67" i="5"/>
  <c r="J67" i="5" s="1"/>
  <c r="K66" i="5"/>
  <c r="J66" i="5" s="1"/>
  <c r="K65" i="5"/>
  <c r="J65" i="5"/>
  <c r="K64" i="5"/>
  <c r="J64" i="5" s="1"/>
  <c r="K63" i="5"/>
  <c r="J63" i="5" s="1"/>
  <c r="K62" i="5"/>
  <c r="J62" i="5"/>
  <c r="K61" i="5"/>
  <c r="J61" i="5" s="1"/>
  <c r="K60" i="5"/>
  <c r="J60" i="5" s="1"/>
  <c r="K59" i="5"/>
  <c r="J59" i="5"/>
  <c r="K58" i="5"/>
  <c r="J58" i="5" s="1"/>
  <c r="K57" i="5"/>
  <c r="J57" i="5" s="1"/>
  <c r="K56" i="5"/>
  <c r="J56" i="5"/>
  <c r="K55" i="5"/>
  <c r="J55" i="5" s="1"/>
  <c r="K54" i="5"/>
  <c r="J54" i="5" s="1"/>
  <c r="K53" i="5"/>
  <c r="J53" i="5"/>
  <c r="K52" i="5"/>
  <c r="J52" i="5" s="1"/>
  <c r="K51" i="5"/>
  <c r="J51" i="5" s="1"/>
  <c r="K50" i="5"/>
  <c r="J50" i="5"/>
  <c r="K49" i="5"/>
  <c r="J49" i="5" s="1"/>
  <c r="K48" i="5"/>
  <c r="J48" i="5" s="1"/>
  <c r="K47" i="5"/>
  <c r="J47" i="5"/>
  <c r="K46" i="5"/>
  <c r="J46" i="5" s="1"/>
  <c r="K45" i="5"/>
  <c r="J45" i="5" s="1"/>
  <c r="K44" i="5"/>
  <c r="J44" i="5"/>
  <c r="K43" i="5"/>
  <c r="J43" i="5" s="1"/>
  <c r="K42" i="5"/>
  <c r="J42" i="5" s="1"/>
  <c r="K41" i="5"/>
  <c r="J41" i="5"/>
  <c r="K40" i="5"/>
  <c r="J40" i="5" s="1"/>
  <c r="K39" i="5"/>
  <c r="J39" i="5" s="1"/>
  <c r="K38" i="5"/>
  <c r="J38" i="5"/>
  <c r="K37" i="5"/>
  <c r="J37" i="5" s="1"/>
  <c r="K36" i="5"/>
  <c r="J36" i="5" s="1"/>
  <c r="K35" i="5"/>
  <c r="J35" i="5"/>
  <c r="K34" i="5"/>
  <c r="J34" i="5" s="1"/>
  <c r="K33" i="5"/>
  <c r="J33" i="5" s="1"/>
  <c r="K32" i="5"/>
  <c r="J32" i="5"/>
  <c r="K31" i="5"/>
  <c r="J31" i="5" s="1"/>
  <c r="K30" i="5"/>
  <c r="J30" i="5" s="1"/>
  <c r="K29" i="5"/>
  <c r="J29" i="5"/>
  <c r="K28" i="5"/>
  <c r="J28" i="5" s="1"/>
  <c r="K27" i="5"/>
  <c r="J27" i="5" s="1"/>
  <c r="K26" i="5"/>
  <c r="J26" i="5"/>
  <c r="K25" i="5"/>
  <c r="J25" i="5" s="1"/>
  <c r="K24" i="5"/>
  <c r="J24" i="5" s="1"/>
  <c r="K23" i="5"/>
  <c r="J23" i="5"/>
  <c r="K22" i="5"/>
  <c r="J22" i="5" s="1"/>
  <c r="K21" i="5"/>
  <c r="J21" i="5" s="1"/>
  <c r="K20" i="5"/>
  <c r="J20" i="5"/>
  <c r="K19" i="5"/>
  <c r="J19" i="5" s="1"/>
  <c r="K18" i="5"/>
  <c r="J18" i="5" s="1"/>
  <c r="K17" i="5"/>
  <c r="J17" i="5"/>
  <c r="K16" i="5"/>
  <c r="J16" i="5" s="1"/>
  <c r="K15" i="5"/>
  <c r="J15" i="5" s="1"/>
  <c r="J14" i="5"/>
  <c r="K13" i="5"/>
  <c r="J13" i="5" s="1"/>
  <c r="K12" i="5"/>
  <c r="J12" i="5"/>
  <c r="K11" i="5"/>
  <c r="J11" i="5"/>
  <c r="K10" i="5"/>
  <c r="J10" i="5"/>
  <c r="K9" i="5"/>
  <c r="J9" i="5"/>
  <c r="K8" i="5"/>
  <c r="J8" i="5"/>
  <c r="K7" i="5"/>
  <c r="J7" i="5" s="1"/>
  <c r="K6" i="5"/>
  <c r="J6" i="5"/>
  <c r="K5" i="5"/>
  <c r="J5" i="5"/>
  <c r="K4" i="5"/>
  <c r="J4" i="5"/>
  <c r="K3" i="5"/>
  <c r="K1" i="5" s="1"/>
  <c r="J3" i="5"/>
  <c r="V268" i="4"/>
  <c r="K268" i="4" s="1"/>
  <c r="J268" i="4" s="1"/>
  <c r="R268" i="4"/>
  <c r="N268" i="4"/>
  <c r="V267" i="4"/>
  <c r="S267" i="4"/>
  <c r="R267" i="4"/>
  <c r="N267" i="4"/>
  <c r="K267" i="4"/>
  <c r="J267" i="4" s="1"/>
  <c r="V266" i="4"/>
  <c r="S266" i="4"/>
  <c r="R266" i="4" s="1"/>
  <c r="N266" i="4"/>
  <c r="V265" i="4"/>
  <c r="S265" i="4"/>
  <c r="R265" i="4"/>
  <c r="N265" i="4"/>
  <c r="K265" i="4"/>
  <c r="J265" i="4" s="1"/>
  <c r="V264" i="4"/>
  <c r="S264" i="4"/>
  <c r="R264" i="4" s="1"/>
  <c r="N264" i="4"/>
  <c r="V263" i="4"/>
  <c r="S263" i="4"/>
  <c r="R263" i="4"/>
  <c r="N263" i="4"/>
  <c r="K263" i="4"/>
  <c r="J263" i="4" s="1"/>
  <c r="V262" i="4"/>
  <c r="S262" i="4"/>
  <c r="R262" i="4" s="1"/>
  <c r="N262" i="4"/>
  <c r="V261" i="4"/>
  <c r="S261" i="4"/>
  <c r="R261" i="4"/>
  <c r="N261" i="4"/>
  <c r="K261" i="4"/>
  <c r="J261" i="4" s="1"/>
  <c r="V260" i="4"/>
  <c r="S260" i="4"/>
  <c r="R260" i="4" s="1"/>
  <c r="N260" i="4"/>
  <c r="V259" i="4"/>
  <c r="S259" i="4"/>
  <c r="R259" i="4"/>
  <c r="N259" i="4"/>
  <c r="K259" i="4"/>
  <c r="J259" i="4" s="1"/>
  <c r="V258" i="4"/>
  <c r="S258" i="4"/>
  <c r="R258" i="4" s="1"/>
  <c r="N258" i="4"/>
  <c r="K258" i="4" s="1"/>
  <c r="J258" i="4" s="1"/>
  <c r="V257" i="4"/>
  <c r="S257" i="4"/>
  <c r="R257" i="4"/>
  <c r="N257" i="4"/>
  <c r="K257" i="4"/>
  <c r="J257" i="4" s="1"/>
  <c r="V256" i="4"/>
  <c r="S256" i="4"/>
  <c r="R256" i="4" s="1"/>
  <c r="N256" i="4"/>
  <c r="K256" i="4" s="1"/>
  <c r="J256" i="4" s="1"/>
  <c r="V255" i="4"/>
  <c r="S255" i="4"/>
  <c r="R255" i="4"/>
  <c r="N255" i="4"/>
  <c r="K255" i="4"/>
  <c r="J255" i="4" s="1"/>
  <c r="V254" i="4"/>
  <c r="S254" i="4"/>
  <c r="R254" i="4" s="1"/>
  <c r="N254" i="4"/>
  <c r="K254" i="4" s="1"/>
  <c r="J254" i="4" s="1"/>
  <c r="V253" i="4"/>
  <c r="S253" i="4"/>
  <c r="R253" i="4"/>
  <c r="N253" i="4"/>
  <c r="K253" i="4" s="1"/>
  <c r="J253" i="4" s="1"/>
  <c r="V252" i="4"/>
  <c r="S252" i="4"/>
  <c r="R252" i="4" s="1"/>
  <c r="N252" i="4"/>
  <c r="K252" i="4" s="1"/>
  <c r="J252" i="4" s="1"/>
  <c r="V251" i="4"/>
  <c r="S251" i="4"/>
  <c r="R251" i="4"/>
  <c r="N251" i="4"/>
  <c r="K251" i="4" s="1"/>
  <c r="J251" i="4" s="1"/>
  <c r="V250" i="4"/>
  <c r="S250" i="4"/>
  <c r="R250" i="4" s="1"/>
  <c r="N250" i="4"/>
  <c r="K250" i="4" s="1"/>
  <c r="J250" i="4" s="1"/>
  <c r="V249" i="4"/>
  <c r="R249" i="4"/>
  <c r="N249" i="4"/>
  <c r="K249" i="4"/>
  <c r="J249" i="4" s="1"/>
  <c r="V248" i="4"/>
  <c r="R248" i="4"/>
  <c r="N248" i="4"/>
  <c r="K248" i="4" s="1"/>
  <c r="J248" i="4" s="1"/>
  <c r="V247" i="4"/>
  <c r="R247" i="4"/>
  <c r="N247" i="4"/>
  <c r="K247" i="4"/>
  <c r="J247" i="4"/>
  <c r="V246" i="4"/>
  <c r="K246" i="4" s="1"/>
  <c r="J246" i="4" s="1"/>
  <c r="R246" i="4"/>
  <c r="N246" i="4"/>
  <c r="V245" i="4"/>
  <c r="R245" i="4"/>
  <c r="N245" i="4"/>
  <c r="K245" i="4" s="1"/>
  <c r="J245" i="4" s="1"/>
  <c r="V244" i="4"/>
  <c r="R244" i="4"/>
  <c r="N244" i="4"/>
  <c r="K244" i="4" s="1"/>
  <c r="J244" i="4" s="1"/>
  <c r="V243" i="4"/>
  <c r="R243" i="4"/>
  <c r="N243" i="4"/>
  <c r="K243" i="4"/>
  <c r="J243" i="4" s="1"/>
  <c r="V242" i="4"/>
  <c r="R242" i="4"/>
  <c r="N242" i="4"/>
  <c r="K242" i="4"/>
  <c r="J242" i="4"/>
  <c r="V241" i="4"/>
  <c r="S241" i="4"/>
  <c r="R241" i="4"/>
  <c r="N241" i="4"/>
  <c r="K241" i="4" s="1"/>
  <c r="J241" i="4" s="1"/>
  <c r="V240" i="4"/>
  <c r="S240" i="4"/>
  <c r="R240" i="4"/>
  <c r="N240" i="4"/>
  <c r="K240" i="4"/>
  <c r="J240" i="4"/>
  <c r="V239" i="4"/>
  <c r="K239" i="4" s="1"/>
  <c r="J239" i="4" s="1"/>
  <c r="R239" i="4"/>
  <c r="N239" i="4"/>
  <c r="V238" i="4"/>
  <c r="K238" i="4" s="1"/>
  <c r="J238" i="4" s="1"/>
  <c r="S238" i="4"/>
  <c r="R238" i="4" s="1"/>
  <c r="N238" i="4"/>
  <c r="V237" i="4"/>
  <c r="S237" i="4"/>
  <c r="R237" i="4" s="1"/>
  <c r="N237" i="4"/>
  <c r="V236" i="4"/>
  <c r="K236" i="4" s="1"/>
  <c r="J236" i="4" s="1"/>
  <c r="S236" i="4"/>
  <c r="R236" i="4" s="1"/>
  <c r="N236" i="4"/>
  <c r="V235" i="4"/>
  <c r="S235" i="4"/>
  <c r="R235" i="4" s="1"/>
  <c r="N235" i="4"/>
  <c r="V234" i="4"/>
  <c r="K234" i="4" s="1"/>
  <c r="J234" i="4" s="1"/>
  <c r="S234" i="4"/>
  <c r="R234" i="4" s="1"/>
  <c r="N234" i="4"/>
  <c r="V233" i="4"/>
  <c r="S233" i="4"/>
  <c r="R233" i="4" s="1"/>
  <c r="N233" i="4"/>
  <c r="V232" i="4"/>
  <c r="K232" i="4" s="1"/>
  <c r="J232" i="4" s="1"/>
  <c r="S232" i="4"/>
  <c r="R232" i="4" s="1"/>
  <c r="N232" i="4"/>
  <c r="V231" i="4"/>
  <c r="K231" i="4" s="1"/>
  <c r="J231" i="4" s="1"/>
  <c r="R231" i="4"/>
  <c r="N231" i="4"/>
  <c r="V230" i="4"/>
  <c r="S230" i="4"/>
  <c r="R230" i="4" s="1"/>
  <c r="N230" i="4"/>
  <c r="V229" i="4"/>
  <c r="R229" i="4"/>
  <c r="N229" i="4"/>
  <c r="K229" i="4" s="1"/>
  <c r="J229" i="4" s="1"/>
  <c r="V228" i="4"/>
  <c r="S228" i="4"/>
  <c r="R228" i="4"/>
  <c r="N228" i="4"/>
  <c r="K228" i="4" s="1"/>
  <c r="J228" i="4" s="1"/>
  <c r="V227" i="4"/>
  <c r="R227" i="4"/>
  <c r="N227" i="4"/>
  <c r="K227" i="4" s="1"/>
  <c r="J227" i="4" s="1"/>
  <c r="V226" i="4"/>
  <c r="R226" i="4"/>
  <c r="N226" i="4"/>
  <c r="K226" i="4"/>
  <c r="J226" i="4" s="1"/>
  <c r="V225" i="4"/>
  <c r="S225" i="4"/>
  <c r="R225" i="4"/>
  <c r="N225" i="4"/>
  <c r="K225" i="4"/>
  <c r="J225" i="4" s="1"/>
  <c r="V224" i="4"/>
  <c r="R224" i="4"/>
  <c r="N224" i="4"/>
  <c r="K224" i="4" s="1"/>
  <c r="J224" i="4" s="1"/>
  <c r="V223" i="4"/>
  <c r="R223" i="4"/>
  <c r="N223" i="4"/>
  <c r="K223" i="4"/>
  <c r="J223" i="4"/>
  <c r="V222" i="4"/>
  <c r="S222" i="4"/>
  <c r="R222" i="4" s="1"/>
  <c r="N222" i="4"/>
  <c r="V221" i="4"/>
  <c r="K221" i="4" s="1"/>
  <c r="J221" i="4" s="1"/>
  <c r="R221" i="4"/>
  <c r="N221" i="4"/>
  <c r="V220" i="4"/>
  <c r="R220" i="4"/>
  <c r="N220" i="4"/>
  <c r="K220" i="4" s="1"/>
  <c r="J220" i="4" s="1"/>
  <c r="V219" i="4"/>
  <c r="S219" i="4"/>
  <c r="R219" i="4"/>
  <c r="N219" i="4"/>
  <c r="K219" i="4" s="1"/>
  <c r="J219" i="4" s="1"/>
  <c r="V218" i="4"/>
  <c r="R218" i="4"/>
  <c r="K218" i="4"/>
  <c r="J218" i="4" s="1"/>
  <c r="V217" i="4"/>
  <c r="R217" i="4"/>
  <c r="N217" i="4"/>
  <c r="K217" i="4" s="1"/>
  <c r="J217" i="4" s="1"/>
  <c r="V216" i="4"/>
  <c r="R216" i="4"/>
  <c r="N216" i="4"/>
  <c r="K216" i="4"/>
  <c r="J216" i="4"/>
  <c r="V215" i="4"/>
  <c r="S215" i="4"/>
  <c r="R215" i="4" s="1"/>
  <c r="V214" i="4"/>
  <c r="R214" i="4"/>
  <c r="N214" i="4"/>
  <c r="K214" i="4" s="1"/>
  <c r="J214" i="4" s="1"/>
  <c r="V213" i="4"/>
  <c r="R213" i="4"/>
  <c r="N213" i="4"/>
  <c r="K213" i="4" s="1"/>
  <c r="J213" i="4" s="1"/>
  <c r="V212" i="4"/>
  <c r="R212" i="4"/>
  <c r="N212" i="4"/>
  <c r="K212" i="4"/>
  <c r="J212" i="4" s="1"/>
  <c r="V211" i="4"/>
  <c r="R211" i="4"/>
  <c r="N211" i="4"/>
  <c r="K211" i="4"/>
  <c r="J211" i="4"/>
  <c r="V210" i="4"/>
  <c r="S210" i="4"/>
  <c r="R210" i="4"/>
  <c r="N210" i="4"/>
  <c r="K210" i="4" s="1"/>
  <c r="J210" i="4" s="1"/>
  <c r="V209" i="4"/>
  <c r="R209" i="4"/>
  <c r="N209" i="4"/>
  <c r="K209" i="4"/>
  <c r="J209" i="4"/>
  <c r="V208" i="4"/>
  <c r="K208" i="4" s="1"/>
  <c r="J208" i="4" s="1"/>
  <c r="R208" i="4"/>
  <c r="N208" i="4"/>
  <c r="V207" i="4"/>
  <c r="R207" i="4"/>
  <c r="K207" i="4"/>
  <c r="J207" i="4" s="1"/>
  <c r="V206" i="4"/>
  <c r="R206" i="4"/>
  <c r="N206" i="4"/>
  <c r="K206" i="4"/>
  <c r="J206" i="4" s="1"/>
  <c r="V205" i="4"/>
  <c r="R205" i="4"/>
  <c r="N205" i="4"/>
  <c r="K205" i="4" s="1"/>
  <c r="J205" i="4" s="1"/>
  <c r="V204" i="4"/>
  <c r="R204" i="4"/>
  <c r="N204" i="4"/>
  <c r="K204" i="4"/>
  <c r="J204" i="4"/>
  <c r="V203" i="4"/>
  <c r="K203" i="4" s="1"/>
  <c r="J203" i="4" s="1"/>
  <c r="R203" i="4"/>
  <c r="V202" i="4"/>
  <c r="R202" i="4"/>
  <c r="N202" i="4"/>
  <c r="K202" i="4" s="1"/>
  <c r="J202" i="4" s="1"/>
  <c r="V201" i="4"/>
  <c r="R201" i="4"/>
  <c r="K201" i="4"/>
  <c r="J201" i="4"/>
  <c r="V200" i="4"/>
  <c r="K200" i="4" s="1"/>
  <c r="J200" i="4" s="1"/>
  <c r="R200" i="4"/>
  <c r="N200" i="4"/>
  <c r="V199" i="4"/>
  <c r="K199" i="4" s="1"/>
  <c r="J199" i="4" s="1"/>
  <c r="S199" i="4"/>
  <c r="R199" i="4" s="1"/>
  <c r="N199" i="4"/>
  <c r="V198" i="4"/>
  <c r="K198" i="4" s="1"/>
  <c r="J198" i="4" s="1"/>
  <c r="R198" i="4"/>
  <c r="N198" i="4"/>
  <c r="V197" i="4"/>
  <c r="R197" i="4"/>
  <c r="N197" i="4"/>
  <c r="K197" i="4" s="1"/>
  <c r="J197" i="4" s="1"/>
  <c r="V196" i="4"/>
  <c r="R196" i="4"/>
  <c r="N196" i="4"/>
  <c r="K196" i="4" s="1"/>
  <c r="J196" i="4" s="1"/>
  <c r="V195" i="4"/>
  <c r="R195" i="4"/>
  <c r="N195" i="4"/>
  <c r="K195" i="4"/>
  <c r="J195" i="4" s="1"/>
  <c r="V194" i="4"/>
  <c r="R194" i="4"/>
  <c r="N194" i="4"/>
  <c r="K194" i="4" s="1"/>
  <c r="J194" i="4" s="1"/>
  <c r="V193" i="4"/>
  <c r="K193" i="4" s="1"/>
  <c r="J193" i="4" s="1"/>
  <c r="R193" i="4"/>
  <c r="N193" i="4"/>
  <c r="V192" i="4"/>
  <c r="S192" i="4"/>
  <c r="R192" i="4" s="1"/>
  <c r="V191" i="4"/>
  <c r="R191" i="4"/>
  <c r="N191" i="4"/>
  <c r="K191" i="4" s="1"/>
  <c r="J191" i="4" s="1"/>
  <c r="V190" i="4"/>
  <c r="K190" i="4" s="1"/>
  <c r="J190" i="4" s="1"/>
  <c r="R190" i="4"/>
  <c r="V189" i="4"/>
  <c r="R189" i="4"/>
  <c r="N189" i="4"/>
  <c r="K189" i="4" s="1"/>
  <c r="J189" i="4" s="1"/>
  <c r="V188" i="4"/>
  <c r="K188" i="4" s="1"/>
  <c r="J188" i="4" s="1"/>
  <c r="R188" i="4"/>
  <c r="N188" i="4"/>
  <c r="V187" i="4"/>
  <c r="K187" i="4" s="1"/>
  <c r="J187" i="4" s="1"/>
  <c r="R187" i="4"/>
  <c r="N187" i="4"/>
  <c r="V186" i="4"/>
  <c r="R186" i="4"/>
  <c r="N186" i="4"/>
  <c r="K186" i="4" s="1"/>
  <c r="J186" i="4" s="1"/>
  <c r="V185" i="4"/>
  <c r="R185" i="4"/>
  <c r="N185" i="4"/>
  <c r="K185" i="4" s="1"/>
  <c r="J185" i="4" s="1"/>
  <c r="V184" i="4"/>
  <c r="R184" i="4"/>
  <c r="K184" i="4"/>
  <c r="J184" i="4"/>
  <c r="V183" i="4"/>
  <c r="K183" i="4" s="1"/>
  <c r="J183" i="4" s="1"/>
  <c r="R183" i="4"/>
  <c r="V182" i="4"/>
  <c r="R182" i="4"/>
  <c r="N182" i="4"/>
  <c r="K182" i="4" s="1"/>
  <c r="J182" i="4" s="1"/>
  <c r="V181" i="4"/>
  <c r="R181" i="4"/>
  <c r="N181" i="4"/>
  <c r="K181" i="4" s="1"/>
  <c r="J181" i="4" s="1"/>
  <c r="V180" i="4"/>
  <c r="R180" i="4"/>
  <c r="N180" i="4"/>
  <c r="K180" i="4"/>
  <c r="J180" i="4" s="1"/>
  <c r="V179" i="4"/>
  <c r="R179" i="4"/>
  <c r="N179" i="4"/>
  <c r="K179" i="4" s="1"/>
  <c r="J179" i="4" s="1"/>
  <c r="V178" i="4"/>
  <c r="K178" i="4" s="1"/>
  <c r="J178" i="4" s="1"/>
  <c r="R178" i="4"/>
  <c r="V177" i="4"/>
  <c r="R177" i="4"/>
  <c r="K177" i="4"/>
  <c r="J177" i="4" s="1"/>
  <c r="V176" i="4"/>
  <c r="R176" i="4"/>
  <c r="N176" i="4"/>
  <c r="K176" i="4"/>
  <c r="J176" i="4" s="1"/>
  <c r="V175" i="4"/>
  <c r="R175" i="4"/>
  <c r="N175" i="4"/>
  <c r="K175" i="4" s="1"/>
  <c r="J175" i="4" s="1"/>
  <c r="V174" i="4"/>
  <c r="K174" i="4" s="1"/>
  <c r="J174" i="4" s="1"/>
  <c r="R174" i="4"/>
  <c r="V173" i="4"/>
  <c r="R173" i="4"/>
  <c r="K173" i="4"/>
  <c r="J173" i="4" s="1"/>
  <c r="V172" i="4"/>
  <c r="R172" i="4"/>
  <c r="N172" i="4"/>
  <c r="K172" i="4"/>
  <c r="J172" i="4" s="1"/>
  <c r="V171" i="4"/>
  <c r="R171" i="4"/>
  <c r="N171" i="4"/>
  <c r="K171" i="4"/>
  <c r="J171" i="4"/>
  <c r="V170" i="4"/>
  <c r="K170" i="4" s="1"/>
  <c r="J170" i="4" s="1"/>
  <c r="R170" i="4"/>
  <c r="N170" i="4"/>
  <c r="V169" i="4"/>
  <c r="K169" i="4" s="1"/>
  <c r="J169" i="4" s="1"/>
  <c r="R169" i="4"/>
  <c r="V168" i="4"/>
  <c r="R168" i="4"/>
  <c r="K168" i="4"/>
  <c r="J168" i="4" s="1"/>
  <c r="V167" i="4"/>
  <c r="R167" i="4"/>
  <c r="K167" i="4"/>
  <c r="J167" i="4" s="1"/>
  <c r="V166" i="4"/>
  <c r="K166" i="4" s="1"/>
  <c r="J166" i="4" s="1"/>
  <c r="R166" i="4"/>
  <c r="N166" i="4"/>
  <c r="V165" i="4"/>
  <c r="R165" i="4"/>
  <c r="N165" i="4"/>
  <c r="K165" i="4" s="1"/>
  <c r="J165" i="4" s="1"/>
  <c r="V164" i="4"/>
  <c r="R164" i="4"/>
  <c r="N164" i="4"/>
  <c r="K164" i="4" s="1"/>
  <c r="J164" i="4" s="1"/>
  <c r="V163" i="4"/>
  <c r="R163" i="4"/>
  <c r="N163" i="4"/>
  <c r="K163" i="4"/>
  <c r="J163" i="4" s="1"/>
  <c r="V162" i="4"/>
  <c r="R162" i="4"/>
  <c r="K162" i="4"/>
  <c r="J162" i="4" s="1"/>
  <c r="V161" i="4"/>
  <c r="K161" i="4" s="1"/>
  <c r="J161" i="4" s="1"/>
  <c r="R161" i="4"/>
  <c r="N161" i="4"/>
  <c r="V160" i="4"/>
  <c r="R160" i="4"/>
  <c r="N160" i="4"/>
  <c r="K160" i="4" s="1"/>
  <c r="J160" i="4" s="1"/>
  <c r="V159" i="4"/>
  <c r="R159" i="4"/>
  <c r="K159" i="4"/>
  <c r="J159" i="4" s="1"/>
  <c r="V158" i="4"/>
  <c r="R158" i="4"/>
  <c r="N158" i="4"/>
  <c r="K158" i="4"/>
  <c r="J158" i="4"/>
  <c r="V157" i="4"/>
  <c r="K157" i="4" s="1"/>
  <c r="J157" i="4" s="1"/>
  <c r="R157" i="4"/>
  <c r="V156" i="4"/>
  <c r="R156" i="4"/>
  <c r="K156" i="4"/>
  <c r="J156" i="4" s="1"/>
  <c r="V155" i="4"/>
  <c r="R155" i="4"/>
  <c r="N155" i="4"/>
  <c r="K155" i="4"/>
  <c r="J155" i="4" s="1"/>
  <c r="V154" i="4"/>
  <c r="R154" i="4"/>
  <c r="N154" i="4"/>
  <c r="K154" i="4" s="1"/>
  <c r="J154" i="4" s="1"/>
  <c r="V153" i="4"/>
  <c r="R153" i="4"/>
  <c r="N153" i="4"/>
  <c r="K153" i="4"/>
  <c r="J153" i="4"/>
  <c r="V152" i="4"/>
  <c r="K152" i="4" s="1"/>
  <c r="J152" i="4" s="1"/>
  <c r="R152" i="4"/>
  <c r="N152" i="4"/>
  <c r="V151" i="4"/>
  <c r="R151" i="4"/>
  <c r="N151" i="4"/>
  <c r="K151" i="4" s="1"/>
  <c r="J151" i="4" s="1"/>
  <c r="V150" i="4"/>
  <c r="R150" i="4"/>
  <c r="N150" i="4"/>
  <c r="K150" i="4" s="1"/>
  <c r="J150" i="4" s="1"/>
  <c r="V149" i="4"/>
  <c r="R149" i="4"/>
  <c r="K149" i="4"/>
  <c r="J149" i="4"/>
  <c r="V148" i="4"/>
  <c r="R148" i="4"/>
  <c r="N148" i="4"/>
  <c r="K148" i="4"/>
  <c r="J148" i="4"/>
  <c r="V147" i="4"/>
  <c r="K147" i="4" s="1"/>
  <c r="J147" i="4" s="1"/>
  <c r="R147" i="4"/>
  <c r="N147" i="4"/>
  <c r="V146" i="4"/>
  <c r="R146" i="4"/>
  <c r="N146" i="4"/>
  <c r="K146" i="4" s="1"/>
  <c r="J146" i="4" s="1"/>
  <c r="V145" i="4"/>
  <c r="R145" i="4"/>
  <c r="N145" i="4"/>
  <c r="K145" i="4" s="1"/>
  <c r="J145" i="4" s="1"/>
  <c r="V144" i="4"/>
  <c r="R144" i="4"/>
  <c r="K144" i="4"/>
  <c r="J144" i="4"/>
  <c r="V143" i="4"/>
  <c r="R143" i="4"/>
  <c r="N143" i="4"/>
  <c r="K143" i="4"/>
  <c r="J143" i="4"/>
  <c r="V142" i="4"/>
  <c r="K142" i="4" s="1"/>
  <c r="J142" i="4" s="1"/>
  <c r="R142" i="4"/>
  <c r="N142" i="4"/>
  <c r="V141" i="4"/>
  <c r="R141" i="4"/>
  <c r="N141" i="4"/>
  <c r="K141" i="4" s="1"/>
  <c r="J141" i="4" s="1"/>
  <c r="V140" i="4"/>
  <c r="R140" i="4"/>
  <c r="K140" i="4"/>
  <c r="J140" i="4" s="1"/>
  <c r="V139" i="4"/>
  <c r="R139" i="4"/>
  <c r="N139" i="4"/>
  <c r="K139" i="4" s="1"/>
  <c r="J139" i="4" s="1"/>
  <c r="V138" i="4"/>
  <c r="R138" i="4"/>
  <c r="N138" i="4"/>
  <c r="K138" i="4"/>
  <c r="J138" i="4"/>
  <c r="V137" i="4"/>
  <c r="K137" i="4" s="1"/>
  <c r="J137" i="4" s="1"/>
  <c r="R137" i="4"/>
  <c r="N137" i="4"/>
  <c r="V136" i="4"/>
  <c r="R136" i="4"/>
  <c r="N136" i="4"/>
  <c r="K136" i="4" s="1"/>
  <c r="J136" i="4" s="1"/>
  <c r="V135" i="4"/>
  <c r="R135" i="4"/>
  <c r="N135" i="4"/>
  <c r="K135" i="4" s="1"/>
  <c r="J135" i="4" s="1"/>
  <c r="V134" i="4"/>
  <c r="S134" i="4"/>
  <c r="R134" i="4" s="1"/>
  <c r="N134" i="4"/>
  <c r="K134" i="4" s="1"/>
  <c r="J134" i="4" s="1"/>
  <c r="V133" i="4"/>
  <c r="R133" i="4"/>
  <c r="N133" i="4"/>
  <c r="K133" i="4"/>
  <c r="J133" i="4" s="1"/>
  <c r="V132" i="4"/>
  <c r="R132" i="4"/>
  <c r="N132" i="4"/>
  <c r="K132" i="4" s="1"/>
  <c r="J132" i="4" s="1"/>
  <c r="V131" i="4"/>
  <c r="R131" i="4"/>
  <c r="N131" i="4"/>
  <c r="K131" i="4"/>
  <c r="J131" i="4"/>
  <c r="V130" i="4"/>
  <c r="K130" i="4" s="1"/>
  <c r="J130" i="4" s="1"/>
  <c r="R130" i="4"/>
  <c r="N130" i="4"/>
  <c r="V129" i="4"/>
  <c r="R129" i="4"/>
  <c r="N129" i="4"/>
  <c r="K129" i="4" s="1"/>
  <c r="J129" i="4" s="1"/>
  <c r="V128" i="4"/>
  <c r="R128" i="4"/>
  <c r="N128" i="4"/>
  <c r="K128" i="4" s="1"/>
  <c r="J128" i="4" s="1"/>
  <c r="V127" i="4"/>
  <c r="R127" i="4"/>
  <c r="N127" i="4"/>
  <c r="K127" i="4"/>
  <c r="J127" i="4" s="1"/>
  <c r="V126" i="4"/>
  <c r="R126" i="4"/>
  <c r="K126" i="4"/>
  <c r="J126" i="4" s="1"/>
  <c r="V125" i="4"/>
  <c r="K125" i="4" s="1"/>
  <c r="J125" i="4" s="1"/>
  <c r="R125" i="4"/>
  <c r="N125" i="4"/>
  <c r="V124" i="4"/>
  <c r="R124" i="4"/>
  <c r="K124" i="4"/>
  <c r="J124" i="4" s="1"/>
  <c r="V123" i="4"/>
  <c r="R123" i="4"/>
  <c r="K123" i="4"/>
  <c r="J123" i="4"/>
  <c r="V122" i="4"/>
  <c r="K122" i="4" s="1"/>
  <c r="J122" i="4" s="1"/>
  <c r="R122" i="4"/>
  <c r="N122" i="4"/>
  <c r="V121" i="4"/>
  <c r="K121" i="4" s="1"/>
  <c r="J121" i="4" s="1"/>
  <c r="R121" i="4"/>
  <c r="N121" i="4"/>
  <c r="V120" i="4"/>
  <c r="R120" i="4"/>
  <c r="N120" i="4"/>
  <c r="K120" i="4" s="1"/>
  <c r="J120" i="4" s="1"/>
  <c r="V119" i="4"/>
  <c r="R119" i="4"/>
  <c r="N119" i="4"/>
  <c r="K119" i="4" s="1"/>
  <c r="J119" i="4" s="1"/>
  <c r="V118" i="4"/>
  <c r="R118" i="4"/>
  <c r="N118" i="4"/>
  <c r="K118" i="4"/>
  <c r="J118" i="4" s="1"/>
  <c r="V117" i="4"/>
  <c r="R117" i="4"/>
  <c r="N117" i="4"/>
  <c r="K117" i="4" s="1"/>
  <c r="J117" i="4" s="1"/>
  <c r="V116" i="4"/>
  <c r="R116" i="4"/>
  <c r="N116" i="4"/>
  <c r="K116" i="4"/>
  <c r="J116" i="4"/>
  <c r="V115" i="4"/>
  <c r="K115" i="4" s="1"/>
  <c r="J115" i="4" s="1"/>
  <c r="R115" i="4"/>
  <c r="N115" i="4"/>
  <c r="V114" i="4"/>
  <c r="R114" i="4"/>
  <c r="N114" i="4"/>
  <c r="K114" i="4" s="1"/>
  <c r="J114" i="4" s="1"/>
  <c r="V113" i="4"/>
  <c r="R113" i="4"/>
  <c r="N113" i="4"/>
  <c r="K113" i="4" s="1"/>
  <c r="J113" i="4" s="1"/>
  <c r="V112" i="4"/>
  <c r="R112" i="4"/>
  <c r="N112" i="4"/>
  <c r="K112" i="4"/>
  <c r="J112" i="4" s="1"/>
  <c r="V111" i="4"/>
  <c r="R111" i="4"/>
  <c r="N111" i="4"/>
  <c r="K111" i="4" s="1"/>
  <c r="J111" i="4" s="1"/>
  <c r="V110" i="4"/>
  <c r="K110" i="4" s="1"/>
  <c r="J110" i="4" s="1"/>
  <c r="R110" i="4"/>
  <c r="N110" i="4"/>
  <c r="V109" i="4"/>
  <c r="K109" i="4" s="1"/>
  <c r="J109" i="4" s="1"/>
  <c r="R109" i="4"/>
  <c r="V108" i="4"/>
  <c r="R108" i="4"/>
  <c r="K108" i="4"/>
  <c r="J108" i="4" s="1"/>
  <c r="V107" i="4"/>
  <c r="R107" i="4"/>
  <c r="N107" i="4"/>
  <c r="K107" i="4" s="1"/>
  <c r="J107" i="4" s="1"/>
  <c r="V106" i="4"/>
  <c r="R106" i="4"/>
  <c r="N106" i="4"/>
  <c r="K106" i="4"/>
  <c r="J106" i="4" s="1"/>
  <c r="V105" i="4"/>
  <c r="K105" i="4" s="1"/>
  <c r="J105" i="4" s="1"/>
  <c r="R105" i="4"/>
  <c r="N105" i="4"/>
  <c r="V104" i="4"/>
  <c r="R104" i="4"/>
  <c r="N104" i="4"/>
  <c r="K104" i="4" s="1"/>
  <c r="J104" i="4" s="1"/>
  <c r="V103" i="4"/>
  <c r="R103" i="4"/>
  <c r="K103" i="4"/>
  <c r="J103" i="4" s="1"/>
  <c r="V102" i="4"/>
  <c r="R102" i="4"/>
  <c r="N102" i="4"/>
  <c r="K102" i="4" s="1"/>
  <c r="J102" i="4" s="1"/>
  <c r="V101" i="4"/>
  <c r="R101" i="4"/>
  <c r="N101" i="4"/>
  <c r="K101" i="4"/>
  <c r="J101" i="4" s="1"/>
  <c r="V100" i="4"/>
  <c r="K100" i="4" s="1"/>
  <c r="J100" i="4" s="1"/>
  <c r="R100" i="4"/>
  <c r="N100" i="4"/>
  <c r="V99" i="4"/>
  <c r="R99" i="4"/>
  <c r="N99" i="4"/>
  <c r="K99" i="4" s="1"/>
  <c r="J99" i="4" s="1"/>
  <c r="V98" i="4"/>
  <c r="R98" i="4"/>
  <c r="N98" i="4"/>
  <c r="K98" i="4" s="1"/>
  <c r="J98" i="4" s="1"/>
  <c r="V97" i="4"/>
  <c r="R97" i="4"/>
  <c r="N97" i="4"/>
  <c r="K97" i="4"/>
  <c r="J97" i="4" s="1"/>
  <c r="V96" i="4"/>
  <c r="R96" i="4"/>
  <c r="N96" i="4"/>
  <c r="K96" i="4" s="1"/>
  <c r="J96" i="4" s="1"/>
  <c r="V95" i="4"/>
  <c r="K95" i="4" s="1"/>
  <c r="J95" i="4" s="1"/>
  <c r="R95" i="4"/>
  <c r="N95" i="4"/>
  <c r="V94" i="4"/>
  <c r="K94" i="4" s="1"/>
  <c r="J94" i="4" s="1"/>
  <c r="R94" i="4"/>
  <c r="N94" i="4"/>
  <c r="V93" i="4"/>
  <c r="R93" i="4"/>
  <c r="N93" i="4"/>
  <c r="K93" i="4" s="1"/>
  <c r="J93" i="4" s="1"/>
  <c r="V92" i="4"/>
  <c r="R92" i="4"/>
  <c r="N92" i="4"/>
  <c r="K92" i="4" s="1"/>
  <c r="J92" i="4" s="1"/>
  <c r="V91" i="4"/>
  <c r="R91" i="4"/>
  <c r="N91" i="4"/>
  <c r="K91" i="4"/>
  <c r="J91" i="4" s="1"/>
  <c r="V90" i="4"/>
  <c r="R90" i="4"/>
  <c r="N90" i="4"/>
  <c r="K90" i="4" s="1"/>
  <c r="J90" i="4" s="1"/>
  <c r="V89" i="4"/>
  <c r="R89" i="4"/>
  <c r="N89" i="4"/>
  <c r="K89" i="4"/>
  <c r="J89" i="4" s="1"/>
  <c r="V88" i="4"/>
  <c r="K88" i="4" s="1"/>
  <c r="J88" i="4" s="1"/>
  <c r="R88" i="4"/>
  <c r="N88" i="4"/>
  <c r="V87" i="4"/>
  <c r="R87" i="4"/>
  <c r="N87" i="4"/>
  <c r="K87" i="4" s="1"/>
  <c r="J87" i="4" s="1"/>
  <c r="V86" i="4"/>
  <c r="R86" i="4"/>
  <c r="N86" i="4"/>
  <c r="K86" i="4" s="1"/>
  <c r="J86" i="4" s="1"/>
  <c r="V85" i="4"/>
  <c r="R85" i="4"/>
  <c r="N85" i="4"/>
  <c r="K85" i="4"/>
  <c r="J85" i="4" s="1"/>
  <c r="V84" i="4"/>
  <c r="R84" i="4"/>
  <c r="N84" i="4"/>
  <c r="K84" i="4" s="1"/>
  <c r="J84" i="4" s="1"/>
  <c r="V83" i="4"/>
  <c r="K83" i="4" s="1"/>
  <c r="J83" i="4" s="1"/>
  <c r="R83" i="4"/>
  <c r="N83" i="4"/>
  <c r="V82" i="4"/>
  <c r="K82" i="4" s="1"/>
  <c r="J82" i="4" s="1"/>
  <c r="R82" i="4"/>
  <c r="V81" i="4"/>
  <c r="R81" i="4"/>
  <c r="N81" i="4"/>
  <c r="K81" i="4" s="1"/>
  <c r="J81" i="4" s="1"/>
  <c r="R80" i="4"/>
  <c r="N80" i="4"/>
  <c r="K80" i="4" s="1"/>
  <c r="J80" i="4" s="1"/>
  <c r="V79" i="4"/>
  <c r="R79" i="4"/>
  <c r="N79" i="4"/>
  <c r="K79" i="4"/>
  <c r="J79" i="4" s="1"/>
  <c r="V78" i="4"/>
  <c r="K78" i="4" s="1"/>
  <c r="J78" i="4" s="1"/>
  <c r="R78" i="4"/>
  <c r="N78" i="4"/>
  <c r="V77" i="4"/>
  <c r="R77" i="4"/>
  <c r="N77" i="4"/>
  <c r="K77" i="4" s="1"/>
  <c r="J77" i="4" s="1"/>
  <c r="V76" i="4"/>
  <c r="R76" i="4"/>
  <c r="N76" i="4"/>
  <c r="K76" i="4" s="1"/>
  <c r="J76" i="4" s="1"/>
  <c r="V75" i="4"/>
  <c r="R75" i="4"/>
  <c r="N75" i="4"/>
  <c r="K75" i="4"/>
  <c r="J75" i="4" s="1"/>
  <c r="V74" i="4"/>
  <c r="R74" i="4"/>
  <c r="N74" i="4"/>
  <c r="K74" i="4" s="1"/>
  <c r="J74" i="4" s="1"/>
  <c r="V73" i="4"/>
  <c r="K73" i="4" s="1"/>
  <c r="J73" i="4" s="1"/>
  <c r="R73" i="4"/>
  <c r="N73" i="4"/>
  <c r="V72" i="4"/>
  <c r="K72" i="4" s="1"/>
  <c r="J72" i="4" s="1"/>
  <c r="R72" i="4"/>
  <c r="N72" i="4"/>
  <c r="R71" i="4"/>
  <c r="N71" i="4"/>
  <c r="K71" i="4" s="1"/>
  <c r="J71" i="4" s="1"/>
  <c r="V70" i="4"/>
  <c r="R70" i="4"/>
  <c r="N70" i="4"/>
  <c r="K70" i="4"/>
  <c r="J70" i="4" s="1"/>
  <c r="R69" i="4"/>
  <c r="K69" i="4"/>
  <c r="J69" i="4"/>
  <c r="V68" i="4"/>
  <c r="R68" i="4"/>
  <c r="N68" i="4"/>
  <c r="K68" i="4" s="1"/>
  <c r="J68" i="4" s="1"/>
  <c r="R67" i="4"/>
  <c r="K67" i="4"/>
  <c r="J67" i="4"/>
  <c r="V66" i="4"/>
  <c r="R66" i="4"/>
  <c r="N66" i="4"/>
  <c r="K66" i="4"/>
  <c r="J66" i="4" s="1"/>
  <c r="R65" i="4"/>
  <c r="K65" i="4"/>
  <c r="J65" i="4" s="1"/>
  <c r="V64" i="4"/>
  <c r="R64" i="4"/>
  <c r="N64" i="4"/>
  <c r="K64" i="4"/>
  <c r="J64" i="4" s="1"/>
  <c r="V63" i="4"/>
  <c r="R63" i="4"/>
  <c r="N63" i="4"/>
  <c r="K63" i="4" s="1"/>
  <c r="J63" i="4" s="1"/>
  <c r="V62" i="4"/>
  <c r="K62" i="4" s="1"/>
  <c r="J62" i="4" s="1"/>
  <c r="R62" i="4"/>
  <c r="N62" i="4"/>
  <c r="V61" i="4"/>
  <c r="K61" i="4" s="1"/>
  <c r="J61" i="4" s="1"/>
  <c r="R61" i="4"/>
  <c r="N61" i="4"/>
  <c r="V60" i="4"/>
  <c r="R60" i="4"/>
  <c r="N60" i="4"/>
  <c r="K60" i="4" s="1"/>
  <c r="J60" i="4" s="1"/>
  <c r="V59" i="4"/>
  <c r="R59" i="4"/>
  <c r="N59" i="4"/>
  <c r="K59" i="4" s="1"/>
  <c r="J59" i="4" s="1"/>
  <c r="V58" i="4"/>
  <c r="R58" i="4"/>
  <c r="N58" i="4"/>
  <c r="K58" i="4"/>
  <c r="J58" i="4" s="1"/>
  <c r="V57" i="4"/>
  <c r="R57" i="4"/>
  <c r="N57" i="4"/>
  <c r="K57" i="4" s="1"/>
  <c r="J57" i="4" s="1"/>
  <c r="R56" i="4"/>
  <c r="N56" i="4"/>
  <c r="K56" i="4"/>
  <c r="J56" i="4"/>
  <c r="R55" i="4"/>
  <c r="K55" i="4"/>
  <c r="J55" i="4" s="1"/>
  <c r="R54" i="4"/>
  <c r="N54" i="4"/>
  <c r="K54" i="4"/>
  <c r="J54" i="4" s="1"/>
  <c r="V53" i="4"/>
  <c r="K53" i="4" s="1"/>
  <c r="J53" i="4" s="1"/>
  <c r="R53" i="4"/>
  <c r="N53" i="4"/>
  <c r="V52" i="4"/>
  <c r="R52" i="4"/>
  <c r="N52" i="4"/>
  <c r="K52" i="4" s="1"/>
  <c r="J52" i="4" s="1"/>
  <c r="V51" i="4"/>
  <c r="R51" i="4"/>
  <c r="N51" i="4"/>
  <c r="K51" i="4" s="1"/>
  <c r="J51" i="4" s="1"/>
  <c r="V50" i="4"/>
  <c r="R50" i="4"/>
  <c r="N50" i="4"/>
  <c r="K50" i="4"/>
  <c r="J50" i="4" s="1"/>
  <c r="V49" i="4"/>
  <c r="R49" i="4"/>
  <c r="N49" i="4"/>
  <c r="K49" i="4" s="1"/>
  <c r="J49" i="4" s="1"/>
  <c r="V48" i="4"/>
  <c r="K48" i="4" s="1"/>
  <c r="J48" i="4" s="1"/>
  <c r="R48" i="4"/>
  <c r="V47" i="4"/>
  <c r="R47" i="4"/>
  <c r="N47" i="4"/>
  <c r="K47" i="4" s="1"/>
  <c r="J47" i="4" s="1"/>
  <c r="V46" i="4"/>
  <c r="R46" i="4"/>
  <c r="N46" i="4"/>
  <c r="K46" i="4" s="1"/>
  <c r="J46" i="4" s="1"/>
  <c r="V45" i="4"/>
  <c r="R45" i="4"/>
  <c r="N45" i="4"/>
  <c r="K45" i="4"/>
  <c r="J45" i="4" s="1"/>
  <c r="V44" i="4"/>
  <c r="R44" i="4"/>
  <c r="N44" i="4"/>
  <c r="K44" i="4" s="1"/>
  <c r="J44" i="4" s="1"/>
  <c r="R43" i="4"/>
  <c r="N43" i="4"/>
  <c r="K43" i="4"/>
  <c r="J43" i="4"/>
  <c r="V42" i="4"/>
  <c r="R42" i="4"/>
  <c r="K42" i="4"/>
  <c r="J42" i="4" s="1"/>
  <c r="R41" i="4"/>
  <c r="N41" i="4"/>
  <c r="K41" i="4" s="1"/>
  <c r="J41" i="4" s="1"/>
  <c r="V40" i="4"/>
  <c r="R40" i="4"/>
  <c r="N40" i="4"/>
  <c r="K40" i="4"/>
  <c r="J40" i="4" s="1"/>
  <c r="V39" i="4"/>
  <c r="K39" i="4" s="1"/>
  <c r="J39" i="4" s="1"/>
  <c r="R39" i="4"/>
  <c r="N39" i="4"/>
  <c r="V38" i="4"/>
  <c r="R38" i="4"/>
  <c r="N38" i="4"/>
  <c r="K38" i="4" s="1"/>
  <c r="J38" i="4" s="1"/>
  <c r="V37" i="4"/>
  <c r="R37" i="4"/>
  <c r="N37" i="4"/>
  <c r="K37" i="4" s="1"/>
  <c r="J37" i="4" s="1"/>
  <c r="V36" i="4"/>
  <c r="R36" i="4"/>
  <c r="K36" i="4"/>
  <c r="J36" i="4"/>
  <c r="V35" i="4"/>
  <c r="R35" i="4"/>
  <c r="N35" i="4"/>
  <c r="K35" i="4"/>
  <c r="J35" i="4" s="1"/>
  <c r="V34" i="4"/>
  <c r="K34" i="4" s="1"/>
  <c r="J34" i="4" s="1"/>
  <c r="R34" i="4"/>
  <c r="N34" i="4"/>
  <c r="R33" i="4"/>
  <c r="N33" i="4"/>
  <c r="K33" i="4" s="1"/>
  <c r="J33" i="4" s="1"/>
  <c r="R32" i="4"/>
  <c r="N32" i="4"/>
  <c r="K32" i="4" s="1"/>
  <c r="J32" i="4" s="1"/>
  <c r="R31" i="4"/>
  <c r="N31" i="4"/>
  <c r="K31" i="4"/>
  <c r="J31" i="4"/>
  <c r="V30" i="4"/>
  <c r="R30" i="4"/>
  <c r="N30" i="4"/>
  <c r="K30" i="4" s="1"/>
  <c r="J30" i="4" s="1"/>
  <c r="R29" i="4"/>
  <c r="K29" i="4"/>
  <c r="J29" i="4"/>
  <c r="R28" i="4"/>
  <c r="K28" i="4"/>
  <c r="J28" i="4"/>
  <c r="V27" i="4"/>
  <c r="R27" i="4"/>
  <c r="K27" i="4"/>
  <c r="J27" i="4" s="1"/>
  <c r="R26" i="4"/>
  <c r="N26" i="4"/>
  <c r="K26" i="4"/>
  <c r="J26" i="4" s="1"/>
  <c r="V25" i="4"/>
  <c r="K25" i="4" s="1"/>
  <c r="J25" i="4" s="1"/>
  <c r="R25" i="4"/>
  <c r="N25" i="4"/>
  <c r="R24" i="4"/>
  <c r="N24" i="4"/>
  <c r="K24" i="4" s="1"/>
  <c r="J24" i="4" s="1"/>
  <c r="R23" i="4"/>
  <c r="N23" i="4"/>
  <c r="K23" i="4" s="1"/>
  <c r="J23" i="4" s="1"/>
  <c r="R22" i="4"/>
  <c r="N22" i="4"/>
  <c r="K22" i="4"/>
  <c r="J22" i="4"/>
  <c r="R21" i="4"/>
  <c r="N21" i="4"/>
  <c r="K21" i="4" s="1"/>
  <c r="J21" i="4" s="1"/>
  <c r="R20" i="4"/>
  <c r="N20" i="4"/>
  <c r="K20" i="4" s="1"/>
  <c r="J20" i="4" s="1"/>
  <c r="R19" i="4"/>
  <c r="N19" i="4"/>
  <c r="K19" i="4"/>
  <c r="J19" i="4"/>
  <c r="V18" i="4"/>
  <c r="R18" i="4"/>
  <c r="N18" i="4"/>
  <c r="K18" i="4" s="1"/>
  <c r="J18" i="4" s="1"/>
  <c r="R17" i="4"/>
  <c r="N17" i="4"/>
  <c r="K17" i="4"/>
  <c r="J17" i="4" s="1"/>
  <c r="R16" i="4"/>
  <c r="K16" i="4"/>
  <c r="J16" i="4"/>
  <c r="V15" i="4"/>
  <c r="R15" i="4"/>
  <c r="N15" i="4"/>
  <c r="K15" i="4" s="1"/>
  <c r="J15" i="4" s="1"/>
  <c r="R14" i="4"/>
  <c r="N14" i="4"/>
  <c r="K14" i="4"/>
  <c r="J14" i="4" s="1"/>
  <c r="V13" i="4"/>
  <c r="R13" i="4"/>
  <c r="K13" i="4"/>
  <c r="J13" i="4" s="1"/>
  <c r="R12" i="4"/>
  <c r="K12" i="4"/>
  <c r="J12" i="4" s="1"/>
  <c r="V11" i="4"/>
  <c r="R11" i="4"/>
  <c r="N11" i="4"/>
  <c r="K11" i="4"/>
  <c r="J11" i="4" s="1"/>
  <c r="V10" i="4"/>
  <c r="R10" i="4"/>
  <c r="K10" i="4"/>
  <c r="J10" i="4" s="1"/>
  <c r="V9" i="4"/>
  <c r="K9" i="4" s="1"/>
  <c r="J9" i="4" s="1"/>
  <c r="R9" i="4"/>
  <c r="N9" i="4"/>
  <c r="R8" i="4"/>
  <c r="N8" i="4"/>
  <c r="K8" i="4" s="1"/>
  <c r="J8" i="4" s="1"/>
  <c r="V7" i="4"/>
  <c r="R7" i="4"/>
  <c r="N7" i="4"/>
  <c r="K7" i="4"/>
  <c r="J7" i="4" s="1"/>
  <c r="V6" i="4"/>
  <c r="R6" i="4"/>
  <c r="N6" i="4"/>
  <c r="K6" i="4" s="1"/>
  <c r="J6" i="4" s="1"/>
  <c r="R5" i="4"/>
  <c r="K5" i="4"/>
  <c r="J5" i="4"/>
  <c r="V4" i="4"/>
  <c r="V1" i="4" s="1"/>
  <c r="R4" i="4"/>
  <c r="N4" i="4"/>
  <c r="K4" i="4" s="1"/>
  <c r="J4" i="4" s="1"/>
  <c r="V3" i="4"/>
  <c r="R3" i="4"/>
  <c r="R1" i="4" s="1"/>
  <c r="N3" i="4"/>
  <c r="N1" i="4" s="1"/>
  <c r="K3" i="4"/>
  <c r="J3" i="4" s="1"/>
  <c r="Z1" i="4"/>
  <c r="Y1" i="4"/>
  <c r="X1" i="4"/>
  <c r="S1" i="4"/>
  <c r="K262" i="3"/>
  <c r="J262" i="3"/>
  <c r="K261" i="3"/>
  <c r="J261" i="3" s="1"/>
  <c r="K260" i="3"/>
  <c r="J260" i="3"/>
  <c r="K259" i="3"/>
  <c r="J259" i="3"/>
  <c r="K258" i="3"/>
  <c r="J258" i="3" s="1"/>
  <c r="K257" i="3"/>
  <c r="J257" i="3"/>
  <c r="K256" i="3"/>
  <c r="J256" i="3"/>
  <c r="K255" i="3"/>
  <c r="J255" i="3" s="1"/>
  <c r="K254" i="3"/>
  <c r="J254" i="3"/>
  <c r="K253" i="3"/>
  <c r="J253" i="3"/>
  <c r="K252" i="3"/>
  <c r="J252" i="3" s="1"/>
  <c r="K251" i="3"/>
  <c r="J251" i="3"/>
  <c r="K250" i="3"/>
  <c r="J250" i="3"/>
  <c r="K249" i="3"/>
  <c r="J249" i="3" s="1"/>
  <c r="K248" i="3"/>
  <c r="J248" i="3"/>
  <c r="K247" i="3"/>
  <c r="J247" i="3"/>
  <c r="K246" i="3"/>
  <c r="J246" i="3" s="1"/>
  <c r="K245" i="3"/>
  <c r="J245" i="3"/>
  <c r="K244" i="3"/>
  <c r="J244" i="3"/>
  <c r="K243" i="3"/>
  <c r="J243" i="3" s="1"/>
  <c r="K242" i="3"/>
  <c r="J242" i="3"/>
  <c r="K241" i="3"/>
  <c r="J241" i="3"/>
  <c r="K240" i="3"/>
  <c r="J240" i="3" s="1"/>
  <c r="K239" i="3"/>
  <c r="J239" i="3"/>
  <c r="K238" i="3"/>
  <c r="J238" i="3"/>
  <c r="K237" i="3"/>
  <c r="J237" i="3" s="1"/>
  <c r="K236" i="3"/>
  <c r="J236" i="3"/>
  <c r="K235" i="3"/>
  <c r="J235" i="3"/>
  <c r="K234" i="3"/>
  <c r="J234" i="3" s="1"/>
  <c r="K233" i="3"/>
  <c r="J233" i="3"/>
  <c r="K232" i="3"/>
  <c r="J232" i="3"/>
  <c r="K231" i="3"/>
  <c r="J231" i="3" s="1"/>
  <c r="K230" i="3"/>
  <c r="J230" i="3"/>
  <c r="K229" i="3"/>
  <c r="J229" i="3"/>
  <c r="K228" i="3"/>
  <c r="J228" i="3" s="1"/>
  <c r="K227" i="3"/>
  <c r="J227" i="3"/>
  <c r="K226" i="3"/>
  <c r="J226" i="3"/>
  <c r="K225" i="3"/>
  <c r="J225" i="3" s="1"/>
  <c r="K224" i="3"/>
  <c r="J224" i="3"/>
  <c r="K223" i="3"/>
  <c r="J223" i="3"/>
  <c r="K222" i="3"/>
  <c r="J222" i="3" s="1"/>
  <c r="K221" i="3"/>
  <c r="J221" i="3"/>
  <c r="K220" i="3"/>
  <c r="J220" i="3"/>
  <c r="K219" i="3"/>
  <c r="J219" i="3" s="1"/>
  <c r="K218" i="3"/>
  <c r="J218" i="3"/>
  <c r="K217" i="3"/>
  <c r="J217" i="3"/>
  <c r="K216" i="3"/>
  <c r="J216" i="3" s="1"/>
  <c r="K215" i="3"/>
  <c r="J215" i="3"/>
  <c r="K214" i="3"/>
  <c r="J214" i="3"/>
  <c r="K213" i="3"/>
  <c r="J213" i="3" s="1"/>
  <c r="K212" i="3"/>
  <c r="J212" i="3"/>
  <c r="K211" i="3"/>
  <c r="J211" i="3"/>
  <c r="K210" i="3"/>
  <c r="J210" i="3" s="1"/>
  <c r="K209" i="3"/>
  <c r="J209" i="3"/>
  <c r="K208" i="3"/>
  <c r="J208" i="3"/>
  <c r="K207" i="3"/>
  <c r="J207" i="3" s="1"/>
  <c r="K206" i="3"/>
  <c r="J206" i="3"/>
  <c r="K205" i="3"/>
  <c r="J205" i="3"/>
  <c r="K204" i="3"/>
  <c r="J204" i="3" s="1"/>
  <c r="K203" i="3"/>
  <c r="J203" i="3"/>
  <c r="K202" i="3"/>
  <c r="J202" i="3"/>
  <c r="K201" i="3"/>
  <c r="J201" i="3" s="1"/>
  <c r="K200" i="3"/>
  <c r="J200" i="3"/>
  <c r="K199" i="3"/>
  <c r="J199" i="3"/>
  <c r="K198" i="3"/>
  <c r="J198" i="3" s="1"/>
  <c r="K197" i="3"/>
  <c r="J197" i="3"/>
  <c r="K196" i="3"/>
  <c r="J196" i="3"/>
  <c r="K195" i="3"/>
  <c r="J195" i="3" s="1"/>
  <c r="K194" i="3"/>
  <c r="J194" i="3"/>
  <c r="K193" i="3"/>
  <c r="J193" i="3"/>
  <c r="K192" i="3"/>
  <c r="J192" i="3" s="1"/>
  <c r="K191" i="3"/>
  <c r="J191" i="3"/>
  <c r="K190" i="3"/>
  <c r="J190" i="3"/>
  <c r="K189" i="3"/>
  <c r="J189" i="3" s="1"/>
  <c r="K188" i="3"/>
  <c r="J188" i="3"/>
  <c r="K187" i="3"/>
  <c r="J187" i="3"/>
  <c r="K186" i="3"/>
  <c r="J186" i="3" s="1"/>
  <c r="K185" i="3"/>
  <c r="J185" i="3"/>
  <c r="K184" i="3"/>
  <c r="J184" i="3"/>
  <c r="K183" i="3"/>
  <c r="J183" i="3" s="1"/>
  <c r="K182" i="3"/>
  <c r="J182" i="3"/>
  <c r="K181" i="3"/>
  <c r="J181" i="3"/>
  <c r="K180" i="3"/>
  <c r="J180" i="3" s="1"/>
  <c r="K179" i="3"/>
  <c r="J179" i="3"/>
  <c r="K178" i="3"/>
  <c r="J178" i="3"/>
  <c r="K177" i="3"/>
  <c r="J177" i="3" s="1"/>
  <c r="K176" i="3"/>
  <c r="J176" i="3"/>
  <c r="K175" i="3"/>
  <c r="J175" i="3"/>
  <c r="K174" i="3"/>
  <c r="J174" i="3" s="1"/>
  <c r="K173" i="3"/>
  <c r="J173" i="3"/>
  <c r="K172" i="3"/>
  <c r="J172" i="3"/>
  <c r="K171" i="3"/>
  <c r="J171" i="3" s="1"/>
  <c r="K170" i="3"/>
  <c r="J170" i="3"/>
  <c r="K169" i="3"/>
  <c r="J169" i="3"/>
  <c r="K168" i="3"/>
  <c r="J168" i="3" s="1"/>
  <c r="K167" i="3"/>
  <c r="J167" i="3"/>
  <c r="K166" i="3"/>
  <c r="J166" i="3"/>
  <c r="K165" i="3"/>
  <c r="J165" i="3" s="1"/>
  <c r="K164" i="3"/>
  <c r="J164" i="3"/>
  <c r="K163" i="3"/>
  <c r="J163" i="3"/>
  <c r="K162" i="3"/>
  <c r="J162" i="3" s="1"/>
  <c r="K161" i="3"/>
  <c r="J161" i="3"/>
  <c r="K160" i="3"/>
  <c r="J160" i="3"/>
  <c r="K159" i="3"/>
  <c r="J159" i="3" s="1"/>
  <c r="K158" i="3"/>
  <c r="J158" i="3"/>
  <c r="K157" i="3"/>
  <c r="J157" i="3"/>
  <c r="K156" i="3"/>
  <c r="J156" i="3" s="1"/>
  <c r="K155" i="3"/>
  <c r="J155" i="3"/>
  <c r="K154" i="3"/>
  <c r="J154" i="3"/>
  <c r="K153" i="3"/>
  <c r="J153" i="3" s="1"/>
  <c r="K152" i="3"/>
  <c r="J152" i="3"/>
  <c r="K151" i="3"/>
  <c r="J151" i="3"/>
  <c r="K150" i="3"/>
  <c r="J150" i="3" s="1"/>
  <c r="K149" i="3"/>
  <c r="J149" i="3"/>
  <c r="K148" i="3"/>
  <c r="J148" i="3"/>
  <c r="K147" i="3"/>
  <c r="J147" i="3" s="1"/>
  <c r="K146" i="3"/>
  <c r="J146" i="3"/>
  <c r="K145" i="3"/>
  <c r="J145" i="3"/>
  <c r="K144" i="3"/>
  <c r="J144" i="3" s="1"/>
  <c r="K143" i="3"/>
  <c r="J143" i="3"/>
  <c r="K142" i="3"/>
  <c r="J142" i="3"/>
  <c r="K141" i="3"/>
  <c r="J141" i="3" s="1"/>
  <c r="K140" i="3"/>
  <c r="J140" i="3"/>
  <c r="K139" i="3"/>
  <c r="J139" i="3"/>
  <c r="K138" i="3"/>
  <c r="J138" i="3" s="1"/>
  <c r="K137" i="3"/>
  <c r="J137" i="3"/>
  <c r="K136" i="3"/>
  <c r="J136" i="3"/>
  <c r="K135" i="3"/>
  <c r="J135" i="3" s="1"/>
  <c r="K134" i="3"/>
  <c r="J134" i="3"/>
  <c r="K133" i="3"/>
  <c r="J133" i="3"/>
  <c r="K132" i="3"/>
  <c r="J132" i="3" s="1"/>
  <c r="K131" i="3"/>
  <c r="J131" i="3"/>
  <c r="K130" i="3"/>
  <c r="J130" i="3"/>
  <c r="K129" i="3"/>
  <c r="J129" i="3" s="1"/>
  <c r="K128" i="3"/>
  <c r="J128" i="3"/>
  <c r="K127" i="3"/>
  <c r="J127" i="3"/>
  <c r="K126" i="3"/>
  <c r="J126" i="3" s="1"/>
  <c r="K125" i="3"/>
  <c r="J125" i="3"/>
  <c r="K124" i="3"/>
  <c r="J124" i="3"/>
  <c r="K123" i="3"/>
  <c r="J123" i="3" s="1"/>
  <c r="K122" i="3"/>
  <c r="J122" i="3"/>
  <c r="K121" i="3"/>
  <c r="J121" i="3"/>
  <c r="K120" i="3"/>
  <c r="J120" i="3" s="1"/>
  <c r="K119" i="3"/>
  <c r="J119" i="3"/>
  <c r="K118" i="3"/>
  <c r="J118" i="3"/>
  <c r="K117" i="3"/>
  <c r="J117" i="3" s="1"/>
  <c r="K116" i="3"/>
  <c r="J116" i="3"/>
  <c r="K115" i="3"/>
  <c r="J115" i="3"/>
  <c r="K114" i="3"/>
  <c r="J114" i="3" s="1"/>
  <c r="K113" i="3"/>
  <c r="J113" i="3"/>
  <c r="K112" i="3"/>
  <c r="J112" i="3"/>
  <c r="K111" i="3"/>
  <c r="J111" i="3" s="1"/>
  <c r="K110" i="3"/>
  <c r="J110" i="3"/>
  <c r="K109" i="3"/>
  <c r="J109" i="3"/>
  <c r="K108" i="3"/>
  <c r="J108" i="3" s="1"/>
  <c r="K107" i="3"/>
  <c r="J107" i="3"/>
  <c r="K106" i="3"/>
  <c r="J106" i="3"/>
  <c r="K105" i="3"/>
  <c r="J105" i="3" s="1"/>
  <c r="K104" i="3"/>
  <c r="J104" i="3"/>
  <c r="K103" i="3"/>
  <c r="J103" i="3"/>
  <c r="K102" i="3"/>
  <c r="J102" i="3" s="1"/>
  <c r="K101" i="3"/>
  <c r="J101" i="3"/>
  <c r="K100" i="3"/>
  <c r="J100" i="3" s="1"/>
  <c r="K99" i="3"/>
  <c r="J99" i="3" s="1"/>
  <c r="K98" i="3"/>
  <c r="J98" i="3"/>
  <c r="K97" i="3"/>
  <c r="J97" i="3"/>
  <c r="K96" i="3"/>
  <c r="J96" i="3" s="1"/>
  <c r="K95" i="3"/>
  <c r="J95" i="3"/>
  <c r="K94" i="3"/>
  <c r="J94" i="3" s="1"/>
  <c r="K93" i="3"/>
  <c r="J93" i="3" s="1"/>
  <c r="K92" i="3"/>
  <c r="J92" i="3"/>
  <c r="K91" i="3"/>
  <c r="J91" i="3"/>
  <c r="K90" i="3"/>
  <c r="J90" i="3" s="1"/>
  <c r="K89" i="3"/>
  <c r="J89" i="3"/>
  <c r="K88" i="3"/>
  <c r="J88" i="3" s="1"/>
  <c r="K87" i="3"/>
  <c r="J87" i="3" s="1"/>
  <c r="K86" i="3"/>
  <c r="J86" i="3"/>
  <c r="K85" i="3"/>
  <c r="J85" i="3"/>
  <c r="K84" i="3"/>
  <c r="J84" i="3" s="1"/>
  <c r="K83" i="3"/>
  <c r="J83" i="3"/>
  <c r="K82" i="3"/>
  <c r="J82" i="3" s="1"/>
  <c r="K81" i="3"/>
  <c r="J81" i="3" s="1"/>
  <c r="K80" i="3"/>
  <c r="J80" i="3"/>
  <c r="K79" i="3"/>
  <c r="J79" i="3"/>
  <c r="K78" i="3"/>
  <c r="J78" i="3" s="1"/>
  <c r="K77" i="3"/>
  <c r="J77" i="3"/>
  <c r="K76" i="3"/>
  <c r="J76" i="3" s="1"/>
  <c r="K75" i="3"/>
  <c r="J75" i="3" s="1"/>
  <c r="K74" i="3"/>
  <c r="J74" i="3"/>
  <c r="K73" i="3"/>
  <c r="J73" i="3"/>
  <c r="K72" i="3"/>
  <c r="J72" i="3" s="1"/>
  <c r="K71" i="3"/>
  <c r="J71" i="3"/>
  <c r="K70" i="3"/>
  <c r="J70" i="3" s="1"/>
  <c r="K69" i="3"/>
  <c r="J69" i="3" s="1"/>
  <c r="K68" i="3"/>
  <c r="J68" i="3" s="1"/>
  <c r="K67" i="3"/>
  <c r="J67" i="3"/>
  <c r="K66" i="3"/>
  <c r="J66" i="3" s="1"/>
  <c r="K65" i="3"/>
  <c r="J65" i="3"/>
  <c r="K64" i="3"/>
  <c r="J64" i="3" s="1"/>
  <c r="K63" i="3"/>
  <c r="J63" i="3" s="1"/>
  <c r="K62" i="3"/>
  <c r="J62" i="3" s="1"/>
  <c r="K61" i="3"/>
  <c r="J61" i="3"/>
  <c r="K60" i="3"/>
  <c r="J60" i="3" s="1"/>
  <c r="K59" i="3"/>
  <c r="J59" i="3"/>
  <c r="K58" i="3"/>
  <c r="J58" i="3" s="1"/>
  <c r="K57" i="3"/>
  <c r="J57" i="3" s="1"/>
  <c r="K56" i="3"/>
  <c r="J56" i="3" s="1"/>
  <c r="K55" i="3"/>
  <c r="J55" i="3"/>
  <c r="K54" i="3"/>
  <c r="J54" i="3" s="1"/>
  <c r="K53" i="3"/>
  <c r="J53" i="3"/>
  <c r="K52" i="3"/>
  <c r="J52" i="3" s="1"/>
  <c r="K51" i="3"/>
  <c r="J51" i="3" s="1"/>
  <c r="K50" i="3"/>
  <c r="J50" i="3" s="1"/>
  <c r="K49" i="3"/>
  <c r="J49" i="3"/>
  <c r="K48" i="3"/>
  <c r="J48" i="3" s="1"/>
  <c r="K47" i="3"/>
  <c r="J47" i="3"/>
  <c r="K46" i="3"/>
  <c r="J46" i="3" s="1"/>
  <c r="K45" i="3"/>
  <c r="J45" i="3" s="1"/>
  <c r="K44" i="3"/>
  <c r="J44" i="3" s="1"/>
  <c r="K43" i="3"/>
  <c r="J43" i="3"/>
  <c r="K42" i="3"/>
  <c r="J42" i="3" s="1"/>
  <c r="K41" i="3"/>
  <c r="J41" i="3"/>
  <c r="K40" i="3"/>
  <c r="J40" i="3" s="1"/>
  <c r="K39" i="3"/>
  <c r="J39" i="3" s="1"/>
  <c r="K38" i="3"/>
  <c r="J38" i="3" s="1"/>
  <c r="K37" i="3"/>
  <c r="J37" i="3"/>
  <c r="K36" i="3"/>
  <c r="J36" i="3" s="1"/>
  <c r="K35" i="3"/>
  <c r="J35" i="3"/>
  <c r="K34" i="3"/>
  <c r="J34" i="3" s="1"/>
  <c r="K33" i="3"/>
  <c r="J33" i="3" s="1"/>
  <c r="K32" i="3"/>
  <c r="J32" i="3" s="1"/>
  <c r="K31" i="3"/>
  <c r="J31" i="3"/>
  <c r="K30" i="3"/>
  <c r="J30" i="3" s="1"/>
  <c r="K29" i="3"/>
  <c r="J29" i="3"/>
  <c r="K28" i="3"/>
  <c r="J28" i="3" s="1"/>
  <c r="K27" i="3"/>
  <c r="J27" i="3" s="1"/>
  <c r="K26" i="3"/>
  <c r="J26" i="3" s="1"/>
  <c r="K25" i="3"/>
  <c r="J25" i="3"/>
  <c r="K24" i="3"/>
  <c r="J24" i="3" s="1"/>
  <c r="K23" i="3"/>
  <c r="J23" i="3"/>
  <c r="K22" i="3"/>
  <c r="J22" i="3" s="1"/>
  <c r="K21" i="3"/>
  <c r="J21" i="3" s="1"/>
  <c r="K20" i="3"/>
  <c r="J20" i="3" s="1"/>
  <c r="K19" i="3"/>
  <c r="J19" i="3"/>
  <c r="K18" i="3"/>
  <c r="J18" i="3" s="1"/>
  <c r="K17" i="3"/>
  <c r="J17" i="3"/>
  <c r="K16" i="3"/>
  <c r="J16" i="3" s="1"/>
  <c r="K15" i="3"/>
  <c r="J15" i="3" s="1"/>
  <c r="K14" i="3"/>
  <c r="J14" i="3" s="1"/>
  <c r="K13" i="3"/>
  <c r="J13" i="3"/>
  <c r="K12" i="3"/>
  <c r="J12" i="3" s="1"/>
  <c r="K11" i="3"/>
  <c r="J11" i="3"/>
  <c r="K10" i="3"/>
  <c r="J10" i="3" s="1"/>
  <c r="K9" i="3"/>
  <c r="J9" i="3" s="1"/>
  <c r="K8" i="3"/>
  <c r="J8" i="3" s="1"/>
  <c r="K7" i="3"/>
  <c r="J7" i="3"/>
  <c r="K6" i="3"/>
  <c r="J6" i="3" s="1"/>
  <c r="K5" i="3"/>
  <c r="J5" i="3"/>
  <c r="K4" i="3"/>
  <c r="J4" i="3" s="1"/>
  <c r="K3" i="3"/>
  <c r="J3" i="3" s="1"/>
  <c r="W1" i="3"/>
  <c r="U1" i="3" s="1"/>
  <c r="V1" i="3"/>
  <c r="N262" i="2"/>
  <c r="K262" i="2"/>
  <c r="J262" i="2" s="1"/>
  <c r="N261" i="2"/>
  <c r="K261" i="2" s="1"/>
  <c r="J261" i="2" s="1"/>
  <c r="N260" i="2"/>
  <c r="K260" i="2"/>
  <c r="J260" i="2" s="1"/>
  <c r="N259" i="2"/>
  <c r="K259" i="2"/>
  <c r="J259" i="2" s="1"/>
  <c r="N258" i="2"/>
  <c r="K258" i="2"/>
  <c r="J258" i="2" s="1"/>
  <c r="N257" i="2"/>
  <c r="K257" i="2" s="1"/>
  <c r="J257" i="2" s="1"/>
  <c r="N256" i="2"/>
  <c r="K256" i="2"/>
  <c r="J256" i="2" s="1"/>
  <c r="N255" i="2"/>
  <c r="K255" i="2"/>
  <c r="J255" i="2" s="1"/>
  <c r="N254" i="2"/>
  <c r="K254" i="2"/>
  <c r="J254" i="2" s="1"/>
  <c r="N253" i="2"/>
  <c r="K253" i="2" s="1"/>
  <c r="J253" i="2" s="1"/>
  <c r="N252" i="2"/>
  <c r="K252" i="2"/>
  <c r="J252" i="2" s="1"/>
  <c r="N251" i="2"/>
  <c r="K251" i="2"/>
  <c r="J251" i="2" s="1"/>
  <c r="N250" i="2"/>
  <c r="K250" i="2"/>
  <c r="J250" i="2" s="1"/>
  <c r="N249" i="2"/>
  <c r="K249" i="2" s="1"/>
  <c r="J249" i="2" s="1"/>
  <c r="N248" i="2"/>
  <c r="K248" i="2"/>
  <c r="J248" i="2" s="1"/>
  <c r="N247" i="2"/>
  <c r="K247" i="2"/>
  <c r="J247" i="2" s="1"/>
  <c r="N246" i="2"/>
  <c r="K246" i="2"/>
  <c r="J246" i="2" s="1"/>
  <c r="K245" i="2"/>
  <c r="J245" i="2" s="1"/>
  <c r="N244" i="2"/>
  <c r="K244" i="2" s="1"/>
  <c r="J244" i="2" s="1"/>
  <c r="N243" i="2"/>
  <c r="K243" i="2" s="1"/>
  <c r="J243" i="2" s="1"/>
  <c r="N242" i="2"/>
  <c r="K242" i="2" s="1"/>
  <c r="J242" i="2" s="1"/>
  <c r="N241" i="2"/>
  <c r="K241" i="2"/>
  <c r="J241" i="2" s="1"/>
  <c r="N240" i="2"/>
  <c r="K240" i="2" s="1"/>
  <c r="J240" i="2" s="1"/>
  <c r="N239" i="2"/>
  <c r="K239" i="2" s="1"/>
  <c r="J239" i="2" s="1"/>
  <c r="N238" i="2"/>
  <c r="K238" i="2" s="1"/>
  <c r="J238" i="2" s="1"/>
  <c r="N237" i="2"/>
  <c r="K237" i="2"/>
  <c r="J237" i="2" s="1"/>
  <c r="N236" i="2"/>
  <c r="K236" i="2" s="1"/>
  <c r="J236" i="2" s="1"/>
  <c r="N235" i="2"/>
  <c r="K235" i="2" s="1"/>
  <c r="J235" i="2" s="1"/>
  <c r="N234" i="2"/>
  <c r="K234" i="2" s="1"/>
  <c r="J234" i="2" s="1"/>
  <c r="N233" i="2"/>
  <c r="K233" i="2"/>
  <c r="J233" i="2" s="1"/>
  <c r="K232" i="2"/>
  <c r="J232" i="2" s="1"/>
  <c r="N231" i="2"/>
  <c r="K231" i="2"/>
  <c r="J231" i="2" s="1"/>
  <c r="N230" i="2"/>
  <c r="K230" i="2" s="1"/>
  <c r="J230" i="2" s="1"/>
  <c r="N229" i="2"/>
  <c r="K229" i="2" s="1"/>
  <c r="J229" i="2" s="1"/>
  <c r="K228" i="2"/>
  <c r="J228" i="2"/>
  <c r="N227" i="2"/>
  <c r="K227" i="2"/>
  <c r="J227" i="2"/>
  <c r="N226" i="2"/>
  <c r="K226" i="2"/>
  <c r="J226" i="2" s="1"/>
  <c r="N225" i="2"/>
  <c r="K225" i="2"/>
  <c r="J225" i="2" s="1"/>
  <c r="K224" i="2"/>
  <c r="J224" i="2" s="1"/>
  <c r="K223" i="2"/>
  <c r="J223" i="2" s="1"/>
  <c r="N222" i="2"/>
  <c r="K222" i="2"/>
  <c r="J222" i="2" s="1"/>
  <c r="N221" i="2"/>
  <c r="K221" i="2" s="1"/>
  <c r="J221" i="2" s="1"/>
  <c r="N220" i="2"/>
  <c r="K220" i="2" s="1"/>
  <c r="J220" i="2" s="1"/>
  <c r="K219" i="2"/>
  <c r="J219" i="2"/>
  <c r="N218" i="2"/>
  <c r="K218" i="2"/>
  <c r="J218" i="2"/>
  <c r="N217" i="2"/>
  <c r="K217" i="2"/>
  <c r="J217" i="2" s="1"/>
  <c r="N216" i="2"/>
  <c r="K216" i="2"/>
  <c r="J216" i="2" s="1"/>
  <c r="N215" i="2"/>
  <c r="K215" i="2" s="1"/>
  <c r="J215" i="2" s="1"/>
  <c r="K214" i="2"/>
  <c r="J214" i="2"/>
  <c r="N213" i="2"/>
  <c r="K213" i="2" s="1"/>
  <c r="J213" i="2" s="1"/>
  <c r="N212" i="2"/>
  <c r="K212" i="2" s="1"/>
  <c r="J212" i="2" s="1"/>
  <c r="N211" i="2"/>
  <c r="K211" i="2"/>
  <c r="J211" i="2" s="1"/>
  <c r="N210" i="2"/>
  <c r="K210" i="2" s="1"/>
  <c r="J210" i="2" s="1"/>
  <c r="N209" i="2"/>
  <c r="K209" i="2" s="1"/>
  <c r="J209" i="2" s="1"/>
  <c r="N208" i="2"/>
  <c r="K208" i="2" s="1"/>
  <c r="J208" i="2" s="1"/>
  <c r="N207" i="2"/>
  <c r="K207" i="2"/>
  <c r="J207" i="2" s="1"/>
  <c r="N206" i="2"/>
  <c r="K206" i="2" s="1"/>
  <c r="J206" i="2" s="1"/>
  <c r="N205" i="2"/>
  <c r="K205" i="2" s="1"/>
  <c r="J205" i="2" s="1"/>
  <c r="N204" i="2"/>
  <c r="K204" i="2" s="1"/>
  <c r="J204" i="2" s="1"/>
  <c r="N203" i="2"/>
  <c r="K203" i="2"/>
  <c r="J203" i="2" s="1"/>
  <c r="K202" i="2"/>
  <c r="J202" i="2" s="1"/>
  <c r="K201" i="2"/>
  <c r="J201" i="2"/>
  <c r="K200" i="2"/>
  <c r="J200" i="2"/>
  <c r="K199" i="2"/>
  <c r="J199" i="2" s="1"/>
  <c r="K198" i="2"/>
  <c r="J198" i="2" s="1"/>
  <c r="K197" i="2"/>
  <c r="J197" i="2" s="1"/>
  <c r="K196" i="2"/>
  <c r="J196" i="2" s="1"/>
  <c r="K195" i="2"/>
  <c r="J195" i="2"/>
  <c r="K194" i="2"/>
  <c r="J194" i="2"/>
  <c r="K193" i="2"/>
  <c r="J193" i="2" s="1"/>
  <c r="K192" i="2"/>
  <c r="J192" i="2" s="1"/>
  <c r="K191" i="2"/>
  <c r="J191" i="2" s="1"/>
  <c r="K190" i="2"/>
  <c r="J190" i="2" s="1"/>
  <c r="K189" i="2"/>
  <c r="J189" i="2"/>
  <c r="K188" i="2"/>
  <c r="J188" i="2"/>
  <c r="K187" i="2"/>
  <c r="J187" i="2" s="1"/>
  <c r="K186" i="2"/>
  <c r="J186" i="2" s="1"/>
  <c r="K185" i="2"/>
  <c r="J185" i="2" s="1"/>
  <c r="K184" i="2"/>
  <c r="J184" i="2" s="1"/>
  <c r="K183" i="2"/>
  <c r="J183" i="2"/>
  <c r="K182" i="2"/>
  <c r="J182" i="2"/>
  <c r="K181" i="2"/>
  <c r="J181" i="2" s="1"/>
  <c r="K180" i="2"/>
  <c r="J180" i="2" s="1"/>
  <c r="K179" i="2"/>
  <c r="J179" i="2" s="1"/>
  <c r="K178" i="2"/>
  <c r="J178" i="2" s="1"/>
  <c r="K177" i="2"/>
  <c r="J177" i="2"/>
  <c r="K176" i="2"/>
  <c r="J176" i="2"/>
  <c r="K175" i="2"/>
  <c r="J175" i="2" s="1"/>
  <c r="K174" i="2"/>
  <c r="J174" i="2" s="1"/>
  <c r="K173" i="2"/>
  <c r="J173" i="2" s="1"/>
  <c r="K172" i="2"/>
  <c r="J172" i="2" s="1"/>
  <c r="K171" i="2"/>
  <c r="J171" i="2"/>
  <c r="K170" i="2"/>
  <c r="J170" i="2"/>
  <c r="K169" i="2"/>
  <c r="J169" i="2" s="1"/>
  <c r="K168" i="2"/>
  <c r="J168" i="2" s="1"/>
  <c r="K167" i="2"/>
  <c r="J167" i="2" s="1"/>
  <c r="K166" i="2"/>
  <c r="J166" i="2" s="1"/>
  <c r="K165" i="2"/>
  <c r="J165" i="2"/>
  <c r="K164" i="2"/>
  <c r="J164" i="2" s="1"/>
  <c r="K163" i="2"/>
  <c r="J163" i="2" s="1"/>
  <c r="K162" i="2"/>
  <c r="J162" i="2" s="1"/>
  <c r="K161" i="2"/>
  <c r="J161" i="2" s="1"/>
  <c r="K160" i="2"/>
  <c r="J160" i="2" s="1"/>
  <c r="K159" i="2"/>
  <c r="J159" i="2"/>
  <c r="K158" i="2"/>
  <c r="J158" i="2" s="1"/>
  <c r="K157" i="2"/>
  <c r="J157" i="2" s="1"/>
  <c r="K156" i="2"/>
  <c r="J156" i="2" s="1"/>
  <c r="K155" i="2"/>
  <c r="J155" i="2" s="1"/>
  <c r="K154" i="2"/>
  <c r="J154" i="2" s="1"/>
  <c r="K153" i="2"/>
  <c r="J153" i="2"/>
  <c r="K152" i="2"/>
  <c r="J152" i="2" s="1"/>
  <c r="K151" i="2"/>
  <c r="J151" i="2" s="1"/>
  <c r="K150" i="2"/>
  <c r="J150" i="2" s="1"/>
  <c r="K149" i="2"/>
  <c r="J149" i="2" s="1"/>
  <c r="K148" i="2"/>
  <c r="J148" i="2" s="1"/>
  <c r="K147" i="2"/>
  <c r="J147" i="2"/>
  <c r="K146" i="2"/>
  <c r="J146" i="2" s="1"/>
  <c r="K145" i="2"/>
  <c r="J145" i="2" s="1"/>
  <c r="K144" i="2"/>
  <c r="J144" i="2" s="1"/>
  <c r="K143" i="2"/>
  <c r="J143" i="2" s="1"/>
  <c r="K142" i="2"/>
  <c r="J142" i="2" s="1"/>
  <c r="K141" i="2"/>
  <c r="J141" i="2" s="1"/>
  <c r="K140" i="2"/>
  <c r="J140" i="2" s="1"/>
  <c r="K139" i="2"/>
  <c r="J139" i="2" s="1"/>
  <c r="K138" i="2"/>
  <c r="J138" i="2" s="1"/>
  <c r="K137" i="2"/>
  <c r="J137" i="2" s="1"/>
  <c r="K136" i="2"/>
  <c r="J136" i="2" s="1"/>
  <c r="N135" i="2"/>
  <c r="K135" i="2" s="1"/>
  <c r="J135" i="2" s="1"/>
  <c r="K134" i="2"/>
  <c r="J134" i="2"/>
  <c r="W133" i="2"/>
  <c r="K133" i="2"/>
  <c r="J133" i="2" s="1"/>
  <c r="K132" i="2"/>
  <c r="J132" i="2" s="1"/>
  <c r="K131" i="2"/>
  <c r="J131" i="2" s="1"/>
  <c r="K130" i="2"/>
  <c r="J130" i="2" s="1"/>
  <c r="N129" i="2"/>
  <c r="K129" i="2" s="1"/>
  <c r="J129" i="2" s="1"/>
  <c r="K128" i="2"/>
  <c r="J128" i="2"/>
  <c r="W127" i="2"/>
  <c r="K127" i="2"/>
  <c r="J127" i="2" s="1"/>
  <c r="K126" i="2"/>
  <c r="J126" i="2" s="1"/>
  <c r="K125" i="2"/>
  <c r="J125" i="2" s="1"/>
  <c r="K124" i="2"/>
  <c r="J124" i="2" s="1"/>
  <c r="K123" i="2"/>
  <c r="J123" i="2" s="1"/>
  <c r="N122" i="2"/>
  <c r="K122" i="2" s="1"/>
  <c r="J122" i="2"/>
  <c r="K121" i="2"/>
  <c r="J121" i="2"/>
  <c r="K120" i="2"/>
  <c r="J120" i="2"/>
  <c r="K119" i="2"/>
  <c r="J119" i="2" s="1"/>
  <c r="K118" i="2"/>
  <c r="J118" i="2"/>
  <c r="W117" i="2"/>
  <c r="K117" i="2"/>
  <c r="J117" i="2" s="1"/>
  <c r="N116" i="2"/>
  <c r="K116" i="2" s="1"/>
  <c r="J116" i="2" s="1"/>
  <c r="W115" i="2"/>
  <c r="K115" i="2"/>
  <c r="J115" i="2" s="1"/>
  <c r="K114" i="2"/>
  <c r="J114" i="2" s="1"/>
  <c r="W113" i="2"/>
  <c r="K113" i="2" s="1"/>
  <c r="J113" i="2" s="1"/>
  <c r="K112" i="2"/>
  <c r="J112" i="2"/>
  <c r="K111" i="2"/>
  <c r="J111" i="2"/>
  <c r="S110" i="2"/>
  <c r="K110" i="2"/>
  <c r="J110" i="2" s="1"/>
  <c r="K109" i="2"/>
  <c r="J109" i="2" s="1"/>
  <c r="K108" i="2"/>
  <c r="J108" i="2" s="1"/>
  <c r="K107" i="2"/>
  <c r="J107" i="2" s="1"/>
  <c r="K106" i="2"/>
  <c r="J106" i="2" s="1"/>
  <c r="K105" i="2"/>
  <c r="J105" i="2" s="1"/>
  <c r="K104" i="2"/>
  <c r="J104" i="2" s="1"/>
  <c r="K103" i="2"/>
  <c r="J103" i="2" s="1"/>
  <c r="K102" i="2"/>
  <c r="J102" i="2" s="1"/>
  <c r="K101" i="2"/>
  <c r="J101" i="2" s="1"/>
  <c r="K100" i="2"/>
  <c r="J100" i="2" s="1"/>
  <c r="K99" i="2"/>
  <c r="J99" i="2" s="1"/>
  <c r="K98" i="2"/>
  <c r="J98" i="2" s="1"/>
  <c r="K97" i="2"/>
  <c r="J97" i="2" s="1"/>
  <c r="K96" i="2"/>
  <c r="J96" i="2" s="1"/>
  <c r="K95" i="2"/>
  <c r="J95" i="2" s="1"/>
  <c r="K94" i="2"/>
  <c r="J94" i="2" s="1"/>
  <c r="K93" i="2"/>
  <c r="J93" i="2" s="1"/>
  <c r="K92" i="2"/>
  <c r="J92" i="2" s="1"/>
  <c r="K91" i="2"/>
  <c r="J91" i="2" s="1"/>
  <c r="K90" i="2"/>
  <c r="J90" i="2" s="1"/>
  <c r="K89" i="2"/>
  <c r="J89" i="2" s="1"/>
  <c r="K88" i="2"/>
  <c r="J88" i="2" s="1"/>
  <c r="K87" i="2"/>
  <c r="J87" i="2" s="1"/>
  <c r="K86" i="2"/>
  <c r="J86" i="2" s="1"/>
  <c r="K85" i="2"/>
  <c r="J85" i="2" s="1"/>
  <c r="K84" i="2"/>
  <c r="J84" i="2" s="1"/>
  <c r="K83" i="2"/>
  <c r="J83" i="2" s="1"/>
  <c r="K82" i="2"/>
  <c r="J82" i="2" s="1"/>
  <c r="K81" i="2"/>
  <c r="J81" i="2" s="1"/>
  <c r="K80" i="2"/>
  <c r="J80" i="2" s="1"/>
  <c r="K79" i="2"/>
  <c r="J79" i="2" s="1"/>
  <c r="K78" i="2"/>
  <c r="J78" i="2" s="1"/>
  <c r="K77" i="2"/>
  <c r="J77" i="2" s="1"/>
  <c r="K76" i="2"/>
  <c r="J76" i="2" s="1"/>
  <c r="W75" i="2"/>
  <c r="K75" i="2" s="1"/>
  <c r="J75" i="2"/>
  <c r="K74" i="2"/>
  <c r="J74" i="2" s="1"/>
  <c r="K73" i="2"/>
  <c r="J73" i="2"/>
  <c r="K72" i="2"/>
  <c r="J72" i="2"/>
  <c r="K71" i="2"/>
  <c r="J71" i="2"/>
  <c r="K70" i="2"/>
  <c r="J70" i="2"/>
  <c r="K69" i="2"/>
  <c r="J69" i="2"/>
  <c r="K68" i="2"/>
  <c r="J68" i="2" s="1"/>
  <c r="K67" i="2"/>
  <c r="J67" i="2"/>
  <c r="K66" i="2"/>
  <c r="J66" i="2"/>
  <c r="K65" i="2"/>
  <c r="J65" i="2"/>
  <c r="K64" i="2"/>
  <c r="J64" i="2"/>
  <c r="K63" i="2"/>
  <c r="J63" i="2"/>
  <c r="K62" i="2"/>
  <c r="J62" i="2" s="1"/>
  <c r="K61" i="2"/>
  <c r="J61" i="2"/>
  <c r="K60" i="2"/>
  <c r="J60" i="2"/>
  <c r="K59" i="2"/>
  <c r="J59" i="2"/>
  <c r="K58" i="2"/>
  <c r="J58" i="2"/>
  <c r="K57" i="2"/>
  <c r="J57" i="2"/>
  <c r="K56" i="2"/>
  <c r="J56" i="2" s="1"/>
  <c r="K55" i="2"/>
  <c r="J55" i="2"/>
  <c r="K54" i="2"/>
  <c r="J54" i="2"/>
  <c r="K53" i="2"/>
  <c r="J53" i="2"/>
  <c r="K52" i="2"/>
  <c r="J52" i="2"/>
  <c r="K51" i="2"/>
  <c r="J51" i="2"/>
  <c r="K50" i="2"/>
  <c r="J50" i="2" s="1"/>
  <c r="K49" i="2"/>
  <c r="J49" i="2"/>
  <c r="K48" i="2"/>
  <c r="J48" i="2"/>
  <c r="K47" i="2"/>
  <c r="J47" i="2"/>
  <c r="K46" i="2"/>
  <c r="J46" i="2"/>
  <c r="K45" i="2"/>
  <c r="J45" i="2"/>
  <c r="K44" i="2"/>
  <c r="J44" i="2" s="1"/>
  <c r="K43" i="2"/>
  <c r="J43" i="2"/>
  <c r="K42" i="2"/>
  <c r="J42" i="2"/>
  <c r="K41" i="2"/>
  <c r="J41" i="2"/>
  <c r="K40" i="2"/>
  <c r="J40" i="2"/>
  <c r="K39" i="2"/>
  <c r="J39" i="2"/>
  <c r="K38" i="2"/>
  <c r="J38" i="2" s="1"/>
  <c r="K37" i="2"/>
  <c r="J37" i="2"/>
  <c r="K36" i="2"/>
  <c r="J36" i="2"/>
  <c r="K35" i="2"/>
  <c r="J35" i="2"/>
  <c r="W34" i="2"/>
  <c r="K34" i="2"/>
  <c r="J34" i="2" s="1"/>
  <c r="N33" i="2"/>
  <c r="K33" i="2"/>
  <c r="J33" i="2" s="1"/>
  <c r="K32" i="2"/>
  <c r="J32" i="2"/>
  <c r="K31" i="2"/>
  <c r="J31" i="2"/>
  <c r="K30" i="2"/>
  <c r="J30" i="2"/>
  <c r="K29" i="2"/>
  <c r="J29" i="2"/>
  <c r="K28" i="2"/>
  <c r="J28" i="2"/>
  <c r="K27" i="2"/>
  <c r="J27" i="2" s="1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 s="1"/>
  <c r="K19" i="2"/>
  <c r="J19" i="2"/>
  <c r="K18" i="2"/>
  <c r="J18" i="2"/>
  <c r="K17" i="2"/>
  <c r="J17" i="2"/>
  <c r="K16" i="2"/>
  <c r="J16" i="2"/>
  <c r="K15" i="2"/>
  <c r="J15" i="2"/>
  <c r="K14" i="2"/>
  <c r="J14" i="2" s="1"/>
  <c r="K13" i="2"/>
  <c r="J13" i="2"/>
  <c r="K12" i="2"/>
  <c r="J12" i="2"/>
  <c r="K11" i="2"/>
  <c r="J11" i="2"/>
  <c r="K10" i="2"/>
  <c r="J10" i="2"/>
  <c r="K9" i="2"/>
  <c r="J9" i="2"/>
  <c r="K8" i="2"/>
  <c r="J8" i="2" s="1"/>
  <c r="K7" i="2"/>
  <c r="J7" i="2"/>
  <c r="K6" i="2"/>
  <c r="J6" i="2"/>
  <c r="K5" i="2"/>
  <c r="J5" i="2"/>
  <c r="K4" i="2"/>
  <c r="J4" i="2"/>
  <c r="K3" i="2"/>
  <c r="J3" i="2"/>
  <c r="AA1" i="2"/>
  <c r="Y1" i="2" s="1"/>
  <c r="Z1" i="2"/>
  <c r="J1" i="3" l="1"/>
  <c r="K1" i="2"/>
  <c r="J1" i="2"/>
  <c r="J1" i="5"/>
  <c r="U1" i="6"/>
  <c r="K192" i="4"/>
  <c r="J192" i="4" s="1"/>
  <c r="J1" i="4" s="1"/>
  <c r="K230" i="4"/>
  <c r="J230" i="4" s="1"/>
  <c r="K44" i="6"/>
  <c r="J44" i="6" s="1"/>
  <c r="J1" i="6" s="1"/>
  <c r="K260" i="4"/>
  <c r="J260" i="4" s="1"/>
  <c r="K262" i="4"/>
  <c r="J262" i="4" s="1"/>
  <c r="K264" i="4"/>
  <c r="J264" i="4" s="1"/>
  <c r="K266" i="4"/>
  <c r="J266" i="4" s="1"/>
  <c r="K1" i="3"/>
  <c r="K3" i="7"/>
  <c r="K1" i="7" s="1"/>
  <c r="L1" i="7"/>
  <c r="K222" i="4"/>
  <c r="J222" i="4" s="1"/>
  <c r="K233" i="4"/>
  <c r="J233" i="4" s="1"/>
  <c r="K235" i="4"/>
  <c r="J235" i="4" s="1"/>
  <c r="K237" i="4"/>
  <c r="J237" i="4" s="1"/>
  <c r="K215" i="4"/>
  <c r="J215" i="4" s="1"/>
  <c r="N1" i="6"/>
  <c r="K29" i="6"/>
  <c r="J29" i="6" s="1"/>
  <c r="P1" i="7"/>
  <c r="Y1" i="7"/>
  <c r="L106" i="7"/>
  <c r="K106" i="7" s="1"/>
  <c r="J1" i="8"/>
  <c r="J1" i="9"/>
  <c r="K1" i="9"/>
  <c r="K4" i="9"/>
  <c r="J4" i="9" s="1"/>
  <c r="K143" i="10"/>
  <c r="J143" i="10" s="1"/>
  <c r="J1" i="10" s="1"/>
  <c r="K1" i="8"/>
  <c r="V1" i="10"/>
  <c r="K167" i="10"/>
  <c r="J167" i="10" s="1"/>
  <c r="K184" i="10"/>
  <c r="J184" i="10" s="1"/>
  <c r="K262" i="10"/>
  <c r="J262" i="10" s="1"/>
  <c r="K178" i="10"/>
  <c r="J178" i="10" s="1"/>
  <c r="K162" i="10"/>
  <c r="J162" i="10" s="1"/>
  <c r="K228" i="10"/>
  <c r="J228" i="10" s="1"/>
  <c r="K244" i="10"/>
  <c r="J244" i="10" s="1"/>
  <c r="K249" i="10"/>
  <c r="J249" i="10" s="1"/>
  <c r="K265" i="10"/>
  <c r="J265" i="10" s="1"/>
  <c r="K229" i="10"/>
  <c r="J229" i="10" s="1"/>
  <c r="K234" i="10"/>
  <c r="J234" i="10" s="1"/>
  <c r="K250" i="10"/>
  <c r="J250" i="10" s="1"/>
  <c r="K255" i="10"/>
  <c r="J255" i="10" s="1"/>
  <c r="J3" i="11"/>
  <c r="J1" i="11" s="1"/>
  <c r="K12" i="14"/>
  <c r="F13" i="12"/>
  <c r="E13" i="12" s="1"/>
  <c r="E1" i="12" s="1"/>
  <c r="I1" i="12"/>
  <c r="F23" i="12"/>
  <c r="E23" i="12" s="1"/>
  <c r="F63" i="12"/>
  <c r="E63" i="12" s="1"/>
  <c r="O74" i="14"/>
  <c r="F76" i="12"/>
  <c r="E76" i="12" s="1"/>
  <c r="K97" i="14"/>
  <c r="F112" i="12"/>
  <c r="E112" i="12" s="1"/>
  <c r="K123" i="14"/>
  <c r="F130" i="12"/>
  <c r="E130" i="12" s="1"/>
  <c r="O1" i="12"/>
  <c r="K32" i="14"/>
  <c r="F34" i="12"/>
  <c r="E34" i="12" s="1"/>
  <c r="F113" i="12"/>
  <c r="E113" i="12" s="1"/>
  <c r="F43" i="12"/>
  <c r="E43" i="12" s="1"/>
  <c r="K87" i="14"/>
  <c r="F87" i="12"/>
  <c r="E87" i="12" s="1"/>
  <c r="K98" i="14"/>
  <c r="F98" i="12"/>
  <c r="E98" i="12" s="1"/>
  <c r="K136" i="14"/>
  <c r="F137" i="12"/>
  <c r="E137" i="12" s="1"/>
  <c r="P1" i="12"/>
  <c r="O111" i="14"/>
  <c r="F114" i="12"/>
  <c r="E114" i="12" s="1"/>
  <c r="F15" i="12"/>
  <c r="E15" i="12" s="1"/>
  <c r="F55" i="12"/>
  <c r="E55" i="12" s="1"/>
  <c r="K88" i="14"/>
  <c r="F89" i="12"/>
  <c r="E89" i="12" s="1"/>
  <c r="F162" i="12"/>
  <c r="E162" i="12" s="1"/>
  <c r="O124" i="14"/>
  <c r="F126" i="12"/>
  <c r="E126" i="12" s="1"/>
  <c r="K56" i="14"/>
  <c r="F56" i="12"/>
  <c r="E56" i="12" s="1"/>
  <c r="F80" i="12"/>
  <c r="E80" i="12" s="1"/>
  <c r="F121" i="12"/>
  <c r="E121" i="12" s="1"/>
  <c r="K59" i="14"/>
  <c r="F62" i="12"/>
  <c r="E62" i="12" s="1"/>
  <c r="F71" i="12"/>
  <c r="E71" i="12" s="1"/>
  <c r="O104" i="14"/>
  <c r="F117" i="12"/>
  <c r="E117" i="12" s="1"/>
  <c r="K53" i="14"/>
  <c r="F57" i="12"/>
  <c r="E57" i="12" s="1"/>
  <c r="O112" i="14"/>
  <c r="F118" i="12"/>
  <c r="E118" i="12" s="1"/>
  <c r="J4" i="13"/>
  <c r="J1" i="13" s="1"/>
  <c r="P130" i="15"/>
  <c r="G136" i="14"/>
  <c r="F136" i="14" s="1"/>
  <c r="W157" i="15"/>
  <c r="G160" i="14"/>
  <c r="F160" i="14" s="1"/>
  <c r="W108" i="15"/>
  <c r="G115" i="14"/>
  <c r="F115" i="14" s="1"/>
  <c r="O130" i="14"/>
  <c r="O226" i="14"/>
  <c r="W144" i="15"/>
  <c r="G148" i="14"/>
  <c r="F148" i="14" s="1"/>
  <c r="O211" i="14"/>
  <c r="F61" i="12"/>
  <c r="E61" i="12" s="1"/>
  <c r="F99" i="12"/>
  <c r="E99" i="12" s="1"/>
  <c r="F127" i="12"/>
  <c r="E127" i="12" s="1"/>
  <c r="F229" i="12"/>
  <c r="E229" i="12" s="1"/>
  <c r="F232" i="12"/>
  <c r="E232" i="12" s="1"/>
  <c r="F235" i="12"/>
  <c r="E235" i="12" s="1"/>
  <c r="F238" i="12"/>
  <c r="E238" i="12" s="1"/>
  <c r="W64" i="15"/>
  <c r="G69" i="14"/>
  <c r="F69" i="14" s="1"/>
  <c r="K137" i="15"/>
  <c r="J137" i="15" s="1"/>
  <c r="F135" i="12"/>
  <c r="E135" i="12" s="1"/>
  <c r="N1" i="14"/>
  <c r="O127" i="14"/>
  <c r="W217" i="15"/>
  <c r="G220" i="14"/>
  <c r="F220" i="14" s="1"/>
  <c r="J1" i="14"/>
  <c r="P5" i="15"/>
  <c r="J3" i="15"/>
  <c r="F96" i="12"/>
  <c r="E96" i="12" s="1"/>
  <c r="F100" i="12"/>
  <c r="E100" i="12" s="1"/>
  <c r="F139" i="12"/>
  <c r="E139" i="12" s="1"/>
  <c r="F125" i="12"/>
  <c r="E125" i="12" s="1"/>
  <c r="F168" i="12"/>
  <c r="E168" i="12" s="1"/>
  <c r="W210" i="15"/>
  <c r="G215" i="14"/>
  <c r="F215" i="14" s="1"/>
  <c r="F3" i="14"/>
  <c r="G177" i="14"/>
  <c r="F177" i="14" s="1"/>
  <c r="W173" i="15"/>
  <c r="W220" i="15"/>
  <c r="G223" i="14"/>
  <c r="F223" i="14" s="1"/>
  <c r="K1" i="14"/>
  <c r="P56" i="15"/>
  <c r="G56" i="14"/>
  <c r="F56" i="14" s="1"/>
  <c r="G86" i="14"/>
  <c r="F86" i="14" s="1"/>
  <c r="P83" i="15"/>
  <c r="K114" i="15"/>
  <c r="J114" i="15" s="1"/>
  <c r="O1" i="14"/>
  <c r="W73" i="15"/>
  <c r="K121" i="15"/>
  <c r="J121" i="15" s="1"/>
  <c r="F163" i="12"/>
  <c r="E163" i="12" s="1"/>
  <c r="F166" i="12"/>
  <c r="E166" i="12" s="1"/>
  <c r="F176" i="12"/>
  <c r="E176" i="12" s="1"/>
  <c r="F219" i="12"/>
  <c r="E219" i="12" s="1"/>
  <c r="F222" i="12"/>
  <c r="E222" i="12" s="1"/>
  <c r="F225" i="12"/>
  <c r="E225" i="12" s="1"/>
  <c r="F234" i="12"/>
  <c r="E234" i="12" s="1"/>
  <c r="F237" i="12"/>
  <c r="E237" i="12" s="1"/>
  <c r="K117" i="15"/>
  <c r="J117" i="15" s="1"/>
  <c r="K164" i="15"/>
  <c r="J164" i="15" s="1"/>
  <c r="K172" i="15"/>
  <c r="J172" i="15" s="1"/>
  <c r="G178" i="14"/>
  <c r="F178" i="14" s="1"/>
  <c r="W112" i="15"/>
  <c r="K7" i="18"/>
  <c r="J7" i="18" s="1"/>
  <c r="N1" i="18"/>
  <c r="K5" i="19"/>
  <c r="J5" i="19" s="1"/>
  <c r="J1" i="19" s="1"/>
  <c r="W1" i="19"/>
  <c r="W65" i="15"/>
  <c r="P90" i="15"/>
  <c r="K162" i="15"/>
  <c r="J162" i="15" s="1"/>
  <c r="K201" i="15"/>
  <c r="J201" i="15" s="1"/>
  <c r="K207" i="15"/>
  <c r="J207" i="15" s="1"/>
  <c r="G96" i="14"/>
  <c r="F96" i="14" s="1"/>
  <c r="G104" i="14"/>
  <c r="F104" i="14" s="1"/>
  <c r="G186" i="14"/>
  <c r="F186" i="14" s="1"/>
  <c r="G233" i="14"/>
  <c r="F233" i="14" s="1"/>
  <c r="G262" i="14"/>
  <c r="F262" i="14" s="1"/>
  <c r="G266" i="14"/>
  <c r="F266" i="14" s="1"/>
  <c r="J3" i="18"/>
  <c r="G102" i="14"/>
  <c r="F102" i="14" s="1"/>
  <c r="P136" i="15"/>
  <c r="V1" i="18"/>
  <c r="G141" i="14"/>
  <c r="F141" i="14" s="1"/>
  <c r="G173" i="14"/>
  <c r="F173" i="14" s="1"/>
  <c r="G200" i="14"/>
  <c r="F200" i="14" s="1"/>
  <c r="G214" i="14"/>
  <c r="F214" i="14" s="1"/>
  <c r="G221" i="14"/>
  <c r="F221" i="14" s="1"/>
  <c r="K155" i="15"/>
  <c r="J155" i="15" s="1"/>
  <c r="K163" i="15"/>
  <c r="J163" i="15" s="1"/>
  <c r="K199" i="15"/>
  <c r="J199" i="15" s="1"/>
  <c r="K205" i="15"/>
  <c r="J205" i="15" s="1"/>
  <c r="G114" i="14"/>
  <c r="F114" i="14" s="1"/>
  <c r="G237" i="14"/>
  <c r="F237" i="14" s="1"/>
  <c r="P116" i="15"/>
  <c r="K158" i="15"/>
  <c r="J158" i="15" s="1"/>
  <c r="K171" i="15"/>
  <c r="J171" i="15" s="1"/>
  <c r="G159" i="14"/>
  <c r="F159" i="14" s="1"/>
  <c r="G163" i="14"/>
  <c r="F163" i="14" s="1"/>
  <c r="G170" i="14"/>
  <c r="F170" i="14" s="1"/>
  <c r="G204" i="14"/>
  <c r="F204" i="14" s="1"/>
  <c r="G218" i="14"/>
  <c r="F218" i="14" s="1"/>
  <c r="K166" i="15"/>
  <c r="J166" i="15" s="1"/>
  <c r="K122" i="18"/>
  <c r="J122" i="18" s="1"/>
  <c r="K135" i="18"/>
  <c r="J135" i="18" s="1"/>
  <c r="K187" i="18"/>
  <c r="J187" i="18" s="1"/>
  <c r="K199" i="18"/>
  <c r="J199" i="18" s="1"/>
  <c r="K211" i="18"/>
  <c r="J211" i="18" s="1"/>
  <c r="K223" i="18"/>
  <c r="J223" i="18" s="1"/>
  <c r="N12" i="19"/>
  <c r="N10" i="20" s="1"/>
  <c r="O10" i="20" s="1"/>
  <c r="N229" i="19"/>
  <c r="N190" i="20" s="1"/>
  <c r="O190" i="20" s="1"/>
  <c r="K229" i="19"/>
  <c r="J229" i="19" s="1"/>
  <c r="K248" i="19"/>
  <c r="J248" i="19" s="1"/>
  <c r="N248" i="19"/>
  <c r="N241" i="20" s="1"/>
  <c r="O241" i="20" s="1"/>
  <c r="K264" i="19"/>
  <c r="J264" i="19" s="1"/>
  <c r="N264" i="19"/>
  <c r="N259" i="20" s="1"/>
  <c r="O259" i="20" s="1"/>
  <c r="Y1" i="17"/>
  <c r="N6" i="19"/>
  <c r="N5" i="20" s="1"/>
  <c r="O5" i="20" s="1"/>
  <c r="K6" i="19"/>
  <c r="J6" i="19" s="1"/>
  <c r="N84" i="19"/>
  <c r="N64" i="20" s="1"/>
  <c r="O64" i="20" s="1"/>
  <c r="K84" i="19"/>
  <c r="J84" i="19" s="1"/>
  <c r="K198" i="19"/>
  <c r="J198" i="19" s="1"/>
  <c r="N198" i="19"/>
  <c r="N199" i="20" s="1"/>
  <c r="O199" i="20" s="1"/>
  <c r="K212" i="19"/>
  <c r="J212" i="19" s="1"/>
  <c r="N212" i="19"/>
  <c r="N170" i="20" s="1"/>
  <c r="O170" i="20" s="1"/>
  <c r="K144" i="19"/>
  <c r="J144" i="19" s="1"/>
  <c r="N144" i="19"/>
  <c r="N162" i="20" s="1"/>
  <c r="O162" i="20" s="1"/>
  <c r="K245" i="19"/>
  <c r="J245" i="19" s="1"/>
  <c r="T1" i="19"/>
  <c r="K132" i="18"/>
  <c r="J132" i="18" s="1"/>
  <c r="K196" i="18"/>
  <c r="J196" i="18" s="1"/>
  <c r="K208" i="18"/>
  <c r="J208" i="18" s="1"/>
  <c r="K220" i="18"/>
  <c r="J220" i="18" s="1"/>
  <c r="X1" i="19"/>
  <c r="K13" i="19"/>
  <c r="J13" i="19" s="1"/>
  <c r="N46" i="19"/>
  <c r="N36" i="20" s="1"/>
  <c r="O36" i="20" s="1"/>
  <c r="K46" i="19"/>
  <c r="J46" i="19" s="1"/>
  <c r="N104" i="19"/>
  <c r="N173" i="20" s="1"/>
  <c r="O173" i="20" s="1"/>
  <c r="N117" i="19"/>
  <c r="N114" i="20" s="1"/>
  <c r="O114" i="20" s="1"/>
  <c r="K117" i="19"/>
  <c r="J117" i="19" s="1"/>
  <c r="N169" i="19"/>
  <c r="N120" i="20" s="1"/>
  <c r="O120" i="20" s="1"/>
  <c r="K169" i="19"/>
  <c r="J169" i="19" s="1"/>
  <c r="K133" i="18"/>
  <c r="J133" i="18" s="1"/>
  <c r="K197" i="18"/>
  <c r="J197" i="18" s="1"/>
  <c r="K233" i="18"/>
  <c r="J233" i="18" s="1"/>
  <c r="K245" i="18"/>
  <c r="J245" i="18" s="1"/>
  <c r="K257" i="18"/>
  <c r="J257" i="18" s="1"/>
  <c r="K22" i="19"/>
  <c r="J22" i="19" s="1"/>
  <c r="N38" i="19"/>
  <c r="N41" i="20" s="1"/>
  <c r="O41" i="20" s="1"/>
  <c r="K38" i="19"/>
  <c r="J38" i="19" s="1"/>
  <c r="K256" i="19"/>
  <c r="J256" i="19" s="1"/>
  <c r="N256" i="19"/>
  <c r="N251" i="20" s="1"/>
  <c r="O251" i="20" s="1"/>
  <c r="K112" i="18"/>
  <c r="J112" i="18" s="1"/>
  <c r="K14" i="19"/>
  <c r="J14" i="19" s="1"/>
  <c r="N43" i="19"/>
  <c r="N37" i="20" s="1"/>
  <c r="O37" i="20" s="1"/>
  <c r="K43" i="19"/>
  <c r="J43" i="19" s="1"/>
  <c r="K130" i="18"/>
  <c r="J130" i="18" s="1"/>
  <c r="K194" i="18"/>
  <c r="J194" i="18" s="1"/>
  <c r="K230" i="18"/>
  <c r="J230" i="18" s="1"/>
  <c r="K242" i="18"/>
  <c r="J242" i="18" s="1"/>
  <c r="K254" i="18"/>
  <c r="J254" i="18" s="1"/>
  <c r="K266" i="18"/>
  <c r="J266" i="18" s="1"/>
  <c r="K31" i="19"/>
  <c r="J31" i="19" s="1"/>
  <c r="N114" i="19"/>
  <c r="N84" i="20" s="1"/>
  <c r="O84" i="20" s="1"/>
  <c r="K114" i="19"/>
  <c r="J114" i="19" s="1"/>
  <c r="K128" i="19"/>
  <c r="J128" i="19" s="1"/>
  <c r="N87" i="19"/>
  <c r="N123" i="20" s="1"/>
  <c r="O123" i="20" s="1"/>
  <c r="K87" i="19"/>
  <c r="J87" i="19" s="1"/>
  <c r="K150" i="18"/>
  <c r="J150" i="18" s="1"/>
  <c r="K170" i="18"/>
  <c r="J170" i="18" s="1"/>
  <c r="K88" i="19"/>
  <c r="J88" i="19" s="1"/>
  <c r="N88" i="19"/>
  <c r="N81" i="20" s="1"/>
  <c r="O81" i="20" s="1"/>
  <c r="N188" i="19"/>
  <c r="N200" i="20" s="1"/>
  <c r="O200" i="20" s="1"/>
  <c r="K188" i="19"/>
  <c r="J188" i="19" s="1"/>
  <c r="K179" i="19"/>
  <c r="J179" i="19" s="1"/>
  <c r="N202" i="19"/>
  <c r="N186" i="20" s="1"/>
  <c r="O186" i="20" s="1"/>
  <c r="K202" i="19"/>
  <c r="J202" i="19" s="1"/>
  <c r="N216" i="19"/>
  <c r="N212" i="20" s="1"/>
  <c r="O212" i="20" s="1"/>
  <c r="K216" i="19"/>
  <c r="J216" i="19" s="1"/>
  <c r="N233" i="19"/>
  <c r="N244" i="20" s="1"/>
  <c r="O244" i="20" s="1"/>
  <c r="K233" i="19"/>
  <c r="J233" i="19" s="1"/>
  <c r="K102" i="19"/>
  <c r="J102" i="19" s="1"/>
  <c r="N135" i="19"/>
  <c r="N110" i="20" s="1"/>
  <c r="O110" i="20" s="1"/>
  <c r="K138" i="19"/>
  <c r="J138" i="19" s="1"/>
  <c r="N170" i="19"/>
  <c r="N167" i="20" s="1"/>
  <c r="O167" i="20" s="1"/>
  <c r="K170" i="19"/>
  <c r="J170" i="19" s="1"/>
  <c r="N189" i="19"/>
  <c r="N145" i="20" s="1"/>
  <c r="O145" i="20" s="1"/>
  <c r="N192" i="19"/>
  <c r="N205" i="20" s="1"/>
  <c r="O205" i="20" s="1"/>
  <c r="K192" i="19"/>
  <c r="J192" i="19" s="1"/>
  <c r="K243" i="19"/>
  <c r="J243" i="19" s="1"/>
  <c r="K251" i="19"/>
  <c r="J251" i="19" s="1"/>
  <c r="K259" i="19"/>
  <c r="J259" i="19" s="1"/>
  <c r="K267" i="19"/>
  <c r="J267" i="19" s="1"/>
  <c r="K63" i="19"/>
  <c r="J63" i="19" s="1"/>
  <c r="K81" i="19"/>
  <c r="J81" i="19" s="1"/>
  <c r="K111" i="19"/>
  <c r="J111" i="19" s="1"/>
  <c r="K162" i="19"/>
  <c r="J162" i="19" s="1"/>
  <c r="N37" i="19"/>
  <c r="N32" i="20" s="1"/>
  <c r="O32" i="20" s="1"/>
  <c r="N72" i="19"/>
  <c r="N66" i="20" s="1"/>
  <c r="O66" i="20" s="1"/>
  <c r="K108" i="19"/>
  <c r="J108" i="19" s="1"/>
  <c r="K133" i="19"/>
  <c r="J133" i="19" s="1"/>
  <c r="K142" i="19"/>
  <c r="J142" i="19" s="1"/>
  <c r="N193" i="19"/>
  <c r="N143" i="20" s="1"/>
  <c r="O143" i="20" s="1"/>
  <c r="N220" i="19"/>
  <c r="N113" i="20" s="1"/>
  <c r="O113" i="20" s="1"/>
  <c r="K220" i="19"/>
  <c r="J220" i="19" s="1"/>
  <c r="N237" i="19"/>
  <c r="N256" i="20" s="1"/>
  <c r="O256" i="20" s="1"/>
  <c r="K237" i="19"/>
  <c r="J237" i="19" s="1"/>
  <c r="N244" i="19"/>
  <c r="N237" i="20" s="1"/>
  <c r="O237" i="20" s="1"/>
  <c r="N252" i="19"/>
  <c r="N246" i="20" s="1"/>
  <c r="O246" i="20" s="1"/>
  <c r="N260" i="19"/>
  <c r="N255" i="20" s="1"/>
  <c r="O255" i="20" s="1"/>
  <c r="K146" i="19"/>
  <c r="J146" i="19" s="1"/>
  <c r="N155" i="19"/>
  <c r="N95" i="20" s="1"/>
  <c r="O95" i="20" s="1"/>
  <c r="K155" i="19"/>
  <c r="J155" i="19" s="1"/>
  <c r="K171" i="19"/>
  <c r="J171" i="19" s="1"/>
  <c r="N180" i="19"/>
  <c r="N175" i="20" s="1"/>
  <c r="O175" i="20" s="1"/>
  <c r="N241" i="19"/>
  <c r="N250" i="20" s="1"/>
  <c r="O250" i="20" s="1"/>
  <c r="K241" i="19"/>
  <c r="J241" i="19" s="1"/>
  <c r="K249" i="19"/>
  <c r="J249" i="19" s="1"/>
  <c r="K257" i="19"/>
  <c r="J257" i="19" s="1"/>
  <c r="K265" i="19"/>
  <c r="J265" i="19" s="1"/>
  <c r="N183" i="19"/>
  <c r="N194" i="20" s="1"/>
  <c r="O194" i="20" s="1"/>
  <c r="K183" i="19"/>
  <c r="J183" i="19" s="1"/>
  <c r="N207" i="19"/>
  <c r="N210" i="20" s="1"/>
  <c r="O210" i="20" s="1"/>
  <c r="K207" i="19"/>
  <c r="J207" i="19" s="1"/>
  <c r="N224" i="19"/>
  <c r="N217" i="20" s="1"/>
  <c r="O217" i="20" s="1"/>
  <c r="K224" i="19"/>
  <c r="J224" i="19" s="1"/>
  <c r="K70" i="19"/>
  <c r="J70" i="19" s="1"/>
  <c r="N242" i="19"/>
  <c r="N235" i="20" s="1"/>
  <c r="O235" i="20" s="1"/>
  <c r="N250" i="19"/>
  <c r="N243" i="20" s="1"/>
  <c r="O243" i="20" s="1"/>
  <c r="N258" i="19"/>
  <c r="N253" i="20" s="1"/>
  <c r="O253" i="20" s="1"/>
  <c r="N266" i="19"/>
  <c r="N261" i="20" s="1"/>
  <c r="O261" i="20" s="1"/>
  <c r="J3" i="20"/>
  <c r="J1" i="20" s="1"/>
  <c r="K1" i="20"/>
  <c r="K115" i="19"/>
  <c r="J115" i="19" s="1"/>
  <c r="K121" i="19"/>
  <c r="J121" i="19" s="1"/>
  <c r="K150" i="19"/>
  <c r="J150" i="19" s="1"/>
  <c r="N197" i="19"/>
  <c r="N179" i="20" s="1"/>
  <c r="O179" i="20" s="1"/>
  <c r="K197" i="19"/>
  <c r="J197" i="19" s="1"/>
  <c r="N208" i="19"/>
  <c r="N156" i="20" s="1"/>
  <c r="O156" i="20" s="1"/>
  <c r="N211" i="19"/>
  <c r="N203" i="20" s="1"/>
  <c r="O203" i="20" s="1"/>
  <c r="K211" i="19"/>
  <c r="J211" i="19" s="1"/>
  <c r="N225" i="19"/>
  <c r="N229" i="20" s="1"/>
  <c r="O229" i="20" s="1"/>
  <c r="K247" i="19"/>
  <c r="J247" i="19" s="1"/>
  <c r="K255" i="19"/>
  <c r="J255" i="19" s="1"/>
  <c r="K263" i="19"/>
  <c r="J263" i="19" s="1"/>
  <c r="N166" i="19"/>
  <c r="N126" i="20" s="1"/>
  <c r="O126" i="20" s="1"/>
  <c r="K166" i="19"/>
  <c r="J166" i="19" s="1"/>
  <c r="J3" i="23"/>
  <c r="J1" i="21"/>
  <c r="K1" i="21"/>
  <c r="K4" i="23"/>
  <c r="J4" i="23" s="1"/>
  <c r="U1" i="23"/>
  <c r="K167" i="23"/>
  <c r="J167" i="23" s="1"/>
  <c r="K46" i="25"/>
  <c r="J46" i="25" s="1"/>
  <c r="N1" i="25"/>
  <c r="K172" i="23"/>
  <c r="J172" i="23" s="1"/>
  <c r="K260" i="24"/>
  <c r="J260" i="24" s="1"/>
  <c r="K30" i="21"/>
  <c r="J30" i="21" s="1"/>
  <c r="K169" i="23"/>
  <c r="J169" i="23" s="1"/>
  <c r="K170" i="23"/>
  <c r="J170" i="23" s="1"/>
  <c r="J3" i="25"/>
  <c r="K1" i="25"/>
  <c r="K166" i="23"/>
  <c r="J166" i="23" s="1"/>
  <c r="K175" i="23"/>
  <c r="J175" i="23" s="1"/>
  <c r="T1" i="25"/>
  <c r="K1" i="24"/>
  <c r="K4" i="25"/>
  <c r="J4" i="25" s="1"/>
  <c r="K125" i="26"/>
  <c r="J125" i="26" s="1"/>
  <c r="K154" i="26"/>
  <c r="J154" i="26" s="1"/>
  <c r="K82" i="26"/>
  <c r="J82" i="26" s="1"/>
  <c r="K191" i="26"/>
  <c r="J191" i="26" s="1"/>
  <c r="K101" i="25"/>
  <c r="J101" i="25" s="1"/>
  <c r="K105" i="26"/>
  <c r="J105" i="26" s="1"/>
  <c r="K160" i="26"/>
  <c r="J160" i="26" s="1"/>
  <c r="K180" i="26"/>
  <c r="J180" i="26" s="1"/>
  <c r="K79" i="25"/>
  <c r="J79" i="25" s="1"/>
  <c r="K83" i="25"/>
  <c r="J83" i="25" s="1"/>
  <c r="K79" i="26"/>
  <c r="J79" i="26" s="1"/>
  <c r="K70" i="25"/>
  <c r="J70" i="25" s="1"/>
  <c r="K67" i="26"/>
  <c r="J67" i="26" s="1"/>
  <c r="J4" i="26"/>
  <c r="J1" i="26" s="1"/>
  <c r="K1" i="19" l="1"/>
  <c r="J1" i="15"/>
  <c r="K1" i="15"/>
  <c r="J1" i="25"/>
  <c r="F1" i="14"/>
  <c r="F1" i="12"/>
  <c r="K1" i="6"/>
  <c r="K1" i="4"/>
  <c r="G1" i="14"/>
  <c r="J1" i="23"/>
  <c r="K1" i="23"/>
  <c r="K1" i="10"/>
  <c r="K1" i="26"/>
  <c r="K1" i="18"/>
  <c r="J1" i="18"/>
</calcChain>
</file>

<file path=xl/sharedStrings.xml><?xml version="1.0" encoding="utf-8"?>
<sst xmlns="http://schemas.openxmlformats.org/spreadsheetml/2006/main" count="34759" uniqueCount="2295">
  <si>
    <t>Articulo</t>
  </si>
  <si>
    <t>Nombre</t>
  </si>
  <si>
    <t>UXC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</si>
  <si>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</si>
  <si>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</si>
  <si>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</si>
  <si>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</si>
  <si>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</si>
  <si>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</si>
  <si>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</si>
  <si>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</si>
  <si>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10VentasG</t>
  </si>
  <si>
    <t>10ExistenciaG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</si>
  <si>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</si>
  <si>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</si>
  <si>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</si>
  <si>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</si>
  <si>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</si>
  <si>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</si>
  <si>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</si>
  <si>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</si>
  <si>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</si>
  <si>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</si>
  <si>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</si>
  <si>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</si>
  <si>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</si>
  <si>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</si>
  <si>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</si>
  <si>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</si>
  <si>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</si>
  <si>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</si>
  <si>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</si>
  <si>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</si>
  <si>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</si>
  <si>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</si>
  <si>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</si>
  <si>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</si>
  <si>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</si>
  <si>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</si>
  <si>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</si>
  <si>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</si>
  <si>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</si>
  <si>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</si>
  <si>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</si>
  <si>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</si>
  <si>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</si>
  <si>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</si>
  <si>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</si>
  <si>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</si>
  <si>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</si>
  <si>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</si>
  <si>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</si>
  <si>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</si>
  <si>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</si>
  <si>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</si>
  <si>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</si>
  <si>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</si>
  <si>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</si>
  <si>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</si>
  <si>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</si>
  <si>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</si>
  <si>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</si>
  <si>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</si>
  <si>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LA ROSA BOMBON MINI MINI 50P</t>
  </si>
  <si>
    <t>DISTRIBUIDORA DE LA ROSA SA DE CV</t>
  </si>
  <si>
    <t>BOMBONES</t>
  </si>
  <si>
    <t>PAL MALVABONY C/CHOC /40 LA ROSA</t>
  </si>
  <si>
    <t>CHOCOLATES</t>
  </si>
  <si>
    <t>LA ROSA MAZAPAN /30</t>
  </si>
  <si>
    <t>MAZAPANES</t>
  </si>
  <si>
    <t>LA ROSA MAZAPAN GIGANTE 50G /20</t>
  </si>
  <si>
    <t>PIÑATA MIX CHOC 1.5KG / 134aprox LA ROSA</t>
  </si>
  <si>
    <t>CARAMELOS</t>
  </si>
  <si>
    <t>LA ROSA JAPONES CHICO 28G 20P NISHIYAMA</t>
  </si>
  <si>
    <t>CACAHUATES</t>
  </si>
  <si>
    <t>PAL JUMBO CEREZA /50 LA ROSA</t>
  </si>
  <si>
    <t>PALETAS</t>
  </si>
  <si>
    <t>LA ROSA JAPONES TUBO 60G 12P NISHIYAMA</t>
  </si>
  <si>
    <t>CHOC MALVABON MINI /30 LA ROSA</t>
  </si>
  <si>
    <t>CAR SUAVE ACIDITO /100 LA ROSA</t>
  </si>
  <si>
    <t>LA ROSA JAPONES ESCOLAR 50P NISHIYAMA</t>
  </si>
  <si>
    <t>20ZAM</t>
  </si>
  <si>
    <t>LA ROSA MAZAPAN CHICO /60</t>
  </si>
  <si>
    <t>10ZAM</t>
  </si>
  <si>
    <t>LA ROSA BOMBON SUPER GIGANTE 30P</t>
  </si>
  <si>
    <t>LA ROSA BOMBON C/CHOC 50P</t>
  </si>
  <si>
    <t>PULPARINDO GRANDE /20</t>
  </si>
  <si>
    <t>TAMARINDOS</t>
  </si>
  <si>
    <t>SURTIDO CARAMELO Y PAL 18KG LA ROSA</t>
  </si>
  <si>
    <t>LA ROSA BOMBON GRANDE BLANCO/ROSA 400GR</t>
  </si>
  <si>
    <t>CHOC EST SUIZO /16 LA ROSA</t>
  </si>
  <si>
    <t>LA ROSA JAPONES TUBO 42G 14P NISHIYAMA</t>
  </si>
  <si>
    <t>5ZAM</t>
  </si>
  <si>
    <t>GOMA MINI GUMMY POP /50 LA ROSA</t>
  </si>
  <si>
    <t>GOMAS</t>
  </si>
  <si>
    <t>10PH</t>
  </si>
  <si>
    <t>GOMA GUMMY POP / 25 LA ROSA</t>
  </si>
  <si>
    <t>LA ROSA BOTA MEDIANA</t>
  </si>
  <si>
    <t>NAVIDAD</t>
  </si>
  <si>
    <t>CHOC RANITA CROA! /12 LA ROSA</t>
  </si>
  <si>
    <t>CHOC ROMPOPE  1KG / 100 LA ROSA</t>
  </si>
  <si>
    <t>LA ROSA BOMBON MEDIANO BLANCO/ROSA 400GR</t>
  </si>
  <si>
    <t>LA ROSA NUGS MINI 24P</t>
  </si>
  <si>
    <t>LA ROSA NUGS GRANDE 12P</t>
  </si>
  <si>
    <t>LA ROSA BOTA GRANDE</t>
  </si>
  <si>
    <t>CHOC CERETZZA  LICOR / 1 KG LA ROSA</t>
  </si>
  <si>
    <t>PULPARINDO CHICO /24</t>
  </si>
  <si>
    <t>LA ROSA MAZAPAN C/CHOC /16</t>
  </si>
  <si>
    <t>5PH</t>
  </si>
  <si>
    <t>CH 4 S PASTILLAS DISPLAY /100 LA ROSA</t>
  </si>
  <si>
    <t>CHICLES</t>
  </si>
  <si>
    <t>CHOC SURTIDOS MINI BOLSA /50 LA ROSA</t>
  </si>
  <si>
    <t>LA ROSA JAPONES 800GR GRANEL</t>
  </si>
  <si>
    <t>LA ROSA MAZAPAN  12</t>
  </si>
  <si>
    <t>CHOC MALVABON FRESA /12 LA ROSA</t>
  </si>
  <si>
    <t>PAL MINI JUMBO CEREZA /50 LA ROSA</t>
  </si>
  <si>
    <t>PULPARINDOTS /70 LA ROSA</t>
  </si>
  <si>
    <t>GOMA A GRANEL LA ROSA 12KG</t>
  </si>
  <si>
    <t>LA ROSA NUGS RECREO 56G 10P</t>
  </si>
  <si>
    <t>PAL MINI JUMBO SURTIDA /50 LA ROSA</t>
  </si>
  <si>
    <t>MR WAFER C/CHOC /50 LA ROSA</t>
  </si>
  <si>
    <t>PAL MINI CHUPETA /50 LA ROSA</t>
  </si>
  <si>
    <t>CHOC CONFICHOKY BOLSA /25 LA ROSA</t>
  </si>
  <si>
    <t>MINI BOLITO 125GR LA ROSA</t>
  </si>
  <si>
    <t>LA ROSA BOMBON MINI MINI 30P</t>
  </si>
  <si>
    <t>CHOC CAJETA 1KG/ 100 LA ROSA</t>
  </si>
  <si>
    <t>CH CUBIN /100 LA ROSA</t>
  </si>
  <si>
    <t>LA ROSA JAPONES 20KG GRANEL</t>
  </si>
  <si>
    <t>LA ROSA BOMBON SUPER GIGANTE COLORES 30P</t>
  </si>
  <si>
    <t>LA ROSA MAZAPAN C/CHOC GIGANTE /12</t>
  </si>
  <si>
    <t>CAR PULPARINDO SURTIDO /100</t>
  </si>
  <si>
    <t>CARAMELITOS 500GR /LA ROSA</t>
  </si>
  <si>
    <t>CHOC RELLENOS /16 LA ROSA</t>
  </si>
  <si>
    <t>CHOC EST SUIZO C/ALMENDRA /16 LA ROSA</t>
  </si>
  <si>
    <t>PULPARINDO GIGANTE /16 ROSA</t>
  </si>
  <si>
    <t>PAL CHUPETA ICE CREAM /50 LA ROSA</t>
  </si>
  <si>
    <t>GOMA GUMMY POP MEGA (540 GR) / 12 LA ROSA</t>
  </si>
  <si>
    <t>LA ROSA BOMBON ENROLLADOS 400G</t>
  </si>
  <si>
    <t>CHOC MALVABON MINI SURTIDO /30 LA ROSA</t>
  </si>
  <si>
    <t>CH MINI BU SURTIDO /100 LA ROSA</t>
  </si>
  <si>
    <t>SURTIDO CARAMELO Y PAL 2 KG / LA ROSA</t>
  </si>
  <si>
    <t>ENVOLTURA</t>
  </si>
  <si>
    <t>CHOC PALILLIN /40 LA ROSA</t>
  </si>
  <si>
    <t>LA ROSA COCO NUGS MINI 24P</t>
  </si>
  <si>
    <t>PULPARINDOTS EXH /20 LA ROSA</t>
  </si>
  <si>
    <t>CHOC PALILLIN FRESA /40 LA ROSA</t>
  </si>
  <si>
    <t>DISPONIBLE</t>
  </si>
  <si>
    <t>PULPARINDO MANGO /20 ROSA</t>
  </si>
  <si>
    <t>PAL JUMBO SURTIDO /50 DE LA ROSA</t>
  </si>
  <si>
    <t>PAQUETE PULPARINDO PARTY 1.2 KG / LA ROSA</t>
  </si>
  <si>
    <t>3ZAM</t>
  </si>
  <si>
    <t>CAR FRESA  500 GR/100 LA ROSA</t>
  </si>
  <si>
    <t>LA ROSA JAPONES TUBO 200G 6P NISHIYAMA</t>
  </si>
  <si>
    <t>PAL JUMBO PULPARINDO /50 LA ROSA</t>
  </si>
  <si>
    <t>GOMA FRUTAS DEL BOSQUE /500GR LA ROSA</t>
  </si>
  <si>
    <t>CH PINTA-T BOLSA /40 LA ROSA</t>
  </si>
  <si>
    <t>PAL SUAVE ACIDULADA CON CHILE /40 LA ROSA</t>
  </si>
  <si>
    <t>3zam</t>
  </si>
  <si>
    <t>CAR MILKARAMEL SURT /100 LA ROSA</t>
  </si>
  <si>
    <t>PAL PINTA COLORES SURTIDA /50 LA ROSA (107)</t>
  </si>
  <si>
    <t>5ph</t>
  </si>
  <si>
    <t>PULPARINDO GRANDE SANDIA 280G /20 LA ROSA</t>
  </si>
  <si>
    <t>2ph</t>
  </si>
  <si>
    <t>CH 4 S PASTILLAS /60 LA ROSA + 5 GRATIS</t>
  </si>
  <si>
    <t>LA ROSA COCO NUGS 12P</t>
  </si>
  <si>
    <t>3ph</t>
  </si>
  <si>
    <t>LA ROSA BOMBON C/CHOC CORAZON 50P</t>
  </si>
  <si>
    <t>SAN VALENTIN</t>
  </si>
  <si>
    <t>CAR PULPARINDIN BOLA /100 LA ROSA</t>
  </si>
  <si>
    <t>SURTIDO CARAMELO Y PAL 3 KG / LA ROSA</t>
  </si>
  <si>
    <t>PALETON C/CHOC /20 LA ROSA</t>
  </si>
  <si>
    <t>5zam</t>
  </si>
  <si>
    <t>CHOC SURTIDOS EXH /36 LA ROSA</t>
  </si>
  <si>
    <t>CHOC SURTIDO ESPECIAL 20 BARRAS 420 GR / LA ROSA</t>
  </si>
  <si>
    <t>PAQUETE BOLO IND 231GR LA ROSA</t>
  </si>
  <si>
    <t>GOMITA MALVABON FRESA 600G /40 LA ROSA</t>
  </si>
  <si>
    <t>GOMA GUMMY POP MINI LLAVECITA 20 SOBRES C / 56 GR</t>
  </si>
  <si>
    <t>LA ROSA CACAHUATE SALADO 800GR</t>
  </si>
  <si>
    <t>LA ROSA BOMBON MINI COLORES 400GR</t>
  </si>
  <si>
    <t>SURTIDO CARAMELO Y PAL 1KG LA ROSA</t>
  </si>
  <si>
    <t>CHOC BIANCHI MENTA (350G)/50 ROSA</t>
  </si>
  <si>
    <t>CHOC OSCURO PREMIUM /16 LA ROSA</t>
  </si>
  <si>
    <t>GOMINA 1/2 LA ROSA</t>
  </si>
  <si>
    <t>CHOC TINIS BOLSA /25 LA ROSA</t>
  </si>
  <si>
    <t>LA ROSA NUGS CRUJIENTE 12P</t>
  </si>
  <si>
    <t>GOMA DE LA ROSA 1KG</t>
  </si>
  <si>
    <t>CH BABU SURTIDO 500GR/100 LA ROSA</t>
  </si>
  <si>
    <t>CH MINI PINTA-T BLS 500GR /100 LA ROSA</t>
  </si>
  <si>
    <t>CAR COFFE BREAK 300 GR / 60 LA ROSA</t>
  </si>
  <si>
    <t>LA ROSA CAR CAJETA 100P</t>
  </si>
  <si>
    <t>CH CUBIN FRUTAL / 100 PZA LA ROSA</t>
  </si>
  <si>
    <t>CH AIRMINTS SURTIDO /70 LA ROSA</t>
  </si>
  <si>
    <t>PAL JUMBO CEREZA /24 LA ROSA</t>
  </si>
  <si>
    <t>CAR LITO PIÑA 500GR /100 LA ROSA</t>
  </si>
  <si>
    <t>CHOC WINKY /12 LA ROSA</t>
  </si>
  <si>
    <t>PULPARINDO EXTRA PICANTE /20</t>
  </si>
  <si>
    <t>CHOC WINKY BARRA 56G /10 LA ROSA</t>
  </si>
  <si>
    <t>LA ROSA CACAHUATE CHILE 800G</t>
  </si>
  <si>
    <t>GOMITA GUMMY POP MINI 20 SOBRES C / 15 GR</t>
  </si>
  <si>
    <t>LA ROSA JAPONES 5KG GRANEL</t>
  </si>
  <si>
    <t>GOMA FRAMBUESA MORA /55 LA ROSA</t>
  </si>
  <si>
    <t>LA ROSA DELI RELLENO 100P</t>
  </si>
  <si>
    <t>CH MOÑO SURTIDO /100 LA ROSA</t>
  </si>
  <si>
    <t>LA ROSA BOMBON CORAZON SUPER GIGANTE 30P</t>
  </si>
  <si>
    <t>MALVABON DUO CHOC JALEA (540 GR) /12 LA ROSA</t>
  </si>
  <si>
    <t>LA ROSA CAR ESPECIAL MIX 200P 6</t>
  </si>
  <si>
    <t>CHOC CONFICHOCKY GRANEL 9KG LA ROSA</t>
  </si>
  <si>
    <t>PAL JUMBO CEREZA MEDIANA /24 LA ROSA</t>
  </si>
  <si>
    <t>LA ROSA PULPARINDO SPLASH TAMARINDO 300GR/1</t>
  </si>
  <si>
    <t>GOMA SUAVE 1/2 LA ROSA</t>
  </si>
  <si>
    <t>CH CUBO SURTIDOS 600GR/100 LA ROSA</t>
  </si>
  <si>
    <t>LA ROSA MAZAPAN SUGAR FREE /18</t>
  </si>
  <si>
    <t>CHOC MENTTA 1KG/ 100 LA ROSA</t>
  </si>
  <si>
    <t>CHOC MALVABON ZARZAMORA /12 LA ROSA</t>
  </si>
  <si>
    <t>LA ROSA BOMBON GRANDE COLORES 400GR</t>
  </si>
  <si>
    <t>10ph</t>
  </si>
  <si>
    <t>LA ROSA MAZAPAN EN POLVO 908GR</t>
  </si>
  <si>
    <t>GOMA MINI GUMMY POP 1KG/ LA ROSA</t>
  </si>
  <si>
    <t>PULPARINDOTS MANGO EXH/20 ROSA</t>
  </si>
  <si>
    <t>PULPARINDO GRANDE CHAMOY /20 LA ROSA</t>
  </si>
  <si>
    <t>LA ROSA MAZAPAN COCO TOSTADO (21G) /30 ROSA</t>
  </si>
  <si>
    <t>CHOC EST SUIZO C/CACAH /16 LA ROSA</t>
  </si>
  <si>
    <t>GOMA  GUMMY POP NEON  /25</t>
  </si>
  <si>
    <t>CHOC WAFERTIN MINI /50 LA ROSA</t>
  </si>
  <si>
    <t>LA ROSA CAR CARAMELITUS MENTOLADOS 100P</t>
  </si>
  <si>
    <t>CHOC MALVABON PIÑA /12 LA ROSA</t>
  </si>
  <si>
    <t>2zam</t>
  </si>
  <si>
    <t>BIANCHI CHOC EDICION LIMITADA /16 LA ROSA</t>
  </si>
  <si>
    <t>PAL MINI PINTA COLORES /50 LA ROSA</t>
  </si>
  <si>
    <t>PULPARINDOTS EXT PIC. LA ROSA /70</t>
  </si>
  <si>
    <t>LA ROSA MAZAPAN UNTABLE 400GR/1</t>
  </si>
  <si>
    <t>LA ROSA PAL SUAVE SWIMS FRUTAL / 40</t>
  </si>
  <si>
    <t>CH 4 S PASTILLAS /60 LA ROSA</t>
  </si>
  <si>
    <t>PULPARINDO EXTRA PICANTE  GIGANTE /16 ROSA</t>
  </si>
  <si>
    <t>LA ROSA BOMBON ENROLLADOS MEGA 840GR</t>
  </si>
  <si>
    <t>LA ROSA CACAHUATE FURIOSO 700GR</t>
  </si>
  <si>
    <t>CHOC CHOCORIS /50 PZS</t>
  </si>
  <si>
    <t>LA ROSA BOMBON MEDIANO BLANCO 400GR</t>
  </si>
  <si>
    <t>PULPARINDO GIGANTE MANGO /16 ROSA</t>
  </si>
  <si>
    <t>LA ROSA CACAHUATE CHILE TUBO 14P 35G</t>
  </si>
  <si>
    <t>PULPARINDOTS SANDIA EXH/20</t>
  </si>
  <si>
    <t>PULPARINDO CHICO EXTRA PICANTE /24</t>
  </si>
  <si>
    <t>LA ROSA CHOC SUIZO EXTRA LECHE 288GR/ 16</t>
  </si>
  <si>
    <t>PULPARINDO GRANDE SIN CHILE /20 LA ROSA</t>
  </si>
  <si>
    <t>LA ROSA BOMBON MINI AZUL 400GR</t>
  </si>
  <si>
    <t>LA ROSA BOMBON BIANCHI COLORES 400GR</t>
  </si>
  <si>
    <t>CHOC WINKY MINI /24 LA ROSA</t>
  </si>
  <si>
    <t>CHOC CERETZZA 60 GR / 6 LA ROSA</t>
  </si>
  <si>
    <t>LA ROSA BOMBON BIANCHI COLORES 840GR</t>
  </si>
  <si>
    <t>PULPARINDOTS CHAMOY  /70 LA ROSA</t>
  </si>
  <si>
    <t>CHOC ROMPOPE 500GR / LA ROSA</t>
  </si>
  <si>
    <t>LA ROSA BOMBON POLL OSITO Y PATITO 400GR</t>
  </si>
  <si>
    <t>CHOC CONFICHOCKY 500G LA ROSA</t>
  </si>
  <si>
    <t>LA ROSA BOMBON C/CHOC GRANDE 32P</t>
  </si>
  <si>
    <t>CHOC CERETZZA LICOR / 500 KG LA ROSA</t>
  </si>
  <si>
    <t>LA ROSA PULPARINDO RIM DIP TAMARINDO 250GR</t>
  </si>
  <si>
    <t>CH AIRMINTS MENTA /70 LA ROSA</t>
  </si>
  <si>
    <t>CHOC NUGS MAZAPAN 336GR/ 12 LA ROSA</t>
  </si>
  <si>
    <t>PABLO IGNACIO MICHEL ONTIVEROS</t>
  </si>
  <si>
    <t>LA ROSA BOMBON MEDIANO COLORES 400GR</t>
  </si>
  <si>
    <t>GOMA FRAMBUESA FRESA /55LA ROSA</t>
  </si>
  <si>
    <t>LA ROSA BOMBON MINI BLANCO 400GR</t>
  </si>
  <si>
    <t>LA ROSA BOMBON CORAZON 840GR</t>
  </si>
  <si>
    <t>CHOC CAJETA 500GR LA ROSA</t>
  </si>
  <si>
    <t>PULPARINDOTS EXH EXT. PIC /20 LA ROSA</t>
  </si>
  <si>
    <t>LA ROSA MAZAPAN CRUJIENTE C/CHOC 640GR/16</t>
  </si>
  <si>
    <t>PRODUCTOS CON BAJA ROTACION</t>
  </si>
  <si>
    <t>LA ROSA PULPARINDO RIM DIP MANGO 250GR</t>
  </si>
  <si>
    <t>PAL PINTA COLORES SURTIDA /25 LA ROSA (207)</t>
  </si>
  <si>
    <t>VASOS</t>
  </si>
  <si>
    <t>LA ROSA BOMBON MEDIANO AZUL 400GR</t>
  </si>
  <si>
    <t>LA ROSA BOMBON FLOR 400GR</t>
  </si>
  <si>
    <t>CAR MILKARAMEL CAFE /100 LA ROSA</t>
  </si>
  <si>
    <t>LA ROSA GALL CHOCO CRACKERS 432G / 30</t>
  </si>
  <si>
    <t>CHOC SABORES DE MEXICO C / 50 LA ROSA</t>
  </si>
  <si>
    <t>LA ROSA BOMBON FLOR 840GR</t>
  </si>
  <si>
    <t>LA ROSA BOMBON REHILETE 840GR 30P</t>
  </si>
  <si>
    <t>LA ROSA CACAHUATE CASCARA 800G</t>
  </si>
  <si>
    <t>LA ROSA CHOC HUEVITO TWIST SURTIDO 400GR</t>
  </si>
  <si>
    <t>LA ROSA EXH ACIDULADITO CUBIX 528GR/ 24</t>
  </si>
  <si>
    <t>CHOC EST SUIZO C/ARROZ /16 LA ROSA</t>
  </si>
  <si>
    <t>LA ROSA CHOC HUEVITO DOBLE TWIST 400 GR4</t>
  </si>
  <si>
    <t>LA ROSA BOMBON FRESITA 400GR</t>
  </si>
  <si>
    <t>LA ROSA BOMBON CORAZON 400GR</t>
  </si>
  <si>
    <t>CH PINTA-T /40 LA ROSA</t>
  </si>
  <si>
    <t>VIT CH 4 S /300 LA ROSA</t>
  </si>
  <si>
    <t>LA ROSA BOMBON MINI ROSA 400GR</t>
  </si>
  <si>
    <t>CH MOÑO FRUTAS 380GR/ /100</t>
  </si>
  <si>
    <t>LA ROSA BOMBON ACIBOOM 400G</t>
  </si>
  <si>
    <t>LA ROSA CACAHUATE FURIOSO 14P 42G</t>
  </si>
  <si>
    <t>GOMA CHOCO FRESA (1 KG) / LA ROSA</t>
  </si>
  <si>
    <t>PULPARINDOTS CHAMOY 600 GR / 20 SOBRES  LA ROSA</t>
  </si>
  <si>
    <t>PRODUCTOS A ELIMINAR</t>
  </si>
  <si>
    <t>* DESC CH ATOMIC 450GR /50 LA ROSA</t>
  </si>
  <si>
    <t>LA ROSA BOMBON MEDIANO ROSA 400GR</t>
  </si>
  <si>
    <t>LA ROSA BOTA CHICA</t>
  </si>
  <si>
    <t>TUBO SELE CREMA IRLANDESA  180 GR / LA ROSA</t>
  </si>
  <si>
    <t>GOMITA GUMMY POP MINI 500 GR / 1 LA ROSA</t>
  </si>
  <si>
    <t>LA ROSAFURIOSO QUESO Y JALAP. 14P 42G</t>
  </si>
  <si>
    <t>LA ROSA CACAHUATE FURIOSO SALSAS NEGRA 14P 42G</t>
  </si>
  <si>
    <t>LA ROSA CACAHUATE FURIOSO FLAMA 14P 42G</t>
  </si>
  <si>
    <t>PULPARINDOTS 5 KG SENVOLTURA</t>
  </si>
  <si>
    <t>LA ROSA NUGS RECREO MINI 24P</t>
  </si>
  <si>
    <t>* DESC PAQUETE CHICLE BLS  MIX 1KG  ROSA</t>
  </si>
  <si>
    <t>LA ROSA CAR DULCIRINDO 65P</t>
  </si>
  <si>
    <t>CAR LITO A GRANEL /12KG LA ROSA</t>
  </si>
  <si>
    <t>CHOC DRUMS MINI /24 LA ROSA</t>
  </si>
  <si>
    <t>PAQUETE PARA BOLO /1 LA ROSA</t>
  </si>
  <si>
    <t>CHOC WAFERTIN /24 LA ROSA</t>
  </si>
  <si>
    <t>CH 2´S PASTILLAS SURTIDO (500GR) /200 LA ROSA</t>
  </si>
  <si>
    <t>CHOC EST SUIZO MINI /25 LA ROSA</t>
  </si>
  <si>
    <t>IND LA ROSA JAPONES TUBO 200G NISHIYAMA</t>
  </si>
  <si>
    <t>G INDIVIDUALES</t>
  </si>
  <si>
    <t>CHOC SUIZO STICK 25 ROSA</t>
  </si>
  <si>
    <t>* CAR MIM CACAHUATE /100 LA ROSA</t>
  </si>
  <si>
    <t>* DESC CHOC BLOKUS ARROZ INFLADO / 12 LA ROSA</t>
  </si>
  <si>
    <t>LA ROSA BOMBON MINI MINI PEPE PUAS 30P</t>
  </si>
  <si>
    <t>PAL JUMBO NAVIDAD 950GR/ 50 LA ROSA</t>
  </si>
  <si>
    <t>* DESC CHOC BLOKUS GALLETA Y BOLINES / 12 LA ROSA</t>
  </si>
  <si>
    <t>PAL MINI PULPARINDO LA ROSA / 50</t>
  </si>
  <si>
    <t>CHOC MENTA 500GR LA ROSA</t>
  </si>
  <si>
    <t>LA ROSA CAR ENCHILITOS 500GR/ 100</t>
  </si>
  <si>
    <t>PIRAM SELECCIÓN MENTA 70GR / LA ROSA</t>
  </si>
  <si>
    <t>TUBO SELECCION  CARAJILLO 180 GR / LA ROSA</t>
  </si>
  <si>
    <t>CHOC TUBO SELECCION CACAHUATE 180 GR / LA</t>
  </si>
  <si>
    <t>TUBO SELECCION  MENTA 180 GR / LA ROSA</t>
  </si>
  <si>
    <t>PIRAM SELECCION  CACAHUATE 70GR / LA ROSA</t>
  </si>
  <si>
    <t>PIRAM SELECCION  CARAJILLO 70GR / LA ROSA</t>
  </si>
  <si>
    <t>PIRAM SELECCION CREMA AVELL 70GR / LA ROSA</t>
  </si>
  <si>
    <t>TUBO SELECCION CREMA AVELL 180 GR / LA ROSA</t>
  </si>
  <si>
    <t>LA ROSA MAZAPAN C/CEREAL DE COLORES 840GR/ 30</t>
  </si>
  <si>
    <t>CHOC HUEVITOS (500GR) /1LA ROSA</t>
  </si>
  <si>
    <t>IND CHOC SUIZO C/ARROZ / 1 LA ROSA</t>
  </si>
  <si>
    <t>PAL TOFFINO 340 GR / 40 LA ROSA</t>
  </si>
  <si>
    <t>CHOC DRUMS 24/ LA ROSA</t>
  </si>
  <si>
    <t>LA ROSA NUGS RECREO 56G 6P</t>
  </si>
  <si>
    <t>CAR LITO FRESA 12 KG LA ROSA</t>
  </si>
  <si>
    <t>CHOC BI-RICO 200GR/20 LA ROSA</t>
  </si>
  <si>
    <t>LA ROSA MILKARAMEL FRESA 500GR/ 100</t>
  </si>
  <si>
    <t>LA ROSA PAQUETE SURTAS 1.100KG/ 150 APROX</t>
  </si>
  <si>
    <t>LA ROSA BIANCHI MINI MINI C/CHOC 1KG</t>
  </si>
  <si>
    <t>LA ROSA CH BOMBASTICO 360GR/ 60</t>
  </si>
  <si>
    <t>LA ROSA PULPARINDO SPLASH MANGO 300GR/1</t>
  </si>
  <si>
    <t>LA ROSA CHOC ARTISSIAN 1KG/ 100</t>
  </si>
  <si>
    <t>* DESC CHOC MALVAROLL FRESA VAINILLA (38G)</t>
  </si>
  <si>
    <t>PIRAM SELE CREMA IRLANDESA  70GR / LA ROSA</t>
  </si>
  <si>
    <t>GUMMYBERRY OSO ACIDULADA (500G)/ ROSA</t>
  </si>
  <si>
    <t>GUMMYBERRY FRUTITAS ACIDULADA (500G)/ ROSA</t>
  </si>
  <si>
    <t>GUMMYBERRY LOMBRIZ ACIDULADA (500G)/ ROSA</t>
  </si>
  <si>
    <t>GUMMYBERRY LOMBRIZ NEON ACIDULADA (500G)/ ROSA</t>
  </si>
  <si>
    <t>LA ROSA CHOC ZOOCOLATE 240GR/ 12</t>
  </si>
  <si>
    <t>CHOCO HUEVITO GRANEL 8KG LA ROSA</t>
  </si>
  <si>
    <t>PULPARINDO GRANDE SIN AZUCAR/20 LA ROSA</t>
  </si>
  <si>
    <t>CAR SANDIA 500GR /100 LA ROSA</t>
  </si>
  <si>
    <t>IND CHOC OSCURO PREMIUM / 1 LA ROSA</t>
  </si>
  <si>
    <t>LA ROSA BOMBON MINI BLANCO/ROSA 400GR</t>
  </si>
  <si>
    <t>CHOC CERETZZA 30 GR / 3 LA ROSA</t>
  </si>
  <si>
    <t>IND CACAHUATE FURIOSO SURTIDO 42GR/ 1</t>
  </si>
  <si>
    <t>LA ROSA GUMMY POP MINI OSITOS 300GR/ 20</t>
  </si>
  <si>
    <t>100 GR GOMA LA ROSA</t>
  </si>
  <si>
    <t>IND CHOC MALVAROLL FRESA VAINILLA (38G)/ ROSA</t>
  </si>
  <si>
    <t>LA ROSA CAR GRANEL KG</t>
  </si>
  <si>
    <t>20zam</t>
  </si>
  <si>
    <t>20ph</t>
  </si>
  <si>
    <t>10 ma</t>
  </si>
  <si>
    <t>30zam</t>
  </si>
  <si>
    <t>temporada</t>
  </si>
  <si>
    <t>40cedis</t>
  </si>
  <si>
    <t>20 ma</t>
  </si>
  <si>
    <t>15ph</t>
  </si>
  <si>
    <t>20ma</t>
  </si>
  <si>
    <t>#N/D</t>
  </si>
  <si>
    <t>8 esquinas</t>
  </si>
  <si>
    <t>15ma</t>
  </si>
  <si>
    <t>50ma</t>
  </si>
  <si>
    <t>2PH</t>
  </si>
  <si>
    <t>50zam</t>
  </si>
  <si>
    <t>30ph</t>
  </si>
  <si>
    <t>LA ROSA MAZAPAN 75 ANIVER/30 LA ROSA</t>
  </si>
  <si>
    <t>Pedido8esq</t>
  </si>
  <si>
    <t>70102</t>
  </si>
  <si>
    <t>16</t>
  </si>
  <si>
    <t>285</t>
  </si>
  <si>
    <t>570</t>
  </si>
  <si>
    <t>38.1913</t>
  </si>
  <si>
    <t>$611.06</t>
  </si>
  <si>
    <t>4.25</t>
  </si>
  <si>
    <t>0.19</t>
  </si>
  <si>
    <t>17.97</t>
  </si>
  <si>
    <t>10.19</t>
  </si>
  <si>
    <t>3</t>
  </si>
  <si>
    <t>11.12</t>
  </si>
  <si>
    <t>7.56</t>
  </si>
  <si>
    <t>0</t>
  </si>
  <si>
    <t>30</t>
  </si>
  <si>
    <t>28</t>
  </si>
  <si>
    <t>42</t>
  </si>
  <si>
    <t>102</t>
  </si>
  <si>
    <t>88</t>
  </si>
  <si>
    <t>97</t>
  </si>
  <si>
    <t>67</t>
  </si>
  <si>
    <t>160</t>
  </si>
  <si>
    <t>8</t>
  </si>
  <si>
    <t>31</t>
  </si>
  <si>
    <t>56</t>
  </si>
  <si>
    <t>92</t>
  </si>
  <si>
    <t>54</t>
  </si>
  <si>
    <t>121</t>
  </si>
  <si>
    <t>70073</t>
  </si>
  <si>
    <t>24</t>
  </si>
  <si>
    <t>36.87</t>
  </si>
  <si>
    <t>$884.88</t>
  </si>
  <si>
    <t>3.79</t>
  </si>
  <si>
    <t>2.29</t>
  </si>
  <si>
    <t>7.12</t>
  </si>
  <si>
    <t>3.62</t>
  </si>
  <si>
    <t>2.12</t>
  </si>
  <si>
    <t>4.46</t>
  </si>
  <si>
    <t>17</t>
  </si>
  <si>
    <t>37</t>
  </si>
  <si>
    <t>47</t>
  </si>
  <si>
    <t>55</t>
  </si>
  <si>
    <t>77</t>
  </si>
  <si>
    <t>59</t>
  </si>
  <si>
    <t>23</t>
  </si>
  <si>
    <t>32</t>
  </si>
  <si>
    <t>5</t>
  </si>
  <si>
    <t>2</t>
  </si>
  <si>
    <t>4</t>
  </si>
  <si>
    <t>9</t>
  </si>
  <si>
    <t>107</t>
  </si>
  <si>
    <t>70126</t>
  </si>
  <si>
    <t>15</t>
  </si>
  <si>
    <t>56.71</t>
  </si>
  <si>
    <t>$850.65</t>
  </si>
  <si>
    <t>6.9</t>
  </si>
  <si>
    <t>4.2</t>
  </si>
  <si>
    <t>7.93</t>
  </si>
  <si>
    <t>2.87</t>
  </si>
  <si>
    <t>3.03</t>
  </si>
  <si>
    <t>2.2</t>
  </si>
  <si>
    <t>-3</t>
  </si>
  <si>
    <t>48</t>
  </si>
  <si>
    <t>63</t>
  </si>
  <si>
    <t>33</t>
  </si>
  <si>
    <t>27</t>
  </si>
  <si>
    <t>6</t>
  </si>
  <si>
    <t>21</t>
  </si>
  <si>
    <t>70072</t>
  </si>
  <si>
    <t>20</t>
  </si>
  <si>
    <t>41.94</t>
  </si>
  <si>
    <t>$838.80</t>
  </si>
  <si>
    <t>48.6</t>
  </si>
  <si>
    <t>109.7</t>
  </si>
  <si>
    <t>147.75</t>
  </si>
  <si>
    <t>72.9</t>
  </si>
  <si>
    <t>50</t>
  </si>
  <si>
    <t>30.52</t>
  </si>
  <si>
    <t>25.1</t>
  </si>
  <si>
    <t>243</t>
  </si>
  <si>
    <t>302</t>
  </si>
  <si>
    <t>340</t>
  </si>
  <si>
    <t>476</t>
  </si>
  <si>
    <t>2194</t>
  </si>
  <si>
    <t>763</t>
  </si>
  <si>
    <t>652</t>
  </si>
  <si>
    <t>801</t>
  </si>
  <si>
    <t>1143</t>
  </si>
  <si>
    <t>1312</t>
  </si>
  <si>
    <t>143</t>
  </si>
  <si>
    <t>124</t>
  </si>
  <si>
    <t>207</t>
  </si>
  <si>
    <t>163</t>
  </si>
  <si>
    <t>146</t>
  </si>
  <si>
    <t>123</t>
  </si>
  <si>
    <t>355</t>
  </si>
  <si>
    <t>208</t>
  </si>
  <si>
    <t>204</t>
  </si>
  <si>
    <t>502</t>
  </si>
  <si>
    <t>70130</t>
  </si>
  <si>
    <t>974</t>
  </si>
  <si>
    <t>31.4399</t>
  </si>
  <si>
    <t>$754.56</t>
  </si>
  <si>
    <t>5.19</t>
  </si>
  <si>
    <t>3.08</t>
  </si>
  <si>
    <t>18.98</t>
  </si>
  <si>
    <t>9.79</t>
  </si>
  <si>
    <t>5.56</t>
  </si>
  <si>
    <t>1.79</t>
  </si>
  <si>
    <t>45</t>
  </si>
  <si>
    <t>43</t>
  </si>
  <si>
    <t>74</t>
  </si>
  <si>
    <t>128</t>
  </si>
  <si>
    <t>82</t>
  </si>
  <si>
    <t>180</t>
  </si>
  <si>
    <t>134</t>
  </si>
  <si>
    <t>220</t>
  </si>
  <si>
    <t>10</t>
  </si>
  <si>
    <t>14</t>
  </si>
  <si>
    <t>40</t>
  </si>
  <si>
    <t>39</t>
  </si>
  <si>
    <t>106</t>
  </si>
  <si>
    <t>70976</t>
  </si>
  <si>
    <t>40.81</t>
  </si>
  <si>
    <t>$816.20</t>
  </si>
  <si>
    <t>8.05</t>
  </si>
  <si>
    <t>2.25</t>
  </si>
  <si>
    <t>13.8</t>
  </si>
  <si>
    <t>6.95</t>
  </si>
  <si>
    <t>0.65</t>
  </si>
  <si>
    <t>2.6</t>
  </si>
  <si>
    <t>49</t>
  </si>
  <si>
    <t>64</t>
  </si>
  <si>
    <t>38</t>
  </si>
  <si>
    <t>112</t>
  </si>
  <si>
    <t>153</t>
  </si>
  <si>
    <t>98</t>
  </si>
  <si>
    <t>41</t>
  </si>
  <si>
    <t>52</t>
  </si>
  <si>
    <t>70050</t>
  </si>
  <si>
    <t>36.1301</t>
  </si>
  <si>
    <t>$867.12</t>
  </si>
  <si>
    <t>12.79</t>
  </si>
  <si>
    <t>4.08</t>
  </si>
  <si>
    <t>23.44</t>
  </si>
  <si>
    <t>1.5</t>
  </si>
  <si>
    <t>15.94</t>
  </si>
  <si>
    <t>0.46</t>
  </si>
  <si>
    <t>72</t>
  </si>
  <si>
    <t>60</t>
  </si>
  <si>
    <t>147</t>
  </si>
  <si>
    <t>116</t>
  </si>
  <si>
    <t>164</t>
  </si>
  <si>
    <t>148</t>
  </si>
  <si>
    <t>165</t>
  </si>
  <si>
    <t>312</t>
  </si>
  <si>
    <t>1</t>
  </si>
  <si>
    <t>36</t>
  </si>
  <si>
    <t>94</t>
  </si>
  <si>
    <t>53</t>
  </si>
  <si>
    <t>11</t>
  </si>
  <si>
    <t>70052</t>
  </si>
  <si>
    <t>37.8701</t>
  </si>
  <si>
    <t>$1,060.36</t>
  </si>
  <si>
    <t>4.3</t>
  </si>
  <si>
    <t>1.61</t>
  </si>
  <si>
    <t>5.64</t>
  </si>
  <si>
    <t>2.57</t>
  </si>
  <si>
    <t>0.12</t>
  </si>
  <si>
    <t>44</t>
  </si>
  <si>
    <t>75</t>
  </si>
  <si>
    <t>70317</t>
  </si>
  <si>
    <t>558</t>
  </si>
  <si>
    <t>30.66</t>
  </si>
  <si>
    <t>$613.20</t>
  </si>
  <si>
    <t>1.75</t>
  </si>
  <si>
    <t>0.75</t>
  </si>
  <si>
    <t>18</t>
  </si>
  <si>
    <t>70269</t>
  </si>
  <si>
    <t>125.14</t>
  </si>
  <si>
    <t>$1,251.40</t>
  </si>
  <si>
    <t>11.6</t>
  </si>
  <si>
    <t>24.95</t>
  </si>
  <si>
    <t>12.9</t>
  </si>
  <si>
    <t>14.05</t>
  </si>
  <si>
    <t>7.7</t>
  </si>
  <si>
    <t>25</t>
  </si>
  <si>
    <t>110</t>
  </si>
  <si>
    <t>83</t>
  </si>
  <si>
    <t>65</t>
  </si>
  <si>
    <t>129</t>
  </si>
  <si>
    <t>13</t>
  </si>
  <si>
    <t>58</t>
  </si>
  <si>
    <t>19</t>
  </si>
  <si>
    <t>70500</t>
  </si>
  <si>
    <t>52.45</t>
  </si>
  <si>
    <t>7.6</t>
  </si>
  <si>
    <t>85.05</t>
  </si>
  <si>
    <t>26.1</t>
  </si>
  <si>
    <t>37.3</t>
  </si>
  <si>
    <t>224</t>
  </si>
  <si>
    <t>214</t>
  </si>
  <si>
    <t>131</t>
  </si>
  <si>
    <t>125</t>
  </si>
  <si>
    <t>76</t>
  </si>
  <si>
    <t>414</t>
  </si>
  <si>
    <t>263</t>
  </si>
  <si>
    <t>261</t>
  </si>
  <si>
    <t>217</t>
  </si>
  <si>
    <t>104</t>
  </si>
  <si>
    <t>200</t>
  </si>
  <si>
    <t>76000</t>
  </si>
  <si>
    <t>8.55</t>
  </si>
  <si>
    <t>$641.25</t>
  </si>
  <si>
    <t>0.71</t>
  </si>
  <si>
    <t>2.36</t>
  </si>
  <si>
    <t>-0.03</t>
  </si>
  <si>
    <t>-2</t>
  </si>
  <si>
    <t>76001</t>
  </si>
  <si>
    <t>14.71</t>
  </si>
  <si>
    <t>$441.30</t>
  </si>
  <si>
    <t>2.4</t>
  </si>
  <si>
    <t>0.17</t>
  </si>
  <si>
    <t>4.63</t>
  </si>
  <si>
    <t>0.23</t>
  </si>
  <si>
    <t>46</t>
  </si>
  <si>
    <t>90</t>
  </si>
  <si>
    <t>70031</t>
  </si>
  <si>
    <t>86.35</t>
  </si>
  <si>
    <t>$1,727.00</t>
  </si>
  <si>
    <t>65.85</t>
  </si>
  <si>
    <t>36.9</t>
  </si>
  <si>
    <t>60.3</t>
  </si>
  <si>
    <t>44.3</t>
  </si>
  <si>
    <t>38.7</t>
  </si>
  <si>
    <t>429</t>
  </si>
  <si>
    <t>390</t>
  </si>
  <si>
    <t>504</t>
  </si>
  <si>
    <t>378</t>
  </si>
  <si>
    <t>738</t>
  </si>
  <si>
    <t>203</t>
  </si>
  <si>
    <t>317</t>
  </si>
  <si>
    <t>551</t>
  </si>
  <si>
    <t>442</t>
  </si>
  <si>
    <t>673</t>
  </si>
  <si>
    <t>34</t>
  </si>
  <si>
    <t>73</t>
  </si>
  <si>
    <t>380</t>
  </si>
  <si>
    <t>455</t>
  </si>
  <si>
    <t>186</t>
  </si>
  <si>
    <t>774</t>
  </si>
  <si>
    <t>70048</t>
  </si>
  <si>
    <t>88.09</t>
  </si>
  <si>
    <t>$1,761.80</t>
  </si>
  <si>
    <t>20.18</t>
  </si>
  <si>
    <t>17.88</t>
  </si>
  <si>
    <t>7.5</t>
  </si>
  <si>
    <t>15.72</t>
  </si>
  <si>
    <t>18.05</t>
  </si>
  <si>
    <t>86</t>
  </si>
  <si>
    <t>140</t>
  </si>
  <si>
    <t>260</t>
  </si>
  <si>
    <t>161</t>
  </si>
  <si>
    <t>111</t>
  </si>
  <si>
    <t>130</t>
  </si>
  <si>
    <t>361</t>
  </si>
  <si>
    <t>70231</t>
  </si>
  <si>
    <t>12</t>
  </si>
  <si>
    <t>66.93</t>
  </si>
  <si>
    <t>$803.16</t>
  </si>
  <si>
    <t>0.42</t>
  </si>
  <si>
    <t>3.96</t>
  </si>
  <si>
    <t>70041</t>
  </si>
  <si>
    <t>39.53</t>
  </si>
  <si>
    <t>$948.72</t>
  </si>
  <si>
    <t>57.21</t>
  </si>
  <si>
    <t>29.08</t>
  </si>
  <si>
    <t>52.92</t>
  </si>
  <si>
    <t>31.29</t>
  </si>
  <si>
    <t>43.98</t>
  </si>
  <si>
    <t>50.29</t>
  </si>
  <si>
    <t>419</t>
  </si>
  <si>
    <t>569</t>
  </si>
  <si>
    <t>458</t>
  </si>
  <si>
    <t>698</t>
  </si>
  <si>
    <t>342</t>
  </si>
  <si>
    <t>396</t>
  </si>
  <si>
    <t>430</t>
  </si>
  <si>
    <t>405</t>
  </si>
  <si>
    <t>728</t>
  </si>
  <si>
    <t>297</t>
  </si>
  <si>
    <t>316</t>
  </si>
  <si>
    <t>482</t>
  </si>
  <si>
    <t>237</t>
  </si>
  <si>
    <t>1207</t>
  </si>
  <si>
    <t>70277</t>
  </si>
  <si>
    <t>42.88</t>
  </si>
  <si>
    <t>$771.84</t>
  </si>
  <si>
    <t>2.39</t>
  </si>
  <si>
    <t>32.25</t>
  </si>
  <si>
    <t>11.94</t>
  </si>
  <si>
    <t>4.47</t>
  </si>
  <si>
    <t>3.39</t>
  </si>
  <si>
    <t>26</t>
  </si>
  <si>
    <t>122</t>
  </si>
  <si>
    <t>277</t>
  </si>
  <si>
    <t>114</t>
  </si>
  <si>
    <t>149</t>
  </si>
  <si>
    <t>66</t>
  </si>
  <si>
    <t>35</t>
  </si>
  <si>
    <t>61</t>
  </si>
  <si>
    <t>70008</t>
  </si>
  <si>
    <t>7.42</t>
  </si>
  <si>
    <t>5.08</t>
  </si>
  <si>
    <t>12.52</t>
  </si>
  <si>
    <t>6.67</t>
  </si>
  <si>
    <t>4.69</t>
  </si>
  <si>
    <t>1.92</t>
  </si>
  <si>
    <t>57</t>
  </si>
  <si>
    <t>68</t>
  </si>
  <si>
    <t>118</t>
  </si>
  <si>
    <t>109</t>
  </si>
  <si>
    <t>70129</t>
  </si>
  <si>
    <t>47.85</t>
  </si>
  <si>
    <t>$765.60</t>
  </si>
  <si>
    <t>7.94</t>
  </si>
  <si>
    <t>16.59</t>
  </si>
  <si>
    <t>4.75</t>
  </si>
  <si>
    <t>22.34</t>
  </si>
  <si>
    <t>13.25</t>
  </si>
  <si>
    <t>22</t>
  </si>
  <si>
    <t>127</t>
  </si>
  <si>
    <t>79</t>
  </si>
  <si>
    <t>179</t>
  </si>
  <si>
    <t>89</t>
  </si>
  <si>
    <t>212</t>
  </si>
  <si>
    <t>70271</t>
  </si>
  <si>
    <t>588</t>
  </si>
  <si>
    <t>2.38</t>
  </si>
  <si>
    <t>0.94</t>
  </si>
  <si>
    <t>11.56</t>
  </si>
  <si>
    <t>6.94</t>
  </si>
  <si>
    <t>6.28</t>
  </si>
  <si>
    <t>0.69</t>
  </si>
  <si>
    <t>7</t>
  </si>
  <si>
    <t>70034</t>
  </si>
  <si>
    <t>55.92</t>
  </si>
  <si>
    <t>$1,342.08</t>
  </si>
  <si>
    <t>55.35</t>
  </si>
  <si>
    <t>46.38</t>
  </si>
  <si>
    <t>67.12</t>
  </si>
  <si>
    <t>57.79</t>
  </si>
  <si>
    <t>41.75</t>
  </si>
  <si>
    <t>288</t>
  </si>
  <si>
    <t>349</t>
  </si>
  <si>
    <t>582</t>
  </si>
  <si>
    <t>568</t>
  </si>
  <si>
    <t>1113</t>
  </si>
  <si>
    <t>345</t>
  </si>
  <si>
    <t>653</t>
  </si>
  <si>
    <t>494</t>
  </si>
  <si>
    <t>795</t>
  </si>
  <si>
    <t>597</t>
  </si>
  <si>
    <t>393</t>
  </si>
  <si>
    <t>475</t>
  </si>
  <si>
    <t>1002</t>
  </si>
  <si>
    <t>70122</t>
  </si>
  <si>
    <t>$1,540.00</t>
  </si>
  <si>
    <t>9.38</t>
  </si>
  <si>
    <t>3.15</t>
  </si>
  <si>
    <t>29.32</t>
  </si>
  <si>
    <t>11.05</t>
  </si>
  <si>
    <t>12.62</t>
  </si>
  <si>
    <t>12.45</t>
  </si>
  <si>
    <t>70</t>
  </si>
  <si>
    <t>183</t>
  </si>
  <si>
    <t>229</t>
  </si>
  <si>
    <t>196</t>
  </si>
  <si>
    <t>249</t>
  </si>
  <si>
    <t>70070</t>
  </si>
  <si>
    <t>562</t>
  </si>
  <si>
    <t>74.72</t>
  </si>
  <si>
    <t>$373.60</t>
  </si>
  <si>
    <t>79.1</t>
  </si>
  <si>
    <t>67.6</t>
  </si>
  <si>
    <t>136.4</t>
  </si>
  <si>
    <t>293.4</t>
  </si>
  <si>
    <t>74.2</t>
  </si>
  <si>
    <t>79.4</t>
  </si>
  <si>
    <t>338</t>
  </si>
  <si>
    <t>370</t>
  </si>
  <si>
    <t>172</t>
  </si>
  <si>
    <t>1463</t>
  </si>
  <si>
    <t>166</t>
  </si>
  <si>
    <t>184</t>
  </si>
  <si>
    <t>397</t>
  </si>
  <si>
    <t>70078</t>
  </si>
  <si>
    <t>9.3</t>
  </si>
  <si>
    <t>3.6</t>
  </si>
  <si>
    <t>20.9</t>
  </si>
  <si>
    <t>5.35</t>
  </si>
  <si>
    <t>4.9</t>
  </si>
  <si>
    <t>141</t>
  </si>
  <si>
    <t>70168</t>
  </si>
  <si>
    <t>50.94</t>
  </si>
  <si>
    <t>$1,222.56</t>
  </si>
  <si>
    <t>22.44</t>
  </si>
  <si>
    <t>7.62</t>
  </si>
  <si>
    <t>35.23</t>
  </si>
  <si>
    <t>33.21</t>
  </si>
  <si>
    <t>27.33</t>
  </si>
  <si>
    <t>22.21</t>
  </si>
  <si>
    <t>245</t>
  </si>
  <si>
    <t>162</t>
  </si>
  <si>
    <t>169</t>
  </si>
  <si>
    <t>384</t>
  </si>
  <si>
    <t>381</t>
  </si>
  <si>
    <t>715</t>
  </si>
  <si>
    <t>309</t>
  </si>
  <si>
    <t>533</t>
  </si>
  <si>
    <t>70146</t>
  </si>
  <si>
    <t>53.1</t>
  </si>
  <si>
    <t>$1,062.00</t>
  </si>
  <si>
    <t>3.3</t>
  </si>
  <si>
    <t>1.85</t>
  </si>
  <si>
    <t>0.08</t>
  </si>
  <si>
    <t>0.15</t>
  </si>
  <si>
    <t>51</t>
  </si>
  <si>
    <t>70192</t>
  </si>
  <si>
    <t>113.9</t>
  </si>
  <si>
    <t>$1,822.40</t>
  </si>
  <si>
    <t>6.38</t>
  </si>
  <si>
    <t>15.62</t>
  </si>
  <si>
    <t>4.44</t>
  </si>
  <si>
    <t>0.03</t>
  </si>
  <si>
    <t>117</t>
  </si>
  <si>
    <t>173</t>
  </si>
  <si>
    <t>78116</t>
  </si>
  <si>
    <t>$1,080.00</t>
  </si>
  <si>
    <t>5.85</t>
  </si>
  <si>
    <t>0.7</t>
  </si>
  <si>
    <t>7.2</t>
  </si>
  <si>
    <t>3.25</t>
  </si>
  <si>
    <t>4.82</t>
  </si>
  <si>
    <t>29</t>
  </si>
  <si>
    <t>80</t>
  </si>
  <si>
    <t>70039</t>
  </si>
  <si>
    <t>34.75</t>
  </si>
  <si>
    <t>120.83</t>
  </si>
  <si>
    <t>52.25</t>
  </si>
  <si>
    <t>72.56</t>
  </si>
  <si>
    <t>25.92</t>
  </si>
  <si>
    <t>27.11</t>
  </si>
  <si>
    <t>215</t>
  </si>
  <si>
    <t>225</t>
  </si>
  <si>
    <t>192</t>
  </si>
  <si>
    <t>2175</t>
  </si>
  <si>
    <t>219</t>
  </si>
  <si>
    <t>346</t>
  </si>
  <si>
    <t>325</t>
  </si>
  <si>
    <t>1301</t>
  </si>
  <si>
    <t>145</t>
  </si>
  <si>
    <t>488</t>
  </si>
  <si>
    <t>70253</t>
  </si>
  <si>
    <t>98.03</t>
  </si>
  <si>
    <t>$1,176.36</t>
  </si>
  <si>
    <t>14.04</t>
  </si>
  <si>
    <t>5.33</t>
  </si>
  <si>
    <t>43.04</t>
  </si>
  <si>
    <t>27.5</t>
  </si>
  <si>
    <t>16.62</t>
  </si>
  <si>
    <t>21.58</t>
  </si>
  <si>
    <t>258</t>
  </si>
  <si>
    <t>310</t>
  </si>
  <si>
    <t>259</t>
  </si>
  <si>
    <t>70113</t>
  </si>
  <si>
    <t>55.16</t>
  </si>
  <si>
    <t>$1,323.84</t>
  </si>
  <si>
    <t>0.79</t>
  </si>
  <si>
    <t>1.21</t>
  </si>
  <si>
    <t>0.04</t>
  </si>
  <si>
    <t>70024</t>
  </si>
  <si>
    <t>77.58</t>
  </si>
  <si>
    <t>$1,551.60</t>
  </si>
  <si>
    <t>10.95</t>
  </si>
  <si>
    <t>9.88</t>
  </si>
  <si>
    <t>4.55</t>
  </si>
  <si>
    <t>5.15</t>
  </si>
  <si>
    <t>70074</t>
  </si>
  <si>
    <t>387</t>
  </si>
  <si>
    <t>31.19</t>
  </si>
  <si>
    <t>$654.99</t>
  </si>
  <si>
    <t>2.19</t>
  </si>
  <si>
    <t>4.52</t>
  </si>
  <si>
    <t>0.4</t>
  </si>
  <si>
    <t>70003</t>
  </si>
  <si>
    <t>557</t>
  </si>
  <si>
    <t>64.78</t>
  </si>
  <si>
    <t>$1,619.50</t>
  </si>
  <si>
    <t>11.18</t>
  </si>
  <si>
    <t>68.52</t>
  </si>
  <si>
    <t>24.42</t>
  </si>
  <si>
    <t>17.4</t>
  </si>
  <si>
    <t>11.92</t>
  </si>
  <si>
    <t>74.6</t>
  </si>
  <si>
    <t>135</t>
  </si>
  <si>
    <t>1713</t>
  </si>
  <si>
    <t>273</t>
  </si>
  <si>
    <t>328</t>
  </si>
  <si>
    <t>119</t>
  </si>
  <si>
    <t>1865</t>
  </si>
  <si>
    <t>70043</t>
  </si>
  <si>
    <t>652.46</t>
  </si>
  <si>
    <t>$652.46</t>
  </si>
  <si>
    <t>134.5</t>
  </si>
  <si>
    <t>100</t>
  </si>
  <si>
    <t>45.5</t>
  </si>
  <si>
    <t>70135</t>
  </si>
  <si>
    <t>567</t>
  </si>
  <si>
    <t>50.82</t>
  </si>
  <si>
    <t>$762.30</t>
  </si>
  <si>
    <t>23.67</t>
  </si>
  <si>
    <t>9.07</t>
  </si>
  <si>
    <t>28.87</t>
  </si>
  <si>
    <t>3.33</t>
  </si>
  <si>
    <t>157</t>
  </si>
  <si>
    <t>136</t>
  </si>
  <si>
    <t>269</t>
  </si>
  <si>
    <t>410</t>
  </si>
  <si>
    <t>241</t>
  </si>
  <si>
    <t>69</t>
  </si>
  <si>
    <t>81</t>
  </si>
  <si>
    <t>70246</t>
  </si>
  <si>
    <t>45.31</t>
  </si>
  <si>
    <t>$724.96</t>
  </si>
  <si>
    <t>26.75</t>
  </si>
  <si>
    <t>14.94</t>
  </si>
  <si>
    <t>42.19</t>
  </si>
  <si>
    <t>23.16</t>
  </si>
  <si>
    <t>19.31</t>
  </si>
  <si>
    <t>151</t>
  </si>
  <si>
    <t>239</t>
  </si>
  <si>
    <t>193</t>
  </si>
  <si>
    <t>211</t>
  </si>
  <si>
    <t>352</t>
  </si>
  <si>
    <t>115</t>
  </si>
  <si>
    <t>70044</t>
  </si>
  <si>
    <t>565</t>
  </si>
  <si>
    <t>47.21</t>
  </si>
  <si>
    <t>19.1</t>
  </si>
  <si>
    <t>76.71</t>
  </si>
  <si>
    <t>26.86</t>
  </si>
  <si>
    <t>41.9</t>
  </si>
  <si>
    <t>41.71</t>
  </si>
  <si>
    <t>298</t>
  </si>
  <si>
    <t>228</t>
  </si>
  <si>
    <t>389</t>
  </si>
  <si>
    <t>401</t>
  </si>
  <si>
    <t>556</t>
  </si>
  <si>
    <t>413</t>
  </si>
  <si>
    <t>461</t>
  </si>
  <si>
    <t>366</t>
  </si>
  <si>
    <t>543</t>
  </si>
  <si>
    <t>71</t>
  </si>
  <si>
    <t>294</t>
  </si>
  <si>
    <t>254</t>
  </si>
  <si>
    <t>876</t>
  </si>
  <si>
    <t>70045</t>
  </si>
  <si>
    <t>2.47</t>
  </si>
  <si>
    <t>3.5</t>
  </si>
  <si>
    <t>15.16</t>
  </si>
  <si>
    <t>7.81</t>
  </si>
  <si>
    <t>0.16</t>
  </si>
  <si>
    <t>103</t>
  </si>
  <si>
    <t>99</t>
  </si>
  <si>
    <t>70067</t>
  </si>
  <si>
    <t>50.88</t>
  </si>
  <si>
    <t>$814.08</t>
  </si>
  <si>
    <t>11.88</t>
  </si>
  <si>
    <t>4.31</t>
  </si>
  <si>
    <t>27.34</t>
  </si>
  <si>
    <t>31.72</t>
  </si>
  <si>
    <t>6.62</t>
  </si>
  <si>
    <t>253</t>
  </si>
  <si>
    <t>382</t>
  </si>
  <si>
    <t>155</t>
  </si>
  <si>
    <t>70257</t>
  </si>
  <si>
    <t>28.24</t>
  </si>
  <si>
    <t>$706.00</t>
  </si>
  <si>
    <t>22.1</t>
  </si>
  <si>
    <t>6.96</t>
  </si>
  <si>
    <t>31.36</t>
  </si>
  <si>
    <t>23.64</t>
  </si>
  <si>
    <t>26.44</t>
  </si>
  <si>
    <t>20.48</t>
  </si>
  <si>
    <t>198</t>
  </si>
  <si>
    <t>174</t>
  </si>
  <si>
    <t>185</t>
  </si>
  <si>
    <t>272</t>
  </si>
  <si>
    <t>529</t>
  </si>
  <si>
    <t>62</t>
  </si>
  <si>
    <t>267</t>
  </si>
  <si>
    <t>512</t>
  </si>
  <si>
    <t>70089</t>
  </si>
  <si>
    <t>64.91</t>
  </si>
  <si>
    <t>$1,298.20</t>
  </si>
  <si>
    <t>8.82</t>
  </si>
  <si>
    <t>29.65</t>
  </si>
  <si>
    <t>17.82</t>
  </si>
  <si>
    <t>14.28</t>
  </si>
  <si>
    <t>44.2</t>
  </si>
  <si>
    <t>593</t>
  </si>
  <si>
    <t>226</t>
  </si>
  <si>
    <t>105</t>
  </si>
  <si>
    <t>91</t>
  </si>
  <si>
    <t>884</t>
  </si>
  <si>
    <t>70027</t>
  </si>
  <si>
    <t>41.93</t>
  </si>
  <si>
    <t>$1,006.32</t>
  </si>
  <si>
    <t>11.23</t>
  </si>
  <si>
    <t>4.62</t>
  </si>
  <si>
    <t>27.6</t>
  </si>
  <si>
    <t>18.38</t>
  </si>
  <si>
    <t>12.42</t>
  </si>
  <si>
    <t>178</t>
  </si>
  <si>
    <t>206</t>
  </si>
  <si>
    <t>265</t>
  </si>
  <si>
    <t>159</t>
  </si>
  <si>
    <t>70042</t>
  </si>
  <si>
    <t>28.35</t>
  </si>
  <si>
    <t>$708.75</t>
  </si>
  <si>
    <t>18.76</t>
  </si>
  <si>
    <t>6.68</t>
  </si>
  <si>
    <t>28.22</t>
  </si>
  <si>
    <t>13.92</t>
  </si>
  <si>
    <t>8.16</t>
  </si>
  <si>
    <t>132</t>
  </si>
  <si>
    <t>202</t>
  </si>
  <si>
    <t>167</t>
  </si>
  <si>
    <t>232</t>
  </si>
  <si>
    <t>306</t>
  </si>
  <si>
    <t>341</t>
  </si>
  <si>
    <t>108</t>
  </si>
  <si>
    <t>70046</t>
  </si>
  <si>
    <t>40.9</t>
  </si>
  <si>
    <t>$981.60</t>
  </si>
  <si>
    <t>19.15</t>
  </si>
  <si>
    <t>11.29</t>
  </si>
  <si>
    <t>17.83</t>
  </si>
  <si>
    <t>15.17</t>
  </si>
  <si>
    <t>9.04</t>
  </si>
  <si>
    <t>133</t>
  </si>
  <si>
    <t>271</t>
  </si>
  <si>
    <t>168</t>
  </si>
  <si>
    <t>274</t>
  </si>
  <si>
    <t>120</t>
  </si>
  <si>
    <t>70326</t>
  </si>
  <si>
    <t>113.36</t>
  </si>
  <si>
    <t>$680.16</t>
  </si>
  <si>
    <t>-0.33</t>
  </si>
  <si>
    <t>70015</t>
  </si>
  <si>
    <t>29.4</t>
  </si>
  <si>
    <t>$352.80</t>
  </si>
  <si>
    <t>1.83</t>
  </si>
  <si>
    <t>7.54</t>
  </si>
  <si>
    <t>1.46</t>
  </si>
  <si>
    <t>3.42</t>
  </si>
  <si>
    <t>70140</t>
  </si>
  <si>
    <t>1168.84</t>
  </si>
  <si>
    <t>$1,168.84</t>
  </si>
  <si>
    <t>9.5</t>
  </si>
  <si>
    <t>15.5</t>
  </si>
  <si>
    <t>70360</t>
  </si>
  <si>
    <t>30.07</t>
  </si>
  <si>
    <t>$451.05</t>
  </si>
  <si>
    <t>0.97</t>
  </si>
  <si>
    <t>2.33</t>
  </si>
  <si>
    <t>9.23</t>
  </si>
  <si>
    <t>4.53</t>
  </si>
  <si>
    <t>0.1</t>
  </si>
  <si>
    <t>70087</t>
  </si>
  <si>
    <t>43.63</t>
  </si>
  <si>
    <t>$1,090.75</t>
  </si>
  <si>
    <t>17.08</t>
  </si>
  <si>
    <t>16.2</t>
  </si>
  <si>
    <t>13.62</t>
  </si>
  <si>
    <t>87</t>
  </si>
  <si>
    <t>331</t>
  </si>
  <si>
    <t>95</t>
  </si>
  <si>
    <t>70019</t>
  </si>
  <si>
    <t>68.76</t>
  </si>
  <si>
    <t>$1,375.20</t>
  </si>
  <si>
    <t>51.88</t>
  </si>
  <si>
    <t>19.35</t>
  </si>
  <si>
    <t>90.35</t>
  </si>
  <si>
    <t>55.4</t>
  </si>
  <si>
    <t>44.65</t>
  </si>
  <si>
    <t>44.85</t>
  </si>
  <si>
    <t>315</t>
  </si>
  <si>
    <t>281</t>
  </si>
  <si>
    <t>456</t>
  </si>
  <si>
    <t>252</t>
  </si>
  <si>
    <t>508</t>
  </si>
  <si>
    <t>548</t>
  </si>
  <si>
    <t>545</t>
  </si>
  <si>
    <t>446</t>
  </si>
  <si>
    <t>1077</t>
  </si>
  <si>
    <t>276</t>
  </si>
  <si>
    <t>404</t>
  </si>
  <si>
    <t>244</t>
  </si>
  <si>
    <t>897</t>
  </si>
  <si>
    <t>70023</t>
  </si>
  <si>
    <t>991</t>
  </si>
  <si>
    <t>54.37</t>
  </si>
  <si>
    <t>$652.44</t>
  </si>
  <si>
    <t>29.54</t>
  </si>
  <si>
    <t>-7</t>
  </si>
  <si>
    <t>17.21</t>
  </si>
  <si>
    <t>13.96</t>
  </si>
  <si>
    <t>-2.08</t>
  </si>
  <si>
    <t>-84</t>
  </si>
  <si>
    <t>-25</t>
  </si>
  <si>
    <t>70159</t>
  </si>
  <si>
    <t>322</t>
  </si>
  <si>
    <t>18.62</t>
  </si>
  <si>
    <t>8.45</t>
  </si>
  <si>
    <t>49.5</t>
  </si>
  <si>
    <t>29.2</t>
  </si>
  <si>
    <t>14.58</t>
  </si>
  <si>
    <t>16.8</t>
  </si>
  <si>
    <t>-11</t>
  </si>
  <si>
    <t>510</t>
  </si>
  <si>
    <t>539</t>
  </si>
  <si>
    <t>139</t>
  </si>
  <si>
    <t>205</t>
  </si>
  <si>
    <t>336</t>
  </si>
  <si>
    <t>70350</t>
  </si>
  <si>
    <t>61.49</t>
  </si>
  <si>
    <t>$307.45</t>
  </si>
  <si>
    <t>4.4</t>
  </si>
  <si>
    <t>8.5</t>
  </si>
  <si>
    <t>1.6</t>
  </si>
  <si>
    <t>70232</t>
  </si>
  <si>
    <t>3.4</t>
  </si>
  <si>
    <t>3.7</t>
  </si>
  <si>
    <t>4.6</t>
  </si>
  <si>
    <t>70361</t>
  </si>
  <si>
    <t>1.9</t>
  </si>
  <si>
    <t>4.8</t>
  </si>
  <si>
    <t>8.4</t>
  </si>
  <si>
    <t>1.67</t>
  </si>
  <si>
    <t>0.6</t>
  </si>
  <si>
    <t>70012</t>
  </si>
  <si>
    <t>28.82</t>
  </si>
  <si>
    <t>$432.30</t>
  </si>
  <si>
    <t>78.5</t>
  </si>
  <si>
    <t>56.73</t>
  </si>
  <si>
    <t>98.1</t>
  </si>
  <si>
    <t>49.8</t>
  </si>
  <si>
    <t>64.93</t>
  </si>
  <si>
    <t>67.27</t>
  </si>
  <si>
    <t>453</t>
  </si>
  <si>
    <t>851</t>
  </si>
  <si>
    <t>388</t>
  </si>
  <si>
    <t>681</t>
  </si>
  <si>
    <t>256</t>
  </si>
  <si>
    <t>506</t>
  </si>
  <si>
    <t>357</t>
  </si>
  <si>
    <t>216</t>
  </si>
  <si>
    <t>1009</t>
  </si>
  <si>
    <t>70141</t>
  </si>
  <si>
    <t>3.67</t>
  </si>
  <si>
    <t>8.43</t>
  </si>
  <si>
    <t>3.07</t>
  </si>
  <si>
    <t>1.8</t>
  </si>
  <si>
    <t>1.33</t>
  </si>
  <si>
    <t>70163</t>
  </si>
  <si>
    <t>58.9399</t>
  </si>
  <si>
    <t>$1,060.92</t>
  </si>
  <si>
    <t>6.42</t>
  </si>
  <si>
    <t>4.11</t>
  </si>
  <si>
    <t>17.03</t>
  </si>
  <si>
    <t>13.61</t>
  </si>
  <si>
    <t>8.39</t>
  </si>
  <si>
    <t>5.72</t>
  </si>
  <si>
    <t>231</t>
  </si>
  <si>
    <t>70169</t>
  </si>
  <si>
    <t>12.07</t>
  </si>
  <si>
    <t>43.23</t>
  </si>
  <si>
    <t>26.67</t>
  </si>
  <si>
    <t>19.2</t>
  </si>
  <si>
    <t>12.27</t>
  </si>
  <si>
    <t>189</t>
  </si>
  <si>
    <t>242</t>
  </si>
  <si>
    <t>96</t>
  </si>
  <si>
    <t>70259</t>
  </si>
  <si>
    <t>35.98</t>
  </si>
  <si>
    <t>$863.52</t>
  </si>
  <si>
    <t>8.71</t>
  </si>
  <si>
    <t>7.04</t>
  </si>
  <si>
    <t>19.85</t>
  </si>
  <si>
    <t>15.29</t>
  </si>
  <si>
    <t>10.33</t>
  </si>
  <si>
    <t>70091</t>
  </si>
  <si>
    <t>573</t>
  </si>
  <si>
    <t>29.93</t>
  </si>
  <si>
    <t>$897.90</t>
  </si>
  <si>
    <t>7.07</t>
  </si>
  <si>
    <t>47.9</t>
  </si>
  <si>
    <t>21.8</t>
  </si>
  <si>
    <t>16.6</t>
  </si>
  <si>
    <t>5.68</t>
  </si>
  <si>
    <t>14.6</t>
  </si>
  <si>
    <t>-5</t>
  </si>
  <si>
    <t>152</t>
  </si>
  <si>
    <t>1437</t>
  </si>
  <si>
    <t>487</t>
  </si>
  <si>
    <t>85</t>
  </si>
  <si>
    <t>438</t>
  </si>
  <si>
    <t>70016</t>
  </si>
  <si>
    <t>8.9</t>
  </si>
  <si>
    <t>8.8</t>
  </si>
  <si>
    <t>72.7</t>
  </si>
  <si>
    <t>59.8</t>
  </si>
  <si>
    <t>18.8</t>
  </si>
  <si>
    <t>25.2</t>
  </si>
  <si>
    <t>126</t>
  </si>
  <si>
    <t>70406</t>
  </si>
  <si>
    <t>2.3</t>
  </si>
  <si>
    <t>11.15</t>
  </si>
  <si>
    <t>3.55</t>
  </si>
  <si>
    <t>170</t>
  </si>
  <si>
    <t>70011</t>
  </si>
  <si>
    <t>37.1</t>
  </si>
  <si>
    <t>29.53</t>
  </si>
  <si>
    <t>77.2</t>
  </si>
  <si>
    <t>43.67</t>
  </si>
  <si>
    <t>60.9</t>
  </si>
  <si>
    <t>34.87</t>
  </si>
  <si>
    <t>443</t>
  </si>
  <si>
    <t>282</t>
  </si>
  <si>
    <t>392</t>
  </si>
  <si>
    <t>641</t>
  </si>
  <si>
    <t>423</t>
  </si>
  <si>
    <t>251</t>
  </si>
  <si>
    <t>292</t>
  </si>
  <si>
    <t>523</t>
  </si>
  <si>
    <t>70972</t>
  </si>
  <si>
    <t>100.1</t>
  </si>
  <si>
    <t>$2,002.00</t>
  </si>
  <si>
    <t>5.12</t>
  </si>
  <si>
    <t>0.95</t>
  </si>
  <si>
    <t>2.05</t>
  </si>
  <si>
    <t>5.28</t>
  </si>
  <si>
    <t>2.7</t>
  </si>
  <si>
    <t>70131</t>
  </si>
  <si>
    <t>8.6</t>
  </si>
  <si>
    <t>67.2</t>
  </si>
  <si>
    <t>11.8</t>
  </si>
  <si>
    <t>70085</t>
  </si>
  <si>
    <t>$930.96</t>
  </si>
  <si>
    <t>1.29</t>
  </si>
  <si>
    <t>15.75</t>
  </si>
  <si>
    <t>7.75</t>
  </si>
  <si>
    <t>93</t>
  </si>
  <si>
    <t>70110</t>
  </si>
  <si>
    <t>51.52</t>
  </si>
  <si>
    <t>$927.36</t>
  </si>
  <si>
    <t>14.39</t>
  </si>
  <si>
    <t>0.89</t>
  </si>
  <si>
    <t>84</t>
  </si>
  <si>
    <t>70306</t>
  </si>
  <si>
    <t>81.21</t>
  </si>
  <si>
    <t>$1,299.36</t>
  </si>
  <si>
    <t>8.44</t>
  </si>
  <si>
    <t>2.88</t>
  </si>
  <si>
    <t>8.53</t>
  </si>
  <si>
    <t>5.38</t>
  </si>
  <si>
    <t>3.47</t>
  </si>
  <si>
    <t>6.12</t>
  </si>
  <si>
    <t>70128</t>
  </si>
  <si>
    <t>50.3674</t>
  </si>
  <si>
    <t>$1,007.35</t>
  </si>
  <si>
    <t>8.88</t>
  </si>
  <si>
    <t>7.35</t>
  </si>
  <si>
    <t>70171</t>
  </si>
  <si>
    <t>22.17</t>
  </si>
  <si>
    <t>0.13</t>
  </si>
  <si>
    <t>30.17</t>
  </si>
  <si>
    <t>9.13</t>
  </si>
  <si>
    <t>4.93</t>
  </si>
  <si>
    <t>1.2</t>
  </si>
  <si>
    <t>321</t>
  </si>
  <si>
    <t>70139</t>
  </si>
  <si>
    <t>4.1</t>
  </si>
  <si>
    <t>2.8</t>
  </si>
  <si>
    <t>5.07</t>
  </si>
  <si>
    <t>70055</t>
  </si>
  <si>
    <t>34.56</t>
  </si>
  <si>
    <t>$967.68</t>
  </si>
  <si>
    <t>4.7</t>
  </si>
  <si>
    <t>3.36</t>
  </si>
  <si>
    <t>11.59</t>
  </si>
  <si>
    <t>7.46</t>
  </si>
  <si>
    <t>13.57</t>
  </si>
  <si>
    <t>70010</t>
  </si>
  <si>
    <t>3.37</t>
  </si>
  <si>
    <t>4.33</t>
  </si>
  <si>
    <t>11.97</t>
  </si>
  <si>
    <t>10.8</t>
  </si>
  <si>
    <t>234</t>
  </si>
  <si>
    <t>70314</t>
  </si>
  <si>
    <t>2.43</t>
  </si>
  <si>
    <t>4.97</t>
  </si>
  <si>
    <t>70013</t>
  </si>
  <si>
    <t>62.9</t>
  </si>
  <si>
    <t>50.6</t>
  </si>
  <si>
    <t>154.1</t>
  </si>
  <si>
    <t>90.6</t>
  </si>
  <si>
    <t>61.1</t>
  </si>
  <si>
    <t>65.8</t>
  </si>
  <si>
    <t>137</t>
  </si>
  <si>
    <t>335</t>
  </si>
  <si>
    <t>210</t>
  </si>
  <si>
    <t>329</t>
  </si>
  <si>
    <t>70968</t>
  </si>
  <si>
    <t>64.44</t>
  </si>
  <si>
    <t>$773.28</t>
  </si>
  <si>
    <t>4.04</t>
  </si>
  <si>
    <t>3.17</t>
  </si>
  <si>
    <t>29.38</t>
  </si>
  <si>
    <t>16.58</t>
  </si>
  <si>
    <t>11.46</t>
  </si>
  <si>
    <t>194</t>
  </si>
  <si>
    <t>70047</t>
  </si>
  <si>
    <t>4.19</t>
  </si>
  <si>
    <t>4.56</t>
  </si>
  <si>
    <t>23.28</t>
  </si>
  <si>
    <t>15.31</t>
  </si>
  <si>
    <t>4.12</t>
  </si>
  <si>
    <t>171</t>
  </si>
  <si>
    <t>150</t>
  </si>
  <si>
    <t>70097</t>
  </si>
  <si>
    <t>43.77</t>
  </si>
  <si>
    <t>$700.32</t>
  </si>
  <si>
    <t>17.38</t>
  </si>
  <si>
    <t>10.12</t>
  </si>
  <si>
    <t>6.59</t>
  </si>
  <si>
    <t>6.75</t>
  </si>
  <si>
    <t>70229</t>
  </si>
  <si>
    <t>307.61</t>
  </si>
  <si>
    <t>$922.83</t>
  </si>
  <si>
    <t>10.5</t>
  </si>
  <si>
    <t>8.83</t>
  </si>
  <si>
    <t>70161</t>
  </si>
  <si>
    <t>54.11</t>
  </si>
  <si>
    <t>$865.76</t>
  </si>
  <si>
    <t>7.03</t>
  </si>
  <si>
    <t>3.19</t>
  </si>
  <si>
    <t>11.25</t>
  </si>
  <si>
    <t>1.44</t>
  </si>
  <si>
    <t>70245</t>
  </si>
  <si>
    <t>73.37</t>
  </si>
  <si>
    <t>$586.96</t>
  </si>
  <si>
    <t>8.94</t>
  </si>
  <si>
    <t>17.81</t>
  </si>
  <si>
    <t>11.75</t>
  </si>
  <si>
    <t>7.25</t>
  </si>
  <si>
    <t>78</t>
  </si>
  <si>
    <t>70144</t>
  </si>
  <si>
    <t>9.12</t>
  </si>
  <si>
    <t>21.04</t>
  </si>
  <si>
    <t>11.33</t>
  </si>
  <si>
    <t>14.08</t>
  </si>
  <si>
    <t>9.17</t>
  </si>
  <si>
    <t>70166</t>
  </si>
  <si>
    <t>40.15</t>
  </si>
  <si>
    <t>$963.60</t>
  </si>
  <si>
    <t>1.42</t>
  </si>
  <si>
    <t>1.62</t>
  </si>
  <si>
    <t>70187</t>
  </si>
  <si>
    <t>1133.01</t>
  </si>
  <si>
    <t>$1,133.01</t>
  </si>
  <si>
    <t>70026</t>
  </si>
  <si>
    <t>49.07</t>
  </si>
  <si>
    <t>$883.26</t>
  </si>
  <si>
    <t>5.25</t>
  </si>
  <si>
    <t>2.11</t>
  </si>
  <si>
    <t>10.03</t>
  </si>
  <si>
    <t>9.28</t>
  </si>
  <si>
    <t>5.61</t>
  </si>
  <si>
    <t>3.83</t>
  </si>
  <si>
    <t>70103</t>
  </si>
  <si>
    <t>50.87</t>
  </si>
  <si>
    <t>$915.66</t>
  </si>
  <si>
    <t>58.72</t>
  </si>
  <si>
    <t>28.67</t>
  </si>
  <si>
    <t>84.06</t>
  </si>
  <si>
    <t>36.28</t>
  </si>
  <si>
    <t>85.33</t>
  </si>
  <si>
    <t>350</t>
  </si>
  <si>
    <t>403</t>
  </si>
  <si>
    <t>467</t>
  </si>
  <si>
    <t>516</t>
  </si>
  <si>
    <t>418</t>
  </si>
  <si>
    <t>470</t>
  </si>
  <si>
    <t>601</t>
  </si>
  <si>
    <t>821</t>
  </si>
  <si>
    <t>1306</t>
  </si>
  <si>
    <t>70142</t>
  </si>
  <si>
    <t>64.94</t>
  </si>
  <si>
    <t>$1,168.92</t>
  </si>
  <si>
    <t>7.36</t>
  </si>
  <si>
    <t>0.5</t>
  </si>
  <si>
    <t>4.64</t>
  </si>
  <si>
    <t>3.11</t>
  </si>
  <si>
    <t>0.33</t>
  </si>
  <si>
    <t>70101</t>
  </si>
  <si>
    <t>42.41</t>
  </si>
  <si>
    <t>$636.15</t>
  </si>
  <si>
    <t>110.63</t>
  </si>
  <si>
    <t>53.27</t>
  </si>
  <si>
    <t>136.8</t>
  </si>
  <si>
    <t>61.13</t>
  </si>
  <si>
    <t>59.43</t>
  </si>
  <si>
    <t>91.73</t>
  </si>
  <si>
    <t>497</t>
  </si>
  <si>
    <t>684</t>
  </si>
  <si>
    <t>544</t>
  </si>
  <si>
    <t>799</t>
  </si>
  <si>
    <t>691</t>
  </si>
  <si>
    <t>607</t>
  </si>
  <si>
    <t>672</t>
  </si>
  <si>
    <t>465</t>
  </si>
  <si>
    <t>896</t>
  </si>
  <si>
    <t>451</t>
  </si>
  <si>
    <t>1376</t>
  </si>
  <si>
    <t>70149</t>
  </si>
  <si>
    <t>33.04</t>
  </si>
  <si>
    <t>$792.96</t>
  </si>
  <si>
    <t>3.35</t>
  </si>
  <si>
    <t>2.17</t>
  </si>
  <si>
    <t>8.23</t>
  </si>
  <si>
    <t>9.65</t>
  </si>
  <si>
    <t>70137</t>
  </si>
  <si>
    <t>78.93</t>
  </si>
  <si>
    <t>$947.16</t>
  </si>
  <si>
    <t>19.21</t>
  </si>
  <si>
    <t>8.25</t>
  </si>
  <si>
    <t>40.67</t>
  </si>
  <si>
    <t>19.67</t>
  </si>
  <si>
    <t>3.58</t>
  </si>
  <si>
    <t>209</t>
  </si>
  <si>
    <t>70364</t>
  </si>
  <si>
    <t>9.7</t>
  </si>
  <si>
    <t>4.5</t>
  </si>
  <si>
    <t>70009</t>
  </si>
  <si>
    <t>37.83</t>
  </si>
  <si>
    <t>$907.92</t>
  </si>
  <si>
    <t>4.67</t>
  </si>
  <si>
    <t>9.54</t>
  </si>
  <si>
    <t>6.04</t>
  </si>
  <si>
    <t>3.9</t>
  </si>
  <si>
    <t>2.62</t>
  </si>
  <si>
    <t>70100</t>
  </si>
  <si>
    <t>42.32</t>
  </si>
  <si>
    <t>$677.12</t>
  </si>
  <si>
    <t>105.28</t>
  </si>
  <si>
    <t>36.19</t>
  </si>
  <si>
    <t>97.88</t>
  </si>
  <si>
    <t>58.06</t>
  </si>
  <si>
    <t>77.78</t>
  </si>
  <si>
    <t>61.5</t>
  </si>
  <si>
    <t>493</t>
  </si>
  <si>
    <t>354</t>
  </si>
  <si>
    <t>579</t>
  </si>
  <si>
    <t>623</t>
  </si>
  <si>
    <t>813</t>
  </si>
  <si>
    <t>255</t>
  </si>
  <si>
    <t>670</t>
  </si>
  <si>
    <t>301</t>
  </si>
  <si>
    <t>984</t>
  </si>
  <si>
    <t>70243</t>
  </si>
  <si>
    <t>87.881</t>
  </si>
  <si>
    <t>$1,757.62</t>
  </si>
  <si>
    <t>2.5</t>
  </si>
  <si>
    <t>5.22</t>
  </si>
  <si>
    <t>1.25</t>
  </si>
  <si>
    <t>70006</t>
  </si>
  <si>
    <t>888.5022</t>
  </si>
  <si>
    <t>$888.50</t>
  </si>
  <si>
    <t>6.5</t>
  </si>
  <si>
    <t>70068</t>
  </si>
  <si>
    <t>49.06</t>
  </si>
  <si>
    <t>$735.90</t>
  </si>
  <si>
    <t>226.7</t>
  </si>
  <si>
    <t>114.53</t>
  </si>
  <si>
    <t>286.27</t>
  </si>
  <si>
    <t>139.47</t>
  </si>
  <si>
    <t>912</t>
  </si>
  <si>
    <t>1085</t>
  </si>
  <si>
    <t>1290</t>
  </si>
  <si>
    <t>1718</t>
  </si>
  <si>
    <t>987</t>
  </si>
  <si>
    <t>1173</t>
  </si>
  <si>
    <t>1552</t>
  </si>
  <si>
    <t>1256</t>
  </si>
  <si>
    <t>2046</t>
  </si>
  <si>
    <t>187</t>
  </si>
  <si>
    <t>221</t>
  </si>
  <si>
    <t>975</t>
  </si>
  <si>
    <t>1043</t>
  </si>
  <si>
    <t>421</t>
  </si>
  <si>
    <t>1200</t>
  </si>
  <si>
    <t>70120</t>
  </si>
  <si>
    <t>$864.00</t>
  </si>
  <si>
    <t>3.65</t>
  </si>
  <si>
    <t>1.88</t>
  </si>
  <si>
    <t>12.06</t>
  </si>
  <si>
    <t>70002</t>
  </si>
  <si>
    <t>28.86</t>
  </si>
  <si>
    <t>$1,385.28</t>
  </si>
  <si>
    <t>27.86</t>
  </si>
  <si>
    <t>10.52</t>
  </si>
  <si>
    <t>36.82</t>
  </si>
  <si>
    <t>28.17</t>
  </si>
  <si>
    <t>20.86</t>
  </si>
  <si>
    <t>13.54</t>
  </si>
  <si>
    <t>375</t>
  </si>
  <si>
    <t>305</t>
  </si>
  <si>
    <t>680</t>
  </si>
  <si>
    <t>505</t>
  </si>
  <si>
    <t>415</t>
  </si>
  <si>
    <t>531</t>
  </si>
  <si>
    <t>668</t>
  </si>
  <si>
    <t>1344</t>
  </si>
  <si>
    <t>559</t>
  </si>
  <si>
    <t>650</t>
  </si>
  <si>
    <t>70001</t>
  </si>
  <si>
    <t>71.84</t>
  </si>
  <si>
    <t>$1,436.80</t>
  </si>
  <si>
    <t>96.52</t>
  </si>
  <si>
    <t>116.4</t>
  </si>
  <si>
    <t>192.55</t>
  </si>
  <si>
    <t>111.55</t>
  </si>
  <si>
    <t>103.58</t>
  </si>
  <si>
    <t>76.8</t>
  </si>
  <si>
    <t>613</t>
  </si>
  <si>
    <t>622</t>
  </si>
  <si>
    <t>790</t>
  </si>
  <si>
    <t>2328</t>
  </si>
  <si>
    <t>959</t>
  </si>
  <si>
    <t>1073</t>
  </si>
  <si>
    <t>1259</t>
  </si>
  <si>
    <t>1011</t>
  </si>
  <si>
    <t>1977</t>
  </si>
  <si>
    <t>824</t>
  </si>
  <si>
    <t>841</t>
  </si>
  <si>
    <t>1536</t>
  </si>
  <si>
    <t>70217</t>
  </si>
  <si>
    <t>0.05</t>
  </si>
  <si>
    <t>70040</t>
  </si>
  <si>
    <t>42.5</t>
  </si>
  <si>
    <t>$1,062.50</t>
  </si>
  <si>
    <t>0.66</t>
  </si>
  <si>
    <t>8.24</t>
  </si>
  <si>
    <t>4.72</t>
  </si>
  <si>
    <t>4.78</t>
  </si>
  <si>
    <t>2.72</t>
  </si>
  <si>
    <t>70020</t>
  </si>
  <si>
    <t>77.97</t>
  </si>
  <si>
    <t>$935.64</t>
  </si>
  <si>
    <t>2.08</t>
  </si>
  <si>
    <t>7.92</t>
  </si>
  <si>
    <t>9.08</t>
  </si>
  <si>
    <t>70005</t>
  </si>
  <si>
    <t>50.79</t>
  </si>
  <si>
    <t>$1,218.96</t>
  </si>
  <si>
    <t>20.35</t>
  </si>
  <si>
    <t>11.67</t>
  </si>
  <si>
    <t>67.38</t>
  </si>
  <si>
    <t>44.12</t>
  </si>
  <si>
    <t>25.25</t>
  </si>
  <si>
    <t>19.75</t>
  </si>
  <si>
    <t>240</t>
  </si>
  <si>
    <t>280</t>
  </si>
  <si>
    <t>318</t>
  </si>
  <si>
    <t>608</t>
  </si>
  <si>
    <t>627</t>
  </si>
  <si>
    <t>454</t>
  </si>
  <si>
    <t>1017</t>
  </si>
  <si>
    <t>246</t>
  </si>
  <si>
    <t>474</t>
  </si>
  <si>
    <t>70164</t>
  </si>
  <si>
    <t>10.04</t>
  </si>
  <si>
    <t>6.58</t>
  </si>
  <si>
    <t>3.56</t>
  </si>
  <si>
    <t>1.58</t>
  </si>
  <si>
    <t>70263</t>
  </si>
  <si>
    <t>97.94</t>
  </si>
  <si>
    <t>$1,567.04</t>
  </si>
  <si>
    <t>8.19</t>
  </si>
  <si>
    <t>9.81</t>
  </si>
  <si>
    <t>32.75</t>
  </si>
  <si>
    <t>18.19</t>
  </si>
  <si>
    <t>12.56</t>
  </si>
  <si>
    <t>158</t>
  </si>
  <si>
    <t>284</t>
  </si>
  <si>
    <t>70235</t>
  </si>
  <si>
    <t>63.65</t>
  </si>
  <si>
    <t>$1,273.00</t>
  </si>
  <si>
    <t>7.58</t>
  </si>
  <si>
    <t>3.32</t>
  </si>
  <si>
    <t>70154</t>
  </si>
  <si>
    <t>34.98</t>
  </si>
  <si>
    <t>$839.52</t>
  </si>
  <si>
    <t>4.92</t>
  </si>
  <si>
    <t>5.5</t>
  </si>
  <si>
    <t>6.1</t>
  </si>
  <si>
    <t>70407</t>
  </si>
  <si>
    <t>71.85</t>
  </si>
  <si>
    <t>$1,437.00</t>
  </si>
  <si>
    <t>0.28</t>
  </si>
  <si>
    <t>0.55</t>
  </si>
  <si>
    <t>1.45</t>
  </si>
  <si>
    <t>70036</t>
  </si>
  <si>
    <t>9.97</t>
  </si>
  <si>
    <t>3.27</t>
  </si>
  <si>
    <t>70092</t>
  </si>
  <si>
    <t>33.27</t>
  </si>
  <si>
    <t>$1,064.64</t>
  </si>
  <si>
    <t>0.61</t>
  </si>
  <si>
    <t>1.34</t>
  </si>
  <si>
    <t>9.34</t>
  </si>
  <si>
    <t>5.94</t>
  </si>
  <si>
    <t>70136</t>
  </si>
  <si>
    <t>2.71</t>
  </si>
  <si>
    <t>70272</t>
  </si>
  <si>
    <t>28.89</t>
  </si>
  <si>
    <t>$577.80</t>
  </si>
  <si>
    <t>6.35</t>
  </si>
  <si>
    <t>2.45</t>
  </si>
  <si>
    <t>9.72</t>
  </si>
  <si>
    <t>6.8</t>
  </si>
  <si>
    <t>2.15</t>
  </si>
  <si>
    <t>70061</t>
  </si>
  <si>
    <t>34.97</t>
  </si>
  <si>
    <t>$839.28</t>
  </si>
  <si>
    <t>18.04</t>
  </si>
  <si>
    <t>8.33</t>
  </si>
  <si>
    <t>12.25</t>
  </si>
  <si>
    <t>433</t>
  </si>
  <si>
    <t>18071</t>
  </si>
  <si>
    <t>51.47</t>
  </si>
  <si>
    <t>$1,235.28</t>
  </si>
  <si>
    <t>5.9</t>
  </si>
  <si>
    <t>2.54</t>
  </si>
  <si>
    <t>3.38</t>
  </si>
  <si>
    <t>1.02</t>
  </si>
  <si>
    <t>70978</t>
  </si>
  <si>
    <t>998</t>
  </si>
  <si>
    <t>84.48</t>
  </si>
  <si>
    <t>$1,351.68</t>
  </si>
  <si>
    <t>1.19</t>
  </si>
  <si>
    <t>70017</t>
  </si>
  <si>
    <t>$1,578.60</t>
  </si>
  <si>
    <t>5.42</t>
  </si>
  <si>
    <t>3.05</t>
  </si>
  <si>
    <t>70014</t>
  </si>
  <si>
    <t>80.58</t>
  </si>
  <si>
    <t>$322.32</t>
  </si>
  <si>
    <t>8.38</t>
  </si>
  <si>
    <t>70233</t>
  </si>
  <si>
    <t>$933.36</t>
  </si>
  <si>
    <t>10.79</t>
  </si>
  <si>
    <t>4.96</t>
  </si>
  <si>
    <t>6.17</t>
  </si>
  <si>
    <t>70056</t>
  </si>
  <si>
    <t>84.88</t>
  </si>
  <si>
    <t>$1,358.08</t>
  </si>
  <si>
    <t>98.28</t>
  </si>
  <si>
    <t>56.12</t>
  </si>
  <si>
    <t>249.59</t>
  </si>
  <si>
    <t>101.75</t>
  </si>
  <si>
    <t>75.62</t>
  </si>
  <si>
    <t>540</t>
  </si>
  <si>
    <t>898</t>
  </si>
  <si>
    <t>1089</t>
  </si>
  <si>
    <t>1135</t>
  </si>
  <si>
    <t>1082</t>
  </si>
  <si>
    <t>1005</t>
  </si>
  <si>
    <t>1396</t>
  </si>
  <si>
    <t>264</t>
  </si>
  <si>
    <t>236</t>
  </si>
  <si>
    <t>257</t>
  </si>
  <si>
    <t>663</t>
  </si>
  <si>
    <t>628</t>
  </si>
  <si>
    <t>1210</t>
  </si>
  <si>
    <t>70504</t>
  </si>
  <si>
    <t>62.57</t>
  </si>
  <si>
    <t>-3.1</t>
  </si>
  <si>
    <t>5.2</t>
  </si>
  <si>
    <t>0.35</t>
  </si>
  <si>
    <t>-62</t>
  </si>
  <si>
    <t>70160</t>
  </si>
  <si>
    <t>77.67</t>
  </si>
  <si>
    <t>$1,242.72</t>
  </si>
  <si>
    <t>1.59</t>
  </si>
  <si>
    <t>0.38</t>
  </si>
  <si>
    <t>4.22</t>
  </si>
  <si>
    <t>3.94</t>
  </si>
  <si>
    <t>70004</t>
  </si>
  <si>
    <t>51.12</t>
  </si>
  <si>
    <t>$1,226.88</t>
  </si>
  <si>
    <t>1.98</t>
  </si>
  <si>
    <t>1.69</t>
  </si>
  <si>
    <t>0.27</t>
  </si>
  <si>
    <t>2.21</t>
  </si>
  <si>
    <t>70212</t>
  </si>
  <si>
    <t>49.1</t>
  </si>
  <si>
    <t>$589.20</t>
  </si>
  <si>
    <t>4.17</t>
  </si>
  <si>
    <t>16.21</t>
  </si>
  <si>
    <t>8.42</t>
  </si>
  <si>
    <t>70028</t>
  </si>
  <si>
    <t>97.21</t>
  </si>
  <si>
    <t>42.79</t>
  </si>
  <si>
    <t>101.54</t>
  </si>
  <si>
    <t>54.83</t>
  </si>
  <si>
    <t>59.96</t>
  </si>
  <si>
    <t>50.33</t>
  </si>
  <si>
    <t>743</t>
  </si>
  <si>
    <t>589</t>
  </si>
  <si>
    <t>957</t>
  </si>
  <si>
    <t>677</t>
  </si>
  <si>
    <t>1027</t>
  </si>
  <si>
    <t>711</t>
  </si>
  <si>
    <t>926</t>
  </si>
  <si>
    <t>1221</t>
  </si>
  <si>
    <t>334</t>
  </si>
  <si>
    <t>447</t>
  </si>
  <si>
    <t>759</t>
  </si>
  <si>
    <t>1208</t>
  </si>
  <si>
    <t>70268</t>
  </si>
  <si>
    <t>50.78</t>
  </si>
  <si>
    <t>$1,015.60</t>
  </si>
  <si>
    <t>5.58</t>
  </si>
  <si>
    <t>1.38</t>
  </si>
  <si>
    <t>1.7</t>
  </si>
  <si>
    <t>70069</t>
  </si>
  <si>
    <t>74.21</t>
  </si>
  <si>
    <t>$890.52</t>
  </si>
  <si>
    <t>0.67</t>
  </si>
  <si>
    <t>4.42</t>
  </si>
  <si>
    <t>6.83</t>
  </si>
  <si>
    <t>4.58</t>
  </si>
  <si>
    <t>70098</t>
  </si>
  <si>
    <t>1.71</t>
  </si>
  <si>
    <t>1.27</t>
  </si>
  <si>
    <t>70029</t>
  </si>
  <si>
    <t>46.2</t>
  </si>
  <si>
    <t>$831.60</t>
  </si>
  <si>
    <t>73.08</t>
  </si>
  <si>
    <t>91.5</t>
  </si>
  <si>
    <t>93.53</t>
  </si>
  <si>
    <t>60.22</t>
  </si>
  <si>
    <t>81.36</t>
  </si>
  <si>
    <t>65.89</t>
  </si>
  <si>
    <t>605</t>
  </si>
  <si>
    <t>1647</t>
  </si>
  <si>
    <t>498</t>
  </si>
  <si>
    <t>599</t>
  </si>
  <si>
    <t>452</t>
  </si>
  <si>
    <t>1007</t>
  </si>
  <si>
    <t>425</t>
  </si>
  <si>
    <t>424</t>
  </si>
  <si>
    <t>612</t>
  </si>
  <si>
    <t>431</t>
  </si>
  <si>
    <t>1186</t>
  </si>
  <si>
    <t>70148</t>
  </si>
  <si>
    <t>50.08</t>
  </si>
  <si>
    <t>$1,001.60</t>
  </si>
  <si>
    <t>1.78</t>
  </si>
  <si>
    <t>5.48</t>
  </si>
  <si>
    <t>70054</t>
  </si>
  <si>
    <t>5.66</t>
  </si>
  <si>
    <t>3.44</t>
  </si>
  <si>
    <t>2.09</t>
  </si>
  <si>
    <t>8.69</t>
  </si>
  <si>
    <t>70209</t>
  </si>
  <si>
    <t>122.98</t>
  </si>
  <si>
    <t>$1,229.80</t>
  </si>
  <si>
    <t>3.8</t>
  </si>
  <si>
    <t>70150</t>
  </si>
  <si>
    <t>40.75</t>
  </si>
  <si>
    <t>25.4</t>
  </si>
  <si>
    <t>45.52</t>
  </si>
  <si>
    <t>30.1</t>
  </si>
  <si>
    <t>50.12</t>
  </si>
  <si>
    <t>36.5</t>
  </si>
  <si>
    <t>319</t>
  </si>
  <si>
    <t>553</t>
  </si>
  <si>
    <t>376</t>
  </si>
  <si>
    <t>291</t>
  </si>
  <si>
    <t>730</t>
  </si>
  <si>
    <t>70134</t>
  </si>
  <si>
    <t>0.58</t>
  </si>
  <si>
    <t>5.04</t>
  </si>
  <si>
    <t>2.85</t>
  </si>
  <si>
    <t>70147</t>
  </si>
  <si>
    <t>30.79</t>
  </si>
  <si>
    <t>$1,231.60</t>
  </si>
  <si>
    <t>3.02</t>
  </si>
  <si>
    <t>2.35</t>
  </si>
  <si>
    <t>0.92</t>
  </si>
  <si>
    <t>70000</t>
  </si>
  <si>
    <t>109.71</t>
  </si>
  <si>
    <t>$987.39</t>
  </si>
  <si>
    <t>1.56</t>
  </si>
  <si>
    <t>3.22</t>
  </si>
  <si>
    <t>2.22</t>
  </si>
  <si>
    <t>70200</t>
  </si>
  <si>
    <t>34.74</t>
  </si>
  <si>
    <t>$833.76</t>
  </si>
  <si>
    <t>0.54</t>
  </si>
  <si>
    <t>6.25</t>
  </si>
  <si>
    <t>6.71</t>
  </si>
  <si>
    <t>2.04</t>
  </si>
  <si>
    <t>70984</t>
  </si>
  <si>
    <t>171.09</t>
  </si>
  <si>
    <t>$855.45</t>
  </si>
  <si>
    <t>0.3</t>
  </si>
  <si>
    <t>70969</t>
  </si>
  <si>
    <t>4.29</t>
  </si>
  <si>
    <t>2.42</t>
  </si>
  <si>
    <t>70328</t>
  </si>
  <si>
    <t>28.88</t>
  </si>
  <si>
    <t>$346.56</t>
  </si>
  <si>
    <t>70337</t>
  </si>
  <si>
    <t>30.6686</t>
  </si>
  <si>
    <t>$368.02</t>
  </si>
  <si>
    <t>10.54</t>
  </si>
  <si>
    <t>7.08</t>
  </si>
  <si>
    <t>70503</t>
  </si>
  <si>
    <t>1.06</t>
  </si>
  <si>
    <t>1.12</t>
  </si>
  <si>
    <t>4.66</t>
  </si>
  <si>
    <t>1.28</t>
  </si>
  <si>
    <t>2.44</t>
  </si>
  <si>
    <t>70032</t>
  </si>
  <si>
    <t>0.78</t>
  </si>
  <si>
    <t>6.05</t>
  </si>
  <si>
    <t>1.18</t>
  </si>
  <si>
    <t>1.1</t>
  </si>
  <si>
    <t>70336</t>
  </si>
  <si>
    <t>30.6886</t>
  </si>
  <si>
    <t>$368.26</t>
  </si>
  <si>
    <t>2.75</t>
  </si>
  <si>
    <t>9.96</t>
  </si>
  <si>
    <t>70116</t>
  </si>
  <si>
    <t>29.31</t>
  </si>
  <si>
    <t>$703.44</t>
  </si>
  <si>
    <t>11.58</t>
  </si>
  <si>
    <t>19.54</t>
  </si>
  <si>
    <t>14.44</t>
  </si>
  <si>
    <t>3.54</t>
  </si>
  <si>
    <t>469</t>
  </si>
  <si>
    <t>70030</t>
  </si>
  <si>
    <t>3.75</t>
  </si>
  <si>
    <t>70112</t>
  </si>
  <si>
    <t>47.35</t>
  </si>
  <si>
    <t>$852.30</t>
  </si>
  <si>
    <t>1.72</t>
  </si>
  <si>
    <t>70084</t>
  </si>
  <si>
    <t>65.12</t>
  </si>
  <si>
    <t>$781.44</t>
  </si>
  <si>
    <t>2.92</t>
  </si>
  <si>
    <t>70256</t>
  </si>
  <si>
    <t>35.67</t>
  </si>
  <si>
    <t>$891.75</t>
  </si>
  <si>
    <t>10.06</t>
  </si>
  <si>
    <t>0.8</t>
  </si>
  <si>
    <t>101</t>
  </si>
  <si>
    <t>70079</t>
  </si>
  <si>
    <t>73.62</t>
  </si>
  <si>
    <t>$883.44</t>
  </si>
  <si>
    <t>115.58</t>
  </si>
  <si>
    <t>202.46</t>
  </si>
  <si>
    <t>89.75</t>
  </si>
  <si>
    <t>139.25</t>
  </si>
  <si>
    <t>123.75</t>
  </si>
  <si>
    <t>484</t>
  </si>
  <si>
    <t>434</t>
  </si>
  <si>
    <t>877</t>
  </si>
  <si>
    <t>686</t>
  </si>
  <si>
    <t>611</t>
  </si>
  <si>
    <t>646</t>
  </si>
  <si>
    <t>1060</t>
  </si>
  <si>
    <t>154</t>
  </si>
  <si>
    <t>595</t>
  </si>
  <si>
    <t>398</t>
  </si>
  <si>
    <t>1485</t>
  </si>
  <si>
    <t>70064</t>
  </si>
  <si>
    <t>7.88</t>
  </si>
  <si>
    <t>2.23</t>
  </si>
  <si>
    <t>7.67</t>
  </si>
  <si>
    <t>1.94</t>
  </si>
  <si>
    <t>13.04</t>
  </si>
  <si>
    <t>313</t>
  </si>
  <si>
    <t>70138</t>
  </si>
  <si>
    <t>73.6209</t>
  </si>
  <si>
    <t>$883.45</t>
  </si>
  <si>
    <t>18.46</t>
  </si>
  <si>
    <t>9.33</t>
  </si>
  <si>
    <t>5.17</t>
  </si>
  <si>
    <t>2.58</t>
  </si>
  <si>
    <t>70038</t>
  </si>
  <si>
    <t>52.431</t>
  </si>
  <si>
    <t>$838.90</t>
  </si>
  <si>
    <t>47.91</t>
  </si>
  <si>
    <t>17.56</t>
  </si>
  <si>
    <t>89.62</t>
  </si>
  <si>
    <t>48.81</t>
  </si>
  <si>
    <t>54.84</t>
  </si>
  <si>
    <t>41.88</t>
  </si>
  <si>
    <t>457</t>
  </si>
  <si>
    <t>472</t>
  </si>
  <si>
    <t>391</t>
  </si>
  <si>
    <t>645</t>
  </si>
  <si>
    <t>70083</t>
  </si>
  <si>
    <t>43.6325</t>
  </si>
  <si>
    <t>$1,090.81</t>
  </si>
  <si>
    <t>0.96</t>
  </si>
  <si>
    <t>3.52</t>
  </si>
  <si>
    <t>7.1</t>
  </si>
  <si>
    <t>2.76</t>
  </si>
  <si>
    <t>0.56</t>
  </si>
  <si>
    <t>10.2</t>
  </si>
  <si>
    <t>70066</t>
  </si>
  <si>
    <t>42.86</t>
  </si>
  <si>
    <t>$1,071.50</t>
  </si>
  <si>
    <t>1.96</t>
  </si>
  <si>
    <t>70123</t>
  </si>
  <si>
    <t>157.97</t>
  </si>
  <si>
    <t>$947.82</t>
  </si>
  <si>
    <t>70180</t>
  </si>
  <si>
    <t>2.28</t>
  </si>
  <si>
    <t>0.44</t>
  </si>
  <si>
    <t>70082</t>
  </si>
  <si>
    <t>572</t>
  </si>
  <si>
    <t>37.17</t>
  </si>
  <si>
    <t>$892.08</t>
  </si>
  <si>
    <t>5.96</t>
  </si>
  <si>
    <t>70080</t>
  </si>
  <si>
    <t>74.31</t>
  </si>
  <si>
    <t>$891.72</t>
  </si>
  <si>
    <t>5.67</t>
  </si>
  <si>
    <t>31.04</t>
  </si>
  <si>
    <t>14.17</t>
  </si>
  <si>
    <t>11.17</t>
  </si>
  <si>
    <t>283</t>
  </si>
  <si>
    <t>70981</t>
  </si>
  <si>
    <t>7.47</t>
  </si>
  <si>
    <t>1.47</t>
  </si>
  <si>
    <t>1.87</t>
  </si>
  <si>
    <t>70970</t>
  </si>
  <si>
    <t>1.73</t>
  </si>
  <si>
    <t>3.73</t>
  </si>
  <si>
    <t>70185</t>
  </si>
  <si>
    <t>26.14</t>
  </si>
  <si>
    <t>$1,045.60</t>
  </si>
  <si>
    <t>3.51</t>
  </si>
  <si>
    <t>0.72</t>
  </si>
  <si>
    <t>70053</t>
  </si>
  <si>
    <t>38.04</t>
  </si>
  <si>
    <t>$760.80</t>
  </si>
  <si>
    <t>1.08</t>
  </si>
  <si>
    <t>2.55</t>
  </si>
  <si>
    <t>2.98</t>
  </si>
  <si>
    <t>70115</t>
  </si>
  <si>
    <t>0.53</t>
  </si>
  <si>
    <t>2.77</t>
  </si>
  <si>
    <t>70315</t>
  </si>
  <si>
    <t>0.93</t>
  </si>
  <si>
    <t>5.57</t>
  </si>
  <si>
    <t>4.07</t>
  </si>
  <si>
    <t>2.13</t>
  </si>
  <si>
    <t>75000</t>
  </si>
  <si>
    <t>32.27</t>
  </si>
  <si>
    <t>$806.75</t>
  </si>
  <si>
    <t>15.82</t>
  </si>
  <si>
    <t>9.4</t>
  </si>
  <si>
    <t>3.72</t>
  </si>
  <si>
    <t>70117</t>
  </si>
  <si>
    <t>37.6301</t>
  </si>
  <si>
    <t>$903.12</t>
  </si>
  <si>
    <t>0.21</t>
  </si>
  <si>
    <t>4.38</t>
  </si>
  <si>
    <t>00</t>
  </si>
  <si>
    <t>70105</t>
  </si>
  <si>
    <t>201.48</t>
  </si>
  <si>
    <t>$805.92</t>
  </si>
  <si>
    <t>0.25</t>
  </si>
  <si>
    <t>70975</t>
  </si>
  <si>
    <t>6.7</t>
  </si>
  <si>
    <t>0.45</t>
  </si>
  <si>
    <t>0.2</t>
  </si>
  <si>
    <t>70215</t>
  </si>
  <si>
    <t>40.33</t>
  </si>
  <si>
    <t>$967.92</t>
  </si>
  <si>
    <t>6.29</t>
  </si>
  <si>
    <t>70104</t>
  </si>
  <si>
    <t>198.91</t>
  </si>
  <si>
    <t>$1,193.46</t>
  </si>
  <si>
    <t>20.17</t>
  </si>
  <si>
    <t>14.83</t>
  </si>
  <si>
    <t>22.33</t>
  </si>
  <si>
    <t>70071</t>
  </si>
  <si>
    <t>174.97</t>
  </si>
  <si>
    <t>$1,049.82</t>
  </si>
  <si>
    <t>0.83</t>
  </si>
  <si>
    <t>70153</t>
  </si>
  <si>
    <t>44.36</t>
  </si>
  <si>
    <t>70018</t>
  </si>
  <si>
    <t>50.37</t>
  </si>
  <si>
    <t>$1,007.40</t>
  </si>
  <si>
    <t>70060</t>
  </si>
  <si>
    <t>780.58</t>
  </si>
  <si>
    <t>$780.58</t>
  </si>
  <si>
    <t>70095</t>
  </si>
  <si>
    <t>999</t>
  </si>
  <si>
    <t>61.95</t>
  </si>
  <si>
    <t>$991.20</t>
  </si>
  <si>
    <t>70316</t>
  </si>
  <si>
    <t>2.27</t>
  </si>
  <si>
    <t>4.87</t>
  </si>
  <si>
    <t>1.03</t>
  </si>
  <si>
    <t>1.93</t>
  </si>
  <si>
    <t>70266</t>
  </si>
  <si>
    <t>45.6243</t>
  </si>
  <si>
    <t>$1,094.98</t>
  </si>
  <si>
    <t>70090</t>
  </si>
  <si>
    <t>29.73</t>
  </si>
  <si>
    <t>19.66</t>
  </si>
  <si>
    <t>44.03</t>
  </si>
  <si>
    <t>18.09</t>
  </si>
  <si>
    <t>19.53</t>
  </si>
  <si>
    <t>10.09</t>
  </si>
  <si>
    <t>195</t>
  </si>
  <si>
    <t>371</t>
  </si>
  <si>
    <t>629</t>
  </si>
  <si>
    <t>435</t>
  </si>
  <si>
    <t>550</t>
  </si>
  <si>
    <t>555</t>
  </si>
  <si>
    <t>290</t>
  </si>
  <si>
    <t>201</t>
  </si>
  <si>
    <t>323</t>
  </si>
  <si>
    <t>70275</t>
  </si>
  <si>
    <t>0.84</t>
  </si>
  <si>
    <t>3.09</t>
  </si>
  <si>
    <t>11.36</t>
  </si>
  <si>
    <t>5.78</t>
  </si>
  <si>
    <t>4.81</t>
  </si>
  <si>
    <t>113</t>
  </si>
  <si>
    <t>70033</t>
  </si>
  <si>
    <t>54.85</t>
  </si>
  <si>
    <t>$987.30</t>
  </si>
  <si>
    <t>7.11</t>
  </si>
  <si>
    <t>70058</t>
  </si>
  <si>
    <t>2.84</t>
  </si>
  <si>
    <t>11.14</t>
  </si>
  <si>
    <t>5.27</t>
  </si>
  <si>
    <t>3.31</t>
  </si>
  <si>
    <t>70302</t>
  </si>
  <si>
    <t>86.3514</t>
  </si>
  <si>
    <t>$1,727.03</t>
  </si>
  <si>
    <t>0.57</t>
  </si>
  <si>
    <t>70063</t>
  </si>
  <si>
    <t>1.54</t>
  </si>
  <si>
    <t>70416</t>
  </si>
  <si>
    <t>41.066</t>
  </si>
  <si>
    <t>$739.19</t>
  </si>
  <si>
    <t>1.89</t>
  </si>
  <si>
    <t>70172</t>
  </si>
  <si>
    <t>5.47</t>
  </si>
  <si>
    <t>3.93</t>
  </si>
  <si>
    <t>70329</t>
  </si>
  <si>
    <t>4.54</t>
  </si>
  <si>
    <t>70121</t>
  </si>
  <si>
    <t>1.55</t>
  </si>
  <si>
    <t>31.15</t>
  </si>
  <si>
    <t>9.55</t>
  </si>
  <si>
    <t>218</t>
  </si>
  <si>
    <t>70351</t>
  </si>
  <si>
    <t>70501</t>
  </si>
  <si>
    <t>70971</t>
  </si>
  <si>
    <t>56.3</t>
  </si>
  <si>
    <t>$900.80</t>
  </si>
  <si>
    <t>0.31</t>
  </si>
  <si>
    <t>1.41</t>
  </si>
  <si>
    <t>70415</t>
  </si>
  <si>
    <t>76.3</t>
  </si>
  <si>
    <t>$1,526.00</t>
  </si>
  <si>
    <t>0.18</t>
  </si>
  <si>
    <t>0.85</t>
  </si>
  <si>
    <t>70352</t>
  </si>
  <si>
    <t>5.7</t>
  </si>
  <si>
    <t>70251</t>
  </si>
  <si>
    <t>4.03</t>
  </si>
  <si>
    <t>0.07</t>
  </si>
  <si>
    <t>70093</t>
  </si>
  <si>
    <t>7.16</t>
  </si>
  <si>
    <t>23.91</t>
  </si>
  <si>
    <t>7.44</t>
  </si>
  <si>
    <t>7.06</t>
  </si>
  <si>
    <t>70348</t>
  </si>
  <si>
    <t>125.1382</t>
  </si>
  <si>
    <t>$1,251.38</t>
  </si>
  <si>
    <t>70173</t>
  </si>
  <si>
    <t>76.63</t>
  </si>
  <si>
    <t>$306.52</t>
  </si>
  <si>
    <t>70065</t>
  </si>
  <si>
    <t>16.4161</t>
  </si>
  <si>
    <t>$820.81</t>
  </si>
  <si>
    <t>0.36</t>
  </si>
  <si>
    <t>2.74</t>
  </si>
  <si>
    <t>70264</t>
  </si>
  <si>
    <t>-0.2</t>
  </si>
  <si>
    <t>-4</t>
  </si>
  <si>
    <t>70119</t>
  </si>
  <si>
    <t>4.91</t>
  </si>
  <si>
    <t>70184</t>
  </si>
  <si>
    <t>70982</t>
  </si>
  <si>
    <t>70295</t>
  </si>
  <si>
    <t>1.15</t>
  </si>
  <si>
    <t>2.9</t>
  </si>
  <si>
    <t>70132</t>
  </si>
  <si>
    <t>54.67</t>
  </si>
  <si>
    <t>$984.06</t>
  </si>
  <si>
    <t>1.22</t>
  </si>
  <si>
    <t>4.39</t>
  </si>
  <si>
    <t>70974</t>
  </si>
  <si>
    <t>0.98</t>
  </si>
  <si>
    <t>70507</t>
  </si>
  <si>
    <t>46.76</t>
  </si>
  <si>
    <t>$561.12</t>
  </si>
  <si>
    <t>70353</t>
  </si>
  <si>
    <t>70254</t>
  </si>
  <si>
    <t>77.71</t>
  </si>
  <si>
    <t>$932.52</t>
  </si>
  <si>
    <t>70158</t>
  </si>
  <si>
    <t>1.53</t>
  </si>
  <si>
    <t>6.41</t>
  </si>
  <si>
    <t>70114</t>
  </si>
  <si>
    <t>51.9216</t>
  </si>
  <si>
    <t>$830.75</t>
  </si>
  <si>
    <t>70124</t>
  </si>
  <si>
    <t>12.63</t>
  </si>
  <si>
    <t>$909.36</t>
  </si>
  <si>
    <t>-0.14</t>
  </si>
  <si>
    <t>0.01</t>
  </si>
  <si>
    <t>-10</t>
  </si>
  <si>
    <t>-1</t>
  </si>
  <si>
    <t>97020</t>
  </si>
  <si>
    <t>55.48</t>
  </si>
  <si>
    <t>$887.68</t>
  </si>
  <si>
    <t>2.56</t>
  </si>
  <si>
    <t>70118</t>
  </si>
  <si>
    <t>74.86</t>
  </si>
  <si>
    <t>$1,871.50</t>
  </si>
  <si>
    <t>70075</t>
  </si>
  <si>
    <t>0.62</t>
  </si>
  <si>
    <t>70508</t>
  </si>
  <si>
    <t>34.9677</t>
  </si>
  <si>
    <t>$839.22</t>
  </si>
  <si>
    <t>79159</t>
  </si>
  <si>
    <t>37.53</t>
  </si>
  <si>
    <t>$900.72</t>
  </si>
  <si>
    <t>0.06</t>
  </si>
  <si>
    <t>70985</t>
  </si>
  <si>
    <t>58.21</t>
  </si>
  <si>
    <t>$1,164.20</t>
  </si>
  <si>
    <t>70980</t>
  </si>
  <si>
    <t>0.87</t>
  </si>
  <si>
    <t>70049</t>
  </si>
  <si>
    <t>45.62</t>
  </si>
  <si>
    <t>$821.16</t>
  </si>
  <si>
    <t>-0.11</t>
  </si>
  <si>
    <t>10233</t>
  </si>
  <si>
    <t>44401</t>
  </si>
  <si>
    <t>70979</t>
  </si>
  <si>
    <t>14.07</t>
  </si>
  <si>
    <t>$225.12</t>
  </si>
  <si>
    <t>-0.38</t>
  </si>
  <si>
    <t>-6</t>
  </si>
  <si>
    <t>70165</t>
  </si>
  <si>
    <t>70258</t>
  </si>
  <si>
    <t>3.06</t>
  </si>
  <si>
    <t>10.56</t>
  </si>
  <si>
    <t>70194</t>
  </si>
  <si>
    <t>79.13</t>
  </si>
  <si>
    <t>$791.30</t>
  </si>
  <si>
    <t>44290</t>
  </si>
  <si>
    <t>53.03</t>
  </si>
  <si>
    <t>$848.48</t>
  </si>
  <si>
    <t>70414</t>
  </si>
  <si>
    <t>$785.60</t>
  </si>
  <si>
    <t>70133</t>
  </si>
  <si>
    <t>48.7548</t>
  </si>
  <si>
    <t>$1,170.12</t>
  </si>
  <si>
    <t>70413</t>
  </si>
  <si>
    <t>$305.60</t>
  </si>
  <si>
    <t>70191</t>
  </si>
  <si>
    <t>70193</t>
  </si>
  <si>
    <t>70323</t>
  </si>
  <si>
    <t>86.99</t>
  </si>
  <si>
    <t>$695.92</t>
  </si>
  <si>
    <t>70088</t>
  </si>
  <si>
    <t>54.07</t>
  </si>
  <si>
    <t>$865.12</t>
  </si>
  <si>
    <t>0.09</t>
  </si>
  <si>
    <t>70198</t>
  </si>
  <si>
    <t>70411</t>
  </si>
  <si>
    <t>70190</t>
  </si>
  <si>
    <t>36.63</t>
  </si>
  <si>
    <t>$439.56</t>
  </si>
  <si>
    <t>70412</t>
  </si>
  <si>
    <t>307</t>
  </si>
  <si>
    <t>70321</t>
  </si>
  <si>
    <t>0.02</t>
  </si>
  <si>
    <t>44289</t>
  </si>
  <si>
    <t>70057</t>
  </si>
  <si>
    <t>138.214</t>
  </si>
  <si>
    <t>$829.28</t>
  </si>
  <si>
    <t>70059</t>
  </si>
  <si>
    <t>42.78</t>
  </si>
  <si>
    <t>$1,026.72</t>
  </si>
  <si>
    <t>70107</t>
  </si>
  <si>
    <t>24.0544</t>
  </si>
  <si>
    <t>$962.18</t>
  </si>
  <si>
    <t>70108</t>
  </si>
  <si>
    <t>13.9111</t>
  </si>
  <si>
    <t>$973.78</t>
  </si>
  <si>
    <t>70175</t>
  </si>
  <si>
    <t>$1,472.40</t>
  </si>
  <si>
    <t>70183</t>
  </si>
  <si>
    <t>70195</t>
  </si>
  <si>
    <t>70196</t>
  </si>
  <si>
    <t>36.93</t>
  </si>
  <si>
    <t>$443.16</t>
  </si>
  <si>
    <t>70197</t>
  </si>
  <si>
    <t>70219</t>
  </si>
  <si>
    <t>70247</t>
  </si>
  <si>
    <t>320</t>
  </si>
  <si>
    <t>$1,472.00</t>
  </si>
  <si>
    <t>70248</t>
  </si>
  <si>
    <t>39.17</t>
  </si>
  <si>
    <t>$783.40</t>
  </si>
  <si>
    <t>70270</t>
  </si>
  <si>
    <t>70334</t>
  </si>
  <si>
    <t>70405</t>
  </si>
  <si>
    <t>84.22</t>
  </si>
  <si>
    <t>$1,010.64</t>
  </si>
  <si>
    <t>70410</t>
  </si>
  <si>
    <t>70506</t>
  </si>
  <si>
    <t>979.59</t>
  </si>
  <si>
    <t>$979.59</t>
  </si>
  <si>
    <t>78181</t>
  </si>
  <si>
    <t>3.64</t>
  </si>
  <si>
    <t>$145.60</t>
  </si>
  <si>
    <t>95394</t>
  </si>
  <si>
    <t>$40.00</t>
  </si>
  <si>
    <t>95677</t>
  </si>
  <si>
    <t>144</t>
  </si>
  <si>
    <t>5.8</t>
  </si>
  <si>
    <t>$835.20</t>
  </si>
  <si>
    <t>99546</t>
  </si>
  <si>
    <t>$285.00</t>
  </si>
  <si>
    <t>70106</t>
  </si>
  <si>
    <t>$840.00</t>
  </si>
  <si>
    <t>-15</t>
  </si>
  <si>
    <t>8.08</t>
  </si>
  <si>
    <t>-0.21</t>
  </si>
  <si>
    <t>-720</t>
  </si>
  <si>
    <t>-24</t>
  </si>
  <si>
    <t>10MA</t>
  </si>
  <si>
    <t>10ma</t>
  </si>
  <si>
    <t>pedido</t>
  </si>
  <si>
    <t>pend</t>
  </si>
  <si>
    <t>pendiente</t>
  </si>
  <si>
    <t>50cedis</t>
  </si>
  <si>
    <t>10zam</t>
  </si>
  <si>
    <t>15zam</t>
  </si>
  <si>
    <t>3ma</t>
  </si>
  <si>
    <t>2ma</t>
  </si>
  <si>
    <t>DIFERENCIAS</t>
  </si>
  <si>
    <t>ZAMORA NO ME MANDO</t>
  </si>
  <si>
    <t>8esqu</t>
  </si>
  <si>
    <t>LA ROSA MAZAPAN / 40</t>
  </si>
  <si>
    <t>PH</t>
  </si>
  <si>
    <t>MORELIA ABASTOS</t>
  </si>
  <si>
    <t>ZAMORA</t>
  </si>
  <si>
    <t>30CEDIS</t>
  </si>
  <si>
    <t>50 CEDIS</t>
  </si>
  <si>
    <t>15ZAM</t>
  </si>
  <si>
    <t>20MA</t>
  </si>
  <si>
    <t>7ZAM</t>
  </si>
  <si>
    <t>3PH</t>
  </si>
  <si>
    <t>10cedis</t>
  </si>
  <si>
    <t>2ZAM</t>
  </si>
  <si>
    <t>1ZAM</t>
  </si>
  <si>
    <t>100+40</t>
  </si>
  <si>
    <t>57cedis</t>
  </si>
  <si>
    <t>SURTIDO LA ROSA 1KG PREMIUM</t>
  </si>
  <si>
    <t>PedPadreH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</si>
</sst>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6"/>
      <color theme="1"/>
      <name val="&quot;Arial &quot;"/>
    </font>
    <font>
      <sz val="14"/>
      <color theme="1"/>
      <name val="&quot;Arial &quot;"/>
    </font>
  </fonts>
  <fills count="2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8E7CC3"/>
        <bgColor rgb="FF8E7CC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rgb="FF6FA8DC"/>
        <bgColor rgb="FF6FA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10" fontId="1" fillId="4" borderId="0" xfId="0" applyNumberFormat="1" applyFont="1" applyFill="1" applyAlignment="1"/>
    <xf numFmtId="164" fontId="1" fillId="4" borderId="0" xfId="0" applyNumberFormat="1" applyFont="1" applyFill="1" applyAlignment="1"/>
    <xf numFmtId="0" fontId="1" fillId="5" borderId="0" xfId="0" applyFont="1" applyFill="1" applyAlignment="1"/>
    <xf numFmtId="164" fontId="1" fillId="5" borderId="0" xfId="0" applyNumberFormat="1" applyFont="1" applyFill="1" applyAlignment="1"/>
    <xf numFmtId="164" fontId="1" fillId="2" borderId="0" xfId="0" applyNumberFormat="1" applyFont="1" applyFill="1"/>
    <xf numFmtId="0" fontId="1" fillId="2" borderId="0" xfId="0" applyFont="1" applyFill="1"/>
    <xf numFmtId="164" fontId="1" fillId="6" borderId="0" xfId="0" applyNumberFormat="1" applyFont="1" applyFill="1" applyAlignment="1"/>
    <xf numFmtId="0" fontId="1" fillId="6" borderId="0" xfId="0" applyFont="1" applyFill="1" applyAlignment="1"/>
    <xf numFmtId="164" fontId="1" fillId="7" borderId="0" xfId="0" applyNumberFormat="1" applyFont="1" applyFill="1" applyAlignment="1"/>
    <xf numFmtId="164" fontId="1" fillId="8" borderId="0" xfId="0" applyNumberFormat="1" applyFont="1" applyFill="1" applyAlignment="1"/>
    <xf numFmtId="0" fontId="1" fillId="3" borderId="0" xfId="0" applyFont="1" applyFill="1"/>
    <xf numFmtId="164" fontId="1" fillId="0" borderId="0" xfId="0" applyNumberFormat="1" applyFont="1"/>
    <xf numFmtId="0" fontId="2" fillId="0" borderId="0" xfId="0" applyFont="1" applyAlignment="1">
      <alignment horizontal="right"/>
    </xf>
    <xf numFmtId="0" fontId="1" fillId="9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164" fontId="1" fillId="3" borderId="0" xfId="0" applyNumberFormat="1" applyFont="1" applyFill="1" applyAlignment="1"/>
    <xf numFmtId="0" fontId="1" fillId="12" borderId="0" xfId="0" applyFont="1" applyFill="1"/>
    <xf numFmtId="0" fontId="1" fillId="12" borderId="0" xfId="0" applyFont="1" applyFill="1" applyAlignment="1"/>
    <xf numFmtId="0" fontId="1" fillId="11" borderId="0" xfId="0" applyFont="1" applyFill="1"/>
    <xf numFmtId="0" fontId="1" fillId="10" borderId="0" xfId="0" applyFont="1" applyFill="1"/>
    <xf numFmtId="0" fontId="1" fillId="13" borderId="0" xfId="0" applyFont="1" applyFill="1"/>
    <xf numFmtId="0" fontId="1" fillId="13" borderId="0" xfId="0" applyFont="1" applyFill="1" applyAlignment="1"/>
    <xf numFmtId="0" fontId="1" fillId="14" borderId="0" xfId="0" applyFont="1" applyFill="1" applyAlignment="1"/>
    <xf numFmtId="49" fontId="1" fillId="2" borderId="0" xfId="0" applyNumberFormat="1" applyFont="1" applyFill="1"/>
    <xf numFmtId="164" fontId="1" fillId="15" borderId="0" xfId="0" applyNumberFormat="1" applyFont="1" applyFill="1"/>
    <xf numFmtId="10" fontId="1" fillId="0" borderId="0" xfId="0" applyNumberFormat="1" applyFont="1"/>
    <xf numFmtId="0" fontId="1" fillId="16" borderId="0" xfId="0" applyFont="1" applyFill="1" applyAlignment="1"/>
    <xf numFmtId="164" fontId="1" fillId="8" borderId="0" xfId="0" applyNumberFormat="1" applyFont="1" applyFill="1"/>
    <xf numFmtId="10" fontId="1" fillId="17" borderId="0" xfId="0" applyNumberFormat="1" applyFont="1" applyFill="1"/>
    <xf numFmtId="164" fontId="1" fillId="17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49" fontId="1" fillId="5" borderId="0" xfId="0" applyNumberFormat="1" applyFont="1" applyFill="1" applyAlignment="1">
      <alignment horizontal="right"/>
    </xf>
    <xf numFmtId="49" fontId="1" fillId="5" borderId="0" xfId="0" applyNumberFormat="1" applyFont="1" applyFill="1" applyAlignment="1"/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10" fontId="1" fillId="18" borderId="0" xfId="0" applyNumberFormat="1" applyFont="1" applyFill="1" applyAlignment="1"/>
    <xf numFmtId="164" fontId="1" fillId="18" borderId="0" xfId="0" applyNumberFormat="1" applyFont="1" applyFill="1" applyAlignment="1"/>
    <xf numFmtId="0" fontId="1" fillId="16" borderId="0" xfId="0" applyFont="1" applyFill="1"/>
    <xf numFmtId="0" fontId="1" fillId="8" borderId="0" xfId="0" applyFont="1" applyFill="1" applyAlignment="1"/>
    <xf numFmtId="10" fontId="1" fillId="19" borderId="0" xfId="0" applyNumberFormat="1" applyFont="1" applyFill="1" applyAlignment="1"/>
    <xf numFmtId="164" fontId="1" fillId="19" borderId="0" xfId="0" applyNumberFormat="1" applyFont="1" applyFill="1" applyAlignment="1"/>
    <xf numFmtId="0" fontId="1" fillId="14" borderId="0" xfId="0" applyFont="1" applyFill="1"/>
    <xf numFmtId="0" fontId="1" fillId="20" borderId="0" xfId="0" applyFont="1" applyFill="1" applyAlignment="1"/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1" fillId="0" borderId="0" xfId="0" applyFont="1"/>
    <xf numFmtId="0" fontId="1" fillId="21" borderId="0" xfId="0" applyFont="1" applyFill="1" applyAlignment="1"/>
    <xf numFmtId="0" fontId="1" fillId="22" borderId="0" xfId="0" applyFont="1" applyFill="1" applyAlignment="1"/>
    <xf numFmtId="164" fontId="1" fillId="22" borderId="0" xfId="0" applyNumberFormat="1" applyFont="1" applyFill="1" applyAlignment="1"/>
    <xf numFmtId="164" fontId="1" fillId="4" borderId="0" xfId="0" applyNumberFormat="1" applyFont="1" applyFill="1"/>
    <xf numFmtId="0" fontId="1" fillId="23" borderId="0" xfId="0" applyFont="1" applyFill="1" applyAlignment="1"/>
    <xf numFmtId="0" fontId="1" fillId="24" borderId="0" xfId="0" applyFont="1" applyFill="1" applyAlignment="1"/>
    <xf numFmtId="0" fontId="1" fillId="25" borderId="0" xfId="0" applyFont="1" applyFill="1" applyAlignment="1"/>
    <xf numFmtId="0" fontId="4" fillId="0" borderId="0" xfId="0" applyFont="1" applyAlignment="1">
      <alignment horizontal="center"/>
    </xf>
    <xf numFmtId="0" fontId="1" fillId="15" borderId="0" xfId="0" applyFont="1" applyFill="1" applyAlignment="1"/>
    <xf numFmtId="0" fontId="1" fillId="15" borderId="0" xfId="0" applyFont="1" applyFill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8" borderId="0" xfId="0" applyFont="1" applyFill="1"/>
  </cellXfs>
  <cellStyles count="1">
    <cellStyle name="Normal" xfId="0" builtinId="0"/>
  </cellStyles>
  <dxfs count="3">
    <dxf>
      <font>
        <color rgb="FF00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O99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hidden="1" customWidth="1"/>
    <col min="12" max="12" width="9.28515625" hidden="1" customWidth="1"/>
    <col min="13" max="13" width="11.7109375" hidden="1" customWidth="1"/>
    <col min="14" max="14" width="9.42578125" customWidth="1"/>
    <col min="15" max="17" width="9.28515625" hidden="1" customWidth="1"/>
    <col min="18" max="18" width="12.5703125" hidden="1" customWidth="1"/>
    <col min="19" max="19" width="9.42578125" customWidth="1"/>
    <col min="20" max="21" width="9.28515625" hidden="1" customWidth="1"/>
    <col min="22" max="22" width="11.7109375" hidden="1" customWidth="1"/>
    <col min="23" max="23" width="9.42578125" customWidth="1"/>
    <col min="24" max="24" width="8" hidden="1" customWidth="1"/>
    <col min="25" max="25" width="8" customWidth="1"/>
    <col min="26" max="26" width="10.42578125" customWidth="1"/>
    <col min="27" max="27" width="13.5703125" customWidth="1"/>
    <col min="28" max="28" width="9.42578125" hidden="1" customWidth="1"/>
    <col min="29" max="30" width="10.42578125" hidden="1" customWidth="1"/>
    <col min="31" max="31" width="11.7109375" hidden="1" customWidth="1"/>
    <col min="32" max="32" width="13.28515625" hidden="1" customWidth="1"/>
    <col min="33" max="33" width="9.42578125" hidden="1" customWidth="1"/>
    <col min="34" max="35" width="10.42578125" hidden="1" customWidth="1"/>
    <col min="36" max="36" width="11.7109375" hidden="1" customWidth="1"/>
    <col min="37" max="37" width="13.28515625" hidden="1" customWidth="1"/>
    <col min="38" max="38" width="9.42578125" hidden="1" customWidth="1"/>
    <col min="39" max="40" width="10.42578125" hidden="1" customWidth="1"/>
    <col min="41" max="41" width="11.7109375" hidden="1" customWidth="1"/>
    <col min="42" max="42" width="13.28515625" hidden="1" customWidth="1"/>
    <col min="43" max="43" width="9.42578125" hidden="1" customWidth="1"/>
    <col min="44" max="45" width="10.42578125" hidden="1" customWidth="1"/>
    <col min="46" max="46" width="11.7109375" hidden="1" customWidth="1"/>
    <col min="47" max="47" width="13.28515625" hidden="1" customWidth="1"/>
    <col min="48" max="48" width="9.42578125" hidden="1" customWidth="1"/>
    <col min="49" max="50" width="10.42578125" hidden="1" customWidth="1"/>
    <col min="51" max="51" width="11.7109375" hidden="1" customWidth="1"/>
    <col min="52" max="52" width="13.28515625" hidden="1" customWidth="1"/>
    <col min="53" max="53" width="9.42578125" hidden="1" customWidth="1"/>
    <col min="54" max="55" width="10.42578125" hidden="1" customWidth="1"/>
    <col min="56" max="56" width="11.7109375" hidden="1" customWidth="1"/>
    <col min="57" max="57" width="13.28515625" hidden="1" customWidth="1"/>
    <col min="58" max="58" width="9.42578125" hidden="1" customWidth="1"/>
    <col min="59" max="60" width="10.42578125" hidden="1" customWidth="1"/>
    <col min="61" max="61" width="11.7109375" hidden="1" customWidth="1"/>
    <col min="62" max="62" width="13.28515625" hidden="1" customWidth="1"/>
    <col min="63" max="63" width="9.42578125" hidden="1" customWidth="1"/>
    <col min="64" max="65" width="10.42578125" hidden="1" customWidth="1"/>
    <col min="66" max="66" width="11.7109375" hidden="1" customWidth="1"/>
    <col min="67" max="67" width="13.28515625" hidden="1" customWidth="1"/>
  </cols>
  <sheetData>
    <row r="1" spans="1:67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SUM(J3:J262)</f>
        <v>1557010.3803999997</v>
      </c>
      <c r="K1" s="4">
        <f t="shared" si="0"/>
        <v>1879</v>
      </c>
      <c r="L1" s="1"/>
      <c r="M1" s="1"/>
      <c r="N1" s="5"/>
      <c r="O1" s="1"/>
      <c r="P1" s="1"/>
      <c r="Q1" s="1"/>
      <c r="R1" s="1"/>
      <c r="S1" s="5"/>
      <c r="T1" s="1"/>
      <c r="U1" s="1"/>
      <c r="V1" s="1"/>
      <c r="W1" s="5"/>
      <c r="X1" s="6"/>
      <c r="Y1" s="6">
        <f>AA1/Z1</f>
        <v>4.1500877191358594</v>
      </c>
      <c r="Z1" s="7">
        <f t="shared" ref="Z1:AA1" si="1">SUM(Z3:Z262)</f>
        <v>1977117.0599999998</v>
      </c>
      <c r="AA1" s="7">
        <f t="shared" si="1"/>
        <v>8205209.2299999949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/>
      <c r="Q2" s="8" t="s">
        <v>14</v>
      </c>
      <c r="R2" s="8" t="s">
        <v>15</v>
      </c>
      <c r="S2" s="5" t="s">
        <v>16</v>
      </c>
      <c r="T2" s="8"/>
      <c r="U2" s="8" t="s">
        <v>17</v>
      </c>
      <c r="V2" s="8" t="s">
        <v>18</v>
      </c>
      <c r="W2" s="5" t="s">
        <v>19</v>
      </c>
      <c r="X2" s="8"/>
      <c r="Y2" s="8" t="s">
        <v>20</v>
      </c>
      <c r="Z2" s="9" t="s">
        <v>21</v>
      </c>
      <c r="AA2" s="9" t="s">
        <v>22</v>
      </c>
      <c r="AB2" s="8" t="s">
        <v>23</v>
      </c>
      <c r="AC2" s="8" t="s">
        <v>24</v>
      </c>
      <c r="AD2" s="8" t="s">
        <v>25</v>
      </c>
      <c r="AE2" s="8" t="s">
        <v>26</v>
      </c>
      <c r="AF2" s="8" t="s">
        <v>27</v>
      </c>
      <c r="AG2" s="8" t="s">
        <v>28</v>
      </c>
      <c r="AH2" s="8" t="s">
        <v>29</v>
      </c>
      <c r="AI2" s="8" t="s">
        <v>30</v>
      </c>
      <c r="AJ2" s="8" t="s">
        <v>31</v>
      </c>
      <c r="AK2" s="8" t="s">
        <v>32</v>
      </c>
      <c r="AL2" s="8" t="s">
        <v>33</v>
      </c>
      <c r="AM2" s="8" t="s">
        <v>34</v>
      </c>
      <c r="AN2" s="8" t="s">
        <v>35</v>
      </c>
      <c r="AO2" s="8" t="s">
        <v>36</v>
      </c>
      <c r="AP2" s="8" t="s">
        <v>37</v>
      </c>
      <c r="AQ2" s="8" t="s">
        <v>38</v>
      </c>
      <c r="AR2" s="8" t="s">
        <v>39</v>
      </c>
      <c r="AS2" s="8" t="s">
        <v>40</v>
      </c>
      <c r="AT2" s="8" t="s">
        <v>41</v>
      </c>
      <c r="AU2" s="8" t="s">
        <v>42</v>
      </c>
      <c r="AV2" s="8" t="s">
        <v>43</v>
      </c>
      <c r="AW2" s="8" t="s">
        <v>44</v>
      </c>
      <c r="AX2" s="8" t="s">
        <v>45</v>
      </c>
      <c r="AY2" s="8" t="s">
        <v>46</v>
      </c>
      <c r="AZ2" s="8" t="s">
        <v>47</v>
      </c>
      <c r="BA2" s="8" t="s">
        <v>48</v>
      </c>
      <c r="BB2" s="8" t="s">
        <v>49</v>
      </c>
      <c r="BC2" s="8" t="s">
        <v>50</v>
      </c>
      <c r="BD2" s="8" t="s">
        <v>51</v>
      </c>
      <c r="BE2" s="8" t="s">
        <v>52</v>
      </c>
      <c r="BF2" s="8" t="s">
        <v>53</v>
      </c>
      <c r="BG2" s="8" t="s">
        <v>54</v>
      </c>
      <c r="BH2" s="8" t="s">
        <v>55</v>
      </c>
      <c r="BI2" s="8" t="s">
        <v>56</v>
      </c>
      <c r="BJ2" s="8" t="s">
        <v>57</v>
      </c>
      <c r="BK2" s="8" t="s">
        <v>58</v>
      </c>
      <c r="BL2" s="8" t="s">
        <v>59</v>
      </c>
      <c r="BM2" s="8" t="s">
        <v>60</v>
      </c>
      <c r="BN2" s="8" t="s">
        <v>61</v>
      </c>
      <c r="BO2" s="8" t="s">
        <v>62</v>
      </c>
    </row>
    <row r="3" spans="1:67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2" si="2">K3*I3</f>
        <v>0</v>
      </c>
      <c r="K3" s="11">
        <f t="shared" ref="K3:K262" si="3">SUM(N3+S3+W3)</f>
        <v>0</v>
      </c>
      <c r="L3" s="1">
        <v>19.3</v>
      </c>
      <c r="M3" s="1">
        <v>222.1</v>
      </c>
      <c r="N3" s="5">
        <v>0</v>
      </c>
      <c r="O3" s="1"/>
      <c r="P3" s="18">
        <v>153.68</v>
      </c>
      <c r="Q3" s="1">
        <v>37.5</v>
      </c>
      <c r="R3" s="1">
        <v>101.45</v>
      </c>
      <c r="S3" s="5">
        <v>0</v>
      </c>
      <c r="T3" s="1"/>
      <c r="U3" s="1">
        <v>38.700000000000003</v>
      </c>
      <c r="V3" s="1">
        <v>222.3</v>
      </c>
      <c r="W3" s="5">
        <v>0</v>
      </c>
      <c r="X3" s="1"/>
      <c r="Y3" s="1">
        <v>0</v>
      </c>
      <c r="Z3" s="12">
        <v>137214.39999999999</v>
      </c>
      <c r="AA3" s="2">
        <v>784277.28</v>
      </c>
      <c r="AB3" s="1">
        <v>386</v>
      </c>
      <c r="AC3" s="1">
        <v>0</v>
      </c>
      <c r="AD3" s="1">
        <v>0</v>
      </c>
      <c r="AE3" s="1">
        <v>0</v>
      </c>
      <c r="AF3" s="1">
        <v>4442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750</v>
      </c>
      <c r="AW3" s="1">
        <v>0</v>
      </c>
      <c r="AX3" s="1">
        <v>0</v>
      </c>
      <c r="AY3" s="1">
        <v>0</v>
      </c>
      <c r="AZ3" s="1">
        <v>2029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774</v>
      </c>
      <c r="BG3" s="1">
        <v>0</v>
      </c>
      <c r="BH3" s="1">
        <v>0</v>
      </c>
      <c r="BI3" s="1">
        <v>0</v>
      </c>
      <c r="BJ3" s="1">
        <v>4446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84.88</v>
      </c>
      <c r="I4" s="2">
        <v>1358.08</v>
      </c>
      <c r="J4" s="10">
        <f t="shared" si="2"/>
        <v>0</v>
      </c>
      <c r="K4" s="11">
        <f t="shared" si="3"/>
        <v>0</v>
      </c>
      <c r="L4" s="1">
        <v>20.059999999999999</v>
      </c>
      <c r="M4" s="1">
        <v>75.88</v>
      </c>
      <c r="N4" s="5">
        <v>0</v>
      </c>
      <c r="O4" s="1"/>
      <c r="P4" s="18">
        <v>209.09</v>
      </c>
      <c r="Q4" s="1">
        <v>44.69</v>
      </c>
      <c r="R4" s="1">
        <v>83.06</v>
      </c>
      <c r="S4" s="5">
        <v>0</v>
      </c>
      <c r="T4" s="1" t="s">
        <v>362</v>
      </c>
      <c r="U4" s="1">
        <v>26.62</v>
      </c>
      <c r="V4" s="1">
        <v>152.19</v>
      </c>
      <c r="W4" s="5">
        <v>0</v>
      </c>
      <c r="X4" s="1"/>
      <c r="Y4" s="1">
        <v>0</v>
      </c>
      <c r="Z4" s="12">
        <v>124094.56</v>
      </c>
      <c r="AA4" s="2">
        <v>422532.64</v>
      </c>
      <c r="AB4" s="1">
        <v>321</v>
      </c>
      <c r="AC4" s="1">
        <v>0</v>
      </c>
      <c r="AD4" s="1">
        <v>0</v>
      </c>
      <c r="AE4" s="1">
        <v>0</v>
      </c>
      <c r="AF4" s="1">
        <v>1214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715</v>
      </c>
      <c r="AW4" s="1">
        <v>0</v>
      </c>
      <c r="AX4" s="1">
        <v>0</v>
      </c>
      <c r="AY4" s="1">
        <v>0</v>
      </c>
      <c r="AZ4" s="1">
        <v>1329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426</v>
      </c>
      <c r="BG4" s="1">
        <v>0</v>
      </c>
      <c r="BH4" s="1">
        <v>0</v>
      </c>
      <c r="BI4" s="1">
        <v>0</v>
      </c>
      <c r="BJ4" s="1">
        <v>2435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2"/>
        <v>0</v>
      </c>
      <c r="K5" s="11">
        <f t="shared" si="3"/>
        <v>0</v>
      </c>
      <c r="L5" s="1">
        <v>41.07</v>
      </c>
      <c r="M5" s="1">
        <v>187.8</v>
      </c>
      <c r="N5" s="5">
        <v>0</v>
      </c>
      <c r="O5" s="1"/>
      <c r="P5" s="18">
        <v>275.97000000000003</v>
      </c>
      <c r="Q5" s="1">
        <v>44.13</v>
      </c>
      <c r="R5" s="1">
        <v>136.93</v>
      </c>
      <c r="S5" s="5">
        <v>0</v>
      </c>
      <c r="T5" s="1"/>
      <c r="U5" s="1">
        <v>35.799999999999997</v>
      </c>
      <c r="V5" s="1">
        <v>80.73</v>
      </c>
      <c r="W5" s="5">
        <v>0</v>
      </c>
      <c r="X5" s="1"/>
      <c r="Y5" s="1">
        <v>0</v>
      </c>
      <c r="Z5" s="12">
        <v>89043.9</v>
      </c>
      <c r="AA5" s="2">
        <v>298382.92</v>
      </c>
      <c r="AB5" s="1">
        <v>616</v>
      </c>
      <c r="AC5" s="1">
        <v>0</v>
      </c>
      <c r="AD5" s="1">
        <v>0</v>
      </c>
      <c r="AE5" s="1">
        <v>0</v>
      </c>
      <c r="AF5" s="1">
        <v>2817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662</v>
      </c>
      <c r="AW5" s="1">
        <v>0</v>
      </c>
      <c r="AX5" s="1">
        <v>0</v>
      </c>
      <c r="AY5" s="1">
        <v>0</v>
      </c>
      <c r="AZ5" s="1">
        <v>2054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537</v>
      </c>
      <c r="BG5" s="1">
        <v>0</v>
      </c>
      <c r="BH5" s="1">
        <v>0</v>
      </c>
      <c r="BI5" s="1">
        <v>0</v>
      </c>
      <c r="BJ5" s="1">
        <v>1211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2"/>
        <v>0</v>
      </c>
      <c r="K6" s="11">
        <f t="shared" si="3"/>
        <v>0</v>
      </c>
      <c r="L6" s="1">
        <v>25.17</v>
      </c>
      <c r="M6" s="1">
        <v>178.08</v>
      </c>
      <c r="N6" s="5">
        <v>0</v>
      </c>
      <c r="O6" s="1"/>
      <c r="P6" s="18">
        <v>205.12</v>
      </c>
      <c r="Q6" s="1">
        <v>42.83</v>
      </c>
      <c r="R6" s="1">
        <v>121.75</v>
      </c>
      <c r="S6" s="5">
        <v>0</v>
      </c>
      <c r="T6" s="1"/>
      <c r="U6" s="1">
        <v>32.17</v>
      </c>
      <c r="V6" s="1">
        <v>250.08</v>
      </c>
      <c r="W6" s="5">
        <v>0</v>
      </c>
      <c r="X6" s="1"/>
      <c r="Y6" s="1">
        <v>0</v>
      </c>
      <c r="Z6" s="12">
        <v>88491.24</v>
      </c>
      <c r="AA6" s="2">
        <v>485818.38</v>
      </c>
      <c r="AB6" s="1">
        <v>302</v>
      </c>
      <c r="AC6" s="1">
        <v>0</v>
      </c>
      <c r="AD6" s="1">
        <v>0</v>
      </c>
      <c r="AE6" s="1">
        <v>0</v>
      </c>
      <c r="AF6" s="1">
        <v>2137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514</v>
      </c>
      <c r="AW6" s="1">
        <v>0</v>
      </c>
      <c r="AX6" s="1">
        <v>0</v>
      </c>
      <c r="AY6" s="1">
        <v>0</v>
      </c>
      <c r="AZ6" s="1">
        <v>1461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386</v>
      </c>
      <c r="BG6" s="1">
        <v>0</v>
      </c>
      <c r="BH6" s="1">
        <v>0</v>
      </c>
      <c r="BI6" s="1">
        <v>0</v>
      </c>
      <c r="BJ6" s="1">
        <v>3001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0</v>
      </c>
      <c r="K7" s="11">
        <f t="shared" si="3"/>
        <v>0</v>
      </c>
      <c r="L7" s="1">
        <v>10.1</v>
      </c>
      <c r="M7" s="1">
        <v>103.05</v>
      </c>
      <c r="N7" s="5">
        <v>0</v>
      </c>
      <c r="O7" s="1"/>
      <c r="P7" s="18">
        <v>82.42</v>
      </c>
      <c r="Q7" s="1">
        <v>7.1</v>
      </c>
      <c r="R7" s="1">
        <v>29.6</v>
      </c>
      <c r="S7" s="5">
        <v>0</v>
      </c>
      <c r="T7" s="1" t="s">
        <v>363</v>
      </c>
      <c r="U7" s="1">
        <v>14.85</v>
      </c>
      <c r="V7" s="1">
        <v>47.15</v>
      </c>
      <c r="W7" s="5">
        <v>0</v>
      </c>
      <c r="X7" s="1"/>
      <c r="Y7" s="1">
        <v>0</v>
      </c>
      <c r="Z7" s="12">
        <v>55350.35</v>
      </c>
      <c r="AA7" s="2">
        <v>310514.59999999998</v>
      </c>
      <c r="AB7" s="1">
        <v>202</v>
      </c>
      <c r="AC7" s="1">
        <v>0</v>
      </c>
      <c r="AD7" s="1">
        <v>0</v>
      </c>
      <c r="AE7" s="1">
        <v>0</v>
      </c>
      <c r="AF7" s="1">
        <v>2061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142</v>
      </c>
      <c r="AW7" s="1">
        <v>0</v>
      </c>
      <c r="AX7" s="1">
        <v>0</v>
      </c>
      <c r="AY7" s="1">
        <v>0</v>
      </c>
      <c r="AZ7" s="1">
        <v>592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297</v>
      </c>
      <c r="BG7" s="1">
        <v>0</v>
      </c>
      <c r="BH7" s="1">
        <v>0</v>
      </c>
      <c r="BI7" s="1">
        <v>0</v>
      </c>
      <c r="BJ7" s="1">
        <v>943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>
      <c r="A8" s="1">
        <v>70012</v>
      </c>
      <c r="B8" s="1" t="s">
        <v>89</v>
      </c>
      <c r="C8" s="1">
        <v>15</v>
      </c>
      <c r="D8" s="1">
        <v>285</v>
      </c>
      <c r="E8" s="1" t="s">
        <v>64</v>
      </c>
      <c r="F8" s="1">
        <v>562</v>
      </c>
      <c r="G8" s="1" t="s">
        <v>65</v>
      </c>
      <c r="H8" s="2">
        <v>28.82</v>
      </c>
      <c r="I8" s="2">
        <v>432.3</v>
      </c>
      <c r="J8" s="10">
        <f t="shared" si="2"/>
        <v>51876</v>
      </c>
      <c r="K8" s="11">
        <f t="shared" si="3"/>
        <v>120</v>
      </c>
      <c r="L8" s="1">
        <v>16.27</v>
      </c>
      <c r="M8" s="1">
        <v>56.93</v>
      </c>
      <c r="N8" s="5">
        <v>0</v>
      </c>
      <c r="O8" s="1"/>
      <c r="P8" s="18">
        <v>122.8</v>
      </c>
      <c r="Q8" s="1">
        <v>40.4</v>
      </c>
      <c r="R8" s="1">
        <v>22.67</v>
      </c>
      <c r="S8" s="5">
        <v>70</v>
      </c>
      <c r="T8" s="1"/>
      <c r="U8" s="1">
        <v>59.67</v>
      </c>
      <c r="V8" s="1">
        <v>28.67</v>
      </c>
      <c r="W8" s="5">
        <v>50</v>
      </c>
      <c r="X8" s="1"/>
      <c r="Y8" s="1">
        <v>0</v>
      </c>
      <c r="Z8" s="12">
        <v>50290.9</v>
      </c>
      <c r="AA8" s="2">
        <v>46803.68</v>
      </c>
      <c r="AB8" s="1">
        <v>244</v>
      </c>
      <c r="AC8" s="1">
        <v>0</v>
      </c>
      <c r="AD8" s="1">
        <v>0</v>
      </c>
      <c r="AE8" s="1">
        <v>0</v>
      </c>
      <c r="AF8" s="1">
        <v>854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606</v>
      </c>
      <c r="AW8" s="1">
        <v>0</v>
      </c>
      <c r="AX8" s="1">
        <v>0</v>
      </c>
      <c r="AY8" s="1">
        <v>0</v>
      </c>
      <c r="AZ8" s="1">
        <v>340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895</v>
      </c>
      <c r="BG8" s="1">
        <v>0</v>
      </c>
      <c r="BH8" s="1">
        <v>0</v>
      </c>
      <c r="BI8" s="1">
        <v>0</v>
      </c>
      <c r="BJ8" s="1">
        <v>430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>
      <c r="A9" s="1">
        <v>70038</v>
      </c>
      <c r="B9" s="1" t="s">
        <v>66</v>
      </c>
      <c r="C9" s="1">
        <v>16</v>
      </c>
      <c r="D9" s="1">
        <v>285</v>
      </c>
      <c r="E9" s="1" t="s">
        <v>64</v>
      </c>
      <c r="F9" s="1">
        <v>558</v>
      </c>
      <c r="G9" s="1" t="s">
        <v>67</v>
      </c>
      <c r="H9" s="2">
        <v>52.430999999999997</v>
      </c>
      <c r="I9" s="2">
        <v>838.89599999999996</v>
      </c>
      <c r="J9" s="10">
        <f t="shared" si="2"/>
        <v>41944.799999999996</v>
      </c>
      <c r="K9" s="11">
        <f t="shared" si="3"/>
        <v>50</v>
      </c>
      <c r="L9" s="1">
        <v>6.5</v>
      </c>
      <c r="M9" s="1">
        <v>88.06</v>
      </c>
      <c r="N9" s="5">
        <v>0</v>
      </c>
      <c r="O9" s="1"/>
      <c r="P9" s="18">
        <v>97.06</v>
      </c>
      <c r="Q9" s="1">
        <v>44.69</v>
      </c>
      <c r="R9" s="1">
        <v>109.69</v>
      </c>
      <c r="S9" s="5">
        <v>0</v>
      </c>
      <c r="T9" s="1"/>
      <c r="U9" s="1">
        <v>4</v>
      </c>
      <c r="V9" s="1">
        <v>0</v>
      </c>
      <c r="W9" s="5">
        <v>50</v>
      </c>
      <c r="X9" s="19" t="s">
        <v>364</v>
      </c>
      <c r="Y9" s="1">
        <v>16</v>
      </c>
      <c r="Z9" s="12">
        <v>46296.57</v>
      </c>
      <c r="AA9" s="2">
        <v>165891.68</v>
      </c>
      <c r="AB9" s="1">
        <v>104</v>
      </c>
      <c r="AC9" s="1">
        <v>0</v>
      </c>
      <c r="AD9" s="1">
        <v>0</v>
      </c>
      <c r="AE9" s="1">
        <v>0</v>
      </c>
      <c r="AF9" s="1">
        <v>1409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715</v>
      </c>
      <c r="AW9" s="1">
        <v>0</v>
      </c>
      <c r="AX9" s="1">
        <v>0</v>
      </c>
      <c r="AY9" s="1">
        <v>0</v>
      </c>
      <c r="AZ9" s="1">
        <v>1755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64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>
      <c r="A10" s="1">
        <v>70150</v>
      </c>
      <c r="B10" s="1" t="s">
        <v>118</v>
      </c>
      <c r="C10" s="1">
        <v>20</v>
      </c>
      <c r="D10" s="1">
        <v>285</v>
      </c>
      <c r="E10" s="1" t="s">
        <v>64</v>
      </c>
      <c r="F10" s="1">
        <v>558</v>
      </c>
      <c r="G10" s="1" t="s">
        <v>67</v>
      </c>
      <c r="H10" s="2">
        <v>77.58</v>
      </c>
      <c r="I10" s="2">
        <v>1551.6</v>
      </c>
      <c r="J10" s="10">
        <f t="shared" si="2"/>
        <v>0</v>
      </c>
      <c r="K10" s="11">
        <f t="shared" si="3"/>
        <v>0</v>
      </c>
      <c r="L10" s="1">
        <v>10</v>
      </c>
      <c r="M10" s="1">
        <v>29.3</v>
      </c>
      <c r="N10" s="5">
        <v>0</v>
      </c>
      <c r="O10" s="1"/>
      <c r="P10" s="18">
        <v>47.3</v>
      </c>
      <c r="Q10" s="1">
        <v>7.75</v>
      </c>
      <c r="R10" s="1">
        <v>7.25</v>
      </c>
      <c r="S10" s="5">
        <v>0</v>
      </c>
      <c r="T10" s="1" t="s">
        <v>365</v>
      </c>
      <c r="U10" s="1">
        <v>11.95</v>
      </c>
      <c r="V10" s="1">
        <v>78.650000000000006</v>
      </c>
      <c r="W10" s="5">
        <v>0</v>
      </c>
      <c r="X10" s="1"/>
      <c r="Y10" s="1">
        <v>0</v>
      </c>
      <c r="Z10" s="12">
        <v>46082.52</v>
      </c>
      <c r="AA10" s="2">
        <v>178744.32000000001</v>
      </c>
      <c r="AB10" s="1">
        <v>200</v>
      </c>
      <c r="AC10" s="1">
        <v>0</v>
      </c>
      <c r="AD10" s="1">
        <v>0</v>
      </c>
      <c r="AE10" s="1">
        <v>0</v>
      </c>
      <c r="AF10" s="1">
        <v>586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155</v>
      </c>
      <c r="AW10" s="1">
        <v>0</v>
      </c>
      <c r="AX10" s="1">
        <v>0</v>
      </c>
      <c r="AY10" s="1">
        <v>0</v>
      </c>
      <c r="AZ10" s="1">
        <v>145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239</v>
      </c>
      <c r="BG10" s="1">
        <v>0</v>
      </c>
      <c r="BH10" s="1">
        <v>0</v>
      </c>
      <c r="BI10" s="1">
        <v>0</v>
      </c>
      <c r="BJ10" s="1">
        <v>1573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>
      <c r="A11" s="1">
        <v>70028</v>
      </c>
      <c r="B11" s="1" t="s">
        <v>103</v>
      </c>
      <c r="C11" s="1">
        <v>24</v>
      </c>
      <c r="D11" s="1">
        <v>285</v>
      </c>
      <c r="E11" s="1" t="s">
        <v>64</v>
      </c>
      <c r="F11" s="1">
        <v>558</v>
      </c>
      <c r="G11" s="1" t="s">
        <v>67</v>
      </c>
      <c r="H11" s="2">
        <v>40.9</v>
      </c>
      <c r="I11" s="2">
        <v>981.6</v>
      </c>
      <c r="J11" s="10">
        <f t="shared" si="2"/>
        <v>0</v>
      </c>
      <c r="K11" s="11">
        <f t="shared" si="3"/>
        <v>0</v>
      </c>
      <c r="L11" s="1">
        <v>16.329999999999998</v>
      </c>
      <c r="M11" s="1">
        <v>93.38</v>
      </c>
      <c r="N11" s="5">
        <v>0</v>
      </c>
      <c r="O11" s="1"/>
      <c r="P11" s="18">
        <v>120.08</v>
      </c>
      <c r="Q11" s="1">
        <v>16.54</v>
      </c>
      <c r="R11" s="1">
        <v>43</v>
      </c>
      <c r="S11" s="5">
        <v>0</v>
      </c>
      <c r="T11" s="1" t="s">
        <v>363</v>
      </c>
      <c r="U11" s="1">
        <v>13.67</v>
      </c>
      <c r="V11" s="1">
        <v>82.88</v>
      </c>
      <c r="W11" s="5">
        <v>0</v>
      </c>
      <c r="X11" s="1"/>
      <c r="Y11" s="1">
        <v>0</v>
      </c>
      <c r="Z11" s="12">
        <v>45685.3</v>
      </c>
      <c r="AA11" s="2">
        <v>186504</v>
      </c>
      <c r="AB11" s="1">
        <v>392</v>
      </c>
      <c r="AC11" s="1">
        <v>0</v>
      </c>
      <c r="AD11" s="1">
        <v>0</v>
      </c>
      <c r="AE11" s="1">
        <v>0</v>
      </c>
      <c r="AF11" s="1">
        <v>2241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397</v>
      </c>
      <c r="AW11" s="1">
        <v>0</v>
      </c>
      <c r="AX11" s="1">
        <v>0</v>
      </c>
      <c r="AY11" s="1">
        <v>0</v>
      </c>
      <c r="AZ11" s="1">
        <v>330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328</v>
      </c>
      <c r="BG11" s="1">
        <v>0</v>
      </c>
      <c r="BH11" s="1">
        <v>0</v>
      </c>
      <c r="BI11" s="1">
        <v>0</v>
      </c>
      <c r="BJ11" s="1">
        <v>1989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>
      <c r="A12" s="1">
        <v>70019</v>
      </c>
      <c r="B12" s="1" t="s">
        <v>85</v>
      </c>
      <c r="C12" s="1">
        <v>20</v>
      </c>
      <c r="D12" s="1">
        <v>285</v>
      </c>
      <c r="E12" s="1" t="s">
        <v>64</v>
      </c>
      <c r="F12" s="1">
        <v>562</v>
      </c>
      <c r="G12" s="1" t="s">
        <v>65</v>
      </c>
      <c r="H12" s="2">
        <v>68.760000000000005</v>
      </c>
      <c r="I12" s="2">
        <v>1375.2</v>
      </c>
      <c r="J12" s="10">
        <f t="shared" si="2"/>
        <v>96264</v>
      </c>
      <c r="K12" s="11">
        <f t="shared" si="3"/>
        <v>70</v>
      </c>
      <c r="L12" s="1">
        <v>7.6</v>
      </c>
      <c r="M12" s="1">
        <v>65.5</v>
      </c>
      <c r="N12" s="5">
        <v>0</v>
      </c>
      <c r="O12" s="1"/>
      <c r="P12" s="18">
        <v>146.25</v>
      </c>
      <c r="Q12" s="1">
        <v>13.75</v>
      </c>
      <c r="R12" s="1">
        <v>25.4</v>
      </c>
      <c r="S12" s="5">
        <v>70</v>
      </c>
      <c r="T12" s="1"/>
      <c r="U12" s="1">
        <v>9.5</v>
      </c>
      <c r="V12" s="1">
        <v>75.55</v>
      </c>
      <c r="W12" s="5">
        <v>0</v>
      </c>
      <c r="X12" s="1"/>
      <c r="Y12" s="1">
        <v>0</v>
      </c>
      <c r="Z12" s="12">
        <v>42424.92</v>
      </c>
      <c r="AA12" s="2">
        <v>228902.04</v>
      </c>
      <c r="AB12" s="1">
        <v>152</v>
      </c>
      <c r="AC12" s="1">
        <v>0</v>
      </c>
      <c r="AD12" s="1">
        <v>0</v>
      </c>
      <c r="AE12" s="1">
        <v>0</v>
      </c>
      <c r="AF12" s="1">
        <v>1310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275</v>
      </c>
      <c r="AW12" s="1">
        <v>0</v>
      </c>
      <c r="AX12" s="1">
        <v>0</v>
      </c>
      <c r="AY12" s="1">
        <v>0</v>
      </c>
      <c r="AZ12" s="1">
        <v>508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190</v>
      </c>
      <c r="BG12" s="1">
        <v>0</v>
      </c>
      <c r="BH12" s="1">
        <v>0</v>
      </c>
      <c r="BI12" s="1">
        <v>0</v>
      </c>
      <c r="BJ12" s="1">
        <v>1511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>
      <c r="A13" s="1">
        <v>70013</v>
      </c>
      <c r="B13" s="1" t="s">
        <v>84</v>
      </c>
      <c r="C13" s="1">
        <v>5</v>
      </c>
      <c r="D13" s="1">
        <v>285</v>
      </c>
      <c r="E13" s="1" t="s">
        <v>64</v>
      </c>
      <c r="F13" s="1">
        <v>562</v>
      </c>
      <c r="G13" s="1" t="s">
        <v>65</v>
      </c>
      <c r="H13" s="2">
        <v>61.49</v>
      </c>
      <c r="I13" s="2">
        <v>307.45</v>
      </c>
      <c r="J13" s="10">
        <f t="shared" si="2"/>
        <v>0</v>
      </c>
      <c r="K13" s="11">
        <f t="shared" si="3"/>
        <v>0</v>
      </c>
      <c r="L13" s="1">
        <v>15</v>
      </c>
      <c r="M13" s="1">
        <v>97.4</v>
      </c>
      <c r="N13" s="5">
        <v>0</v>
      </c>
      <c r="O13" s="1"/>
      <c r="P13" s="18">
        <v>164.2</v>
      </c>
      <c r="Q13" s="1">
        <v>68</v>
      </c>
      <c r="R13" s="1">
        <v>97</v>
      </c>
      <c r="S13" s="5">
        <v>0</v>
      </c>
      <c r="T13" s="1"/>
      <c r="U13" s="1">
        <v>51</v>
      </c>
      <c r="V13" s="1">
        <v>49</v>
      </c>
      <c r="W13" s="5">
        <v>0</v>
      </c>
      <c r="X13" s="1"/>
      <c r="Y13" s="1">
        <v>0</v>
      </c>
      <c r="Z13" s="12">
        <v>41198.300000000003</v>
      </c>
      <c r="AA13" s="2">
        <v>74833.33</v>
      </c>
      <c r="AB13" s="1">
        <v>75</v>
      </c>
      <c r="AC13" s="1">
        <v>0</v>
      </c>
      <c r="AD13" s="1">
        <v>0</v>
      </c>
      <c r="AE13" s="1">
        <v>0</v>
      </c>
      <c r="AF13" s="1">
        <v>487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340</v>
      </c>
      <c r="AW13" s="1">
        <v>0</v>
      </c>
      <c r="AX13" s="1">
        <v>0</v>
      </c>
      <c r="AY13" s="1">
        <v>0</v>
      </c>
      <c r="AZ13" s="1">
        <v>485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255</v>
      </c>
      <c r="BG13" s="1">
        <v>0</v>
      </c>
      <c r="BH13" s="1">
        <v>0</v>
      </c>
      <c r="BI13" s="1">
        <v>0</v>
      </c>
      <c r="BJ13" s="1">
        <v>245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>
      <c r="A14" s="1">
        <v>70101</v>
      </c>
      <c r="B14" s="1" t="s">
        <v>73</v>
      </c>
      <c r="C14" s="1">
        <v>15</v>
      </c>
      <c r="D14" s="1">
        <v>285</v>
      </c>
      <c r="E14" s="1" t="s">
        <v>64</v>
      </c>
      <c r="F14" s="1">
        <v>567</v>
      </c>
      <c r="G14" s="1" t="s">
        <v>74</v>
      </c>
      <c r="H14" s="2">
        <v>42.41</v>
      </c>
      <c r="I14" s="2">
        <v>636.15</v>
      </c>
      <c r="J14" s="10">
        <f t="shared" si="2"/>
        <v>0</v>
      </c>
      <c r="K14" s="11">
        <f t="shared" si="3"/>
        <v>0</v>
      </c>
      <c r="L14" s="1">
        <v>19.87</v>
      </c>
      <c r="M14" s="1">
        <v>94.6</v>
      </c>
      <c r="N14" s="5">
        <v>0</v>
      </c>
      <c r="O14" s="1"/>
      <c r="P14" s="18">
        <v>125.2</v>
      </c>
      <c r="Q14" s="1">
        <v>22.2</v>
      </c>
      <c r="R14" s="1">
        <v>128.33000000000001</v>
      </c>
      <c r="S14" s="5">
        <v>0</v>
      </c>
      <c r="T14" s="1"/>
      <c r="U14" s="1">
        <v>22.33</v>
      </c>
      <c r="V14" s="1">
        <v>133.93</v>
      </c>
      <c r="W14" s="5">
        <v>0</v>
      </c>
      <c r="X14" s="1"/>
      <c r="Y14" s="1">
        <v>0</v>
      </c>
      <c r="Z14" s="12">
        <v>40968.06</v>
      </c>
      <c r="AA14" s="2">
        <v>227020.73</v>
      </c>
      <c r="AB14" s="1">
        <v>298</v>
      </c>
      <c r="AC14" s="1">
        <v>0</v>
      </c>
      <c r="AD14" s="1">
        <v>0</v>
      </c>
      <c r="AE14" s="1">
        <v>0</v>
      </c>
      <c r="AF14" s="1">
        <v>1419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333</v>
      </c>
      <c r="AW14" s="1">
        <v>0</v>
      </c>
      <c r="AX14" s="1">
        <v>0</v>
      </c>
      <c r="AY14" s="1">
        <v>0</v>
      </c>
      <c r="AZ14" s="1">
        <v>1925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335</v>
      </c>
      <c r="BG14" s="1">
        <v>0</v>
      </c>
      <c r="BH14" s="1">
        <v>0</v>
      </c>
      <c r="BI14" s="1">
        <v>0</v>
      </c>
      <c r="BJ14" s="1">
        <v>2009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46.2</v>
      </c>
      <c r="I15" s="2">
        <v>831.6</v>
      </c>
      <c r="J15" s="10">
        <f t="shared" si="2"/>
        <v>0</v>
      </c>
      <c r="K15" s="11">
        <f t="shared" si="3"/>
        <v>0</v>
      </c>
      <c r="L15" s="1">
        <v>6.17</v>
      </c>
      <c r="M15" s="1">
        <v>170</v>
      </c>
      <c r="N15" s="5">
        <v>0</v>
      </c>
      <c r="O15" s="1"/>
      <c r="P15" s="18">
        <v>75.92</v>
      </c>
      <c r="Q15" s="1">
        <v>24.61</v>
      </c>
      <c r="R15" s="1">
        <v>68.11</v>
      </c>
      <c r="S15" s="5">
        <v>0</v>
      </c>
      <c r="T15" s="1"/>
      <c r="U15" s="1">
        <v>18.059999999999999</v>
      </c>
      <c r="V15" s="1">
        <v>92.94</v>
      </c>
      <c r="W15" s="5">
        <v>0</v>
      </c>
      <c r="X15" s="1"/>
      <c r="Y15" s="1">
        <v>0</v>
      </c>
      <c r="Z15" s="12">
        <v>40609.800000000003</v>
      </c>
      <c r="AA15" s="2">
        <v>275305.8</v>
      </c>
      <c r="AB15" s="1">
        <v>111</v>
      </c>
      <c r="AC15" s="1">
        <v>0</v>
      </c>
      <c r="AD15" s="1">
        <v>0</v>
      </c>
      <c r="AE15" s="1">
        <v>0</v>
      </c>
      <c r="AF15" s="1">
        <v>3060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443</v>
      </c>
      <c r="AW15" s="1">
        <v>0</v>
      </c>
      <c r="AX15" s="1">
        <v>0</v>
      </c>
      <c r="AY15" s="1">
        <v>0</v>
      </c>
      <c r="AZ15" s="1">
        <v>1226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325</v>
      </c>
      <c r="BG15" s="1">
        <v>0</v>
      </c>
      <c r="BH15" s="1">
        <v>0</v>
      </c>
      <c r="BI15" s="1">
        <v>0</v>
      </c>
      <c r="BJ15" s="1">
        <v>1673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>
      <c r="A16" s="1">
        <v>70072</v>
      </c>
      <c r="B16" s="1" t="s">
        <v>79</v>
      </c>
      <c r="C16" s="1">
        <v>20</v>
      </c>
      <c r="D16" s="1">
        <v>285</v>
      </c>
      <c r="E16" s="1" t="s">
        <v>64</v>
      </c>
      <c r="F16" s="1">
        <v>570</v>
      </c>
      <c r="G16" s="1" t="s">
        <v>72</v>
      </c>
      <c r="H16" s="2">
        <v>41.94</v>
      </c>
      <c r="I16" s="2">
        <v>838.8</v>
      </c>
      <c r="J16" s="10">
        <f t="shared" si="2"/>
        <v>0</v>
      </c>
      <c r="K16" s="11">
        <f t="shared" si="3"/>
        <v>0</v>
      </c>
      <c r="L16" s="1">
        <v>9.8000000000000007</v>
      </c>
      <c r="M16" s="1">
        <v>161.85</v>
      </c>
      <c r="N16" s="5">
        <v>0</v>
      </c>
      <c r="O16" s="1"/>
      <c r="P16" s="18">
        <v>127.1</v>
      </c>
      <c r="Q16" s="1">
        <v>24.65</v>
      </c>
      <c r="R16" s="1">
        <v>137.1</v>
      </c>
      <c r="S16" s="5">
        <v>0</v>
      </c>
      <c r="T16" s="1"/>
      <c r="U16" s="1">
        <v>11.95</v>
      </c>
      <c r="V16" s="1">
        <v>28.3</v>
      </c>
      <c r="W16" s="5">
        <v>0</v>
      </c>
      <c r="X16" s="1"/>
      <c r="Y16" s="1">
        <v>0</v>
      </c>
      <c r="Z16" s="12">
        <v>38920.32</v>
      </c>
      <c r="AA16" s="2">
        <v>274497.3</v>
      </c>
      <c r="AB16" s="1">
        <v>196</v>
      </c>
      <c r="AC16" s="1">
        <v>0</v>
      </c>
      <c r="AD16" s="1">
        <v>0</v>
      </c>
      <c r="AE16" s="1">
        <v>0</v>
      </c>
      <c r="AF16" s="1">
        <v>3237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493</v>
      </c>
      <c r="AW16" s="1">
        <v>0</v>
      </c>
      <c r="AX16" s="1">
        <v>0</v>
      </c>
      <c r="AY16" s="1">
        <v>0</v>
      </c>
      <c r="AZ16" s="1">
        <v>2742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239</v>
      </c>
      <c r="BG16" s="1">
        <v>0</v>
      </c>
      <c r="BH16" s="1">
        <v>0</v>
      </c>
      <c r="BI16" s="1">
        <v>0</v>
      </c>
      <c r="BJ16" s="1">
        <v>566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>
      <c r="A17" s="1">
        <v>70090</v>
      </c>
      <c r="B17" s="1" t="s">
        <v>86</v>
      </c>
      <c r="C17" s="1">
        <v>32</v>
      </c>
      <c r="D17" s="1">
        <v>285</v>
      </c>
      <c r="E17" s="1" t="s">
        <v>64</v>
      </c>
      <c r="F17" s="1">
        <v>573</v>
      </c>
      <c r="G17" s="1" t="s">
        <v>87</v>
      </c>
      <c r="H17" s="2">
        <v>33.270000000000003</v>
      </c>
      <c r="I17" s="2">
        <v>1064.6400000000001</v>
      </c>
      <c r="J17" s="10">
        <f t="shared" si="2"/>
        <v>31939.200000000004</v>
      </c>
      <c r="K17" s="11">
        <f t="shared" si="3"/>
        <v>30</v>
      </c>
      <c r="L17" s="1">
        <v>6.81</v>
      </c>
      <c r="M17" s="1">
        <v>37.159999999999997</v>
      </c>
      <c r="N17" s="5">
        <v>0</v>
      </c>
      <c r="O17" s="1"/>
      <c r="P17" s="18">
        <v>39.28</v>
      </c>
      <c r="Q17" s="1">
        <v>13.34</v>
      </c>
      <c r="R17" s="1">
        <v>24.72</v>
      </c>
      <c r="S17" s="5">
        <v>0</v>
      </c>
      <c r="T17" s="1"/>
      <c r="U17" s="1">
        <v>15.72</v>
      </c>
      <c r="V17" s="1">
        <v>-0.09</v>
      </c>
      <c r="W17" s="5">
        <v>30</v>
      </c>
      <c r="X17" s="1"/>
      <c r="Y17" s="1">
        <v>0</v>
      </c>
      <c r="Z17" s="12">
        <v>38193.96</v>
      </c>
      <c r="AA17" s="2">
        <v>65774.789999999994</v>
      </c>
      <c r="AB17" s="1">
        <v>218</v>
      </c>
      <c r="AC17" s="1">
        <v>0</v>
      </c>
      <c r="AD17" s="1">
        <v>0</v>
      </c>
      <c r="AE17" s="1">
        <v>0</v>
      </c>
      <c r="AF17" s="1">
        <v>1189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427</v>
      </c>
      <c r="AW17" s="1">
        <v>0</v>
      </c>
      <c r="AX17" s="1">
        <v>0</v>
      </c>
      <c r="AY17" s="1">
        <v>0</v>
      </c>
      <c r="AZ17" s="1">
        <v>791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503</v>
      </c>
      <c r="BG17" s="1">
        <v>0</v>
      </c>
      <c r="BH17" s="1">
        <v>0</v>
      </c>
      <c r="BI17" s="1">
        <v>0</v>
      </c>
      <c r="BJ17" s="1">
        <v>-3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>
      <c r="A18" s="1">
        <v>70034</v>
      </c>
      <c r="B18" s="1" t="s">
        <v>99</v>
      </c>
      <c r="C18" s="1">
        <v>24</v>
      </c>
      <c r="D18" s="1">
        <v>285</v>
      </c>
      <c r="E18" s="1" t="s">
        <v>64</v>
      </c>
      <c r="F18" s="1">
        <v>558</v>
      </c>
      <c r="G18" s="1" t="s">
        <v>67</v>
      </c>
      <c r="H18" s="2">
        <v>55.92</v>
      </c>
      <c r="I18" s="2">
        <v>1342.08</v>
      </c>
      <c r="J18" s="10">
        <f t="shared" si="2"/>
        <v>0</v>
      </c>
      <c r="K18" s="11">
        <f t="shared" si="3"/>
        <v>0</v>
      </c>
      <c r="L18" s="1">
        <v>10.38</v>
      </c>
      <c r="M18" s="1">
        <v>99.96</v>
      </c>
      <c r="N18" s="5">
        <v>0</v>
      </c>
      <c r="O18" s="1"/>
      <c r="P18" s="18">
        <v>109.29</v>
      </c>
      <c r="Q18" s="1">
        <v>9.5</v>
      </c>
      <c r="R18" s="1">
        <v>53.46</v>
      </c>
      <c r="S18" s="5">
        <v>0</v>
      </c>
      <c r="T18" s="1"/>
      <c r="U18" s="1">
        <v>7.79</v>
      </c>
      <c r="V18" s="1">
        <v>94.12</v>
      </c>
      <c r="W18" s="5">
        <v>0</v>
      </c>
      <c r="X18" s="1"/>
      <c r="Y18" s="1">
        <v>0</v>
      </c>
      <c r="Z18" s="12">
        <v>37130.879999999997</v>
      </c>
      <c r="AA18" s="2">
        <v>332220.71999999997</v>
      </c>
      <c r="AB18" s="1">
        <v>249</v>
      </c>
      <c r="AC18" s="1">
        <v>0</v>
      </c>
      <c r="AD18" s="1">
        <v>0</v>
      </c>
      <c r="AE18" s="1">
        <v>0</v>
      </c>
      <c r="AF18" s="1">
        <v>2399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228</v>
      </c>
      <c r="AW18" s="1">
        <v>0</v>
      </c>
      <c r="AX18" s="1">
        <v>0</v>
      </c>
      <c r="AY18" s="1">
        <v>0</v>
      </c>
      <c r="AZ18" s="1">
        <v>1283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187</v>
      </c>
      <c r="BG18" s="1">
        <v>0</v>
      </c>
      <c r="BH18" s="1">
        <v>0</v>
      </c>
      <c r="BI18" s="1">
        <v>0</v>
      </c>
      <c r="BJ18" s="1">
        <v>2259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>
      <c r="A19" s="1">
        <v>70103</v>
      </c>
      <c r="B19" s="1" t="s">
        <v>112</v>
      </c>
      <c r="C19" s="1">
        <v>18</v>
      </c>
      <c r="D19" s="1">
        <v>285</v>
      </c>
      <c r="E19" s="1" t="s">
        <v>64</v>
      </c>
      <c r="F19" s="1">
        <v>567</v>
      </c>
      <c r="G19" s="1" t="s">
        <v>74</v>
      </c>
      <c r="H19" s="2">
        <v>50.87</v>
      </c>
      <c r="I19" s="2">
        <v>915.66</v>
      </c>
      <c r="J19" s="10">
        <f t="shared" si="2"/>
        <v>36626.400000000001</v>
      </c>
      <c r="K19" s="11">
        <f t="shared" si="3"/>
        <v>40</v>
      </c>
      <c r="L19" s="1">
        <v>9.33</v>
      </c>
      <c r="M19" s="1">
        <v>-3.5</v>
      </c>
      <c r="N19" s="20">
        <v>20</v>
      </c>
      <c r="O19" s="1"/>
      <c r="P19" s="18">
        <v>80.11</v>
      </c>
      <c r="Q19" s="1">
        <v>18.440000000000001</v>
      </c>
      <c r="R19" s="1">
        <v>16.559999999999999</v>
      </c>
      <c r="S19" s="5">
        <v>20</v>
      </c>
      <c r="T19" s="1"/>
      <c r="U19" s="1">
        <v>12</v>
      </c>
      <c r="V19" s="1">
        <v>48.83</v>
      </c>
      <c r="W19" s="5">
        <v>0</v>
      </c>
      <c r="X19" s="1"/>
      <c r="Y19" s="1">
        <v>0</v>
      </c>
      <c r="Z19" s="12">
        <v>36422.92</v>
      </c>
      <c r="AA19" s="2">
        <v>56669.18</v>
      </c>
      <c r="AB19" s="1">
        <v>168</v>
      </c>
      <c r="AC19" s="1">
        <v>0</v>
      </c>
      <c r="AD19" s="1">
        <v>0</v>
      </c>
      <c r="AE19" s="1">
        <v>0</v>
      </c>
      <c r="AF19" s="1">
        <v>-63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332</v>
      </c>
      <c r="AW19" s="1">
        <v>0</v>
      </c>
      <c r="AX19" s="1">
        <v>0</v>
      </c>
      <c r="AY19" s="1">
        <v>0</v>
      </c>
      <c r="AZ19" s="1">
        <v>298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216</v>
      </c>
      <c r="BG19" s="1">
        <v>0</v>
      </c>
      <c r="BH19" s="1">
        <v>0</v>
      </c>
      <c r="BI19" s="1">
        <v>0</v>
      </c>
      <c r="BJ19" s="1">
        <v>879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>
      <c r="A20" s="1">
        <v>70500</v>
      </c>
      <c r="B20" s="1" t="s">
        <v>105</v>
      </c>
      <c r="C20" s="1">
        <v>10</v>
      </c>
      <c r="D20" s="1">
        <v>285</v>
      </c>
      <c r="E20" s="1" t="s">
        <v>64</v>
      </c>
      <c r="F20" s="1">
        <v>285</v>
      </c>
      <c r="G20" s="1" t="s">
        <v>64</v>
      </c>
      <c r="H20" s="2">
        <v>125.14</v>
      </c>
      <c r="I20" s="2">
        <v>1251.4000000000001</v>
      </c>
      <c r="J20" s="10">
        <f t="shared" si="2"/>
        <v>50056</v>
      </c>
      <c r="K20" s="11">
        <f t="shared" si="3"/>
        <v>40</v>
      </c>
      <c r="L20" s="1">
        <v>2.2999999999999998</v>
      </c>
      <c r="M20" s="1">
        <v>30.7</v>
      </c>
      <c r="N20" s="5">
        <v>0</v>
      </c>
      <c r="O20" s="1"/>
      <c r="P20" s="18">
        <v>65.150000000000006</v>
      </c>
      <c r="Q20" s="1">
        <v>15.3</v>
      </c>
      <c r="R20" s="1">
        <v>2.7</v>
      </c>
      <c r="S20" s="5">
        <v>40</v>
      </c>
      <c r="T20" s="1" t="s">
        <v>366</v>
      </c>
      <c r="U20" s="1">
        <v>9.1</v>
      </c>
      <c r="V20" s="1">
        <v>-0.2</v>
      </c>
      <c r="W20" s="5">
        <v>0</v>
      </c>
      <c r="X20" s="1" t="s">
        <v>95</v>
      </c>
      <c r="Y20" s="1">
        <v>0</v>
      </c>
      <c r="Z20" s="12">
        <v>33412.379999999997</v>
      </c>
      <c r="AA20" s="2">
        <v>41546.480000000003</v>
      </c>
      <c r="AB20" s="1">
        <v>23</v>
      </c>
      <c r="AC20" s="1">
        <v>0</v>
      </c>
      <c r="AD20" s="1">
        <v>0</v>
      </c>
      <c r="AE20" s="1">
        <v>0</v>
      </c>
      <c r="AF20" s="1">
        <v>307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153</v>
      </c>
      <c r="AW20" s="1">
        <v>0</v>
      </c>
      <c r="AX20" s="1">
        <v>0</v>
      </c>
      <c r="AY20" s="1">
        <v>0</v>
      </c>
      <c r="AZ20" s="1">
        <v>27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91</v>
      </c>
      <c r="BG20" s="1">
        <v>0</v>
      </c>
      <c r="BH20" s="1">
        <v>0</v>
      </c>
      <c r="BI20" s="1">
        <v>0</v>
      </c>
      <c r="BJ20" s="1">
        <v>-2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>
      <c r="A21" s="1">
        <v>70168</v>
      </c>
      <c r="B21" s="1" t="s">
        <v>109</v>
      </c>
      <c r="C21" s="1">
        <v>24</v>
      </c>
      <c r="D21" s="1">
        <v>285</v>
      </c>
      <c r="E21" s="1" t="s">
        <v>64</v>
      </c>
      <c r="F21" s="1">
        <v>974</v>
      </c>
      <c r="G21" s="1" t="s">
        <v>110</v>
      </c>
      <c r="H21" s="2">
        <v>50.94</v>
      </c>
      <c r="I21" s="2">
        <v>1222.56</v>
      </c>
      <c r="J21" s="10">
        <f t="shared" si="2"/>
        <v>12225.599999999999</v>
      </c>
      <c r="K21" s="11">
        <f t="shared" si="3"/>
        <v>10</v>
      </c>
      <c r="L21" s="1">
        <v>5.46</v>
      </c>
      <c r="M21" s="1">
        <v>32</v>
      </c>
      <c r="N21" s="5">
        <v>0</v>
      </c>
      <c r="O21" s="1"/>
      <c r="P21" s="18">
        <v>35.15</v>
      </c>
      <c r="Q21" s="1">
        <v>12.67</v>
      </c>
      <c r="R21" s="1">
        <v>7.71</v>
      </c>
      <c r="S21" s="5">
        <v>10</v>
      </c>
      <c r="T21" s="1"/>
      <c r="U21" s="1">
        <v>8.2100000000000009</v>
      </c>
      <c r="V21" s="1">
        <v>47.96</v>
      </c>
      <c r="W21" s="5">
        <v>0</v>
      </c>
      <c r="X21" s="1"/>
      <c r="Y21" s="1">
        <v>0</v>
      </c>
      <c r="Z21" s="12">
        <v>32194.080000000002</v>
      </c>
      <c r="AA21" s="2">
        <v>107177.76</v>
      </c>
      <c r="AB21" s="1">
        <v>131</v>
      </c>
      <c r="AC21" s="1">
        <v>0</v>
      </c>
      <c r="AD21" s="1">
        <v>0</v>
      </c>
      <c r="AE21" s="1">
        <v>0</v>
      </c>
      <c r="AF21" s="1">
        <v>768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304</v>
      </c>
      <c r="AW21" s="1">
        <v>0</v>
      </c>
      <c r="AX21" s="1">
        <v>0</v>
      </c>
      <c r="AY21" s="1">
        <v>0</v>
      </c>
      <c r="AZ21" s="1">
        <v>185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197</v>
      </c>
      <c r="BG21" s="1">
        <v>0</v>
      </c>
      <c r="BH21" s="1">
        <v>0</v>
      </c>
      <c r="BI21" s="1">
        <v>0</v>
      </c>
      <c r="BJ21" s="1">
        <v>1151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>
      <c r="A22" s="1">
        <v>70011</v>
      </c>
      <c r="B22" s="1" t="s">
        <v>101</v>
      </c>
      <c r="C22" s="1">
        <v>15</v>
      </c>
      <c r="D22" s="1">
        <v>285</v>
      </c>
      <c r="E22" s="1" t="s">
        <v>64</v>
      </c>
      <c r="F22" s="1">
        <v>562</v>
      </c>
      <c r="G22" s="1" t="s">
        <v>65</v>
      </c>
      <c r="H22" s="2">
        <v>28.82</v>
      </c>
      <c r="I22" s="2">
        <v>432.3</v>
      </c>
      <c r="J22" s="10">
        <f t="shared" si="2"/>
        <v>17292</v>
      </c>
      <c r="K22" s="11">
        <f t="shared" si="3"/>
        <v>40</v>
      </c>
      <c r="L22" s="1">
        <v>10.67</v>
      </c>
      <c r="M22" s="1">
        <v>56</v>
      </c>
      <c r="N22" s="5">
        <v>0</v>
      </c>
      <c r="O22" s="1"/>
      <c r="P22" s="18">
        <v>96.43</v>
      </c>
      <c r="Q22" s="1">
        <v>27.07</v>
      </c>
      <c r="R22" s="1">
        <v>38.270000000000003</v>
      </c>
      <c r="S22" s="5">
        <v>40</v>
      </c>
      <c r="T22" s="1"/>
      <c r="U22" s="1">
        <v>32.4</v>
      </c>
      <c r="V22" s="1">
        <v>29.93</v>
      </c>
      <c r="W22" s="5">
        <v>0</v>
      </c>
      <c r="X22" s="1"/>
      <c r="Y22" s="1">
        <v>0</v>
      </c>
      <c r="Z22" s="12">
        <v>30318.639999999999</v>
      </c>
      <c r="AA22" s="2">
        <v>53691.66</v>
      </c>
      <c r="AB22" s="1">
        <v>160</v>
      </c>
      <c r="AC22" s="1">
        <v>0</v>
      </c>
      <c r="AD22" s="1">
        <v>0</v>
      </c>
      <c r="AE22" s="1">
        <v>0</v>
      </c>
      <c r="AF22" s="1">
        <v>840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406</v>
      </c>
      <c r="AW22" s="1">
        <v>0</v>
      </c>
      <c r="AX22" s="1">
        <v>0</v>
      </c>
      <c r="AY22" s="1">
        <v>0</v>
      </c>
      <c r="AZ22" s="1">
        <v>574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486</v>
      </c>
      <c r="BG22" s="1">
        <v>0</v>
      </c>
      <c r="BH22" s="1">
        <v>0</v>
      </c>
      <c r="BI22" s="1">
        <v>0</v>
      </c>
      <c r="BJ22" s="1">
        <v>449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>
      <c r="A23" s="1">
        <v>70135</v>
      </c>
      <c r="B23" s="1" t="s">
        <v>80</v>
      </c>
      <c r="C23" s="1">
        <v>15</v>
      </c>
      <c r="D23" s="1">
        <v>285</v>
      </c>
      <c r="E23" s="1" t="s">
        <v>64</v>
      </c>
      <c r="F23" s="1">
        <v>567</v>
      </c>
      <c r="G23" s="1" t="s">
        <v>74</v>
      </c>
      <c r="H23" s="2">
        <v>50.82</v>
      </c>
      <c r="I23" s="2">
        <v>762.3</v>
      </c>
      <c r="J23" s="10">
        <f t="shared" si="2"/>
        <v>7623</v>
      </c>
      <c r="K23" s="11">
        <f t="shared" si="3"/>
        <v>10</v>
      </c>
      <c r="L23" s="1">
        <v>7.53</v>
      </c>
      <c r="M23" s="1">
        <v>27.33</v>
      </c>
      <c r="N23" s="5">
        <v>0</v>
      </c>
      <c r="O23" s="1"/>
      <c r="P23" s="18">
        <v>57.8</v>
      </c>
      <c r="Q23" s="1">
        <v>16.73</v>
      </c>
      <c r="R23" s="1">
        <v>19.600000000000001</v>
      </c>
      <c r="S23" s="5">
        <v>10</v>
      </c>
      <c r="T23" s="1"/>
      <c r="U23" s="1">
        <v>14.73</v>
      </c>
      <c r="V23" s="1">
        <v>28.53</v>
      </c>
      <c r="W23" s="5">
        <v>0</v>
      </c>
      <c r="X23" s="1"/>
      <c r="Y23" s="1">
        <v>0</v>
      </c>
      <c r="Z23" s="12">
        <v>29729.7</v>
      </c>
      <c r="AA23" s="2">
        <v>57528.24</v>
      </c>
      <c r="AB23" s="1">
        <v>113</v>
      </c>
      <c r="AC23" s="1">
        <v>0</v>
      </c>
      <c r="AD23" s="1">
        <v>0</v>
      </c>
      <c r="AE23" s="1">
        <v>0</v>
      </c>
      <c r="AF23" s="1">
        <v>410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251</v>
      </c>
      <c r="AW23" s="1">
        <v>0</v>
      </c>
      <c r="AX23" s="1">
        <v>0</v>
      </c>
      <c r="AY23" s="1">
        <v>0</v>
      </c>
      <c r="AZ23" s="1">
        <v>294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221</v>
      </c>
      <c r="BG23" s="1">
        <v>0</v>
      </c>
      <c r="BH23" s="1">
        <v>0</v>
      </c>
      <c r="BI23" s="1">
        <v>0</v>
      </c>
      <c r="BJ23" s="1">
        <v>428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>
      <c r="A24" s="1">
        <v>70070</v>
      </c>
      <c r="B24" s="1" t="s">
        <v>63</v>
      </c>
      <c r="C24" s="1">
        <v>5</v>
      </c>
      <c r="D24" s="1">
        <v>285</v>
      </c>
      <c r="E24" s="1" t="s">
        <v>64</v>
      </c>
      <c r="F24" s="1">
        <v>562</v>
      </c>
      <c r="G24" s="1" t="s">
        <v>65</v>
      </c>
      <c r="H24" s="2">
        <v>74.72</v>
      </c>
      <c r="I24" s="2">
        <v>373.6</v>
      </c>
      <c r="J24" s="10">
        <f t="shared" si="2"/>
        <v>14944</v>
      </c>
      <c r="K24" s="11">
        <f t="shared" si="3"/>
        <v>40</v>
      </c>
      <c r="L24" s="1">
        <v>-0.4</v>
      </c>
      <c r="M24" s="1">
        <v>84.8</v>
      </c>
      <c r="N24" s="5">
        <v>0</v>
      </c>
      <c r="O24" s="1"/>
      <c r="P24" s="18">
        <v>144.1</v>
      </c>
      <c r="Q24" s="1">
        <v>63.2</v>
      </c>
      <c r="R24" s="1">
        <v>642</v>
      </c>
      <c r="S24" s="5">
        <v>0</v>
      </c>
      <c r="T24" s="1"/>
      <c r="U24" s="1">
        <v>14.2</v>
      </c>
      <c r="V24" s="1">
        <v>0.2</v>
      </c>
      <c r="W24" s="5">
        <v>40</v>
      </c>
      <c r="X24" s="1" t="s">
        <v>367</v>
      </c>
      <c r="Y24" s="19" t="s">
        <v>368</v>
      </c>
      <c r="Z24" s="12">
        <v>28767.200000000001</v>
      </c>
      <c r="AA24" s="2">
        <v>271607.2</v>
      </c>
      <c r="AB24" s="1">
        <v>-2</v>
      </c>
      <c r="AC24" s="1">
        <v>0</v>
      </c>
      <c r="AD24" s="1">
        <v>0</v>
      </c>
      <c r="AE24" s="1">
        <v>0</v>
      </c>
      <c r="AF24" s="1">
        <v>424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316</v>
      </c>
      <c r="AW24" s="1">
        <v>0</v>
      </c>
      <c r="AX24" s="1">
        <v>0</v>
      </c>
      <c r="AY24" s="1">
        <v>0</v>
      </c>
      <c r="AZ24" s="1">
        <v>3210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71</v>
      </c>
      <c r="BG24" s="1">
        <v>0</v>
      </c>
      <c r="BH24" s="1">
        <v>0</v>
      </c>
      <c r="BI24" s="1">
        <v>0</v>
      </c>
      <c r="BJ24" s="1">
        <v>1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>
      <c r="A25" s="1">
        <v>70100</v>
      </c>
      <c r="B25" s="1" t="s">
        <v>91</v>
      </c>
      <c r="C25" s="1">
        <v>16</v>
      </c>
      <c r="D25" s="1">
        <v>285</v>
      </c>
      <c r="E25" s="1" t="s">
        <v>64</v>
      </c>
      <c r="F25" s="1">
        <v>567</v>
      </c>
      <c r="G25" s="1" t="s">
        <v>74</v>
      </c>
      <c r="H25" s="2">
        <v>42.32</v>
      </c>
      <c r="I25" s="2">
        <v>677.12</v>
      </c>
      <c r="J25" s="10">
        <f t="shared" si="2"/>
        <v>6771.2</v>
      </c>
      <c r="K25" s="11">
        <f t="shared" si="3"/>
        <v>10</v>
      </c>
      <c r="L25" s="1">
        <v>14.19</v>
      </c>
      <c r="M25" s="1">
        <v>28.19</v>
      </c>
      <c r="N25" s="5">
        <v>0</v>
      </c>
      <c r="O25" s="1"/>
      <c r="P25" s="18">
        <v>112.91</v>
      </c>
      <c r="Q25" s="1">
        <v>11.94</v>
      </c>
      <c r="R25" s="1">
        <v>45.75</v>
      </c>
      <c r="S25" s="5">
        <v>10</v>
      </c>
      <c r="T25" s="1"/>
      <c r="U25" s="1">
        <v>16.25</v>
      </c>
      <c r="V25" s="1">
        <v>82.94</v>
      </c>
      <c r="W25" s="5">
        <v>0</v>
      </c>
      <c r="X25" s="1"/>
      <c r="Y25" s="1">
        <v>0</v>
      </c>
      <c r="Z25" s="12">
        <v>28692.959999999999</v>
      </c>
      <c r="AA25" s="2">
        <v>106223.2</v>
      </c>
      <c r="AB25" s="1">
        <v>227</v>
      </c>
      <c r="AC25" s="1">
        <v>0</v>
      </c>
      <c r="AD25" s="1">
        <v>0</v>
      </c>
      <c r="AE25" s="1">
        <v>0</v>
      </c>
      <c r="AF25" s="1">
        <v>451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191</v>
      </c>
      <c r="AW25" s="1">
        <v>0</v>
      </c>
      <c r="AX25" s="1">
        <v>0</v>
      </c>
      <c r="AY25" s="1">
        <v>0</v>
      </c>
      <c r="AZ25" s="1">
        <v>732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260</v>
      </c>
      <c r="BG25" s="1">
        <v>0</v>
      </c>
      <c r="BH25" s="1">
        <v>0</v>
      </c>
      <c r="BI25" s="1">
        <v>0</v>
      </c>
      <c r="BJ25" s="1">
        <v>1327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>
      <c r="A26" s="1">
        <v>70002</v>
      </c>
      <c r="B26" s="1" t="s">
        <v>113</v>
      </c>
      <c r="C26" s="1">
        <v>48</v>
      </c>
      <c r="D26" s="1">
        <v>285</v>
      </c>
      <c r="E26" s="1" t="s">
        <v>64</v>
      </c>
      <c r="F26" s="1">
        <v>557</v>
      </c>
      <c r="G26" s="1" t="s">
        <v>69</v>
      </c>
      <c r="H26" s="2">
        <v>28.86</v>
      </c>
      <c r="I26" s="2">
        <v>1385.28</v>
      </c>
      <c r="J26" s="10">
        <f t="shared" si="2"/>
        <v>0</v>
      </c>
      <c r="K26" s="11">
        <f t="shared" si="3"/>
        <v>0</v>
      </c>
      <c r="L26" s="1">
        <v>5.9</v>
      </c>
      <c r="M26" s="1">
        <v>14.65</v>
      </c>
      <c r="N26" s="5">
        <v>0</v>
      </c>
      <c r="O26" s="1"/>
      <c r="P26" s="18">
        <v>22.21</v>
      </c>
      <c r="Q26" s="1">
        <v>6.17</v>
      </c>
      <c r="R26" s="1">
        <v>36.29</v>
      </c>
      <c r="S26" s="5">
        <v>0</v>
      </c>
      <c r="T26" s="1"/>
      <c r="U26" s="1">
        <v>7.33</v>
      </c>
      <c r="V26" s="1">
        <v>25.17</v>
      </c>
      <c r="W26" s="5">
        <v>0</v>
      </c>
      <c r="X26" s="1"/>
      <c r="Y26" s="1">
        <v>0</v>
      </c>
      <c r="Z26" s="12">
        <v>26868.66</v>
      </c>
      <c r="AA26" s="2">
        <v>105425.58</v>
      </c>
      <c r="AB26" s="1">
        <v>283</v>
      </c>
      <c r="AC26" s="1">
        <v>0</v>
      </c>
      <c r="AD26" s="1">
        <v>0</v>
      </c>
      <c r="AE26" s="1">
        <v>0</v>
      </c>
      <c r="AF26" s="1">
        <v>703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296</v>
      </c>
      <c r="AW26" s="1">
        <v>0</v>
      </c>
      <c r="AX26" s="1">
        <v>0</v>
      </c>
      <c r="AY26" s="1">
        <v>0</v>
      </c>
      <c r="AZ26" s="1">
        <v>1742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352</v>
      </c>
      <c r="BG26" s="1">
        <v>0</v>
      </c>
      <c r="BH26" s="1">
        <v>0</v>
      </c>
      <c r="BI26" s="1">
        <v>0</v>
      </c>
      <c r="BJ26" s="1">
        <v>1208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>
      <c r="A27" s="1">
        <v>70106</v>
      </c>
      <c r="B27" s="1" t="s">
        <v>104</v>
      </c>
      <c r="C27" s="1">
        <v>24</v>
      </c>
      <c r="D27" s="1">
        <v>285</v>
      </c>
      <c r="E27" s="1" t="s">
        <v>64</v>
      </c>
      <c r="F27" s="1">
        <v>28</v>
      </c>
      <c r="G27" s="1" t="s">
        <v>98</v>
      </c>
      <c r="H27" s="2">
        <v>35</v>
      </c>
      <c r="I27" s="2">
        <v>840</v>
      </c>
      <c r="J27" s="10">
        <f t="shared" si="2"/>
        <v>0</v>
      </c>
      <c r="K27" s="11">
        <f t="shared" si="3"/>
        <v>0</v>
      </c>
      <c r="L27" s="1">
        <v>30.62</v>
      </c>
      <c r="M27" s="1">
        <v>-31</v>
      </c>
      <c r="N27" s="5">
        <v>0</v>
      </c>
      <c r="O27" s="1"/>
      <c r="P27" s="18">
        <v>0.02</v>
      </c>
      <c r="Q27" s="1">
        <v>0.21</v>
      </c>
      <c r="R27" s="1">
        <v>13.79</v>
      </c>
      <c r="S27" s="5">
        <v>0</v>
      </c>
      <c r="T27" s="1"/>
      <c r="U27" s="1">
        <v>0.17</v>
      </c>
      <c r="V27" s="1">
        <v>-0.21</v>
      </c>
      <c r="W27" s="5">
        <v>0</v>
      </c>
      <c r="X27" s="1"/>
      <c r="Y27" s="1">
        <v>0</v>
      </c>
      <c r="Z27" s="12">
        <v>26040</v>
      </c>
      <c r="AA27" s="2">
        <v>-14630</v>
      </c>
      <c r="AB27" s="1">
        <v>735</v>
      </c>
      <c r="AC27" s="1">
        <v>0</v>
      </c>
      <c r="AD27" s="1">
        <v>0</v>
      </c>
      <c r="AE27" s="1">
        <v>0</v>
      </c>
      <c r="AF27" s="1">
        <v>-744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5</v>
      </c>
      <c r="AW27" s="1">
        <v>0</v>
      </c>
      <c r="AX27" s="1">
        <v>0</v>
      </c>
      <c r="AY27" s="1">
        <v>0</v>
      </c>
      <c r="AZ27" s="1">
        <v>331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4</v>
      </c>
      <c r="BG27" s="1">
        <v>0</v>
      </c>
      <c r="BH27" s="1">
        <v>0</v>
      </c>
      <c r="BI27" s="1">
        <v>0</v>
      </c>
      <c r="BJ27" s="1">
        <v>-5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>
      <c r="A28" s="1">
        <v>70006</v>
      </c>
      <c r="B28" s="1" t="s">
        <v>88</v>
      </c>
      <c r="C28" s="1">
        <v>1</v>
      </c>
      <c r="D28" s="1">
        <v>285</v>
      </c>
      <c r="E28" s="1" t="s">
        <v>64</v>
      </c>
      <c r="F28" s="1">
        <v>570</v>
      </c>
      <c r="G28" s="1" t="s">
        <v>72</v>
      </c>
      <c r="H28" s="2">
        <v>888.50220000000002</v>
      </c>
      <c r="I28" s="2">
        <v>888.50220000000002</v>
      </c>
      <c r="J28" s="10">
        <f t="shared" si="2"/>
        <v>0</v>
      </c>
      <c r="K28" s="11">
        <f t="shared" si="3"/>
        <v>0</v>
      </c>
      <c r="L28" s="1">
        <v>15</v>
      </c>
      <c r="M28" s="1">
        <v>108</v>
      </c>
      <c r="N28" s="5">
        <v>0</v>
      </c>
      <c r="O28" s="1"/>
      <c r="P28" s="18">
        <v>2</v>
      </c>
      <c r="Q28" s="1">
        <v>5</v>
      </c>
      <c r="R28" s="1">
        <v>218</v>
      </c>
      <c r="S28" s="5">
        <v>0</v>
      </c>
      <c r="T28" s="1"/>
      <c r="U28" s="1">
        <v>9</v>
      </c>
      <c r="V28" s="1">
        <v>168</v>
      </c>
      <c r="W28" s="5">
        <v>0</v>
      </c>
      <c r="X28" s="1"/>
      <c r="Y28" s="1">
        <v>238</v>
      </c>
      <c r="Z28" s="12">
        <v>25766.560000000001</v>
      </c>
      <c r="AA28" s="2">
        <v>438920.09</v>
      </c>
      <c r="AB28" s="1">
        <v>15</v>
      </c>
      <c r="AC28" s="1">
        <v>0</v>
      </c>
      <c r="AD28" s="1">
        <v>0</v>
      </c>
      <c r="AE28" s="1">
        <v>0</v>
      </c>
      <c r="AF28" s="1">
        <v>108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5</v>
      </c>
      <c r="AW28" s="1">
        <v>0</v>
      </c>
      <c r="AX28" s="1">
        <v>0</v>
      </c>
      <c r="AY28" s="1">
        <v>0</v>
      </c>
      <c r="AZ28" s="1">
        <v>218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9</v>
      </c>
      <c r="BG28" s="1">
        <v>0</v>
      </c>
      <c r="BH28" s="1">
        <v>0</v>
      </c>
      <c r="BI28" s="1">
        <v>0</v>
      </c>
      <c r="BJ28" s="1">
        <v>168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>
      <c r="A29" s="1">
        <v>70039</v>
      </c>
      <c r="B29" s="1" t="s">
        <v>78</v>
      </c>
      <c r="C29" s="1">
        <v>18</v>
      </c>
      <c r="D29" s="1">
        <v>285</v>
      </c>
      <c r="E29" s="1" t="s">
        <v>64</v>
      </c>
      <c r="F29" s="1">
        <v>558</v>
      </c>
      <c r="G29" s="1" t="s">
        <v>67</v>
      </c>
      <c r="H29" s="2">
        <v>42.88</v>
      </c>
      <c r="I29" s="2">
        <v>771.84</v>
      </c>
      <c r="J29" s="10">
        <f t="shared" si="2"/>
        <v>0</v>
      </c>
      <c r="K29" s="11">
        <f t="shared" si="3"/>
        <v>0</v>
      </c>
      <c r="L29" s="1">
        <v>2.39</v>
      </c>
      <c r="M29" s="1">
        <v>214.67</v>
      </c>
      <c r="N29" s="5">
        <v>0</v>
      </c>
      <c r="O29" s="1"/>
      <c r="P29" s="18">
        <v>64.75</v>
      </c>
      <c r="Q29" s="1">
        <v>13.61</v>
      </c>
      <c r="R29" s="1">
        <v>71.39</v>
      </c>
      <c r="S29" s="5">
        <v>0</v>
      </c>
      <c r="T29" s="1"/>
      <c r="U29" s="1">
        <v>16.940000000000001</v>
      </c>
      <c r="V29" s="1">
        <v>31.67</v>
      </c>
      <c r="W29" s="5">
        <v>0</v>
      </c>
      <c r="X29" s="1" t="s">
        <v>363</v>
      </c>
      <c r="Y29" s="1">
        <v>0</v>
      </c>
      <c r="Z29" s="12">
        <v>25427.84</v>
      </c>
      <c r="AA29" s="2">
        <v>245230.72</v>
      </c>
      <c r="AB29" s="1">
        <v>43</v>
      </c>
      <c r="AC29" s="1">
        <v>0</v>
      </c>
      <c r="AD29" s="1">
        <v>0</v>
      </c>
      <c r="AE29" s="1">
        <v>0</v>
      </c>
      <c r="AF29" s="1">
        <v>3864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245</v>
      </c>
      <c r="AW29" s="1">
        <v>0</v>
      </c>
      <c r="AX29" s="1">
        <v>0</v>
      </c>
      <c r="AY29" s="1">
        <v>0</v>
      </c>
      <c r="AZ29" s="1">
        <v>1285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305</v>
      </c>
      <c r="BG29" s="1">
        <v>0</v>
      </c>
      <c r="BH29" s="1">
        <v>0</v>
      </c>
      <c r="BI29" s="1">
        <v>0</v>
      </c>
      <c r="BJ29" s="1">
        <v>570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>
      <c r="A30" s="1">
        <v>70041</v>
      </c>
      <c r="B30" s="1" t="s">
        <v>114</v>
      </c>
      <c r="C30" s="1">
        <v>24</v>
      </c>
      <c r="D30" s="1">
        <v>285</v>
      </c>
      <c r="E30" s="1" t="s">
        <v>64</v>
      </c>
      <c r="F30" s="1">
        <v>558</v>
      </c>
      <c r="G30" s="1" t="s">
        <v>67</v>
      </c>
      <c r="H30" s="2">
        <v>39.53</v>
      </c>
      <c r="I30" s="2">
        <v>948.72</v>
      </c>
      <c r="J30" s="10">
        <f t="shared" si="2"/>
        <v>0</v>
      </c>
      <c r="K30" s="11">
        <f t="shared" si="3"/>
        <v>0</v>
      </c>
      <c r="L30" s="1">
        <v>9.3800000000000008</v>
      </c>
      <c r="M30" s="1">
        <v>85.29</v>
      </c>
      <c r="N30" s="5">
        <v>0</v>
      </c>
      <c r="O30" s="1"/>
      <c r="P30" s="18">
        <v>55.67</v>
      </c>
      <c r="Q30" s="1">
        <v>9.25</v>
      </c>
      <c r="R30" s="1">
        <v>16.12</v>
      </c>
      <c r="S30" s="5">
        <v>0</v>
      </c>
      <c r="T30" s="1" t="s">
        <v>369</v>
      </c>
      <c r="U30" s="1">
        <v>7.83</v>
      </c>
      <c r="V30" s="1">
        <v>82.88</v>
      </c>
      <c r="W30" s="5">
        <v>0</v>
      </c>
      <c r="X30" s="1"/>
      <c r="Y30" s="1">
        <v>0</v>
      </c>
      <c r="Z30" s="12">
        <v>25101.55</v>
      </c>
      <c r="AA30" s="2">
        <v>174841.19</v>
      </c>
      <c r="AB30" s="1">
        <v>225</v>
      </c>
      <c r="AC30" s="1">
        <v>0</v>
      </c>
      <c r="AD30" s="1">
        <v>0</v>
      </c>
      <c r="AE30" s="1">
        <v>0</v>
      </c>
      <c r="AF30" s="1">
        <v>2047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222</v>
      </c>
      <c r="AW30" s="1">
        <v>0</v>
      </c>
      <c r="AX30" s="1">
        <v>0</v>
      </c>
      <c r="AY30" s="1">
        <v>0</v>
      </c>
      <c r="AZ30" s="1">
        <v>387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188</v>
      </c>
      <c r="BG30" s="1">
        <v>0</v>
      </c>
      <c r="BH30" s="1">
        <v>0</v>
      </c>
      <c r="BI30" s="1">
        <v>0</v>
      </c>
      <c r="BJ30" s="1">
        <v>1989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>
      <c r="A31" s="1">
        <v>70044</v>
      </c>
      <c r="B31" s="1" t="s">
        <v>96</v>
      </c>
      <c r="C31" s="1">
        <v>21</v>
      </c>
      <c r="D31" s="1">
        <v>285</v>
      </c>
      <c r="E31" s="1" t="s">
        <v>64</v>
      </c>
      <c r="F31" s="1">
        <v>565</v>
      </c>
      <c r="G31" s="1" t="s">
        <v>94</v>
      </c>
      <c r="H31" s="2">
        <v>31.19</v>
      </c>
      <c r="I31" s="2">
        <v>654.99</v>
      </c>
      <c r="J31" s="10">
        <f t="shared" si="2"/>
        <v>0</v>
      </c>
      <c r="K31" s="11">
        <f t="shared" si="3"/>
        <v>0</v>
      </c>
      <c r="L31" s="1">
        <v>8.6199999999999992</v>
      </c>
      <c r="M31" s="1">
        <v>5.33</v>
      </c>
      <c r="N31" s="5">
        <v>0</v>
      </c>
      <c r="O31" s="19" t="s">
        <v>370</v>
      </c>
      <c r="P31" s="18">
        <v>94.43</v>
      </c>
      <c r="Q31" s="1">
        <v>16.760000000000002</v>
      </c>
      <c r="R31" s="1">
        <v>132.29</v>
      </c>
      <c r="S31" s="5">
        <v>0</v>
      </c>
      <c r="T31" s="1"/>
      <c r="U31" s="1">
        <v>11.38</v>
      </c>
      <c r="V31" s="1">
        <v>20.76</v>
      </c>
      <c r="W31" s="5">
        <v>0</v>
      </c>
      <c r="X31" s="1"/>
      <c r="Y31" s="1">
        <v>0</v>
      </c>
      <c r="Z31" s="12">
        <v>24078.68</v>
      </c>
      <c r="AA31" s="2">
        <v>103737.94</v>
      </c>
      <c r="AB31" s="1">
        <v>181</v>
      </c>
      <c r="AC31" s="1">
        <v>0</v>
      </c>
      <c r="AD31" s="1">
        <v>0</v>
      </c>
      <c r="AE31" s="1">
        <v>0</v>
      </c>
      <c r="AF31" s="1">
        <v>112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352</v>
      </c>
      <c r="AW31" s="1">
        <v>0</v>
      </c>
      <c r="AX31" s="1">
        <v>0</v>
      </c>
      <c r="AY31" s="1">
        <v>0</v>
      </c>
      <c r="AZ31" s="1">
        <v>2778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239</v>
      </c>
      <c r="BG31" s="1">
        <v>0</v>
      </c>
      <c r="BH31" s="1">
        <v>0</v>
      </c>
      <c r="BI31" s="1">
        <v>0</v>
      </c>
      <c r="BJ31" s="1">
        <v>436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>
      <c r="A32" s="1">
        <v>70005</v>
      </c>
      <c r="B32" s="1" t="s">
        <v>107</v>
      </c>
      <c r="C32" s="1">
        <v>24</v>
      </c>
      <c r="D32" s="1">
        <v>285</v>
      </c>
      <c r="E32" s="1" t="s">
        <v>64</v>
      </c>
      <c r="F32" s="1">
        <v>557</v>
      </c>
      <c r="G32" s="1" t="s">
        <v>69</v>
      </c>
      <c r="H32" s="2">
        <v>50.79</v>
      </c>
      <c r="I32" s="2">
        <v>1218.96</v>
      </c>
      <c r="J32" s="10">
        <f t="shared" si="2"/>
        <v>36568.800000000003</v>
      </c>
      <c r="K32" s="11">
        <f t="shared" si="3"/>
        <v>30</v>
      </c>
      <c r="L32" s="1">
        <v>2.62</v>
      </c>
      <c r="M32" s="1">
        <v>45.62</v>
      </c>
      <c r="N32" s="5">
        <v>0</v>
      </c>
      <c r="O32" s="1"/>
      <c r="P32" s="18">
        <v>76.75</v>
      </c>
      <c r="Q32" s="1">
        <v>10.25</v>
      </c>
      <c r="R32" s="1">
        <v>9.83</v>
      </c>
      <c r="S32" s="5">
        <v>30</v>
      </c>
      <c r="T32" s="1"/>
      <c r="U32" s="1">
        <v>6.71</v>
      </c>
      <c r="V32" s="1">
        <v>22.21</v>
      </c>
      <c r="W32" s="5">
        <v>0</v>
      </c>
      <c r="X32" s="1"/>
      <c r="Y32" s="1">
        <v>0</v>
      </c>
      <c r="Z32" s="12">
        <v>23871.3</v>
      </c>
      <c r="AA32" s="2">
        <v>94672.56</v>
      </c>
      <c r="AB32" s="1">
        <v>63</v>
      </c>
      <c r="AC32" s="1">
        <v>0</v>
      </c>
      <c r="AD32" s="1">
        <v>0</v>
      </c>
      <c r="AE32" s="1">
        <v>0</v>
      </c>
      <c r="AF32" s="1">
        <v>1095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246</v>
      </c>
      <c r="AW32" s="1">
        <v>0</v>
      </c>
      <c r="AX32" s="1">
        <v>0</v>
      </c>
      <c r="AY32" s="1">
        <v>0</v>
      </c>
      <c r="AZ32" s="1">
        <v>236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161</v>
      </c>
      <c r="BG32" s="1">
        <v>0</v>
      </c>
      <c r="BH32" s="1">
        <v>0</v>
      </c>
      <c r="BI32" s="1">
        <v>0</v>
      </c>
      <c r="BJ32" s="1">
        <v>533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>
      <c r="A33" s="1">
        <v>70187</v>
      </c>
      <c r="B33" s="1" t="s">
        <v>127</v>
      </c>
      <c r="C33" s="1">
        <v>1</v>
      </c>
      <c r="D33" s="1">
        <v>285</v>
      </c>
      <c r="E33" s="1" t="s">
        <v>64</v>
      </c>
      <c r="F33" s="1">
        <v>567</v>
      </c>
      <c r="G33" s="1" t="s">
        <v>74</v>
      </c>
      <c r="H33" s="2">
        <v>1133.01</v>
      </c>
      <c r="I33" s="2">
        <v>1133.01</v>
      </c>
      <c r="J33" s="10">
        <f t="shared" si="2"/>
        <v>56650.5</v>
      </c>
      <c r="K33" s="11">
        <f t="shared" si="3"/>
        <v>50</v>
      </c>
      <c r="L33" s="1">
        <v>0</v>
      </c>
      <c r="M33" s="1">
        <v>0</v>
      </c>
      <c r="N33" s="16">
        <f>L33*0.8-M33</f>
        <v>0</v>
      </c>
      <c r="O33" s="1"/>
      <c r="P33" s="18">
        <v>21</v>
      </c>
      <c r="Q33" s="1">
        <v>16</v>
      </c>
      <c r="R33" s="1">
        <v>0</v>
      </c>
      <c r="S33" s="5">
        <v>50</v>
      </c>
      <c r="T33" s="1"/>
      <c r="U33" s="1">
        <v>3</v>
      </c>
      <c r="V33" s="1">
        <v>30</v>
      </c>
      <c r="W33" s="5">
        <v>0</v>
      </c>
      <c r="X33" s="1"/>
      <c r="Y33" s="1">
        <v>0</v>
      </c>
      <c r="Z33" s="12">
        <v>21527.19</v>
      </c>
      <c r="AA33" s="2">
        <v>33990.300000000003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16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</v>
      </c>
      <c r="BG33" s="1">
        <v>0</v>
      </c>
      <c r="BH33" s="1">
        <v>0</v>
      </c>
      <c r="BI33" s="1">
        <v>0</v>
      </c>
      <c r="BJ33" s="1">
        <v>30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>
      <c r="A34" s="1">
        <v>70104</v>
      </c>
      <c r="B34" s="1" t="s">
        <v>71</v>
      </c>
      <c r="C34" s="1">
        <v>6</v>
      </c>
      <c r="D34" s="1">
        <v>285</v>
      </c>
      <c r="E34" s="1" t="s">
        <v>64</v>
      </c>
      <c r="F34" s="1">
        <v>570</v>
      </c>
      <c r="G34" s="1" t="s">
        <v>72</v>
      </c>
      <c r="H34" s="2">
        <v>198.91</v>
      </c>
      <c r="I34" s="2">
        <v>1193.46</v>
      </c>
      <c r="J34" s="10">
        <f t="shared" si="2"/>
        <v>5967.3</v>
      </c>
      <c r="K34" s="11">
        <f t="shared" si="3"/>
        <v>5</v>
      </c>
      <c r="L34" s="1">
        <v>8.17</v>
      </c>
      <c r="M34" s="1">
        <v>17.5</v>
      </c>
      <c r="N34" s="5">
        <v>0</v>
      </c>
      <c r="O34" s="1"/>
      <c r="P34" s="18">
        <v>33.92</v>
      </c>
      <c r="Q34" s="1">
        <v>9.17</v>
      </c>
      <c r="R34" s="1">
        <v>15</v>
      </c>
      <c r="S34" s="5">
        <v>5</v>
      </c>
      <c r="T34" s="1"/>
      <c r="U34" s="1">
        <v>0</v>
      </c>
      <c r="V34" s="1">
        <v>0</v>
      </c>
      <c r="W34" s="16">
        <f>U34*0.8-V34</f>
        <v>0</v>
      </c>
      <c r="X34" s="1"/>
      <c r="Y34" s="1">
        <v>0</v>
      </c>
      <c r="Z34" s="12">
        <v>20686.64</v>
      </c>
      <c r="AA34" s="2">
        <v>20885.55</v>
      </c>
      <c r="AB34" s="1">
        <v>49</v>
      </c>
      <c r="AC34" s="1">
        <v>0</v>
      </c>
      <c r="AD34" s="1">
        <v>0</v>
      </c>
      <c r="AE34" s="1">
        <v>0</v>
      </c>
      <c r="AF34" s="1">
        <v>105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55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>
      <c r="A35" s="1">
        <v>70003</v>
      </c>
      <c r="B35" s="1" t="s">
        <v>82</v>
      </c>
      <c r="C35" s="1">
        <v>25</v>
      </c>
      <c r="D35" s="1">
        <v>285</v>
      </c>
      <c r="E35" s="1" t="s">
        <v>64</v>
      </c>
      <c r="F35" s="1">
        <v>557</v>
      </c>
      <c r="G35" s="1" t="s">
        <v>69</v>
      </c>
      <c r="H35" s="2">
        <v>64.78</v>
      </c>
      <c r="I35" s="2">
        <v>1619.5</v>
      </c>
      <c r="J35" s="10">
        <f t="shared" si="2"/>
        <v>0</v>
      </c>
      <c r="K35" s="11">
        <f t="shared" si="3"/>
        <v>0</v>
      </c>
      <c r="L35" s="1">
        <v>4.32</v>
      </c>
      <c r="M35" s="1">
        <v>86.52</v>
      </c>
      <c r="N35" s="5">
        <v>0</v>
      </c>
      <c r="O35" s="1"/>
      <c r="P35" s="18">
        <v>29.52</v>
      </c>
      <c r="Q35" s="1">
        <v>4.2</v>
      </c>
      <c r="R35" s="1">
        <v>26.24</v>
      </c>
      <c r="S35" s="5">
        <v>0</v>
      </c>
      <c r="T35" s="1"/>
      <c r="U35" s="1">
        <v>4.12</v>
      </c>
      <c r="V35" s="1">
        <v>83.76</v>
      </c>
      <c r="W35" s="5">
        <v>0</v>
      </c>
      <c r="X35" s="1"/>
      <c r="Y35" s="1">
        <v>0</v>
      </c>
      <c r="Z35" s="12">
        <v>20470.48</v>
      </c>
      <c r="AA35" s="2">
        <v>318264.14</v>
      </c>
      <c r="AB35" s="1">
        <v>108</v>
      </c>
      <c r="AC35" s="1">
        <v>0</v>
      </c>
      <c r="AD35" s="1">
        <v>0</v>
      </c>
      <c r="AE35" s="1">
        <v>0</v>
      </c>
      <c r="AF35" s="1">
        <v>2163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105</v>
      </c>
      <c r="AW35" s="1">
        <v>0</v>
      </c>
      <c r="AX35" s="1">
        <v>0</v>
      </c>
      <c r="AY35" s="1">
        <v>0</v>
      </c>
      <c r="AZ35" s="1">
        <v>656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103</v>
      </c>
      <c r="BG35" s="1">
        <v>0</v>
      </c>
      <c r="BH35" s="1">
        <v>0</v>
      </c>
      <c r="BI35" s="1">
        <v>0</v>
      </c>
      <c r="BJ35" s="1">
        <v>2094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>
      <c r="A36" s="1">
        <v>70087</v>
      </c>
      <c r="B36" s="1" t="s">
        <v>115</v>
      </c>
      <c r="C36" s="1">
        <v>25</v>
      </c>
      <c r="D36" s="1">
        <v>285</v>
      </c>
      <c r="E36" s="1" t="s">
        <v>64</v>
      </c>
      <c r="F36" s="1">
        <v>35</v>
      </c>
      <c r="G36" s="1" t="s">
        <v>76</v>
      </c>
      <c r="H36" s="2">
        <v>43.63</v>
      </c>
      <c r="I36" s="2">
        <v>1090.75</v>
      </c>
      <c r="J36" s="10">
        <f t="shared" si="2"/>
        <v>21815</v>
      </c>
      <c r="K36" s="11">
        <f t="shared" si="3"/>
        <v>20</v>
      </c>
      <c r="L36" s="1">
        <v>2.4</v>
      </c>
      <c r="M36" s="1">
        <v>24.04</v>
      </c>
      <c r="N36" s="5">
        <v>0</v>
      </c>
      <c r="O36" s="1"/>
      <c r="P36" s="18">
        <v>19.28</v>
      </c>
      <c r="Q36" s="1">
        <v>9.56</v>
      </c>
      <c r="R36" s="1">
        <v>9.08</v>
      </c>
      <c r="S36" s="5">
        <v>0</v>
      </c>
      <c r="T36" s="1"/>
      <c r="U36" s="1">
        <v>6.08</v>
      </c>
      <c r="V36" s="1">
        <v>0</v>
      </c>
      <c r="W36" s="5">
        <v>20</v>
      </c>
      <c r="X36" s="1"/>
      <c r="Y36" s="1">
        <v>0</v>
      </c>
      <c r="Z36" s="12">
        <v>19677.13</v>
      </c>
      <c r="AA36" s="2">
        <v>36125.64</v>
      </c>
      <c r="AB36" s="1">
        <v>60</v>
      </c>
      <c r="AC36" s="1">
        <v>0</v>
      </c>
      <c r="AD36" s="1">
        <v>0</v>
      </c>
      <c r="AE36" s="1">
        <v>0</v>
      </c>
      <c r="AF36" s="1">
        <v>601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239</v>
      </c>
      <c r="AW36" s="1">
        <v>0</v>
      </c>
      <c r="AX36" s="1">
        <v>0</v>
      </c>
      <c r="AY36" s="1">
        <v>0</v>
      </c>
      <c r="AZ36" s="1">
        <v>227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152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2"/>
        <v>15670.4</v>
      </c>
      <c r="K37" s="11">
        <f t="shared" si="3"/>
        <v>10</v>
      </c>
      <c r="L37" s="1">
        <v>1.19</v>
      </c>
      <c r="M37" s="1">
        <v>7.19</v>
      </c>
      <c r="N37" s="5">
        <v>0</v>
      </c>
      <c r="O37" s="1"/>
      <c r="P37" s="18">
        <v>26.22</v>
      </c>
      <c r="Q37" s="1">
        <v>6.75</v>
      </c>
      <c r="R37" s="1">
        <v>3</v>
      </c>
      <c r="S37" s="5">
        <v>10</v>
      </c>
      <c r="T37" s="1"/>
      <c r="U37" s="1">
        <v>1.94</v>
      </c>
      <c r="V37" s="1">
        <v>7.56</v>
      </c>
      <c r="W37" s="5">
        <v>0</v>
      </c>
      <c r="X37" s="1"/>
      <c r="Y37" s="1">
        <v>0</v>
      </c>
      <c r="Z37" s="12">
        <v>15474.52</v>
      </c>
      <c r="AA37" s="2">
        <v>27814.959999999999</v>
      </c>
      <c r="AB37" s="1">
        <v>19</v>
      </c>
      <c r="AC37" s="1">
        <v>0</v>
      </c>
      <c r="AD37" s="1">
        <v>0</v>
      </c>
      <c r="AE37" s="1">
        <v>0</v>
      </c>
      <c r="AF37" s="1">
        <v>115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108</v>
      </c>
      <c r="AW37" s="1">
        <v>0</v>
      </c>
      <c r="AX37" s="1">
        <v>0</v>
      </c>
      <c r="AY37" s="1">
        <v>0</v>
      </c>
      <c r="AZ37" s="1">
        <v>48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31</v>
      </c>
      <c r="BG37" s="1">
        <v>0</v>
      </c>
      <c r="BH37" s="1">
        <v>0</v>
      </c>
      <c r="BI37" s="1">
        <v>0</v>
      </c>
      <c r="BJ37" s="1">
        <v>121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>
      <c r="A38" s="1">
        <v>70042</v>
      </c>
      <c r="B38" s="1" t="s">
        <v>182</v>
      </c>
      <c r="C38" s="1">
        <v>25</v>
      </c>
      <c r="D38" s="1">
        <v>285</v>
      </c>
      <c r="E38" s="1" t="s">
        <v>64</v>
      </c>
      <c r="F38" s="1">
        <v>387</v>
      </c>
      <c r="G38" s="1" t="s">
        <v>94</v>
      </c>
      <c r="H38" s="2">
        <v>28.35</v>
      </c>
      <c r="I38" s="2">
        <v>708.75</v>
      </c>
      <c r="J38" s="10">
        <f t="shared" si="2"/>
        <v>7087.5</v>
      </c>
      <c r="K38" s="11">
        <f t="shared" si="3"/>
        <v>10</v>
      </c>
      <c r="L38" s="1">
        <v>6.52</v>
      </c>
      <c r="M38" s="1">
        <v>3.72</v>
      </c>
      <c r="N38" s="5">
        <v>10</v>
      </c>
      <c r="O38" s="1"/>
      <c r="P38" s="18">
        <v>29.76</v>
      </c>
      <c r="Q38" s="1">
        <v>4.4400000000000004</v>
      </c>
      <c r="R38" s="1">
        <v>14.84</v>
      </c>
      <c r="S38" s="5">
        <v>0</v>
      </c>
      <c r="T38" s="1"/>
      <c r="U38" s="1">
        <v>10.08</v>
      </c>
      <c r="V38" s="1">
        <v>19.600000000000001</v>
      </c>
      <c r="W38" s="5">
        <v>0</v>
      </c>
      <c r="X38" s="1"/>
      <c r="Y38" s="1">
        <v>0</v>
      </c>
      <c r="Z38" s="12">
        <v>14912.1</v>
      </c>
      <c r="AA38" s="2">
        <v>27045.9</v>
      </c>
      <c r="AB38" s="1">
        <v>163</v>
      </c>
      <c r="AC38" s="1">
        <v>0</v>
      </c>
      <c r="AD38" s="1">
        <v>0</v>
      </c>
      <c r="AE38" s="1">
        <v>0</v>
      </c>
      <c r="AF38" s="1">
        <v>93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111</v>
      </c>
      <c r="AW38" s="1">
        <v>0</v>
      </c>
      <c r="AX38" s="1">
        <v>0</v>
      </c>
      <c r="AY38" s="1">
        <v>0</v>
      </c>
      <c r="AZ38" s="1">
        <v>371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252</v>
      </c>
      <c r="BG38" s="1">
        <v>0</v>
      </c>
      <c r="BH38" s="1">
        <v>0</v>
      </c>
      <c r="BI38" s="1">
        <v>0</v>
      </c>
      <c r="BJ38" s="1">
        <v>490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>
      <c r="A39" s="1">
        <v>70016</v>
      </c>
      <c r="B39" s="1" t="s">
        <v>128</v>
      </c>
      <c r="C39" s="1">
        <v>5</v>
      </c>
      <c r="D39" s="1">
        <v>285</v>
      </c>
      <c r="E39" s="1" t="s">
        <v>64</v>
      </c>
      <c r="F39" s="1">
        <v>562</v>
      </c>
      <c r="G39" s="1" t="s">
        <v>65</v>
      </c>
      <c r="H39" s="2">
        <v>61.49</v>
      </c>
      <c r="I39" s="2">
        <v>307.45</v>
      </c>
      <c r="J39" s="10">
        <f t="shared" si="2"/>
        <v>24596</v>
      </c>
      <c r="K39" s="11">
        <f t="shared" si="3"/>
        <v>80</v>
      </c>
      <c r="L39" s="1">
        <v>0</v>
      </c>
      <c r="M39" s="1">
        <v>0</v>
      </c>
      <c r="N39" s="20">
        <v>20</v>
      </c>
      <c r="O39" s="1"/>
      <c r="P39" s="18">
        <v>108.3</v>
      </c>
      <c r="Q39" s="1">
        <v>22.4</v>
      </c>
      <c r="R39" s="1">
        <v>42.8</v>
      </c>
      <c r="S39" s="5">
        <v>50</v>
      </c>
      <c r="T39" s="1"/>
      <c r="U39" s="1">
        <v>21.2</v>
      </c>
      <c r="V39" s="1">
        <v>7</v>
      </c>
      <c r="W39" s="5">
        <v>10</v>
      </c>
      <c r="X39" s="1"/>
      <c r="Y39" s="1">
        <v>0</v>
      </c>
      <c r="Z39" s="12">
        <v>13404.82</v>
      </c>
      <c r="AA39" s="2">
        <v>15311.01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112</v>
      </c>
      <c r="AW39" s="1">
        <v>0</v>
      </c>
      <c r="AX39" s="1">
        <v>0</v>
      </c>
      <c r="AY39" s="1">
        <v>0</v>
      </c>
      <c r="AZ39" s="1">
        <v>214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106</v>
      </c>
      <c r="BG39" s="1">
        <v>0</v>
      </c>
      <c r="BH39" s="1">
        <v>0</v>
      </c>
      <c r="BI39" s="1">
        <v>0</v>
      </c>
      <c r="BJ39" s="1">
        <v>35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>
      <c r="A40" s="1">
        <v>70257</v>
      </c>
      <c r="B40" s="1" t="s">
        <v>93</v>
      </c>
      <c r="C40" s="1">
        <v>25</v>
      </c>
      <c r="D40" s="1">
        <v>285</v>
      </c>
      <c r="E40" s="1" t="s">
        <v>64</v>
      </c>
      <c r="F40" s="1">
        <v>387</v>
      </c>
      <c r="G40" s="1" t="s">
        <v>94</v>
      </c>
      <c r="H40" s="2">
        <v>28.24</v>
      </c>
      <c r="I40" s="2">
        <v>706</v>
      </c>
      <c r="J40" s="10">
        <f t="shared" si="2"/>
        <v>28240</v>
      </c>
      <c r="K40" s="11">
        <f t="shared" si="3"/>
        <v>40</v>
      </c>
      <c r="L40" s="1">
        <v>3.92</v>
      </c>
      <c r="M40" s="1">
        <v>5.76</v>
      </c>
      <c r="N40" s="5">
        <v>10</v>
      </c>
      <c r="O40" s="1"/>
      <c r="P40" s="18">
        <v>37.08</v>
      </c>
      <c r="Q40" s="1">
        <v>10.72</v>
      </c>
      <c r="R40" s="1">
        <v>8.48</v>
      </c>
      <c r="S40" s="5">
        <v>10</v>
      </c>
      <c r="T40" s="1"/>
      <c r="U40" s="1">
        <v>2.3199999999999998</v>
      </c>
      <c r="V40" s="1">
        <v>-2.3199999999999998</v>
      </c>
      <c r="W40" s="5">
        <v>20</v>
      </c>
      <c r="X40" s="1"/>
      <c r="Y40" s="1">
        <v>8</v>
      </c>
      <c r="Z40" s="12">
        <v>11973.76</v>
      </c>
      <c r="AA40" s="2">
        <v>8415.52</v>
      </c>
      <c r="AB40" s="1">
        <v>98</v>
      </c>
      <c r="AC40" s="1">
        <v>0</v>
      </c>
      <c r="AD40" s="1">
        <v>0</v>
      </c>
      <c r="AE40" s="1">
        <v>0</v>
      </c>
      <c r="AF40" s="1">
        <v>144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268</v>
      </c>
      <c r="AW40" s="1">
        <v>0</v>
      </c>
      <c r="AX40" s="1">
        <v>0</v>
      </c>
      <c r="AY40" s="1">
        <v>0</v>
      </c>
      <c r="AZ40" s="1">
        <v>212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58</v>
      </c>
      <c r="BG40" s="1">
        <v>0</v>
      </c>
      <c r="BH40" s="1">
        <v>0</v>
      </c>
      <c r="BI40" s="1">
        <v>0</v>
      </c>
      <c r="BJ40" s="1">
        <v>-58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>
      <c r="A41" s="1">
        <v>70091</v>
      </c>
      <c r="B41" s="1" t="s">
        <v>106</v>
      </c>
      <c r="C41" s="1">
        <v>30</v>
      </c>
      <c r="D41" s="1">
        <v>285</v>
      </c>
      <c r="E41" s="1" t="s">
        <v>64</v>
      </c>
      <c r="F41" s="1">
        <v>573</v>
      </c>
      <c r="G41" s="1" t="s">
        <v>87</v>
      </c>
      <c r="H41" s="2">
        <v>29.93</v>
      </c>
      <c r="I41" s="2">
        <v>897.9</v>
      </c>
      <c r="J41" s="10">
        <f t="shared" si="2"/>
        <v>0</v>
      </c>
      <c r="K41" s="11">
        <f t="shared" si="3"/>
        <v>0</v>
      </c>
      <c r="L41" s="1">
        <v>1.87</v>
      </c>
      <c r="M41" s="1">
        <v>65.7</v>
      </c>
      <c r="N41" s="5">
        <v>0</v>
      </c>
      <c r="O41" s="1"/>
      <c r="P41" s="18">
        <v>14.78</v>
      </c>
      <c r="Q41" s="1">
        <v>8.33</v>
      </c>
      <c r="R41" s="1">
        <v>22.87</v>
      </c>
      <c r="S41" s="5">
        <v>0</v>
      </c>
      <c r="T41" s="1"/>
      <c r="U41" s="1">
        <v>3.03</v>
      </c>
      <c r="V41" s="1">
        <v>22.4</v>
      </c>
      <c r="W41" s="5">
        <v>0</v>
      </c>
      <c r="X41" s="1"/>
      <c r="Y41" s="1">
        <v>0</v>
      </c>
      <c r="Z41" s="12">
        <v>11882.21</v>
      </c>
      <c r="AA41" s="2">
        <v>99636.97</v>
      </c>
      <c r="AB41" s="1">
        <v>56</v>
      </c>
      <c r="AC41" s="1">
        <v>0</v>
      </c>
      <c r="AD41" s="1">
        <v>0</v>
      </c>
      <c r="AE41" s="1">
        <v>0</v>
      </c>
      <c r="AF41" s="1">
        <v>1971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250</v>
      </c>
      <c r="AW41" s="1">
        <v>0</v>
      </c>
      <c r="AX41" s="1">
        <v>0</v>
      </c>
      <c r="AY41" s="1">
        <v>0</v>
      </c>
      <c r="AZ41" s="1">
        <v>686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91</v>
      </c>
      <c r="BG41" s="1">
        <v>0</v>
      </c>
      <c r="BH41" s="1">
        <v>0</v>
      </c>
      <c r="BI41" s="1">
        <v>0</v>
      </c>
      <c r="BJ41" s="1">
        <v>672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>
      <c r="A42" s="1">
        <v>70122</v>
      </c>
      <c r="B42" s="1" t="s">
        <v>132</v>
      </c>
      <c r="C42" s="1">
        <v>20</v>
      </c>
      <c r="D42" s="1">
        <v>285</v>
      </c>
      <c r="E42" s="1" t="s">
        <v>64</v>
      </c>
      <c r="F42" s="1">
        <v>558</v>
      </c>
      <c r="G42" s="1" t="s">
        <v>67</v>
      </c>
      <c r="H42" s="2">
        <v>77</v>
      </c>
      <c r="I42" s="2">
        <v>1540</v>
      </c>
      <c r="J42" s="10">
        <f t="shared" si="2"/>
        <v>23100</v>
      </c>
      <c r="K42" s="11">
        <f t="shared" si="3"/>
        <v>15</v>
      </c>
      <c r="L42" s="1">
        <v>1.3</v>
      </c>
      <c r="M42" s="1">
        <v>5.2</v>
      </c>
      <c r="N42" s="5">
        <v>0</v>
      </c>
      <c r="O42" s="1"/>
      <c r="P42" s="18">
        <v>32.25</v>
      </c>
      <c r="Q42" s="1">
        <v>3.35</v>
      </c>
      <c r="R42" s="1">
        <v>2.6</v>
      </c>
      <c r="S42" s="5">
        <v>15</v>
      </c>
      <c r="T42" s="1"/>
      <c r="U42" s="1">
        <v>2.9</v>
      </c>
      <c r="V42" s="1">
        <v>6.45</v>
      </c>
      <c r="W42" s="5">
        <v>0</v>
      </c>
      <c r="X42" s="1"/>
      <c r="Y42" s="1">
        <v>0</v>
      </c>
      <c r="Z42" s="12">
        <v>11627</v>
      </c>
      <c r="AA42" s="2">
        <v>21945</v>
      </c>
      <c r="AB42" s="1">
        <v>26</v>
      </c>
      <c r="AC42" s="1">
        <v>0</v>
      </c>
      <c r="AD42" s="1">
        <v>0</v>
      </c>
      <c r="AE42" s="1">
        <v>0</v>
      </c>
      <c r="AF42" s="1">
        <v>104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67</v>
      </c>
      <c r="AW42" s="1">
        <v>0</v>
      </c>
      <c r="AX42" s="1">
        <v>0</v>
      </c>
      <c r="AY42" s="1">
        <v>0</v>
      </c>
      <c r="AZ42" s="1">
        <v>52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58</v>
      </c>
      <c r="BG42" s="1">
        <v>0</v>
      </c>
      <c r="BH42" s="1">
        <v>0</v>
      </c>
      <c r="BI42" s="1">
        <v>0</v>
      </c>
      <c r="BJ42" s="1">
        <v>129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>
      <c r="A43" s="1">
        <v>70067</v>
      </c>
      <c r="B43" s="1" t="s">
        <v>136</v>
      </c>
      <c r="C43" s="1">
        <v>16</v>
      </c>
      <c r="D43" s="1">
        <v>285</v>
      </c>
      <c r="E43" s="1" t="s">
        <v>64</v>
      </c>
      <c r="F43" s="1">
        <v>387</v>
      </c>
      <c r="G43" s="1" t="s">
        <v>94</v>
      </c>
      <c r="H43" s="2">
        <v>50.88</v>
      </c>
      <c r="I43" s="2">
        <v>814.08</v>
      </c>
      <c r="J43" s="10">
        <f t="shared" si="2"/>
        <v>8140.8</v>
      </c>
      <c r="K43" s="11">
        <f t="shared" si="3"/>
        <v>10</v>
      </c>
      <c r="L43" s="1">
        <v>3</v>
      </c>
      <c r="M43" s="1">
        <v>11.06</v>
      </c>
      <c r="N43" s="5">
        <v>0</v>
      </c>
      <c r="O43" s="1"/>
      <c r="P43" s="18">
        <v>26.31</v>
      </c>
      <c r="Q43" s="1">
        <v>6.19</v>
      </c>
      <c r="R43" s="1">
        <v>5.25</v>
      </c>
      <c r="S43" s="5">
        <v>10</v>
      </c>
      <c r="T43" s="1"/>
      <c r="U43" s="1">
        <v>4.1900000000000004</v>
      </c>
      <c r="V43" s="1">
        <v>20.56</v>
      </c>
      <c r="W43" s="5">
        <v>0</v>
      </c>
      <c r="X43" s="1"/>
      <c r="Y43" s="1">
        <v>0</v>
      </c>
      <c r="Z43" s="12">
        <v>10888.32</v>
      </c>
      <c r="AA43" s="2">
        <v>30019.200000000001</v>
      </c>
      <c r="AB43" s="1">
        <v>48</v>
      </c>
      <c r="AC43" s="1">
        <v>0</v>
      </c>
      <c r="AD43" s="1">
        <v>0</v>
      </c>
      <c r="AE43" s="1">
        <v>0</v>
      </c>
      <c r="AF43" s="1">
        <v>177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99</v>
      </c>
      <c r="AW43" s="1">
        <v>0</v>
      </c>
      <c r="AX43" s="1">
        <v>0</v>
      </c>
      <c r="AY43" s="1">
        <v>0</v>
      </c>
      <c r="AZ43" s="1">
        <v>84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67</v>
      </c>
      <c r="BG43" s="1">
        <v>0</v>
      </c>
      <c r="BH43" s="1">
        <v>0</v>
      </c>
      <c r="BI43" s="1">
        <v>0</v>
      </c>
      <c r="BJ43" s="1">
        <v>329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>
      <c r="A44" s="1">
        <v>70048</v>
      </c>
      <c r="B44" s="1" t="s">
        <v>133</v>
      </c>
      <c r="C44" s="1">
        <v>20</v>
      </c>
      <c r="D44" s="1">
        <v>285</v>
      </c>
      <c r="E44" s="1" t="s">
        <v>64</v>
      </c>
      <c r="F44" s="1">
        <v>558</v>
      </c>
      <c r="G44" s="1" t="s">
        <v>67</v>
      </c>
      <c r="H44" s="2">
        <v>88.09</v>
      </c>
      <c r="I44" s="2">
        <v>1761.8</v>
      </c>
      <c r="J44" s="10">
        <f t="shared" si="2"/>
        <v>17618</v>
      </c>
      <c r="K44" s="11">
        <f t="shared" si="3"/>
        <v>10</v>
      </c>
      <c r="L44" s="1">
        <v>1</v>
      </c>
      <c r="M44" s="1">
        <v>14.6</v>
      </c>
      <c r="N44" s="5">
        <v>0</v>
      </c>
      <c r="O44" s="1"/>
      <c r="P44" s="18">
        <v>23.75</v>
      </c>
      <c r="Q44" s="1">
        <v>3.7</v>
      </c>
      <c r="R44" s="1">
        <v>2.5499999999999998</v>
      </c>
      <c r="S44" s="5">
        <v>10</v>
      </c>
      <c r="T44" s="1"/>
      <c r="U44" s="1">
        <v>1.35</v>
      </c>
      <c r="V44" s="1">
        <v>28.6</v>
      </c>
      <c r="W44" s="5">
        <v>0</v>
      </c>
      <c r="X44" s="1"/>
      <c r="Y44" s="1">
        <v>0</v>
      </c>
      <c r="Z44" s="12">
        <v>10658.89</v>
      </c>
      <c r="AA44" s="2">
        <v>80602.350000000006</v>
      </c>
      <c r="AB44" s="1">
        <v>20</v>
      </c>
      <c r="AC44" s="1">
        <v>0</v>
      </c>
      <c r="AD44" s="1">
        <v>0</v>
      </c>
      <c r="AE44" s="1">
        <v>0</v>
      </c>
      <c r="AF44" s="1">
        <v>292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74</v>
      </c>
      <c r="AW44" s="1">
        <v>0</v>
      </c>
      <c r="AX44" s="1">
        <v>0</v>
      </c>
      <c r="AY44" s="1">
        <v>0</v>
      </c>
      <c r="AZ44" s="1">
        <v>51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27</v>
      </c>
      <c r="BG44" s="1">
        <v>0</v>
      </c>
      <c r="BH44" s="1">
        <v>0</v>
      </c>
      <c r="BI44" s="1">
        <v>0</v>
      </c>
      <c r="BJ44" s="1">
        <v>572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>
      <c r="A45" s="1">
        <v>70246</v>
      </c>
      <c r="B45" s="1" t="s">
        <v>154</v>
      </c>
      <c r="C45" s="1">
        <v>16</v>
      </c>
      <c r="D45" s="1">
        <v>285</v>
      </c>
      <c r="E45" s="1" t="s">
        <v>64</v>
      </c>
      <c r="F45" s="1">
        <v>387</v>
      </c>
      <c r="G45" s="1" t="s">
        <v>94</v>
      </c>
      <c r="H45" s="2">
        <v>45.31</v>
      </c>
      <c r="I45" s="2">
        <v>724.96</v>
      </c>
      <c r="J45" s="10">
        <f t="shared" si="2"/>
        <v>10874.400000000001</v>
      </c>
      <c r="K45" s="11">
        <f t="shared" si="3"/>
        <v>15</v>
      </c>
      <c r="L45" s="1">
        <v>3.81</v>
      </c>
      <c r="M45" s="1">
        <v>21.38</v>
      </c>
      <c r="N45" s="5">
        <v>0</v>
      </c>
      <c r="O45" s="1"/>
      <c r="P45" s="18">
        <v>43.38</v>
      </c>
      <c r="Q45" s="1">
        <v>7</v>
      </c>
      <c r="R45" s="1">
        <v>6.19</v>
      </c>
      <c r="S45" s="5">
        <v>15</v>
      </c>
      <c r="T45" s="1"/>
      <c r="U45" s="1">
        <v>3.25</v>
      </c>
      <c r="V45" s="1">
        <v>1.19</v>
      </c>
      <c r="W45" s="5">
        <v>0</v>
      </c>
      <c r="X45" s="1" t="s">
        <v>160</v>
      </c>
      <c r="Y45" s="1">
        <v>0</v>
      </c>
      <c r="Z45" s="12">
        <v>10194.75</v>
      </c>
      <c r="AA45" s="2">
        <v>20842.599999999999</v>
      </c>
      <c r="AB45" s="1">
        <v>61</v>
      </c>
      <c r="AC45" s="1">
        <v>0</v>
      </c>
      <c r="AD45" s="1">
        <v>0</v>
      </c>
      <c r="AE45" s="1">
        <v>0</v>
      </c>
      <c r="AF45" s="1">
        <v>342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112</v>
      </c>
      <c r="AW45" s="1">
        <v>0</v>
      </c>
      <c r="AX45" s="1">
        <v>0</v>
      </c>
      <c r="AY45" s="1">
        <v>0</v>
      </c>
      <c r="AZ45" s="1">
        <v>99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52</v>
      </c>
      <c r="BG45" s="1">
        <v>0</v>
      </c>
      <c r="BH45" s="1">
        <v>0</v>
      </c>
      <c r="BI45" s="1">
        <v>0</v>
      </c>
      <c r="BJ45" s="1">
        <v>19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>
      <c r="A46" s="1">
        <v>70024</v>
      </c>
      <c r="B46" s="1" t="s">
        <v>196</v>
      </c>
      <c r="C46" s="1">
        <v>20</v>
      </c>
      <c r="D46" s="1">
        <v>285</v>
      </c>
      <c r="E46" s="1" t="s">
        <v>64</v>
      </c>
      <c r="F46" s="1">
        <v>558</v>
      </c>
      <c r="G46" s="1" t="s">
        <v>67</v>
      </c>
      <c r="H46" s="2">
        <v>77.58</v>
      </c>
      <c r="I46" s="2">
        <v>1551.6</v>
      </c>
      <c r="J46" s="10">
        <f t="shared" si="2"/>
        <v>7758</v>
      </c>
      <c r="K46" s="11">
        <f t="shared" si="3"/>
        <v>5</v>
      </c>
      <c r="L46" s="1">
        <v>3.35</v>
      </c>
      <c r="M46" s="1">
        <v>19.649999999999999</v>
      </c>
      <c r="N46" s="5">
        <v>0</v>
      </c>
      <c r="O46" s="1"/>
      <c r="P46" s="18">
        <v>11.75</v>
      </c>
      <c r="Q46" s="1">
        <v>1.85</v>
      </c>
      <c r="R46" s="1">
        <v>2.7</v>
      </c>
      <c r="S46" s="5">
        <v>5</v>
      </c>
      <c r="T46" s="1"/>
      <c r="U46" s="1">
        <v>1.35</v>
      </c>
      <c r="V46" s="1">
        <v>7.35</v>
      </c>
      <c r="W46" s="5">
        <v>0</v>
      </c>
      <c r="X46" s="1"/>
      <c r="Y46" s="1">
        <v>0</v>
      </c>
      <c r="Z46" s="12">
        <v>10162.98</v>
      </c>
      <c r="AA46" s="2">
        <v>46082.52</v>
      </c>
      <c r="AB46" s="1">
        <v>67</v>
      </c>
      <c r="AC46" s="1">
        <v>0</v>
      </c>
      <c r="AD46" s="1">
        <v>0</v>
      </c>
      <c r="AE46" s="1">
        <v>0</v>
      </c>
      <c r="AF46" s="1">
        <v>393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37</v>
      </c>
      <c r="AW46" s="1">
        <v>0</v>
      </c>
      <c r="AX46" s="1">
        <v>0</v>
      </c>
      <c r="AY46" s="1">
        <v>0</v>
      </c>
      <c r="AZ46" s="1">
        <v>54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27</v>
      </c>
      <c r="BG46" s="1">
        <v>0</v>
      </c>
      <c r="BH46" s="1">
        <v>0</v>
      </c>
      <c r="BI46" s="1">
        <v>0</v>
      </c>
      <c r="BJ46" s="1">
        <v>147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>
      <c r="A47" s="1">
        <v>70089</v>
      </c>
      <c r="B47" s="1" t="s">
        <v>122</v>
      </c>
      <c r="C47" s="1">
        <v>20</v>
      </c>
      <c r="D47" s="1">
        <v>285</v>
      </c>
      <c r="E47" s="1" t="s">
        <v>64</v>
      </c>
      <c r="F47" s="1">
        <v>558</v>
      </c>
      <c r="G47" s="1" t="s">
        <v>67</v>
      </c>
      <c r="H47" s="2">
        <v>64.91</v>
      </c>
      <c r="I47" s="2">
        <v>1298.2</v>
      </c>
      <c r="J47" s="10">
        <f t="shared" si="2"/>
        <v>0</v>
      </c>
      <c r="K47" s="11">
        <f t="shared" si="3"/>
        <v>0</v>
      </c>
      <c r="L47" s="1">
        <v>0.8</v>
      </c>
      <c r="M47" s="1">
        <v>38</v>
      </c>
      <c r="N47" s="5">
        <v>0</v>
      </c>
      <c r="O47" s="1"/>
      <c r="P47" s="18">
        <v>27.72</v>
      </c>
      <c r="Q47" s="1">
        <v>3.7</v>
      </c>
      <c r="R47" s="1">
        <v>16.149999999999999</v>
      </c>
      <c r="S47" s="5">
        <v>0</v>
      </c>
      <c r="T47" s="1"/>
      <c r="U47" s="1">
        <v>3.25</v>
      </c>
      <c r="V47" s="1">
        <v>55.7</v>
      </c>
      <c r="W47" s="5">
        <v>0</v>
      </c>
      <c r="X47" s="1"/>
      <c r="Y47" s="1">
        <v>0</v>
      </c>
      <c r="Z47" s="12">
        <v>10061.049999999999</v>
      </c>
      <c r="AA47" s="2">
        <v>142607.26999999999</v>
      </c>
      <c r="AB47" s="1">
        <v>16</v>
      </c>
      <c r="AC47" s="1">
        <v>0</v>
      </c>
      <c r="AD47" s="1">
        <v>0</v>
      </c>
      <c r="AE47" s="1">
        <v>0</v>
      </c>
      <c r="AF47" s="1">
        <v>760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74</v>
      </c>
      <c r="AW47" s="1">
        <v>0</v>
      </c>
      <c r="AX47" s="1">
        <v>0</v>
      </c>
      <c r="AY47" s="1">
        <v>0</v>
      </c>
      <c r="AZ47" s="1">
        <v>323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65</v>
      </c>
      <c r="BG47" s="1">
        <v>0</v>
      </c>
      <c r="BH47" s="1">
        <v>0</v>
      </c>
      <c r="BI47" s="1">
        <v>0</v>
      </c>
      <c r="BJ47" s="1">
        <v>1114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>
      <c r="A48" s="1">
        <v>70169</v>
      </c>
      <c r="B48" s="1" t="s">
        <v>137</v>
      </c>
      <c r="C48" s="1">
        <v>15</v>
      </c>
      <c r="D48" s="1">
        <v>285</v>
      </c>
      <c r="E48" s="1" t="s">
        <v>64</v>
      </c>
      <c r="F48" s="1">
        <v>562</v>
      </c>
      <c r="G48" s="1" t="s">
        <v>65</v>
      </c>
      <c r="H48" s="2">
        <v>30.07</v>
      </c>
      <c r="I48" s="2">
        <v>451.05</v>
      </c>
      <c r="J48" s="10">
        <f t="shared" si="2"/>
        <v>9021</v>
      </c>
      <c r="K48" s="11">
        <f t="shared" si="3"/>
        <v>20</v>
      </c>
      <c r="L48" s="1">
        <v>3.73</v>
      </c>
      <c r="M48" s="1">
        <v>16.93</v>
      </c>
      <c r="N48" s="5">
        <v>0</v>
      </c>
      <c r="O48" s="1"/>
      <c r="P48" s="18">
        <v>33.53</v>
      </c>
      <c r="Q48" s="1">
        <v>14</v>
      </c>
      <c r="R48" s="1">
        <v>11.27</v>
      </c>
      <c r="S48" s="5">
        <v>20</v>
      </c>
      <c r="T48" s="1"/>
      <c r="U48" s="1">
        <v>3.93</v>
      </c>
      <c r="V48" s="1">
        <v>1.07</v>
      </c>
      <c r="W48" s="5">
        <v>0</v>
      </c>
      <c r="X48" s="1" t="s">
        <v>160</v>
      </c>
      <c r="Y48" s="1">
        <v>0</v>
      </c>
      <c r="Z48" s="14">
        <v>9772.75</v>
      </c>
      <c r="AA48" s="2">
        <v>13200.73</v>
      </c>
      <c r="AB48" s="1">
        <v>56</v>
      </c>
      <c r="AC48" s="1">
        <v>0</v>
      </c>
      <c r="AD48" s="1">
        <v>0</v>
      </c>
      <c r="AE48" s="1">
        <v>0</v>
      </c>
      <c r="AF48" s="1">
        <v>254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210</v>
      </c>
      <c r="AW48" s="1">
        <v>0</v>
      </c>
      <c r="AX48" s="1">
        <v>0</v>
      </c>
      <c r="AY48" s="1">
        <v>0</v>
      </c>
      <c r="AZ48" s="1">
        <v>169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59</v>
      </c>
      <c r="BG48" s="1">
        <v>0</v>
      </c>
      <c r="BH48" s="1">
        <v>0</v>
      </c>
      <c r="BI48" s="1">
        <v>0</v>
      </c>
      <c r="BJ48" s="1">
        <v>16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>
      <c r="A49" s="1">
        <v>70128</v>
      </c>
      <c r="B49" s="1" t="s">
        <v>134</v>
      </c>
      <c r="C49" s="1">
        <v>20</v>
      </c>
      <c r="D49" s="1">
        <v>285</v>
      </c>
      <c r="E49" s="1" t="s">
        <v>64</v>
      </c>
      <c r="F49" s="1">
        <v>573</v>
      </c>
      <c r="G49" s="1" t="s">
        <v>87</v>
      </c>
      <c r="H49" s="2">
        <v>50.367400000000004</v>
      </c>
      <c r="I49" s="2">
        <v>1007.348</v>
      </c>
      <c r="J49" s="10">
        <f t="shared" si="2"/>
        <v>5036.74</v>
      </c>
      <c r="K49" s="11">
        <f t="shared" si="3"/>
        <v>5</v>
      </c>
      <c r="L49" s="1">
        <v>2.9</v>
      </c>
      <c r="M49" s="1">
        <v>9.85</v>
      </c>
      <c r="N49" s="5">
        <v>0</v>
      </c>
      <c r="O49" s="1"/>
      <c r="P49" s="18">
        <v>15.8</v>
      </c>
      <c r="Q49" s="1">
        <v>5.2</v>
      </c>
      <c r="R49" s="1">
        <v>5.3</v>
      </c>
      <c r="S49" s="5">
        <v>5</v>
      </c>
      <c r="T49" s="1"/>
      <c r="U49" s="1">
        <v>1.35</v>
      </c>
      <c r="V49" s="1">
        <v>5.0999999999999996</v>
      </c>
      <c r="W49" s="5">
        <v>0</v>
      </c>
      <c r="X49" s="1"/>
      <c r="Y49" s="1">
        <v>0</v>
      </c>
      <c r="Z49" s="14">
        <v>9519.44</v>
      </c>
      <c r="AA49" s="2">
        <v>20398.8</v>
      </c>
      <c r="AB49" s="1">
        <v>58</v>
      </c>
      <c r="AC49" s="1">
        <v>0</v>
      </c>
      <c r="AD49" s="1">
        <v>0</v>
      </c>
      <c r="AE49" s="1">
        <v>0</v>
      </c>
      <c r="AF49" s="1">
        <v>197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104</v>
      </c>
      <c r="AW49" s="1">
        <v>0</v>
      </c>
      <c r="AX49" s="1">
        <v>0</v>
      </c>
      <c r="AY49" s="1">
        <v>0</v>
      </c>
      <c r="AZ49" s="1">
        <v>106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27</v>
      </c>
      <c r="BG49" s="1">
        <v>0</v>
      </c>
      <c r="BH49" s="1">
        <v>0</v>
      </c>
      <c r="BI49" s="1">
        <v>0</v>
      </c>
      <c r="BJ49" s="1">
        <v>102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>
      <c r="A50" s="1">
        <v>70093</v>
      </c>
      <c r="B50" s="1" t="s">
        <v>144</v>
      </c>
      <c r="C50" s="1">
        <v>16</v>
      </c>
      <c r="D50" s="1">
        <v>285</v>
      </c>
      <c r="E50" s="1" t="s">
        <v>64</v>
      </c>
      <c r="F50" s="1">
        <v>573</v>
      </c>
      <c r="G50" s="1" t="s">
        <v>87</v>
      </c>
      <c r="H50" s="2">
        <v>61.95</v>
      </c>
      <c r="I50" s="2">
        <v>991.2</v>
      </c>
      <c r="J50" s="10">
        <f t="shared" si="2"/>
        <v>4956</v>
      </c>
      <c r="K50" s="11">
        <f t="shared" si="3"/>
        <v>5</v>
      </c>
      <c r="L50" s="1">
        <v>2.62</v>
      </c>
      <c r="M50" s="1">
        <v>1.44</v>
      </c>
      <c r="N50" s="5">
        <v>0</v>
      </c>
      <c r="O50" s="1" t="s">
        <v>226</v>
      </c>
      <c r="P50" s="18">
        <v>17.5</v>
      </c>
      <c r="Q50" s="1">
        <v>4.6900000000000004</v>
      </c>
      <c r="R50" s="1">
        <v>4.5599999999999996</v>
      </c>
      <c r="S50" s="5">
        <v>5</v>
      </c>
      <c r="T50" s="1"/>
      <c r="U50" s="1">
        <v>2</v>
      </c>
      <c r="V50" s="1">
        <v>7.31</v>
      </c>
      <c r="W50" s="5">
        <v>0</v>
      </c>
      <c r="X50" s="1"/>
      <c r="Y50" s="1">
        <v>0</v>
      </c>
      <c r="Z50" s="14">
        <v>9230.5499999999993</v>
      </c>
      <c r="AA50" s="2">
        <v>13195.35</v>
      </c>
      <c r="AB50" s="1">
        <v>42</v>
      </c>
      <c r="AC50" s="1">
        <v>0</v>
      </c>
      <c r="AD50" s="1">
        <v>0</v>
      </c>
      <c r="AE50" s="1">
        <v>0</v>
      </c>
      <c r="AF50" s="1">
        <v>23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75</v>
      </c>
      <c r="AW50" s="1">
        <v>0</v>
      </c>
      <c r="AX50" s="1">
        <v>0</v>
      </c>
      <c r="AY50" s="1">
        <v>0</v>
      </c>
      <c r="AZ50" s="1">
        <v>73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32</v>
      </c>
      <c r="BG50" s="1">
        <v>0</v>
      </c>
      <c r="BH50" s="1">
        <v>0</v>
      </c>
      <c r="BI50" s="1">
        <v>0</v>
      </c>
      <c r="BJ50" s="1">
        <v>117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>
      <c r="A51" s="1">
        <v>70192</v>
      </c>
      <c r="B51" s="1" t="s">
        <v>173</v>
      </c>
      <c r="C51" s="1">
        <v>16</v>
      </c>
      <c r="D51" s="1">
        <v>285</v>
      </c>
      <c r="E51" s="1" t="s">
        <v>64</v>
      </c>
      <c r="F51" s="1">
        <v>588</v>
      </c>
      <c r="G51" s="1" t="s">
        <v>146</v>
      </c>
      <c r="H51" s="2">
        <v>113.9</v>
      </c>
      <c r="I51" s="2">
        <v>1822.4</v>
      </c>
      <c r="J51" s="10">
        <f t="shared" si="2"/>
        <v>27336</v>
      </c>
      <c r="K51" s="11">
        <f t="shared" si="3"/>
        <v>15</v>
      </c>
      <c r="L51" s="1">
        <v>2.5</v>
      </c>
      <c r="M51" s="1">
        <v>5.38</v>
      </c>
      <c r="N51" s="5">
        <v>0</v>
      </c>
      <c r="O51" s="1"/>
      <c r="P51" s="18">
        <v>19.559999999999999</v>
      </c>
      <c r="Q51" s="1">
        <v>2.06</v>
      </c>
      <c r="R51" s="1">
        <v>0.06</v>
      </c>
      <c r="S51" s="5">
        <v>15</v>
      </c>
      <c r="T51" s="1"/>
      <c r="U51" s="1">
        <v>0.5</v>
      </c>
      <c r="V51" s="1">
        <v>0.56000000000000005</v>
      </c>
      <c r="W51" s="5">
        <v>0</v>
      </c>
      <c r="X51" s="1"/>
      <c r="Y51" s="1">
        <v>0</v>
      </c>
      <c r="Z51" s="14">
        <v>9225.9</v>
      </c>
      <c r="AA51" s="2">
        <v>10934.4</v>
      </c>
      <c r="AB51" s="1">
        <v>40</v>
      </c>
      <c r="AC51" s="1">
        <v>0</v>
      </c>
      <c r="AD51" s="1">
        <v>0</v>
      </c>
      <c r="AE51" s="1">
        <v>0</v>
      </c>
      <c r="AF51" s="1">
        <v>86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33</v>
      </c>
      <c r="AW51" s="1">
        <v>0</v>
      </c>
      <c r="AX51" s="1">
        <v>0</v>
      </c>
      <c r="AY51" s="1">
        <v>0</v>
      </c>
      <c r="AZ51" s="1">
        <v>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8</v>
      </c>
      <c r="BG51" s="1">
        <v>0</v>
      </c>
      <c r="BH51" s="1">
        <v>0</v>
      </c>
      <c r="BI51" s="1">
        <v>0</v>
      </c>
      <c r="BJ51" s="1">
        <v>9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>
      <c r="A52" s="1">
        <v>70078</v>
      </c>
      <c r="B52" s="1" t="s">
        <v>100</v>
      </c>
      <c r="C52" s="1">
        <v>10</v>
      </c>
      <c r="D52" s="1">
        <v>285</v>
      </c>
      <c r="E52" s="1" t="s">
        <v>64</v>
      </c>
      <c r="F52" s="1">
        <v>285</v>
      </c>
      <c r="G52" s="1" t="s">
        <v>64</v>
      </c>
      <c r="H52" s="2">
        <v>125.14</v>
      </c>
      <c r="I52" s="2">
        <v>1251.4000000000001</v>
      </c>
      <c r="J52" s="10">
        <f t="shared" si="2"/>
        <v>25028</v>
      </c>
      <c r="K52" s="11">
        <f t="shared" si="3"/>
        <v>20</v>
      </c>
      <c r="L52" s="1">
        <v>1.4</v>
      </c>
      <c r="M52" s="1">
        <v>2.4</v>
      </c>
      <c r="N52" s="5">
        <v>0</v>
      </c>
      <c r="O52" s="1"/>
      <c r="P52" s="18">
        <v>33.200000000000003</v>
      </c>
      <c r="Q52" s="1">
        <v>2.8</v>
      </c>
      <c r="R52" s="1">
        <v>0.7</v>
      </c>
      <c r="S52" s="5">
        <v>20</v>
      </c>
      <c r="T52" s="1"/>
      <c r="U52" s="1">
        <v>2.4</v>
      </c>
      <c r="V52" s="1">
        <v>1.4</v>
      </c>
      <c r="W52" s="5">
        <v>0</v>
      </c>
      <c r="X52" s="1"/>
      <c r="Y52" s="1">
        <v>0</v>
      </c>
      <c r="Z52" s="14">
        <v>8259.24</v>
      </c>
      <c r="AA52" s="2">
        <v>5631.3</v>
      </c>
      <c r="AB52" s="1">
        <v>14</v>
      </c>
      <c r="AC52" s="1">
        <v>0</v>
      </c>
      <c r="AD52" s="1">
        <v>0</v>
      </c>
      <c r="AE52" s="1">
        <v>0</v>
      </c>
      <c r="AF52" s="1">
        <v>24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28</v>
      </c>
      <c r="AW52" s="1">
        <v>0</v>
      </c>
      <c r="AX52" s="1">
        <v>0</v>
      </c>
      <c r="AY52" s="1">
        <v>0</v>
      </c>
      <c r="AZ52" s="1">
        <v>7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24</v>
      </c>
      <c r="BG52" s="1">
        <v>0</v>
      </c>
      <c r="BH52" s="1">
        <v>0</v>
      </c>
      <c r="BI52" s="1">
        <v>0</v>
      </c>
      <c r="BJ52" s="1">
        <v>14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>
      <c r="A53" s="1">
        <v>70050</v>
      </c>
      <c r="B53" s="1" t="s">
        <v>126</v>
      </c>
      <c r="C53" s="1">
        <v>24</v>
      </c>
      <c r="D53" s="1">
        <v>285</v>
      </c>
      <c r="E53" s="1" t="s">
        <v>64</v>
      </c>
      <c r="F53" s="1">
        <v>974</v>
      </c>
      <c r="G53" s="1" t="s">
        <v>110</v>
      </c>
      <c r="H53" s="2">
        <v>36.130099999999999</v>
      </c>
      <c r="I53" s="2">
        <v>867.12239999999997</v>
      </c>
      <c r="J53" s="10">
        <f t="shared" si="2"/>
        <v>4335.6120000000001</v>
      </c>
      <c r="K53" s="11">
        <f t="shared" si="3"/>
        <v>5</v>
      </c>
      <c r="L53" s="1">
        <v>2.83</v>
      </c>
      <c r="M53" s="1">
        <v>6.38</v>
      </c>
      <c r="N53" s="5">
        <v>0</v>
      </c>
      <c r="O53" s="1"/>
      <c r="P53" s="18">
        <v>9.6199999999999992</v>
      </c>
      <c r="Q53" s="1">
        <v>3</v>
      </c>
      <c r="R53" s="1">
        <v>0</v>
      </c>
      <c r="S53" s="5">
        <v>5</v>
      </c>
      <c r="T53" s="1"/>
      <c r="U53" s="1">
        <v>3.5</v>
      </c>
      <c r="V53" s="1">
        <v>2.92</v>
      </c>
      <c r="W53" s="5">
        <v>0</v>
      </c>
      <c r="X53" s="1"/>
      <c r="Y53" s="1">
        <v>0</v>
      </c>
      <c r="Z53" s="14">
        <v>8093.14</v>
      </c>
      <c r="AA53" s="2">
        <v>8057.01</v>
      </c>
      <c r="AB53" s="1">
        <v>68</v>
      </c>
      <c r="AC53" s="1">
        <v>0</v>
      </c>
      <c r="AD53" s="1">
        <v>0</v>
      </c>
      <c r="AE53" s="1">
        <v>0</v>
      </c>
      <c r="AF53" s="1">
        <v>153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72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84</v>
      </c>
      <c r="BG53" s="1">
        <v>0</v>
      </c>
      <c r="BH53" s="1">
        <v>0</v>
      </c>
      <c r="BI53" s="1">
        <v>0</v>
      </c>
      <c r="BJ53" s="1">
        <v>70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>
      <c r="A54" s="1">
        <v>70163</v>
      </c>
      <c r="B54" s="1" t="s">
        <v>187</v>
      </c>
      <c r="C54" s="1">
        <v>18</v>
      </c>
      <c r="D54" s="1">
        <v>285</v>
      </c>
      <c r="E54" s="1" t="s">
        <v>64</v>
      </c>
      <c r="F54" s="1">
        <v>974</v>
      </c>
      <c r="G54" s="1" t="s">
        <v>110</v>
      </c>
      <c r="H54" s="2">
        <v>58.939900000000002</v>
      </c>
      <c r="I54" s="2">
        <v>1060.9182000000001</v>
      </c>
      <c r="J54" s="10">
        <f t="shared" si="2"/>
        <v>0</v>
      </c>
      <c r="K54" s="11">
        <f t="shared" si="3"/>
        <v>0</v>
      </c>
      <c r="L54" s="1">
        <v>1.39</v>
      </c>
      <c r="M54" s="1">
        <v>4.83</v>
      </c>
      <c r="N54" s="5">
        <v>0</v>
      </c>
      <c r="O54" s="1"/>
      <c r="P54" s="18">
        <v>17.440000000000001</v>
      </c>
      <c r="Q54" s="1">
        <v>4.0599999999999996</v>
      </c>
      <c r="R54" s="1">
        <v>13.44</v>
      </c>
      <c r="S54" s="5">
        <v>0</v>
      </c>
      <c r="T54" s="1"/>
      <c r="U54" s="1">
        <v>2.17</v>
      </c>
      <c r="V54" s="1">
        <v>14.44</v>
      </c>
      <c r="W54" s="5">
        <v>0</v>
      </c>
      <c r="X54" s="1"/>
      <c r="Y54" s="1">
        <v>0</v>
      </c>
      <c r="Z54" s="14">
        <v>8074.77</v>
      </c>
      <c r="AA54" s="2">
        <v>34715.599999999999</v>
      </c>
      <c r="AB54" s="1">
        <v>25</v>
      </c>
      <c r="AC54" s="1">
        <v>0</v>
      </c>
      <c r="AD54" s="1">
        <v>0</v>
      </c>
      <c r="AE54" s="1">
        <v>0</v>
      </c>
      <c r="AF54" s="1">
        <v>87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73</v>
      </c>
      <c r="AW54" s="1">
        <v>0</v>
      </c>
      <c r="AX54" s="1">
        <v>0</v>
      </c>
      <c r="AY54" s="1">
        <v>0</v>
      </c>
      <c r="AZ54" s="1">
        <v>242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39</v>
      </c>
      <c r="BG54" s="1">
        <v>0</v>
      </c>
      <c r="BH54" s="1">
        <v>0</v>
      </c>
      <c r="BI54" s="1">
        <v>0</v>
      </c>
      <c r="BJ54" s="1">
        <v>260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>
      <c r="A55" s="1">
        <v>70043</v>
      </c>
      <c r="B55" s="1" t="s">
        <v>117</v>
      </c>
      <c r="C55" s="1">
        <v>1</v>
      </c>
      <c r="D55" s="1">
        <v>285</v>
      </c>
      <c r="E55" s="1" t="s">
        <v>64</v>
      </c>
      <c r="F55" s="1">
        <v>387</v>
      </c>
      <c r="G55" s="1" t="s">
        <v>94</v>
      </c>
      <c r="H55" s="2">
        <v>652.46</v>
      </c>
      <c r="I55" s="2">
        <v>652.46</v>
      </c>
      <c r="J55" s="10">
        <f t="shared" si="2"/>
        <v>97869</v>
      </c>
      <c r="K55" s="11">
        <f t="shared" si="3"/>
        <v>150</v>
      </c>
      <c r="L55" s="1">
        <v>1</v>
      </c>
      <c r="M55" s="1">
        <v>0</v>
      </c>
      <c r="N55" s="20">
        <v>50</v>
      </c>
      <c r="O55" s="1"/>
      <c r="P55" s="18">
        <v>137</v>
      </c>
      <c r="Q55" s="1">
        <v>10</v>
      </c>
      <c r="R55" s="1">
        <v>40</v>
      </c>
      <c r="S55" s="5">
        <v>50</v>
      </c>
      <c r="T55" s="1"/>
      <c r="U55" s="1">
        <v>1</v>
      </c>
      <c r="V55" s="1">
        <v>0</v>
      </c>
      <c r="W55" s="5">
        <v>50</v>
      </c>
      <c r="X55" s="1"/>
      <c r="Y55" s="1">
        <v>0</v>
      </c>
      <c r="Z55" s="14">
        <v>7829.52</v>
      </c>
      <c r="AA55" s="2">
        <v>26098.400000000001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10</v>
      </c>
      <c r="AW55" s="1">
        <v>0</v>
      </c>
      <c r="AX55" s="1">
        <v>0</v>
      </c>
      <c r="AY55" s="1">
        <v>0</v>
      </c>
      <c r="AZ55" s="1">
        <v>40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>
      <c r="A56" s="1">
        <v>70269</v>
      </c>
      <c r="B56" s="1" t="s">
        <v>125</v>
      </c>
      <c r="C56" s="1">
        <v>10</v>
      </c>
      <c r="D56" s="1">
        <v>285</v>
      </c>
      <c r="E56" s="1" t="s">
        <v>64</v>
      </c>
      <c r="F56" s="1">
        <v>285</v>
      </c>
      <c r="G56" s="1" t="s">
        <v>64</v>
      </c>
      <c r="H56" s="2">
        <v>125.14</v>
      </c>
      <c r="I56" s="2">
        <v>1251.4000000000001</v>
      </c>
      <c r="J56" s="10">
        <f t="shared" si="2"/>
        <v>6257</v>
      </c>
      <c r="K56" s="11">
        <f t="shared" si="3"/>
        <v>5</v>
      </c>
      <c r="L56" s="1">
        <v>0.4</v>
      </c>
      <c r="M56" s="1">
        <v>4.7</v>
      </c>
      <c r="N56" s="5">
        <v>0</v>
      </c>
      <c r="O56" s="1"/>
      <c r="P56" s="18">
        <v>24.7</v>
      </c>
      <c r="Q56" s="1">
        <v>4</v>
      </c>
      <c r="R56" s="1">
        <v>6.9</v>
      </c>
      <c r="S56" s="5">
        <v>5</v>
      </c>
      <c r="T56" s="1"/>
      <c r="U56" s="1">
        <v>1.8</v>
      </c>
      <c r="V56" s="1">
        <v>21.8</v>
      </c>
      <c r="W56" s="5">
        <v>0</v>
      </c>
      <c r="X56" s="1"/>
      <c r="Y56" s="1">
        <v>0</v>
      </c>
      <c r="Z56" s="14">
        <v>7758.68</v>
      </c>
      <c r="AA56" s="2">
        <v>41796.76</v>
      </c>
      <c r="AB56" s="1">
        <v>4</v>
      </c>
      <c r="AC56" s="1">
        <v>0</v>
      </c>
      <c r="AD56" s="1">
        <v>0</v>
      </c>
      <c r="AE56" s="1">
        <v>0</v>
      </c>
      <c r="AF56" s="1">
        <v>47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40</v>
      </c>
      <c r="AW56" s="1">
        <v>0</v>
      </c>
      <c r="AX56" s="1">
        <v>0</v>
      </c>
      <c r="AY56" s="1">
        <v>0</v>
      </c>
      <c r="AZ56" s="1">
        <v>69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18</v>
      </c>
      <c r="BG56" s="1">
        <v>0</v>
      </c>
      <c r="BH56" s="1">
        <v>0</v>
      </c>
      <c r="BI56" s="1">
        <v>0</v>
      </c>
      <c r="BJ56" s="1">
        <v>218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>
      <c r="A57" s="1">
        <v>70116</v>
      </c>
      <c r="B57" s="1" t="s">
        <v>120</v>
      </c>
      <c r="C57" s="1">
        <v>24</v>
      </c>
      <c r="D57" s="1">
        <v>285</v>
      </c>
      <c r="E57" s="1" t="s">
        <v>64</v>
      </c>
      <c r="F57" s="1">
        <v>558</v>
      </c>
      <c r="G57" s="1" t="s">
        <v>67</v>
      </c>
      <c r="H57" s="2">
        <v>29.31</v>
      </c>
      <c r="I57" s="2">
        <v>703.44</v>
      </c>
      <c r="J57" s="10">
        <f t="shared" si="2"/>
        <v>0</v>
      </c>
      <c r="K57" s="11">
        <f t="shared" si="3"/>
        <v>0</v>
      </c>
      <c r="L57" s="1">
        <v>3.62</v>
      </c>
      <c r="M57" s="1">
        <v>31.21</v>
      </c>
      <c r="N57" s="5">
        <v>0</v>
      </c>
      <c r="O57" s="1"/>
      <c r="P57" s="18">
        <v>11.12</v>
      </c>
      <c r="Q57" s="1">
        <v>5.12</v>
      </c>
      <c r="R57" s="1">
        <v>9.75</v>
      </c>
      <c r="S57" s="5">
        <v>0</v>
      </c>
      <c r="T57" s="1"/>
      <c r="U57" s="1">
        <v>2.17</v>
      </c>
      <c r="V57" s="1">
        <v>8.7899999999999991</v>
      </c>
      <c r="W57" s="5">
        <v>0</v>
      </c>
      <c r="X57" s="1"/>
      <c r="Y57" s="1">
        <v>0</v>
      </c>
      <c r="Z57" s="14">
        <v>7679.22</v>
      </c>
      <c r="AA57" s="2">
        <v>34996.14</v>
      </c>
      <c r="AB57" s="1">
        <v>87</v>
      </c>
      <c r="AC57" s="1">
        <v>0</v>
      </c>
      <c r="AD57" s="1">
        <v>0</v>
      </c>
      <c r="AE57" s="1">
        <v>0</v>
      </c>
      <c r="AF57" s="1">
        <v>749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123</v>
      </c>
      <c r="AW57" s="1">
        <v>0</v>
      </c>
      <c r="AX57" s="1">
        <v>0</v>
      </c>
      <c r="AY57" s="1">
        <v>0</v>
      </c>
      <c r="AZ57" s="1">
        <v>234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52</v>
      </c>
      <c r="BG57" s="1">
        <v>0</v>
      </c>
      <c r="BH57" s="1">
        <v>0</v>
      </c>
      <c r="BI57" s="1">
        <v>0</v>
      </c>
      <c r="BJ57" s="1">
        <v>211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>
      <c r="A58" s="1">
        <v>70972</v>
      </c>
      <c r="B58" s="1" t="s">
        <v>181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2">
        <v>100.1</v>
      </c>
      <c r="I58" s="2">
        <v>2002</v>
      </c>
      <c r="J58" s="10">
        <f t="shared" si="2"/>
        <v>4004</v>
      </c>
      <c r="K58" s="11">
        <f t="shared" si="3"/>
        <v>2</v>
      </c>
      <c r="L58" s="1">
        <v>1.7</v>
      </c>
      <c r="M58" s="1">
        <v>3.5</v>
      </c>
      <c r="N58" s="5">
        <v>0</v>
      </c>
      <c r="O58" s="1"/>
      <c r="P58" s="18">
        <v>3.06</v>
      </c>
      <c r="Q58" s="1">
        <v>0.6</v>
      </c>
      <c r="R58" s="1">
        <v>2.7</v>
      </c>
      <c r="S58" s="5">
        <v>0</v>
      </c>
      <c r="T58" s="1"/>
      <c r="U58" s="1">
        <v>1.5</v>
      </c>
      <c r="V58" s="1">
        <v>0.15</v>
      </c>
      <c r="W58" s="5">
        <v>2</v>
      </c>
      <c r="X58" s="1"/>
      <c r="Y58" s="1">
        <v>0</v>
      </c>
      <c r="Z58" s="14">
        <v>7607.6</v>
      </c>
      <c r="AA58" s="2">
        <v>12712.7</v>
      </c>
      <c r="AB58" s="1">
        <v>34</v>
      </c>
      <c r="AC58" s="1">
        <v>0</v>
      </c>
      <c r="AD58" s="1">
        <v>0</v>
      </c>
      <c r="AE58" s="1">
        <v>0</v>
      </c>
      <c r="AF58" s="1">
        <v>70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12</v>
      </c>
      <c r="AW58" s="1">
        <v>0</v>
      </c>
      <c r="AX58" s="1">
        <v>0</v>
      </c>
      <c r="AY58" s="1">
        <v>0</v>
      </c>
      <c r="AZ58" s="1">
        <v>54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30</v>
      </c>
      <c r="BG58" s="1">
        <v>0</v>
      </c>
      <c r="BH58" s="1">
        <v>0</v>
      </c>
      <c r="BI58" s="1">
        <v>0</v>
      </c>
      <c r="BJ58" s="1">
        <v>3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>
      <c r="A59" s="1">
        <v>70233</v>
      </c>
      <c r="B59" s="1" t="s">
        <v>216</v>
      </c>
      <c r="C59" s="1">
        <v>12</v>
      </c>
      <c r="D59" s="1">
        <v>285</v>
      </c>
      <c r="E59" s="1" t="s">
        <v>64</v>
      </c>
      <c r="F59" s="1">
        <v>557</v>
      </c>
      <c r="G59" s="1" t="s">
        <v>69</v>
      </c>
      <c r="H59" s="2">
        <v>77.78</v>
      </c>
      <c r="I59" s="2">
        <v>933.36</v>
      </c>
      <c r="J59" s="10">
        <f t="shared" si="2"/>
        <v>4666.8</v>
      </c>
      <c r="K59" s="11">
        <f t="shared" si="3"/>
        <v>5</v>
      </c>
      <c r="L59" s="1">
        <v>0.92</v>
      </c>
      <c r="M59" s="1">
        <v>0</v>
      </c>
      <c r="N59" s="20">
        <v>3</v>
      </c>
      <c r="O59" s="1"/>
      <c r="P59" s="18">
        <v>5.21</v>
      </c>
      <c r="Q59" s="1">
        <v>1.92</v>
      </c>
      <c r="R59" s="1">
        <v>1.83</v>
      </c>
      <c r="S59" s="5">
        <v>0</v>
      </c>
      <c r="T59" s="1"/>
      <c r="U59" s="1">
        <v>5.17</v>
      </c>
      <c r="V59" s="1">
        <v>3.83</v>
      </c>
      <c r="W59" s="5">
        <v>2</v>
      </c>
      <c r="X59" s="1"/>
      <c r="Y59" s="1">
        <v>0</v>
      </c>
      <c r="Z59" s="14">
        <v>7466.88</v>
      </c>
      <c r="AA59" s="2">
        <v>5289.04</v>
      </c>
      <c r="AB59" s="1">
        <v>11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23</v>
      </c>
      <c r="AW59" s="1">
        <v>0</v>
      </c>
      <c r="AX59" s="1">
        <v>0</v>
      </c>
      <c r="AY59" s="1">
        <v>0</v>
      </c>
      <c r="AZ59" s="1">
        <v>22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62</v>
      </c>
      <c r="BG59" s="1">
        <v>0</v>
      </c>
      <c r="BH59" s="1">
        <v>0</v>
      </c>
      <c r="BI59" s="1">
        <v>0</v>
      </c>
      <c r="BJ59" s="1">
        <v>46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>
      <c r="A60" s="1">
        <v>70121</v>
      </c>
      <c r="B60" s="1" t="s">
        <v>116</v>
      </c>
      <c r="C60" s="1">
        <v>20</v>
      </c>
      <c r="D60" s="1">
        <v>285</v>
      </c>
      <c r="E60" s="1" t="s">
        <v>64</v>
      </c>
      <c r="F60" s="1">
        <v>573</v>
      </c>
      <c r="G60" s="1" t="s">
        <v>87</v>
      </c>
      <c r="H60" s="2">
        <v>38.04</v>
      </c>
      <c r="I60" s="2">
        <v>760.8</v>
      </c>
      <c r="J60" s="10">
        <f t="shared" si="2"/>
        <v>22824</v>
      </c>
      <c r="K60" s="11">
        <f t="shared" si="3"/>
        <v>30</v>
      </c>
      <c r="L60" s="1">
        <v>3.25</v>
      </c>
      <c r="M60" s="1">
        <v>0.5</v>
      </c>
      <c r="N60" s="5">
        <v>5</v>
      </c>
      <c r="O60" s="1"/>
      <c r="P60" s="18">
        <v>34.979999999999997</v>
      </c>
      <c r="Q60" s="1">
        <v>6.4</v>
      </c>
      <c r="R60" s="1">
        <v>0.4</v>
      </c>
      <c r="S60" s="5">
        <v>20</v>
      </c>
      <c r="T60" s="1"/>
      <c r="U60" s="1">
        <v>0</v>
      </c>
      <c r="V60" s="1">
        <v>0</v>
      </c>
      <c r="W60" s="5">
        <v>5</v>
      </c>
      <c r="X60" s="1"/>
      <c r="Y60" s="1">
        <v>0</v>
      </c>
      <c r="Z60" s="14">
        <v>7341.72</v>
      </c>
      <c r="AA60" s="2">
        <v>684.72</v>
      </c>
      <c r="AB60" s="1">
        <v>65</v>
      </c>
      <c r="AC60" s="1">
        <v>0</v>
      </c>
      <c r="AD60" s="1">
        <v>0</v>
      </c>
      <c r="AE60" s="1">
        <v>0</v>
      </c>
      <c r="AF60" s="1">
        <v>10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128</v>
      </c>
      <c r="AW60" s="1">
        <v>0</v>
      </c>
      <c r="AX60" s="1">
        <v>0</v>
      </c>
      <c r="AY60" s="1">
        <v>0</v>
      </c>
      <c r="AZ60" s="1">
        <v>8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>
      <c r="A61" s="1">
        <v>70259</v>
      </c>
      <c r="B61" s="1" t="s">
        <v>155</v>
      </c>
      <c r="C61" s="1">
        <v>24</v>
      </c>
      <c r="D61" s="1">
        <v>285</v>
      </c>
      <c r="E61" s="1" t="s">
        <v>64</v>
      </c>
      <c r="F61" s="1">
        <v>974</v>
      </c>
      <c r="G61" s="1" t="s">
        <v>110</v>
      </c>
      <c r="H61" s="2">
        <v>35.979999999999997</v>
      </c>
      <c r="I61" s="2">
        <v>863.52</v>
      </c>
      <c r="J61" s="10">
        <f t="shared" si="2"/>
        <v>8635.2000000000007</v>
      </c>
      <c r="K61" s="11">
        <f t="shared" si="3"/>
        <v>10</v>
      </c>
      <c r="L61" s="1">
        <v>1.71</v>
      </c>
      <c r="M61" s="1">
        <v>4.38</v>
      </c>
      <c r="N61" s="5">
        <v>0</v>
      </c>
      <c r="O61" s="1"/>
      <c r="P61" s="18">
        <v>26.38</v>
      </c>
      <c r="Q61" s="1">
        <v>5.46</v>
      </c>
      <c r="R61" s="1">
        <v>5.21</v>
      </c>
      <c r="S61" s="5">
        <v>5</v>
      </c>
      <c r="T61" s="1"/>
      <c r="U61" s="1">
        <v>0.96</v>
      </c>
      <c r="V61" s="1">
        <v>-0.28999999999999998</v>
      </c>
      <c r="W61" s="5">
        <v>5</v>
      </c>
      <c r="X61" s="1"/>
      <c r="Y61" s="1">
        <v>0</v>
      </c>
      <c r="Z61" s="14">
        <v>7016.1</v>
      </c>
      <c r="AA61" s="2">
        <v>8023.54</v>
      </c>
      <c r="AB61" s="1">
        <v>41</v>
      </c>
      <c r="AC61" s="1">
        <v>0</v>
      </c>
      <c r="AD61" s="1">
        <v>0</v>
      </c>
      <c r="AE61" s="1">
        <v>0</v>
      </c>
      <c r="AF61" s="1">
        <v>105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131</v>
      </c>
      <c r="AW61" s="1">
        <v>0</v>
      </c>
      <c r="AX61" s="1">
        <v>0</v>
      </c>
      <c r="AY61" s="1">
        <v>0</v>
      </c>
      <c r="AZ61" s="1">
        <v>125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23</v>
      </c>
      <c r="BG61" s="1">
        <v>0</v>
      </c>
      <c r="BH61" s="1">
        <v>0</v>
      </c>
      <c r="BI61" s="1">
        <v>0</v>
      </c>
      <c r="BJ61" s="1">
        <v>-7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>
      <c r="A62" s="1">
        <v>70126</v>
      </c>
      <c r="B62" s="1" t="s">
        <v>168</v>
      </c>
      <c r="C62" s="1">
        <v>15</v>
      </c>
      <c r="D62" s="1">
        <v>285</v>
      </c>
      <c r="E62" s="1" t="s">
        <v>64</v>
      </c>
      <c r="F62" s="1">
        <v>570</v>
      </c>
      <c r="G62" s="1" t="s">
        <v>72</v>
      </c>
      <c r="H62" s="2">
        <v>56.71</v>
      </c>
      <c r="I62" s="2">
        <v>850.65</v>
      </c>
      <c r="J62" s="10">
        <f t="shared" si="2"/>
        <v>9357.15</v>
      </c>
      <c r="K62" s="11">
        <f t="shared" si="3"/>
        <v>11</v>
      </c>
      <c r="L62" s="1">
        <v>3.47</v>
      </c>
      <c r="M62" s="1">
        <v>0.87</v>
      </c>
      <c r="N62" s="5">
        <v>5</v>
      </c>
      <c r="O62" s="1"/>
      <c r="P62" s="18">
        <v>6.3</v>
      </c>
      <c r="Q62" s="1">
        <v>2.33</v>
      </c>
      <c r="R62" s="1">
        <v>0.2</v>
      </c>
      <c r="S62" s="5">
        <v>3</v>
      </c>
      <c r="T62" s="1"/>
      <c r="U62" s="1">
        <v>2.27</v>
      </c>
      <c r="V62" s="1">
        <v>1.2</v>
      </c>
      <c r="W62" s="5">
        <v>3</v>
      </c>
      <c r="X62" s="1"/>
      <c r="Y62" s="1">
        <v>0</v>
      </c>
      <c r="Z62" s="14">
        <v>6861.91</v>
      </c>
      <c r="AA62" s="2">
        <v>1928.14</v>
      </c>
      <c r="AB62" s="1">
        <v>52</v>
      </c>
      <c r="AC62" s="1">
        <v>0</v>
      </c>
      <c r="AD62" s="1">
        <v>0</v>
      </c>
      <c r="AE62" s="1">
        <v>0</v>
      </c>
      <c r="AF62" s="1">
        <v>13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35</v>
      </c>
      <c r="AW62" s="1">
        <v>0</v>
      </c>
      <c r="AX62" s="1">
        <v>0</v>
      </c>
      <c r="AY62" s="1">
        <v>0</v>
      </c>
      <c r="AZ62" s="1">
        <v>3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34</v>
      </c>
      <c r="BG62" s="1">
        <v>0</v>
      </c>
      <c r="BH62" s="1">
        <v>0</v>
      </c>
      <c r="BI62" s="1">
        <v>0</v>
      </c>
      <c r="BJ62" s="1">
        <v>18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>
      <c r="A63" s="1">
        <v>70149</v>
      </c>
      <c r="B63" s="1" t="s">
        <v>130</v>
      </c>
      <c r="C63" s="1">
        <v>24</v>
      </c>
      <c r="D63" s="1">
        <v>285</v>
      </c>
      <c r="E63" s="1" t="s">
        <v>64</v>
      </c>
      <c r="F63" s="1">
        <v>570</v>
      </c>
      <c r="G63" s="1" t="s">
        <v>72</v>
      </c>
      <c r="H63" s="2">
        <v>33.04</v>
      </c>
      <c r="I63" s="2">
        <v>792.96</v>
      </c>
      <c r="J63" s="10">
        <f t="shared" si="2"/>
        <v>0</v>
      </c>
      <c r="K63" s="11">
        <f t="shared" si="3"/>
        <v>0</v>
      </c>
      <c r="L63" s="1">
        <v>1</v>
      </c>
      <c r="M63" s="1">
        <v>11.71</v>
      </c>
      <c r="N63" s="5">
        <v>0</v>
      </c>
      <c r="O63" s="1"/>
      <c r="P63" s="18">
        <v>11.62</v>
      </c>
      <c r="Q63" s="1">
        <v>4.12</v>
      </c>
      <c r="R63" s="1">
        <v>4.79</v>
      </c>
      <c r="S63" s="5">
        <v>0</v>
      </c>
      <c r="T63" s="1"/>
      <c r="U63" s="1">
        <v>3.42</v>
      </c>
      <c r="V63" s="1">
        <v>1.71</v>
      </c>
      <c r="W63" s="5">
        <v>0</v>
      </c>
      <c r="X63" s="1" t="s">
        <v>162</v>
      </c>
      <c r="Y63" s="1">
        <v>0</v>
      </c>
      <c r="Z63" s="14">
        <v>6773.2</v>
      </c>
      <c r="AA63" s="2">
        <v>14438.48</v>
      </c>
      <c r="AB63" s="1">
        <v>24</v>
      </c>
      <c r="AC63" s="1">
        <v>0</v>
      </c>
      <c r="AD63" s="1">
        <v>0</v>
      </c>
      <c r="AE63" s="1">
        <v>0</v>
      </c>
      <c r="AF63" s="1">
        <v>281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99</v>
      </c>
      <c r="AW63" s="1">
        <v>0</v>
      </c>
      <c r="AX63" s="1">
        <v>0</v>
      </c>
      <c r="AY63" s="1">
        <v>0</v>
      </c>
      <c r="AZ63" s="1">
        <v>115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82</v>
      </c>
      <c r="BG63" s="1">
        <v>0</v>
      </c>
      <c r="BH63" s="1">
        <v>0</v>
      </c>
      <c r="BI63" s="1">
        <v>0</v>
      </c>
      <c r="BJ63" s="1">
        <v>41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>
      <c r="A64" s="1">
        <v>70080</v>
      </c>
      <c r="B64" s="1" t="s">
        <v>159</v>
      </c>
      <c r="C64" s="1">
        <v>12</v>
      </c>
      <c r="D64" s="1">
        <v>285</v>
      </c>
      <c r="E64" s="1" t="s">
        <v>64</v>
      </c>
      <c r="F64" s="1">
        <v>35</v>
      </c>
      <c r="G64" s="1" t="s">
        <v>76</v>
      </c>
      <c r="H64" s="2">
        <v>74.31</v>
      </c>
      <c r="I64" s="2">
        <v>891.72</v>
      </c>
      <c r="J64" s="10">
        <f t="shared" si="2"/>
        <v>17834.400000000001</v>
      </c>
      <c r="K64" s="11">
        <f t="shared" si="3"/>
        <v>20</v>
      </c>
      <c r="L64" s="1">
        <v>0.67</v>
      </c>
      <c r="M64" s="1">
        <v>8.83</v>
      </c>
      <c r="N64" s="5">
        <v>0</v>
      </c>
      <c r="O64" s="1"/>
      <c r="P64" s="18">
        <v>46.5</v>
      </c>
      <c r="Q64" s="1">
        <v>3.42</v>
      </c>
      <c r="R64" s="1">
        <v>1.58</v>
      </c>
      <c r="S64" s="5">
        <v>20</v>
      </c>
      <c r="T64" s="1"/>
      <c r="U64" s="1">
        <v>3.08</v>
      </c>
      <c r="V64" s="1">
        <v>1.92</v>
      </c>
      <c r="W64" s="5">
        <v>0</v>
      </c>
      <c r="X64" s="1" t="s">
        <v>162</v>
      </c>
      <c r="Y64" s="1">
        <v>0</v>
      </c>
      <c r="Z64" s="14">
        <v>6390.66</v>
      </c>
      <c r="AA64" s="2">
        <v>10997.88</v>
      </c>
      <c r="AB64" s="1">
        <v>8</v>
      </c>
      <c r="AC64" s="1">
        <v>0</v>
      </c>
      <c r="AD64" s="1">
        <v>0</v>
      </c>
      <c r="AE64" s="1">
        <v>0</v>
      </c>
      <c r="AF64" s="1">
        <v>106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41</v>
      </c>
      <c r="AW64" s="1">
        <v>0</v>
      </c>
      <c r="AX64" s="1">
        <v>0</v>
      </c>
      <c r="AY64" s="1">
        <v>0</v>
      </c>
      <c r="AZ64" s="1">
        <v>19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37</v>
      </c>
      <c r="BG64" s="1">
        <v>0</v>
      </c>
      <c r="BH64" s="1">
        <v>0</v>
      </c>
      <c r="BI64" s="1">
        <v>0</v>
      </c>
      <c r="BJ64" s="1">
        <v>23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>
      <c r="A65" s="1">
        <v>70055</v>
      </c>
      <c r="B65" s="1" t="s">
        <v>139</v>
      </c>
      <c r="C65" s="1">
        <v>28</v>
      </c>
      <c r="D65" s="1">
        <v>285</v>
      </c>
      <c r="E65" s="1" t="s">
        <v>64</v>
      </c>
      <c r="F65" s="1">
        <v>974</v>
      </c>
      <c r="G65" s="1" t="s">
        <v>110</v>
      </c>
      <c r="H65" s="2">
        <v>34.56</v>
      </c>
      <c r="I65" s="2">
        <v>967.68</v>
      </c>
      <c r="J65" s="10">
        <f t="shared" si="2"/>
        <v>0</v>
      </c>
      <c r="K65" s="11">
        <f t="shared" si="3"/>
        <v>0</v>
      </c>
      <c r="L65" s="1">
        <v>1.18</v>
      </c>
      <c r="M65" s="1">
        <v>10.82</v>
      </c>
      <c r="N65" s="5">
        <v>0</v>
      </c>
      <c r="O65" s="1"/>
      <c r="P65" s="18">
        <v>16.34</v>
      </c>
      <c r="Q65" s="1">
        <v>1.39</v>
      </c>
      <c r="R65" s="1">
        <v>9</v>
      </c>
      <c r="S65" s="5">
        <v>0</v>
      </c>
      <c r="T65" s="1"/>
      <c r="U65" s="1">
        <v>3.71</v>
      </c>
      <c r="V65" s="1">
        <v>17.96</v>
      </c>
      <c r="W65" s="5">
        <v>0</v>
      </c>
      <c r="X65" s="1"/>
      <c r="Y65" s="1">
        <v>0</v>
      </c>
      <c r="Z65" s="14">
        <v>6082.56</v>
      </c>
      <c r="AA65" s="2">
        <v>36564.480000000003</v>
      </c>
      <c r="AB65" s="1">
        <v>33</v>
      </c>
      <c r="AC65" s="1">
        <v>0</v>
      </c>
      <c r="AD65" s="1">
        <v>0</v>
      </c>
      <c r="AE65" s="1">
        <v>0</v>
      </c>
      <c r="AF65" s="1">
        <v>303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39</v>
      </c>
      <c r="AW65" s="1">
        <v>0</v>
      </c>
      <c r="AX65" s="1">
        <v>0</v>
      </c>
      <c r="AY65" s="1">
        <v>0</v>
      </c>
      <c r="AZ65" s="1">
        <v>252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104</v>
      </c>
      <c r="BG65" s="1">
        <v>0</v>
      </c>
      <c r="BH65" s="1">
        <v>0</v>
      </c>
      <c r="BI65" s="1">
        <v>0</v>
      </c>
      <c r="BJ65" s="1">
        <v>503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>
      <c r="A66" s="1">
        <v>70085</v>
      </c>
      <c r="B66" s="1" t="s">
        <v>153</v>
      </c>
      <c r="C66" s="1">
        <v>12</v>
      </c>
      <c r="D66" s="1">
        <v>285</v>
      </c>
      <c r="E66" s="1" t="s">
        <v>64</v>
      </c>
      <c r="F66" s="1">
        <v>573</v>
      </c>
      <c r="G66" s="1" t="s">
        <v>87</v>
      </c>
      <c r="H66" s="2">
        <v>77.58</v>
      </c>
      <c r="I66" s="2">
        <v>930.96</v>
      </c>
      <c r="J66" s="10">
        <f t="shared" si="2"/>
        <v>4654.8</v>
      </c>
      <c r="K66" s="11">
        <f t="shared" si="3"/>
        <v>5</v>
      </c>
      <c r="L66" s="1">
        <v>0.08</v>
      </c>
      <c r="M66" s="1">
        <v>0.08</v>
      </c>
      <c r="N66" s="20">
        <v>2</v>
      </c>
      <c r="O66" s="1"/>
      <c r="P66" s="18">
        <v>11.96</v>
      </c>
      <c r="Q66" s="1">
        <v>5.33</v>
      </c>
      <c r="R66" s="1">
        <v>12.67</v>
      </c>
      <c r="S66" s="5">
        <v>0</v>
      </c>
      <c r="T66" s="1"/>
      <c r="U66" s="1">
        <v>1.08</v>
      </c>
      <c r="V66" s="1">
        <v>1.67</v>
      </c>
      <c r="W66" s="5">
        <v>3</v>
      </c>
      <c r="X66" s="1"/>
      <c r="Y66" s="1">
        <v>0</v>
      </c>
      <c r="Z66" s="14">
        <v>6051.24</v>
      </c>
      <c r="AA66" s="2">
        <v>13421.34</v>
      </c>
      <c r="AB66" s="1">
        <v>1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64</v>
      </c>
      <c r="AW66" s="1">
        <v>0</v>
      </c>
      <c r="AX66" s="1">
        <v>0</v>
      </c>
      <c r="AY66" s="1">
        <v>0</v>
      </c>
      <c r="AZ66" s="1">
        <v>152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13</v>
      </c>
      <c r="BG66" s="1">
        <v>0</v>
      </c>
      <c r="BH66" s="1">
        <v>0</v>
      </c>
      <c r="BI66" s="1">
        <v>0</v>
      </c>
      <c r="BJ66" s="1">
        <v>20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>
      <c r="A67" s="1">
        <v>70144</v>
      </c>
      <c r="B67" s="1" t="s">
        <v>177</v>
      </c>
      <c r="C67" s="1">
        <v>12</v>
      </c>
      <c r="D67" s="1">
        <v>285</v>
      </c>
      <c r="E67" s="1" t="s">
        <v>64</v>
      </c>
      <c r="F67" s="1">
        <v>567</v>
      </c>
      <c r="G67" s="1" t="s">
        <v>74</v>
      </c>
      <c r="H67" s="2">
        <v>64.44</v>
      </c>
      <c r="I67" s="2">
        <v>773.28</v>
      </c>
      <c r="J67" s="10">
        <f t="shared" si="2"/>
        <v>0</v>
      </c>
      <c r="K67" s="11">
        <f t="shared" si="3"/>
        <v>0</v>
      </c>
      <c r="L67" s="1">
        <v>0.33</v>
      </c>
      <c r="M67" s="1">
        <v>11.83</v>
      </c>
      <c r="N67" s="5">
        <v>0</v>
      </c>
      <c r="O67" s="1"/>
      <c r="P67" s="18">
        <v>11.54</v>
      </c>
      <c r="Q67" s="1">
        <v>4.08</v>
      </c>
      <c r="R67" s="1">
        <v>5.67</v>
      </c>
      <c r="S67" s="5">
        <v>0</v>
      </c>
      <c r="T67" s="1"/>
      <c r="U67" s="1">
        <v>2.83</v>
      </c>
      <c r="V67" s="1">
        <v>6</v>
      </c>
      <c r="W67" s="5">
        <v>0</v>
      </c>
      <c r="X67" s="1"/>
      <c r="Y67" s="1">
        <v>0</v>
      </c>
      <c r="Z67" s="14">
        <v>5606.28</v>
      </c>
      <c r="AA67" s="2">
        <v>18172.080000000002</v>
      </c>
      <c r="AB67" s="1">
        <v>4</v>
      </c>
      <c r="AC67" s="1">
        <v>0</v>
      </c>
      <c r="AD67" s="1">
        <v>0</v>
      </c>
      <c r="AE67" s="1">
        <v>0</v>
      </c>
      <c r="AF67" s="1">
        <v>142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49</v>
      </c>
      <c r="AW67" s="1">
        <v>0</v>
      </c>
      <c r="AX67" s="1">
        <v>0</v>
      </c>
      <c r="AY67" s="1">
        <v>0</v>
      </c>
      <c r="AZ67" s="1">
        <v>68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34</v>
      </c>
      <c r="BG67" s="1">
        <v>0</v>
      </c>
      <c r="BH67" s="1">
        <v>0</v>
      </c>
      <c r="BI67" s="1">
        <v>0</v>
      </c>
      <c r="BJ67" s="1">
        <v>72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>
      <c r="A68" s="1">
        <v>70275</v>
      </c>
      <c r="B68" s="1" t="s">
        <v>161</v>
      </c>
      <c r="C68" s="1">
        <v>32</v>
      </c>
      <c r="D68" s="1">
        <v>285</v>
      </c>
      <c r="E68" s="1" t="s">
        <v>64</v>
      </c>
      <c r="F68" s="1">
        <v>573</v>
      </c>
      <c r="G68" s="1" t="s">
        <v>87</v>
      </c>
      <c r="H68" s="2">
        <v>33.270000000000003</v>
      </c>
      <c r="I68" s="2">
        <v>1064.6400000000001</v>
      </c>
      <c r="J68" s="10">
        <f t="shared" si="2"/>
        <v>5323.2000000000007</v>
      </c>
      <c r="K68" s="11">
        <f t="shared" si="3"/>
        <v>5</v>
      </c>
      <c r="L68" s="1">
        <v>0.72</v>
      </c>
      <c r="M68" s="1">
        <v>6.53</v>
      </c>
      <c r="N68" s="5">
        <v>0</v>
      </c>
      <c r="O68" s="1"/>
      <c r="P68" s="18">
        <v>11.08</v>
      </c>
      <c r="Q68" s="1">
        <v>1.97</v>
      </c>
      <c r="R68" s="1">
        <v>2.19</v>
      </c>
      <c r="S68" s="5">
        <v>5</v>
      </c>
      <c r="T68" s="1"/>
      <c r="U68" s="1">
        <v>2.5</v>
      </c>
      <c r="V68" s="1">
        <v>1.91</v>
      </c>
      <c r="W68" s="5">
        <v>0</v>
      </c>
      <c r="X68" s="1"/>
      <c r="Y68" s="1">
        <v>0</v>
      </c>
      <c r="Z68" s="14">
        <v>5522.82</v>
      </c>
      <c r="AA68" s="2">
        <v>11311.8</v>
      </c>
      <c r="AB68" s="1">
        <v>23</v>
      </c>
      <c r="AC68" s="1">
        <v>0</v>
      </c>
      <c r="AD68" s="1">
        <v>0</v>
      </c>
      <c r="AE68" s="1">
        <v>0</v>
      </c>
      <c r="AF68" s="1">
        <v>209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63</v>
      </c>
      <c r="AW68" s="1">
        <v>0</v>
      </c>
      <c r="AX68" s="1">
        <v>0</v>
      </c>
      <c r="AY68" s="1">
        <v>0</v>
      </c>
      <c r="AZ68" s="1">
        <v>70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80</v>
      </c>
      <c r="BG68" s="1">
        <v>0</v>
      </c>
      <c r="BH68" s="1">
        <v>0</v>
      </c>
      <c r="BI68" s="1">
        <v>0</v>
      </c>
      <c r="BJ68" s="1">
        <v>61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>
      <c r="A69" s="1">
        <v>70010</v>
      </c>
      <c r="B69" s="1" t="s">
        <v>178</v>
      </c>
      <c r="C69" s="1">
        <v>15</v>
      </c>
      <c r="D69" s="1">
        <v>285</v>
      </c>
      <c r="E69" s="1" t="s">
        <v>64</v>
      </c>
      <c r="F69" s="1">
        <v>562</v>
      </c>
      <c r="G69" s="1" t="s">
        <v>65</v>
      </c>
      <c r="H69" s="2">
        <v>28.82</v>
      </c>
      <c r="I69" s="2">
        <v>432.3</v>
      </c>
      <c r="J69" s="10">
        <f t="shared" si="2"/>
        <v>2161.5</v>
      </c>
      <c r="K69" s="11">
        <f t="shared" si="3"/>
        <v>5</v>
      </c>
      <c r="L69" s="1">
        <v>0.4</v>
      </c>
      <c r="M69" s="1">
        <v>11.07</v>
      </c>
      <c r="N69" s="5">
        <v>0</v>
      </c>
      <c r="O69" s="1"/>
      <c r="P69" s="18">
        <v>19.27</v>
      </c>
      <c r="Q69" s="1">
        <v>8.93</v>
      </c>
      <c r="R69" s="1">
        <v>7.87</v>
      </c>
      <c r="S69" s="5">
        <v>5</v>
      </c>
      <c r="T69" s="1"/>
      <c r="U69" s="1">
        <v>3.13</v>
      </c>
      <c r="V69" s="1">
        <v>2.27</v>
      </c>
      <c r="W69" s="5">
        <v>0</v>
      </c>
      <c r="X69" s="1"/>
      <c r="Y69" s="1">
        <v>0</v>
      </c>
      <c r="Z69" s="14">
        <v>5389.34</v>
      </c>
      <c r="AA69" s="2">
        <v>9164.76</v>
      </c>
      <c r="AB69" s="1">
        <v>6</v>
      </c>
      <c r="AC69" s="1">
        <v>0</v>
      </c>
      <c r="AD69" s="1">
        <v>0</v>
      </c>
      <c r="AE69" s="1">
        <v>0</v>
      </c>
      <c r="AF69" s="1">
        <v>166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134</v>
      </c>
      <c r="AW69" s="1">
        <v>0</v>
      </c>
      <c r="AX69" s="1">
        <v>0</v>
      </c>
      <c r="AY69" s="1">
        <v>0</v>
      </c>
      <c r="AZ69" s="1">
        <v>118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47</v>
      </c>
      <c r="BG69" s="1">
        <v>0</v>
      </c>
      <c r="BH69" s="1">
        <v>0</v>
      </c>
      <c r="BI69" s="1">
        <v>0</v>
      </c>
      <c r="BJ69" s="1">
        <v>34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>
      <c r="A70" s="1">
        <v>70084</v>
      </c>
      <c r="B70" s="1" t="s">
        <v>135</v>
      </c>
      <c r="C70" s="1">
        <v>12</v>
      </c>
      <c r="D70" s="1">
        <v>285</v>
      </c>
      <c r="E70" s="1" t="s">
        <v>64</v>
      </c>
      <c r="F70" s="1">
        <v>35</v>
      </c>
      <c r="G70" s="1" t="s">
        <v>76</v>
      </c>
      <c r="H70" s="2">
        <v>65.12</v>
      </c>
      <c r="I70" s="2">
        <v>781.44</v>
      </c>
      <c r="J70" s="10">
        <f t="shared" si="2"/>
        <v>0</v>
      </c>
      <c r="K70" s="11">
        <f t="shared" si="3"/>
        <v>0</v>
      </c>
      <c r="L70" s="1">
        <v>0.5</v>
      </c>
      <c r="M70" s="1">
        <v>4.08</v>
      </c>
      <c r="N70" s="5">
        <v>0</v>
      </c>
      <c r="O70" s="1"/>
      <c r="P70" s="18">
        <v>10.42</v>
      </c>
      <c r="Q70" s="1">
        <v>3.92</v>
      </c>
      <c r="R70" s="1">
        <v>6.42</v>
      </c>
      <c r="S70" s="5">
        <v>0</v>
      </c>
      <c r="T70" s="1"/>
      <c r="U70" s="1">
        <v>2.33</v>
      </c>
      <c r="V70" s="1">
        <v>6.75</v>
      </c>
      <c r="W70" s="5">
        <v>0</v>
      </c>
      <c r="X70" s="1"/>
      <c r="Y70" s="1">
        <v>0</v>
      </c>
      <c r="Z70" s="14">
        <v>5274.72</v>
      </c>
      <c r="AA70" s="2">
        <v>13479.84</v>
      </c>
      <c r="AB70" s="1">
        <v>6</v>
      </c>
      <c r="AC70" s="1">
        <v>0</v>
      </c>
      <c r="AD70" s="1">
        <v>0</v>
      </c>
      <c r="AE70" s="1">
        <v>0</v>
      </c>
      <c r="AF70" s="1">
        <v>49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47</v>
      </c>
      <c r="AW70" s="1">
        <v>0</v>
      </c>
      <c r="AX70" s="1">
        <v>0</v>
      </c>
      <c r="AY70" s="1">
        <v>0</v>
      </c>
      <c r="AZ70" s="1">
        <v>77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28</v>
      </c>
      <c r="BG70" s="1">
        <v>0</v>
      </c>
      <c r="BH70" s="1">
        <v>0</v>
      </c>
      <c r="BI70" s="1">
        <v>0</v>
      </c>
      <c r="BJ70" s="1">
        <v>81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>
      <c r="A71" s="1">
        <v>70046</v>
      </c>
      <c r="B71" s="1" t="s">
        <v>194</v>
      </c>
      <c r="C71" s="1">
        <v>24</v>
      </c>
      <c r="D71" s="1">
        <v>285</v>
      </c>
      <c r="E71" s="1" t="s">
        <v>64</v>
      </c>
      <c r="F71" s="1">
        <v>558</v>
      </c>
      <c r="G71" s="1" t="s">
        <v>67</v>
      </c>
      <c r="H71" s="2">
        <v>40.9</v>
      </c>
      <c r="I71" s="2">
        <v>981.6</v>
      </c>
      <c r="J71" s="10">
        <f t="shared" si="2"/>
        <v>14724</v>
      </c>
      <c r="K71" s="11">
        <f t="shared" si="3"/>
        <v>15</v>
      </c>
      <c r="L71" s="1">
        <v>3.25</v>
      </c>
      <c r="M71" s="1">
        <v>6.12</v>
      </c>
      <c r="N71" s="5">
        <v>0</v>
      </c>
      <c r="O71" s="1"/>
      <c r="P71" s="18">
        <v>27.83</v>
      </c>
      <c r="Q71" s="1">
        <v>2.04</v>
      </c>
      <c r="R71" s="1">
        <v>4.83</v>
      </c>
      <c r="S71" s="5">
        <v>10</v>
      </c>
      <c r="T71" s="1"/>
      <c r="U71" s="1">
        <v>0.04</v>
      </c>
      <c r="V71" s="1">
        <v>0</v>
      </c>
      <c r="W71" s="5">
        <v>5</v>
      </c>
      <c r="X71" s="1"/>
      <c r="Y71" s="1">
        <v>0</v>
      </c>
      <c r="Z71" s="14">
        <v>5235.2</v>
      </c>
      <c r="AA71" s="2">
        <v>10756.7</v>
      </c>
      <c r="AB71" s="1">
        <v>78</v>
      </c>
      <c r="AC71" s="1">
        <v>0</v>
      </c>
      <c r="AD71" s="1">
        <v>0</v>
      </c>
      <c r="AE71" s="1">
        <v>0</v>
      </c>
      <c r="AF71" s="1">
        <v>147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49</v>
      </c>
      <c r="AW71" s="1">
        <v>0</v>
      </c>
      <c r="AX71" s="1">
        <v>0</v>
      </c>
      <c r="AY71" s="1">
        <v>0</v>
      </c>
      <c r="AZ71" s="1">
        <v>116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>
      <c r="A72" s="1">
        <v>70026</v>
      </c>
      <c r="B72" s="1" t="s">
        <v>143</v>
      </c>
      <c r="C72" s="1">
        <v>18</v>
      </c>
      <c r="D72" s="1">
        <v>285</v>
      </c>
      <c r="E72" s="1" t="s">
        <v>64</v>
      </c>
      <c r="F72" s="1">
        <v>558</v>
      </c>
      <c r="G72" s="1" t="s">
        <v>67</v>
      </c>
      <c r="H72" s="2">
        <v>49.07</v>
      </c>
      <c r="I72" s="2">
        <v>883.26</v>
      </c>
      <c r="J72" s="10">
        <f t="shared" si="2"/>
        <v>8832.6</v>
      </c>
      <c r="K72" s="11">
        <f t="shared" si="3"/>
        <v>10</v>
      </c>
      <c r="L72" s="1">
        <v>1.89</v>
      </c>
      <c r="M72" s="1">
        <v>1.72</v>
      </c>
      <c r="N72" s="20">
        <v>2</v>
      </c>
      <c r="O72" s="1"/>
      <c r="P72" s="18">
        <v>10.83</v>
      </c>
      <c r="Q72" s="1">
        <v>3.83</v>
      </c>
      <c r="R72" s="1">
        <v>0.33</v>
      </c>
      <c r="S72" s="5">
        <v>5</v>
      </c>
      <c r="T72" s="1"/>
      <c r="U72" s="1">
        <v>0.17</v>
      </c>
      <c r="V72" s="1">
        <v>0.89</v>
      </c>
      <c r="W72" s="5">
        <v>3</v>
      </c>
      <c r="X72" s="1"/>
      <c r="Y72" s="1">
        <v>0</v>
      </c>
      <c r="Z72" s="14">
        <v>5201.42</v>
      </c>
      <c r="AA72" s="2">
        <v>2600.71</v>
      </c>
      <c r="AB72" s="1">
        <v>34</v>
      </c>
      <c r="AC72" s="1">
        <v>0</v>
      </c>
      <c r="AD72" s="1">
        <v>0</v>
      </c>
      <c r="AE72" s="1">
        <v>0</v>
      </c>
      <c r="AF72" s="1">
        <v>31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69</v>
      </c>
      <c r="AW72" s="1">
        <v>0</v>
      </c>
      <c r="AX72" s="1">
        <v>0</v>
      </c>
      <c r="AY72" s="1">
        <v>0</v>
      </c>
      <c r="AZ72" s="1">
        <v>6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3</v>
      </c>
      <c r="BG72" s="1">
        <v>0</v>
      </c>
      <c r="BH72" s="1">
        <v>0</v>
      </c>
      <c r="BI72" s="1">
        <v>0</v>
      </c>
      <c r="BJ72" s="1">
        <v>16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>
      <c r="A73" s="1">
        <v>70058</v>
      </c>
      <c r="B73" s="1" t="s">
        <v>147</v>
      </c>
      <c r="C73" s="1">
        <v>32</v>
      </c>
      <c r="D73" s="1">
        <v>285</v>
      </c>
      <c r="E73" s="1" t="s">
        <v>64</v>
      </c>
      <c r="F73" s="1">
        <v>573</v>
      </c>
      <c r="G73" s="1" t="s">
        <v>87</v>
      </c>
      <c r="H73" s="2">
        <v>33.270000000000003</v>
      </c>
      <c r="I73" s="2">
        <v>1064.6400000000001</v>
      </c>
      <c r="J73" s="10">
        <f t="shared" si="2"/>
        <v>7452.4800000000005</v>
      </c>
      <c r="K73" s="11">
        <f t="shared" si="3"/>
        <v>7</v>
      </c>
      <c r="L73" s="1">
        <v>1.1200000000000001</v>
      </c>
      <c r="M73" s="1">
        <v>-0.28000000000000003</v>
      </c>
      <c r="N73" s="20">
        <v>2</v>
      </c>
      <c r="O73" s="1"/>
      <c r="P73" s="18">
        <v>12.22</v>
      </c>
      <c r="Q73" s="1">
        <v>2.72</v>
      </c>
      <c r="R73" s="1">
        <v>0.5</v>
      </c>
      <c r="S73" s="5">
        <v>5</v>
      </c>
      <c r="T73" s="1"/>
      <c r="U73" s="1">
        <v>1</v>
      </c>
      <c r="V73" s="1">
        <v>1.72</v>
      </c>
      <c r="W73" s="5">
        <v>0</v>
      </c>
      <c r="X73" s="1"/>
      <c r="Y73" s="1">
        <v>0</v>
      </c>
      <c r="Z73" s="14">
        <v>5156.8500000000004</v>
      </c>
      <c r="AA73" s="2">
        <v>2062.7399999999998</v>
      </c>
      <c r="AB73" s="1">
        <v>36</v>
      </c>
      <c r="AC73" s="1">
        <v>0</v>
      </c>
      <c r="AD73" s="1">
        <v>0</v>
      </c>
      <c r="AE73" s="1">
        <v>0</v>
      </c>
      <c r="AF73" s="1">
        <v>-9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87</v>
      </c>
      <c r="AW73" s="1">
        <v>0</v>
      </c>
      <c r="AX73" s="1">
        <v>0</v>
      </c>
      <c r="AY73" s="1">
        <v>0</v>
      </c>
      <c r="AZ73" s="1">
        <v>16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32</v>
      </c>
      <c r="BG73" s="1">
        <v>0</v>
      </c>
      <c r="BH73" s="1">
        <v>0</v>
      </c>
      <c r="BI73" s="1">
        <v>0</v>
      </c>
      <c r="BJ73" s="1">
        <v>55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>
      <c r="A74" s="1">
        <v>70027</v>
      </c>
      <c r="B74" s="1" t="s">
        <v>164</v>
      </c>
      <c r="C74" s="1">
        <v>24</v>
      </c>
      <c r="D74" s="1">
        <v>285</v>
      </c>
      <c r="E74" s="1" t="s">
        <v>64</v>
      </c>
      <c r="F74" s="1">
        <v>558</v>
      </c>
      <c r="G74" s="1" t="s">
        <v>67</v>
      </c>
      <c r="H74" s="2">
        <v>41.93</v>
      </c>
      <c r="I74" s="2">
        <v>1006.32</v>
      </c>
      <c r="J74" s="10">
        <f t="shared" si="2"/>
        <v>20126.400000000001</v>
      </c>
      <c r="K74" s="11">
        <f t="shared" si="3"/>
        <v>20</v>
      </c>
      <c r="L74" s="1">
        <v>2.62</v>
      </c>
      <c r="M74" s="1">
        <v>2.04</v>
      </c>
      <c r="N74" s="5">
        <v>0</v>
      </c>
      <c r="O74" s="1"/>
      <c r="P74" s="18">
        <v>31.21</v>
      </c>
      <c r="Q74" s="1">
        <v>2.46</v>
      </c>
      <c r="R74" s="1">
        <v>1.58</v>
      </c>
      <c r="S74" s="5">
        <v>15</v>
      </c>
      <c r="T74" s="1"/>
      <c r="U74" s="1">
        <v>0</v>
      </c>
      <c r="V74" s="1">
        <v>0</v>
      </c>
      <c r="W74" s="5">
        <v>5</v>
      </c>
      <c r="X74" s="1"/>
      <c r="Y74" s="1">
        <v>0</v>
      </c>
      <c r="Z74" s="14">
        <v>5115.46</v>
      </c>
      <c r="AA74" s="2">
        <v>3647.91</v>
      </c>
      <c r="AB74" s="1">
        <v>63</v>
      </c>
      <c r="AC74" s="1">
        <v>0</v>
      </c>
      <c r="AD74" s="1">
        <v>0</v>
      </c>
      <c r="AE74" s="1">
        <v>0</v>
      </c>
      <c r="AF74" s="1">
        <v>49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59</v>
      </c>
      <c r="AW74" s="1">
        <v>0</v>
      </c>
      <c r="AX74" s="1">
        <v>0</v>
      </c>
      <c r="AY74" s="1">
        <v>0</v>
      </c>
      <c r="AZ74" s="1">
        <v>38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>
      <c r="A75" s="1">
        <v>70023</v>
      </c>
      <c r="B75" s="1" t="s">
        <v>185</v>
      </c>
      <c r="C75" s="1">
        <v>12</v>
      </c>
      <c r="D75" s="1">
        <v>285</v>
      </c>
      <c r="E75" s="1" t="s">
        <v>64</v>
      </c>
      <c r="F75" s="1">
        <v>991</v>
      </c>
      <c r="G75" s="1" t="s">
        <v>141</v>
      </c>
      <c r="H75" s="2">
        <v>54.37</v>
      </c>
      <c r="I75" s="2">
        <v>652.44000000000005</v>
      </c>
      <c r="J75" s="10">
        <f t="shared" si="2"/>
        <v>0</v>
      </c>
      <c r="K75" s="11">
        <f t="shared" si="3"/>
        <v>0</v>
      </c>
      <c r="L75" s="1">
        <v>4.42</v>
      </c>
      <c r="M75" s="1">
        <v>2.17</v>
      </c>
      <c r="N75" s="5">
        <v>0</v>
      </c>
      <c r="O75" s="1"/>
      <c r="P75" s="18">
        <v>11.71</v>
      </c>
      <c r="Q75" s="1">
        <v>3.25</v>
      </c>
      <c r="R75" s="1">
        <v>6.5</v>
      </c>
      <c r="S75" s="5">
        <v>0</v>
      </c>
      <c r="T75" s="1"/>
      <c r="U75" s="1">
        <v>0</v>
      </c>
      <c r="V75" s="1">
        <v>0</v>
      </c>
      <c r="W75" s="16">
        <f>U75*0.8-V75</f>
        <v>0</v>
      </c>
      <c r="X75" s="1"/>
      <c r="Y75" s="1">
        <v>0</v>
      </c>
      <c r="Z75" s="14">
        <v>5002.04</v>
      </c>
      <c r="AA75" s="2">
        <v>5654.48</v>
      </c>
      <c r="AB75" s="1">
        <v>53</v>
      </c>
      <c r="AC75" s="1">
        <v>0</v>
      </c>
      <c r="AD75" s="1">
        <v>0</v>
      </c>
      <c r="AE75" s="1">
        <v>0</v>
      </c>
      <c r="AF75" s="1">
        <v>26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39</v>
      </c>
      <c r="AW75" s="1">
        <v>0</v>
      </c>
      <c r="AX75" s="1">
        <v>0</v>
      </c>
      <c r="AY75" s="1">
        <v>0</v>
      </c>
      <c r="AZ75" s="1">
        <v>78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>
      <c r="A76" s="1">
        <v>70968</v>
      </c>
      <c r="B76" s="1" t="s">
        <v>197</v>
      </c>
      <c r="C76" s="1">
        <v>12</v>
      </c>
      <c r="D76" s="1">
        <v>285</v>
      </c>
      <c r="E76" s="1" t="s">
        <v>64</v>
      </c>
      <c r="F76" s="1">
        <v>567</v>
      </c>
      <c r="G76" s="1" t="s">
        <v>74</v>
      </c>
      <c r="H76" s="2">
        <v>64.44</v>
      </c>
      <c r="I76" s="2">
        <v>773.28</v>
      </c>
      <c r="J76" s="10">
        <f t="shared" si="2"/>
        <v>7732.7999999999993</v>
      </c>
      <c r="K76" s="11">
        <f t="shared" si="3"/>
        <v>10</v>
      </c>
      <c r="L76" s="1">
        <v>0.75</v>
      </c>
      <c r="M76" s="1">
        <v>7.08</v>
      </c>
      <c r="N76" s="5">
        <v>0</v>
      </c>
      <c r="O76" s="1"/>
      <c r="P76" s="18">
        <v>14.5</v>
      </c>
      <c r="Q76" s="1">
        <v>2.75</v>
      </c>
      <c r="R76" s="1">
        <v>1.42</v>
      </c>
      <c r="S76" s="5">
        <v>5</v>
      </c>
      <c r="T76" s="1"/>
      <c r="U76" s="1">
        <v>2.83</v>
      </c>
      <c r="V76" s="1">
        <v>0.83</v>
      </c>
      <c r="W76" s="5">
        <v>5</v>
      </c>
      <c r="X76" s="1"/>
      <c r="Y76" s="1">
        <v>0</v>
      </c>
      <c r="Z76" s="15">
        <v>4897.4399999999996</v>
      </c>
      <c r="AA76" s="2">
        <v>7217.28</v>
      </c>
      <c r="AB76" s="1">
        <v>9</v>
      </c>
      <c r="AC76" s="1">
        <v>0</v>
      </c>
      <c r="AD76" s="1">
        <v>0</v>
      </c>
      <c r="AE76" s="1">
        <v>0</v>
      </c>
      <c r="AF76" s="1">
        <v>85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33</v>
      </c>
      <c r="AW76" s="1">
        <v>0</v>
      </c>
      <c r="AX76" s="1">
        <v>0</v>
      </c>
      <c r="AY76" s="1">
        <v>0</v>
      </c>
      <c r="AZ76" s="1">
        <v>17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34</v>
      </c>
      <c r="BG76" s="1">
        <v>0</v>
      </c>
      <c r="BH76" s="1">
        <v>0</v>
      </c>
      <c r="BI76" s="1">
        <v>0</v>
      </c>
      <c r="BJ76" s="1">
        <v>10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>
      <c r="A77" s="1">
        <v>70159</v>
      </c>
      <c r="B77" s="1" t="s">
        <v>166</v>
      </c>
      <c r="C77" s="1">
        <v>20</v>
      </c>
      <c r="D77" s="1">
        <v>285</v>
      </c>
      <c r="E77" s="1" t="s">
        <v>64</v>
      </c>
      <c r="F77" s="1">
        <v>322</v>
      </c>
      <c r="G77" s="1" t="s">
        <v>167</v>
      </c>
      <c r="H77" s="2">
        <v>68.760000000000005</v>
      </c>
      <c r="I77" s="2">
        <v>1375.2</v>
      </c>
      <c r="J77" s="10">
        <f t="shared" si="2"/>
        <v>110016</v>
      </c>
      <c r="K77" s="11">
        <f t="shared" si="3"/>
        <v>80</v>
      </c>
      <c r="L77" s="1">
        <v>0.4</v>
      </c>
      <c r="M77" s="1">
        <v>0.75</v>
      </c>
      <c r="N77" s="20">
        <v>20</v>
      </c>
      <c r="O77" s="1"/>
      <c r="P77" s="18">
        <v>48.78</v>
      </c>
      <c r="Q77" s="1">
        <v>1.3</v>
      </c>
      <c r="R77" s="1">
        <v>0</v>
      </c>
      <c r="S77" s="5">
        <v>40</v>
      </c>
      <c r="T77" s="1"/>
      <c r="U77" s="1">
        <v>1.85</v>
      </c>
      <c r="V77" s="1">
        <v>0.15</v>
      </c>
      <c r="W77" s="5">
        <v>20</v>
      </c>
      <c r="X77" s="1"/>
      <c r="Y77" s="1">
        <v>0</v>
      </c>
      <c r="Z77" s="15">
        <v>4881.96</v>
      </c>
      <c r="AA77" s="2">
        <v>1237.68</v>
      </c>
      <c r="AB77" s="1">
        <v>8</v>
      </c>
      <c r="AC77" s="1">
        <v>0</v>
      </c>
      <c r="AD77" s="1">
        <v>0</v>
      </c>
      <c r="AE77" s="1">
        <v>0</v>
      </c>
      <c r="AF77" s="1">
        <v>15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26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37</v>
      </c>
      <c r="BG77" s="1">
        <v>0</v>
      </c>
      <c r="BH77" s="1">
        <v>0</v>
      </c>
      <c r="BI77" s="1">
        <v>0</v>
      </c>
      <c r="BJ77" s="1">
        <v>3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>
      <c r="A78" s="1">
        <v>70110</v>
      </c>
      <c r="B78" s="1" t="s">
        <v>235</v>
      </c>
      <c r="C78" s="1">
        <v>18</v>
      </c>
      <c r="D78" s="1">
        <v>285</v>
      </c>
      <c r="E78" s="1" t="s">
        <v>64</v>
      </c>
      <c r="F78" s="1">
        <v>567</v>
      </c>
      <c r="G78" s="1" t="s">
        <v>74</v>
      </c>
      <c r="H78" s="2">
        <v>51.52</v>
      </c>
      <c r="I78" s="2">
        <v>927.36</v>
      </c>
      <c r="J78" s="10">
        <f t="shared" si="2"/>
        <v>9273.6</v>
      </c>
      <c r="K78" s="11">
        <f t="shared" si="3"/>
        <v>10</v>
      </c>
      <c r="L78" s="1">
        <v>4.22</v>
      </c>
      <c r="M78" s="1">
        <v>0.94</v>
      </c>
      <c r="N78" s="20">
        <v>5</v>
      </c>
      <c r="O78" s="1"/>
      <c r="P78" s="18">
        <v>2.83</v>
      </c>
      <c r="Q78" s="1">
        <v>1</v>
      </c>
      <c r="R78" s="1">
        <v>2</v>
      </c>
      <c r="S78" s="5">
        <v>0</v>
      </c>
      <c r="T78" s="1"/>
      <c r="U78" s="1">
        <v>0</v>
      </c>
      <c r="V78" s="1">
        <v>0</v>
      </c>
      <c r="W78" s="5">
        <v>5</v>
      </c>
      <c r="X78" s="1"/>
      <c r="Y78" s="1">
        <v>0</v>
      </c>
      <c r="Z78" s="15">
        <v>4842.88</v>
      </c>
      <c r="AA78" s="2">
        <v>2730.56</v>
      </c>
      <c r="AB78" s="1">
        <v>76</v>
      </c>
      <c r="AC78" s="1">
        <v>0</v>
      </c>
      <c r="AD78" s="1">
        <v>0</v>
      </c>
      <c r="AE78" s="1">
        <v>0</v>
      </c>
      <c r="AF78" s="1">
        <v>17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18</v>
      </c>
      <c r="AW78" s="1">
        <v>0</v>
      </c>
      <c r="AX78" s="1">
        <v>0</v>
      </c>
      <c r="AY78" s="1">
        <v>0</v>
      </c>
      <c r="AZ78" s="1">
        <v>36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>
      <c r="A79" s="1">
        <v>70134</v>
      </c>
      <c r="B79" s="1" t="s">
        <v>151</v>
      </c>
      <c r="C79" s="1">
        <v>24</v>
      </c>
      <c r="D79" s="1">
        <v>285</v>
      </c>
      <c r="E79" s="1" t="s">
        <v>64</v>
      </c>
      <c r="F79" s="1">
        <v>570</v>
      </c>
      <c r="G79" s="1" t="s">
        <v>72</v>
      </c>
      <c r="H79" s="2">
        <v>34.97</v>
      </c>
      <c r="I79" s="2">
        <v>839.28</v>
      </c>
      <c r="J79" s="10">
        <f t="shared" si="2"/>
        <v>2517.84</v>
      </c>
      <c r="K79" s="11">
        <f t="shared" si="3"/>
        <v>3</v>
      </c>
      <c r="L79" s="1">
        <v>0.57999999999999996</v>
      </c>
      <c r="M79" s="1">
        <v>3.71</v>
      </c>
      <c r="N79" s="5">
        <v>0</v>
      </c>
      <c r="O79" s="1"/>
      <c r="P79" s="18">
        <v>6.5</v>
      </c>
      <c r="Q79" s="1">
        <v>3.5</v>
      </c>
      <c r="R79" s="1">
        <v>2.21</v>
      </c>
      <c r="S79" s="5">
        <v>3</v>
      </c>
      <c r="T79" s="1"/>
      <c r="U79" s="1">
        <v>1.62</v>
      </c>
      <c r="V79" s="1">
        <v>5.58</v>
      </c>
      <c r="W79" s="5">
        <v>0</v>
      </c>
      <c r="X79" s="1"/>
      <c r="Y79" s="1">
        <v>0</v>
      </c>
      <c r="Z79" s="15">
        <v>4790.8900000000003</v>
      </c>
      <c r="AA79" s="2">
        <v>9651.7199999999993</v>
      </c>
      <c r="AB79" s="1">
        <v>14</v>
      </c>
      <c r="AC79" s="1">
        <v>0</v>
      </c>
      <c r="AD79" s="1">
        <v>0</v>
      </c>
      <c r="AE79" s="1">
        <v>0</v>
      </c>
      <c r="AF79" s="1">
        <v>89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84</v>
      </c>
      <c r="AW79" s="1">
        <v>0</v>
      </c>
      <c r="AX79" s="1">
        <v>0</v>
      </c>
      <c r="AY79" s="1">
        <v>0</v>
      </c>
      <c r="AZ79" s="1">
        <v>53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39</v>
      </c>
      <c r="BG79" s="1">
        <v>0</v>
      </c>
      <c r="BH79" s="1">
        <v>0</v>
      </c>
      <c r="BI79" s="1">
        <v>0</v>
      </c>
      <c r="BJ79" s="1">
        <v>134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>
      <c r="A80" s="1">
        <v>70984</v>
      </c>
      <c r="B80" s="1" t="s">
        <v>149</v>
      </c>
      <c r="C80" s="1">
        <v>5</v>
      </c>
      <c r="D80" s="1">
        <v>285</v>
      </c>
      <c r="E80" s="1" t="s">
        <v>64</v>
      </c>
      <c r="F80" s="1">
        <v>573</v>
      </c>
      <c r="G80" s="1" t="s">
        <v>87</v>
      </c>
      <c r="H80" s="2">
        <v>171.09</v>
      </c>
      <c r="I80" s="2">
        <v>855.45</v>
      </c>
      <c r="J80" s="10">
        <f t="shared" si="2"/>
        <v>2566.3500000000004</v>
      </c>
      <c r="K80" s="11">
        <f t="shared" si="3"/>
        <v>3</v>
      </c>
      <c r="L80" s="1">
        <v>0.4</v>
      </c>
      <c r="M80" s="1">
        <v>2.6</v>
      </c>
      <c r="N80" s="5">
        <v>0</v>
      </c>
      <c r="O80" s="1"/>
      <c r="P80" s="18">
        <v>7.3</v>
      </c>
      <c r="Q80" s="1">
        <v>4</v>
      </c>
      <c r="R80" s="1">
        <v>2</v>
      </c>
      <c r="S80" s="5">
        <v>3</v>
      </c>
      <c r="T80" s="1"/>
      <c r="U80" s="1">
        <v>1</v>
      </c>
      <c r="V80" s="1">
        <v>2.4</v>
      </c>
      <c r="W80" s="5">
        <v>0</v>
      </c>
      <c r="X80" s="1"/>
      <c r="Y80" s="1">
        <v>0</v>
      </c>
      <c r="Z80" s="15">
        <v>4619.43</v>
      </c>
      <c r="AA80" s="2">
        <v>5988.15</v>
      </c>
      <c r="AB80" s="1">
        <v>2</v>
      </c>
      <c r="AC80" s="1">
        <v>0</v>
      </c>
      <c r="AD80" s="1">
        <v>0</v>
      </c>
      <c r="AE80" s="1">
        <v>0</v>
      </c>
      <c r="AF80" s="1">
        <v>13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20</v>
      </c>
      <c r="AW80" s="1">
        <v>0</v>
      </c>
      <c r="AX80" s="1">
        <v>0</v>
      </c>
      <c r="AY80" s="1">
        <v>0</v>
      </c>
      <c r="AZ80" s="1">
        <v>10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5</v>
      </c>
      <c r="BG80" s="1">
        <v>0</v>
      </c>
      <c r="BH80" s="1">
        <v>0</v>
      </c>
      <c r="BI80" s="1">
        <v>0</v>
      </c>
      <c r="BJ80" s="1">
        <v>12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>
      <c r="A81" s="1">
        <v>70102</v>
      </c>
      <c r="B81" s="1" t="s">
        <v>188</v>
      </c>
      <c r="C81" s="1">
        <v>16</v>
      </c>
      <c r="D81" s="1">
        <v>285</v>
      </c>
      <c r="E81" s="1" t="s">
        <v>64</v>
      </c>
      <c r="F81" s="1">
        <v>570</v>
      </c>
      <c r="G81" s="1" t="s">
        <v>72</v>
      </c>
      <c r="H81" s="2">
        <v>38.191299999999998</v>
      </c>
      <c r="I81" s="2">
        <v>611.06079999999997</v>
      </c>
      <c r="J81" s="10">
        <f t="shared" si="2"/>
        <v>4888.4863999999998</v>
      </c>
      <c r="K81" s="11">
        <f t="shared" si="3"/>
        <v>8</v>
      </c>
      <c r="L81" s="1">
        <v>3</v>
      </c>
      <c r="M81" s="1">
        <v>2.31</v>
      </c>
      <c r="N81" s="5">
        <v>0</v>
      </c>
      <c r="O81" s="1"/>
      <c r="P81" s="18">
        <v>10.81</v>
      </c>
      <c r="Q81" s="1">
        <v>2.81</v>
      </c>
      <c r="R81" s="1">
        <v>3.56</v>
      </c>
      <c r="S81" s="5">
        <v>5</v>
      </c>
      <c r="T81" s="1"/>
      <c r="U81" s="1">
        <v>1.5</v>
      </c>
      <c r="V81" s="1">
        <v>0.56000000000000005</v>
      </c>
      <c r="W81" s="5">
        <v>3</v>
      </c>
      <c r="X81" s="1"/>
      <c r="Y81" s="1">
        <v>0</v>
      </c>
      <c r="Z81" s="15">
        <v>4468.38</v>
      </c>
      <c r="AA81" s="2">
        <v>3933.7</v>
      </c>
      <c r="AB81" s="1">
        <v>48</v>
      </c>
      <c r="AC81" s="1">
        <v>0</v>
      </c>
      <c r="AD81" s="1">
        <v>0</v>
      </c>
      <c r="AE81" s="1">
        <v>0</v>
      </c>
      <c r="AF81" s="1">
        <v>37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45</v>
      </c>
      <c r="AW81" s="1">
        <v>0</v>
      </c>
      <c r="AX81" s="1">
        <v>0</v>
      </c>
      <c r="AY81" s="1">
        <v>0</v>
      </c>
      <c r="AZ81" s="1">
        <v>57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24</v>
      </c>
      <c r="BG81" s="1">
        <v>0</v>
      </c>
      <c r="BH81" s="1">
        <v>0</v>
      </c>
      <c r="BI81" s="1">
        <v>0</v>
      </c>
      <c r="BJ81" s="1">
        <v>9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>
      <c r="A82" s="1">
        <v>70014</v>
      </c>
      <c r="B82" s="1" t="s">
        <v>124</v>
      </c>
      <c r="C82" s="1">
        <v>4</v>
      </c>
      <c r="D82" s="1">
        <v>285</v>
      </c>
      <c r="E82" s="1" t="s">
        <v>64</v>
      </c>
      <c r="F82" s="1">
        <v>562</v>
      </c>
      <c r="G82" s="1" t="s">
        <v>65</v>
      </c>
      <c r="H82" s="2">
        <v>80.58</v>
      </c>
      <c r="I82" s="2">
        <v>322.32</v>
      </c>
      <c r="J82" s="10">
        <f t="shared" si="2"/>
        <v>3223.2</v>
      </c>
      <c r="K82" s="11">
        <f t="shared" si="3"/>
        <v>10</v>
      </c>
      <c r="L82" s="1">
        <v>0.75</v>
      </c>
      <c r="M82" s="1">
        <v>0</v>
      </c>
      <c r="N82" s="20">
        <v>10</v>
      </c>
      <c r="O82" s="1"/>
      <c r="P82" s="18">
        <v>28</v>
      </c>
      <c r="Q82" s="1">
        <v>6</v>
      </c>
      <c r="R82" s="1">
        <v>0</v>
      </c>
      <c r="S82" s="5">
        <v>0</v>
      </c>
      <c r="T82" s="1"/>
      <c r="U82" s="1">
        <v>7</v>
      </c>
      <c r="V82" s="1">
        <v>15</v>
      </c>
      <c r="W82" s="5">
        <v>0</v>
      </c>
      <c r="X82" s="1"/>
      <c r="Y82" s="1">
        <v>0</v>
      </c>
      <c r="Z82" s="15">
        <v>4431.8999999999996</v>
      </c>
      <c r="AA82" s="2">
        <v>4834.8</v>
      </c>
      <c r="AB82" s="1">
        <v>3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24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28</v>
      </c>
      <c r="BG82" s="1">
        <v>0</v>
      </c>
      <c r="BH82" s="1">
        <v>0</v>
      </c>
      <c r="BI82" s="1">
        <v>0</v>
      </c>
      <c r="BJ82" s="1">
        <v>60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>
      <c r="A83" s="1">
        <v>70142</v>
      </c>
      <c r="B83" s="1" t="s">
        <v>252</v>
      </c>
      <c r="C83" s="1">
        <v>18</v>
      </c>
      <c r="D83" s="1">
        <v>285</v>
      </c>
      <c r="E83" s="1" t="s">
        <v>64</v>
      </c>
      <c r="F83" s="1">
        <v>991</v>
      </c>
      <c r="G83" s="1" t="s">
        <v>141</v>
      </c>
      <c r="H83" s="2">
        <v>64.94</v>
      </c>
      <c r="I83" s="2">
        <v>1168.92</v>
      </c>
      <c r="J83" s="10">
        <f t="shared" si="2"/>
        <v>0</v>
      </c>
      <c r="K83" s="11">
        <f t="shared" si="3"/>
        <v>0</v>
      </c>
      <c r="L83" s="1">
        <v>1.83</v>
      </c>
      <c r="M83" s="1">
        <v>1.61</v>
      </c>
      <c r="N83" s="5">
        <v>0</v>
      </c>
      <c r="O83" s="1"/>
      <c r="P83" s="18">
        <v>1.97</v>
      </c>
      <c r="Q83" s="1">
        <v>1.22</v>
      </c>
      <c r="R83" s="1">
        <v>3.83</v>
      </c>
      <c r="S83" s="5">
        <v>0</v>
      </c>
      <c r="T83" s="1"/>
      <c r="U83" s="1">
        <v>0.72</v>
      </c>
      <c r="V83" s="1">
        <v>-0.72</v>
      </c>
      <c r="W83" s="5">
        <v>0</v>
      </c>
      <c r="X83" s="1"/>
      <c r="Y83" s="1">
        <v>0</v>
      </c>
      <c r="Z83" s="15">
        <v>4415.92</v>
      </c>
      <c r="AA83" s="2">
        <v>5519.9</v>
      </c>
      <c r="AB83" s="1">
        <v>33</v>
      </c>
      <c r="AC83" s="1">
        <v>0</v>
      </c>
      <c r="AD83" s="1">
        <v>0</v>
      </c>
      <c r="AE83" s="1">
        <v>0</v>
      </c>
      <c r="AF83" s="1">
        <v>29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22</v>
      </c>
      <c r="AW83" s="1">
        <v>0</v>
      </c>
      <c r="AX83" s="1">
        <v>0</v>
      </c>
      <c r="AY83" s="1">
        <v>0</v>
      </c>
      <c r="AZ83" s="1">
        <v>69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13</v>
      </c>
      <c r="BG83" s="1">
        <v>0</v>
      </c>
      <c r="BH83" s="1">
        <v>0</v>
      </c>
      <c r="BI83" s="1">
        <v>0</v>
      </c>
      <c r="BJ83" s="1">
        <v>-13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>
      <c r="A84" s="1">
        <v>70064</v>
      </c>
      <c r="B84" s="1" t="s">
        <v>193</v>
      </c>
      <c r="C84" s="1">
        <v>24</v>
      </c>
      <c r="D84" s="1">
        <v>285</v>
      </c>
      <c r="E84" s="1" t="s">
        <v>64</v>
      </c>
      <c r="F84" s="1">
        <v>570</v>
      </c>
      <c r="G84" s="1" t="s">
        <v>72</v>
      </c>
      <c r="H84" s="2">
        <v>34.97</v>
      </c>
      <c r="I84" s="2">
        <v>839.28</v>
      </c>
      <c r="J84" s="10">
        <f t="shared" si="2"/>
        <v>0</v>
      </c>
      <c r="K84" s="11">
        <f t="shared" si="3"/>
        <v>0</v>
      </c>
      <c r="L84" s="1">
        <v>0.21</v>
      </c>
      <c r="M84" s="1">
        <v>9.7899999999999991</v>
      </c>
      <c r="N84" s="5">
        <v>0</v>
      </c>
      <c r="O84" s="1"/>
      <c r="P84" s="18">
        <v>4.4000000000000004</v>
      </c>
      <c r="Q84" s="1">
        <v>2.54</v>
      </c>
      <c r="R84" s="1">
        <v>9.42</v>
      </c>
      <c r="S84" s="5">
        <v>0</v>
      </c>
      <c r="T84" s="1"/>
      <c r="U84" s="1">
        <v>2.5</v>
      </c>
      <c r="V84" s="1">
        <v>15.04</v>
      </c>
      <c r="W84" s="5">
        <v>0</v>
      </c>
      <c r="X84" s="1"/>
      <c r="Y84" s="1">
        <v>0</v>
      </c>
      <c r="Z84" s="15">
        <v>4406.22</v>
      </c>
      <c r="AA84" s="2">
        <v>28745.34</v>
      </c>
      <c r="AB84" s="1">
        <v>5</v>
      </c>
      <c r="AC84" s="1">
        <v>0</v>
      </c>
      <c r="AD84" s="1">
        <v>0</v>
      </c>
      <c r="AE84" s="1">
        <v>0</v>
      </c>
      <c r="AF84" s="1">
        <v>235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61</v>
      </c>
      <c r="AW84" s="1">
        <v>0</v>
      </c>
      <c r="AX84" s="1">
        <v>0</v>
      </c>
      <c r="AY84" s="1">
        <v>0</v>
      </c>
      <c r="AZ84" s="1">
        <v>226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60</v>
      </c>
      <c r="BG84" s="1">
        <v>0</v>
      </c>
      <c r="BH84" s="1">
        <v>0</v>
      </c>
      <c r="BI84" s="1">
        <v>0</v>
      </c>
      <c r="BJ84" s="1">
        <v>361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>
      <c r="A85" s="1">
        <v>70092</v>
      </c>
      <c r="B85" s="1" t="s">
        <v>195</v>
      </c>
      <c r="C85" s="1">
        <v>32</v>
      </c>
      <c r="D85" s="1">
        <v>285</v>
      </c>
      <c r="E85" s="1" t="s">
        <v>64</v>
      </c>
      <c r="F85" s="1">
        <v>573</v>
      </c>
      <c r="G85" s="1" t="s">
        <v>87</v>
      </c>
      <c r="H85" s="2">
        <v>33.270000000000003</v>
      </c>
      <c r="I85" s="2">
        <v>1064.6400000000001</v>
      </c>
      <c r="J85" s="10">
        <f t="shared" si="2"/>
        <v>5323.2000000000007</v>
      </c>
      <c r="K85" s="11">
        <f t="shared" si="3"/>
        <v>5</v>
      </c>
      <c r="L85" s="1">
        <v>1</v>
      </c>
      <c r="M85" s="1">
        <v>2.34</v>
      </c>
      <c r="N85" s="5">
        <v>0</v>
      </c>
      <c r="O85" s="1"/>
      <c r="P85" s="18">
        <v>10.19</v>
      </c>
      <c r="Q85" s="1">
        <v>1.41</v>
      </c>
      <c r="R85" s="1">
        <v>0</v>
      </c>
      <c r="S85" s="5">
        <v>5</v>
      </c>
      <c r="T85" s="1"/>
      <c r="U85" s="1">
        <v>1.72</v>
      </c>
      <c r="V85" s="1">
        <v>1.53</v>
      </c>
      <c r="W85" s="5">
        <v>0</v>
      </c>
      <c r="X85" s="1"/>
      <c r="Y85" s="1">
        <v>0</v>
      </c>
      <c r="Z85" s="15">
        <v>4391.6400000000003</v>
      </c>
      <c r="AA85" s="2">
        <v>4125.4799999999996</v>
      </c>
      <c r="AB85" s="1">
        <v>32</v>
      </c>
      <c r="AC85" s="1">
        <v>0</v>
      </c>
      <c r="AD85" s="1">
        <v>0</v>
      </c>
      <c r="AE85" s="1">
        <v>0</v>
      </c>
      <c r="AF85" s="1">
        <v>75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45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55</v>
      </c>
      <c r="BG85" s="1">
        <v>0</v>
      </c>
      <c r="BH85" s="1">
        <v>0</v>
      </c>
      <c r="BI85" s="1">
        <v>0</v>
      </c>
      <c r="BJ85" s="1">
        <v>49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>
      <c r="A86" s="1">
        <v>70229</v>
      </c>
      <c r="B86" s="1" t="s">
        <v>199</v>
      </c>
      <c r="C86" s="1">
        <v>3</v>
      </c>
      <c r="D86" s="1">
        <v>285</v>
      </c>
      <c r="E86" s="1" t="s">
        <v>64</v>
      </c>
      <c r="F86" s="1">
        <v>567</v>
      </c>
      <c r="G86" s="1" t="s">
        <v>74</v>
      </c>
      <c r="H86" s="2">
        <v>307.61</v>
      </c>
      <c r="I86" s="2">
        <v>922.83</v>
      </c>
      <c r="J86" s="10">
        <f t="shared" si="2"/>
        <v>4614.1500000000005</v>
      </c>
      <c r="K86" s="11">
        <f t="shared" si="3"/>
        <v>5</v>
      </c>
      <c r="L86" s="1">
        <v>2</v>
      </c>
      <c r="M86" s="1">
        <v>11</v>
      </c>
      <c r="N86" s="5">
        <v>0</v>
      </c>
      <c r="O86" s="1"/>
      <c r="P86" s="18">
        <v>7.67</v>
      </c>
      <c r="Q86" s="1">
        <v>1</v>
      </c>
      <c r="R86" s="1">
        <v>1.67</v>
      </c>
      <c r="S86" s="5">
        <v>5</v>
      </c>
      <c r="T86" s="1"/>
      <c r="U86" s="1">
        <v>1.67</v>
      </c>
      <c r="V86" s="1">
        <v>4.67</v>
      </c>
      <c r="W86" s="5">
        <v>0</v>
      </c>
      <c r="X86" s="1"/>
      <c r="Y86" s="1">
        <v>0</v>
      </c>
      <c r="Z86" s="15">
        <v>4306.54</v>
      </c>
      <c r="AA86" s="2">
        <v>15995.72</v>
      </c>
      <c r="AB86" s="1">
        <v>6</v>
      </c>
      <c r="AC86" s="1">
        <v>0</v>
      </c>
      <c r="AD86" s="1">
        <v>0</v>
      </c>
      <c r="AE86" s="1">
        <v>0</v>
      </c>
      <c r="AF86" s="1">
        <v>33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3</v>
      </c>
      <c r="AW86" s="1">
        <v>0</v>
      </c>
      <c r="AX86" s="1">
        <v>0</v>
      </c>
      <c r="AY86" s="1">
        <v>0</v>
      </c>
      <c r="AZ86" s="1">
        <v>5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5</v>
      </c>
      <c r="BG86" s="1">
        <v>0</v>
      </c>
      <c r="BH86" s="1">
        <v>0</v>
      </c>
      <c r="BI86" s="1">
        <v>0</v>
      </c>
      <c r="BJ86" s="1">
        <v>14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>
      <c r="A87" s="1">
        <v>70130</v>
      </c>
      <c r="B87" s="1" t="s">
        <v>163</v>
      </c>
      <c r="C87" s="1">
        <v>24</v>
      </c>
      <c r="D87" s="1">
        <v>285</v>
      </c>
      <c r="E87" s="1" t="s">
        <v>64</v>
      </c>
      <c r="F87" s="1">
        <v>974</v>
      </c>
      <c r="G87" s="1" t="s">
        <v>110</v>
      </c>
      <c r="H87" s="2">
        <v>31.439900000000002</v>
      </c>
      <c r="I87" s="2">
        <v>754.55759999999998</v>
      </c>
      <c r="J87" s="10">
        <f t="shared" si="2"/>
        <v>3772.788</v>
      </c>
      <c r="K87" s="11">
        <f t="shared" si="3"/>
        <v>5</v>
      </c>
      <c r="L87" s="1">
        <v>0.71</v>
      </c>
      <c r="M87" s="1">
        <v>2.58</v>
      </c>
      <c r="N87" s="5">
        <v>0</v>
      </c>
      <c r="O87" s="1"/>
      <c r="P87" s="18">
        <v>23.85</v>
      </c>
      <c r="Q87" s="1">
        <v>4.21</v>
      </c>
      <c r="R87" s="1">
        <v>6.79</v>
      </c>
      <c r="S87" s="5">
        <v>5</v>
      </c>
      <c r="T87" s="1"/>
      <c r="U87" s="1">
        <v>0.62</v>
      </c>
      <c r="V87" s="1">
        <v>6.21</v>
      </c>
      <c r="W87" s="5">
        <v>0</v>
      </c>
      <c r="X87" s="1"/>
      <c r="Y87" s="1">
        <v>0</v>
      </c>
      <c r="Z87" s="15">
        <v>4181.51</v>
      </c>
      <c r="AA87" s="2">
        <v>11758.52</v>
      </c>
      <c r="AB87" s="1">
        <v>17</v>
      </c>
      <c r="AC87" s="1">
        <v>0</v>
      </c>
      <c r="AD87" s="1">
        <v>0</v>
      </c>
      <c r="AE87" s="1">
        <v>0</v>
      </c>
      <c r="AF87" s="1">
        <v>62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101</v>
      </c>
      <c r="AW87" s="1">
        <v>0</v>
      </c>
      <c r="AX87" s="1">
        <v>0</v>
      </c>
      <c r="AY87" s="1">
        <v>0</v>
      </c>
      <c r="AZ87" s="1">
        <v>163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15</v>
      </c>
      <c r="BG87" s="1">
        <v>0</v>
      </c>
      <c r="BH87" s="1">
        <v>0</v>
      </c>
      <c r="BI87" s="1">
        <v>0</v>
      </c>
      <c r="BJ87" s="1">
        <v>149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>
      <c r="A88" s="1">
        <v>70008</v>
      </c>
      <c r="B88" s="1" t="s">
        <v>213</v>
      </c>
      <c r="C88" s="1">
        <v>24</v>
      </c>
      <c r="D88" s="1">
        <v>285</v>
      </c>
      <c r="E88" s="1" t="s">
        <v>64</v>
      </c>
      <c r="F88" s="1">
        <v>558</v>
      </c>
      <c r="G88" s="1" t="s">
        <v>67</v>
      </c>
      <c r="H88" s="2">
        <v>39.53</v>
      </c>
      <c r="I88" s="2">
        <v>948.72</v>
      </c>
      <c r="J88" s="10">
        <f t="shared" si="2"/>
        <v>0</v>
      </c>
      <c r="K88" s="11">
        <f t="shared" si="3"/>
        <v>0</v>
      </c>
      <c r="L88" s="1">
        <v>1.08</v>
      </c>
      <c r="M88" s="1">
        <v>6.42</v>
      </c>
      <c r="N88" s="5">
        <v>0</v>
      </c>
      <c r="O88" s="1"/>
      <c r="P88" s="18">
        <v>8.58</v>
      </c>
      <c r="Q88" s="1">
        <v>2.04</v>
      </c>
      <c r="R88" s="1">
        <v>5.21</v>
      </c>
      <c r="S88" s="5">
        <v>0</v>
      </c>
      <c r="T88" s="1"/>
      <c r="U88" s="1">
        <v>1.1200000000000001</v>
      </c>
      <c r="V88" s="1">
        <v>3.38</v>
      </c>
      <c r="W88" s="5">
        <v>0</v>
      </c>
      <c r="X88" s="1"/>
      <c r="Y88" s="1">
        <v>0</v>
      </c>
      <c r="Z88" s="15">
        <v>4032.06</v>
      </c>
      <c r="AA88" s="2">
        <v>14230.8</v>
      </c>
      <c r="AB88" s="1">
        <v>26</v>
      </c>
      <c r="AC88" s="1">
        <v>0</v>
      </c>
      <c r="AD88" s="1">
        <v>0</v>
      </c>
      <c r="AE88" s="1">
        <v>0</v>
      </c>
      <c r="AF88" s="1">
        <v>154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49</v>
      </c>
      <c r="AW88" s="1">
        <v>0</v>
      </c>
      <c r="AX88" s="1">
        <v>0</v>
      </c>
      <c r="AY88" s="1">
        <v>0</v>
      </c>
      <c r="AZ88" s="1">
        <v>125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27</v>
      </c>
      <c r="BG88" s="1">
        <v>0</v>
      </c>
      <c r="BH88" s="1">
        <v>0</v>
      </c>
      <c r="BI88" s="1">
        <v>0</v>
      </c>
      <c r="BJ88" s="1">
        <v>81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>
      <c r="A89" s="1">
        <v>70009</v>
      </c>
      <c r="B89" s="1" t="s">
        <v>184</v>
      </c>
      <c r="C89" s="1">
        <v>24</v>
      </c>
      <c r="D89" s="1">
        <v>285</v>
      </c>
      <c r="E89" s="1" t="s">
        <v>64</v>
      </c>
      <c r="F89" s="1">
        <v>558</v>
      </c>
      <c r="G89" s="1" t="s">
        <v>67</v>
      </c>
      <c r="H89" s="2">
        <v>37.83</v>
      </c>
      <c r="I89" s="2">
        <v>907.92</v>
      </c>
      <c r="J89" s="10">
        <f t="shared" si="2"/>
        <v>9079.1999999999989</v>
      </c>
      <c r="K89" s="11">
        <f t="shared" si="3"/>
        <v>10</v>
      </c>
      <c r="L89" s="1">
        <v>1.92</v>
      </c>
      <c r="M89" s="1">
        <v>0</v>
      </c>
      <c r="N89" s="20">
        <v>3</v>
      </c>
      <c r="O89" s="1"/>
      <c r="P89" s="18">
        <v>14.69</v>
      </c>
      <c r="Q89" s="1">
        <v>1.79</v>
      </c>
      <c r="R89" s="1">
        <v>0.42</v>
      </c>
      <c r="S89" s="5">
        <v>5</v>
      </c>
      <c r="T89" s="1"/>
      <c r="U89" s="1">
        <v>0.71</v>
      </c>
      <c r="V89" s="1">
        <v>0</v>
      </c>
      <c r="W89" s="5">
        <v>2</v>
      </c>
      <c r="X89" s="1"/>
      <c r="Y89" s="1">
        <v>0</v>
      </c>
      <c r="Z89" s="15">
        <v>4009.98</v>
      </c>
      <c r="AA89" s="2">
        <v>378.3</v>
      </c>
      <c r="AB89" s="1">
        <v>46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43</v>
      </c>
      <c r="AW89" s="1">
        <v>0</v>
      </c>
      <c r="AX89" s="1">
        <v>0</v>
      </c>
      <c r="AY89" s="1">
        <v>0</v>
      </c>
      <c r="AZ89" s="1">
        <v>10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17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>
      <c r="A90" s="1">
        <v>70004</v>
      </c>
      <c r="B90" s="1" t="s">
        <v>211</v>
      </c>
      <c r="C90" s="1">
        <v>24</v>
      </c>
      <c r="D90" s="1">
        <v>285</v>
      </c>
      <c r="E90" s="1" t="s">
        <v>64</v>
      </c>
      <c r="F90" s="1">
        <v>557</v>
      </c>
      <c r="G90" s="1" t="s">
        <v>69</v>
      </c>
      <c r="H90" s="2">
        <v>51.12</v>
      </c>
      <c r="I90" s="2">
        <v>1226.8800000000001</v>
      </c>
      <c r="J90" s="10">
        <f t="shared" si="2"/>
        <v>0</v>
      </c>
      <c r="K90" s="11">
        <f t="shared" si="3"/>
        <v>0</v>
      </c>
      <c r="L90" s="1">
        <v>1.1200000000000001</v>
      </c>
      <c r="M90" s="1">
        <v>1.17</v>
      </c>
      <c r="N90" s="5">
        <v>0</v>
      </c>
      <c r="O90" s="1"/>
      <c r="P90" s="18">
        <v>2.44</v>
      </c>
      <c r="Q90" s="1">
        <v>0.57999999999999996</v>
      </c>
      <c r="R90" s="1">
        <v>0.71</v>
      </c>
      <c r="S90" s="5">
        <v>0</v>
      </c>
      <c r="T90" s="1"/>
      <c r="U90" s="1">
        <v>1.54</v>
      </c>
      <c r="V90" s="1">
        <v>2.88</v>
      </c>
      <c r="W90" s="5">
        <v>0</v>
      </c>
      <c r="X90" s="1"/>
      <c r="Y90" s="1">
        <v>0</v>
      </c>
      <c r="Z90" s="15">
        <v>3987.36</v>
      </c>
      <c r="AA90" s="2">
        <v>5827.68</v>
      </c>
      <c r="AB90" s="1">
        <v>27</v>
      </c>
      <c r="AC90" s="1">
        <v>0</v>
      </c>
      <c r="AD90" s="1">
        <v>0</v>
      </c>
      <c r="AE90" s="1">
        <v>0</v>
      </c>
      <c r="AF90" s="1">
        <v>28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14</v>
      </c>
      <c r="AW90" s="1">
        <v>0</v>
      </c>
      <c r="AX90" s="1">
        <v>0</v>
      </c>
      <c r="AY90" s="1">
        <v>0</v>
      </c>
      <c r="AZ90" s="1">
        <v>17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37</v>
      </c>
      <c r="BG90" s="1">
        <v>0</v>
      </c>
      <c r="BH90" s="1">
        <v>0</v>
      </c>
      <c r="BI90" s="1">
        <v>0</v>
      </c>
      <c r="BJ90" s="1">
        <v>69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>
      <c r="A91" s="1">
        <v>70000</v>
      </c>
      <c r="B91" s="1" t="s">
        <v>140</v>
      </c>
      <c r="C91" s="1">
        <v>9</v>
      </c>
      <c r="D91" s="1">
        <v>285</v>
      </c>
      <c r="E91" s="1" t="s">
        <v>64</v>
      </c>
      <c r="F91" s="1">
        <v>991</v>
      </c>
      <c r="G91" s="1" t="s">
        <v>141</v>
      </c>
      <c r="H91" s="2">
        <v>109.71</v>
      </c>
      <c r="I91" s="2">
        <v>987.39</v>
      </c>
      <c r="J91" s="10">
        <f t="shared" si="2"/>
        <v>0</v>
      </c>
      <c r="K91" s="11">
        <f t="shared" si="3"/>
        <v>0</v>
      </c>
      <c r="L91" s="1">
        <v>2</v>
      </c>
      <c r="M91" s="1">
        <v>3.67</v>
      </c>
      <c r="N91" s="5">
        <v>0</v>
      </c>
      <c r="O91" s="1"/>
      <c r="P91" s="18">
        <v>0.72</v>
      </c>
      <c r="Q91" s="1">
        <v>1.22</v>
      </c>
      <c r="R91" s="1">
        <v>5.78</v>
      </c>
      <c r="S91" s="5">
        <v>0</v>
      </c>
      <c r="T91" s="1"/>
      <c r="U91" s="1">
        <v>0.78</v>
      </c>
      <c r="V91" s="1">
        <v>1.78</v>
      </c>
      <c r="W91" s="5">
        <v>0</v>
      </c>
      <c r="X91" s="1"/>
      <c r="Y91" s="1">
        <v>0</v>
      </c>
      <c r="Z91" s="15">
        <v>3949.56</v>
      </c>
      <c r="AA91" s="2">
        <v>11080.71</v>
      </c>
      <c r="AB91" s="1">
        <v>18</v>
      </c>
      <c r="AC91" s="1">
        <v>0</v>
      </c>
      <c r="AD91" s="1">
        <v>0</v>
      </c>
      <c r="AE91" s="1">
        <v>0</v>
      </c>
      <c r="AF91" s="1">
        <v>33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11</v>
      </c>
      <c r="AW91" s="1">
        <v>0</v>
      </c>
      <c r="AX91" s="1">
        <v>0</v>
      </c>
      <c r="AY91" s="1">
        <v>0</v>
      </c>
      <c r="AZ91" s="1">
        <v>52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7</v>
      </c>
      <c r="BG91" s="1">
        <v>0</v>
      </c>
      <c r="BH91" s="1">
        <v>0</v>
      </c>
      <c r="BI91" s="1">
        <v>0</v>
      </c>
      <c r="BJ91" s="1">
        <v>16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>
      <c r="A92" s="1">
        <v>70272</v>
      </c>
      <c r="B92" s="1" t="s">
        <v>207</v>
      </c>
      <c r="C92" s="1">
        <v>20</v>
      </c>
      <c r="D92" s="1">
        <v>285</v>
      </c>
      <c r="E92" s="1" t="s">
        <v>64</v>
      </c>
      <c r="F92" s="1">
        <v>35</v>
      </c>
      <c r="G92" s="1" t="s">
        <v>76</v>
      </c>
      <c r="H92" s="2">
        <v>28.89</v>
      </c>
      <c r="I92" s="2">
        <v>577.79999999999995</v>
      </c>
      <c r="J92" s="10">
        <f t="shared" si="2"/>
        <v>5778</v>
      </c>
      <c r="K92" s="11">
        <f t="shared" si="3"/>
        <v>10</v>
      </c>
      <c r="L92" s="1">
        <v>4.0999999999999996</v>
      </c>
      <c r="M92" s="1">
        <v>11.55</v>
      </c>
      <c r="N92" s="5">
        <v>0</v>
      </c>
      <c r="O92" s="1"/>
      <c r="P92" s="18">
        <v>15.08</v>
      </c>
      <c r="Q92" s="1">
        <v>1.8</v>
      </c>
      <c r="R92" s="1">
        <v>4.8499999999999996</v>
      </c>
      <c r="S92" s="5">
        <v>5</v>
      </c>
      <c r="T92" s="1"/>
      <c r="U92" s="1">
        <v>0.9</v>
      </c>
      <c r="V92" s="1">
        <v>0</v>
      </c>
      <c r="W92" s="5">
        <v>5</v>
      </c>
      <c r="X92" s="1"/>
      <c r="Y92" s="1">
        <v>0</v>
      </c>
      <c r="Z92" s="15">
        <v>3929.04</v>
      </c>
      <c r="AA92" s="2">
        <v>9475.92</v>
      </c>
      <c r="AB92" s="1">
        <v>82</v>
      </c>
      <c r="AC92" s="1">
        <v>0</v>
      </c>
      <c r="AD92" s="1">
        <v>0</v>
      </c>
      <c r="AE92" s="1">
        <v>0</v>
      </c>
      <c r="AF92" s="1">
        <v>231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36</v>
      </c>
      <c r="AW92" s="1">
        <v>0</v>
      </c>
      <c r="AX92" s="1">
        <v>0</v>
      </c>
      <c r="AY92" s="1">
        <v>0</v>
      </c>
      <c r="AZ92" s="1">
        <v>97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18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>
      <c r="A93" s="1">
        <v>70160</v>
      </c>
      <c r="B93" s="1" t="s">
        <v>172</v>
      </c>
      <c r="C93" s="1">
        <v>16</v>
      </c>
      <c r="D93" s="1">
        <v>285</v>
      </c>
      <c r="E93" s="1" t="s">
        <v>64</v>
      </c>
      <c r="F93" s="1">
        <v>558</v>
      </c>
      <c r="G93" s="1" t="s">
        <v>67</v>
      </c>
      <c r="H93" s="2">
        <v>77.67</v>
      </c>
      <c r="I93" s="2">
        <v>1242.72</v>
      </c>
      <c r="J93" s="10">
        <f t="shared" si="2"/>
        <v>6213.6</v>
      </c>
      <c r="K93" s="11">
        <f t="shared" si="3"/>
        <v>5</v>
      </c>
      <c r="L93" s="1">
        <v>0.69</v>
      </c>
      <c r="M93" s="1">
        <v>1.88</v>
      </c>
      <c r="N93" s="5">
        <v>0</v>
      </c>
      <c r="O93" s="1"/>
      <c r="P93" s="18">
        <v>7.62</v>
      </c>
      <c r="Q93" s="1">
        <v>2.12</v>
      </c>
      <c r="R93" s="1">
        <v>1.88</v>
      </c>
      <c r="S93" s="5">
        <v>5</v>
      </c>
      <c r="T93" s="1"/>
      <c r="U93" s="1">
        <v>0.19</v>
      </c>
      <c r="V93" s="1">
        <v>2.25</v>
      </c>
      <c r="W93" s="5">
        <v>0</v>
      </c>
      <c r="X93" s="1"/>
      <c r="Y93" s="1">
        <v>0</v>
      </c>
      <c r="Z93" s="15">
        <v>3728.16</v>
      </c>
      <c r="AA93" s="2">
        <v>7456.32</v>
      </c>
      <c r="AB93" s="1">
        <v>11</v>
      </c>
      <c r="AC93" s="1">
        <v>0</v>
      </c>
      <c r="AD93" s="1">
        <v>0</v>
      </c>
      <c r="AE93" s="1">
        <v>0</v>
      </c>
      <c r="AF93" s="1">
        <v>30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34</v>
      </c>
      <c r="AW93" s="1">
        <v>0</v>
      </c>
      <c r="AX93" s="1">
        <v>0</v>
      </c>
      <c r="AY93" s="1">
        <v>0</v>
      </c>
      <c r="AZ93" s="1">
        <v>30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3</v>
      </c>
      <c r="BG93" s="1">
        <v>0</v>
      </c>
      <c r="BH93" s="1">
        <v>0</v>
      </c>
      <c r="BI93" s="1">
        <v>0</v>
      </c>
      <c r="BJ93" s="1">
        <v>36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>
      <c r="A94" s="1">
        <v>70073</v>
      </c>
      <c r="B94" s="1" t="s">
        <v>158</v>
      </c>
      <c r="C94" s="1">
        <v>24</v>
      </c>
      <c r="D94" s="1">
        <v>285</v>
      </c>
      <c r="E94" s="1" t="s">
        <v>64</v>
      </c>
      <c r="F94" s="1">
        <v>570</v>
      </c>
      <c r="G94" s="1" t="s">
        <v>72</v>
      </c>
      <c r="H94" s="2">
        <v>36.869999999999997</v>
      </c>
      <c r="I94" s="2">
        <v>884.88</v>
      </c>
      <c r="J94" s="10">
        <f t="shared" si="2"/>
        <v>7079.04</v>
      </c>
      <c r="K94" s="11">
        <f t="shared" si="3"/>
        <v>8</v>
      </c>
      <c r="L94" s="1">
        <v>0.12</v>
      </c>
      <c r="M94" s="1">
        <v>1.17</v>
      </c>
      <c r="N94" s="5">
        <v>3</v>
      </c>
      <c r="O94" s="1"/>
      <c r="P94" s="18">
        <v>6.67</v>
      </c>
      <c r="Q94" s="1">
        <v>0.67</v>
      </c>
      <c r="R94" s="1">
        <v>4.04</v>
      </c>
      <c r="S94" s="5">
        <v>0</v>
      </c>
      <c r="T94" s="1"/>
      <c r="U94" s="1">
        <v>3.42</v>
      </c>
      <c r="V94" s="1">
        <v>0</v>
      </c>
      <c r="W94" s="5">
        <v>5</v>
      </c>
      <c r="X94" s="1"/>
      <c r="Y94" s="1">
        <v>0</v>
      </c>
      <c r="Z94" s="15">
        <v>3723.87</v>
      </c>
      <c r="AA94" s="2">
        <v>4608.75</v>
      </c>
      <c r="AB94" s="1">
        <v>3</v>
      </c>
      <c r="AC94" s="1">
        <v>0</v>
      </c>
      <c r="AD94" s="1">
        <v>0</v>
      </c>
      <c r="AE94" s="1">
        <v>0</v>
      </c>
      <c r="AF94" s="1">
        <v>28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16</v>
      </c>
      <c r="AW94" s="1">
        <v>0</v>
      </c>
      <c r="AX94" s="1">
        <v>0</v>
      </c>
      <c r="AY94" s="1">
        <v>0</v>
      </c>
      <c r="AZ94" s="1">
        <v>97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82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>
      <c r="A95" s="1">
        <v>70036</v>
      </c>
      <c r="B95" s="1" t="s">
        <v>214</v>
      </c>
      <c r="C95" s="1">
        <v>15</v>
      </c>
      <c r="D95" s="1">
        <v>285</v>
      </c>
      <c r="E95" s="1" t="s">
        <v>64</v>
      </c>
      <c r="F95" s="1">
        <v>562</v>
      </c>
      <c r="G95" s="1" t="s">
        <v>65</v>
      </c>
      <c r="H95" s="2">
        <v>28.82</v>
      </c>
      <c r="I95" s="2">
        <v>432.3</v>
      </c>
      <c r="J95" s="10">
        <f t="shared" si="2"/>
        <v>2161.5</v>
      </c>
      <c r="K95" s="11">
        <f t="shared" si="3"/>
        <v>5</v>
      </c>
      <c r="L95" s="1">
        <v>2.27</v>
      </c>
      <c r="M95" s="1">
        <v>84.2</v>
      </c>
      <c r="N95" s="5">
        <v>0</v>
      </c>
      <c r="O95" s="1"/>
      <c r="P95" s="18">
        <v>14.33</v>
      </c>
      <c r="Q95" s="1">
        <v>3</v>
      </c>
      <c r="R95" s="1">
        <v>5</v>
      </c>
      <c r="S95" s="5">
        <v>5</v>
      </c>
      <c r="T95" s="1"/>
      <c r="U95" s="1">
        <v>3</v>
      </c>
      <c r="V95" s="1">
        <v>0.93</v>
      </c>
      <c r="W95" s="5">
        <v>0</v>
      </c>
      <c r="X95" s="1" t="s">
        <v>215</v>
      </c>
      <c r="Y95" s="1">
        <v>0</v>
      </c>
      <c r="Z95" s="15">
        <v>3573.68</v>
      </c>
      <c r="AA95" s="2">
        <v>38964.639999999999</v>
      </c>
      <c r="AB95" s="1">
        <v>34</v>
      </c>
      <c r="AC95" s="1">
        <v>0</v>
      </c>
      <c r="AD95" s="1">
        <v>0</v>
      </c>
      <c r="AE95" s="1">
        <v>0</v>
      </c>
      <c r="AF95" s="1">
        <v>1263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45</v>
      </c>
      <c r="AW95" s="1">
        <v>0</v>
      </c>
      <c r="AX95" s="1">
        <v>0</v>
      </c>
      <c r="AY95" s="1">
        <v>0</v>
      </c>
      <c r="AZ95" s="1">
        <v>75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45</v>
      </c>
      <c r="BG95" s="1">
        <v>0</v>
      </c>
      <c r="BH95" s="1">
        <v>0</v>
      </c>
      <c r="BI95" s="1">
        <v>0</v>
      </c>
      <c r="BJ95" s="1">
        <v>14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</row>
    <row r="96" spans="1:67">
      <c r="A96" s="1">
        <v>70032</v>
      </c>
      <c r="B96" s="1" t="s">
        <v>221</v>
      </c>
      <c r="C96" s="1">
        <v>20</v>
      </c>
      <c r="D96" s="1">
        <v>285</v>
      </c>
      <c r="E96" s="1" t="s">
        <v>64</v>
      </c>
      <c r="F96" s="1">
        <v>558</v>
      </c>
      <c r="G96" s="1" t="s">
        <v>67</v>
      </c>
      <c r="H96" s="2">
        <v>86.35</v>
      </c>
      <c r="I96" s="2">
        <v>1727</v>
      </c>
      <c r="J96" s="10">
        <f t="shared" si="2"/>
        <v>5181</v>
      </c>
      <c r="K96" s="11">
        <f t="shared" si="3"/>
        <v>3</v>
      </c>
      <c r="L96" s="1">
        <v>0.55000000000000004</v>
      </c>
      <c r="M96" s="1">
        <v>5.55</v>
      </c>
      <c r="N96" s="5">
        <v>0</v>
      </c>
      <c r="O96" s="1"/>
      <c r="P96" s="18">
        <v>5.5</v>
      </c>
      <c r="Q96" s="1">
        <v>0.5</v>
      </c>
      <c r="R96" s="1">
        <v>0</v>
      </c>
      <c r="S96" s="5">
        <v>3</v>
      </c>
      <c r="T96" s="1"/>
      <c r="U96" s="1">
        <v>1</v>
      </c>
      <c r="V96" s="1">
        <v>1.85</v>
      </c>
      <c r="W96" s="5">
        <v>0</v>
      </c>
      <c r="X96" s="1"/>
      <c r="Y96" s="1">
        <v>0</v>
      </c>
      <c r="Z96" s="15">
        <v>3540.35</v>
      </c>
      <c r="AA96" s="2">
        <v>12779.8</v>
      </c>
      <c r="AB96" s="1">
        <v>11</v>
      </c>
      <c r="AC96" s="1">
        <v>0</v>
      </c>
      <c r="AD96" s="1">
        <v>0</v>
      </c>
      <c r="AE96" s="1">
        <v>0</v>
      </c>
      <c r="AF96" s="1">
        <v>111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10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20</v>
      </c>
      <c r="BG96" s="1">
        <v>0</v>
      </c>
      <c r="BH96" s="1">
        <v>0</v>
      </c>
      <c r="BI96" s="1">
        <v>0</v>
      </c>
      <c r="BJ96" s="1">
        <v>37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</row>
    <row r="97" spans="1:67">
      <c r="A97" s="1">
        <v>70140</v>
      </c>
      <c r="B97" s="1" t="s">
        <v>206</v>
      </c>
      <c r="C97" s="1">
        <v>1</v>
      </c>
      <c r="D97" s="1">
        <v>285</v>
      </c>
      <c r="E97" s="1" t="s">
        <v>64</v>
      </c>
      <c r="F97" s="1">
        <v>558</v>
      </c>
      <c r="G97" s="1" t="s">
        <v>67</v>
      </c>
      <c r="H97" s="2">
        <v>1168.8399999999999</v>
      </c>
      <c r="I97" s="2">
        <v>1168.8399999999999</v>
      </c>
      <c r="J97" s="10">
        <f t="shared" si="2"/>
        <v>11688.4</v>
      </c>
      <c r="K97" s="11">
        <f t="shared" si="3"/>
        <v>10</v>
      </c>
      <c r="L97" s="1">
        <v>1</v>
      </c>
      <c r="M97" s="1">
        <v>11</v>
      </c>
      <c r="N97" s="5">
        <v>0</v>
      </c>
      <c r="O97" s="1"/>
      <c r="P97" s="18">
        <v>12</v>
      </c>
      <c r="Q97" s="1">
        <v>2</v>
      </c>
      <c r="R97" s="1">
        <v>0</v>
      </c>
      <c r="S97" s="5">
        <v>10</v>
      </c>
      <c r="T97" s="1"/>
      <c r="U97" s="1">
        <v>0</v>
      </c>
      <c r="V97" s="1">
        <v>58</v>
      </c>
      <c r="W97" s="5">
        <v>0</v>
      </c>
      <c r="X97" s="1"/>
      <c r="Y97" s="1">
        <v>0</v>
      </c>
      <c r="Z97" s="15">
        <v>3506.52</v>
      </c>
      <c r="AA97" s="2">
        <v>80649.960000000006</v>
      </c>
      <c r="AB97" s="1">
        <v>1</v>
      </c>
      <c r="AC97" s="1">
        <v>0</v>
      </c>
      <c r="AD97" s="1">
        <v>0</v>
      </c>
      <c r="AE97" s="1">
        <v>0</v>
      </c>
      <c r="AF97" s="1">
        <v>11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2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58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</row>
    <row r="98" spans="1:67">
      <c r="A98" s="1">
        <v>18071</v>
      </c>
      <c r="B98" s="1" t="s">
        <v>281</v>
      </c>
      <c r="C98" s="1">
        <v>24</v>
      </c>
      <c r="D98" s="1">
        <v>285</v>
      </c>
      <c r="E98" s="1" t="s">
        <v>64</v>
      </c>
      <c r="F98" s="1">
        <v>285</v>
      </c>
      <c r="G98" s="1" t="s">
        <v>64</v>
      </c>
      <c r="H98" s="2">
        <v>51.47</v>
      </c>
      <c r="I98" s="2">
        <v>1235.28</v>
      </c>
      <c r="J98" s="10">
        <f t="shared" si="2"/>
        <v>3705.84</v>
      </c>
      <c r="K98" s="11">
        <f t="shared" si="3"/>
        <v>3</v>
      </c>
      <c r="L98" s="1">
        <v>0.67</v>
      </c>
      <c r="M98" s="1">
        <v>2.08</v>
      </c>
      <c r="N98" s="5">
        <v>0</v>
      </c>
      <c r="O98" s="1"/>
      <c r="P98" s="18">
        <v>2.9</v>
      </c>
      <c r="Q98" s="1">
        <v>1.62</v>
      </c>
      <c r="R98" s="1">
        <v>0.38</v>
      </c>
      <c r="S98" s="5">
        <v>3</v>
      </c>
      <c r="T98" s="1"/>
      <c r="U98" s="1">
        <v>0.54</v>
      </c>
      <c r="V98" s="1">
        <v>0.67</v>
      </c>
      <c r="W98" s="5">
        <v>0</v>
      </c>
      <c r="X98" s="1"/>
      <c r="Y98" s="1">
        <v>0</v>
      </c>
      <c r="Z98" s="15">
        <v>3499.96</v>
      </c>
      <c r="AA98" s="2">
        <v>3860.25</v>
      </c>
      <c r="AB98" s="1">
        <v>16</v>
      </c>
      <c r="AC98" s="1">
        <v>0</v>
      </c>
      <c r="AD98" s="1">
        <v>0</v>
      </c>
      <c r="AE98" s="1">
        <v>0</v>
      </c>
      <c r="AF98" s="1">
        <v>50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39</v>
      </c>
      <c r="AW98" s="1">
        <v>0</v>
      </c>
      <c r="AX98" s="1">
        <v>0</v>
      </c>
      <c r="AY98" s="1">
        <v>0</v>
      </c>
      <c r="AZ98" s="1">
        <v>9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13</v>
      </c>
      <c r="BG98" s="1">
        <v>0</v>
      </c>
      <c r="BH98" s="1">
        <v>0</v>
      </c>
      <c r="BI98" s="1">
        <v>0</v>
      </c>
      <c r="BJ98" s="1">
        <v>16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>
      <c r="A99" s="1">
        <v>70045</v>
      </c>
      <c r="B99" s="1" t="s">
        <v>209</v>
      </c>
      <c r="C99" s="1">
        <v>16</v>
      </c>
      <c r="D99" s="1">
        <v>285</v>
      </c>
      <c r="E99" s="1" t="s">
        <v>64</v>
      </c>
      <c r="F99" s="1">
        <v>387</v>
      </c>
      <c r="G99" s="1" t="s">
        <v>94</v>
      </c>
      <c r="H99" s="2">
        <v>45.31</v>
      </c>
      <c r="I99" s="2">
        <v>724.96</v>
      </c>
      <c r="J99" s="10">
        <f t="shared" si="2"/>
        <v>10874.400000000001</v>
      </c>
      <c r="K99" s="11">
        <f t="shared" si="3"/>
        <v>15</v>
      </c>
      <c r="L99" s="1">
        <v>0</v>
      </c>
      <c r="M99" s="1">
        <v>0.62</v>
      </c>
      <c r="N99" s="20">
        <v>5</v>
      </c>
      <c r="O99" s="1"/>
      <c r="P99" s="18">
        <v>20.12</v>
      </c>
      <c r="Q99" s="1">
        <v>3.56</v>
      </c>
      <c r="R99" s="1">
        <v>0</v>
      </c>
      <c r="S99" s="5">
        <v>10</v>
      </c>
      <c r="T99" s="1"/>
      <c r="U99" s="1">
        <v>1.1200000000000001</v>
      </c>
      <c r="V99" s="1">
        <v>2.88</v>
      </c>
      <c r="W99" s="5">
        <v>0</v>
      </c>
      <c r="X99" s="1"/>
      <c r="Y99" s="1">
        <v>0</v>
      </c>
      <c r="Z99" s="15">
        <v>3398.25</v>
      </c>
      <c r="AA99" s="2">
        <v>2537.36</v>
      </c>
      <c r="AB99" s="1">
        <v>0</v>
      </c>
      <c r="AC99" s="1">
        <v>0</v>
      </c>
      <c r="AD99" s="1">
        <v>0</v>
      </c>
      <c r="AE99" s="1">
        <v>0</v>
      </c>
      <c r="AF99" s="1">
        <v>10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57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18</v>
      </c>
      <c r="BG99" s="1">
        <v>0</v>
      </c>
      <c r="BH99" s="1">
        <v>0</v>
      </c>
      <c r="BI99" s="1">
        <v>0</v>
      </c>
      <c r="BJ99" s="1">
        <v>46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>
      <c r="A100" s="1">
        <v>70407</v>
      </c>
      <c r="B100" s="1" t="s">
        <v>220</v>
      </c>
      <c r="C100" s="1">
        <v>20</v>
      </c>
      <c r="D100" s="1">
        <v>285</v>
      </c>
      <c r="E100" s="1" t="s">
        <v>64</v>
      </c>
      <c r="F100" s="1">
        <v>557</v>
      </c>
      <c r="G100" s="1" t="s">
        <v>69</v>
      </c>
      <c r="H100" s="2">
        <v>71.849999999999994</v>
      </c>
      <c r="I100" s="2">
        <v>1437</v>
      </c>
      <c r="J100" s="10">
        <f t="shared" si="2"/>
        <v>0</v>
      </c>
      <c r="K100" s="11">
        <f t="shared" si="3"/>
        <v>0</v>
      </c>
      <c r="L100" s="1">
        <v>0.45</v>
      </c>
      <c r="M100" s="1">
        <v>0.65</v>
      </c>
      <c r="N100" s="5">
        <v>0</v>
      </c>
      <c r="O100" s="1"/>
      <c r="P100" s="18">
        <v>5.92</v>
      </c>
      <c r="Q100" s="1">
        <v>1.1499999999999999</v>
      </c>
      <c r="R100" s="1">
        <v>2.2999999999999998</v>
      </c>
      <c r="S100" s="5">
        <v>0</v>
      </c>
      <c r="T100" s="1"/>
      <c r="U100" s="1">
        <v>0.75</v>
      </c>
      <c r="V100" s="1">
        <v>2.6</v>
      </c>
      <c r="W100" s="5">
        <v>0</v>
      </c>
      <c r="X100" s="1"/>
      <c r="Y100" s="1">
        <v>0</v>
      </c>
      <c r="Z100" s="15">
        <v>3376.95</v>
      </c>
      <c r="AA100" s="2">
        <v>7975.35</v>
      </c>
      <c r="AB100" s="1">
        <v>9</v>
      </c>
      <c r="AC100" s="1">
        <v>0</v>
      </c>
      <c r="AD100" s="1">
        <v>0</v>
      </c>
      <c r="AE100" s="1">
        <v>0</v>
      </c>
      <c r="AF100" s="1">
        <v>13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23</v>
      </c>
      <c r="AW100" s="1">
        <v>0</v>
      </c>
      <c r="AX100" s="1">
        <v>0</v>
      </c>
      <c r="AY100" s="1">
        <v>0</v>
      </c>
      <c r="AZ100" s="1">
        <v>46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15</v>
      </c>
      <c r="BG100" s="1">
        <v>0</v>
      </c>
      <c r="BH100" s="1">
        <v>0</v>
      </c>
      <c r="BI100" s="1">
        <v>0</v>
      </c>
      <c r="BJ100" s="1">
        <v>52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</row>
    <row r="101" spans="1:67">
      <c r="A101" s="1">
        <v>70406</v>
      </c>
      <c r="B101" s="1" t="s">
        <v>180</v>
      </c>
      <c r="C101" s="1">
        <v>20</v>
      </c>
      <c r="D101" s="1">
        <v>285</v>
      </c>
      <c r="E101" s="1" t="s">
        <v>64</v>
      </c>
      <c r="F101" s="1">
        <v>562</v>
      </c>
      <c r="G101" s="1" t="s">
        <v>65</v>
      </c>
      <c r="H101" s="2">
        <v>68.760000000000005</v>
      </c>
      <c r="I101" s="2">
        <v>1375.2</v>
      </c>
      <c r="J101" s="10">
        <f t="shared" si="2"/>
        <v>27504</v>
      </c>
      <c r="K101" s="11">
        <f t="shared" si="3"/>
        <v>20</v>
      </c>
      <c r="L101" s="1">
        <v>0.25</v>
      </c>
      <c r="M101" s="1">
        <v>3.25</v>
      </c>
      <c r="N101" s="5">
        <v>0</v>
      </c>
      <c r="O101" s="1"/>
      <c r="P101" s="18">
        <v>18.8</v>
      </c>
      <c r="Q101" s="1">
        <v>1.65</v>
      </c>
      <c r="R101" s="1">
        <v>2</v>
      </c>
      <c r="S101" s="5">
        <v>20</v>
      </c>
      <c r="T101" s="1"/>
      <c r="U101" s="1">
        <v>0.55000000000000004</v>
      </c>
      <c r="V101" s="1">
        <v>1</v>
      </c>
      <c r="W101" s="5">
        <v>0</v>
      </c>
      <c r="X101" s="1"/>
      <c r="Y101" s="1">
        <v>0</v>
      </c>
      <c r="Z101" s="15">
        <v>3369.24</v>
      </c>
      <c r="AA101" s="2">
        <v>8595</v>
      </c>
      <c r="AB101" s="1">
        <v>5</v>
      </c>
      <c r="AC101" s="1">
        <v>0</v>
      </c>
      <c r="AD101" s="1">
        <v>0</v>
      </c>
      <c r="AE101" s="1">
        <v>0</v>
      </c>
      <c r="AF101" s="1">
        <v>65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33</v>
      </c>
      <c r="AW101" s="1">
        <v>0</v>
      </c>
      <c r="AX101" s="1">
        <v>0</v>
      </c>
      <c r="AY101" s="1">
        <v>0</v>
      </c>
      <c r="AZ101" s="1">
        <v>40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11</v>
      </c>
      <c r="BG101" s="1">
        <v>0</v>
      </c>
      <c r="BH101" s="1">
        <v>0</v>
      </c>
      <c r="BI101" s="1">
        <v>0</v>
      </c>
      <c r="BJ101" s="1">
        <v>20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>
      <c r="A102" s="1">
        <v>70120</v>
      </c>
      <c r="B102" s="1" t="s">
        <v>189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36</v>
      </c>
      <c r="I102" s="2">
        <v>864</v>
      </c>
      <c r="J102" s="10">
        <f t="shared" si="2"/>
        <v>5184</v>
      </c>
      <c r="K102" s="11">
        <f t="shared" si="3"/>
        <v>6</v>
      </c>
      <c r="L102" s="1">
        <v>0</v>
      </c>
      <c r="M102" s="1">
        <v>0</v>
      </c>
      <c r="N102" s="20">
        <v>1</v>
      </c>
      <c r="O102" s="1"/>
      <c r="P102" s="18">
        <v>16</v>
      </c>
      <c r="Q102" s="1">
        <v>3.54</v>
      </c>
      <c r="R102" s="1">
        <v>1.1200000000000001</v>
      </c>
      <c r="S102" s="5">
        <v>5</v>
      </c>
      <c r="T102" s="1"/>
      <c r="U102" s="1">
        <v>0.25</v>
      </c>
      <c r="V102" s="1">
        <v>2.83</v>
      </c>
      <c r="W102" s="5">
        <v>0</v>
      </c>
      <c r="X102" s="1"/>
      <c r="Y102" s="1">
        <v>0</v>
      </c>
      <c r="Z102" s="15">
        <v>3276</v>
      </c>
      <c r="AA102" s="2">
        <v>3420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85</v>
      </c>
      <c r="AW102" s="1">
        <v>0</v>
      </c>
      <c r="AX102" s="1">
        <v>0</v>
      </c>
      <c r="AY102" s="1">
        <v>0</v>
      </c>
      <c r="AZ102" s="1">
        <v>27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6</v>
      </c>
      <c r="BG102" s="1">
        <v>0</v>
      </c>
      <c r="BH102" s="1">
        <v>0</v>
      </c>
      <c r="BI102" s="1">
        <v>0</v>
      </c>
      <c r="BJ102" s="1">
        <v>68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</row>
    <row r="103" spans="1:67">
      <c r="A103" s="1">
        <v>70147</v>
      </c>
      <c r="B103" s="1" t="s">
        <v>232</v>
      </c>
      <c r="C103" s="1">
        <v>40</v>
      </c>
      <c r="D103" s="1">
        <v>285</v>
      </c>
      <c r="E103" s="1" t="s">
        <v>64</v>
      </c>
      <c r="F103" s="1">
        <v>974</v>
      </c>
      <c r="G103" s="1" t="s">
        <v>110</v>
      </c>
      <c r="H103" s="2">
        <v>30.79</v>
      </c>
      <c r="I103" s="2">
        <v>1231.5999999999999</v>
      </c>
      <c r="J103" s="10">
        <f t="shared" si="2"/>
        <v>0</v>
      </c>
      <c r="K103" s="11">
        <f t="shared" si="3"/>
        <v>0</v>
      </c>
      <c r="L103" s="1">
        <v>0.9</v>
      </c>
      <c r="M103" s="1">
        <v>3.1</v>
      </c>
      <c r="N103" s="5">
        <v>0</v>
      </c>
      <c r="O103" s="1"/>
      <c r="P103" s="18">
        <v>0.02</v>
      </c>
      <c r="Q103" s="1">
        <v>0.5</v>
      </c>
      <c r="R103" s="1">
        <v>1.5</v>
      </c>
      <c r="S103" s="5">
        <v>0</v>
      </c>
      <c r="T103" s="1"/>
      <c r="U103" s="1">
        <v>1.18</v>
      </c>
      <c r="V103" s="1">
        <v>4.03</v>
      </c>
      <c r="W103" s="5">
        <v>0</v>
      </c>
      <c r="X103" s="1"/>
      <c r="Y103" s="1">
        <v>0</v>
      </c>
      <c r="Z103" s="15">
        <v>3171.37</v>
      </c>
      <c r="AA103" s="2">
        <v>10622.55</v>
      </c>
      <c r="AB103" s="1">
        <v>36</v>
      </c>
      <c r="AC103" s="1">
        <v>0</v>
      </c>
      <c r="AD103" s="1">
        <v>0</v>
      </c>
      <c r="AE103" s="1">
        <v>0</v>
      </c>
      <c r="AF103" s="1">
        <v>124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20</v>
      </c>
      <c r="AW103" s="1">
        <v>0</v>
      </c>
      <c r="AX103" s="1">
        <v>0</v>
      </c>
      <c r="AY103" s="1">
        <v>0</v>
      </c>
      <c r="AZ103" s="1">
        <v>60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47</v>
      </c>
      <c r="BG103" s="1">
        <v>0</v>
      </c>
      <c r="BH103" s="1">
        <v>0</v>
      </c>
      <c r="BI103" s="1">
        <v>0</v>
      </c>
      <c r="BJ103" s="1">
        <v>161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>
      <c r="A104" s="1">
        <v>70020</v>
      </c>
      <c r="B104" s="1" t="s">
        <v>170</v>
      </c>
      <c r="C104" s="1">
        <v>12</v>
      </c>
      <c r="D104" s="1">
        <v>285</v>
      </c>
      <c r="E104" s="1" t="s">
        <v>64</v>
      </c>
      <c r="F104" s="1">
        <v>558</v>
      </c>
      <c r="G104" s="1" t="s">
        <v>67</v>
      </c>
      <c r="H104" s="2">
        <v>77.97</v>
      </c>
      <c r="I104" s="2">
        <v>935.64</v>
      </c>
      <c r="J104" s="10">
        <f t="shared" si="2"/>
        <v>0</v>
      </c>
      <c r="K104" s="11">
        <f t="shared" si="3"/>
        <v>0</v>
      </c>
      <c r="L104" s="1">
        <v>1.17</v>
      </c>
      <c r="M104" s="1">
        <v>7.42</v>
      </c>
      <c r="N104" s="5">
        <v>0</v>
      </c>
      <c r="O104" s="1"/>
      <c r="P104" s="18">
        <v>2.04</v>
      </c>
      <c r="Q104" s="1">
        <v>0</v>
      </c>
      <c r="R104" s="1">
        <v>0</v>
      </c>
      <c r="S104" s="5">
        <v>0</v>
      </c>
      <c r="T104" s="1"/>
      <c r="U104" s="1">
        <v>2.17</v>
      </c>
      <c r="V104" s="1">
        <v>15.5</v>
      </c>
      <c r="W104" s="5">
        <v>0</v>
      </c>
      <c r="X104" s="1"/>
      <c r="Y104" s="1">
        <v>0</v>
      </c>
      <c r="Z104" s="15">
        <v>3118.8</v>
      </c>
      <c r="AA104" s="2">
        <v>21441.75</v>
      </c>
      <c r="AB104" s="1">
        <v>14</v>
      </c>
      <c r="AC104" s="1">
        <v>0</v>
      </c>
      <c r="AD104" s="1">
        <v>0</v>
      </c>
      <c r="AE104" s="1">
        <v>0</v>
      </c>
      <c r="AF104" s="1">
        <v>89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26</v>
      </c>
      <c r="BG104" s="1">
        <v>0</v>
      </c>
      <c r="BH104" s="1">
        <v>0</v>
      </c>
      <c r="BI104" s="1">
        <v>0</v>
      </c>
      <c r="BJ104" s="1">
        <v>186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>
      <c r="A105" s="1">
        <v>70033</v>
      </c>
      <c r="B105" s="1" t="s">
        <v>179</v>
      </c>
      <c r="C105" s="1">
        <v>18</v>
      </c>
      <c r="D105" s="1">
        <v>285</v>
      </c>
      <c r="E105" s="1" t="s">
        <v>64</v>
      </c>
      <c r="F105" s="1">
        <v>991</v>
      </c>
      <c r="G105" s="1" t="s">
        <v>141</v>
      </c>
      <c r="H105" s="2">
        <v>54.85</v>
      </c>
      <c r="I105" s="2">
        <v>987.3</v>
      </c>
      <c r="J105" s="10">
        <f t="shared" si="2"/>
        <v>0</v>
      </c>
      <c r="K105" s="11">
        <f t="shared" si="3"/>
        <v>0</v>
      </c>
      <c r="L105" s="1">
        <v>1.78</v>
      </c>
      <c r="M105" s="1">
        <v>5.94</v>
      </c>
      <c r="N105" s="5">
        <v>0</v>
      </c>
      <c r="O105" s="1"/>
      <c r="P105" s="18">
        <v>3.08</v>
      </c>
      <c r="Q105" s="1">
        <v>1.22</v>
      </c>
      <c r="R105" s="1">
        <v>6</v>
      </c>
      <c r="S105" s="5">
        <v>0</v>
      </c>
      <c r="T105" s="1"/>
      <c r="U105" s="1">
        <v>0.06</v>
      </c>
      <c r="V105" s="1">
        <v>1.22</v>
      </c>
      <c r="W105" s="5">
        <v>0</v>
      </c>
      <c r="X105" s="1"/>
      <c r="Y105" s="1">
        <v>0</v>
      </c>
      <c r="Z105" s="15">
        <v>3016.75</v>
      </c>
      <c r="AA105" s="2">
        <v>12999.45</v>
      </c>
      <c r="AB105" s="1">
        <v>32</v>
      </c>
      <c r="AC105" s="1">
        <v>0</v>
      </c>
      <c r="AD105" s="1">
        <v>0</v>
      </c>
      <c r="AE105" s="1">
        <v>0</v>
      </c>
      <c r="AF105" s="1">
        <v>107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22</v>
      </c>
      <c r="AW105" s="1">
        <v>0</v>
      </c>
      <c r="AX105" s="1">
        <v>0</v>
      </c>
      <c r="AY105" s="1">
        <v>0</v>
      </c>
      <c r="AZ105" s="1">
        <v>108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</v>
      </c>
      <c r="BG105" s="1">
        <v>0</v>
      </c>
      <c r="BH105" s="1">
        <v>0</v>
      </c>
      <c r="BI105" s="1">
        <v>0</v>
      </c>
      <c r="BJ105" s="1">
        <v>22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</row>
    <row r="106" spans="1:67">
      <c r="A106" s="1">
        <v>75000</v>
      </c>
      <c r="B106" s="1" t="s">
        <v>156</v>
      </c>
      <c r="C106" s="1">
        <v>25</v>
      </c>
      <c r="D106" s="1">
        <v>285</v>
      </c>
      <c r="E106" s="1" t="s">
        <v>64</v>
      </c>
      <c r="F106" s="1">
        <v>285</v>
      </c>
      <c r="G106" s="1" t="s">
        <v>64</v>
      </c>
      <c r="H106" s="2">
        <v>32.270000000000003</v>
      </c>
      <c r="I106" s="2">
        <v>806.75</v>
      </c>
      <c r="J106" s="10">
        <f t="shared" si="2"/>
        <v>4033.75</v>
      </c>
      <c r="K106" s="11">
        <f t="shared" si="3"/>
        <v>5</v>
      </c>
      <c r="L106" s="1">
        <v>0.56000000000000005</v>
      </c>
      <c r="M106" s="1">
        <v>1</v>
      </c>
      <c r="N106" s="5">
        <v>0</v>
      </c>
      <c r="O106" s="1"/>
      <c r="P106" s="18">
        <v>12.58</v>
      </c>
      <c r="Q106" s="1">
        <v>0.88</v>
      </c>
      <c r="R106" s="1">
        <v>1.96</v>
      </c>
      <c r="S106" s="5">
        <v>5</v>
      </c>
      <c r="T106" s="1"/>
      <c r="U106" s="1">
        <v>2.2799999999999998</v>
      </c>
      <c r="V106" s="1">
        <v>3.92</v>
      </c>
      <c r="W106" s="5">
        <v>0</v>
      </c>
      <c r="X106" s="1"/>
      <c r="Y106" s="1">
        <v>0</v>
      </c>
      <c r="Z106" s="15">
        <v>3001.11</v>
      </c>
      <c r="AA106" s="2">
        <v>5550.44</v>
      </c>
      <c r="AB106" s="1">
        <v>14</v>
      </c>
      <c r="AC106" s="1">
        <v>0</v>
      </c>
      <c r="AD106" s="1">
        <v>0</v>
      </c>
      <c r="AE106" s="1">
        <v>0</v>
      </c>
      <c r="AF106" s="1">
        <v>25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22</v>
      </c>
      <c r="AW106" s="1">
        <v>0</v>
      </c>
      <c r="AX106" s="1">
        <v>0</v>
      </c>
      <c r="AY106" s="1">
        <v>0</v>
      </c>
      <c r="AZ106" s="1">
        <v>49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57</v>
      </c>
      <c r="BG106" s="1">
        <v>0</v>
      </c>
      <c r="BH106" s="1">
        <v>0</v>
      </c>
      <c r="BI106" s="1">
        <v>0</v>
      </c>
      <c r="BJ106" s="1">
        <v>98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>
      <c r="A107" s="1">
        <v>70200</v>
      </c>
      <c r="B107" s="1" t="s">
        <v>176</v>
      </c>
      <c r="C107" s="1">
        <v>24</v>
      </c>
      <c r="D107" s="1">
        <v>285</v>
      </c>
      <c r="E107" s="1" t="s">
        <v>64</v>
      </c>
      <c r="F107" s="1">
        <v>565</v>
      </c>
      <c r="G107" s="1" t="s">
        <v>94</v>
      </c>
      <c r="H107" s="2">
        <v>34.74</v>
      </c>
      <c r="I107" s="2">
        <v>833.76</v>
      </c>
      <c r="J107" s="10">
        <f t="shared" si="2"/>
        <v>0</v>
      </c>
      <c r="K107" s="11">
        <f t="shared" si="3"/>
        <v>0</v>
      </c>
      <c r="L107" s="1">
        <v>0.5</v>
      </c>
      <c r="M107" s="1">
        <v>0.28999999999999998</v>
      </c>
      <c r="N107" s="5">
        <v>0</v>
      </c>
      <c r="O107" s="1"/>
      <c r="P107" s="18">
        <v>9.83</v>
      </c>
      <c r="Q107" s="1">
        <v>3</v>
      </c>
      <c r="R107" s="1">
        <v>8.8800000000000008</v>
      </c>
      <c r="S107" s="5">
        <v>0</v>
      </c>
      <c r="T107" s="1"/>
      <c r="U107" s="1">
        <v>0</v>
      </c>
      <c r="V107" s="1">
        <v>0.04</v>
      </c>
      <c r="W107" s="5">
        <v>0</v>
      </c>
      <c r="X107" s="1"/>
      <c r="Y107" s="1">
        <v>0</v>
      </c>
      <c r="Z107" s="15">
        <v>2918.16</v>
      </c>
      <c r="AA107" s="2">
        <v>7677.54</v>
      </c>
      <c r="AB107" s="1">
        <v>12</v>
      </c>
      <c r="AC107" s="1">
        <v>0</v>
      </c>
      <c r="AD107" s="1">
        <v>0</v>
      </c>
      <c r="AE107" s="1">
        <v>0</v>
      </c>
      <c r="AF107" s="1">
        <v>7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72</v>
      </c>
      <c r="AW107" s="1">
        <v>0</v>
      </c>
      <c r="AX107" s="1">
        <v>0</v>
      </c>
      <c r="AY107" s="1">
        <v>0</v>
      </c>
      <c r="AZ107" s="1">
        <v>213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1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>
      <c r="A108" s="1">
        <v>70306</v>
      </c>
      <c r="B108" s="1" t="s">
        <v>204</v>
      </c>
      <c r="C108" s="1">
        <v>16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81.209999999999994</v>
      </c>
      <c r="I108" s="2">
        <v>1299.3599999999999</v>
      </c>
      <c r="J108" s="10">
        <f t="shared" si="2"/>
        <v>10394.879999999999</v>
      </c>
      <c r="K108" s="11">
        <f t="shared" si="3"/>
        <v>8</v>
      </c>
      <c r="L108" s="1">
        <v>0</v>
      </c>
      <c r="M108" s="1">
        <v>0</v>
      </c>
      <c r="N108" s="5">
        <v>3</v>
      </c>
      <c r="O108" s="1"/>
      <c r="P108" s="18">
        <v>9.84</v>
      </c>
      <c r="Q108" s="1">
        <v>1.5</v>
      </c>
      <c r="R108" s="1">
        <v>0.75</v>
      </c>
      <c r="S108" s="5">
        <v>5</v>
      </c>
      <c r="T108" s="1"/>
      <c r="U108" s="1">
        <v>0.62</v>
      </c>
      <c r="V108" s="1">
        <v>1.5</v>
      </c>
      <c r="W108" s="5">
        <v>0</v>
      </c>
      <c r="X108" s="1"/>
      <c r="Y108" s="1">
        <v>0</v>
      </c>
      <c r="Z108" s="15">
        <v>2761.14</v>
      </c>
      <c r="AA108" s="2">
        <v>2923.56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24</v>
      </c>
      <c r="AW108" s="1">
        <v>0</v>
      </c>
      <c r="AX108" s="1">
        <v>0</v>
      </c>
      <c r="AY108" s="1">
        <v>0</v>
      </c>
      <c r="AZ108" s="1">
        <v>12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10</v>
      </c>
      <c r="BG108" s="1">
        <v>0</v>
      </c>
      <c r="BH108" s="1">
        <v>0</v>
      </c>
      <c r="BI108" s="1">
        <v>0</v>
      </c>
      <c r="BJ108" s="1">
        <v>24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>
      <c r="A109" s="1">
        <v>70245</v>
      </c>
      <c r="B109" s="1" t="s">
        <v>217</v>
      </c>
      <c r="C109" s="1">
        <v>8</v>
      </c>
      <c r="D109" s="1">
        <v>285</v>
      </c>
      <c r="E109" s="1" t="s">
        <v>64</v>
      </c>
      <c r="F109" s="1">
        <v>387</v>
      </c>
      <c r="G109" s="1" t="s">
        <v>94</v>
      </c>
      <c r="H109" s="2">
        <v>73.37</v>
      </c>
      <c r="I109" s="2">
        <v>586.96</v>
      </c>
      <c r="J109" s="10">
        <f t="shared" si="2"/>
        <v>0</v>
      </c>
      <c r="K109" s="11">
        <f t="shared" si="3"/>
        <v>0</v>
      </c>
      <c r="L109" s="1">
        <v>1.1200000000000001</v>
      </c>
      <c r="M109" s="1">
        <v>3</v>
      </c>
      <c r="N109" s="5">
        <v>0</v>
      </c>
      <c r="O109" s="1"/>
      <c r="P109" s="18">
        <v>16.940000000000001</v>
      </c>
      <c r="Q109" s="1">
        <v>2.5</v>
      </c>
      <c r="R109" s="1">
        <v>7.5</v>
      </c>
      <c r="S109" s="5">
        <v>0</v>
      </c>
      <c r="T109" s="1"/>
      <c r="U109" s="1">
        <v>1</v>
      </c>
      <c r="V109" s="1">
        <v>4.88</v>
      </c>
      <c r="W109" s="5">
        <v>0</v>
      </c>
      <c r="X109" s="1"/>
      <c r="Y109" s="1">
        <v>0</v>
      </c>
      <c r="Z109" s="15">
        <v>2714.69</v>
      </c>
      <c r="AA109" s="2">
        <v>9024.51</v>
      </c>
      <c r="AB109" s="1">
        <v>9</v>
      </c>
      <c r="AC109" s="1">
        <v>0</v>
      </c>
      <c r="AD109" s="1">
        <v>0</v>
      </c>
      <c r="AE109" s="1">
        <v>0</v>
      </c>
      <c r="AF109" s="1">
        <v>24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20</v>
      </c>
      <c r="AW109" s="1">
        <v>0</v>
      </c>
      <c r="AX109" s="1">
        <v>0</v>
      </c>
      <c r="AY109" s="1">
        <v>0</v>
      </c>
      <c r="AZ109" s="1">
        <v>60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8</v>
      </c>
      <c r="BG109" s="1">
        <v>0</v>
      </c>
      <c r="BH109" s="1">
        <v>0</v>
      </c>
      <c r="BI109" s="1">
        <v>0</v>
      </c>
      <c r="BJ109" s="1">
        <v>39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</row>
    <row r="110" spans="1:67">
      <c r="A110" s="1">
        <v>70253</v>
      </c>
      <c r="B110" s="1" t="s">
        <v>111</v>
      </c>
      <c r="C110" s="1">
        <v>12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98.03</v>
      </c>
      <c r="I110" s="2">
        <v>1176.3599999999999</v>
      </c>
      <c r="J110" s="10">
        <f t="shared" si="2"/>
        <v>27056.28</v>
      </c>
      <c r="K110" s="11">
        <f t="shared" si="3"/>
        <v>23</v>
      </c>
      <c r="L110" s="1">
        <v>0</v>
      </c>
      <c r="M110" s="1">
        <v>-0.08</v>
      </c>
      <c r="N110" s="20">
        <v>5</v>
      </c>
      <c r="O110" s="1"/>
      <c r="P110" s="18">
        <v>30</v>
      </c>
      <c r="Q110" s="1">
        <v>0</v>
      </c>
      <c r="R110" s="1">
        <v>0</v>
      </c>
      <c r="S110" s="16">
        <f>P110*0.5-R110</f>
        <v>15</v>
      </c>
      <c r="T110" s="1"/>
      <c r="U110" s="1">
        <v>2.25</v>
      </c>
      <c r="V110" s="1">
        <v>0</v>
      </c>
      <c r="W110" s="5">
        <v>3</v>
      </c>
      <c r="X110" s="1"/>
      <c r="Y110" s="1">
        <v>0</v>
      </c>
      <c r="Z110" s="15">
        <v>2646.81</v>
      </c>
      <c r="AA110" s="2">
        <v>-98.03</v>
      </c>
      <c r="AB110" s="1">
        <v>0</v>
      </c>
      <c r="AC110" s="1">
        <v>0</v>
      </c>
      <c r="AD110" s="1">
        <v>0</v>
      </c>
      <c r="AE110" s="1">
        <v>0</v>
      </c>
      <c r="AF110" s="1">
        <v>-1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27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>
      <c r="A111" s="1">
        <v>70138</v>
      </c>
      <c r="B111" s="1" t="s">
        <v>148</v>
      </c>
      <c r="C111" s="1">
        <v>12</v>
      </c>
      <c r="D111" s="1">
        <v>285</v>
      </c>
      <c r="E111" s="1" t="s">
        <v>64</v>
      </c>
      <c r="F111" s="1">
        <v>35</v>
      </c>
      <c r="G111" s="1" t="s">
        <v>76</v>
      </c>
      <c r="H111" s="2">
        <v>73.620900000000006</v>
      </c>
      <c r="I111" s="2">
        <v>883.45079999999996</v>
      </c>
      <c r="J111" s="10">
        <f t="shared" si="2"/>
        <v>8834.5079999999998</v>
      </c>
      <c r="K111" s="11">
        <f t="shared" si="3"/>
        <v>10</v>
      </c>
      <c r="L111" s="1">
        <v>0.25</v>
      </c>
      <c r="M111" s="1">
        <v>16.670000000000002</v>
      </c>
      <c r="N111" s="5">
        <v>0</v>
      </c>
      <c r="O111" s="1"/>
      <c r="P111" s="18">
        <v>22.71</v>
      </c>
      <c r="Q111" s="1">
        <v>1.42</v>
      </c>
      <c r="R111" s="1">
        <v>0.67</v>
      </c>
      <c r="S111" s="5">
        <v>10</v>
      </c>
      <c r="T111" s="1"/>
      <c r="U111" s="1">
        <v>1.08</v>
      </c>
      <c r="V111" s="1">
        <v>1.42</v>
      </c>
      <c r="W111" s="5">
        <v>0</v>
      </c>
      <c r="X111" s="1"/>
      <c r="Y111" s="1">
        <v>0</v>
      </c>
      <c r="Z111" s="15">
        <v>2429.4899999999998</v>
      </c>
      <c r="AA111" s="2">
        <v>16564.7</v>
      </c>
      <c r="AB111" s="1">
        <v>3</v>
      </c>
      <c r="AC111" s="1">
        <v>0</v>
      </c>
      <c r="AD111" s="1">
        <v>0</v>
      </c>
      <c r="AE111" s="1">
        <v>0</v>
      </c>
      <c r="AF111" s="1">
        <v>200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17</v>
      </c>
      <c r="AW111" s="1">
        <v>0</v>
      </c>
      <c r="AX111" s="1">
        <v>0</v>
      </c>
      <c r="AY111" s="1">
        <v>0</v>
      </c>
      <c r="AZ111" s="1">
        <v>8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13</v>
      </c>
      <c r="BG111" s="1">
        <v>0</v>
      </c>
      <c r="BH111" s="1">
        <v>0</v>
      </c>
      <c r="BI111" s="1">
        <v>0</v>
      </c>
      <c r="BJ111" s="1">
        <v>17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>
      <c r="A112" s="1">
        <v>70052</v>
      </c>
      <c r="B112" s="1" t="s">
        <v>202</v>
      </c>
      <c r="C112" s="1">
        <v>28</v>
      </c>
      <c r="D112" s="1">
        <v>285</v>
      </c>
      <c r="E112" s="1" t="s">
        <v>64</v>
      </c>
      <c r="F112" s="1">
        <v>974</v>
      </c>
      <c r="G112" s="1" t="s">
        <v>110</v>
      </c>
      <c r="H112" s="2">
        <v>37.870100000000001</v>
      </c>
      <c r="I112" s="2">
        <v>1060.3628000000001</v>
      </c>
      <c r="J112" s="10">
        <f t="shared" si="2"/>
        <v>5301.8140000000003</v>
      </c>
      <c r="K112" s="11">
        <f t="shared" si="3"/>
        <v>5</v>
      </c>
      <c r="L112" s="1">
        <v>1.1100000000000001</v>
      </c>
      <c r="M112" s="1">
        <v>0.21</v>
      </c>
      <c r="N112" s="21">
        <v>5</v>
      </c>
      <c r="O112" s="1"/>
      <c r="P112" s="18">
        <v>2.3199999999999998</v>
      </c>
      <c r="Q112" s="1">
        <v>0.79</v>
      </c>
      <c r="R112" s="1">
        <v>2.11</v>
      </c>
      <c r="S112" s="5">
        <v>0</v>
      </c>
      <c r="T112" s="1"/>
      <c r="U112" s="1">
        <v>0.36</v>
      </c>
      <c r="V112" s="1">
        <v>0.21</v>
      </c>
      <c r="W112" s="5">
        <v>0</v>
      </c>
      <c r="X112" s="1"/>
      <c r="Y112" s="1">
        <v>0</v>
      </c>
      <c r="Z112" s="15">
        <v>2385.8200000000002</v>
      </c>
      <c r="AA112" s="2">
        <v>2688.78</v>
      </c>
      <c r="AB112" s="1">
        <v>31</v>
      </c>
      <c r="AC112" s="1">
        <v>0</v>
      </c>
      <c r="AD112" s="1">
        <v>0</v>
      </c>
      <c r="AE112" s="1">
        <v>0</v>
      </c>
      <c r="AF112" s="1">
        <v>6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22</v>
      </c>
      <c r="AW112" s="1">
        <v>0</v>
      </c>
      <c r="AX112" s="1">
        <v>0</v>
      </c>
      <c r="AY112" s="1">
        <v>0</v>
      </c>
      <c r="AZ112" s="1">
        <v>59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10</v>
      </c>
      <c r="BG112" s="1">
        <v>0</v>
      </c>
      <c r="BH112" s="1">
        <v>0</v>
      </c>
      <c r="BI112" s="1">
        <v>0</v>
      </c>
      <c r="BJ112" s="1">
        <v>6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>
      <c r="A113" s="1">
        <v>70235</v>
      </c>
      <c r="B113" s="1" t="s">
        <v>274</v>
      </c>
      <c r="C113" s="1">
        <v>20</v>
      </c>
      <c r="D113" s="1">
        <v>285</v>
      </c>
      <c r="E113" s="1" t="s">
        <v>64</v>
      </c>
      <c r="F113" s="1">
        <v>558</v>
      </c>
      <c r="G113" s="1" t="s">
        <v>67</v>
      </c>
      <c r="H113" s="2">
        <v>63.65</v>
      </c>
      <c r="I113" s="2">
        <v>1273</v>
      </c>
      <c r="J113" s="10">
        <f t="shared" si="2"/>
        <v>6365</v>
      </c>
      <c r="K113" s="11">
        <f t="shared" si="3"/>
        <v>5</v>
      </c>
      <c r="L113" s="1">
        <v>1.85</v>
      </c>
      <c r="M113" s="1">
        <v>0</v>
      </c>
      <c r="N113" s="5">
        <v>5</v>
      </c>
      <c r="O113" s="1"/>
      <c r="P113" s="18">
        <v>1.65</v>
      </c>
      <c r="Q113" s="1">
        <v>0</v>
      </c>
      <c r="R113" s="1">
        <v>0</v>
      </c>
      <c r="S113" s="5">
        <v>0</v>
      </c>
      <c r="T113" s="1"/>
      <c r="U113" s="1">
        <v>0</v>
      </c>
      <c r="V113" s="1">
        <v>0</v>
      </c>
      <c r="W113" s="16">
        <f>U113*0.8-V113</f>
        <v>0</v>
      </c>
      <c r="X113" s="1"/>
      <c r="Y113" s="1">
        <v>0</v>
      </c>
      <c r="Z113" s="15">
        <v>2355.0500000000002</v>
      </c>
      <c r="AA113" s="2">
        <v>0</v>
      </c>
      <c r="AB113" s="1">
        <v>37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>
      <c r="A114" s="1">
        <v>70061</v>
      </c>
      <c r="B114" s="1" t="s">
        <v>131</v>
      </c>
      <c r="C114" s="1">
        <v>24</v>
      </c>
      <c r="D114" s="1">
        <v>285</v>
      </c>
      <c r="E114" s="1" t="s">
        <v>64</v>
      </c>
      <c r="F114" s="1">
        <v>570</v>
      </c>
      <c r="G114" s="1" t="s">
        <v>72</v>
      </c>
      <c r="H114" s="2">
        <v>34.97</v>
      </c>
      <c r="I114" s="2">
        <v>839.28</v>
      </c>
      <c r="J114" s="10">
        <f t="shared" si="2"/>
        <v>0</v>
      </c>
      <c r="K114" s="11">
        <f t="shared" si="3"/>
        <v>0</v>
      </c>
      <c r="L114" s="1">
        <v>-1.1200000000000001</v>
      </c>
      <c r="M114" s="1">
        <v>22.04</v>
      </c>
      <c r="N114" s="5">
        <v>0</v>
      </c>
      <c r="O114" s="1"/>
      <c r="P114" s="18">
        <v>11.29</v>
      </c>
      <c r="Q114" s="1">
        <v>2.17</v>
      </c>
      <c r="R114" s="1">
        <v>16.079999999999998</v>
      </c>
      <c r="S114" s="5">
        <v>0</v>
      </c>
      <c r="T114" s="1"/>
      <c r="U114" s="1">
        <v>1.75</v>
      </c>
      <c r="V114" s="1">
        <v>18.670000000000002</v>
      </c>
      <c r="W114" s="5">
        <v>0</v>
      </c>
      <c r="X114" s="1"/>
      <c r="Y114" s="1">
        <v>0</v>
      </c>
      <c r="Z114" s="15">
        <v>2342.9899999999998</v>
      </c>
      <c r="AA114" s="2">
        <v>47664.11</v>
      </c>
      <c r="AB114" s="1">
        <v>-27</v>
      </c>
      <c r="AC114" s="1">
        <v>0</v>
      </c>
      <c r="AD114" s="1">
        <v>0</v>
      </c>
      <c r="AE114" s="1">
        <v>0</v>
      </c>
      <c r="AF114" s="1">
        <v>529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52</v>
      </c>
      <c r="AW114" s="1">
        <v>0</v>
      </c>
      <c r="AX114" s="1">
        <v>0</v>
      </c>
      <c r="AY114" s="1">
        <v>0</v>
      </c>
      <c r="AZ114" s="1">
        <v>386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42</v>
      </c>
      <c r="BG114" s="1">
        <v>0</v>
      </c>
      <c r="BH114" s="1">
        <v>0</v>
      </c>
      <c r="BI114" s="1">
        <v>0</v>
      </c>
      <c r="BJ114" s="1">
        <v>448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>
      <c r="A115" s="1">
        <v>70083</v>
      </c>
      <c r="B115" s="1" t="s">
        <v>119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43.6325</v>
      </c>
      <c r="I115" s="2">
        <v>1090.8125</v>
      </c>
      <c r="J115" s="10">
        <f t="shared" si="2"/>
        <v>0</v>
      </c>
      <c r="K115" s="11">
        <f t="shared" si="3"/>
        <v>0</v>
      </c>
      <c r="L115" s="1">
        <v>0.04</v>
      </c>
      <c r="M115" s="1">
        <v>1.24</v>
      </c>
      <c r="N115" s="5">
        <v>0</v>
      </c>
      <c r="O115" s="1"/>
      <c r="P115" s="18">
        <v>5.14</v>
      </c>
      <c r="Q115" s="1">
        <v>2.04</v>
      </c>
      <c r="R115" s="1">
        <v>1.68</v>
      </c>
      <c r="S115" s="5">
        <v>0</v>
      </c>
      <c r="T115" s="1"/>
      <c r="U115" s="1">
        <v>0</v>
      </c>
      <c r="V115" s="1">
        <v>0</v>
      </c>
      <c r="W115" s="16">
        <f>U115*0.8-V115</f>
        <v>0</v>
      </c>
      <c r="X115" s="1"/>
      <c r="Y115" s="1">
        <v>0</v>
      </c>
      <c r="Z115" s="15">
        <v>2268.89</v>
      </c>
      <c r="AA115" s="2">
        <v>3185.17</v>
      </c>
      <c r="AB115" s="1">
        <v>1</v>
      </c>
      <c r="AC115" s="1">
        <v>0</v>
      </c>
      <c r="AD115" s="1">
        <v>0</v>
      </c>
      <c r="AE115" s="1">
        <v>0</v>
      </c>
      <c r="AF115" s="1">
        <v>31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51</v>
      </c>
      <c r="AW115" s="1">
        <v>0</v>
      </c>
      <c r="AX115" s="1">
        <v>0</v>
      </c>
      <c r="AY115" s="1">
        <v>0</v>
      </c>
      <c r="AZ115" s="1">
        <v>42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</row>
    <row r="116" spans="1:67">
      <c r="A116" s="1">
        <v>70123</v>
      </c>
      <c r="B116" s="1" t="s">
        <v>169</v>
      </c>
      <c r="C116" s="1">
        <v>6</v>
      </c>
      <c r="D116" s="1">
        <v>285</v>
      </c>
      <c r="E116" s="1" t="s">
        <v>64</v>
      </c>
      <c r="F116" s="1">
        <v>285</v>
      </c>
      <c r="G116" s="1" t="s">
        <v>64</v>
      </c>
      <c r="H116" s="2">
        <v>157.97</v>
      </c>
      <c r="I116" s="2">
        <v>947.82</v>
      </c>
      <c r="J116" s="10">
        <f t="shared" si="2"/>
        <v>0</v>
      </c>
      <c r="K116" s="11">
        <f t="shared" si="3"/>
        <v>0</v>
      </c>
      <c r="L116" s="1">
        <v>0</v>
      </c>
      <c r="M116" s="1">
        <v>0</v>
      </c>
      <c r="N116" s="16">
        <f>L116*0.8-M116</f>
        <v>0</v>
      </c>
      <c r="O116" s="1"/>
      <c r="P116" s="18">
        <v>0.67</v>
      </c>
      <c r="Q116" s="1">
        <v>1.17</v>
      </c>
      <c r="R116" s="1">
        <v>2.5</v>
      </c>
      <c r="S116" s="5">
        <v>0</v>
      </c>
      <c r="T116" s="1"/>
      <c r="U116" s="1">
        <v>1.17</v>
      </c>
      <c r="V116" s="1">
        <v>1</v>
      </c>
      <c r="W116" s="5">
        <v>0</v>
      </c>
      <c r="X116" s="1"/>
      <c r="Y116" s="1">
        <v>0</v>
      </c>
      <c r="Z116" s="15">
        <v>2211.58</v>
      </c>
      <c r="AA116" s="2">
        <v>3317.37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7</v>
      </c>
      <c r="AW116" s="1">
        <v>0</v>
      </c>
      <c r="AX116" s="1">
        <v>0</v>
      </c>
      <c r="AY116" s="1">
        <v>0</v>
      </c>
      <c r="AZ116" s="1">
        <v>15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7</v>
      </c>
      <c r="BG116" s="1">
        <v>0</v>
      </c>
      <c r="BH116" s="1">
        <v>0</v>
      </c>
      <c r="BI116" s="1">
        <v>0</v>
      </c>
      <c r="BJ116" s="1">
        <v>6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>
      <c r="A117" s="1">
        <v>76001</v>
      </c>
      <c r="B117" s="1" t="s">
        <v>247</v>
      </c>
      <c r="C117" s="1">
        <v>30</v>
      </c>
      <c r="D117" s="1">
        <v>285</v>
      </c>
      <c r="E117" s="1" t="s">
        <v>64</v>
      </c>
      <c r="F117" s="1">
        <v>558</v>
      </c>
      <c r="G117" s="1" t="s">
        <v>67</v>
      </c>
      <c r="H117" s="2">
        <v>14.71</v>
      </c>
      <c r="I117" s="2">
        <v>441.3</v>
      </c>
      <c r="J117" s="10">
        <f t="shared" si="2"/>
        <v>8826</v>
      </c>
      <c r="K117" s="11">
        <f t="shared" si="3"/>
        <v>20</v>
      </c>
      <c r="L117" s="1">
        <v>1.07</v>
      </c>
      <c r="M117" s="1">
        <v>0.17</v>
      </c>
      <c r="N117" s="5">
        <v>0</v>
      </c>
      <c r="O117" s="1"/>
      <c r="P117" s="18">
        <v>17.13</v>
      </c>
      <c r="Q117" s="1">
        <v>3.77</v>
      </c>
      <c r="R117" s="1">
        <v>0.23</v>
      </c>
      <c r="S117" s="5">
        <v>20</v>
      </c>
      <c r="T117" s="1"/>
      <c r="U117" s="1">
        <v>0</v>
      </c>
      <c r="V117" s="1">
        <v>0</v>
      </c>
      <c r="W117" s="16">
        <f>U117*0.8-V117</f>
        <v>0</v>
      </c>
      <c r="X117" s="1"/>
      <c r="Y117" s="1">
        <v>0</v>
      </c>
      <c r="Z117" s="15">
        <v>2132.9499999999998</v>
      </c>
      <c r="AA117" s="2">
        <v>176.52</v>
      </c>
      <c r="AB117" s="1">
        <v>32</v>
      </c>
      <c r="AC117" s="1">
        <v>0</v>
      </c>
      <c r="AD117" s="1">
        <v>0</v>
      </c>
      <c r="AE117" s="1">
        <v>0</v>
      </c>
      <c r="AF117" s="1">
        <v>5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113</v>
      </c>
      <c r="AW117" s="1">
        <v>0</v>
      </c>
      <c r="AX117" s="1">
        <v>0</v>
      </c>
      <c r="AY117" s="1">
        <v>0</v>
      </c>
      <c r="AZ117" s="1">
        <v>7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</row>
    <row r="118" spans="1:67">
      <c r="A118" s="1">
        <v>70047</v>
      </c>
      <c r="B118" s="1" t="s">
        <v>200</v>
      </c>
      <c r="C118" s="1">
        <v>16</v>
      </c>
      <c r="D118" s="1">
        <v>285</v>
      </c>
      <c r="E118" s="1" t="s">
        <v>64</v>
      </c>
      <c r="F118" s="1">
        <v>387</v>
      </c>
      <c r="G118" s="1" t="s">
        <v>94</v>
      </c>
      <c r="H118" s="2">
        <v>45.31</v>
      </c>
      <c r="I118" s="2">
        <v>724.96</v>
      </c>
      <c r="J118" s="10">
        <f t="shared" si="2"/>
        <v>7249.6</v>
      </c>
      <c r="K118" s="11">
        <f t="shared" si="3"/>
        <v>10</v>
      </c>
      <c r="L118" s="1">
        <v>0.12</v>
      </c>
      <c r="M118" s="1">
        <v>8.31</v>
      </c>
      <c r="N118" s="5">
        <v>0</v>
      </c>
      <c r="O118" s="1"/>
      <c r="P118" s="18">
        <v>21.06</v>
      </c>
      <c r="Q118" s="1">
        <v>1.94</v>
      </c>
      <c r="R118" s="1">
        <v>2.44</v>
      </c>
      <c r="S118" s="5">
        <v>10</v>
      </c>
      <c r="T118" s="1"/>
      <c r="U118" s="1">
        <v>0.62</v>
      </c>
      <c r="V118" s="1">
        <v>5.12</v>
      </c>
      <c r="W118" s="5">
        <v>0</v>
      </c>
      <c r="X118" s="1"/>
      <c r="Y118" s="1">
        <v>0</v>
      </c>
      <c r="Z118" s="15">
        <v>1948.33</v>
      </c>
      <c r="AA118" s="2">
        <v>11508.74</v>
      </c>
      <c r="AB118" s="1">
        <v>2</v>
      </c>
      <c r="AC118" s="1">
        <v>0</v>
      </c>
      <c r="AD118" s="1">
        <v>0</v>
      </c>
      <c r="AE118" s="1">
        <v>0</v>
      </c>
      <c r="AF118" s="1">
        <v>133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31</v>
      </c>
      <c r="AW118" s="1">
        <v>0</v>
      </c>
      <c r="AX118" s="1">
        <v>0</v>
      </c>
      <c r="AY118" s="1">
        <v>0</v>
      </c>
      <c r="AZ118" s="1">
        <v>39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10</v>
      </c>
      <c r="BG118" s="1">
        <v>0</v>
      </c>
      <c r="BH118" s="1">
        <v>0</v>
      </c>
      <c r="BI118" s="1">
        <v>0</v>
      </c>
      <c r="BJ118" s="1">
        <v>82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</row>
    <row r="119" spans="1:67">
      <c r="A119" s="1">
        <v>70129</v>
      </c>
      <c r="B119" s="1" t="s">
        <v>142</v>
      </c>
      <c r="C119" s="1">
        <v>16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47.85</v>
      </c>
      <c r="I119" s="2">
        <v>765.6</v>
      </c>
      <c r="J119" s="10">
        <f t="shared" si="2"/>
        <v>17608.8</v>
      </c>
      <c r="K119" s="11">
        <f t="shared" si="3"/>
        <v>23</v>
      </c>
      <c r="L119" s="1">
        <v>0</v>
      </c>
      <c r="M119" s="1">
        <v>0</v>
      </c>
      <c r="N119" s="20">
        <v>8</v>
      </c>
      <c r="O119" s="1"/>
      <c r="P119" s="18">
        <v>17.72</v>
      </c>
      <c r="Q119" s="1">
        <v>0</v>
      </c>
      <c r="R119" s="1">
        <v>0</v>
      </c>
      <c r="S119" s="5">
        <v>10</v>
      </c>
      <c r="T119" s="1"/>
      <c r="U119" s="1">
        <v>2.44</v>
      </c>
      <c r="V119" s="1">
        <v>-0.94</v>
      </c>
      <c r="W119" s="5">
        <v>5</v>
      </c>
      <c r="X119" s="1"/>
      <c r="Y119" s="1">
        <v>0</v>
      </c>
      <c r="Z119" s="15">
        <v>1866.15</v>
      </c>
      <c r="AA119" s="2">
        <v>-717.75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39</v>
      </c>
      <c r="BG119" s="1">
        <v>0</v>
      </c>
      <c r="BH119" s="1">
        <v>0</v>
      </c>
      <c r="BI119" s="1">
        <v>0</v>
      </c>
      <c r="BJ119" s="1">
        <v>-15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>
      <c r="A120" s="1">
        <v>70018</v>
      </c>
      <c r="B120" s="1" t="s">
        <v>238</v>
      </c>
      <c r="C120" s="1">
        <v>20</v>
      </c>
      <c r="D120" s="1">
        <v>285</v>
      </c>
      <c r="E120" s="1" t="s">
        <v>64</v>
      </c>
      <c r="F120" s="1">
        <v>573</v>
      </c>
      <c r="G120" s="1" t="s">
        <v>87</v>
      </c>
      <c r="H120" s="2">
        <v>50.37</v>
      </c>
      <c r="I120" s="2">
        <v>1007.4</v>
      </c>
      <c r="J120" s="10">
        <f t="shared" si="2"/>
        <v>3022.2</v>
      </c>
      <c r="K120" s="11">
        <f t="shared" si="3"/>
        <v>3</v>
      </c>
      <c r="L120" s="1">
        <v>0.6</v>
      </c>
      <c r="M120" s="1">
        <v>2.9</v>
      </c>
      <c r="N120" s="5">
        <v>0</v>
      </c>
      <c r="O120" s="1"/>
      <c r="P120" s="18">
        <v>4.6500000000000004</v>
      </c>
      <c r="Q120" s="1">
        <v>1</v>
      </c>
      <c r="R120" s="1">
        <v>2.0499999999999998</v>
      </c>
      <c r="S120" s="5">
        <v>3</v>
      </c>
      <c r="T120" s="1"/>
      <c r="U120" s="1">
        <v>0.2</v>
      </c>
      <c r="V120" s="1">
        <v>0</v>
      </c>
      <c r="W120" s="5">
        <v>0</v>
      </c>
      <c r="X120" s="1"/>
      <c r="Y120" s="1">
        <v>0</v>
      </c>
      <c r="Z120" s="15">
        <v>1813.32</v>
      </c>
      <c r="AA120" s="2">
        <v>4986.63</v>
      </c>
      <c r="AB120" s="1">
        <v>12</v>
      </c>
      <c r="AC120" s="1">
        <v>0</v>
      </c>
      <c r="AD120" s="1">
        <v>0</v>
      </c>
      <c r="AE120" s="1">
        <v>0</v>
      </c>
      <c r="AF120" s="1">
        <v>58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20</v>
      </c>
      <c r="AW120" s="1">
        <v>0</v>
      </c>
      <c r="AX120" s="1">
        <v>0</v>
      </c>
      <c r="AY120" s="1">
        <v>0</v>
      </c>
      <c r="AZ120" s="1">
        <v>41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4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>
      <c r="A121" s="1">
        <v>70503</v>
      </c>
      <c r="B121" s="1" t="s">
        <v>219</v>
      </c>
      <c r="C121" s="1">
        <v>32</v>
      </c>
      <c r="D121" s="1">
        <v>285</v>
      </c>
      <c r="E121" s="1" t="s">
        <v>64</v>
      </c>
      <c r="F121" s="1">
        <v>573</v>
      </c>
      <c r="G121" s="1" t="s">
        <v>87</v>
      </c>
      <c r="H121" s="2">
        <v>33.270000000000003</v>
      </c>
      <c r="I121" s="2">
        <v>1064.6400000000001</v>
      </c>
      <c r="J121" s="10">
        <f t="shared" si="2"/>
        <v>8517.1200000000008</v>
      </c>
      <c r="K121" s="11">
        <f t="shared" si="3"/>
        <v>8</v>
      </c>
      <c r="L121" s="1">
        <v>0.38</v>
      </c>
      <c r="M121" s="1">
        <v>1.1200000000000001</v>
      </c>
      <c r="N121" s="20">
        <v>2</v>
      </c>
      <c r="O121" s="1"/>
      <c r="P121" s="18">
        <v>7.11</v>
      </c>
      <c r="Q121" s="1">
        <v>0.91</v>
      </c>
      <c r="R121" s="1">
        <v>3.19</v>
      </c>
      <c r="S121" s="5">
        <v>3</v>
      </c>
      <c r="T121" s="1"/>
      <c r="U121" s="1">
        <v>0.41</v>
      </c>
      <c r="V121" s="1">
        <v>0.31</v>
      </c>
      <c r="W121" s="5">
        <v>3</v>
      </c>
      <c r="X121" s="1"/>
      <c r="Y121" s="1">
        <v>0</v>
      </c>
      <c r="Z121" s="15">
        <v>1796.58</v>
      </c>
      <c r="AA121" s="2">
        <v>4923.96</v>
      </c>
      <c r="AB121" s="1">
        <v>12</v>
      </c>
      <c r="AC121" s="1">
        <v>0</v>
      </c>
      <c r="AD121" s="1">
        <v>0</v>
      </c>
      <c r="AE121" s="1">
        <v>0</v>
      </c>
      <c r="AF121" s="1">
        <v>36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29</v>
      </c>
      <c r="AW121" s="1">
        <v>0</v>
      </c>
      <c r="AX121" s="1">
        <v>0</v>
      </c>
      <c r="AY121" s="1">
        <v>0</v>
      </c>
      <c r="AZ121" s="1">
        <v>102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13</v>
      </c>
      <c r="BG121" s="1">
        <v>0</v>
      </c>
      <c r="BH121" s="1">
        <v>0</v>
      </c>
      <c r="BI121" s="1">
        <v>0</v>
      </c>
      <c r="BJ121" s="1">
        <v>10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</row>
    <row r="122" spans="1:67">
      <c r="A122" s="1">
        <v>70069</v>
      </c>
      <c r="B122" s="1" t="s">
        <v>205</v>
      </c>
      <c r="C122" s="1">
        <v>12</v>
      </c>
      <c r="D122" s="1">
        <v>285</v>
      </c>
      <c r="E122" s="1" t="s">
        <v>64</v>
      </c>
      <c r="F122" s="1">
        <v>570</v>
      </c>
      <c r="G122" s="1" t="s">
        <v>72</v>
      </c>
      <c r="H122" s="2">
        <v>74.209999999999994</v>
      </c>
      <c r="I122" s="2">
        <v>890.52</v>
      </c>
      <c r="J122" s="10">
        <f t="shared" si="2"/>
        <v>2671.56</v>
      </c>
      <c r="K122" s="11">
        <f t="shared" si="3"/>
        <v>3</v>
      </c>
      <c r="L122" s="1">
        <v>0</v>
      </c>
      <c r="M122" s="1">
        <v>0</v>
      </c>
      <c r="N122" s="16">
        <f>L122*0.8-M122</f>
        <v>0</v>
      </c>
      <c r="O122" s="1"/>
      <c r="P122" s="18">
        <v>3.58</v>
      </c>
      <c r="Q122" s="1">
        <v>1.25</v>
      </c>
      <c r="R122" s="1">
        <v>0.75</v>
      </c>
      <c r="S122" s="5">
        <v>3</v>
      </c>
      <c r="T122" s="1"/>
      <c r="U122" s="1">
        <v>0.75</v>
      </c>
      <c r="V122" s="1">
        <v>0.67</v>
      </c>
      <c r="W122" s="5">
        <v>0</v>
      </c>
      <c r="X122" s="1"/>
      <c r="Y122" s="1">
        <v>0</v>
      </c>
      <c r="Z122" s="15">
        <v>1781.04</v>
      </c>
      <c r="AA122" s="2">
        <v>1261.57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15</v>
      </c>
      <c r="AW122" s="1">
        <v>0</v>
      </c>
      <c r="AX122" s="1">
        <v>0</v>
      </c>
      <c r="AY122" s="1">
        <v>0</v>
      </c>
      <c r="AZ122" s="1">
        <v>9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9</v>
      </c>
      <c r="BG122" s="1">
        <v>0</v>
      </c>
      <c r="BH122" s="1">
        <v>0</v>
      </c>
      <c r="BI122" s="1">
        <v>0</v>
      </c>
      <c r="BJ122" s="1">
        <v>8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>
      <c r="A123" s="1">
        <v>70164</v>
      </c>
      <c r="B123" s="1" t="s">
        <v>225</v>
      </c>
      <c r="C123" s="1">
        <v>24</v>
      </c>
      <c r="D123" s="1">
        <v>285</v>
      </c>
      <c r="E123" s="1" t="s">
        <v>64</v>
      </c>
      <c r="F123" s="1">
        <v>558</v>
      </c>
      <c r="G123" s="1" t="s">
        <v>67</v>
      </c>
      <c r="H123" s="2">
        <v>39.53</v>
      </c>
      <c r="I123" s="2">
        <v>948.72</v>
      </c>
      <c r="J123" s="10">
        <f t="shared" si="2"/>
        <v>4743.6000000000004</v>
      </c>
      <c r="K123" s="11">
        <f t="shared" si="3"/>
        <v>5</v>
      </c>
      <c r="L123" s="1">
        <v>0.54</v>
      </c>
      <c r="M123" s="1">
        <v>0</v>
      </c>
      <c r="N123" s="5">
        <v>0</v>
      </c>
      <c r="O123" s="1" t="s">
        <v>226</v>
      </c>
      <c r="P123" s="18">
        <v>4.4400000000000004</v>
      </c>
      <c r="Q123" s="1">
        <v>0.5</v>
      </c>
      <c r="R123" s="1">
        <v>0</v>
      </c>
      <c r="S123" s="5">
        <v>5</v>
      </c>
      <c r="T123" s="1"/>
      <c r="U123" s="1">
        <v>0.83</v>
      </c>
      <c r="V123" s="1">
        <v>4.38</v>
      </c>
      <c r="W123" s="5">
        <v>0</v>
      </c>
      <c r="X123" s="1"/>
      <c r="Y123" s="1">
        <v>0</v>
      </c>
      <c r="Z123" s="15">
        <v>1778.85</v>
      </c>
      <c r="AA123" s="2">
        <v>4150.6499999999996</v>
      </c>
      <c r="AB123" s="1">
        <v>13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12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20</v>
      </c>
      <c r="BG123" s="1">
        <v>0</v>
      </c>
      <c r="BH123" s="1">
        <v>0</v>
      </c>
      <c r="BI123" s="1">
        <v>0</v>
      </c>
      <c r="BJ123" s="1">
        <v>105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</row>
    <row r="124" spans="1:67">
      <c r="A124" s="1">
        <v>70212</v>
      </c>
      <c r="B124" s="1" t="s">
        <v>230</v>
      </c>
      <c r="C124" s="1">
        <v>12</v>
      </c>
      <c r="D124" s="1">
        <v>285</v>
      </c>
      <c r="E124" s="1" t="s">
        <v>64</v>
      </c>
      <c r="F124" s="1">
        <v>285</v>
      </c>
      <c r="G124" s="1" t="s">
        <v>64</v>
      </c>
      <c r="H124" s="2">
        <v>49.1</v>
      </c>
      <c r="I124" s="2">
        <v>589.20000000000005</v>
      </c>
      <c r="J124" s="10">
        <f t="shared" si="2"/>
        <v>5892</v>
      </c>
      <c r="K124" s="11">
        <f t="shared" si="3"/>
        <v>10</v>
      </c>
      <c r="L124" s="1">
        <v>0.25</v>
      </c>
      <c r="M124" s="1">
        <v>4.33</v>
      </c>
      <c r="N124" s="5">
        <v>0</v>
      </c>
      <c r="O124" s="1"/>
      <c r="P124" s="18">
        <v>19.420000000000002</v>
      </c>
      <c r="Q124" s="1">
        <v>1.92</v>
      </c>
      <c r="R124" s="1">
        <v>0.25</v>
      </c>
      <c r="S124" s="5">
        <v>10</v>
      </c>
      <c r="T124" s="1"/>
      <c r="U124" s="1">
        <v>0.83</v>
      </c>
      <c r="V124" s="1">
        <v>1.75</v>
      </c>
      <c r="W124" s="5">
        <v>0</v>
      </c>
      <c r="X124" s="1"/>
      <c r="Y124" s="1">
        <v>0</v>
      </c>
      <c r="Z124" s="15">
        <v>1767.6</v>
      </c>
      <c r="AA124" s="2">
        <v>3731.6</v>
      </c>
      <c r="AB124" s="1">
        <v>3</v>
      </c>
      <c r="AC124" s="1">
        <v>0</v>
      </c>
      <c r="AD124" s="1">
        <v>0</v>
      </c>
      <c r="AE124" s="1">
        <v>0</v>
      </c>
      <c r="AF124" s="1">
        <v>52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23</v>
      </c>
      <c r="AW124" s="1">
        <v>0</v>
      </c>
      <c r="AX124" s="1">
        <v>0</v>
      </c>
      <c r="AY124" s="1">
        <v>0</v>
      </c>
      <c r="AZ124" s="1">
        <v>3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10</v>
      </c>
      <c r="BG124" s="1">
        <v>0</v>
      </c>
      <c r="BH124" s="1">
        <v>0</v>
      </c>
      <c r="BI124" s="1">
        <v>0</v>
      </c>
      <c r="BJ124" s="1">
        <v>21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</row>
    <row r="125" spans="1:67">
      <c r="A125" s="1">
        <v>70054</v>
      </c>
      <c r="B125" s="1" t="s">
        <v>260</v>
      </c>
      <c r="C125" s="1">
        <v>16</v>
      </c>
      <c r="D125" s="1">
        <v>285</v>
      </c>
      <c r="E125" s="1" t="s">
        <v>64</v>
      </c>
      <c r="F125" s="1">
        <v>387</v>
      </c>
      <c r="G125" s="1" t="s">
        <v>94</v>
      </c>
      <c r="H125" s="2">
        <v>45.31</v>
      </c>
      <c r="I125" s="2">
        <v>724.96</v>
      </c>
      <c r="J125" s="10">
        <f t="shared" si="2"/>
        <v>0</v>
      </c>
      <c r="K125" s="11">
        <f t="shared" si="3"/>
        <v>0</v>
      </c>
      <c r="L125" s="1">
        <v>1.1200000000000001</v>
      </c>
      <c r="M125" s="1">
        <v>-0.44</v>
      </c>
      <c r="N125" s="5">
        <v>0</v>
      </c>
      <c r="O125" s="1" t="s">
        <v>171</v>
      </c>
      <c r="P125" s="18">
        <v>2.75</v>
      </c>
      <c r="Q125" s="1">
        <v>0.75</v>
      </c>
      <c r="R125" s="1">
        <v>1.62</v>
      </c>
      <c r="S125" s="5">
        <v>0</v>
      </c>
      <c r="T125" s="1"/>
      <c r="U125" s="1">
        <v>0.5</v>
      </c>
      <c r="V125" s="1">
        <v>11.38</v>
      </c>
      <c r="W125" s="5">
        <v>0</v>
      </c>
      <c r="X125" s="1"/>
      <c r="Y125" s="1">
        <v>0</v>
      </c>
      <c r="Z125" s="15">
        <v>1721.78</v>
      </c>
      <c r="AA125" s="2">
        <v>9107.31</v>
      </c>
      <c r="AB125" s="1">
        <v>18</v>
      </c>
      <c r="AC125" s="1">
        <v>0</v>
      </c>
      <c r="AD125" s="1">
        <v>0</v>
      </c>
      <c r="AE125" s="1">
        <v>0</v>
      </c>
      <c r="AF125" s="1">
        <v>-7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12</v>
      </c>
      <c r="AW125" s="1">
        <v>0</v>
      </c>
      <c r="AX125" s="1">
        <v>0</v>
      </c>
      <c r="AY125" s="1">
        <v>0</v>
      </c>
      <c r="AZ125" s="1">
        <v>26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8</v>
      </c>
      <c r="BG125" s="1">
        <v>0</v>
      </c>
      <c r="BH125" s="1">
        <v>0</v>
      </c>
      <c r="BI125" s="1">
        <v>0</v>
      </c>
      <c r="BJ125" s="1">
        <v>182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</row>
    <row r="126" spans="1:67">
      <c r="A126" s="1">
        <v>70161</v>
      </c>
      <c r="B126" s="1" t="s">
        <v>289</v>
      </c>
      <c r="C126" s="1">
        <v>16</v>
      </c>
      <c r="D126" s="1">
        <v>285</v>
      </c>
      <c r="E126" s="1" t="s">
        <v>64</v>
      </c>
      <c r="F126" s="1">
        <v>567</v>
      </c>
      <c r="G126" s="1" t="s">
        <v>74</v>
      </c>
      <c r="H126" s="2">
        <v>54.11</v>
      </c>
      <c r="I126" s="2">
        <v>865.76</v>
      </c>
      <c r="J126" s="10">
        <f t="shared" si="2"/>
        <v>4328.8</v>
      </c>
      <c r="K126" s="11">
        <f t="shared" si="3"/>
        <v>5</v>
      </c>
      <c r="L126" s="1">
        <v>1.5</v>
      </c>
      <c r="M126" s="1">
        <v>3.19</v>
      </c>
      <c r="N126" s="5">
        <v>0</v>
      </c>
      <c r="O126" s="1"/>
      <c r="P126" s="18">
        <v>10.06</v>
      </c>
      <c r="Q126" s="1">
        <v>0</v>
      </c>
      <c r="R126" s="1">
        <v>0</v>
      </c>
      <c r="S126" s="5">
        <v>5</v>
      </c>
      <c r="T126" s="1"/>
      <c r="U126" s="1">
        <v>0.44</v>
      </c>
      <c r="V126" s="1">
        <v>0.62</v>
      </c>
      <c r="W126" s="5">
        <v>0</v>
      </c>
      <c r="X126" s="1"/>
      <c r="Y126" s="1">
        <v>0</v>
      </c>
      <c r="Z126" s="15">
        <v>1677.41</v>
      </c>
      <c r="AA126" s="2">
        <v>3300.71</v>
      </c>
      <c r="AB126" s="1">
        <v>24</v>
      </c>
      <c r="AC126" s="1">
        <v>0</v>
      </c>
      <c r="AD126" s="1">
        <v>0</v>
      </c>
      <c r="AE126" s="1">
        <v>0</v>
      </c>
      <c r="AF126" s="1">
        <v>51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7</v>
      </c>
      <c r="BG126" s="1">
        <v>0</v>
      </c>
      <c r="BH126" s="1">
        <v>0</v>
      </c>
      <c r="BI126" s="1">
        <v>0</v>
      </c>
      <c r="BJ126" s="1">
        <v>10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</row>
    <row r="127" spans="1:67">
      <c r="A127" s="1">
        <v>70112</v>
      </c>
      <c r="B127" s="1" t="s">
        <v>246</v>
      </c>
      <c r="C127" s="1">
        <v>18</v>
      </c>
      <c r="D127" s="1">
        <v>285</v>
      </c>
      <c r="E127" s="1" t="s">
        <v>64</v>
      </c>
      <c r="F127" s="1">
        <v>558</v>
      </c>
      <c r="G127" s="1" t="s">
        <v>67</v>
      </c>
      <c r="H127" s="2">
        <v>47.35</v>
      </c>
      <c r="I127" s="2">
        <v>852.3</v>
      </c>
      <c r="J127" s="10">
        <f t="shared" si="2"/>
        <v>0</v>
      </c>
      <c r="K127" s="11">
        <f t="shared" si="3"/>
        <v>0</v>
      </c>
      <c r="L127" s="1">
        <v>1.17</v>
      </c>
      <c r="M127" s="1">
        <v>3.56</v>
      </c>
      <c r="N127" s="5">
        <v>0</v>
      </c>
      <c r="O127" s="1"/>
      <c r="P127" s="18">
        <v>3.44</v>
      </c>
      <c r="Q127" s="1">
        <v>0.67</v>
      </c>
      <c r="R127" s="1">
        <v>2</v>
      </c>
      <c r="S127" s="5">
        <v>0</v>
      </c>
      <c r="T127" s="1"/>
      <c r="U127" s="1">
        <v>0</v>
      </c>
      <c r="V127" s="1">
        <v>0</v>
      </c>
      <c r="W127" s="16">
        <f>U127*0.8-V127</f>
        <v>0</v>
      </c>
      <c r="X127" s="1"/>
      <c r="Y127" s="1">
        <v>0</v>
      </c>
      <c r="Z127" s="15">
        <v>1562.55</v>
      </c>
      <c r="AA127" s="2">
        <v>4735</v>
      </c>
      <c r="AB127" s="1">
        <v>21</v>
      </c>
      <c r="AC127" s="1">
        <v>0</v>
      </c>
      <c r="AD127" s="1">
        <v>0</v>
      </c>
      <c r="AE127" s="1">
        <v>0</v>
      </c>
      <c r="AF127" s="1">
        <v>64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12</v>
      </c>
      <c r="AW127" s="1">
        <v>0</v>
      </c>
      <c r="AX127" s="1">
        <v>0</v>
      </c>
      <c r="AY127" s="1">
        <v>0</v>
      </c>
      <c r="AZ127" s="1">
        <v>36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>
      <c r="A128" s="1">
        <v>70970</v>
      </c>
      <c r="B128" s="1" t="s">
        <v>237</v>
      </c>
      <c r="C128" s="1">
        <v>15</v>
      </c>
      <c r="D128" s="1">
        <v>285</v>
      </c>
      <c r="E128" s="1" t="s">
        <v>64</v>
      </c>
      <c r="F128" s="1">
        <v>562</v>
      </c>
      <c r="G128" s="1" t="s">
        <v>65</v>
      </c>
      <c r="H128" s="2">
        <v>28.82</v>
      </c>
      <c r="I128" s="2">
        <v>432.3</v>
      </c>
      <c r="J128" s="10">
        <f t="shared" si="2"/>
        <v>3026.1</v>
      </c>
      <c r="K128" s="11">
        <f t="shared" si="3"/>
        <v>7</v>
      </c>
      <c r="L128" s="1">
        <v>0.67</v>
      </c>
      <c r="M128" s="1">
        <v>1.33</v>
      </c>
      <c r="N128" s="5">
        <v>0</v>
      </c>
      <c r="O128" s="1"/>
      <c r="P128" s="18">
        <v>10.6</v>
      </c>
      <c r="Q128" s="1">
        <v>0</v>
      </c>
      <c r="R128" s="1">
        <v>0</v>
      </c>
      <c r="S128" s="5">
        <v>5</v>
      </c>
      <c r="T128" s="1"/>
      <c r="U128" s="1">
        <v>2.93</v>
      </c>
      <c r="V128" s="1">
        <v>1.07</v>
      </c>
      <c r="W128" s="5">
        <v>2</v>
      </c>
      <c r="X128" s="1"/>
      <c r="Y128" s="1">
        <v>0</v>
      </c>
      <c r="Z128" s="15">
        <v>1556.28</v>
      </c>
      <c r="AA128" s="2">
        <v>1037.52</v>
      </c>
      <c r="AB128" s="1">
        <v>10</v>
      </c>
      <c r="AC128" s="1">
        <v>0</v>
      </c>
      <c r="AD128" s="1">
        <v>0</v>
      </c>
      <c r="AE128" s="1">
        <v>0</v>
      </c>
      <c r="AF128" s="1">
        <v>20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44</v>
      </c>
      <c r="BG128" s="1">
        <v>0</v>
      </c>
      <c r="BH128" s="1">
        <v>0</v>
      </c>
      <c r="BI128" s="1">
        <v>0</v>
      </c>
      <c r="BJ128" s="1">
        <v>16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</row>
    <row r="129" spans="1:67">
      <c r="A129" s="1">
        <v>70258</v>
      </c>
      <c r="B129" s="1" t="s">
        <v>240</v>
      </c>
      <c r="C129" s="1">
        <v>16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61.95</v>
      </c>
      <c r="I129" s="2">
        <v>991.2</v>
      </c>
      <c r="J129" s="10">
        <f t="shared" si="2"/>
        <v>9912</v>
      </c>
      <c r="K129" s="11">
        <f t="shared" si="3"/>
        <v>10</v>
      </c>
      <c r="L129" s="1">
        <v>0</v>
      </c>
      <c r="M129" s="1">
        <v>0</v>
      </c>
      <c r="N129" s="16">
        <f>L129*0.8-M129</f>
        <v>0</v>
      </c>
      <c r="O129" s="1"/>
      <c r="P129" s="18">
        <v>12.22</v>
      </c>
      <c r="Q129" s="1">
        <v>0.12</v>
      </c>
      <c r="R129" s="1">
        <v>0</v>
      </c>
      <c r="S129" s="5">
        <v>10</v>
      </c>
      <c r="T129" s="1"/>
      <c r="U129" s="1">
        <v>1.44</v>
      </c>
      <c r="V129" s="1">
        <v>2.94</v>
      </c>
      <c r="W129" s="5">
        <v>0</v>
      </c>
      <c r="X129" s="1"/>
      <c r="Y129" s="1">
        <v>0</v>
      </c>
      <c r="Z129" s="15">
        <v>1548.75</v>
      </c>
      <c r="AA129" s="2">
        <v>2911.65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2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23</v>
      </c>
      <c r="BG129" s="1">
        <v>0</v>
      </c>
      <c r="BH129" s="1">
        <v>0</v>
      </c>
      <c r="BI129" s="1">
        <v>0</v>
      </c>
      <c r="BJ129" s="1">
        <v>47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>
      <c r="A130" s="1">
        <v>70097</v>
      </c>
      <c r="B130" s="1" t="s">
        <v>239</v>
      </c>
      <c r="C130" s="1">
        <v>16</v>
      </c>
      <c r="D130" s="1">
        <v>285</v>
      </c>
      <c r="E130" s="1" t="s">
        <v>64</v>
      </c>
      <c r="F130" s="1">
        <v>567</v>
      </c>
      <c r="G130" s="1" t="s">
        <v>74</v>
      </c>
      <c r="H130" s="2">
        <v>43.77</v>
      </c>
      <c r="I130" s="2">
        <v>700.32</v>
      </c>
      <c r="J130" s="10">
        <f t="shared" si="2"/>
        <v>3501.6000000000004</v>
      </c>
      <c r="K130" s="11">
        <f t="shared" si="3"/>
        <v>5</v>
      </c>
      <c r="L130" s="1">
        <v>0</v>
      </c>
      <c r="M130" s="1">
        <v>3</v>
      </c>
      <c r="N130" s="5">
        <v>0</v>
      </c>
      <c r="O130" s="1"/>
      <c r="P130" s="18">
        <v>13.19</v>
      </c>
      <c r="Q130" s="1">
        <v>0.88</v>
      </c>
      <c r="R130" s="1">
        <v>1.75</v>
      </c>
      <c r="S130" s="5">
        <v>5</v>
      </c>
      <c r="T130" s="1"/>
      <c r="U130" s="1">
        <v>1.25</v>
      </c>
      <c r="V130" s="1">
        <v>6.75</v>
      </c>
      <c r="W130" s="5">
        <v>0</v>
      </c>
      <c r="X130" s="1"/>
      <c r="Y130" s="1">
        <v>0</v>
      </c>
      <c r="Z130" s="15">
        <v>1488.18</v>
      </c>
      <c r="AA130" s="2">
        <v>8053.68</v>
      </c>
      <c r="AB130" s="1">
        <v>0</v>
      </c>
      <c r="AC130" s="1">
        <v>0</v>
      </c>
      <c r="AD130" s="1">
        <v>0</v>
      </c>
      <c r="AE130" s="1">
        <v>0</v>
      </c>
      <c r="AF130" s="1">
        <v>48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14</v>
      </c>
      <c r="AW130" s="1">
        <v>0</v>
      </c>
      <c r="AX130" s="1">
        <v>0</v>
      </c>
      <c r="AY130" s="1">
        <v>0</v>
      </c>
      <c r="AZ130" s="1">
        <v>28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20</v>
      </c>
      <c r="BG130" s="1">
        <v>0</v>
      </c>
      <c r="BH130" s="1">
        <v>0</v>
      </c>
      <c r="BI130" s="1">
        <v>0</v>
      </c>
      <c r="BJ130" s="1">
        <v>108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>
      <c r="A131" s="1">
        <v>70158</v>
      </c>
      <c r="B131" s="1" t="s">
        <v>218</v>
      </c>
      <c r="C131" s="1">
        <v>16</v>
      </c>
      <c r="D131" s="1">
        <v>285</v>
      </c>
      <c r="E131" s="1" t="s">
        <v>64</v>
      </c>
      <c r="F131" s="1">
        <v>573</v>
      </c>
      <c r="G131" s="1" t="s">
        <v>87</v>
      </c>
      <c r="H131" s="2">
        <v>61.95</v>
      </c>
      <c r="I131" s="2">
        <v>991.2</v>
      </c>
      <c r="J131" s="10">
        <f t="shared" si="2"/>
        <v>6938.4000000000005</v>
      </c>
      <c r="K131" s="11">
        <f t="shared" si="3"/>
        <v>7</v>
      </c>
      <c r="L131" s="1">
        <v>1</v>
      </c>
      <c r="M131" s="1">
        <v>-0.06</v>
      </c>
      <c r="N131" s="5">
        <v>2</v>
      </c>
      <c r="O131" s="1"/>
      <c r="P131" s="18">
        <v>12.59</v>
      </c>
      <c r="Q131" s="1">
        <v>0</v>
      </c>
      <c r="R131" s="1">
        <v>0</v>
      </c>
      <c r="S131" s="5">
        <v>5</v>
      </c>
      <c r="T131" s="1"/>
      <c r="U131" s="1">
        <v>0.5</v>
      </c>
      <c r="V131" s="1">
        <v>1.88</v>
      </c>
      <c r="W131" s="5">
        <v>0</v>
      </c>
      <c r="X131" s="1"/>
      <c r="Y131" s="1">
        <v>0</v>
      </c>
      <c r="Z131" s="15">
        <v>1486.8</v>
      </c>
      <c r="AA131" s="2">
        <v>1796.55</v>
      </c>
      <c r="AB131" s="1">
        <v>16</v>
      </c>
      <c r="AC131" s="1">
        <v>0</v>
      </c>
      <c r="AD131" s="1">
        <v>0</v>
      </c>
      <c r="AE131" s="1">
        <v>0</v>
      </c>
      <c r="AF131" s="1">
        <v>-1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8</v>
      </c>
      <c r="BG131" s="1">
        <v>0</v>
      </c>
      <c r="BH131" s="1">
        <v>0</v>
      </c>
      <c r="BI131" s="1">
        <v>0</v>
      </c>
      <c r="BJ131" s="1">
        <v>30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</row>
    <row r="132" spans="1:67">
      <c r="A132" s="1">
        <v>70119</v>
      </c>
      <c r="B132" s="1" t="s">
        <v>264</v>
      </c>
      <c r="C132" s="1">
        <v>16</v>
      </c>
      <c r="D132" s="1">
        <v>285</v>
      </c>
      <c r="E132" s="1" t="s">
        <v>64</v>
      </c>
      <c r="F132" s="1">
        <v>573</v>
      </c>
      <c r="G132" s="1" t="s">
        <v>87</v>
      </c>
      <c r="H132" s="2">
        <v>61.95</v>
      </c>
      <c r="I132" s="2">
        <v>991.2</v>
      </c>
      <c r="J132" s="10">
        <f t="shared" si="2"/>
        <v>4956</v>
      </c>
      <c r="K132" s="11">
        <f t="shared" si="3"/>
        <v>5</v>
      </c>
      <c r="L132" s="1">
        <v>1.06</v>
      </c>
      <c r="M132" s="1">
        <v>0.81</v>
      </c>
      <c r="N132" s="5">
        <v>0</v>
      </c>
      <c r="O132" s="1"/>
      <c r="P132" s="18">
        <v>7.19</v>
      </c>
      <c r="Q132" s="1">
        <v>0</v>
      </c>
      <c r="R132" s="1">
        <v>0</v>
      </c>
      <c r="S132" s="5">
        <v>5</v>
      </c>
      <c r="T132" s="1"/>
      <c r="U132" s="1">
        <v>0.38</v>
      </c>
      <c r="V132" s="1">
        <v>0.06</v>
      </c>
      <c r="W132" s="5">
        <v>0</v>
      </c>
      <c r="X132" s="1"/>
      <c r="Y132" s="1">
        <v>0</v>
      </c>
      <c r="Z132" s="15">
        <v>1424.85</v>
      </c>
      <c r="AA132" s="2">
        <v>867.3</v>
      </c>
      <c r="AB132" s="1">
        <v>17</v>
      </c>
      <c r="AC132" s="1">
        <v>0</v>
      </c>
      <c r="AD132" s="1">
        <v>0</v>
      </c>
      <c r="AE132" s="1">
        <v>0</v>
      </c>
      <c r="AF132" s="1">
        <v>13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</v>
      </c>
      <c r="BG132" s="1">
        <v>0</v>
      </c>
      <c r="BH132" s="1">
        <v>0</v>
      </c>
      <c r="BI132" s="1">
        <v>0</v>
      </c>
      <c r="BJ132" s="1">
        <v>1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>
      <c r="A133" s="1">
        <v>70302</v>
      </c>
      <c r="B133" s="1" t="s">
        <v>242</v>
      </c>
      <c r="C133" s="1">
        <v>20</v>
      </c>
      <c r="D133" s="1">
        <v>285</v>
      </c>
      <c r="E133" s="1" t="s">
        <v>64</v>
      </c>
      <c r="F133" s="1">
        <v>285</v>
      </c>
      <c r="G133" s="1" t="s">
        <v>64</v>
      </c>
      <c r="H133" s="2">
        <v>86.351399999999998</v>
      </c>
      <c r="I133" s="2">
        <v>1727.028</v>
      </c>
      <c r="J133" s="10">
        <f t="shared" si="2"/>
        <v>0</v>
      </c>
      <c r="K133" s="11">
        <f t="shared" si="3"/>
        <v>0</v>
      </c>
      <c r="L133" s="1">
        <v>0.8</v>
      </c>
      <c r="M133" s="1">
        <v>0.4</v>
      </c>
      <c r="N133" s="5">
        <v>0</v>
      </c>
      <c r="O133" s="1"/>
      <c r="P133" s="22" t="s">
        <v>371</v>
      </c>
      <c r="Q133" s="1">
        <v>0</v>
      </c>
      <c r="R133" s="1">
        <v>0</v>
      </c>
      <c r="S133" s="5">
        <v>0</v>
      </c>
      <c r="T133" s="1"/>
      <c r="U133" s="1">
        <v>0</v>
      </c>
      <c r="V133" s="1">
        <v>0</v>
      </c>
      <c r="W133" s="16">
        <f>U133*0.8-V133</f>
        <v>0</v>
      </c>
      <c r="X133" s="1"/>
      <c r="Y133" s="1">
        <v>0</v>
      </c>
      <c r="Z133" s="15">
        <v>1381.62</v>
      </c>
      <c r="AA133" s="2">
        <v>690.81</v>
      </c>
      <c r="AB133" s="1">
        <v>16</v>
      </c>
      <c r="AC133" s="1">
        <v>0</v>
      </c>
      <c r="AD133" s="1">
        <v>0</v>
      </c>
      <c r="AE133" s="1">
        <v>0</v>
      </c>
      <c r="AF133" s="1">
        <v>8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>
      <c r="A134" s="1">
        <v>70148</v>
      </c>
      <c r="B134" s="1" t="s">
        <v>210</v>
      </c>
      <c r="C134" s="1">
        <v>20</v>
      </c>
      <c r="D134" s="1">
        <v>285</v>
      </c>
      <c r="E134" s="1" t="s">
        <v>64</v>
      </c>
      <c r="F134" s="1">
        <v>974</v>
      </c>
      <c r="G134" s="1" t="s">
        <v>110</v>
      </c>
      <c r="H134" s="2">
        <v>50.08</v>
      </c>
      <c r="I134" s="2">
        <v>1001.6</v>
      </c>
      <c r="J134" s="10">
        <f t="shared" si="2"/>
        <v>0</v>
      </c>
      <c r="K134" s="11">
        <f t="shared" si="3"/>
        <v>0</v>
      </c>
      <c r="L134" s="1">
        <v>0.4</v>
      </c>
      <c r="M134" s="1">
        <v>1.9</v>
      </c>
      <c r="N134" s="5">
        <v>0</v>
      </c>
      <c r="O134" s="1"/>
      <c r="P134" s="18">
        <v>6.15</v>
      </c>
      <c r="Q134" s="1">
        <v>0.65</v>
      </c>
      <c r="R134" s="1">
        <v>2</v>
      </c>
      <c r="S134" s="5">
        <v>0</v>
      </c>
      <c r="T134" s="1"/>
      <c r="U134" s="1">
        <v>0.25</v>
      </c>
      <c r="V134" s="1">
        <v>0.15</v>
      </c>
      <c r="W134" s="5">
        <v>0</v>
      </c>
      <c r="X134" s="1"/>
      <c r="Y134" s="1">
        <v>0</v>
      </c>
      <c r="Z134" s="15">
        <v>1302.08</v>
      </c>
      <c r="AA134" s="2">
        <v>4056.48</v>
      </c>
      <c r="AB134" s="1">
        <v>8</v>
      </c>
      <c r="AC134" s="1">
        <v>0</v>
      </c>
      <c r="AD134" s="1">
        <v>0</v>
      </c>
      <c r="AE134" s="1">
        <v>0</v>
      </c>
      <c r="AF134" s="1">
        <v>38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13</v>
      </c>
      <c r="AW134" s="1">
        <v>0</v>
      </c>
      <c r="AX134" s="1">
        <v>0</v>
      </c>
      <c r="AY134" s="1">
        <v>0</v>
      </c>
      <c r="AZ134" s="1">
        <v>40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5</v>
      </c>
      <c r="BG134" s="1">
        <v>0</v>
      </c>
      <c r="BH134" s="1">
        <v>0</v>
      </c>
      <c r="BI134" s="1">
        <v>0</v>
      </c>
      <c r="BJ134" s="1">
        <v>3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>
      <c r="A135" s="1">
        <v>70975</v>
      </c>
      <c r="B135" s="1" t="s">
        <v>256</v>
      </c>
      <c r="C135" s="1">
        <v>20</v>
      </c>
      <c r="D135" s="1">
        <v>285</v>
      </c>
      <c r="E135" s="1" t="s">
        <v>64</v>
      </c>
      <c r="F135" s="1">
        <v>974</v>
      </c>
      <c r="G135" s="1" t="s">
        <v>110</v>
      </c>
      <c r="H135" s="2">
        <v>40.81</v>
      </c>
      <c r="I135" s="2">
        <v>816.2</v>
      </c>
      <c r="J135" s="10">
        <f t="shared" si="2"/>
        <v>0</v>
      </c>
      <c r="K135" s="11">
        <f t="shared" si="3"/>
        <v>0</v>
      </c>
      <c r="L135" s="1">
        <v>0</v>
      </c>
      <c r="M135" s="1">
        <v>0</v>
      </c>
      <c r="N135" s="16">
        <f>L135*0.8-M135</f>
        <v>0</v>
      </c>
      <c r="O135" s="1"/>
      <c r="P135" s="18">
        <v>3.9</v>
      </c>
      <c r="Q135" s="1">
        <v>1.5</v>
      </c>
      <c r="R135" s="1">
        <v>5.0999999999999996</v>
      </c>
      <c r="S135" s="5">
        <v>0</v>
      </c>
      <c r="T135" s="1"/>
      <c r="U135" s="1">
        <v>0.05</v>
      </c>
      <c r="V135" s="1">
        <v>0.5</v>
      </c>
      <c r="W135" s="5">
        <v>0</v>
      </c>
      <c r="X135" s="1"/>
      <c r="Y135" s="1">
        <v>0</v>
      </c>
      <c r="Z135" s="15">
        <v>1265.1099999999999</v>
      </c>
      <c r="AA135" s="2">
        <v>4570.72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30</v>
      </c>
      <c r="AW135" s="1">
        <v>0</v>
      </c>
      <c r="AX135" s="1">
        <v>0</v>
      </c>
      <c r="AY135" s="1">
        <v>0</v>
      </c>
      <c r="AZ135" s="1">
        <v>102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0</v>
      </c>
      <c r="BH135" s="1">
        <v>0</v>
      </c>
      <c r="BI135" s="1">
        <v>0</v>
      </c>
      <c r="BJ135" s="1">
        <v>10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>
      <c r="A136" s="1">
        <v>70271</v>
      </c>
      <c r="B136" s="1" t="s">
        <v>145</v>
      </c>
      <c r="C136" s="1">
        <v>16</v>
      </c>
      <c r="D136" s="1">
        <v>285</v>
      </c>
      <c r="E136" s="1" t="s">
        <v>64</v>
      </c>
      <c r="F136" s="1">
        <v>588</v>
      </c>
      <c r="G136" s="1" t="s">
        <v>146</v>
      </c>
      <c r="H136" s="2">
        <v>47.85</v>
      </c>
      <c r="I136" s="2">
        <v>765.6</v>
      </c>
      <c r="J136" s="10">
        <f t="shared" si="2"/>
        <v>9952.8000000000011</v>
      </c>
      <c r="K136" s="11">
        <f t="shared" si="3"/>
        <v>13</v>
      </c>
      <c r="L136" s="1">
        <v>0</v>
      </c>
      <c r="M136" s="1">
        <v>0</v>
      </c>
      <c r="N136" s="20">
        <v>5</v>
      </c>
      <c r="O136" s="1"/>
      <c r="P136" s="18">
        <v>9.5</v>
      </c>
      <c r="Q136" s="1">
        <v>0</v>
      </c>
      <c r="R136" s="1">
        <v>0</v>
      </c>
      <c r="S136" s="5">
        <v>5</v>
      </c>
      <c r="T136" s="1"/>
      <c r="U136" s="1">
        <v>1.62</v>
      </c>
      <c r="V136" s="1">
        <v>1</v>
      </c>
      <c r="W136" s="5">
        <v>3</v>
      </c>
      <c r="X136" s="1"/>
      <c r="Y136" s="1">
        <v>0</v>
      </c>
      <c r="Z136" s="15">
        <v>1244.0999999999999</v>
      </c>
      <c r="AA136" s="2">
        <v>765.6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26</v>
      </c>
      <c r="BG136" s="1">
        <v>0</v>
      </c>
      <c r="BH136" s="1">
        <v>0</v>
      </c>
      <c r="BI136" s="1">
        <v>0</v>
      </c>
      <c r="BJ136" s="1">
        <v>16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</row>
    <row r="137" spans="1:67">
      <c r="A137" s="1">
        <v>70976</v>
      </c>
      <c r="B137" s="1" t="s">
        <v>191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40.81</v>
      </c>
      <c r="I137" s="2">
        <v>816.2</v>
      </c>
      <c r="J137" s="10">
        <f t="shared" si="2"/>
        <v>8162</v>
      </c>
      <c r="K137" s="11">
        <f t="shared" si="3"/>
        <v>10</v>
      </c>
      <c r="L137" s="1">
        <v>0.45</v>
      </c>
      <c r="M137" s="1">
        <v>0</v>
      </c>
      <c r="N137" s="21">
        <v>3</v>
      </c>
      <c r="O137" s="1"/>
      <c r="P137" s="18">
        <v>11</v>
      </c>
      <c r="Q137" s="1">
        <v>1</v>
      </c>
      <c r="R137" s="1">
        <v>0</v>
      </c>
      <c r="S137" s="5">
        <v>5</v>
      </c>
      <c r="T137" s="1"/>
      <c r="U137" s="1">
        <v>0.05</v>
      </c>
      <c r="V137" s="1">
        <v>0.9</v>
      </c>
      <c r="W137" s="5">
        <v>2</v>
      </c>
      <c r="X137" s="1"/>
      <c r="Y137" s="1">
        <v>0</v>
      </c>
      <c r="Z137" s="15">
        <v>1224.3</v>
      </c>
      <c r="AA137" s="2">
        <v>734.58</v>
      </c>
      <c r="AB137" s="1">
        <v>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20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</v>
      </c>
      <c r="BG137" s="1">
        <v>0</v>
      </c>
      <c r="BH137" s="1">
        <v>0</v>
      </c>
      <c r="BI137" s="1">
        <v>0</v>
      </c>
      <c r="BJ137" s="1">
        <v>18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>
      <c r="A138" s="1">
        <v>70985</v>
      </c>
      <c r="B138" s="1" t="s">
        <v>227</v>
      </c>
      <c r="C138" s="1">
        <v>20</v>
      </c>
      <c r="D138" s="1">
        <v>285</v>
      </c>
      <c r="E138" s="1" t="s">
        <v>64</v>
      </c>
      <c r="F138" s="1">
        <v>285</v>
      </c>
      <c r="G138" s="1" t="s">
        <v>64</v>
      </c>
      <c r="H138" s="2">
        <v>58.21</v>
      </c>
      <c r="I138" s="2">
        <v>1164.2</v>
      </c>
      <c r="J138" s="10">
        <f t="shared" si="2"/>
        <v>0</v>
      </c>
      <c r="K138" s="11">
        <f t="shared" si="3"/>
        <v>0</v>
      </c>
      <c r="L138" s="1">
        <v>0.6</v>
      </c>
      <c r="M138" s="1">
        <v>0.2</v>
      </c>
      <c r="N138" s="5">
        <v>0</v>
      </c>
      <c r="O138" s="1"/>
      <c r="P138" s="22" t="s">
        <v>371</v>
      </c>
      <c r="Q138" s="1">
        <v>0.05</v>
      </c>
      <c r="R138" s="1">
        <v>0</v>
      </c>
      <c r="S138" s="5">
        <v>0</v>
      </c>
      <c r="T138" s="1"/>
      <c r="U138" s="1">
        <v>0.4</v>
      </c>
      <c r="V138" s="1">
        <v>0.6</v>
      </c>
      <c r="W138" s="5">
        <v>0</v>
      </c>
      <c r="X138" s="1"/>
      <c r="Y138" s="1">
        <v>0</v>
      </c>
      <c r="Z138" s="15">
        <v>1222.4100000000001</v>
      </c>
      <c r="AA138" s="2">
        <v>931.36</v>
      </c>
      <c r="AB138" s="1">
        <v>12</v>
      </c>
      <c r="AC138" s="1">
        <v>0</v>
      </c>
      <c r="AD138" s="1">
        <v>0</v>
      </c>
      <c r="AE138" s="1">
        <v>0</v>
      </c>
      <c r="AF138" s="1">
        <v>4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8</v>
      </c>
      <c r="BG138" s="1">
        <v>0</v>
      </c>
      <c r="BH138" s="1">
        <v>0</v>
      </c>
      <c r="BI138" s="1">
        <v>0</v>
      </c>
      <c r="BJ138" s="1">
        <v>12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>
      <c r="A139" s="1">
        <v>70969</v>
      </c>
      <c r="B139" s="1" t="s">
        <v>277</v>
      </c>
      <c r="C139" s="1">
        <v>12</v>
      </c>
      <c r="D139" s="1">
        <v>285</v>
      </c>
      <c r="E139" s="1" t="s">
        <v>64</v>
      </c>
      <c r="F139" s="1">
        <v>567</v>
      </c>
      <c r="G139" s="1" t="s">
        <v>74</v>
      </c>
      <c r="H139" s="2">
        <v>64.44</v>
      </c>
      <c r="I139" s="2">
        <v>773.28</v>
      </c>
      <c r="J139" s="10">
        <f t="shared" si="2"/>
        <v>0</v>
      </c>
      <c r="K139" s="11">
        <f t="shared" si="3"/>
        <v>0</v>
      </c>
      <c r="L139" s="1">
        <v>0.92</v>
      </c>
      <c r="M139" s="1">
        <v>4.67</v>
      </c>
      <c r="N139" s="5">
        <v>0</v>
      </c>
      <c r="O139" s="1"/>
      <c r="P139" s="18">
        <v>2.29</v>
      </c>
      <c r="Q139" s="1">
        <v>0.08</v>
      </c>
      <c r="R139" s="1">
        <v>1.92</v>
      </c>
      <c r="S139" s="5">
        <v>0</v>
      </c>
      <c r="T139" s="1"/>
      <c r="U139" s="1">
        <v>0.42</v>
      </c>
      <c r="V139" s="1">
        <v>3.75</v>
      </c>
      <c r="W139" s="5">
        <v>0</v>
      </c>
      <c r="X139" s="1"/>
      <c r="Y139" s="1">
        <v>0</v>
      </c>
      <c r="Z139" s="15">
        <v>1095.48</v>
      </c>
      <c r="AA139" s="2">
        <v>7990.56</v>
      </c>
      <c r="AB139" s="1">
        <v>11</v>
      </c>
      <c r="AC139" s="1">
        <v>0</v>
      </c>
      <c r="AD139" s="1">
        <v>0</v>
      </c>
      <c r="AE139" s="1">
        <v>0</v>
      </c>
      <c r="AF139" s="1">
        <v>56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1</v>
      </c>
      <c r="AW139" s="1">
        <v>0</v>
      </c>
      <c r="AX139" s="1">
        <v>0</v>
      </c>
      <c r="AY139" s="1">
        <v>0</v>
      </c>
      <c r="AZ139" s="1">
        <v>23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5</v>
      </c>
      <c r="BG139" s="1">
        <v>0</v>
      </c>
      <c r="BH139" s="1">
        <v>0</v>
      </c>
      <c r="BI139" s="1">
        <v>0</v>
      </c>
      <c r="BJ139" s="1">
        <v>45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>
      <c r="A140" s="1">
        <v>78116</v>
      </c>
      <c r="B140" s="1" t="s">
        <v>183</v>
      </c>
      <c r="C140" s="1">
        <v>20</v>
      </c>
      <c r="D140" s="1">
        <v>285</v>
      </c>
      <c r="E140" s="1" t="s">
        <v>64</v>
      </c>
      <c r="F140" s="1">
        <v>558</v>
      </c>
      <c r="G140" s="1" t="s">
        <v>67</v>
      </c>
      <c r="H140" s="2">
        <v>54</v>
      </c>
      <c r="I140" s="2">
        <v>1080</v>
      </c>
      <c r="J140" s="10">
        <f t="shared" si="2"/>
        <v>6480</v>
      </c>
      <c r="K140" s="11">
        <f t="shared" si="3"/>
        <v>6</v>
      </c>
      <c r="L140" s="1">
        <v>0.9</v>
      </c>
      <c r="M140" s="1">
        <v>3.1</v>
      </c>
      <c r="N140" s="5">
        <v>0</v>
      </c>
      <c r="O140" s="1"/>
      <c r="P140" s="18">
        <v>5.28</v>
      </c>
      <c r="Q140" s="1">
        <v>0.1</v>
      </c>
      <c r="R140" s="1">
        <v>0</v>
      </c>
      <c r="S140" s="5">
        <v>3</v>
      </c>
      <c r="T140" s="1"/>
      <c r="U140" s="1">
        <v>0</v>
      </c>
      <c r="V140" s="1">
        <v>0</v>
      </c>
      <c r="W140" s="5">
        <v>3</v>
      </c>
      <c r="X140" s="1"/>
      <c r="Y140" s="1">
        <v>0</v>
      </c>
      <c r="Z140" s="15">
        <v>1080</v>
      </c>
      <c r="AA140" s="2">
        <v>3348</v>
      </c>
      <c r="AB140" s="1">
        <v>18</v>
      </c>
      <c r="AC140" s="1">
        <v>0</v>
      </c>
      <c r="AD140" s="1">
        <v>0</v>
      </c>
      <c r="AE140" s="1">
        <v>0</v>
      </c>
      <c r="AF140" s="1">
        <v>62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2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>
      <c r="A141" s="1">
        <v>70153</v>
      </c>
      <c r="B141" s="1" t="s">
        <v>186</v>
      </c>
      <c r="C141" s="1">
        <v>24</v>
      </c>
      <c r="D141" s="1">
        <v>285</v>
      </c>
      <c r="E141" s="1" t="s">
        <v>64</v>
      </c>
      <c r="F141" s="1">
        <v>974</v>
      </c>
      <c r="G141" s="1" t="s">
        <v>110</v>
      </c>
      <c r="H141" s="2">
        <v>44.36</v>
      </c>
      <c r="I141" s="2">
        <v>1064.6400000000001</v>
      </c>
      <c r="J141" s="10">
        <f t="shared" si="2"/>
        <v>0</v>
      </c>
      <c r="K141" s="11">
        <f t="shared" si="3"/>
        <v>0</v>
      </c>
      <c r="L141" s="1">
        <v>0.38</v>
      </c>
      <c r="M141" s="1">
        <v>0.28999999999999998</v>
      </c>
      <c r="N141" s="5">
        <v>0</v>
      </c>
      <c r="O141" s="1"/>
      <c r="P141" s="18">
        <v>2.6</v>
      </c>
      <c r="Q141" s="1">
        <v>0.33</v>
      </c>
      <c r="R141" s="1">
        <v>3.5</v>
      </c>
      <c r="S141" s="5">
        <v>0</v>
      </c>
      <c r="T141" s="1"/>
      <c r="U141" s="1">
        <v>0.21</v>
      </c>
      <c r="V141" s="1">
        <v>2.12</v>
      </c>
      <c r="W141" s="5">
        <v>0</v>
      </c>
      <c r="X141" s="1"/>
      <c r="Y141" s="1">
        <v>0</v>
      </c>
      <c r="Z141" s="15">
        <v>975.92</v>
      </c>
      <c r="AA141" s="2">
        <v>6299.12</v>
      </c>
      <c r="AB141" s="1">
        <v>9</v>
      </c>
      <c r="AC141" s="1">
        <v>0</v>
      </c>
      <c r="AD141" s="1">
        <v>0</v>
      </c>
      <c r="AE141" s="1">
        <v>0</v>
      </c>
      <c r="AF141" s="1">
        <v>7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8</v>
      </c>
      <c r="AW141" s="1">
        <v>0</v>
      </c>
      <c r="AX141" s="1">
        <v>0</v>
      </c>
      <c r="AY141" s="1">
        <v>0</v>
      </c>
      <c r="AZ141" s="1">
        <v>84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5</v>
      </c>
      <c r="BG141" s="1">
        <v>0</v>
      </c>
      <c r="BH141" s="1">
        <v>0</v>
      </c>
      <c r="BI141" s="1">
        <v>0</v>
      </c>
      <c r="BJ141" s="1">
        <v>51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>
      <c r="A142" s="1">
        <v>70063</v>
      </c>
      <c r="B142" s="1" t="s">
        <v>198</v>
      </c>
      <c r="C142" s="1">
        <v>24</v>
      </c>
      <c r="D142" s="1">
        <v>285</v>
      </c>
      <c r="E142" s="1" t="s">
        <v>64</v>
      </c>
      <c r="F142" s="1">
        <v>565</v>
      </c>
      <c r="G142" s="1" t="s">
        <v>94</v>
      </c>
      <c r="H142" s="2">
        <v>34.74</v>
      </c>
      <c r="I142" s="2">
        <v>833.76</v>
      </c>
      <c r="J142" s="10">
        <f t="shared" si="2"/>
        <v>0</v>
      </c>
      <c r="K142" s="11">
        <f t="shared" si="3"/>
        <v>0</v>
      </c>
      <c r="L142" s="1">
        <v>0.17</v>
      </c>
      <c r="M142" s="1">
        <v>2.33</v>
      </c>
      <c r="N142" s="5">
        <v>0</v>
      </c>
      <c r="O142" s="1"/>
      <c r="P142" s="18">
        <v>2.96</v>
      </c>
      <c r="Q142" s="1">
        <v>1</v>
      </c>
      <c r="R142" s="1">
        <v>4.29</v>
      </c>
      <c r="S142" s="5">
        <v>0</v>
      </c>
      <c r="T142" s="1"/>
      <c r="U142" s="1">
        <v>0</v>
      </c>
      <c r="V142" s="1">
        <v>2.42</v>
      </c>
      <c r="W142" s="5">
        <v>0</v>
      </c>
      <c r="X142" s="1"/>
      <c r="Y142" s="1">
        <v>0</v>
      </c>
      <c r="Z142" s="15">
        <v>972.72</v>
      </c>
      <c r="AA142" s="2">
        <v>7538.58</v>
      </c>
      <c r="AB142" s="1">
        <v>4</v>
      </c>
      <c r="AC142" s="1">
        <v>0</v>
      </c>
      <c r="AD142" s="1">
        <v>0</v>
      </c>
      <c r="AE142" s="1">
        <v>0</v>
      </c>
      <c r="AF142" s="1">
        <v>56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24</v>
      </c>
      <c r="AW142" s="1">
        <v>0</v>
      </c>
      <c r="AX142" s="1">
        <v>0</v>
      </c>
      <c r="AY142" s="1">
        <v>0</v>
      </c>
      <c r="AZ142" s="1">
        <v>103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58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</row>
    <row r="143" spans="1:67">
      <c r="A143" s="1">
        <v>70137</v>
      </c>
      <c r="B143" s="1" t="s">
        <v>152</v>
      </c>
      <c r="C143" s="1">
        <v>12</v>
      </c>
      <c r="D143" s="1">
        <v>285</v>
      </c>
      <c r="E143" s="1" t="s">
        <v>64</v>
      </c>
      <c r="F143" s="1">
        <v>567</v>
      </c>
      <c r="G143" s="1" t="s">
        <v>74</v>
      </c>
      <c r="H143" s="2">
        <v>78.930000000000007</v>
      </c>
      <c r="I143" s="2">
        <v>947.16</v>
      </c>
      <c r="J143" s="10">
        <f t="shared" si="2"/>
        <v>9471.6</v>
      </c>
      <c r="K143" s="11">
        <f t="shared" si="3"/>
        <v>10</v>
      </c>
      <c r="L143" s="1">
        <v>0</v>
      </c>
      <c r="M143" s="1">
        <v>0</v>
      </c>
      <c r="N143" s="5">
        <v>0</v>
      </c>
      <c r="O143" s="1"/>
      <c r="P143" s="18">
        <v>19.5</v>
      </c>
      <c r="Q143" s="1">
        <v>0</v>
      </c>
      <c r="R143" s="1">
        <v>0</v>
      </c>
      <c r="S143" s="5">
        <v>10</v>
      </c>
      <c r="T143" s="1"/>
      <c r="U143" s="1">
        <v>1</v>
      </c>
      <c r="V143" s="1">
        <v>0</v>
      </c>
      <c r="W143" s="5">
        <v>0</v>
      </c>
      <c r="X143" s="1"/>
      <c r="Y143" s="1">
        <v>0</v>
      </c>
      <c r="Z143" s="15">
        <v>947.16</v>
      </c>
      <c r="AA143" s="2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</row>
    <row r="144" spans="1:67">
      <c r="A144" s="1">
        <v>70219</v>
      </c>
      <c r="B144" s="1" t="s">
        <v>250</v>
      </c>
      <c r="C144" s="1">
        <v>20</v>
      </c>
      <c r="D144" s="1">
        <v>285</v>
      </c>
      <c r="E144" s="1" t="s">
        <v>64</v>
      </c>
      <c r="F144" s="1">
        <v>991</v>
      </c>
      <c r="G144" s="1" t="s">
        <v>141</v>
      </c>
      <c r="H144" s="2">
        <v>62.57</v>
      </c>
      <c r="I144" s="2">
        <v>1251.4000000000001</v>
      </c>
      <c r="J144" s="10">
        <f t="shared" si="2"/>
        <v>0</v>
      </c>
      <c r="K144" s="11">
        <f t="shared" si="3"/>
        <v>0</v>
      </c>
      <c r="L144" s="1">
        <v>0</v>
      </c>
      <c r="M144" s="1">
        <v>0</v>
      </c>
      <c r="N144" s="5">
        <v>0</v>
      </c>
      <c r="O144" s="1"/>
      <c r="P144" s="22" t="s">
        <v>371</v>
      </c>
      <c r="Q144" s="1">
        <v>0.75</v>
      </c>
      <c r="R144" s="1">
        <v>0.55000000000000004</v>
      </c>
      <c r="S144" s="5">
        <v>0</v>
      </c>
      <c r="T144" s="1"/>
      <c r="U144" s="1">
        <v>0</v>
      </c>
      <c r="V144" s="1">
        <v>0</v>
      </c>
      <c r="W144" s="5">
        <v>0</v>
      </c>
      <c r="X144" s="1"/>
      <c r="Y144" s="1">
        <v>0</v>
      </c>
      <c r="Z144" s="15">
        <v>938.55</v>
      </c>
      <c r="AA144" s="2">
        <v>688.27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15</v>
      </c>
      <c r="AW144" s="1">
        <v>0</v>
      </c>
      <c r="AX144" s="1">
        <v>0</v>
      </c>
      <c r="AY144" s="1">
        <v>0</v>
      </c>
      <c r="AZ144" s="1">
        <v>11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>
      <c r="A145" s="1">
        <v>70256</v>
      </c>
      <c r="B145" s="1" t="s">
        <v>192</v>
      </c>
      <c r="C145" s="1">
        <v>25</v>
      </c>
      <c r="D145" s="1">
        <v>285</v>
      </c>
      <c r="E145" s="1" t="s">
        <v>64</v>
      </c>
      <c r="F145" s="1">
        <v>35</v>
      </c>
      <c r="G145" s="1" t="s">
        <v>76</v>
      </c>
      <c r="H145" s="2">
        <v>35.67</v>
      </c>
      <c r="I145" s="2">
        <v>891.75</v>
      </c>
      <c r="J145" s="10">
        <f t="shared" si="2"/>
        <v>4458.75</v>
      </c>
      <c r="K145" s="11">
        <f t="shared" si="3"/>
        <v>5</v>
      </c>
      <c r="L145" s="1">
        <v>0</v>
      </c>
      <c r="M145" s="1">
        <v>0</v>
      </c>
      <c r="N145" s="5">
        <v>0</v>
      </c>
      <c r="O145" s="1"/>
      <c r="P145" s="18">
        <v>9.6199999999999992</v>
      </c>
      <c r="Q145" s="1">
        <v>1.04</v>
      </c>
      <c r="R145" s="1">
        <v>0</v>
      </c>
      <c r="S145" s="5">
        <v>5</v>
      </c>
      <c r="T145" s="1"/>
      <c r="U145" s="1">
        <v>0</v>
      </c>
      <c r="V145" s="1">
        <v>0</v>
      </c>
      <c r="W145" s="5">
        <v>0</v>
      </c>
      <c r="X145" s="1"/>
      <c r="Y145" s="1">
        <v>0</v>
      </c>
      <c r="Z145" s="15">
        <v>927.42</v>
      </c>
      <c r="AA145" s="2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26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>
      <c r="A146" s="1">
        <v>70981</v>
      </c>
      <c r="B146" s="1" t="s">
        <v>294</v>
      </c>
      <c r="C146" s="1">
        <v>15</v>
      </c>
      <c r="D146" s="1">
        <v>285</v>
      </c>
      <c r="E146" s="1" t="s">
        <v>64</v>
      </c>
      <c r="F146" s="1">
        <v>562</v>
      </c>
      <c r="G146" s="1" t="s">
        <v>65</v>
      </c>
      <c r="H146" s="2">
        <v>28.82</v>
      </c>
      <c r="I146" s="2">
        <v>432.3</v>
      </c>
      <c r="J146" s="10">
        <f t="shared" si="2"/>
        <v>2161.5</v>
      </c>
      <c r="K146" s="11">
        <f t="shared" si="3"/>
        <v>5</v>
      </c>
      <c r="L146" s="1">
        <v>0.13</v>
      </c>
      <c r="M146" s="1">
        <v>-0.13</v>
      </c>
      <c r="N146" s="5">
        <v>0</v>
      </c>
      <c r="O146" s="1"/>
      <c r="P146" s="18">
        <v>7.67</v>
      </c>
      <c r="Q146" s="1">
        <v>0</v>
      </c>
      <c r="R146" s="1">
        <v>0</v>
      </c>
      <c r="S146" s="5">
        <v>5</v>
      </c>
      <c r="T146" s="1"/>
      <c r="U146" s="1">
        <v>2</v>
      </c>
      <c r="V146" s="1">
        <v>1</v>
      </c>
      <c r="W146" s="5">
        <v>0</v>
      </c>
      <c r="X146" s="1"/>
      <c r="Y146" s="1">
        <v>0</v>
      </c>
      <c r="Z146" s="15">
        <v>922.24</v>
      </c>
      <c r="AA146" s="2">
        <v>374.66</v>
      </c>
      <c r="AB146" s="1">
        <v>2</v>
      </c>
      <c r="AC146" s="1">
        <v>0</v>
      </c>
      <c r="AD146" s="1">
        <v>0</v>
      </c>
      <c r="AE146" s="1">
        <v>0</v>
      </c>
      <c r="AF146" s="1">
        <v>-2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30</v>
      </c>
      <c r="BG146" s="1">
        <v>0</v>
      </c>
      <c r="BH146" s="1">
        <v>0</v>
      </c>
      <c r="BI146" s="1">
        <v>0</v>
      </c>
      <c r="BJ146" s="1">
        <v>15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>
      <c r="A147" s="1">
        <v>70364</v>
      </c>
      <c r="B147" s="1" t="s">
        <v>212</v>
      </c>
      <c r="C147" s="1">
        <v>10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125.14</v>
      </c>
      <c r="I147" s="2">
        <v>1251.4000000000001</v>
      </c>
      <c r="J147" s="10">
        <f t="shared" si="2"/>
        <v>6257</v>
      </c>
      <c r="K147" s="11">
        <f t="shared" si="3"/>
        <v>5</v>
      </c>
      <c r="L147" s="1">
        <v>0</v>
      </c>
      <c r="M147" s="1">
        <v>0</v>
      </c>
      <c r="N147" s="5">
        <v>0</v>
      </c>
      <c r="O147" s="1"/>
      <c r="P147" s="22" t="s">
        <v>371</v>
      </c>
      <c r="Q147" s="1">
        <v>0.7</v>
      </c>
      <c r="R147" s="1">
        <v>0</v>
      </c>
      <c r="S147" s="5">
        <v>5</v>
      </c>
      <c r="T147" s="1"/>
      <c r="U147" s="1">
        <v>0</v>
      </c>
      <c r="V147" s="1">
        <v>0</v>
      </c>
      <c r="W147" s="5">
        <v>0</v>
      </c>
      <c r="X147" s="1"/>
      <c r="Y147" s="1">
        <v>0</v>
      </c>
      <c r="Z147" s="15">
        <v>875.98</v>
      </c>
      <c r="AA147" s="2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7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>
      <c r="A148" s="1">
        <v>70040</v>
      </c>
      <c r="B148" s="1" t="s">
        <v>121</v>
      </c>
      <c r="C148" s="1">
        <v>25</v>
      </c>
      <c r="D148" s="1">
        <v>285</v>
      </c>
      <c r="E148" s="1" t="s">
        <v>64</v>
      </c>
      <c r="F148" s="1">
        <v>35</v>
      </c>
      <c r="G148" s="1" t="s">
        <v>76</v>
      </c>
      <c r="H148" s="2">
        <v>42.5</v>
      </c>
      <c r="I148" s="2">
        <v>1062.5</v>
      </c>
      <c r="J148" s="10">
        <f t="shared" si="2"/>
        <v>10625</v>
      </c>
      <c r="K148" s="11">
        <f t="shared" si="3"/>
        <v>10</v>
      </c>
      <c r="L148" s="1">
        <v>-1</v>
      </c>
      <c r="M148" s="1">
        <v>1</v>
      </c>
      <c r="N148" s="5">
        <v>0</v>
      </c>
      <c r="O148" s="1"/>
      <c r="P148" s="18">
        <v>12.88</v>
      </c>
      <c r="Q148" s="1">
        <v>0.76</v>
      </c>
      <c r="R148" s="1">
        <v>-0.92</v>
      </c>
      <c r="S148" s="5">
        <v>10</v>
      </c>
      <c r="T148" s="1"/>
      <c r="U148" s="1">
        <v>1</v>
      </c>
      <c r="V148" s="1">
        <v>-1</v>
      </c>
      <c r="W148" s="5">
        <v>0</v>
      </c>
      <c r="X148" s="1"/>
      <c r="Y148" s="1">
        <v>0</v>
      </c>
      <c r="Z148" s="15">
        <v>807.5</v>
      </c>
      <c r="AA148" s="2">
        <v>-977.5</v>
      </c>
      <c r="AB148" s="1">
        <v>-25</v>
      </c>
      <c r="AC148" s="1">
        <v>0</v>
      </c>
      <c r="AD148" s="1">
        <v>0</v>
      </c>
      <c r="AE148" s="1">
        <v>0</v>
      </c>
      <c r="AF148" s="1">
        <v>25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19</v>
      </c>
      <c r="AW148" s="1">
        <v>0</v>
      </c>
      <c r="AX148" s="1">
        <v>0</v>
      </c>
      <c r="AY148" s="1">
        <v>0</v>
      </c>
      <c r="AZ148" s="1">
        <v>-23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25</v>
      </c>
      <c r="BG148" s="1">
        <v>0</v>
      </c>
      <c r="BH148" s="1">
        <v>0</v>
      </c>
      <c r="BI148" s="1">
        <v>0</v>
      </c>
      <c r="BJ148" s="1">
        <v>-25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>
      <c r="A149" s="1">
        <v>70316</v>
      </c>
      <c r="B149" s="1" t="s">
        <v>261</v>
      </c>
      <c r="C149" s="1">
        <v>15</v>
      </c>
      <c r="D149" s="1">
        <v>285</v>
      </c>
      <c r="E149" s="1" t="s">
        <v>64</v>
      </c>
      <c r="F149" s="1">
        <v>562</v>
      </c>
      <c r="G149" s="1" t="s">
        <v>65</v>
      </c>
      <c r="H149" s="2">
        <v>28.82</v>
      </c>
      <c r="I149" s="2">
        <v>432.3</v>
      </c>
      <c r="J149" s="10">
        <f t="shared" si="2"/>
        <v>2161.5</v>
      </c>
      <c r="K149" s="11">
        <f t="shared" si="3"/>
        <v>5</v>
      </c>
      <c r="L149" s="1">
        <v>0.53</v>
      </c>
      <c r="M149" s="1">
        <v>0.13</v>
      </c>
      <c r="N149" s="5">
        <v>0</v>
      </c>
      <c r="O149" s="1"/>
      <c r="P149" s="18">
        <v>5.47</v>
      </c>
      <c r="Q149" s="1">
        <v>0</v>
      </c>
      <c r="R149" s="1">
        <v>0</v>
      </c>
      <c r="S149" s="5">
        <v>5</v>
      </c>
      <c r="T149" s="1"/>
      <c r="U149" s="1">
        <v>1.33</v>
      </c>
      <c r="V149" s="1">
        <v>1</v>
      </c>
      <c r="W149" s="5">
        <v>0</v>
      </c>
      <c r="X149" s="1"/>
      <c r="Y149" s="1">
        <v>0</v>
      </c>
      <c r="Z149" s="15">
        <v>806.96</v>
      </c>
      <c r="AA149" s="2">
        <v>489.94</v>
      </c>
      <c r="AB149" s="1">
        <v>8</v>
      </c>
      <c r="AC149" s="1">
        <v>0</v>
      </c>
      <c r="AD149" s="1">
        <v>0</v>
      </c>
      <c r="AE149" s="1">
        <v>0</v>
      </c>
      <c r="AF149" s="1">
        <v>2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20</v>
      </c>
      <c r="BG149" s="1">
        <v>0</v>
      </c>
      <c r="BH149" s="1">
        <v>0</v>
      </c>
      <c r="BI149" s="1">
        <v>0</v>
      </c>
      <c r="BJ149" s="1">
        <v>15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>
      <c r="A150" s="1">
        <v>70105</v>
      </c>
      <c r="B150" s="1" t="s">
        <v>307</v>
      </c>
      <c r="C150" s="1">
        <v>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201.48</v>
      </c>
      <c r="I150" s="2">
        <v>805.92</v>
      </c>
      <c r="J150" s="10">
        <f t="shared" si="2"/>
        <v>0</v>
      </c>
      <c r="K150" s="11">
        <f t="shared" si="3"/>
        <v>0</v>
      </c>
      <c r="L150" s="1">
        <v>0</v>
      </c>
      <c r="M150" s="1">
        <v>0</v>
      </c>
      <c r="N150" s="5">
        <v>0</v>
      </c>
      <c r="O150" s="1"/>
      <c r="P150" s="18">
        <v>1.1200000000000001</v>
      </c>
      <c r="Q150" s="1">
        <v>0</v>
      </c>
      <c r="R150" s="1">
        <v>0</v>
      </c>
      <c r="S150" s="5">
        <v>0</v>
      </c>
      <c r="T150" s="1"/>
      <c r="U150" s="1">
        <v>1</v>
      </c>
      <c r="V150" s="1">
        <v>0.25</v>
      </c>
      <c r="W150" s="5">
        <v>0</v>
      </c>
      <c r="X150" s="1"/>
      <c r="Y150" s="1">
        <v>0</v>
      </c>
      <c r="Z150" s="15">
        <v>805.92</v>
      </c>
      <c r="AA150" s="2">
        <v>201.48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4</v>
      </c>
      <c r="BG150" s="1">
        <v>0</v>
      </c>
      <c r="BH150" s="1">
        <v>0</v>
      </c>
      <c r="BI150" s="1">
        <v>0</v>
      </c>
      <c r="BJ150" s="1">
        <v>1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>
      <c r="A151" s="1">
        <v>70971</v>
      </c>
      <c r="B151" s="1" t="s">
        <v>279</v>
      </c>
      <c r="C151" s="1">
        <v>16</v>
      </c>
      <c r="D151" s="1">
        <v>285</v>
      </c>
      <c r="E151" s="1" t="s">
        <v>64</v>
      </c>
      <c r="F151" s="1">
        <v>285</v>
      </c>
      <c r="G151" s="1" t="s">
        <v>64</v>
      </c>
      <c r="H151" s="2">
        <v>56.3</v>
      </c>
      <c r="I151" s="2">
        <v>900.8</v>
      </c>
      <c r="J151" s="10">
        <f t="shared" si="2"/>
        <v>0</v>
      </c>
      <c r="K151" s="11">
        <f t="shared" si="3"/>
        <v>0</v>
      </c>
      <c r="L151" s="1">
        <v>0.25</v>
      </c>
      <c r="M151" s="1">
        <v>1</v>
      </c>
      <c r="N151" s="5">
        <v>0</v>
      </c>
      <c r="O151" s="1"/>
      <c r="P151" s="18">
        <v>0</v>
      </c>
      <c r="Q151" s="1">
        <v>0.56000000000000005</v>
      </c>
      <c r="R151" s="1">
        <v>0</v>
      </c>
      <c r="S151" s="5">
        <v>0</v>
      </c>
      <c r="T151" s="1"/>
      <c r="U151" s="1">
        <v>0.06</v>
      </c>
      <c r="V151" s="1">
        <v>3.12</v>
      </c>
      <c r="W151" s="5">
        <v>0</v>
      </c>
      <c r="X151" s="1"/>
      <c r="Y151" s="1">
        <v>0</v>
      </c>
      <c r="Z151" s="15">
        <v>788.2</v>
      </c>
      <c r="AA151" s="2">
        <v>3715.8</v>
      </c>
      <c r="AB151" s="1">
        <v>4</v>
      </c>
      <c r="AC151" s="1">
        <v>0</v>
      </c>
      <c r="AD151" s="1">
        <v>0</v>
      </c>
      <c r="AE151" s="1">
        <v>0</v>
      </c>
      <c r="AF151" s="1">
        <v>16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9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v>0</v>
      </c>
      <c r="BI151" s="1">
        <v>0</v>
      </c>
      <c r="BJ151" s="1">
        <v>50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>
      <c r="A152" s="1">
        <v>70171</v>
      </c>
      <c r="B152" s="1" t="s">
        <v>283</v>
      </c>
      <c r="C152" s="1">
        <v>15</v>
      </c>
      <c r="D152" s="1">
        <v>285</v>
      </c>
      <c r="E152" s="1" t="s">
        <v>64</v>
      </c>
      <c r="F152" s="1">
        <v>322</v>
      </c>
      <c r="G152" s="1" t="s">
        <v>167</v>
      </c>
      <c r="H152" s="2">
        <v>30.07</v>
      </c>
      <c r="I152" s="2">
        <v>451.05</v>
      </c>
      <c r="J152" s="10">
        <f t="shared" si="2"/>
        <v>13531.5</v>
      </c>
      <c r="K152" s="11">
        <f t="shared" si="3"/>
        <v>30</v>
      </c>
      <c r="L152" s="1">
        <v>0.73</v>
      </c>
      <c r="M152" s="1">
        <v>1.07</v>
      </c>
      <c r="N152" s="5">
        <v>0</v>
      </c>
      <c r="O152" s="1"/>
      <c r="P152" s="18">
        <v>38.299999999999997</v>
      </c>
      <c r="Q152" s="1">
        <v>0</v>
      </c>
      <c r="R152" s="1">
        <v>0</v>
      </c>
      <c r="S152" s="5">
        <v>30</v>
      </c>
      <c r="T152" s="1"/>
      <c r="U152" s="1">
        <v>1</v>
      </c>
      <c r="V152" s="1">
        <v>1.93</v>
      </c>
      <c r="W152" s="5">
        <v>0</v>
      </c>
      <c r="X152" s="1"/>
      <c r="Y152" s="1">
        <v>0</v>
      </c>
      <c r="Z152" s="15">
        <v>781.82</v>
      </c>
      <c r="AA152" s="2">
        <v>1353.15</v>
      </c>
      <c r="AB152" s="1">
        <v>11</v>
      </c>
      <c r="AC152" s="1">
        <v>0</v>
      </c>
      <c r="AD152" s="1">
        <v>0</v>
      </c>
      <c r="AE152" s="1">
        <v>0</v>
      </c>
      <c r="AF152" s="1">
        <v>16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15</v>
      </c>
      <c r="BG152" s="1">
        <v>0</v>
      </c>
      <c r="BH152" s="1">
        <v>0</v>
      </c>
      <c r="BI152" s="1">
        <v>0</v>
      </c>
      <c r="BJ152" s="1">
        <v>29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</row>
    <row r="153" spans="1:67">
      <c r="A153" s="1">
        <v>70060</v>
      </c>
      <c r="B153" s="1" t="s">
        <v>305</v>
      </c>
      <c r="C153" s="1">
        <v>1</v>
      </c>
      <c r="D153" s="1">
        <v>285</v>
      </c>
      <c r="E153" s="1" t="s">
        <v>64</v>
      </c>
      <c r="F153" s="1">
        <v>570</v>
      </c>
      <c r="G153" s="1" t="s">
        <v>72</v>
      </c>
      <c r="H153" s="2">
        <v>780.58</v>
      </c>
      <c r="I153" s="2">
        <v>780.58</v>
      </c>
      <c r="J153" s="10">
        <f t="shared" si="2"/>
        <v>0</v>
      </c>
      <c r="K153" s="11">
        <f t="shared" si="3"/>
        <v>0</v>
      </c>
      <c r="L153" s="1">
        <v>0</v>
      </c>
      <c r="M153" s="1">
        <v>8</v>
      </c>
      <c r="N153" s="5">
        <v>0</v>
      </c>
      <c r="O153" s="1"/>
      <c r="P153" s="18">
        <v>0</v>
      </c>
      <c r="Q153" s="1">
        <v>0</v>
      </c>
      <c r="R153" s="1">
        <v>0</v>
      </c>
      <c r="S153" s="5">
        <v>0</v>
      </c>
      <c r="T153" s="1"/>
      <c r="U153" s="1">
        <v>1</v>
      </c>
      <c r="V153" s="1">
        <v>14</v>
      </c>
      <c r="W153" s="5">
        <v>0</v>
      </c>
      <c r="X153" s="1"/>
      <c r="Y153" s="1">
        <v>0</v>
      </c>
      <c r="Z153" s="15">
        <v>780.58</v>
      </c>
      <c r="AA153" s="2">
        <v>17172.759999999998</v>
      </c>
      <c r="AB153" s="1">
        <v>0</v>
      </c>
      <c r="AC153" s="1">
        <v>0</v>
      </c>
      <c r="AD153" s="1">
        <v>0</v>
      </c>
      <c r="AE153" s="1">
        <v>0</v>
      </c>
      <c r="AF153" s="1">
        <v>8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</v>
      </c>
      <c r="BG153" s="1">
        <v>0</v>
      </c>
      <c r="BH153" s="1">
        <v>0</v>
      </c>
      <c r="BI153" s="1">
        <v>0</v>
      </c>
      <c r="BJ153" s="1">
        <v>14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</row>
    <row r="154" spans="1:67">
      <c r="A154" s="1">
        <v>70075</v>
      </c>
      <c r="B154" s="1" t="s">
        <v>231</v>
      </c>
      <c r="C154" s="1">
        <v>25</v>
      </c>
      <c r="D154" s="1">
        <v>285</v>
      </c>
      <c r="E154" s="1" t="s">
        <v>64</v>
      </c>
      <c r="F154" s="1">
        <v>285</v>
      </c>
      <c r="G154" s="1" t="s">
        <v>64</v>
      </c>
      <c r="H154" s="2">
        <v>32.270000000000003</v>
      </c>
      <c r="I154" s="2">
        <v>806.75</v>
      </c>
      <c r="J154" s="10">
        <f t="shared" si="2"/>
        <v>0</v>
      </c>
      <c r="K154" s="11">
        <f t="shared" si="3"/>
        <v>0</v>
      </c>
      <c r="L154" s="1">
        <v>0</v>
      </c>
      <c r="M154" s="1">
        <v>0</v>
      </c>
      <c r="N154" s="5">
        <v>0</v>
      </c>
      <c r="O154" s="1"/>
      <c r="P154" s="18">
        <v>4.62</v>
      </c>
      <c r="Q154" s="1">
        <v>0.88</v>
      </c>
      <c r="R154" s="1">
        <v>5.2</v>
      </c>
      <c r="S154" s="5">
        <v>0</v>
      </c>
      <c r="T154" s="1"/>
      <c r="U154" s="1">
        <v>0</v>
      </c>
      <c r="V154" s="1">
        <v>0</v>
      </c>
      <c r="W154" s="5">
        <v>0</v>
      </c>
      <c r="X154" s="1"/>
      <c r="Y154" s="1">
        <v>0</v>
      </c>
      <c r="Z154" s="15">
        <v>709.94</v>
      </c>
      <c r="AA154" s="2">
        <v>4195.1000000000004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22</v>
      </c>
      <c r="AW154" s="1">
        <v>0</v>
      </c>
      <c r="AX154" s="1">
        <v>0</v>
      </c>
      <c r="AY154" s="1">
        <v>0</v>
      </c>
      <c r="AZ154" s="1">
        <v>130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>
      <c r="A155" s="1">
        <v>70326</v>
      </c>
      <c r="B155" s="1" t="s">
        <v>340</v>
      </c>
      <c r="C155" s="1">
        <v>6</v>
      </c>
      <c r="D155" s="1">
        <v>285</v>
      </c>
      <c r="E155" s="1" t="s">
        <v>64</v>
      </c>
      <c r="F155" s="1">
        <v>285</v>
      </c>
      <c r="G155" s="1" t="s">
        <v>64</v>
      </c>
      <c r="H155" s="2">
        <v>113.36</v>
      </c>
      <c r="I155" s="2">
        <v>680.16</v>
      </c>
      <c r="J155" s="10">
        <f t="shared" si="2"/>
        <v>2040.48</v>
      </c>
      <c r="K155" s="11">
        <f t="shared" si="3"/>
        <v>3</v>
      </c>
      <c r="L155" s="1">
        <v>1</v>
      </c>
      <c r="M155" s="1">
        <v>0</v>
      </c>
      <c r="N155" s="5">
        <v>0</v>
      </c>
      <c r="O155" s="1"/>
      <c r="P155" s="18">
        <v>3.5</v>
      </c>
      <c r="Q155" s="1">
        <v>0</v>
      </c>
      <c r="R155" s="1">
        <v>0</v>
      </c>
      <c r="S155" s="5">
        <v>3</v>
      </c>
      <c r="T155" s="1"/>
      <c r="U155" s="1">
        <v>0</v>
      </c>
      <c r="V155" s="1">
        <v>0</v>
      </c>
      <c r="W155" s="5">
        <v>0</v>
      </c>
      <c r="X155" s="1"/>
      <c r="Y155" s="1">
        <v>0</v>
      </c>
      <c r="Z155" s="15">
        <v>680.16</v>
      </c>
      <c r="AA155" s="2">
        <v>0</v>
      </c>
      <c r="AB155" s="1">
        <v>6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>
      <c r="A156" s="1">
        <v>70337</v>
      </c>
      <c r="B156" s="1" t="s">
        <v>208</v>
      </c>
      <c r="C156" s="1">
        <v>12</v>
      </c>
      <c r="D156" s="1">
        <v>285</v>
      </c>
      <c r="E156" s="1" t="s">
        <v>64</v>
      </c>
      <c r="F156" s="1">
        <v>285</v>
      </c>
      <c r="G156" s="1" t="s">
        <v>64</v>
      </c>
      <c r="H156" s="2">
        <v>30.668600000000001</v>
      </c>
      <c r="I156" s="2">
        <v>368.02319999999997</v>
      </c>
      <c r="J156" s="10">
        <f t="shared" si="2"/>
        <v>0</v>
      </c>
      <c r="K156" s="11">
        <f t="shared" si="3"/>
        <v>0</v>
      </c>
      <c r="L156" s="1">
        <v>0.67</v>
      </c>
      <c r="M156" s="1">
        <v>0</v>
      </c>
      <c r="N156" s="5">
        <v>0</v>
      </c>
      <c r="O156" s="1"/>
      <c r="P156" s="22" t="s">
        <v>371</v>
      </c>
      <c r="Q156" s="1">
        <v>0</v>
      </c>
      <c r="R156" s="1">
        <v>0</v>
      </c>
      <c r="S156" s="5">
        <v>0</v>
      </c>
      <c r="T156" s="1"/>
      <c r="U156" s="1">
        <v>1.17</v>
      </c>
      <c r="V156" s="1">
        <v>7.92</v>
      </c>
      <c r="W156" s="5">
        <v>0</v>
      </c>
      <c r="X156" s="1"/>
      <c r="Y156" s="1">
        <v>0</v>
      </c>
      <c r="Z156" s="15">
        <v>674.71</v>
      </c>
      <c r="AA156" s="2">
        <v>2913.52</v>
      </c>
      <c r="AB156" s="1">
        <v>8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14</v>
      </c>
      <c r="BG156" s="1">
        <v>0</v>
      </c>
      <c r="BH156" s="1">
        <v>0</v>
      </c>
      <c r="BI156" s="1">
        <v>0</v>
      </c>
      <c r="BJ156" s="1">
        <v>95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</row>
    <row r="157" spans="1:67">
      <c r="A157" s="1">
        <v>70264</v>
      </c>
      <c r="B157" s="1" t="s">
        <v>233</v>
      </c>
      <c r="C157" s="1">
        <v>20</v>
      </c>
      <c r="D157" s="1">
        <v>285</v>
      </c>
      <c r="E157" s="1" t="s">
        <v>64</v>
      </c>
      <c r="F157" s="1">
        <v>573</v>
      </c>
      <c r="G157" s="1" t="s">
        <v>87</v>
      </c>
      <c r="H157" s="2">
        <v>50.37</v>
      </c>
      <c r="I157" s="2">
        <v>1007.4</v>
      </c>
      <c r="J157" s="10">
        <f t="shared" si="2"/>
        <v>0</v>
      </c>
      <c r="K157" s="11">
        <f t="shared" si="3"/>
        <v>0</v>
      </c>
      <c r="L157" s="1">
        <v>0.15</v>
      </c>
      <c r="M157" s="1">
        <v>0.8</v>
      </c>
      <c r="N157" s="5">
        <v>0</v>
      </c>
      <c r="O157" s="1"/>
      <c r="P157" s="18">
        <v>3.12</v>
      </c>
      <c r="Q157" s="1">
        <v>0.25</v>
      </c>
      <c r="R157" s="1">
        <v>1.75</v>
      </c>
      <c r="S157" s="5">
        <v>0</v>
      </c>
      <c r="T157" s="1"/>
      <c r="U157" s="1">
        <v>0.25</v>
      </c>
      <c r="V157" s="1">
        <v>2.65</v>
      </c>
      <c r="W157" s="5">
        <v>0</v>
      </c>
      <c r="X157" s="1"/>
      <c r="Y157" s="1">
        <v>0</v>
      </c>
      <c r="Z157" s="15">
        <v>654.80999999999995</v>
      </c>
      <c r="AA157" s="2">
        <v>5238.4799999999996</v>
      </c>
      <c r="AB157" s="1">
        <v>3</v>
      </c>
      <c r="AC157" s="1">
        <v>0</v>
      </c>
      <c r="AD157" s="1">
        <v>0</v>
      </c>
      <c r="AE157" s="1">
        <v>0</v>
      </c>
      <c r="AF157" s="1">
        <v>16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5</v>
      </c>
      <c r="AW157" s="1">
        <v>0</v>
      </c>
      <c r="AX157" s="1">
        <v>0</v>
      </c>
      <c r="AY157" s="1">
        <v>0</v>
      </c>
      <c r="AZ157" s="1">
        <v>35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5</v>
      </c>
      <c r="BG157" s="1">
        <v>0</v>
      </c>
      <c r="BH157" s="1">
        <v>0</v>
      </c>
      <c r="BI157" s="1">
        <v>0</v>
      </c>
      <c r="BJ157" s="1">
        <v>53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>
      <c r="A158" s="1">
        <v>70268</v>
      </c>
      <c r="B158" s="1" t="s">
        <v>175</v>
      </c>
      <c r="C158" s="1">
        <v>20</v>
      </c>
      <c r="D158" s="1">
        <v>285</v>
      </c>
      <c r="E158" s="1" t="s">
        <v>64</v>
      </c>
      <c r="F158" s="1">
        <v>387</v>
      </c>
      <c r="G158" s="1" t="s">
        <v>94</v>
      </c>
      <c r="H158" s="2">
        <v>50.78</v>
      </c>
      <c r="I158" s="2">
        <v>1015.6</v>
      </c>
      <c r="J158" s="10">
        <f t="shared" si="2"/>
        <v>3046.8</v>
      </c>
      <c r="K158" s="11">
        <f t="shared" si="3"/>
        <v>3</v>
      </c>
      <c r="L158" s="1">
        <v>0</v>
      </c>
      <c r="M158" s="1">
        <v>2.6</v>
      </c>
      <c r="N158" s="5">
        <v>0</v>
      </c>
      <c r="O158" s="1"/>
      <c r="P158" s="18">
        <v>4.6500000000000004</v>
      </c>
      <c r="Q158" s="1">
        <v>0</v>
      </c>
      <c r="R158" s="1">
        <v>0</v>
      </c>
      <c r="S158" s="5">
        <v>3</v>
      </c>
      <c r="T158" s="1"/>
      <c r="U158" s="1">
        <v>0.6</v>
      </c>
      <c r="V158" s="1">
        <v>0.45</v>
      </c>
      <c r="W158" s="5">
        <v>0</v>
      </c>
      <c r="X158" s="1"/>
      <c r="Y158" s="1">
        <v>0</v>
      </c>
      <c r="Z158" s="15">
        <v>609.36</v>
      </c>
      <c r="AA158" s="2">
        <v>3097.58</v>
      </c>
      <c r="AB158" s="1">
        <v>0</v>
      </c>
      <c r="AC158" s="1">
        <v>0</v>
      </c>
      <c r="AD158" s="1">
        <v>0</v>
      </c>
      <c r="AE158" s="1">
        <v>0</v>
      </c>
      <c r="AF158" s="1">
        <v>52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12</v>
      </c>
      <c r="BG158" s="1">
        <v>0</v>
      </c>
      <c r="BH158" s="1">
        <v>0</v>
      </c>
      <c r="BI158" s="1">
        <v>0</v>
      </c>
      <c r="BJ158" s="1">
        <v>9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</row>
    <row r="159" spans="1:67">
      <c r="A159" s="1">
        <v>70978</v>
      </c>
      <c r="B159" s="1" t="s">
        <v>265</v>
      </c>
      <c r="C159" s="1">
        <v>16</v>
      </c>
      <c r="D159" s="1">
        <v>285</v>
      </c>
      <c r="E159" s="1" t="s">
        <v>64</v>
      </c>
      <c r="F159" s="1">
        <v>998</v>
      </c>
      <c r="G159" s="1" t="s">
        <v>266</v>
      </c>
      <c r="H159" s="2">
        <v>84.48</v>
      </c>
      <c r="I159" s="2">
        <v>1351.68</v>
      </c>
      <c r="J159" s="10">
        <f t="shared" si="2"/>
        <v>4055.04</v>
      </c>
      <c r="K159" s="11">
        <f t="shared" si="3"/>
        <v>3</v>
      </c>
      <c r="L159" s="1">
        <v>0.19</v>
      </c>
      <c r="M159" s="1">
        <v>1.38</v>
      </c>
      <c r="N159" s="5">
        <v>0</v>
      </c>
      <c r="O159" s="1"/>
      <c r="P159" s="18">
        <v>2.59</v>
      </c>
      <c r="Q159" s="1">
        <v>0.25</v>
      </c>
      <c r="R159" s="1">
        <v>0</v>
      </c>
      <c r="S159" s="5">
        <v>3</v>
      </c>
      <c r="T159" s="1"/>
      <c r="U159" s="1">
        <v>0</v>
      </c>
      <c r="V159" s="1">
        <v>0</v>
      </c>
      <c r="W159" s="5">
        <v>0</v>
      </c>
      <c r="X159" s="1"/>
      <c r="Y159" s="1">
        <v>0</v>
      </c>
      <c r="Z159" s="15">
        <v>591.36</v>
      </c>
      <c r="AA159" s="2">
        <v>1858.56</v>
      </c>
      <c r="AB159" s="1">
        <v>3</v>
      </c>
      <c r="AC159" s="1">
        <v>0</v>
      </c>
      <c r="AD159" s="1">
        <v>0</v>
      </c>
      <c r="AE159" s="1">
        <v>0</v>
      </c>
      <c r="AF159" s="1">
        <v>22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4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</row>
    <row r="160" spans="1:67">
      <c r="A160" s="1">
        <v>70329</v>
      </c>
      <c r="B160" s="1" t="s">
        <v>267</v>
      </c>
      <c r="C160" s="1">
        <v>12</v>
      </c>
      <c r="D160" s="1">
        <v>285</v>
      </c>
      <c r="E160" s="1" t="s">
        <v>64</v>
      </c>
      <c r="F160" s="1">
        <v>285</v>
      </c>
      <c r="G160" s="1" t="s">
        <v>64</v>
      </c>
      <c r="H160" s="2">
        <v>28.88</v>
      </c>
      <c r="I160" s="2">
        <v>346.56</v>
      </c>
      <c r="J160" s="10">
        <f t="shared" si="2"/>
        <v>0</v>
      </c>
      <c r="K160" s="11">
        <f t="shared" si="3"/>
        <v>0</v>
      </c>
      <c r="L160" s="1">
        <v>0.25</v>
      </c>
      <c r="M160" s="1">
        <v>0</v>
      </c>
      <c r="N160" s="5">
        <v>0</v>
      </c>
      <c r="O160" s="1"/>
      <c r="P160" s="22" t="s">
        <v>371</v>
      </c>
      <c r="Q160" s="1">
        <v>0</v>
      </c>
      <c r="R160" s="1">
        <v>0</v>
      </c>
      <c r="S160" s="5">
        <v>0</v>
      </c>
      <c r="T160" s="1"/>
      <c r="U160" s="1">
        <v>1.42</v>
      </c>
      <c r="V160" s="1">
        <v>0.42</v>
      </c>
      <c r="W160" s="5">
        <v>0</v>
      </c>
      <c r="X160" s="1"/>
      <c r="Y160" s="1">
        <v>0</v>
      </c>
      <c r="Z160" s="15">
        <v>577.6</v>
      </c>
      <c r="AA160" s="2">
        <v>144.4</v>
      </c>
      <c r="AB160" s="1">
        <v>3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17</v>
      </c>
      <c r="BG160" s="1">
        <v>0</v>
      </c>
      <c r="BH160" s="1">
        <v>0</v>
      </c>
      <c r="BI160" s="1">
        <v>0</v>
      </c>
      <c r="BJ160" s="1">
        <v>5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>
      <c r="A161" s="1">
        <v>70251</v>
      </c>
      <c r="B161" s="1" t="s">
        <v>251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30.07</v>
      </c>
      <c r="I161" s="2">
        <v>451.05</v>
      </c>
      <c r="J161" s="10">
        <f t="shared" si="2"/>
        <v>2255.25</v>
      </c>
      <c r="K161" s="11">
        <f t="shared" si="3"/>
        <v>5</v>
      </c>
      <c r="L161" s="1">
        <v>0</v>
      </c>
      <c r="M161" s="1">
        <v>1.4</v>
      </c>
      <c r="N161" s="5">
        <v>0</v>
      </c>
      <c r="O161" s="1"/>
      <c r="P161" s="18">
        <v>7.17</v>
      </c>
      <c r="Q161" s="1">
        <v>7.0000000000000007E-2</v>
      </c>
      <c r="R161" s="1">
        <v>0</v>
      </c>
      <c r="S161" s="5">
        <v>5</v>
      </c>
      <c r="T161" s="1"/>
      <c r="U161" s="1">
        <v>1.2</v>
      </c>
      <c r="V161" s="1">
        <v>1</v>
      </c>
      <c r="W161" s="5">
        <v>0</v>
      </c>
      <c r="X161" s="1"/>
      <c r="Y161" s="1">
        <v>0</v>
      </c>
      <c r="Z161" s="15">
        <v>571.33000000000004</v>
      </c>
      <c r="AA161" s="2">
        <v>1082.52</v>
      </c>
      <c r="AB161" s="1">
        <v>0</v>
      </c>
      <c r="AC161" s="1">
        <v>0</v>
      </c>
      <c r="AD161" s="1">
        <v>0</v>
      </c>
      <c r="AE161" s="1">
        <v>0</v>
      </c>
      <c r="AF161" s="1">
        <v>21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18</v>
      </c>
      <c r="BG161" s="1">
        <v>0</v>
      </c>
      <c r="BH161" s="1">
        <v>0</v>
      </c>
      <c r="BI161" s="1">
        <v>0</v>
      </c>
      <c r="BJ161" s="1">
        <v>15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>
      <c r="A162" s="1">
        <v>70141</v>
      </c>
      <c r="B162" s="1" t="s">
        <v>270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28.82</v>
      </c>
      <c r="I162" s="2">
        <v>432.3</v>
      </c>
      <c r="J162" s="10">
        <f t="shared" si="2"/>
        <v>1296.9000000000001</v>
      </c>
      <c r="K162" s="11">
        <f t="shared" si="3"/>
        <v>3</v>
      </c>
      <c r="L162" s="1">
        <v>0.8</v>
      </c>
      <c r="M162" s="1">
        <v>0.53</v>
      </c>
      <c r="N162" s="5">
        <v>0</v>
      </c>
      <c r="O162" s="1"/>
      <c r="P162" s="18">
        <v>3.63</v>
      </c>
      <c r="Q162" s="1">
        <v>0</v>
      </c>
      <c r="R162" s="1">
        <v>0</v>
      </c>
      <c r="S162" s="5">
        <v>3</v>
      </c>
      <c r="T162" s="1"/>
      <c r="U162" s="1">
        <v>0.4</v>
      </c>
      <c r="V162" s="1">
        <v>1</v>
      </c>
      <c r="W162" s="5">
        <v>0</v>
      </c>
      <c r="X162" s="1"/>
      <c r="Y162" s="1">
        <v>0</v>
      </c>
      <c r="Z162" s="15">
        <v>518.76</v>
      </c>
      <c r="AA162" s="2">
        <v>662.86</v>
      </c>
      <c r="AB162" s="1">
        <v>12</v>
      </c>
      <c r="AC162" s="1">
        <v>0</v>
      </c>
      <c r="AD162" s="1">
        <v>0</v>
      </c>
      <c r="AE162" s="1">
        <v>0</v>
      </c>
      <c r="AF162" s="1">
        <v>8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6</v>
      </c>
      <c r="BG162" s="1">
        <v>0</v>
      </c>
      <c r="BH162" s="1">
        <v>0</v>
      </c>
      <c r="BI162" s="1">
        <v>0</v>
      </c>
      <c r="BJ162" s="1">
        <v>15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</row>
    <row r="163" spans="1:67">
      <c r="A163" s="1">
        <v>70184</v>
      </c>
      <c r="B163" s="1" t="s">
        <v>229</v>
      </c>
      <c r="C163" s="1">
        <v>20</v>
      </c>
      <c r="D163" s="1">
        <v>285</v>
      </c>
      <c r="E163" s="1" t="s">
        <v>64</v>
      </c>
      <c r="F163" s="1">
        <v>573</v>
      </c>
      <c r="G163" s="1" t="s">
        <v>87</v>
      </c>
      <c r="H163" s="2">
        <v>38.04</v>
      </c>
      <c r="I163" s="2">
        <v>760.8</v>
      </c>
      <c r="J163" s="10">
        <f t="shared" si="2"/>
        <v>3804</v>
      </c>
      <c r="K163" s="11">
        <f t="shared" si="3"/>
        <v>5</v>
      </c>
      <c r="L163" s="1">
        <v>0.45</v>
      </c>
      <c r="M163" s="1">
        <v>0.05</v>
      </c>
      <c r="N163" s="5">
        <v>0</v>
      </c>
      <c r="O163" s="1"/>
      <c r="P163" s="18">
        <v>6.68</v>
      </c>
      <c r="Q163" s="1">
        <v>0</v>
      </c>
      <c r="R163" s="1">
        <v>0</v>
      </c>
      <c r="S163" s="5">
        <v>5</v>
      </c>
      <c r="T163" s="1"/>
      <c r="U163" s="1">
        <v>0.2</v>
      </c>
      <c r="V163" s="1">
        <v>0</v>
      </c>
      <c r="W163" s="5">
        <v>0</v>
      </c>
      <c r="X163" s="1"/>
      <c r="Y163" s="1">
        <v>0</v>
      </c>
      <c r="Z163" s="15">
        <v>494.52</v>
      </c>
      <c r="AA163" s="2">
        <v>38.04</v>
      </c>
      <c r="AB163" s="1">
        <v>9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4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>
      <c r="A164" s="1">
        <v>70209</v>
      </c>
      <c r="B164" s="1" t="s">
        <v>290</v>
      </c>
      <c r="C164" s="1">
        <v>10</v>
      </c>
      <c r="D164" s="1">
        <v>285</v>
      </c>
      <c r="E164" s="1" t="s">
        <v>64</v>
      </c>
      <c r="F164" s="1">
        <v>387</v>
      </c>
      <c r="G164" s="1" t="s">
        <v>94</v>
      </c>
      <c r="H164" s="2">
        <v>122.98</v>
      </c>
      <c r="I164" s="2">
        <v>1229.8</v>
      </c>
      <c r="J164" s="10">
        <f t="shared" si="2"/>
        <v>6149</v>
      </c>
      <c r="K164" s="11">
        <f t="shared" si="3"/>
        <v>5</v>
      </c>
      <c r="L164" s="1">
        <v>0.2</v>
      </c>
      <c r="M164" s="1">
        <v>0.9</v>
      </c>
      <c r="N164" s="5">
        <v>0</v>
      </c>
      <c r="O164" s="1"/>
      <c r="P164" s="18">
        <v>5.95</v>
      </c>
      <c r="Q164" s="1">
        <v>0</v>
      </c>
      <c r="R164" s="1">
        <v>0</v>
      </c>
      <c r="S164" s="5">
        <v>5</v>
      </c>
      <c r="T164" s="1"/>
      <c r="U164" s="1">
        <v>0.2</v>
      </c>
      <c r="V164" s="1">
        <v>0.9</v>
      </c>
      <c r="W164" s="5">
        <v>0</v>
      </c>
      <c r="X164" s="1"/>
      <c r="Y164" s="1">
        <v>0</v>
      </c>
      <c r="Z164" s="15">
        <v>491.92</v>
      </c>
      <c r="AA164" s="2">
        <v>2213.64</v>
      </c>
      <c r="AB164" s="1">
        <v>2</v>
      </c>
      <c r="AC164" s="1">
        <v>0</v>
      </c>
      <c r="AD164" s="1">
        <v>0</v>
      </c>
      <c r="AE164" s="1">
        <v>0</v>
      </c>
      <c r="AF164" s="1">
        <v>9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2</v>
      </c>
      <c r="BG164" s="1">
        <v>0</v>
      </c>
      <c r="BH164" s="1">
        <v>0</v>
      </c>
      <c r="BI164" s="1">
        <v>0</v>
      </c>
      <c r="BJ164" s="1">
        <v>9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>
      <c r="A165" s="1">
        <v>70139</v>
      </c>
      <c r="B165" s="1" t="s">
        <v>259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28.82</v>
      </c>
      <c r="I165" s="2">
        <v>432.3</v>
      </c>
      <c r="J165" s="10">
        <f t="shared" si="2"/>
        <v>2161.5</v>
      </c>
      <c r="K165" s="11">
        <f t="shared" si="3"/>
        <v>5</v>
      </c>
      <c r="L165" s="1">
        <v>1.1299999999999999</v>
      </c>
      <c r="M165" s="1">
        <v>2.2000000000000002</v>
      </c>
      <c r="N165" s="5">
        <v>0</v>
      </c>
      <c r="O165" s="1"/>
      <c r="P165" s="18">
        <v>10.47</v>
      </c>
      <c r="Q165" s="1">
        <v>0</v>
      </c>
      <c r="R165" s="1">
        <v>0</v>
      </c>
      <c r="S165" s="5">
        <v>5</v>
      </c>
      <c r="T165" s="1"/>
      <c r="U165" s="1">
        <v>0</v>
      </c>
      <c r="V165" s="1">
        <v>7.0000000000000007E-2</v>
      </c>
      <c r="W165" s="5">
        <v>0</v>
      </c>
      <c r="X165" s="1"/>
      <c r="Y165" s="1">
        <v>0</v>
      </c>
      <c r="Z165" s="15">
        <v>489.94</v>
      </c>
      <c r="AA165" s="2">
        <v>979.88</v>
      </c>
      <c r="AB165" s="1">
        <v>17</v>
      </c>
      <c r="AC165" s="1">
        <v>0</v>
      </c>
      <c r="AD165" s="1">
        <v>0</v>
      </c>
      <c r="AE165" s="1">
        <v>0</v>
      </c>
      <c r="AF165" s="1">
        <v>33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1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>
      <c r="A166" s="1">
        <v>70254</v>
      </c>
      <c r="B166" s="1" t="s">
        <v>334</v>
      </c>
      <c r="C166" s="1">
        <v>12</v>
      </c>
      <c r="D166" s="1">
        <v>285</v>
      </c>
      <c r="E166" s="1" t="s">
        <v>64</v>
      </c>
      <c r="F166" s="1">
        <v>285</v>
      </c>
      <c r="G166" s="1" t="s">
        <v>64</v>
      </c>
      <c r="H166" s="2">
        <v>77.709999999999994</v>
      </c>
      <c r="I166" s="2">
        <v>932.52</v>
      </c>
      <c r="J166" s="10">
        <f t="shared" si="2"/>
        <v>0</v>
      </c>
      <c r="K166" s="11">
        <f t="shared" si="3"/>
        <v>0</v>
      </c>
      <c r="L166" s="1">
        <v>0</v>
      </c>
      <c r="M166" s="1">
        <v>0</v>
      </c>
      <c r="N166" s="5">
        <v>0</v>
      </c>
      <c r="O166" s="1"/>
      <c r="P166" s="18">
        <v>0.54</v>
      </c>
      <c r="Q166" s="1">
        <v>0</v>
      </c>
      <c r="R166" s="1">
        <v>0</v>
      </c>
      <c r="S166" s="5">
        <v>0</v>
      </c>
      <c r="T166" s="1"/>
      <c r="U166" s="1">
        <v>0.5</v>
      </c>
      <c r="V166" s="1">
        <v>0.92</v>
      </c>
      <c r="W166" s="5">
        <v>0</v>
      </c>
      <c r="X166" s="1"/>
      <c r="Y166" s="1">
        <v>0</v>
      </c>
      <c r="Z166" s="15">
        <v>466.26</v>
      </c>
      <c r="AA166" s="2">
        <v>854.81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6</v>
      </c>
      <c r="BG166" s="1">
        <v>0</v>
      </c>
      <c r="BH166" s="1">
        <v>0</v>
      </c>
      <c r="BI166" s="1">
        <v>0</v>
      </c>
      <c r="BJ166" s="1">
        <v>11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>
      <c r="A167" s="1">
        <v>70315</v>
      </c>
      <c r="B167" s="1" t="s">
        <v>244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28.82</v>
      </c>
      <c r="I167" s="2">
        <v>432.3</v>
      </c>
      <c r="J167" s="10">
        <f t="shared" si="2"/>
        <v>1296.9000000000001</v>
      </c>
      <c r="K167" s="11">
        <f t="shared" si="3"/>
        <v>3</v>
      </c>
      <c r="L167" s="1">
        <v>0.33</v>
      </c>
      <c r="M167" s="1">
        <v>0.93</v>
      </c>
      <c r="N167" s="5">
        <v>0</v>
      </c>
      <c r="O167" s="1"/>
      <c r="P167" s="18">
        <v>3.93</v>
      </c>
      <c r="Q167" s="1">
        <v>0.2</v>
      </c>
      <c r="R167" s="1">
        <v>0</v>
      </c>
      <c r="S167" s="5">
        <v>3</v>
      </c>
      <c r="T167" s="1"/>
      <c r="U167" s="1">
        <v>0.53</v>
      </c>
      <c r="V167" s="1">
        <v>2.87</v>
      </c>
      <c r="W167" s="5">
        <v>0</v>
      </c>
      <c r="X167" s="1"/>
      <c r="Y167" s="1">
        <v>0</v>
      </c>
      <c r="Z167" s="15">
        <v>461.12</v>
      </c>
      <c r="AA167" s="2">
        <v>1642.74</v>
      </c>
      <c r="AB167" s="1">
        <v>5</v>
      </c>
      <c r="AC167" s="1">
        <v>0</v>
      </c>
      <c r="AD167" s="1">
        <v>0</v>
      </c>
      <c r="AE167" s="1">
        <v>0</v>
      </c>
      <c r="AF167" s="1">
        <v>14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3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8</v>
      </c>
      <c r="BG167" s="1">
        <v>0</v>
      </c>
      <c r="BH167" s="1">
        <v>0</v>
      </c>
      <c r="BI167" s="1">
        <v>0</v>
      </c>
      <c r="BJ167" s="1">
        <v>43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</row>
    <row r="168" spans="1:67">
      <c r="A168" s="1">
        <v>70295</v>
      </c>
      <c r="B168" s="1" t="s">
        <v>263</v>
      </c>
      <c r="C168" s="1">
        <v>20</v>
      </c>
      <c r="D168" s="1">
        <v>285</v>
      </c>
      <c r="E168" s="1" t="s">
        <v>64</v>
      </c>
      <c r="F168" s="1">
        <v>991</v>
      </c>
      <c r="G168" s="1" t="s">
        <v>141</v>
      </c>
      <c r="H168" s="2">
        <v>62.57</v>
      </c>
      <c r="I168" s="2">
        <v>1251.4000000000001</v>
      </c>
      <c r="J168" s="10">
        <f t="shared" si="2"/>
        <v>0</v>
      </c>
      <c r="K168" s="11">
        <f t="shared" si="3"/>
        <v>0</v>
      </c>
      <c r="L168" s="1">
        <v>0</v>
      </c>
      <c r="M168" s="1">
        <v>0</v>
      </c>
      <c r="N168" s="5">
        <v>0</v>
      </c>
      <c r="O168" s="1"/>
      <c r="P168" s="22" t="s">
        <v>371</v>
      </c>
      <c r="Q168" s="1">
        <v>0.35</v>
      </c>
      <c r="R168" s="1">
        <v>1.4</v>
      </c>
      <c r="S168" s="5">
        <v>0</v>
      </c>
      <c r="T168" s="1"/>
      <c r="U168" s="1">
        <v>0</v>
      </c>
      <c r="V168" s="1">
        <v>0</v>
      </c>
      <c r="W168" s="5">
        <v>0</v>
      </c>
      <c r="X168" s="1"/>
      <c r="Y168" s="1">
        <v>0</v>
      </c>
      <c r="Z168" s="15">
        <v>437.99</v>
      </c>
      <c r="AA168" s="2">
        <v>1751.96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7</v>
      </c>
      <c r="AW168" s="1">
        <v>0</v>
      </c>
      <c r="AX168" s="1">
        <v>0</v>
      </c>
      <c r="AY168" s="1">
        <v>0</v>
      </c>
      <c r="AZ168" s="1">
        <v>28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</row>
    <row r="169" spans="1:67">
      <c r="A169" s="1">
        <v>70074</v>
      </c>
      <c r="B169" s="1" t="s">
        <v>222</v>
      </c>
      <c r="C169" s="1">
        <v>21</v>
      </c>
      <c r="D169" s="1">
        <v>285</v>
      </c>
      <c r="E169" s="1" t="s">
        <v>64</v>
      </c>
      <c r="F169" s="1">
        <v>387</v>
      </c>
      <c r="G169" s="1" t="s">
        <v>94</v>
      </c>
      <c r="H169" s="2">
        <v>31.19</v>
      </c>
      <c r="I169" s="2">
        <v>654.99</v>
      </c>
      <c r="J169" s="10">
        <f t="shared" si="2"/>
        <v>6549.9</v>
      </c>
      <c r="K169" s="11">
        <f t="shared" si="3"/>
        <v>10</v>
      </c>
      <c r="L169" s="1">
        <v>0.67</v>
      </c>
      <c r="M169" s="1">
        <v>1.57</v>
      </c>
      <c r="N169" s="5">
        <v>0</v>
      </c>
      <c r="O169" s="1"/>
      <c r="P169" s="18">
        <v>18.329999999999998</v>
      </c>
      <c r="Q169" s="1">
        <v>0</v>
      </c>
      <c r="R169" s="1">
        <v>0</v>
      </c>
      <c r="S169" s="5">
        <v>10</v>
      </c>
      <c r="T169" s="1"/>
      <c r="U169" s="1">
        <v>0</v>
      </c>
      <c r="V169" s="1">
        <v>0</v>
      </c>
      <c r="W169" s="5">
        <v>0</v>
      </c>
      <c r="X169" s="1"/>
      <c r="Y169" s="1">
        <v>0</v>
      </c>
      <c r="Z169" s="15">
        <v>436.66</v>
      </c>
      <c r="AA169" s="2">
        <v>1029.27</v>
      </c>
      <c r="AB169" s="1">
        <v>14</v>
      </c>
      <c r="AC169" s="1">
        <v>0</v>
      </c>
      <c r="AD169" s="1">
        <v>0</v>
      </c>
      <c r="AE169" s="1">
        <v>0</v>
      </c>
      <c r="AF169" s="1">
        <v>33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</row>
    <row r="170" spans="1:67">
      <c r="A170" s="1">
        <v>70030</v>
      </c>
      <c r="B170" s="1" t="s">
        <v>280</v>
      </c>
      <c r="C170" s="1">
        <v>20</v>
      </c>
      <c r="D170" s="1">
        <v>285</v>
      </c>
      <c r="E170" s="1" t="s">
        <v>64</v>
      </c>
      <c r="F170" s="1">
        <v>558</v>
      </c>
      <c r="G170" s="1" t="s">
        <v>67</v>
      </c>
      <c r="H170" s="2">
        <v>86.35</v>
      </c>
      <c r="I170" s="2">
        <v>1727</v>
      </c>
      <c r="J170" s="10">
        <f t="shared" si="2"/>
        <v>0</v>
      </c>
      <c r="K170" s="11">
        <f t="shared" si="3"/>
        <v>0</v>
      </c>
      <c r="L170" s="1">
        <v>0.25</v>
      </c>
      <c r="M170" s="1">
        <v>1.95</v>
      </c>
      <c r="N170" s="5">
        <v>0</v>
      </c>
      <c r="O170" s="1"/>
      <c r="P170" s="18">
        <v>1.3</v>
      </c>
      <c r="Q170" s="1">
        <v>0</v>
      </c>
      <c r="R170" s="1">
        <v>0</v>
      </c>
      <c r="S170" s="5">
        <v>0</v>
      </c>
      <c r="T170" s="1"/>
      <c r="U170" s="1">
        <v>0</v>
      </c>
      <c r="V170" s="1">
        <v>0</v>
      </c>
      <c r="W170" s="5">
        <v>0</v>
      </c>
      <c r="X170" s="1"/>
      <c r="Y170" s="1">
        <v>0</v>
      </c>
      <c r="Z170" s="15">
        <v>431.75</v>
      </c>
      <c r="AA170" s="2">
        <v>3367.65</v>
      </c>
      <c r="AB170" s="1">
        <v>5</v>
      </c>
      <c r="AC170" s="1">
        <v>0</v>
      </c>
      <c r="AD170" s="1">
        <v>0</v>
      </c>
      <c r="AE170" s="1">
        <v>0</v>
      </c>
      <c r="AF170" s="1">
        <v>39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>
      <c r="A171" s="1">
        <v>70974</v>
      </c>
      <c r="B171" s="1" t="s">
        <v>287</v>
      </c>
      <c r="C171" s="1">
        <v>28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37.870100000000001</v>
      </c>
      <c r="I171" s="2">
        <v>1060.3628000000001</v>
      </c>
      <c r="J171" s="10">
        <f t="shared" si="2"/>
        <v>0</v>
      </c>
      <c r="K171" s="11">
        <f t="shared" si="3"/>
        <v>0</v>
      </c>
      <c r="L171" s="1">
        <v>0</v>
      </c>
      <c r="M171" s="1">
        <v>0</v>
      </c>
      <c r="N171" s="5">
        <v>0</v>
      </c>
      <c r="O171" s="1"/>
      <c r="P171" s="18">
        <v>1.39</v>
      </c>
      <c r="Q171" s="1">
        <v>0</v>
      </c>
      <c r="R171" s="1">
        <v>0</v>
      </c>
      <c r="S171" s="5">
        <v>0</v>
      </c>
      <c r="T171" s="1"/>
      <c r="U171" s="1">
        <v>0.36</v>
      </c>
      <c r="V171" s="1">
        <v>1</v>
      </c>
      <c r="W171" s="5">
        <v>0</v>
      </c>
      <c r="X171" s="1"/>
      <c r="Y171" s="1">
        <v>0</v>
      </c>
      <c r="Z171" s="15">
        <v>378.7</v>
      </c>
      <c r="AA171" s="2">
        <v>1060.3599999999999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10</v>
      </c>
      <c r="BG171" s="1">
        <v>0</v>
      </c>
      <c r="BH171" s="1">
        <v>0</v>
      </c>
      <c r="BI171" s="1">
        <v>0</v>
      </c>
      <c r="BJ171" s="1">
        <v>28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</row>
    <row r="172" spans="1:67">
      <c r="A172" s="1">
        <v>70232</v>
      </c>
      <c r="B172" s="1" t="s">
        <v>234</v>
      </c>
      <c r="C172" s="1">
        <v>5</v>
      </c>
      <c r="D172" s="1">
        <v>285</v>
      </c>
      <c r="E172" s="1" t="s">
        <v>64</v>
      </c>
      <c r="F172" s="1">
        <v>562</v>
      </c>
      <c r="G172" s="1" t="s">
        <v>65</v>
      </c>
      <c r="H172" s="2">
        <v>61.49</v>
      </c>
      <c r="I172" s="2">
        <v>307.45</v>
      </c>
      <c r="J172" s="10">
        <f t="shared" si="2"/>
        <v>1537.25</v>
      </c>
      <c r="K172" s="11">
        <f t="shared" si="3"/>
        <v>5</v>
      </c>
      <c r="L172" s="1">
        <v>0.6</v>
      </c>
      <c r="M172" s="1">
        <v>-0.8</v>
      </c>
      <c r="N172" s="5">
        <v>0</v>
      </c>
      <c r="O172" s="1"/>
      <c r="P172" s="18">
        <v>12.7</v>
      </c>
      <c r="Q172" s="1">
        <v>0</v>
      </c>
      <c r="R172" s="1">
        <v>0</v>
      </c>
      <c r="S172" s="5">
        <v>5</v>
      </c>
      <c r="T172" s="1"/>
      <c r="U172" s="1">
        <v>0.6</v>
      </c>
      <c r="V172" s="1">
        <v>2.6</v>
      </c>
      <c r="W172" s="5">
        <v>0</v>
      </c>
      <c r="X172" s="1"/>
      <c r="Y172" s="1">
        <v>0</v>
      </c>
      <c r="Z172" s="15">
        <v>368.94</v>
      </c>
      <c r="AA172" s="2">
        <v>553.41</v>
      </c>
      <c r="AB172" s="1">
        <v>3</v>
      </c>
      <c r="AC172" s="1">
        <v>0</v>
      </c>
      <c r="AD172" s="1">
        <v>0</v>
      </c>
      <c r="AE172" s="1">
        <v>0</v>
      </c>
      <c r="AF172" s="1">
        <v>-4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3</v>
      </c>
      <c r="BG172" s="1">
        <v>0</v>
      </c>
      <c r="BH172" s="1">
        <v>0</v>
      </c>
      <c r="BI172" s="1">
        <v>0</v>
      </c>
      <c r="BJ172" s="1">
        <v>13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</row>
    <row r="173" spans="1:67">
      <c r="A173" s="1">
        <v>70117</v>
      </c>
      <c r="B173" s="1" t="s">
        <v>284</v>
      </c>
      <c r="C173" s="1">
        <v>24</v>
      </c>
      <c r="D173" s="1">
        <v>285</v>
      </c>
      <c r="E173" s="1" t="s">
        <v>64</v>
      </c>
      <c r="F173" s="1">
        <v>974</v>
      </c>
      <c r="G173" s="1" t="s">
        <v>110</v>
      </c>
      <c r="H173" s="2">
        <v>37.630099999999999</v>
      </c>
      <c r="I173" s="2">
        <v>903.12239999999997</v>
      </c>
      <c r="J173" s="10">
        <f t="shared" si="2"/>
        <v>0</v>
      </c>
      <c r="K173" s="11">
        <f t="shared" si="3"/>
        <v>0</v>
      </c>
      <c r="L173" s="1">
        <v>0.08</v>
      </c>
      <c r="M173" s="1">
        <v>4.38</v>
      </c>
      <c r="N173" s="5">
        <v>0</v>
      </c>
      <c r="O173" s="1"/>
      <c r="P173" s="18">
        <v>4.0599999999999996</v>
      </c>
      <c r="Q173" s="1">
        <v>0.12</v>
      </c>
      <c r="R173" s="1">
        <v>2.88</v>
      </c>
      <c r="S173" s="5">
        <v>0</v>
      </c>
      <c r="T173" s="1"/>
      <c r="U173" s="1">
        <v>0.17</v>
      </c>
      <c r="V173" s="1">
        <v>2.71</v>
      </c>
      <c r="W173" s="5">
        <v>0</v>
      </c>
      <c r="X173" s="1"/>
      <c r="Y173" s="1">
        <v>0</v>
      </c>
      <c r="Z173" s="15">
        <v>338.67</v>
      </c>
      <c r="AA173" s="2">
        <v>8993.59</v>
      </c>
      <c r="AB173" s="1">
        <v>2</v>
      </c>
      <c r="AC173" s="1">
        <v>0</v>
      </c>
      <c r="AD173" s="1">
        <v>0</v>
      </c>
      <c r="AE173" s="1">
        <v>0</v>
      </c>
      <c r="AF173" s="1">
        <v>105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3</v>
      </c>
      <c r="AW173" s="1">
        <v>0</v>
      </c>
      <c r="AX173" s="1">
        <v>0</v>
      </c>
      <c r="AY173" s="1">
        <v>0</v>
      </c>
      <c r="AZ173" s="1">
        <v>69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4</v>
      </c>
      <c r="BG173" s="1">
        <v>0</v>
      </c>
      <c r="BH173" s="1">
        <v>0</v>
      </c>
      <c r="BI173" s="1">
        <v>0</v>
      </c>
      <c r="BJ173" s="1">
        <v>65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</row>
    <row r="174" spans="1:67">
      <c r="A174" s="1">
        <v>70136</v>
      </c>
      <c r="B174" s="1" t="s">
        <v>272</v>
      </c>
      <c r="C174" s="1">
        <v>24</v>
      </c>
      <c r="D174" s="1">
        <v>285</v>
      </c>
      <c r="E174" s="1" t="s">
        <v>64</v>
      </c>
      <c r="F174" s="1">
        <v>570</v>
      </c>
      <c r="G174" s="1" t="s">
        <v>72</v>
      </c>
      <c r="H174" s="2">
        <v>36.869999999999997</v>
      </c>
      <c r="I174" s="2">
        <v>884.88</v>
      </c>
      <c r="J174" s="10">
        <f t="shared" si="2"/>
        <v>2654.64</v>
      </c>
      <c r="K174" s="11">
        <f t="shared" si="3"/>
        <v>3</v>
      </c>
      <c r="L174" s="1">
        <v>0</v>
      </c>
      <c r="M174" s="1">
        <v>0</v>
      </c>
      <c r="N174" s="5">
        <v>0</v>
      </c>
      <c r="O174" s="1"/>
      <c r="P174" s="18">
        <v>4.71</v>
      </c>
      <c r="Q174" s="1">
        <v>0</v>
      </c>
      <c r="R174" s="1">
        <v>0</v>
      </c>
      <c r="S174" s="5">
        <v>3</v>
      </c>
      <c r="T174" s="1"/>
      <c r="U174" s="1">
        <v>0.38</v>
      </c>
      <c r="V174" s="1">
        <v>1.46</v>
      </c>
      <c r="W174" s="5">
        <v>0</v>
      </c>
      <c r="X174" s="1"/>
      <c r="Y174" s="1">
        <v>0</v>
      </c>
      <c r="Z174" s="15">
        <v>331.83</v>
      </c>
      <c r="AA174" s="2">
        <v>1290.45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9</v>
      </c>
      <c r="BG174" s="1">
        <v>0</v>
      </c>
      <c r="BH174" s="1">
        <v>0</v>
      </c>
      <c r="BI174" s="1">
        <v>0</v>
      </c>
      <c r="BJ174" s="1">
        <v>35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>
      <c r="A175" s="1">
        <v>70017</v>
      </c>
      <c r="B175" s="1" t="s">
        <v>253</v>
      </c>
      <c r="C175" s="1">
        <v>20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78.930000000000007</v>
      </c>
      <c r="I175" s="2">
        <v>1578.6</v>
      </c>
      <c r="J175" s="10">
        <f t="shared" si="2"/>
        <v>4735.7999999999993</v>
      </c>
      <c r="K175" s="11">
        <f t="shared" si="3"/>
        <v>3</v>
      </c>
      <c r="L175" s="1">
        <v>0.15</v>
      </c>
      <c r="M175" s="1">
        <v>0</v>
      </c>
      <c r="N175" s="5">
        <v>0</v>
      </c>
      <c r="O175" s="1"/>
      <c r="P175" s="18">
        <v>5.0999999999999996</v>
      </c>
      <c r="Q175" s="1">
        <v>0.05</v>
      </c>
      <c r="R175" s="1">
        <v>0</v>
      </c>
      <c r="S175" s="5">
        <v>3</v>
      </c>
      <c r="T175" s="1"/>
      <c r="U175" s="1">
        <v>0</v>
      </c>
      <c r="V175" s="1">
        <v>0.05</v>
      </c>
      <c r="W175" s="5">
        <v>0</v>
      </c>
      <c r="X175" s="1"/>
      <c r="Y175" s="1">
        <v>0</v>
      </c>
      <c r="Z175" s="15">
        <v>315.72000000000003</v>
      </c>
      <c r="AA175" s="2">
        <v>78.930000000000007</v>
      </c>
      <c r="AB175" s="1">
        <v>3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1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</row>
    <row r="176" spans="1:67">
      <c r="A176" s="1">
        <v>70185</v>
      </c>
      <c r="B176" s="1" t="s">
        <v>174</v>
      </c>
      <c r="C176" s="1">
        <v>40</v>
      </c>
      <c r="D176" s="1">
        <v>285</v>
      </c>
      <c r="E176" s="1" t="s">
        <v>64</v>
      </c>
      <c r="F176" s="1">
        <v>570</v>
      </c>
      <c r="G176" s="1" t="s">
        <v>72</v>
      </c>
      <c r="H176" s="2">
        <v>26.14</v>
      </c>
      <c r="I176" s="2">
        <v>1045.5999999999999</v>
      </c>
      <c r="J176" s="10">
        <f t="shared" si="2"/>
        <v>0</v>
      </c>
      <c r="K176" s="11">
        <f t="shared" si="3"/>
        <v>0</v>
      </c>
      <c r="L176" s="1">
        <v>0</v>
      </c>
      <c r="M176" s="1">
        <v>0</v>
      </c>
      <c r="N176" s="5">
        <v>0</v>
      </c>
      <c r="O176" s="1"/>
      <c r="P176" s="18">
        <v>1.74</v>
      </c>
      <c r="Q176" s="1">
        <v>0.02</v>
      </c>
      <c r="R176" s="1">
        <v>0</v>
      </c>
      <c r="S176" s="5">
        <v>0</v>
      </c>
      <c r="T176" s="1"/>
      <c r="U176" s="1">
        <v>0.28000000000000003</v>
      </c>
      <c r="V176" s="1">
        <v>0</v>
      </c>
      <c r="W176" s="5">
        <v>0</v>
      </c>
      <c r="X176" s="1"/>
      <c r="Y176" s="1">
        <v>0</v>
      </c>
      <c r="Z176" s="15">
        <v>313.68</v>
      </c>
      <c r="AA176" s="2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11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</row>
    <row r="177" spans="1:67">
      <c r="A177" s="1">
        <v>70979</v>
      </c>
      <c r="B177" s="1" t="s">
        <v>354</v>
      </c>
      <c r="C177" s="1">
        <v>16</v>
      </c>
      <c r="D177" s="1">
        <v>285</v>
      </c>
      <c r="E177" s="1" t="s">
        <v>64</v>
      </c>
      <c r="F177" s="1">
        <v>1</v>
      </c>
      <c r="G177" s="1" t="s">
        <v>312</v>
      </c>
      <c r="H177" s="2">
        <v>14.07</v>
      </c>
      <c r="I177" s="2">
        <v>225.12</v>
      </c>
      <c r="J177" s="10">
        <f t="shared" si="2"/>
        <v>0</v>
      </c>
      <c r="K177" s="11">
        <f t="shared" si="3"/>
        <v>0</v>
      </c>
      <c r="L177" s="1">
        <v>1.25</v>
      </c>
      <c r="M177" s="1">
        <v>-1.1200000000000001</v>
      </c>
      <c r="N177" s="5">
        <v>0</v>
      </c>
      <c r="O177" s="1"/>
      <c r="P177" s="18">
        <v>0</v>
      </c>
      <c r="Q177" s="1">
        <v>0</v>
      </c>
      <c r="R177" s="1">
        <v>0</v>
      </c>
      <c r="S177" s="5">
        <v>0</v>
      </c>
      <c r="T177" s="1"/>
      <c r="U177" s="1">
        <v>0</v>
      </c>
      <c r="V177" s="1">
        <v>0</v>
      </c>
      <c r="W177" s="5">
        <v>0</v>
      </c>
      <c r="X177" s="1"/>
      <c r="Y177" s="1">
        <v>0</v>
      </c>
      <c r="Z177" s="15">
        <v>281.39999999999998</v>
      </c>
      <c r="AA177" s="2">
        <v>-253.26</v>
      </c>
      <c r="AB177" s="1">
        <v>20</v>
      </c>
      <c r="AC177" s="1">
        <v>0</v>
      </c>
      <c r="AD177" s="1">
        <v>0</v>
      </c>
      <c r="AE177" s="1">
        <v>0</v>
      </c>
      <c r="AF177" s="1">
        <v>-18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</row>
    <row r="178" spans="1:67">
      <c r="A178" s="1">
        <v>70154</v>
      </c>
      <c r="B178" s="1" t="s">
        <v>224</v>
      </c>
      <c r="C178" s="1">
        <v>24</v>
      </c>
      <c r="D178" s="1">
        <v>285</v>
      </c>
      <c r="E178" s="1" t="s">
        <v>64</v>
      </c>
      <c r="F178" s="1">
        <v>570</v>
      </c>
      <c r="G178" s="1" t="s">
        <v>72</v>
      </c>
      <c r="H178" s="2">
        <v>34.979999999999997</v>
      </c>
      <c r="I178" s="2">
        <v>839.52</v>
      </c>
      <c r="J178" s="10">
        <f t="shared" si="2"/>
        <v>4197.6000000000004</v>
      </c>
      <c r="K178" s="11">
        <f t="shared" si="3"/>
        <v>5</v>
      </c>
      <c r="L178" s="1">
        <v>0.33</v>
      </c>
      <c r="M178" s="1">
        <v>0</v>
      </c>
      <c r="N178" s="5">
        <v>0</v>
      </c>
      <c r="O178" s="1"/>
      <c r="P178" s="18">
        <v>7.23</v>
      </c>
      <c r="Q178" s="1">
        <v>0</v>
      </c>
      <c r="R178" s="1">
        <v>0</v>
      </c>
      <c r="S178" s="5">
        <v>5</v>
      </c>
      <c r="T178" s="1"/>
      <c r="U178" s="1">
        <v>0</v>
      </c>
      <c r="V178" s="1">
        <v>0</v>
      </c>
      <c r="W178" s="5">
        <v>0</v>
      </c>
      <c r="X178" s="1"/>
      <c r="Y178" s="1">
        <v>0</v>
      </c>
      <c r="Z178" s="15">
        <v>279.83999999999997</v>
      </c>
      <c r="AA178" s="2">
        <v>0</v>
      </c>
      <c r="AB178" s="1">
        <v>8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</row>
    <row r="179" spans="1:67">
      <c r="A179" s="1">
        <v>70314</v>
      </c>
      <c r="B179" s="1" t="s">
        <v>286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2">
        <v>28.82</v>
      </c>
      <c r="I179" s="2">
        <v>432.3</v>
      </c>
      <c r="J179" s="10">
        <f t="shared" si="2"/>
        <v>1296.9000000000001</v>
      </c>
      <c r="K179" s="11">
        <f t="shared" si="3"/>
        <v>3</v>
      </c>
      <c r="L179" s="1">
        <v>0.2</v>
      </c>
      <c r="M179" s="1">
        <v>4.2699999999999996</v>
      </c>
      <c r="N179" s="5">
        <v>0</v>
      </c>
      <c r="O179" s="1"/>
      <c r="P179" s="18">
        <v>2.97</v>
      </c>
      <c r="Q179" s="1">
        <v>0</v>
      </c>
      <c r="R179" s="1">
        <v>0</v>
      </c>
      <c r="S179" s="5">
        <v>3</v>
      </c>
      <c r="T179" s="1"/>
      <c r="U179" s="1">
        <v>0.4</v>
      </c>
      <c r="V179" s="1">
        <v>3.4</v>
      </c>
      <c r="W179" s="5">
        <v>0</v>
      </c>
      <c r="X179" s="1"/>
      <c r="Y179" s="1">
        <v>0</v>
      </c>
      <c r="Z179" s="15">
        <v>259.38</v>
      </c>
      <c r="AA179" s="2">
        <v>3314.3</v>
      </c>
      <c r="AB179" s="1">
        <v>3</v>
      </c>
      <c r="AC179" s="1">
        <v>0</v>
      </c>
      <c r="AD179" s="1">
        <v>0</v>
      </c>
      <c r="AE179" s="1">
        <v>0</v>
      </c>
      <c r="AF179" s="1">
        <v>64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6</v>
      </c>
      <c r="BG179" s="1">
        <v>0</v>
      </c>
      <c r="BH179" s="1">
        <v>0</v>
      </c>
      <c r="BI179" s="1">
        <v>0</v>
      </c>
      <c r="BJ179" s="1">
        <v>51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</row>
    <row r="180" spans="1:67">
      <c r="A180" s="1">
        <v>70416</v>
      </c>
      <c r="B180" s="1" t="s">
        <v>273</v>
      </c>
      <c r="C180" s="1">
        <v>18</v>
      </c>
      <c r="D180" s="1">
        <v>285</v>
      </c>
      <c r="E180" s="1" t="s">
        <v>64</v>
      </c>
      <c r="F180" s="1">
        <v>285</v>
      </c>
      <c r="G180" s="1" t="s">
        <v>64</v>
      </c>
      <c r="H180" s="2">
        <v>41.066000000000003</v>
      </c>
      <c r="I180" s="2">
        <v>739.18799999999999</v>
      </c>
      <c r="J180" s="10">
        <f t="shared" si="2"/>
        <v>0</v>
      </c>
      <c r="K180" s="11">
        <f t="shared" si="3"/>
        <v>0</v>
      </c>
      <c r="L180" s="1">
        <v>0.06</v>
      </c>
      <c r="M180" s="1">
        <v>0.89</v>
      </c>
      <c r="N180" s="5">
        <v>0</v>
      </c>
      <c r="O180" s="1"/>
      <c r="P180" s="22" t="s">
        <v>371</v>
      </c>
      <c r="Q180" s="1">
        <v>0.06</v>
      </c>
      <c r="R180" s="1">
        <v>3.94</v>
      </c>
      <c r="S180" s="5">
        <v>0</v>
      </c>
      <c r="T180" s="1"/>
      <c r="U180" s="1">
        <v>0.22</v>
      </c>
      <c r="V180" s="1">
        <v>15.56</v>
      </c>
      <c r="W180" s="5">
        <v>0</v>
      </c>
      <c r="X180" s="1"/>
      <c r="Y180" s="1">
        <v>0</v>
      </c>
      <c r="Z180" s="15">
        <v>246.4</v>
      </c>
      <c r="AA180" s="2">
        <v>15071.22</v>
      </c>
      <c r="AB180" s="1">
        <v>1</v>
      </c>
      <c r="AC180" s="1">
        <v>0</v>
      </c>
      <c r="AD180" s="1">
        <v>0</v>
      </c>
      <c r="AE180" s="1">
        <v>0</v>
      </c>
      <c r="AF180" s="1">
        <v>16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71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4</v>
      </c>
      <c r="BG180" s="1">
        <v>0</v>
      </c>
      <c r="BH180" s="1">
        <v>0</v>
      </c>
      <c r="BI180" s="1">
        <v>0</v>
      </c>
      <c r="BJ180" s="1">
        <v>280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</row>
    <row r="181" spans="1:67">
      <c r="A181" s="1">
        <v>70131</v>
      </c>
      <c r="B181" s="1" t="s">
        <v>203</v>
      </c>
      <c r="C181" s="1">
        <v>5</v>
      </c>
      <c r="D181" s="1">
        <v>285</v>
      </c>
      <c r="E181" s="1" t="s">
        <v>64</v>
      </c>
      <c r="F181" s="1">
        <v>322</v>
      </c>
      <c r="G181" s="1" t="s">
        <v>167</v>
      </c>
      <c r="H181" s="2">
        <v>61.49</v>
      </c>
      <c r="I181" s="2">
        <v>307.45</v>
      </c>
      <c r="J181" s="10">
        <f t="shared" si="2"/>
        <v>18447</v>
      </c>
      <c r="K181" s="11">
        <f t="shared" si="3"/>
        <v>60</v>
      </c>
      <c r="L181" s="1">
        <v>0.4</v>
      </c>
      <c r="M181" s="1">
        <v>-0.6</v>
      </c>
      <c r="N181" s="5">
        <v>0</v>
      </c>
      <c r="O181" s="1"/>
      <c r="P181" s="18">
        <v>83.6</v>
      </c>
      <c r="Q181" s="1">
        <v>0</v>
      </c>
      <c r="R181" s="1">
        <v>0</v>
      </c>
      <c r="S181" s="5">
        <v>60</v>
      </c>
      <c r="T181" s="1"/>
      <c r="U181" s="1">
        <v>0.4</v>
      </c>
      <c r="V181" s="1">
        <v>0.6</v>
      </c>
      <c r="W181" s="5">
        <v>0</v>
      </c>
      <c r="X181" s="1"/>
      <c r="Y181" s="1">
        <v>0</v>
      </c>
      <c r="Z181" s="15">
        <v>245.96</v>
      </c>
      <c r="AA181" s="2">
        <v>0</v>
      </c>
      <c r="AB181" s="1">
        <v>2</v>
      </c>
      <c r="AC181" s="1">
        <v>0</v>
      </c>
      <c r="AD181" s="1">
        <v>0</v>
      </c>
      <c r="AE181" s="1">
        <v>0</v>
      </c>
      <c r="AF181" s="1">
        <v>-3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2</v>
      </c>
      <c r="BG181" s="1">
        <v>0</v>
      </c>
      <c r="BH181" s="1">
        <v>0</v>
      </c>
      <c r="BI181" s="1">
        <v>0</v>
      </c>
      <c r="BJ181" s="1">
        <v>3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</row>
    <row r="182" spans="1:67">
      <c r="A182" s="1">
        <v>70361</v>
      </c>
      <c r="B182" s="1" t="s">
        <v>271</v>
      </c>
      <c r="C182" s="1">
        <v>15</v>
      </c>
      <c r="D182" s="1">
        <v>285</v>
      </c>
      <c r="E182" s="1" t="s">
        <v>64</v>
      </c>
      <c r="F182" s="1">
        <v>562</v>
      </c>
      <c r="G182" s="1" t="s">
        <v>65</v>
      </c>
      <c r="H182" s="2">
        <v>30.07</v>
      </c>
      <c r="I182" s="2">
        <v>451.05</v>
      </c>
      <c r="J182" s="10">
        <f t="shared" si="2"/>
        <v>2255.25</v>
      </c>
      <c r="K182" s="11">
        <f t="shared" si="3"/>
        <v>5</v>
      </c>
      <c r="L182" s="1">
        <v>0.53</v>
      </c>
      <c r="M182" s="1">
        <v>7.47</v>
      </c>
      <c r="N182" s="5">
        <v>0</v>
      </c>
      <c r="O182" s="1"/>
      <c r="P182" s="18">
        <v>11.67</v>
      </c>
      <c r="Q182" s="1">
        <v>0</v>
      </c>
      <c r="R182" s="1">
        <v>0</v>
      </c>
      <c r="S182" s="5">
        <v>5</v>
      </c>
      <c r="T182" s="1"/>
      <c r="U182" s="1">
        <v>0</v>
      </c>
      <c r="V182" s="1">
        <v>1.73</v>
      </c>
      <c r="W182" s="5">
        <v>0</v>
      </c>
      <c r="X182" s="1"/>
      <c r="Y182" s="1">
        <v>0</v>
      </c>
      <c r="Z182" s="15">
        <v>240.56</v>
      </c>
      <c r="AA182" s="2">
        <v>4149.66</v>
      </c>
      <c r="AB182" s="1">
        <v>8</v>
      </c>
      <c r="AC182" s="1">
        <v>0</v>
      </c>
      <c r="AD182" s="1">
        <v>0</v>
      </c>
      <c r="AE182" s="1">
        <v>0</v>
      </c>
      <c r="AF182" s="1">
        <v>112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26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</row>
    <row r="183" spans="1:67">
      <c r="A183" s="1">
        <v>70015</v>
      </c>
      <c r="B183" s="1" t="s">
        <v>288</v>
      </c>
      <c r="C183" s="1">
        <v>12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29.4</v>
      </c>
      <c r="I183" s="2">
        <v>352.8</v>
      </c>
      <c r="J183" s="10">
        <f t="shared" si="2"/>
        <v>1058.4000000000001</v>
      </c>
      <c r="K183" s="11">
        <f t="shared" si="3"/>
        <v>3</v>
      </c>
      <c r="L183" s="1">
        <v>0</v>
      </c>
      <c r="M183" s="1">
        <v>1.83</v>
      </c>
      <c r="N183" s="5">
        <v>0</v>
      </c>
      <c r="O183" s="1"/>
      <c r="P183" s="18">
        <v>4.38</v>
      </c>
      <c r="Q183" s="1">
        <v>0</v>
      </c>
      <c r="R183" s="1">
        <v>0</v>
      </c>
      <c r="S183" s="5">
        <v>3</v>
      </c>
      <c r="T183" s="1"/>
      <c r="U183" s="1">
        <v>0.67</v>
      </c>
      <c r="V183" s="1">
        <v>2.08</v>
      </c>
      <c r="W183" s="5">
        <v>0</v>
      </c>
      <c r="X183" s="1"/>
      <c r="Y183" s="1">
        <v>0</v>
      </c>
      <c r="Z183" s="15">
        <v>235.2</v>
      </c>
      <c r="AA183" s="2">
        <v>1381.8</v>
      </c>
      <c r="AB183" s="1">
        <v>0</v>
      </c>
      <c r="AC183" s="1">
        <v>0</v>
      </c>
      <c r="AD183" s="1">
        <v>0</v>
      </c>
      <c r="AE183" s="1">
        <v>0</v>
      </c>
      <c r="AF183" s="1">
        <v>22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8</v>
      </c>
      <c r="BG183" s="1">
        <v>0</v>
      </c>
      <c r="BH183" s="1">
        <v>0</v>
      </c>
      <c r="BI183" s="1">
        <v>0</v>
      </c>
      <c r="BJ183" s="1">
        <v>25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</row>
    <row r="184" spans="1:67">
      <c r="A184" s="1">
        <v>70501</v>
      </c>
      <c r="B184" s="1" t="s">
        <v>190</v>
      </c>
      <c r="C184" s="1">
        <v>24</v>
      </c>
      <c r="D184" s="1">
        <v>285</v>
      </c>
      <c r="E184" s="1" t="s">
        <v>64</v>
      </c>
      <c r="F184" s="1">
        <v>974</v>
      </c>
      <c r="G184" s="1" t="s">
        <v>110</v>
      </c>
      <c r="H184" s="2">
        <v>36.130099999999999</v>
      </c>
      <c r="I184" s="2">
        <v>867.12239999999997</v>
      </c>
      <c r="J184" s="10">
        <f t="shared" si="2"/>
        <v>4335.6120000000001</v>
      </c>
      <c r="K184" s="11">
        <f t="shared" si="3"/>
        <v>5</v>
      </c>
      <c r="L184" s="1">
        <v>0</v>
      </c>
      <c r="M184" s="1">
        <v>0</v>
      </c>
      <c r="N184" s="5">
        <v>0</v>
      </c>
      <c r="O184" s="1"/>
      <c r="P184" s="18">
        <v>8.1199999999999992</v>
      </c>
      <c r="Q184" s="1">
        <v>0</v>
      </c>
      <c r="R184" s="1">
        <v>0</v>
      </c>
      <c r="S184" s="5">
        <v>5</v>
      </c>
      <c r="T184" s="1"/>
      <c r="U184" s="1">
        <v>0.25</v>
      </c>
      <c r="V184" s="1">
        <v>2.5</v>
      </c>
      <c r="W184" s="5">
        <v>0</v>
      </c>
      <c r="X184" s="1"/>
      <c r="Y184" s="1">
        <v>0</v>
      </c>
      <c r="Z184" s="15">
        <v>216.78</v>
      </c>
      <c r="AA184" s="2">
        <v>2167.81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6</v>
      </c>
      <c r="BG184" s="1">
        <v>0</v>
      </c>
      <c r="BH184" s="1">
        <v>0</v>
      </c>
      <c r="BI184" s="1">
        <v>0</v>
      </c>
      <c r="BJ184" s="1">
        <v>60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</row>
    <row r="185" spans="1:67">
      <c r="A185" s="1">
        <v>70266</v>
      </c>
      <c r="B185" s="1" t="s">
        <v>335</v>
      </c>
      <c r="C185" s="1">
        <v>24</v>
      </c>
      <c r="D185" s="1">
        <v>285</v>
      </c>
      <c r="E185" s="1" t="s">
        <v>64</v>
      </c>
      <c r="F185" s="1">
        <v>558</v>
      </c>
      <c r="G185" s="1" t="s">
        <v>67</v>
      </c>
      <c r="H185" s="2">
        <v>46.62</v>
      </c>
      <c r="I185" s="2">
        <v>1118.8800000000001</v>
      </c>
      <c r="J185" s="10">
        <f t="shared" si="2"/>
        <v>3356.6400000000003</v>
      </c>
      <c r="K185" s="11">
        <f t="shared" si="3"/>
        <v>3</v>
      </c>
      <c r="L185" s="1">
        <v>0.17</v>
      </c>
      <c r="M185" s="1">
        <v>0.33</v>
      </c>
      <c r="N185" s="5">
        <v>0</v>
      </c>
      <c r="O185" s="1"/>
      <c r="P185" s="18">
        <v>3.06</v>
      </c>
      <c r="Q185" s="1">
        <v>0</v>
      </c>
      <c r="R185" s="1">
        <v>0</v>
      </c>
      <c r="S185" s="5">
        <v>3</v>
      </c>
      <c r="T185" s="1"/>
      <c r="U185" s="1">
        <v>0</v>
      </c>
      <c r="V185" s="1">
        <v>0.62</v>
      </c>
      <c r="W185" s="5">
        <v>0</v>
      </c>
      <c r="X185" s="1"/>
      <c r="Y185" s="1">
        <v>0</v>
      </c>
      <c r="Z185" s="15">
        <v>186.48</v>
      </c>
      <c r="AA185" s="2">
        <v>1072.26</v>
      </c>
      <c r="AB185" s="1">
        <v>4</v>
      </c>
      <c r="AC185" s="1">
        <v>0</v>
      </c>
      <c r="AD185" s="1">
        <v>0</v>
      </c>
      <c r="AE185" s="1">
        <v>0</v>
      </c>
      <c r="AF185" s="1">
        <v>8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15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</row>
    <row r="186" spans="1:67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2"/>
        <v>1537.25</v>
      </c>
      <c r="K186" s="11">
        <f t="shared" si="3"/>
        <v>5</v>
      </c>
      <c r="L186" s="1">
        <v>0.6</v>
      </c>
      <c r="M186" s="1">
        <v>-0.4</v>
      </c>
      <c r="N186" s="5">
        <v>0</v>
      </c>
      <c r="O186" s="1"/>
      <c r="P186" s="18">
        <v>10.1</v>
      </c>
      <c r="Q186" s="1">
        <v>0</v>
      </c>
      <c r="R186" s="1">
        <v>0</v>
      </c>
      <c r="S186" s="5">
        <v>5</v>
      </c>
      <c r="T186" s="1"/>
      <c r="U186" s="1">
        <v>0</v>
      </c>
      <c r="V186" s="1">
        <v>0.8</v>
      </c>
      <c r="W186" s="5">
        <v>0</v>
      </c>
      <c r="X186" s="1"/>
      <c r="Y186" s="1">
        <v>0</v>
      </c>
      <c r="Z186" s="15">
        <v>184.47</v>
      </c>
      <c r="AA186" s="2">
        <v>122.98</v>
      </c>
      <c r="AB186" s="1">
        <v>3</v>
      </c>
      <c r="AC186" s="1">
        <v>0</v>
      </c>
      <c r="AD186" s="1">
        <v>0</v>
      </c>
      <c r="AE186" s="1">
        <v>0</v>
      </c>
      <c r="AF186" s="1">
        <v>-2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4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</row>
    <row r="187" spans="1:67">
      <c r="A187" s="1">
        <v>70071</v>
      </c>
      <c r="B187" s="1" t="s">
        <v>285</v>
      </c>
      <c r="C187" s="1">
        <v>6</v>
      </c>
      <c r="D187" s="1">
        <v>285</v>
      </c>
      <c r="E187" s="1" t="s">
        <v>64</v>
      </c>
      <c r="F187" s="1">
        <v>974</v>
      </c>
      <c r="G187" s="1" t="s">
        <v>110</v>
      </c>
      <c r="H187" s="2">
        <v>174.97</v>
      </c>
      <c r="I187" s="2">
        <v>1049.82</v>
      </c>
      <c r="J187" s="10">
        <f t="shared" si="2"/>
        <v>0</v>
      </c>
      <c r="K187" s="11">
        <f t="shared" si="3"/>
        <v>0</v>
      </c>
      <c r="L187" s="1">
        <v>0</v>
      </c>
      <c r="M187" s="1">
        <v>0.33</v>
      </c>
      <c r="N187" s="5">
        <v>0</v>
      </c>
      <c r="O187" s="1"/>
      <c r="P187" s="18">
        <v>1.33</v>
      </c>
      <c r="Q187" s="1">
        <v>0</v>
      </c>
      <c r="R187" s="1">
        <v>0</v>
      </c>
      <c r="S187" s="5">
        <v>0</v>
      </c>
      <c r="T187" s="1"/>
      <c r="U187" s="1">
        <v>0.17</v>
      </c>
      <c r="V187" s="1">
        <v>5.67</v>
      </c>
      <c r="W187" s="5">
        <v>0</v>
      </c>
      <c r="X187" s="1"/>
      <c r="Y187" s="1">
        <v>0</v>
      </c>
      <c r="Z187" s="15">
        <v>174.97</v>
      </c>
      <c r="AA187" s="2">
        <v>6298.92</v>
      </c>
      <c r="AB187" s="1">
        <v>0</v>
      </c>
      <c r="AC187" s="1">
        <v>0</v>
      </c>
      <c r="AD187" s="1">
        <v>0</v>
      </c>
      <c r="AE187" s="1">
        <v>0</v>
      </c>
      <c r="AF187" s="1">
        <v>2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1</v>
      </c>
      <c r="BG187" s="1">
        <v>0</v>
      </c>
      <c r="BH187" s="1">
        <v>0</v>
      </c>
      <c r="BI187" s="1">
        <v>0</v>
      </c>
      <c r="BJ187" s="1">
        <v>34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</row>
    <row r="188" spans="1:67">
      <c r="A188" s="1">
        <v>70982</v>
      </c>
      <c r="B188" s="1" t="s">
        <v>243</v>
      </c>
      <c r="C188" s="1">
        <v>32</v>
      </c>
      <c r="D188" s="1">
        <v>285</v>
      </c>
      <c r="E188" s="1" t="s">
        <v>64</v>
      </c>
      <c r="F188" s="1">
        <v>573</v>
      </c>
      <c r="G188" s="1" t="s">
        <v>87</v>
      </c>
      <c r="H188" s="2">
        <v>33.270000000000003</v>
      </c>
      <c r="I188" s="2">
        <v>1064.6400000000001</v>
      </c>
      <c r="J188" s="10">
        <f t="shared" si="2"/>
        <v>0</v>
      </c>
      <c r="K188" s="11">
        <f t="shared" si="3"/>
        <v>0</v>
      </c>
      <c r="L188" s="1">
        <v>0.09</v>
      </c>
      <c r="M188" s="1">
        <v>0.44</v>
      </c>
      <c r="N188" s="5">
        <v>0</v>
      </c>
      <c r="O188" s="1"/>
      <c r="P188" s="18">
        <v>0.25</v>
      </c>
      <c r="Q188" s="1">
        <v>0</v>
      </c>
      <c r="R188" s="1">
        <v>0</v>
      </c>
      <c r="S188" s="5">
        <v>0</v>
      </c>
      <c r="T188" s="1"/>
      <c r="U188" s="1">
        <v>0.06</v>
      </c>
      <c r="V188" s="1">
        <v>0.5</v>
      </c>
      <c r="W188" s="5">
        <v>0</v>
      </c>
      <c r="X188" s="1"/>
      <c r="Y188" s="1">
        <v>0</v>
      </c>
      <c r="Z188" s="15">
        <v>166.35</v>
      </c>
      <c r="AA188" s="2">
        <v>998.1</v>
      </c>
      <c r="AB188" s="1">
        <v>3</v>
      </c>
      <c r="AC188" s="1">
        <v>0</v>
      </c>
      <c r="AD188" s="1">
        <v>0</v>
      </c>
      <c r="AE188" s="1">
        <v>0</v>
      </c>
      <c r="AF188" s="1">
        <v>14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2</v>
      </c>
      <c r="BG188" s="1">
        <v>0</v>
      </c>
      <c r="BH188" s="1">
        <v>0</v>
      </c>
      <c r="BI188" s="1">
        <v>0</v>
      </c>
      <c r="BJ188" s="1">
        <v>16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>
      <c r="A189" s="1">
        <v>70504</v>
      </c>
      <c r="B189" s="1" t="s">
        <v>254</v>
      </c>
      <c r="C189" s="1">
        <v>20</v>
      </c>
      <c r="D189" s="1">
        <v>285</v>
      </c>
      <c r="E189" s="1" t="s">
        <v>64</v>
      </c>
      <c r="F189" s="1">
        <v>991</v>
      </c>
      <c r="G189" s="1" t="s">
        <v>141</v>
      </c>
      <c r="H189" s="2">
        <v>62.57</v>
      </c>
      <c r="I189" s="2">
        <v>1251.4000000000001</v>
      </c>
      <c r="J189" s="10">
        <f t="shared" si="2"/>
        <v>0</v>
      </c>
      <c r="K189" s="11">
        <f t="shared" si="3"/>
        <v>0</v>
      </c>
      <c r="L189" s="1">
        <v>0</v>
      </c>
      <c r="M189" s="1">
        <v>0</v>
      </c>
      <c r="N189" s="5">
        <v>0</v>
      </c>
      <c r="O189" s="1"/>
      <c r="P189" s="18">
        <v>3.32</v>
      </c>
      <c r="Q189" s="1">
        <v>0.1</v>
      </c>
      <c r="R189" s="1">
        <v>0.95</v>
      </c>
      <c r="S189" s="5">
        <v>0</v>
      </c>
      <c r="T189" s="1"/>
      <c r="U189" s="1">
        <v>0</v>
      </c>
      <c r="V189" s="1">
        <v>0</v>
      </c>
      <c r="W189" s="5">
        <v>0</v>
      </c>
      <c r="X189" s="1"/>
      <c r="Y189" s="1">
        <v>0</v>
      </c>
      <c r="Z189" s="15">
        <v>125.14</v>
      </c>
      <c r="AA189" s="2">
        <v>1188.83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2</v>
      </c>
      <c r="AW189" s="1">
        <v>0</v>
      </c>
      <c r="AX189" s="1">
        <v>0</v>
      </c>
      <c r="AY189" s="1">
        <v>0</v>
      </c>
      <c r="AZ189" s="1">
        <v>19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>
      <c r="A190" s="1">
        <v>79159</v>
      </c>
      <c r="B190" s="1" t="s">
        <v>358</v>
      </c>
      <c r="C190" s="1">
        <v>24</v>
      </c>
      <c r="D190" s="1">
        <v>285</v>
      </c>
      <c r="E190" s="1" t="s">
        <v>64</v>
      </c>
      <c r="F190" s="1">
        <v>285</v>
      </c>
      <c r="G190" s="1" t="s">
        <v>64</v>
      </c>
      <c r="H190" s="2">
        <v>37.53</v>
      </c>
      <c r="I190" s="2">
        <v>900.72</v>
      </c>
      <c r="J190" s="10">
        <f t="shared" si="2"/>
        <v>0</v>
      </c>
      <c r="K190" s="11">
        <f t="shared" si="3"/>
        <v>0</v>
      </c>
      <c r="L190" s="1">
        <v>0</v>
      </c>
      <c r="M190" s="1">
        <v>0</v>
      </c>
      <c r="N190" s="5">
        <v>0</v>
      </c>
      <c r="O190" s="1"/>
      <c r="P190" s="18">
        <v>0</v>
      </c>
      <c r="Q190" s="1">
        <v>0</v>
      </c>
      <c r="R190" s="1">
        <v>0</v>
      </c>
      <c r="S190" s="5">
        <v>0</v>
      </c>
      <c r="T190" s="1"/>
      <c r="U190" s="1">
        <v>0.12</v>
      </c>
      <c r="V190" s="1">
        <v>0.75</v>
      </c>
      <c r="W190" s="5">
        <v>0</v>
      </c>
      <c r="X190" s="1"/>
      <c r="Y190" s="1">
        <v>0</v>
      </c>
      <c r="Z190" s="15">
        <v>112.59</v>
      </c>
      <c r="AA190" s="2">
        <v>675.54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3</v>
      </c>
      <c r="BG190" s="1">
        <v>0</v>
      </c>
      <c r="BH190" s="1">
        <v>0</v>
      </c>
      <c r="BI190" s="1">
        <v>0</v>
      </c>
      <c r="BJ190" s="1">
        <v>18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</row>
    <row r="191" spans="1:67">
      <c r="A191" s="1">
        <v>70114</v>
      </c>
      <c r="B191" s="1" t="s">
        <v>309</v>
      </c>
      <c r="C191" s="1">
        <v>16</v>
      </c>
      <c r="D191" s="1">
        <v>285</v>
      </c>
      <c r="E191" s="1" t="s">
        <v>64</v>
      </c>
      <c r="F191" s="1">
        <v>974</v>
      </c>
      <c r="G191" s="1" t="s">
        <v>110</v>
      </c>
      <c r="H191" s="2">
        <v>51.921599999999998</v>
      </c>
      <c r="I191" s="2">
        <v>830.74559999999997</v>
      </c>
      <c r="J191" s="10">
        <f t="shared" si="2"/>
        <v>0</v>
      </c>
      <c r="K191" s="11">
        <f t="shared" si="3"/>
        <v>0</v>
      </c>
      <c r="L191" s="1">
        <v>0.12</v>
      </c>
      <c r="M191" s="1">
        <v>0.06</v>
      </c>
      <c r="N191" s="5">
        <v>0</v>
      </c>
      <c r="O191" s="1"/>
      <c r="P191" s="18">
        <v>1.19</v>
      </c>
      <c r="Q191" s="1">
        <v>0</v>
      </c>
      <c r="R191" s="1">
        <v>0</v>
      </c>
      <c r="S191" s="5">
        <v>0</v>
      </c>
      <c r="T191" s="1"/>
      <c r="U191" s="1">
        <v>0</v>
      </c>
      <c r="V191" s="1">
        <v>0</v>
      </c>
      <c r="W191" s="5">
        <v>0</v>
      </c>
      <c r="X191" s="1"/>
      <c r="Y191" s="1">
        <v>0</v>
      </c>
      <c r="Z191" s="15">
        <v>103.84</v>
      </c>
      <c r="AA191" s="2">
        <v>51.92</v>
      </c>
      <c r="AB191" s="1">
        <v>2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>
      <c r="A192" s="1">
        <v>70098</v>
      </c>
      <c r="B192" s="1" t="s">
        <v>278</v>
      </c>
      <c r="C192" s="1">
        <v>24</v>
      </c>
      <c r="D192" s="1">
        <v>285</v>
      </c>
      <c r="E192" s="1" t="s">
        <v>64</v>
      </c>
      <c r="F192" s="1">
        <v>558</v>
      </c>
      <c r="G192" s="1" t="s">
        <v>67</v>
      </c>
      <c r="H192" s="2">
        <v>51.47</v>
      </c>
      <c r="I192" s="2">
        <v>1235.28</v>
      </c>
      <c r="J192" s="10">
        <f t="shared" si="2"/>
        <v>0</v>
      </c>
      <c r="K192" s="11">
        <f t="shared" si="3"/>
        <v>0</v>
      </c>
      <c r="L192" s="1">
        <v>0.08</v>
      </c>
      <c r="M192" s="1">
        <v>0</v>
      </c>
      <c r="N192" s="5">
        <v>0</v>
      </c>
      <c r="O192" s="1"/>
      <c r="P192" s="18">
        <v>2.06</v>
      </c>
      <c r="Q192" s="1">
        <v>0</v>
      </c>
      <c r="R192" s="1">
        <v>0</v>
      </c>
      <c r="S192" s="5">
        <v>0</v>
      </c>
      <c r="T192" s="1"/>
      <c r="U192" s="1">
        <v>0</v>
      </c>
      <c r="V192" s="1">
        <v>0</v>
      </c>
      <c r="W192" s="5">
        <v>0</v>
      </c>
      <c r="X192" s="1"/>
      <c r="Y192" s="1">
        <v>0</v>
      </c>
      <c r="Z192" s="15">
        <v>102.94</v>
      </c>
      <c r="AA192" s="2">
        <v>0</v>
      </c>
      <c r="AB192" s="1">
        <v>2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>
      <c r="A193" s="1">
        <v>10233</v>
      </c>
      <c r="B193" s="1" t="s">
        <v>297</v>
      </c>
      <c r="C193" s="1">
        <v>16</v>
      </c>
      <c r="D193" s="1">
        <v>285</v>
      </c>
      <c r="E193" s="1" t="s">
        <v>64</v>
      </c>
      <c r="F193" s="1">
        <v>565</v>
      </c>
      <c r="G193" s="1" t="s">
        <v>94</v>
      </c>
      <c r="H193" s="2">
        <v>45.31</v>
      </c>
      <c r="I193" s="2">
        <v>724.96</v>
      </c>
      <c r="J193" s="10">
        <f t="shared" si="2"/>
        <v>0</v>
      </c>
      <c r="K193" s="11">
        <f t="shared" si="3"/>
        <v>0</v>
      </c>
      <c r="L193" s="1">
        <v>0</v>
      </c>
      <c r="M193" s="1">
        <v>0</v>
      </c>
      <c r="N193" s="5">
        <v>0</v>
      </c>
      <c r="O193" s="1"/>
      <c r="P193" s="18">
        <v>0</v>
      </c>
      <c r="Q193" s="1">
        <v>0</v>
      </c>
      <c r="R193" s="1">
        <v>0</v>
      </c>
      <c r="S193" s="5">
        <v>0</v>
      </c>
      <c r="T193" s="1"/>
      <c r="U193" s="1">
        <v>0.12</v>
      </c>
      <c r="V193" s="1">
        <v>0.19</v>
      </c>
      <c r="W193" s="5">
        <v>0</v>
      </c>
      <c r="X193" s="1"/>
      <c r="Y193" s="1">
        <v>0</v>
      </c>
      <c r="Z193" s="15">
        <v>90.62</v>
      </c>
      <c r="AA193" s="2">
        <v>135.93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2</v>
      </c>
      <c r="BG193" s="1">
        <v>0</v>
      </c>
      <c r="BH193" s="1">
        <v>0</v>
      </c>
      <c r="BI193" s="1">
        <v>0</v>
      </c>
      <c r="BJ193" s="1">
        <v>3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>
      <c r="A194" s="1">
        <v>70095</v>
      </c>
      <c r="B194" s="1" t="s">
        <v>291</v>
      </c>
      <c r="C194" s="1">
        <v>16</v>
      </c>
      <c r="D194" s="1">
        <v>285</v>
      </c>
      <c r="E194" s="1" t="s">
        <v>64</v>
      </c>
      <c r="F194" s="1">
        <v>999</v>
      </c>
      <c r="G194" s="1" t="s">
        <v>292</v>
      </c>
      <c r="H194" s="2">
        <v>61.95</v>
      </c>
      <c r="I194" s="2">
        <v>991.2</v>
      </c>
      <c r="J194" s="10">
        <f t="shared" si="2"/>
        <v>0</v>
      </c>
      <c r="K194" s="11">
        <f t="shared" si="3"/>
        <v>0</v>
      </c>
      <c r="L194" s="1">
        <v>0.06</v>
      </c>
      <c r="M194" s="1">
        <v>6.5</v>
      </c>
      <c r="N194" s="5">
        <v>0</v>
      </c>
      <c r="O194" s="1"/>
      <c r="P194" s="18">
        <v>0</v>
      </c>
      <c r="Q194" s="1">
        <v>0</v>
      </c>
      <c r="R194" s="1">
        <v>0</v>
      </c>
      <c r="S194" s="5">
        <v>0</v>
      </c>
      <c r="T194" s="1"/>
      <c r="U194" s="1">
        <v>0</v>
      </c>
      <c r="V194" s="1">
        <v>0</v>
      </c>
      <c r="W194" s="5">
        <v>0</v>
      </c>
      <c r="X194" s="1"/>
      <c r="Y194" s="1">
        <v>0</v>
      </c>
      <c r="Z194" s="15">
        <v>61.95</v>
      </c>
      <c r="AA194" s="2">
        <v>6442.8</v>
      </c>
      <c r="AB194" s="1">
        <v>1</v>
      </c>
      <c r="AC194" s="1">
        <v>0</v>
      </c>
      <c r="AD194" s="1">
        <v>0</v>
      </c>
      <c r="AE194" s="1">
        <v>0</v>
      </c>
      <c r="AF194" s="1">
        <v>104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>
      <c r="A195" s="1">
        <v>70353</v>
      </c>
      <c r="B195" s="1" t="s">
        <v>248</v>
      </c>
      <c r="C195" s="1">
        <v>5</v>
      </c>
      <c r="D195" s="1">
        <v>285</v>
      </c>
      <c r="E195" s="1" t="s">
        <v>64</v>
      </c>
      <c r="F195" s="1">
        <v>562</v>
      </c>
      <c r="G195" s="1" t="s">
        <v>65</v>
      </c>
      <c r="H195" s="2">
        <v>61.49</v>
      </c>
      <c r="I195" s="2">
        <v>307.45</v>
      </c>
      <c r="J195" s="10">
        <f t="shared" si="2"/>
        <v>1537.25</v>
      </c>
      <c r="K195" s="11">
        <f t="shared" si="3"/>
        <v>5</v>
      </c>
      <c r="L195" s="1">
        <v>0</v>
      </c>
      <c r="M195" s="1">
        <v>1</v>
      </c>
      <c r="N195" s="5">
        <v>0</v>
      </c>
      <c r="O195" s="1"/>
      <c r="P195" s="18">
        <v>12.2</v>
      </c>
      <c r="Q195" s="1">
        <v>0.2</v>
      </c>
      <c r="R195" s="1">
        <v>0</v>
      </c>
      <c r="S195" s="5">
        <v>5</v>
      </c>
      <c r="T195" s="1"/>
      <c r="U195" s="1">
        <v>0</v>
      </c>
      <c r="V195" s="1">
        <v>0.8</v>
      </c>
      <c r="W195" s="5">
        <v>0</v>
      </c>
      <c r="X195" s="1"/>
      <c r="Y195" s="1">
        <v>0</v>
      </c>
      <c r="Z195" s="15">
        <v>61.49</v>
      </c>
      <c r="AA195" s="2">
        <v>553.41</v>
      </c>
      <c r="AB195" s="1">
        <v>0</v>
      </c>
      <c r="AC195" s="1">
        <v>0</v>
      </c>
      <c r="AD195" s="1">
        <v>0</v>
      </c>
      <c r="AE195" s="1">
        <v>0</v>
      </c>
      <c r="AF195" s="1">
        <v>5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4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</row>
    <row r="196" spans="1:67">
      <c r="A196" s="1">
        <v>70115</v>
      </c>
      <c r="B196" s="1" t="s">
        <v>241</v>
      </c>
      <c r="C196" s="1">
        <v>30</v>
      </c>
      <c r="D196" s="1">
        <v>285</v>
      </c>
      <c r="E196" s="1" t="s">
        <v>64</v>
      </c>
      <c r="F196" s="1">
        <v>573</v>
      </c>
      <c r="G196" s="1" t="s">
        <v>87</v>
      </c>
      <c r="H196" s="2">
        <v>29.93</v>
      </c>
      <c r="I196" s="2">
        <v>897.9</v>
      </c>
      <c r="J196" s="10">
        <f t="shared" si="2"/>
        <v>0</v>
      </c>
      <c r="K196" s="11">
        <f t="shared" si="3"/>
        <v>0</v>
      </c>
      <c r="L196" s="1">
        <v>0</v>
      </c>
      <c r="M196" s="1">
        <v>0</v>
      </c>
      <c r="N196" s="5">
        <v>0</v>
      </c>
      <c r="O196" s="1"/>
      <c r="P196" s="18">
        <v>1.85</v>
      </c>
      <c r="Q196" s="1">
        <v>0</v>
      </c>
      <c r="R196" s="1">
        <v>0</v>
      </c>
      <c r="S196" s="5">
        <v>0</v>
      </c>
      <c r="T196" s="1"/>
      <c r="U196" s="1">
        <v>7.0000000000000007E-2</v>
      </c>
      <c r="V196" s="1">
        <v>0.17</v>
      </c>
      <c r="W196" s="5">
        <v>0</v>
      </c>
      <c r="X196" s="1"/>
      <c r="Y196" s="1">
        <v>0</v>
      </c>
      <c r="Z196" s="15">
        <v>59.86</v>
      </c>
      <c r="AA196" s="2">
        <v>149.65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2</v>
      </c>
      <c r="BG196" s="1">
        <v>0</v>
      </c>
      <c r="BH196" s="1">
        <v>0</v>
      </c>
      <c r="BI196" s="1">
        <v>0</v>
      </c>
      <c r="BJ196" s="1">
        <v>5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</row>
    <row r="197" spans="1:67">
      <c r="A197" s="1">
        <v>70065</v>
      </c>
      <c r="B197" s="1" t="s">
        <v>123</v>
      </c>
      <c r="C197" s="1">
        <v>50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16.4161</v>
      </c>
      <c r="I197" s="2">
        <v>820.80499999999995</v>
      </c>
      <c r="J197" s="10">
        <f t="shared" si="2"/>
        <v>0</v>
      </c>
      <c r="K197" s="11">
        <f t="shared" si="3"/>
        <v>0</v>
      </c>
      <c r="L197" s="1">
        <v>0.04</v>
      </c>
      <c r="M197" s="1">
        <v>-0.02</v>
      </c>
      <c r="N197" s="5">
        <v>0</v>
      </c>
      <c r="O197" s="1"/>
      <c r="P197" s="18">
        <v>2.1800000000000002</v>
      </c>
      <c r="Q197" s="1">
        <v>0.02</v>
      </c>
      <c r="R197" s="1">
        <v>-0.02</v>
      </c>
      <c r="S197" s="5">
        <v>0</v>
      </c>
      <c r="T197" s="1"/>
      <c r="U197" s="1">
        <v>0</v>
      </c>
      <c r="V197" s="1">
        <v>0</v>
      </c>
      <c r="W197" s="5">
        <v>0</v>
      </c>
      <c r="X197" s="1"/>
      <c r="Y197" s="1">
        <v>0</v>
      </c>
      <c r="Z197" s="15">
        <v>49.25</v>
      </c>
      <c r="AA197" s="2">
        <v>-32.83</v>
      </c>
      <c r="AB197" s="1">
        <v>2</v>
      </c>
      <c r="AC197" s="1">
        <v>0</v>
      </c>
      <c r="AD197" s="1">
        <v>0</v>
      </c>
      <c r="AE197" s="1">
        <v>0</v>
      </c>
      <c r="AF197" s="1">
        <v>-1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1</v>
      </c>
      <c r="AW197" s="1">
        <v>0</v>
      </c>
      <c r="AX197" s="1">
        <v>0</v>
      </c>
      <c r="AY197" s="1">
        <v>0</v>
      </c>
      <c r="AZ197" s="1">
        <v>-1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</row>
    <row r="198" spans="1:67">
      <c r="A198" s="1">
        <v>70107</v>
      </c>
      <c r="B198" s="1" t="s">
        <v>97</v>
      </c>
      <c r="C198" s="1">
        <v>40</v>
      </c>
      <c r="D198" s="1">
        <v>285</v>
      </c>
      <c r="E198" s="1" t="s">
        <v>64</v>
      </c>
      <c r="F198" s="1">
        <v>28</v>
      </c>
      <c r="G198" s="1" t="s">
        <v>98</v>
      </c>
      <c r="H198" s="2">
        <v>24.054400000000001</v>
      </c>
      <c r="I198" s="2">
        <v>962.17600000000004</v>
      </c>
      <c r="J198" s="10">
        <f t="shared" si="2"/>
        <v>0</v>
      </c>
      <c r="K198" s="11">
        <f t="shared" si="3"/>
        <v>0</v>
      </c>
      <c r="L198" s="1">
        <v>0</v>
      </c>
      <c r="M198" s="1">
        <v>0</v>
      </c>
      <c r="N198" s="5">
        <v>0</v>
      </c>
      <c r="O198" s="1"/>
      <c r="P198" s="18">
        <v>0.15</v>
      </c>
      <c r="Q198" s="1">
        <v>0</v>
      </c>
      <c r="R198" s="1">
        <v>0</v>
      </c>
      <c r="S198" s="5">
        <v>0</v>
      </c>
      <c r="T198" s="1"/>
      <c r="U198" s="1">
        <v>0.05</v>
      </c>
      <c r="V198" s="1">
        <v>0</v>
      </c>
      <c r="W198" s="5">
        <v>0</v>
      </c>
      <c r="X198" s="1"/>
      <c r="Y198" s="1">
        <v>0</v>
      </c>
      <c r="Z198" s="15">
        <v>48.11</v>
      </c>
      <c r="AA198" s="2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2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</row>
    <row r="199" spans="1:67">
      <c r="A199" s="1">
        <v>70108</v>
      </c>
      <c r="B199" s="1" t="s">
        <v>295</v>
      </c>
      <c r="C199" s="1">
        <v>70</v>
      </c>
      <c r="D199" s="1">
        <v>285</v>
      </c>
      <c r="E199" s="1" t="s">
        <v>64</v>
      </c>
      <c r="F199" s="1">
        <v>28</v>
      </c>
      <c r="G199" s="1" t="s">
        <v>98</v>
      </c>
      <c r="H199" s="2">
        <v>13.911099999999999</v>
      </c>
      <c r="I199" s="2">
        <v>973.77700000000004</v>
      </c>
      <c r="J199" s="10">
        <f t="shared" si="2"/>
        <v>0</v>
      </c>
      <c r="K199" s="11">
        <f t="shared" si="3"/>
        <v>0</v>
      </c>
      <c r="L199" s="1">
        <v>0</v>
      </c>
      <c r="M199" s="1">
        <v>0</v>
      </c>
      <c r="N199" s="5">
        <v>0</v>
      </c>
      <c r="O199" s="1"/>
      <c r="P199" s="18">
        <v>0.03</v>
      </c>
      <c r="Q199" s="1">
        <v>0</v>
      </c>
      <c r="R199" s="1">
        <v>0.01</v>
      </c>
      <c r="S199" s="5">
        <v>0</v>
      </c>
      <c r="T199" s="1"/>
      <c r="U199" s="1">
        <v>0.03</v>
      </c>
      <c r="V199" s="1">
        <v>0</v>
      </c>
      <c r="W199" s="5">
        <v>0</v>
      </c>
      <c r="X199" s="1"/>
      <c r="Y199" s="1">
        <v>0</v>
      </c>
      <c r="Z199" s="15">
        <v>27.82</v>
      </c>
      <c r="AA199" s="2">
        <v>13.91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1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2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</row>
    <row r="200" spans="1:67">
      <c r="A200" s="1">
        <v>70247</v>
      </c>
      <c r="B200" s="1" t="s">
        <v>332</v>
      </c>
      <c r="C200" s="1">
        <v>320</v>
      </c>
      <c r="D200" s="1">
        <v>285</v>
      </c>
      <c r="E200" s="1" t="s">
        <v>64</v>
      </c>
      <c r="F200" s="1">
        <v>1</v>
      </c>
      <c r="G200" s="1" t="s">
        <v>312</v>
      </c>
      <c r="H200" s="2">
        <v>4.5999999999999996</v>
      </c>
      <c r="I200" s="2">
        <v>1472</v>
      </c>
      <c r="J200" s="10">
        <f t="shared" si="2"/>
        <v>0</v>
      </c>
      <c r="K200" s="11">
        <f t="shared" si="3"/>
        <v>0</v>
      </c>
      <c r="L200" s="1">
        <v>0</v>
      </c>
      <c r="M200" s="1">
        <v>0</v>
      </c>
      <c r="N200" s="5">
        <v>0</v>
      </c>
      <c r="O200" s="1"/>
      <c r="P200" s="18">
        <v>0</v>
      </c>
      <c r="Q200" s="1">
        <v>0</v>
      </c>
      <c r="R200" s="1">
        <v>0</v>
      </c>
      <c r="S200" s="5">
        <v>0</v>
      </c>
      <c r="T200" s="1"/>
      <c r="U200" s="1">
        <v>0</v>
      </c>
      <c r="V200" s="1">
        <v>0</v>
      </c>
      <c r="W200" s="5">
        <v>0</v>
      </c>
      <c r="X200" s="1"/>
      <c r="Y200" s="1">
        <v>0</v>
      </c>
      <c r="Z200" s="15">
        <v>4.5999999999999996</v>
      </c>
      <c r="AA200" s="2">
        <v>-4.5999999999999996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</v>
      </c>
      <c r="BG200" s="1">
        <v>0</v>
      </c>
      <c r="BH200" s="1">
        <v>0</v>
      </c>
      <c r="BI200" s="1">
        <v>0</v>
      </c>
      <c r="BJ200" s="1">
        <v>-1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</row>
    <row r="201" spans="1:67">
      <c r="A201" s="1">
        <v>70270</v>
      </c>
      <c r="B201" s="1" t="s">
        <v>336</v>
      </c>
      <c r="C201" s="1">
        <v>1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780.58</v>
      </c>
      <c r="I201" s="2">
        <v>780.58</v>
      </c>
      <c r="J201" s="10">
        <f t="shared" si="2"/>
        <v>0</v>
      </c>
      <c r="K201" s="11">
        <f t="shared" si="3"/>
        <v>0</v>
      </c>
      <c r="L201" s="1">
        <v>0</v>
      </c>
      <c r="M201" s="1">
        <v>0</v>
      </c>
      <c r="N201" s="5">
        <v>0</v>
      </c>
      <c r="O201" s="1"/>
      <c r="P201" s="18">
        <v>0</v>
      </c>
      <c r="Q201" s="1">
        <v>0</v>
      </c>
      <c r="R201" s="1">
        <v>0</v>
      </c>
      <c r="S201" s="5">
        <v>0</v>
      </c>
      <c r="T201" s="1"/>
      <c r="U201" s="1">
        <v>0</v>
      </c>
      <c r="V201" s="1">
        <v>7</v>
      </c>
      <c r="W201" s="5">
        <v>0</v>
      </c>
      <c r="X201" s="1"/>
      <c r="Y201" s="1">
        <v>0</v>
      </c>
      <c r="Z201" s="15">
        <v>0</v>
      </c>
      <c r="AA201" s="2">
        <v>5464.06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7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</row>
    <row r="202" spans="1:67">
      <c r="A202" s="1">
        <v>70508</v>
      </c>
      <c r="B202" s="1" t="s">
        <v>353</v>
      </c>
      <c r="C202" s="1">
        <v>24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34.26</v>
      </c>
      <c r="I202" s="2">
        <v>822.24</v>
      </c>
      <c r="J202" s="10">
        <f t="shared" si="2"/>
        <v>0</v>
      </c>
      <c r="K202" s="11">
        <f t="shared" si="3"/>
        <v>0</v>
      </c>
      <c r="L202" s="1">
        <v>0</v>
      </c>
      <c r="M202" s="1">
        <v>0</v>
      </c>
      <c r="N202" s="5">
        <v>0</v>
      </c>
      <c r="O202" s="1"/>
      <c r="P202" s="22" t="s">
        <v>371</v>
      </c>
      <c r="Q202" s="1">
        <v>0</v>
      </c>
      <c r="R202" s="1">
        <v>0</v>
      </c>
      <c r="S202" s="5">
        <v>0</v>
      </c>
      <c r="T202" s="1"/>
      <c r="U202" s="1">
        <v>0</v>
      </c>
      <c r="V202" s="1">
        <v>0</v>
      </c>
      <c r="W202" s="5">
        <v>0</v>
      </c>
      <c r="X202" s="1"/>
      <c r="Y202" s="1">
        <v>0</v>
      </c>
      <c r="Z202" s="15">
        <v>0</v>
      </c>
      <c r="AA202" s="2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</row>
    <row r="203" spans="1:67">
      <c r="A203" s="1">
        <v>70317</v>
      </c>
      <c r="B203" s="1" t="s">
        <v>337</v>
      </c>
      <c r="C203" s="1">
        <v>20</v>
      </c>
      <c r="D203" s="1">
        <v>285</v>
      </c>
      <c r="E203" s="1" t="s">
        <v>64</v>
      </c>
      <c r="F203" s="1">
        <v>558</v>
      </c>
      <c r="G203" s="1" t="s">
        <v>67</v>
      </c>
      <c r="H203" s="2">
        <v>30.66</v>
      </c>
      <c r="I203" s="2">
        <v>613.20000000000005</v>
      </c>
      <c r="J203" s="10">
        <f t="shared" si="2"/>
        <v>0</v>
      </c>
      <c r="K203" s="11">
        <f t="shared" si="3"/>
        <v>0</v>
      </c>
      <c r="L203" s="1">
        <v>0</v>
      </c>
      <c r="M203" s="1">
        <v>0</v>
      </c>
      <c r="N203" s="16">
        <f>L203*0.8-M2030</f>
        <v>0</v>
      </c>
      <c r="O203" s="1"/>
      <c r="P203" s="18">
        <v>6</v>
      </c>
      <c r="Q203" s="1">
        <v>0</v>
      </c>
      <c r="R203" s="1">
        <v>0</v>
      </c>
      <c r="S203" s="5">
        <v>0</v>
      </c>
      <c r="T203" s="1"/>
      <c r="U203" s="1">
        <v>0</v>
      </c>
      <c r="V203" s="1">
        <v>0</v>
      </c>
      <c r="W203" s="5">
        <v>0</v>
      </c>
      <c r="X203" s="1"/>
      <c r="Y203" s="1">
        <v>0</v>
      </c>
      <c r="Z203" s="15">
        <v>0</v>
      </c>
      <c r="AA203" s="2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</row>
    <row r="204" spans="1:67">
      <c r="A204" s="1">
        <v>76000</v>
      </c>
      <c r="B204" s="1" t="s">
        <v>356</v>
      </c>
      <c r="C204" s="1">
        <v>75</v>
      </c>
      <c r="D204" s="1">
        <v>285</v>
      </c>
      <c r="E204" s="1" t="s">
        <v>64</v>
      </c>
      <c r="F204" s="1">
        <v>502</v>
      </c>
      <c r="G204" s="1" t="s">
        <v>146</v>
      </c>
      <c r="H204" s="2">
        <v>8.5500000000000007</v>
      </c>
      <c r="I204" s="2">
        <v>641.25</v>
      </c>
      <c r="J204" s="10">
        <f t="shared" si="2"/>
        <v>6412.5</v>
      </c>
      <c r="K204" s="11">
        <f t="shared" si="3"/>
        <v>10</v>
      </c>
      <c r="L204" s="1">
        <v>0</v>
      </c>
      <c r="M204" s="1">
        <v>0</v>
      </c>
      <c r="N204" s="16">
        <f t="shared" ref="N204:N213" si="4">L204*0.8-M204</f>
        <v>0</v>
      </c>
      <c r="O204" s="1"/>
      <c r="P204" s="18">
        <v>10.4</v>
      </c>
      <c r="Q204" s="1">
        <v>0</v>
      </c>
      <c r="R204" s="1">
        <v>0</v>
      </c>
      <c r="S204" s="5">
        <v>10</v>
      </c>
      <c r="T204" s="1"/>
      <c r="U204" s="1">
        <v>0</v>
      </c>
      <c r="V204" s="1">
        <v>0</v>
      </c>
      <c r="W204" s="5">
        <v>0</v>
      </c>
      <c r="X204" s="1"/>
      <c r="Y204" s="1">
        <v>0</v>
      </c>
      <c r="Z204" s="15">
        <v>0</v>
      </c>
      <c r="AA204" s="2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</row>
    <row r="205" spans="1:67">
      <c r="A205" s="1">
        <v>97020</v>
      </c>
      <c r="B205" s="1" t="s">
        <v>236</v>
      </c>
      <c r="C205" s="1">
        <v>16</v>
      </c>
      <c r="D205" s="1">
        <v>285</v>
      </c>
      <c r="E205" s="1" t="s">
        <v>64</v>
      </c>
      <c r="F205" s="1">
        <v>558</v>
      </c>
      <c r="G205" s="1" t="s">
        <v>67</v>
      </c>
      <c r="H205" s="2">
        <v>55.48</v>
      </c>
      <c r="I205" s="2">
        <v>887.68</v>
      </c>
      <c r="J205" s="10">
        <f t="shared" si="2"/>
        <v>0</v>
      </c>
      <c r="K205" s="11">
        <f t="shared" si="3"/>
        <v>0</v>
      </c>
      <c r="L205" s="1">
        <v>0</v>
      </c>
      <c r="M205" s="1">
        <v>0</v>
      </c>
      <c r="N205" s="16">
        <f t="shared" si="4"/>
        <v>0</v>
      </c>
      <c r="O205" s="1"/>
      <c r="P205" s="18">
        <v>0.97</v>
      </c>
      <c r="Q205" s="1">
        <v>0</v>
      </c>
      <c r="R205" s="1">
        <v>0</v>
      </c>
      <c r="S205" s="5">
        <v>0</v>
      </c>
      <c r="T205" s="1"/>
      <c r="U205" s="1">
        <v>0</v>
      </c>
      <c r="V205" s="1">
        <v>0.06</v>
      </c>
      <c r="W205" s="5">
        <v>0</v>
      </c>
      <c r="X205" s="1"/>
      <c r="Y205" s="1">
        <v>0</v>
      </c>
      <c r="Z205" s="15">
        <v>0</v>
      </c>
      <c r="AA205" s="2">
        <v>55.48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1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</row>
    <row r="206" spans="1:67">
      <c r="A206" s="1">
        <v>70088</v>
      </c>
      <c r="B206" s="1" t="s">
        <v>306</v>
      </c>
      <c r="C206" s="1">
        <v>16</v>
      </c>
      <c r="D206" s="1">
        <v>285</v>
      </c>
      <c r="E206" s="1" t="s">
        <v>64</v>
      </c>
      <c r="F206" s="1">
        <v>558</v>
      </c>
      <c r="G206" s="1" t="s">
        <v>67</v>
      </c>
      <c r="H206" s="2">
        <v>54.07</v>
      </c>
      <c r="I206" s="2">
        <v>865.12</v>
      </c>
      <c r="J206" s="10">
        <f t="shared" si="2"/>
        <v>0</v>
      </c>
      <c r="K206" s="11">
        <f t="shared" si="3"/>
        <v>0</v>
      </c>
      <c r="L206" s="1">
        <v>0</v>
      </c>
      <c r="M206" s="1">
        <v>0</v>
      </c>
      <c r="N206" s="16">
        <f t="shared" si="4"/>
        <v>0</v>
      </c>
      <c r="O206" s="1"/>
      <c r="P206" s="18">
        <v>0</v>
      </c>
      <c r="Q206" s="1">
        <v>0</v>
      </c>
      <c r="R206" s="1">
        <v>0</v>
      </c>
      <c r="S206" s="5">
        <v>0</v>
      </c>
      <c r="T206" s="1"/>
      <c r="U206" s="1">
        <v>0</v>
      </c>
      <c r="V206" s="1">
        <v>0</v>
      </c>
      <c r="W206" s="5">
        <v>0</v>
      </c>
      <c r="X206" s="1"/>
      <c r="Y206" s="1">
        <v>0</v>
      </c>
      <c r="Z206" s="15">
        <v>0</v>
      </c>
      <c r="AA206" s="2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</row>
    <row r="207" spans="1:67">
      <c r="A207" s="1">
        <v>70118</v>
      </c>
      <c r="B207" s="1" t="s">
        <v>310</v>
      </c>
      <c r="C207" s="1">
        <v>25</v>
      </c>
      <c r="D207" s="1">
        <v>285</v>
      </c>
      <c r="E207" s="1" t="s">
        <v>64</v>
      </c>
      <c r="F207" s="1">
        <v>558</v>
      </c>
      <c r="G207" s="1" t="s">
        <v>67</v>
      </c>
      <c r="H207" s="2">
        <v>74.86</v>
      </c>
      <c r="I207" s="2">
        <v>1871.5</v>
      </c>
      <c r="J207" s="10">
        <f t="shared" si="2"/>
        <v>0</v>
      </c>
      <c r="K207" s="11">
        <f t="shared" si="3"/>
        <v>0</v>
      </c>
      <c r="L207" s="1">
        <v>0</v>
      </c>
      <c r="M207" s="1">
        <v>0</v>
      </c>
      <c r="N207" s="16">
        <f t="shared" si="4"/>
        <v>0</v>
      </c>
      <c r="O207" s="1"/>
      <c r="P207" s="18">
        <v>1.34</v>
      </c>
      <c r="Q207" s="1">
        <v>0</v>
      </c>
      <c r="R207" s="1">
        <v>0</v>
      </c>
      <c r="S207" s="5">
        <v>0</v>
      </c>
      <c r="T207" s="1"/>
      <c r="U207" s="1">
        <v>0</v>
      </c>
      <c r="V207" s="1">
        <v>0</v>
      </c>
      <c r="W207" s="5">
        <v>0</v>
      </c>
      <c r="X207" s="1"/>
      <c r="Y207" s="1">
        <v>0</v>
      </c>
      <c r="Z207" s="15">
        <v>0</v>
      </c>
      <c r="AA207" s="2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</row>
    <row r="208" spans="1:67">
      <c r="A208" s="1">
        <v>70231</v>
      </c>
      <c r="B208" s="1" t="s">
        <v>331</v>
      </c>
      <c r="C208" s="1">
        <v>12</v>
      </c>
      <c r="D208" s="1">
        <v>285</v>
      </c>
      <c r="E208" s="1" t="s">
        <v>64</v>
      </c>
      <c r="F208" s="1">
        <v>558</v>
      </c>
      <c r="G208" s="1" t="s">
        <v>67</v>
      </c>
      <c r="H208" s="2">
        <v>66.930000000000007</v>
      </c>
      <c r="I208" s="2">
        <v>803.16</v>
      </c>
      <c r="J208" s="10">
        <f t="shared" si="2"/>
        <v>4015.7999999999997</v>
      </c>
      <c r="K208" s="11">
        <f t="shared" si="3"/>
        <v>5</v>
      </c>
      <c r="L208" s="1">
        <v>0</v>
      </c>
      <c r="M208" s="1">
        <v>0</v>
      </c>
      <c r="N208" s="16">
        <f t="shared" si="4"/>
        <v>0</v>
      </c>
      <c r="O208" s="1"/>
      <c r="P208" s="18">
        <v>5.71</v>
      </c>
      <c r="Q208" s="1">
        <v>0</v>
      </c>
      <c r="R208" s="1">
        <v>0</v>
      </c>
      <c r="S208" s="5">
        <v>5</v>
      </c>
      <c r="T208" s="1"/>
      <c r="U208" s="1">
        <v>0</v>
      </c>
      <c r="V208" s="1">
        <v>0</v>
      </c>
      <c r="W208" s="5">
        <v>0</v>
      </c>
      <c r="X208" s="1"/>
      <c r="Y208" s="1">
        <v>0</v>
      </c>
      <c r="Z208" s="15">
        <v>0</v>
      </c>
      <c r="AA208" s="2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</row>
    <row r="209" spans="1:67">
      <c r="A209" s="1">
        <v>70277</v>
      </c>
      <c r="B209" s="1" t="s">
        <v>138</v>
      </c>
      <c r="C209" s="1">
        <v>18</v>
      </c>
      <c r="D209" s="1">
        <v>285</v>
      </c>
      <c r="E209" s="1" t="s">
        <v>64</v>
      </c>
      <c r="F209" s="1">
        <v>558</v>
      </c>
      <c r="G209" s="1" t="s">
        <v>67</v>
      </c>
      <c r="H209" s="2">
        <v>42.88</v>
      </c>
      <c r="I209" s="2">
        <v>771.84</v>
      </c>
      <c r="J209" s="10">
        <f t="shared" si="2"/>
        <v>11577.6</v>
      </c>
      <c r="K209" s="11">
        <f t="shared" si="3"/>
        <v>15</v>
      </c>
      <c r="L209" s="1">
        <v>0</v>
      </c>
      <c r="M209" s="1">
        <v>0</v>
      </c>
      <c r="N209" s="16">
        <f t="shared" si="4"/>
        <v>0</v>
      </c>
      <c r="O209" s="1"/>
      <c r="P209" s="18">
        <v>25.94</v>
      </c>
      <c r="Q209" s="1">
        <v>0</v>
      </c>
      <c r="R209" s="1">
        <v>0</v>
      </c>
      <c r="S209" s="5">
        <v>15</v>
      </c>
      <c r="T209" s="1"/>
      <c r="U209" s="1">
        <v>0</v>
      </c>
      <c r="V209" s="1">
        <v>0</v>
      </c>
      <c r="W209" s="5">
        <v>0</v>
      </c>
      <c r="X209" s="1"/>
      <c r="Y209" s="1">
        <v>0</v>
      </c>
      <c r="Z209" s="15">
        <v>0</v>
      </c>
      <c r="AA209" s="2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</row>
    <row r="210" spans="1:67">
      <c r="A210" s="1">
        <v>70183</v>
      </c>
      <c r="B210" s="1" t="s">
        <v>320</v>
      </c>
      <c r="C210" s="1">
        <v>20</v>
      </c>
      <c r="D210" s="1">
        <v>285</v>
      </c>
      <c r="E210" s="1" t="s">
        <v>64</v>
      </c>
      <c r="F210" s="1">
        <v>991</v>
      </c>
      <c r="G210" s="1" t="s">
        <v>141</v>
      </c>
      <c r="H210" s="2">
        <v>62.57</v>
      </c>
      <c r="I210" s="2">
        <v>1251.4000000000001</v>
      </c>
      <c r="J210" s="10">
        <f t="shared" si="2"/>
        <v>0</v>
      </c>
      <c r="K210" s="11">
        <f t="shared" si="3"/>
        <v>0</v>
      </c>
      <c r="L210" s="1">
        <v>0</v>
      </c>
      <c r="M210" s="1">
        <v>0</v>
      </c>
      <c r="N210" s="16">
        <f t="shared" si="4"/>
        <v>0</v>
      </c>
      <c r="O210" s="1"/>
      <c r="P210" s="18">
        <v>0</v>
      </c>
      <c r="Q210" s="1">
        <v>0</v>
      </c>
      <c r="R210" s="1">
        <v>0</v>
      </c>
      <c r="S210" s="5">
        <v>0</v>
      </c>
      <c r="T210" s="1"/>
      <c r="U210" s="1">
        <v>0</v>
      </c>
      <c r="V210" s="1">
        <v>0</v>
      </c>
      <c r="W210" s="5">
        <v>0</v>
      </c>
      <c r="X210" s="1"/>
      <c r="Y210" s="1">
        <v>0</v>
      </c>
      <c r="Z210" s="15">
        <v>0</v>
      </c>
      <c r="AA210" s="2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</row>
    <row r="211" spans="1:67">
      <c r="A211" s="1">
        <v>70215</v>
      </c>
      <c r="B211" s="1" t="s">
        <v>257</v>
      </c>
      <c r="C211" s="1">
        <v>24</v>
      </c>
      <c r="D211" s="1">
        <v>285</v>
      </c>
      <c r="E211" s="1" t="s">
        <v>64</v>
      </c>
      <c r="F211" s="1">
        <v>795</v>
      </c>
      <c r="G211" s="1" t="s">
        <v>258</v>
      </c>
      <c r="H211" s="2">
        <v>40.33</v>
      </c>
      <c r="I211" s="2">
        <v>967.92</v>
      </c>
      <c r="J211" s="10">
        <f t="shared" si="2"/>
        <v>0</v>
      </c>
      <c r="K211" s="11">
        <f t="shared" si="3"/>
        <v>0</v>
      </c>
      <c r="L211" s="1">
        <v>0</v>
      </c>
      <c r="M211" s="1">
        <v>0</v>
      </c>
      <c r="N211" s="16">
        <f t="shared" si="4"/>
        <v>0</v>
      </c>
      <c r="O211" s="1"/>
      <c r="P211" s="18">
        <v>1.77</v>
      </c>
      <c r="Q211" s="1">
        <v>0</v>
      </c>
      <c r="R211" s="1">
        <v>0</v>
      </c>
      <c r="S211" s="5">
        <v>0</v>
      </c>
      <c r="T211" s="1"/>
      <c r="U211" s="1">
        <v>0</v>
      </c>
      <c r="V211" s="1">
        <v>0</v>
      </c>
      <c r="W211" s="5">
        <v>0</v>
      </c>
      <c r="X211" s="1"/>
      <c r="Y211" s="1">
        <v>0</v>
      </c>
      <c r="Z211" s="15">
        <v>0</v>
      </c>
      <c r="AA211" s="2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</row>
    <row r="212" spans="1:67">
      <c r="A212" s="1">
        <v>70146</v>
      </c>
      <c r="B212" s="1" t="s">
        <v>313</v>
      </c>
      <c r="C212" s="1">
        <v>20</v>
      </c>
      <c r="D212" s="1">
        <v>285</v>
      </c>
      <c r="E212" s="1" t="s">
        <v>64</v>
      </c>
      <c r="F212" s="1">
        <v>588</v>
      </c>
      <c r="G212" s="1" t="s">
        <v>146</v>
      </c>
      <c r="H212" s="2">
        <v>53.1</v>
      </c>
      <c r="I212" s="2">
        <v>1062</v>
      </c>
      <c r="J212" s="10">
        <f t="shared" si="2"/>
        <v>0</v>
      </c>
      <c r="K212" s="11">
        <f t="shared" si="3"/>
        <v>0</v>
      </c>
      <c r="L212" s="1">
        <v>0</v>
      </c>
      <c r="M212" s="1">
        <v>0</v>
      </c>
      <c r="N212" s="16">
        <f t="shared" si="4"/>
        <v>0</v>
      </c>
      <c r="O212" s="1"/>
      <c r="P212" s="18">
        <v>7</v>
      </c>
      <c r="Q212" s="1">
        <v>0</v>
      </c>
      <c r="R212" s="1">
        <v>0</v>
      </c>
      <c r="S212" s="5">
        <v>0</v>
      </c>
      <c r="T212" s="1"/>
      <c r="U212" s="1">
        <v>0</v>
      </c>
      <c r="V212" s="1">
        <v>0.15</v>
      </c>
      <c r="W212" s="5">
        <v>0</v>
      </c>
      <c r="X212" s="1"/>
      <c r="Y212" s="1">
        <v>0</v>
      </c>
      <c r="Z212" s="15">
        <v>0</v>
      </c>
      <c r="AA212" s="2">
        <v>159.30000000000001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3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</row>
    <row r="213" spans="1:67">
      <c r="A213" s="1">
        <v>70193</v>
      </c>
      <c r="B213" s="1" t="s">
        <v>324</v>
      </c>
      <c r="C213" s="1">
        <v>10</v>
      </c>
      <c r="D213" s="1">
        <v>285</v>
      </c>
      <c r="E213" s="1" t="s">
        <v>64</v>
      </c>
      <c r="F213" s="1">
        <v>588</v>
      </c>
      <c r="G213" s="1" t="s">
        <v>146</v>
      </c>
      <c r="H213" s="2">
        <v>79.13</v>
      </c>
      <c r="I213" s="2">
        <v>791.3</v>
      </c>
      <c r="J213" s="10">
        <f t="shared" si="2"/>
        <v>0</v>
      </c>
      <c r="K213" s="11">
        <f t="shared" si="3"/>
        <v>0</v>
      </c>
      <c r="L213" s="1">
        <v>0</v>
      </c>
      <c r="M213" s="1">
        <v>0</v>
      </c>
      <c r="N213" s="16">
        <f t="shared" si="4"/>
        <v>0</v>
      </c>
      <c r="O213" s="1"/>
      <c r="P213" s="18">
        <v>2.2999999999999998</v>
      </c>
      <c r="Q213" s="1">
        <v>0</v>
      </c>
      <c r="R213" s="1">
        <v>0</v>
      </c>
      <c r="S213" s="5">
        <v>0</v>
      </c>
      <c r="T213" s="1"/>
      <c r="U213" s="1">
        <v>0</v>
      </c>
      <c r="V213" s="1">
        <v>0</v>
      </c>
      <c r="W213" s="5">
        <v>0</v>
      </c>
      <c r="X213" s="1"/>
      <c r="Y213" s="1">
        <v>0</v>
      </c>
      <c r="Z213" s="15">
        <v>0</v>
      </c>
      <c r="AA213" s="2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</row>
    <row r="214" spans="1:67">
      <c r="A214" s="1">
        <v>70113</v>
      </c>
      <c r="B214" s="1" t="s">
        <v>308</v>
      </c>
      <c r="C214" s="1">
        <v>24</v>
      </c>
      <c r="D214" s="1">
        <v>285</v>
      </c>
      <c r="E214" s="1" t="s">
        <v>64</v>
      </c>
      <c r="F214" s="1">
        <v>558</v>
      </c>
      <c r="G214" s="1" t="s">
        <v>67</v>
      </c>
      <c r="H214" s="2">
        <v>55.16</v>
      </c>
      <c r="I214" s="2">
        <v>1323.84</v>
      </c>
      <c r="J214" s="10">
        <f t="shared" si="2"/>
        <v>0</v>
      </c>
      <c r="K214" s="11">
        <f t="shared" si="3"/>
        <v>0</v>
      </c>
      <c r="L214" s="1">
        <v>0</v>
      </c>
      <c r="M214" s="1">
        <v>0.79</v>
      </c>
      <c r="N214" s="5">
        <v>0</v>
      </c>
      <c r="O214" s="1"/>
      <c r="P214" s="18">
        <v>1.54</v>
      </c>
      <c r="Q214" s="1">
        <v>0</v>
      </c>
      <c r="R214" s="1">
        <v>0</v>
      </c>
      <c r="S214" s="5">
        <v>0</v>
      </c>
      <c r="T214" s="1"/>
      <c r="U214" s="1">
        <v>0</v>
      </c>
      <c r="V214" s="1">
        <v>0</v>
      </c>
      <c r="W214" s="5">
        <v>0</v>
      </c>
      <c r="X214" s="1"/>
      <c r="Y214" s="1">
        <v>0</v>
      </c>
      <c r="Z214" s="15">
        <v>0</v>
      </c>
      <c r="AA214" s="2">
        <v>1048.04</v>
      </c>
      <c r="AB214" s="1">
        <v>0</v>
      </c>
      <c r="AC214" s="1">
        <v>0</v>
      </c>
      <c r="AD214" s="1">
        <v>0</v>
      </c>
      <c r="AE214" s="1">
        <v>0</v>
      </c>
      <c r="AF214" s="1">
        <v>19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</row>
    <row r="215" spans="1:67">
      <c r="A215" s="1">
        <v>70132</v>
      </c>
      <c r="B215" s="1" t="s">
        <v>223</v>
      </c>
      <c r="C215" s="1">
        <v>18</v>
      </c>
      <c r="D215" s="1">
        <v>285</v>
      </c>
      <c r="E215" s="1" t="s">
        <v>64</v>
      </c>
      <c r="F215" s="1">
        <v>558</v>
      </c>
      <c r="G215" s="1" t="s">
        <v>67</v>
      </c>
      <c r="H215" s="2">
        <v>54.67</v>
      </c>
      <c r="I215" s="2">
        <v>984.06</v>
      </c>
      <c r="J215" s="10">
        <f t="shared" si="2"/>
        <v>0</v>
      </c>
      <c r="K215" s="11">
        <f t="shared" si="3"/>
        <v>0</v>
      </c>
      <c r="L215" s="1">
        <v>0</v>
      </c>
      <c r="M215" s="1">
        <v>0</v>
      </c>
      <c r="N215" s="16">
        <f t="shared" ref="N215:N218" si="5">L215*0.8-M215</f>
        <v>0</v>
      </c>
      <c r="O215" s="1"/>
      <c r="P215" s="18">
        <v>1</v>
      </c>
      <c r="Q215" s="1">
        <v>0</v>
      </c>
      <c r="R215" s="1">
        <v>0</v>
      </c>
      <c r="S215" s="5">
        <v>0</v>
      </c>
      <c r="T215" s="1"/>
      <c r="U215" s="1">
        <v>0</v>
      </c>
      <c r="V215" s="1">
        <v>0</v>
      </c>
      <c r="W215" s="5">
        <v>0</v>
      </c>
      <c r="X215" s="1"/>
      <c r="Y215" s="1">
        <v>0</v>
      </c>
      <c r="Z215" s="15">
        <v>0</v>
      </c>
      <c r="AA215" s="2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</row>
    <row r="216" spans="1:67">
      <c r="A216" s="1">
        <v>70506</v>
      </c>
      <c r="B216" s="1" t="s">
        <v>351</v>
      </c>
      <c r="C216" s="1">
        <v>1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979.59</v>
      </c>
      <c r="I216" s="2">
        <v>979.59</v>
      </c>
      <c r="J216" s="10">
        <f t="shared" si="2"/>
        <v>0</v>
      </c>
      <c r="K216" s="11">
        <f t="shared" si="3"/>
        <v>0</v>
      </c>
      <c r="L216" s="1">
        <v>0</v>
      </c>
      <c r="M216" s="1">
        <v>0</v>
      </c>
      <c r="N216" s="16">
        <f t="shared" si="5"/>
        <v>0</v>
      </c>
      <c r="O216" s="1"/>
      <c r="P216" s="18">
        <v>0</v>
      </c>
      <c r="Q216" s="1">
        <v>0</v>
      </c>
      <c r="R216" s="1">
        <v>0</v>
      </c>
      <c r="S216" s="5">
        <v>0</v>
      </c>
      <c r="T216" s="1"/>
      <c r="U216" s="1">
        <v>0</v>
      </c>
      <c r="V216" s="1">
        <v>0</v>
      </c>
      <c r="W216" s="5">
        <v>0</v>
      </c>
      <c r="X216" s="1"/>
      <c r="Y216" s="1">
        <v>0</v>
      </c>
      <c r="Z216" s="15">
        <v>0</v>
      </c>
      <c r="AA216" s="2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</row>
    <row r="217" spans="1:67">
      <c r="A217" s="1">
        <v>70412</v>
      </c>
      <c r="B217" s="1" t="s">
        <v>347</v>
      </c>
      <c r="C217" s="1">
        <v>16</v>
      </c>
      <c r="D217" s="1">
        <v>285</v>
      </c>
      <c r="E217" s="1" t="s">
        <v>64</v>
      </c>
      <c r="F217" s="1">
        <v>387</v>
      </c>
      <c r="G217" s="1" t="s">
        <v>94</v>
      </c>
      <c r="H217" s="2">
        <v>19.100000000000001</v>
      </c>
      <c r="I217" s="2">
        <v>305.60000000000002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5"/>
        <v>0</v>
      </c>
      <c r="O217" s="1"/>
      <c r="P217" s="18">
        <v>0.94</v>
      </c>
      <c r="Q217" s="1">
        <v>0</v>
      </c>
      <c r="R217" s="1">
        <v>0</v>
      </c>
      <c r="S217" s="5">
        <v>0</v>
      </c>
      <c r="T217" s="1"/>
      <c r="U217" s="1">
        <v>0</v>
      </c>
      <c r="V217" s="1">
        <v>0</v>
      </c>
      <c r="W217" s="5">
        <v>0</v>
      </c>
      <c r="X217" s="1"/>
      <c r="Y217" s="1">
        <v>0</v>
      </c>
      <c r="Z217" s="15">
        <v>0</v>
      </c>
      <c r="AA217" s="2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</row>
    <row r="218" spans="1:67">
      <c r="A218" s="1">
        <v>70413</v>
      </c>
      <c r="B218" s="1" t="s">
        <v>348</v>
      </c>
      <c r="C218" s="1">
        <v>16</v>
      </c>
      <c r="D218" s="1">
        <v>285</v>
      </c>
      <c r="E218" s="1" t="s">
        <v>64</v>
      </c>
      <c r="F218" s="1">
        <v>387</v>
      </c>
      <c r="G218" s="1" t="s">
        <v>94</v>
      </c>
      <c r="H218" s="2">
        <v>19.100000000000001</v>
      </c>
      <c r="I218" s="2">
        <v>305.60000000000002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16">
        <f t="shared" si="5"/>
        <v>0</v>
      </c>
      <c r="O218" s="1"/>
      <c r="P218" s="18">
        <v>1.1200000000000001</v>
      </c>
      <c r="Q218" s="1">
        <v>0</v>
      </c>
      <c r="R218" s="1">
        <v>0</v>
      </c>
      <c r="S218" s="5">
        <v>0</v>
      </c>
      <c r="T218" s="1"/>
      <c r="U218" s="1">
        <v>0</v>
      </c>
      <c r="V218" s="1">
        <v>0</v>
      </c>
      <c r="W218" s="5">
        <v>0</v>
      </c>
      <c r="X218" s="1"/>
      <c r="Y218" s="1">
        <v>0</v>
      </c>
      <c r="Z218" s="15">
        <v>0</v>
      </c>
      <c r="AA218" s="2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</row>
    <row r="219" spans="1:67">
      <c r="A219" s="1">
        <v>70414</v>
      </c>
      <c r="B219" s="1" t="s">
        <v>349</v>
      </c>
      <c r="C219" s="1">
        <v>16</v>
      </c>
      <c r="D219" s="1">
        <v>285</v>
      </c>
      <c r="E219" s="1" t="s">
        <v>64</v>
      </c>
      <c r="F219" s="1">
        <v>387</v>
      </c>
      <c r="G219" s="1" t="s">
        <v>94</v>
      </c>
      <c r="H219" s="2">
        <v>49.1</v>
      </c>
      <c r="I219" s="2">
        <v>785.6</v>
      </c>
      <c r="J219" s="10">
        <f t="shared" si="2"/>
        <v>0</v>
      </c>
      <c r="K219" s="11">
        <f t="shared" si="3"/>
        <v>0</v>
      </c>
      <c r="L219" s="1">
        <v>0</v>
      </c>
      <c r="M219" s="1">
        <v>2.44</v>
      </c>
      <c r="N219" s="5">
        <v>0</v>
      </c>
      <c r="O219" s="1"/>
      <c r="P219" s="18">
        <v>0.44</v>
      </c>
      <c r="Q219" s="1">
        <v>0</v>
      </c>
      <c r="R219" s="1">
        <v>0</v>
      </c>
      <c r="S219" s="5">
        <v>0</v>
      </c>
      <c r="T219" s="1"/>
      <c r="U219" s="1">
        <v>0</v>
      </c>
      <c r="V219" s="1">
        <v>0</v>
      </c>
      <c r="W219" s="5">
        <v>0</v>
      </c>
      <c r="X219" s="1"/>
      <c r="Y219" s="1">
        <v>0</v>
      </c>
      <c r="Z219" s="15">
        <v>0</v>
      </c>
      <c r="AA219" s="2">
        <v>1914.9</v>
      </c>
      <c r="AB219" s="1">
        <v>0</v>
      </c>
      <c r="AC219" s="1">
        <v>0</v>
      </c>
      <c r="AD219" s="1">
        <v>0</v>
      </c>
      <c r="AE219" s="1">
        <v>0</v>
      </c>
      <c r="AF219" s="1">
        <v>39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</row>
    <row r="220" spans="1:67">
      <c r="A220" s="1">
        <v>70411</v>
      </c>
      <c r="B220" s="1" t="s">
        <v>346</v>
      </c>
      <c r="C220" s="1">
        <v>16</v>
      </c>
      <c r="D220" s="1">
        <v>285</v>
      </c>
      <c r="E220" s="1" t="s">
        <v>64</v>
      </c>
      <c r="F220" s="1">
        <v>387</v>
      </c>
      <c r="G220" s="1" t="s">
        <v>94</v>
      </c>
      <c r="H220" s="2">
        <v>49.1</v>
      </c>
      <c r="I220" s="2">
        <v>785.6</v>
      </c>
      <c r="J220" s="10">
        <f t="shared" si="2"/>
        <v>0</v>
      </c>
      <c r="K220" s="11">
        <f t="shared" si="3"/>
        <v>0</v>
      </c>
      <c r="L220" s="1">
        <v>0</v>
      </c>
      <c r="M220" s="1">
        <v>0</v>
      </c>
      <c r="N220" s="16">
        <f t="shared" ref="N220:N222" si="6">L220*0.8-M220</f>
        <v>0</v>
      </c>
      <c r="O220" s="1"/>
      <c r="P220" s="18">
        <v>0.66</v>
      </c>
      <c r="Q220" s="1">
        <v>0</v>
      </c>
      <c r="R220" s="1">
        <v>0</v>
      </c>
      <c r="S220" s="5">
        <v>0</v>
      </c>
      <c r="T220" s="1"/>
      <c r="U220" s="1">
        <v>0</v>
      </c>
      <c r="V220" s="1">
        <v>0</v>
      </c>
      <c r="W220" s="5">
        <v>0</v>
      </c>
      <c r="X220" s="1"/>
      <c r="Y220" s="1">
        <v>0</v>
      </c>
      <c r="Z220" s="15">
        <v>0</v>
      </c>
      <c r="AA220" s="2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</row>
    <row r="221" spans="1:67">
      <c r="A221" s="1">
        <v>78181</v>
      </c>
      <c r="B221" s="1" t="s">
        <v>357</v>
      </c>
      <c r="C221" s="1">
        <v>40</v>
      </c>
      <c r="D221" s="1">
        <v>285</v>
      </c>
      <c r="E221" s="1" t="s">
        <v>64</v>
      </c>
      <c r="F221" s="1">
        <v>1</v>
      </c>
      <c r="G221" s="1" t="s">
        <v>312</v>
      </c>
      <c r="H221" s="2">
        <v>3.64</v>
      </c>
      <c r="I221" s="2">
        <v>145.6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>
        <f t="shared" si="6"/>
        <v>0</v>
      </c>
      <c r="O221" s="1"/>
      <c r="P221" s="18">
        <v>0</v>
      </c>
      <c r="Q221" s="1">
        <v>0</v>
      </c>
      <c r="R221" s="1">
        <v>0</v>
      </c>
      <c r="S221" s="5">
        <v>0</v>
      </c>
      <c r="T221" s="1"/>
      <c r="U221" s="1">
        <v>0</v>
      </c>
      <c r="V221" s="1">
        <v>0</v>
      </c>
      <c r="W221" s="5">
        <v>0</v>
      </c>
      <c r="X221" s="1"/>
      <c r="Y221" s="1">
        <v>0</v>
      </c>
      <c r="Z221" s="15">
        <v>0</v>
      </c>
      <c r="AA221" s="2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</row>
    <row r="222" spans="1:67">
      <c r="A222" s="1">
        <v>95677</v>
      </c>
      <c r="B222" s="1" t="s">
        <v>360</v>
      </c>
      <c r="C222" s="1">
        <v>144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5.8</v>
      </c>
      <c r="I222" s="2">
        <v>835.2</v>
      </c>
      <c r="J222" s="10">
        <f t="shared" si="2"/>
        <v>0</v>
      </c>
      <c r="K222" s="11">
        <f t="shared" si="3"/>
        <v>0</v>
      </c>
      <c r="L222" s="1">
        <v>0</v>
      </c>
      <c r="M222" s="1">
        <v>0</v>
      </c>
      <c r="N222" s="16">
        <f t="shared" si="6"/>
        <v>0</v>
      </c>
      <c r="O222" s="1"/>
      <c r="P222" s="18">
        <v>0</v>
      </c>
      <c r="Q222" s="1">
        <v>0</v>
      </c>
      <c r="R222" s="1">
        <v>0</v>
      </c>
      <c r="S222" s="5">
        <v>0</v>
      </c>
      <c r="T222" s="1"/>
      <c r="U222" s="1">
        <v>0</v>
      </c>
      <c r="V222" s="1">
        <v>0</v>
      </c>
      <c r="W222" s="5">
        <v>0</v>
      </c>
      <c r="X222" s="1"/>
      <c r="Y222" s="1">
        <v>0</v>
      </c>
      <c r="Z222" s="15">
        <v>0</v>
      </c>
      <c r="AA222" s="2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</row>
    <row r="223" spans="1:67">
      <c r="A223" s="1">
        <v>70124</v>
      </c>
      <c r="B223" s="1" t="s">
        <v>311</v>
      </c>
      <c r="C223" s="1">
        <v>72</v>
      </c>
      <c r="D223" s="1">
        <v>285</v>
      </c>
      <c r="E223" s="1" t="s">
        <v>64</v>
      </c>
      <c r="F223" s="1">
        <v>1</v>
      </c>
      <c r="G223" s="1" t="s">
        <v>312</v>
      </c>
      <c r="H223" s="2">
        <v>12.63</v>
      </c>
      <c r="I223" s="2">
        <v>909.36</v>
      </c>
      <c r="J223" s="10">
        <f t="shared" si="2"/>
        <v>0</v>
      </c>
      <c r="K223" s="11">
        <f t="shared" si="3"/>
        <v>0</v>
      </c>
      <c r="L223" s="1">
        <v>0</v>
      </c>
      <c r="M223" s="1">
        <v>-0.01</v>
      </c>
      <c r="N223" s="5">
        <v>0</v>
      </c>
      <c r="O223" s="1"/>
      <c r="P223" s="18">
        <v>0.03</v>
      </c>
      <c r="Q223" s="1">
        <v>0</v>
      </c>
      <c r="R223" s="1">
        <v>0</v>
      </c>
      <c r="S223" s="5">
        <v>0</v>
      </c>
      <c r="T223" s="1"/>
      <c r="U223" s="1">
        <v>0</v>
      </c>
      <c r="V223" s="1">
        <v>0.01</v>
      </c>
      <c r="W223" s="5">
        <v>0</v>
      </c>
      <c r="X223" s="1"/>
      <c r="Y223" s="1">
        <v>0</v>
      </c>
      <c r="Z223" s="15">
        <v>0</v>
      </c>
      <c r="AA223" s="2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-1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1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</row>
    <row r="224" spans="1:67">
      <c r="A224" s="1">
        <v>70360</v>
      </c>
      <c r="B224" s="1" t="s">
        <v>245</v>
      </c>
      <c r="C224" s="1">
        <v>15</v>
      </c>
      <c r="D224" s="1">
        <v>285</v>
      </c>
      <c r="E224" s="1" t="s">
        <v>64</v>
      </c>
      <c r="F224" s="1">
        <v>562</v>
      </c>
      <c r="G224" s="1" t="s">
        <v>65</v>
      </c>
      <c r="H224" s="2">
        <v>30.07</v>
      </c>
      <c r="I224" s="2">
        <v>451.05</v>
      </c>
      <c r="J224" s="10">
        <f t="shared" si="2"/>
        <v>2255.25</v>
      </c>
      <c r="K224" s="11">
        <f t="shared" si="3"/>
        <v>5</v>
      </c>
      <c r="L224" s="1">
        <v>0</v>
      </c>
      <c r="M224" s="1">
        <v>0.4</v>
      </c>
      <c r="N224" s="5">
        <v>0</v>
      </c>
      <c r="O224" s="1"/>
      <c r="P224" s="18">
        <v>11.7</v>
      </c>
      <c r="Q224" s="1">
        <v>0</v>
      </c>
      <c r="R224" s="1">
        <v>0</v>
      </c>
      <c r="S224" s="5">
        <v>5</v>
      </c>
      <c r="T224" s="1"/>
      <c r="U224" s="1">
        <v>0</v>
      </c>
      <c r="V224" s="1">
        <v>0</v>
      </c>
      <c r="W224" s="5">
        <v>0</v>
      </c>
      <c r="X224" s="1"/>
      <c r="Y224" s="1">
        <v>0</v>
      </c>
      <c r="Z224" s="15">
        <v>0</v>
      </c>
      <c r="AA224" s="2">
        <v>180.42</v>
      </c>
      <c r="AB224" s="1">
        <v>0</v>
      </c>
      <c r="AC224" s="1">
        <v>0</v>
      </c>
      <c r="AD224" s="1">
        <v>0</v>
      </c>
      <c r="AE224" s="1">
        <v>0</v>
      </c>
      <c r="AF224" s="1">
        <v>6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</row>
    <row r="225" spans="1:67">
      <c r="A225" s="1">
        <v>70350</v>
      </c>
      <c r="B225" s="1" t="s">
        <v>262</v>
      </c>
      <c r="C225" s="1">
        <v>5</v>
      </c>
      <c r="D225" s="1">
        <v>285</v>
      </c>
      <c r="E225" s="1" t="s">
        <v>64</v>
      </c>
      <c r="F225" s="1">
        <v>322</v>
      </c>
      <c r="G225" s="1" t="s">
        <v>167</v>
      </c>
      <c r="H225" s="2">
        <v>61.49</v>
      </c>
      <c r="I225" s="2">
        <v>307.45</v>
      </c>
      <c r="J225" s="10">
        <f t="shared" si="2"/>
        <v>3074.5</v>
      </c>
      <c r="K225" s="11">
        <f t="shared" si="3"/>
        <v>10</v>
      </c>
      <c r="L225" s="1">
        <v>0</v>
      </c>
      <c r="M225" s="1">
        <v>0</v>
      </c>
      <c r="N225" s="16">
        <f t="shared" ref="N225:N227" si="7">L225*0.8-M225</f>
        <v>0</v>
      </c>
      <c r="O225" s="1"/>
      <c r="P225" s="18">
        <v>17.3</v>
      </c>
      <c r="Q225" s="1">
        <v>0</v>
      </c>
      <c r="R225" s="1">
        <v>0</v>
      </c>
      <c r="S225" s="5">
        <v>10</v>
      </c>
      <c r="T225" s="1"/>
      <c r="U225" s="1">
        <v>0</v>
      </c>
      <c r="V225" s="1">
        <v>0</v>
      </c>
      <c r="W225" s="5">
        <v>0</v>
      </c>
      <c r="X225" s="1"/>
      <c r="Y225" s="1">
        <v>0</v>
      </c>
      <c r="Z225" s="15">
        <v>0</v>
      </c>
      <c r="AA225" s="2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</row>
    <row r="226" spans="1:67">
      <c r="A226" s="1">
        <v>70172</v>
      </c>
      <c r="B226" s="1" t="s">
        <v>282</v>
      </c>
      <c r="C226" s="1">
        <v>15</v>
      </c>
      <c r="D226" s="1">
        <v>285</v>
      </c>
      <c r="E226" s="1" t="s">
        <v>64</v>
      </c>
      <c r="F226" s="1">
        <v>562</v>
      </c>
      <c r="G226" s="1" t="s">
        <v>65</v>
      </c>
      <c r="H226" s="2">
        <v>30.07</v>
      </c>
      <c r="I226" s="2">
        <v>451.05</v>
      </c>
      <c r="J226" s="10">
        <f t="shared" si="2"/>
        <v>1353.15</v>
      </c>
      <c r="K226" s="11">
        <f t="shared" si="3"/>
        <v>3</v>
      </c>
      <c r="L226" s="1">
        <v>0</v>
      </c>
      <c r="M226" s="1">
        <v>0</v>
      </c>
      <c r="N226" s="16">
        <f t="shared" si="7"/>
        <v>0</v>
      </c>
      <c r="O226" s="1"/>
      <c r="P226" s="18">
        <v>4.3</v>
      </c>
      <c r="Q226" s="1">
        <v>0</v>
      </c>
      <c r="R226" s="1">
        <v>0</v>
      </c>
      <c r="S226" s="5">
        <v>3</v>
      </c>
      <c r="T226" s="1"/>
      <c r="U226" s="1">
        <v>0</v>
      </c>
      <c r="V226" s="1">
        <v>0.93</v>
      </c>
      <c r="W226" s="5">
        <v>0</v>
      </c>
      <c r="X226" s="1"/>
      <c r="Y226" s="1">
        <v>0</v>
      </c>
      <c r="Z226" s="15">
        <v>0</v>
      </c>
      <c r="AA226" s="2">
        <v>420.98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14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</row>
    <row r="227" spans="1:67">
      <c r="A227" s="1">
        <v>70980</v>
      </c>
      <c r="B227" s="1" t="s">
        <v>355</v>
      </c>
      <c r="C227" s="1">
        <v>15</v>
      </c>
      <c r="D227" s="1">
        <v>285</v>
      </c>
      <c r="E227" s="1" t="s">
        <v>64</v>
      </c>
      <c r="F227" s="1">
        <v>562</v>
      </c>
      <c r="G227" s="1" t="s">
        <v>65</v>
      </c>
      <c r="H227" s="2">
        <v>28.82</v>
      </c>
      <c r="I227" s="2">
        <v>432.3</v>
      </c>
      <c r="J227" s="10">
        <f t="shared" si="2"/>
        <v>0</v>
      </c>
      <c r="K227" s="11">
        <f t="shared" si="3"/>
        <v>0</v>
      </c>
      <c r="L227" s="1">
        <v>0</v>
      </c>
      <c r="M227" s="1">
        <v>0</v>
      </c>
      <c r="N227" s="16">
        <f t="shared" si="7"/>
        <v>0</v>
      </c>
      <c r="O227" s="1"/>
      <c r="P227" s="18">
        <v>2.1</v>
      </c>
      <c r="Q227" s="1">
        <v>0</v>
      </c>
      <c r="R227" s="1">
        <v>0</v>
      </c>
      <c r="S227" s="5">
        <v>0</v>
      </c>
      <c r="T227" s="1"/>
      <c r="U227" s="1">
        <v>0</v>
      </c>
      <c r="V227" s="1">
        <v>0</v>
      </c>
      <c r="W227" s="5">
        <v>0</v>
      </c>
      <c r="X227" s="1"/>
      <c r="Y227" s="1">
        <v>0</v>
      </c>
      <c r="Z227" s="15">
        <v>0</v>
      </c>
      <c r="AA227" s="2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</row>
    <row r="228" spans="1:67">
      <c r="A228" s="1">
        <v>70173</v>
      </c>
      <c r="B228" s="1" t="s">
        <v>316</v>
      </c>
      <c r="C228" s="1">
        <v>4</v>
      </c>
      <c r="D228" s="1">
        <v>285</v>
      </c>
      <c r="E228" s="1" t="s">
        <v>64</v>
      </c>
      <c r="F228" s="1">
        <v>562</v>
      </c>
      <c r="G228" s="1" t="s">
        <v>65</v>
      </c>
      <c r="H228" s="2">
        <v>76.63</v>
      </c>
      <c r="I228" s="2">
        <v>306.52</v>
      </c>
      <c r="J228" s="10">
        <f t="shared" si="2"/>
        <v>1532.6</v>
      </c>
      <c r="K228" s="11">
        <f t="shared" si="3"/>
        <v>5</v>
      </c>
      <c r="L228" s="1">
        <v>0</v>
      </c>
      <c r="M228" s="1">
        <v>1</v>
      </c>
      <c r="N228" s="5">
        <v>0</v>
      </c>
      <c r="O228" s="1"/>
      <c r="P228" s="18">
        <v>10.5</v>
      </c>
      <c r="Q228" s="1">
        <v>0</v>
      </c>
      <c r="R228" s="1">
        <v>0</v>
      </c>
      <c r="S228" s="5">
        <v>5</v>
      </c>
      <c r="T228" s="1"/>
      <c r="U228" s="1">
        <v>0</v>
      </c>
      <c r="V228" s="1">
        <v>0</v>
      </c>
      <c r="W228" s="5">
        <v>0</v>
      </c>
      <c r="X228" s="1"/>
      <c r="Y228" s="1">
        <v>0</v>
      </c>
      <c r="Z228" s="15">
        <v>0</v>
      </c>
      <c r="AA228" s="2">
        <v>306.52</v>
      </c>
      <c r="AB228" s="1">
        <v>0</v>
      </c>
      <c r="AC228" s="1">
        <v>0</v>
      </c>
      <c r="AD228" s="1">
        <v>0</v>
      </c>
      <c r="AE228" s="1">
        <v>0</v>
      </c>
      <c r="AF228" s="1">
        <v>4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</row>
    <row r="229" spans="1:67">
      <c r="A229" s="1">
        <v>70352</v>
      </c>
      <c r="B229" s="1" t="s">
        <v>276</v>
      </c>
      <c r="C229" s="1">
        <v>5</v>
      </c>
      <c r="D229" s="1">
        <v>285</v>
      </c>
      <c r="E229" s="1" t="s">
        <v>64</v>
      </c>
      <c r="F229" s="1">
        <v>562</v>
      </c>
      <c r="G229" s="1" t="s">
        <v>65</v>
      </c>
      <c r="H229" s="2">
        <v>61.49</v>
      </c>
      <c r="I229" s="2">
        <v>307.45</v>
      </c>
      <c r="J229" s="10">
        <f t="shared" si="2"/>
        <v>1537.25</v>
      </c>
      <c r="K229" s="11">
        <f t="shared" si="3"/>
        <v>5</v>
      </c>
      <c r="L229" s="1">
        <v>0</v>
      </c>
      <c r="M229" s="1">
        <v>0</v>
      </c>
      <c r="N229" s="16">
        <f t="shared" ref="N229:N231" si="8">L229*0.8-M229</f>
        <v>0</v>
      </c>
      <c r="O229" s="1"/>
      <c r="P229" s="18">
        <v>10.1</v>
      </c>
      <c r="Q229" s="1">
        <v>0</v>
      </c>
      <c r="R229" s="1">
        <v>0</v>
      </c>
      <c r="S229" s="5">
        <v>5</v>
      </c>
      <c r="T229" s="1"/>
      <c r="U229" s="1">
        <v>0</v>
      </c>
      <c r="V229" s="1">
        <v>1</v>
      </c>
      <c r="W229" s="5">
        <v>0</v>
      </c>
      <c r="X229" s="1"/>
      <c r="Y229" s="1">
        <v>0</v>
      </c>
      <c r="Z229" s="15">
        <v>0</v>
      </c>
      <c r="AA229" s="2">
        <v>307.45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5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</row>
    <row r="230" spans="1:67">
      <c r="A230" s="1">
        <v>44401</v>
      </c>
      <c r="B230" s="1" t="s">
        <v>300</v>
      </c>
      <c r="C230" s="1">
        <v>16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54.11</v>
      </c>
      <c r="I230" s="2">
        <v>865.76</v>
      </c>
      <c r="J230" s="10">
        <f t="shared" si="2"/>
        <v>0</v>
      </c>
      <c r="K230" s="11">
        <f t="shared" si="3"/>
        <v>0</v>
      </c>
      <c r="L230" s="1">
        <v>0</v>
      </c>
      <c r="M230" s="1">
        <v>0</v>
      </c>
      <c r="N230" s="16">
        <f t="shared" si="8"/>
        <v>0</v>
      </c>
      <c r="O230" s="1"/>
      <c r="P230" s="18">
        <v>1.22</v>
      </c>
      <c r="Q230" s="1">
        <v>0</v>
      </c>
      <c r="R230" s="1">
        <v>0</v>
      </c>
      <c r="S230" s="5">
        <v>0</v>
      </c>
      <c r="T230" s="1"/>
      <c r="U230" s="1">
        <v>0</v>
      </c>
      <c r="V230" s="1">
        <v>0.06</v>
      </c>
      <c r="W230" s="5">
        <v>0</v>
      </c>
      <c r="X230" s="1"/>
      <c r="Y230" s="1">
        <v>0</v>
      </c>
      <c r="Z230" s="15">
        <v>0</v>
      </c>
      <c r="AA230" s="2">
        <v>54.11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1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</row>
    <row r="231" spans="1:67">
      <c r="A231" s="1">
        <v>44290</v>
      </c>
      <c r="B231" s="1" t="s">
        <v>299</v>
      </c>
      <c r="C231" s="1">
        <v>16</v>
      </c>
      <c r="D231" s="1">
        <v>285</v>
      </c>
      <c r="E231" s="1" t="s">
        <v>64</v>
      </c>
      <c r="F231" s="1">
        <v>285</v>
      </c>
      <c r="G231" s="1" t="s">
        <v>64</v>
      </c>
      <c r="H231" s="2">
        <v>53.03</v>
      </c>
      <c r="I231" s="2">
        <v>848.48</v>
      </c>
      <c r="J231" s="10">
        <f t="shared" si="2"/>
        <v>0</v>
      </c>
      <c r="K231" s="11">
        <f t="shared" si="3"/>
        <v>0</v>
      </c>
      <c r="L231" s="1">
        <v>0</v>
      </c>
      <c r="M231" s="1">
        <v>0</v>
      </c>
      <c r="N231" s="16">
        <f t="shared" si="8"/>
        <v>0</v>
      </c>
      <c r="O231" s="1"/>
      <c r="P231" s="18">
        <v>0.44</v>
      </c>
      <c r="Q231" s="1">
        <v>0</v>
      </c>
      <c r="R231" s="1">
        <v>0</v>
      </c>
      <c r="S231" s="5">
        <v>0</v>
      </c>
      <c r="T231" s="1"/>
      <c r="U231" s="1">
        <v>0</v>
      </c>
      <c r="V231" s="1">
        <v>0</v>
      </c>
      <c r="W231" s="5">
        <v>0</v>
      </c>
      <c r="X231" s="1"/>
      <c r="Y231" s="1">
        <v>0</v>
      </c>
      <c r="Z231" s="15">
        <v>0</v>
      </c>
      <c r="AA231" s="2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</row>
    <row r="232" spans="1:67">
      <c r="A232" s="1">
        <v>70059</v>
      </c>
      <c r="B232" s="1" t="s">
        <v>304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42.78</v>
      </c>
      <c r="I232" s="2">
        <v>1026.72</v>
      </c>
      <c r="J232" s="10">
        <f t="shared" si="2"/>
        <v>0</v>
      </c>
      <c r="K232" s="11">
        <f t="shared" si="3"/>
        <v>0</v>
      </c>
      <c r="L232" s="1">
        <v>0</v>
      </c>
      <c r="M232" s="1">
        <v>8</v>
      </c>
      <c r="N232" s="5">
        <v>0</v>
      </c>
      <c r="O232" s="1"/>
      <c r="P232" s="18">
        <v>0</v>
      </c>
      <c r="Q232" s="1">
        <v>0</v>
      </c>
      <c r="R232" s="1">
        <v>0</v>
      </c>
      <c r="S232" s="5">
        <v>0</v>
      </c>
      <c r="T232" s="1"/>
      <c r="U232" s="1">
        <v>0</v>
      </c>
      <c r="V232" s="1">
        <v>0</v>
      </c>
      <c r="W232" s="5">
        <v>0</v>
      </c>
      <c r="X232" s="1"/>
      <c r="Y232" s="1">
        <v>0</v>
      </c>
      <c r="Z232" s="15">
        <v>0</v>
      </c>
      <c r="AA232" s="2">
        <v>8213.76</v>
      </c>
      <c r="AB232" s="1">
        <v>0</v>
      </c>
      <c r="AC232" s="1">
        <v>0</v>
      </c>
      <c r="AD232" s="1">
        <v>0</v>
      </c>
      <c r="AE232" s="1">
        <v>0</v>
      </c>
      <c r="AF232" s="1">
        <v>192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</row>
    <row r="233" spans="1:67">
      <c r="A233" s="1">
        <v>70186</v>
      </c>
      <c r="B233" s="1" t="s">
        <v>321</v>
      </c>
      <c r="C233" s="1">
        <v>24</v>
      </c>
      <c r="D233" s="1">
        <v>285</v>
      </c>
      <c r="E233" s="1" t="s">
        <v>64</v>
      </c>
      <c r="F233" s="1">
        <v>998</v>
      </c>
      <c r="G233" s="1" t="s">
        <v>266</v>
      </c>
      <c r="H233" s="2">
        <v>34.97</v>
      </c>
      <c r="I233" s="2">
        <v>839.28</v>
      </c>
      <c r="J233" s="10">
        <f t="shared" si="2"/>
        <v>0</v>
      </c>
      <c r="K233" s="11">
        <f t="shared" si="3"/>
        <v>0</v>
      </c>
      <c r="L233" s="1">
        <v>0</v>
      </c>
      <c r="M233" s="1">
        <v>0</v>
      </c>
      <c r="N233" s="16">
        <f t="shared" ref="N233:N244" si="9">L233*0.8-M233</f>
        <v>0</v>
      </c>
      <c r="O233" s="1"/>
      <c r="P233" s="18">
        <v>0</v>
      </c>
      <c r="Q233" s="1">
        <v>0</v>
      </c>
      <c r="R233" s="1">
        <v>0</v>
      </c>
      <c r="S233" s="5">
        <v>0</v>
      </c>
      <c r="T233" s="1"/>
      <c r="U233" s="1">
        <v>0</v>
      </c>
      <c r="V233" s="1">
        <v>0</v>
      </c>
      <c r="W233" s="5">
        <v>0</v>
      </c>
      <c r="X233" s="1"/>
      <c r="Y233" s="1">
        <v>0</v>
      </c>
      <c r="Z233" s="15">
        <v>0</v>
      </c>
      <c r="AA233" s="2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</row>
    <row r="234" spans="1:67">
      <c r="A234" s="1">
        <v>99546</v>
      </c>
      <c r="B234" s="1" t="s">
        <v>361</v>
      </c>
      <c r="C234" s="1">
        <v>1</v>
      </c>
      <c r="D234" s="1">
        <v>285</v>
      </c>
      <c r="E234" s="1" t="s">
        <v>64</v>
      </c>
      <c r="F234" s="1">
        <v>285</v>
      </c>
      <c r="G234" s="1" t="s">
        <v>64</v>
      </c>
      <c r="H234" s="2">
        <v>285</v>
      </c>
      <c r="I234" s="2">
        <v>285</v>
      </c>
      <c r="J234" s="10">
        <f t="shared" si="2"/>
        <v>0</v>
      </c>
      <c r="K234" s="11">
        <f t="shared" si="3"/>
        <v>0</v>
      </c>
      <c r="L234" s="1">
        <v>0</v>
      </c>
      <c r="M234" s="1">
        <v>0</v>
      </c>
      <c r="N234" s="16">
        <f t="shared" si="9"/>
        <v>0</v>
      </c>
      <c r="O234" s="1"/>
      <c r="P234" s="22" t="s">
        <v>371</v>
      </c>
      <c r="Q234" s="1">
        <v>0</v>
      </c>
      <c r="R234" s="1">
        <v>0</v>
      </c>
      <c r="S234" s="5">
        <v>0</v>
      </c>
      <c r="T234" s="1"/>
      <c r="U234" s="1">
        <v>0</v>
      </c>
      <c r="V234" s="1">
        <v>0</v>
      </c>
      <c r="W234" s="5">
        <v>0</v>
      </c>
      <c r="X234" s="1"/>
      <c r="Y234" s="1">
        <v>0</v>
      </c>
      <c r="Z234" s="15">
        <v>0</v>
      </c>
      <c r="AA234" s="2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</row>
    <row r="235" spans="1:67">
      <c r="A235" s="1">
        <v>70334</v>
      </c>
      <c r="B235" s="1" t="s">
        <v>341</v>
      </c>
      <c r="C235" s="1">
        <v>20</v>
      </c>
      <c r="D235" s="1">
        <v>285</v>
      </c>
      <c r="E235" s="1" t="s">
        <v>64</v>
      </c>
      <c r="F235" s="1">
        <v>285</v>
      </c>
      <c r="G235" s="1" t="s">
        <v>64</v>
      </c>
      <c r="H235" s="2">
        <v>38.04</v>
      </c>
      <c r="I235" s="2">
        <v>760.8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>
        <f t="shared" si="9"/>
        <v>0</v>
      </c>
      <c r="O235" s="1"/>
      <c r="P235" s="18">
        <v>1.1000000000000001</v>
      </c>
      <c r="Q235" s="1">
        <v>0</v>
      </c>
      <c r="R235" s="1">
        <v>0</v>
      </c>
      <c r="S235" s="5">
        <v>0</v>
      </c>
      <c r="T235" s="1"/>
      <c r="U235" s="1">
        <v>0</v>
      </c>
      <c r="V235" s="1">
        <v>0</v>
      </c>
      <c r="W235" s="5">
        <v>0</v>
      </c>
      <c r="X235" s="1"/>
      <c r="Y235" s="1">
        <v>0</v>
      </c>
      <c r="Z235" s="15">
        <v>0</v>
      </c>
      <c r="AA235" s="2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</row>
    <row r="236" spans="1:67">
      <c r="A236" s="1">
        <v>70348</v>
      </c>
      <c r="B236" s="1" t="s">
        <v>343</v>
      </c>
      <c r="C236" s="1">
        <v>10</v>
      </c>
      <c r="D236" s="1">
        <v>285</v>
      </c>
      <c r="E236" s="1" t="s">
        <v>64</v>
      </c>
      <c r="F236" s="1">
        <v>285</v>
      </c>
      <c r="G236" s="1" t="s">
        <v>64</v>
      </c>
      <c r="H236" s="2">
        <v>125.1382</v>
      </c>
      <c r="I236" s="2">
        <v>1251.3820000000001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9"/>
        <v>0</v>
      </c>
      <c r="O236" s="1"/>
      <c r="P236" s="22" t="s">
        <v>371</v>
      </c>
      <c r="Q236" s="1">
        <v>0</v>
      </c>
      <c r="R236" s="1">
        <v>0</v>
      </c>
      <c r="S236" s="5">
        <v>0</v>
      </c>
      <c r="T236" s="1"/>
      <c r="U236" s="1">
        <v>0</v>
      </c>
      <c r="V236" s="1">
        <v>0</v>
      </c>
      <c r="W236" s="5">
        <v>0</v>
      </c>
      <c r="X236" s="1"/>
      <c r="Y236" s="1">
        <v>0</v>
      </c>
      <c r="Z236" s="15">
        <v>0</v>
      </c>
      <c r="AA236" s="2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</row>
    <row r="237" spans="1:67">
      <c r="A237" s="1">
        <v>70415</v>
      </c>
      <c r="B237" s="1" t="s">
        <v>350</v>
      </c>
      <c r="C237" s="1">
        <v>20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76.3</v>
      </c>
      <c r="I237" s="2">
        <v>1526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>
        <f t="shared" si="9"/>
        <v>0</v>
      </c>
      <c r="O237" s="1"/>
      <c r="P237" s="18">
        <v>0.62</v>
      </c>
      <c r="Q237" s="1">
        <v>0</v>
      </c>
      <c r="R237" s="1">
        <v>0</v>
      </c>
      <c r="S237" s="5">
        <v>0</v>
      </c>
      <c r="T237" s="1"/>
      <c r="U237" s="1">
        <v>0</v>
      </c>
      <c r="V237" s="1">
        <v>0.25</v>
      </c>
      <c r="W237" s="5">
        <v>0</v>
      </c>
      <c r="X237" s="1"/>
      <c r="Y237" s="1">
        <v>0</v>
      </c>
      <c r="Z237" s="15">
        <v>0</v>
      </c>
      <c r="AA237" s="2">
        <v>381.5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5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</row>
    <row r="238" spans="1:67">
      <c r="A238" s="1">
        <v>70166</v>
      </c>
      <c r="B238" s="1" t="s">
        <v>201</v>
      </c>
      <c r="C238" s="1">
        <v>24</v>
      </c>
      <c r="D238" s="1">
        <v>285</v>
      </c>
      <c r="E238" s="1" t="s">
        <v>64</v>
      </c>
      <c r="F238" s="1">
        <v>570</v>
      </c>
      <c r="G238" s="1" t="s">
        <v>72</v>
      </c>
      <c r="H238" s="2">
        <v>40.15</v>
      </c>
      <c r="I238" s="2">
        <v>963.6</v>
      </c>
      <c r="J238" s="10">
        <f t="shared" si="2"/>
        <v>2890.8</v>
      </c>
      <c r="K238" s="11">
        <f t="shared" si="3"/>
        <v>3</v>
      </c>
      <c r="L238" s="1">
        <v>0</v>
      </c>
      <c r="M238" s="1">
        <v>0</v>
      </c>
      <c r="N238" s="16">
        <f t="shared" si="9"/>
        <v>0</v>
      </c>
      <c r="O238" s="1"/>
      <c r="P238" s="18">
        <v>3.52</v>
      </c>
      <c r="Q238" s="1">
        <v>0</v>
      </c>
      <c r="R238" s="1">
        <v>0</v>
      </c>
      <c r="S238" s="5">
        <v>3</v>
      </c>
      <c r="T238" s="1"/>
      <c r="U238" s="1">
        <v>0</v>
      </c>
      <c r="V238" s="1">
        <v>0</v>
      </c>
      <c r="W238" s="5">
        <v>0</v>
      </c>
      <c r="X238" s="1"/>
      <c r="Y238" s="1">
        <v>0</v>
      </c>
      <c r="Z238" s="15">
        <v>0</v>
      </c>
      <c r="AA238" s="2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</row>
    <row r="239" spans="1:67">
      <c r="A239" s="1">
        <v>70217</v>
      </c>
      <c r="B239" s="1" t="s">
        <v>330</v>
      </c>
      <c r="C239" s="1">
        <v>20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71.84</v>
      </c>
      <c r="I239" s="2">
        <v>1436.8</v>
      </c>
      <c r="J239" s="10">
        <f t="shared" si="2"/>
        <v>4310.3999999999996</v>
      </c>
      <c r="K239" s="11">
        <f t="shared" si="3"/>
        <v>3</v>
      </c>
      <c r="L239" s="1">
        <v>0</v>
      </c>
      <c r="M239" s="1">
        <v>0</v>
      </c>
      <c r="N239" s="16">
        <f t="shared" si="9"/>
        <v>0</v>
      </c>
      <c r="O239" s="1"/>
      <c r="P239" s="18">
        <v>3.65</v>
      </c>
      <c r="Q239" s="1">
        <v>0</v>
      </c>
      <c r="R239" s="1">
        <v>0</v>
      </c>
      <c r="S239" s="5">
        <v>3</v>
      </c>
      <c r="T239" s="1"/>
      <c r="U239" s="1">
        <v>0</v>
      </c>
      <c r="V239" s="1">
        <v>0</v>
      </c>
      <c r="W239" s="5">
        <v>0</v>
      </c>
      <c r="X239" s="1"/>
      <c r="Y239" s="1">
        <v>0</v>
      </c>
      <c r="Z239" s="15">
        <v>0</v>
      </c>
      <c r="AA239" s="2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</row>
    <row r="240" spans="1:67">
      <c r="A240" s="1">
        <v>70321</v>
      </c>
      <c r="B240" s="1" t="s">
        <v>338</v>
      </c>
      <c r="C240" s="1">
        <v>24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36.869999999999997</v>
      </c>
      <c r="I240" s="2">
        <v>884.88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9"/>
        <v>0</v>
      </c>
      <c r="O240" s="1"/>
      <c r="P240" s="22" t="s">
        <v>371</v>
      </c>
      <c r="Q240" s="1">
        <v>0</v>
      </c>
      <c r="R240" s="1">
        <v>0</v>
      </c>
      <c r="S240" s="5">
        <v>0</v>
      </c>
      <c r="T240" s="1"/>
      <c r="U240" s="1">
        <v>0</v>
      </c>
      <c r="V240" s="1">
        <v>0</v>
      </c>
      <c r="W240" s="5">
        <v>0</v>
      </c>
      <c r="X240" s="1"/>
      <c r="Y240" s="1">
        <v>0</v>
      </c>
      <c r="Z240" s="15">
        <v>0</v>
      </c>
      <c r="AA240" s="2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</row>
    <row r="241" spans="1:67">
      <c r="A241" s="1">
        <v>70049</v>
      </c>
      <c r="B241" s="1" t="s">
        <v>302</v>
      </c>
      <c r="C241" s="1">
        <v>18</v>
      </c>
      <c r="D241" s="1">
        <v>285</v>
      </c>
      <c r="E241" s="1" t="s">
        <v>64</v>
      </c>
      <c r="F241" s="1">
        <v>558</v>
      </c>
      <c r="G241" s="1" t="s">
        <v>67</v>
      </c>
      <c r="H241" s="2">
        <v>45.62</v>
      </c>
      <c r="I241" s="2">
        <v>821.16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9"/>
        <v>0</v>
      </c>
      <c r="O241" s="1"/>
      <c r="P241" s="18">
        <v>1.36</v>
      </c>
      <c r="Q241" s="1">
        <v>0</v>
      </c>
      <c r="R241" s="1">
        <v>0</v>
      </c>
      <c r="S241" s="5">
        <v>0</v>
      </c>
      <c r="T241" s="1"/>
      <c r="U241" s="1">
        <v>0</v>
      </c>
      <c r="V241" s="1">
        <v>0.22</v>
      </c>
      <c r="W241" s="5">
        <v>0</v>
      </c>
      <c r="X241" s="1"/>
      <c r="Y241" s="1">
        <v>0</v>
      </c>
      <c r="Z241" s="15">
        <v>0</v>
      </c>
      <c r="AA241" s="2">
        <v>182.48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4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</row>
    <row r="242" spans="1:67">
      <c r="A242" s="1">
        <v>70323</v>
      </c>
      <c r="B242" s="1" t="s">
        <v>339</v>
      </c>
      <c r="C242" s="1">
        <v>8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86.99</v>
      </c>
      <c r="I242" s="2">
        <v>695.92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9"/>
        <v>0</v>
      </c>
      <c r="O242" s="1"/>
      <c r="P242" s="22" t="s">
        <v>371</v>
      </c>
      <c r="Q242" s="1">
        <v>0</v>
      </c>
      <c r="R242" s="1">
        <v>0</v>
      </c>
      <c r="S242" s="5">
        <v>0</v>
      </c>
      <c r="T242" s="1"/>
      <c r="U242" s="1">
        <v>0</v>
      </c>
      <c r="V242" s="1">
        <v>0</v>
      </c>
      <c r="W242" s="5">
        <v>0</v>
      </c>
      <c r="X242" s="1"/>
      <c r="Y242" s="1">
        <v>0</v>
      </c>
      <c r="Z242" s="15">
        <v>0</v>
      </c>
      <c r="AA242" s="2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</row>
    <row r="243" spans="1:67">
      <c r="A243" s="1">
        <v>70328</v>
      </c>
      <c r="B243" s="1" t="s">
        <v>255</v>
      </c>
      <c r="C243" s="1">
        <v>12</v>
      </c>
      <c r="D243" s="1">
        <v>285</v>
      </c>
      <c r="E243" s="1" t="s">
        <v>64</v>
      </c>
      <c r="F243" s="1">
        <v>285</v>
      </c>
      <c r="G243" s="1" t="s">
        <v>64</v>
      </c>
      <c r="H243" s="2">
        <v>28.88</v>
      </c>
      <c r="I243" s="2">
        <v>346.56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9"/>
        <v>0</v>
      </c>
      <c r="O243" s="1"/>
      <c r="P243" s="22" t="s">
        <v>371</v>
      </c>
      <c r="Q243" s="1">
        <v>0</v>
      </c>
      <c r="R243" s="1">
        <v>0</v>
      </c>
      <c r="S243" s="5">
        <v>0</v>
      </c>
      <c r="T243" s="1"/>
      <c r="U243" s="1">
        <v>0</v>
      </c>
      <c r="V243" s="1">
        <v>0</v>
      </c>
      <c r="W243" s="5">
        <v>0</v>
      </c>
      <c r="X243" s="1"/>
      <c r="Y243" s="1">
        <v>0</v>
      </c>
      <c r="Z243" s="15">
        <v>0</v>
      </c>
      <c r="AA243" s="2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</row>
    <row r="244" spans="1:67">
      <c r="A244" s="1">
        <v>70336</v>
      </c>
      <c r="B244" s="1" t="s">
        <v>342</v>
      </c>
      <c r="C244" s="1">
        <v>12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30.688600000000001</v>
      </c>
      <c r="I244" s="2">
        <v>368.26319999999998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9"/>
        <v>0</v>
      </c>
      <c r="O244" s="1"/>
      <c r="P244" s="22" t="s">
        <v>371</v>
      </c>
      <c r="Q244" s="1">
        <v>0</v>
      </c>
      <c r="R244" s="1">
        <v>0</v>
      </c>
      <c r="S244" s="5">
        <v>0</v>
      </c>
      <c r="T244" s="1"/>
      <c r="U244" s="1">
        <v>0</v>
      </c>
      <c r="V244" s="1">
        <v>0</v>
      </c>
      <c r="W244" s="5">
        <v>0</v>
      </c>
      <c r="X244" s="1"/>
      <c r="Y244" s="1">
        <v>0</v>
      </c>
      <c r="Z244" s="15">
        <v>0</v>
      </c>
      <c r="AA244" s="2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</row>
    <row r="245" spans="1:67">
      <c r="A245" s="1">
        <v>44289</v>
      </c>
      <c r="B245" s="1" t="s">
        <v>298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54.11</v>
      </c>
      <c r="I245" s="2">
        <v>865.76</v>
      </c>
      <c r="J245" s="10">
        <f t="shared" si="2"/>
        <v>0</v>
      </c>
      <c r="K245" s="11">
        <f t="shared" si="3"/>
        <v>0</v>
      </c>
      <c r="L245" s="1">
        <v>0</v>
      </c>
      <c r="M245" s="1">
        <v>1</v>
      </c>
      <c r="N245" s="5">
        <v>0</v>
      </c>
      <c r="O245" s="1"/>
      <c r="P245" s="18">
        <v>0.38</v>
      </c>
      <c r="Q245" s="1">
        <v>0</v>
      </c>
      <c r="R245" s="1">
        <v>0</v>
      </c>
      <c r="S245" s="5">
        <v>0</v>
      </c>
      <c r="T245" s="1"/>
      <c r="U245" s="1">
        <v>0</v>
      </c>
      <c r="V245" s="1">
        <v>0</v>
      </c>
      <c r="W245" s="5">
        <v>0</v>
      </c>
      <c r="X245" s="1"/>
      <c r="Y245" s="1">
        <v>0</v>
      </c>
      <c r="Z245" s="15">
        <v>0</v>
      </c>
      <c r="AA245" s="2">
        <v>865.76</v>
      </c>
      <c r="AB245" s="1">
        <v>0</v>
      </c>
      <c r="AC245" s="1">
        <v>0</v>
      </c>
      <c r="AD245" s="1">
        <v>0</v>
      </c>
      <c r="AE245" s="1">
        <v>0</v>
      </c>
      <c r="AF245" s="1">
        <v>16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</row>
    <row r="246" spans="1:67">
      <c r="A246" s="1">
        <v>70175</v>
      </c>
      <c r="B246" s="1" t="s">
        <v>317</v>
      </c>
      <c r="C246" s="1">
        <v>20</v>
      </c>
      <c r="D246" s="1">
        <v>285</v>
      </c>
      <c r="E246" s="1" t="s">
        <v>64</v>
      </c>
      <c r="F246" s="1">
        <v>991</v>
      </c>
      <c r="G246" s="1" t="s">
        <v>141</v>
      </c>
      <c r="H246" s="2">
        <v>73.62</v>
      </c>
      <c r="I246" s="2">
        <v>1472.4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ref="N246:N262" si="10">L246*0.8-M246</f>
        <v>0</v>
      </c>
      <c r="O246" s="1"/>
      <c r="P246" s="18">
        <v>0</v>
      </c>
      <c r="Q246" s="1">
        <v>0</v>
      </c>
      <c r="R246" s="1">
        <v>0</v>
      </c>
      <c r="S246" s="5">
        <v>0</v>
      </c>
      <c r="T246" s="1"/>
      <c r="U246" s="1">
        <v>0</v>
      </c>
      <c r="V246" s="1">
        <v>0</v>
      </c>
      <c r="W246" s="5">
        <v>0</v>
      </c>
      <c r="X246" s="1"/>
      <c r="Y246" s="1">
        <v>0</v>
      </c>
      <c r="Z246" s="15">
        <v>0</v>
      </c>
      <c r="AA246" s="2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</row>
    <row r="247" spans="1:67">
      <c r="A247" s="1">
        <v>70066</v>
      </c>
      <c r="B247" s="1" t="s">
        <v>228</v>
      </c>
      <c r="C247" s="1">
        <v>25</v>
      </c>
      <c r="D247" s="1">
        <v>285</v>
      </c>
      <c r="E247" s="1" t="s">
        <v>64</v>
      </c>
      <c r="F247" s="1">
        <v>35</v>
      </c>
      <c r="G247" s="1" t="s">
        <v>76</v>
      </c>
      <c r="H247" s="2">
        <v>42.86</v>
      </c>
      <c r="I247" s="2">
        <v>1071.5</v>
      </c>
      <c r="J247" s="10">
        <f t="shared" si="2"/>
        <v>5357.5</v>
      </c>
      <c r="K247" s="11">
        <f t="shared" si="3"/>
        <v>5</v>
      </c>
      <c r="L247" s="1">
        <v>0</v>
      </c>
      <c r="M247" s="1">
        <v>0</v>
      </c>
      <c r="N247" s="16">
        <f t="shared" si="10"/>
        <v>0</v>
      </c>
      <c r="O247" s="1"/>
      <c r="P247" s="18">
        <v>8.3000000000000007</v>
      </c>
      <c r="Q247" s="1">
        <v>0</v>
      </c>
      <c r="R247" s="1">
        <v>0</v>
      </c>
      <c r="S247" s="5">
        <v>5</v>
      </c>
      <c r="T247" s="1"/>
      <c r="U247" s="1">
        <v>0</v>
      </c>
      <c r="V247" s="1">
        <v>0</v>
      </c>
      <c r="W247" s="5">
        <v>0</v>
      </c>
      <c r="X247" s="1"/>
      <c r="Y247" s="1">
        <v>0</v>
      </c>
      <c r="Z247" s="15">
        <v>0</v>
      </c>
      <c r="AA247" s="2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</row>
    <row r="248" spans="1:67">
      <c r="A248" s="1">
        <v>70180</v>
      </c>
      <c r="B248" s="1" t="s">
        <v>319</v>
      </c>
      <c r="C248" s="1">
        <v>25</v>
      </c>
      <c r="D248" s="1">
        <v>285</v>
      </c>
      <c r="E248" s="1" t="s">
        <v>64</v>
      </c>
      <c r="F248" s="1">
        <v>35</v>
      </c>
      <c r="G248" s="1" t="s">
        <v>76</v>
      </c>
      <c r="H248" s="2">
        <v>43.63</v>
      </c>
      <c r="I248" s="2">
        <v>1090.75</v>
      </c>
      <c r="J248" s="10">
        <f t="shared" si="2"/>
        <v>3272.25</v>
      </c>
      <c r="K248" s="11">
        <f t="shared" si="3"/>
        <v>3</v>
      </c>
      <c r="L248" s="1">
        <v>0</v>
      </c>
      <c r="M248" s="1">
        <v>0</v>
      </c>
      <c r="N248" s="16">
        <f t="shared" si="10"/>
        <v>0</v>
      </c>
      <c r="O248" s="1"/>
      <c r="P248" s="18">
        <v>2.2400000000000002</v>
      </c>
      <c r="Q248" s="1">
        <v>0</v>
      </c>
      <c r="R248" s="1">
        <v>0</v>
      </c>
      <c r="S248" s="5">
        <v>3</v>
      </c>
      <c r="T248" s="1"/>
      <c r="U248" s="1">
        <v>0</v>
      </c>
      <c r="V248" s="1">
        <v>0</v>
      </c>
      <c r="W248" s="5">
        <v>0</v>
      </c>
      <c r="X248" s="1"/>
      <c r="Y248" s="1">
        <v>0</v>
      </c>
      <c r="Z248" s="15">
        <v>0</v>
      </c>
      <c r="AA248" s="2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</row>
    <row r="249" spans="1:67">
      <c r="A249" s="1">
        <v>70082</v>
      </c>
      <c r="B249" s="1" t="s">
        <v>268</v>
      </c>
      <c r="C249" s="1">
        <v>24</v>
      </c>
      <c r="D249" s="1">
        <v>285</v>
      </c>
      <c r="E249" s="1" t="s">
        <v>64</v>
      </c>
      <c r="F249" s="1">
        <v>572</v>
      </c>
      <c r="G249" s="1" t="s">
        <v>269</v>
      </c>
      <c r="H249" s="2">
        <v>37.17</v>
      </c>
      <c r="I249" s="2">
        <v>892.08</v>
      </c>
      <c r="J249" s="10">
        <f t="shared" si="2"/>
        <v>4460.4000000000005</v>
      </c>
      <c r="K249" s="11">
        <f t="shared" si="3"/>
        <v>5</v>
      </c>
      <c r="L249" s="1">
        <v>0</v>
      </c>
      <c r="M249" s="1">
        <v>0</v>
      </c>
      <c r="N249" s="16">
        <f t="shared" si="10"/>
        <v>0</v>
      </c>
      <c r="O249" s="1"/>
      <c r="P249" s="18">
        <v>9.33</v>
      </c>
      <c r="Q249" s="1">
        <v>0</v>
      </c>
      <c r="R249" s="1">
        <v>0</v>
      </c>
      <c r="S249" s="5">
        <v>5</v>
      </c>
      <c r="T249" s="1"/>
      <c r="U249" s="1">
        <v>0</v>
      </c>
      <c r="V249" s="1">
        <v>0</v>
      </c>
      <c r="W249" s="5">
        <v>0</v>
      </c>
      <c r="X249" s="1"/>
      <c r="Y249" s="1">
        <v>0</v>
      </c>
      <c r="Z249" s="15">
        <v>0</v>
      </c>
      <c r="AA249" s="2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</row>
    <row r="250" spans="1:67">
      <c r="A250" s="1">
        <v>70248</v>
      </c>
      <c r="B250" s="1" t="s">
        <v>333</v>
      </c>
      <c r="C250" s="1">
        <v>20</v>
      </c>
      <c r="D250" s="1">
        <v>285</v>
      </c>
      <c r="E250" s="1" t="s">
        <v>64</v>
      </c>
      <c r="F250" s="1">
        <v>998</v>
      </c>
      <c r="G250" s="1" t="s">
        <v>266</v>
      </c>
      <c r="H250" s="2">
        <v>39.17</v>
      </c>
      <c r="I250" s="2">
        <v>783.4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10"/>
        <v>0</v>
      </c>
      <c r="O250" s="1"/>
      <c r="P250" s="18">
        <v>0.05</v>
      </c>
      <c r="Q250" s="1">
        <v>0</v>
      </c>
      <c r="R250" s="1">
        <v>0</v>
      </c>
      <c r="S250" s="5">
        <v>0</v>
      </c>
      <c r="T250" s="1"/>
      <c r="U250" s="1">
        <v>0</v>
      </c>
      <c r="V250" s="1">
        <v>0</v>
      </c>
      <c r="W250" s="5">
        <v>0</v>
      </c>
      <c r="X250" s="1"/>
      <c r="Y250" s="1">
        <v>0</v>
      </c>
      <c r="Z250" s="15">
        <v>0</v>
      </c>
      <c r="AA250" s="2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</row>
    <row r="251" spans="1:67">
      <c r="A251" s="1">
        <v>70410</v>
      </c>
      <c r="B251" s="1" t="s">
        <v>345</v>
      </c>
      <c r="C251" s="1">
        <v>12</v>
      </c>
      <c r="D251" s="1">
        <v>285</v>
      </c>
      <c r="E251" s="1" t="s">
        <v>64</v>
      </c>
      <c r="F251" s="1">
        <v>285</v>
      </c>
      <c r="G251" s="1" t="s">
        <v>64</v>
      </c>
      <c r="H251" s="2">
        <v>36.630000000000003</v>
      </c>
      <c r="I251" s="2">
        <v>439.56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10"/>
        <v>0</v>
      </c>
      <c r="O251" s="1"/>
      <c r="P251" s="18">
        <v>1.96</v>
      </c>
      <c r="Q251" s="1">
        <v>0</v>
      </c>
      <c r="R251" s="1">
        <v>0</v>
      </c>
      <c r="S251" s="5">
        <v>0</v>
      </c>
      <c r="T251" s="1"/>
      <c r="U251" s="1">
        <v>0</v>
      </c>
      <c r="V251" s="1">
        <v>0</v>
      </c>
      <c r="W251" s="5">
        <v>0</v>
      </c>
      <c r="X251" s="1"/>
      <c r="Y251" s="1">
        <v>0</v>
      </c>
      <c r="Z251" s="15">
        <v>0</v>
      </c>
      <c r="AA251" s="2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</row>
    <row r="252" spans="1:67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10"/>
        <v>0</v>
      </c>
      <c r="O252" s="1"/>
      <c r="P252" s="18">
        <v>2.17</v>
      </c>
      <c r="Q252" s="1">
        <v>0</v>
      </c>
      <c r="R252" s="1">
        <v>0</v>
      </c>
      <c r="S252" s="5">
        <v>0</v>
      </c>
      <c r="T252" s="1"/>
      <c r="U252" s="1">
        <v>0</v>
      </c>
      <c r="V252" s="1">
        <v>0</v>
      </c>
      <c r="W252" s="5">
        <v>0</v>
      </c>
      <c r="X252" s="1"/>
      <c r="Y252" s="1">
        <v>0</v>
      </c>
      <c r="Z252" s="15">
        <v>0</v>
      </c>
      <c r="AA252" s="2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</row>
    <row r="253" spans="1:67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>
        <f t="shared" si="2"/>
        <v>1329.48</v>
      </c>
      <c r="K253" s="11">
        <f t="shared" si="3"/>
        <v>3</v>
      </c>
      <c r="L253" s="1">
        <v>0</v>
      </c>
      <c r="M253" s="1">
        <v>0</v>
      </c>
      <c r="N253" s="16">
        <f t="shared" si="10"/>
        <v>0</v>
      </c>
      <c r="O253" s="1"/>
      <c r="P253" s="18">
        <v>3.88</v>
      </c>
      <c r="Q253" s="1">
        <v>0</v>
      </c>
      <c r="R253" s="1">
        <v>0</v>
      </c>
      <c r="S253" s="5">
        <v>3</v>
      </c>
      <c r="T253" s="1"/>
      <c r="U253" s="1">
        <v>0</v>
      </c>
      <c r="V253" s="1">
        <v>0</v>
      </c>
      <c r="W253" s="5">
        <v>0</v>
      </c>
      <c r="X253" s="1"/>
      <c r="Y253" s="1">
        <v>0</v>
      </c>
      <c r="Z253" s="15">
        <v>0</v>
      </c>
      <c r="AA253" s="2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</row>
    <row r="254" spans="1:67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10"/>
        <v>0</v>
      </c>
      <c r="O254" s="1"/>
      <c r="P254" s="18">
        <v>1.88</v>
      </c>
      <c r="Q254" s="1">
        <v>0</v>
      </c>
      <c r="R254" s="1">
        <v>0</v>
      </c>
      <c r="S254" s="5">
        <v>0</v>
      </c>
      <c r="T254" s="1"/>
      <c r="U254" s="1">
        <v>0</v>
      </c>
      <c r="V254" s="1">
        <v>0</v>
      </c>
      <c r="W254" s="5">
        <v>0</v>
      </c>
      <c r="X254" s="1"/>
      <c r="Y254" s="1">
        <v>0</v>
      </c>
      <c r="Z254" s="15">
        <v>0</v>
      </c>
      <c r="AA254" s="2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</row>
    <row r="255" spans="1:67">
      <c r="A255" s="1">
        <v>70190</v>
      </c>
      <c r="B255" s="1" t="s">
        <v>322</v>
      </c>
      <c r="C255" s="1">
        <v>12</v>
      </c>
      <c r="D255" s="1">
        <v>285</v>
      </c>
      <c r="E255" s="1" t="s">
        <v>64</v>
      </c>
      <c r="F255" s="1">
        <v>558</v>
      </c>
      <c r="G255" s="1" t="s">
        <v>67</v>
      </c>
      <c r="H255" s="2">
        <v>36.630000000000003</v>
      </c>
      <c r="I255" s="2">
        <v>439.56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10"/>
        <v>0</v>
      </c>
      <c r="O255" s="1"/>
      <c r="P255" s="18">
        <v>2.92</v>
      </c>
      <c r="Q255" s="1">
        <v>0</v>
      </c>
      <c r="R255" s="1">
        <v>0</v>
      </c>
      <c r="S255" s="5">
        <v>0</v>
      </c>
      <c r="T255" s="1"/>
      <c r="U255" s="1">
        <v>0</v>
      </c>
      <c r="V255" s="1">
        <v>0</v>
      </c>
      <c r="W255" s="5">
        <v>0</v>
      </c>
      <c r="X255" s="1"/>
      <c r="Y255" s="1">
        <v>0</v>
      </c>
      <c r="Z255" s="15">
        <v>0</v>
      </c>
      <c r="AA255" s="2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</row>
    <row r="256" spans="1:67">
      <c r="A256" s="1">
        <v>70507</v>
      </c>
      <c r="B256" s="1" t="s">
        <v>352</v>
      </c>
      <c r="C256" s="1">
        <v>12</v>
      </c>
      <c r="D256" s="1">
        <v>285</v>
      </c>
      <c r="E256" s="1" t="s">
        <v>64</v>
      </c>
      <c r="F256" s="1">
        <v>573</v>
      </c>
      <c r="G256" s="1" t="s">
        <v>87</v>
      </c>
      <c r="H256" s="2">
        <v>46.76</v>
      </c>
      <c r="I256" s="2">
        <v>561.12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10"/>
        <v>0</v>
      </c>
      <c r="O256" s="1"/>
      <c r="P256" s="18">
        <v>2.04</v>
      </c>
      <c r="Q256" s="1">
        <v>0</v>
      </c>
      <c r="R256" s="1">
        <v>0</v>
      </c>
      <c r="S256" s="5">
        <v>0</v>
      </c>
      <c r="T256" s="1"/>
      <c r="U256" s="1">
        <v>0</v>
      </c>
      <c r="V256" s="1">
        <v>0</v>
      </c>
      <c r="W256" s="5">
        <v>0</v>
      </c>
      <c r="X256" s="1"/>
      <c r="Y256" s="1">
        <v>0</v>
      </c>
      <c r="Z256" s="15">
        <v>0</v>
      </c>
      <c r="AA256" s="2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</row>
    <row r="257" spans="1:67">
      <c r="A257" s="1">
        <v>70021</v>
      </c>
      <c r="B257" s="1" t="s">
        <v>301</v>
      </c>
      <c r="C257" s="1">
        <v>1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432.12</v>
      </c>
      <c r="I257" s="2">
        <v>432.12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10"/>
        <v>0</v>
      </c>
      <c r="O257" s="1"/>
      <c r="P257" s="18">
        <v>0</v>
      </c>
      <c r="Q257" s="1">
        <v>0</v>
      </c>
      <c r="R257" s="1">
        <v>0</v>
      </c>
      <c r="S257" s="5">
        <v>0</v>
      </c>
      <c r="T257" s="1"/>
      <c r="U257" s="1">
        <v>0</v>
      </c>
      <c r="V257" s="1">
        <v>0</v>
      </c>
      <c r="W257" s="5">
        <v>0</v>
      </c>
      <c r="X257" s="1"/>
      <c r="Y257" s="1">
        <v>0</v>
      </c>
      <c r="Z257" s="15">
        <v>0</v>
      </c>
      <c r="AA257" s="2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</row>
    <row r="258" spans="1:67">
      <c r="A258" s="1">
        <v>70053</v>
      </c>
      <c r="B258" s="1" t="s">
        <v>249</v>
      </c>
      <c r="C258" s="1">
        <v>20</v>
      </c>
      <c r="D258" s="1">
        <v>285</v>
      </c>
      <c r="E258" s="1" t="s">
        <v>64</v>
      </c>
      <c r="F258" s="1">
        <v>573</v>
      </c>
      <c r="G258" s="1" t="s">
        <v>87</v>
      </c>
      <c r="H258" s="2">
        <v>38.04</v>
      </c>
      <c r="I258" s="2">
        <v>760.8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10"/>
        <v>0</v>
      </c>
      <c r="O258" s="1"/>
      <c r="P258" s="18">
        <v>2.85</v>
      </c>
      <c r="Q258" s="1">
        <v>0</v>
      </c>
      <c r="R258" s="1">
        <v>0</v>
      </c>
      <c r="S258" s="5">
        <v>0</v>
      </c>
      <c r="T258" s="1"/>
      <c r="U258" s="1">
        <v>0</v>
      </c>
      <c r="V258" s="1">
        <v>0</v>
      </c>
      <c r="W258" s="5">
        <v>0</v>
      </c>
      <c r="X258" s="1"/>
      <c r="Y258" s="1">
        <v>0</v>
      </c>
      <c r="Z258" s="15">
        <v>0</v>
      </c>
      <c r="AA258" s="2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</row>
    <row r="259" spans="1:67">
      <c r="A259" s="1">
        <v>307</v>
      </c>
      <c r="B259" s="1" t="s">
        <v>296</v>
      </c>
      <c r="C259" s="1">
        <v>10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79.13</v>
      </c>
      <c r="I259" s="2">
        <v>791.3</v>
      </c>
      <c r="J259" s="10">
        <f t="shared" si="2"/>
        <v>2373.8999999999996</v>
      </c>
      <c r="K259" s="11">
        <f t="shared" si="3"/>
        <v>3</v>
      </c>
      <c r="L259" s="1">
        <v>0</v>
      </c>
      <c r="M259" s="1">
        <v>0</v>
      </c>
      <c r="N259" s="16">
        <f t="shared" si="10"/>
        <v>0</v>
      </c>
      <c r="O259" s="1"/>
      <c r="P259" s="18">
        <v>2.9</v>
      </c>
      <c r="Q259" s="1">
        <v>0</v>
      </c>
      <c r="R259" s="1">
        <v>0</v>
      </c>
      <c r="S259" s="5">
        <v>3</v>
      </c>
      <c r="T259" s="1"/>
      <c r="U259" s="1">
        <v>0</v>
      </c>
      <c r="V259" s="1">
        <v>0</v>
      </c>
      <c r="W259" s="5">
        <v>0</v>
      </c>
      <c r="X259" s="1"/>
      <c r="Y259" s="1">
        <v>0</v>
      </c>
      <c r="Z259" s="15">
        <v>0</v>
      </c>
      <c r="AA259" s="2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</row>
    <row r="260" spans="1:67">
      <c r="A260" s="1">
        <v>70191</v>
      </c>
      <c r="B260" s="1" t="s">
        <v>323</v>
      </c>
      <c r="C260" s="1">
        <v>10</v>
      </c>
      <c r="D260" s="1">
        <v>285</v>
      </c>
      <c r="E260" s="1" t="s">
        <v>64</v>
      </c>
      <c r="F260" s="1">
        <v>558</v>
      </c>
      <c r="G260" s="1" t="s">
        <v>67</v>
      </c>
      <c r="H260" s="2">
        <v>79.13</v>
      </c>
      <c r="I260" s="2">
        <v>791.3</v>
      </c>
      <c r="J260" s="10">
        <f t="shared" si="2"/>
        <v>2373.8999999999996</v>
      </c>
      <c r="K260" s="11">
        <f t="shared" si="3"/>
        <v>3</v>
      </c>
      <c r="L260" s="1">
        <v>0</v>
      </c>
      <c r="M260" s="1">
        <v>0</v>
      </c>
      <c r="N260" s="16">
        <f t="shared" si="10"/>
        <v>0</v>
      </c>
      <c r="O260" s="1"/>
      <c r="P260" s="18">
        <v>3.05</v>
      </c>
      <c r="Q260" s="1">
        <v>0</v>
      </c>
      <c r="R260" s="1">
        <v>0</v>
      </c>
      <c r="S260" s="5">
        <v>3</v>
      </c>
      <c r="T260" s="1"/>
      <c r="U260" s="1">
        <v>0</v>
      </c>
      <c r="V260" s="1">
        <v>0</v>
      </c>
      <c r="W260" s="5">
        <v>0</v>
      </c>
      <c r="X260" s="1"/>
      <c r="Y260" s="1">
        <v>0</v>
      </c>
      <c r="Z260" s="15">
        <v>0</v>
      </c>
      <c r="AA260" s="2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</row>
    <row r="261" spans="1:67">
      <c r="A261" s="1">
        <v>70194</v>
      </c>
      <c r="B261" s="1" t="s">
        <v>325</v>
      </c>
      <c r="C261" s="1">
        <v>10</v>
      </c>
      <c r="D261" s="1">
        <v>285</v>
      </c>
      <c r="E261" s="1" t="s">
        <v>64</v>
      </c>
      <c r="F261" s="1">
        <v>558</v>
      </c>
      <c r="G261" s="1" t="s">
        <v>67</v>
      </c>
      <c r="H261" s="2">
        <v>79.13</v>
      </c>
      <c r="I261" s="2">
        <v>791.3</v>
      </c>
      <c r="J261" s="10">
        <f t="shared" si="2"/>
        <v>2373.8999999999996</v>
      </c>
      <c r="K261" s="11">
        <f t="shared" si="3"/>
        <v>3</v>
      </c>
      <c r="L261" s="1">
        <v>0</v>
      </c>
      <c r="M261" s="1">
        <v>0</v>
      </c>
      <c r="N261" s="16">
        <f t="shared" si="10"/>
        <v>0</v>
      </c>
      <c r="O261" s="1"/>
      <c r="P261" s="18">
        <v>2.1</v>
      </c>
      <c r="Q261" s="1">
        <v>0</v>
      </c>
      <c r="R261" s="1">
        <v>0</v>
      </c>
      <c r="S261" s="5">
        <v>3</v>
      </c>
      <c r="T261" s="1"/>
      <c r="U261" s="1">
        <v>0</v>
      </c>
      <c r="V261" s="1">
        <v>0</v>
      </c>
      <c r="W261" s="5">
        <v>0</v>
      </c>
      <c r="X261" s="1"/>
      <c r="Y261" s="1">
        <v>0</v>
      </c>
      <c r="Z261" s="15">
        <v>0</v>
      </c>
      <c r="AA261" s="2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</row>
    <row r="262" spans="1:67">
      <c r="A262" s="1">
        <v>70198</v>
      </c>
      <c r="B262" s="1" t="s">
        <v>329</v>
      </c>
      <c r="C262" s="1">
        <v>10</v>
      </c>
      <c r="D262" s="1">
        <v>285</v>
      </c>
      <c r="E262" s="1" t="s">
        <v>64</v>
      </c>
      <c r="F262" s="1">
        <v>558</v>
      </c>
      <c r="G262" s="1" t="s">
        <v>67</v>
      </c>
      <c r="H262" s="2">
        <v>79.13</v>
      </c>
      <c r="I262" s="2">
        <v>791.3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10"/>
        <v>0</v>
      </c>
      <c r="O262" s="1"/>
      <c r="P262" s="18">
        <v>0</v>
      </c>
      <c r="Q262" s="1">
        <v>0</v>
      </c>
      <c r="R262" s="1">
        <v>0</v>
      </c>
      <c r="S262" s="5">
        <v>0</v>
      </c>
      <c r="T262" s="1"/>
      <c r="U262" s="1">
        <v>0</v>
      </c>
      <c r="V262" s="1">
        <v>0</v>
      </c>
      <c r="W262" s="5">
        <v>0</v>
      </c>
      <c r="X262" s="1"/>
      <c r="Y262" s="1">
        <v>0</v>
      </c>
      <c r="Z262" s="15">
        <v>0</v>
      </c>
      <c r="AA262" s="2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</row>
    <row r="263" spans="1:67">
      <c r="H263" s="17"/>
      <c r="I263" s="17"/>
      <c r="J263" s="17"/>
      <c r="Z263" s="17"/>
      <c r="AA263" s="17"/>
    </row>
    <row r="264" spans="1:67">
      <c r="H264" s="17"/>
      <c r="I264" s="17"/>
      <c r="J264" s="17"/>
      <c r="Z264" s="17"/>
      <c r="AA264" s="17"/>
    </row>
    <row r="265" spans="1:67">
      <c r="H265" s="17"/>
      <c r="I265" s="17"/>
      <c r="J265" s="17"/>
      <c r="Z265" s="17"/>
      <c r="AA265" s="17"/>
    </row>
    <row r="266" spans="1:67">
      <c r="H266" s="17"/>
      <c r="I266" s="17"/>
      <c r="J266" s="17"/>
      <c r="Z266" s="17"/>
      <c r="AA266" s="17"/>
    </row>
    <row r="267" spans="1:67">
      <c r="H267" s="17"/>
      <c r="I267" s="17"/>
      <c r="J267" s="17"/>
      <c r="Z267" s="17"/>
      <c r="AA267" s="17"/>
    </row>
    <row r="268" spans="1:67">
      <c r="H268" s="17"/>
      <c r="I268" s="17"/>
      <c r="J268" s="17"/>
      <c r="Z268" s="17"/>
      <c r="AA268" s="17"/>
    </row>
    <row r="269" spans="1:67">
      <c r="H269" s="17"/>
      <c r="I269" s="17"/>
      <c r="J269" s="17"/>
      <c r="Z269" s="17"/>
      <c r="AA269" s="17"/>
    </row>
    <row r="270" spans="1:67">
      <c r="H270" s="17"/>
      <c r="I270" s="17"/>
      <c r="J270" s="17"/>
      <c r="Z270" s="17"/>
      <c r="AA270" s="17"/>
    </row>
    <row r="271" spans="1:67">
      <c r="H271" s="17"/>
      <c r="I271" s="17"/>
      <c r="J271" s="17"/>
      <c r="Z271" s="17"/>
      <c r="AA271" s="17"/>
    </row>
    <row r="272" spans="1:67">
      <c r="H272" s="17"/>
      <c r="I272" s="17"/>
      <c r="J272" s="17"/>
      <c r="Z272" s="17"/>
      <c r="AA272" s="17"/>
    </row>
    <row r="273" spans="8:27">
      <c r="H273" s="17"/>
      <c r="I273" s="17"/>
      <c r="J273" s="17"/>
      <c r="Z273" s="17"/>
      <c r="AA273" s="17"/>
    </row>
    <row r="274" spans="8:27">
      <c r="H274" s="17"/>
      <c r="I274" s="17"/>
      <c r="J274" s="17"/>
      <c r="Z274" s="17"/>
      <c r="AA274" s="17"/>
    </row>
    <row r="275" spans="8:27">
      <c r="H275" s="17"/>
      <c r="I275" s="17"/>
      <c r="J275" s="17"/>
      <c r="Z275" s="17"/>
      <c r="AA275" s="17"/>
    </row>
    <row r="276" spans="8:27">
      <c r="H276" s="17"/>
      <c r="I276" s="17"/>
      <c r="J276" s="17"/>
      <c r="Z276" s="17"/>
      <c r="AA276" s="17"/>
    </row>
    <row r="277" spans="8:27">
      <c r="H277" s="17"/>
      <c r="I277" s="17"/>
      <c r="J277" s="17"/>
      <c r="Z277" s="17"/>
      <c r="AA277" s="17"/>
    </row>
    <row r="278" spans="8:27">
      <c r="H278" s="17"/>
      <c r="I278" s="17"/>
      <c r="J278" s="17"/>
      <c r="Z278" s="17"/>
      <c r="AA278" s="17"/>
    </row>
    <row r="279" spans="8:27">
      <c r="H279" s="17"/>
      <c r="I279" s="17"/>
      <c r="J279" s="17"/>
      <c r="Z279" s="17"/>
      <c r="AA279" s="17"/>
    </row>
    <row r="280" spans="8:27">
      <c r="H280" s="17"/>
      <c r="I280" s="17"/>
      <c r="J280" s="17"/>
      <c r="Z280" s="17"/>
      <c r="AA280" s="17"/>
    </row>
    <row r="281" spans="8:27">
      <c r="H281" s="17"/>
      <c r="I281" s="17"/>
      <c r="J281" s="17"/>
      <c r="Z281" s="17"/>
      <c r="AA281" s="17"/>
    </row>
    <row r="282" spans="8:27">
      <c r="H282" s="17"/>
      <c r="I282" s="17"/>
      <c r="J282" s="17"/>
      <c r="Z282" s="17"/>
      <c r="AA282" s="17"/>
    </row>
    <row r="283" spans="8:27">
      <c r="H283" s="17"/>
      <c r="I283" s="17"/>
      <c r="J283" s="17"/>
      <c r="Z283" s="17"/>
      <c r="AA283" s="17"/>
    </row>
    <row r="284" spans="8:27">
      <c r="H284" s="17"/>
      <c r="I284" s="17"/>
      <c r="J284" s="17"/>
      <c r="Z284" s="17"/>
      <c r="AA284" s="17"/>
    </row>
    <row r="285" spans="8:27">
      <c r="H285" s="17"/>
      <c r="I285" s="17"/>
      <c r="J285" s="17"/>
      <c r="Z285" s="17"/>
      <c r="AA285" s="17"/>
    </row>
    <row r="286" spans="8:27">
      <c r="H286" s="17"/>
      <c r="I286" s="17"/>
      <c r="J286" s="17"/>
      <c r="Z286" s="17"/>
      <c r="AA286" s="17"/>
    </row>
    <row r="287" spans="8:27">
      <c r="H287" s="17"/>
      <c r="I287" s="17"/>
      <c r="J287" s="17"/>
      <c r="Z287" s="17"/>
      <c r="AA287" s="17"/>
    </row>
    <row r="288" spans="8:27">
      <c r="H288" s="17"/>
      <c r="I288" s="17"/>
      <c r="J288" s="17"/>
      <c r="Z288" s="17"/>
      <c r="AA288" s="17"/>
    </row>
    <row r="289" spans="8:27">
      <c r="H289" s="17"/>
      <c r="I289" s="17"/>
      <c r="J289" s="17"/>
      <c r="Z289" s="17"/>
      <c r="AA289" s="17"/>
    </row>
    <row r="290" spans="8:27">
      <c r="H290" s="17"/>
      <c r="I290" s="17"/>
      <c r="J290" s="17"/>
      <c r="Z290" s="17"/>
      <c r="AA290" s="17"/>
    </row>
    <row r="291" spans="8:27">
      <c r="H291" s="17"/>
      <c r="I291" s="17"/>
      <c r="J291" s="17"/>
      <c r="Z291" s="17"/>
      <c r="AA291" s="17"/>
    </row>
    <row r="292" spans="8:27">
      <c r="H292" s="17"/>
      <c r="I292" s="17"/>
      <c r="J292" s="17"/>
      <c r="Z292" s="17"/>
      <c r="AA292" s="17"/>
    </row>
    <row r="293" spans="8:27">
      <c r="H293" s="17"/>
      <c r="I293" s="17"/>
      <c r="J293" s="17"/>
      <c r="Z293" s="17"/>
      <c r="AA293" s="17"/>
    </row>
    <row r="294" spans="8:27">
      <c r="H294" s="17"/>
      <c r="I294" s="17"/>
      <c r="J294" s="17"/>
      <c r="Z294" s="17"/>
      <c r="AA294" s="17"/>
    </row>
    <row r="295" spans="8:27">
      <c r="H295" s="17"/>
      <c r="I295" s="17"/>
      <c r="J295" s="17"/>
      <c r="Z295" s="17"/>
      <c r="AA295" s="17"/>
    </row>
    <row r="296" spans="8:27">
      <c r="H296" s="17"/>
      <c r="I296" s="17"/>
      <c r="J296" s="17"/>
      <c r="Z296" s="17"/>
      <c r="AA296" s="17"/>
    </row>
    <row r="297" spans="8:27">
      <c r="H297" s="17"/>
      <c r="I297" s="17"/>
      <c r="J297" s="17"/>
      <c r="Z297" s="17"/>
      <c r="AA297" s="17"/>
    </row>
    <row r="298" spans="8:27">
      <c r="H298" s="17"/>
      <c r="I298" s="17"/>
      <c r="J298" s="17"/>
      <c r="Z298" s="17"/>
      <c r="AA298" s="17"/>
    </row>
    <row r="299" spans="8:27">
      <c r="H299" s="17"/>
      <c r="I299" s="17"/>
      <c r="J299" s="17"/>
      <c r="Z299" s="17"/>
      <c r="AA299" s="17"/>
    </row>
    <row r="300" spans="8:27">
      <c r="H300" s="17"/>
      <c r="I300" s="17"/>
      <c r="J300" s="17"/>
      <c r="Z300" s="17"/>
      <c r="AA300" s="17"/>
    </row>
    <row r="301" spans="8:27">
      <c r="H301" s="17"/>
      <c r="I301" s="17"/>
      <c r="J301" s="17"/>
      <c r="Z301" s="17"/>
      <c r="AA301" s="17"/>
    </row>
    <row r="302" spans="8:27">
      <c r="H302" s="17"/>
      <c r="I302" s="17"/>
      <c r="J302" s="17"/>
      <c r="Z302" s="17"/>
      <c r="AA302" s="17"/>
    </row>
    <row r="303" spans="8:27">
      <c r="H303" s="17"/>
      <c r="I303" s="17"/>
      <c r="J303" s="17"/>
      <c r="Z303" s="17"/>
      <c r="AA303" s="17"/>
    </row>
    <row r="304" spans="8:27">
      <c r="H304" s="17"/>
      <c r="I304" s="17"/>
      <c r="J304" s="17"/>
      <c r="Z304" s="17"/>
      <c r="AA304" s="17"/>
    </row>
    <row r="305" spans="8:27">
      <c r="H305" s="17"/>
      <c r="I305" s="17"/>
      <c r="J305" s="17"/>
      <c r="Z305" s="17"/>
      <c r="AA305" s="17"/>
    </row>
    <row r="306" spans="8:27">
      <c r="H306" s="17"/>
      <c r="I306" s="17"/>
      <c r="J306" s="17"/>
      <c r="Z306" s="17"/>
      <c r="AA306" s="17"/>
    </row>
    <row r="307" spans="8:27">
      <c r="H307" s="17"/>
      <c r="I307" s="17"/>
      <c r="J307" s="17"/>
      <c r="Z307" s="17"/>
      <c r="AA307" s="17"/>
    </row>
    <row r="308" spans="8:27">
      <c r="H308" s="17"/>
      <c r="I308" s="17"/>
      <c r="J308" s="17"/>
      <c r="Z308" s="17"/>
      <c r="AA308" s="17"/>
    </row>
    <row r="309" spans="8:27">
      <c r="H309" s="17"/>
      <c r="I309" s="17"/>
      <c r="J309" s="17"/>
      <c r="Z309" s="17"/>
      <c r="AA309" s="17"/>
    </row>
    <row r="310" spans="8:27">
      <c r="H310" s="17"/>
      <c r="I310" s="17"/>
      <c r="J310" s="17"/>
      <c r="Z310" s="17"/>
      <c r="AA310" s="17"/>
    </row>
    <row r="311" spans="8:27">
      <c r="H311" s="17"/>
      <c r="I311" s="17"/>
      <c r="J311" s="17"/>
      <c r="Z311" s="17"/>
      <c r="AA311" s="17"/>
    </row>
    <row r="312" spans="8:27">
      <c r="H312" s="17"/>
      <c r="I312" s="17"/>
      <c r="J312" s="17"/>
      <c r="Z312" s="17"/>
      <c r="AA312" s="17"/>
    </row>
    <row r="313" spans="8:27">
      <c r="H313" s="17"/>
      <c r="I313" s="17"/>
      <c r="J313" s="17"/>
      <c r="Z313" s="17"/>
      <c r="AA313" s="17"/>
    </row>
    <row r="314" spans="8:27">
      <c r="H314" s="17"/>
      <c r="I314" s="17"/>
      <c r="J314" s="17"/>
      <c r="Z314" s="17"/>
      <c r="AA314" s="17"/>
    </row>
    <row r="315" spans="8:27">
      <c r="H315" s="17"/>
      <c r="I315" s="17"/>
      <c r="J315" s="17"/>
      <c r="Z315" s="17"/>
      <c r="AA315" s="17"/>
    </row>
    <row r="316" spans="8:27">
      <c r="H316" s="17"/>
      <c r="I316" s="17"/>
      <c r="J316" s="17"/>
      <c r="Z316" s="17"/>
      <c r="AA316" s="17"/>
    </row>
    <row r="317" spans="8:27">
      <c r="H317" s="17"/>
      <c r="I317" s="17"/>
      <c r="J317" s="17"/>
      <c r="Z317" s="17"/>
      <c r="AA317" s="17"/>
    </row>
    <row r="318" spans="8:27">
      <c r="H318" s="17"/>
      <c r="I318" s="17"/>
      <c r="J318" s="17"/>
      <c r="Z318" s="17"/>
      <c r="AA318" s="17"/>
    </row>
    <row r="319" spans="8:27">
      <c r="H319" s="17"/>
      <c r="I319" s="17"/>
      <c r="J319" s="17"/>
      <c r="Z319" s="17"/>
      <c r="AA319" s="17"/>
    </row>
    <row r="320" spans="8:27">
      <c r="H320" s="17"/>
      <c r="I320" s="17"/>
      <c r="J320" s="17"/>
      <c r="Z320" s="17"/>
      <c r="AA320" s="17"/>
    </row>
    <row r="321" spans="8:27">
      <c r="H321" s="17"/>
      <c r="I321" s="17"/>
      <c r="J321" s="17"/>
      <c r="Z321" s="17"/>
      <c r="AA321" s="17"/>
    </row>
    <row r="322" spans="8:27">
      <c r="H322" s="17"/>
      <c r="I322" s="17"/>
      <c r="J322" s="17"/>
      <c r="Z322" s="17"/>
      <c r="AA322" s="17"/>
    </row>
    <row r="323" spans="8:27">
      <c r="H323" s="17"/>
      <c r="I323" s="17"/>
      <c r="J323" s="17"/>
      <c r="Z323" s="17"/>
      <c r="AA323" s="17"/>
    </row>
    <row r="324" spans="8:27">
      <c r="H324" s="17"/>
      <c r="I324" s="17"/>
      <c r="J324" s="17"/>
      <c r="Z324" s="17"/>
      <c r="AA324" s="17"/>
    </row>
    <row r="325" spans="8:27">
      <c r="H325" s="17"/>
      <c r="I325" s="17"/>
      <c r="J325" s="17"/>
      <c r="Z325" s="17"/>
      <c r="AA325" s="17"/>
    </row>
    <row r="326" spans="8:27">
      <c r="H326" s="17"/>
      <c r="I326" s="17"/>
      <c r="J326" s="17"/>
      <c r="Z326" s="17"/>
      <c r="AA326" s="17"/>
    </row>
    <row r="327" spans="8:27">
      <c r="H327" s="17"/>
      <c r="I327" s="17"/>
      <c r="J327" s="17"/>
      <c r="Z327" s="17"/>
      <c r="AA327" s="17"/>
    </row>
    <row r="328" spans="8:27">
      <c r="H328" s="17"/>
      <c r="I328" s="17"/>
      <c r="J328" s="17"/>
      <c r="Z328" s="17"/>
      <c r="AA328" s="17"/>
    </row>
    <row r="329" spans="8:27">
      <c r="H329" s="17"/>
      <c r="I329" s="17"/>
      <c r="J329" s="17"/>
      <c r="Z329" s="17"/>
      <c r="AA329" s="17"/>
    </row>
    <row r="330" spans="8:27">
      <c r="H330" s="17"/>
      <c r="I330" s="17"/>
      <c r="J330" s="17"/>
      <c r="Z330" s="17"/>
      <c r="AA330" s="17"/>
    </row>
    <row r="331" spans="8:27">
      <c r="H331" s="17"/>
      <c r="I331" s="17"/>
      <c r="J331" s="17"/>
      <c r="Z331" s="17"/>
      <c r="AA331" s="17"/>
    </row>
    <row r="332" spans="8:27">
      <c r="H332" s="17"/>
      <c r="I332" s="17"/>
      <c r="J332" s="17"/>
      <c r="Z332" s="17"/>
      <c r="AA332" s="17"/>
    </row>
    <row r="333" spans="8:27">
      <c r="H333" s="17"/>
      <c r="I333" s="17"/>
      <c r="J333" s="17"/>
      <c r="Z333" s="17"/>
      <c r="AA333" s="17"/>
    </row>
    <row r="334" spans="8:27">
      <c r="H334" s="17"/>
      <c r="I334" s="17"/>
      <c r="J334" s="17"/>
      <c r="Z334" s="17"/>
      <c r="AA334" s="17"/>
    </row>
    <row r="335" spans="8:27">
      <c r="H335" s="17"/>
      <c r="I335" s="17"/>
      <c r="J335" s="17"/>
      <c r="Z335" s="17"/>
      <c r="AA335" s="17"/>
    </row>
    <row r="336" spans="8:27">
      <c r="H336" s="17"/>
      <c r="I336" s="17"/>
      <c r="J336" s="17"/>
      <c r="Z336" s="17"/>
      <c r="AA336" s="17"/>
    </row>
    <row r="337" spans="8:27">
      <c r="H337" s="17"/>
      <c r="I337" s="17"/>
      <c r="J337" s="17"/>
      <c r="Z337" s="17"/>
      <c r="AA337" s="17"/>
    </row>
    <row r="338" spans="8:27">
      <c r="H338" s="17"/>
      <c r="I338" s="17"/>
      <c r="J338" s="17"/>
      <c r="Z338" s="17"/>
      <c r="AA338" s="17"/>
    </row>
    <row r="339" spans="8:27">
      <c r="H339" s="17"/>
      <c r="I339" s="17"/>
      <c r="J339" s="17"/>
      <c r="Z339" s="17"/>
      <c r="AA339" s="17"/>
    </row>
    <row r="340" spans="8:27">
      <c r="H340" s="17"/>
      <c r="I340" s="17"/>
      <c r="J340" s="17"/>
      <c r="Z340" s="17"/>
      <c r="AA340" s="17"/>
    </row>
    <row r="341" spans="8:27">
      <c r="H341" s="17"/>
      <c r="I341" s="17"/>
      <c r="J341" s="17"/>
      <c r="Z341" s="17"/>
      <c r="AA341" s="17"/>
    </row>
    <row r="342" spans="8:27">
      <c r="H342" s="17"/>
      <c r="I342" s="17"/>
      <c r="J342" s="17"/>
      <c r="Z342" s="17"/>
      <c r="AA342" s="17"/>
    </row>
    <row r="343" spans="8:27">
      <c r="H343" s="17"/>
      <c r="I343" s="17"/>
      <c r="J343" s="17"/>
      <c r="Z343" s="17"/>
      <c r="AA343" s="17"/>
    </row>
    <row r="344" spans="8:27">
      <c r="H344" s="17"/>
      <c r="I344" s="17"/>
      <c r="J344" s="17"/>
      <c r="Z344" s="17"/>
      <c r="AA344" s="17"/>
    </row>
    <row r="345" spans="8:27">
      <c r="H345" s="17"/>
      <c r="I345" s="17"/>
      <c r="J345" s="17"/>
      <c r="Z345" s="17"/>
      <c r="AA345" s="17"/>
    </row>
    <row r="346" spans="8:27">
      <c r="H346" s="17"/>
      <c r="I346" s="17"/>
      <c r="J346" s="17"/>
      <c r="Z346" s="17"/>
      <c r="AA346" s="17"/>
    </row>
    <row r="347" spans="8:27">
      <c r="H347" s="17"/>
      <c r="I347" s="17"/>
      <c r="J347" s="17"/>
      <c r="Z347" s="17"/>
      <c r="AA347" s="17"/>
    </row>
    <row r="348" spans="8:27">
      <c r="H348" s="17"/>
      <c r="I348" s="17"/>
      <c r="J348" s="17"/>
      <c r="Z348" s="17"/>
      <c r="AA348" s="17"/>
    </row>
    <row r="349" spans="8:27">
      <c r="H349" s="17"/>
      <c r="I349" s="17"/>
      <c r="J349" s="17"/>
      <c r="Z349" s="17"/>
      <c r="AA349" s="17"/>
    </row>
    <row r="350" spans="8:27">
      <c r="H350" s="17"/>
      <c r="I350" s="17"/>
      <c r="J350" s="17"/>
      <c r="Z350" s="17"/>
      <c r="AA350" s="17"/>
    </row>
    <row r="351" spans="8:27">
      <c r="H351" s="17"/>
      <c r="I351" s="17"/>
      <c r="J351" s="17"/>
      <c r="Z351" s="17"/>
      <c r="AA351" s="17"/>
    </row>
    <row r="352" spans="8:27">
      <c r="H352" s="17"/>
      <c r="I352" s="17"/>
      <c r="J352" s="17"/>
      <c r="Z352" s="17"/>
      <c r="AA352" s="17"/>
    </row>
    <row r="353" spans="8:27">
      <c r="H353" s="17"/>
      <c r="I353" s="17"/>
      <c r="J353" s="17"/>
      <c r="Z353" s="17"/>
      <c r="AA353" s="17"/>
    </row>
    <row r="354" spans="8:27">
      <c r="H354" s="17"/>
      <c r="I354" s="17"/>
      <c r="J354" s="17"/>
      <c r="Z354" s="17"/>
      <c r="AA354" s="17"/>
    </row>
    <row r="355" spans="8:27">
      <c r="H355" s="17"/>
      <c r="I355" s="17"/>
      <c r="J355" s="17"/>
      <c r="Z355" s="17"/>
      <c r="AA355" s="17"/>
    </row>
    <row r="356" spans="8:27">
      <c r="H356" s="17"/>
      <c r="I356" s="17"/>
      <c r="J356" s="17"/>
      <c r="Z356" s="17"/>
      <c r="AA356" s="17"/>
    </row>
    <row r="357" spans="8:27">
      <c r="H357" s="17"/>
      <c r="I357" s="17"/>
      <c r="J357" s="17"/>
      <c r="Z357" s="17"/>
      <c r="AA357" s="17"/>
    </row>
    <row r="358" spans="8:27">
      <c r="H358" s="17"/>
      <c r="I358" s="17"/>
      <c r="J358" s="17"/>
      <c r="Z358" s="17"/>
      <c r="AA358" s="17"/>
    </row>
    <row r="359" spans="8:27">
      <c r="H359" s="17"/>
      <c r="I359" s="17"/>
      <c r="J359" s="17"/>
      <c r="Z359" s="17"/>
      <c r="AA359" s="17"/>
    </row>
    <row r="360" spans="8:27">
      <c r="H360" s="17"/>
      <c r="I360" s="17"/>
      <c r="J360" s="17"/>
      <c r="Z360" s="17"/>
      <c r="AA360" s="17"/>
    </row>
    <row r="361" spans="8:27">
      <c r="H361" s="17"/>
      <c r="I361" s="17"/>
      <c r="J361" s="17"/>
      <c r="Z361" s="17"/>
      <c r="AA361" s="17"/>
    </row>
    <row r="362" spans="8:27">
      <c r="H362" s="17"/>
      <c r="I362" s="17"/>
      <c r="J362" s="17"/>
      <c r="Z362" s="17"/>
      <c r="AA362" s="17"/>
    </row>
    <row r="363" spans="8:27">
      <c r="H363" s="17"/>
      <c r="I363" s="17"/>
      <c r="J363" s="17"/>
      <c r="Z363" s="17"/>
      <c r="AA363" s="17"/>
    </row>
    <row r="364" spans="8:27">
      <c r="H364" s="17"/>
      <c r="I364" s="17"/>
      <c r="J364" s="17"/>
      <c r="Z364" s="17"/>
      <c r="AA364" s="17"/>
    </row>
    <row r="365" spans="8:27">
      <c r="H365" s="17"/>
      <c r="I365" s="17"/>
      <c r="J365" s="17"/>
      <c r="Z365" s="17"/>
      <c r="AA365" s="17"/>
    </row>
    <row r="366" spans="8:27">
      <c r="H366" s="17"/>
      <c r="I366" s="17"/>
      <c r="J366" s="17"/>
      <c r="Z366" s="17"/>
      <c r="AA366" s="17"/>
    </row>
    <row r="367" spans="8:27">
      <c r="H367" s="17"/>
      <c r="I367" s="17"/>
      <c r="J367" s="17"/>
      <c r="Z367" s="17"/>
      <c r="AA367" s="17"/>
    </row>
    <row r="368" spans="8:27">
      <c r="H368" s="17"/>
      <c r="I368" s="17"/>
      <c r="J368" s="17"/>
      <c r="Z368" s="17"/>
      <c r="AA368" s="17"/>
    </row>
    <row r="369" spans="8:27">
      <c r="H369" s="17"/>
      <c r="I369" s="17"/>
      <c r="J369" s="17"/>
      <c r="Z369" s="17"/>
      <c r="AA369" s="17"/>
    </row>
    <row r="370" spans="8:27">
      <c r="H370" s="17"/>
      <c r="I370" s="17"/>
      <c r="J370" s="17"/>
      <c r="Z370" s="17"/>
      <c r="AA370" s="17"/>
    </row>
    <row r="371" spans="8:27">
      <c r="H371" s="17"/>
      <c r="I371" s="17"/>
      <c r="J371" s="17"/>
      <c r="Z371" s="17"/>
      <c r="AA371" s="17"/>
    </row>
    <row r="372" spans="8:27">
      <c r="H372" s="17"/>
      <c r="I372" s="17"/>
      <c r="J372" s="17"/>
      <c r="Z372" s="17"/>
      <c r="AA372" s="17"/>
    </row>
    <row r="373" spans="8:27">
      <c r="H373" s="17"/>
      <c r="I373" s="17"/>
      <c r="J373" s="17"/>
      <c r="Z373" s="17"/>
      <c r="AA373" s="17"/>
    </row>
    <row r="374" spans="8:27">
      <c r="H374" s="17"/>
      <c r="I374" s="17"/>
      <c r="J374" s="17"/>
      <c r="Z374" s="17"/>
      <c r="AA374" s="17"/>
    </row>
    <row r="375" spans="8:27">
      <c r="H375" s="17"/>
      <c r="I375" s="17"/>
      <c r="J375" s="17"/>
      <c r="Z375" s="17"/>
      <c r="AA375" s="17"/>
    </row>
    <row r="376" spans="8:27">
      <c r="H376" s="17"/>
      <c r="I376" s="17"/>
      <c r="J376" s="17"/>
      <c r="Z376" s="17"/>
      <c r="AA376" s="17"/>
    </row>
    <row r="377" spans="8:27">
      <c r="H377" s="17"/>
      <c r="I377" s="17"/>
      <c r="J377" s="17"/>
      <c r="Z377" s="17"/>
      <c r="AA377" s="17"/>
    </row>
    <row r="378" spans="8:27">
      <c r="H378" s="17"/>
      <c r="I378" s="17"/>
      <c r="J378" s="17"/>
      <c r="Z378" s="17"/>
      <c r="AA378" s="17"/>
    </row>
    <row r="379" spans="8:27">
      <c r="H379" s="17"/>
      <c r="I379" s="17"/>
      <c r="J379" s="17"/>
      <c r="Z379" s="17"/>
      <c r="AA379" s="17"/>
    </row>
    <row r="380" spans="8:27">
      <c r="H380" s="17"/>
      <c r="I380" s="17"/>
      <c r="J380" s="17"/>
      <c r="Z380" s="17"/>
      <c r="AA380" s="17"/>
    </row>
    <row r="381" spans="8:27">
      <c r="H381" s="17"/>
      <c r="I381" s="17"/>
      <c r="J381" s="17"/>
      <c r="Z381" s="17"/>
      <c r="AA381" s="17"/>
    </row>
    <row r="382" spans="8:27">
      <c r="H382" s="17"/>
      <c r="I382" s="17"/>
      <c r="J382" s="17"/>
      <c r="Z382" s="17"/>
      <c r="AA382" s="17"/>
    </row>
    <row r="383" spans="8:27">
      <c r="H383" s="17"/>
      <c r="I383" s="17"/>
      <c r="J383" s="17"/>
      <c r="Z383" s="17"/>
      <c r="AA383" s="17"/>
    </row>
    <row r="384" spans="8:27">
      <c r="H384" s="17"/>
      <c r="I384" s="17"/>
      <c r="J384" s="17"/>
      <c r="Z384" s="17"/>
      <c r="AA384" s="17"/>
    </row>
    <row r="385" spans="8:27">
      <c r="H385" s="17"/>
      <c r="I385" s="17"/>
      <c r="J385" s="17"/>
      <c r="Z385" s="17"/>
      <c r="AA385" s="17"/>
    </row>
    <row r="386" spans="8:27">
      <c r="H386" s="17"/>
      <c r="I386" s="17"/>
      <c r="J386" s="17"/>
      <c r="Z386" s="17"/>
      <c r="AA386" s="17"/>
    </row>
    <row r="387" spans="8:27">
      <c r="H387" s="17"/>
      <c r="I387" s="17"/>
      <c r="J387" s="17"/>
      <c r="Z387" s="17"/>
      <c r="AA387" s="17"/>
    </row>
    <row r="388" spans="8:27">
      <c r="H388" s="17"/>
      <c r="I388" s="17"/>
      <c r="J388" s="17"/>
      <c r="Z388" s="17"/>
      <c r="AA388" s="17"/>
    </row>
    <row r="389" spans="8:27">
      <c r="H389" s="17"/>
      <c r="I389" s="17"/>
      <c r="J389" s="17"/>
      <c r="Z389" s="17"/>
      <c r="AA389" s="17"/>
    </row>
    <row r="390" spans="8:27">
      <c r="H390" s="17"/>
      <c r="I390" s="17"/>
      <c r="J390" s="17"/>
      <c r="Z390" s="17"/>
      <c r="AA390" s="17"/>
    </row>
    <row r="391" spans="8:27">
      <c r="H391" s="17"/>
      <c r="I391" s="17"/>
      <c r="J391" s="17"/>
      <c r="Z391" s="17"/>
      <c r="AA391" s="17"/>
    </row>
    <row r="392" spans="8:27">
      <c r="H392" s="17"/>
      <c r="I392" s="17"/>
      <c r="J392" s="17"/>
      <c r="Z392" s="17"/>
      <c r="AA392" s="17"/>
    </row>
    <row r="393" spans="8:27">
      <c r="H393" s="17"/>
      <c r="I393" s="17"/>
      <c r="J393" s="17"/>
      <c r="Z393" s="17"/>
      <c r="AA393" s="17"/>
    </row>
    <row r="394" spans="8:27">
      <c r="H394" s="17"/>
      <c r="I394" s="17"/>
      <c r="J394" s="17"/>
      <c r="Z394" s="17"/>
      <c r="AA394" s="17"/>
    </row>
    <row r="395" spans="8:27">
      <c r="H395" s="17"/>
      <c r="I395" s="17"/>
      <c r="J395" s="17"/>
      <c r="Z395" s="17"/>
      <c r="AA395" s="17"/>
    </row>
    <row r="396" spans="8:27">
      <c r="H396" s="17"/>
      <c r="I396" s="17"/>
      <c r="J396" s="17"/>
      <c r="Z396" s="17"/>
      <c r="AA396" s="17"/>
    </row>
    <row r="397" spans="8:27">
      <c r="H397" s="17"/>
      <c r="I397" s="17"/>
      <c r="J397" s="17"/>
      <c r="Z397" s="17"/>
      <c r="AA397" s="17"/>
    </row>
    <row r="398" spans="8:27">
      <c r="H398" s="17"/>
      <c r="I398" s="17"/>
      <c r="J398" s="17"/>
      <c r="Z398" s="17"/>
      <c r="AA398" s="17"/>
    </row>
    <row r="399" spans="8:27">
      <c r="H399" s="17"/>
      <c r="I399" s="17"/>
      <c r="J399" s="17"/>
      <c r="Z399" s="17"/>
      <c r="AA399" s="17"/>
    </row>
    <row r="400" spans="8:27">
      <c r="H400" s="17"/>
      <c r="I400" s="17"/>
      <c r="J400" s="17"/>
      <c r="Z400" s="17"/>
      <c r="AA400" s="17"/>
    </row>
    <row r="401" spans="8:27">
      <c r="H401" s="17"/>
      <c r="I401" s="17"/>
      <c r="J401" s="17"/>
      <c r="Z401" s="17"/>
      <c r="AA401" s="17"/>
    </row>
    <row r="402" spans="8:27">
      <c r="H402" s="17"/>
      <c r="I402" s="17"/>
      <c r="J402" s="17"/>
      <c r="Z402" s="17"/>
      <c r="AA402" s="17"/>
    </row>
    <row r="403" spans="8:27">
      <c r="H403" s="17"/>
      <c r="I403" s="17"/>
      <c r="J403" s="17"/>
      <c r="Z403" s="17"/>
      <c r="AA403" s="17"/>
    </row>
    <row r="404" spans="8:27">
      <c r="H404" s="17"/>
      <c r="I404" s="17"/>
      <c r="J404" s="17"/>
      <c r="Z404" s="17"/>
      <c r="AA404" s="17"/>
    </row>
    <row r="405" spans="8:27">
      <c r="H405" s="17"/>
      <c r="I405" s="17"/>
      <c r="J405" s="17"/>
      <c r="Z405" s="17"/>
      <c r="AA405" s="17"/>
    </row>
    <row r="406" spans="8:27">
      <c r="H406" s="17"/>
      <c r="I406" s="17"/>
      <c r="J406" s="17"/>
      <c r="Z406" s="17"/>
      <c r="AA406" s="17"/>
    </row>
    <row r="407" spans="8:27">
      <c r="H407" s="17"/>
      <c r="I407" s="17"/>
      <c r="J407" s="17"/>
      <c r="Z407" s="17"/>
      <c r="AA407" s="17"/>
    </row>
    <row r="408" spans="8:27">
      <c r="H408" s="17"/>
      <c r="I408" s="17"/>
      <c r="J408" s="17"/>
      <c r="Z408" s="17"/>
      <c r="AA408" s="17"/>
    </row>
    <row r="409" spans="8:27">
      <c r="H409" s="17"/>
      <c r="I409" s="17"/>
      <c r="J409" s="17"/>
      <c r="Z409" s="17"/>
      <c r="AA409" s="17"/>
    </row>
    <row r="410" spans="8:27">
      <c r="H410" s="17"/>
      <c r="I410" s="17"/>
      <c r="J410" s="17"/>
      <c r="Z410" s="17"/>
      <c r="AA410" s="17"/>
    </row>
    <row r="411" spans="8:27">
      <c r="H411" s="17"/>
      <c r="I411" s="17"/>
      <c r="J411" s="17"/>
      <c r="Z411" s="17"/>
      <c r="AA411" s="17"/>
    </row>
    <row r="412" spans="8:27">
      <c r="H412" s="17"/>
      <c r="I412" s="17"/>
      <c r="J412" s="17"/>
      <c r="Z412" s="17"/>
      <c r="AA412" s="17"/>
    </row>
    <row r="413" spans="8:27">
      <c r="H413" s="17"/>
      <c r="I413" s="17"/>
      <c r="J413" s="17"/>
      <c r="Z413" s="17"/>
      <c r="AA413" s="17"/>
    </row>
    <row r="414" spans="8:27">
      <c r="H414" s="17"/>
      <c r="I414" s="17"/>
      <c r="J414" s="17"/>
      <c r="Z414" s="17"/>
      <c r="AA414" s="17"/>
    </row>
    <row r="415" spans="8:27">
      <c r="H415" s="17"/>
      <c r="I415" s="17"/>
      <c r="J415" s="17"/>
      <c r="Z415" s="17"/>
      <c r="AA415" s="17"/>
    </row>
    <row r="416" spans="8:27">
      <c r="H416" s="17"/>
      <c r="I416" s="17"/>
      <c r="J416" s="17"/>
      <c r="Z416" s="17"/>
      <c r="AA416" s="17"/>
    </row>
    <row r="417" spans="8:27">
      <c r="H417" s="17"/>
      <c r="I417" s="17"/>
      <c r="J417" s="17"/>
      <c r="Z417" s="17"/>
      <c r="AA417" s="17"/>
    </row>
    <row r="418" spans="8:27">
      <c r="H418" s="17"/>
      <c r="I418" s="17"/>
      <c r="J418" s="17"/>
      <c r="Z418" s="17"/>
      <c r="AA418" s="17"/>
    </row>
    <row r="419" spans="8:27">
      <c r="H419" s="17"/>
      <c r="I419" s="17"/>
      <c r="J419" s="17"/>
      <c r="Z419" s="17"/>
      <c r="AA419" s="17"/>
    </row>
    <row r="420" spans="8:27">
      <c r="H420" s="17"/>
      <c r="I420" s="17"/>
      <c r="J420" s="17"/>
      <c r="Z420" s="17"/>
      <c r="AA420" s="17"/>
    </row>
    <row r="421" spans="8:27">
      <c r="H421" s="17"/>
      <c r="I421" s="17"/>
      <c r="J421" s="17"/>
      <c r="Z421" s="17"/>
      <c r="AA421" s="17"/>
    </row>
    <row r="422" spans="8:27">
      <c r="H422" s="17"/>
      <c r="I422" s="17"/>
      <c r="J422" s="17"/>
      <c r="Z422" s="17"/>
      <c r="AA422" s="17"/>
    </row>
    <row r="423" spans="8:27">
      <c r="H423" s="17"/>
      <c r="I423" s="17"/>
      <c r="J423" s="17"/>
      <c r="Z423" s="17"/>
      <c r="AA423" s="17"/>
    </row>
    <row r="424" spans="8:27">
      <c r="H424" s="17"/>
      <c r="I424" s="17"/>
      <c r="J424" s="17"/>
      <c r="Z424" s="17"/>
      <c r="AA424" s="17"/>
    </row>
    <row r="425" spans="8:27">
      <c r="H425" s="17"/>
      <c r="I425" s="17"/>
      <c r="J425" s="17"/>
      <c r="Z425" s="17"/>
      <c r="AA425" s="17"/>
    </row>
    <row r="426" spans="8:27">
      <c r="H426" s="17"/>
      <c r="I426" s="17"/>
      <c r="J426" s="17"/>
      <c r="Z426" s="17"/>
      <c r="AA426" s="17"/>
    </row>
    <row r="427" spans="8:27">
      <c r="H427" s="17"/>
      <c r="I427" s="17"/>
      <c r="J427" s="17"/>
      <c r="Z427" s="17"/>
      <c r="AA427" s="17"/>
    </row>
    <row r="428" spans="8:27">
      <c r="H428" s="17"/>
      <c r="I428" s="17"/>
      <c r="J428" s="17"/>
      <c r="Z428" s="17"/>
      <c r="AA428" s="17"/>
    </row>
    <row r="429" spans="8:27">
      <c r="H429" s="17"/>
      <c r="I429" s="17"/>
      <c r="J429" s="17"/>
      <c r="Z429" s="17"/>
      <c r="AA429" s="17"/>
    </row>
    <row r="430" spans="8:27">
      <c r="H430" s="17"/>
      <c r="I430" s="17"/>
      <c r="J430" s="17"/>
      <c r="Z430" s="17"/>
      <c r="AA430" s="17"/>
    </row>
    <row r="431" spans="8:27">
      <c r="H431" s="17"/>
      <c r="I431" s="17"/>
      <c r="J431" s="17"/>
      <c r="Z431" s="17"/>
      <c r="AA431" s="17"/>
    </row>
    <row r="432" spans="8:27">
      <c r="H432" s="17"/>
      <c r="I432" s="17"/>
      <c r="J432" s="17"/>
      <c r="Z432" s="17"/>
      <c r="AA432" s="17"/>
    </row>
    <row r="433" spans="8:27">
      <c r="H433" s="17"/>
      <c r="I433" s="17"/>
      <c r="J433" s="17"/>
      <c r="Z433" s="17"/>
      <c r="AA433" s="17"/>
    </row>
    <row r="434" spans="8:27">
      <c r="H434" s="17"/>
      <c r="I434" s="17"/>
      <c r="J434" s="17"/>
      <c r="Z434" s="17"/>
      <c r="AA434" s="17"/>
    </row>
    <row r="435" spans="8:27">
      <c r="H435" s="17"/>
      <c r="I435" s="17"/>
      <c r="J435" s="17"/>
      <c r="Z435" s="17"/>
      <c r="AA435" s="17"/>
    </row>
    <row r="436" spans="8:27">
      <c r="H436" s="17"/>
      <c r="I436" s="17"/>
      <c r="J436" s="17"/>
      <c r="Z436" s="17"/>
      <c r="AA436" s="17"/>
    </row>
    <row r="437" spans="8:27">
      <c r="H437" s="17"/>
      <c r="I437" s="17"/>
      <c r="J437" s="17"/>
      <c r="Z437" s="17"/>
      <c r="AA437" s="17"/>
    </row>
    <row r="438" spans="8:27">
      <c r="H438" s="17"/>
      <c r="I438" s="17"/>
      <c r="J438" s="17"/>
      <c r="Z438" s="17"/>
      <c r="AA438" s="17"/>
    </row>
    <row r="439" spans="8:27">
      <c r="H439" s="17"/>
      <c r="I439" s="17"/>
      <c r="J439" s="17"/>
      <c r="Z439" s="17"/>
      <c r="AA439" s="17"/>
    </row>
    <row r="440" spans="8:27">
      <c r="H440" s="17"/>
      <c r="I440" s="17"/>
      <c r="J440" s="17"/>
      <c r="Z440" s="17"/>
      <c r="AA440" s="17"/>
    </row>
    <row r="441" spans="8:27">
      <c r="H441" s="17"/>
      <c r="I441" s="17"/>
      <c r="J441" s="17"/>
      <c r="Z441" s="17"/>
      <c r="AA441" s="17"/>
    </row>
    <row r="442" spans="8:27">
      <c r="H442" s="17"/>
      <c r="I442" s="17"/>
      <c r="J442" s="17"/>
      <c r="Z442" s="17"/>
      <c r="AA442" s="17"/>
    </row>
    <row r="443" spans="8:27">
      <c r="H443" s="17"/>
      <c r="I443" s="17"/>
      <c r="J443" s="17"/>
      <c r="Z443" s="17"/>
      <c r="AA443" s="17"/>
    </row>
    <row r="444" spans="8:27">
      <c r="H444" s="17"/>
      <c r="I444" s="17"/>
      <c r="J444" s="17"/>
      <c r="Z444" s="17"/>
      <c r="AA444" s="17"/>
    </row>
    <row r="445" spans="8:27">
      <c r="H445" s="17"/>
      <c r="I445" s="17"/>
      <c r="J445" s="17"/>
      <c r="Z445" s="17"/>
      <c r="AA445" s="17"/>
    </row>
    <row r="446" spans="8:27">
      <c r="H446" s="17"/>
      <c r="I446" s="17"/>
      <c r="J446" s="17"/>
      <c r="Z446" s="17"/>
      <c r="AA446" s="17"/>
    </row>
    <row r="447" spans="8:27">
      <c r="H447" s="17"/>
      <c r="I447" s="17"/>
      <c r="J447" s="17"/>
      <c r="Z447" s="17"/>
      <c r="AA447" s="17"/>
    </row>
    <row r="448" spans="8:27">
      <c r="H448" s="17"/>
      <c r="I448" s="17"/>
      <c r="J448" s="17"/>
      <c r="Z448" s="17"/>
      <c r="AA448" s="17"/>
    </row>
    <row r="449" spans="8:27">
      <c r="H449" s="17"/>
      <c r="I449" s="17"/>
      <c r="J449" s="17"/>
      <c r="Z449" s="17"/>
      <c r="AA449" s="17"/>
    </row>
    <row r="450" spans="8:27">
      <c r="H450" s="17"/>
      <c r="I450" s="17"/>
      <c r="J450" s="17"/>
      <c r="Z450" s="17"/>
      <c r="AA450" s="17"/>
    </row>
    <row r="451" spans="8:27">
      <c r="H451" s="17"/>
      <c r="I451" s="17"/>
      <c r="J451" s="17"/>
      <c r="Z451" s="17"/>
      <c r="AA451" s="17"/>
    </row>
    <row r="452" spans="8:27">
      <c r="H452" s="17"/>
      <c r="I452" s="17"/>
      <c r="J452" s="17"/>
      <c r="Z452" s="17"/>
      <c r="AA452" s="17"/>
    </row>
    <row r="453" spans="8:27">
      <c r="H453" s="17"/>
      <c r="I453" s="17"/>
      <c r="J453" s="17"/>
      <c r="Z453" s="17"/>
      <c r="AA453" s="17"/>
    </row>
    <row r="454" spans="8:27">
      <c r="H454" s="17"/>
      <c r="I454" s="17"/>
      <c r="J454" s="17"/>
      <c r="Z454" s="17"/>
      <c r="AA454" s="17"/>
    </row>
    <row r="455" spans="8:27">
      <c r="H455" s="17"/>
      <c r="I455" s="17"/>
      <c r="J455" s="17"/>
      <c r="Z455" s="17"/>
      <c r="AA455" s="17"/>
    </row>
    <row r="456" spans="8:27">
      <c r="H456" s="17"/>
      <c r="I456" s="17"/>
      <c r="J456" s="17"/>
      <c r="Z456" s="17"/>
      <c r="AA456" s="17"/>
    </row>
    <row r="457" spans="8:27">
      <c r="H457" s="17"/>
      <c r="I457" s="17"/>
      <c r="J457" s="17"/>
      <c r="Z457" s="17"/>
      <c r="AA457" s="17"/>
    </row>
    <row r="458" spans="8:27">
      <c r="H458" s="17"/>
      <c r="I458" s="17"/>
      <c r="J458" s="17"/>
      <c r="Z458" s="17"/>
      <c r="AA458" s="17"/>
    </row>
    <row r="459" spans="8:27">
      <c r="H459" s="17"/>
      <c r="I459" s="17"/>
      <c r="J459" s="17"/>
      <c r="Z459" s="17"/>
      <c r="AA459" s="17"/>
    </row>
    <row r="460" spans="8:27">
      <c r="H460" s="17"/>
      <c r="I460" s="17"/>
      <c r="J460" s="17"/>
      <c r="Z460" s="17"/>
      <c r="AA460" s="17"/>
    </row>
    <row r="461" spans="8:27">
      <c r="H461" s="17"/>
      <c r="I461" s="17"/>
      <c r="J461" s="17"/>
      <c r="Z461" s="17"/>
      <c r="AA461" s="17"/>
    </row>
    <row r="462" spans="8:27">
      <c r="H462" s="17"/>
      <c r="I462" s="17"/>
      <c r="J462" s="17"/>
      <c r="Z462" s="17"/>
      <c r="AA462" s="17"/>
    </row>
    <row r="463" spans="8:27">
      <c r="H463" s="17"/>
      <c r="I463" s="17"/>
      <c r="J463" s="17"/>
      <c r="Z463" s="17"/>
      <c r="AA463" s="17"/>
    </row>
    <row r="464" spans="8:27">
      <c r="H464" s="17"/>
      <c r="I464" s="17"/>
      <c r="J464" s="17"/>
      <c r="Z464" s="17"/>
      <c r="AA464" s="17"/>
    </row>
    <row r="465" spans="8:27">
      <c r="H465" s="17"/>
      <c r="I465" s="17"/>
      <c r="J465" s="17"/>
      <c r="Z465" s="17"/>
      <c r="AA465" s="17"/>
    </row>
    <row r="466" spans="8:27">
      <c r="H466" s="17"/>
      <c r="I466" s="17"/>
      <c r="J466" s="17"/>
      <c r="Z466" s="17"/>
      <c r="AA466" s="17"/>
    </row>
    <row r="467" spans="8:27">
      <c r="H467" s="17"/>
      <c r="I467" s="17"/>
      <c r="J467" s="17"/>
      <c r="Z467" s="17"/>
      <c r="AA467" s="17"/>
    </row>
    <row r="468" spans="8:27">
      <c r="H468" s="17"/>
      <c r="I468" s="17"/>
      <c r="J468" s="17"/>
      <c r="Z468" s="17"/>
      <c r="AA468" s="17"/>
    </row>
    <row r="469" spans="8:27">
      <c r="H469" s="17"/>
      <c r="I469" s="17"/>
      <c r="J469" s="17"/>
      <c r="Z469" s="17"/>
      <c r="AA469" s="17"/>
    </row>
    <row r="470" spans="8:27">
      <c r="H470" s="17"/>
      <c r="I470" s="17"/>
      <c r="J470" s="17"/>
      <c r="Z470" s="17"/>
      <c r="AA470" s="17"/>
    </row>
    <row r="471" spans="8:27">
      <c r="H471" s="17"/>
      <c r="I471" s="17"/>
      <c r="J471" s="17"/>
      <c r="Z471" s="17"/>
      <c r="AA471" s="17"/>
    </row>
    <row r="472" spans="8:27">
      <c r="H472" s="17"/>
      <c r="I472" s="17"/>
      <c r="J472" s="17"/>
      <c r="Z472" s="17"/>
      <c r="AA472" s="17"/>
    </row>
    <row r="473" spans="8:27">
      <c r="H473" s="17"/>
      <c r="I473" s="17"/>
      <c r="J473" s="17"/>
      <c r="Z473" s="17"/>
      <c r="AA473" s="17"/>
    </row>
    <row r="474" spans="8:27">
      <c r="H474" s="17"/>
      <c r="I474" s="17"/>
      <c r="J474" s="17"/>
      <c r="Z474" s="17"/>
      <c r="AA474" s="17"/>
    </row>
    <row r="475" spans="8:27">
      <c r="H475" s="17"/>
      <c r="I475" s="17"/>
      <c r="J475" s="17"/>
      <c r="Z475" s="17"/>
      <c r="AA475" s="17"/>
    </row>
    <row r="476" spans="8:27">
      <c r="H476" s="17"/>
      <c r="I476" s="17"/>
      <c r="J476" s="17"/>
      <c r="Z476" s="17"/>
      <c r="AA476" s="17"/>
    </row>
    <row r="477" spans="8:27">
      <c r="H477" s="17"/>
      <c r="I477" s="17"/>
      <c r="J477" s="17"/>
      <c r="Z477" s="17"/>
      <c r="AA477" s="17"/>
    </row>
    <row r="478" spans="8:27">
      <c r="H478" s="17"/>
      <c r="I478" s="17"/>
      <c r="J478" s="17"/>
      <c r="Z478" s="17"/>
      <c r="AA478" s="17"/>
    </row>
    <row r="479" spans="8:27">
      <c r="H479" s="17"/>
      <c r="I479" s="17"/>
      <c r="J479" s="17"/>
      <c r="Z479" s="17"/>
      <c r="AA479" s="17"/>
    </row>
    <row r="480" spans="8:27">
      <c r="H480" s="17"/>
      <c r="I480" s="17"/>
      <c r="J480" s="17"/>
      <c r="Z480" s="17"/>
      <c r="AA480" s="17"/>
    </row>
    <row r="481" spans="8:27">
      <c r="H481" s="17"/>
      <c r="I481" s="17"/>
      <c r="J481" s="17"/>
      <c r="Z481" s="17"/>
      <c r="AA481" s="17"/>
    </row>
    <row r="482" spans="8:27">
      <c r="H482" s="17"/>
      <c r="I482" s="17"/>
      <c r="J482" s="17"/>
      <c r="Z482" s="17"/>
      <c r="AA482" s="17"/>
    </row>
    <row r="483" spans="8:27">
      <c r="H483" s="17"/>
      <c r="I483" s="17"/>
      <c r="J483" s="17"/>
      <c r="Z483" s="17"/>
      <c r="AA483" s="17"/>
    </row>
    <row r="484" spans="8:27">
      <c r="H484" s="17"/>
      <c r="I484" s="17"/>
      <c r="J484" s="17"/>
      <c r="Z484" s="17"/>
      <c r="AA484" s="17"/>
    </row>
    <row r="485" spans="8:27">
      <c r="H485" s="17"/>
      <c r="I485" s="17"/>
      <c r="J485" s="17"/>
      <c r="Z485" s="17"/>
      <c r="AA485" s="17"/>
    </row>
    <row r="486" spans="8:27">
      <c r="H486" s="17"/>
      <c r="I486" s="17"/>
      <c r="J486" s="17"/>
      <c r="Z486" s="17"/>
      <c r="AA486" s="17"/>
    </row>
    <row r="487" spans="8:27">
      <c r="H487" s="17"/>
      <c r="I487" s="17"/>
      <c r="J487" s="17"/>
      <c r="Z487" s="17"/>
      <c r="AA487" s="17"/>
    </row>
    <row r="488" spans="8:27">
      <c r="H488" s="17"/>
      <c r="I488" s="17"/>
      <c r="J488" s="17"/>
      <c r="Z488" s="17"/>
      <c r="AA488" s="17"/>
    </row>
    <row r="489" spans="8:27">
      <c r="H489" s="17"/>
      <c r="I489" s="17"/>
      <c r="J489" s="17"/>
      <c r="Z489" s="17"/>
      <c r="AA489" s="17"/>
    </row>
    <row r="490" spans="8:27">
      <c r="H490" s="17"/>
      <c r="I490" s="17"/>
      <c r="J490" s="17"/>
      <c r="Z490" s="17"/>
      <c r="AA490" s="17"/>
    </row>
    <row r="491" spans="8:27">
      <c r="H491" s="17"/>
      <c r="I491" s="17"/>
      <c r="J491" s="17"/>
      <c r="Z491" s="17"/>
      <c r="AA491" s="17"/>
    </row>
    <row r="492" spans="8:27">
      <c r="H492" s="17"/>
      <c r="I492" s="17"/>
      <c r="J492" s="17"/>
      <c r="Z492" s="17"/>
      <c r="AA492" s="17"/>
    </row>
    <row r="493" spans="8:27">
      <c r="H493" s="17"/>
      <c r="I493" s="17"/>
      <c r="J493" s="17"/>
      <c r="Z493" s="17"/>
      <c r="AA493" s="17"/>
    </row>
    <row r="494" spans="8:27">
      <c r="H494" s="17"/>
      <c r="I494" s="17"/>
      <c r="J494" s="17"/>
      <c r="Z494" s="17"/>
      <c r="AA494" s="17"/>
    </row>
    <row r="495" spans="8:27">
      <c r="H495" s="17"/>
      <c r="I495" s="17"/>
      <c r="J495" s="17"/>
      <c r="Z495" s="17"/>
      <c r="AA495" s="17"/>
    </row>
    <row r="496" spans="8:27">
      <c r="H496" s="17"/>
      <c r="I496" s="17"/>
      <c r="J496" s="17"/>
      <c r="Z496" s="17"/>
      <c r="AA496" s="17"/>
    </row>
    <row r="497" spans="8:27">
      <c r="H497" s="17"/>
      <c r="I497" s="17"/>
      <c r="J497" s="17"/>
      <c r="Z497" s="17"/>
      <c r="AA497" s="17"/>
    </row>
    <row r="498" spans="8:27">
      <c r="H498" s="17"/>
      <c r="I498" s="17"/>
      <c r="J498" s="17"/>
      <c r="Z498" s="17"/>
      <c r="AA498" s="17"/>
    </row>
    <row r="499" spans="8:27">
      <c r="H499" s="17"/>
      <c r="I499" s="17"/>
      <c r="J499" s="17"/>
      <c r="Z499" s="17"/>
      <c r="AA499" s="17"/>
    </row>
    <row r="500" spans="8:27">
      <c r="H500" s="17"/>
      <c r="I500" s="17"/>
      <c r="J500" s="17"/>
      <c r="Z500" s="17"/>
      <c r="AA500" s="17"/>
    </row>
    <row r="501" spans="8:27">
      <c r="H501" s="17"/>
      <c r="I501" s="17"/>
      <c r="J501" s="17"/>
      <c r="Z501" s="17"/>
      <c r="AA501" s="17"/>
    </row>
    <row r="502" spans="8:27">
      <c r="H502" s="17"/>
      <c r="I502" s="17"/>
      <c r="J502" s="17"/>
      <c r="Z502" s="17"/>
      <c r="AA502" s="17"/>
    </row>
    <row r="503" spans="8:27">
      <c r="H503" s="17"/>
      <c r="I503" s="17"/>
      <c r="J503" s="17"/>
      <c r="Z503" s="17"/>
      <c r="AA503" s="17"/>
    </row>
    <row r="504" spans="8:27">
      <c r="H504" s="17"/>
      <c r="I504" s="17"/>
      <c r="J504" s="17"/>
      <c r="Z504" s="17"/>
      <c r="AA504" s="17"/>
    </row>
    <row r="505" spans="8:27">
      <c r="H505" s="17"/>
      <c r="I505" s="17"/>
      <c r="J505" s="17"/>
      <c r="Z505" s="17"/>
      <c r="AA505" s="17"/>
    </row>
    <row r="506" spans="8:27">
      <c r="H506" s="17"/>
      <c r="I506" s="17"/>
      <c r="J506" s="17"/>
      <c r="Z506" s="17"/>
      <c r="AA506" s="17"/>
    </row>
    <row r="507" spans="8:27">
      <c r="H507" s="17"/>
      <c r="I507" s="17"/>
      <c r="J507" s="17"/>
      <c r="Z507" s="17"/>
      <c r="AA507" s="17"/>
    </row>
    <row r="508" spans="8:27">
      <c r="H508" s="17"/>
      <c r="I508" s="17"/>
      <c r="J508" s="17"/>
      <c r="Z508" s="17"/>
      <c r="AA508" s="17"/>
    </row>
    <row r="509" spans="8:27">
      <c r="H509" s="17"/>
      <c r="I509" s="17"/>
      <c r="J509" s="17"/>
      <c r="Z509" s="17"/>
      <c r="AA509" s="17"/>
    </row>
    <row r="510" spans="8:27">
      <c r="H510" s="17"/>
      <c r="I510" s="17"/>
      <c r="J510" s="17"/>
      <c r="Z510" s="17"/>
      <c r="AA510" s="17"/>
    </row>
    <row r="511" spans="8:27">
      <c r="H511" s="17"/>
      <c r="I511" s="17"/>
      <c r="J511" s="17"/>
      <c r="Z511" s="17"/>
      <c r="AA511" s="17"/>
    </row>
    <row r="512" spans="8:27">
      <c r="H512" s="17"/>
      <c r="I512" s="17"/>
      <c r="J512" s="17"/>
      <c r="Z512" s="17"/>
      <c r="AA512" s="17"/>
    </row>
    <row r="513" spans="8:27">
      <c r="H513" s="17"/>
      <c r="I513" s="17"/>
      <c r="J513" s="17"/>
      <c r="Z513" s="17"/>
      <c r="AA513" s="17"/>
    </row>
    <row r="514" spans="8:27">
      <c r="H514" s="17"/>
      <c r="I514" s="17"/>
      <c r="J514" s="17"/>
      <c r="Z514" s="17"/>
      <c r="AA514" s="17"/>
    </row>
    <row r="515" spans="8:27">
      <c r="H515" s="17"/>
      <c r="I515" s="17"/>
      <c r="J515" s="17"/>
      <c r="Z515" s="17"/>
      <c r="AA515" s="17"/>
    </row>
    <row r="516" spans="8:27">
      <c r="H516" s="17"/>
      <c r="I516" s="17"/>
      <c r="J516" s="17"/>
      <c r="Z516" s="17"/>
      <c r="AA516" s="17"/>
    </row>
    <row r="517" spans="8:27">
      <c r="H517" s="17"/>
      <c r="I517" s="17"/>
      <c r="J517" s="17"/>
      <c r="Z517" s="17"/>
      <c r="AA517" s="17"/>
    </row>
    <row r="518" spans="8:27">
      <c r="H518" s="17"/>
      <c r="I518" s="17"/>
      <c r="J518" s="17"/>
      <c r="Z518" s="17"/>
      <c r="AA518" s="17"/>
    </row>
    <row r="519" spans="8:27">
      <c r="H519" s="17"/>
      <c r="I519" s="17"/>
      <c r="J519" s="17"/>
      <c r="Z519" s="17"/>
      <c r="AA519" s="17"/>
    </row>
    <row r="520" spans="8:27">
      <c r="H520" s="17"/>
      <c r="I520" s="17"/>
      <c r="J520" s="17"/>
      <c r="Z520" s="17"/>
      <c r="AA520" s="17"/>
    </row>
    <row r="521" spans="8:27">
      <c r="H521" s="17"/>
      <c r="I521" s="17"/>
      <c r="J521" s="17"/>
      <c r="Z521" s="17"/>
      <c r="AA521" s="17"/>
    </row>
    <row r="522" spans="8:27">
      <c r="H522" s="17"/>
      <c r="I522" s="17"/>
      <c r="J522" s="17"/>
      <c r="Z522" s="17"/>
      <c r="AA522" s="17"/>
    </row>
    <row r="523" spans="8:27">
      <c r="H523" s="17"/>
      <c r="I523" s="17"/>
      <c r="J523" s="17"/>
      <c r="Z523" s="17"/>
      <c r="AA523" s="17"/>
    </row>
    <row r="524" spans="8:27">
      <c r="H524" s="17"/>
      <c r="I524" s="17"/>
      <c r="J524" s="17"/>
      <c r="Z524" s="17"/>
      <c r="AA524" s="17"/>
    </row>
    <row r="525" spans="8:27">
      <c r="H525" s="17"/>
      <c r="I525" s="17"/>
      <c r="J525" s="17"/>
      <c r="Z525" s="17"/>
      <c r="AA525" s="17"/>
    </row>
    <row r="526" spans="8:27">
      <c r="H526" s="17"/>
      <c r="I526" s="17"/>
      <c r="J526" s="17"/>
      <c r="Z526" s="17"/>
      <c r="AA526" s="17"/>
    </row>
    <row r="527" spans="8:27">
      <c r="H527" s="17"/>
      <c r="I527" s="17"/>
      <c r="J527" s="17"/>
      <c r="Z527" s="17"/>
      <c r="AA527" s="17"/>
    </row>
    <row r="528" spans="8:27">
      <c r="H528" s="17"/>
      <c r="I528" s="17"/>
      <c r="J528" s="17"/>
      <c r="Z528" s="17"/>
      <c r="AA528" s="17"/>
    </row>
    <row r="529" spans="8:27">
      <c r="H529" s="17"/>
      <c r="I529" s="17"/>
      <c r="J529" s="17"/>
      <c r="Z529" s="17"/>
      <c r="AA529" s="17"/>
    </row>
    <row r="530" spans="8:27">
      <c r="H530" s="17"/>
      <c r="I530" s="17"/>
      <c r="J530" s="17"/>
      <c r="Z530" s="17"/>
      <c r="AA530" s="17"/>
    </row>
    <row r="531" spans="8:27">
      <c r="H531" s="17"/>
      <c r="I531" s="17"/>
      <c r="J531" s="17"/>
      <c r="Z531" s="17"/>
      <c r="AA531" s="17"/>
    </row>
    <row r="532" spans="8:27">
      <c r="H532" s="17"/>
      <c r="I532" s="17"/>
      <c r="J532" s="17"/>
      <c r="Z532" s="17"/>
      <c r="AA532" s="17"/>
    </row>
    <row r="533" spans="8:27">
      <c r="H533" s="17"/>
      <c r="I533" s="17"/>
      <c r="J533" s="17"/>
      <c r="Z533" s="17"/>
      <c r="AA533" s="17"/>
    </row>
    <row r="534" spans="8:27">
      <c r="H534" s="17"/>
      <c r="I534" s="17"/>
      <c r="J534" s="17"/>
      <c r="Z534" s="17"/>
      <c r="AA534" s="17"/>
    </row>
    <row r="535" spans="8:27">
      <c r="H535" s="17"/>
      <c r="I535" s="17"/>
      <c r="J535" s="17"/>
      <c r="Z535" s="17"/>
      <c r="AA535" s="17"/>
    </row>
    <row r="536" spans="8:27">
      <c r="H536" s="17"/>
      <c r="I536" s="17"/>
      <c r="J536" s="17"/>
      <c r="Z536" s="17"/>
      <c r="AA536" s="17"/>
    </row>
    <row r="537" spans="8:27">
      <c r="H537" s="17"/>
      <c r="I537" s="17"/>
      <c r="J537" s="17"/>
      <c r="Z537" s="17"/>
      <c r="AA537" s="17"/>
    </row>
    <row r="538" spans="8:27">
      <c r="H538" s="17"/>
      <c r="I538" s="17"/>
      <c r="J538" s="17"/>
      <c r="Z538" s="17"/>
      <c r="AA538" s="17"/>
    </row>
    <row r="539" spans="8:27">
      <c r="H539" s="17"/>
      <c r="I539" s="17"/>
      <c r="J539" s="17"/>
      <c r="Z539" s="17"/>
      <c r="AA539" s="17"/>
    </row>
    <row r="540" spans="8:27">
      <c r="H540" s="17"/>
      <c r="I540" s="17"/>
      <c r="J540" s="17"/>
      <c r="Z540" s="17"/>
      <c r="AA540" s="17"/>
    </row>
    <row r="541" spans="8:27">
      <c r="H541" s="17"/>
      <c r="I541" s="17"/>
      <c r="J541" s="17"/>
      <c r="Z541" s="17"/>
      <c r="AA541" s="17"/>
    </row>
    <row r="542" spans="8:27">
      <c r="H542" s="17"/>
      <c r="I542" s="17"/>
      <c r="J542" s="17"/>
      <c r="Z542" s="17"/>
      <c r="AA542" s="17"/>
    </row>
    <row r="543" spans="8:27">
      <c r="H543" s="17"/>
      <c r="I543" s="17"/>
      <c r="J543" s="17"/>
      <c r="Z543" s="17"/>
      <c r="AA543" s="17"/>
    </row>
    <row r="544" spans="8:27">
      <c r="H544" s="17"/>
      <c r="I544" s="17"/>
      <c r="J544" s="17"/>
      <c r="Z544" s="17"/>
      <c r="AA544" s="17"/>
    </row>
    <row r="545" spans="8:27">
      <c r="H545" s="17"/>
      <c r="I545" s="17"/>
      <c r="J545" s="17"/>
      <c r="Z545" s="17"/>
      <c r="AA545" s="17"/>
    </row>
    <row r="546" spans="8:27">
      <c r="H546" s="17"/>
      <c r="I546" s="17"/>
      <c r="J546" s="17"/>
      <c r="Z546" s="17"/>
      <c r="AA546" s="17"/>
    </row>
    <row r="547" spans="8:27">
      <c r="H547" s="17"/>
      <c r="I547" s="17"/>
      <c r="J547" s="17"/>
      <c r="Z547" s="17"/>
      <c r="AA547" s="17"/>
    </row>
    <row r="548" spans="8:27">
      <c r="H548" s="17"/>
      <c r="I548" s="17"/>
      <c r="J548" s="17"/>
      <c r="Z548" s="17"/>
      <c r="AA548" s="17"/>
    </row>
    <row r="549" spans="8:27">
      <c r="H549" s="17"/>
      <c r="I549" s="17"/>
      <c r="J549" s="17"/>
      <c r="Z549" s="17"/>
      <c r="AA549" s="17"/>
    </row>
    <row r="550" spans="8:27">
      <c r="H550" s="17"/>
      <c r="I550" s="17"/>
      <c r="J550" s="17"/>
      <c r="Z550" s="17"/>
      <c r="AA550" s="17"/>
    </row>
    <row r="551" spans="8:27">
      <c r="H551" s="17"/>
      <c r="I551" s="17"/>
      <c r="J551" s="17"/>
      <c r="Z551" s="17"/>
      <c r="AA551" s="17"/>
    </row>
    <row r="552" spans="8:27">
      <c r="H552" s="17"/>
      <c r="I552" s="17"/>
      <c r="J552" s="17"/>
      <c r="Z552" s="17"/>
      <c r="AA552" s="17"/>
    </row>
    <row r="553" spans="8:27">
      <c r="H553" s="17"/>
      <c r="I553" s="17"/>
      <c r="J553" s="17"/>
      <c r="Z553" s="17"/>
      <c r="AA553" s="17"/>
    </row>
    <row r="554" spans="8:27">
      <c r="H554" s="17"/>
      <c r="I554" s="17"/>
      <c r="J554" s="17"/>
      <c r="Z554" s="17"/>
      <c r="AA554" s="17"/>
    </row>
    <row r="555" spans="8:27">
      <c r="H555" s="17"/>
      <c r="I555" s="17"/>
      <c r="J555" s="17"/>
      <c r="Z555" s="17"/>
      <c r="AA555" s="17"/>
    </row>
    <row r="556" spans="8:27">
      <c r="H556" s="17"/>
      <c r="I556" s="17"/>
      <c r="J556" s="17"/>
      <c r="Z556" s="17"/>
      <c r="AA556" s="17"/>
    </row>
    <row r="557" spans="8:27">
      <c r="H557" s="17"/>
      <c r="I557" s="17"/>
      <c r="J557" s="17"/>
      <c r="Z557" s="17"/>
      <c r="AA557" s="17"/>
    </row>
    <row r="558" spans="8:27">
      <c r="H558" s="17"/>
      <c r="I558" s="17"/>
      <c r="J558" s="17"/>
      <c r="Z558" s="17"/>
      <c r="AA558" s="17"/>
    </row>
    <row r="559" spans="8:27">
      <c r="H559" s="17"/>
      <c r="I559" s="17"/>
      <c r="J559" s="17"/>
      <c r="Z559" s="17"/>
      <c r="AA559" s="17"/>
    </row>
    <row r="560" spans="8:27">
      <c r="H560" s="17"/>
      <c r="I560" s="17"/>
      <c r="J560" s="17"/>
      <c r="Z560" s="17"/>
      <c r="AA560" s="17"/>
    </row>
    <row r="561" spans="8:27">
      <c r="H561" s="17"/>
      <c r="I561" s="17"/>
      <c r="J561" s="17"/>
      <c r="Z561" s="17"/>
      <c r="AA561" s="17"/>
    </row>
    <row r="562" spans="8:27">
      <c r="H562" s="17"/>
      <c r="I562" s="17"/>
      <c r="J562" s="17"/>
      <c r="Z562" s="17"/>
      <c r="AA562" s="17"/>
    </row>
    <row r="563" spans="8:27">
      <c r="H563" s="17"/>
      <c r="I563" s="17"/>
      <c r="J563" s="17"/>
      <c r="Z563" s="17"/>
      <c r="AA563" s="17"/>
    </row>
    <row r="564" spans="8:27">
      <c r="H564" s="17"/>
      <c r="I564" s="17"/>
      <c r="J564" s="17"/>
      <c r="Z564" s="17"/>
      <c r="AA564" s="17"/>
    </row>
    <row r="565" spans="8:27">
      <c r="H565" s="17"/>
      <c r="I565" s="17"/>
      <c r="J565" s="17"/>
      <c r="Z565" s="17"/>
      <c r="AA565" s="17"/>
    </row>
    <row r="566" spans="8:27">
      <c r="H566" s="17"/>
      <c r="I566" s="17"/>
      <c r="J566" s="17"/>
      <c r="Z566" s="17"/>
      <c r="AA566" s="17"/>
    </row>
    <row r="567" spans="8:27">
      <c r="H567" s="17"/>
      <c r="I567" s="17"/>
      <c r="J567" s="17"/>
      <c r="Z567" s="17"/>
      <c r="AA567" s="17"/>
    </row>
    <row r="568" spans="8:27">
      <c r="H568" s="17"/>
      <c r="I568" s="17"/>
      <c r="J568" s="17"/>
      <c r="Z568" s="17"/>
      <c r="AA568" s="17"/>
    </row>
    <row r="569" spans="8:27">
      <c r="H569" s="17"/>
      <c r="I569" s="17"/>
      <c r="J569" s="17"/>
      <c r="Z569" s="17"/>
      <c r="AA569" s="17"/>
    </row>
    <row r="570" spans="8:27">
      <c r="H570" s="17"/>
      <c r="I570" s="17"/>
      <c r="J570" s="17"/>
      <c r="Z570" s="17"/>
      <c r="AA570" s="17"/>
    </row>
    <row r="571" spans="8:27">
      <c r="H571" s="17"/>
      <c r="I571" s="17"/>
      <c r="J571" s="17"/>
      <c r="Z571" s="17"/>
      <c r="AA571" s="17"/>
    </row>
    <row r="572" spans="8:27">
      <c r="H572" s="17"/>
      <c r="I572" s="17"/>
      <c r="J572" s="17"/>
      <c r="Z572" s="17"/>
      <c r="AA572" s="17"/>
    </row>
    <row r="573" spans="8:27">
      <c r="H573" s="17"/>
      <c r="I573" s="17"/>
      <c r="J573" s="17"/>
      <c r="Z573" s="17"/>
      <c r="AA573" s="17"/>
    </row>
    <row r="574" spans="8:27">
      <c r="H574" s="17"/>
      <c r="I574" s="17"/>
      <c r="J574" s="17"/>
      <c r="Z574" s="17"/>
      <c r="AA574" s="17"/>
    </row>
    <row r="575" spans="8:27">
      <c r="H575" s="17"/>
      <c r="I575" s="17"/>
      <c r="J575" s="17"/>
      <c r="Z575" s="17"/>
      <c r="AA575" s="17"/>
    </row>
    <row r="576" spans="8:27">
      <c r="H576" s="17"/>
      <c r="I576" s="17"/>
      <c r="J576" s="17"/>
      <c r="Z576" s="17"/>
      <c r="AA576" s="17"/>
    </row>
    <row r="577" spans="8:27">
      <c r="H577" s="17"/>
      <c r="I577" s="17"/>
      <c r="J577" s="17"/>
      <c r="Z577" s="17"/>
      <c r="AA577" s="17"/>
    </row>
    <row r="578" spans="8:27">
      <c r="H578" s="17"/>
      <c r="I578" s="17"/>
      <c r="J578" s="17"/>
      <c r="Z578" s="17"/>
      <c r="AA578" s="17"/>
    </row>
    <row r="579" spans="8:27">
      <c r="H579" s="17"/>
      <c r="I579" s="17"/>
      <c r="J579" s="17"/>
      <c r="Z579" s="17"/>
      <c r="AA579" s="17"/>
    </row>
    <row r="580" spans="8:27">
      <c r="H580" s="17"/>
      <c r="I580" s="17"/>
      <c r="J580" s="17"/>
      <c r="Z580" s="17"/>
      <c r="AA580" s="17"/>
    </row>
    <row r="581" spans="8:27">
      <c r="H581" s="17"/>
      <c r="I581" s="17"/>
      <c r="J581" s="17"/>
      <c r="Z581" s="17"/>
      <c r="AA581" s="17"/>
    </row>
    <row r="582" spans="8:27">
      <c r="H582" s="17"/>
      <c r="I582" s="17"/>
      <c r="J582" s="17"/>
      <c r="Z582" s="17"/>
      <c r="AA582" s="17"/>
    </row>
    <row r="583" spans="8:27">
      <c r="H583" s="17"/>
      <c r="I583" s="17"/>
      <c r="J583" s="17"/>
      <c r="Z583" s="17"/>
      <c r="AA583" s="17"/>
    </row>
    <row r="584" spans="8:27">
      <c r="H584" s="17"/>
      <c r="I584" s="17"/>
      <c r="J584" s="17"/>
      <c r="Z584" s="17"/>
      <c r="AA584" s="17"/>
    </row>
    <row r="585" spans="8:27">
      <c r="H585" s="17"/>
      <c r="I585" s="17"/>
      <c r="J585" s="17"/>
      <c r="Z585" s="17"/>
      <c r="AA585" s="17"/>
    </row>
    <row r="586" spans="8:27">
      <c r="H586" s="17"/>
      <c r="I586" s="17"/>
      <c r="J586" s="17"/>
      <c r="Z586" s="17"/>
      <c r="AA586" s="17"/>
    </row>
    <row r="587" spans="8:27">
      <c r="H587" s="17"/>
      <c r="I587" s="17"/>
      <c r="J587" s="17"/>
      <c r="Z587" s="17"/>
      <c r="AA587" s="17"/>
    </row>
    <row r="588" spans="8:27">
      <c r="H588" s="17"/>
      <c r="I588" s="17"/>
      <c r="J588" s="17"/>
      <c r="Z588" s="17"/>
      <c r="AA588" s="17"/>
    </row>
    <row r="589" spans="8:27">
      <c r="H589" s="17"/>
      <c r="I589" s="17"/>
      <c r="J589" s="17"/>
      <c r="Z589" s="17"/>
      <c r="AA589" s="17"/>
    </row>
    <row r="590" spans="8:27">
      <c r="H590" s="17"/>
      <c r="I590" s="17"/>
      <c r="J590" s="17"/>
      <c r="Z590" s="17"/>
      <c r="AA590" s="17"/>
    </row>
    <row r="591" spans="8:27">
      <c r="H591" s="17"/>
      <c r="I591" s="17"/>
      <c r="J591" s="17"/>
      <c r="Z591" s="17"/>
      <c r="AA591" s="17"/>
    </row>
    <row r="592" spans="8:27">
      <c r="H592" s="17"/>
      <c r="I592" s="17"/>
      <c r="J592" s="17"/>
      <c r="Z592" s="17"/>
      <c r="AA592" s="17"/>
    </row>
    <row r="593" spans="8:27">
      <c r="H593" s="17"/>
      <c r="I593" s="17"/>
      <c r="J593" s="17"/>
      <c r="Z593" s="17"/>
      <c r="AA593" s="17"/>
    </row>
    <row r="594" spans="8:27">
      <c r="H594" s="17"/>
      <c r="I594" s="17"/>
      <c r="J594" s="17"/>
      <c r="Z594" s="17"/>
      <c r="AA594" s="17"/>
    </row>
    <row r="595" spans="8:27">
      <c r="H595" s="17"/>
      <c r="I595" s="17"/>
      <c r="J595" s="17"/>
      <c r="Z595" s="17"/>
      <c r="AA595" s="17"/>
    </row>
    <row r="596" spans="8:27">
      <c r="H596" s="17"/>
      <c r="I596" s="17"/>
      <c r="J596" s="17"/>
      <c r="Z596" s="17"/>
      <c r="AA596" s="17"/>
    </row>
    <row r="597" spans="8:27">
      <c r="H597" s="17"/>
      <c r="I597" s="17"/>
      <c r="J597" s="17"/>
      <c r="Z597" s="17"/>
      <c r="AA597" s="17"/>
    </row>
    <row r="598" spans="8:27">
      <c r="H598" s="17"/>
      <c r="I598" s="17"/>
      <c r="J598" s="17"/>
      <c r="Z598" s="17"/>
      <c r="AA598" s="17"/>
    </row>
    <row r="599" spans="8:27">
      <c r="H599" s="17"/>
      <c r="I599" s="17"/>
      <c r="J599" s="17"/>
      <c r="Z599" s="17"/>
      <c r="AA599" s="17"/>
    </row>
    <row r="600" spans="8:27">
      <c r="H600" s="17"/>
      <c r="I600" s="17"/>
      <c r="J600" s="17"/>
      <c r="Z600" s="17"/>
      <c r="AA600" s="17"/>
    </row>
    <row r="601" spans="8:27">
      <c r="H601" s="17"/>
      <c r="I601" s="17"/>
      <c r="J601" s="17"/>
      <c r="Z601" s="17"/>
      <c r="AA601" s="17"/>
    </row>
    <row r="602" spans="8:27">
      <c r="H602" s="17"/>
      <c r="I602" s="17"/>
      <c r="J602" s="17"/>
      <c r="Z602" s="17"/>
      <c r="AA602" s="17"/>
    </row>
    <row r="603" spans="8:27">
      <c r="H603" s="17"/>
      <c r="I603" s="17"/>
      <c r="J603" s="17"/>
      <c r="Z603" s="17"/>
      <c r="AA603" s="17"/>
    </row>
    <row r="604" spans="8:27">
      <c r="H604" s="17"/>
      <c r="I604" s="17"/>
      <c r="J604" s="17"/>
      <c r="Z604" s="17"/>
      <c r="AA604" s="17"/>
    </row>
    <row r="605" spans="8:27">
      <c r="H605" s="17"/>
      <c r="I605" s="17"/>
      <c r="J605" s="17"/>
      <c r="Z605" s="17"/>
      <c r="AA605" s="17"/>
    </row>
    <row r="606" spans="8:27">
      <c r="H606" s="17"/>
      <c r="I606" s="17"/>
      <c r="J606" s="17"/>
      <c r="Z606" s="17"/>
      <c r="AA606" s="17"/>
    </row>
    <row r="607" spans="8:27">
      <c r="H607" s="17"/>
      <c r="I607" s="17"/>
      <c r="J607" s="17"/>
      <c r="Z607" s="17"/>
      <c r="AA607" s="17"/>
    </row>
    <row r="608" spans="8:27">
      <c r="H608" s="17"/>
      <c r="I608" s="17"/>
      <c r="J608" s="17"/>
      <c r="Z608" s="17"/>
      <c r="AA608" s="17"/>
    </row>
    <row r="609" spans="8:27">
      <c r="H609" s="17"/>
      <c r="I609" s="17"/>
      <c r="J609" s="17"/>
      <c r="Z609" s="17"/>
      <c r="AA609" s="17"/>
    </row>
    <row r="610" spans="8:27">
      <c r="H610" s="17"/>
      <c r="I610" s="17"/>
      <c r="J610" s="17"/>
      <c r="Z610" s="17"/>
      <c r="AA610" s="17"/>
    </row>
    <row r="611" spans="8:27">
      <c r="H611" s="17"/>
      <c r="I611" s="17"/>
      <c r="J611" s="17"/>
      <c r="Z611" s="17"/>
      <c r="AA611" s="17"/>
    </row>
    <row r="612" spans="8:27">
      <c r="H612" s="17"/>
      <c r="I612" s="17"/>
      <c r="J612" s="17"/>
      <c r="Z612" s="17"/>
      <c r="AA612" s="17"/>
    </row>
    <row r="613" spans="8:27">
      <c r="H613" s="17"/>
      <c r="I613" s="17"/>
      <c r="J613" s="17"/>
      <c r="Z613" s="17"/>
      <c r="AA613" s="17"/>
    </row>
    <row r="614" spans="8:27">
      <c r="H614" s="17"/>
      <c r="I614" s="17"/>
      <c r="J614" s="17"/>
      <c r="Z614" s="17"/>
      <c r="AA614" s="17"/>
    </row>
    <row r="615" spans="8:27">
      <c r="H615" s="17"/>
      <c r="I615" s="17"/>
      <c r="J615" s="17"/>
      <c r="Z615" s="17"/>
      <c r="AA615" s="17"/>
    </row>
    <row r="616" spans="8:27">
      <c r="H616" s="17"/>
      <c r="I616" s="17"/>
      <c r="J616" s="17"/>
      <c r="Z616" s="17"/>
      <c r="AA616" s="17"/>
    </row>
    <row r="617" spans="8:27">
      <c r="H617" s="17"/>
      <c r="I617" s="17"/>
      <c r="J617" s="17"/>
      <c r="Z617" s="17"/>
      <c r="AA617" s="17"/>
    </row>
    <row r="618" spans="8:27">
      <c r="H618" s="17"/>
      <c r="I618" s="17"/>
      <c r="J618" s="17"/>
      <c r="Z618" s="17"/>
      <c r="AA618" s="17"/>
    </row>
    <row r="619" spans="8:27">
      <c r="H619" s="17"/>
      <c r="I619" s="17"/>
      <c r="J619" s="17"/>
      <c r="Z619" s="17"/>
      <c r="AA619" s="17"/>
    </row>
    <row r="620" spans="8:27">
      <c r="H620" s="17"/>
      <c r="I620" s="17"/>
      <c r="J620" s="17"/>
      <c r="Z620" s="17"/>
      <c r="AA620" s="17"/>
    </row>
    <row r="621" spans="8:27">
      <c r="H621" s="17"/>
      <c r="I621" s="17"/>
      <c r="J621" s="17"/>
      <c r="Z621" s="17"/>
      <c r="AA621" s="17"/>
    </row>
    <row r="622" spans="8:27">
      <c r="H622" s="17"/>
      <c r="I622" s="17"/>
      <c r="J622" s="17"/>
      <c r="Z622" s="17"/>
      <c r="AA622" s="17"/>
    </row>
    <row r="623" spans="8:27">
      <c r="H623" s="17"/>
      <c r="I623" s="17"/>
      <c r="J623" s="17"/>
      <c r="Z623" s="17"/>
      <c r="AA623" s="17"/>
    </row>
    <row r="624" spans="8:27">
      <c r="H624" s="17"/>
      <c r="I624" s="17"/>
      <c r="J624" s="17"/>
      <c r="Z624" s="17"/>
      <c r="AA624" s="17"/>
    </row>
    <row r="625" spans="8:27">
      <c r="H625" s="17"/>
      <c r="I625" s="17"/>
      <c r="J625" s="17"/>
      <c r="Z625" s="17"/>
      <c r="AA625" s="17"/>
    </row>
    <row r="626" spans="8:27">
      <c r="H626" s="17"/>
      <c r="I626" s="17"/>
      <c r="J626" s="17"/>
      <c r="Z626" s="17"/>
      <c r="AA626" s="17"/>
    </row>
    <row r="627" spans="8:27">
      <c r="H627" s="17"/>
      <c r="I627" s="17"/>
      <c r="J627" s="17"/>
      <c r="Z627" s="17"/>
      <c r="AA627" s="17"/>
    </row>
    <row r="628" spans="8:27">
      <c r="H628" s="17"/>
      <c r="I628" s="17"/>
      <c r="J628" s="17"/>
      <c r="Z628" s="17"/>
      <c r="AA628" s="17"/>
    </row>
    <row r="629" spans="8:27">
      <c r="H629" s="17"/>
      <c r="I629" s="17"/>
      <c r="J629" s="17"/>
      <c r="Z629" s="17"/>
      <c r="AA629" s="17"/>
    </row>
    <row r="630" spans="8:27">
      <c r="H630" s="17"/>
      <c r="I630" s="17"/>
      <c r="J630" s="17"/>
      <c r="Z630" s="17"/>
      <c r="AA630" s="17"/>
    </row>
    <row r="631" spans="8:27">
      <c r="H631" s="17"/>
      <c r="I631" s="17"/>
      <c r="J631" s="17"/>
      <c r="Z631" s="17"/>
      <c r="AA631" s="17"/>
    </row>
    <row r="632" spans="8:27">
      <c r="H632" s="17"/>
      <c r="I632" s="17"/>
      <c r="J632" s="17"/>
      <c r="Z632" s="17"/>
      <c r="AA632" s="17"/>
    </row>
    <row r="633" spans="8:27">
      <c r="H633" s="17"/>
      <c r="I633" s="17"/>
      <c r="J633" s="17"/>
      <c r="Z633" s="17"/>
      <c r="AA633" s="17"/>
    </row>
    <row r="634" spans="8:27">
      <c r="H634" s="17"/>
      <c r="I634" s="17"/>
      <c r="J634" s="17"/>
      <c r="Z634" s="17"/>
      <c r="AA634" s="17"/>
    </row>
    <row r="635" spans="8:27">
      <c r="H635" s="17"/>
      <c r="I635" s="17"/>
      <c r="J635" s="17"/>
      <c r="Z635" s="17"/>
      <c r="AA635" s="17"/>
    </row>
    <row r="636" spans="8:27">
      <c r="H636" s="17"/>
      <c r="I636" s="17"/>
      <c r="J636" s="17"/>
      <c r="Z636" s="17"/>
      <c r="AA636" s="17"/>
    </row>
    <row r="637" spans="8:27">
      <c r="H637" s="17"/>
      <c r="I637" s="17"/>
      <c r="J637" s="17"/>
      <c r="Z637" s="17"/>
      <c r="AA637" s="17"/>
    </row>
    <row r="638" spans="8:27">
      <c r="H638" s="17"/>
      <c r="I638" s="17"/>
      <c r="J638" s="17"/>
      <c r="Z638" s="17"/>
      <c r="AA638" s="17"/>
    </row>
    <row r="639" spans="8:27">
      <c r="H639" s="17"/>
      <c r="I639" s="17"/>
      <c r="J639" s="17"/>
      <c r="Z639" s="17"/>
      <c r="AA639" s="17"/>
    </row>
    <row r="640" spans="8:27">
      <c r="H640" s="17"/>
      <c r="I640" s="17"/>
      <c r="J640" s="17"/>
      <c r="Z640" s="17"/>
      <c r="AA640" s="17"/>
    </row>
    <row r="641" spans="8:27">
      <c r="H641" s="17"/>
      <c r="I641" s="17"/>
      <c r="J641" s="17"/>
      <c r="Z641" s="17"/>
      <c r="AA641" s="17"/>
    </row>
    <row r="642" spans="8:27">
      <c r="H642" s="17"/>
      <c r="I642" s="17"/>
      <c r="J642" s="17"/>
      <c r="Z642" s="17"/>
      <c r="AA642" s="17"/>
    </row>
    <row r="643" spans="8:27">
      <c r="H643" s="17"/>
      <c r="I643" s="17"/>
      <c r="J643" s="17"/>
      <c r="Z643" s="17"/>
      <c r="AA643" s="17"/>
    </row>
    <row r="644" spans="8:27">
      <c r="H644" s="17"/>
      <c r="I644" s="17"/>
      <c r="J644" s="17"/>
      <c r="Z644" s="17"/>
      <c r="AA644" s="17"/>
    </row>
    <row r="645" spans="8:27">
      <c r="H645" s="17"/>
      <c r="I645" s="17"/>
      <c r="J645" s="17"/>
      <c r="Z645" s="17"/>
      <c r="AA645" s="17"/>
    </row>
    <row r="646" spans="8:27">
      <c r="H646" s="17"/>
      <c r="I646" s="17"/>
      <c r="J646" s="17"/>
      <c r="Z646" s="17"/>
      <c r="AA646" s="17"/>
    </row>
    <row r="647" spans="8:27">
      <c r="H647" s="17"/>
      <c r="I647" s="17"/>
      <c r="J647" s="17"/>
      <c r="Z647" s="17"/>
      <c r="AA647" s="17"/>
    </row>
    <row r="648" spans="8:27">
      <c r="H648" s="17"/>
      <c r="I648" s="17"/>
      <c r="J648" s="17"/>
      <c r="Z648" s="17"/>
      <c r="AA648" s="17"/>
    </row>
    <row r="649" spans="8:27">
      <c r="H649" s="17"/>
      <c r="I649" s="17"/>
      <c r="J649" s="17"/>
      <c r="Z649" s="17"/>
      <c r="AA649" s="17"/>
    </row>
    <row r="650" spans="8:27">
      <c r="H650" s="17"/>
      <c r="I650" s="17"/>
      <c r="J650" s="17"/>
      <c r="Z650" s="17"/>
      <c r="AA650" s="17"/>
    </row>
    <row r="651" spans="8:27">
      <c r="H651" s="17"/>
      <c r="I651" s="17"/>
      <c r="J651" s="17"/>
      <c r="Z651" s="17"/>
      <c r="AA651" s="17"/>
    </row>
    <row r="652" spans="8:27">
      <c r="H652" s="17"/>
      <c r="I652" s="17"/>
      <c r="J652" s="17"/>
      <c r="Z652" s="17"/>
      <c r="AA652" s="17"/>
    </row>
    <row r="653" spans="8:27">
      <c r="H653" s="17"/>
      <c r="I653" s="17"/>
      <c r="J653" s="17"/>
      <c r="Z653" s="17"/>
      <c r="AA653" s="17"/>
    </row>
    <row r="654" spans="8:27">
      <c r="H654" s="17"/>
      <c r="I654" s="17"/>
      <c r="J654" s="17"/>
      <c r="Z654" s="17"/>
      <c r="AA654" s="17"/>
    </row>
    <row r="655" spans="8:27">
      <c r="H655" s="17"/>
      <c r="I655" s="17"/>
      <c r="J655" s="17"/>
      <c r="Z655" s="17"/>
      <c r="AA655" s="17"/>
    </row>
    <row r="656" spans="8:27">
      <c r="H656" s="17"/>
      <c r="I656" s="17"/>
      <c r="J656" s="17"/>
      <c r="Z656" s="17"/>
      <c r="AA656" s="17"/>
    </row>
    <row r="657" spans="8:27">
      <c r="H657" s="17"/>
      <c r="I657" s="17"/>
      <c r="J657" s="17"/>
      <c r="Z657" s="17"/>
      <c r="AA657" s="17"/>
    </row>
    <row r="658" spans="8:27">
      <c r="H658" s="17"/>
      <c r="I658" s="17"/>
      <c r="J658" s="17"/>
      <c r="Z658" s="17"/>
      <c r="AA658" s="17"/>
    </row>
    <row r="659" spans="8:27">
      <c r="H659" s="17"/>
      <c r="I659" s="17"/>
      <c r="J659" s="17"/>
      <c r="Z659" s="17"/>
      <c r="AA659" s="17"/>
    </row>
    <row r="660" spans="8:27">
      <c r="H660" s="17"/>
      <c r="I660" s="17"/>
      <c r="J660" s="17"/>
      <c r="Z660" s="17"/>
      <c r="AA660" s="17"/>
    </row>
    <row r="661" spans="8:27">
      <c r="H661" s="17"/>
      <c r="I661" s="17"/>
      <c r="J661" s="17"/>
      <c r="Z661" s="17"/>
      <c r="AA661" s="17"/>
    </row>
    <row r="662" spans="8:27">
      <c r="H662" s="17"/>
      <c r="I662" s="17"/>
      <c r="J662" s="17"/>
      <c r="Z662" s="17"/>
      <c r="AA662" s="17"/>
    </row>
    <row r="663" spans="8:27">
      <c r="H663" s="17"/>
      <c r="I663" s="17"/>
      <c r="J663" s="17"/>
      <c r="Z663" s="17"/>
      <c r="AA663" s="17"/>
    </row>
    <row r="664" spans="8:27">
      <c r="H664" s="17"/>
      <c r="I664" s="17"/>
      <c r="J664" s="17"/>
      <c r="Z664" s="17"/>
      <c r="AA664" s="17"/>
    </row>
    <row r="665" spans="8:27">
      <c r="H665" s="17"/>
      <c r="I665" s="17"/>
      <c r="J665" s="17"/>
      <c r="Z665" s="17"/>
      <c r="AA665" s="17"/>
    </row>
    <row r="666" spans="8:27">
      <c r="H666" s="17"/>
      <c r="I666" s="17"/>
      <c r="J666" s="17"/>
      <c r="Z666" s="17"/>
      <c r="AA666" s="17"/>
    </row>
    <row r="667" spans="8:27">
      <c r="H667" s="17"/>
      <c r="I667" s="17"/>
      <c r="J667" s="17"/>
      <c r="Z667" s="17"/>
      <c r="AA667" s="17"/>
    </row>
    <row r="668" spans="8:27">
      <c r="H668" s="17"/>
      <c r="I668" s="17"/>
      <c r="J668" s="17"/>
      <c r="Z668" s="17"/>
      <c r="AA668" s="17"/>
    </row>
    <row r="669" spans="8:27">
      <c r="H669" s="17"/>
      <c r="I669" s="17"/>
      <c r="J669" s="17"/>
      <c r="Z669" s="17"/>
      <c r="AA669" s="17"/>
    </row>
    <row r="670" spans="8:27">
      <c r="H670" s="17"/>
      <c r="I670" s="17"/>
      <c r="J670" s="17"/>
      <c r="Z670" s="17"/>
      <c r="AA670" s="17"/>
    </row>
    <row r="671" spans="8:27">
      <c r="H671" s="17"/>
      <c r="I671" s="17"/>
      <c r="J671" s="17"/>
      <c r="Z671" s="17"/>
      <c r="AA671" s="17"/>
    </row>
    <row r="672" spans="8:27">
      <c r="H672" s="17"/>
      <c r="I672" s="17"/>
      <c r="J672" s="17"/>
      <c r="Z672" s="17"/>
      <c r="AA672" s="17"/>
    </row>
    <row r="673" spans="8:27">
      <c r="H673" s="17"/>
      <c r="I673" s="17"/>
      <c r="J673" s="17"/>
      <c r="Z673" s="17"/>
      <c r="AA673" s="17"/>
    </row>
    <row r="674" spans="8:27">
      <c r="H674" s="17"/>
      <c r="I674" s="17"/>
      <c r="J674" s="17"/>
      <c r="Z674" s="17"/>
      <c r="AA674" s="17"/>
    </row>
    <row r="675" spans="8:27">
      <c r="H675" s="17"/>
      <c r="I675" s="17"/>
      <c r="J675" s="17"/>
      <c r="Z675" s="17"/>
      <c r="AA675" s="17"/>
    </row>
    <row r="676" spans="8:27">
      <c r="H676" s="17"/>
      <c r="I676" s="17"/>
      <c r="J676" s="17"/>
      <c r="Z676" s="17"/>
      <c r="AA676" s="17"/>
    </row>
    <row r="677" spans="8:27">
      <c r="H677" s="17"/>
      <c r="I677" s="17"/>
      <c r="J677" s="17"/>
      <c r="Z677" s="17"/>
      <c r="AA677" s="17"/>
    </row>
    <row r="678" spans="8:27">
      <c r="H678" s="17"/>
      <c r="I678" s="17"/>
      <c r="J678" s="17"/>
      <c r="Z678" s="17"/>
      <c r="AA678" s="17"/>
    </row>
    <row r="679" spans="8:27">
      <c r="H679" s="17"/>
      <c r="I679" s="17"/>
      <c r="J679" s="17"/>
      <c r="Z679" s="17"/>
      <c r="AA679" s="17"/>
    </row>
    <row r="680" spans="8:27">
      <c r="H680" s="17"/>
      <c r="I680" s="17"/>
      <c r="J680" s="17"/>
      <c r="Z680" s="17"/>
      <c r="AA680" s="17"/>
    </row>
    <row r="681" spans="8:27">
      <c r="H681" s="17"/>
      <c r="I681" s="17"/>
      <c r="J681" s="17"/>
      <c r="Z681" s="17"/>
      <c r="AA681" s="17"/>
    </row>
    <row r="682" spans="8:27">
      <c r="H682" s="17"/>
      <c r="I682" s="17"/>
      <c r="J682" s="17"/>
      <c r="Z682" s="17"/>
      <c r="AA682" s="17"/>
    </row>
    <row r="683" spans="8:27">
      <c r="H683" s="17"/>
      <c r="I683" s="17"/>
      <c r="J683" s="17"/>
      <c r="Z683" s="17"/>
      <c r="AA683" s="17"/>
    </row>
    <row r="684" spans="8:27">
      <c r="H684" s="17"/>
      <c r="I684" s="17"/>
      <c r="J684" s="17"/>
      <c r="Z684" s="17"/>
      <c r="AA684" s="17"/>
    </row>
    <row r="685" spans="8:27">
      <c r="H685" s="17"/>
      <c r="I685" s="17"/>
      <c r="J685" s="17"/>
      <c r="Z685" s="17"/>
      <c r="AA685" s="17"/>
    </row>
    <row r="686" spans="8:27">
      <c r="H686" s="17"/>
      <c r="I686" s="17"/>
      <c r="J686" s="17"/>
      <c r="Z686" s="17"/>
      <c r="AA686" s="17"/>
    </row>
    <row r="687" spans="8:27">
      <c r="H687" s="17"/>
      <c r="I687" s="17"/>
      <c r="J687" s="17"/>
      <c r="Z687" s="17"/>
      <c r="AA687" s="17"/>
    </row>
    <row r="688" spans="8:27">
      <c r="H688" s="17"/>
      <c r="I688" s="17"/>
      <c r="J688" s="17"/>
      <c r="Z688" s="17"/>
      <c r="AA688" s="17"/>
    </row>
    <row r="689" spans="8:27">
      <c r="H689" s="17"/>
      <c r="I689" s="17"/>
      <c r="J689" s="17"/>
      <c r="Z689" s="17"/>
      <c r="AA689" s="17"/>
    </row>
    <row r="690" spans="8:27">
      <c r="H690" s="17"/>
      <c r="I690" s="17"/>
      <c r="J690" s="17"/>
      <c r="Z690" s="17"/>
      <c r="AA690" s="17"/>
    </row>
    <row r="691" spans="8:27">
      <c r="H691" s="17"/>
      <c r="I691" s="17"/>
      <c r="J691" s="17"/>
      <c r="Z691" s="17"/>
      <c r="AA691" s="17"/>
    </row>
    <row r="692" spans="8:27">
      <c r="H692" s="17"/>
      <c r="I692" s="17"/>
      <c r="J692" s="17"/>
      <c r="Z692" s="17"/>
      <c r="AA692" s="17"/>
    </row>
    <row r="693" spans="8:27">
      <c r="H693" s="17"/>
      <c r="I693" s="17"/>
      <c r="J693" s="17"/>
      <c r="Z693" s="17"/>
      <c r="AA693" s="17"/>
    </row>
    <row r="694" spans="8:27">
      <c r="H694" s="17"/>
      <c r="I694" s="17"/>
      <c r="J694" s="17"/>
      <c r="Z694" s="17"/>
      <c r="AA694" s="17"/>
    </row>
    <row r="695" spans="8:27">
      <c r="H695" s="17"/>
      <c r="I695" s="17"/>
      <c r="J695" s="17"/>
      <c r="Z695" s="17"/>
      <c r="AA695" s="17"/>
    </row>
    <row r="696" spans="8:27">
      <c r="H696" s="17"/>
      <c r="I696" s="17"/>
      <c r="J696" s="17"/>
      <c r="Z696" s="17"/>
      <c r="AA696" s="17"/>
    </row>
    <row r="697" spans="8:27">
      <c r="H697" s="17"/>
      <c r="I697" s="17"/>
      <c r="J697" s="17"/>
      <c r="Z697" s="17"/>
      <c r="AA697" s="17"/>
    </row>
    <row r="698" spans="8:27">
      <c r="H698" s="17"/>
      <c r="I698" s="17"/>
      <c r="J698" s="17"/>
      <c r="Z698" s="17"/>
      <c r="AA698" s="17"/>
    </row>
    <row r="699" spans="8:27">
      <c r="H699" s="17"/>
      <c r="I699" s="17"/>
      <c r="J699" s="17"/>
      <c r="Z699" s="17"/>
      <c r="AA699" s="17"/>
    </row>
    <row r="700" spans="8:27">
      <c r="H700" s="17"/>
      <c r="I700" s="17"/>
      <c r="J700" s="17"/>
      <c r="Z700" s="17"/>
      <c r="AA700" s="17"/>
    </row>
    <row r="701" spans="8:27">
      <c r="H701" s="17"/>
      <c r="I701" s="17"/>
      <c r="J701" s="17"/>
      <c r="Z701" s="17"/>
      <c r="AA701" s="17"/>
    </row>
    <row r="702" spans="8:27">
      <c r="H702" s="17"/>
      <c r="I702" s="17"/>
      <c r="J702" s="17"/>
      <c r="Z702" s="17"/>
      <c r="AA702" s="17"/>
    </row>
    <row r="703" spans="8:27">
      <c r="H703" s="17"/>
      <c r="I703" s="17"/>
      <c r="J703" s="17"/>
      <c r="Z703" s="17"/>
      <c r="AA703" s="17"/>
    </row>
    <row r="704" spans="8:27">
      <c r="H704" s="17"/>
      <c r="I704" s="17"/>
      <c r="J704" s="17"/>
      <c r="Z704" s="17"/>
      <c r="AA704" s="17"/>
    </row>
    <row r="705" spans="8:27">
      <c r="H705" s="17"/>
      <c r="I705" s="17"/>
      <c r="J705" s="17"/>
      <c r="Z705" s="17"/>
      <c r="AA705" s="17"/>
    </row>
    <row r="706" spans="8:27">
      <c r="H706" s="17"/>
      <c r="I706" s="17"/>
      <c r="J706" s="17"/>
      <c r="Z706" s="17"/>
      <c r="AA706" s="17"/>
    </row>
    <row r="707" spans="8:27">
      <c r="H707" s="17"/>
      <c r="I707" s="17"/>
      <c r="J707" s="17"/>
      <c r="Z707" s="17"/>
      <c r="AA707" s="17"/>
    </row>
    <row r="708" spans="8:27">
      <c r="H708" s="17"/>
      <c r="I708" s="17"/>
      <c r="J708" s="17"/>
      <c r="Z708" s="17"/>
      <c r="AA708" s="17"/>
    </row>
    <row r="709" spans="8:27">
      <c r="H709" s="17"/>
      <c r="I709" s="17"/>
      <c r="J709" s="17"/>
      <c r="Z709" s="17"/>
      <c r="AA709" s="17"/>
    </row>
    <row r="710" spans="8:27">
      <c r="H710" s="17"/>
      <c r="I710" s="17"/>
      <c r="J710" s="17"/>
      <c r="Z710" s="17"/>
      <c r="AA710" s="17"/>
    </row>
    <row r="711" spans="8:27">
      <c r="H711" s="17"/>
      <c r="I711" s="17"/>
      <c r="J711" s="17"/>
      <c r="Z711" s="17"/>
      <c r="AA711" s="17"/>
    </row>
    <row r="712" spans="8:27">
      <c r="H712" s="17"/>
      <c r="I712" s="17"/>
      <c r="J712" s="17"/>
      <c r="Z712" s="17"/>
      <c r="AA712" s="17"/>
    </row>
    <row r="713" spans="8:27">
      <c r="H713" s="17"/>
      <c r="I713" s="17"/>
      <c r="J713" s="17"/>
      <c r="Z713" s="17"/>
      <c r="AA713" s="17"/>
    </row>
    <row r="714" spans="8:27">
      <c r="H714" s="17"/>
      <c r="I714" s="17"/>
      <c r="J714" s="17"/>
      <c r="Z714" s="17"/>
      <c r="AA714" s="17"/>
    </row>
    <row r="715" spans="8:27">
      <c r="H715" s="17"/>
      <c r="I715" s="17"/>
      <c r="J715" s="17"/>
      <c r="Z715" s="17"/>
      <c r="AA715" s="17"/>
    </row>
    <row r="716" spans="8:27">
      <c r="H716" s="17"/>
      <c r="I716" s="17"/>
      <c r="J716" s="17"/>
      <c r="Z716" s="17"/>
      <c r="AA716" s="17"/>
    </row>
    <row r="717" spans="8:27">
      <c r="H717" s="17"/>
      <c r="I717" s="17"/>
      <c r="J717" s="17"/>
      <c r="Z717" s="17"/>
      <c r="AA717" s="17"/>
    </row>
    <row r="718" spans="8:27">
      <c r="H718" s="17"/>
      <c r="I718" s="17"/>
      <c r="J718" s="17"/>
      <c r="Z718" s="17"/>
      <c r="AA718" s="17"/>
    </row>
    <row r="719" spans="8:27">
      <c r="H719" s="17"/>
      <c r="I719" s="17"/>
      <c r="J719" s="17"/>
      <c r="Z719" s="17"/>
      <c r="AA719" s="17"/>
    </row>
    <row r="720" spans="8:27">
      <c r="H720" s="17"/>
      <c r="I720" s="17"/>
      <c r="J720" s="17"/>
      <c r="Z720" s="17"/>
      <c r="AA720" s="17"/>
    </row>
    <row r="721" spans="8:27">
      <c r="H721" s="17"/>
      <c r="I721" s="17"/>
      <c r="J721" s="17"/>
      <c r="Z721" s="17"/>
      <c r="AA721" s="17"/>
    </row>
    <row r="722" spans="8:27">
      <c r="H722" s="17"/>
      <c r="I722" s="17"/>
      <c r="J722" s="17"/>
      <c r="Z722" s="17"/>
      <c r="AA722" s="17"/>
    </row>
    <row r="723" spans="8:27">
      <c r="H723" s="17"/>
      <c r="I723" s="17"/>
      <c r="J723" s="17"/>
      <c r="Z723" s="17"/>
      <c r="AA723" s="17"/>
    </row>
    <row r="724" spans="8:27">
      <c r="H724" s="17"/>
      <c r="I724" s="17"/>
      <c r="J724" s="17"/>
      <c r="Z724" s="17"/>
      <c r="AA724" s="17"/>
    </row>
    <row r="725" spans="8:27">
      <c r="H725" s="17"/>
      <c r="I725" s="17"/>
      <c r="J725" s="17"/>
      <c r="Z725" s="17"/>
      <c r="AA725" s="17"/>
    </row>
    <row r="726" spans="8:27">
      <c r="H726" s="17"/>
      <c r="I726" s="17"/>
      <c r="J726" s="17"/>
      <c r="Z726" s="17"/>
      <c r="AA726" s="17"/>
    </row>
    <row r="727" spans="8:27">
      <c r="H727" s="17"/>
      <c r="I727" s="17"/>
      <c r="J727" s="17"/>
      <c r="Z727" s="17"/>
      <c r="AA727" s="17"/>
    </row>
    <row r="728" spans="8:27">
      <c r="H728" s="17"/>
      <c r="I728" s="17"/>
      <c r="J728" s="17"/>
      <c r="Z728" s="17"/>
      <c r="AA728" s="17"/>
    </row>
    <row r="729" spans="8:27">
      <c r="H729" s="17"/>
      <c r="I729" s="17"/>
      <c r="J729" s="17"/>
      <c r="Z729" s="17"/>
      <c r="AA729" s="17"/>
    </row>
    <row r="730" spans="8:27">
      <c r="H730" s="17"/>
      <c r="I730" s="17"/>
      <c r="J730" s="17"/>
      <c r="Z730" s="17"/>
      <c r="AA730" s="17"/>
    </row>
    <row r="731" spans="8:27">
      <c r="H731" s="17"/>
      <c r="I731" s="17"/>
      <c r="J731" s="17"/>
      <c r="Z731" s="17"/>
      <c r="AA731" s="17"/>
    </row>
    <row r="732" spans="8:27">
      <c r="H732" s="17"/>
      <c r="I732" s="17"/>
      <c r="J732" s="17"/>
      <c r="Z732" s="17"/>
      <c r="AA732" s="17"/>
    </row>
    <row r="733" spans="8:27">
      <c r="H733" s="17"/>
      <c r="I733" s="17"/>
      <c r="J733" s="17"/>
      <c r="Z733" s="17"/>
      <c r="AA733" s="17"/>
    </row>
    <row r="734" spans="8:27">
      <c r="H734" s="17"/>
      <c r="I734" s="17"/>
      <c r="J734" s="17"/>
      <c r="Z734" s="17"/>
      <c r="AA734" s="17"/>
    </row>
    <row r="735" spans="8:27">
      <c r="H735" s="17"/>
      <c r="I735" s="17"/>
      <c r="J735" s="17"/>
      <c r="Z735" s="17"/>
      <c r="AA735" s="17"/>
    </row>
    <row r="736" spans="8:27">
      <c r="H736" s="17"/>
      <c r="I736" s="17"/>
      <c r="J736" s="17"/>
      <c r="Z736" s="17"/>
      <c r="AA736" s="17"/>
    </row>
    <row r="737" spans="8:27">
      <c r="H737" s="17"/>
      <c r="I737" s="17"/>
      <c r="J737" s="17"/>
      <c r="Z737" s="17"/>
      <c r="AA737" s="17"/>
    </row>
    <row r="738" spans="8:27">
      <c r="H738" s="17"/>
      <c r="I738" s="17"/>
      <c r="J738" s="17"/>
      <c r="Z738" s="17"/>
      <c r="AA738" s="17"/>
    </row>
    <row r="739" spans="8:27">
      <c r="H739" s="17"/>
      <c r="I739" s="17"/>
      <c r="J739" s="17"/>
      <c r="Z739" s="17"/>
      <c r="AA739" s="17"/>
    </row>
    <row r="740" spans="8:27">
      <c r="H740" s="17"/>
      <c r="I740" s="17"/>
      <c r="J740" s="17"/>
      <c r="Z740" s="17"/>
      <c r="AA740" s="17"/>
    </row>
    <row r="741" spans="8:27">
      <c r="H741" s="17"/>
      <c r="I741" s="17"/>
      <c r="J741" s="17"/>
      <c r="Z741" s="17"/>
      <c r="AA741" s="17"/>
    </row>
    <row r="742" spans="8:27">
      <c r="H742" s="17"/>
      <c r="I742" s="17"/>
      <c r="J742" s="17"/>
      <c r="Z742" s="17"/>
      <c r="AA742" s="17"/>
    </row>
    <row r="743" spans="8:27">
      <c r="H743" s="17"/>
      <c r="I743" s="17"/>
      <c r="J743" s="17"/>
      <c r="Z743" s="17"/>
      <c r="AA743" s="17"/>
    </row>
    <row r="744" spans="8:27">
      <c r="H744" s="17"/>
      <c r="I744" s="17"/>
      <c r="J744" s="17"/>
      <c r="Z744" s="17"/>
      <c r="AA744" s="17"/>
    </row>
    <row r="745" spans="8:27">
      <c r="H745" s="17"/>
      <c r="I745" s="17"/>
      <c r="J745" s="17"/>
      <c r="Z745" s="17"/>
      <c r="AA745" s="17"/>
    </row>
    <row r="746" spans="8:27">
      <c r="H746" s="17"/>
      <c r="I746" s="17"/>
      <c r="J746" s="17"/>
      <c r="Z746" s="17"/>
      <c r="AA746" s="17"/>
    </row>
    <row r="747" spans="8:27">
      <c r="H747" s="17"/>
      <c r="I747" s="17"/>
      <c r="J747" s="17"/>
      <c r="Z747" s="17"/>
      <c r="AA747" s="17"/>
    </row>
    <row r="748" spans="8:27">
      <c r="H748" s="17"/>
      <c r="I748" s="17"/>
      <c r="J748" s="17"/>
      <c r="Z748" s="17"/>
      <c r="AA748" s="17"/>
    </row>
    <row r="749" spans="8:27">
      <c r="H749" s="17"/>
      <c r="I749" s="17"/>
      <c r="J749" s="17"/>
      <c r="Z749" s="17"/>
      <c r="AA749" s="17"/>
    </row>
    <row r="750" spans="8:27">
      <c r="H750" s="17"/>
      <c r="I750" s="17"/>
      <c r="J750" s="17"/>
      <c r="Z750" s="17"/>
      <c r="AA750" s="17"/>
    </row>
    <row r="751" spans="8:27">
      <c r="H751" s="17"/>
      <c r="I751" s="17"/>
      <c r="J751" s="17"/>
      <c r="Z751" s="17"/>
      <c r="AA751" s="17"/>
    </row>
    <row r="752" spans="8:27">
      <c r="H752" s="17"/>
      <c r="I752" s="17"/>
      <c r="J752" s="17"/>
      <c r="Z752" s="17"/>
      <c r="AA752" s="17"/>
    </row>
    <row r="753" spans="8:27">
      <c r="H753" s="17"/>
      <c r="I753" s="17"/>
      <c r="J753" s="17"/>
      <c r="Z753" s="17"/>
      <c r="AA753" s="17"/>
    </row>
    <row r="754" spans="8:27">
      <c r="H754" s="17"/>
      <c r="I754" s="17"/>
      <c r="J754" s="17"/>
      <c r="Z754" s="17"/>
      <c r="AA754" s="17"/>
    </row>
    <row r="755" spans="8:27">
      <c r="H755" s="17"/>
      <c r="I755" s="17"/>
      <c r="J755" s="17"/>
      <c r="Z755" s="17"/>
      <c r="AA755" s="17"/>
    </row>
    <row r="756" spans="8:27">
      <c r="H756" s="17"/>
      <c r="I756" s="17"/>
      <c r="J756" s="17"/>
      <c r="Z756" s="17"/>
      <c r="AA756" s="17"/>
    </row>
    <row r="757" spans="8:27">
      <c r="H757" s="17"/>
      <c r="I757" s="17"/>
      <c r="J757" s="17"/>
      <c r="Z757" s="17"/>
      <c r="AA757" s="17"/>
    </row>
    <row r="758" spans="8:27">
      <c r="H758" s="17"/>
      <c r="I758" s="17"/>
      <c r="J758" s="17"/>
      <c r="Z758" s="17"/>
      <c r="AA758" s="17"/>
    </row>
    <row r="759" spans="8:27">
      <c r="H759" s="17"/>
      <c r="I759" s="17"/>
      <c r="J759" s="17"/>
      <c r="Z759" s="17"/>
      <c r="AA759" s="17"/>
    </row>
    <row r="760" spans="8:27">
      <c r="H760" s="17"/>
      <c r="I760" s="17"/>
      <c r="J760" s="17"/>
      <c r="Z760" s="17"/>
      <c r="AA760" s="17"/>
    </row>
    <row r="761" spans="8:27">
      <c r="H761" s="17"/>
      <c r="I761" s="17"/>
      <c r="J761" s="17"/>
      <c r="Z761" s="17"/>
      <c r="AA761" s="17"/>
    </row>
    <row r="762" spans="8:27">
      <c r="H762" s="17"/>
      <c r="I762" s="17"/>
      <c r="J762" s="17"/>
      <c r="Z762" s="17"/>
      <c r="AA762" s="17"/>
    </row>
    <row r="763" spans="8:27">
      <c r="H763" s="17"/>
      <c r="I763" s="17"/>
      <c r="J763" s="17"/>
      <c r="Z763" s="17"/>
      <c r="AA763" s="17"/>
    </row>
    <row r="764" spans="8:27">
      <c r="H764" s="17"/>
      <c r="I764" s="17"/>
      <c r="J764" s="17"/>
      <c r="Z764" s="17"/>
      <c r="AA764" s="17"/>
    </row>
    <row r="765" spans="8:27">
      <c r="H765" s="17"/>
      <c r="I765" s="17"/>
      <c r="J765" s="17"/>
      <c r="Z765" s="17"/>
      <c r="AA765" s="17"/>
    </row>
    <row r="766" spans="8:27">
      <c r="H766" s="17"/>
      <c r="I766" s="17"/>
      <c r="J766" s="17"/>
      <c r="Z766" s="17"/>
      <c r="AA766" s="17"/>
    </row>
    <row r="767" spans="8:27">
      <c r="H767" s="17"/>
      <c r="I767" s="17"/>
      <c r="J767" s="17"/>
      <c r="Z767" s="17"/>
      <c r="AA767" s="17"/>
    </row>
    <row r="768" spans="8:27">
      <c r="H768" s="17"/>
      <c r="I768" s="17"/>
      <c r="J768" s="17"/>
      <c r="Z768" s="17"/>
      <c r="AA768" s="17"/>
    </row>
    <row r="769" spans="8:27">
      <c r="H769" s="17"/>
      <c r="I769" s="17"/>
      <c r="J769" s="17"/>
      <c r="Z769" s="17"/>
      <c r="AA769" s="17"/>
    </row>
    <row r="770" spans="8:27">
      <c r="H770" s="17"/>
      <c r="I770" s="17"/>
      <c r="J770" s="17"/>
      <c r="Z770" s="17"/>
      <c r="AA770" s="17"/>
    </row>
    <row r="771" spans="8:27">
      <c r="H771" s="17"/>
      <c r="I771" s="17"/>
      <c r="J771" s="17"/>
      <c r="Z771" s="17"/>
      <c r="AA771" s="17"/>
    </row>
    <row r="772" spans="8:27">
      <c r="H772" s="17"/>
      <c r="I772" s="17"/>
      <c r="J772" s="17"/>
      <c r="Z772" s="17"/>
      <c r="AA772" s="17"/>
    </row>
    <row r="773" spans="8:27">
      <c r="H773" s="17"/>
      <c r="I773" s="17"/>
      <c r="J773" s="17"/>
      <c r="Z773" s="17"/>
      <c r="AA773" s="17"/>
    </row>
    <row r="774" spans="8:27">
      <c r="H774" s="17"/>
      <c r="I774" s="17"/>
      <c r="J774" s="17"/>
      <c r="Z774" s="17"/>
      <c r="AA774" s="17"/>
    </row>
    <row r="775" spans="8:27">
      <c r="H775" s="17"/>
      <c r="I775" s="17"/>
      <c r="J775" s="17"/>
      <c r="Z775" s="17"/>
      <c r="AA775" s="17"/>
    </row>
    <row r="776" spans="8:27">
      <c r="H776" s="17"/>
      <c r="I776" s="17"/>
      <c r="J776" s="17"/>
      <c r="Z776" s="17"/>
      <c r="AA776" s="17"/>
    </row>
    <row r="777" spans="8:27">
      <c r="H777" s="17"/>
      <c r="I777" s="17"/>
      <c r="J777" s="17"/>
      <c r="Z777" s="17"/>
      <c r="AA777" s="17"/>
    </row>
    <row r="778" spans="8:27">
      <c r="H778" s="17"/>
      <c r="I778" s="17"/>
      <c r="J778" s="17"/>
      <c r="Z778" s="17"/>
      <c r="AA778" s="17"/>
    </row>
    <row r="779" spans="8:27">
      <c r="H779" s="17"/>
      <c r="I779" s="17"/>
      <c r="J779" s="17"/>
      <c r="Z779" s="17"/>
      <c r="AA779" s="17"/>
    </row>
    <row r="780" spans="8:27">
      <c r="H780" s="17"/>
      <c r="I780" s="17"/>
      <c r="J780" s="17"/>
      <c r="Z780" s="17"/>
      <c r="AA780" s="17"/>
    </row>
    <row r="781" spans="8:27">
      <c r="H781" s="17"/>
      <c r="I781" s="17"/>
      <c r="J781" s="17"/>
      <c r="Z781" s="17"/>
      <c r="AA781" s="17"/>
    </row>
    <row r="782" spans="8:27">
      <c r="H782" s="17"/>
      <c r="I782" s="17"/>
      <c r="J782" s="17"/>
      <c r="Z782" s="17"/>
      <c r="AA782" s="17"/>
    </row>
    <row r="783" spans="8:27">
      <c r="H783" s="17"/>
      <c r="I783" s="17"/>
      <c r="J783" s="17"/>
      <c r="Z783" s="17"/>
      <c r="AA783" s="17"/>
    </row>
    <row r="784" spans="8:27">
      <c r="H784" s="17"/>
      <c r="I784" s="17"/>
      <c r="J784" s="17"/>
      <c r="Z784" s="17"/>
      <c r="AA784" s="17"/>
    </row>
    <row r="785" spans="8:27">
      <c r="H785" s="17"/>
      <c r="I785" s="17"/>
      <c r="J785" s="17"/>
      <c r="Z785" s="17"/>
      <c r="AA785" s="17"/>
    </row>
    <row r="786" spans="8:27">
      <c r="H786" s="17"/>
      <c r="I786" s="17"/>
      <c r="J786" s="17"/>
      <c r="Z786" s="17"/>
      <c r="AA786" s="17"/>
    </row>
    <row r="787" spans="8:27">
      <c r="H787" s="17"/>
      <c r="I787" s="17"/>
      <c r="J787" s="17"/>
      <c r="Z787" s="17"/>
      <c r="AA787" s="17"/>
    </row>
    <row r="788" spans="8:27">
      <c r="H788" s="17"/>
      <c r="I788" s="17"/>
      <c r="J788" s="17"/>
      <c r="Z788" s="17"/>
      <c r="AA788" s="17"/>
    </row>
    <row r="789" spans="8:27">
      <c r="H789" s="17"/>
      <c r="I789" s="17"/>
      <c r="J789" s="17"/>
      <c r="Z789" s="17"/>
      <c r="AA789" s="17"/>
    </row>
    <row r="790" spans="8:27">
      <c r="H790" s="17"/>
      <c r="I790" s="17"/>
      <c r="J790" s="17"/>
      <c r="Z790" s="17"/>
      <c r="AA790" s="17"/>
    </row>
    <row r="791" spans="8:27">
      <c r="H791" s="17"/>
      <c r="I791" s="17"/>
      <c r="J791" s="17"/>
      <c r="Z791" s="17"/>
      <c r="AA791" s="17"/>
    </row>
    <row r="792" spans="8:27">
      <c r="H792" s="17"/>
      <c r="I792" s="17"/>
      <c r="J792" s="17"/>
      <c r="Z792" s="17"/>
      <c r="AA792" s="17"/>
    </row>
    <row r="793" spans="8:27">
      <c r="H793" s="17"/>
      <c r="I793" s="17"/>
      <c r="J793" s="17"/>
      <c r="Z793" s="17"/>
      <c r="AA793" s="17"/>
    </row>
    <row r="794" spans="8:27">
      <c r="H794" s="17"/>
      <c r="I794" s="17"/>
      <c r="J794" s="17"/>
      <c r="Z794" s="17"/>
      <c r="AA794" s="17"/>
    </row>
    <row r="795" spans="8:27">
      <c r="H795" s="17"/>
      <c r="I795" s="17"/>
      <c r="J795" s="17"/>
      <c r="Z795" s="17"/>
      <c r="AA795" s="17"/>
    </row>
    <row r="796" spans="8:27">
      <c r="H796" s="17"/>
      <c r="I796" s="17"/>
      <c r="J796" s="17"/>
      <c r="Z796" s="17"/>
      <c r="AA796" s="17"/>
    </row>
    <row r="797" spans="8:27">
      <c r="H797" s="17"/>
      <c r="I797" s="17"/>
      <c r="J797" s="17"/>
      <c r="Z797" s="17"/>
      <c r="AA797" s="17"/>
    </row>
    <row r="798" spans="8:27">
      <c r="H798" s="17"/>
      <c r="I798" s="17"/>
      <c r="J798" s="17"/>
      <c r="Z798" s="17"/>
      <c r="AA798" s="17"/>
    </row>
    <row r="799" spans="8:27">
      <c r="H799" s="17"/>
      <c r="I799" s="17"/>
      <c r="J799" s="17"/>
      <c r="Z799" s="17"/>
      <c r="AA799" s="17"/>
    </row>
    <row r="800" spans="8:27">
      <c r="H800" s="17"/>
      <c r="I800" s="17"/>
      <c r="J800" s="17"/>
      <c r="Z800" s="17"/>
      <c r="AA800" s="17"/>
    </row>
    <row r="801" spans="8:27">
      <c r="H801" s="17"/>
      <c r="I801" s="17"/>
      <c r="J801" s="17"/>
      <c r="Z801" s="17"/>
      <c r="AA801" s="17"/>
    </row>
    <row r="802" spans="8:27">
      <c r="H802" s="17"/>
      <c r="I802" s="17"/>
      <c r="J802" s="17"/>
      <c r="Z802" s="17"/>
      <c r="AA802" s="17"/>
    </row>
    <row r="803" spans="8:27">
      <c r="H803" s="17"/>
      <c r="I803" s="17"/>
      <c r="J803" s="17"/>
      <c r="Z803" s="17"/>
      <c r="AA803" s="17"/>
    </row>
    <row r="804" spans="8:27">
      <c r="H804" s="17"/>
      <c r="I804" s="17"/>
      <c r="J804" s="17"/>
      <c r="Z804" s="17"/>
      <c r="AA804" s="17"/>
    </row>
    <row r="805" spans="8:27">
      <c r="H805" s="17"/>
      <c r="I805" s="17"/>
      <c r="J805" s="17"/>
      <c r="Z805" s="17"/>
      <c r="AA805" s="17"/>
    </row>
    <row r="806" spans="8:27">
      <c r="H806" s="17"/>
      <c r="I806" s="17"/>
      <c r="J806" s="17"/>
      <c r="Z806" s="17"/>
      <c r="AA806" s="17"/>
    </row>
    <row r="807" spans="8:27">
      <c r="H807" s="17"/>
      <c r="I807" s="17"/>
      <c r="J807" s="17"/>
      <c r="Z807" s="17"/>
      <c r="AA807" s="17"/>
    </row>
    <row r="808" spans="8:27">
      <c r="H808" s="17"/>
      <c r="I808" s="17"/>
      <c r="J808" s="17"/>
      <c r="Z808" s="17"/>
      <c r="AA808" s="17"/>
    </row>
    <row r="809" spans="8:27">
      <c r="H809" s="17"/>
      <c r="I809" s="17"/>
      <c r="J809" s="17"/>
      <c r="Z809" s="17"/>
      <c r="AA809" s="17"/>
    </row>
    <row r="810" spans="8:27">
      <c r="H810" s="17"/>
      <c r="I810" s="17"/>
      <c r="J810" s="17"/>
      <c r="Z810" s="17"/>
      <c r="AA810" s="17"/>
    </row>
    <row r="811" spans="8:27">
      <c r="H811" s="17"/>
      <c r="I811" s="17"/>
      <c r="J811" s="17"/>
      <c r="Z811" s="17"/>
      <c r="AA811" s="17"/>
    </row>
    <row r="812" spans="8:27">
      <c r="H812" s="17"/>
      <c r="I812" s="17"/>
      <c r="J812" s="17"/>
      <c r="Z812" s="17"/>
      <c r="AA812" s="17"/>
    </row>
    <row r="813" spans="8:27">
      <c r="H813" s="17"/>
      <c r="I813" s="17"/>
      <c r="J813" s="17"/>
      <c r="Z813" s="17"/>
      <c r="AA813" s="17"/>
    </row>
    <row r="814" spans="8:27">
      <c r="H814" s="17"/>
      <c r="I814" s="17"/>
      <c r="J814" s="17"/>
      <c r="Z814" s="17"/>
      <c r="AA814" s="17"/>
    </row>
    <row r="815" spans="8:27">
      <c r="H815" s="17"/>
      <c r="I815" s="17"/>
      <c r="J815" s="17"/>
      <c r="Z815" s="17"/>
      <c r="AA815" s="17"/>
    </row>
    <row r="816" spans="8:27">
      <c r="H816" s="17"/>
      <c r="I816" s="17"/>
      <c r="J816" s="17"/>
      <c r="Z816" s="17"/>
      <c r="AA816" s="17"/>
    </row>
    <row r="817" spans="8:27">
      <c r="H817" s="17"/>
      <c r="I817" s="17"/>
      <c r="J817" s="17"/>
      <c r="Z817" s="17"/>
      <c r="AA817" s="17"/>
    </row>
    <row r="818" spans="8:27">
      <c r="H818" s="17"/>
      <c r="I818" s="17"/>
      <c r="J818" s="17"/>
      <c r="Z818" s="17"/>
      <c r="AA818" s="17"/>
    </row>
    <row r="819" spans="8:27">
      <c r="H819" s="17"/>
      <c r="I819" s="17"/>
      <c r="J819" s="17"/>
      <c r="Z819" s="17"/>
      <c r="AA819" s="17"/>
    </row>
    <row r="820" spans="8:27">
      <c r="H820" s="17"/>
      <c r="I820" s="17"/>
      <c r="J820" s="17"/>
      <c r="Z820" s="17"/>
      <c r="AA820" s="17"/>
    </row>
    <row r="821" spans="8:27">
      <c r="H821" s="17"/>
      <c r="I821" s="17"/>
      <c r="J821" s="17"/>
      <c r="Z821" s="17"/>
      <c r="AA821" s="17"/>
    </row>
    <row r="822" spans="8:27">
      <c r="H822" s="17"/>
      <c r="I822" s="17"/>
      <c r="J822" s="17"/>
      <c r="Z822" s="17"/>
      <c r="AA822" s="17"/>
    </row>
    <row r="823" spans="8:27">
      <c r="H823" s="17"/>
      <c r="I823" s="17"/>
      <c r="J823" s="17"/>
      <c r="Z823" s="17"/>
      <c r="AA823" s="17"/>
    </row>
    <row r="824" spans="8:27">
      <c r="H824" s="17"/>
      <c r="I824" s="17"/>
      <c r="J824" s="17"/>
      <c r="Z824" s="17"/>
      <c r="AA824" s="17"/>
    </row>
    <row r="825" spans="8:27">
      <c r="H825" s="17"/>
      <c r="I825" s="17"/>
      <c r="J825" s="17"/>
      <c r="Z825" s="17"/>
      <c r="AA825" s="17"/>
    </row>
    <row r="826" spans="8:27">
      <c r="H826" s="17"/>
      <c r="I826" s="17"/>
      <c r="J826" s="17"/>
      <c r="Z826" s="17"/>
      <c r="AA826" s="17"/>
    </row>
    <row r="827" spans="8:27">
      <c r="H827" s="17"/>
      <c r="I827" s="17"/>
      <c r="J827" s="17"/>
      <c r="Z827" s="17"/>
      <c r="AA827" s="17"/>
    </row>
    <row r="828" spans="8:27">
      <c r="H828" s="17"/>
      <c r="I828" s="17"/>
      <c r="J828" s="17"/>
      <c r="Z828" s="17"/>
      <c r="AA828" s="17"/>
    </row>
    <row r="829" spans="8:27">
      <c r="H829" s="17"/>
      <c r="I829" s="17"/>
      <c r="J829" s="17"/>
      <c r="Z829" s="17"/>
      <c r="AA829" s="17"/>
    </row>
    <row r="830" spans="8:27">
      <c r="H830" s="17"/>
      <c r="I830" s="17"/>
      <c r="J830" s="17"/>
      <c r="Z830" s="17"/>
      <c r="AA830" s="17"/>
    </row>
    <row r="831" spans="8:27">
      <c r="H831" s="17"/>
      <c r="I831" s="17"/>
      <c r="J831" s="17"/>
      <c r="Z831" s="17"/>
      <c r="AA831" s="17"/>
    </row>
    <row r="832" spans="8:27">
      <c r="H832" s="17"/>
      <c r="I832" s="17"/>
      <c r="J832" s="17"/>
      <c r="Z832" s="17"/>
      <c r="AA832" s="17"/>
    </row>
    <row r="833" spans="8:27">
      <c r="H833" s="17"/>
      <c r="I833" s="17"/>
      <c r="J833" s="17"/>
      <c r="Z833" s="17"/>
      <c r="AA833" s="17"/>
    </row>
    <row r="834" spans="8:27">
      <c r="H834" s="17"/>
      <c r="I834" s="17"/>
      <c r="J834" s="17"/>
      <c r="Z834" s="17"/>
      <c r="AA834" s="17"/>
    </row>
    <row r="835" spans="8:27">
      <c r="H835" s="17"/>
      <c r="I835" s="17"/>
      <c r="J835" s="17"/>
      <c r="Z835" s="17"/>
      <c r="AA835" s="17"/>
    </row>
    <row r="836" spans="8:27">
      <c r="H836" s="17"/>
      <c r="I836" s="17"/>
      <c r="J836" s="17"/>
      <c r="Z836" s="17"/>
      <c r="AA836" s="17"/>
    </row>
    <row r="837" spans="8:27">
      <c r="H837" s="17"/>
      <c r="I837" s="17"/>
      <c r="J837" s="17"/>
      <c r="Z837" s="17"/>
      <c r="AA837" s="17"/>
    </row>
    <row r="838" spans="8:27">
      <c r="H838" s="17"/>
      <c r="I838" s="17"/>
      <c r="J838" s="17"/>
      <c r="Z838" s="17"/>
      <c r="AA838" s="17"/>
    </row>
    <row r="839" spans="8:27">
      <c r="H839" s="17"/>
      <c r="I839" s="17"/>
      <c r="J839" s="17"/>
      <c r="Z839" s="17"/>
      <c r="AA839" s="17"/>
    </row>
    <row r="840" spans="8:27">
      <c r="H840" s="17"/>
      <c r="I840" s="17"/>
      <c r="J840" s="17"/>
      <c r="Z840" s="17"/>
      <c r="AA840" s="17"/>
    </row>
    <row r="841" spans="8:27">
      <c r="H841" s="17"/>
      <c r="I841" s="17"/>
      <c r="J841" s="17"/>
      <c r="Z841" s="17"/>
      <c r="AA841" s="17"/>
    </row>
    <row r="842" spans="8:27">
      <c r="H842" s="17"/>
      <c r="I842" s="17"/>
      <c r="J842" s="17"/>
      <c r="Z842" s="17"/>
      <c r="AA842" s="17"/>
    </row>
    <row r="843" spans="8:27">
      <c r="H843" s="17"/>
      <c r="I843" s="17"/>
      <c r="J843" s="17"/>
      <c r="Z843" s="17"/>
      <c r="AA843" s="17"/>
    </row>
    <row r="844" spans="8:27">
      <c r="H844" s="17"/>
      <c r="I844" s="17"/>
      <c r="J844" s="17"/>
      <c r="Z844" s="17"/>
      <c r="AA844" s="17"/>
    </row>
    <row r="845" spans="8:27">
      <c r="H845" s="17"/>
      <c r="I845" s="17"/>
      <c r="J845" s="17"/>
      <c r="Z845" s="17"/>
      <c r="AA845" s="17"/>
    </row>
    <row r="846" spans="8:27">
      <c r="H846" s="17"/>
      <c r="I846" s="17"/>
      <c r="J846" s="17"/>
      <c r="Z846" s="17"/>
      <c r="AA846" s="17"/>
    </row>
    <row r="847" spans="8:27">
      <c r="H847" s="17"/>
      <c r="I847" s="17"/>
      <c r="J847" s="17"/>
      <c r="Z847" s="17"/>
      <c r="AA847" s="17"/>
    </row>
    <row r="848" spans="8:27">
      <c r="H848" s="17"/>
      <c r="I848" s="17"/>
      <c r="J848" s="17"/>
      <c r="Z848" s="17"/>
      <c r="AA848" s="17"/>
    </row>
    <row r="849" spans="8:27">
      <c r="H849" s="17"/>
      <c r="I849" s="17"/>
      <c r="J849" s="17"/>
      <c r="Z849" s="17"/>
      <c r="AA849" s="17"/>
    </row>
    <row r="850" spans="8:27">
      <c r="H850" s="17"/>
      <c r="I850" s="17"/>
      <c r="J850" s="17"/>
      <c r="Z850" s="17"/>
      <c r="AA850" s="17"/>
    </row>
    <row r="851" spans="8:27">
      <c r="H851" s="17"/>
      <c r="I851" s="17"/>
      <c r="J851" s="17"/>
      <c r="Z851" s="17"/>
      <c r="AA851" s="17"/>
    </row>
    <row r="852" spans="8:27">
      <c r="H852" s="17"/>
      <c r="I852" s="17"/>
      <c r="J852" s="17"/>
      <c r="Z852" s="17"/>
      <c r="AA852" s="17"/>
    </row>
    <row r="853" spans="8:27">
      <c r="H853" s="17"/>
      <c r="I853" s="17"/>
      <c r="J853" s="17"/>
      <c r="Z853" s="17"/>
      <c r="AA853" s="17"/>
    </row>
    <row r="854" spans="8:27">
      <c r="H854" s="17"/>
      <c r="I854" s="17"/>
      <c r="J854" s="17"/>
      <c r="Z854" s="17"/>
      <c r="AA854" s="17"/>
    </row>
    <row r="855" spans="8:27">
      <c r="H855" s="17"/>
      <c r="I855" s="17"/>
      <c r="J855" s="17"/>
      <c r="Z855" s="17"/>
      <c r="AA855" s="17"/>
    </row>
    <row r="856" spans="8:27">
      <c r="H856" s="17"/>
      <c r="I856" s="17"/>
      <c r="J856" s="17"/>
      <c r="Z856" s="17"/>
      <c r="AA856" s="17"/>
    </row>
    <row r="857" spans="8:27">
      <c r="H857" s="17"/>
      <c r="I857" s="17"/>
      <c r="J857" s="17"/>
      <c r="Z857" s="17"/>
      <c r="AA857" s="17"/>
    </row>
    <row r="858" spans="8:27">
      <c r="H858" s="17"/>
      <c r="I858" s="17"/>
      <c r="J858" s="17"/>
      <c r="Z858" s="17"/>
      <c r="AA858" s="17"/>
    </row>
    <row r="859" spans="8:27">
      <c r="H859" s="17"/>
      <c r="I859" s="17"/>
      <c r="J859" s="17"/>
      <c r="Z859" s="17"/>
      <c r="AA859" s="17"/>
    </row>
    <row r="860" spans="8:27">
      <c r="H860" s="17"/>
      <c r="I860" s="17"/>
      <c r="J860" s="17"/>
      <c r="Z860" s="17"/>
      <c r="AA860" s="17"/>
    </row>
    <row r="861" spans="8:27">
      <c r="H861" s="17"/>
      <c r="I861" s="17"/>
      <c r="J861" s="17"/>
      <c r="Z861" s="17"/>
      <c r="AA861" s="17"/>
    </row>
    <row r="862" spans="8:27">
      <c r="H862" s="17"/>
      <c r="I862" s="17"/>
      <c r="J862" s="17"/>
      <c r="Z862" s="17"/>
      <c r="AA862" s="17"/>
    </row>
    <row r="863" spans="8:27">
      <c r="H863" s="17"/>
      <c r="I863" s="17"/>
      <c r="J863" s="17"/>
      <c r="Z863" s="17"/>
      <c r="AA863" s="17"/>
    </row>
    <row r="864" spans="8:27">
      <c r="H864" s="17"/>
      <c r="I864" s="17"/>
      <c r="J864" s="17"/>
      <c r="Z864" s="17"/>
      <c r="AA864" s="17"/>
    </row>
    <row r="865" spans="8:27">
      <c r="H865" s="17"/>
      <c r="I865" s="17"/>
      <c r="J865" s="17"/>
      <c r="Z865" s="17"/>
      <c r="AA865" s="17"/>
    </row>
    <row r="866" spans="8:27">
      <c r="H866" s="17"/>
      <c r="I866" s="17"/>
      <c r="J866" s="17"/>
      <c r="Z866" s="17"/>
      <c r="AA866" s="17"/>
    </row>
    <row r="867" spans="8:27">
      <c r="H867" s="17"/>
      <c r="I867" s="17"/>
      <c r="J867" s="17"/>
      <c r="Z867" s="17"/>
      <c r="AA867" s="17"/>
    </row>
    <row r="868" spans="8:27">
      <c r="H868" s="17"/>
      <c r="I868" s="17"/>
      <c r="J868" s="17"/>
      <c r="Z868" s="17"/>
      <c r="AA868" s="17"/>
    </row>
    <row r="869" spans="8:27">
      <c r="H869" s="17"/>
      <c r="I869" s="17"/>
      <c r="J869" s="17"/>
      <c r="Z869" s="17"/>
      <c r="AA869" s="17"/>
    </row>
    <row r="870" spans="8:27">
      <c r="H870" s="17"/>
      <c r="I870" s="17"/>
      <c r="J870" s="17"/>
      <c r="Z870" s="17"/>
      <c r="AA870" s="17"/>
    </row>
    <row r="871" spans="8:27">
      <c r="H871" s="17"/>
      <c r="I871" s="17"/>
      <c r="J871" s="17"/>
      <c r="Z871" s="17"/>
      <c r="AA871" s="17"/>
    </row>
    <row r="872" spans="8:27">
      <c r="H872" s="17"/>
      <c r="I872" s="17"/>
      <c r="J872" s="17"/>
      <c r="Z872" s="17"/>
      <c r="AA872" s="17"/>
    </row>
    <row r="873" spans="8:27">
      <c r="H873" s="17"/>
      <c r="I873" s="17"/>
      <c r="J873" s="17"/>
      <c r="Z873" s="17"/>
      <c r="AA873" s="17"/>
    </row>
    <row r="874" spans="8:27">
      <c r="H874" s="17"/>
      <c r="I874" s="17"/>
      <c r="J874" s="17"/>
      <c r="Z874" s="17"/>
      <c r="AA874" s="17"/>
    </row>
    <row r="875" spans="8:27">
      <c r="H875" s="17"/>
      <c r="I875" s="17"/>
      <c r="J875" s="17"/>
      <c r="Z875" s="17"/>
      <c r="AA875" s="17"/>
    </row>
    <row r="876" spans="8:27">
      <c r="H876" s="17"/>
      <c r="I876" s="17"/>
      <c r="J876" s="17"/>
      <c r="Z876" s="17"/>
      <c r="AA876" s="17"/>
    </row>
    <row r="877" spans="8:27">
      <c r="H877" s="17"/>
      <c r="I877" s="17"/>
      <c r="J877" s="17"/>
      <c r="Z877" s="17"/>
      <c r="AA877" s="17"/>
    </row>
    <row r="878" spans="8:27">
      <c r="H878" s="17"/>
      <c r="I878" s="17"/>
      <c r="J878" s="17"/>
      <c r="Z878" s="17"/>
      <c r="AA878" s="17"/>
    </row>
    <row r="879" spans="8:27">
      <c r="H879" s="17"/>
      <c r="I879" s="17"/>
      <c r="J879" s="17"/>
      <c r="Z879" s="17"/>
      <c r="AA879" s="17"/>
    </row>
    <row r="880" spans="8:27">
      <c r="H880" s="17"/>
      <c r="I880" s="17"/>
      <c r="J880" s="17"/>
      <c r="Z880" s="17"/>
      <c r="AA880" s="17"/>
    </row>
    <row r="881" spans="8:27">
      <c r="H881" s="17"/>
      <c r="I881" s="17"/>
      <c r="J881" s="17"/>
      <c r="Z881" s="17"/>
      <c r="AA881" s="17"/>
    </row>
    <row r="882" spans="8:27">
      <c r="H882" s="17"/>
      <c r="I882" s="17"/>
      <c r="J882" s="17"/>
      <c r="Z882" s="17"/>
      <c r="AA882" s="17"/>
    </row>
    <row r="883" spans="8:27">
      <c r="H883" s="17"/>
      <c r="I883" s="17"/>
      <c r="J883" s="17"/>
      <c r="Z883" s="17"/>
      <c r="AA883" s="17"/>
    </row>
    <row r="884" spans="8:27">
      <c r="H884" s="17"/>
      <c r="I884" s="17"/>
      <c r="J884" s="17"/>
      <c r="Z884" s="17"/>
      <c r="AA884" s="17"/>
    </row>
    <row r="885" spans="8:27">
      <c r="H885" s="17"/>
      <c r="I885" s="17"/>
      <c r="J885" s="17"/>
      <c r="Z885" s="17"/>
      <c r="AA885" s="17"/>
    </row>
    <row r="886" spans="8:27">
      <c r="H886" s="17"/>
      <c r="I886" s="17"/>
      <c r="J886" s="17"/>
      <c r="Z886" s="17"/>
      <c r="AA886" s="17"/>
    </row>
    <row r="887" spans="8:27">
      <c r="H887" s="17"/>
      <c r="I887" s="17"/>
      <c r="J887" s="17"/>
      <c r="Z887" s="17"/>
      <c r="AA887" s="17"/>
    </row>
    <row r="888" spans="8:27">
      <c r="H888" s="17"/>
      <c r="I888" s="17"/>
      <c r="J888" s="17"/>
      <c r="Z888" s="17"/>
      <c r="AA888" s="17"/>
    </row>
    <row r="889" spans="8:27">
      <c r="H889" s="17"/>
      <c r="I889" s="17"/>
      <c r="J889" s="17"/>
      <c r="Z889" s="17"/>
      <c r="AA889" s="17"/>
    </row>
    <row r="890" spans="8:27">
      <c r="H890" s="17"/>
      <c r="I890" s="17"/>
      <c r="J890" s="17"/>
      <c r="Z890" s="17"/>
      <c r="AA890" s="17"/>
    </row>
    <row r="891" spans="8:27">
      <c r="H891" s="17"/>
      <c r="I891" s="17"/>
      <c r="J891" s="17"/>
      <c r="Z891" s="17"/>
      <c r="AA891" s="17"/>
    </row>
    <row r="892" spans="8:27">
      <c r="H892" s="17"/>
      <c r="I892" s="17"/>
      <c r="J892" s="17"/>
      <c r="Z892" s="17"/>
      <c r="AA892" s="17"/>
    </row>
    <row r="893" spans="8:27">
      <c r="H893" s="17"/>
      <c r="I893" s="17"/>
      <c r="J893" s="17"/>
      <c r="Z893" s="17"/>
      <c r="AA893" s="17"/>
    </row>
    <row r="894" spans="8:27">
      <c r="H894" s="17"/>
      <c r="I894" s="17"/>
      <c r="J894" s="17"/>
      <c r="Z894" s="17"/>
      <c r="AA894" s="17"/>
    </row>
    <row r="895" spans="8:27">
      <c r="H895" s="17"/>
      <c r="I895" s="17"/>
      <c r="J895" s="17"/>
      <c r="Z895" s="17"/>
      <c r="AA895" s="17"/>
    </row>
    <row r="896" spans="8:27">
      <c r="H896" s="17"/>
      <c r="I896" s="17"/>
      <c r="J896" s="17"/>
      <c r="Z896" s="17"/>
      <c r="AA896" s="17"/>
    </row>
    <row r="897" spans="8:27">
      <c r="H897" s="17"/>
      <c r="I897" s="17"/>
      <c r="J897" s="17"/>
      <c r="Z897" s="17"/>
      <c r="AA897" s="17"/>
    </row>
    <row r="898" spans="8:27">
      <c r="H898" s="17"/>
      <c r="I898" s="17"/>
      <c r="J898" s="17"/>
      <c r="Z898" s="17"/>
      <c r="AA898" s="17"/>
    </row>
    <row r="899" spans="8:27">
      <c r="H899" s="17"/>
      <c r="I899" s="17"/>
      <c r="J899" s="17"/>
      <c r="Z899" s="17"/>
      <c r="AA899" s="17"/>
    </row>
    <row r="900" spans="8:27">
      <c r="H900" s="17"/>
      <c r="I900" s="17"/>
      <c r="J900" s="17"/>
      <c r="Z900" s="17"/>
      <c r="AA900" s="17"/>
    </row>
    <row r="901" spans="8:27">
      <c r="H901" s="17"/>
      <c r="I901" s="17"/>
      <c r="J901" s="17"/>
      <c r="Z901" s="17"/>
      <c r="AA901" s="17"/>
    </row>
    <row r="902" spans="8:27">
      <c r="H902" s="17"/>
      <c r="I902" s="17"/>
      <c r="J902" s="17"/>
      <c r="Z902" s="17"/>
      <c r="AA902" s="17"/>
    </row>
    <row r="903" spans="8:27">
      <c r="H903" s="17"/>
      <c r="I903" s="17"/>
      <c r="J903" s="17"/>
      <c r="Z903" s="17"/>
      <c r="AA903" s="17"/>
    </row>
    <row r="904" spans="8:27">
      <c r="H904" s="17"/>
      <c r="I904" s="17"/>
      <c r="J904" s="17"/>
      <c r="Z904" s="17"/>
      <c r="AA904" s="17"/>
    </row>
    <row r="905" spans="8:27">
      <c r="H905" s="17"/>
      <c r="I905" s="17"/>
      <c r="J905" s="17"/>
      <c r="Z905" s="17"/>
      <c r="AA905" s="17"/>
    </row>
    <row r="906" spans="8:27">
      <c r="H906" s="17"/>
      <c r="I906" s="17"/>
      <c r="J906" s="17"/>
      <c r="Z906" s="17"/>
      <c r="AA906" s="17"/>
    </row>
    <row r="907" spans="8:27">
      <c r="H907" s="17"/>
      <c r="I907" s="17"/>
      <c r="J907" s="17"/>
      <c r="Z907" s="17"/>
      <c r="AA907" s="17"/>
    </row>
    <row r="908" spans="8:27">
      <c r="H908" s="17"/>
      <c r="I908" s="17"/>
      <c r="J908" s="17"/>
      <c r="Z908" s="17"/>
      <c r="AA908" s="17"/>
    </row>
    <row r="909" spans="8:27">
      <c r="H909" s="17"/>
      <c r="I909" s="17"/>
      <c r="J909" s="17"/>
      <c r="Z909" s="17"/>
      <c r="AA909" s="17"/>
    </row>
    <row r="910" spans="8:27">
      <c r="H910" s="17"/>
      <c r="I910" s="17"/>
      <c r="J910" s="17"/>
      <c r="Z910" s="17"/>
      <c r="AA910" s="17"/>
    </row>
    <row r="911" spans="8:27">
      <c r="H911" s="17"/>
      <c r="I911" s="17"/>
      <c r="J911" s="17"/>
      <c r="Z911" s="17"/>
      <c r="AA911" s="17"/>
    </row>
    <row r="912" spans="8:27">
      <c r="H912" s="17"/>
      <c r="I912" s="17"/>
      <c r="J912" s="17"/>
      <c r="Z912" s="17"/>
      <c r="AA912" s="17"/>
    </row>
    <row r="913" spans="8:27">
      <c r="H913" s="17"/>
      <c r="I913" s="17"/>
      <c r="J913" s="17"/>
      <c r="Z913" s="17"/>
      <c r="AA913" s="17"/>
    </row>
    <row r="914" spans="8:27">
      <c r="H914" s="17"/>
      <c r="I914" s="17"/>
      <c r="J914" s="17"/>
      <c r="Z914" s="17"/>
      <c r="AA914" s="17"/>
    </row>
    <row r="915" spans="8:27">
      <c r="H915" s="17"/>
      <c r="I915" s="17"/>
      <c r="J915" s="17"/>
      <c r="Z915" s="17"/>
      <c r="AA915" s="17"/>
    </row>
    <row r="916" spans="8:27">
      <c r="H916" s="17"/>
      <c r="I916" s="17"/>
      <c r="J916" s="17"/>
      <c r="Z916" s="17"/>
      <c r="AA916" s="17"/>
    </row>
    <row r="917" spans="8:27">
      <c r="H917" s="17"/>
      <c r="I917" s="17"/>
      <c r="J917" s="17"/>
      <c r="Z917" s="17"/>
      <c r="AA917" s="17"/>
    </row>
    <row r="918" spans="8:27">
      <c r="H918" s="17"/>
      <c r="I918" s="17"/>
      <c r="J918" s="17"/>
      <c r="Z918" s="17"/>
      <c r="AA918" s="17"/>
    </row>
    <row r="919" spans="8:27">
      <c r="H919" s="17"/>
      <c r="I919" s="17"/>
      <c r="J919" s="17"/>
      <c r="Z919" s="17"/>
      <c r="AA919" s="17"/>
    </row>
    <row r="920" spans="8:27">
      <c r="H920" s="17"/>
      <c r="I920" s="17"/>
      <c r="J920" s="17"/>
      <c r="Z920" s="17"/>
      <c r="AA920" s="17"/>
    </row>
    <row r="921" spans="8:27">
      <c r="H921" s="17"/>
      <c r="I921" s="17"/>
      <c r="J921" s="17"/>
      <c r="Z921" s="17"/>
      <c r="AA921" s="17"/>
    </row>
    <row r="922" spans="8:27">
      <c r="H922" s="17"/>
      <c r="I922" s="17"/>
      <c r="J922" s="17"/>
      <c r="Z922" s="17"/>
      <c r="AA922" s="17"/>
    </row>
    <row r="923" spans="8:27">
      <c r="H923" s="17"/>
      <c r="I923" s="17"/>
      <c r="J923" s="17"/>
      <c r="Z923" s="17"/>
      <c r="AA923" s="17"/>
    </row>
    <row r="924" spans="8:27">
      <c r="H924" s="17"/>
      <c r="I924" s="17"/>
      <c r="J924" s="17"/>
      <c r="Z924" s="17"/>
      <c r="AA924" s="17"/>
    </row>
    <row r="925" spans="8:27">
      <c r="H925" s="17"/>
      <c r="I925" s="17"/>
      <c r="J925" s="17"/>
      <c r="Z925" s="17"/>
      <c r="AA925" s="17"/>
    </row>
    <row r="926" spans="8:27">
      <c r="H926" s="17"/>
      <c r="I926" s="17"/>
      <c r="J926" s="17"/>
      <c r="Z926" s="17"/>
      <c r="AA926" s="17"/>
    </row>
    <row r="927" spans="8:27">
      <c r="H927" s="17"/>
      <c r="I927" s="17"/>
      <c r="J927" s="17"/>
      <c r="Z927" s="17"/>
      <c r="AA927" s="17"/>
    </row>
    <row r="928" spans="8:27">
      <c r="H928" s="17"/>
      <c r="I928" s="17"/>
      <c r="J928" s="17"/>
      <c r="Z928" s="17"/>
      <c r="AA928" s="17"/>
    </row>
    <row r="929" spans="8:27">
      <c r="H929" s="17"/>
      <c r="I929" s="17"/>
      <c r="J929" s="17"/>
      <c r="Z929" s="17"/>
      <c r="AA929" s="17"/>
    </row>
    <row r="930" spans="8:27">
      <c r="H930" s="17"/>
      <c r="I930" s="17"/>
      <c r="J930" s="17"/>
      <c r="Z930" s="17"/>
      <c r="AA930" s="17"/>
    </row>
    <row r="931" spans="8:27">
      <c r="H931" s="17"/>
      <c r="I931" s="17"/>
      <c r="J931" s="17"/>
      <c r="Z931" s="17"/>
      <c r="AA931" s="17"/>
    </row>
    <row r="932" spans="8:27">
      <c r="H932" s="17"/>
      <c r="I932" s="17"/>
      <c r="J932" s="17"/>
      <c r="Z932" s="17"/>
      <c r="AA932" s="17"/>
    </row>
    <row r="933" spans="8:27">
      <c r="H933" s="17"/>
      <c r="I933" s="17"/>
      <c r="J933" s="17"/>
      <c r="Z933" s="17"/>
      <c r="AA933" s="17"/>
    </row>
    <row r="934" spans="8:27">
      <c r="H934" s="17"/>
      <c r="I934" s="17"/>
      <c r="J934" s="17"/>
      <c r="Z934" s="17"/>
      <c r="AA934" s="17"/>
    </row>
    <row r="935" spans="8:27">
      <c r="H935" s="17"/>
      <c r="I935" s="17"/>
      <c r="J935" s="17"/>
      <c r="Z935" s="17"/>
      <c r="AA935" s="17"/>
    </row>
    <row r="936" spans="8:27">
      <c r="H936" s="17"/>
      <c r="I936" s="17"/>
      <c r="J936" s="17"/>
      <c r="Z936" s="17"/>
      <c r="AA936" s="17"/>
    </row>
    <row r="937" spans="8:27">
      <c r="H937" s="17"/>
      <c r="I937" s="17"/>
      <c r="J937" s="17"/>
      <c r="Z937" s="17"/>
      <c r="AA937" s="17"/>
    </row>
    <row r="938" spans="8:27">
      <c r="H938" s="17"/>
      <c r="I938" s="17"/>
      <c r="J938" s="17"/>
      <c r="Z938" s="17"/>
      <c r="AA938" s="17"/>
    </row>
    <row r="939" spans="8:27">
      <c r="H939" s="17"/>
      <c r="I939" s="17"/>
      <c r="J939" s="17"/>
      <c r="Z939" s="17"/>
      <c r="AA939" s="17"/>
    </row>
    <row r="940" spans="8:27">
      <c r="H940" s="17"/>
      <c r="I940" s="17"/>
      <c r="J940" s="17"/>
      <c r="Z940" s="17"/>
      <c r="AA940" s="17"/>
    </row>
    <row r="941" spans="8:27">
      <c r="H941" s="17"/>
      <c r="I941" s="17"/>
      <c r="J941" s="17"/>
      <c r="Z941" s="17"/>
      <c r="AA941" s="17"/>
    </row>
    <row r="942" spans="8:27">
      <c r="H942" s="17"/>
      <c r="I942" s="17"/>
      <c r="J942" s="17"/>
      <c r="Z942" s="17"/>
      <c r="AA942" s="17"/>
    </row>
    <row r="943" spans="8:27">
      <c r="H943" s="17"/>
      <c r="I943" s="17"/>
      <c r="J943" s="17"/>
      <c r="Z943" s="17"/>
      <c r="AA943" s="17"/>
    </row>
    <row r="944" spans="8:27">
      <c r="H944" s="17"/>
      <c r="I944" s="17"/>
      <c r="J944" s="17"/>
      <c r="Z944" s="17"/>
      <c r="AA944" s="17"/>
    </row>
    <row r="945" spans="8:27">
      <c r="H945" s="17"/>
      <c r="I945" s="17"/>
      <c r="J945" s="17"/>
      <c r="Z945" s="17"/>
      <c r="AA945" s="17"/>
    </row>
    <row r="946" spans="8:27">
      <c r="H946" s="17"/>
      <c r="I946" s="17"/>
      <c r="J946" s="17"/>
      <c r="Z946" s="17"/>
      <c r="AA946" s="17"/>
    </row>
    <row r="947" spans="8:27">
      <c r="H947" s="17"/>
      <c r="I947" s="17"/>
      <c r="J947" s="17"/>
      <c r="Z947" s="17"/>
      <c r="AA947" s="17"/>
    </row>
    <row r="948" spans="8:27">
      <c r="H948" s="17"/>
      <c r="I948" s="17"/>
      <c r="J948" s="17"/>
      <c r="Z948" s="17"/>
      <c r="AA948" s="17"/>
    </row>
    <row r="949" spans="8:27">
      <c r="H949" s="17"/>
      <c r="I949" s="17"/>
      <c r="J949" s="17"/>
      <c r="Z949" s="17"/>
      <c r="AA949" s="17"/>
    </row>
    <row r="950" spans="8:27">
      <c r="H950" s="17"/>
      <c r="I950" s="17"/>
      <c r="J950" s="17"/>
      <c r="Z950" s="17"/>
      <c r="AA950" s="17"/>
    </row>
    <row r="951" spans="8:27">
      <c r="H951" s="17"/>
      <c r="I951" s="17"/>
      <c r="J951" s="17"/>
      <c r="Z951" s="17"/>
      <c r="AA951" s="17"/>
    </row>
    <row r="952" spans="8:27">
      <c r="H952" s="17"/>
      <c r="I952" s="17"/>
      <c r="J952" s="17"/>
      <c r="Z952" s="17"/>
      <c r="AA952" s="17"/>
    </row>
    <row r="953" spans="8:27">
      <c r="H953" s="17"/>
      <c r="I953" s="17"/>
      <c r="J953" s="17"/>
      <c r="Z953" s="17"/>
      <c r="AA953" s="17"/>
    </row>
    <row r="954" spans="8:27">
      <c r="H954" s="17"/>
      <c r="I954" s="17"/>
      <c r="J954" s="17"/>
      <c r="Z954" s="17"/>
      <c r="AA954" s="17"/>
    </row>
    <row r="955" spans="8:27">
      <c r="H955" s="17"/>
      <c r="I955" s="17"/>
      <c r="J955" s="17"/>
      <c r="Z955" s="17"/>
      <c r="AA955" s="17"/>
    </row>
    <row r="956" spans="8:27">
      <c r="H956" s="17"/>
      <c r="I956" s="17"/>
      <c r="J956" s="17"/>
      <c r="Z956" s="17"/>
      <c r="AA956" s="17"/>
    </row>
    <row r="957" spans="8:27">
      <c r="H957" s="17"/>
      <c r="I957" s="17"/>
      <c r="J957" s="17"/>
      <c r="Z957" s="17"/>
      <c r="AA957" s="17"/>
    </row>
    <row r="958" spans="8:27">
      <c r="H958" s="17"/>
      <c r="I958" s="17"/>
      <c r="J958" s="17"/>
      <c r="Z958" s="17"/>
      <c r="AA958" s="17"/>
    </row>
    <row r="959" spans="8:27">
      <c r="H959" s="17"/>
      <c r="I959" s="17"/>
      <c r="J959" s="17"/>
      <c r="Z959" s="17"/>
      <c r="AA959" s="17"/>
    </row>
    <row r="960" spans="8:27">
      <c r="H960" s="17"/>
      <c r="I960" s="17"/>
      <c r="J960" s="17"/>
      <c r="Z960" s="17"/>
      <c r="AA960" s="17"/>
    </row>
    <row r="961" spans="8:27">
      <c r="H961" s="17"/>
      <c r="I961" s="17"/>
      <c r="J961" s="17"/>
      <c r="Z961" s="17"/>
      <c r="AA961" s="17"/>
    </row>
    <row r="962" spans="8:27">
      <c r="H962" s="17"/>
      <c r="I962" s="17"/>
      <c r="J962" s="17"/>
      <c r="Z962" s="17"/>
      <c r="AA962" s="17"/>
    </row>
    <row r="963" spans="8:27">
      <c r="H963" s="17"/>
      <c r="I963" s="17"/>
      <c r="J963" s="17"/>
      <c r="Z963" s="17"/>
      <c r="AA963" s="17"/>
    </row>
    <row r="964" spans="8:27">
      <c r="H964" s="17"/>
      <c r="I964" s="17"/>
      <c r="J964" s="17"/>
      <c r="Z964" s="17"/>
      <c r="AA964" s="17"/>
    </row>
    <row r="965" spans="8:27">
      <c r="H965" s="17"/>
      <c r="I965" s="17"/>
      <c r="J965" s="17"/>
      <c r="Z965" s="17"/>
      <c r="AA965" s="17"/>
    </row>
    <row r="966" spans="8:27">
      <c r="H966" s="17"/>
      <c r="I966" s="17"/>
      <c r="J966" s="17"/>
      <c r="Z966" s="17"/>
      <c r="AA966" s="17"/>
    </row>
    <row r="967" spans="8:27">
      <c r="H967" s="17"/>
      <c r="I967" s="17"/>
      <c r="J967" s="17"/>
      <c r="Z967" s="17"/>
      <c r="AA967" s="17"/>
    </row>
    <row r="968" spans="8:27">
      <c r="H968" s="17"/>
      <c r="I968" s="17"/>
      <c r="J968" s="17"/>
      <c r="Z968" s="17"/>
      <c r="AA968" s="17"/>
    </row>
    <row r="969" spans="8:27">
      <c r="H969" s="17"/>
      <c r="I969" s="17"/>
      <c r="J969" s="17"/>
      <c r="Z969" s="17"/>
      <c r="AA969" s="17"/>
    </row>
    <row r="970" spans="8:27">
      <c r="H970" s="17"/>
      <c r="I970" s="17"/>
      <c r="J970" s="17"/>
      <c r="Z970" s="17"/>
      <c r="AA970" s="17"/>
    </row>
    <row r="971" spans="8:27">
      <c r="H971" s="17"/>
      <c r="I971" s="17"/>
      <c r="J971" s="17"/>
      <c r="Z971" s="17"/>
      <c r="AA971" s="17"/>
    </row>
    <row r="972" spans="8:27">
      <c r="H972" s="17"/>
      <c r="I972" s="17"/>
      <c r="J972" s="17"/>
      <c r="Z972" s="17"/>
      <c r="AA972" s="17"/>
    </row>
    <row r="973" spans="8:27">
      <c r="H973" s="17"/>
      <c r="I973" s="17"/>
      <c r="J973" s="17"/>
      <c r="Z973" s="17"/>
      <c r="AA973" s="17"/>
    </row>
    <row r="974" spans="8:27">
      <c r="H974" s="17"/>
      <c r="I974" s="17"/>
      <c r="J974" s="17"/>
      <c r="Z974" s="17"/>
      <c r="AA974" s="17"/>
    </row>
    <row r="975" spans="8:27">
      <c r="H975" s="17"/>
      <c r="I975" s="17"/>
      <c r="J975" s="17"/>
      <c r="Z975" s="17"/>
      <c r="AA975" s="17"/>
    </row>
    <row r="976" spans="8:27">
      <c r="H976" s="17"/>
      <c r="I976" s="17"/>
      <c r="J976" s="17"/>
      <c r="Z976" s="17"/>
      <c r="AA976" s="17"/>
    </row>
    <row r="977" spans="8:27">
      <c r="H977" s="17"/>
      <c r="I977" s="17"/>
      <c r="J977" s="17"/>
      <c r="Z977" s="17"/>
      <c r="AA977" s="17"/>
    </row>
    <row r="978" spans="8:27">
      <c r="H978" s="17"/>
      <c r="I978" s="17"/>
      <c r="J978" s="17"/>
      <c r="Z978" s="17"/>
      <c r="AA978" s="17"/>
    </row>
    <row r="979" spans="8:27">
      <c r="H979" s="17"/>
      <c r="I979" s="17"/>
      <c r="J979" s="17"/>
      <c r="Z979" s="17"/>
      <c r="AA979" s="17"/>
    </row>
    <row r="980" spans="8:27">
      <c r="H980" s="17"/>
      <c r="I980" s="17"/>
      <c r="J980" s="17"/>
      <c r="Z980" s="17"/>
      <c r="AA980" s="17"/>
    </row>
    <row r="981" spans="8:27">
      <c r="H981" s="17"/>
      <c r="I981" s="17"/>
      <c r="J981" s="17"/>
      <c r="Z981" s="17"/>
      <c r="AA981" s="17"/>
    </row>
    <row r="982" spans="8:27">
      <c r="H982" s="17"/>
      <c r="I982" s="17"/>
      <c r="J982" s="17"/>
      <c r="Z982" s="17"/>
      <c r="AA982" s="17"/>
    </row>
    <row r="983" spans="8:27">
      <c r="H983" s="17"/>
      <c r="I983" s="17"/>
      <c r="J983" s="17"/>
      <c r="Z983" s="17"/>
      <c r="AA983" s="17"/>
    </row>
    <row r="984" spans="8:27">
      <c r="H984" s="17"/>
      <c r="I984" s="17"/>
      <c r="J984" s="17"/>
      <c r="Z984" s="17"/>
      <c r="AA984" s="17"/>
    </row>
    <row r="985" spans="8:27">
      <c r="H985" s="17"/>
      <c r="I985" s="17"/>
      <c r="J985" s="17"/>
      <c r="Z985" s="17"/>
      <c r="AA985" s="17"/>
    </row>
    <row r="986" spans="8:27">
      <c r="H986" s="17"/>
      <c r="I986" s="17"/>
      <c r="J986" s="17"/>
      <c r="Z986" s="17"/>
      <c r="AA986" s="17"/>
    </row>
    <row r="987" spans="8:27">
      <c r="H987" s="17"/>
      <c r="I987" s="17"/>
      <c r="J987" s="17"/>
      <c r="Z987" s="17"/>
      <c r="AA987" s="17"/>
    </row>
    <row r="988" spans="8:27">
      <c r="H988" s="17"/>
      <c r="I988" s="17"/>
      <c r="J988" s="17"/>
      <c r="Z988" s="17"/>
      <c r="AA988" s="17"/>
    </row>
    <row r="989" spans="8:27">
      <c r="H989" s="17"/>
      <c r="I989" s="17"/>
      <c r="J989" s="17"/>
      <c r="Z989" s="17"/>
      <c r="AA989" s="17"/>
    </row>
    <row r="990" spans="8:27">
      <c r="H990" s="17"/>
      <c r="I990" s="17"/>
      <c r="J990" s="17"/>
      <c r="Z990" s="17"/>
      <c r="AA990" s="17"/>
    </row>
    <row r="991" spans="8:27">
      <c r="H991" s="17"/>
      <c r="I991" s="17"/>
      <c r="J991" s="17"/>
      <c r="Z991" s="17"/>
      <c r="AA991" s="17"/>
    </row>
    <row r="992" spans="8:27">
      <c r="H992" s="17"/>
      <c r="I992" s="17"/>
      <c r="J992" s="17"/>
      <c r="Z992" s="17"/>
      <c r="AA992" s="17"/>
    </row>
    <row r="993" spans="8:27">
      <c r="H993" s="17"/>
      <c r="I993" s="17"/>
      <c r="J993" s="17"/>
      <c r="Z993" s="17"/>
      <c r="AA993" s="17"/>
    </row>
    <row r="994" spans="8:27">
      <c r="H994" s="17"/>
      <c r="I994" s="17"/>
      <c r="J994" s="17"/>
      <c r="Z994" s="17"/>
      <c r="AA994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K994"/>
  <sheetViews>
    <sheetView workbookViewId="0"/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hidden="1" customWidth="1"/>
    <col min="18" max="18" width="9.28515625" hidden="1" customWidth="1"/>
    <col min="19" max="19" width="11.7109375" hidden="1" customWidth="1"/>
    <col min="20" max="20" width="9.42578125" hidden="1" customWidth="1"/>
    <col min="21" max="21" width="8" customWidth="1"/>
    <col min="22" max="22" width="10.42578125" customWidth="1"/>
    <col min="23" max="23" width="13.5703125" customWidth="1"/>
    <col min="24" max="24" width="9.42578125" customWidth="1"/>
    <col min="25" max="26" width="10.42578125" customWidth="1"/>
    <col min="27" max="27" width="11.7109375" customWidth="1"/>
    <col min="28" max="28" width="13.28515625" customWidth="1"/>
    <col min="29" max="29" width="9.42578125" customWidth="1"/>
    <col min="30" max="31" width="10.42578125" customWidth="1"/>
    <col min="32" max="32" width="11.7109375" customWidth="1"/>
    <col min="33" max="33" width="13.28515625" customWidth="1"/>
    <col min="34" max="34" width="9.42578125" customWidth="1"/>
    <col min="35" max="36" width="10.42578125" customWidth="1"/>
    <col min="37" max="37" width="11.7109375" customWidth="1"/>
    <col min="38" max="38" width="13.28515625" customWidth="1"/>
    <col min="39" max="39" width="9.42578125" customWidth="1"/>
    <col min="40" max="41" width="10.42578125" customWidth="1"/>
    <col min="42" max="42" width="11.7109375" customWidth="1"/>
    <col min="43" max="43" width="13.28515625" customWidth="1"/>
    <col min="44" max="44" width="9.42578125" customWidth="1"/>
    <col min="45" max="46" width="10.42578125" customWidth="1"/>
    <col min="47" max="47" width="11.7109375" customWidth="1"/>
    <col min="48" max="48" width="13.28515625" customWidth="1"/>
    <col min="49" max="49" width="9.42578125" customWidth="1"/>
    <col min="50" max="51" width="10.42578125" customWidth="1"/>
    <col min="52" max="52" width="11.7109375" customWidth="1"/>
    <col min="53" max="53" width="13.28515625" customWidth="1"/>
    <col min="54" max="54" width="9.42578125" customWidth="1"/>
    <col min="55" max="56" width="10.42578125" customWidth="1"/>
    <col min="57" max="57" width="11.7109375" customWidth="1"/>
    <col min="58" max="58" width="13.28515625" customWidth="1"/>
    <col min="59" max="59" width="9.42578125" customWidth="1"/>
    <col min="60" max="61" width="10.42578125" customWidth="1"/>
    <col min="62" max="62" width="11.7109375" customWidth="1"/>
    <col min="63" max="63" width="13.28515625" customWidth="1"/>
  </cols>
  <sheetData>
    <row r="1" spans="1:63">
      <c r="A1" s="23"/>
      <c r="B1" s="1"/>
      <c r="C1" s="1"/>
      <c r="D1" s="1"/>
      <c r="E1" s="1"/>
      <c r="F1" s="1"/>
      <c r="G1" s="1"/>
      <c r="H1" s="2"/>
      <c r="I1" s="2"/>
      <c r="J1" s="3">
        <f t="shared" ref="J1:K1" si="0">SUM(J3:J262)</f>
        <v>0</v>
      </c>
      <c r="K1" s="4">
        <f t="shared" si="0"/>
        <v>0</v>
      </c>
      <c r="L1" s="1"/>
      <c r="M1" s="1"/>
      <c r="N1" s="5"/>
      <c r="O1" s="1"/>
      <c r="P1" s="1"/>
      <c r="Q1" s="5"/>
      <c r="R1" s="1"/>
      <c r="S1" s="1"/>
      <c r="T1" s="5"/>
      <c r="U1" s="6">
        <f>W1/V1</f>
        <v>4.1500877191358594</v>
      </c>
      <c r="V1" s="7">
        <f t="shared" ref="V1:W1" si="1">SUM(V3:V262)</f>
        <v>1977117.0599999998</v>
      </c>
      <c r="W1" s="7">
        <f t="shared" si="1"/>
        <v>8205209.2299999949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372</v>
      </c>
      <c r="O2" s="8" t="s">
        <v>14</v>
      </c>
      <c r="P2" s="8" t="s">
        <v>15</v>
      </c>
      <c r="Q2" s="5" t="s">
        <v>16</v>
      </c>
      <c r="R2" s="8" t="s">
        <v>17</v>
      </c>
      <c r="S2" s="8" t="s">
        <v>18</v>
      </c>
      <c r="T2" s="5" t="s">
        <v>19</v>
      </c>
      <c r="U2" s="8" t="s">
        <v>20</v>
      </c>
      <c r="V2" s="9" t="s">
        <v>21</v>
      </c>
      <c r="W2" s="9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</row>
    <row r="3" spans="1:63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2" si="2">K3*I3</f>
        <v>0</v>
      </c>
      <c r="K3" s="11">
        <f t="shared" ref="K3:K262" si="3">SUM(N3+Q3+T3)</f>
        <v>0</v>
      </c>
      <c r="L3" s="1">
        <v>19.3</v>
      </c>
      <c r="M3" s="1">
        <v>222.1</v>
      </c>
      <c r="N3" s="5"/>
      <c r="O3" s="1">
        <v>37.5</v>
      </c>
      <c r="P3" s="1">
        <v>101.45</v>
      </c>
      <c r="Q3" s="5"/>
      <c r="R3" s="1">
        <v>38.700000000000003</v>
      </c>
      <c r="S3" s="1">
        <v>222.3</v>
      </c>
      <c r="T3" s="5"/>
      <c r="U3" s="1">
        <v>0</v>
      </c>
      <c r="V3" s="12">
        <v>137214.39999999999</v>
      </c>
      <c r="W3" s="2">
        <v>784277.28</v>
      </c>
      <c r="X3" s="1">
        <v>386</v>
      </c>
      <c r="Y3" s="1">
        <v>0</v>
      </c>
      <c r="Z3" s="1">
        <v>0</v>
      </c>
      <c r="AA3" s="1">
        <v>0</v>
      </c>
      <c r="AB3" s="1">
        <v>4442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750</v>
      </c>
      <c r="AS3" s="1">
        <v>0</v>
      </c>
      <c r="AT3" s="1">
        <v>0</v>
      </c>
      <c r="AU3" s="1">
        <v>0</v>
      </c>
      <c r="AV3" s="1">
        <v>2029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774</v>
      </c>
      <c r="BC3" s="1">
        <v>0</v>
      </c>
      <c r="BD3" s="1">
        <v>0</v>
      </c>
      <c r="BE3" s="1">
        <v>0</v>
      </c>
      <c r="BF3" s="1">
        <v>4446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84.88</v>
      </c>
      <c r="I4" s="2">
        <v>1358.08</v>
      </c>
      <c r="J4" s="10">
        <f t="shared" si="2"/>
        <v>0</v>
      </c>
      <c r="K4" s="11">
        <f t="shared" si="3"/>
        <v>0</v>
      </c>
      <c r="L4" s="1">
        <v>20.059999999999999</v>
      </c>
      <c r="M4" s="1">
        <v>75.88</v>
      </c>
      <c r="N4" s="5"/>
      <c r="O4" s="1">
        <v>44.69</v>
      </c>
      <c r="P4" s="1">
        <v>83.06</v>
      </c>
      <c r="Q4" s="5"/>
      <c r="R4" s="1">
        <v>26.62</v>
      </c>
      <c r="S4" s="1">
        <v>152.19</v>
      </c>
      <c r="T4" s="5"/>
      <c r="U4" s="1">
        <v>0</v>
      </c>
      <c r="V4" s="12">
        <v>124094.56</v>
      </c>
      <c r="W4" s="2">
        <v>422532.64</v>
      </c>
      <c r="X4" s="1">
        <v>321</v>
      </c>
      <c r="Y4" s="1">
        <v>0</v>
      </c>
      <c r="Z4" s="1">
        <v>0</v>
      </c>
      <c r="AA4" s="1">
        <v>0</v>
      </c>
      <c r="AB4" s="1">
        <v>1214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715</v>
      </c>
      <c r="AS4" s="1">
        <v>0</v>
      </c>
      <c r="AT4" s="1">
        <v>0</v>
      </c>
      <c r="AU4" s="1">
        <v>0</v>
      </c>
      <c r="AV4" s="1">
        <v>1329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426</v>
      </c>
      <c r="BC4" s="1">
        <v>0</v>
      </c>
      <c r="BD4" s="1">
        <v>0</v>
      </c>
      <c r="BE4" s="1">
        <v>0</v>
      </c>
      <c r="BF4" s="1">
        <v>2435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2"/>
        <v>0</v>
      </c>
      <c r="K5" s="11">
        <f t="shared" si="3"/>
        <v>0</v>
      </c>
      <c r="L5" s="1">
        <v>41.07</v>
      </c>
      <c r="M5" s="1">
        <v>187.8</v>
      </c>
      <c r="N5" s="5"/>
      <c r="O5" s="1">
        <v>44.13</v>
      </c>
      <c r="P5" s="1">
        <v>136.93</v>
      </c>
      <c r="Q5" s="5"/>
      <c r="R5" s="1">
        <v>35.799999999999997</v>
      </c>
      <c r="S5" s="1">
        <v>80.73</v>
      </c>
      <c r="T5" s="5"/>
      <c r="U5" s="1">
        <v>0</v>
      </c>
      <c r="V5" s="12">
        <v>89043.9</v>
      </c>
      <c r="W5" s="2">
        <v>298382.92</v>
      </c>
      <c r="X5" s="1">
        <v>616</v>
      </c>
      <c r="Y5" s="1">
        <v>0</v>
      </c>
      <c r="Z5" s="1">
        <v>0</v>
      </c>
      <c r="AA5" s="1">
        <v>0</v>
      </c>
      <c r="AB5" s="1">
        <v>2817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662</v>
      </c>
      <c r="AS5" s="1">
        <v>0</v>
      </c>
      <c r="AT5" s="1">
        <v>0</v>
      </c>
      <c r="AU5" s="1">
        <v>0</v>
      </c>
      <c r="AV5" s="1">
        <v>2054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537</v>
      </c>
      <c r="BC5" s="1">
        <v>0</v>
      </c>
      <c r="BD5" s="1">
        <v>0</v>
      </c>
      <c r="BE5" s="1">
        <v>0</v>
      </c>
      <c r="BF5" s="1">
        <v>1211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2"/>
        <v>0</v>
      </c>
      <c r="K6" s="11">
        <f t="shared" si="3"/>
        <v>0</v>
      </c>
      <c r="L6" s="1">
        <v>25.17</v>
      </c>
      <c r="M6" s="1">
        <v>178.08</v>
      </c>
      <c r="N6" s="5"/>
      <c r="O6" s="1">
        <v>42.83</v>
      </c>
      <c r="P6" s="1">
        <v>121.75</v>
      </c>
      <c r="Q6" s="5"/>
      <c r="R6" s="1">
        <v>32.17</v>
      </c>
      <c r="S6" s="1">
        <v>250.08</v>
      </c>
      <c r="T6" s="5"/>
      <c r="U6" s="1">
        <v>0</v>
      </c>
      <c r="V6" s="12">
        <v>88491.24</v>
      </c>
      <c r="W6" s="2">
        <v>485818.38</v>
      </c>
      <c r="X6" s="1">
        <v>302</v>
      </c>
      <c r="Y6" s="1">
        <v>0</v>
      </c>
      <c r="Z6" s="1">
        <v>0</v>
      </c>
      <c r="AA6" s="1">
        <v>0</v>
      </c>
      <c r="AB6" s="1">
        <v>2137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514</v>
      </c>
      <c r="AS6" s="1">
        <v>0</v>
      </c>
      <c r="AT6" s="1">
        <v>0</v>
      </c>
      <c r="AU6" s="1">
        <v>0</v>
      </c>
      <c r="AV6" s="1">
        <v>1461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386</v>
      </c>
      <c r="BC6" s="1">
        <v>0</v>
      </c>
      <c r="BD6" s="1">
        <v>0</v>
      </c>
      <c r="BE6" s="1">
        <v>0</v>
      </c>
      <c r="BF6" s="1">
        <v>3001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0</v>
      </c>
      <c r="K7" s="11">
        <f t="shared" si="3"/>
        <v>0</v>
      </c>
      <c r="L7" s="1">
        <v>10.1</v>
      </c>
      <c r="M7" s="1">
        <v>103.05</v>
      </c>
      <c r="N7" s="5"/>
      <c r="O7" s="1">
        <v>7.1</v>
      </c>
      <c r="P7" s="1">
        <v>29.6</v>
      </c>
      <c r="Q7" s="5"/>
      <c r="R7" s="1">
        <v>14.85</v>
      </c>
      <c r="S7" s="1">
        <v>47.15</v>
      </c>
      <c r="T7" s="5"/>
      <c r="U7" s="1">
        <v>0</v>
      </c>
      <c r="V7" s="12">
        <v>55350.35</v>
      </c>
      <c r="W7" s="2">
        <v>310514.59999999998</v>
      </c>
      <c r="X7" s="1">
        <v>202</v>
      </c>
      <c r="Y7" s="1">
        <v>0</v>
      </c>
      <c r="Z7" s="1">
        <v>0</v>
      </c>
      <c r="AA7" s="1">
        <v>0</v>
      </c>
      <c r="AB7" s="1">
        <v>2061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142</v>
      </c>
      <c r="AS7" s="1">
        <v>0</v>
      </c>
      <c r="AT7" s="1">
        <v>0</v>
      </c>
      <c r="AU7" s="1">
        <v>0</v>
      </c>
      <c r="AV7" s="1">
        <v>592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297</v>
      </c>
      <c r="BC7" s="1">
        <v>0</v>
      </c>
      <c r="BD7" s="1">
        <v>0</v>
      </c>
      <c r="BE7" s="1">
        <v>0</v>
      </c>
      <c r="BF7" s="1">
        <v>943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>
      <c r="A8" s="1">
        <v>70012</v>
      </c>
      <c r="B8" s="1" t="s">
        <v>89</v>
      </c>
      <c r="C8" s="1">
        <v>15</v>
      </c>
      <c r="D8" s="1">
        <v>285</v>
      </c>
      <c r="E8" s="1" t="s">
        <v>64</v>
      </c>
      <c r="F8" s="1">
        <v>562</v>
      </c>
      <c r="G8" s="1" t="s">
        <v>65</v>
      </c>
      <c r="H8" s="2">
        <v>28.82</v>
      </c>
      <c r="I8" s="2">
        <v>432.3</v>
      </c>
      <c r="J8" s="10">
        <f t="shared" si="2"/>
        <v>0</v>
      </c>
      <c r="K8" s="11">
        <f t="shared" si="3"/>
        <v>0</v>
      </c>
      <c r="L8" s="1">
        <v>16.27</v>
      </c>
      <c r="M8" s="1">
        <v>56.93</v>
      </c>
      <c r="N8" s="5"/>
      <c r="O8" s="1">
        <v>40.4</v>
      </c>
      <c r="P8" s="1">
        <v>22.67</v>
      </c>
      <c r="Q8" s="5"/>
      <c r="R8" s="1">
        <v>59.67</v>
      </c>
      <c r="S8" s="1">
        <v>28.67</v>
      </c>
      <c r="T8" s="5"/>
      <c r="U8" s="1">
        <v>0</v>
      </c>
      <c r="V8" s="12">
        <v>50290.9</v>
      </c>
      <c r="W8" s="2">
        <v>46803.68</v>
      </c>
      <c r="X8" s="1">
        <v>244</v>
      </c>
      <c r="Y8" s="1">
        <v>0</v>
      </c>
      <c r="Z8" s="1">
        <v>0</v>
      </c>
      <c r="AA8" s="1">
        <v>0</v>
      </c>
      <c r="AB8" s="1">
        <v>854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606</v>
      </c>
      <c r="AS8" s="1">
        <v>0</v>
      </c>
      <c r="AT8" s="1">
        <v>0</v>
      </c>
      <c r="AU8" s="1">
        <v>0</v>
      </c>
      <c r="AV8" s="1">
        <v>340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895</v>
      </c>
      <c r="BC8" s="1">
        <v>0</v>
      </c>
      <c r="BD8" s="1">
        <v>0</v>
      </c>
      <c r="BE8" s="1">
        <v>0</v>
      </c>
      <c r="BF8" s="1">
        <v>430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>
      <c r="A9" s="1">
        <v>70038</v>
      </c>
      <c r="B9" s="1" t="s">
        <v>66</v>
      </c>
      <c r="C9" s="1">
        <v>16</v>
      </c>
      <c r="D9" s="1">
        <v>285</v>
      </c>
      <c r="E9" s="1" t="s">
        <v>64</v>
      </c>
      <c r="F9" s="1">
        <v>558</v>
      </c>
      <c r="G9" s="1" t="s">
        <v>67</v>
      </c>
      <c r="H9" s="2">
        <v>52.430999999999997</v>
      </c>
      <c r="I9" s="2">
        <v>838.89599999999996</v>
      </c>
      <c r="J9" s="10">
        <f t="shared" si="2"/>
        <v>0</v>
      </c>
      <c r="K9" s="11">
        <f t="shared" si="3"/>
        <v>0</v>
      </c>
      <c r="L9" s="1">
        <v>6.5</v>
      </c>
      <c r="M9" s="1">
        <v>88.06</v>
      </c>
      <c r="N9" s="5"/>
      <c r="O9" s="1">
        <v>44.69</v>
      </c>
      <c r="P9" s="1">
        <v>109.69</v>
      </c>
      <c r="Q9" s="5"/>
      <c r="R9" s="1">
        <v>4</v>
      </c>
      <c r="S9" s="1">
        <v>0</v>
      </c>
      <c r="T9" s="5"/>
      <c r="U9" s="1">
        <v>16</v>
      </c>
      <c r="V9" s="12">
        <v>46296.57</v>
      </c>
      <c r="W9" s="2">
        <v>165891.68</v>
      </c>
      <c r="X9" s="1">
        <v>104</v>
      </c>
      <c r="Y9" s="1">
        <v>0</v>
      </c>
      <c r="Z9" s="1">
        <v>0</v>
      </c>
      <c r="AA9" s="1">
        <v>0</v>
      </c>
      <c r="AB9" s="1">
        <v>1409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715</v>
      </c>
      <c r="AS9" s="1">
        <v>0</v>
      </c>
      <c r="AT9" s="1">
        <v>0</v>
      </c>
      <c r="AU9" s="1">
        <v>0</v>
      </c>
      <c r="AV9" s="1">
        <v>1755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64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>
      <c r="A10" s="1">
        <v>70150</v>
      </c>
      <c r="B10" s="1" t="s">
        <v>118</v>
      </c>
      <c r="C10" s="1">
        <v>20</v>
      </c>
      <c r="D10" s="1">
        <v>285</v>
      </c>
      <c r="E10" s="1" t="s">
        <v>64</v>
      </c>
      <c r="F10" s="1">
        <v>558</v>
      </c>
      <c r="G10" s="1" t="s">
        <v>67</v>
      </c>
      <c r="H10" s="2">
        <v>77.58</v>
      </c>
      <c r="I10" s="2">
        <v>1551.6</v>
      </c>
      <c r="J10" s="10">
        <f t="shared" si="2"/>
        <v>0</v>
      </c>
      <c r="K10" s="11">
        <f t="shared" si="3"/>
        <v>0</v>
      </c>
      <c r="L10" s="1">
        <v>10</v>
      </c>
      <c r="M10" s="1">
        <v>29.3</v>
      </c>
      <c r="N10" s="5"/>
      <c r="O10" s="1">
        <v>7.75</v>
      </c>
      <c r="P10" s="1">
        <v>7.25</v>
      </c>
      <c r="Q10" s="5"/>
      <c r="R10" s="1">
        <v>11.95</v>
      </c>
      <c r="S10" s="1">
        <v>78.650000000000006</v>
      </c>
      <c r="T10" s="5"/>
      <c r="U10" s="1">
        <v>0</v>
      </c>
      <c r="V10" s="12">
        <v>46082.52</v>
      </c>
      <c r="W10" s="2">
        <v>178744.32000000001</v>
      </c>
      <c r="X10" s="1">
        <v>200</v>
      </c>
      <c r="Y10" s="1">
        <v>0</v>
      </c>
      <c r="Z10" s="1">
        <v>0</v>
      </c>
      <c r="AA10" s="1">
        <v>0</v>
      </c>
      <c r="AB10" s="1">
        <v>586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155</v>
      </c>
      <c r="AS10" s="1">
        <v>0</v>
      </c>
      <c r="AT10" s="1">
        <v>0</v>
      </c>
      <c r="AU10" s="1">
        <v>0</v>
      </c>
      <c r="AV10" s="1">
        <v>145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239</v>
      </c>
      <c r="BC10" s="1">
        <v>0</v>
      </c>
      <c r="BD10" s="1">
        <v>0</v>
      </c>
      <c r="BE10" s="1">
        <v>0</v>
      </c>
      <c r="BF10" s="1">
        <v>1573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>
      <c r="A11" s="1">
        <v>70028</v>
      </c>
      <c r="B11" s="1" t="s">
        <v>103</v>
      </c>
      <c r="C11" s="1">
        <v>24</v>
      </c>
      <c r="D11" s="1">
        <v>285</v>
      </c>
      <c r="E11" s="1" t="s">
        <v>64</v>
      </c>
      <c r="F11" s="1">
        <v>558</v>
      </c>
      <c r="G11" s="1" t="s">
        <v>67</v>
      </c>
      <c r="H11" s="2">
        <v>40.9</v>
      </c>
      <c r="I11" s="2">
        <v>981.6</v>
      </c>
      <c r="J11" s="10">
        <f t="shared" si="2"/>
        <v>0</v>
      </c>
      <c r="K11" s="11">
        <f t="shared" si="3"/>
        <v>0</v>
      </c>
      <c r="L11" s="1">
        <v>16.329999999999998</v>
      </c>
      <c r="M11" s="1">
        <v>93.38</v>
      </c>
      <c r="N11" s="5"/>
      <c r="O11" s="1">
        <v>16.54</v>
      </c>
      <c r="P11" s="1">
        <v>43</v>
      </c>
      <c r="Q11" s="5"/>
      <c r="R11" s="1">
        <v>13.67</v>
      </c>
      <c r="S11" s="1">
        <v>82.88</v>
      </c>
      <c r="T11" s="5"/>
      <c r="U11" s="1">
        <v>0</v>
      </c>
      <c r="V11" s="12">
        <v>45685.3</v>
      </c>
      <c r="W11" s="2">
        <v>186504</v>
      </c>
      <c r="X11" s="1">
        <v>392</v>
      </c>
      <c r="Y11" s="1">
        <v>0</v>
      </c>
      <c r="Z11" s="1">
        <v>0</v>
      </c>
      <c r="AA11" s="1">
        <v>0</v>
      </c>
      <c r="AB11" s="1">
        <v>2241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397</v>
      </c>
      <c r="AS11" s="1">
        <v>0</v>
      </c>
      <c r="AT11" s="1">
        <v>0</v>
      </c>
      <c r="AU11" s="1">
        <v>0</v>
      </c>
      <c r="AV11" s="1">
        <v>330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328</v>
      </c>
      <c r="BC11" s="1">
        <v>0</v>
      </c>
      <c r="BD11" s="1">
        <v>0</v>
      </c>
      <c r="BE11" s="1">
        <v>0</v>
      </c>
      <c r="BF11" s="1">
        <v>1989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>
      <c r="A12" s="1">
        <v>70019</v>
      </c>
      <c r="B12" s="1" t="s">
        <v>85</v>
      </c>
      <c r="C12" s="1">
        <v>20</v>
      </c>
      <c r="D12" s="1">
        <v>285</v>
      </c>
      <c r="E12" s="1" t="s">
        <v>64</v>
      </c>
      <c r="F12" s="1">
        <v>562</v>
      </c>
      <c r="G12" s="1" t="s">
        <v>65</v>
      </c>
      <c r="H12" s="2">
        <v>68.760000000000005</v>
      </c>
      <c r="I12" s="2">
        <v>1375.2</v>
      </c>
      <c r="J12" s="10">
        <f t="shared" si="2"/>
        <v>0</v>
      </c>
      <c r="K12" s="11">
        <f t="shared" si="3"/>
        <v>0</v>
      </c>
      <c r="L12" s="1">
        <v>7.6</v>
      </c>
      <c r="M12" s="1">
        <v>65.5</v>
      </c>
      <c r="N12" s="5"/>
      <c r="O12" s="1">
        <v>13.75</v>
      </c>
      <c r="P12" s="1">
        <v>25.4</v>
      </c>
      <c r="Q12" s="5"/>
      <c r="R12" s="1">
        <v>9.5</v>
      </c>
      <c r="S12" s="1">
        <v>75.55</v>
      </c>
      <c r="T12" s="5"/>
      <c r="U12" s="1">
        <v>0</v>
      </c>
      <c r="V12" s="12">
        <v>42424.92</v>
      </c>
      <c r="W12" s="2">
        <v>228902.04</v>
      </c>
      <c r="X12" s="1">
        <v>152</v>
      </c>
      <c r="Y12" s="1">
        <v>0</v>
      </c>
      <c r="Z12" s="1">
        <v>0</v>
      </c>
      <c r="AA12" s="1">
        <v>0</v>
      </c>
      <c r="AB12" s="1">
        <v>1310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275</v>
      </c>
      <c r="AS12" s="1">
        <v>0</v>
      </c>
      <c r="AT12" s="1">
        <v>0</v>
      </c>
      <c r="AU12" s="1">
        <v>0</v>
      </c>
      <c r="AV12" s="1">
        <v>508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190</v>
      </c>
      <c r="BC12" s="1">
        <v>0</v>
      </c>
      <c r="BD12" s="1">
        <v>0</v>
      </c>
      <c r="BE12" s="1">
        <v>0</v>
      </c>
      <c r="BF12" s="1">
        <v>1511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>
      <c r="A13" s="1">
        <v>70013</v>
      </c>
      <c r="B13" s="1" t="s">
        <v>84</v>
      </c>
      <c r="C13" s="1">
        <v>5</v>
      </c>
      <c r="D13" s="1">
        <v>285</v>
      </c>
      <c r="E13" s="1" t="s">
        <v>64</v>
      </c>
      <c r="F13" s="1">
        <v>562</v>
      </c>
      <c r="G13" s="1" t="s">
        <v>65</v>
      </c>
      <c r="H13" s="2">
        <v>61.49</v>
      </c>
      <c r="I13" s="2">
        <v>307.45</v>
      </c>
      <c r="J13" s="10">
        <f t="shared" si="2"/>
        <v>0</v>
      </c>
      <c r="K13" s="11">
        <f t="shared" si="3"/>
        <v>0</v>
      </c>
      <c r="L13" s="1">
        <v>15</v>
      </c>
      <c r="M13" s="1">
        <v>97.4</v>
      </c>
      <c r="N13" s="5"/>
      <c r="O13" s="1">
        <v>68</v>
      </c>
      <c r="P13" s="1">
        <v>97</v>
      </c>
      <c r="Q13" s="5"/>
      <c r="R13" s="1">
        <v>51</v>
      </c>
      <c r="S13" s="1">
        <v>49</v>
      </c>
      <c r="T13" s="5"/>
      <c r="U13" s="1">
        <v>0</v>
      </c>
      <c r="V13" s="12">
        <v>41198.300000000003</v>
      </c>
      <c r="W13" s="2">
        <v>74833.33</v>
      </c>
      <c r="X13" s="1">
        <v>75</v>
      </c>
      <c r="Y13" s="1">
        <v>0</v>
      </c>
      <c r="Z13" s="1">
        <v>0</v>
      </c>
      <c r="AA13" s="1">
        <v>0</v>
      </c>
      <c r="AB13" s="1">
        <v>487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340</v>
      </c>
      <c r="AS13" s="1">
        <v>0</v>
      </c>
      <c r="AT13" s="1">
        <v>0</v>
      </c>
      <c r="AU13" s="1">
        <v>0</v>
      </c>
      <c r="AV13" s="1">
        <v>485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255</v>
      </c>
      <c r="BC13" s="1">
        <v>0</v>
      </c>
      <c r="BD13" s="1">
        <v>0</v>
      </c>
      <c r="BE13" s="1">
        <v>0</v>
      </c>
      <c r="BF13" s="1">
        <v>245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>
      <c r="A14" s="1">
        <v>70101</v>
      </c>
      <c r="B14" s="1" t="s">
        <v>73</v>
      </c>
      <c r="C14" s="1">
        <v>15</v>
      </c>
      <c r="D14" s="1">
        <v>285</v>
      </c>
      <c r="E14" s="1" t="s">
        <v>64</v>
      </c>
      <c r="F14" s="1">
        <v>567</v>
      </c>
      <c r="G14" s="1" t="s">
        <v>74</v>
      </c>
      <c r="H14" s="2">
        <v>42.41</v>
      </c>
      <c r="I14" s="2">
        <v>636.15</v>
      </c>
      <c r="J14" s="10">
        <f t="shared" si="2"/>
        <v>0</v>
      </c>
      <c r="K14" s="11">
        <f t="shared" si="3"/>
        <v>0</v>
      </c>
      <c r="L14" s="1">
        <v>19.87</v>
      </c>
      <c r="M14" s="1">
        <v>94.6</v>
      </c>
      <c r="N14" s="5"/>
      <c r="O14" s="1">
        <v>22.2</v>
      </c>
      <c r="P14" s="1">
        <v>128.33000000000001</v>
      </c>
      <c r="Q14" s="5"/>
      <c r="R14" s="1">
        <v>22.33</v>
      </c>
      <c r="S14" s="1">
        <v>133.93</v>
      </c>
      <c r="T14" s="5"/>
      <c r="U14" s="1">
        <v>0</v>
      </c>
      <c r="V14" s="12">
        <v>40968.06</v>
      </c>
      <c r="W14" s="2">
        <v>227020.73</v>
      </c>
      <c r="X14" s="1">
        <v>298</v>
      </c>
      <c r="Y14" s="1">
        <v>0</v>
      </c>
      <c r="Z14" s="1">
        <v>0</v>
      </c>
      <c r="AA14" s="1">
        <v>0</v>
      </c>
      <c r="AB14" s="1">
        <v>1419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333</v>
      </c>
      <c r="AS14" s="1">
        <v>0</v>
      </c>
      <c r="AT14" s="1">
        <v>0</v>
      </c>
      <c r="AU14" s="1">
        <v>0</v>
      </c>
      <c r="AV14" s="1">
        <v>1925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335</v>
      </c>
      <c r="BC14" s="1">
        <v>0</v>
      </c>
      <c r="BD14" s="1">
        <v>0</v>
      </c>
      <c r="BE14" s="1">
        <v>0</v>
      </c>
      <c r="BF14" s="1">
        <v>2009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46.2</v>
      </c>
      <c r="I15" s="2">
        <v>831.6</v>
      </c>
      <c r="J15" s="10">
        <f t="shared" si="2"/>
        <v>0</v>
      </c>
      <c r="K15" s="11">
        <f t="shared" si="3"/>
        <v>0</v>
      </c>
      <c r="L15" s="1">
        <v>6.17</v>
      </c>
      <c r="M15" s="1">
        <v>170</v>
      </c>
      <c r="N15" s="5"/>
      <c r="O15" s="1">
        <v>24.61</v>
      </c>
      <c r="P15" s="1">
        <v>68.11</v>
      </c>
      <c r="Q15" s="5"/>
      <c r="R15" s="1">
        <v>18.059999999999999</v>
      </c>
      <c r="S15" s="1">
        <v>92.94</v>
      </c>
      <c r="T15" s="5"/>
      <c r="U15" s="1">
        <v>0</v>
      </c>
      <c r="V15" s="12">
        <v>40609.800000000003</v>
      </c>
      <c r="W15" s="2">
        <v>275305.8</v>
      </c>
      <c r="X15" s="1">
        <v>111</v>
      </c>
      <c r="Y15" s="1">
        <v>0</v>
      </c>
      <c r="Z15" s="1">
        <v>0</v>
      </c>
      <c r="AA15" s="1">
        <v>0</v>
      </c>
      <c r="AB15" s="1">
        <v>3060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443</v>
      </c>
      <c r="AS15" s="1">
        <v>0</v>
      </c>
      <c r="AT15" s="1">
        <v>0</v>
      </c>
      <c r="AU15" s="1">
        <v>0</v>
      </c>
      <c r="AV15" s="1">
        <v>1226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325</v>
      </c>
      <c r="BC15" s="1">
        <v>0</v>
      </c>
      <c r="BD15" s="1">
        <v>0</v>
      </c>
      <c r="BE15" s="1">
        <v>0</v>
      </c>
      <c r="BF15" s="1">
        <v>1673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>
      <c r="A16" s="1">
        <v>70072</v>
      </c>
      <c r="B16" s="1" t="s">
        <v>79</v>
      </c>
      <c r="C16" s="1">
        <v>20</v>
      </c>
      <c r="D16" s="1">
        <v>285</v>
      </c>
      <c r="E16" s="1" t="s">
        <v>64</v>
      </c>
      <c r="F16" s="1">
        <v>570</v>
      </c>
      <c r="G16" s="1" t="s">
        <v>72</v>
      </c>
      <c r="H16" s="2">
        <v>41.94</v>
      </c>
      <c r="I16" s="2">
        <v>838.8</v>
      </c>
      <c r="J16" s="10">
        <f t="shared" si="2"/>
        <v>0</v>
      </c>
      <c r="K16" s="11">
        <f t="shared" si="3"/>
        <v>0</v>
      </c>
      <c r="L16" s="1">
        <v>9.8000000000000007</v>
      </c>
      <c r="M16" s="1">
        <v>161.85</v>
      </c>
      <c r="N16" s="5"/>
      <c r="O16" s="1">
        <v>24.65</v>
      </c>
      <c r="P16" s="1">
        <v>137.1</v>
      </c>
      <c r="Q16" s="5"/>
      <c r="R16" s="1">
        <v>11.95</v>
      </c>
      <c r="S16" s="1">
        <v>28.3</v>
      </c>
      <c r="T16" s="5"/>
      <c r="U16" s="1">
        <v>0</v>
      </c>
      <c r="V16" s="12">
        <v>38920.32</v>
      </c>
      <c r="W16" s="2">
        <v>274497.3</v>
      </c>
      <c r="X16" s="1">
        <v>196</v>
      </c>
      <c r="Y16" s="1">
        <v>0</v>
      </c>
      <c r="Z16" s="1">
        <v>0</v>
      </c>
      <c r="AA16" s="1">
        <v>0</v>
      </c>
      <c r="AB16" s="1">
        <v>3237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493</v>
      </c>
      <c r="AS16" s="1">
        <v>0</v>
      </c>
      <c r="AT16" s="1">
        <v>0</v>
      </c>
      <c r="AU16" s="1">
        <v>0</v>
      </c>
      <c r="AV16" s="1">
        <v>2742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239</v>
      </c>
      <c r="BC16" s="1">
        <v>0</v>
      </c>
      <c r="BD16" s="1">
        <v>0</v>
      </c>
      <c r="BE16" s="1">
        <v>0</v>
      </c>
      <c r="BF16" s="1">
        <v>566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>
      <c r="A17" s="1">
        <v>70090</v>
      </c>
      <c r="B17" s="1" t="s">
        <v>86</v>
      </c>
      <c r="C17" s="1">
        <v>32</v>
      </c>
      <c r="D17" s="1">
        <v>285</v>
      </c>
      <c r="E17" s="1" t="s">
        <v>64</v>
      </c>
      <c r="F17" s="1">
        <v>573</v>
      </c>
      <c r="G17" s="1" t="s">
        <v>87</v>
      </c>
      <c r="H17" s="2">
        <v>33.270000000000003</v>
      </c>
      <c r="I17" s="2">
        <v>1064.6400000000001</v>
      </c>
      <c r="J17" s="10">
        <f t="shared" si="2"/>
        <v>0</v>
      </c>
      <c r="K17" s="11">
        <f t="shared" si="3"/>
        <v>0</v>
      </c>
      <c r="L17" s="1">
        <v>6.81</v>
      </c>
      <c r="M17" s="1">
        <v>37.159999999999997</v>
      </c>
      <c r="N17" s="5"/>
      <c r="O17" s="1">
        <v>13.34</v>
      </c>
      <c r="P17" s="1">
        <v>24.72</v>
      </c>
      <c r="Q17" s="5"/>
      <c r="R17" s="1">
        <v>15.72</v>
      </c>
      <c r="S17" s="1">
        <v>-0.09</v>
      </c>
      <c r="T17" s="5"/>
      <c r="U17" s="1">
        <v>0</v>
      </c>
      <c r="V17" s="12">
        <v>38193.96</v>
      </c>
      <c r="W17" s="2">
        <v>65774.789999999994</v>
      </c>
      <c r="X17" s="1">
        <v>218</v>
      </c>
      <c r="Y17" s="1">
        <v>0</v>
      </c>
      <c r="Z17" s="1">
        <v>0</v>
      </c>
      <c r="AA17" s="1">
        <v>0</v>
      </c>
      <c r="AB17" s="1">
        <v>1189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427</v>
      </c>
      <c r="AS17" s="1">
        <v>0</v>
      </c>
      <c r="AT17" s="1">
        <v>0</v>
      </c>
      <c r="AU17" s="1">
        <v>0</v>
      </c>
      <c r="AV17" s="1">
        <v>791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503</v>
      </c>
      <c r="BC17" s="1">
        <v>0</v>
      </c>
      <c r="BD17" s="1">
        <v>0</v>
      </c>
      <c r="BE17" s="1">
        <v>0</v>
      </c>
      <c r="BF17" s="1">
        <v>-3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>
      <c r="A18" s="1">
        <v>70034</v>
      </c>
      <c r="B18" s="1" t="s">
        <v>99</v>
      </c>
      <c r="C18" s="1">
        <v>24</v>
      </c>
      <c r="D18" s="1">
        <v>285</v>
      </c>
      <c r="E18" s="1" t="s">
        <v>64</v>
      </c>
      <c r="F18" s="1">
        <v>558</v>
      </c>
      <c r="G18" s="1" t="s">
        <v>67</v>
      </c>
      <c r="H18" s="2">
        <v>55.92</v>
      </c>
      <c r="I18" s="2">
        <v>1342.08</v>
      </c>
      <c r="J18" s="10">
        <f t="shared" si="2"/>
        <v>0</v>
      </c>
      <c r="K18" s="11">
        <f t="shared" si="3"/>
        <v>0</v>
      </c>
      <c r="L18" s="1">
        <v>10.38</v>
      </c>
      <c r="M18" s="1">
        <v>99.96</v>
      </c>
      <c r="N18" s="5"/>
      <c r="O18" s="1">
        <v>9.5</v>
      </c>
      <c r="P18" s="1">
        <v>53.46</v>
      </c>
      <c r="Q18" s="5"/>
      <c r="R18" s="1">
        <v>7.79</v>
      </c>
      <c r="S18" s="1">
        <v>94.12</v>
      </c>
      <c r="T18" s="5"/>
      <c r="U18" s="1">
        <v>0</v>
      </c>
      <c r="V18" s="12">
        <v>37130.879999999997</v>
      </c>
      <c r="W18" s="2">
        <v>332220.71999999997</v>
      </c>
      <c r="X18" s="1">
        <v>249</v>
      </c>
      <c r="Y18" s="1">
        <v>0</v>
      </c>
      <c r="Z18" s="1">
        <v>0</v>
      </c>
      <c r="AA18" s="1">
        <v>0</v>
      </c>
      <c r="AB18" s="1">
        <v>2399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228</v>
      </c>
      <c r="AS18" s="1">
        <v>0</v>
      </c>
      <c r="AT18" s="1">
        <v>0</v>
      </c>
      <c r="AU18" s="1">
        <v>0</v>
      </c>
      <c r="AV18" s="1">
        <v>1283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187</v>
      </c>
      <c r="BC18" s="1">
        <v>0</v>
      </c>
      <c r="BD18" s="1">
        <v>0</v>
      </c>
      <c r="BE18" s="1">
        <v>0</v>
      </c>
      <c r="BF18" s="1">
        <v>2259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>
      <c r="A19" s="1">
        <v>70103</v>
      </c>
      <c r="B19" s="1" t="s">
        <v>112</v>
      </c>
      <c r="C19" s="1">
        <v>18</v>
      </c>
      <c r="D19" s="1">
        <v>285</v>
      </c>
      <c r="E19" s="1" t="s">
        <v>64</v>
      </c>
      <c r="F19" s="1">
        <v>567</v>
      </c>
      <c r="G19" s="1" t="s">
        <v>74</v>
      </c>
      <c r="H19" s="2">
        <v>50.87</v>
      </c>
      <c r="I19" s="2">
        <v>915.66</v>
      </c>
      <c r="J19" s="10">
        <f t="shared" si="2"/>
        <v>0</v>
      </c>
      <c r="K19" s="11">
        <f t="shared" si="3"/>
        <v>0</v>
      </c>
      <c r="L19" s="1">
        <v>9.33</v>
      </c>
      <c r="M19" s="1">
        <v>-3.5</v>
      </c>
      <c r="N19" s="5"/>
      <c r="O19" s="1">
        <v>18.440000000000001</v>
      </c>
      <c r="P19" s="1">
        <v>16.559999999999999</v>
      </c>
      <c r="Q19" s="5"/>
      <c r="R19" s="1">
        <v>12</v>
      </c>
      <c r="S19" s="1">
        <v>48.83</v>
      </c>
      <c r="T19" s="5"/>
      <c r="U19" s="1">
        <v>0</v>
      </c>
      <c r="V19" s="12">
        <v>36422.92</v>
      </c>
      <c r="W19" s="2">
        <v>56669.18</v>
      </c>
      <c r="X19" s="1">
        <v>168</v>
      </c>
      <c r="Y19" s="1">
        <v>0</v>
      </c>
      <c r="Z19" s="1">
        <v>0</v>
      </c>
      <c r="AA19" s="1">
        <v>0</v>
      </c>
      <c r="AB19" s="1">
        <v>-63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332</v>
      </c>
      <c r="AS19" s="1">
        <v>0</v>
      </c>
      <c r="AT19" s="1">
        <v>0</v>
      </c>
      <c r="AU19" s="1">
        <v>0</v>
      </c>
      <c r="AV19" s="1">
        <v>298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216</v>
      </c>
      <c r="BC19" s="1">
        <v>0</v>
      </c>
      <c r="BD19" s="1">
        <v>0</v>
      </c>
      <c r="BE19" s="1">
        <v>0</v>
      </c>
      <c r="BF19" s="1">
        <v>879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>
      <c r="A20" s="1">
        <v>70500</v>
      </c>
      <c r="B20" s="1" t="s">
        <v>105</v>
      </c>
      <c r="C20" s="1">
        <v>10</v>
      </c>
      <c r="D20" s="1">
        <v>285</v>
      </c>
      <c r="E20" s="1" t="s">
        <v>64</v>
      </c>
      <c r="F20" s="1">
        <v>285</v>
      </c>
      <c r="G20" s="1" t="s">
        <v>64</v>
      </c>
      <c r="H20" s="2">
        <v>125.14</v>
      </c>
      <c r="I20" s="2">
        <v>1251.4000000000001</v>
      </c>
      <c r="J20" s="10">
        <f t="shared" si="2"/>
        <v>0</v>
      </c>
      <c r="K20" s="11">
        <f t="shared" si="3"/>
        <v>0</v>
      </c>
      <c r="L20" s="1">
        <v>2.2999999999999998</v>
      </c>
      <c r="M20" s="1">
        <v>30.7</v>
      </c>
      <c r="N20" s="5"/>
      <c r="O20" s="1">
        <v>15.3</v>
      </c>
      <c r="P20" s="1">
        <v>2.7</v>
      </c>
      <c r="Q20" s="5"/>
      <c r="R20" s="1">
        <v>9.1</v>
      </c>
      <c r="S20" s="1">
        <v>-0.2</v>
      </c>
      <c r="T20" s="5"/>
      <c r="U20" s="1">
        <v>0</v>
      </c>
      <c r="V20" s="12">
        <v>33412.379999999997</v>
      </c>
      <c r="W20" s="2">
        <v>41546.480000000003</v>
      </c>
      <c r="X20" s="1">
        <v>23</v>
      </c>
      <c r="Y20" s="1">
        <v>0</v>
      </c>
      <c r="Z20" s="1">
        <v>0</v>
      </c>
      <c r="AA20" s="1">
        <v>0</v>
      </c>
      <c r="AB20" s="1">
        <v>307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153</v>
      </c>
      <c r="AS20" s="1">
        <v>0</v>
      </c>
      <c r="AT20" s="1">
        <v>0</v>
      </c>
      <c r="AU20" s="1">
        <v>0</v>
      </c>
      <c r="AV20" s="1">
        <v>27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91</v>
      </c>
      <c r="BC20" s="1">
        <v>0</v>
      </c>
      <c r="BD20" s="1">
        <v>0</v>
      </c>
      <c r="BE20" s="1">
        <v>0</v>
      </c>
      <c r="BF20" s="1">
        <v>-2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>
      <c r="A21" s="1">
        <v>70168</v>
      </c>
      <c r="B21" s="1" t="s">
        <v>109</v>
      </c>
      <c r="C21" s="1">
        <v>24</v>
      </c>
      <c r="D21" s="1">
        <v>285</v>
      </c>
      <c r="E21" s="1" t="s">
        <v>64</v>
      </c>
      <c r="F21" s="1">
        <v>974</v>
      </c>
      <c r="G21" s="1" t="s">
        <v>110</v>
      </c>
      <c r="H21" s="2">
        <v>50.94</v>
      </c>
      <c r="I21" s="2">
        <v>1222.56</v>
      </c>
      <c r="J21" s="10">
        <f t="shared" si="2"/>
        <v>0</v>
      </c>
      <c r="K21" s="11">
        <f t="shared" si="3"/>
        <v>0</v>
      </c>
      <c r="L21" s="1">
        <v>5.46</v>
      </c>
      <c r="M21" s="1">
        <v>32</v>
      </c>
      <c r="N21" s="5"/>
      <c r="O21" s="1">
        <v>12.67</v>
      </c>
      <c r="P21" s="1">
        <v>7.71</v>
      </c>
      <c r="Q21" s="5"/>
      <c r="R21" s="1">
        <v>8.2100000000000009</v>
      </c>
      <c r="S21" s="1">
        <v>47.96</v>
      </c>
      <c r="T21" s="5"/>
      <c r="U21" s="1">
        <v>0</v>
      </c>
      <c r="V21" s="12">
        <v>32194.080000000002</v>
      </c>
      <c r="W21" s="2">
        <v>107177.76</v>
      </c>
      <c r="X21" s="1">
        <v>131</v>
      </c>
      <c r="Y21" s="1">
        <v>0</v>
      </c>
      <c r="Z21" s="1">
        <v>0</v>
      </c>
      <c r="AA21" s="1">
        <v>0</v>
      </c>
      <c r="AB21" s="1">
        <v>768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304</v>
      </c>
      <c r="AS21" s="1">
        <v>0</v>
      </c>
      <c r="AT21" s="1">
        <v>0</v>
      </c>
      <c r="AU21" s="1">
        <v>0</v>
      </c>
      <c r="AV21" s="1">
        <v>185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197</v>
      </c>
      <c r="BC21" s="1">
        <v>0</v>
      </c>
      <c r="BD21" s="1">
        <v>0</v>
      </c>
      <c r="BE21" s="1">
        <v>0</v>
      </c>
      <c r="BF21" s="1">
        <v>1151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>
      <c r="A22" s="1">
        <v>70011</v>
      </c>
      <c r="B22" s="1" t="s">
        <v>101</v>
      </c>
      <c r="C22" s="1">
        <v>15</v>
      </c>
      <c r="D22" s="1">
        <v>285</v>
      </c>
      <c r="E22" s="1" t="s">
        <v>64</v>
      </c>
      <c r="F22" s="1">
        <v>562</v>
      </c>
      <c r="G22" s="1" t="s">
        <v>65</v>
      </c>
      <c r="H22" s="2">
        <v>28.82</v>
      </c>
      <c r="I22" s="2">
        <v>432.3</v>
      </c>
      <c r="J22" s="10">
        <f t="shared" si="2"/>
        <v>0</v>
      </c>
      <c r="K22" s="11">
        <f t="shared" si="3"/>
        <v>0</v>
      </c>
      <c r="L22" s="1">
        <v>10.67</v>
      </c>
      <c r="M22" s="1">
        <v>56</v>
      </c>
      <c r="N22" s="5"/>
      <c r="O22" s="1">
        <v>27.07</v>
      </c>
      <c r="P22" s="1">
        <v>38.270000000000003</v>
      </c>
      <c r="Q22" s="5"/>
      <c r="R22" s="1">
        <v>32.4</v>
      </c>
      <c r="S22" s="1">
        <v>29.93</v>
      </c>
      <c r="T22" s="5"/>
      <c r="U22" s="1">
        <v>0</v>
      </c>
      <c r="V22" s="12">
        <v>30318.639999999999</v>
      </c>
      <c r="W22" s="2">
        <v>53691.66</v>
      </c>
      <c r="X22" s="1">
        <v>160</v>
      </c>
      <c r="Y22" s="1">
        <v>0</v>
      </c>
      <c r="Z22" s="1">
        <v>0</v>
      </c>
      <c r="AA22" s="1">
        <v>0</v>
      </c>
      <c r="AB22" s="1">
        <v>840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406</v>
      </c>
      <c r="AS22" s="1">
        <v>0</v>
      </c>
      <c r="AT22" s="1">
        <v>0</v>
      </c>
      <c r="AU22" s="1">
        <v>0</v>
      </c>
      <c r="AV22" s="1">
        <v>574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486</v>
      </c>
      <c r="BC22" s="1">
        <v>0</v>
      </c>
      <c r="BD22" s="1">
        <v>0</v>
      </c>
      <c r="BE22" s="1">
        <v>0</v>
      </c>
      <c r="BF22" s="1">
        <v>449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>
      <c r="A23" s="1">
        <v>70135</v>
      </c>
      <c r="B23" s="1" t="s">
        <v>80</v>
      </c>
      <c r="C23" s="1">
        <v>15</v>
      </c>
      <c r="D23" s="1">
        <v>285</v>
      </c>
      <c r="E23" s="1" t="s">
        <v>64</v>
      </c>
      <c r="F23" s="1">
        <v>567</v>
      </c>
      <c r="G23" s="1" t="s">
        <v>74</v>
      </c>
      <c r="H23" s="2">
        <v>50.82</v>
      </c>
      <c r="I23" s="2">
        <v>762.3</v>
      </c>
      <c r="J23" s="10">
        <f t="shared" si="2"/>
        <v>0</v>
      </c>
      <c r="K23" s="11">
        <f t="shared" si="3"/>
        <v>0</v>
      </c>
      <c r="L23" s="1">
        <v>7.53</v>
      </c>
      <c r="M23" s="1">
        <v>27.33</v>
      </c>
      <c r="N23" s="5"/>
      <c r="O23" s="1">
        <v>16.73</v>
      </c>
      <c r="P23" s="1">
        <v>19.600000000000001</v>
      </c>
      <c r="Q23" s="5"/>
      <c r="R23" s="1">
        <v>14.73</v>
      </c>
      <c r="S23" s="1">
        <v>28.53</v>
      </c>
      <c r="T23" s="5"/>
      <c r="U23" s="1">
        <v>0</v>
      </c>
      <c r="V23" s="12">
        <v>29729.7</v>
      </c>
      <c r="W23" s="2">
        <v>57528.24</v>
      </c>
      <c r="X23" s="1">
        <v>113</v>
      </c>
      <c r="Y23" s="1">
        <v>0</v>
      </c>
      <c r="Z23" s="1">
        <v>0</v>
      </c>
      <c r="AA23" s="1">
        <v>0</v>
      </c>
      <c r="AB23" s="1">
        <v>410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251</v>
      </c>
      <c r="AS23" s="1">
        <v>0</v>
      </c>
      <c r="AT23" s="1">
        <v>0</v>
      </c>
      <c r="AU23" s="1">
        <v>0</v>
      </c>
      <c r="AV23" s="1">
        <v>294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221</v>
      </c>
      <c r="BC23" s="1">
        <v>0</v>
      </c>
      <c r="BD23" s="1">
        <v>0</v>
      </c>
      <c r="BE23" s="1">
        <v>0</v>
      </c>
      <c r="BF23" s="1">
        <v>428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>
      <c r="A24" s="1">
        <v>70070</v>
      </c>
      <c r="B24" s="1" t="s">
        <v>63</v>
      </c>
      <c r="C24" s="1">
        <v>5</v>
      </c>
      <c r="D24" s="1">
        <v>285</v>
      </c>
      <c r="E24" s="1" t="s">
        <v>64</v>
      </c>
      <c r="F24" s="1">
        <v>562</v>
      </c>
      <c r="G24" s="1" t="s">
        <v>65</v>
      </c>
      <c r="H24" s="2">
        <v>74.72</v>
      </c>
      <c r="I24" s="2">
        <v>373.6</v>
      </c>
      <c r="J24" s="10">
        <f t="shared" si="2"/>
        <v>0</v>
      </c>
      <c r="K24" s="11">
        <f t="shared" si="3"/>
        <v>0</v>
      </c>
      <c r="L24" s="1">
        <v>-0.4</v>
      </c>
      <c r="M24" s="1">
        <v>84.8</v>
      </c>
      <c r="N24" s="5"/>
      <c r="O24" s="1">
        <v>63.2</v>
      </c>
      <c r="P24" s="1">
        <v>642</v>
      </c>
      <c r="Q24" s="5"/>
      <c r="R24" s="1">
        <v>14.2</v>
      </c>
      <c r="S24" s="1">
        <v>0.2</v>
      </c>
      <c r="T24" s="5"/>
      <c r="U24" s="19" t="s">
        <v>368</v>
      </c>
      <c r="V24" s="12">
        <v>28767.200000000001</v>
      </c>
      <c r="W24" s="2">
        <v>271607.2</v>
      </c>
      <c r="X24" s="1">
        <v>-2</v>
      </c>
      <c r="Y24" s="1">
        <v>0</v>
      </c>
      <c r="Z24" s="1">
        <v>0</v>
      </c>
      <c r="AA24" s="1">
        <v>0</v>
      </c>
      <c r="AB24" s="1">
        <v>424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316</v>
      </c>
      <c r="AS24" s="1">
        <v>0</v>
      </c>
      <c r="AT24" s="1">
        <v>0</v>
      </c>
      <c r="AU24" s="1">
        <v>0</v>
      </c>
      <c r="AV24" s="1">
        <v>3210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71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>
      <c r="A25" s="1">
        <v>70100</v>
      </c>
      <c r="B25" s="1" t="s">
        <v>91</v>
      </c>
      <c r="C25" s="1">
        <v>16</v>
      </c>
      <c r="D25" s="1">
        <v>285</v>
      </c>
      <c r="E25" s="1" t="s">
        <v>64</v>
      </c>
      <c r="F25" s="1">
        <v>567</v>
      </c>
      <c r="G25" s="1" t="s">
        <v>74</v>
      </c>
      <c r="H25" s="2">
        <v>42.32</v>
      </c>
      <c r="I25" s="2">
        <v>677.12</v>
      </c>
      <c r="J25" s="10">
        <f t="shared" si="2"/>
        <v>0</v>
      </c>
      <c r="K25" s="11">
        <f t="shared" si="3"/>
        <v>0</v>
      </c>
      <c r="L25" s="1">
        <v>14.19</v>
      </c>
      <c r="M25" s="1">
        <v>28.19</v>
      </c>
      <c r="N25" s="5"/>
      <c r="O25" s="1">
        <v>11.94</v>
      </c>
      <c r="P25" s="1">
        <v>45.75</v>
      </c>
      <c r="Q25" s="5"/>
      <c r="R25" s="1">
        <v>16.25</v>
      </c>
      <c r="S25" s="1">
        <v>82.94</v>
      </c>
      <c r="T25" s="5"/>
      <c r="U25" s="1">
        <v>0</v>
      </c>
      <c r="V25" s="12">
        <v>28692.959999999999</v>
      </c>
      <c r="W25" s="2">
        <v>106223.2</v>
      </c>
      <c r="X25" s="1">
        <v>227</v>
      </c>
      <c r="Y25" s="1">
        <v>0</v>
      </c>
      <c r="Z25" s="1">
        <v>0</v>
      </c>
      <c r="AA25" s="1">
        <v>0</v>
      </c>
      <c r="AB25" s="1">
        <v>451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191</v>
      </c>
      <c r="AS25" s="1">
        <v>0</v>
      </c>
      <c r="AT25" s="1">
        <v>0</v>
      </c>
      <c r="AU25" s="1">
        <v>0</v>
      </c>
      <c r="AV25" s="1">
        <v>732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260</v>
      </c>
      <c r="BC25" s="1">
        <v>0</v>
      </c>
      <c r="BD25" s="1">
        <v>0</v>
      </c>
      <c r="BE25" s="1">
        <v>0</v>
      </c>
      <c r="BF25" s="1">
        <v>1327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>
      <c r="A26" s="1">
        <v>70002</v>
      </c>
      <c r="B26" s="1" t="s">
        <v>113</v>
      </c>
      <c r="C26" s="1">
        <v>48</v>
      </c>
      <c r="D26" s="1">
        <v>285</v>
      </c>
      <c r="E26" s="1" t="s">
        <v>64</v>
      </c>
      <c r="F26" s="1">
        <v>557</v>
      </c>
      <c r="G26" s="1" t="s">
        <v>69</v>
      </c>
      <c r="H26" s="2">
        <v>28.86</v>
      </c>
      <c r="I26" s="2">
        <v>1385.28</v>
      </c>
      <c r="J26" s="10">
        <f t="shared" si="2"/>
        <v>0</v>
      </c>
      <c r="K26" s="11">
        <f t="shared" si="3"/>
        <v>0</v>
      </c>
      <c r="L26" s="1">
        <v>5.9</v>
      </c>
      <c r="M26" s="1">
        <v>14.65</v>
      </c>
      <c r="N26" s="5"/>
      <c r="O26" s="1">
        <v>6.17</v>
      </c>
      <c r="P26" s="1">
        <v>36.29</v>
      </c>
      <c r="Q26" s="5"/>
      <c r="R26" s="1">
        <v>7.33</v>
      </c>
      <c r="S26" s="1">
        <v>25.17</v>
      </c>
      <c r="T26" s="5"/>
      <c r="U26" s="1">
        <v>0</v>
      </c>
      <c r="V26" s="12">
        <v>26868.66</v>
      </c>
      <c r="W26" s="2">
        <v>105425.58</v>
      </c>
      <c r="X26" s="1">
        <v>283</v>
      </c>
      <c r="Y26" s="1">
        <v>0</v>
      </c>
      <c r="Z26" s="1">
        <v>0</v>
      </c>
      <c r="AA26" s="1">
        <v>0</v>
      </c>
      <c r="AB26" s="1">
        <v>703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296</v>
      </c>
      <c r="AS26" s="1">
        <v>0</v>
      </c>
      <c r="AT26" s="1">
        <v>0</v>
      </c>
      <c r="AU26" s="1">
        <v>0</v>
      </c>
      <c r="AV26" s="1">
        <v>1742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352</v>
      </c>
      <c r="BC26" s="1">
        <v>0</v>
      </c>
      <c r="BD26" s="1">
        <v>0</v>
      </c>
      <c r="BE26" s="1">
        <v>0</v>
      </c>
      <c r="BF26" s="1">
        <v>1208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>
      <c r="A27" s="1">
        <v>70106</v>
      </c>
      <c r="B27" s="1" t="s">
        <v>104</v>
      </c>
      <c r="C27" s="1">
        <v>24</v>
      </c>
      <c r="D27" s="1">
        <v>285</v>
      </c>
      <c r="E27" s="1" t="s">
        <v>64</v>
      </c>
      <c r="F27" s="1">
        <v>28</v>
      </c>
      <c r="G27" s="1" t="s">
        <v>98</v>
      </c>
      <c r="H27" s="2">
        <v>35</v>
      </c>
      <c r="I27" s="2">
        <v>840</v>
      </c>
      <c r="J27" s="10">
        <f t="shared" si="2"/>
        <v>0</v>
      </c>
      <c r="K27" s="11">
        <f t="shared" si="3"/>
        <v>0</v>
      </c>
      <c r="L27" s="1">
        <v>30.62</v>
      </c>
      <c r="M27" s="1">
        <v>-31</v>
      </c>
      <c r="N27" s="5"/>
      <c r="O27" s="1">
        <v>0.21</v>
      </c>
      <c r="P27" s="1">
        <v>13.79</v>
      </c>
      <c r="Q27" s="5"/>
      <c r="R27" s="1">
        <v>0.17</v>
      </c>
      <c r="S27" s="1">
        <v>-0.21</v>
      </c>
      <c r="T27" s="5"/>
      <c r="U27" s="1">
        <v>0</v>
      </c>
      <c r="V27" s="12">
        <v>26040</v>
      </c>
      <c r="W27" s="2">
        <v>-14630</v>
      </c>
      <c r="X27" s="1">
        <v>735</v>
      </c>
      <c r="Y27" s="1">
        <v>0</v>
      </c>
      <c r="Z27" s="1">
        <v>0</v>
      </c>
      <c r="AA27" s="1">
        <v>0</v>
      </c>
      <c r="AB27" s="1">
        <v>-744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5</v>
      </c>
      <c r="AS27" s="1">
        <v>0</v>
      </c>
      <c r="AT27" s="1">
        <v>0</v>
      </c>
      <c r="AU27" s="1">
        <v>0</v>
      </c>
      <c r="AV27" s="1">
        <v>331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4</v>
      </c>
      <c r="BC27" s="1">
        <v>0</v>
      </c>
      <c r="BD27" s="1">
        <v>0</v>
      </c>
      <c r="BE27" s="1">
        <v>0</v>
      </c>
      <c r="BF27" s="1">
        <v>-5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>
      <c r="A28" s="1">
        <v>70006</v>
      </c>
      <c r="B28" s="1" t="s">
        <v>88</v>
      </c>
      <c r="C28" s="1">
        <v>1</v>
      </c>
      <c r="D28" s="1">
        <v>285</v>
      </c>
      <c r="E28" s="1" t="s">
        <v>64</v>
      </c>
      <c r="F28" s="1">
        <v>570</v>
      </c>
      <c r="G28" s="1" t="s">
        <v>72</v>
      </c>
      <c r="H28" s="2">
        <v>888.50220000000002</v>
      </c>
      <c r="I28" s="2">
        <v>888.50220000000002</v>
      </c>
      <c r="J28" s="10">
        <f t="shared" si="2"/>
        <v>0</v>
      </c>
      <c r="K28" s="11">
        <f t="shared" si="3"/>
        <v>0</v>
      </c>
      <c r="L28" s="1">
        <v>15</v>
      </c>
      <c r="M28" s="1">
        <v>108</v>
      </c>
      <c r="N28" s="5"/>
      <c r="O28" s="1">
        <v>5</v>
      </c>
      <c r="P28" s="1">
        <v>218</v>
      </c>
      <c r="Q28" s="5"/>
      <c r="R28" s="1">
        <v>9</v>
      </c>
      <c r="S28" s="1">
        <v>168</v>
      </c>
      <c r="T28" s="5"/>
      <c r="U28" s="1">
        <v>238</v>
      </c>
      <c r="V28" s="12">
        <v>25766.560000000001</v>
      </c>
      <c r="W28" s="2">
        <v>438920.09</v>
      </c>
      <c r="X28" s="1">
        <v>15</v>
      </c>
      <c r="Y28" s="1">
        <v>0</v>
      </c>
      <c r="Z28" s="1">
        <v>0</v>
      </c>
      <c r="AA28" s="1">
        <v>0</v>
      </c>
      <c r="AB28" s="1">
        <v>108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5</v>
      </c>
      <c r="AS28" s="1">
        <v>0</v>
      </c>
      <c r="AT28" s="1">
        <v>0</v>
      </c>
      <c r="AU28" s="1">
        <v>0</v>
      </c>
      <c r="AV28" s="1">
        <v>218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9</v>
      </c>
      <c r="BC28" s="1">
        <v>0</v>
      </c>
      <c r="BD28" s="1">
        <v>0</v>
      </c>
      <c r="BE28" s="1">
        <v>0</v>
      </c>
      <c r="BF28" s="1">
        <v>168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>
      <c r="A29" s="1">
        <v>70039</v>
      </c>
      <c r="B29" s="1" t="s">
        <v>78</v>
      </c>
      <c r="C29" s="1">
        <v>18</v>
      </c>
      <c r="D29" s="1">
        <v>285</v>
      </c>
      <c r="E29" s="1" t="s">
        <v>64</v>
      </c>
      <c r="F29" s="1">
        <v>558</v>
      </c>
      <c r="G29" s="1" t="s">
        <v>67</v>
      </c>
      <c r="H29" s="2">
        <v>42.88</v>
      </c>
      <c r="I29" s="2">
        <v>771.84</v>
      </c>
      <c r="J29" s="10">
        <f t="shared" si="2"/>
        <v>0</v>
      </c>
      <c r="K29" s="11">
        <f t="shared" si="3"/>
        <v>0</v>
      </c>
      <c r="L29" s="1">
        <v>2.39</v>
      </c>
      <c r="M29" s="1">
        <v>214.67</v>
      </c>
      <c r="N29" s="5"/>
      <c r="O29" s="1">
        <v>13.61</v>
      </c>
      <c r="P29" s="1">
        <v>71.39</v>
      </c>
      <c r="Q29" s="5"/>
      <c r="R29" s="1">
        <v>16.940000000000001</v>
      </c>
      <c r="S29" s="1">
        <v>31.67</v>
      </c>
      <c r="T29" s="5"/>
      <c r="U29" s="1">
        <v>0</v>
      </c>
      <c r="V29" s="12">
        <v>25427.84</v>
      </c>
      <c r="W29" s="2">
        <v>245230.72</v>
      </c>
      <c r="X29" s="1">
        <v>43</v>
      </c>
      <c r="Y29" s="1">
        <v>0</v>
      </c>
      <c r="Z29" s="1">
        <v>0</v>
      </c>
      <c r="AA29" s="1">
        <v>0</v>
      </c>
      <c r="AB29" s="1">
        <v>3864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245</v>
      </c>
      <c r="AS29" s="1">
        <v>0</v>
      </c>
      <c r="AT29" s="1">
        <v>0</v>
      </c>
      <c r="AU29" s="1">
        <v>0</v>
      </c>
      <c r="AV29" s="1">
        <v>1285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305</v>
      </c>
      <c r="BC29" s="1">
        <v>0</v>
      </c>
      <c r="BD29" s="1">
        <v>0</v>
      </c>
      <c r="BE29" s="1">
        <v>0</v>
      </c>
      <c r="BF29" s="1">
        <v>570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>
      <c r="A30" s="1">
        <v>70041</v>
      </c>
      <c r="B30" s="1" t="s">
        <v>114</v>
      </c>
      <c r="C30" s="1">
        <v>24</v>
      </c>
      <c r="D30" s="1">
        <v>285</v>
      </c>
      <c r="E30" s="1" t="s">
        <v>64</v>
      </c>
      <c r="F30" s="1">
        <v>558</v>
      </c>
      <c r="G30" s="1" t="s">
        <v>67</v>
      </c>
      <c r="H30" s="2">
        <v>39.53</v>
      </c>
      <c r="I30" s="2">
        <v>948.72</v>
      </c>
      <c r="J30" s="10">
        <f t="shared" si="2"/>
        <v>0</v>
      </c>
      <c r="K30" s="11">
        <f t="shared" si="3"/>
        <v>0</v>
      </c>
      <c r="L30" s="1">
        <v>9.3800000000000008</v>
      </c>
      <c r="M30" s="1">
        <v>85.29</v>
      </c>
      <c r="N30" s="5"/>
      <c r="O30" s="1">
        <v>9.25</v>
      </c>
      <c r="P30" s="1">
        <v>16.12</v>
      </c>
      <c r="Q30" s="5"/>
      <c r="R30" s="1">
        <v>7.83</v>
      </c>
      <c r="S30" s="1">
        <v>82.88</v>
      </c>
      <c r="T30" s="5"/>
      <c r="U30" s="1">
        <v>0</v>
      </c>
      <c r="V30" s="12">
        <v>25101.55</v>
      </c>
      <c r="W30" s="2">
        <v>174841.19</v>
      </c>
      <c r="X30" s="1">
        <v>225</v>
      </c>
      <c r="Y30" s="1">
        <v>0</v>
      </c>
      <c r="Z30" s="1">
        <v>0</v>
      </c>
      <c r="AA30" s="1">
        <v>0</v>
      </c>
      <c r="AB30" s="1">
        <v>2047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222</v>
      </c>
      <c r="AS30" s="1">
        <v>0</v>
      </c>
      <c r="AT30" s="1">
        <v>0</v>
      </c>
      <c r="AU30" s="1">
        <v>0</v>
      </c>
      <c r="AV30" s="1">
        <v>387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188</v>
      </c>
      <c r="BC30" s="1">
        <v>0</v>
      </c>
      <c r="BD30" s="1">
        <v>0</v>
      </c>
      <c r="BE30" s="1">
        <v>0</v>
      </c>
      <c r="BF30" s="1">
        <v>1989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>
      <c r="A31" s="1">
        <v>70044</v>
      </c>
      <c r="B31" s="1" t="s">
        <v>96</v>
      </c>
      <c r="C31" s="1">
        <v>21</v>
      </c>
      <c r="D31" s="1">
        <v>285</v>
      </c>
      <c r="E31" s="1" t="s">
        <v>64</v>
      </c>
      <c r="F31" s="1">
        <v>565</v>
      </c>
      <c r="G31" s="1" t="s">
        <v>94</v>
      </c>
      <c r="H31" s="2">
        <v>31.19</v>
      </c>
      <c r="I31" s="2">
        <v>654.99</v>
      </c>
      <c r="J31" s="10">
        <f t="shared" si="2"/>
        <v>0</v>
      </c>
      <c r="K31" s="11">
        <f t="shared" si="3"/>
        <v>0</v>
      </c>
      <c r="L31" s="1">
        <v>8.6199999999999992</v>
      </c>
      <c r="M31" s="1">
        <v>5.33</v>
      </c>
      <c r="N31" s="5"/>
      <c r="O31" s="1">
        <v>16.760000000000002</v>
      </c>
      <c r="P31" s="1">
        <v>132.29</v>
      </c>
      <c r="Q31" s="5"/>
      <c r="R31" s="1">
        <v>11.38</v>
      </c>
      <c r="S31" s="1">
        <v>20.76</v>
      </c>
      <c r="T31" s="5"/>
      <c r="U31" s="1">
        <v>0</v>
      </c>
      <c r="V31" s="12">
        <v>24078.68</v>
      </c>
      <c r="W31" s="2">
        <v>103737.94</v>
      </c>
      <c r="X31" s="1">
        <v>181</v>
      </c>
      <c r="Y31" s="1">
        <v>0</v>
      </c>
      <c r="Z31" s="1">
        <v>0</v>
      </c>
      <c r="AA31" s="1">
        <v>0</v>
      </c>
      <c r="AB31" s="1">
        <v>112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352</v>
      </c>
      <c r="AS31" s="1">
        <v>0</v>
      </c>
      <c r="AT31" s="1">
        <v>0</v>
      </c>
      <c r="AU31" s="1">
        <v>0</v>
      </c>
      <c r="AV31" s="1">
        <v>2778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239</v>
      </c>
      <c r="BC31" s="1">
        <v>0</v>
      </c>
      <c r="BD31" s="1">
        <v>0</v>
      </c>
      <c r="BE31" s="1">
        <v>0</v>
      </c>
      <c r="BF31" s="1">
        <v>436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>
      <c r="A32" s="1">
        <v>70005</v>
      </c>
      <c r="B32" s="1" t="s">
        <v>107</v>
      </c>
      <c r="C32" s="1">
        <v>24</v>
      </c>
      <c r="D32" s="1">
        <v>285</v>
      </c>
      <c r="E32" s="1" t="s">
        <v>64</v>
      </c>
      <c r="F32" s="1">
        <v>557</v>
      </c>
      <c r="G32" s="1" t="s">
        <v>69</v>
      </c>
      <c r="H32" s="2">
        <v>50.79</v>
      </c>
      <c r="I32" s="2">
        <v>1218.96</v>
      </c>
      <c r="J32" s="10">
        <f t="shared" si="2"/>
        <v>0</v>
      </c>
      <c r="K32" s="11">
        <f t="shared" si="3"/>
        <v>0</v>
      </c>
      <c r="L32" s="1">
        <v>2.62</v>
      </c>
      <c r="M32" s="1">
        <v>45.62</v>
      </c>
      <c r="N32" s="5"/>
      <c r="O32" s="1">
        <v>10.25</v>
      </c>
      <c r="P32" s="1">
        <v>9.83</v>
      </c>
      <c r="Q32" s="5"/>
      <c r="R32" s="1">
        <v>6.71</v>
      </c>
      <c r="S32" s="1">
        <v>22.21</v>
      </c>
      <c r="T32" s="5"/>
      <c r="U32" s="1">
        <v>0</v>
      </c>
      <c r="V32" s="12">
        <v>23871.3</v>
      </c>
      <c r="W32" s="2">
        <v>94672.56</v>
      </c>
      <c r="X32" s="1">
        <v>63</v>
      </c>
      <c r="Y32" s="1">
        <v>0</v>
      </c>
      <c r="Z32" s="1">
        <v>0</v>
      </c>
      <c r="AA32" s="1">
        <v>0</v>
      </c>
      <c r="AB32" s="1">
        <v>1095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246</v>
      </c>
      <c r="AS32" s="1">
        <v>0</v>
      </c>
      <c r="AT32" s="1">
        <v>0</v>
      </c>
      <c r="AU32" s="1">
        <v>0</v>
      </c>
      <c r="AV32" s="1">
        <v>236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161</v>
      </c>
      <c r="BC32" s="1">
        <v>0</v>
      </c>
      <c r="BD32" s="1">
        <v>0</v>
      </c>
      <c r="BE32" s="1">
        <v>0</v>
      </c>
      <c r="BF32" s="1">
        <v>533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>
      <c r="A33" s="1">
        <v>70187</v>
      </c>
      <c r="B33" s="1" t="s">
        <v>127</v>
      </c>
      <c r="C33" s="1">
        <v>1</v>
      </c>
      <c r="D33" s="1">
        <v>285</v>
      </c>
      <c r="E33" s="1" t="s">
        <v>64</v>
      </c>
      <c r="F33" s="1">
        <v>567</v>
      </c>
      <c r="G33" s="1" t="s">
        <v>74</v>
      </c>
      <c r="H33" s="2">
        <v>1133.01</v>
      </c>
      <c r="I33" s="2">
        <v>1133.01</v>
      </c>
      <c r="J33" s="10">
        <f t="shared" si="2"/>
        <v>0</v>
      </c>
      <c r="K33" s="11">
        <f t="shared" si="3"/>
        <v>0</v>
      </c>
      <c r="L33" s="1">
        <v>0</v>
      </c>
      <c r="M33" s="1">
        <v>0</v>
      </c>
      <c r="N33" s="16"/>
      <c r="O33" s="1">
        <v>16</v>
      </c>
      <c r="P33" s="1">
        <v>0</v>
      </c>
      <c r="Q33" s="5"/>
      <c r="R33" s="1">
        <v>3</v>
      </c>
      <c r="S33" s="1">
        <v>30</v>
      </c>
      <c r="T33" s="5"/>
      <c r="U33" s="1">
        <v>0</v>
      </c>
      <c r="V33" s="12">
        <v>21527.19</v>
      </c>
      <c r="W33" s="2">
        <v>33990.300000000003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16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3</v>
      </c>
      <c r="BC33" s="1">
        <v>0</v>
      </c>
      <c r="BD33" s="1">
        <v>0</v>
      </c>
      <c r="BE33" s="1">
        <v>0</v>
      </c>
      <c r="BF33" s="1">
        <v>30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>
      <c r="A34" s="1">
        <v>70104</v>
      </c>
      <c r="B34" s="1" t="s">
        <v>71</v>
      </c>
      <c r="C34" s="1">
        <v>6</v>
      </c>
      <c r="D34" s="1">
        <v>285</v>
      </c>
      <c r="E34" s="1" t="s">
        <v>64</v>
      </c>
      <c r="F34" s="1">
        <v>570</v>
      </c>
      <c r="G34" s="1" t="s">
        <v>72</v>
      </c>
      <c r="H34" s="2">
        <v>198.91</v>
      </c>
      <c r="I34" s="2">
        <v>1193.46</v>
      </c>
      <c r="J34" s="10">
        <f t="shared" si="2"/>
        <v>0</v>
      </c>
      <c r="K34" s="11">
        <f t="shared" si="3"/>
        <v>0</v>
      </c>
      <c r="L34" s="1">
        <v>8.17</v>
      </c>
      <c r="M34" s="1">
        <v>17.5</v>
      </c>
      <c r="N34" s="5"/>
      <c r="O34" s="1">
        <v>9.17</v>
      </c>
      <c r="P34" s="1">
        <v>15</v>
      </c>
      <c r="Q34" s="5"/>
      <c r="R34" s="1">
        <v>0</v>
      </c>
      <c r="S34" s="1">
        <v>0</v>
      </c>
      <c r="T34" s="16"/>
      <c r="U34" s="1">
        <v>0</v>
      </c>
      <c r="V34" s="12">
        <v>20686.64</v>
      </c>
      <c r="W34" s="2">
        <v>20885.55</v>
      </c>
      <c r="X34" s="1">
        <v>49</v>
      </c>
      <c r="Y34" s="1">
        <v>0</v>
      </c>
      <c r="Z34" s="1">
        <v>0</v>
      </c>
      <c r="AA34" s="1">
        <v>0</v>
      </c>
      <c r="AB34" s="1">
        <v>105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55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>
      <c r="A35" s="1">
        <v>70003</v>
      </c>
      <c r="B35" s="1" t="s">
        <v>82</v>
      </c>
      <c r="C35" s="1">
        <v>25</v>
      </c>
      <c r="D35" s="1">
        <v>285</v>
      </c>
      <c r="E35" s="1" t="s">
        <v>64</v>
      </c>
      <c r="F35" s="1">
        <v>557</v>
      </c>
      <c r="G35" s="1" t="s">
        <v>69</v>
      </c>
      <c r="H35" s="2">
        <v>64.78</v>
      </c>
      <c r="I35" s="2">
        <v>1619.5</v>
      </c>
      <c r="J35" s="10">
        <f t="shared" si="2"/>
        <v>0</v>
      </c>
      <c r="K35" s="11">
        <f t="shared" si="3"/>
        <v>0</v>
      </c>
      <c r="L35" s="1">
        <v>4.32</v>
      </c>
      <c r="M35" s="1">
        <v>86.52</v>
      </c>
      <c r="N35" s="5"/>
      <c r="O35" s="1">
        <v>4.2</v>
      </c>
      <c r="P35" s="1">
        <v>26.24</v>
      </c>
      <c r="Q35" s="5"/>
      <c r="R35" s="1">
        <v>4.12</v>
      </c>
      <c r="S35" s="1">
        <v>83.76</v>
      </c>
      <c r="T35" s="5"/>
      <c r="U35" s="1">
        <v>0</v>
      </c>
      <c r="V35" s="12">
        <v>20470.48</v>
      </c>
      <c r="W35" s="2">
        <v>318264.14</v>
      </c>
      <c r="X35" s="1">
        <v>108</v>
      </c>
      <c r="Y35" s="1">
        <v>0</v>
      </c>
      <c r="Z35" s="1">
        <v>0</v>
      </c>
      <c r="AA35" s="1">
        <v>0</v>
      </c>
      <c r="AB35" s="1">
        <v>2163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105</v>
      </c>
      <c r="AS35" s="1">
        <v>0</v>
      </c>
      <c r="AT35" s="1">
        <v>0</v>
      </c>
      <c r="AU35" s="1">
        <v>0</v>
      </c>
      <c r="AV35" s="1">
        <v>656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103</v>
      </c>
      <c r="BC35" s="1">
        <v>0</v>
      </c>
      <c r="BD35" s="1">
        <v>0</v>
      </c>
      <c r="BE35" s="1">
        <v>0</v>
      </c>
      <c r="BF35" s="1">
        <v>2094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>
      <c r="A36" s="1">
        <v>70087</v>
      </c>
      <c r="B36" s="1" t="s">
        <v>115</v>
      </c>
      <c r="C36" s="1">
        <v>25</v>
      </c>
      <c r="D36" s="1">
        <v>285</v>
      </c>
      <c r="E36" s="1" t="s">
        <v>64</v>
      </c>
      <c r="F36" s="1">
        <v>35</v>
      </c>
      <c r="G36" s="1" t="s">
        <v>76</v>
      </c>
      <c r="H36" s="2">
        <v>43.63</v>
      </c>
      <c r="I36" s="2">
        <v>1090.75</v>
      </c>
      <c r="J36" s="10">
        <f t="shared" si="2"/>
        <v>0</v>
      </c>
      <c r="K36" s="11">
        <f t="shared" si="3"/>
        <v>0</v>
      </c>
      <c r="L36" s="1">
        <v>2.4</v>
      </c>
      <c r="M36" s="1">
        <v>24.04</v>
      </c>
      <c r="N36" s="5"/>
      <c r="O36" s="1">
        <v>9.56</v>
      </c>
      <c r="P36" s="1">
        <v>9.08</v>
      </c>
      <c r="Q36" s="5"/>
      <c r="R36" s="1">
        <v>6.08</v>
      </c>
      <c r="S36" s="1">
        <v>0</v>
      </c>
      <c r="T36" s="5"/>
      <c r="U36" s="1">
        <v>0</v>
      </c>
      <c r="V36" s="12">
        <v>19677.13</v>
      </c>
      <c r="W36" s="2">
        <v>36125.64</v>
      </c>
      <c r="X36" s="1">
        <v>60</v>
      </c>
      <c r="Y36" s="1">
        <v>0</v>
      </c>
      <c r="Z36" s="1">
        <v>0</v>
      </c>
      <c r="AA36" s="1">
        <v>0</v>
      </c>
      <c r="AB36" s="1">
        <v>601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239</v>
      </c>
      <c r="AS36" s="1">
        <v>0</v>
      </c>
      <c r="AT36" s="1">
        <v>0</v>
      </c>
      <c r="AU36" s="1">
        <v>0</v>
      </c>
      <c r="AV36" s="1">
        <v>227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152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2"/>
        <v>0</v>
      </c>
      <c r="K37" s="11">
        <f t="shared" si="3"/>
        <v>0</v>
      </c>
      <c r="L37" s="1">
        <v>1.19</v>
      </c>
      <c r="M37" s="1">
        <v>7.19</v>
      </c>
      <c r="N37" s="5"/>
      <c r="O37" s="1">
        <v>6.75</v>
      </c>
      <c r="P37" s="1">
        <v>3</v>
      </c>
      <c r="Q37" s="5"/>
      <c r="R37" s="1">
        <v>1.94</v>
      </c>
      <c r="S37" s="1">
        <v>7.56</v>
      </c>
      <c r="T37" s="5"/>
      <c r="U37" s="1">
        <v>0</v>
      </c>
      <c r="V37" s="12">
        <v>15474.52</v>
      </c>
      <c r="W37" s="2">
        <v>27814.959999999999</v>
      </c>
      <c r="X37" s="1">
        <v>19</v>
      </c>
      <c r="Y37" s="1">
        <v>0</v>
      </c>
      <c r="Z37" s="1">
        <v>0</v>
      </c>
      <c r="AA37" s="1">
        <v>0</v>
      </c>
      <c r="AB37" s="1">
        <v>115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108</v>
      </c>
      <c r="AS37" s="1">
        <v>0</v>
      </c>
      <c r="AT37" s="1">
        <v>0</v>
      </c>
      <c r="AU37" s="1">
        <v>0</v>
      </c>
      <c r="AV37" s="1">
        <v>48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31</v>
      </c>
      <c r="BC37" s="1">
        <v>0</v>
      </c>
      <c r="BD37" s="1">
        <v>0</v>
      </c>
      <c r="BE37" s="1">
        <v>0</v>
      </c>
      <c r="BF37" s="1">
        <v>121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>
      <c r="A38" s="1">
        <v>70042</v>
      </c>
      <c r="B38" s="1" t="s">
        <v>182</v>
      </c>
      <c r="C38" s="1">
        <v>25</v>
      </c>
      <c r="D38" s="1">
        <v>285</v>
      </c>
      <c r="E38" s="1" t="s">
        <v>64</v>
      </c>
      <c r="F38" s="1">
        <v>387</v>
      </c>
      <c r="G38" s="1" t="s">
        <v>94</v>
      </c>
      <c r="H38" s="2">
        <v>28.35</v>
      </c>
      <c r="I38" s="2">
        <v>708.75</v>
      </c>
      <c r="J38" s="10">
        <f t="shared" si="2"/>
        <v>0</v>
      </c>
      <c r="K38" s="11">
        <f t="shared" si="3"/>
        <v>0</v>
      </c>
      <c r="L38" s="1">
        <v>6.52</v>
      </c>
      <c r="M38" s="1">
        <v>3.72</v>
      </c>
      <c r="N38" s="5"/>
      <c r="O38" s="1">
        <v>4.4400000000000004</v>
      </c>
      <c r="P38" s="1">
        <v>14.84</v>
      </c>
      <c r="Q38" s="5"/>
      <c r="R38" s="1">
        <v>10.08</v>
      </c>
      <c r="S38" s="1">
        <v>19.600000000000001</v>
      </c>
      <c r="T38" s="5"/>
      <c r="U38" s="1">
        <v>0</v>
      </c>
      <c r="V38" s="12">
        <v>14912.1</v>
      </c>
      <c r="W38" s="2">
        <v>27045.9</v>
      </c>
      <c r="X38" s="1">
        <v>163</v>
      </c>
      <c r="Y38" s="1">
        <v>0</v>
      </c>
      <c r="Z38" s="1">
        <v>0</v>
      </c>
      <c r="AA38" s="1">
        <v>0</v>
      </c>
      <c r="AB38" s="1">
        <v>93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111</v>
      </c>
      <c r="AS38" s="1">
        <v>0</v>
      </c>
      <c r="AT38" s="1">
        <v>0</v>
      </c>
      <c r="AU38" s="1">
        <v>0</v>
      </c>
      <c r="AV38" s="1">
        <v>371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252</v>
      </c>
      <c r="BC38" s="1">
        <v>0</v>
      </c>
      <c r="BD38" s="1">
        <v>0</v>
      </c>
      <c r="BE38" s="1">
        <v>0</v>
      </c>
      <c r="BF38" s="1">
        <v>490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>
      <c r="A39" s="1">
        <v>70016</v>
      </c>
      <c r="B39" s="1" t="s">
        <v>128</v>
      </c>
      <c r="C39" s="1">
        <v>5</v>
      </c>
      <c r="D39" s="1">
        <v>285</v>
      </c>
      <c r="E39" s="1" t="s">
        <v>64</v>
      </c>
      <c r="F39" s="1">
        <v>562</v>
      </c>
      <c r="G39" s="1" t="s">
        <v>65</v>
      </c>
      <c r="H39" s="2">
        <v>61.49</v>
      </c>
      <c r="I39" s="2">
        <v>307.45</v>
      </c>
      <c r="J39" s="10">
        <f t="shared" si="2"/>
        <v>0</v>
      </c>
      <c r="K39" s="11">
        <f t="shared" si="3"/>
        <v>0</v>
      </c>
      <c r="L39" s="1">
        <v>0</v>
      </c>
      <c r="M39" s="1">
        <v>0</v>
      </c>
      <c r="N39" s="5"/>
      <c r="O39" s="1">
        <v>22.4</v>
      </c>
      <c r="P39" s="1">
        <v>42.8</v>
      </c>
      <c r="Q39" s="5"/>
      <c r="R39" s="1">
        <v>21.2</v>
      </c>
      <c r="S39" s="1">
        <v>7</v>
      </c>
      <c r="T39" s="5"/>
      <c r="U39" s="1">
        <v>0</v>
      </c>
      <c r="V39" s="12">
        <v>13404.82</v>
      </c>
      <c r="W39" s="2">
        <v>15311.01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112</v>
      </c>
      <c r="AS39" s="1">
        <v>0</v>
      </c>
      <c r="AT39" s="1">
        <v>0</v>
      </c>
      <c r="AU39" s="1">
        <v>0</v>
      </c>
      <c r="AV39" s="1">
        <v>214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106</v>
      </c>
      <c r="BC39" s="1">
        <v>0</v>
      </c>
      <c r="BD39" s="1">
        <v>0</v>
      </c>
      <c r="BE39" s="1">
        <v>0</v>
      </c>
      <c r="BF39" s="1">
        <v>35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>
      <c r="A40" s="1">
        <v>70257</v>
      </c>
      <c r="B40" s="1" t="s">
        <v>93</v>
      </c>
      <c r="C40" s="1">
        <v>25</v>
      </c>
      <c r="D40" s="1">
        <v>285</v>
      </c>
      <c r="E40" s="1" t="s">
        <v>64</v>
      </c>
      <c r="F40" s="1">
        <v>387</v>
      </c>
      <c r="G40" s="1" t="s">
        <v>94</v>
      </c>
      <c r="H40" s="2">
        <v>28.24</v>
      </c>
      <c r="I40" s="2">
        <v>706</v>
      </c>
      <c r="J40" s="10">
        <f t="shared" si="2"/>
        <v>0</v>
      </c>
      <c r="K40" s="11">
        <f t="shared" si="3"/>
        <v>0</v>
      </c>
      <c r="L40" s="1">
        <v>3.92</v>
      </c>
      <c r="M40" s="1">
        <v>5.76</v>
      </c>
      <c r="N40" s="5"/>
      <c r="O40" s="1">
        <v>10.72</v>
      </c>
      <c r="P40" s="1">
        <v>8.48</v>
      </c>
      <c r="Q40" s="5"/>
      <c r="R40" s="1">
        <v>2.3199999999999998</v>
      </c>
      <c r="S40" s="1">
        <v>-2.3199999999999998</v>
      </c>
      <c r="T40" s="5"/>
      <c r="U40" s="1">
        <v>8</v>
      </c>
      <c r="V40" s="12">
        <v>11973.76</v>
      </c>
      <c r="W40" s="2">
        <v>8415.52</v>
      </c>
      <c r="X40" s="1">
        <v>98</v>
      </c>
      <c r="Y40" s="1">
        <v>0</v>
      </c>
      <c r="Z40" s="1">
        <v>0</v>
      </c>
      <c r="AA40" s="1">
        <v>0</v>
      </c>
      <c r="AB40" s="1">
        <v>144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268</v>
      </c>
      <c r="AS40" s="1">
        <v>0</v>
      </c>
      <c r="AT40" s="1">
        <v>0</v>
      </c>
      <c r="AU40" s="1">
        <v>0</v>
      </c>
      <c r="AV40" s="1">
        <v>212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58</v>
      </c>
      <c r="BC40" s="1">
        <v>0</v>
      </c>
      <c r="BD40" s="1">
        <v>0</v>
      </c>
      <c r="BE40" s="1">
        <v>0</v>
      </c>
      <c r="BF40" s="1">
        <v>-58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>
      <c r="A41" s="1">
        <v>70091</v>
      </c>
      <c r="B41" s="1" t="s">
        <v>106</v>
      </c>
      <c r="C41" s="1">
        <v>30</v>
      </c>
      <c r="D41" s="1">
        <v>285</v>
      </c>
      <c r="E41" s="1" t="s">
        <v>64</v>
      </c>
      <c r="F41" s="1">
        <v>573</v>
      </c>
      <c r="G41" s="1" t="s">
        <v>87</v>
      </c>
      <c r="H41" s="2">
        <v>29.93</v>
      </c>
      <c r="I41" s="2">
        <v>897.9</v>
      </c>
      <c r="J41" s="10">
        <f t="shared" si="2"/>
        <v>0</v>
      </c>
      <c r="K41" s="11">
        <f t="shared" si="3"/>
        <v>0</v>
      </c>
      <c r="L41" s="1">
        <v>1.87</v>
      </c>
      <c r="M41" s="1">
        <v>65.7</v>
      </c>
      <c r="N41" s="5"/>
      <c r="O41" s="1">
        <v>8.33</v>
      </c>
      <c r="P41" s="1">
        <v>22.87</v>
      </c>
      <c r="Q41" s="5"/>
      <c r="R41" s="1">
        <v>3.03</v>
      </c>
      <c r="S41" s="1">
        <v>22.4</v>
      </c>
      <c r="T41" s="5"/>
      <c r="U41" s="1">
        <v>0</v>
      </c>
      <c r="V41" s="12">
        <v>11882.21</v>
      </c>
      <c r="W41" s="2">
        <v>99636.97</v>
      </c>
      <c r="X41" s="1">
        <v>56</v>
      </c>
      <c r="Y41" s="1">
        <v>0</v>
      </c>
      <c r="Z41" s="1">
        <v>0</v>
      </c>
      <c r="AA41" s="1">
        <v>0</v>
      </c>
      <c r="AB41" s="1">
        <v>1971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250</v>
      </c>
      <c r="AS41" s="1">
        <v>0</v>
      </c>
      <c r="AT41" s="1">
        <v>0</v>
      </c>
      <c r="AU41" s="1">
        <v>0</v>
      </c>
      <c r="AV41" s="1">
        <v>686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91</v>
      </c>
      <c r="BC41" s="1">
        <v>0</v>
      </c>
      <c r="BD41" s="1">
        <v>0</v>
      </c>
      <c r="BE41" s="1">
        <v>0</v>
      </c>
      <c r="BF41" s="1">
        <v>672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>
      <c r="A42" s="1">
        <v>70122</v>
      </c>
      <c r="B42" s="1" t="s">
        <v>132</v>
      </c>
      <c r="C42" s="1">
        <v>20</v>
      </c>
      <c r="D42" s="1">
        <v>285</v>
      </c>
      <c r="E42" s="1" t="s">
        <v>64</v>
      </c>
      <c r="F42" s="1">
        <v>558</v>
      </c>
      <c r="G42" s="1" t="s">
        <v>67</v>
      </c>
      <c r="H42" s="2">
        <v>77</v>
      </c>
      <c r="I42" s="2">
        <v>1540</v>
      </c>
      <c r="J42" s="10">
        <f t="shared" si="2"/>
        <v>0</v>
      </c>
      <c r="K42" s="11">
        <f t="shared" si="3"/>
        <v>0</v>
      </c>
      <c r="L42" s="1">
        <v>1.3</v>
      </c>
      <c r="M42" s="1">
        <v>5.2</v>
      </c>
      <c r="N42" s="5"/>
      <c r="O42" s="1">
        <v>3.35</v>
      </c>
      <c r="P42" s="1">
        <v>2.6</v>
      </c>
      <c r="Q42" s="5"/>
      <c r="R42" s="1">
        <v>2.9</v>
      </c>
      <c r="S42" s="1">
        <v>6.45</v>
      </c>
      <c r="T42" s="5"/>
      <c r="U42" s="1">
        <v>0</v>
      </c>
      <c r="V42" s="12">
        <v>11627</v>
      </c>
      <c r="W42" s="2">
        <v>21945</v>
      </c>
      <c r="X42" s="1">
        <v>26</v>
      </c>
      <c r="Y42" s="1">
        <v>0</v>
      </c>
      <c r="Z42" s="1">
        <v>0</v>
      </c>
      <c r="AA42" s="1">
        <v>0</v>
      </c>
      <c r="AB42" s="1">
        <v>104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67</v>
      </c>
      <c r="AS42" s="1">
        <v>0</v>
      </c>
      <c r="AT42" s="1">
        <v>0</v>
      </c>
      <c r="AU42" s="1">
        <v>0</v>
      </c>
      <c r="AV42" s="1">
        <v>52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58</v>
      </c>
      <c r="BC42" s="1">
        <v>0</v>
      </c>
      <c r="BD42" s="1">
        <v>0</v>
      </c>
      <c r="BE42" s="1">
        <v>0</v>
      </c>
      <c r="BF42" s="1">
        <v>129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>
      <c r="A43" s="1">
        <v>70067</v>
      </c>
      <c r="B43" s="1" t="s">
        <v>136</v>
      </c>
      <c r="C43" s="1">
        <v>16</v>
      </c>
      <c r="D43" s="1">
        <v>285</v>
      </c>
      <c r="E43" s="1" t="s">
        <v>64</v>
      </c>
      <c r="F43" s="1">
        <v>387</v>
      </c>
      <c r="G43" s="1" t="s">
        <v>94</v>
      </c>
      <c r="H43" s="2">
        <v>50.88</v>
      </c>
      <c r="I43" s="2">
        <v>814.08</v>
      </c>
      <c r="J43" s="10">
        <f t="shared" si="2"/>
        <v>0</v>
      </c>
      <c r="K43" s="11">
        <f t="shared" si="3"/>
        <v>0</v>
      </c>
      <c r="L43" s="1">
        <v>3</v>
      </c>
      <c r="M43" s="1">
        <v>11.06</v>
      </c>
      <c r="N43" s="5"/>
      <c r="O43" s="1">
        <v>6.19</v>
      </c>
      <c r="P43" s="1">
        <v>5.25</v>
      </c>
      <c r="Q43" s="5"/>
      <c r="R43" s="1">
        <v>4.1900000000000004</v>
      </c>
      <c r="S43" s="1">
        <v>20.56</v>
      </c>
      <c r="T43" s="5"/>
      <c r="U43" s="1">
        <v>0</v>
      </c>
      <c r="V43" s="12">
        <v>10888.32</v>
      </c>
      <c r="W43" s="2">
        <v>30019.200000000001</v>
      </c>
      <c r="X43" s="1">
        <v>48</v>
      </c>
      <c r="Y43" s="1">
        <v>0</v>
      </c>
      <c r="Z43" s="1">
        <v>0</v>
      </c>
      <c r="AA43" s="1">
        <v>0</v>
      </c>
      <c r="AB43" s="1">
        <v>177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99</v>
      </c>
      <c r="AS43" s="1">
        <v>0</v>
      </c>
      <c r="AT43" s="1">
        <v>0</v>
      </c>
      <c r="AU43" s="1">
        <v>0</v>
      </c>
      <c r="AV43" s="1">
        <v>84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67</v>
      </c>
      <c r="BC43" s="1">
        <v>0</v>
      </c>
      <c r="BD43" s="1">
        <v>0</v>
      </c>
      <c r="BE43" s="1">
        <v>0</v>
      </c>
      <c r="BF43" s="1">
        <v>329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>
      <c r="A44" s="1">
        <v>70048</v>
      </c>
      <c r="B44" s="1" t="s">
        <v>133</v>
      </c>
      <c r="C44" s="1">
        <v>20</v>
      </c>
      <c r="D44" s="1">
        <v>285</v>
      </c>
      <c r="E44" s="1" t="s">
        <v>64</v>
      </c>
      <c r="F44" s="1">
        <v>558</v>
      </c>
      <c r="G44" s="1" t="s">
        <v>67</v>
      </c>
      <c r="H44" s="2">
        <v>88.09</v>
      </c>
      <c r="I44" s="2">
        <v>1761.8</v>
      </c>
      <c r="J44" s="10">
        <f t="shared" si="2"/>
        <v>0</v>
      </c>
      <c r="K44" s="11">
        <f t="shared" si="3"/>
        <v>0</v>
      </c>
      <c r="L44" s="1">
        <v>1</v>
      </c>
      <c r="M44" s="1">
        <v>14.6</v>
      </c>
      <c r="N44" s="5"/>
      <c r="O44" s="1">
        <v>3.7</v>
      </c>
      <c r="P44" s="1">
        <v>2.5499999999999998</v>
      </c>
      <c r="Q44" s="5"/>
      <c r="R44" s="1">
        <v>1.35</v>
      </c>
      <c r="S44" s="1">
        <v>28.6</v>
      </c>
      <c r="T44" s="5"/>
      <c r="U44" s="1">
        <v>0</v>
      </c>
      <c r="V44" s="12">
        <v>10658.89</v>
      </c>
      <c r="W44" s="2">
        <v>80602.350000000006</v>
      </c>
      <c r="X44" s="1">
        <v>20</v>
      </c>
      <c r="Y44" s="1">
        <v>0</v>
      </c>
      <c r="Z44" s="1">
        <v>0</v>
      </c>
      <c r="AA44" s="1">
        <v>0</v>
      </c>
      <c r="AB44" s="1">
        <v>292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74</v>
      </c>
      <c r="AS44" s="1">
        <v>0</v>
      </c>
      <c r="AT44" s="1">
        <v>0</v>
      </c>
      <c r="AU44" s="1">
        <v>0</v>
      </c>
      <c r="AV44" s="1">
        <v>51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27</v>
      </c>
      <c r="BC44" s="1">
        <v>0</v>
      </c>
      <c r="BD44" s="1">
        <v>0</v>
      </c>
      <c r="BE44" s="1">
        <v>0</v>
      </c>
      <c r="BF44" s="1">
        <v>572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>
      <c r="A45" s="1">
        <v>70246</v>
      </c>
      <c r="B45" s="1" t="s">
        <v>154</v>
      </c>
      <c r="C45" s="1">
        <v>16</v>
      </c>
      <c r="D45" s="1">
        <v>285</v>
      </c>
      <c r="E45" s="1" t="s">
        <v>64</v>
      </c>
      <c r="F45" s="1">
        <v>387</v>
      </c>
      <c r="G45" s="1" t="s">
        <v>94</v>
      </c>
      <c r="H45" s="2">
        <v>45.31</v>
      </c>
      <c r="I45" s="2">
        <v>724.96</v>
      </c>
      <c r="J45" s="10">
        <f t="shared" si="2"/>
        <v>0</v>
      </c>
      <c r="K45" s="11">
        <f t="shared" si="3"/>
        <v>0</v>
      </c>
      <c r="L45" s="1">
        <v>3.81</v>
      </c>
      <c r="M45" s="1">
        <v>21.38</v>
      </c>
      <c r="N45" s="5"/>
      <c r="O45" s="1">
        <v>7</v>
      </c>
      <c r="P45" s="1">
        <v>6.19</v>
      </c>
      <c r="Q45" s="5"/>
      <c r="R45" s="1">
        <v>3.25</v>
      </c>
      <c r="S45" s="1">
        <v>1.19</v>
      </c>
      <c r="T45" s="5"/>
      <c r="U45" s="1">
        <v>0</v>
      </c>
      <c r="V45" s="12">
        <v>10194.75</v>
      </c>
      <c r="W45" s="2">
        <v>20842.599999999999</v>
      </c>
      <c r="X45" s="1">
        <v>61</v>
      </c>
      <c r="Y45" s="1">
        <v>0</v>
      </c>
      <c r="Z45" s="1">
        <v>0</v>
      </c>
      <c r="AA45" s="1">
        <v>0</v>
      </c>
      <c r="AB45" s="1">
        <v>342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112</v>
      </c>
      <c r="AS45" s="1">
        <v>0</v>
      </c>
      <c r="AT45" s="1">
        <v>0</v>
      </c>
      <c r="AU45" s="1">
        <v>0</v>
      </c>
      <c r="AV45" s="1">
        <v>99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52</v>
      </c>
      <c r="BC45" s="1">
        <v>0</v>
      </c>
      <c r="BD45" s="1">
        <v>0</v>
      </c>
      <c r="BE45" s="1">
        <v>0</v>
      </c>
      <c r="BF45" s="1">
        <v>19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>
      <c r="A46" s="1">
        <v>70024</v>
      </c>
      <c r="B46" s="1" t="s">
        <v>196</v>
      </c>
      <c r="C46" s="1">
        <v>20</v>
      </c>
      <c r="D46" s="1">
        <v>285</v>
      </c>
      <c r="E46" s="1" t="s">
        <v>64</v>
      </c>
      <c r="F46" s="1">
        <v>558</v>
      </c>
      <c r="G46" s="1" t="s">
        <v>67</v>
      </c>
      <c r="H46" s="2">
        <v>77.58</v>
      </c>
      <c r="I46" s="2">
        <v>1551.6</v>
      </c>
      <c r="J46" s="10">
        <f t="shared" si="2"/>
        <v>0</v>
      </c>
      <c r="K46" s="11">
        <f t="shared" si="3"/>
        <v>0</v>
      </c>
      <c r="L46" s="1">
        <v>3.35</v>
      </c>
      <c r="M46" s="1">
        <v>19.649999999999999</v>
      </c>
      <c r="N46" s="5"/>
      <c r="O46" s="1">
        <v>1.85</v>
      </c>
      <c r="P46" s="1">
        <v>2.7</v>
      </c>
      <c r="Q46" s="5"/>
      <c r="R46" s="1">
        <v>1.35</v>
      </c>
      <c r="S46" s="1">
        <v>7.35</v>
      </c>
      <c r="T46" s="5"/>
      <c r="U46" s="1">
        <v>0</v>
      </c>
      <c r="V46" s="12">
        <v>10162.98</v>
      </c>
      <c r="W46" s="2">
        <v>46082.52</v>
      </c>
      <c r="X46" s="1">
        <v>67</v>
      </c>
      <c r="Y46" s="1">
        <v>0</v>
      </c>
      <c r="Z46" s="1">
        <v>0</v>
      </c>
      <c r="AA46" s="1">
        <v>0</v>
      </c>
      <c r="AB46" s="1">
        <v>393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37</v>
      </c>
      <c r="AS46" s="1">
        <v>0</v>
      </c>
      <c r="AT46" s="1">
        <v>0</v>
      </c>
      <c r="AU46" s="1">
        <v>0</v>
      </c>
      <c r="AV46" s="1">
        <v>54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27</v>
      </c>
      <c r="BC46" s="1">
        <v>0</v>
      </c>
      <c r="BD46" s="1">
        <v>0</v>
      </c>
      <c r="BE46" s="1">
        <v>0</v>
      </c>
      <c r="BF46" s="1">
        <v>147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>
      <c r="A47" s="1">
        <v>70089</v>
      </c>
      <c r="B47" s="1" t="s">
        <v>122</v>
      </c>
      <c r="C47" s="1">
        <v>20</v>
      </c>
      <c r="D47" s="1">
        <v>285</v>
      </c>
      <c r="E47" s="1" t="s">
        <v>64</v>
      </c>
      <c r="F47" s="1">
        <v>558</v>
      </c>
      <c r="G47" s="1" t="s">
        <v>67</v>
      </c>
      <c r="H47" s="2">
        <v>64.91</v>
      </c>
      <c r="I47" s="2">
        <v>1298.2</v>
      </c>
      <c r="J47" s="10">
        <f t="shared" si="2"/>
        <v>0</v>
      </c>
      <c r="K47" s="11">
        <f t="shared" si="3"/>
        <v>0</v>
      </c>
      <c r="L47" s="1">
        <v>0.8</v>
      </c>
      <c r="M47" s="1">
        <v>38</v>
      </c>
      <c r="N47" s="5"/>
      <c r="O47" s="1">
        <v>3.7</v>
      </c>
      <c r="P47" s="1">
        <v>16.149999999999999</v>
      </c>
      <c r="Q47" s="5"/>
      <c r="R47" s="1">
        <v>3.25</v>
      </c>
      <c r="S47" s="1">
        <v>55.7</v>
      </c>
      <c r="T47" s="5"/>
      <c r="U47" s="1">
        <v>0</v>
      </c>
      <c r="V47" s="12">
        <v>10061.049999999999</v>
      </c>
      <c r="W47" s="2">
        <v>142607.26999999999</v>
      </c>
      <c r="X47" s="1">
        <v>16</v>
      </c>
      <c r="Y47" s="1">
        <v>0</v>
      </c>
      <c r="Z47" s="1">
        <v>0</v>
      </c>
      <c r="AA47" s="1">
        <v>0</v>
      </c>
      <c r="AB47" s="1">
        <v>760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74</v>
      </c>
      <c r="AS47" s="1">
        <v>0</v>
      </c>
      <c r="AT47" s="1">
        <v>0</v>
      </c>
      <c r="AU47" s="1">
        <v>0</v>
      </c>
      <c r="AV47" s="1">
        <v>323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65</v>
      </c>
      <c r="BC47" s="1">
        <v>0</v>
      </c>
      <c r="BD47" s="1">
        <v>0</v>
      </c>
      <c r="BE47" s="1">
        <v>0</v>
      </c>
      <c r="BF47" s="1">
        <v>1114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>
      <c r="A48" s="1">
        <v>70169</v>
      </c>
      <c r="B48" s="1" t="s">
        <v>137</v>
      </c>
      <c r="C48" s="1">
        <v>15</v>
      </c>
      <c r="D48" s="1">
        <v>285</v>
      </c>
      <c r="E48" s="1" t="s">
        <v>64</v>
      </c>
      <c r="F48" s="1">
        <v>562</v>
      </c>
      <c r="G48" s="1" t="s">
        <v>65</v>
      </c>
      <c r="H48" s="2">
        <v>30.07</v>
      </c>
      <c r="I48" s="2">
        <v>451.05</v>
      </c>
      <c r="J48" s="10">
        <f t="shared" si="2"/>
        <v>0</v>
      </c>
      <c r="K48" s="11">
        <f t="shared" si="3"/>
        <v>0</v>
      </c>
      <c r="L48" s="1">
        <v>3.73</v>
      </c>
      <c r="M48" s="1">
        <v>16.93</v>
      </c>
      <c r="N48" s="5"/>
      <c r="O48" s="1">
        <v>14</v>
      </c>
      <c r="P48" s="1">
        <v>11.27</v>
      </c>
      <c r="Q48" s="5"/>
      <c r="R48" s="1">
        <v>3.93</v>
      </c>
      <c r="S48" s="1">
        <v>1.07</v>
      </c>
      <c r="T48" s="5"/>
      <c r="U48" s="1">
        <v>0</v>
      </c>
      <c r="V48" s="14">
        <v>9772.75</v>
      </c>
      <c r="W48" s="2">
        <v>13200.73</v>
      </c>
      <c r="X48" s="1">
        <v>56</v>
      </c>
      <c r="Y48" s="1">
        <v>0</v>
      </c>
      <c r="Z48" s="1">
        <v>0</v>
      </c>
      <c r="AA48" s="1">
        <v>0</v>
      </c>
      <c r="AB48" s="1">
        <v>254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210</v>
      </c>
      <c r="AS48" s="1">
        <v>0</v>
      </c>
      <c r="AT48" s="1">
        <v>0</v>
      </c>
      <c r="AU48" s="1">
        <v>0</v>
      </c>
      <c r="AV48" s="1">
        <v>169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59</v>
      </c>
      <c r="BC48" s="1">
        <v>0</v>
      </c>
      <c r="BD48" s="1">
        <v>0</v>
      </c>
      <c r="BE48" s="1">
        <v>0</v>
      </c>
      <c r="BF48" s="1">
        <v>16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>
      <c r="A49" s="1">
        <v>70128</v>
      </c>
      <c r="B49" s="1" t="s">
        <v>134</v>
      </c>
      <c r="C49" s="1">
        <v>20</v>
      </c>
      <c r="D49" s="1">
        <v>285</v>
      </c>
      <c r="E49" s="1" t="s">
        <v>64</v>
      </c>
      <c r="F49" s="1">
        <v>573</v>
      </c>
      <c r="G49" s="1" t="s">
        <v>87</v>
      </c>
      <c r="H49" s="2">
        <v>50.367400000000004</v>
      </c>
      <c r="I49" s="2">
        <v>1007.348</v>
      </c>
      <c r="J49" s="10">
        <f t="shared" si="2"/>
        <v>0</v>
      </c>
      <c r="K49" s="11">
        <f t="shared" si="3"/>
        <v>0</v>
      </c>
      <c r="L49" s="1">
        <v>2.9</v>
      </c>
      <c r="M49" s="1">
        <v>9.85</v>
      </c>
      <c r="N49" s="5"/>
      <c r="O49" s="1">
        <v>5.2</v>
      </c>
      <c r="P49" s="1">
        <v>5.3</v>
      </c>
      <c r="Q49" s="5"/>
      <c r="R49" s="1">
        <v>1.35</v>
      </c>
      <c r="S49" s="1">
        <v>5.0999999999999996</v>
      </c>
      <c r="T49" s="5"/>
      <c r="U49" s="1">
        <v>0</v>
      </c>
      <c r="V49" s="14">
        <v>9519.44</v>
      </c>
      <c r="W49" s="2">
        <v>20398.8</v>
      </c>
      <c r="X49" s="1">
        <v>58</v>
      </c>
      <c r="Y49" s="1">
        <v>0</v>
      </c>
      <c r="Z49" s="1">
        <v>0</v>
      </c>
      <c r="AA49" s="1">
        <v>0</v>
      </c>
      <c r="AB49" s="1">
        <v>197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104</v>
      </c>
      <c r="AS49" s="1">
        <v>0</v>
      </c>
      <c r="AT49" s="1">
        <v>0</v>
      </c>
      <c r="AU49" s="1">
        <v>0</v>
      </c>
      <c r="AV49" s="1">
        <v>106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27</v>
      </c>
      <c r="BC49" s="1">
        <v>0</v>
      </c>
      <c r="BD49" s="1">
        <v>0</v>
      </c>
      <c r="BE49" s="1">
        <v>0</v>
      </c>
      <c r="BF49" s="1">
        <v>102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>
      <c r="A50" s="1">
        <v>70093</v>
      </c>
      <c r="B50" s="1" t="s">
        <v>144</v>
      </c>
      <c r="C50" s="1">
        <v>16</v>
      </c>
      <c r="D50" s="1">
        <v>285</v>
      </c>
      <c r="E50" s="1" t="s">
        <v>64</v>
      </c>
      <c r="F50" s="1">
        <v>573</v>
      </c>
      <c r="G50" s="1" t="s">
        <v>87</v>
      </c>
      <c r="H50" s="2">
        <v>61.95</v>
      </c>
      <c r="I50" s="2">
        <v>991.2</v>
      </c>
      <c r="J50" s="10">
        <f t="shared" si="2"/>
        <v>0</v>
      </c>
      <c r="K50" s="11">
        <f t="shared" si="3"/>
        <v>0</v>
      </c>
      <c r="L50" s="1">
        <v>2.62</v>
      </c>
      <c r="M50" s="1">
        <v>1.44</v>
      </c>
      <c r="N50" s="5"/>
      <c r="O50" s="1">
        <v>4.6900000000000004</v>
      </c>
      <c r="P50" s="1">
        <v>4.5599999999999996</v>
      </c>
      <c r="Q50" s="5"/>
      <c r="R50" s="1">
        <v>2</v>
      </c>
      <c r="S50" s="1">
        <v>7.31</v>
      </c>
      <c r="T50" s="5"/>
      <c r="U50" s="1">
        <v>0</v>
      </c>
      <c r="V50" s="14">
        <v>9230.5499999999993</v>
      </c>
      <c r="W50" s="2">
        <v>13195.35</v>
      </c>
      <c r="X50" s="1">
        <v>42</v>
      </c>
      <c r="Y50" s="1">
        <v>0</v>
      </c>
      <c r="Z50" s="1">
        <v>0</v>
      </c>
      <c r="AA50" s="1">
        <v>0</v>
      </c>
      <c r="AB50" s="1">
        <v>23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75</v>
      </c>
      <c r="AS50" s="1">
        <v>0</v>
      </c>
      <c r="AT50" s="1">
        <v>0</v>
      </c>
      <c r="AU50" s="1">
        <v>0</v>
      </c>
      <c r="AV50" s="1">
        <v>73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32</v>
      </c>
      <c r="BC50" s="1">
        <v>0</v>
      </c>
      <c r="BD50" s="1">
        <v>0</v>
      </c>
      <c r="BE50" s="1">
        <v>0</v>
      </c>
      <c r="BF50" s="1">
        <v>117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>
      <c r="A51" s="1">
        <v>70192</v>
      </c>
      <c r="B51" s="1" t="s">
        <v>173</v>
      </c>
      <c r="C51" s="1">
        <v>16</v>
      </c>
      <c r="D51" s="1">
        <v>285</v>
      </c>
      <c r="E51" s="1" t="s">
        <v>64</v>
      </c>
      <c r="F51" s="1">
        <v>588</v>
      </c>
      <c r="G51" s="1" t="s">
        <v>146</v>
      </c>
      <c r="H51" s="2">
        <v>113.9</v>
      </c>
      <c r="I51" s="2">
        <v>1822.4</v>
      </c>
      <c r="J51" s="10">
        <f t="shared" si="2"/>
        <v>0</v>
      </c>
      <c r="K51" s="11">
        <f t="shared" si="3"/>
        <v>0</v>
      </c>
      <c r="L51" s="1">
        <v>2.5</v>
      </c>
      <c r="M51" s="1">
        <v>5.38</v>
      </c>
      <c r="N51" s="5"/>
      <c r="O51" s="1">
        <v>2.06</v>
      </c>
      <c r="P51" s="1">
        <v>0.06</v>
      </c>
      <c r="Q51" s="5"/>
      <c r="R51" s="1">
        <v>0.5</v>
      </c>
      <c r="S51" s="1">
        <v>0.56000000000000005</v>
      </c>
      <c r="T51" s="5"/>
      <c r="U51" s="1">
        <v>0</v>
      </c>
      <c r="V51" s="14">
        <v>9225.9</v>
      </c>
      <c r="W51" s="2">
        <v>10934.4</v>
      </c>
      <c r="X51" s="1">
        <v>40</v>
      </c>
      <c r="Y51" s="1">
        <v>0</v>
      </c>
      <c r="Z51" s="1">
        <v>0</v>
      </c>
      <c r="AA51" s="1">
        <v>0</v>
      </c>
      <c r="AB51" s="1">
        <v>86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33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8</v>
      </c>
      <c r="BC51" s="1">
        <v>0</v>
      </c>
      <c r="BD51" s="1">
        <v>0</v>
      </c>
      <c r="BE51" s="1">
        <v>0</v>
      </c>
      <c r="BF51" s="1">
        <v>9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>
      <c r="A52" s="1">
        <v>70078</v>
      </c>
      <c r="B52" s="1" t="s">
        <v>100</v>
      </c>
      <c r="C52" s="1">
        <v>10</v>
      </c>
      <c r="D52" s="1">
        <v>285</v>
      </c>
      <c r="E52" s="1" t="s">
        <v>64</v>
      </c>
      <c r="F52" s="1">
        <v>285</v>
      </c>
      <c r="G52" s="1" t="s">
        <v>64</v>
      </c>
      <c r="H52" s="2">
        <v>125.14</v>
      </c>
      <c r="I52" s="2">
        <v>1251.4000000000001</v>
      </c>
      <c r="J52" s="10">
        <f t="shared" si="2"/>
        <v>0</v>
      </c>
      <c r="K52" s="11">
        <f t="shared" si="3"/>
        <v>0</v>
      </c>
      <c r="L52" s="1">
        <v>1.4</v>
      </c>
      <c r="M52" s="1">
        <v>2.4</v>
      </c>
      <c r="N52" s="5"/>
      <c r="O52" s="1">
        <v>2.8</v>
      </c>
      <c r="P52" s="1">
        <v>0.7</v>
      </c>
      <c r="Q52" s="5"/>
      <c r="R52" s="1">
        <v>2.4</v>
      </c>
      <c r="S52" s="1">
        <v>1.4</v>
      </c>
      <c r="T52" s="5"/>
      <c r="U52" s="1">
        <v>0</v>
      </c>
      <c r="V52" s="14">
        <v>8259.24</v>
      </c>
      <c r="W52" s="2">
        <v>5631.3</v>
      </c>
      <c r="X52" s="1">
        <v>14</v>
      </c>
      <c r="Y52" s="1">
        <v>0</v>
      </c>
      <c r="Z52" s="1">
        <v>0</v>
      </c>
      <c r="AA52" s="1">
        <v>0</v>
      </c>
      <c r="AB52" s="1">
        <v>24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28</v>
      </c>
      <c r="AS52" s="1">
        <v>0</v>
      </c>
      <c r="AT52" s="1">
        <v>0</v>
      </c>
      <c r="AU52" s="1">
        <v>0</v>
      </c>
      <c r="AV52" s="1">
        <v>7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24</v>
      </c>
      <c r="BC52" s="1">
        <v>0</v>
      </c>
      <c r="BD52" s="1">
        <v>0</v>
      </c>
      <c r="BE52" s="1">
        <v>0</v>
      </c>
      <c r="BF52" s="1">
        <v>14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>
      <c r="A53" s="1">
        <v>70050</v>
      </c>
      <c r="B53" s="1" t="s">
        <v>126</v>
      </c>
      <c r="C53" s="1">
        <v>24</v>
      </c>
      <c r="D53" s="1">
        <v>285</v>
      </c>
      <c r="E53" s="1" t="s">
        <v>64</v>
      </c>
      <c r="F53" s="1">
        <v>974</v>
      </c>
      <c r="G53" s="1" t="s">
        <v>110</v>
      </c>
      <c r="H53" s="2">
        <v>36.130099999999999</v>
      </c>
      <c r="I53" s="2">
        <v>867.12239999999997</v>
      </c>
      <c r="J53" s="10">
        <f t="shared" si="2"/>
        <v>0</v>
      </c>
      <c r="K53" s="11">
        <f t="shared" si="3"/>
        <v>0</v>
      </c>
      <c r="L53" s="1">
        <v>2.83</v>
      </c>
      <c r="M53" s="1">
        <v>6.38</v>
      </c>
      <c r="N53" s="5"/>
      <c r="O53" s="1">
        <v>3</v>
      </c>
      <c r="P53" s="1">
        <v>0</v>
      </c>
      <c r="Q53" s="5"/>
      <c r="R53" s="1">
        <v>3.5</v>
      </c>
      <c r="S53" s="1">
        <v>2.92</v>
      </c>
      <c r="T53" s="5"/>
      <c r="U53" s="1">
        <v>0</v>
      </c>
      <c r="V53" s="14">
        <v>8093.14</v>
      </c>
      <c r="W53" s="2">
        <v>8057.01</v>
      </c>
      <c r="X53" s="1">
        <v>68</v>
      </c>
      <c r="Y53" s="1">
        <v>0</v>
      </c>
      <c r="Z53" s="1">
        <v>0</v>
      </c>
      <c r="AA53" s="1">
        <v>0</v>
      </c>
      <c r="AB53" s="1">
        <v>153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72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84</v>
      </c>
      <c r="BC53" s="1">
        <v>0</v>
      </c>
      <c r="BD53" s="1">
        <v>0</v>
      </c>
      <c r="BE53" s="1">
        <v>0</v>
      </c>
      <c r="BF53" s="1">
        <v>70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>
      <c r="A54" s="1">
        <v>70163</v>
      </c>
      <c r="B54" s="1" t="s">
        <v>187</v>
      </c>
      <c r="C54" s="1">
        <v>18</v>
      </c>
      <c r="D54" s="1">
        <v>285</v>
      </c>
      <c r="E54" s="1" t="s">
        <v>64</v>
      </c>
      <c r="F54" s="1">
        <v>974</v>
      </c>
      <c r="G54" s="1" t="s">
        <v>110</v>
      </c>
      <c r="H54" s="2">
        <v>58.939900000000002</v>
      </c>
      <c r="I54" s="2">
        <v>1060.9182000000001</v>
      </c>
      <c r="J54" s="10">
        <f t="shared" si="2"/>
        <v>0</v>
      </c>
      <c r="K54" s="11">
        <f t="shared" si="3"/>
        <v>0</v>
      </c>
      <c r="L54" s="1">
        <v>1.39</v>
      </c>
      <c r="M54" s="1">
        <v>4.83</v>
      </c>
      <c r="N54" s="5"/>
      <c r="O54" s="1">
        <v>4.0599999999999996</v>
      </c>
      <c r="P54" s="1">
        <v>13.44</v>
      </c>
      <c r="Q54" s="5"/>
      <c r="R54" s="1">
        <v>2.17</v>
      </c>
      <c r="S54" s="1">
        <v>14.44</v>
      </c>
      <c r="T54" s="5"/>
      <c r="U54" s="1">
        <v>0</v>
      </c>
      <c r="V54" s="14">
        <v>8074.77</v>
      </c>
      <c r="W54" s="2">
        <v>34715.599999999999</v>
      </c>
      <c r="X54" s="1">
        <v>25</v>
      </c>
      <c r="Y54" s="1">
        <v>0</v>
      </c>
      <c r="Z54" s="1">
        <v>0</v>
      </c>
      <c r="AA54" s="1">
        <v>0</v>
      </c>
      <c r="AB54" s="1">
        <v>87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73</v>
      </c>
      <c r="AS54" s="1">
        <v>0</v>
      </c>
      <c r="AT54" s="1">
        <v>0</v>
      </c>
      <c r="AU54" s="1">
        <v>0</v>
      </c>
      <c r="AV54" s="1">
        <v>242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39</v>
      </c>
      <c r="BC54" s="1">
        <v>0</v>
      </c>
      <c r="BD54" s="1">
        <v>0</v>
      </c>
      <c r="BE54" s="1">
        <v>0</v>
      </c>
      <c r="BF54" s="1">
        <v>260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>
      <c r="A55" s="1">
        <v>70043</v>
      </c>
      <c r="B55" s="1" t="s">
        <v>117</v>
      </c>
      <c r="C55" s="1">
        <v>1</v>
      </c>
      <c r="D55" s="1">
        <v>285</v>
      </c>
      <c r="E55" s="1" t="s">
        <v>64</v>
      </c>
      <c r="F55" s="1">
        <v>387</v>
      </c>
      <c r="G55" s="1" t="s">
        <v>94</v>
      </c>
      <c r="H55" s="2">
        <v>652.46</v>
      </c>
      <c r="I55" s="2">
        <v>652.46</v>
      </c>
      <c r="J55" s="10">
        <f t="shared" si="2"/>
        <v>0</v>
      </c>
      <c r="K55" s="11">
        <f t="shared" si="3"/>
        <v>0</v>
      </c>
      <c r="L55" s="1">
        <v>1</v>
      </c>
      <c r="M55" s="1">
        <v>0</v>
      </c>
      <c r="N55" s="5"/>
      <c r="O55" s="1">
        <v>10</v>
      </c>
      <c r="P55" s="1">
        <v>40</v>
      </c>
      <c r="Q55" s="5"/>
      <c r="R55" s="1">
        <v>1</v>
      </c>
      <c r="S55" s="1">
        <v>0</v>
      </c>
      <c r="T55" s="5"/>
      <c r="U55" s="1">
        <v>0</v>
      </c>
      <c r="V55" s="14">
        <v>7829.52</v>
      </c>
      <c r="W55" s="2">
        <v>26098.400000000001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10</v>
      </c>
      <c r="AS55" s="1">
        <v>0</v>
      </c>
      <c r="AT55" s="1">
        <v>0</v>
      </c>
      <c r="AU55" s="1">
        <v>0</v>
      </c>
      <c r="AV55" s="1">
        <v>40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>
      <c r="A56" s="1">
        <v>70269</v>
      </c>
      <c r="B56" s="1" t="s">
        <v>125</v>
      </c>
      <c r="C56" s="1">
        <v>10</v>
      </c>
      <c r="D56" s="1">
        <v>285</v>
      </c>
      <c r="E56" s="1" t="s">
        <v>64</v>
      </c>
      <c r="F56" s="1">
        <v>285</v>
      </c>
      <c r="G56" s="1" t="s">
        <v>64</v>
      </c>
      <c r="H56" s="2">
        <v>125.14</v>
      </c>
      <c r="I56" s="2">
        <v>1251.4000000000001</v>
      </c>
      <c r="J56" s="10">
        <f t="shared" si="2"/>
        <v>0</v>
      </c>
      <c r="K56" s="11">
        <f t="shared" si="3"/>
        <v>0</v>
      </c>
      <c r="L56" s="1">
        <v>0.4</v>
      </c>
      <c r="M56" s="1">
        <v>4.7</v>
      </c>
      <c r="N56" s="5"/>
      <c r="O56" s="1">
        <v>4</v>
      </c>
      <c r="P56" s="1">
        <v>6.9</v>
      </c>
      <c r="Q56" s="5"/>
      <c r="R56" s="1">
        <v>1.8</v>
      </c>
      <c r="S56" s="1">
        <v>21.8</v>
      </c>
      <c r="T56" s="5"/>
      <c r="U56" s="1">
        <v>0</v>
      </c>
      <c r="V56" s="14">
        <v>7758.68</v>
      </c>
      <c r="W56" s="2">
        <v>41796.76</v>
      </c>
      <c r="X56" s="1">
        <v>4</v>
      </c>
      <c r="Y56" s="1">
        <v>0</v>
      </c>
      <c r="Z56" s="1">
        <v>0</v>
      </c>
      <c r="AA56" s="1">
        <v>0</v>
      </c>
      <c r="AB56" s="1">
        <v>47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40</v>
      </c>
      <c r="AS56" s="1">
        <v>0</v>
      </c>
      <c r="AT56" s="1">
        <v>0</v>
      </c>
      <c r="AU56" s="1">
        <v>0</v>
      </c>
      <c r="AV56" s="1">
        <v>69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18</v>
      </c>
      <c r="BC56" s="1">
        <v>0</v>
      </c>
      <c r="BD56" s="1">
        <v>0</v>
      </c>
      <c r="BE56" s="1">
        <v>0</v>
      </c>
      <c r="BF56" s="1">
        <v>218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>
      <c r="A57" s="1">
        <v>70116</v>
      </c>
      <c r="B57" s="1" t="s">
        <v>120</v>
      </c>
      <c r="C57" s="1">
        <v>24</v>
      </c>
      <c r="D57" s="1">
        <v>285</v>
      </c>
      <c r="E57" s="1" t="s">
        <v>64</v>
      </c>
      <c r="F57" s="1">
        <v>558</v>
      </c>
      <c r="G57" s="1" t="s">
        <v>67</v>
      </c>
      <c r="H57" s="2">
        <v>29.31</v>
      </c>
      <c r="I57" s="2">
        <v>703.44</v>
      </c>
      <c r="J57" s="10">
        <f t="shared" si="2"/>
        <v>0</v>
      </c>
      <c r="K57" s="11">
        <f t="shared" si="3"/>
        <v>0</v>
      </c>
      <c r="L57" s="1">
        <v>3.62</v>
      </c>
      <c r="M57" s="1">
        <v>31.21</v>
      </c>
      <c r="N57" s="5"/>
      <c r="O57" s="1">
        <v>5.12</v>
      </c>
      <c r="P57" s="1">
        <v>9.75</v>
      </c>
      <c r="Q57" s="5"/>
      <c r="R57" s="1">
        <v>2.17</v>
      </c>
      <c r="S57" s="1">
        <v>8.7899999999999991</v>
      </c>
      <c r="T57" s="5"/>
      <c r="U57" s="1">
        <v>0</v>
      </c>
      <c r="V57" s="14">
        <v>7679.22</v>
      </c>
      <c r="W57" s="2">
        <v>34996.14</v>
      </c>
      <c r="X57" s="1">
        <v>87</v>
      </c>
      <c r="Y57" s="1">
        <v>0</v>
      </c>
      <c r="Z57" s="1">
        <v>0</v>
      </c>
      <c r="AA57" s="1">
        <v>0</v>
      </c>
      <c r="AB57" s="1">
        <v>749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123</v>
      </c>
      <c r="AS57" s="1">
        <v>0</v>
      </c>
      <c r="AT57" s="1">
        <v>0</v>
      </c>
      <c r="AU57" s="1">
        <v>0</v>
      </c>
      <c r="AV57" s="1">
        <v>234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52</v>
      </c>
      <c r="BC57" s="1">
        <v>0</v>
      </c>
      <c r="BD57" s="1">
        <v>0</v>
      </c>
      <c r="BE57" s="1">
        <v>0</v>
      </c>
      <c r="BF57" s="1">
        <v>211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>
      <c r="A58" s="1">
        <v>70972</v>
      </c>
      <c r="B58" s="1" t="s">
        <v>181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2">
        <v>100.1</v>
      </c>
      <c r="I58" s="2">
        <v>2002</v>
      </c>
      <c r="J58" s="10">
        <f t="shared" si="2"/>
        <v>0</v>
      </c>
      <c r="K58" s="11">
        <f t="shared" si="3"/>
        <v>0</v>
      </c>
      <c r="L58" s="1">
        <v>1.7</v>
      </c>
      <c r="M58" s="1">
        <v>3.5</v>
      </c>
      <c r="N58" s="5"/>
      <c r="O58" s="1">
        <v>0.6</v>
      </c>
      <c r="P58" s="1">
        <v>2.7</v>
      </c>
      <c r="Q58" s="5"/>
      <c r="R58" s="1">
        <v>1.5</v>
      </c>
      <c r="S58" s="1">
        <v>0.15</v>
      </c>
      <c r="T58" s="5"/>
      <c r="U58" s="1">
        <v>0</v>
      </c>
      <c r="V58" s="14">
        <v>7607.6</v>
      </c>
      <c r="W58" s="2">
        <v>12712.7</v>
      </c>
      <c r="X58" s="1">
        <v>34</v>
      </c>
      <c r="Y58" s="1">
        <v>0</v>
      </c>
      <c r="Z58" s="1">
        <v>0</v>
      </c>
      <c r="AA58" s="1">
        <v>0</v>
      </c>
      <c r="AB58" s="1">
        <v>70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12</v>
      </c>
      <c r="AS58" s="1">
        <v>0</v>
      </c>
      <c r="AT58" s="1">
        <v>0</v>
      </c>
      <c r="AU58" s="1">
        <v>0</v>
      </c>
      <c r="AV58" s="1">
        <v>54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30</v>
      </c>
      <c r="BC58" s="1">
        <v>0</v>
      </c>
      <c r="BD58" s="1">
        <v>0</v>
      </c>
      <c r="BE58" s="1">
        <v>0</v>
      </c>
      <c r="BF58" s="1">
        <v>3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>
      <c r="A59" s="1">
        <v>70233</v>
      </c>
      <c r="B59" s="1" t="s">
        <v>216</v>
      </c>
      <c r="C59" s="1">
        <v>12</v>
      </c>
      <c r="D59" s="1">
        <v>285</v>
      </c>
      <c r="E59" s="1" t="s">
        <v>64</v>
      </c>
      <c r="F59" s="1">
        <v>557</v>
      </c>
      <c r="G59" s="1" t="s">
        <v>69</v>
      </c>
      <c r="H59" s="2">
        <v>77.78</v>
      </c>
      <c r="I59" s="2">
        <v>933.36</v>
      </c>
      <c r="J59" s="10">
        <f t="shared" si="2"/>
        <v>0</v>
      </c>
      <c r="K59" s="11">
        <f t="shared" si="3"/>
        <v>0</v>
      </c>
      <c r="L59" s="1">
        <v>0.92</v>
      </c>
      <c r="M59" s="1">
        <v>0</v>
      </c>
      <c r="N59" s="5"/>
      <c r="O59" s="1">
        <v>1.92</v>
      </c>
      <c r="P59" s="1">
        <v>1.83</v>
      </c>
      <c r="Q59" s="5"/>
      <c r="R59" s="1">
        <v>5.17</v>
      </c>
      <c r="S59" s="1">
        <v>3.83</v>
      </c>
      <c r="T59" s="5"/>
      <c r="U59" s="1">
        <v>0</v>
      </c>
      <c r="V59" s="14">
        <v>7466.88</v>
      </c>
      <c r="W59" s="2">
        <v>5289.04</v>
      </c>
      <c r="X59" s="1">
        <v>11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23</v>
      </c>
      <c r="AS59" s="1">
        <v>0</v>
      </c>
      <c r="AT59" s="1">
        <v>0</v>
      </c>
      <c r="AU59" s="1">
        <v>0</v>
      </c>
      <c r="AV59" s="1">
        <v>22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62</v>
      </c>
      <c r="BC59" s="1">
        <v>0</v>
      </c>
      <c r="BD59" s="1">
        <v>0</v>
      </c>
      <c r="BE59" s="1">
        <v>0</v>
      </c>
      <c r="BF59" s="1">
        <v>46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>
      <c r="A60" s="1">
        <v>70121</v>
      </c>
      <c r="B60" s="1" t="s">
        <v>116</v>
      </c>
      <c r="C60" s="1">
        <v>20</v>
      </c>
      <c r="D60" s="1">
        <v>285</v>
      </c>
      <c r="E60" s="1" t="s">
        <v>64</v>
      </c>
      <c r="F60" s="1">
        <v>573</v>
      </c>
      <c r="G60" s="1" t="s">
        <v>87</v>
      </c>
      <c r="H60" s="2">
        <v>38.04</v>
      </c>
      <c r="I60" s="2">
        <v>760.8</v>
      </c>
      <c r="J60" s="10">
        <f t="shared" si="2"/>
        <v>0</v>
      </c>
      <c r="K60" s="11">
        <f t="shared" si="3"/>
        <v>0</v>
      </c>
      <c r="L60" s="1">
        <v>3.25</v>
      </c>
      <c r="M60" s="1">
        <v>0.5</v>
      </c>
      <c r="N60" s="5"/>
      <c r="O60" s="1">
        <v>6.4</v>
      </c>
      <c r="P60" s="1">
        <v>0.4</v>
      </c>
      <c r="Q60" s="5"/>
      <c r="R60" s="1">
        <v>0</v>
      </c>
      <c r="S60" s="1">
        <v>0</v>
      </c>
      <c r="T60" s="5"/>
      <c r="U60" s="1">
        <v>0</v>
      </c>
      <c r="V60" s="14">
        <v>7341.72</v>
      </c>
      <c r="W60" s="2">
        <v>684.72</v>
      </c>
      <c r="X60" s="1">
        <v>65</v>
      </c>
      <c r="Y60" s="1">
        <v>0</v>
      </c>
      <c r="Z60" s="1">
        <v>0</v>
      </c>
      <c r="AA60" s="1">
        <v>0</v>
      </c>
      <c r="AB60" s="1">
        <v>10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128</v>
      </c>
      <c r="AS60" s="1">
        <v>0</v>
      </c>
      <c r="AT60" s="1">
        <v>0</v>
      </c>
      <c r="AU60" s="1">
        <v>0</v>
      </c>
      <c r="AV60" s="1">
        <v>8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>
      <c r="A61" s="1">
        <v>70259</v>
      </c>
      <c r="B61" s="1" t="s">
        <v>155</v>
      </c>
      <c r="C61" s="1">
        <v>24</v>
      </c>
      <c r="D61" s="1">
        <v>285</v>
      </c>
      <c r="E61" s="1" t="s">
        <v>64</v>
      </c>
      <c r="F61" s="1">
        <v>974</v>
      </c>
      <c r="G61" s="1" t="s">
        <v>110</v>
      </c>
      <c r="H61" s="2">
        <v>35.979999999999997</v>
      </c>
      <c r="I61" s="2">
        <v>863.52</v>
      </c>
      <c r="J61" s="10">
        <f t="shared" si="2"/>
        <v>0</v>
      </c>
      <c r="K61" s="11">
        <f t="shared" si="3"/>
        <v>0</v>
      </c>
      <c r="L61" s="1">
        <v>1.71</v>
      </c>
      <c r="M61" s="1">
        <v>4.38</v>
      </c>
      <c r="N61" s="5"/>
      <c r="O61" s="1">
        <v>5.46</v>
      </c>
      <c r="P61" s="1">
        <v>5.21</v>
      </c>
      <c r="Q61" s="5"/>
      <c r="R61" s="1">
        <v>0.96</v>
      </c>
      <c r="S61" s="1">
        <v>-0.28999999999999998</v>
      </c>
      <c r="T61" s="5"/>
      <c r="U61" s="1">
        <v>0</v>
      </c>
      <c r="V61" s="14">
        <v>7016.1</v>
      </c>
      <c r="W61" s="2">
        <v>8023.54</v>
      </c>
      <c r="X61" s="1">
        <v>41</v>
      </c>
      <c r="Y61" s="1">
        <v>0</v>
      </c>
      <c r="Z61" s="1">
        <v>0</v>
      </c>
      <c r="AA61" s="1">
        <v>0</v>
      </c>
      <c r="AB61" s="1">
        <v>105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131</v>
      </c>
      <c r="AS61" s="1">
        <v>0</v>
      </c>
      <c r="AT61" s="1">
        <v>0</v>
      </c>
      <c r="AU61" s="1">
        <v>0</v>
      </c>
      <c r="AV61" s="1">
        <v>125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23</v>
      </c>
      <c r="BC61" s="1">
        <v>0</v>
      </c>
      <c r="BD61" s="1">
        <v>0</v>
      </c>
      <c r="BE61" s="1">
        <v>0</v>
      </c>
      <c r="BF61" s="1">
        <v>-7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>
      <c r="A62" s="1">
        <v>70126</v>
      </c>
      <c r="B62" s="1" t="s">
        <v>168</v>
      </c>
      <c r="C62" s="1">
        <v>15</v>
      </c>
      <c r="D62" s="1">
        <v>285</v>
      </c>
      <c r="E62" s="1" t="s">
        <v>64</v>
      </c>
      <c r="F62" s="1">
        <v>570</v>
      </c>
      <c r="G62" s="1" t="s">
        <v>72</v>
      </c>
      <c r="H62" s="2">
        <v>56.71</v>
      </c>
      <c r="I62" s="2">
        <v>850.65</v>
      </c>
      <c r="J62" s="10">
        <f t="shared" si="2"/>
        <v>0</v>
      </c>
      <c r="K62" s="11">
        <f t="shared" si="3"/>
        <v>0</v>
      </c>
      <c r="L62" s="1">
        <v>3.47</v>
      </c>
      <c r="M62" s="1">
        <v>0.87</v>
      </c>
      <c r="N62" s="5"/>
      <c r="O62" s="1">
        <v>2.33</v>
      </c>
      <c r="P62" s="1">
        <v>0.2</v>
      </c>
      <c r="Q62" s="5"/>
      <c r="R62" s="1">
        <v>2.27</v>
      </c>
      <c r="S62" s="1">
        <v>1.2</v>
      </c>
      <c r="T62" s="5"/>
      <c r="U62" s="1">
        <v>0</v>
      </c>
      <c r="V62" s="14">
        <v>6861.91</v>
      </c>
      <c r="W62" s="2">
        <v>1928.14</v>
      </c>
      <c r="X62" s="1">
        <v>52</v>
      </c>
      <c r="Y62" s="1">
        <v>0</v>
      </c>
      <c r="Z62" s="1">
        <v>0</v>
      </c>
      <c r="AA62" s="1">
        <v>0</v>
      </c>
      <c r="AB62" s="1">
        <v>13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35</v>
      </c>
      <c r="AS62" s="1">
        <v>0</v>
      </c>
      <c r="AT62" s="1">
        <v>0</v>
      </c>
      <c r="AU62" s="1">
        <v>0</v>
      </c>
      <c r="AV62" s="1">
        <v>3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34</v>
      </c>
      <c r="BC62" s="1">
        <v>0</v>
      </c>
      <c r="BD62" s="1">
        <v>0</v>
      </c>
      <c r="BE62" s="1">
        <v>0</v>
      </c>
      <c r="BF62" s="1">
        <v>18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>
      <c r="A63" s="1">
        <v>70149</v>
      </c>
      <c r="B63" s="1" t="s">
        <v>130</v>
      </c>
      <c r="C63" s="1">
        <v>24</v>
      </c>
      <c r="D63" s="1">
        <v>285</v>
      </c>
      <c r="E63" s="1" t="s">
        <v>64</v>
      </c>
      <c r="F63" s="1">
        <v>570</v>
      </c>
      <c r="G63" s="1" t="s">
        <v>72</v>
      </c>
      <c r="H63" s="2">
        <v>33.04</v>
      </c>
      <c r="I63" s="2">
        <v>792.96</v>
      </c>
      <c r="J63" s="10">
        <f t="shared" si="2"/>
        <v>0</v>
      </c>
      <c r="K63" s="11">
        <f t="shared" si="3"/>
        <v>0</v>
      </c>
      <c r="L63" s="1">
        <v>1</v>
      </c>
      <c r="M63" s="1">
        <v>11.71</v>
      </c>
      <c r="N63" s="5"/>
      <c r="O63" s="1">
        <v>4.12</v>
      </c>
      <c r="P63" s="1">
        <v>4.79</v>
      </c>
      <c r="Q63" s="5"/>
      <c r="R63" s="1">
        <v>3.42</v>
      </c>
      <c r="S63" s="1">
        <v>1.71</v>
      </c>
      <c r="T63" s="5"/>
      <c r="U63" s="1">
        <v>0</v>
      </c>
      <c r="V63" s="14">
        <v>6773.2</v>
      </c>
      <c r="W63" s="2">
        <v>14438.48</v>
      </c>
      <c r="X63" s="1">
        <v>24</v>
      </c>
      <c r="Y63" s="1">
        <v>0</v>
      </c>
      <c r="Z63" s="1">
        <v>0</v>
      </c>
      <c r="AA63" s="1">
        <v>0</v>
      </c>
      <c r="AB63" s="1">
        <v>281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99</v>
      </c>
      <c r="AS63" s="1">
        <v>0</v>
      </c>
      <c r="AT63" s="1">
        <v>0</v>
      </c>
      <c r="AU63" s="1">
        <v>0</v>
      </c>
      <c r="AV63" s="1">
        <v>115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82</v>
      </c>
      <c r="BC63" s="1">
        <v>0</v>
      </c>
      <c r="BD63" s="1">
        <v>0</v>
      </c>
      <c r="BE63" s="1">
        <v>0</v>
      </c>
      <c r="BF63" s="1">
        <v>41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>
      <c r="A64" s="1">
        <v>70080</v>
      </c>
      <c r="B64" s="1" t="s">
        <v>159</v>
      </c>
      <c r="C64" s="1">
        <v>12</v>
      </c>
      <c r="D64" s="1">
        <v>285</v>
      </c>
      <c r="E64" s="1" t="s">
        <v>64</v>
      </c>
      <c r="F64" s="1">
        <v>35</v>
      </c>
      <c r="G64" s="1" t="s">
        <v>76</v>
      </c>
      <c r="H64" s="2">
        <v>74.31</v>
      </c>
      <c r="I64" s="2">
        <v>891.72</v>
      </c>
      <c r="J64" s="10">
        <f t="shared" si="2"/>
        <v>0</v>
      </c>
      <c r="K64" s="11">
        <f t="shared" si="3"/>
        <v>0</v>
      </c>
      <c r="L64" s="1">
        <v>0.67</v>
      </c>
      <c r="M64" s="1">
        <v>8.83</v>
      </c>
      <c r="N64" s="5"/>
      <c r="O64" s="1">
        <v>3.42</v>
      </c>
      <c r="P64" s="1">
        <v>1.58</v>
      </c>
      <c r="Q64" s="5"/>
      <c r="R64" s="1">
        <v>3.08</v>
      </c>
      <c r="S64" s="1">
        <v>1.92</v>
      </c>
      <c r="T64" s="5"/>
      <c r="U64" s="1">
        <v>0</v>
      </c>
      <c r="V64" s="14">
        <v>6390.66</v>
      </c>
      <c r="W64" s="2">
        <v>10997.88</v>
      </c>
      <c r="X64" s="1">
        <v>8</v>
      </c>
      <c r="Y64" s="1">
        <v>0</v>
      </c>
      <c r="Z64" s="1">
        <v>0</v>
      </c>
      <c r="AA64" s="1">
        <v>0</v>
      </c>
      <c r="AB64" s="1">
        <v>106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41</v>
      </c>
      <c r="AS64" s="1">
        <v>0</v>
      </c>
      <c r="AT64" s="1">
        <v>0</v>
      </c>
      <c r="AU64" s="1">
        <v>0</v>
      </c>
      <c r="AV64" s="1">
        <v>19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37</v>
      </c>
      <c r="BC64" s="1">
        <v>0</v>
      </c>
      <c r="BD64" s="1">
        <v>0</v>
      </c>
      <c r="BE64" s="1">
        <v>0</v>
      </c>
      <c r="BF64" s="1">
        <v>23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>
      <c r="A65" s="1">
        <v>70055</v>
      </c>
      <c r="B65" s="1" t="s">
        <v>139</v>
      </c>
      <c r="C65" s="1">
        <v>28</v>
      </c>
      <c r="D65" s="1">
        <v>285</v>
      </c>
      <c r="E65" s="1" t="s">
        <v>64</v>
      </c>
      <c r="F65" s="1">
        <v>974</v>
      </c>
      <c r="G65" s="1" t="s">
        <v>110</v>
      </c>
      <c r="H65" s="2">
        <v>34.56</v>
      </c>
      <c r="I65" s="2">
        <v>967.68</v>
      </c>
      <c r="J65" s="10">
        <f t="shared" si="2"/>
        <v>0</v>
      </c>
      <c r="K65" s="11">
        <f t="shared" si="3"/>
        <v>0</v>
      </c>
      <c r="L65" s="1">
        <v>1.18</v>
      </c>
      <c r="M65" s="1">
        <v>10.82</v>
      </c>
      <c r="N65" s="5"/>
      <c r="O65" s="1">
        <v>1.39</v>
      </c>
      <c r="P65" s="1">
        <v>9</v>
      </c>
      <c r="Q65" s="5"/>
      <c r="R65" s="1">
        <v>3.71</v>
      </c>
      <c r="S65" s="1">
        <v>17.96</v>
      </c>
      <c r="T65" s="5"/>
      <c r="U65" s="1">
        <v>0</v>
      </c>
      <c r="V65" s="14">
        <v>6082.56</v>
      </c>
      <c r="W65" s="2">
        <v>36564.480000000003</v>
      </c>
      <c r="X65" s="1">
        <v>33</v>
      </c>
      <c r="Y65" s="1">
        <v>0</v>
      </c>
      <c r="Z65" s="1">
        <v>0</v>
      </c>
      <c r="AA65" s="1">
        <v>0</v>
      </c>
      <c r="AB65" s="1">
        <v>303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39</v>
      </c>
      <c r="AS65" s="1">
        <v>0</v>
      </c>
      <c r="AT65" s="1">
        <v>0</v>
      </c>
      <c r="AU65" s="1">
        <v>0</v>
      </c>
      <c r="AV65" s="1">
        <v>252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104</v>
      </c>
      <c r="BC65" s="1">
        <v>0</v>
      </c>
      <c r="BD65" s="1">
        <v>0</v>
      </c>
      <c r="BE65" s="1">
        <v>0</v>
      </c>
      <c r="BF65" s="1">
        <v>503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>
      <c r="A66" s="1">
        <v>70085</v>
      </c>
      <c r="B66" s="1" t="s">
        <v>153</v>
      </c>
      <c r="C66" s="1">
        <v>12</v>
      </c>
      <c r="D66" s="1">
        <v>285</v>
      </c>
      <c r="E66" s="1" t="s">
        <v>64</v>
      </c>
      <c r="F66" s="1">
        <v>573</v>
      </c>
      <c r="G66" s="1" t="s">
        <v>87</v>
      </c>
      <c r="H66" s="2">
        <v>77.58</v>
      </c>
      <c r="I66" s="2">
        <v>930.96</v>
      </c>
      <c r="J66" s="10">
        <f t="shared" si="2"/>
        <v>0</v>
      </c>
      <c r="K66" s="11">
        <f t="shared" si="3"/>
        <v>0</v>
      </c>
      <c r="L66" s="1">
        <v>0.08</v>
      </c>
      <c r="M66" s="1">
        <v>0.08</v>
      </c>
      <c r="N66" s="5"/>
      <c r="O66" s="1">
        <v>5.33</v>
      </c>
      <c r="P66" s="1">
        <v>12.67</v>
      </c>
      <c r="Q66" s="5"/>
      <c r="R66" s="1">
        <v>1.08</v>
      </c>
      <c r="S66" s="1">
        <v>1.67</v>
      </c>
      <c r="T66" s="5"/>
      <c r="U66" s="1">
        <v>0</v>
      </c>
      <c r="V66" s="14">
        <v>6051.24</v>
      </c>
      <c r="W66" s="2">
        <v>13421.34</v>
      </c>
      <c r="X66" s="1">
        <v>1</v>
      </c>
      <c r="Y66" s="1">
        <v>0</v>
      </c>
      <c r="Z66" s="1">
        <v>0</v>
      </c>
      <c r="AA66" s="1">
        <v>0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64</v>
      </c>
      <c r="AS66" s="1">
        <v>0</v>
      </c>
      <c r="AT66" s="1">
        <v>0</v>
      </c>
      <c r="AU66" s="1">
        <v>0</v>
      </c>
      <c r="AV66" s="1">
        <v>152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13</v>
      </c>
      <c r="BC66" s="1">
        <v>0</v>
      </c>
      <c r="BD66" s="1">
        <v>0</v>
      </c>
      <c r="BE66" s="1">
        <v>0</v>
      </c>
      <c r="BF66" s="1">
        <v>20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>
      <c r="A67" s="1">
        <v>70144</v>
      </c>
      <c r="B67" s="1" t="s">
        <v>177</v>
      </c>
      <c r="C67" s="1">
        <v>12</v>
      </c>
      <c r="D67" s="1">
        <v>285</v>
      </c>
      <c r="E67" s="1" t="s">
        <v>64</v>
      </c>
      <c r="F67" s="1">
        <v>567</v>
      </c>
      <c r="G67" s="1" t="s">
        <v>74</v>
      </c>
      <c r="H67" s="2">
        <v>64.44</v>
      </c>
      <c r="I67" s="2">
        <v>773.28</v>
      </c>
      <c r="J67" s="10">
        <f t="shared" si="2"/>
        <v>0</v>
      </c>
      <c r="K67" s="11">
        <f t="shared" si="3"/>
        <v>0</v>
      </c>
      <c r="L67" s="1">
        <v>0.33</v>
      </c>
      <c r="M67" s="1">
        <v>11.83</v>
      </c>
      <c r="N67" s="5"/>
      <c r="O67" s="1">
        <v>4.08</v>
      </c>
      <c r="P67" s="1">
        <v>5.67</v>
      </c>
      <c r="Q67" s="5"/>
      <c r="R67" s="1">
        <v>2.83</v>
      </c>
      <c r="S67" s="1">
        <v>6</v>
      </c>
      <c r="T67" s="5"/>
      <c r="U67" s="1">
        <v>0</v>
      </c>
      <c r="V67" s="14">
        <v>5606.28</v>
      </c>
      <c r="W67" s="2">
        <v>18172.080000000002</v>
      </c>
      <c r="X67" s="1">
        <v>4</v>
      </c>
      <c r="Y67" s="1">
        <v>0</v>
      </c>
      <c r="Z67" s="1">
        <v>0</v>
      </c>
      <c r="AA67" s="1">
        <v>0</v>
      </c>
      <c r="AB67" s="1">
        <v>142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49</v>
      </c>
      <c r="AS67" s="1">
        <v>0</v>
      </c>
      <c r="AT67" s="1">
        <v>0</v>
      </c>
      <c r="AU67" s="1">
        <v>0</v>
      </c>
      <c r="AV67" s="1">
        <v>68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34</v>
      </c>
      <c r="BC67" s="1">
        <v>0</v>
      </c>
      <c r="BD67" s="1">
        <v>0</v>
      </c>
      <c r="BE67" s="1">
        <v>0</v>
      </c>
      <c r="BF67" s="1">
        <v>72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>
      <c r="A68" s="1">
        <v>70275</v>
      </c>
      <c r="B68" s="1" t="s">
        <v>161</v>
      </c>
      <c r="C68" s="1">
        <v>32</v>
      </c>
      <c r="D68" s="1">
        <v>285</v>
      </c>
      <c r="E68" s="1" t="s">
        <v>64</v>
      </c>
      <c r="F68" s="1">
        <v>573</v>
      </c>
      <c r="G68" s="1" t="s">
        <v>87</v>
      </c>
      <c r="H68" s="2">
        <v>33.270000000000003</v>
      </c>
      <c r="I68" s="2">
        <v>1064.6400000000001</v>
      </c>
      <c r="J68" s="10">
        <f t="shared" si="2"/>
        <v>0</v>
      </c>
      <c r="K68" s="11">
        <f t="shared" si="3"/>
        <v>0</v>
      </c>
      <c r="L68" s="1">
        <v>0.72</v>
      </c>
      <c r="M68" s="1">
        <v>6.53</v>
      </c>
      <c r="N68" s="5"/>
      <c r="O68" s="1">
        <v>1.97</v>
      </c>
      <c r="P68" s="1">
        <v>2.19</v>
      </c>
      <c r="Q68" s="5"/>
      <c r="R68" s="1">
        <v>2.5</v>
      </c>
      <c r="S68" s="1">
        <v>1.91</v>
      </c>
      <c r="T68" s="5"/>
      <c r="U68" s="1">
        <v>0</v>
      </c>
      <c r="V68" s="14">
        <v>5522.82</v>
      </c>
      <c r="W68" s="2">
        <v>11311.8</v>
      </c>
      <c r="X68" s="1">
        <v>23</v>
      </c>
      <c r="Y68" s="1">
        <v>0</v>
      </c>
      <c r="Z68" s="1">
        <v>0</v>
      </c>
      <c r="AA68" s="1">
        <v>0</v>
      </c>
      <c r="AB68" s="1">
        <v>209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63</v>
      </c>
      <c r="AS68" s="1">
        <v>0</v>
      </c>
      <c r="AT68" s="1">
        <v>0</v>
      </c>
      <c r="AU68" s="1">
        <v>0</v>
      </c>
      <c r="AV68" s="1">
        <v>70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80</v>
      </c>
      <c r="BC68" s="1">
        <v>0</v>
      </c>
      <c r="BD68" s="1">
        <v>0</v>
      </c>
      <c r="BE68" s="1">
        <v>0</v>
      </c>
      <c r="BF68" s="1">
        <v>61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>
      <c r="A69" s="1">
        <v>70010</v>
      </c>
      <c r="B69" s="1" t="s">
        <v>178</v>
      </c>
      <c r="C69" s="1">
        <v>15</v>
      </c>
      <c r="D69" s="1">
        <v>285</v>
      </c>
      <c r="E69" s="1" t="s">
        <v>64</v>
      </c>
      <c r="F69" s="1">
        <v>562</v>
      </c>
      <c r="G69" s="1" t="s">
        <v>65</v>
      </c>
      <c r="H69" s="2">
        <v>28.82</v>
      </c>
      <c r="I69" s="2">
        <v>432.3</v>
      </c>
      <c r="J69" s="10">
        <f t="shared" si="2"/>
        <v>0</v>
      </c>
      <c r="K69" s="11">
        <f t="shared" si="3"/>
        <v>0</v>
      </c>
      <c r="L69" s="1">
        <v>0.4</v>
      </c>
      <c r="M69" s="1">
        <v>11.07</v>
      </c>
      <c r="N69" s="5"/>
      <c r="O69" s="1">
        <v>8.93</v>
      </c>
      <c r="P69" s="1">
        <v>7.87</v>
      </c>
      <c r="Q69" s="5"/>
      <c r="R69" s="1">
        <v>3.13</v>
      </c>
      <c r="S69" s="1">
        <v>2.27</v>
      </c>
      <c r="T69" s="5"/>
      <c r="U69" s="1">
        <v>0</v>
      </c>
      <c r="V69" s="14">
        <v>5389.34</v>
      </c>
      <c r="W69" s="2">
        <v>9164.76</v>
      </c>
      <c r="X69" s="1">
        <v>6</v>
      </c>
      <c r="Y69" s="1">
        <v>0</v>
      </c>
      <c r="Z69" s="1">
        <v>0</v>
      </c>
      <c r="AA69" s="1">
        <v>0</v>
      </c>
      <c r="AB69" s="1">
        <v>166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134</v>
      </c>
      <c r="AS69" s="1">
        <v>0</v>
      </c>
      <c r="AT69" s="1">
        <v>0</v>
      </c>
      <c r="AU69" s="1">
        <v>0</v>
      </c>
      <c r="AV69" s="1">
        <v>118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47</v>
      </c>
      <c r="BC69" s="1">
        <v>0</v>
      </c>
      <c r="BD69" s="1">
        <v>0</v>
      </c>
      <c r="BE69" s="1">
        <v>0</v>
      </c>
      <c r="BF69" s="1">
        <v>34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>
      <c r="A70" s="1">
        <v>70084</v>
      </c>
      <c r="B70" s="1" t="s">
        <v>135</v>
      </c>
      <c r="C70" s="1">
        <v>12</v>
      </c>
      <c r="D70" s="1">
        <v>285</v>
      </c>
      <c r="E70" s="1" t="s">
        <v>64</v>
      </c>
      <c r="F70" s="1">
        <v>35</v>
      </c>
      <c r="G70" s="1" t="s">
        <v>76</v>
      </c>
      <c r="H70" s="2">
        <v>65.12</v>
      </c>
      <c r="I70" s="2">
        <v>781.44</v>
      </c>
      <c r="J70" s="10">
        <f t="shared" si="2"/>
        <v>0</v>
      </c>
      <c r="K70" s="11">
        <f t="shared" si="3"/>
        <v>0</v>
      </c>
      <c r="L70" s="1">
        <v>0.5</v>
      </c>
      <c r="M70" s="1">
        <v>4.08</v>
      </c>
      <c r="N70" s="5"/>
      <c r="O70" s="1">
        <v>3.92</v>
      </c>
      <c r="P70" s="1">
        <v>6.42</v>
      </c>
      <c r="Q70" s="5"/>
      <c r="R70" s="1">
        <v>2.33</v>
      </c>
      <c r="S70" s="1">
        <v>6.75</v>
      </c>
      <c r="T70" s="5"/>
      <c r="U70" s="1">
        <v>0</v>
      </c>
      <c r="V70" s="14">
        <v>5274.72</v>
      </c>
      <c r="W70" s="2">
        <v>13479.84</v>
      </c>
      <c r="X70" s="1">
        <v>6</v>
      </c>
      <c r="Y70" s="1">
        <v>0</v>
      </c>
      <c r="Z70" s="1">
        <v>0</v>
      </c>
      <c r="AA70" s="1">
        <v>0</v>
      </c>
      <c r="AB70" s="1">
        <v>49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47</v>
      </c>
      <c r="AS70" s="1">
        <v>0</v>
      </c>
      <c r="AT70" s="1">
        <v>0</v>
      </c>
      <c r="AU70" s="1">
        <v>0</v>
      </c>
      <c r="AV70" s="1">
        <v>77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28</v>
      </c>
      <c r="BC70" s="1">
        <v>0</v>
      </c>
      <c r="BD70" s="1">
        <v>0</v>
      </c>
      <c r="BE70" s="1">
        <v>0</v>
      </c>
      <c r="BF70" s="1">
        <v>81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>
      <c r="A71" s="1">
        <v>70046</v>
      </c>
      <c r="B71" s="1" t="s">
        <v>194</v>
      </c>
      <c r="C71" s="1">
        <v>24</v>
      </c>
      <c r="D71" s="1">
        <v>285</v>
      </c>
      <c r="E71" s="1" t="s">
        <v>64</v>
      </c>
      <c r="F71" s="1">
        <v>558</v>
      </c>
      <c r="G71" s="1" t="s">
        <v>67</v>
      </c>
      <c r="H71" s="2">
        <v>40.9</v>
      </c>
      <c r="I71" s="2">
        <v>981.6</v>
      </c>
      <c r="J71" s="10">
        <f t="shared" si="2"/>
        <v>0</v>
      </c>
      <c r="K71" s="11">
        <f t="shared" si="3"/>
        <v>0</v>
      </c>
      <c r="L71" s="1">
        <v>3.25</v>
      </c>
      <c r="M71" s="1">
        <v>6.12</v>
      </c>
      <c r="N71" s="5"/>
      <c r="O71" s="1">
        <v>2.04</v>
      </c>
      <c r="P71" s="1">
        <v>4.83</v>
      </c>
      <c r="Q71" s="5"/>
      <c r="R71" s="1">
        <v>0.04</v>
      </c>
      <c r="S71" s="1">
        <v>0</v>
      </c>
      <c r="T71" s="5"/>
      <c r="U71" s="1">
        <v>0</v>
      </c>
      <c r="V71" s="14">
        <v>5235.2</v>
      </c>
      <c r="W71" s="2">
        <v>10756.7</v>
      </c>
      <c r="X71" s="1">
        <v>78</v>
      </c>
      <c r="Y71" s="1">
        <v>0</v>
      </c>
      <c r="Z71" s="1">
        <v>0</v>
      </c>
      <c r="AA71" s="1">
        <v>0</v>
      </c>
      <c r="AB71" s="1">
        <v>147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49</v>
      </c>
      <c r="AS71" s="1">
        <v>0</v>
      </c>
      <c r="AT71" s="1">
        <v>0</v>
      </c>
      <c r="AU71" s="1">
        <v>0</v>
      </c>
      <c r="AV71" s="1">
        <v>116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>
      <c r="A72" s="1">
        <v>70026</v>
      </c>
      <c r="B72" s="1" t="s">
        <v>143</v>
      </c>
      <c r="C72" s="1">
        <v>18</v>
      </c>
      <c r="D72" s="1">
        <v>285</v>
      </c>
      <c r="E72" s="1" t="s">
        <v>64</v>
      </c>
      <c r="F72" s="1">
        <v>558</v>
      </c>
      <c r="G72" s="1" t="s">
        <v>67</v>
      </c>
      <c r="H72" s="2">
        <v>49.07</v>
      </c>
      <c r="I72" s="2">
        <v>883.26</v>
      </c>
      <c r="J72" s="10">
        <f t="shared" si="2"/>
        <v>0</v>
      </c>
      <c r="K72" s="11">
        <f t="shared" si="3"/>
        <v>0</v>
      </c>
      <c r="L72" s="1">
        <v>1.89</v>
      </c>
      <c r="M72" s="1">
        <v>1.72</v>
      </c>
      <c r="N72" s="5"/>
      <c r="O72" s="1">
        <v>3.83</v>
      </c>
      <c r="P72" s="1">
        <v>0.33</v>
      </c>
      <c r="Q72" s="5"/>
      <c r="R72" s="1">
        <v>0.17</v>
      </c>
      <c r="S72" s="1">
        <v>0.89</v>
      </c>
      <c r="T72" s="5"/>
      <c r="U72" s="1">
        <v>0</v>
      </c>
      <c r="V72" s="14">
        <v>5201.42</v>
      </c>
      <c r="W72" s="2">
        <v>2600.71</v>
      </c>
      <c r="X72" s="1">
        <v>34</v>
      </c>
      <c r="Y72" s="1">
        <v>0</v>
      </c>
      <c r="Z72" s="1">
        <v>0</v>
      </c>
      <c r="AA72" s="1">
        <v>0</v>
      </c>
      <c r="AB72" s="1">
        <v>31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69</v>
      </c>
      <c r="AS72" s="1">
        <v>0</v>
      </c>
      <c r="AT72" s="1">
        <v>0</v>
      </c>
      <c r="AU72" s="1">
        <v>0</v>
      </c>
      <c r="AV72" s="1">
        <v>6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3</v>
      </c>
      <c r="BC72" s="1">
        <v>0</v>
      </c>
      <c r="BD72" s="1">
        <v>0</v>
      </c>
      <c r="BE72" s="1">
        <v>0</v>
      </c>
      <c r="BF72" s="1">
        <v>16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>
      <c r="A73" s="1">
        <v>70058</v>
      </c>
      <c r="B73" s="1" t="s">
        <v>147</v>
      </c>
      <c r="C73" s="1">
        <v>32</v>
      </c>
      <c r="D73" s="1">
        <v>285</v>
      </c>
      <c r="E73" s="1" t="s">
        <v>64</v>
      </c>
      <c r="F73" s="1">
        <v>573</v>
      </c>
      <c r="G73" s="1" t="s">
        <v>87</v>
      </c>
      <c r="H73" s="2">
        <v>33.270000000000003</v>
      </c>
      <c r="I73" s="2">
        <v>1064.6400000000001</v>
      </c>
      <c r="J73" s="10">
        <f t="shared" si="2"/>
        <v>0</v>
      </c>
      <c r="K73" s="11">
        <f t="shared" si="3"/>
        <v>0</v>
      </c>
      <c r="L73" s="1">
        <v>1.1200000000000001</v>
      </c>
      <c r="M73" s="1">
        <v>-0.28000000000000003</v>
      </c>
      <c r="N73" s="5"/>
      <c r="O73" s="1">
        <v>2.72</v>
      </c>
      <c r="P73" s="1">
        <v>0.5</v>
      </c>
      <c r="Q73" s="5"/>
      <c r="R73" s="1">
        <v>1</v>
      </c>
      <c r="S73" s="1">
        <v>1.72</v>
      </c>
      <c r="T73" s="5"/>
      <c r="U73" s="1">
        <v>0</v>
      </c>
      <c r="V73" s="14">
        <v>5156.8500000000004</v>
      </c>
      <c r="W73" s="2">
        <v>2062.7399999999998</v>
      </c>
      <c r="X73" s="1">
        <v>36</v>
      </c>
      <c r="Y73" s="1">
        <v>0</v>
      </c>
      <c r="Z73" s="1">
        <v>0</v>
      </c>
      <c r="AA73" s="1">
        <v>0</v>
      </c>
      <c r="AB73" s="1">
        <v>-9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87</v>
      </c>
      <c r="AS73" s="1">
        <v>0</v>
      </c>
      <c r="AT73" s="1">
        <v>0</v>
      </c>
      <c r="AU73" s="1">
        <v>0</v>
      </c>
      <c r="AV73" s="1">
        <v>16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32</v>
      </c>
      <c r="BC73" s="1">
        <v>0</v>
      </c>
      <c r="BD73" s="1">
        <v>0</v>
      </c>
      <c r="BE73" s="1">
        <v>0</v>
      </c>
      <c r="BF73" s="1">
        <v>55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>
      <c r="A74" s="1">
        <v>70027</v>
      </c>
      <c r="B74" s="1" t="s">
        <v>164</v>
      </c>
      <c r="C74" s="1">
        <v>24</v>
      </c>
      <c r="D74" s="1">
        <v>285</v>
      </c>
      <c r="E74" s="1" t="s">
        <v>64</v>
      </c>
      <c r="F74" s="1">
        <v>558</v>
      </c>
      <c r="G74" s="1" t="s">
        <v>67</v>
      </c>
      <c r="H74" s="2">
        <v>41.93</v>
      </c>
      <c r="I74" s="2">
        <v>1006.32</v>
      </c>
      <c r="J74" s="10">
        <f t="shared" si="2"/>
        <v>0</v>
      </c>
      <c r="K74" s="11">
        <f t="shared" si="3"/>
        <v>0</v>
      </c>
      <c r="L74" s="1">
        <v>2.62</v>
      </c>
      <c r="M74" s="1">
        <v>2.04</v>
      </c>
      <c r="N74" s="5"/>
      <c r="O74" s="1">
        <v>2.46</v>
      </c>
      <c r="P74" s="1">
        <v>1.58</v>
      </c>
      <c r="Q74" s="5"/>
      <c r="R74" s="1">
        <v>0</v>
      </c>
      <c r="S74" s="1">
        <v>0</v>
      </c>
      <c r="T74" s="5"/>
      <c r="U74" s="1">
        <v>0</v>
      </c>
      <c r="V74" s="14">
        <v>5115.46</v>
      </c>
      <c r="W74" s="2">
        <v>3647.91</v>
      </c>
      <c r="X74" s="1">
        <v>63</v>
      </c>
      <c r="Y74" s="1">
        <v>0</v>
      </c>
      <c r="Z74" s="1">
        <v>0</v>
      </c>
      <c r="AA74" s="1">
        <v>0</v>
      </c>
      <c r="AB74" s="1">
        <v>49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59</v>
      </c>
      <c r="AS74" s="1">
        <v>0</v>
      </c>
      <c r="AT74" s="1">
        <v>0</v>
      </c>
      <c r="AU74" s="1">
        <v>0</v>
      </c>
      <c r="AV74" s="1">
        <v>38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>
      <c r="A75" s="1">
        <v>70023</v>
      </c>
      <c r="B75" s="1" t="s">
        <v>185</v>
      </c>
      <c r="C75" s="1">
        <v>12</v>
      </c>
      <c r="D75" s="1">
        <v>285</v>
      </c>
      <c r="E75" s="1" t="s">
        <v>64</v>
      </c>
      <c r="F75" s="1">
        <v>991</v>
      </c>
      <c r="G75" s="1" t="s">
        <v>141</v>
      </c>
      <c r="H75" s="2">
        <v>54.37</v>
      </c>
      <c r="I75" s="2">
        <v>652.44000000000005</v>
      </c>
      <c r="J75" s="10">
        <f t="shared" si="2"/>
        <v>0</v>
      </c>
      <c r="K75" s="11">
        <f t="shared" si="3"/>
        <v>0</v>
      </c>
      <c r="L75" s="1">
        <v>4.42</v>
      </c>
      <c r="M75" s="1">
        <v>2.17</v>
      </c>
      <c r="N75" s="5"/>
      <c r="O75" s="1">
        <v>3.25</v>
      </c>
      <c r="P75" s="1">
        <v>6.5</v>
      </c>
      <c r="Q75" s="5"/>
      <c r="R75" s="1">
        <v>0</v>
      </c>
      <c r="S75" s="1">
        <v>0</v>
      </c>
      <c r="T75" s="16"/>
      <c r="U75" s="1">
        <v>0</v>
      </c>
      <c r="V75" s="14">
        <v>5002.04</v>
      </c>
      <c r="W75" s="2">
        <v>5654.48</v>
      </c>
      <c r="X75" s="1">
        <v>53</v>
      </c>
      <c r="Y75" s="1">
        <v>0</v>
      </c>
      <c r="Z75" s="1">
        <v>0</v>
      </c>
      <c r="AA75" s="1">
        <v>0</v>
      </c>
      <c r="AB75" s="1">
        <v>26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39</v>
      </c>
      <c r="AS75" s="1">
        <v>0</v>
      </c>
      <c r="AT75" s="1">
        <v>0</v>
      </c>
      <c r="AU75" s="1">
        <v>0</v>
      </c>
      <c r="AV75" s="1">
        <v>78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>
      <c r="A76" s="1">
        <v>70968</v>
      </c>
      <c r="B76" s="1" t="s">
        <v>197</v>
      </c>
      <c r="C76" s="1">
        <v>12</v>
      </c>
      <c r="D76" s="1">
        <v>285</v>
      </c>
      <c r="E76" s="1" t="s">
        <v>64</v>
      </c>
      <c r="F76" s="1">
        <v>567</v>
      </c>
      <c r="G76" s="1" t="s">
        <v>74</v>
      </c>
      <c r="H76" s="2">
        <v>64.44</v>
      </c>
      <c r="I76" s="2">
        <v>773.28</v>
      </c>
      <c r="J76" s="10">
        <f t="shared" si="2"/>
        <v>0</v>
      </c>
      <c r="K76" s="11">
        <f t="shared" si="3"/>
        <v>0</v>
      </c>
      <c r="L76" s="1">
        <v>0.75</v>
      </c>
      <c r="M76" s="1">
        <v>7.08</v>
      </c>
      <c r="N76" s="5"/>
      <c r="O76" s="1">
        <v>2.75</v>
      </c>
      <c r="P76" s="1">
        <v>1.42</v>
      </c>
      <c r="Q76" s="5"/>
      <c r="R76" s="1">
        <v>2.83</v>
      </c>
      <c r="S76" s="1">
        <v>0.83</v>
      </c>
      <c r="T76" s="5"/>
      <c r="U76" s="1">
        <v>0</v>
      </c>
      <c r="V76" s="15">
        <v>4897.4399999999996</v>
      </c>
      <c r="W76" s="2">
        <v>7217.28</v>
      </c>
      <c r="X76" s="1">
        <v>9</v>
      </c>
      <c r="Y76" s="1">
        <v>0</v>
      </c>
      <c r="Z76" s="1">
        <v>0</v>
      </c>
      <c r="AA76" s="1">
        <v>0</v>
      </c>
      <c r="AB76" s="1">
        <v>85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33</v>
      </c>
      <c r="AS76" s="1">
        <v>0</v>
      </c>
      <c r="AT76" s="1">
        <v>0</v>
      </c>
      <c r="AU76" s="1">
        <v>0</v>
      </c>
      <c r="AV76" s="1">
        <v>17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34</v>
      </c>
      <c r="BC76" s="1">
        <v>0</v>
      </c>
      <c r="BD76" s="1">
        <v>0</v>
      </c>
      <c r="BE76" s="1">
        <v>0</v>
      </c>
      <c r="BF76" s="1">
        <v>10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>
      <c r="A77" s="1">
        <v>70159</v>
      </c>
      <c r="B77" s="1" t="s">
        <v>166</v>
      </c>
      <c r="C77" s="1">
        <v>20</v>
      </c>
      <c r="D77" s="1">
        <v>285</v>
      </c>
      <c r="E77" s="1" t="s">
        <v>64</v>
      </c>
      <c r="F77" s="1">
        <v>322</v>
      </c>
      <c r="G77" s="1" t="s">
        <v>167</v>
      </c>
      <c r="H77" s="2">
        <v>68.760000000000005</v>
      </c>
      <c r="I77" s="2">
        <v>1375.2</v>
      </c>
      <c r="J77" s="10">
        <f t="shared" si="2"/>
        <v>0</v>
      </c>
      <c r="K77" s="11">
        <f t="shared" si="3"/>
        <v>0</v>
      </c>
      <c r="L77" s="1">
        <v>0.4</v>
      </c>
      <c r="M77" s="1">
        <v>0.75</v>
      </c>
      <c r="N77" s="5"/>
      <c r="O77" s="1">
        <v>1.3</v>
      </c>
      <c r="P77" s="1">
        <v>0</v>
      </c>
      <c r="Q77" s="5"/>
      <c r="R77" s="1">
        <v>1.85</v>
      </c>
      <c r="S77" s="1">
        <v>0.15</v>
      </c>
      <c r="T77" s="5"/>
      <c r="U77" s="1">
        <v>0</v>
      </c>
      <c r="V77" s="15">
        <v>4881.96</v>
      </c>
      <c r="W77" s="2">
        <v>1237.68</v>
      </c>
      <c r="X77" s="1">
        <v>8</v>
      </c>
      <c r="Y77" s="1">
        <v>0</v>
      </c>
      <c r="Z77" s="1">
        <v>0</v>
      </c>
      <c r="AA77" s="1">
        <v>0</v>
      </c>
      <c r="AB77" s="1">
        <v>15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26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37</v>
      </c>
      <c r="BC77" s="1">
        <v>0</v>
      </c>
      <c r="BD77" s="1">
        <v>0</v>
      </c>
      <c r="BE77" s="1">
        <v>0</v>
      </c>
      <c r="BF77" s="1">
        <v>3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>
      <c r="A78" s="1">
        <v>70110</v>
      </c>
      <c r="B78" s="1" t="s">
        <v>235</v>
      </c>
      <c r="C78" s="1">
        <v>18</v>
      </c>
      <c r="D78" s="1">
        <v>285</v>
      </c>
      <c r="E78" s="1" t="s">
        <v>64</v>
      </c>
      <c r="F78" s="1">
        <v>567</v>
      </c>
      <c r="G78" s="1" t="s">
        <v>74</v>
      </c>
      <c r="H78" s="2">
        <v>51.52</v>
      </c>
      <c r="I78" s="2">
        <v>927.36</v>
      </c>
      <c r="J78" s="10">
        <f t="shared" si="2"/>
        <v>0</v>
      </c>
      <c r="K78" s="11">
        <f t="shared" si="3"/>
        <v>0</v>
      </c>
      <c r="L78" s="1">
        <v>4.22</v>
      </c>
      <c r="M78" s="1">
        <v>0.94</v>
      </c>
      <c r="N78" s="5"/>
      <c r="O78" s="1">
        <v>1</v>
      </c>
      <c r="P78" s="1">
        <v>2</v>
      </c>
      <c r="Q78" s="5"/>
      <c r="R78" s="1">
        <v>0</v>
      </c>
      <c r="S78" s="1">
        <v>0</v>
      </c>
      <c r="T78" s="5"/>
      <c r="U78" s="1">
        <v>0</v>
      </c>
      <c r="V78" s="15">
        <v>4842.88</v>
      </c>
      <c r="W78" s="2">
        <v>2730.56</v>
      </c>
      <c r="X78" s="1">
        <v>76</v>
      </c>
      <c r="Y78" s="1">
        <v>0</v>
      </c>
      <c r="Z78" s="1">
        <v>0</v>
      </c>
      <c r="AA78" s="1">
        <v>0</v>
      </c>
      <c r="AB78" s="1">
        <v>17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18</v>
      </c>
      <c r="AS78" s="1">
        <v>0</v>
      </c>
      <c r="AT78" s="1">
        <v>0</v>
      </c>
      <c r="AU78" s="1">
        <v>0</v>
      </c>
      <c r="AV78" s="1">
        <v>36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>
      <c r="A79" s="1">
        <v>70134</v>
      </c>
      <c r="B79" s="1" t="s">
        <v>151</v>
      </c>
      <c r="C79" s="1">
        <v>24</v>
      </c>
      <c r="D79" s="1">
        <v>285</v>
      </c>
      <c r="E79" s="1" t="s">
        <v>64</v>
      </c>
      <c r="F79" s="1">
        <v>570</v>
      </c>
      <c r="G79" s="1" t="s">
        <v>72</v>
      </c>
      <c r="H79" s="2">
        <v>34.97</v>
      </c>
      <c r="I79" s="2">
        <v>839.28</v>
      </c>
      <c r="J79" s="10">
        <f t="shared" si="2"/>
        <v>0</v>
      </c>
      <c r="K79" s="11">
        <f t="shared" si="3"/>
        <v>0</v>
      </c>
      <c r="L79" s="1">
        <v>0.57999999999999996</v>
      </c>
      <c r="M79" s="1">
        <v>3.71</v>
      </c>
      <c r="N79" s="5"/>
      <c r="O79" s="1">
        <v>3.5</v>
      </c>
      <c r="P79" s="1">
        <v>2.21</v>
      </c>
      <c r="Q79" s="5"/>
      <c r="R79" s="1">
        <v>1.62</v>
      </c>
      <c r="S79" s="1">
        <v>5.58</v>
      </c>
      <c r="T79" s="5"/>
      <c r="U79" s="1">
        <v>0</v>
      </c>
      <c r="V79" s="15">
        <v>4790.8900000000003</v>
      </c>
      <c r="W79" s="2">
        <v>9651.7199999999993</v>
      </c>
      <c r="X79" s="1">
        <v>14</v>
      </c>
      <c r="Y79" s="1">
        <v>0</v>
      </c>
      <c r="Z79" s="1">
        <v>0</v>
      </c>
      <c r="AA79" s="1">
        <v>0</v>
      </c>
      <c r="AB79" s="1">
        <v>89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84</v>
      </c>
      <c r="AS79" s="1">
        <v>0</v>
      </c>
      <c r="AT79" s="1">
        <v>0</v>
      </c>
      <c r="AU79" s="1">
        <v>0</v>
      </c>
      <c r="AV79" s="1">
        <v>53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39</v>
      </c>
      <c r="BC79" s="1">
        <v>0</v>
      </c>
      <c r="BD79" s="1">
        <v>0</v>
      </c>
      <c r="BE79" s="1">
        <v>0</v>
      </c>
      <c r="BF79" s="1">
        <v>134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>
      <c r="A80" s="1">
        <v>70984</v>
      </c>
      <c r="B80" s="1" t="s">
        <v>149</v>
      </c>
      <c r="C80" s="1">
        <v>5</v>
      </c>
      <c r="D80" s="1">
        <v>285</v>
      </c>
      <c r="E80" s="1" t="s">
        <v>64</v>
      </c>
      <c r="F80" s="1">
        <v>573</v>
      </c>
      <c r="G80" s="1" t="s">
        <v>87</v>
      </c>
      <c r="H80" s="2">
        <v>171.09</v>
      </c>
      <c r="I80" s="2">
        <v>855.45</v>
      </c>
      <c r="J80" s="10">
        <f t="shared" si="2"/>
        <v>0</v>
      </c>
      <c r="K80" s="11">
        <f t="shared" si="3"/>
        <v>0</v>
      </c>
      <c r="L80" s="1">
        <v>0.4</v>
      </c>
      <c r="M80" s="1">
        <v>2.6</v>
      </c>
      <c r="N80" s="5"/>
      <c r="O80" s="1">
        <v>4</v>
      </c>
      <c r="P80" s="1">
        <v>2</v>
      </c>
      <c r="Q80" s="5"/>
      <c r="R80" s="1">
        <v>1</v>
      </c>
      <c r="S80" s="1">
        <v>2.4</v>
      </c>
      <c r="T80" s="5"/>
      <c r="U80" s="1">
        <v>0</v>
      </c>
      <c r="V80" s="15">
        <v>4619.43</v>
      </c>
      <c r="W80" s="2">
        <v>5988.15</v>
      </c>
      <c r="X80" s="1">
        <v>2</v>
      </c>
      <c r="Y80" s="1">
        <v>0</v>
      </c>
      <c r="Z80" s="1">
        <v>0</v>
      </c>
      <c r="AA80" s="1">
        <v>0</v>
      </c>
      <c r="AB80" s="1">
        <v>13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20</v>
      </c>
      <c r="AS80" s="1">
        <v>0</v>
      </c>
      <c r="AT80" s="1">
        <v>0</v>
      </c>
      <c r="AU80" s="1">
        <v>0</v>
      </c>
      <c r="AV80" s="1">
        <v>10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5</v>
      </c>
      <c r="BC80" s="1">
        <v>0</v>
      </c>
      <c r="BD80" s="1">
        <v>0</v>
      </c>
      <c r="BE80" s="1">
        <v>0</v>
      </c>
      <c r="BF80" s="1">
        <v>12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>
      <c r="A81" s="1">
        <v>70102</v>
      </c>
      <c r="B81" s="1" t="s">
        <v>188</v>
      </c>
      <c r="C81" s="1">
        <v>16</v>
      </c>
      <c r="D81" s="1">
        <v>285</v>
      </c>
      <c r="E81" s="1" t="s">
        <v>64</v>
      </c>
      <c r="F81" s="1">
        <v>570</v>
      </c>
      <c r="G81" s="1" t="s">
        <v>72</v>
      </c>
      <c r="H81" s="2">
        <v>38.191299999999998</v>
      </c>
      <c r="I81" s="2">
        <v>611.06079999999997</v>
      </c>
      <c r="J81" s="10">
        <f t="shared" si="2"/>
        <v>0</v>
      </c>
      <c r="K81" s="11">
        <f t="shared" si="3"/>
        <v>0</v>
      </c>
      <c r="L81" s="1">
        <v>3</v>
      </c>
      <c r="M81" s="1">
        <v>2.31</v>
      </c>
      <c r="N81" s="5"/>
      <c r="O81" s="1">
        <v>2.81</v>
      </c>
      <c r="P81" s="1">
        <v>3.56</v>
      </c>
      <c r="Q81" s="5"/>
      <c r="R81" s="1">
        <v>1.5</v>
      </c>
      <c r="S81" s="1">
        <v>0.56000000000000005</v>
      </c>
      <c r="T81" s="5"/>
      <c r="U81" s="1">
        <v>0</v>
      </c>
      <c r="V81" s="15">
        <v>4468.38</v>
      </c>
      <c r="W81" s="2">
        <v>3933.7</v>
      </c>
      <c r="X81" s="1">
        <v>48</v>
      </c>
      <c r="Y81" s="1">
        <v>0</v>
      </c>
      <c r="Z81" s="1">
        <v>0</v>
      </c>
      <c r="AA81" s="1">
        <v>0</v>
      </c>
      <c r="AB81" s="1">
        <v>37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45</v>
      </c>
      <c r="AS81" s="1">
        <v>0</v>
      </c>
      <c r="AT81" s="1">
        <v>0</v>
      </c>
      <c r="AU81" s="1">
        <v>0</v>
      </c>
      <c r="AV81" s="1">
        <v>57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24</v>
      </c>
      <c r="BC81" s="1">
        <v>0</v>
      </c>
      <c r="BD81" s="1">
        <v>0</v>
      </c>
      <c r="BE81" s="1">
        <v>0</v>
      </c>
      <c r="BF81" s="1">
        <v>9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>
      <c r="A82" s="1">
        <v>70014</v>
      </c>
      <c r="B82" s="1" t="s">
        <v>124</v>
      </c>
      <c r="C82" s="1">
        <v>4</v>
      </c>
      <c r="D82" s="1">
        <v>285</v>
      </c>
      <c r="E82" s="1" t="s">
        <v>64</v>
      </c>
      <c r="F82" s="1">
        <v>562</v>
      </c>
      <c r="G82" s="1" t="s">
        <v>65</v>
      </c>
      <c r="H82" s="2">
        <v>80.58</v>
      </c>
      <c r="I82" s="2">
        <v>322.32</v>
      </c>
      <c r="J82" s="10">
        <f t="shared" si="2"/>
        <v>0</v>
      </c>
      <c r="K82" s="11">
        <f t="shared" si="3"/>
        <v>0</v>
      </c>
      <c r="L82" s="1">
        <v>0.75</v>
      </c>
      <c r="M82" s="1">
        <v>0</v>
      </c>
      <c r="N82" s="5"/>
      <c r="O82" s="1">
        <v>6</v>
      </c>
      <c r="P82" s="1">
        <v>0</v>
      </c>
      <c r="Q82" s="5"/>
      <c r="R82" s="1">
        <v>7</v>
      </c>
      <c r="S82" s="1">
        <v>15</v>
      </c>
      <c r="T82" s="5"/>
      <c r="U82" s="1">
        <v>0</v>
      </c>
      <c r="V82" s="15">
        <v>4431.8999999999996</v>
      </c>
      <c r="W82" s="2">
        <v>4834.8</v>
      </c>
      <c r="X82" s="1">
        <v>3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24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28</v>
      </c>
      <c r="BC82" s="1">
        <v>0</v>
      </c>
      <c r="BD82" s="1">
        <v>0</v>
      </c>
      <c r="BE82" s="1">
        <v>0</v>
      </c>
      <c r="BF82" s="1">
        <v>60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>
      <c r="A83" s="1">
        <v>70142</v>
      </c>
      <c r="B83" s="1" t="s">
        <v>252</v>
      </c>
      <c r="C83" s="1">
        <v>18</v>
      </c>
      <c r="D83" s="1">
        <v>285</v>
      </c>
      <c r="E83" s="1" t="s">
        <v>64</v>
      </c>
      <c r="F83" s="1">
        <v>991</v>
      </c>
      <c r="G83" s="1" t="s">
        <v>141</v>
      </c>
      <c r="H83" s="2">
        <v>64.94</v>
      </c>
      <c r="I83" s="2">
        <v>1168.92</v>
      </c>
      <c r="J83" s="10">
        <f t="shared" si="2"/>
        <v>0</v>
      </c>
      <c r="K83" s="11">
        <f t="shared" si="3"/>
        <v>0</v>
      </c>
      <c r="L83" s="1">
        <v>1.83</v>
      </c>
      <c r="M83" s="1">
        <v>1.61</v>
      </c>
      <c r="N83" s="5"/>
      <c r="O83" s="1">
        <v>1.22</v>
      </c>
      <c r="P83" s="1">
        <v>3.83</v>
      </c>
      <c r="Q83" s="5"/>
      <c r="R83" s="1">
        <v>0.72</v>
      </c>
      <c r="S83" s="1">
        <v>-0.72</v>
      </c>
      <c r="T83" s="5"/>
      <c r="U83" s="1">
        <v>0</v>
      </c>
      <c r="V83" s="15">
        <v>4415.92</v>
      </c>
      <c r="W83" s="2">
        <v>5519.9</v>
      </c>
      <c r="X83" s="1">
        <v>33</v>
      </c>
      <c r="Y83" s="1">
        <v>0</v>
      </c>
      <c r="Z83" s="1">
        <v>0</v>
      </c>
      <c r="AA83" s="1">
        <v>0</v>
      </c>
      <c r="AB83" s="1">
        <v>29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22</v>
      </c>
      <c r="AS83" s="1">
        <v>0</v>
      </c>
      <c r="AT83" s="1">
        <v>0</v>
      </c>
      <c r="AU83" s="1">
        <v>0</v>
      </c>
      <c r="AV83" s="1">
        <v>69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13</v>
      </c>
      <c r="BC83" s="1">
        <v>0</v>
      </c>
      <c r="BD83" s="1">
        <v>0</v>
      </c>
      <c r="BE83" s="1">
        <v>0</v>
      </c>
      <c r="BF83" s="1">
        <v>-13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>
      <c r="A84" s="1">
        <v>70064</v>
      </c>
      <c r="B84" s="1" t="s">
        <v>193</v>
      </c>
      <c r="C84" s="1">
        <v>24</v>
      </c>
      <c r="D84" s="1">
        <v>285</v>
      </c>
      <c r="E84" s="1" t="s">
        <v>64</v>
      </c>
      <c r="F84" s="1">
        <v>570</v>
      </c>
      <c r="G84" s="1" t="s">
        <v>72</v>
      </c>
      <c r="H84" s="2">
        <v>34.97</v>
      </c>
      <c r="I84" s="2">
        <v>839.28</v>
      </c>
      <c r="J84" s="10">
        <f t="shared" si="2"/>
        <v>0</v>
      </c>
      <c r="K84" s="11">
        <f t="shared" si="3"/>
        <v>0</v>
      </c>
      <c r="L84" s="1">
        <v>0.21</v>
      </c>
      <c r="M84" s="1">
        <v>9.7899999999999991</v>
      </c>
      <c r="N84" s="5"/>
      <c r="O84" s="1">
        <v>2.54</v>
      </c>
      <c r="P84" s="1">
        <v>9.42</v>
      </c>
      <c r="Q84" s="5"/>
      <c r="R84" s="1">
        <v>2.5</v>
      </c>
      <c r="S84" s="1">
        <v>15.04</v>
      </c>
      <c r="T84" s="5"/>
      <c r="U84" s="1">
        <v>0</v>
      </c>
      <c r="V84" s="15">
        <v>4406.22</v>
      </c>
      <c r="W84" s="2">
        <v>28745.34</v>
      </c>
      <c r="X84" s="1">
        <v>5</v>
      </c>
      <c r="Y84" s="1">
        <v>0</v>
      </c>
      <c r="Z84" s="1">
        <v>0</v>
      </c>
      <c r="AA84" s="1">
        <v>0</v>
      </c>
      <c r="AB84" s="1">
        <v>235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61</v>
      </c>
      <c r="AS84" s="1">
        <v>0</v>
      </c>
      <c r="AT84" s="1">
        <v>0</v>
      </c>
      <c r="AU84" s="1">
        <v>0</v>
      </c>
      <c r="AV84" s="1">
        <v>226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60</v>
      </c>
      <c r="BC84" s="1">
        <v>0</v>
      </c>
      <c r="BD84" s="1">
        <v>0</v>
      </c>
      <c r="BE84" s="1">
        <v>0</v>
      </c>
      <c r="BF84" s="1">
        <v>361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>
      <c r="A85" s="1">
        <v>70092</v>
      </c>
      <c r="B85" s="1" t="s">
        <v>195</v>
      </c>
      <c r="C85" s="1">
        <v>32</v>
      </c>
      <c r="D85" s="1">
        <v>285</v>
      </c>
      <c r="E85" s="1" t="s">
        <v>64</v>
      </c>
      <c r="F85" s="1">
        <v>573</v>
      </c>
      <c r="G85" s="1" t="s">
        <v>87</v>
      </c>
      <c r="H85" s="2">
        <v>33.270000000000003</v>
      </c>
      <c r="I85" s="2">
        <v>1064.6400000000001</v>
      </c>
      <c r="J85" s="10">
        <f t="shared" si="2"/>
        <v>0</v>
      </c>
      <c r="K85" s="11">
        <f t="shared" si="3"/>
        <v>0</v>
      </c>
      <c r="L85" s="1">
        <v>1</v>
      </c>
      <c r="M85" s="1">
        <v>2.34</v>
      </c>
      <c r="N85" s="5"/>
      <c r="O85" s="1">
        <v>1.41</v>
      </c>
      <c r="P85" s="1">
        <v>0</v>
      </c>
      <c r="Q85" s="5"/>
      <c r="R85" s="1">
        <v>1.72</v>
      </c>
      <c r="S85" s="1">
        <v>1.53</v>
      </c>
      <c r="T85" s="5"/>
      <c r="U85" s="1">
        <v>0</v>
      </c>
      <c r="V85" s="15">
        <v>4391.6400000000003</v>
      </c>
      <c r="W85" s="2">
        <v>4125.4799999999996</v>
      </c>
      <c r="X85" s="1">
        <v>32</v>
      </c>
      <c r="Y85" s="1">
        <v>0</v>
      </c>
      <c r="Z85" s="1">
        <v>0</v>
      </c>
      <c r="AA85" s="1">
        <v>0</v>
      </c>
      <c r="AB85" s="1">
        <v>75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45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55</v>
      </c>
      <c r="BC85" s="1">
        <v>0</v>
      </c>
      <c r="BD85" s="1">
        <v>0</v>
      </c>
      <c r="BE85" s="1">
        <v>0</v>
      </c>
      <c r="BF85" s="1">
        <v>49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>
      <c r="A86" s="1">
        <v>70229</v>
      </c>
      <c r="B86" s="1" t="s">
        <v>199</v>
      </c>
      <c r="C86" s="1">
        <v>3</v>
      </c>
      <c r="D86" s="1">
        <v>285</v>
      </c>
      <c r="E86" s="1" t="s">
        <v>64</v>
      </c>
      <c r="F86" s="1">
        <v>567</v>
      </c>
      <c r="G86" s="1" t="s">
        <v>74</v>
      </c>
      <c r="H86" s="2">
        <v>307.61</v>
      </c>
      <c r="I86" s="2">
        <v>922.83</v>
      </c>
      <c r="J86" s="10">
        <f t="shared" si="2"/>
        <v>0</v>
      </c>
      <c r="K86" s="11">
        <f t="shared" si="3"/>
        <v>0</v>
      </c>
      <c r="L86" s="1">
        <v>2</v>
      </c>
      <c r="M86" s="1">
        <v>11</v>
      </c>
      <c r="N86" s="5"/>
      <c r="O86" s="1">
        <v>1</v>
      </c>
      <c r="P86" s="1">
        <v>1.67</v>
      </c>
      <c r="Q86" s="5"/>
      <c r="R86" s="1">
        <v>1.67</v>
      </c>
      <c r="S86" s="1">
        <v>4.67</v>
      </c>
      <c r="T86" s="5"/>
      <c r="U86" s="1">
        <v>0</v>
      </c>
      <c r="V86" s="15">
        <v>4306.54</v>
      </c>
      <c r="W86" s="2">
        <v>15995.72</v>
      </c>
      <c r="X86" s="1">
        <v>6</v>
      </c>
      <c r="Y86" s="1">
        <v>0</v>
      </c>
      <c r="Z86" s="1">
        <v>0</v>
      </c>
      <c r="AA86" s="1">
        <v>0</v>
      </c>
      <c r="AB86" s="1">
        <v>33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3</v>
      </c>
      <c r="AS86" s="1">
        <v>0</v>
      </c>
      <c r="AT86" s="1">
        <v>0</v>
      </c>
      <c r="AU86" s="1">
        <v>0</v>
      </c>
      <c r="AV86" s="1">
        <v>5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5</v>
      </c>
      <c r="BC86" s="1">
        <v>0</v>
      </c>
      <c r="BD86" s="1">
        <v>0</v>
      </c>
      <c r="BE86" s="1">
        <v>0</v>
      </c>
      <c r="BF86" s="1">
        <v>14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>
      <c r="A87" s="1">
        <v>70130</v>
      </c>
      <c r="B87" s="1" t="s">
        <v>163</v>
      </c>
      <c r="C87" s="1">
        <v>24</v>
      </c>
      <c r="D87" s="1">
        <v>285</v>
      </c>
      <c r="E87" s="1" t="s">
        <v>64</v>
      </c>
      <c r="F87" s="1">
        <v>974</v>
      </c>
      <c r="G87" s="1" t="s">
        <v>110</v>
      </c>
      <c r="H87" s="2">
        <v>31.439900000000002</v>
      </c>
      <c r="I87" s="2">
        <v>754.55759999999998</v>
      </c>
      <c r="J87" s="10">
        <f t="shared" si="2"/>
        <v>0</v>
      </c>
      <c r="K87" s="11">
        <f t="shared" si="3"/>
        <v>0</v>
      </c>
      <c r="L87" s="1">
        <v>0.71</v>
      </c>
      <c r="M87" s="1">
        <v>2.58</v>
      </c>
      <c r="N87" s="5"/>
      <c r="O87" s="1">
        <v>4.21</v>
      </c>
      <c r="P87" s="1">
        <v>6.79</v>
      </c>
      <c r="Q87" s="5"/>
      <c r="R87" s="1">
        <v>0.62</v>
      </c>
      <c r="S87" s="1">
        <v>6.21</v>
      </c>
      <c r="T87" s="5"/>
      <c r="U87" s="1">
        <v>0</v>
      </c>
      <c r="V87" s="15">
        <v>4181.51</v>
      </c>
      <c r="W87" s="2">
        <v>11758.52</v>
      </c>
      <c r="X87" s="1">
        <v>17</v>
      </c>
      <c r="Y87" s="1">
        <v>0</v>
      </c>
      <c r="Z87" s="1">
        <v>0</v>
      </c>
      <c r="AA87" s="1">
        <v>0</v>
      </c>
      <c r="AB87" s="1">
        <v>62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101</v>
      </c>
      <c r="AS87" s="1">
        <v>0</v>
      </c>
      <c r="AT87" s="1">
        <v>0</v>
      </c>
      <c r="AU87" s="1">
        <v>0</v>
      </c>
      <c r="AV87" s="1">
        <v>163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15</v>
      </c>
      <c r="BC87" s="1">
        <v>0</v>
      </c>
      <c r="BD87" s="1">
        <v>0</v>
      </c>
      <c r="BE87" s="1">
        <v>0</v>
      </c>
      <c r="BF87" s="1">
        <v>149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>
      <c r="A88" s="1">
        <v>70008</v>
      </c>
      <c r="B88" s="1" t="s">
        <v>213</v>
      </c>
      <c r="C88" s="1">
        <v>24</v>
      </c>
      <c r="D88" s="1">
        <v>285</v>
      </c>
      <c r="E88" s="1" t="s">
        <v>64</v>
      </c>
      <c r="F88" s="1">
        <v>558</v>
      </c>
      <c r="G88" s="1" t="s">
        <v>67</v>
      </c>
      <c r="H88" s="2">
        <v>39.53</v>
      </c>
      <c r="I88" s="2">
        <v>948.72</v>
      </c>
      <c r="J88" s="10">
        <f t="shared" si="2"/>
        <v>0</v>
      </c>
      <c r="K88" s="11">
        <f t="shared" si="3"/>
        <v>0</v>
      </c>
      <c r="L88" s="1">
        <v>1.08</v>
      </c>
      <c r="M88" s="1">
        <v>6.42</v>
      </c>
      <c r="N88" s="5"/>
      <c r="O88" s="1">
        <v>2.04</v>
      </c>
      <c r="P88" s="1">
        <v>5.21</v>
      </c>
      <c r="Q88" s="5"/>
      <c r="R88" s="1">
        <v>1.1200000000000001</v>
      </c>
      <c r="S88" s="1">
        <v>3.38</v>
      </c>
      <c r="T88" s="5"/>
      <c r="U88" s="1">
        <v>0</v>
      </c>
      <c r="V88" s="15">
        <v>4032.06</v>
      </c>
      <c r="W88" s="2">
        <v>14230.8</v>
      </c>
      <c r="X88" s="1">
        <v>26</v>
      </c>
      <c r="Y88" s="1">
        <v>0</v>
      </c>
      <c r="Z88" s="1">
        <v>0</v>
      </c>
      <c r="AA88" s="1">
        <v>0</v>
      </c>
      <c r="AB88" s="1">
        <v>154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49</v>
      </c>
      <c r="AS88" s="1">
        <v>0</v>
      </c>
      <c r="AT88" s="1">
        <v>0</v>
      </c>
      <c r="AU88" s="1">
        <v>0</v>
      </c>
      <c r="AV88" s="1">
        <v>125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27</v>
      </c>
      <c r="BC88" s="1">
        <v>0</v>
      </c>
      <c r="BD88" s="1">
        <v>0</v>
      </c>
      <c r="BE88" s="1">
        <v>0</v>
      </c>
      <c r="BF88" s="1">
        <v>81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>
      <c r="A89" s="1">
        <v>70009</v>
      </c>
      <c r="B89" s="1" t="s">
        <v>184</v>
      </c>
      <c r="C89" s="1">
        <v>24</v>
      </c>
      <c r="D89" s="1">
        <v>285</v>
      </c>
      <c r="E89" s="1" t="s">
        <v>64</v>
      </c>
      <c r="F89" s="1">
        <v>558</v>
      </c>
      <c r="G89" s="1" t="s">
        <v>67</v>
      </c>
      <c r="H89" s="2">
        <v>37.83</v>
      </c>
      <c r="I89" s="2">
        <v>907.92</v>
      </c>
      <c r="J89" s="10">
        <f t="shared" si="2"/>
        <v>0</v>
      </c>
      <c r="K89" s="11">
        <f t="shared" si="3"/>
        <v>0</v>
      </c>
      <c r="L89" s="1">
        <v>1.92</v>
      </c>
      <c r="M89" s="1">
        <v>0</v>
      </c>
      <c r="N89" s="5"/>
      <c r="O89" s="1">
        <v>1.79</v>
      </c>
      <c r="P89" s="1">
        <v>0.42</v>
      </c>
      <c r="Q89" s="5"/>
      <c r="R89" s="1">
        <v>0.71</v>
      </c>
      <c r="S89" s="1">
        <v>0</v>
      </c>
      <c r="T89" s="5"/>
      <c r="U89" s="1">
        <v>0</v>
      </c>
      <c r="V89" s="15">
        <v>4009.98</v>
      </c>
      <c r="W89" s="2">
        <v>378.3</v>
      </c>
      <c r="X89" s="1">
        <v>46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43</v>
      </c>
      <c r="AS89" s="1">
        <v>0</v>
      </c>
      <c r="AT89" s="1">
        <v>0</v>
      </c>
      <c r="AU89" s="1">
        <v>0</v>
      </c>
      <c r="AV89" s="1">
        <v>10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17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>
      <c r="A90" s="1">
        <v>70004</v>
      </c>
      <c r="B90" s="1" t="s">
        <v>211</v>
      </c>
      <c r="C90" s="1">
        <v>24</v>
      </c>
      <c r="D90" s="1">
        <v>285</v>
      </c>
      <c r="E90" s="1" t="s">
        <v>64</v>
      </c>
      <c r="F90" s="1">
        <v>557</v>
      </c>
      <c r="G90" s="1" t="s">
        <v>69</v>
      </c>
      <c r="H90" s="2">
        <v>51.12</v>
      </c>
      <c r="I90" s="2">
        <v>1226.8800000000001</v>
      </c>
      <c r="J90" s="10">
        <f t="shared" si="2"/>
        <v>0</v>
      </c>
      <c r="K90" s="11">
        <f t="shared" si="3"/>
        <v>0</v>
      </c>
      <c r="L90" s="1">
        <v>1.1200000000000001</v>
      </c>
      <c r="M90" s="1">
        <v>1.17</v>
      </c>
      <c r="N90" s="5"/>
      <c r="O90" s="1">
        <v>0.57999999999999996</v>
      </c>
      <c r="P90" s="1">
        <v>0.71</v>
      </c>
      <c r="Q90" s="5"/>
      <c r="R90" s="1">
        <v>1.54</v>
      </c>
      <c r="S90" s="1">
        <v>2.88</v>
      </c>
      <c r="T90" s="5"/>
      <c r="U90" s="1">
        <v>0</v>
      </c>
      <c r="V90" s="15">
        <v>3987.36</v>
      </c>
      <c r="W90" s="2">
        <v>5827.68</v>
      </c>
      <c r="X90" s="1">
        <v>27</v>
      </c>
      <c r="Y90" s="1">
        <v>0</v>
      </c>
      <c r="Z90" s="1">
        <v>0</v>
      </c>
      <c r="AA90" s="1">
        <v>0</v>
      </c>
      <c r="AB90" s="1">
        <v>28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14</v>
      </c>
      <c r="AS90" s="1">
        <v>0</v>
      </c>
      <c r="AT90" s="1">
        <v>0</v>
      </c>
      <c r="AU90" s="1">
        <v>0</v>
      </c>
      <c r="AV90" s="1">
        <v>17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37</v>
      </c>
      <c r="BC90" s="1">
        <v>0</v>
      </c>
      <c r="BD90" s="1">
        <v>0</v>
      </c>
      <c r="BE90" s="1">
        <v>0</v>
      </c>
      <c r="BF90" s="1">
        <v>69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>
      <c r="A91" s="1">
        <v>70000</v>
      </c>
      <c r="B91" s="1" t="s">
        <v>140</v>
      </c>
      <c r="C91" s="1">
        <v>9</v>
      </c>
      <c r="D91" s="1">
        <v>285</v>
      </c>
      <c r="E91" s="1" t="s">
        <v>64</v>
      </c>
      <c r="F91" s="1">
        <v>991</v>
      </c>
      <c r="G91" s="1" t="s">
        <v>141</v>
      </c>
      <c r="H91" s="2">
        <v>109.71</v>
      </c>
      <c r="I91" s="2">
        <v>987.39</v>
      </c>
      <c r="J91" s="10">
        <f t="shared" si="2"/>
        <v>0</v>
      </c>
      <c r="K91" s="11">
        <f t="shared" si="3"/>
        <v>0</v>
      </c>
      <c r="L91" s="1">
        <v>2</v>
      </c>
      <c r="M91" s="1">
        <v>3.67</v>
      </c>
      <c r="N91" s="5"/>
      <c r="O91" s="1">
        <v>1.22</v>
      </c>
      <c r="P91" s="1">
        <v>5.78</v>
      </c>
      <c r="Q91" s="5"/>
      <c r="R91" s="1">
        <v>0.78</v>
      </c>
      <c r="S91" s="1">
        <v>1.78</v>
      </c>
      <c r="T91" s="5"/>
      <c r="U91" s="1">
        <v>0</v>
      </c>
      <c r="V91" s="15">
        <v>3949.56</v>
      </c>
      <c r="W91" s="2">
        <v>11080.71</v>
      </c>
      <c r="X91" s="1">
        <v>18</v>
      </c>
      <c r="Y91" s="1">
        <v>0</v>
      </c>
      <c r="Z91" s="1">
        <v>0</v>
      </c>
      <c r="AA91" s="1">
        <v>0</v>
      </c>
      <c r="AB91" s="1">
        <v>33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11</v>
      </c>
      <c r="AS91" s="1">
        <v>0</v>
      </c>
      <c r="AT91" s="1">
        <v>0</v>
      </c>
      <c r="AU91" s="1">
        <v>0</v>
      </c>
      <c r="AV91" s="1">
        <v>52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7</v>
      </c>
      <c r="BC91" s="1">
        <v>0</v>
      </c>
      <c r="BD91" s="1">
        <v>0</v>
      </c>
      <c r="BE91" s="1">
        <v>0</v>
      </c>
      <c r="BF91" s="1">
        <v>16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>
      <c r="A92" s="1">
        <v>70272</v>
      </c>
      <c r="B92" s="1" t="s">
        <v>207</v>
      </c>
      <c r="C92" s="1">
        <v>20</v>
      </c>
      <c r="D92" s="1">
        <v>285</v>
      </c>
      <c r="E92" s="1" t="s">
        <v>64</v>
      </c>
      <c r="F92" s="1">
        <v>35</v>
      </c>
      <c r="G92" s="1" t="s">
        <v>76</v>
      </c>
      <c r="H92" s="2">
        <v>28.89</v>
      </c>
      <c r="I92" s="2">
        <v>577.79999999999995</v>
      </c>
      <c r="J92" s="10">
        <f t="shared" si="2"/>
        <v>0</v>
      </c>
      <c r="K92" s="11">
        <f t="shared" si="3"/>
        <v>0</v>
      </c>
      <c r="L92" s="1">
        <v>4.0999999999999996</v>
      </c>
      <c r="M92" s="1">
        <v>11.55</v>
      </c>
      <c r="N92" s="5"/>
      <c r="O92" s="1">
        <v>1.8</v>
      </c>
      <c r="P92" s="1">
        <v>4.8499999999999996</v>
      </c>
      <c r="Q92" s="5"/>
      <c r="R92" s="1">
        <v>0.9</v>
      </c>
      <c r="S92" s="1">
        <v>0</v>
      </c>
      <c r="T92" s="5"/>
      <c r="U92" s="1">
        <v>0</v>
      </c>
      <c r="V92" s="15">
        <v>3929.04</v>
      </c>
      <c r="W92" s="2">
        <v>9475.92</v>
      </c>
      <c r="X92" s="1">
        <v>82</v>
      </c>
      <c r="Y92" s="1">
        <v>0</v>
      </c>
      <c r="Z92" s="1">
        <v>0</v>
      </c>
      <c r="AA92" s="1">
        <v>0</v>
      </c>
      <c r="AB92" s="1">
        <v>231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36</v>
      </c>
      <c r="AS92" s="1">
        <v>0</v>
      </c>
      <c r="AT92" s="1">
        <v>0</v>
      </c>
      <c r="AU92" s="1">
        <v>0</v>
      </c>
      <c r="AV92" s="1">
        <v>97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18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>
      <c r="A93" s="1">
        <v>70160</v>
      </c>
      <c r="B93" s="1" t="s">
        <v>172</v>
      </c>
      <c r="C93" s="1">
        <v>16</v>
      </c>
      <c r="D93" s="1">
        <v>285</v>
      </c>
      <c r="E93" s="1" t="s">
        <v>64</v>
      </c>
      <c r="F93" s="1">
        <v>558</v>
      </c>
      <c r="G93" s="1" t="s">
        <v>67</v>
      </c>
      <c r="H93" s="2">
        <v>77.67</v>
      </c>
      <c r="I93" s="2">
        <v>1242.72</v>
      </c>
      <c r="J93" s="10">
        <f t="shared" si="2"/>
        <v>0</v>
      </c>
      <c r="K93" s="11">
        <f t="shared" si="3"/>
        <v>0</v>
      </c>
      <c r="L93" s="1">
        <v>0.69</v>
      </c>
      <c r="M93" s="1">
        <v>1.88</v>
      </c>
      <c r="N93" s="5"/>
      <c r="O93" s="1">
        <v>2.12</v>
      </c>
      <c r="P93" s="1">
        <v>1.88</v>
      </c>
      <c r="Q93" s="5"/>
      <c r="R93" s="1">
        <v>0.19</v>
      </c>
      <c r="S93" s="1">
        <v>2.25</v>
      </c>
      <c r="T93" s="5"/>
      <c r="U93" s="1">
        <v>0</v>
      </c>
      <c r="V93" s="15">
        <v>3728.16</v>
      </c>
      <c r="W93" s="2">
        <v>7456.32</v>
      </c>
      <c r="X93" s="1">
        <v>11</v>
      </c>
      <c r="Y93" s="1">
        <v>0</v>
      </c>
      <c r="Z93" s="1">
        <v>0</v>
      </c>
      <c r="AA93" s="1">
        <v>0</v>
      </c>
      <c r="AB93" s="1">
        <v>30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34</v>
      </c>
      <c r="AS93" s="1">
        <v>0</v>
      </c>
      <c r="AT93" s="1">
        <v>0</v>
      </c>
      <c r="AU93" s="1">
        <v>0</v>
      </c>
      <c r="AV93" s="1">
        <v>30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3</v>
      </c>
      <c r="BC93" s="1">
        <v>0</v>
      </c>
      <c r="BD93" s="1">
        <v>0</v>
      </c>
      <c r="BE93" s="1">
        <v>0</v>
      </c>
      <c r="BF93" s="1">
        <v>36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>
      <c r="A94" s="1">
        <v>70073</v>
      </c>
      <c r="B94" s="1" t="s">
        <v>158</v>
      </c>
      <c r="C94" s="1">
        <v>24</v>
      </c>
      <c r="D94" s="1">
        <v>285</v>
      </c>
      <c r="E94" s="1" t="s">
        <v>64</v>
      </c>
      <c r="F94" s="1">
        <v>570</v>
      </c>
      <c r="G94" s="1" t="s">
        <v>72</v>
      </c>
      <c r="H94" s="2">
        <v>36.869999999999997</v>
      </c>
      <c r="I94" s="2">
        <v>884.88</v>
      </c>
      <c r="J94" s="10">
        <f t="shared" si="2"/>
        <v>0</v>
      </c>
      <c r="K94" s="11">
        <f t="shared" si="3"/>
        <v>0</v>
      </c>
      <c r="L94" s="1">
        <v>0.12</v>
      </c>
      <c r="M94" s="1">
        <v>1.17</v>
      </c>
      <c r="N94" s="5"/>
      <c r="O94" s="1">
        <v>0.67</v>
      </c>
      <c r="P94" s="1">
        <v>4.04</v>
      </c>
      <c r="Q94" s="5"/>
      <c r="R94" s="1">
        <v>3.42</v>
      </c>
      <c r="S94" s="1">
        <v>0</v>
      </c>
      <c r="T94" s="5"/>
      <c r="U94" s="1">
        <v>0</v>
      </c>
      <c r="V94" s="15">
        <v>3723.87</v>
      </c>
      <c r="W94" s="2">
        <v>4608.75</v>
      </c>
      <c r="X94" s="1">
        <v>3</v>
      </c>
      <c r="Y94" s="1">
        <v>0</v>
      </c>
      <c r="Z94" s="1">
        <v>0</v>
      </c>
      <c r="AA94" s="1">
        <v>0</v>
      </c>
      <c r="AB94" s="1">
        <v>28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16</v>
      </c>
      <c r="AS94" s="1">
        <v>0</v>
      </c>
      <c r="AT94" s="1">
        <v>0</v>
      </c>
      <c r="AU94" s="1">
        <v>0</v>
      </c>
      <c r="AV94" s="1">
        <v>97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82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>
      <c r="A95" s="1">
        <v>70036</v>
      </c>
      <c r="B95" s="1" t="s">
        <v>214</v>
      </c>
      <c r="C95" s="1">
        <v>15</v>
      </c>
      <c r="D95" s="1">
        <v>285</v>
      </c>
      <c r="E95" s="1" t="s">
        <v>64</v>
      </c>
      <c r="F95" s="1">
        <v>562</v>
      </c>
      <c r="G95" s="1" t="s">
        <v>65</v>
      </c>
      <c r="H95" s="2">
        <v>28.82</v>
      </c>
      <c r="I95" s="2">
        <v>432.3</v>
      </c>
      <c r="J95" s="10">
        <f t="shared" si="2"/>
        <v>0</v>
      </c>
      <c r="K95" s="11">
        <f t="shared" si="3"/>
        <v>0</v>
      </c>
      <c r="L95" s="1">
        <v>2.27</v>
      </c>
      <c r="M95" s="1">
        <v>84.2</v>
      </c>
      <c r="N95" s="5"/>
      <c r="O95" s="1">
        <v>3</v>
      </c>
      <c r="P95" s="1">
        <v>5</v>
      </c>
      <c r="Q95" s="5"/>
      <c r="R95" s="1">
        <v>3</v>
      </c>
      <c r="S95" s="1">
        <v>0.93</v>
      </c>
      <c r="T95" s="5"/>
      <c r="U95" s="1">
        <v>0</v>
      </c>
      <c r="V95" s="15">
        <v>3573.68</v>
      </c>
      <c r="W95" s="2">
        <v>38964.639999999999</v>
      </c>
      <c r="X95" s="1">
        <v>34</v>
      </c>
      <c r="Y95" s="1">
        <v>0</v>
      </c>
      <c r="Z95" s="1">
        <v>0</v>
      </c>
      <c r="AA95" s="1">
        <v>0</v>
      </c>
      <c r="AB95" s="1">
        <v>1263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45</v>
      </c>
      <c r="AS95" s="1">
        <v>0</v>
      </c>
      <c r="AT95" s="1">
        <v>0</v>
      </c>
      <c r="AU95" s="1">
        <v>0</v>
      </c>
      <c r="AV95" s="1">
        <v>75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45</v>
      </c>
      <c r="BC95" s="1">
        <v>0</v>
      </c>
      <c r="BD95" s="1">
        <v>0</v>
      </c>
      <c r="BE95" s="1">
        <v>0</v>
      </c>
      <c r="BF95" s="1">
        <v>14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>
      <c r="A96" s="1">
        <v>70032</v>
      </c>
      <c r="B96" s="1" t="s">
        <v>221</v>
      </c>
      <c r="C96" s="1">
        <v>20</v>
      </c>
      <c r="D96" s="1">
        <v>285</v>
      </c>
      <c r="E96" s="1" t="s">
        <v>64</v>
      </c>
      <c r="F96" s="1">
        <v>558</v>
      </c>
      <c r="G96" s="1" t="s">
        <v>67</v>
      </c>
      <c r="H96" s="2">
        <v>86.35</v>
      </c>
      <c r="I96" s="2">
        <v>1727</v>
      </c>
      <c r="J96" s="10">
        <f t="shared" si="2"/>
        <v>0</v>
      </c>
      <c r="K96" s="11">
        <f t="shared" si="3"/>
        <v>0</v>
      </c>
      <c r="L96" s="1">
        <v>0.55000000000000004</v>
      </c>
      <c r="M96" s="1">
        <v>5.55</v>
      </c>
      <c r="N96" s="5"/>
      <c r="O96" s="1">
        <v>0.5</v>
      </c>
      <c r="P96" s="1">
        <v>0</v>
      </c>
      <c r="Q96" s="5"/>
      <c r="R96" s="1">
        <v>1</v>
      </c>
      <c r="S96" s="1">
        <v>1.85</v>
      </c>
      <c r="T96" s="5"/>
      <c r="U96" s="1">
        <v>0</v>
      </c>
      <c r="V96" s="15">
        <v>3540.35</v>
      </c>
      <c r="W96" s="2">
        <v>12779.8</v>
      </c>
      <c r="X96" s="1">
        <v>11</v>
      </c>
      <c r="Y96" s="1">
        <v>0</v>
      </c>
      <c r="Z96" s="1">
        <v>0</v>
      </c>
      <c r="AA96" s="1">
        <v>0</v>
      </c>
      <c r="AB96" s="1">
        <v>111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20</v>
      </c>
      <c r="BC96" s="1">
        <v>0</v>
      </c>
      <c r="BD96" s="1">
        <v>0</v>
      </c>
      <c r="BE96" s="1">
        <v>0</v>
      </c>
      <c r="BF96" s="1">
        <v>37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>
      <c r="A97" s="1">
        <v>70140</v>
      </c>
      <c r="B97" s="1" t="s">
        <v>206</v>
      </c>
      <c r="C97" s="1">
        <v>1</v>
      </c>
      <c r="D97" s="1">
        <v>285</v>
      </c>
      <c r="E97" s="1" t="s">
        <v>64</v>
      </c>
      <c r="F97" s="1">
        <v>558</v>
      </c>
      <c r="G97" s="1" t="s">
        <v>67</v>
      </c>
      <c r="H97" s="2">
        <v>1168.8399999999999</v>
      </c>
      <c r="I97" s="2">
        <v>1168.8399999999999</v>
      </c>
      <c r="J97" s="10">
        <f t="shared" si="2"/>
        <v>0</v>
      </c>
      <c r="K97" s="11">
        <f t="shared" si="3"/>
        <v>0</v>
      </c>
      <c r="L97" s="1">
        <v>1</v>
      </c>
      <c r="M97" s="1">
        <v>11</v>
      </c>
      <c r="N97" s="5"/>
      <c r="O97" s="1">
        <v>2</v>
      </c>
      <c r="P97" s="1">
        <v>0</v>
      </c>
      <c r="Q97" s="5"/>
      <c r="R97" s="1">
        <v>0</v>
      </c>
      <c r="S97" s="1">
        <v>58</v>
      </c>
      <c r="T97" s="5"/>
      <c r="U97" s="1">
        <v>0</v>
      </c>
      <c r="V97" s="15">
        <v>3506.52</v>
      </c>
      <c r="W97" s="2">
        <v>80649.960000000006</v>
      </c>
      <c r="X97" s="1">
        <v>1</v>
      </c>
      <c r="Y97" s="1">
        <v>0</v>
      </c>
      <c r="Z97" s="1">
        <v>0</v>
      </c>
      <c r="AA97" s="1">
        <v>0</v>
      </c>
      <c r="AB97" s="1">
        <v>11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58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>
      <c r="A98" s="1">
        <v>18071</v>
      </c>
      <c r="B98" s="1" t="s">
        <v>281</v>
      </c>
      <c r="C98" s="1">
        <v>24</v>
      </c>
      <c r="D98" s="1">
        <v>285</v>
      </c>
      <c r="E98" s="1" t="s">
        <v>64</v>
      </c>
      <c r="F98" s="1">
        <v>285</v>
      </c>
      <c r="G98" s="1" t="s">
        <v>64</v>
      </c>
      <c r="H98" s="2">
        <v>51.47</v>
      </c>
      <c r="I98" s="2">
        <v>1235.28</v>
      </c>
      <c r="J98" s="10">
        <f t="shared" si="2"/>
        <v>0</v>
      </c>
      <c r="K98" s="11">
        <f t="shared" si="3"/>
        <v>0</v>
      </c>
      <c r="L98" s="1">
        <v>0.67</v>
      </c>
      <c r="M98" s="1">
        <v>2.08</v>
      </c>
      <c r="N98" s="5"/>
      <c r="O98" s="1">
        <v>1.62</v>
      </c>
      <c r="P98" s="1">
        <v>0.38</v>
      </c>
      <c r="Q98" s="5"/>
      <c r="R98" s="1">
        <v>0.54</v>
      </c>
      <c r="S98" s="1">
        <v>0.67</v>
      </c>
      <c r="T98" s="5"/>
      <c r="U98" s="1">
        <v>0</v>
      </c>
      <c r="V98" s="15">
        <v>3499.96</v>
      </c>
      <c r="W98" s="2">
        <v>3860.25</v>
      </c>
      <c r="X98" s="1">
        <v>16</v>
      </c>
      <c r="Y98" s="1">
        <v>0</v>
      </c>
      <c r="Z98" s="1">
        <v>0</v>
      </c>
      <c r="AA98" s="1">
        <v>0</v>
      </c>
      <c r="AB98" s="1">
        <v>50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39</v>
      </c>
      <c r="AS98" s="1">
        <v>0</v>
      </c>
      <c r="AT98" s="1">
        <v>0</v>
      </c>
      <c r="AU98" s="1">
        <v>0</v>
      </c>
      <c r="AV98" s="1">
        <v>9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13</v>
      </c>
      <c r="BC98" s="1">
        <v>0</v>
      </c>
      <c r="BD98" s="1">
        <v>0</v>
      </c>
      <c r="BE98" s="1">
        <v>0</v>
      </c>
      <c r="BF98" s="1">
        <v>16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>
      <c r="A99" s="1">
        <v>70045</v>
      </c>
      <c r="B99" s="1" t="s">
        <v>209</v>
      </c>
      <c r="C99" s="1">
        <v>16</v>
      </c>
      <c r="D99" s="1">
        <v>285</v>
      </c>
      <c r="E99" s="1" t="s">
        <v>64</v>
      </c>
      <c r="F99" s="1">
        <v>387</v>
      </c>
      <c r="G99" s="1" t="s">
        <v>94</v>
      </c>
      <c r="H99" s="2">
        <v>45.31</v>
      </c>
      <c r="I99" s="2">
        <v>724.96</v>
      </c>
      <c r="J99" s="10">
        <f t="shared" si="2"/>
        <v>0</v>
      </c>
      <c r="K99" s="11">
        <f t="shared" si="3"/>
        <v>0</v>
      </c>
      <c r="L99" s="1">
        <v>0</v>
      </c>
      <c r="M99" s="1">
        <v>0.62</v>
      </c>
      <c r="N99" s="5"/>
      <c r="O99" s="1">
        <v>3.56</v>
      </c>
      <c r="P99" s="1">
        <v>0</v>
      </c>
      <c r="Q99" s="5"/>
      <c r="R99" s="1">
        <v>1.1200000000000001</v>
      </c>
      <c r="S99" s="1">
        <v>2.88</v>
      </c>
      <c r="T99" s="5"/>
      <c r="U99" s="1">
        <v>0</v>
      </c>
      <c r="V99" s="15">
        <v>3398.25</v>
      </c>
      <c r="W99" s="2">
        <v>2537.36</v>
      </c>
      <c r="X99" s="1">
        <v>0</v>
      </c>
      <c r="Y99" s="1">
        <v>0</v>
      </c>
      <c r="Z99" s="1">
        <v>0</v>
      </c>
      <c r="AA99" s="1">
        <v>0</v>
      </c>
      <c r="AB99" s="1">
        <v>10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57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18</v>
      </c>
      <c r="BC99" s="1">
        <v>0</v>
      </c>
      <c r="BD99" s="1">
        <v>0</v>
      </c>
      <c r="BE99" s="1">
        <v>0</v>
      </c>
      <c r="BF99" s="1">
        <v>46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>
      <c r="A100" s="1">
        <v>70407</v>
      </c>
      <c r="B100" s="1" t="s">
        <v>220</v>
      </c>
      <c r="C100" s="1">
        <v>20</v>
      </c>
      <c r="D100" s="1">
        <v>285</v>
      </c>
      <c r="E100" s="1" t="s">
        <v>64</v>
      </c>
      <c r="F100" s="1">
        <v>557</v>
      </c>
      <c r="G100" s="1" t="s">
        <v>69</v>
      </c>
      <c r="H100" s="2">
        <v>71.849999999999994</v>
      </c>
      <c r="I100" s="2">
        <v>1437</v>
      </c>
      <c r="J100" s="10">
        <f t="shared" si="2"/>
        <v>0</v>
      </c>
      <c r="K100" s="11">
        <f t="shared" si="3"/>
        <v>0</v>
      </c>
      <c r="L100" s="1">
        <v>0.45</v>
      </c>
      <c r="M100" s="1">
        <v>0.65</v>
      </c>
      <c r="N100" s="5"/>
      <c r="O100" s="1">
        <v>1.1499999999999999</v>
      </c>
      <c r="P100" s="1">
        <v>2.2999999999999998</v>
      </c>
      <c r="Q100" s="5"/>
      <c r="R100" s="1">
        <v>0.75</v>
      </c>
      <c r="S100" s="1">
        <v>2.6</v>
      </c>
      <c r="T100" s="5"/>
      <c r="U100" s="1">
        <v>0</v>
      </c>
      <c r="V100" s="15">
        <v>3376.95</v>
      </c>
      <c r="W100" s="2">
        <v>7975.35</v>
      </c>
      <c r="X100" s="1">
        <v>9</v>
      </c>
      <c r="Y100" s="1">
        <v>0</v>
      </c>
      <c r="Z100" s="1">
        <v>0</v>
      </c>
      <c r="AA100" s="1">
        <v>0</v>
      </c>
      <c r="AB100" s="1">
        <v>13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23</v>
      </c>
      <c r="AS100" s="1">
        <v>0</v>
      </c>
      <c r="AT100" s="1">
        <v>0</v>
      </c>
      <c r="AU100" s="1">
        <v>0</v>
      </c>
      <c r="AV100" s="1">
        <v>46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15</v>
      </c>
      <c r="BC100" s="1">
        <v>0</v>
      </c>
      <c r="BD100" s="1">
        <v>0</v>
      </c>
      <c r="BE100" s="1">
        <v>0</v>
      </c>
      <c r="BF100" s="1">
        <v>52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>
      <c r="A101" s="1">
        <v>70406</v>
      </c>
      <c r="B101" s="1" t="s">
        <v>180</v>
      </c>
      <c r="C101" s="1">
        <v>20</v>
      </c>
      <c r="D101" s="1">
        <v>285</v>
      </c>
      <c r="E101" s="1" t="s">
        <v>64</v>
      </c>
      <c r="F101" s="1">
        <v>562</v>
      </c>
      <c r="G101" s="1" t="s">
        <v>65</v>
      </c>
      <c r="H101" s="2">
        <v>68.760000000000005</v>
      </c>
      <c r="I101" s="2">
        <v>1375.2</v>
      </c>
      <c r="J101" s="10">
        <f t="shared" si="2"/>
        <v>0</v>
      </c>
      <c r="K101" s="11">
        <f t="shared" si="3"/>
        <v>0</v>
      </c>
      <c r="L101" s="1">
        <v>0.25</v>
      </c>
      <c r="M101" s="1">
        <v>3.25</v>
      </c>
      <c r="N101" s="5"/>
      <c r="O101" s="1">
        <v>1.65</v>
      </c>
      <c r="P101" s="1">
        <v>2</v>
      </c>
      <c r="Q101" s="5"/>
      <c r="R101" s="1">
        <v>0.55000000000000004</v>
      </c>
      <c r="S101" s="1">
        <v>1</v>
      </c>
      <c r="T101" s="5"/>
      <c r="U101" s="1">
        <v>0</v>
      </c>
      <c r="V101" s="15">
        <v>3369.24</v>
      </c>
      <c r="W101" s="2">
        <v>8595</v>
      </c>
      <c r="X101" s="1">
        <v>5</v>
      </c>
      <c r="Y101" s="1">
        <v>0</v>
      </c>
      <c r="Z101" s="1">
        <v>0</v>
      </c>
      <c r="AA101" s="1">
        <v>0</v>
      </c>
      <c r="AB101" s="1">
        <v>65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33</v>
      </c>
      <c r="AS101" s="1">
        <v>0</v>
      </c>
      <c r="AT101" s="1">
        <v>0</v>
      </c>
      <c r="AU101" s="1">
        <v>0</v>
      </c>
      <c r="AV101" s="1">
        <v>40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11</v>
      </c>
      <c r="BC101" s="1">
        <v>0</v>
      </c>
      <c r="BD101" s="1">
        <v>0</v>
      </c>
      <c r="BE101" s="1">
        <v>0</v>
      </c>
      <c r="BF101" s="1">
        <v>20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>
      <c r="A102" s="1">
        <v>70120</v>
      </c>
      <c r="B102" s="1" t="s">
        <v>189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36</v>
      </c>
      <c r="I102" s="2">
        <v>864</v>
      </c>
      <c r="J102" s="10">
        <f t="shared" si="2"/>
        <v>0</v>
      </c>
      <c r="K102" s="11">
        <f t="shared" si="3"/>
        <v>0</v>
      </c>
      <c r="L102" s="1">
        <v>0</v>
      </c>
      <c r="M102" s="1">
        <v>0</v>
      </c>
      <c r="N102" s="5"/>
      <c r="O102" s="1">
        <v>3.54</v>
      </c>
      <c r="P102" s="1">
        <v>1.1200000000000001</v>
      </c>
      <c r="Q102" s="5"/>
      <c r="R102" s="1">
        <v>0.25</v>
      </c>
      <c r="S102" s="1">
        <v>2.83</v>
      </c>
      <c r="T102" s="5"/>
      <c r="U102" s="1">
        <v>0</v>
      </c>
      <c r="V102" s="15">
        <v>3276</v>
      </c>
      <c r="W102" s="2">
        <v>3420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85</v>
      </c>
      <c r="AS102" s="1">
        <v>0</v>
      </c>
      <c r="AT102" s="1">
        <v>0</v>
      </c>
      <c r="AU102" s="1">
        <v>0</v>
      </c>
      <c r="AV102" s="1">
        <v>27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6</v>
      </c>
      <c r="BC102" s="1">
        <v>0</v>
      </c>
      <c r="BD102" s="1">
        <v>0</v>
      </c>
      <c r="BE102" s="1">
        <v>0</v>
      </c>
      <c r="BF102" s="1">
        <v>68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>
      <c r="A103" s="1">
        <v>70147</v>
      </c>
      <c r="B103" s="1" t="s">
        <v>232</v>
      </c>
      <c r="C103" s="1">
        <v>40</v>
      </c>
      <c r="D103" s="1">
        <v>285</v>
      </c>
      <c r="E103" s="1" t="s">
        <v>64</v>
      </c>
      <c r="F103" s="1">
        <v>974</v>
      </c>
      <c r="G103" s="1" t="s">
        <v>110</v>
      </c>
      <c r="H103" s="2">
        <v>30.79</v>
      </c>
      <c r="I103" s="2">
        <v>1231.5999999999999</v>
      </c>
      <c r="J103" s="10">
        <f t="shared" si="2"/>
        <v>0</v>
      </c>
      <c r="K103" s="11">
        <f t="shared" si="3"/>
        <v>0</v>
      </c>
      <c r="L103" s="1">
        <v>0.9</v>
      </c>
      <c r="M103" s="1">
        <v>3.1</v>
      </c>
      <c r="N103" s="5"/>
      <c r="O103" s="1">
        <v>0.5</v>
      </c>
      <c r="P103" s="1">
        <v>1.5</v>
      </c>
      <c r="Q103" s="5"/>
      <c r="R103" s="1">
        <v>1.18</v>
      </c>
      <c r="S103" s="1">
        <v>4.03</v>
      </c>
      <c r="T103" s="5"/>
      <c r="U103" s="1">
        <v>0</v>
      </c>
      <c r="V103" s="15">
        <v>3171.37</v>
      </c>
      <c r="W103" s="2">
        <v>10622.55</v>
      </c>
      <c r="X103" s="1">
        <v>36</v>
      </c>
      <c r="Y103" s="1">
        <v>0</v>
      </c>
      <c r="Z103" s="1">
        <v>0</v>
      </c>
      <c r="AA103" s="1">
        <v>0</v>
      </c>
      <c r="AB103" s="1">
        <v>124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20</v>
      </c>
      <c r="AS103" s="1">
        <v>0</v>
      </c>
      <c r="AT103" s="1">
        <v>0</v>
      </c>
      <c r="AU103" s="1">
        <v>0</v>
      </c>
      <c r="AV103" s="1">
        <v>60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47</v>
      </c>
      <c r="BC103" s="1">
        <v>0</v>
      </c>
      <c r="BD103" s="1">
        <v>0</v>
      </c>
      <c r="BE103" s="1">
        <v>0</v>
      </c>
      <c r="BF103" s="1">
        <v>161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>
      <c r="A104" s="1">
        <v>70020</v>
      </c>
      <c r="B104" s="1" t="s">
        <v>170</v>
      </c>
      <c r="C104" s="1">
        <v>12</v>
      </c>
      <c r="D104" s="1">
        <v>285</v>
      </c>
      <c r="E104" s="1" t="s">
        <v>64</v>
      </c>
      <c r="F104" s="1">
        <v>558</v>
      </c>
      <c r="G104" s="1" t="s">
        <v>67</v>
      </c>
      <c r="H104" s="2">
        <v>77.97</v>
      </c>
      <c r="I104" s="2">
        <v>935.64</v>
      </c>
      <c r="J104" s="10">
        <f t="shared" si="2"/>
        <v>0</v>
      </c>
      <c r="K104" s="11">
        <f t="shared" si="3"/>
        <v>0</v>
      </c>
      <c r="L104" s="1">
        <v>1.17</v>
      </c>
      <c r="M104" s="1">
        <v>7.42</v>
      </c>
      <c r="N104" s="5"/>
      <c r="O104" s="1">
        <v>0</v>
      </c>
      <c r="P104" s="1">
        <v>0</v>
      </c>
      <c r="Q104" s="5"/>
      <c r="R104" s="1">
        <v>2.17</v>
      </c>
      <c r="S104" s="1">
        <v>15.5</v>
      </c>
      <c r="T104" s="5"/>
      <c r="U104" s="1">
        <v>0</v>
      </c>
      <c r="V104" s="15">
        <v>3118.8</v>
      </c>
      <c r="W104" s="2">
        <v>21441.75</v>
      </c>
      <c r="X104" s="1">
        <v>14</v>
      </c>
      <c r="Y104" s="1">
        <v>0</v>
      </c>
      <c r="Z104" s="1">
        <v>0</v>
      </c>
      <c r="AA104" s="1">
        <v>0</v>
      </c>
      <c r="AB104" s="1">
        <v>89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26</v>
      </c>
      <c r="BC104" s="1">
        <v>0</v>
      </c>
      <c r="BD104" s="1">
        <v>0</v>
      </c>
      <c r="BE104" s="1">
        <v>0</v>
      </c>
      <c r="BF104" s="1">
        <v>186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>
      <c r="A105" s="1">
        <v>70033</v>
      </c>
      <c r="B105" s="1" t="s">
        <v>179</v>
      </c>
      <c r="C105" s="1">
        <v>18</v>
      </c>
      <c r="D105" s="1">
        <v>285</v>
      </c>
      <c r="E105" s="1" t="s">
        <v>64</v>
      </c>
      <c r="F105" s="1">
        <v>991</v>
      </c>
      <c r="G105" s="1" t="s">
        <v>141</v>
      </c>
      <c r="H105" s="2">
        <v>54.85</v>
      </c>
      <c r="I105" s="2">
        <v>987.3</v>
      </c>
      <c r="J105" s="10">
        <f t="shared" si="2"/>
        <v>0</v>
      </c>
      <c r="K105" s="11">
        <f t="shared" si="3"/>
        <v>0</v>
      </c>
      <c r="L105" s="1">
        <v>1.78</v>
      </c>
      <c r="M105" s="1">
        <v>5.94</v>
      </c>
      <c r="N105" s="5"/>
      <c r="O105" s="1">
        <v>1.22</v>
      </c>
      <c r="P105" s="1">
        <v>6</v>
      </c>
      <c r="Q105" s="5"/>
      <c r="R105" s="1">
        <v>0.06</v>
      </c>
      <c r="S105" s="1">
        <v>1.22</v>
      </c>
      <c r="T105" s="5"/>
      <c r="U105" s="1">
        <v>0</v>
      </c>
      <c r="V105" s="15">
        <v>3016.75</v>
      </c>
      <c r="W105" s="2">
        <v>12999.45</v>
      </c>
      <c r="X105" s="1">
        <v>32</v>
      </c>
      <c r="Y105" s="1">
        <v>0</v>
      </c>
      <c r="Z105" s="1">
        <v>0</v>
      </c>
      <c r="AA105" s="1">
        <v>0</v>
      </c>
      <c r="AB105" s="1">
        <v>107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22</v>
      </c>
      <c r="AS105" s="1">
        <v>0</v>
      </c>
      <c r="AT105" s="1">
        <v>0</v>
      </c>
      <c r="AU105" s="1">
        <v>0</v>
      </c>
      <c r="AV105" s="1">
        <v>108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</v>
      </c>
      <c r="BC105" s="1">
        <v>0</v>
      </c>
      <c r="BD105" s="1">
        <v>0</v>
      </c>
      <c r="BE105" s="1">
        <v>0</v>
      </c>
      <c r="BF105" s="1">
        <v>22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>
      <c r="A106" s="1">
        <v>75000</v>
      </c>
      <c r="B106" s="1" t="s">
        <v>156</v>
      </c>
      <c r="C106" s="1">
        <v>25</v>
      </c>
      <c r="D106" s="1">
        <v>285</v>
      </c>
      <c r="E106" s="1" t="s">
        <v>64</v>
      </c>
      <c r="F106" s="1">
        <v>285</v>
      </c>
      <c r="G106" s="1" t="s">
        <v>64</v>
      </c>
      <c r="H106" s="2">
        <v>32.270000000000003</v>
      </c>
      <c r="I106" s="2">
        <v>806.75</v>
      </c>
      <c r="J106" s="10">
        <f t="shared" si="2"/>
        <v>0</v>
      </c>
      <c r="K106" s="11">
        <f t="shared" si="3"/>
        <v>0</v>
      </c>
      <c r="L106" s="1">
        <v>0.56000000000000005</v>
      </c>
      <c r="M106" s="1">
        <v>1</v>
      </c>
      <c r="N106" s="5"/>
      <c r="O106" s="1">
        <v>0.88</v>
      </c>
      <c r="P106" s="1">
        <v>1.96</v>
      </c>
      <c r="Q106" s="5"/>
      <c r="R106" s="1">
        <v>2.2799999999999998</v>
      </c>
      <c r="S106" s="1">
        <v>3.92</v>
      </c>
      <c r="T106" s="5"/>
      <c r="U106" s="1">
        <v>0</v>
      </c>
      <c r="V106" s="15">
        <v>3001.11</v>
      </c>
      <c r="W106" s="2">
        <v>5550.44</v>
      </c>
      <c r="X106" s="1">
        <v>14</v>
      </c>
      <c r="Y106" s="1">
        <v>0</v>
      </c>
      <c r="Z106" s="1">
        <v>0</v>
      </c>
      <c r="AA106" s="1">
        <v>0</v>
      </c>
      <c r="AB106" s="1">
        <v>25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22</v>
      </c>
      <c r="AS106" s="1">
        <v>0</v>
      </c>
      <c r="AT106" s="1">
        <v>0</v>
      </c>
      <c r="AU106" s="1">
        <v>0</v>
      </c>
      <c r="AV106" s="1">
        <v>49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57</v>
      </c>
      <c r="BC106" s="1">
        <v>0</v>
      </c>
      <c r="BD106" s="1">
        <v>0</v>
      </c>
      <c r="BE106" s="1">
        <v>0</v>
      </c>
      <c r="BF106" s="1">
        <v>98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>
      <c r="A107" s="1">
        <v>70200</v>
      </c>
      <c r="B107" s="1" t="s">
        <v>176</v>
      </c>
      <c r="C107" s="1">
        <v>24</v>
      </c>
      <c r="D107" s="1">
        <v>285</v>
      </c>
      <c r="E107" s="1" t="s">
        <v>64</v>
      </c>
      <c r="F107" s="1">
        <v>565</v>
      </c>
      <c r="G107" s="1" t="s">
        <v>94</v>
      </c>
      <c r="H107" s="2">
        <v>34.74</v>
      </c>
      <c r="I107" s="2">
        <v>833.76</v>
      </c>
      <c r="J107" s="10">
        <f t="shared" si="2"/>
        <v>0</v>
      </c>
      <c r="K107" s="11">
        <f t="shared" si="3"/>
        <v>0</v>
      </c>
      <c r="L107" s="1">
        <v>0.5</v>
      </c>
      <c r="M107" s="1">
        <v>0.28999999999999998</v>
      </c>
      <c r="N107" s="5"/>
      <c r="O107" s="1">
        <v>3</v>
      </c>
      <c r="P107" s="1">
        <v>8.8800000000000008</v>
      </c>
      <c r="Q107" s="5"/>
      <c r="R107" s="1">
        <v>0</v>
      </c>
      <c r="S107" s="1">
        <v>0.04</v>
      </c>
      <c r="T107" s="5"/>
      <c r="U107" s="1">
        <v>0</v>
      </c>
      <c r="V107" s="15">
        <v>2918.16</v>
      </c>
      <c r="W107" s="2">
        <v>7677.54</v>
      </c>
      <c r="X107" s="1">
        <v>12</v>
      </c>
      <c r="Y107" s="1">
        <v>0</v>
      </c>
      <c r="Z107" s="1">
        <v>0</v>
      </c>
      <c r="AA107" s="1">
        <v>0</v>
      </c>
      <c r="AB107" s="1">
        <v>7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72</v>
      </c>
      <c r="AS107" s="1">
        <v>0</v>
      </c>
      <c r="AT107" s="1">
        <v>0</v>
      </c>
      <c r="AU107" s="1">
        <v>0</v>
      </c>
      <c r="AV107" s="1">
        <v>213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>
      <c r="A108" s="1">
        <v>70306</v>
      </c>
      <c r="B108" s="1" t="s">
        <v>204</v>
      </c>
      <c r="C108" s="1">
        <v>16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81.209999999999994</v>
      </c>
      <c r="I108" s="2">
        <v>1299.3599999999999</v>
      </c>
      <c r="J108" s="10">
        <f t="shared" si="2"/>
        <v>0</v>
      </c>
      <c r="K108" s="11">
        <f t="shared" si="3"/>
        <v>0</v>
      </c>
      <c r="L108" s="1">
        <v>0</v>
      </c>
      <c r="M108" s="1">
        <v>0</v>
      </c>
      <c r="N108" s="5"/>
      <c r="O108" s="1">
        <v>1.5</v>
      </c>
      <c r="P108" s="1">
        <v>0.75</v>
      </c>
      <c r="Q108" s="5"/>
      <c r="R108" s="1">
        <v>0.62</v>
      </c>
      <c r="S108" s="1">
        <v>1.5</v>
      </c>
      <c r="T108" s="5"/>
      <c r="U108" s="1">
        <v>0</v>
      </c>
      <c r="V108" s="15">
        <v>2761.14</v>
      </c>
      <c r="W108" s="2">
        <v>2923.56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24</v>
      </c>
      <c r="AS108" s="1">
        <v>0</v>
      </c>
      <c r="AT108" s="1">
        <v>0</v>
      </c>
      <c r="AU108" s="1">
        <v>0</v>
      </c>
      <c r="AV108" s="1">
        <v>12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10</v>
      </c>
      <c r="BC108" s="1">
        <v>0</v>
      </c>
      <c r="BD108" s="1">
        <v>0</v>
      </c>
      <c r="BE108" s="1">
        <v>0</v>
      </c>
      <c r="BF108" s="1">
        <v>24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>
      <c r="A109" s="1">
        <v>70245</v>
      </c>
      <c r="B109" s="1" t="s">
        <v>217</v>
      </c>
      <c r="C109" s="1">
        <v>8</v>
      </c>
      <c r="D109" s="1">
        <v>285</v>
      </c>
      <c r="E109" s="1" t="s">
        <v>64</v>
      </c>
      <c r="F109" s="1">
        <v>387</v>
      </c>
      <c r="G109" s="1" t="s">
        <v>94</v>
      </c>
      <c r="H109" s="2">
        <v>73.37</v>
      </c>
      <c r="I109" s="2">
        <v>586.96</v>
      </c>
      <c r="J109" s="10">
        <f t="shared" si="2"/>
        <v>0</v>
      </c>
      <c r="K109" s="11">
        <f t="shared" si="3"/>
        <v>0</v>
      </c>
      <c r="L109" s="1">
        <v>1.1200000000000001</v>
      </c>
      <c r="M109" s="1">
        <v>3</v>
      </c>
      <c r="N109" s="5"/>
      <c r="O109" s="1">
        <v>2.5</v>
      </c>
      <c r="P109" s="1">
        <v>7.5</v>
      </c>
      <c r="Q109" s="5"/>
      <c r="R109" s="1">
        <v>1</v>
      </c>
      <c r="S109" s="1">
        <v>4.88</v>
      </c>
      <c r="T109" s="5"/>
      <c r="U109" s="1">
        <v>0</v>
      </c>
      <c r="V109" s="15">
        <v>2714.69</v>
      </c>
      <c r="W109" s="2">
        <v>9024.51</v>
      </c>
      <c r="X109" s="1">
        <v>9</v>
      </c>
      <c r="Y109" s="1">
        <v>0</v>
      </c>
      <c r="Z109" s="1">
        <v>0</v>
      </c>
      <c r="AA109" s="1">
        <v>0</v>
      </c>
      <c r="AB109" s="1">
        <v>24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20</v>
      </c>
      <c r="AS109" s="1">
        <v>0</v>
      </c>
      <c r="AT109" s="1">
        <v>0</v>
      </c>
      <c r="AU109" s="1">
        <v>0</v>
      </c>
      <c r="AV109" s="1">
        <v>60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8</v>
      </c>
      <c r="BC109" s="1">
        <v>0</v>
      </c>
      <c r="BD109" s="1">
        <v>0</v>
      </c>
      <c r="BE109" s="1">
        <v>0</v>
      </c>
      <c r="BF109" s="1">
        <v>39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>
      <c r="A110" s="1">
        <v>70253</v>
      </c>
      <c r="B110" s="1" t="s">
        <v>111</v>
      </c>
      <c r="C110" s="1">
        <v>12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98.03</v>
      </c>
      <c r="I110" s="2">
        <v>1176.3599999999999</v>
      </c>
      <c r="J110" s="10">
        <f t="shared" si="2"/>
        <v>0</v>
      </c>
      <c r="K110" s="11">
        <f t="shared" si="3"/>
        <v>0</v>
      </c>
      <c r="L110" s="1">
        <v>0</v>
      </c>
      <c r="M110" s="1">
        <v>-0.08</v>
      </c>
      <c r="N110" s="5"/>
      <c r="O110" s="1">
        <v>0</v>
      </c>
      <c r="P110" s="1">
        <v>0</v>
      </c>
      <c r="Q110" s="16"/>
      <c r="R110" s="1">
        <v>2.25</v>
      </c>
      <c r="S110" s="1">
        <v>0</v>
      </c>
      <c r="T110" s="5"/>
      <c r="U110" s="1">
        <v>0</v>
      </c>
      <c r="V110" s="15">
        <v>2646.81</v>
      </c>
      <c r="W110" s="2">
        <v>-98.03</v>
      </c>
      <c r="X110" s="1">
        <v>0</v>
      </c>
      <c r="Y110" s="1">
        <v>0</v>
      </c>
      <c r="Z110" s="1">
        <v>0</v>
      </c>
      <c r="AA110" s="1">
        <v>0</v>
      </c>
      <c r="AB110" s="1">
        <v>-1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27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>
      <c r="A111" s="1">
        <v>70138</v>
      </c>
      <c r="B111" s="1" t="s">
        <v>148</v>
      </c>
      <c r="C111" s="1">
        <v>12</v>
      </c>
      <c r="D111" s="1">
        <v>285</v>
      </c>
      <c r="E111" s="1" t="s">
        <v>64</v>
      </c>
      <c r="F111" s="1">
        <v>35</v>
      </c>
      <c r="G111" s="1" t="s">
        <v>76</v>
      </c>
      <c r="H111" s="2">
        <v>73.620900000000006</v>
      </c>
      <c r="I111" s="2">
        <v>883.45079999999996</v>
      </c>
      <c r="J111" s="10">
        <f t="shared" si="2"/>
        <v>0</v>
      </c>
      <c r="K111" s="11">
        <f t="shared" si="3"/>
        <v>0</v>
      </c>
      <c r="L111" s="1">
        <v>0.25</v>
      </c>
      <c r="M111" s="1">
        <v>16.670000000000002</v>
      </c>
      <c r="N111" s="5"/>
      <c r="O111" s="1">
        <v>1.42</v>
      </c>
      <c r="P111" s="1">
        <v>0.67</v>
      </c>
      <c r="Q111" s="5"/>
      <c r="R111" s="1">
        <v>1.08</v>
      </c>
      <c r="S111" s="1">
        <v>1.42</v>
      </c>
      <c r="T111" s="5"/>
      <c r="U111" s="1">
        <v>0</v>
      </c>
      <c r="V111" s="15">
        <v>2429.4899999999998</v>
      </c>
      <c r="W111" s="2">
        <v>16564.7</v>
      </c>
      <c r="X111" s="1">
        <v>3</v>
      </c>
      <c r="Y111" s="1">
        <v>0</v>
      </c>
      <c r="Z111" s="1">
        <v>0</v>
      </c>
      <c r="AA111" s="1">
        <v>0</v>
      </c>
      <c r="AB111" s="1">
        <v>200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17</v>
      </c>
      <c r="AS111" s="1">
        <v>0</v>
      </c>
      <c r="AT111" s="1">
        <v>0</v>
      </c>
      <c r="AU111" s="1">
        <v>0</v>
      </c>
      <c r="AV111" s="1">
        <v>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13</v>
      </c>
      <c r="BC111" s="1">
        <v>0</v>
      </c>
      <c r="BD111" s="1">
        <v>0</v>
      </c>
      <c r="BE111" s="1">
        <v>0</v>
      </c>
      <c r="BF111" s="1">
        <v>17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>
      <c r="A112" s="1">
        <v>70052</v>
      </c>
      <c r="B112" s="1" t="s">
        <v>202</v>
      </c>
      <c r="C112" s="1">
        <v>28</v>
      </c>
      <c r="D112" s="1">
        <v>285</v>
      </c>
      <c r="E112" s="1" t="s">
        <v>64</v>
      </c>
      <c r="F112" s="1">
        <v>974</v>
      </c>
      <c r="G112" s="1" t="s">
        <v>110</v>
      </c>
      <c r="H112" s="2">
        <v>37.870100000000001</v>
      </c>
      <c r="I112" s="2">
        <v>1060.3628000000001</v>
      </c>
      <c r="J112" s="10">
        <f t="shared" si="2"/>
        <v>0</v>
      </c>
      <c r="K112" s="11">
        <f t="shared" si="3"/>
        <v>0</v>
      </c>
      <c r="L112" s="1">
        <v>1.1100000000000001</v>
      </c>
      <c r="M112" s="1">
        <v>0.21</v>
      </c>
      <c r="N112" s="5"/>
      <c r="O112" s="1">
        <v>0.79</v>
      </c>
      <c r="P112" s="1">
        <v>2.11</v>
      </c>
      <c r="Q112" s="5"/>
      <c r="R112" s="1">
        <v>0.36</v>
      </c>
      <c r="S112" s="1">
        <v>0.21</v>
      </c>
      <c r="T112" s="5"/>
      <c r="U112" s="1">
        <v>0</v>
      </c>
      <c r="V112" s="15">
        <v>2385.8200000000002</v>
      </c>
      <c r="W112" s="2">
        <v>2688.78</v>
      </c>
      <c r="X112" s="1">
        <v>31</v>
      </c>
      <c r="Y112" s="1">
        <v>0</v>
      </c>
      <c r="Z112" s="1">
        <v>0</v>
      </c>
      <c r="AA112" s="1">
        <v>0</v>
      </c>
      <c r="AB112" s="1">
        <v>6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22</v>
      </c>
      <c r="AS112" s="1">
        <v>0</v>
      </c>
      <c r="AT112" s="1">
        <v>0</v>
      </c>
      <c r="AU112" s="1">
        <v>0</v>
      </c>
      <c r="AV112" s="1">
        <v>59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10</v>
      </c>
      <c r="BC112" s="1">
        <v>0</v>
      </c>
      <c r="BD112" s="1">
        <v>0</v>
      </c>
      <c r="BE112" s="1">
        <v>0</v>
      </c>
      <c r="BF112" s="1">
        <v>6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>
      <c r="A113" s="1">
        <v>70235</v>
      </c>
      <c r="B113" s="1" t="s">
        <v>274</v>
      </c>
      <c r="C113" s="1">
        <v>20</v>
      </c>
      <c r="D113" s="1">
        <v>285</v>
      </c>
      <c r="E113" s="1" t="s">
        <v>64</v>
      </c>
      <c r="F113" s="1">
        <v>558</v>
      </c>
      <c r="G113" s="1" t="s">
        <v>67</v>
      </c>
      <c r="H113" s="2">
        <v>63.65</v>
      </c>
      <c r="I113" s="2">
        <v>1273</v>
      </c>
      <c r="J113" s="10">
        <f t="shared" si="2"/>
        <v>0</v>
      </c>
      <c r="K113" s="11">
        <f t="shared" si="3"/>
        <v>0</v>
      </c>
      <c r="L113" s="1">
        <v>1.85</v>
      </c>
      <c r="M113" s="1">
        <v>0</v>
      </c>
      <c r="N113" s="5"/>
      <c r="O113" s="1">
        <v>0</v>
      </c>
      <c r="P113" s="1">
        <v>0</v>
      </c>
      <c r="Q113" s="5"/>
      <c r="R113" s="1">
        <v>0</v>
      </c>
      <c r="S113" s="1">
        <v>0</v>
      </c>
      <c r="T113" s="16"/>
      <c r="U113" s="1">
        <v>0</v>
      </c>
      <c r="V113" s="15">
        <v>2355.0500000000002</v>
      </c>
      <c r="W113" s="2">
        <v>0</v>
      </c>
      <c r="X113" s="1">
        <v>37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>
      <c r="A114" s="1">
        <v>70061</v>
      </c>
      <c r="B114" s="1" t="s">
        <v>131</v>
      </c>
      <c r="C114" s="1">
        <v>24</v>
      </c>
      <c r="D114" s="1">
        <v>285</v>
      </c>
      <c r="E114" s="1" t="s">
        <v>64</v>
      </c>
      <c r="F114" s="1">
        <v>570</v>
      </c>
      <c r="G114" s="1" t="s">
        <v>72</v>
      </c>
      <c r="H114" s="2">
        <v>34.97</v>
      </c>
      <c r="I114" s="2">
        <v>839.28</v>
      </c>
      <c r="J114" s="10">
        <f t="shared" si="2"/>
        <v>0</v>
      </c>
      <c r="K114" s="11">
        <f t="shared" si="3"/>
        <v>0</v>
      </c>
      <c r="L114" s="1">
        <v>-1.1200000000000001</v>
      </c>
      <c r="M114" s="1">
        <v>22.04</v>
      </c>
      <c r="N114" s="5"/>
      <c r="O114" s="1">
        <v>2.17</v>
      </c>
      <c r="P114" s="1">
        <v>16.079999999999998</v>
      </c>
      <c r="Q114" s="5"/>
      <c r="R114" s="1">
        <v>1.75</v>
      </c>
      <c r="S114" s="1">
        <v>18.670000000000002</v>
      </c>
      <c r="T114" s="5"/>
      <c r="U114" s="1">
        <v>0</v>
      </c>
      <c r="V114" s="15">
        <v>2342.9899999999998</v>
      </c>
      <c r="W114" s="2">
        <v>47664.11</v>
      </c>
      <c r="X114" s="1">
        <v>-27</v>
      </c>
      <c r="Y114" s="1">
        <v>0</v>
      </c>
      <c r="Z114" s="1">
        <v>0</v>
      </c>
      <c r="AA114" s="1">
        <v>0</v>
      </c>
      <c r="AB114" s="1">
        <v>529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52</v>
      </c>
      <c r="AS114" s="1">
        <v>0</v>
      </c>
      <c r="AT114" s="1">
        <v>0</v>
      </c>
      <c r="AU114" s="1">
        <v>0</v>
      </c>
      <c r="AV114" s="1">
        <v>386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42</v>
      </c>
      <c r="BC114" s="1">
        <v>0</v>
      </c>
      <c r="BD114" s="1">
        <v>0</v>
      </c>
      <c r="BE114" s="1">
        <v>0</v>
      </c>
      <c r="BF114" s="1">
        <v>448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>
      <c r="A115" s="1">
        <v>70083</v>
      </c>
      <c r="B115" s="1" t="s">
        <v>119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43.6325</v>
      </c>
      <c r="I115" s="2">
        <v>1090.8125</v>
      </c>
      <c r="J115" s="10">
        <f t="shared" si="2"/>
        <v>0</v>
      </c>
      <c r="K115" s="11">
        <f t="shared" si="3"/>
        <v>0</v>
      </c>
      <c r="L115" s="1">
        <v>0.04</v>
      </c>
      <c r="M115" s="1">
        <v>1.24</v>
      </c>
      <c r="N115" s="5"/>
      <c r="O115" s="1">
        <v>2.04</v>
      </c>
      <c r="P115" s="1">
        <v>1.68</v>
      </c>
      <c r="Q115" s="5"/>
      <c r="R115" s="1">
        <v>0</v>
      </c>
      <c r="S115" s="1">
        <v>0</v>
      </c>
      <c r="T115" s="16"/>
      <c r="U115" s="1">
        <v>0</v>
      </c>
      <c r="V115" s="15">
        <v>2268.89</v>
      </c>
      <c r="W115" s="2">
        <v>3185.17</v>
      </c>
      <c r="X115" s="1">
        <v>1</v>
      </c>
      <c r="Y115" s="1">
        <v>0</v>
      </c>
      <c r="Z115" s="1">
        <v>0</v>
      </c>
      <c r="AA115" s="1">
        <v>0</v>
      </c>
      <c r="AB115" s="1">
        <v>31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51</v>
      </c>
      <c r="AS115" s="1">
        <v>0</v>
      </c>
      <c r="AT115" s="1">
        <v>0</v>
      </c>
      <c r="AU115" s="1">
        <v>0</v>
      </c>
      <c r="AV115" s="1">
        <v>42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>
      <c r="A116" s="1">
        <v>70123</v>
      </c>
      <c r="B116" s="1" t="s">
        <v>169</v>
      </c>
      <c r="C116" s="1">
        <v>6</v>
      </c>
      <c r="D116" s="1">
        <v>285</v>
      </c>
      <c r="E116" s="1" t="s">
        <v>64</v>
      </c>
      <c r="F116" s="1">
        <v>285</v>
      </c>
      <c r="G116" s="1" t="s">
        <v>64</v>
      </c>
      <c r="H116" s="2">
        <v>157.97</v>
      </c>
      <c r="I116" s="2">
        <v>947.82</v>
      </c>
      <c r="J116" s="10">
        <f t="shared" si="2"/>
        <v>0</v>
      </c>
      <c r="K116" s="11">
        <f t="shared" si="3"/>
        <v>0</v>
      </c>
      <c r="L116" s="1">
        <v>0</v>
      </c>
      <c r="M116" s="1">
        <v>0</v>
      </c>
      <c r="N116" s="16"/>
      <c r="O116" s="1">
        <v>1.17</v>
      </c>
      <c r="P116" s="1">
        <v>2.5</v>
      </c>
      <c r="Q116" s="5"/>
      <c r="R116" s="1">
        <v>1.17</v>
      </c>
      <c r="S116" s="1">
        <v>1</v>
      </c>
      <c r="T116" s="5"/>
      <c r="U116" s="1">
        <v>0</v>
      </c>
      <c r="V116" s="15">
        <v>2211.58</v>
      </c>
      <c r="W116" s="2">
        <v>3317.37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7</v>
      </c>
      <c r="AS116" s="1">
        <v>0</v>
      </c>
      <c r="AT116" s="1">
        <v>0</v>
      </c>
      <c r="AU116" s="1">
        <v>0</v>
      </c>
      <c r="AV116" s="1">
        <v>15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7</v>
      </c>
      <c r="BC116" s="1">
        <v>0</v>
      </c>
      <c r="BD116" s="1">
        <v>0</v>
      </c>
      <c r="BE116" s="1">
        <v>0</v>
      </c>
      <c r="BF116" s="1">
        <v>6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>
      <c r="A117" s="1">
        <v>76001</v>
      </c>
      <c r="B117" s="1" t="s">
        <v>247</v>
      </c>
      <c r="C117" s="1">
        <v>30</v>
      </c>
      <c r="D117" s="1">
        <v>285</v>
      </c>
      <c r="E117" s="1" t="s">
        <v>64</v>
      </c>
      <c r="F117" s="1">
        <v>558</v>
      </c>
      <c r="G117" s="1" t="s">
        <v>67</v>
      </c>
      <c r="H117" s="2">
        <v>14.71</v>
      </c>
      <c r="I117" s="2">
        <v>441.3</v>
      </c>
      <c r="J117" s="10">
        <f t="shared" si="2"/>
        <v>0</v>
      </c>
      <c r="K117" s="11">
        <f t="shared" si="3"/>
        <v>0</v>
      </c>
      <c r="L117" s="1">
        <v>1.07</v>
      </c>
      <c r="M117" s="1">
        <v>0.17</v>
      </c>
      <c r="N117" s="5"/>
      <c r="O117" s="1">
        <v>3.77</v>
      </c>
      <c r="P117" s="1">
        <v>0.23</v>
      </c>
      <c r="Q117" s="5"/>
      <c r="R117" s="1">
        <v>0</v>
      </c>
      <c r="S117" s="1">
        <v>0</v>
      </c>
      <c r="T117" s="16"/>
      <c r="U117" s="1">
        <v>0</v>
      </c>
      <c r="V117" s="15">
        <v>2132.9499999999998</v>
      </c>
      <c r="W117" s="2">
        <v>176.52</v>
      </c>
      <c r="X117" s="1">
        <v>32</v>
      </c>
      <c r="Y117" s="1">
        <v>0</v>
      </c>
      <c r="Z117" s="1">
        <v>0</v>
      </c>
      <c r="AA117" s="1">
        <v>0</v>
      </c>
      <c r="AB117" s="1">
        <v>5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113</v>
      </c>
      <c r="AS117" s="1">
        <v>0</v>
      </c>
      <c r="AT117" s="1">
        <v>0</v>
      </c>
      <c r="AU117" s="1">
        <v>0</v>
      </c>
      <c r="AV117" s="1">
        <v>7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>
      <c r="A118" s="1">
        <v>70047</v>
      </c>
      <c r="B118" s="1" t="s">
        <v>200</v>
      </c>
      <c r="C118" s="1">
        <v>16</v>
      </c>
      <c r="D118" s="1">
        <v>285</v>
      </c>
      <c r="E118" s="1" t="s">
        <v>64</v>
      </c>
      <c r="F118" s="1">
        <v>387</v>
      </c>
      <c r="G118" s="1" t="s">
        <v>94</v>
      </c>
      <c r="H118" s="2">
        <v>45.31</v>
      </c>
      <c r="I118" s="2">
        <v>724.96</v>
      </c>
      <c r="J118" s="10">
        <f t="shared" si="2"/>
        <v>0</v>
      </c>
      <c r="K118" s="11">
        <f t="shared" si="3"/>
        <v>0</v>
      </c>
      <c r="L118" s="1">
        <v>0.12</v>
      </c>
      <c r="M118" s="1">
        <v>8.31</v>
      </c>
      <c r="N118" s="5"/>
      <c r="O118" s="1">
        <v>1.94</v>
      </c>
      <c r="P118" s="1">
        <v>2.44</v>
      </c>
      <c r="Q118" s="5"/>
      <c r="R118" s="1">
        <v>0.62</v>
      </c>
      <c r="S118" s="1">
        <v>5.12</v>
      </c>
      <c r="T118" s="5"/>
      <c r="U118" s="1">
        <v>0</v>
      </c>
      <c r="V118" s="15">
        <v>1948.33</v>
      </c>
      <c r="W118" s="2">
        <v>11508.74</v>
      </c>
      <c r="X118" s="1">
        <v>2</v>
      </c>
      <c r="Y118" s="1">
        <v>0</v>
      </c>
      <c r="Z118" s="1">
        <v>0</v>
      </c>
      <c r="AA118" s="1">
        <v>0</v>
      </c>
      <c r="AB118" s="1">
        <v>133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31</v>
      </c>
      <c r="AS118" s="1">
        <v>0</v>
      </c>
      <c r="AT118" s="1">
        <v>0</v>
      </c>
      <c r="AU118" s="1">
        <v>0</v>
      </c>
      <c r="AV118" s="1">
        <v>39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10</v>
      </c>
      <c r="BC118" s="1">
        <v>0</v>
      </c>
      <c r="BD118" s="1">
        <v>0</v>
      </c>
      <c r="BE118" s="1">
        <v>0</v>
      </c>
      <c r="BF118" s="1">
        <v>82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>
      <c r="A119" s="1">
        <v>70129</v>
      </c>
      <c r="B119" s="1" t="s">
        <v>142</v>
      </c>
      <c r="C119" s="1">
        <v>16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47.85</v>
      </c>
      <c r="I119" s="2">
        <v>765.6</v>
      </c>
      <c r="J119" s="10">
        <f t="shared" si="2"/>
        <v>0</v>
      </c>
      <c r="K119" s="11">
        <f t="shared" si="3"/>
        <v>0</v>
      </c>
      <c r="L119" s="1">
        <v>0</v>
      </c>
      <c r="M119" s="1">
        <v>0</v>
      </c>
      <c r="N119" s="5"/>
      <c r="O119" s="1">
        <v>0</v>
      </c>
      <c r="P119" s="1">
        <v>0</v>
      </c>
      <c r="Q119" s="5"/>
      <c r="R119" s="1">
        <v>2.44</v>
      </c>
      <c r="S119" s="1">
        <v>-0.94</v>
      </c>
      <c r="T119" s="5"/>
      <c r="U119" s="1">
        <v>0</v>
      </c>
      <c r="V119" s="15">
        <v>1866.15</v>
      </c>
      <c r="W119" s="2">
        <v>-717.75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39</v>
      </c>
      <c r="BC119" s="1">
        <v>0</v>
      </c>
      <c r="BD119" s="1">
        <v>0</v>
      </c>
      <c r="BE119" s="1">
        <v>0</v>
      </c>
      <c r="BF119" s="1">
        <v>-15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>
      <c r="A120" s="1">
        <v>70018</v>
      </c>
      <c r="B120" s="1" t="s">
        <v>238</v>
      </c>
      <c r="C120" s="1">
        <v>20</v>
      </c>
      <c r="D120" s="1">
        <v>285</v>
      </c>
      <c r="E120" s="1" t="s">
        <v>64</v>
      </c>
      <c r="F120" s="1">
        <v>573</v>
      </c>
      <c r="G120" s="1" t="s">
        <v>87</v>
      </c>
      <c r="H120" s="2">
        <v>50.37</v>
      </c>
      <c r="I120" s="2">
        <v>1007.4</v>
      </c>
      <c r="J120" s="10">
        <f t="shared" si="2"/>
        <v>0</v>
      </c>
      <c r="K120" s="11">
        <f t="shared" si="3"/>
        <v>0</v>
      </c>
      <c r="L120" s="1">
        <v>0.6</v>
      </c>
      <c r="M120" s="1">
        <v>2.9</v>
      </c>
      <c r="N120" s="5"/>
      <c r="O120" s="1">
        <v>1</v>
      </c>
      <c r="P120" s="1">
        <v>2.0499999999999998</v>
      </c>
      <c r="Q120" s="5"/>
      <c r="R120" s="1">
        <v>0.2</v>
      </c>
      <c r="S120" s="1">
        <v>0</v>
      </c>
      <c r="T120" s="5"/>
      <c r="U120" s="1">
        <v>0</v>
      </c>
      <c r="V120" s="15">
        <v>1813.32</v>
      </c>
      <c r="W120" s="2">
        <v>4986.63</v>
      </c>
      <c r="X120" s="1">
        <v>12</v>
      </c>
      <c r="Y120" s="1">
        <v>0</v>
      </c>
      <c r="Z120" s="1">
        <v>0</v>
      </c>
      <c r="AA120" s="1">
        <v>0</v>
      </c>
      <c r="AB120" s="1">
        <v>58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20</v>
      </c>
      <c r="AS120" s="1">
        <v>0</v>
      </c>
      <c r="AT120" s="1">
        <v>0</v>
      </c>
      <c r="AU120" s="1">
        <v>0</v>
      </c>
      <c r="AV120" s="1">
        <v>41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4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>
      <c r="A121" s="1">
        <v>70503</v>
      </c>
      <c r="B121" s="1" t="s">
        <v>219</v>
      </c>
      <c r="C121" s="1">
        <v>32</v>
      </c>
      <c r="D121" s="1">
        <v>285</v>
      </c>
      <c r="E121" s="1" t="s">
        <v>64</v>
      </c>
      <c r="F121" s="1">
        <v>573</v>
      </c>
      <c r="G121" s="1" t="s">
        <v>87</v>
      </c>
      <c r="H121" s="2">
        <v>33.270000000000003</v>
      </c>
      <c r="I121" s="2">
        <v>1064.6400000000001</v>
      </c>
      <c r="J121" s="10">
        <f t="shared" si="2"/>
        <v>0</v>
      </c>
      <c r="K121" s="11">
        <f t="shared" si="3"/>
        <v>0</v>
      </c>
      <c r="L121" s="1">
        <v>0.38</v>
      </c>
      <c r="M121" s="1">
        <v>1.1200000000000001</v>
      </c>
      <c r="N121" s="5"/>
      <c r="O121" s="1">
        <v>0.91</v>
      </c>
      <c r="P121" s="1">
        <v>3.19</v>
      </c>
      <c r="Q121" s="5"/>
      <c r="R121" s="1">
        <v>0.41</v>
      </c>
      <c r="S121" s="1">
        <v>0.31</v>
      </c>
      <c r="T121" s="5"/>
      <c r="U121" s="1">
        <v>0</v>
      </c>
      <c r="V121" s="15">
        <v>1796.58</v>
      </c>
      <c r="W121" s="2">
        <v>4923.96</v>
      </c>
      <c r="X121" s="1">
        <v>12</v>
      </c>
      <c r="Y121" s="1">
        <v>0</v>
      </c>
      <c r="Z121" s="1">
        <v>0</v>
      </c>
      <c r="AA121" s="1">
        <v>0</v>
      </c>
      <c r="AB121" s="1">
        <v>36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29</v>
      </c>
      <c r="AS121" s="1">
        <v>0</v>
      </c>
      <c r="AT121" s="1">
        <v>0</v>
      </c>
      <c r="AU121" s="1">
        <v>0</v>
      </c>
      <c r="AV121" s="1">
        <v>102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13</v>
      </c>
      <c r="BC121" s="1">
        <v>0</v>
      </c>
      <c r="BD121" s="1">
        <v>0</v>
      </c>
      <c r="BE121" s="1">
        <v>0</v>
      </c>
      <c r="BF121" s="1">
        <v>10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>
      <c r="A122" s="1">
        <v>70069</v>
      </c>
      <c r="B122" s="1" t="s">
        <v>205</v>
      </c>
      <c r="C122" s="1">
        <v>12</v>
      </c>
      <c r="D122" s="1">
        <v>285</v>
      </c>
      <c r="E122" s="1" t="s">
        <v>64</v>
      </c>
      <c r="F122" s="1">
        <v>570</v>
      </c>
      <c r="G122" s="1" t="s">
        <v>72</v>
      </c>
      <c r="H122" s="2">
        <v>74.209999999999994</v>
      </c>
      <c r="I122" s="2">
        <v>890.52</v>
      </c>
      <c r="J122" s="10">
        <f t="shared" si="2"/>
        <v>0</v>
      </c>
      <c r="K122" s="11">
        <f t="shared" si="3"/>
        <v>0</v>
      </c>
      <c r="L122" s="1">
        <v>0</v>
      </c>
      <c r="M122" s="1">
        <v>0</v>
      </c>
      <c r="N122" s="16"/>
      <c r="O122" s="1">
        <v>1.25</v>
      </c>
      <c r="P122" s="1">
        <v>0.75</v>
      </c>
      <c r="Q122" s="5"/>
      <c r="R122" s="1">
        <v>0.75</v>
      </c>
      <c r="S122" s="1">
        <v>0.67</v>
      </c>
      <c r="T122" s="5"/>
      <c r="U122" s="1">
        <v>0</v>
      </c>
      <c r="V122" s="15">
        <v>1781.04</v>
      </c>
      <c r="W122" s="2">
        <v>1261.57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15</v>
      </c>
      <c r="AS122" s="1">
        <v>0</v>
      </c>
      <c r="AT122" s="1">
        <v>0</v>
      </c>
      <c r="AU122" s="1">
        <v>0</v>
      </c>
      <c r="AV122" s="1">
        <v>9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9</v>
      </c>
      <c r="BC122" s="1">
        <v>0</v>
      </c>
      <c r="BD122" s="1">
        <v>0</v>
      </c>
      <c r="BE122" s="1">
        <v>0</v>
      </c>
      <c r="BF122" s="1">
        <v>8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>
      <c r="A123" s="1">
        <v>70164</v>
      </c>
      <c r="B123" s="1" t="s">
        <v>225</v>
      </c>
      <c r="C123" s="1">
        <v>24</v>
      </c>
      <c r="D123" s="1">
        <v>285</v>
      </c>
      <c r="E123" s="1" t="s">
        <v>64</v>
      </c>
      <c r="F123" s="1">
        <v>558</v>
      </c>
      <c r="G123" s="1" t="s">
        <v>67</v>
      </c>
      <c r="H123" s="2">
        <v>39.53</v>
      </c>
      <c r="I123" s="2">
        <v>948.72</v>
      </c>
      <c r="J123" s="10">
        <f t="shared" si="2"/>
        <v>0</v>
      </c>
      <c r="K123" s="11">
        <f t="shared" si="3"/>
        <v>0</v>
      </c>
      <c r="L123" s="1">
        <v>0.54</v>
      </c>
      <c r="M123" s="1">
        <v>0</v>
      </c>
      <c r="N123" s="5"/>
      <c r="O123" s="1">
        <v>0.5</v>
      </c>
      <c r="P123" s="1">
        <v>0</v>
      </c>
      <c r="Q123" s="5"/>
      <c r="R123" s="1">
        <v>0.83</v>
      </c>
      <c r="S123" s="1">
        <v>4.38</v>
      </c>
      <c r="T123" s="5"/>
      <c r="U123" s="1">
        <v>0</v>
      </c>
      <c r="V123" s="15">
        <v>1778.85</v>
      </c>
      <c r="W123" s="2">
        <v>4150.6499999999996</v>
      </c>
      <c r="X123" s="1">
        <v>13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12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20</v>
      </c>
      <c r="BC123" s="1">
        <v>0</v>
      </c>
      <c r="BD123" s="1">
        <v>0</v>
      </c>
      <c r="BE123" s="1">
        <v>0</v>
      </c>
      <c r="BF123" s="1">
        <v>105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>
      <c r="A124" s="1">
        <v>70212</v>
      </c>
      <c r="B124" s="1" t="s">
        <v>230</v>
      </c>
      <c r="C124" s="1">
        <v>12</v>
      </c>
      <c r="D124" s="1">
        <v>285</v>
      </c>
      <c r="E124" s="1" t="s">
        <v>64</v>
      </c>
      <c r="F124" s="1">
        <v>285</v>
      </c>
      <c r="G124" s="1" t="s">
        <v>64</v>
      </c>
      <c r="H124" s="2">
        <v>49.1</v>
      </c>
      <c r="I124" s="2">
        <v>589.20000000000005</v>
      </c>
      <c r="J124" s="10">
        <f t="shared" si="2"/>
        <v>0</v>
      </c>
      <c r="K124" s="11">
        <f t="shared" si="3"/>
        <v>0</v>
      </c>
      <c r="L124" s="1">
        <v>0.25</v>
      </c>
      <c r="M124" s="1">
        <v>4.33</v>
      </c>
      <c r="N124" s="5"/>
      <c r="O124" s="1">
        <v>1.92</v>
      </c>
      <c r="P124" s="1">
        <v>0.25</v>
      </c>
      <c r="Q124" s="5"/>
      <c r="R124" s="1">
        <v>0.83</v>
      </c>
      <c r="S124" s="1">
        <v>1.75</v>
      </c>
      <c r="T124" s="5"/>
      <c r="U124" s="1">
        <v>0</v>
      </c>
      <c r="V124" s="15">
        <v>1767.6</v>
      </c>
      <c r="W124" s="2">
        <v>3731.6</v>
      </c>
      <c r="X124" s="1">
        <v>3</v>
      </c>
      <c r="Y124" s="1">
        <v>0</v>
      </c>
      <c r="Z124" s="1">
        <v>0</v>
      </c>
      <c r="AA124" s="1">
        <v>0</v>
      </c>
      <c r="AB124" s="1">
        <v>52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23</v>
      </c>
      <c r="AS124" s="1">
        <v>0</v>
      </c>
      <c r="AT124" s="1">
        <v>0</v>
      </c>
      <c r="AU124" s="1">
        <v>0</v>
      </c>
      <c r="AV124" s="1">
        <v>3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10</v>
      </c>
      <c r="BC124" s="1">
        <v>0</v>
      </c>
      <c r="BD124" s="1">
        <v>0</v>
      </c>
      <c r="BE124" s="1">
        <v>0</v>
      </c>
      <c r="BF124" s="1">
        <v>21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>
      <c r="A125" s="1">
        <v>70054</v>
      </c>
      <c r="B125" s="1" t="s">
        <v>260</v>
      </c>
      <c r="C125" s="1">
        <v>16</v>
      </c>
      <c r="D125" s="1">
        <v>285</v>
      </c>
      <c r="E125" s="1" t="s">
        <v>64</v>
      </c>
      <c r="F125" s="1">
        <v>387</v>
      </c>
      <c r="G125" s="1" t="s">
        <v>94</v>
      </c>
      <c r="H125" s="2">
        <v>45.31</v>
      </c>
      <c r="I125" s="2">
        <v>724.96</v>
      </c>
      <c r="J125" s="10">
        <f t="shared" si="2"/>
        <v>0</v>
      </c>
      <c r="K125" s="11">
        <f t="shared" si="3"/>
        <v>0</v>
      </c>
      <c r="L125" s="1">
        <v>1.1200000000000001</v>
      </c>
      <c r="M125" s="1">
        <v>-0.44</v>
      </c>
      <c r="N125" s="5"/>
      <c r="O125" s="1">
        <v>0.75</v>
      </c>
      <c r="P125" s="1">
        <v>1.62</v>
      </c>
      <c r="Q125" s="5"/>
      <c r="R125" s="1">
        <v>0.5</v>
      </c>
      <c r="S125" s="1">
        <v>11.38</v>
      </c>
      <c r="T125" s="5"/>
      <c r="U125" s="1">
        <v>0</v>
      </c>
      <c r="V125" s="15">
        <v>1721.78</v>
      </c>
      <c r="W125" s="2">
        <v>9107.31</v>
      </c>
      <c r="X125" s="1">
        <v>18</v>
      </c>
      <c r="Y125" s="1">
        <v>0</v>
      </c>
      <c r="Z125" s="1">
        <v>0</v>
      </c>
      <c r="AA125" s="1">
        <v>0</v>
      </c>
      <c r="AB125" s="1">
        <v>-7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12</v>
      </c>
      <c r="AS125" s="1">
        <v>0</v>
      </c>
      <c r="AT125" s="1">
        <v>0</v>
      </c>
      <c r="AU125" s="1">
        <v>0</v>
      </c>
      <c r="AV125" s="1">
        <v>26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8</v>
      </c>
      <c r="BC125" s="1">
        <v>0</v>
      </c>
      <c r="BD125" s="1">
        <v>0</v>
      </c>
      <c r="BE125" s="1">
        <v>0</v>
      </c>
      <c r="BF125" s="1">
        <v>182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>
      <c r="A126" s="1">
        <v>70161</v>
      </c>
      <c r="B126" s="1" t="s">
        <v>289</v>
      </c>
      <c r="C126" s="1">
        <v>16</v>
      </c>
      <c r="D126" s="1">
        <v>285</v>
      </c>
      <c r="E126" s="1" t="s">
        <v>64</v>
      </c>
      <c r="F126" s="1">
        <v>567</v>
      </c>
      <c r="G126" s="1" t="s">
        <v>74</v>
      </c>
      <c r="H126" s="2">
        <v>54.11</v>
      </c>
      <c r="I126" s="2">
        <v>865.76</v>
      </c>
      <c r="J126" s="10">
        <f t="shared" si="2"/>
        <v>0</v>
      </c>
      <c r="K126" s="11">
        <f t="shared" si="3"/>
        <v>0</v>
      </c>
      <c r="L126" s="1">
        <v>1.5</v>
      </c>
      <c r="M126" s="1">
        <v>3.19</v>
      </c>
      <c r="N126" s="5"/>
      <c r="O126" s="1">
        <v>0</v>
      </c>
      <c r="P126" s="1">
        <v>0</v>
      </c>
      <c r="Q126" s="5"/>
      <c r="R126" s="1">
        <v>0.44</v>
      </c>
      <c r="S126" s="1">
        <v>0.62</v>
      </c>
      <c r="T126" s="5"/>
      <c r="U126" s="1">
        <v>0</v>
      </c>
      <c r="V126" s="15">
        <v>1677.41</v>
      </c>
      <c r="W126" s="2">
        <v>3300.71</v>
      </c>
      <c r="X126" s="1">
        <v>24</v>
      </c>
      <c r="Y126" s="1">
        <v>0</v>
      </c>
      <c r="Z126" s="1">
        <v>0</v>
      </c>
      <c r="AA126" s="1">
        <v>0</v>
      </c>
      <c r="AB126" s="1">
        <v>51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7</v>
      </c>
      <c r="BC126" s="1">
        <v>0</v>
      </c>
      <c r="BD126" s="1">
        <v>0</v>
      </c>
      <c r="BE126" s="1">
        <v>0</v>
      </c>
      <c r="BF126" s="1">
        <v>10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>
      <c r="A127" s="1">
        <v>70112</v>
      </c>
      <c r="B127" s="1" t="s">
        <v>246</v>
      </c>
      <c r="C127" s="1">
        <v>18</v>
      </c>
      <c r="D127" s="1">
        <v>285</v>
      </c>
      <c r="E127" s="1" t="s">
        <v>64</v>
      </c>
      <c r="F127" s="1">
        <v>558</v>
      </c>
      <c r="G127" s="1" t="s">
        <v>67</v>
      </c>
      <c r="H127" s="2">
        <v>47.35</v>
      </c>
      <c r="I127" s="2">
        <v>852.3</v>
      </c>
      <c r="J127" s="10">
        <f t="shared" si="2"/>
        <v>0</v>
      </c>
      <c r="K127" s="11">
        <f t="shared" si="3"/>
        <v>0</v>
      </c>
      <c r="L127" s="1">
        <v>1.17</v>
      </c>
      <c r="M127" s="1">
        <v>3.56</v>
      </c>
      <c r="N127" s="5"/>
      <c r="O127" s="1">
        <v>0.67</v>
      </c>
      <c r="P127" s="1">
        <v>2</v>
      </c>
      <c r="Q127" s="5"/>
      <c r="R127" s="1">
        <v>0</v>
      </c>
      <c r="S127" s="1">
        <v>0</v>
      </c>
      <c r="T127" s="16"/>
      <c r="U127" s="1">
        <v>0</v>
      </c>
      <c r="V127" s="15">
        <v>1562.55</v>
      </c>
      <c r="W127" s="2">
        <v>4735</v>
      </c>
      <c r="X127" s="1">
        <v>21</v>
      </c>
      <c r="Y127" s="1">
        <v>0</v>
      </c>
      <c r="Z127" s="1">
        <v>0</v>
      </c>
      <c r="AA127" s="1">
        <v>0</v>
      </c>
      <c r="AB127" s="1">
        <v>64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12</v>
      </c>
      <c r="AS127" s="1">
        <v>0</v>
      </c>
      <c r="AT127" s="1">
        <v>0</v>
      </c>
      <c r="AU127" s="1">
        <v>0</v>
      </c>
      <c r="AV127" s="1">
        <v>36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>
      <c r="A128" s="1">
        <v>70970</v>
      </c>
      <c r="B128" s="1" t="s">
        <v>237</v>
      </c>
      <c r="C128" s="1">
        <v>15</v>
      </c>
      <c r="D128" s="1">
        <v>285</v>
      </c>
      <c r="E128" s="1" t="s">
        <v>64</v>
      </c>
      <c r="F128" s="1">
        <v>562</v>
      </c>
      <c r="G128" s="1" t="s">
        <v>65</v>
      </c>
      <c r="H128" s="2">
        <v>28.82</v>
      </c>
      <c r="I128" s="2">
        <v>432.3</v>
      </c>
      <c r="J128" s="10">
        <f t="shared" si="2"/>
        <v>0</v>
      </c>
      <c r="K128" s="11">
        <f t="shared" si="3"/>
        <v>0</v>
      </c>
      <c r="L128" s="1">
        <v>0.67</v>
      </c>
      <c r="M128" s="1">
        <v>1.33</v>
      </c>
      <c r="N128" s="5"/>
      <c r="O128" s="1">
        <v>0</v>
      </c>
      <c r="P128" s="1">
        <v>0</v>
      </c>
      <c r="Q128" s="5"/>
      <c r="R128" s="1">
        <v>2.93</v>
      </c>
      <c r="S128" s="1">
        <v>1.07</v>
      </c>
      <c r="T128" s="5"/>
      <c r="U128" s="1">
        <v>0</v>
      </c>
      <c r="V128" s="15">
        <v>1556.28</v>
      </c>
      <c r="W128" s="2">
        <v>1037.52</v>
      </c>
      <c r="X128" s="1">
        <v>10</v>
      </c>
      <c r="Y128" s="1">
        <v>0</v>
      </c>
      <c r="Z128" s="1">
        <v>0</v>
      </c>
      <c r="AA128" s="1">
        <v>0</v>
      </c>
      <c r="AB128" s="1">
        <v>20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44</v>
      </c>
      <c r="BC128" s="1">
        <v>0</v>
      </c>
      <c r="BD128" s="1">
        <v>0</v>
      </c>
      <c r="BE128" s="1">
        <v>0</v>
      </c>
      <c r="BF128" s="1">
        <v>16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>
      <c r="A129" s="1">
        <v>70258</v>
      </c>
      <c r="B129" s="1" t="s">
        <v>240</v>
      </c>
      <c r="C129" s="1">
        <v>16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61.95</v>
      </c>
      <c r="I129" s="2">
        <v>991.2</v>
      </c>
      <c r="J129" s="10">
        <f t="shared" si="2"/>
        <v>0</v>
      </c>
      <c r="K129" s="11">
        <f t="shared" si="3"/>
        <v>0</v>
      </c>
      <c r="L129" s="1">
        <v>0</v>
      </c>
      <c r="M129" s="1">
        <v>0</v>
      </c>
      <c r="N129" s="16"/>
      <c r="O129" s="1">
        <v>0.12</v>
      </c>
      <c r="P129" s="1">
        <v>0</v>
      </c>
      <c r="Q129" s="5"/>
      <c r="R129" s="1">
        <v>1.44</v>
      </c>
      <c r="S129" s="1">
        <v>2.94</v>
      </c>
      <c r="T129" s="5"/>
      <c r="U129" s="1">
        <v>0</v>
      </c>
      <c r="V129" s="15">
        <v>1548.75</v>
      </c>
      <c r="W129" s="2">
        <v>2911.65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23</v>
      </c>
      <c r="BC129" s="1">
        <v>0</v>
      </c>
      <c r="BD129" s="1">
        <v>0</v>
      </c>
      <c r="BE129" s="1">
        <v>0</v>
      </c>
      <c r="BF129" s="1">
        <v>47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>
      <c r="A130" s="1">
        <v>70097</v>
      </c>
      <c r="B130" s="1" t="s">
        <v>239</v>
      </c>
      <c r="C130" s="1">
        <v>16</v>
      </c>
      <c r="D130" s="1">
        <v>285</v>
      </c>
      <c r="E130" s="1" t="s">
        <v>64</v>
      </c>
      <c r="F130" s="1">
        <v>567</v>
      </c>
      <c r="G130" s="1" t="s">
        <v>74</v>
      </c>
      <c r="H130" s="2">
        <v>43.77</v>
      </c>
      <c r="I130" s="2">
        <v>700.32</v>
      </c>
      <c r="J130" s="10">
        <f t="shared" si="2"/>
        <v>0</v>
      </c>
      <c r="K130" s="11">
        <f t="shared" si="3"/>
        <v>0</v>
      </c>
      <c r="L130" s="1">
        <v>0</v>
      </c>
      <c r="M130" s="1">
        <v>3</v>
      </c>
      <c r="N130" s="5"/>
      <c r="O130" s="1">
        <v>0.88</v>
      </c>
      <c r="P130" s="1">
        <v>1.75</v>
      </c>
      <c r="Q130" s="5"/>
      <c r="R130" s="1">
        <v>1.25</v>
      </c>
      <c r="S130" s="1">
        <v>6.75</v>
      </c>
      <c r="T130" s="5"/>
      <c r="U130" s="1">
        <v>0</v>
      </c>
      <c r="V130" s="15">
        <v>1488.18</v>
      </c>
      <c r="W130" s="2">
        <v>8053.68</v>
      </c>
      <c r="X130" s="1">
        <v>0</v>
      </c>
      <c r="Y130" s="1">
        <v>0</v>
      </c>
      <c r="Z130" s="1">
        <v>0</v>
      </c>
      <c r="AA130" s="1">
        <v>0</v>
      </c>
      <c r="AB130" s="1">
        <v>48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14</v>
      </c>
      <c r="AS130" s="1">
        <v>0</v>
      </c>
      <c r="AT130" s="1">
        <v>0</v>
      </c>
      <c r="AU130" s="1">
        <v>0</v>
      </c>
      <c r="AV130" s="1">
        <v>28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20</v>
      </c>
      <c r="BC130" s="1">
        <v>0</v>
      </c>
      <c r="BD130" s="1">
        <v>0</v>
      </c>
      <c r="BE130" s="1">
        <v>0</v>
      </c>
      <c r="BF130" s="1">
        <v>108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>
      <c r="A131" s="1">
        <v>70158</v>
      </c>
      <c r="B131" s="1" t="s">
        <v>218</v>
      </c>
      <c r="C131" s="1">
        <v>16</v>
      </c>
      <c r="D131" s="1">
        <v>285</v>
      </c>
      <c r="E131" s="1" t="s">
        <v>64</v>
      </c>
      <c r="F131" s="1">
        <v>573</v>
      </c>
      <c r="G131" s="1" t="s">
        <v>87</v>
      </c>
      <c r="H131" s="2">
        <v>61.95</v>
      </c>
      <c r="I131" s="2">
        <v>991.2</v>
      </c>
      <c r="J131" s="10">
        <f t="shared" si="2"/>
        <v>0</v>
      </c>
      <c r="K131" s="11">
        <f t="shared" si="3"/>
        <v>0</v>
      </c>
      <c r="L131" s="1">
        <v>1</v>
      </c>
      <c r="M131" s="1">
        <v>-0.06</v>
      </c>
      <c r="N131" s="5"/>
      <c r="O131" s="1">
        <v>0</v>
      </c>
      <c r="P131" s="1">
        <v>0</v>
      </c>
      <c r="Q131" s="5"/>
      <c r="R131" s="1">
        <v>0.5</v>
      </c>
      <c r="S131" s="1">
        <v>1.88</v>
      </c>
      <c r="T131" s="5"/>
      <c r="U131" s="1">
        <v>0</v>
      </c>
      <c r="V131" s="15">
        <v>1486.8</v>
      </c>
      <c r="W131" s="2">
        <v>1796.55</v>
      </c>
      <c r="X131" s="1">
        <v>16</v>
      </c>
      <c r="Y131" s="1">
        <v>0</v>
      </c>
      <c r="Z131" s="1">
        <v>0</v>
      </c>
      <c r="AA131" s="1">
        <v>0</v>
      </c>
      <c r="AB131" s="1">
        <v>-1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8</v>
      </c>
      <c r="BC131" s="1">
        <v>0</v>
      </c>
      <c r="BD131" s="1">
        <v>0</v>
      </c>
      <c r="BE131" s="1">
        <v>0</v>
      </c>
      <c r="BF131" s="1">
        <v>30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>
      <c r="A132" s="1">
        <v>70119</v>
      </c>
      <c r="B132" s="1" t="s">
        <v>264</v>
      </c>
      <c r="C132" s="1">
        <v>16</v>
      </c>
      <c r="D132" s="1">
        <v>285</v>
      </c>
      <c r="E132" s="1" t="s">
        <v>64</v>
      </c>
      <c r="F132" s="1">
        <v>573</v>
      </c>
      <c r="G132" s="1" t="s">
        <v>87</v>
      </c>
      <c r="H132" s="2">
        <v>61.95</v>
      </c>
      <c r="I132" s="2">
        <v>991.2</v>
      </c>
      <c r="J132" s="10">
        <f t="shared" si="2"/>
        <v>0</v>
      </c>
      <c r="K132" s="11">
        <f t="shared" si="3"/>
        <v>0</v>
      </c>
      <c r="L132" s="1">
        <v>1.06</v>
      </c>
      <c r="M132" s="1">
        <v>0.81</v>
      </c>
      <c r="N132" s="5"/>
      <c r="O132" s="1">
        <v>0</v>
      </c>
      <c r="P132" s="1">
        <v>0</v>
      </c>
      <c r="Q132" s="5"/>
      <c r="R132" s="1">
        <v>0.38</v>
      </c>
      <c r="S132" s="1">
        <v>0.06</v>
      </c>
      <c r="T132" s="5"/>
      <c r="U132" s="1">
        <v>0</v>
      </c>
      <c r="V132" s="15">
        <v>1424.85</v>
      </c>
      <c r="W132" s="2">
        <v>867.3</v>
      </c>
      <c r="X132" s="1">
        <v>17</v>
      </c>
      <c r="Y132" s="1">
        <v>0</v>
      </c>
      <c r="Z132" s="1">
        <v>0</v>
      </c>
      <c r="AA132" s="1">
        <v>0</v>
      </c>
      <c r="AB132" s="1">
        <v>13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6</v>
      </c>
      <c r="BC132" s="1">
        <v>0</v>
      </c>
      <c r="BD132" s="1">
        <v>0</v>
      </c>
      <c r="BE132" s="1">
        <v>0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>
      <c r="A133" s="1">
        <v>70302</v>
      </c>
      <c r="B133" s="1" t="s">
        <v>242</v>
      </c>
      <c r="C133" s="1">
        <v>20</v>
      </c>
      <c r="D133" s="1">
        <v>285</v>
      </c>
      <c r="E133" s="1" t="s">
        <v>64</v>
      </c>
      <c r="F133" s="1">
        <v>285</v>
      </c>
      <c r="G133" s="1" t="s">
        <v>64</v>
      </c>
      <c r="H133" s="2">
        <v>86.351399999999998</v>
      </c>
      <c r="I133" s="2">
        <v>1727.028</v>
      </c>
      <c r="J133" s="10">
        <f t="shared" si="2"/>
        <v>0</v>
      </c>
      <c r="K133" s="11">
        <f t="shared" si="3"/>
        <v>0</v>
      </c>
      <c r="L133" s="1">
        <v>0.8</v>
      </c>
      <c r="M133" s="1">
        <v>0.4</v>
      </c>
      <c r="N133" s="5"/>
      <c r="O133" s="1">
        <v>0</v>
      </c>
      <c r="P133" s="1">
        <v>0</v>
      </c>
      <c r="Q133" s="5"/>
      <c r="R133" s="1">
        <v>0</v>
      </c>
      <c r="S133" s="1">
        <v>0</v>
      </c>
      <c r="T133" s="16"/>
      <c r="U133" s="1">
        <v>0</v>
      </c>
      <c r="V133" s="15">
        <v>1381.62</v>
      </c>
      <c r="W133" s="2">
        <v>690.81</v>
      </c>
      <c r="X133" s="1">
        <v>16</v>
      </c>
      <c r="Y133" s="1">
        <v>0</v>
      </c>
      <c r="Z133" s="1">
        <v>0</v>
      </c>
      <c r="AA133" s="1">
        <v>0</v>
      </c>
      <c r="AB133" s="1">
        <v>8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>
      <c r="A134" s="1">
        <v>70148</v>
      </c>
      <c r="B134" s="1" t="s">
        <v>210</v>
      </c>
      <c r="C134" s="1">
        <v>20</v>
      </c>
      <c r="D134" s="1">
        <v>285</v>
      </c>
      <c r="E134" s="1" t="s">
        <v>64</v>
      </c>
      <c r="F134" s="1">
        <v>974</v>
      </c>
      <c r="G134" s="1" t="s">
        <v>110</v>
      </c>
      <c r="H134" s="2">
        <v>50.08</v>
      </c>
      <c r="I134" s="2">
        <v>1001.6</v>
      </c>
      <c r="J134" s="10">
        <f t="shared" si="2"/>
        <v>0</v>
      </c>
      <c r="K134" s="11">
        <f t="shared" si="3"/>
        <v>0</v>
      </c>
      <c r="L134" s="1">
        <v>0.4</v>
      </c>
      <c r="M134" s="1">
        <v>1.9</v>
      </c>
      <c r="N134" s="5"/>
      <c r="O134" s="1">
        <v>0.65</v>
      </c>
      <c r="P134" s="1">
        <v>2</v>
      </c>
      <c r="Q134" s="5"/>
      <c r="R134" s="1">
        <v>0.25</v>
      </c>
      <c r="S134" s="1">
        <v>0.15</v>
      </c>
      <c r="T134" s="5"/>
      <c r="U134" s="1">
        <v>0</v>
      </c>
      <c r="V134" s="15">
        <v>1302.08</v>
      </c>
      <c r="W134" s="2">
        <v>4056.48</v>
      </c>
      <c r="X134" s="1">
        <v>8</v>
      </c>
      <c r="Y134" s="1">
        <v>0</v>
      </c>
      <c r="Z134" s="1">
        <v>0</v>
      </c>
      <c r="AA134" s="1">
        <v>0</v>
      </c>
      <c r="AB134" s="1">
        <v>38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13</v>
      </c>
      <c r="AS134" s="1">
        <v>0</v>
      </c>
      <c r="AT134" s="1">
        <v>0</v>
      </c>
      <c r="AU134" s="1">
        <v>0</v>
      </c>
      <c r="AV134" s="1">
        <v>40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5</v>
      </c>
      <c r="BC134" s="1">
        <v>0</v>
      </c>
      <c r="BD134" s="1">
        <v>0</v>
      </c>
      <c r="BE134" s="1">
        <v>0</v>
      </c>
      <c r="BF134" s="1">
        <v>3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>
      <c r="A135" s="1">
        <v>70975</v>
      </c>
      <c r="B135" s="1" t="s">
        <v>256</v>
      </c>
      <c r="C135" s="1">
        <v>20</v>
      </c>
      <c r="D135" s="1">
        <v>285</v>
      </c>
      <c r="E135" s="1" t="s">
        <v>64</v>
      </c>
      <c r="F135" s="1">
        <v>974</v>
      </c>
      <c r="G135" s="1" t="s">
        <v>110</v>
      </c>
      <c r="H135" s="2">
        <v>40.81</v>
      </c>
      <c r="I135" s="2">
        <v>816.2</v>
      </c>
      <c r="J135" s="10">
        <f t="shared" si="2"/>
        <v>0</v>
      </c>
      <c r="K135" s="11">
        <f t="shared" si="3"/>
        <v>0</v>
      </c>
      <c r="L135" s="1">
        <v>0</v>
      </c>
      <c r="M135" s="1">
        <v>0</v>
      </c>
      <c r="N135" s="16"/>
      <c r="O135" s="1">
        <v>1.5</v>
      </c>
      <c r="P135" s="1">
        <v>5.0999999999999996</v>
      </c>
      <c r="Q135" s="5"/>
      <c r="R135" s="1">
        <v>0.05</v>
      </c>
      <c r="S135" s="1">
        <v>0.5</v>
      </c>
      <c r="T135" s="5"/>
      <c r="U135" s="1">
        <v>0</v>
      </c>
      <c r="V135" s="15">
        <v>1265.1099999999999</v>
      </c>
      <c r="W135" s="2">
        <v>4570.72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30</v>
      </c>
      <c r="AS135" s="1">
        <v>0</v>
      </c>
      <c r="AT135" s="1">
        <v>0</v>
      </c>
      <c r="AU135" s="1">
        <v>0</v>
      </c>
      <c r="AV135" s="1">
        <v>102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</v>
      </c>
      <c r="BC135" s="1">
        <v>0</v>
      </c>
      <c r="BD135" s="1">
        <v>0</v>
      </c>
      <c r="BE135" s="1">
        <v>0</v>
      </c>
      <c r="BF135" s="1">
        <v>10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>
      <c r="A136" s="1">
        <v>70271</v>
      </c>
      <c r="B136" s="1" t="s">
        <v>145</v>
      </c>
      <c r="C136" s="1">
        <v>16</v>
      </c>
      <c r="D136" s="1">
        <v>285</v>
      </c>
      <c r="E136" s="1" t="s">
        <v>64</v>
      </c>
      <c r="F136" s="1">
        <v>588</v>
      </c>
      <c r="G136" s="1" t="s">
        <v>146</v>
      </c>
      <c r="H136" s="2">
        <v>47.85</v>
      </c>
      <c r="I136" s="2">
        <v>765.6</v>
      </c>
      <c r="J136" s="10">
        <f t="shared" si="2"/>
        <v>0</v>
      </c>
      <c r="K136" s="11">
        <f t="shared" si="3"/>
        <v>0</v>
      </c>
      <c r="L136" s="1">
        <v>0</v>
      </c>
      <c r="M136" s="1">
        <v>0</v>
      </c>
      <c r="N136" s="5"/>
      <c r="O136" s="1">
        <v>0</v>
      </c>
      <c r="P136" s="1">
        <v>0</v>
      </c>
      <c r="Q136" s="5"/>
      <c r="R136" s="1">
        <v>1.62</v>
      </c>
      <c r="S136" s="1">
        <v>1</v>
      </c>
      <c r="T136" s="5"/>
      <c r="U136" s="1">
        <v>0</v>
      </c>
      <c r="V136" s="15">
        <v>1244.0999999999999</v>
      </c>
      <c r="W136" s="2">
        <v>765.6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26</v>
      </c>
      <c r="BC136" s="1">
        <v>0</v>
      </c>
      <c r="BD136" s="1">
        <v>0</v>
      </c>
      <c r="BE136" s="1">
        <v>0</v>
      </c>
      <c r="BF136" s="1">
        <v>16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>
      <c r="A137" s="1">
        <v>70976</v>
      </c>
      <c r="B137" s="1" t="s">
        <v>191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40.81</v>
      </c>
      <c r="I137" s="2">
        <v>816.2</v>
      </c>
      <c r="J137" s="10">
        <f t="shared" si="2"/>
        <v>0</v>
      </c>
      <c r="K137" s="11">
        <f t="shared" si="3"/>
        <v>0</v>
      </c>
      <c r="L137" s="1">
        <v>0.45</v>
      </c>
      <c r="M137" s="1">
        <v>0</v>
      </c>
      <c r="N137" s="5"/>
      <c r="O137" s="1">
        <v>1</v>
      </c>
      <c r="P137" s="1">
        <v>0</v>
      </c>
      <c r="Q137" s="5"/>
      <c r="R137" s="1">
        <v>0.05</v>
      </c>
      <c r="S137" s="1">
        <v>0.9</v>
      </c>
      <c r="T137" s="5"/>
      <c r="U137" s="1">
        <v>0</v>
      </c>
      <c r="V137" s="15">
        <v>1224.3</v>
      </c>
      <c r="W137" s="2">
        <v>734.58</v>
      </c>
      <c r="X137" s="1">
        <v>9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1</v>
      </c>
      <c r="BC137" s="1">
        <v>0</v>
      </c>
      <c r="BD137" s="1">
        <v>0</v>
      </c>
      <c r="BE137" s="1">
        <v>0</v>
      </c>
      <c r="BF137" s="1">
        <v>18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>
      <c r="A138" s="1">
        <v>70985</v>
      </c>
      <c r="B138" s="1" t="s">
        <v>227</v>
      </c>
      <c r="C138" s="1">
        <v>20</v>
      </c>
      <c r="D138" s="1">
        <v>285</v>
      </c>
      <c r="E138" s="1" t="s">
        <v>64</v>
      </c>
      <c r="F138" s="1">
        <v>285</v>
      </c>
      <c r="G138" s="1" t="s">
        <v>64</v>
      </c>
      <c r="H138" s="2">
        <v>58.21</v>
      </c>
      <c r="I138" s="2">
        <v>1164.2</v>
      </c>
      <c r="J138" s="10">
        <f t="shared" si="2"/>
        <v>0</v>
      </c>
      <c r="K138" s="11">
        <f t="shared" si="3"/>
        <v>0</v>
      </c>
      <c r="L138" s="1">
        <v>0.6</v>
      </c>
      <c r="M138" s="1">
        <v>0.2</v>
      </c>
      <c r="N138" s="5"/>
      <c r="O138" s="1">
        <v>0.05</v>
      </c>
      <c r="P138" s="1">
        <v>0</v>
      </c>
      <c r="Q138" s="5"/>
      <c r="R138" s="1">
        <v>0.4</v>
      </c>
      <c r="S138" s="1">
        <v>0.6</v>
      </c>
      <c r="T138" s="5"/>
      <c r="U138" s="1">
        <v>0</v>
      </c>
      <c r="V138" s="15">
        <v>1222.4100000000001</v>
      </c>
      <c r="W138" s="2">
        <v>931.36</v>
      </c>
      <c r="X138" s="1">
        <v>12</v>
      </c>
      <c r="Y138" s="1">
        <v>0</v>
      </c>
      <c r="Z138" s="1">
        <v>0</v>
      </c>
      <c r="AA138" s="1">
        <v>0</v>
      </c>
      <c r="AB138" s="1">
        <v>4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8</v>
      </c>
      <c r="BC138" s="1">
        <v>0</v>
      </c>
      <c r="BD138" s="1">
        <v>0</v>
      </c>
      <c r="BE138" s="1">
        <v>0</v>
      </c>
      <c r="BF138" s="1">
        <v>12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>
      <c r="A139" s="1">
        <v>70969</v>
      </c>
      <c r="B139" s="1" t="s">
        <v>277</v>
      </c>
      <c r="C139" s="1">
        <v>12</v>
      </c>
      <c r="D139" s="1">
        <v>285</v>
      </c>
      <c r="E139" s="1" t="s">
        <v>64</v>
      </c>
      <c r="F139" s="1">
        <v>567</v>
      </c>
      <c r="G139" s="1" t="s">
        <v>74</v>
      </c>
      <c r="H139" s="2">
        <v>64.44</v>
      </c>
      <c r="I139" s="2">
        <v>773.28</v>
      </c>
      <c r="J139" s="10">
        <f t="shared" si="2"/>
        <v>0</v>
      </c>
      <c r="K139" s="11">
        <f t="shared" si="3"/>
        <v>0</v>
      </c>
      <c r="L139" s="1">
        <v>0.92</v>
      </c>
      <c r="M139" s="1">
        <v>4.67</v>
      </c>
      <c r="N139" s="5"/>
      <c r="O139" s="1">
        <v>0.08</v>
      </c>
      <c r="P139" s="1">
        <v>1.92</v>
      </c>
      <c r="Q139" s="5"/>
      <c r="R139" s="1">
        <v>0.42</v>
      </c>
      <c r="S139" s="1">
        <v>3.75</v>
      </c>
      <c r="T139" s="5"/>
      <c r="U139" s="1">
        <v>0</v>
      </c>
      <c r="V139" s="15">
        <v>1095.48</v>
      </c>
      <c r="W139" s="2">
        <v>7990.56</v>
      </c>
      <c r="X139" s="1">
        <v>11</v>
      </c>
      <c r="Y139" s="1">
        <v>0</v>
      </c>
      <c r="Z139" s="1">
        <v>0</v>
      </c>
      <c r="AA139" s="1">
        <v>0</v>
      </c>
      <c r="AB139" s="1">
        <v>56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</v>
      </c>
      <c r="AS139" s="1">
        <v>0</v>
      </c>
      <c r="AT139" s="1">
        <v>0</v>
      </c>
      <c r="AU139" s="1">
        <v>0</v>
      </c>
      <c r="AV139" s="1">
        <v>23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5</v>
      </c>
      <c r="BC139" s="1">
        <v>0</v>
      </c>
      <c r="BD139" s="1">
        <v>0</v>
      </c>
      <c r="BE139" s="1">
        <v>0</v>
      </c>
      <c r="BF139" s="1">
        <v>45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>
      <c r="A140" s="1">
        <v>78116</v>
      </c>
      <c r="B140" s="1" t="s">
        <v>183</v>
      </c>
      <c r="C140" s="1">
        <v>20</v>
      </c>
      <c r="D140" s="1">
        <v>285</v>
      </c>
      <c r="E140" s="1" t="s">
        <v>64</v>
      </c>
      <c r="F140" s="1">
        <v>558</v>
      </c>
      <c r="G140" s="1" t="s">
        <v>67</v>
      </c>
      <c r="H140" s="2">
        <v>54</v>
      </c>
      <c r="I140" s="2">
        <v>1080</v>
      </c>
      <c r="J140" s="10">
        <f t="shared" si="2"/>
        <v>0</v>
      </c>
      <c r="K140" s="11">
        <f t="shared" si="3"/>
        <v>0</v>
      </c>
      <c r="L140" s="1">
        <v>0.9</v>
      </c>
      <c r="M140" s="1">
        <v>3.1</v>
      </c>
      <c r="N140" s="5"/>
      <c r="O140" s="1">
        <v>0.1</v>
      </c>
      <c r="P140" s="1">
        <v>0</v>
      </c>
      <c r="Q140" s="5"/>
      <c r="R140" s="1">
        <v>0</v>
      </c>
      <c r="S140" s="1">
        <v>0</v>
      </c>
      <c r="T140" s="5"/>
      <c r="U140" s="1">
        <v>0</v>
      </c>
      <c r="V140" s="15">
        <v>1080</v>
      </c>
      <c r="W140" s="2">
        <v>3348</v>
      </c>
      <c r="X140" s="1">
        <v>18</v>
      </c>
      <c r="Y140" s="1">
        <v>0</v>
      </c>
      <c r="Z140" s="1">
        <v>0</v>
      </c>
      <c r="AA140" s="1">
        <v>0</v>
      </c>
      <c r="AB140" s="1">
        <v>62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>
      <c r="A141" s="1">
        <v>70153</v>
      </c>
      <c r="B141" s="1" t="s">
        <v>186</v>
      </c>
      <c r="C141" s="1">
        <v>24</v>
      </c>
      <c r="D141" s="1">
        <v>285</v>
      </c>
      <c r="E141" s="1" t="s">
        <v>64</v>
      </c>
      <c r="F141" s="1">
        <v>974</v>
      </c>
      <c r="G141" s="1" t="s">
        <v>110</v>
      </c>
      <c r="H141" s="2">
        <v>44.36</v>
      </c>
      <c r="I141" s="2">
        <v>1064.6400000000001</v>
      </c>
      <c r="J141" s="10">
        <f t="shared" si="2"/>
        <v>0</v>
      </c>
      <c r="K141" s="11">
        <f t="shared" si="3"/>
        <v>0</v>
      </c>
      <c r="L141" s="1">
        <v>0.38</v>
      </c>
      <c r="M141" s="1">
        <v>0.28999999999999998</v>
      </c>
      <c r="N141" s="5"/>
      <c r="O141" s="1">
        <v>0.33</v>
      </c>
      <c r="P141" s="1">
        <v>3.5</v>
      </c>
      <c r="Q141" s="5"/>
      <c r="R141" s="1">
        <v>0.21</v>
      </c>
      <c r="S141" s="1">
        <v>2.12</v>
      </c>
      <c r="T141" s="5"/>
      <c r="U141" s="1">
        <v>0</v>
      </c>
      <c r="V141" s="15">
        <v>975.92</v>
      </c>
      <c r="W141" s="2">
        <v>6299.12</v>
      </c>
      <c r="X141" s="1">
        <v>9</v>
      </c>
      <c r="Y141" s="1">
        <v>0</v>
      </c>
      <c r="Z141" s="1">
        <v>0</v>
      </c>
      <c r="AA141" s="1">
        <v>0</v>
      </c>
      <c r="AB141" s="1">
        <v>7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8</v>
      </c>
      <c r="AS141" s="1">
        <v>0</v>
      </c>
      <c r="AT141" s="1">
        <v>0</v>
      </c>
      <c r="AU141" s="1">
        <v>0</v>
      </c>
      <c r="AV141" s="1">
        <v>84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5</v>
      </c>
      <c r="BC141" s="1">
        <v>0</v>
      </c>
      <c r="BD141" s="1">
        <v>0</v>
      </c>
      <c r="BE141" s="1">
        <v>0</v>
      </c>
      <c r="BF141" s="1">
        <v>51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>
      <c r="A142" s="1">
        <v>70063</v>
      </c>
      <c r="B142" s="1" t="s">
        <v>198</v>
      </c>
      <c r="C142" s="1">
        <v>24</v>
      </c>
      <c r="D142" s="1">
        <v>285</v>
      </c>
      <c r="E142" s="1" t="s">
        <v>64</v>
      </c>
      <c r="F142" s="1">
        <v>565</v>
      </c>
      <c r="G142" s="1" t="s">
        <v>94</v>
      </c>
      <c r="H142" s="2">
        <v>34.74</v>
      </c>
      <c r="I142" s="2">
        <v>833.76</v>
      </c>
      <c r="J142" s="10">
        <f t="shared" si="2"/>
        <v>0</v>
      </c>
      <c r="K142" s="11">
        <f t="shared" si="3"/>
        <v>0</v>
      </c>
      <c r="L142" s="1">
        <v>0.17</v>
      </c>
      <c r="M142" s="1">
        <v>2.33</v>
      </c>
      <c r="N142" s="5"/>
      <c r="O142" s="1">
        <v>1</v>
      </c>
      <c r="P142" s="1">
        <v>4.29</v>
      </c>
      <c r="Q142" s="5"/>
      <c r="R142" s="1">
        <v>0</v>
      </c>
      <c r="S142" s="1">
        <v>2.42</v>
      </c>
      <c r="T142" s="5"/>
      <c r="U142" s="1">
        <v>0</v>
      </c>
      <c r="V142" s="15">
        <v>972.72</v>
      </c>
      <c r="W142" s="2">
        <v>7538.58</v>
      </c>
      <c r="X142" s="1">
        <v>4</v>
      </c>
      <c r="Y142" s="1">
        <v>0</v>
      </c>
      <c r="Z142" s="1">
        <v>0</v>
      </c>
      <c r="AA142" s="1">
        <v>0</v>
      </c>
      <c r="AB142" s="1">
        <v>56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24</v>
      </c>
      <c r="AS142" s="1">
        <v>0</v>
      </c>
      <c r="AT142" s="1">
        <v>0</v>
      </c>
      <c r="AU142" s="1">
        <v>0</v>
      </c>
      <c r="AV142" s="1">
        <v>103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58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>
      <c r="A143" s="1">
        <v>70137</v>
      </c>
      <c r="B143" s="1" t="s">
        <v>152</v>
      </c>
      <c r="C143" s="1">
        <v>12</v>
      </c>
      <c r="D143" s="1">
        <v>285</v>
      </c>
      <c r="E143" s="1" t="s">
        <v>64</v>
      </c>
      <c r="F143" s="1">
        <v>567</v>
      </c>
      <c r="G143" s="1" t="s">
        <v>74</v>
      </c>
      <c r="H143" s="2">
        <v>78.930000000000007</v>
      </c>
      <c r="I143" s="2">
        <v>947.16</v>
      </c>
      <c r="J143" s="10">
        <f t="shared" si="2"/>
        <v>0</v>
      </c>
      <c r="K143" s="11">
        <f t="shared" si="3"/>
        <v>0</v>
      </c>
      <c r="L143" s="1">
        <v>0</v>
      </c>
      <c r="M143" s="1">
        <v>0</v>
      </c>
      <c r="N143" s="5"/>
      <c r="O143" s="1">
        <v>0</v>
      </c>
      <c r="P143" s="1">
        <v>0</v>
      </c>
      <c r="Q143" s="5"/>
      <c r="R143" s="1">
        <v>1</v>
      </c>
      <c r="S143" s="1">
        <v>0</v>
      </c>
      <c r="T143" s="5"/>
      <c r="U143" s="1">
        <v>0</v>
      </c>
      <c r="V143" s="15">
        <v>947.16</v>
      </c>
      <c r="W143" s="2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12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>
      <c r="A144" s="1">
        <v>70219</v>
      </c>
      <c r="B144" s="1" t="s">
        <v>250</v>
      </c>
      <c r="C144" s="1">
        <v>20</v>
      </c>
      <c r="D144" s="1">
        <v>285</v>
      </c>
      <c r="E144" s="1" t="s">
        <v>64</v>
      </c>
      <c r="F144" s="1">
        <v>991</v>
      </c>
      <c r="G144" s="1" t="s">
        <v>141</v>
      </c>
      <c r="H144" s="2">
        <v>62.57</v>
      </c>
      <c r="I144" s="2">
        <v>1251.4000000000001</v>
      </c>
      <c r="J144" s="10">
        <f t="shared" si="2"/>
        <v>0</v>
      </c>
      <c r="K144" s="11">
        <f t="shared" si="3"/>
        <v>0</v>
      </c>
      <c r="L144" s="1">
        <v>0</v>
      </c>
      <c r="M144" s="1">
        <v>0</v>
      </c>
      <c r="N144" s="5"/>
      <c r="O144" s="1">
        <v>0.75</v>
      </c>
      <c r="P144" s="1">
        <v>0.55000000000000004</v>
      </c>
      <c r="Q144" s="5"/>
      <c r="R144" s="1">
        <v>0</v>
      </c>
      <c r="S144" s="1">
        <v>0</v>
      </c>
      <c r="T144" s="5"/>
      <c r="U144" s="1">
        <v>0</v>
      </c>
      <c r="V144" s="15">
        <v>938.55</v>
      </c>
      <c r="W144" s="2">
        <v>688.27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15</v>
      </c>
      <c r="AS144" s="1">
        <v>0</v>
      </c>
      <c r="AT144" s="1">
        <v>0</v>
      </c>
      <c r="AU144" s="1">
        <v>0</v>
      </c>
      <c r="AV144" s="1">
        <v>11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>
      <c r="A145" s="1">
        <v>70256</v>
      </c>
      <c r="B145" s="1" t="s">
        <v>192</v>
      </c>
      <c r="C145" s="1">
        <v>25</v>
      </c>
      <c r="D145" s="1">
        <v>285</v>
      </c>
      <c r="E145" s="1" t="s">
        <v>64</v>
      </c>
      <c r="F145" s="1">
        <v>35</v>
      </c>
      <c r="G145" s="1" t="s">
        <v>76</v>
      </c>
      <c r="H145" s="2">
        <v>35.67</v>
      </c>
      <c r="I145" s="2">
        <v>891.75</v>
      </c>
      <c r="J145" s="10">
        <f t="shared" si="2"/>
        <v>0</v>
      </c>
      <c r="K145" s="11">
        <f t="shared" si="3"/>
        <v>0</v>
      </c>
      <c r="L145" s="1">
        <v>0</v>
      </c>
      <c r="M145" s="1">
        <v>0</v>
      </c>
      <c r="N145" s="5"/>
      <c r="O145" s="1">
        <v>1.04</v>
      </c>
      <c r="P145" s="1">
        <v>0</v>
      </c>
      <c r="Q145" s="5"/>
      <c r="R145" s="1">
        <v>0</v>
      </c>
      <c r="S145" s="1">
        <v>0</v>
      </c>
      <c r="T145" s="5"/>
      <c r="U145" s="1">
        <v>0</v>
      </c>
      <c r="V145" s="15">
        <v>927.42</v>
      </c>
      <c r="W145" s="2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26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>
      <c r="A146" s="1">
        <v>70981</v>
      </c>
      <c r="B146" s="1" t="s">
        <v>294</v>
      </c>
      <c r="C146" s="1">
        <v>15</v>
      </c>
      <c r="D146" s="1">
        <v>285</v>
      </c>
      <c r="E146" s="1" t="s">
        <v>64</v>
      </c>
      <c r="F146" s="1">
        <v>562</v>
      </c>
      <c r="G146" s="1" t="s">
        <v>65</v>
      </c>
      <c r="H146" s="2">
        <v>28.82</v>
      </c>
      <c r="I146" s="2">
        <v>432.3</v>
      </c>
      <c r="J146" s="10">
        <f t="shared" si="2"/>
        <v>0</v>
      </c>
      <c r="K146" s="11">
        <f t="shared" si="3"/>
        <v>0</v>
      </c>
      <c r="L146" s="1">
        <v>0.13</v>
      </c>
      <c r="M146" s="1">
        <v>-0.13</v>
      </c>
      <c r="N146" s="5"/>
      <c r="O146" s="1">
        <v>0</v>
      </c>
      <c r="P146" s="1">
        <v>0</v>
      </c>
      <c r="Q146" s="5"/>
      <c r="R146" s="1">
        <v>2</v>
      </c>
      <c r="S146" s="1">
        <v>1</v>
      </c>
      <c r="T146" s="5"/>
      <c r="U146" s="1">
        <v>0</v>
      </c>
      <c r="V146" s="15">
        <v>922.24</v>
      </c>
      <c r="W146" s="2">
        <v>374.66</v>
      </c>
      <c r="X146" s="1">
        <v>2</v>
      </c>
      <c r="Y146" s="1">
        <v>0</v>
      </c>
      <c r="Z146" s="1">
        <v>0</v>
      </c>
      <c r="AA146" s="1">
        <v>0</v>
      </c>
      <c r="AB146" s="1">
        <v>-2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30</v>
      </c>
      <c r="BC146" s="1">
        <v>0</v>
      </c>
      <c r="BD146" s="1">
        <v>0</v>
      </c>
      <c r="BE146" s="1">
        <v>0</v>
      </c>
      <c r="BF146" s="1">
        <v>15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>
      <c r="A147" s="1">
        <v>70364</v>
      </c>
      <c r="B147" s="1" t="s">
        <v>212</v>
      </c>
      <c r="C147" s="1">
        <v>10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125.14</v>
      </c>
      <c r="I147" s="2">
        <v>1251.4000000000001</v>
      </c>
      <c r="J147" s="10">
        <f t="shared" si="2"/>
        <v>0</v>
      </c>
      <c r="K147" s="11">
        <f t="shared" si="3"/>
        <v>0</v>
      </c>
      <c r="L147" s="1">
        <v>0</v>
      </c>
      <c r="M147" s="1">
        <v>0</v>
      </c>
      <c r="N147" s="5"/>
      <c r="O147" s="1">
        <v>0.7</v>
      </c>
      <c r="P147" s="1">
        <v>0</v>
      </c>
      <c r="Q147" s="5"/>
      <c r="R147" s="1">
        <v>0</v>
      </c>
      <c r="S147" s="1">
        <v>0</v>
      </c>
      <c r="T147" s="5"/>
      <c r="U147" s="1">
        <v>0</v>
      </c>
      <c r="V147" s="15">
        <v>875.98</v>
      </c>
      <c r="W147" s="2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7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>
      <c r="A148" s="1">
        <v>70040</v>
      </c>
      <c r="B148" s="1" t="s">
        <v>121</v>
      </c>
      <c r="C148" s="1">
        <v>25</v>
      </c>
      <c r="D148" s="1">
        <v>285</v>
      </c>
      <c r="E148" s="1" t="s">
        <v>64</v>
      </c>
      <c r="F148" s="1">
        <v>35</v>
      </c>
      <c r="G148" s="1" t="s">
        <v>76</v>
      </c>
      <c r="H148" s="2">
        <v>42.5</v>
      </c>
      <c r="I148" s="2">
        <v>1062.5</v>
      </c>
      <c r="J148" s="10">
        <f t="shared" si="2"/>
        <v>0</v>
      </c>
      <c r="K148" s="11">
        <f t="shared" si="3"/>
        <v>0</v>
      </c>
      <c r="L148" s="1">
        <v>-1</v>
      </c>
      <c r="M148" s="1">
        <v>1</v>
      </c>
      <c r="N148" s="5"/>
      <c r="O148" s="1">
        <v>0.76</v>
      </c>
      <c r="P148" s="1">
        <v>-0.92</v>
      </c>
      <c r="Q148" s="5"/>
      <c r="R148" s="1">
        <v>1</v>
      </c>
      <c r="S148" s="1">
        <v>-1</v>
      </c>
      <c r="T148" s="5"/>
      <c r="U148" s="1">
        <v>0</v>
      </c>
      <c r="V148" s="15">
        <v>807.5</v>
      </c>
      <c r="W148" s="2">
        <v>-977.5</v>
      </c>
      <c r="X148" s="1">
        <v>-25</v>
      </c>
      <c r="Y148" s="1">
        <v>0</v>
      </c>
      <c r="Z148" s="1">
        <v>0</v>
      </c>
      <c r="AA148" s="1">
        <v>0</v>
      </c>
      <c r="AB148" s="1">
        <v>25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19</v>
      </c>
      <c r="AS148" s="1">
        <v>0</v>
      </c>
      <c r="AT148" s="1">
        <v>0</v>
      </c>
      <c r="AU148" s="1">
        <v>0</v>
      </c>
      <c r="AV148" s="1">
        <v>-23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25</v>
      </c>
      <c r="BC148" s="1">
        <v>0</v>
      </c>
      <c r="BD148" s="1">
        <v>0</v>
      </c>
      <c r="BE148" s="1">
        <v>0</v>
      </c>
      <c r="BF148" s="1">
        <v>-25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>
      <c r="A149" s="1">
        <v>70316</v>
      </c>
      <c r="B149" s="1" t="s">
        <v>261</v>
      </c>
      <c r="C149" s="1">
        <v>15</v>
      </c>
      <c r="D149" s="1">
        <v>285</v>
      </c>
      <c r="E149" s="1" t="s">
        <v>64</v>
      </c>
      <c r="F149" s="1">
        <v>562</v>
      </c>
      <c r="G149" s="1" t="s">
        <v>65</v>
      </c>
      <c r="H149" s="2">
        <v>28.82</v>
      </c>
      <c r="I149" s="2">
        <v>432.3</v>
      </c>
      <c r="J149" s="10">
        <f t="shared" si="2"/>
        <v>0</v>
      </c>
      <c r="K149" s="11">
        <f t="shared" si="3"/>
        <v>0</v>
      </c>
      <c r="L149" s="1">
        <v>0.53</v>
      </c>
      <c r="M149" s="1">
        <v>0.13</v>
      </c>
      <c r="N149" s="5"/>
      <c r="O149" s="1">
        <v>0</v>
      </c>
      <c r="P149" s="1">
        <v>0</v>
      </c>
      <c r="Q149" s="5"/>
      <c r="R149" s="1">
        <v>1.33</v>
      </c>
      <c r="S149" s="1">
        <v>1</v>
      </c>
      <c r="T149" s="5"/>
      <c r="U149" s="1">
        <v>0</v>
      </c>
      <c r="V149" s="15">
        <v>806.96</v>
      </c>
      <c r="W149" s="2">
        <v>489.94</v>
      </c>
      <c r="X149" s="1">
        <v>8</v>
      </c>
      <c r="Y149" s="1">
        <v>0</v>
      </c>
      <c r="Z149" s="1">
        <v>0</v>
      </c>
      <c r="AA149" s="1">
        <v>0</v>
      </c>
      <c r="AB149" s="1">
        <v>2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20</v>
      </c>
      <c r="BC149" s="1">
        <v>0</v>
      </c>
      <c r="BD149" s="1">
        <v>0</v>
      </c>
      <c r="BE149" s="1">
        <v>0</v>
      </c>
      <c r="BF149" s="1">
        <v>15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>
      <c r="A150" s="1">
        <v>70105</v>
      </c>
      <c r="B150" s="1" t="s">
        <v>307</v>
      </c>
      <c r="C150" s="1">
        <v>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201.48</v>
      </c>
      <c r="I150" s="2">
        <v>805.92</v>
      </c>
      <c r="J150" s="10">
        <f t="shared" si="2"/>
        <v>0</v>
      </c>
      <c r="K150" s="11">
        <f t="shared" si="3"/>
        <v>0</v>
      </c>
      <c r="L150" s="1">
        <v>0</v>
      </c>
      <c r="M150" s="1">
        <v>0</v>
      </c>
      <c r="N150" s="5"/>
      <c r="O150" s="1">
        <v>0</v>
      </c>
      <c r="P150" s="1">
        <v>0</v>
      </c>
      <c r="Q150" s="5"/>
      <c r="R150" s="1">
        <v>1</v>
      </c>
      <c r="S150" s="1">
        <v>0.25</v>
      </c>
      <c r="T150" s="5"/>
      <c r="U150" s="1">
        <v>0</v>
      </c>
      <c r="V150" s="15">
        <v>805.92</v>
      </c>
      <c r="W150" s="2">
        <v>201.48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4</v>
      </c>
      <c r="BC150" s="1">
        <v>0</v>
      </c>
      <c r="BD150" s="1">
        <v>0</v>
      </c>
      <c r="BE150" s="1">
        <v>0</v>
      </c>
      <c r="BF150" s="1">
        <v>1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>
      <c r="A151" s="1">
        <v>70971</v>
      </c>
      <c r="B151" s="1" t="s">
        <v>279</v>
      </c>
      <c r="C151" s="1">
        <v>16</v>
      </c>
      <c r="D151" s="1">
        <v>285</v>
      </c>
      <c r="E151" s="1" t="s">
        <v>64</v>
      </c>
      <c r="F151" s="1">
        <v>285</v>
      </c>
      <c r="G151" s="1" t="s">
        <v>64</v>
      </c>
      <c r="H151" s="2">
        <v>56.3</v>
      </c>
      <c r="I151" s="2">
        <v>900.8</v>
      </c>
      <c r="J151" s="10">
        <f t="shared" si="2"/>
        <v>0</v>
      </c>
      <c r="K151" s="11">
        <f t="shared" si="3"/>
        <v>0</v>
      </c>
      <c r="L151" s="1">
        <v>0.25</v>
      </c>
      <c r="M151" s="1">
        <v>1</v>
      </c>
      <c r="N151" s="5"/>
      <c r="O151" s="1">
        <v>0.56000000000000005</v>
      </c>
      <c r="P151" s="1">
        <v>0</v>
      </c>
      <c r="Q151" s="5"/>
      <c r="R151" s="1">
        <v>0.06</v>
      </c>
      <c r="S151" s="1">
        <v>3.12</v>
      </c>
      <c r="T151" s="5"/>
      <c r="U151" s="1">
        <v>0</v>
      </c>
      <c r="V151" s="15">
        <v>788.2</v>
      </c>
      <c r="W151" s="2">
        <v>3715.8</v>
      </c>
      <c r="X151" s="1">
        <v>4</v>
      </c>
      <c r="Y151" s="1">
        <v>0</v>
      </c>
      <c r="Z151" s="1">
        <v>0</v>
      </c>
      <c r="AA151" s="1">
        <v>0</v>
      </c>
      <c r="AB151" s="1">
        <v>16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9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</v>
      </c>
      <c r="BC151" s="1">
        <v>0</v>
      </c>
      <c r="BD151" s="1">
        <v>0</v>
      </c>
      <c r="BE151" s="1">
        <v>0</v>
      </c>
      <c r="BF151" s="1">
        <v>50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>
      <c r="A152" s="1">
        <v>70171</v>
      </c>
      <c r="B152" s="1" t="s">
        <v>283</v>
      </c>
      <c r="C152" s="1">
        <v>15</v>
      </c>
      <c r="D152" s="1">
        <v>285</v>
      </c>
      <c r="E152" s="1" t="s">
        <v>64</v>
      </c>
      <c r="F152" s="1">
        <v>322</v>
      </c>
      <c r="G152" s="1" t="s">
        <v>167</v>
      </c>
      <c r="H152" s="2">
        <v>30.07</v>
      </c>
      <c r="I152" s="2">
        <v>451.05</v>
      </c>
      <c r="J152" s="10">
        <f t="shared" si="2"/>
        <v>0</v>
      </c>
      <c r="K152" s="11">
        <f t="shared" si="3"/>
        <v>0</v>
      </c>
      <c r="L152" s="1">
        <v>0.73</v>
      </c>
      <c r="M152" s="1">
        <v>1.07</v>
      </c>
      <c r="N152" s="5"/>
      <c r="O152" s="1">
        <v>0</v>
      </c>
      <c r="P152" s="1">
        <v>0</v>
      </c>
      <c r="Q152" s="5"/>
      <c r="R152" s="1">
        <v>1</v>
      </c>
      <c r="S152" s="1">
        <v>1.93</v>
      </c>
      <c r="T152" s="5"/>
      <c r="U152" s="1">
        <v>0</v>
      </c>
      <c r="V152" s="15">
        <v>781.82</v>
      </c>
      <c r="W152" s="2">
        <v>1353.15</v>
      </c>
      <c r="X152" s="1">
        <v>11</v>
      </c>
      <c r="Y152" s="1">
        <v>0</v>
      </c>
      <c r="Z152" s="1">
        <v>0</v>
      </c>
      <c r="AA152" s="1">
        <v>0</v>
      </c>
      <c r="AB152" s="1">
        <v>16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15</v>
      </c>
      <c r="BC152" s="1">
        <v>0</v>
      </c>
      <c r="BD152" s="1">
        <v>0</v>
      </c>
      <c r="BE152" s="1">
        <v>0</v>
      </c>
      <c r="BF152" s="1">
        <v>29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>
      <c r="A153" s="1">
        <v>70060</v>
      </c>
      <c r="B153" s="1" t="s">
        <v>305</v>
      </c>
      <c r="C153" s="1">
        <v>1</v>
      </c>
      <c r="D153" s="1">
        <v>285</v>
      </c>
      <c r="E153" s="1" t="s">
        <v>64</v>
      </c>
      <c r="F153" s="1">
        <v>570</v>
      </c>
      <c r="G153" s="1" t="s">
        <v>72</v>
      </c>
      <c r="H153" s="2">
        <v>780.58</v>
      </c>
      <c r="I153" s="2">
        <v>780.58</v>
      </c>
      <c r="J153" s="10">
        <f t="shared" si="2"/>
        <v>0</v>
      </c>
      <c r="K153" s="11">
        <f t="shared" si="3"/>
        <v>0</v>
      </c>
      <c r="L153" s="1">
        <v>0</v>
      </c>
      <c r="M153" s="1">
        <v>8</v>
      </c>
      <c r="N153" s="5"/>
      <c r="O153" s="1">
        <v>0</v>
      </c>
      <c r="P153" s="1">
        <v>0</v>
      </c>
      <c r="Q153" s="5"/>
      <c r="R153" s="1">
        <v>1</v>
      </c>
      <c r="S153" s="1">
        <v>14</v>
      </c>
      <c r="T153" s="5"/>
      <c r="U153" s="1">
        <v>0</v>
      </c>
      <c r="V153" s="15">
        <v>780.58</v>
      </c>
      <c r="W153" s="2">
        <v>17172.759999999998</v>
      </c>
      <c r="X153" s="1">
        <v>0</v>
      </c>
      <c r="Y153" s="1">
        <v>0</v>
      </c>
      <c r="Z153" s="1">
        <v>0</v>
      </c>
      <c r="AA153" s="1">
        <v>0</v>
      </c>
      <c r="AB153" s="1">
        <v>8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0</v>
      </c>
      <c r="BF153" s="1">
        <v>14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>
      <c r="A154" s="1">
        <v>70075</v>
      </c>
      <c r="B154" s="1" t="s">
        <v>231</v>
      </c>
      <c r="C154" s="1">
        <v>25</v>
      </c>
      <c r="D154" s="1">
        <v>285</v>
      </c>
      <c r="E154" s="1" t="s">
        <v>64</v>
      </c>
      <c r="F154" s="1">
        <v>285</v>
      </c>
      <c r="G154" s="1" t="s">
        <v>64</v>
      </c>
      <c r="H154" s="2">
        <v>32.270000000000003</v>
      </c>
      <c r="I154" s="2">
        <v>806.75</v>
      </c>
      <c r="J154" s="10">
        <f t="shared" si="2"/>
        <v>0</v>
      </c>
      <c r="K154" s="11">
        <f t="shared" si="3"/>
        <v>0</v>
      </c>
      <c r="L154" s="1">
        <v>0</v>
      </c>
      <c r="M154" s="1">
        <v>0</v>
      </c>
      <c r="N154" s="5"/>
      <c r="O154" s="1">
        <v>0.88</v>
      </c>
      <c r="P154" s="1">
        <v>5.2</v>
      </c>
      <c r="Q154" s="5"/>
      <c r="R154" s="1">
        <v>0</v>
      </c>
      <c r="S154" s="1">
        <v>0</v>
      </c>
      <c r="T154" s="5"/>
      <c r="U154" s="1">
        <v>0</v>
      </c>
      <c r="V154" s="15">
        <v>709.94</v>
      </c>
      <c r="W154" s="2">
        <v>4195.1000000000004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22</v>
      </c>
      <c r="AS154" s="1">
        <v>0</v>
      </c>
      <c r="AT154" s="1">
        <v>0</v>
      </c>
      <c r="AU154" s="1">
        <v>0</v>
      </c>
      <c r="AV154" s="1">
        <v>130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>
      <c r="A155" s="1">
        <v>70326</v>
      </c>
      <c r="B155" s="1" t="s">
        <v>340</v>
      </c>
      <c r="C155" s="1">
        <v>6</v>
      </c>
      <c r="D155" s="1">
        <v>285</v>
      </c>
      <c r="E155" s="1" t="s">
        <v>64</v>
      </c>
      <c r="F155" s="1">
        <v>285</v>
      </c>
      <c r="G155" s="1" t="s">
        <v>64</v>
      </c>
      <c r="H155" s="2">
        <v>113.36</v>
      </c>
      <c r="I155" s="2">
        <v>680.16</v>
      </c>
      <c r="J155" s="10">
        <f t="shared" si="2"/>
        <v>0</v>
      </c>
      <c r="K155" s="11">
        <f t="shared" si="3"/>
        <v>0</v>
      </c>
      <c r="L155" s="1">
        <v>1</v>
      </c>
      <c r="M155" s="1">
        <v>0</v>
      </c>
      <c r="N155" s="5"/>
      <c r="O155" s="1">
        <v>0</v>
      </c>
      <c r="P155" s="1">
        <v>0</v>
      </c>
      <c r="Q155" s="5"/>
      <c r="R155" s="1">
        <v>0</v>
      </c>
      <c r="S155" s="1">
        <v>0</v>
      </c>
      <c r="T155" s="5"/>
      <c r="U155" s="1">
        <v>0</v>
      </c>
      <c r="V155" s="15">
        <v>680.16</v>
      </c>
      <c r="W155" s="2">
        <v>0</v>
      </c>
      <c r="X155" s="1">
        <v>6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>
      <c r="A156" s="1">
        <v>70337</v>
      </c>
      <c r="B156" s="1" t="s">
        <v>208</v>
      </c>
      <c r="C156" s="1">
        <v>12</v>
      </c>
      <c r="D156" s="1">
        <v>285</v>
      </c>
      <c r="E156" s="1" t="s">
        <v>64</v>
      </c>
      <c r="F156" s="1">
        <v>285</v>
      </c>
      <c r="G156" s="1" t="s">
        <v>64</v>
      </c>
      <c r="H156" s="2">
        <v>30.668600000000001</v>
      </c>
      <c r="I156" s="2">
        <v>368.02319999999997</v>
      </c>
      <c r="J156" s="10">
        <f t="shared" si="2"/>
        <v>0</v>
      </c>
      <c r="K156" s="11">
        <f t="shared" si="3"/>
        <v>0</v>
      </c>
      <c r="L156" s="1">
        <v>0.67</v>
      </c>
      <c r="M156" s="1">
        <v>0</v>
      </c>
      <c r="N156" s="5"/>
      <c r="O156" s="1">
        <v>0</v>
      </c>
      <c r="P156" s="1">
        <v>0</v>
      </c>
      <c r="Q156" s="5"/>
      <c r="R156" s="1">
        <v>1.17</v>
      </c>
      <c r="S156" s="1">
        <v>7.92</v>
      </c>
      <c r="T156" s="5"/>
      <c r="U156" s="1">
        <v>0</v>
      </c>
      <c r="V156" s="15">
        <v>674.71</v>
      </c>
      <c r="W156" s="2">
        <v>2913.52</v>
      </c>
      <c r="X156" s="1">
        <v>8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14</v>
      </c>
      <c r="BC156" s="1">
        <v>0</v>
      </c>
      <c r="BD156" s="1">
        <v>0</v>
      </c>
      <c r="BE156" s="1">
        <v>0</v>
      </c>
      <c r="BF156" s="1">
        <v>95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>
      <c r="A157" s="1">
        <v>70264</v>
      </c>
      <c r="B157" s="1" t="s">
        <v>233</v>
      </c>
      <c r="C157" s="1">
        <v>20</v>
      </c>
      <c r="D157" s="1">
        <v>285</v>
      </c>
      <c r="E157" s="1" t="s">
        <v>64</v>
      </c>
      <c r="F157" s="1">
        <v>573</v>
      </c>
      <c r="G157" s="1" t="s">
        <v>87</v>
      </c>
      <c r="H157" s="2">
        <v>50.37</v>
      </c>
      <c r="I157" s="2">
        <v>1007.4</v>
      </c>
      <c r="J157" s="10">
        <f t="shared" si="2"/>
        <v>0</v>
      </c>
      <c r="K157" s="11">
        <f t="shared" si="3"/>
        <v>0</v>
      </c>
      <c r="L157" s="1">
        <v>0.15</v>
      </c>
      <c r="M157" s="1">
        <v>0.8</v>
      </c>
      <c r="N157" s="5"/>
      <c r="O157" s="1">
        <v>0.25</v>
      </c>
      <c r="P157" s="1">
        <v>1.75</v>
      </c>
      <c r="Q157" s="5"/>
      <c r="R157" s="1">
        <v>0.25</v>
      </c>
      <c r="S157" s="1">
        <v>2.65</v>
      </c>
      <c r="T157" s="5"/>
      <c r="U157" s="1">
        <v>0</v>
      </c>
      <c r="V157" s="15">
        <v>654.80999999999995</v>
      </c>
      <c r="W157" s="2">
        <v>5238.4799999999996</v>
      </c>
      <c r="X157" s="1">
        <v>3</v>
      </c>
      <c r="Y157" s="1">
        <v>0</v>
      </c>
      <c r="Z157" s="1">
        <v>0</v>
      </c>
      <c r="AA157" s="1">
        <v>0</v>
      </c>
      <c r="AB157" s="1">
        <v>16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5</v>
      </c>
      <c r="AS157" s="1">
        <v>0</v>
      </c>
      <c r="AT157" s="1">
        <v>0</v>
      </c>
      <c r="AU157" s="1">
        <v>0</v>
      </c>
      <c r="AV157" s="1">
        <v>35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5</v>
      </c>
      <c r="BC157" s="1">
        <v>0</v>
      </c>
      <c r="BD157" s="1">
        <v>0</v>
      </c>
      <c r="BE157" s="1">
        <v>0</v>
      </c>
      <c r="BF157" s="1">
        <v>53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>
      <c r="A158" s="1">
        <v>70268</v>
      </c>
      <c r="B158" s="1" t="s">
        <v>175</v>
      </c>
      <c r="C158" s="1">
        <v>20</v>
      </c>
      <c r="D158" s="1">
        <v>285</v>
      </c>
      <c r="E158" s="1" t="s">
        <v>64</v>
      </c>
      <c r="F158" s="1">
        <v>387</v>
      </c>
      <c r="G158" s="1" t="s">
        <v>94</v>
      </c>
      <c r="H158" s="2">
        <v>50.78</v>
      </c>
      <c r="I158" s="2">
        <v>1015.6</v>
      </c>
      <c r="J158" s="10">
        <f t="shared" si="2"/>
        <v>0</v>
      </c>
      <c r="K158" s="11">
        <f t="shared" si="3"/>
        <v>0</v>
      </c>
      <c r="L158" s="1">
        <v>0</v>
      </c>
      <c r="M158" s="1">
        <v>2.6</v>
      </c>
      <c r="N158" s="5"/>
      <c r="O158" s="1">
        <v>0</v>
      </c>
      <c r="P158" s="1">
        <v>0</v>
      </c>
      <c r="Q158" s="5"/>
      <c r="R158" s="1">
        <v>0.6</v>
      </c>
      <c r="S158" s="1">
        <v>0.45</v>
      </c>
      <c r="T158" s="5"/>
      <c r="U158" s="1">
        <v>0</v>
      </c>
      <c r="V158" s="15">
        <v>609.36</v>
      </c>
      <c r="W158" s="2">
        <v>3097.58</v>
      </c>
      <c r="X158" s="1">
        <v>0</v>
      </c>
      <c r="Y158" s="1">
        <v>0</v>
      </c>
      <c r="Z158" s="1">
        <v>0</v>
      </c>
      <c r="AA158" s="1">
        <v>0</v>
      </c>
      <c r="AB158" s="1">
        <v>52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12</v>
      </c>
      <c r="BC158" s="1">
        <v>0</v>
      </c>
      <c r="BD158" s="1">
        <v>0</v>
      </c>
      <c r="BE158" s="1">
        <v>0</v>
      </c>
      <c r="BF158" s="1">
        <v>9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>
      <c r="A159" s="1">
        <v>70978</v>
      </c>
      <c r="B159" s="1" t="s">
        <v>265</v>
      </c>
      <c r="C159" s="1">
        <v>16</v>
      </c>
      <c r="D159" s="1">
        <v>285</v>
      </c>
      <c r="E159" s="1" t="s">
        <v>64</v>
      </c>
      <c r="F159" s="1">
        <v>998</v>
      </c>
      <c r="G159" s="1" t="s">
        <v>266</v>
      </c>
      <c r="H159" s="2">
        <v>84.48</v>
      </c>
      <c r="I159" s="2">
        <v>1351.68</v>
      </c>
      <c r="J159" s="10">
        <f t="shared" si="2"/>
        <v>0</v>
      </c>
      <c r="K159" s="11">
        <f t="shared" si="3"/>
        <v>0</v>
      </c>
      <c r="L159" s="1">
        <v>0.19</v>
      </c>
      <c r="M159" s="1">
        <v>1.38</v>
      </c>
      <c r="N159" s="5"/>
      <c r="O159" s="1">
        <v>0.25</v>
      </c>
      <c r="P159" s="1">
        <v>0</v>
      </c>
      <c r="Q159" s="5"/>
      <c r="R159" s="1">
        <v>0</v>
      </c>
      <c r="S159" s="1">
        <v>0</v>
      </c>
      <c r="T159" s="5"/>
      <c r="U159" s="1">
        <v>0</v>
      </c>
      <c r="V159" s="15">
        <v>591.36</v>
      </c>
      <c r="W159" s="2">
        <v>1858.56</v>
      </c>
      <c r="X159" s="1">
        <v>3</v>
      </c>
      <c r="Y159" s="1">
        <v>0</v>
      </c>
      <c r="Z159" s="1">
        <v>0</v>
      </c>
      <c r="AA159" s="1">
        <v>0</v>
      </c>
      <c r="AB159" s="1">
        <v>22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4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>
      <c r="A160" s="1">
        <v>70329</v>
      </c>
      <c r="B160" s="1" t="s">
        <v>267</v>
      </c>
      <c r="C160" s="1">
        <v>12</v>
      </c>
      <c r="D160" s="1">
        <v>285</v>
      </c>
      <c r="E160" s="1" t="s">
        <v>64</v>
      </c>
      <c r="F160" s="1">
        <v>285</v>
      </c>
      <c r="G160" s="1" t="s">
        <v>64</v>
      </c>
      <c r="H160" s="2">
        <v>28.88</v>
      </c>
      <c r="I160" s="2">
        <v>346.56</v>
      </c>
      <c r="J160" s="10">
        <f t="shared" si="2"/>
        <v>0</v>
      </c>
      <c r="K160" s="11">
        <f t="shared" si="3"/>
        <v>0</v>
      </c>
      <c r="L160" s="1">
        <v>0.25</v>
      </c>
      <c r="M160" s="1">
        <v>0</v>
      </c>
      <c r="N160" s="5"/>
      <c r="O160" s="1">
        <v>0</v>
      </c>
      <c r="P160" s="1">
        <v>0</v>
      </c>
      <c r="Q160" s="5"/>
      <c r="R160" s="1">
        <v>1.42</v>
      </c>
      <c r="S160" s="1">
        <v>0.42</v>
      </c>
      <c r="T160" s="5"/>
      <c r="U160" s="1">
        <v>0</v>
      </c>
      <c r="V160" s="15">
        <v>577.6</v>
      </c>
      <c r="W160" s="2">
        <v>144.4</v>
      </c>
      <c r="X160" s="1">
        <v>3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17</v>
      </c>
      <c r="BC160" s="1">
        <v>0</v>
      </c>
      <c r="BD160" s="1">
        <v>0</v>
      </c>
      <c r="BE160" s="1">
        <v>0</v>
      </c>
      <c r="BF160" s="1">
        <v>5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>
      <c r="A161" s="1">
        <v>70251</v>
      </c>
      <c r="B161" s="1" t="s">
        <v>251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30.07</v>
      </c>
      <c r="I161" s="2">
        <v>451.05</v>
      </c>
      <c r="J161" s="10">
        <f t="shared" si="2"/>
        <v>0</v>
      </c>
      <c r="K161" s="11">
        <f t="shared" si="3"/>
        <v>0</v>
      </c>
      <c r="L161" s="1">
        <v>0</v>
      </c>
      <c r="M161" s="1">
        <v>1.4</v>
      </c>
      <c r="N161" s="5"/>
      <c r="O161" s="1">
        <v>7.0000000000000007E-2</v>
      </c>
      <c r="P161" s="1">
        <v>0</v>
      </c>
      <c r="Q161" s="5"/>
      <c r="R161" s="1">
        <v>1.2</v>
      </c>
      <c r="S161" s="1">
        <v>1</v>
      </c>
      <c r="T161" s="5"/>
      <c r="U161" s="1">
        <v>0</v>
      </c>
      <c r="V161" s="15">
        <v>571.33000000000004</v>
      </c>
      <c r="W161" s="2">
        <v>1082.52</v>
      </c>
      <c r="X161" s="1">
        <v>0</v>
      </c>
      <c r="Y161" s="1">
        <v>0</v>
      </c>
      <c r="Z161" s="1">
        <v>0</v>
      </c>
      <c r="AA161" s="1">
        <v>0</v>
      </c>
      <c r="AB161" s="1">
        <v>21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18</v>
      </c>
      <c r="BC161" s="1">
        <v>0</v>
      </c>
      <c r="BD161" s="1">
        <v>0</v>
      </c>
      <c r="BE161" s="1">
        <v>0</v>
      </c>
      <c r="BF161" s="1">
        <v>15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>
      <c r="A162" s="1">
        <v>70141</v>
      </c>
      <c r="B162" s="1" t="s">
        <v>270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28.82</v>
      </c>
      <c r="I162" s="2">
        <v>432.3</v>
      </c>
      <c r="J162" s="10">
        <f t="shared" si="2"/>
        <v>0</v>
      </c>
      <c r="K162" s="11">
        <f t="shared" si="3"/>
        <v>0</v>
      </c>
      <c r="L162" s="1">
        <v>0.8</v>
      </c>
      <c r="M162" s="1">
        <v>0.53</v>
      </c>
      <c r="N162" s="5"/>
      <c r="O162" s="1">
        <v>0</v>
      </c>
      <c r="P162" s="1">
        <v>0</v>
      </c>
      <c r="Q162" s="5"/>
      <c r="R162" s="1">
        <v>0.4</v>
      </c>
      <c r="S162" s="1">
        <v>1</v>
      </c>
      <c r="T162" s="5"/>
      <c r="U162" s="1">
        <v>0</v>
      </c>
      <c r="V162" s="15">
        <v>518.76</v>
      </c>
      <c r="W162" s="2">
        <v>662.86</v>
      </c>
      <c r="X162" s="1">
        <v>12</v>
      </c>
      <c r="Y162" s="1">
        <v>0</v>
      </c>
      <c r="Z162" s="1">
        <v>0</v>
      </c>
      <c r="AA162" s="1">
        <v>0</v>
      </c>
      <c r="AB162" s="1">
        <v>8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6</v>
      </c>
      <c r="BC162" s="1">
        <v>0</v>
      </c>
      <c r="BD162" s="1">
        <v>0</v>
      </c>
      <c r="BE162" s="1">
        <v>0</v>
      </c>
      <c r="BF162" s="1">
        <v>15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>
      <c r="A163" s="1">
        <v>70184</v>
      </c>
      <c r="B163" s="1" t="s">
        <v>229</v>
      </c>
      <c r="C163" s="1">
        <v>20</v>
      </c>
      <c r="D163" s="1">
        <v>285</v>
      </c>
      <c r="E163" s="1" t="s">
        <v>64</v>
      </c>
      <c r="F163" s="1">
        <v>573</v>
      </c>
      <c r="G163" s="1" t="s">
        <v>87</v>
      </c>
      <c r="H163" s="2">
        <v>38.04</v>
      </c>
      <c r="I163" s="2">
        <v>760.8</v>
      </c>
      <c r="J163" s="10">
        <f t="shared" si="2"/>
        <v>0</v>
      </c>
      <c r="K163" s="11">
        <f t="shared" si="3"/>
        <v>0</v>
      </c>
      <c r="L163" s="1">
        <v>0.45</v>
      </c>
      <c r="M163" s="1">
        <v>0.05</v>
      </c>
      <c r="N163" s="5"/>
      <c r="O163" s="1">
        <v>0</v>
      </c>
      <c r="P163" s="1">
        <v>0</v>
      </c>
      <c r="Q163" s="5"/>
      <c r="R163" s="1">
        <v>0.2</v>
      </c>
      <c r="S163" s="1">
        <v>0</v>
      </c>
      <c r="T163" s="5"/>
      <c r="U163" s="1">
        <v>0</v>
      </c>
      <c r="V163" s="15">
        <v>494.52</v>
      </c>
      <c r="W163" s="2">
        <v>38.04</v>
      </c>
      <c r="X163" s="1">
        <v>9</v>
      </c>
      <c r="Y163" s="1">
        <v>0</v>
      </c>
      <c r="Z163" s="1">
        <v>0</v>
      </c>
      <c r="AA163" s="1">
        <v>0</v>
      </c>
      <c r="AB163" s="1">
        <v>1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4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>
      <c r="A164" s="1">
        <v>70209</v>
      </c>
      <c r="B164" s="1" t="s">
        <v>290</v>
      </c>
      <c r="C164" s="1">
        <v>10</v>
      </c>
      <c r="D164" s="1">
        <v>285</v>
      </c>
      <c r="E164" s="1" t="s">
        <v>64</v>
      </c>
      <c r="F164" s="1">
        <v>387</v>
      </c>
      <c r="G164" s="1" t="s">
        <v>94</v>
      </c>
      <c r="H164" s="2">
        <v>122.98</v>
      </c>
      <c r="I164" s="2">
        <v>1229.8</v>
      </c>
      <c r="J164" s="10">
        <f t="shared" si="2"/>
        <v>0</v>
      </c>
      <c r="K164" s="11">
        <f t="shared" si="3"/>
        <v>0</v>
      </c>
      <c r="L164" s="1">
        <v>0.2</v>
      </c>
      <c r="M164" s="1">
        <v>0.9</v>
      </c>
      <c r="N164" s="5"/>
      <c r="O164" s="1">
        <v>0</v>
      </c>
      <c r="P164" s="1">
        <v>0</v>
      </c>
      <c r="Q164" s="5"/>
      <c r="R164" s="1">
        <v>0.2</v>
      </c>
      <c r="S164" s="1">
        <v>0.9</v>
      </c>
      <c r="T164" s="5"/>
      <c r="U164" s="1">
        <v>0</v>
      </c>
      <c r="V164" s="15">
        <v>491.92</v>
      </c>
      <c r="W164" s="2">
        <v>2213.64</v>
      </c>
      <c r="X164" s="1">
        <v>2</v>
      </c>
      <c r="Y164" s="1">
        <v>0</v>
      </c>
      <c r="Z164" s="1">
        <v>0</v>
      </c>
      <c r="AA164" s="1">
        <v>0</v>
      </c>
      <c r="AB164" s="1">
        <v>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2</v>
      </c>
      <c r="BC164" s="1">
        <v>0</v>
      </c>
      <c r="BD164" s="1">
        <v>0</v>
      </c>
      <c r="BE164" s="1">
        <v>0</v>
      </c>
      <c r="BF164" s="1">
        <v>9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>
      <c r="A165" s="1">
        <v>70139</v>
      </c>
      <c r="B165" s="1" t="s">
        <v>259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28.82</v>
      </c>
      <c r="I165" s="2">
        <v>432.3</v>
      </c>
      <c r="J165" s="10">
        <f t="shared" si="2"/>
        <v>0</v>
      </c>
      <c r="K165" s="11">
        <f t="shared" si="3"/>
        <v>0</v>
      </c>
      <c r="L165" s="1">
        <v>1.1299999999999999</v>
      </c>
      <c r="M165" s="1">
        <v>2.2000000000000002</v>
      </c>
      <c r="N165" s="5"/>
      <c r="O165" s="1">
        <v>0</v>
      </c>
      <c r="P165" s="1">
        <v>0</v>
      </c>
      <c r="Q165" s="5"/>
      <c r="R165" s="1">
        <v>0</v>
      </c>
      <c r="S165" s="1">
        <v>7.0000000000000007E-2</v>
      </c>
      <c r="T165" s="5"/>
      <c r="U165" s="1">
        <v>0</v>
      </c>
      <c r="V165" s="15">
        <v>489.94</v>
      </c>
      <c r="W165" s="2">
        <v>979.88</v>
      </c>
      <c r="X165" s="1">
        <v>17</v>
      </c>
      <c r="Y165" s="1">
        <v>0</v>
      </c>
      <c r="Z165" s="1">
        <v>0</v>
      </c>
      <c r="AA165" s="1">
        <v>0</v>
      </c>
      <c r="AB165" s="1">
        <v>33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>
      <c r="A166" s="1">
        <v>70254</v>
      </c>
      <c r="B166" s="1" t="s">
        <v>334</v>
      </c>
      <c r="C166" s="1">
        <v>12</v>
      </c>
      <c r="D166" s="1">
        <v>285</v>
      </c>
      <c r="E166" s="1" t="s">
        <v>64</v>
      </c>
      <c r="F166" s="1">
        <v>285</v>
      </c>
      <c r="G166" s="1" t="s">
        <v>64</v>
      </c>
      <c r="H166" s="2">
        <v>77.709999999999994</v>
      </c>
      <c r="I166" s="2">
        <v>932.52</v>
      </c>
      <c r="J166" s="10">
        <f t="shared" si="2"/>
        <v>0</v>
      </c>
      <c r="K166" s="11">
        <f t="shared" si="3"/>
        <v>0</v>
      </c>
      <c r="L166" s="1">
        <v>0</v>
      </c>
      <c r="M166" s="1">
        <v>0</v>
      </c>
      <c r="N166" s="5"/>
      <c r="O166" s="1">
        <v>0</v>
      </c>
      <c r="P166" s="1">
        <v>0</v>
      </c>
      <c r="Q166" s="5"/>
      <c r="R166" s="1">
        <v>0.5</v>
      </c>
      <c r="S166" s="1">
        <v>0.92</v>
      </c>
      <c r="T166" s="5"/>
      <c r="U166" s="1">
        <v>0</v>
      </c>
      <c r="V166" s="15">
        <v>466.26</v>
      </c>
      <c r="W166" s="2">
        <v>854.81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6</v>
      </c>
      <c r="BC166" s="1">
        <v>0</v>
      </c>
      <c r="BD166" s="1">
        <v>0</v>
      </c>
      <c r="BE166" s="1">
        <v>0</v>
      </c>
      <c r="BF166" s="1">
        <v>11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>
      <c r="A167" s="1">
        <v>70315</v>
      </c>
      <c r="B167" s="1" t="s">
        <v>244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28.82</v>
      </c>
      <c r="I167" s="2">
        <v>432.3</v>
      </c>
      <c r="J167" s="10">
        <f t="shared" si="2"/>
        <v>0</v>
      </c>
      <c r="K167" s="11">
        <f t="shared" si="3"/>
        <v>0</v>
      </c>
      <c r="L167" s="1">
        <v>0.33</v>
      </c>
      <c r="M167" s="1">
        <v>0.93</v>
      </c>
      <c r="N167" s="5"/>
      <c r="O167" s="1">
        <v>0.2</v>
      </c>
      <c r="P167" s="1">
        <v>0</v>
      </c>
      <c r="Q167" s="5"/>
      <c r="R167" s="1">
        <v>0.53</v>
      </c>
      <c r="S167" s="1">
        <v>2.87</v>
      </c>
      <c r="T167" s="5"/>
      <c r="U167" s="1">
        <v>0</v>
      </c>
      <c r="V167" s="15">
        <v>461.12</v>
      </c>
      <c r="W167" s="2">
        <v>1642.74</v>
      </c>
      <c r="X167" s="1">
        <v>5</v>
      </c>
      <c r="Y167" s="1">
        <v>0</v>
      </c>
      <c r="Z167" s="1">
        <v>0</v>
      </c>
      <c r="AA167" s="1">
        <v>0</v>
      </c>
      <c r="AB167" s="1">
        <v>14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3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8</v>
      </c>
      <c r="BC167" s="1">
        <v>0</v>
      </c>
      <c r="BD167" s="1">
        <v>0</v>
      </c>
      <c r="BE167" s="1">
        <v>0</v>
      </c>
      <c r="BF167" s="1">
        <v>43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>
      <c r="A168" s="1">
        <v>70295</v>
      </c>
      <c r="B168" s="1" t="s">
        <v>263</v>
      </c>
      <c r="C168" s="1">
        <v>20</v>
      </c>
      <c r="D168" s="1">
        <v>285</v>
      </c>
      <c r="E168" s="1" t="s">
        <v>64</v>
      </c>
      <c r="F168" s="1">
        <v>991</v>
      </c>
      <c r="G168" s="1" t="s">
        <v>141</v>
      </c>
      <c r="H168" s="2">
        <v>62.57</v>
      </c>
      <c r="I168" s="2">
        <v>1251.4000000000001</v>
      </c>
      <c r="J168" s="10">
        <f t="shared" si="2"/>
        <v>0</v>
      </c>
      <c r="K168" s="11">
        <f t="shared" si="3"/>
        <v>0</v>
      </c>
      <c r="L168" s="1">
        <v>0</v>
      </c>
      <c r="M168" s="1">
        <v>0</v>
      </c>
      <c r="N168" s="5"/>
      <c r="O168" s="1">
        <v>0.35</v>
      </c>
      <c r="P168" s="1">
        <v>1.4</v>
      </c>
      <c r="Q168" s="5"/>
      <c r="R168" s="1">
        <v>0</v>
      </c>
      <c r="S168" s="1">
        <v>0</v>
      </c>
      <c r="T168" s="5"/>
      <c r="U168" s="1">
        <v>0</v>
      </c>
      <c r="V168" s="15">
        <v>437.99</v>
      </c>
      <c r="W168" s="2">
        <v>1751.96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7</v>
      </c>
      <c r="AS168" s="1">
        <v>0</v>
      </c>
      <c r="AT168" s="1">
        <v>0</v>
      </c>
      <c r="AU168" s="1">
        <v>0</v>
      </c>
      <c r="AV168" s="1">
        <v>28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>
      <c r="A169" s="1">
        <v>70074</v>
      </c>
      <c r="B169" s="1" t="s">
        <v>222</v>
      </c>
      <c r="C169" s="1">
        <v>21</v>
      </c>
      <c r="D169" s="1">
        <v>285</v>
      </c>
      <c r="E169" s="1" t="s">
        <v>64</v>
      </c>
      <c r="F169" s="1">
        <v>387</v>
      </c>
      <c r="G169" s="1" t="s">
        <v>94</v>
      </c>
      <c r="H169" s="2">
        <v>31.19</v>
      </c>
      <c r="I169" s="2">
        <v>654.99</v>
      </c>
      <c r="J169" s="10">
        <f t="shared" si="2"/>
        <v>0</v>
      </c>
      <c r="K169" s="11">
        <f t="shared" si="3"/>
        <v>0</v>
      </c>
      <c r="L169" s="1">
        <v>0.67</v>
      </c>
      <c r="M169" s="1">
        <v>1.57</v>
      </c>
      <c r="N169" s="5"/>
      <c r="O169" s="1">
        <v>0</v>
      </c>
      <c r="P169" s="1">
        <v>0</v>
      </c>
      <c r="Q169" s="5"/>
      <c r="R169" s="1">
        <v>0</v>
      </c>
      <c r="S169" s="1">
        <v>0</v>
      </c>
      <c r="T169" s="5"/>
      <c r="U169" s="1">
        <v>0</v>
      </c>
      <c r="V169" s="15">
        <v>436.66</v>
      </c>
      <c r="W169" s="2">
        <v>1029.27</v>
      </c>
      <c r="X169" s="1">
        <v>14</v>
      </c>
      <c r="Y169" s="1">
        <v>0</v>
      </c>
      <c r="Z169" s="1">
        <v>0</v>
      </c>
      <c r="AA169" s="1">
        <v>0</v>
      </c>
      <c r="AB169" s="1">
        <v>33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>
      <c r="A170" s="1">
        <v>70030</v>
      </c>
      <c r="B170" s="1" t="s">
        <v>280</v>
      </c>
      <c r="C170" s="1">
        <v>20</v>
      </c>
      <c r="D170" s="1">
        <v>285</v>
      </c>
      <c r="E170" s="1" t="s">
        <v>64</v>
      </c>
      <c r="F170" s="1">
        <v>558</v>
      </c>
      <c r="G170" s="1" t="s">
        <v>67</v>
      </c>
      <c r="H170" s="2">
        <v>86.35</v>
      </c>
      <c r="I170" s="2">
        <v>1727</v>
      </c>
      <c r="J170" s="10">
        <f t="shared" si="2"/>
        <v>0</v>
      </c>
      <c r="K170" s="11">
        <f t="shared" si="3"/>
        <v>0</v>
      </c>
      <c r="L170" s="1">
        <v>0.25</v>
      </c>
      <c r="M170" s="1">
        <v>1.95</v>
      </c>
      <c r="N170" s="5"/>
      <c r="O170" s="1">
        <v>0</v>
      </c>
      <c r="P170" s="1">
        <v>0</v>
      </c>
      <c r="Q170" s="5"/>
      <c r="R170" s="1">
        <v>0</v>
      </c>
      <c r="S170" s="1">
        <v>0</v>
      </c>
      <c r="T170" s="5"/>
      <c r="U170" s="1">
        <v>0</v>
      </c>
      <c r="V170" s="15">
        <v>431.75</v>
      </c>
      <c r="W170" s="2">
        <v>3367.65</v>
      </c>
      <c r="X170" s="1">
        <v>5</v>
      </c>
      <c r="Y170" s="1">
        <v>0</v>
      </c>
      <c r="Z170" s="1">
        <v>0</v>
      </c>
      <c r="AA170" s="1">
        <v>0</v>
      </c>
      <c r="AB170" s="1">
        <v>39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>
      <c r="A171" s="1">
        <v>70974</v>
      </c>
      <c r="B171" s="1" t="s">
        <v>287</v>
      </c>
      <c r="C171" s="1">
        <v>28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37.870100000000001</v>
      </c>
      <c r="I171" s="2">
        <v>1060.3628000000001</v>
      </c>
      <c r="J171" s="10">
        <f t="shared" si="2"/>
        <v>0</v>
      </c>
      <c r="K171" s="11">
        <f t="shared" si="3"/>
        <v>0</v>
      </c>
      <c r="L171" s="1">
        <v>0</v>
      </c>
      <c r="M171" s="1">
        <v>0</v>
      </c>
      <c r="N171" s="5"/>
      <c r="O171" s="1">
        <v>0</v>
      </c>
      <c r="P171" s="1">
        <v>0</v>
      </c>
      <c r="Q171" s="5"/>
      <c r="R171" s="1">
        <v>0.36</v>
      </c>
      <c r="S171" s="1">
        <v>1</v>
      </c>
      <c r="T171" s="5"/>
      <c r="U171" s="1">
        <v>0</v>
      </c>
      <c r="V171" s="15">
        <v>378.7</v>
      </c>
      <c r="W171" s="2">
        <v>1060.3599999999999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10</v>
      </c>
      <c r="BC171" s="1">
        <v>0</v>
      </c>
      <c r="BD171" s="1">
        <v>0</v>
      </c>
      <c r="BE171" s="1">
        <v>0</v>
      </c>
      <c r="BF171" s="1">
        <v>28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>
      <c r="A172" s="1">
        <v>70232</v>
      </c>
      <c r="B172" s="1" t="s">
        <v>234</v>
      </c>
      <c r="C172" s="1">
        <v>5</v>
      </c>
      <c r="D172" s="1">
        <v>285</v>
      </c>
      <c r="E172" s="1" t="s">
        <v>64</v>
      </c>
      <c r="F172" s="1">
        <v>562</v>
      </c>
      <c r="G172" s="1" t="s">
        <v>65</v>
      </c>
      <c r="H172" s="2">
        <v>61.49</v>
      </c>
      <c r="I172" s="2">
        <v>307.45</v>
      </c>
      <c r="J172" s="10">
        <f t="shared" si="2"/>
        <v>0</v>
      </c>
      <c r="K172" s="11">
        <f t="shared" si="3"/>
        <v>0</v>
      </c>
      <c r="L172" s="1">
        <v>0.6</v>
      </c>
      <c r="M172" s="1">
        <v>-0.8</v>
      </c>
      <c r="N172" s="5"/>
      <c r="O172" s="1">
        <v>0</v>
      </c>
      <c r="P172" s="1">
        <v>0</v>
      </c>
      <c r="Q172" s="5"/>
      <c r="R172" s="1">
        <v>0.6</v>
      </c>
      <c r="S172" s="1">
        <v>2.6</v>
      </c>
      <c r="T172" s="5"/>
      <c r="U172" s="1">
        <v>0</v>
      </c>
      <c r="V172" s="15">
        <v>368.94</v>
      </c>
      <c r="W172" s="2">
        <v>553.41</v>
      </c>
      <c r="X172" s="1">
        <v>3</v>
      </c>
      <c r="Y172" s="1">
        <v>0</v>
      </c>
      <c r="Z172" s="1">
        <v>0</v>
      </c>
      <c r="AA172" s="1">
        <v>0</v>
      </c>
      <c r="AB172" s="1">
        <v>-4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3</v>
      </c>
      <c r="BC172" s="1">
        <v>0</v>
      </c>
      <c r="BD172" s="1">
        <v>0</v>
      </c>
      <c r="BE172" s="1">
        <v>0</v>
      </c>
      <c r="BF172" s="1">
        <v>13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>
      <c r="A173" s="1">
        <v>70117</v>
      </c>
      <c r="B173" s="1" t="s">
        <v>284</v>
      </c>
      <c r="C173" s="1">
        <v>24</v>
      </c>
      <c r="D173" s="1">
        <v>285</v>
      </c>
      <c r="E173" s="1" t="s">
        <v>64</v>
      </c>
      <c r="F173" s="1">
        <v>974</v>
      </c>
      <c r="G173" s="1" t="s">
        <v>110</v>
      </c>
      <c r="H173" s="2">
        <v>37.630099999999999</v>
      </c>
      <c r="I173" s="2">
        <v>903.12239999999997</v>
      </c>
      <c r="J173" s="10">
        <f t="shared" si="2"/>
        <v>0</v>
      </c>
      <c r="K173" s="11">
        <f t="shared" si="3"/>
        <v>0</v>
      </c>
      <c r="L173" s="1">
        <v>0.08</v>
      </c>
      <c r="M173" s="1">
        <v>4.38</v>
      </c>
      <c r="N173" s="5"/>
      <c r="O173" s="1">
        <v>0.12</v>
      </c>
      <c r="P173" s="1">
        <v>2.88</v>
      </c>
      <c r="Q173" s="5"/>
      <c r="R173" s="1">
        <v>0.17</v>
      </c>
      <c r="S173" s="1">
        <v>2.71</v>
      </c>
      <c r="T173" s="5"/>
      <c r="U173" s="1">
        <v>0</v>
      </c>
      <c r="V173" s="15">
        <v>338.67</v>
      </c>
      <c r="W173" s="2">
        <v>8993.59</v>
      </c>
      <c r="X173" s="1">
        <v>2</v>
      </c>
      <c r="Y173" s="1">
        <v>0</v>
      </c>
      <c r="Z173" s="1">
        <v>0</v>
      </c>
      <c r="AA173" s="1">
        <v>0</v>
      </c>
      <c r="AB173" s="1">
        <v>105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3</v>
      </c>
      <c r="AS173" s="1">
        <v>0</v>
      </c>
      <c r="AT173" s="1">
        <v>0</v>
      </c>
      <c r="AU173" s="1">
        <v>0</v>
      </c>
      <c r="AV173" s="1">
        <v>69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4</v>
      </c>
      <c r="BC173" s="1">
        <v>0</v>
      </c>
      <c r="BD173" s="1">
        <v>0</v>
      </c>
      <c r="BE173" s="1">
        <v>0</v>
      </c>
      <c r="BF173" s="1">
        <v>65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>
      <c r="A174" s="1">
        <v>70136</v>
      </c>
      <c r="B174" s="1" t="s">
        <v>272</v>
      </c>
      <c r="C174" s="1">
        <v>24</v>
      </c>
      <c r="D174" s="1">
        <v>285</v>
      </c>
      <c r="E174" s="1" t="s">
        <v>64</v>
      </c>
      <c r="F174" s="1">
        <v>570</v>
      </c>
      <c r="G174" s="1" t="s">
        <v>72</v>
      </c>
      <c r="H174" s="2">
        <v>36.869999999999997</v>
      </c>
      <c r="I174" s="2">
        <v>884.88</v>
      </c>
      <c r="J174" s="10">
        <f t="shared" si="2"/>
        <v>0</v>
      </c>
      <c r="K174" s="11">
        <f t="shared" si="3"/>
        <v>0</v>
      </c>
      <c r="L174" s="1">
        <v>0</v>
      </c>
      <c r="M174" s="1">
        <v>0</v>
      </c>
      <c r="N174" s="5"/>
      <c r="O174" s="1">
        <v>0</v>
      </c>
      <c r="P174" s="1">
        <v>0</v>
      </c>
      <c r="Q174" s="5"/>
      <c r="R174" s="1">
        <v>0.38</v>
      </c>
      <c r="S174" s="1">
        <v>1.46</v>
      </c>
      <c r="T174" s="5"/>
      <c r="U174" s="1">
        <v>0</v>
      </c>
      <c r="V174" s="15">
        <v>331.83</v>
      </c>
      <c r="W174" s="2">
        <v>1290.45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9</v>
      </c>
      <c r="BC174" s="1">
        <v>0</v>
      </c>
      <c r="BD174" s="1">
        <v>0</v>
      </c>
      <c r="BE174" s="1">
        <v>0</v>
      </c>
      <c r="BF174" s="1">
        <v>35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>
      <c r="A175" s="1">
        <v>70017</v>
      </c>
      <c r="B175" s="1" t="s">
        <v>253</v>
      </c>
      <c r="C175" s="1">
        <v>20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78.930000000000007</v>
      </c>
      <c r="I175" s="2">
        <v>1578.6</v>
      </c>
      <c r="J175" s="10">
        <f t="shared" si="2"/>
        <v>0</v>
      </c>
      <c r="K175" s="11">
        <f t="shared" si="3"/>
        <v>0</v>
      </c>
      <c r="L175" s="1">
        <v>0.15</v>
      </c>
      <c r="M175" s="1">
        <v>0</v>
      </c>
      <c r="N175" s="5"/>
      <c r="O175" s="1">
        <v>0.05</v>
      </c>
      <c r="P175" s="1">
        <v>0</v>
      </c>
      <c r="Q175" s="5"/>
      <c r="R175" s="1">
        <v>0</v>
      </c>
      <c r="S175" s="1">
        <v>0.05</v>
      </c>
      <c r="T175" s="5"/>
      <c r="U175" s="1">
        <v>0</v>
      </c>
      <c r="V175" s="15">
        <v>315.72000000000003</v>
      </c>
      <c r="W175" s="2">
        <v>78.930000000000007</v>
      </c>
      <c r="X175" s="1">
        <v>3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1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>
      <c r="A176" s="1">
        <v>70185</v>
      </c>
      <c r="B176" s="1" t="s">
        <v>174</v>
      </c>
      <c r="C176" s="1">
        <v>40</v>
      </c>
      <c r="D176" s="1">
        <v>285</v>
      </c>
      <c r="E176" s="1" t="s">
        <v>64</v>
      </c>
      <c r="F176" s="1">
        <v>570</v>
      </c>
      <c r="G176" s="1" t="s">
        <v>72</v>
      </c>
      <c r="H176" s="2">
        <v>26.14</v>
      </c>
      <c r="I176" s="2">
        <v>1045.5999999999999</v>
      </c>
      <c r="J176" s="10">
        <f t="shared" si="2"/>
        <v>0</v>
      </c>
      <c r="K176" s="11">
        <f t="shared" si="3"/>
        <v>0</v>
      </c>
      <c r="L176" s="1">
        <v>0</v>
      </c>
      <c r="M176" s="1">
        <v>0</v>
      </c>
      <c r="N176" s="5"/>
      <c r="O176" s="1">
        <v>0.02</v>
      </c>
      <c r="P176" s="1">
        <v>0</v>
      </c>
      <c r="Q176" s="5"/>
      <c r="R176" s="1">
        <v>0.28000000000000003</v>
      </c>
      <c r="S176" s="1">
        <v>0</v>
      </c>
      <c r="T176" s="5"/>
      <c r="U176" s="1">
        <v>0</v>
      </c>
      <c r="V176" s="15">
        <v>313.68</v>
      </c>
      <c r="W176" s="2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11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>
      <c r="A177" s="1">
        <v>70979</v>
      </c>
      <c r="B177" s="1" t="s">
        <v>354</v>
      </c>
      <c r="C177" s="1">
        <v>16</v>
      </c>
      <c r="D177" s="1">
        <v>285</v>
      </c>
      <c r="E177" s="1" t="s">
        <v>64</v>
      </c>
      <c r="F177" s="1">
        <v>1</v>
      </c>
      <c r="G177" s="1" t="s">
        <v>312</v>
      </c>
      <c r="H177" s="2">
        <v>14.07</v>
      </c>
      <c r="I177" s="2">
        <v>225.12</v>
      </c>
      <c r="J177" s="10">
        <f t="shared" si="2"/>
        <v>0</v>
      </c>
      <c r="K177" s="11">
        <f t="shared" si="3"/>
        <v>0</v>
      </c>
      <c r="L177" s="1">
        <v>1.25</v>
      </c>
      <c r="M177" s="1">
        <v>-1.1200000000000001</v>
      </c>
      <c r="N177" s="5"/>
      <c r="O177" s="1">
        <v>0</v>
      </c>
      <c r="P177" s="1">
        <v>0</v>
      </c>
      <c r="Q177" s="5"/>
      <c r="R177" s="1">
        <v>0</v>
      </c>
      <c r="S177" s="1">
        <v>0</v>
      </c>
      <c r="T177" s="5"/>
      <c r="U177" s="1">
        <v>0</v>
      </c>
      <c r="V177" s="15">
        <v>281.39999999999998</v>
      </c>
      <c r="W177" s="2">
        <v>-253.26</v>
      </c>
      <c r="X177" s="1">
        <v>20</v>
      </c>
      <c r="Y177" s="1">
        <v>0</v>
      </c>
      <c r="Z177" s="1">
        <v>0</v>
      </c>
      <c r="AA177" s="1">
        <v>0</v>
      </c>
      <c r="AB177" s="1">
        <v>-18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>
      <c r="A178" s="1">
        <v>70154</v>
      </c>
      <c r="B178" s="1" t="s">
        <v>224</v>
      </c>
      <c r="C178" s="1">
        <v>24</v>
      </c>
      <c r="D178" s="1">
        <v>285</v>
      </c>
      <c r="E178" s="1" t="s">
        <v>64</v>
      </c>
      <c r="F178" s="1">
        <v>570</v>
      </c>
      <c r="G178" s="1" t="s">
        <v>72</v>
      </c>
      <c r="H178" s="2">
        <v>34.979999999999997</v>
      </c>
      <c r="I178" s="2">
        <v>839.52</v>
      </c>
      <c r="J178" s="10">
        <f t="shared" si="2"/>
        <v>0</v>
      </c>
      <c r="K178" s="11">
        <f t="shared" si="3"/>
        <v>0</v>
      </c>
      <c r="L178" s="1">
        <v>0.33</v>
      </c>
      <c r="M178" s="1">
        <v>0</v>
      </c>
      <c r="N178" s="5"/>
      <c r="O178" s="1">
        <v>0</v>
      </c>
      <c r="P178" s="1">
        <v>0</v>
      </c>
      <c r="Q178" s="5"/>
      <c r="R178" s="1">
        <v>0</v>
      </c>
      <c r="S178" s="1">
        <v>0</v>
      </c>
      <c r="T178" s="5"/>
      <c r="U178" s="1">
        <v>0</v>
      </c>
      <c r="V178" s="15">
        <v>279.83999999999997</v>
      </c>
      <c r="W178" s="2">
        <v>0</v>
      </c>
      <c r="X178" s="1">
        <v>8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>
      <c r="A179" s="1">
        <v>70314</v>
      </c>
      <c r="B179" s="1" t="s">
        <v>286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2">
        <v>28.82</v>
      </c>
      <c r="I179" s="2">
        <v>432.3</v>
      </c>
      <c r="J179" s="10">
        <f t="shared" si="2"/>
        <v>0</v>
      </c>
      <c r="K179" s="11">
        <f t="shared" si="3"/>
        <v>0</v>
      </c>
      <c r="L179" s="1">
        <v>0.2</v>
      </c>
      <c r="M179" s="1">
        <v>4.2699999999999996</v>
      </c>
      <c r="N179" s="5"/>
      <c r="O179" s="1">
        <v>0</v>
      </c>
      <c r="P179" s="1">
        <v>0</v>
      </c>
      <c r="Q179" s="5"/>
      <c r="R179" s="1">
        <v>0.4</v>
      </c>
      <c r="S179" s="1">
        <v>3.4</v>
      </c>
      <c r="T179" s="5"/>
      <c r="U179" s="1">
        <v>0</v>
      </c>
      <c r="V179" s="15">
        <v>259.38</v>
      </c>
      <c r="W179" s="2">
        <v>3314.3</v>
      </c>
      <c r="X179" s="1">
        <v>3</v>
      </c>
      <c r="Y179" s="1">
        <v>0</v>
      </c>
      <c r="Z179" s="1">
        <v>0</v>
      </c>
      <c r="AA179" s="1">
        <v>0</v>
      </c>
      <c r="AB179" s="1">
        <v>64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6</v>
      </c>
      <c r="BC179" s="1">
        <v>0</v>
      </c>
      <c r="BD179" s="1">
        <v>0</v>
      </c>
      <c r="BE179" s="1">
        <v>0</v>
      </c>
      <c r="BF179" s="1">
        <v>51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</row>
    <row r="180" spans="1:63">
      <c r="A180" s="1">
        <v>70416</v>
      </c>
      <c r="B180" s="1" t="s">
        <v>273</v>
      </c>
      <c r="C180" s="1">
        <v>18</v>
      </c>
      <c r="D180" s="1">
        <v>285</v>
      </c>
      <c r="E180" s="1" t="s">
        <v>64</v>
      </c>
      <c r="F180" s="1">
        <v>285</v>
      </c>
      <c r="G180" s="1" t="s">
        <v>64</v>
      </c>
      <c r="H180" s="2">
        <v>41.066000000000003</v>
      </c>
      <c r="I180" s="2">
        <v>739.18799999999999</v>
      </c>
      <c r="J180" s="10">
        <f t="shared" si="2"/>
        <v>0</v>
      </c>
      <c r="K180" s="11">
        <f t="shared" si="3"/>
        <v>0</v>
      </c>
      <c r="L180" s="1">
        <v>0.06</v>
      </c>
      <c r="M180" s="1">
        <v>0.89</v>
      </c>
      <c r="N180" s="5"/>
      <c r="O180" s="1">
        <v>0.06</v>
      </c>
      <c r="P180" s="1">
        <v>3.94</v>
      </c>
      <c r="Q180" s="5"/>
      <c r="R180" s="1">
        <v>0.22</v>
      </c>
      <c r="S180" s="1">
        <v>15.56</v>
      </c>
      <c r="T180" s="5"/>
      <c r="U180" s="1">
        <v>0</v>
      </c>
      <c r="V180" s="15">
        <v>246.4</v>
      </c>
      <c r="W180" s="2">
        <v>15071.22</v>
      </c>
      <c r="X180" s="1">
        <v>1</v>
      </c>
      <c r="Y180" s="1">
        <v>0</v>
      </c>
      <c r="Z180" s="1">
        <v>0</v>
      </c>
      <c r="AA180" s="1">
        <v>0</v>
      </c>
      <c r="AB180" s="1">
        <v>16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1</v>
      </c>
      <c r="AS180" s="1">
        <v>0</v>
      </c>
      <c r="AT180" s="1">
        <v>0</v>
      </c>
      <c r="AU180" s="1">
        <v>0</v>
      </c>
      <c r="AV180" s="1">
        <v>71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4</v>
      </c>
      <c r="BC180" s="1">
        <v>0</v>
      </c>
      <c r="BD180" s="1">
        <v>0</v>
      </c>
      <c r="BE180" s="1">
        <v>0</v>
      </c>
      <c r="BF180" s="1">
        <v>280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</row>
    <row r="181" spans="1:63">
      <c r="A181" s="1">
        <v>70131</v>
      </c>
      <c r="B181" s="1" t="s">
        <v>203</v>
      </c>
      <c r="C181" s="1">
        <v>5</v>
      </c>
      <c r="D181" s="1">
        <v>285</v>
      </c>
      <c r="E181" s="1" t="s">
        <v>64</v>
      </c>
      <c r="F181" s="1">
        <v>322</v>
      </c>
      <c r="G181" s="1" t="s">
        <v>167</v>
      </c>
      <c r="H181" s="2">
        <v>61.49</v>
      </c>
      <c r="I181" s="2">
        <v>307.45</v>
      </c>
      <c r="J181" s="10">
        <f t="shared" si="2"/>
        <v>0</v>
      </c>
      <c r="K181" s="11">
        <f t="shared" si="3"/>
        <v>0</v>
      </c>
      <c r="L181" s="1">
        <v>0.4</v>
      </c>
      <c r="M181" s="1">
        <v>-0.6</v>
      </c>
      <c r="N181" s="5"/>
      <c r="O181" s="1">
        <v>0</v>
      </c>
      <c r="P181" s="1">
        <v>0</v>
      </c>
      <c r="Q181" s="5"/>
      <c r="R181" s="1">
        <v>0.4</v>
      </c>
      <c r="S181" s="1">
        <v>0.6</v>
      </c>
      <c r="T181" s="5"/>
      <c r="U181" s="1">
        <v>0</v>
      </c>
      <c r="V181" s="15">
        <v>245.96</v>
      </c>
      <c r="W181" s="2">
        <v>0</v>
      </c>
      <c r="X181" s="1">
        <v>2</v>
      </c>
      <c r="Y181" s="1">
        <v>0</v>
      </c>
      <c r="Z181" s="1">
        <v>0</v>
      </c>
      <c r="AA181" s="1">
        <v>0</v>
      </c>
      <c r="AB181" s="1">
        <v>-3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2</v>
      </c>
      <c r="BC181" s="1">
        <v>0</v>
      </c>
      <c r="BD181" s="1">
        <v>0</v>
      </c>
      <c r="BE181" s="1">
        <v>0</v>
      </c>
      <c r="BF181" s="1">
        <v>3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</row>
    <row r="182" spans="1:63">
      <c r="A182" s="1">
        <v>70361</v>
      </c>
      <c r="B182" s="1" t="s">
        <v>271</v>
      </c>
      <c r="C182" s="1">
        <v>15</v>
      </c>
      <c r="D182" s="1">
        <v>285</v>
      </c>
      <c r="E182" s="1" t="s">
        <v>64</v>
      </c>
      <c r="F182" s="1">
        <v>562</v>
      </c>
      <c r="G182" s="1" t="s">
        <v>65</v>
      </c>
      <c r="H182" s="2">
        <v>30.07</v>
      </c>
      <c r="I182" s="2">
        <v>451.05</v>
      </c>
      <c r="J182" s="10">
        <f t="shared" si="2"/>
        <v>0</v>
      </c>
      <c r="K182" s="11">
        <f t="shared" si="3"/>
        <v>0</v>
      </c>
      <c r="L182" s="1">
        <v>0.53</v>
      </c>
      <c r="M182" s="1">
        <v>7.47</v>
      </c>
      <c r="N182" s="5"/>
      <c r="O182" s="1">
        <v>0</v>
      </c>
      <c r="P182" s="1">
        <v>0</v>
      </c>
      <c r="Q182" s="5"/>
      <c r="R182" s="1">
        <v>0</v>
      </c>
      <c r="S182" s="1">
        <v>1.73</v>
      </c>
      <c r="T182" s="5"/>
      <c r="U182" s="1">
        <v>0</v>
      </c>
      <c r="V182" s="15">
        <v>240.56</v>
      </c>
      <c r="W182" s="2">
        <v>4149.66</v>
      </c>
      <c r="X182" s="1">
        <v>8</v>
      </c>
      <c r="Y182" s="1">
        <v>0</v>
      </c>
      <c r="Z182" s="1">
        <v>0</v>
      </c>
      <c r="AA182" s="1">
        <v>0</v>
      </c>
      <c r="AB182" s="1">
        <v>112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26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</row>
    <row r="183" spans="1:63">
      <c r="A183" s="1">
        <v>70015</v>
      </c>
      <c r="B183" s="1" t="s">
        <v>288</v>
      </c>
      <c r="C183" s="1">
        <v>12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29.4</v>
      </c>
      <c r="I183" s="2">
        <v>352.8</v>
      </c>
      <c r="J183" s="10">
        <f t="shared" si="2"/>
        <v>0</v>
      </c>
      <c r="K183" s="11">
        <f t="shared" si="3"/>
        <v>0</v>
      </c>
      <c r="L183" s="1">
        <v>0</v>
      </c>
      <c r="M183" s="1">
        <v>1.83</v>
      </c>
      <c r="N183" s="5"/>
      <c r="O183" s="1">
        <v>0</v>
      </c>
      <c r="P183" s="1">
        <v>0</v>
      </c>
      <c r="Q183" s="5"/>
      <c r="R183" s="1">
        <v>0.67</v>
      </c>
      <c r="S183" s="1">
        <v>2.08</v>
      </c>
      <c r="T183" s="5"/>
      <c r="U183" s="1">
        <v>0</v>
      </c>
      <c r="V183" s="15">
        <v>235.2</v>
      </c>
      <c r="W183" s="2">
        <v>1381.8</v>
      </c>
      <c r="X183" s="1">
        <v>0</v>
      </c>
      <c r="Y183" s="1">
        <v>0</v>
      </c>
      <c r="Z183" s="1">
        <v>0</v>
      </c>
      <c r="AA183" s="1">
        <v>0</v>
      </c>
      <c r="AB183" s="1">
        <v>22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8</v>
      </c>
      <c r="BC183" s="1">
        <v>0</v>
      </c>
      <c r="BD183" s="1">
        <v>0</v>
      </c>
      <c r="BE183" s="1">
        <v>0</v>
      </c>
      <c r="BF183" s="1">
        <v>25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</row>
    <row r="184" spans="1:63">
      <c r="A184" s="1">
        <v>70501</v>
      </c>
      <c r="B184" s="1" t="s">
        <v>190</v>
      </c>
      <c r="C184" s="1">
        <v>24</v>
      </c>
      <c r="D184" s="1">
        <v>285</v>
      </c>
      <c r="E184" s="1" t="s">
        <v>64</v>
      </c>
      <c r="F184" s="1">
        <v>974</v>
      </c>
      <c r="G184" s="1" t="s">
        <v>110</v>
      </c>
      <c r="H184" s="2">
        <v>36.130099999999999</v>
      </c>
      <c r="I184" s="2">
        <v>867.12239999999997</v>
      </c>
      <c r="J184" s="10">
        <f t="shared" si="2"/>
        <v>0</v>
      </c>
      <c r="K184" s="11">
        <f t="shared" si="3"/>
        <v>0</v>
      </c>
      <c r="L184" s="1">
        <v>0</v>
      </c>
      <c r="M184" s="1">
        <v>0</v>
      </c>
      <c r="N184" s="5"/>
      <c r="O184" s="1">
        <v>0</v>
      </c>
      <c r="P184" s="1">
        <v>0</v>
      </c>
      <c r="Q184" s="5"/>
      <c r="R184" s="1">
        <v>0.25</v>
      </c>
      <c r="S184" s="1">
        <v>2.5</v>
      </c>
      <c r="T184" s="5"/>
      <c r="U184" s="1">
        <v>0</v>
      </c>
      <c r="V184" s="15">
        <v>216.78</v>
      </c>
      <c r="W184" s="2">
        <v>2167.81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6</v>
      </c>
      <c r="BC184" s="1">
        <v>0</v>
      </c>
      <c r="BD184" s="1">
        <v>0</v>
      </c>
      <c r="BE184" s="1">
        <v>0</v>
      </c>
      <c r="BF184" s="1">
        <v>60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</row>
    <row r="185" spans="1:63">
      <c r="A185" s="1">
        <v>70266</v>
      </c>
      <c r="B185" s="1" t="s">
        <v>335</v>
      </c>
      <c r="C185" s="1">
        <v>24</v>
      </c>
      <c r="D185" s="1">
        <v>285</v>
      </c>
      <c r="E185" s="1" t="s">
        <v>64</v>
      </c>
      <c r="F185" s="1">
        <v>558</v>
      </c>
      <c r="G185" s="1" t="s">
        <v>67</v>
      </c>
      <c r="H185" s="2">
        <v>46.62</v>
      </c>
      <c r="I185" s="2">
        <v>1118.8800000000001</v>
      </c>
      <c r="J185" s="10">
        <f t="shared" si="2"/>
        <v>0</v>
      </c>
      <c r="K185" s="11">
        <f t="shared" si="3"/>
        <v>0</v>
      </c>
      <c r="L185" s="1">
        <v>0.17</v>
      </c>
      <c r="M185" s="1">
        <v>0.33</v>
      </c>
      <c r="N185" s="5"/>
      <c r="O185" s="1">
        <v>0</v>
      </c>
      <c r="P185" s="1">
        <v>0</v>
      </c>
      <c r="Q185" s="5"/>
      <c r="R185" s="1">
        <v>0</v>
      </c>
      <c r="S185" s="1">
        <v>0.62</v>
      </c>
      <c r="T185" s="5"/>
      <c r="U185" s="1">
        <v>0</v>
      </c>
      <c r="V185" s="15">
        <v>186.48</v>
      </c>
      <c r="W185" s="2">
        <v>1072.26</v>
      </c>
      <c r="X185" s="1">
        <v>4</v>
      </c>
      <c r="Y185" s="1">
        <v>0</v>
      </c>
      <c r="Z185" s="1">
        <v>0</v>
      </c>
      <c r="AA185" s="1">
        <v>0</v>
      </c>
      <c r="AB185" s="1">
        <v>8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15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</row>
    <row r="186" spans="1:63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2"/>
        <v>0</v>
      </c>
      <c r="K186" s="11">
        <f t="shared" si="3"/>
        <v>0</v>
      </c>
      <c r="L186" s="1">
        <v>0.6</v>
      </c>
      <c r="M186" s="1">
        <v>-0.4</v>
      </c>
      <c r="N186" s="5"/>
      <c r="O186" s="1">
        <v>0</v>
      </c>
      <c r="P186" s="1">
        <v>0</v>
      </c>
      <c r="Q186" s="5"/>
      <c r="R186" s="1">
        <v>0</v>
      </c>
      <c r="S186" s="1">
        <v>0.8</v>
      </c>
      <c r="T186" s="5"/>
      <c r="U186" s="1">
        <v>0</v>
      </c>
      <c r="V186" s="15">
        <v>184.47</v>
      </c>
      <c r="W186" s="2">
        <v>122.98</v>
      </c>
      <c r="X186" s="1">
        <v>3</v>
      </c>
      <c r="Y186" s="1">
        <v>0</v>
      </c>
      <c r="Z186" s="1">
        <v>0</v>
      </c>
      <c r="AA186" s="1">
        <v>0</v>
      </c>
      <c r="AB186" s="1">
        <v>-2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4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</row>
    <row r="187" spans="1:63">
      <c r="A187" s="1">
        <v>70071</v>
      </c>
      <c r="B187" s="1" t="s">
        <v>285</v>
      </c>
      <c r="C187" s="1">
        <v>6</v>
      </c>
      <c r="D187" s="1">
        <v>285</v>
      </c>
      <c r="E187" s="1" t="s">
        <v>64</v>
      </c>
      <c r="F187" s="1">
        <v>974</v>
      </c>
      <c r="G187" s="1" t="s">
        <v>110</v>
      </c>
      <c r="H187" s="2">
        <v>174.97</v>
      </c>
      <c r="I187" s="2">
        <v>1049.82</v>
      </c>
      <c r="J187" s="10">
        <f t="shared" si="2"/>
        <v>0</v>
      </c>
      <c r="K187" s="11">
        <f t="shared" si="3"/>
        <v>0</v>
      </c>
      <c r="L187" s="1">
        <v>0</v>
      </c>
      <c r="M187" s="1">
        <v>0.33</v>
      </c>
      <c r="N187" s="5"/>
      <c r="O187" s="1">
        <v>0</v>
      </c>
      <c r="P187" s="1">
        <v>0</v>
      </c>
      <c r="Q187" s="5"/>
      <c r="R187" s="1">
        <v>0.17</v>
      </c>
      <c r="S187" s="1">
        <v>5.67</v>
      </c>
      <c r="T187" s="5"/>
      <c r="U187" s="1">
        <v>0</v>
      </c>
      <c r="V187" s="15">
        <v>174.97</v>
      </c>
      <c r="W187" s="2">
        <v>6298.92</v>
      </c>
      <c r="X187" s="1">
        <v>0</v>
      </c>
      <c r="Y187" s="1">
        <v>0</v>
      </c>
      <c r="Z187" s="1">
        <v>0</v>
      </c>
      <c r="AA187" s="1">
        <v>0</v>
      </c>
      <c r="AB187" s="1">
        <v>2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1</v>
      </c>
      <c r="BC187" s="1">
        <v>0</v>
      </c>
      <c r="BD187" s="1">
        <v>0</v>
      </c>
      <c r="BE187" s="1">
        <v>0</v>
      </c>
      <c r="BF187" s="1">
        <v>34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</row>
    <row r="188" spans="1:63">
      <c r="A188" s="1">
        <v>70982</v>
      </c>
      <c r="B188" s="1" t="s">
        <v>243</v>
      </c>
      <c r="C188" s="1">
        <v>32</v>
      </c>
      <c r="D188" s="1">
        <v>285</v>
      </c>
      <c r="E188" s="1" t="s">
        <v>64</v>
      </c>
      <c r="F188" s="1">
        <v>573</v>
      </c>
      <c r="G188" s="1" t="s">
        <v>87</v>
      </c>
      <c r="H188" s="2">
        <v>33.270000000000003</v>
      </c>
      <c r="I188" s="2">
        <v>1064.6400000000001</v>
      </c>
      <c r="J188" s="10">
        <f t="shared" si="2"/>
        <v>0</v>
      </c>
      <c r="K188" s="11">
        <f t="shared" si="3"/>
        <v>0</v>
      </c>
      <c r="L188" s="1">
        <v>0.09</v>
      </c>
      <c r="M188" s="1">
        <v>0.44</v>
      </c>
      <c r="N188" s="5"/>
      <c r="O188" s="1">
        <v>0</v>
      </c>
      <c r="P188" s="1">
        <v>0</v>
      </c>
      <c r="Q188" s="5"/>
      <c r="R188" s="1">
        <v>0.06</v>
      </c>
      <c r="S188" s="1">
        <v>0.5</v>
      </c>
      <c r="T188" s="5"/>
      <c r="U188" s="1">
        <v>0</v>
      </c>
      <c r="V188" s="15">
        <v>166.35</v>
      </c>
      <c r="W188" s="2">
        <v>998.1</v>
      </c>
      <c r="X188" s="1">
        <v>3</v>
      </c>
      <c r="Y188" s="1">
        <v>0</v>
      </c>
      <c r="Z188" s="1">
        <v>0</v>
      </c>
      <c r="AA188" s="1">
        <v>0</v>
      </c>
      <c r="AB188" s="1">
        <v>14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2</v>
      </c>
      <c r="BC188" s="1">
        <v>0</v>
      </c>
      <c r="BD188" s="1">
        <v>0</v>
      </c>
      <c r="BE188" s="1">
        <v>0</v>
      </c>
      <c r="BF188" s="1">
        <v>16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</row>
    <row r="189" spans="1:63">
      <c r="A189" s="1">
        <v>70504</v>
      </c>
      <c r="B189" s="1" t="s">
        <v>254</v>
      </c>
      <c r="C189" s="1">
        <v>20</v>
      </c>
      <c r="D189" s="1">
        <v>285</v>
      </c>
      <c r="E189" s="1" t="s">
        <v>64</v>
      </c>
      <c r="F189" s="1">
        <v>991</v>
      </c>
      <c r="G189" s="1" t="s">
        <v>141</v>
      </c>
      <c r="H189" s="2">
        <v>62.57</v>
      </c>
      <c r="I189" s="2">
        <v>1251.4000000000001</v>
      </c>
      <c r="J189" s="10">
        <f t="shared" si="2"/>
        <v>0</v>
      </c>
      <c r="K189" s="11">
        <f t="shared" si="3"/>
        <v>0</v>
      </c>
      <c r="L189" s="1">
        <v>0</v>
      </c>
      <c r="M189" s="1">
        <v>0</v>
      </c>
      <c r="N189" s="5"/>
      <c r="O189" s="1">
        <v>0.1</v>
      </c>
      <c r="P189" s="1">
        <v>0.95</v>
      </c>
      <c r="Q189" s="5"/>
      <c r="R189" s="1">
        <v>0</v>
      </c>
      <c r="S189" s="1">
        <v>0</v>
      </c>
      <c r="T189" s="5"/>
      <c r="U189" s="1">
        <v>0</v>
      </c>
      <c r="V189" s="15">
        <v>125.14</v>
      </c>
      <c r="W189" s="2">
        <v>1188.83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>
        <v>0</v>
      </c>
      <c r="AT189" s="1">
        <v>0</v>
      </c>
      <c r="AU189" s="1">
        <v>0</v>
      </c>
      <c r="AV189" s="1">
        <v>19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</row>
    <row r="190" spans="1:63">
      <c r="A190" s="1">
        <v>79159</v>
      </c>
      <c r="B190" s="1" t="s">
        <v>358</v>
      </c>
      <c r="C190" s="1">
        <v>24</v>
      </c>
      <c r="D190" s="1">
        <v>285</v>
      </c>
      <c r="E190" s="1" t="s">
        <v>64</v>
      </c>
      <c r="F190" s="1">
        <v>285</v>
      </c>
      <c r="G190" s="1" t="s">
        <v>64</v>
      </c>
      <c r="H190" s="2">
        <v>37.53</v>
      </c>
      <c r="I190" s="2">
        <v>900.72</v>
      </c>
      <c r="J190" s="10">
        <f t="shared" si="2"/>
        <v>0</v>
      </c>
      <c r="K190" s="11">
        <f t="shared" si="3"/>
        <v>0</v>
      </c>
      <c r="L190" s="1">
        <v>0</v>
      </c>
      <c r="M190" s="1">
        <v>0</v>
      </c>
      <c r="N190" s="5"/>
      <c r="O190" s="1">
        <v>0</v>
      </c>
      <c r="P190" s="1">
        <v>0</v>
      </c>
      <c r="Q190" s="5"/>
      <c r="R190" s="1">
        <v>0.12</v>
      </c>
      <c r="S190" s="1">
        <v>0.75</v>
      </c>
      <c r="T190" s="5"/>
      <c r="U190" s="1">
        <v>0</v>
      </c>
      <c r="V190" s="15">
        <v>112.59</v>
      </c>
      <c r="W190" s="2">
        <v>675.54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3</v>
      </c>
      <c r="BC190" s="1">
        <v>0</v>
      </c>
      <c r="BD190" s="1">
        <v>0</v>
      </c>
      <c r="BE190" s="1">
        <v>0</v>
      </c>
      <c r="BF190" s="1">
        <v>18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</row>
    <row r="191" spans="1:63">
      <c r="A191" s="1">
        <v>70114</v>
      </c>
      <c r="B191" s="1" t="s">
        <v>309</v>
      </c>
      <c r="C191" s="1">
        <v>16</v>
      </c>
      <c r="D191" s="1">
        <v>285</v>
      </c>
      <c r="E191" s="1" t="s">
        <v>64</v>
      </c>
      <c r="F191" s="1">
        <v>974</v>
      </c>
      <c r="G191" s="1" t="s">
        <v>110</v>
      </c>
      <c r="H191" s="2">
        <v>51.921599999999998</v>
      </c>
      <c r="I191" s="2">
        <v>830.74559999999997</v>
      </c>
      <c r="J191" s="10">
        <f t="shared" si="2"/>
        <v>0</v>
      </c>
      <c r="K191" s="11">
        <f t="shared" si="3"/>
        <v>0</v>
      </c>
      <c r="L191" s="1">
        <v>0.12</v>
      </c>
      <c r="M191" s="1">
        <v>0.06</v>
      </c>
      <c r="N191" s="5"/>
      <c r="O191" s="1">
        <v>0</v>
      </c>
      <c r="P191" s="1">
        <v>0</v>
      </c>
      <c r="Q191" s="5"/>
      <c r="R191" s="1">
        <v>0</v>
      </c>
      <c r="S191" s="1">
        <v>0</v>
      </c>
      <c r="T191" s="5"/>
      <c r="U191" s="1">
        <v>0</v>
      </c>
      <c r="V191" s="15">
        <v>103.84</v>
      </c>
      <c r="W191" s="2">
        <v>51.92</v>
      </c>
      <c r="X191" s="1">
        <v>2</v>
      </c>
      <c r="Y191" s="1">
        <v>0</v>
      </c>
      <c r="Z191" s="1">
        <v>0</v>
      </c>
      <c r="AA191" s="1">
        <v>0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</row>
    <row r="192" spans="1:63">
      <c r="A192" s="1">
        <v>70098</v>
      </c>
      <c r="B192" s="1" t="s">
        <v>278</v>
      </c>
      <c r="C192" s="1">
        <v>24</v>
      </c>
      <c r="D192" s="1">
        <v>285</v>
      </c>
      <c r="E192" s="1" t="s">
        <v>64</v>
      </c>
      <c r="F192" s="1">
        <v>558</v>
      </c>
      <c r="G192" s="1" t="s">
        <v>67</v>
      </c>
      <c r="H192" s="2">
        <v>51.47</v>
      </c>
      <c r="I192" s="2">
        <v>1235.28</v>
      </c>
      <c r="J192" s="10">
        <f t="shared" si="2"/>
        <v>0</v>
      </c>
      <c r="K192" s="11">
        <f t="shared" si="3"/>
        <v>0</v>
      </c>
      <c r="L192" s="1">
        <v>0.08</v>
      </c>
      <c r="M192" s="1">
        <v>0</v>
      </c>
      <c r="N192" s="5"/>
      <c r="O192" s="1">
        <v>0</v>
      </c>
      <c r="P192" s="1">
        <v>0</v>
      </c>
      <c r="Q192" s="5"/>
      <c r="R192" s="1">
        <v>0</v>
      </c>
      <c r="S192" s="1">
        <v>0</v>
      </c>
      <c r="T192" s="5"/>
      <c r="U192" s="1">
        <v>0</v>
      </c>
      <c r="V192" s="15">
        <v>102.94</v>
      </c>
      <c r="W192" s="2">
        <v>0</v>
      </c>
      <c r="X192" s="1">
        <v>2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</row>
    <row r="193" spans="1:63">
      <c r="A193" s="1">
        <v>10233</v>
      </c>
      <c r="B193" s="1" t="s">
        <v>297</v>
      </c>
      <c r="C193" s="1">
        <v>16</v>
      </c>
      <c r="D193" s="1">
        <v>285</v>
      </c>
      <c r="E193" s="1" t="s">
        <v>64</v>
      </c>
      <c r="F193" s="1">
        <v>565</v>
      </c>
      <c r="G193" s="1" t="s">
        <v>94</v>
      </c>
      <c r="H193" s="2">
        <v>45.31</v>
      </c>
      <c r="I193" s="2">
        <v>724.96</v>
      </c>
      <c r="J193" s="10">
        <f t="shared" si="2"/>
        <v>0</v>
      </c>
      <c r="K193" s="11">
        <f t="shared" si="3"/>
        <v>0</v>
      </c>
      <c r="L193" s="1">
        <v>0</v>
      </c>
      <c r="M193" s="1">
        <v>0</v>
      </c>
      <c r="N193" s="5"/>
      <c r="O193" s="1">
        <v>0</v>
      </c>
      <c r="P193" s="1">
        <v>0</v>
      </c>
      <c r="Q193" s="5"/>
      <c r="R193" s="1">
        <v>0.12</v>
      </c>
      <c r="S193" s="1">
        <v>0.19</v>
      </c>
      <c r="T193" s="5"/>
      <c r="U193" s="1">
        <v>0</v>
      </c>
      <c r="V193" s="15">
        <v>90.62</v>
      </c>
      <c r="W193" s="2">
        <v>135.93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2</v>
      </c>
      <c r="BC193" s="1">
        <v>0</v>
      </c>
      <c r="BD193" s="1">
        <v>0</v>
      </c>
      <c r="BE193" s="1">
        <v>0</v>
      </c>
      <c r="BF193" s="1">
        <v>3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</row>
    <row r="194" spans="1:63">
      <c r="A194" s="1">
        <v>70095</v>
      </c>
      <c r="B194" s="1" t="s">
        <v>291</v>
      </c>
      <c r="C194" s="1">
        <v>16</v>
      </c>
      <c r="D194" s="1">
        <v>285</v>
      </c>
      <c r="E194" s="1" t="s">
        <v>64</v>
      </c>
      <c r="F194" s="1">
        <v>999</v>
      </c>
      <c r="G194" s="1" t="s">
        <v>292</v>
      </c>
      <c r="H194" s="2">
        <v>61.95</v>
      </c>
      <c r="I194" s="2">
        <v>991.2</v>
      </c>
      <c r="J194" s="10">
        <f t="shared" si="2"/>
        <v>0</v>
      </c>
      <c r="K194" s="11">
        <f t="shared" si="3"/>
        <v>0</v>
      </c>
      <c r="L194" s="1">
        <v>0.06</v>
      </c>
      <c r="M194" s="1">
        <v>6.5</v>
      </c>
      <c r="N194" s="5"/>
      <c r="O194" s="1">
        <v>0</v>
      </c>
      <c r="P194" s="1">
        <v>0</v>
      </c>
      <c r="Q194" s="5"/>
      <c r="R194" s="1">
        <v>0</v>
      </c>
      <c r="S194" s="1">
        <v>0</v>
      </c>
      <c r="T194" s="5"/>
      <c r="U194" s="1">
        <v>0</v>
      </c>
      <c r="V194" s="15">
        <v>61.95</v>
      </c>
      <c r="W194" s="2">
        <v>6442.8</v>
      </c>
      <c r="X194" s="1">
        <v>1</v>
      </c>
      <c r="Y194" s="1">
        <v>0</v>
      </c>
      <c r="Z194" s="1">
        <v>0</v>
      </c>
      <c r="AA194" s="1">
        <v>0</v>
      </c>
      <c r="AB194" s="1">
        <v>104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</row>
    <row r="195" spans="1:63">
      <c r="A195" s="1">
        <v>70353</v>
      </c>
      <c r="B195" s="1" t="s">
        <v>248</v>
      </c>
      <c r="C195" s="1">
        <v>5</v>
      </c>
      <c r="D195" s="1">
        <v>285</v>
      </c>
      <c r="E195" s="1" t="s">
        <v>64</v>
      </c>
      <c r="F195" s="1">
        <v>562</v>
      </c>
      <c r="G195" s="1" t="s">
        <v>65</v>
      </c>
      <c r="H195" s="2">
        <v>61.49</v>
      </c>
      <c r="I195" s="2">
        <v>307.45</v>
      </c>
      <c r="J195" s="10">
        <f t="shared" si="2"/>
        <v>0</v>
      </c>
      <c r="K195" s="11">
        <f t="shared" si="3"/>
        <v>0</v>
      </c>
      <c r="L195" s="1">
        <v>0</v>
      </c>
      <c r="M195" s="1">
        <v>1</v>
      </c>
      <c r="N195" s="5"/>
      <c r="O195" s="1">
        <v>0.2</v>
      </c>
      <c r="P195" s="1">
        <v>0</v>
      </c>
      <c r="Q195" s="5"/>
      <c r="R195" s="1">
        <v>0</v>
      </c>
      <c r="S195" s="1">
        <v>0.8</v>
      </c>
      <c r="T195" s="5"/>
      <c r="U195" s="1">
        <v>0</v>
      </c>
      <c r="V195" s="15">
        <v>61.49</v>
      </c>
      <c r="W195" s="2">
        <v>553.41</v>
      </c>
      <c r="X195" s="1">
        <v>0</v>
      </c>
      <c r="Y195" s="1">
        <v>0</v>
      </c>
      <c r="Z195" s="1">
        <v>0</v>
      </c>
      <c r="AA195" s="1">
        <v>0</v>
      </c>
      <c r="AB195" s="1">
        <v>5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4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</row>
    <row r="196" spans="1:63">
      <c r="A196" s="1">
        <v>70115</v>
      </c>
      <c r="B196" s="1" t="s">
        <v>241</v>
      </c>
      <c r="C196" s="1">
        <v>30</v>
      </c>
      <c r="D196" s="1">
        <v>285</v>
      </c>
      <c r="E196" s="1" t="s">
        <v>64</v>
      </c>
      <c r="F196" s="1">
        <v>573</v>
      </c>
      <c r="G196" s="1" t="s">
        <v>87</v>
      </c>
      <c r="H196" s="2">
        <v>29.93</v>
      </c>
      <c r="I196" s="2">
        <v>897.9</v>
      </c>
      <c r="J196" s="10">
        <f t="shared" si="2"/>
        <v>0</v>
      </c>
      <c r="K196" s="11">
        <f t="shared" si="3"/>
        <v>0</v>
      </c>
      <c r="L196" s="1">
        <v>0</v>
      </c>
      <c r="M196" s="1">
        <v>0</v>
      </c>
      <c r="N196" s="5"/>
      <c r="O196" s="1">
        <v>0</v>
      </c>
      <c r="P196" s="1">
        <v>0</v>
      </c>
      <c r="Q196" s="5"/>
      <c r="R196" s="1">
        <v>7.0000000000000007E-2</v>
      </c>
      <c r="S196" s="1">
        <v>0.17</v>
      </c>
      <c r="T196" s="5"/>
      <c r="U196" s="1">
        <v>0</v>
      </c>
      <c r="V196" s="15">
        <v>59.86</v>
      </c>
      <c r="W196" s="2">
        <v>149.65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2</v>
      </c>
      <c r="BC196" s="1">
        <v>0</v>
      </c>
      <c r="BD196" s="1">
        <v>0</v>
      </c>
      <c r="BE196" s="1">
        <v>0</v>
      </c>
      <c r="BF196" s="1">
        <v>5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</row>
    <row r="197" spans="1:63">
      <c r="A197" s="1">
        <v>70065</v>
      </c>
      <c r="B197" s="1" t="s">
        <v>123</v>
      </c>
      <c r="C197" s="1">
        <v>50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16.4161</v>
      </c>
      <c r="I197" s="2">
        <v>820.80499999999995</v>
      </c>
      <c r="J197" s="10">
        <f t="shared" si="2"/>
        <v>0</v>
      </c>
      <c r="K197" s="11">
        <f t="shared" si="3"/>
        <v>0</v>
      </c>
      <c r="L197" s="1">
        <v>0.04</v>
      </c>
      <c r="M197" s="1">
        <v>-0.02</v>
      </c>
      <c r="N197" s="5"/>
      <c r="O197" s="1">
        <v>0.02</v>
      </c>
      <c r="P197" s="1">
        <v>-0.02</v>
      </c>
      <c r="Q197" s="5"/>
      <c r="R197" s="1">
        <v>0</v>
      </c>
      <c r="S197" s="1">
        <v>0</v>
      </c>
      <c r="T197" s="5"/>
      <c r="U197" s="1">
        <v>0</v>
      </c>
      <c r="V197" s="15">
        <v>49.25</v>
      </c>
      <c r="W197" s="2">
        <v>-32.83</v>
      </c>
      <c r="X197" s="1">
        <v>2</v>
      </c>
      <c r="Y197" s="1">
        <v>0</v>
      </c>
      <c r="Z197" s="1">
        <v>0</v>
      </c>
      <c r="AA197" s="1">
        <v>0</v>
      </c>
      <c r="AB197" s="1">
        <v>-1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</v>
      </c>
      <c r="AS197" s="1">
        <v>0</v>
      </c>
      <c r="AT197" s="1">
        <v>0</v>
      </c>
      <c r="AU197" s="1">
        <v>0</v>
      </c>
      <c r="AV197" s="1">
        <v>-1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</row>
    <row r="198" spans="1:63">
      <c r="A198" s="1">
        <v>70107</v>
      </c>
      <c r="B198" s="1" t="s">
        <v>97</v>
      </c>
      <c r="C198" s="1">
        <v>40</v>
      </c>
      <c r="D198" s="1">
        <v>285</v>
      </c>
      <c r="E198" s="1" t="s">
        <v>64</v>
      </c>
      <c r="F198" s="1">
        <v>28</v>
      </c>
      <c r="G198" s="1" t="s">
        <v>98</v>
      </c>
      <c r="H198" s="2">
        <v>24.054400000000001</v>
      </c>
      <c r="I198" s="2">
        <v>962.17600000000004</v>
      </c>
      <c r="J198" s="10">
        <f t="shared" si="2"/>
        <v>0</v>
      </c>
      <c r="K198" s="11">
        <f t="shared" si="3"/>
        <v>0</v>
      </c>
      <c r="L198" s="1">
        <v>0</v>
      </c>
      <c r="M198" s="1">
        <v>0</v>
      </c>
      <c r="N198" s="5"/>
      <c r="O198" s="1">
        <v>0</v>
      </c>
      <c r="P198" s="1">
        <v>0</v>
      </c>
      <c r="Q198" s="5"/>
      <c r="R198" s="1">
        <v>0.05</v>
      </c>
      <c r="S198" s="1">
        <v>0</v>
      </c>
      <c r="T198" s="5"/>
      <c r="U198" s="1">
        <v>0</v>
      </c>
      <c r="V198" s="15">
        <v>48.11</v>
      </c>
      <c r="W198" s="2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2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</row>
    <row r="199" spans="1:63">
      <c r="A199" s="1">
        <v>70108</v>
      </c>
      <c r="B199" s="1" t="s">
        <v>295</v>
      </c>
      <c r="C199" s="1">
        <v>70</v>
      </c>
      <c r="D199" s="1">
        <v>285</v>
      </c>
      <c r="E199" s="1" t="s">
        <v>64</v>
      </c>
      <c r="F199" s="1">
        <v>28</v>
      </c>
      <c r="G199" s="1" t="s">
        <v>98</v>
      </c>
      <c r="H199" s="2">
        <v>13.911099999999999</v>
      </c>
      <c r="I199" s="2">
        <v>973.77700000000004</v>
      </c>
      <c r="J199" s="10">
        <f t="shared" si="2"/>
        <v>0</v>
      </c>
      <c r="K199" s="11">
        <f t="shared" si="3"/>
        <v>0</v>
      </c>
      <c r="L199" s="1">
        <v>0</v>
      </c>
      <c r="M199" s="1">
        <v>0</v>
      </c>
      <c r="N199" s="5"/>
      <c r="O199" s="1">
        <v>0</v>
      </c>
      <c r="P199" s="1">
        <v>0.01</v>
      </c>
      <c r="Q199" s="5"/>
      <c r="R199" s="1">
        <v>0.03</v>
      </c>
      <c r="S199" s="1">
        <v>0</v>
      </c>
      <c r="T199" s="5"/>
      <c r="U199" s="1">
        <v>0</v>
      </c>
      <c r="V199" s="15">
        <v>27.82</v>
      </c>
      <c r="W199" s="2">
        <v>13.91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1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2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</row>
    <row r="200" spans="1:63">
      <c r="A200" s="1">
        <v>70247</v>
      </c>
      <c r="B200" s="1" t="s">
        <v>332</v>
      </c>
      <c r="C200" s="1">
        <v>320</v>
      </c>
      <c r="D200" s="1">
        <v>285</v>
      </c>
      <c r="E200" s="1" t="s">
        <v>64</v>
      </c>
      <c r="F200" s="1">
        <v>1</v>
      </c>
      <c r="G200" s="1" t="s">
        <v>312</v>
      </c>
      <c r="H200" s="2">
        <v>4.5999999999999996</v>
      </c>
      <c r="I200" s="2">
        <v>1472</v>
      </c>
      <c r="J200" s="10">
        <f t="shared" si="2"/>
        <v>0</v>
      </c>
      <c r="K200" s="11">
        <f t="shared" si="3"/>
        <v>0</v>
      </c>
      <c r="L200" s="1">
        <v>0</v>
      </c>
      <c r="M200" s="1">
        <v>0</v>
      </c>
      <c r="N200" s="5"/>
      <c r="O200" s="1">
        <v>0</v>
      </c>
      <c r="P200" s="1">
        <v>0</v>
      </c>
      <c r="Q200" s="5"/>
      <c r="R200" s="1">
        <v>0</v>
      </c>
      <c r="S200" s="1">
        <v>0</v>
      </c>
      <c r="T200" s="5"/>
      <c r="U200" s="1">
        <v>0</v>
      </c>
      <c r="V200" s="15">
        <v>4.5999999999999996</v>
      </c>
      <c r="W200" s="2">
        <v>-4.5999999999999996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</v>
      </c>
      <c r="BC200" s="1">
        <v>0</v>
      </c>
      <c r="BD200" s="1">
        <v>0</v>
      </c>
      <c r="BE200" s="1">
        <v>0</v>
      </c>
      <c r="BF200" s="1">
        <v>-1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</row>
    <row r="201" spans="1:63">
      <c r="A201" s="1">
        <v>70270</v>
      </c>
      <c r="B201" s="1" t="s">
        <v>336</v>
      </c>
      <c r="C201" s="1">
        <v>1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780.58</v>
      </c>
      <c r="I201" s="2">
        <v>780.58</v>
      </c>
      <c r="J201" s="10">
        <f t="shared" si="2"/>
        <v>0</v>
      </c>
      <c r="K201" s="11">
        <f t="shared" si="3"/>
        <v>0</v>
      </c>
      <c r="L201" s="1">
        <v>0</v>
      </c>
      <c r="M201" s="1">
        <v>0</v>
      </c>
      <c r="N201" s="5"/>
      <c r="O201" s="1">
        <v>0</v>
      </c>
      <c r="P201" s="1">
        <v>0</v>
      </c>
      <c r="Q201" s="5"/>
      <c r="R201" s="1">
        <v>0</v>
      </c>
      <c r="S201" s="1">
        <v>7</v>
      </c>
      <c r="T201" s="5"/>
      <c r="U201" s="1">
        <v>0</v>
      </c>
      <c r="V201" s="15">
        <v>0</v>
      </c>
      <c r="W201" s="2">
        <v>5464.06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7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</row>
    <row r="202" spans="1:63">
      <c r="A202" s="1">
        <v>70508</v>
      </c>
      <c r="B202" s="1" t="s">
        <v>353</v>
      </c>
      <c r="C202" s="1">
        <v>24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34.26</v>
      </c>
      <c r="I202" s="2">
        <v>822.24</v>
      </c>
      <c r="J202" s="10">
        <f t="shared" si="2"/>
        <v>0</v>
      </c>
      <c r="K202" s="11">
        <f t="shared" si="3"/>
        <v>0</v>
      </c>
      <c r="L202" s="1">
        <v>0</v>
      </c>
      <c r="M202" s="1">
        <v>0</v>
      </c>
      <c r="N202" s="5"/>
      <c r="O202" s="1">
        <v>0</v>
      </c>
      <c r="P202" s="1">
        <v>0</v>
      </c>
      <c r="Q202" s="5"/>
      <c r="R202" s="1">
        <v>0</v>
      </c>
      <c r="S202" s="1">
        <v>0</v>
      </c>
      <c r="T202" s="5"/>
      <c r="U202" s="1">
        <v>0</v>
      </c>
      <c r="V202" s="15">
        <v>0</v>
      </c>
      <c r="W202" s="2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</row>
    <row r="203" spans="1:63">
      <c r="A203" s="1">
        <v>70317</v>
      </c>
      <c r="B203" s="1" t="s">
        <v>337</v>
      </c>
      <c r="C203" s="1">
        <v>20</v>
      </c>
      <c r="D203" s="1">
        <v>285</v>
      </c>
      <c r="E203" s="1" t="s">
        <v>64</v>
      </c>
      <c r="F203" s="1">
        <v>558</v>
      </c>
      <c r="G203" s="1" t="s">
        <v>67</v>
      </c>
      <c r="H203" s="2">
        <v>30.66</v>
      </c>
      <c r="I203" s="2">
        <v>613.20000000000005</v>
      </c>
      <c r="J203" s="10">
        <f t="shared" si="2"/>
        <v>0</v>
      </c>
      <c r="K203" s="11">
        <f t="shared" si="3"/>
        <v>0</v>
      </c>
      <c r="L203" s="1">
        <v>0</v>
      </c>
      <c r="M203" s="1">
        <v>0</v>
      </c>
      <c r="N203" s="16"/>
      <c r="O203" s="1">
        <v>0</v>
      </c>
      <c r="P203" s="1">
        <v>0</v>
      </c>
      <c r="Q203" s="5"/>
      <c r="R203" s="1">
        <v>0</v>
      </c>
      <c r="S203" s="1">
        <v>0</v>
      </c>
      <c r="T203" s="5"/>
      <c r="U203" s="1">
        <v>0</v>
      </c>
      <c r="V203" s="15">
        <v>0</v>
      </c>
      <c r="W203" s="2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</row>
    <row r="204" spans="1:63">
      <c r="A204" s="1">
        <v>76000</v>
      </c>
      <c r="B204" s="1" t="s">
        <v>356</v>
      </c>
      <c r="C204" s="1">
        <v>75</v>
      </c>
      <c r="D204" s="1">
        <v>285</v>
      </c>
      <c r="E204" s="1" t="s">
        <v>64</v>
      </c>
      <c r="F204" s="1">
        <v>502</v>
      </c>
      <c r="G204" s="1" t="s">
        <v>146</v>
      </c>
      <c r="H204" s="2">
        <v>8.5500000000000007</v>
      </c>
      <c r="I204" s="2">
        <v>641.25</v>
      </c>
      <c r="J204" s="10">
        <f t="shared" si="2"/>
        <v>0</v>
      </c>
      <c r="K204" s="11">
        <f t="shared" si="3"/>
        <v>0</v>
      </c>
      <c r="L204" s="1">
        <v>0</v>
      </c>
      <c r="M204" s="1">
        <v>0</v>
      </c>
      <c r="N204" s="16"/>
      <c r="O204" s="1">
        <v>0</v>
      </c>
      <c r="P204" s="1">
        <v>0</v>
      </c>
      <c r="Q204" s="5"/>
      <c r="R204" s="1">
        <v>0</v>
      </c>
      <c r="S204" s="1">
        <v>0</v>
      </c>
      <c r="T204" s="5"/>
      <c r="U204" s="1">
        <v>0</v>
      </c>
      <c r="V204" s="15">
        <v>0</v>
      </c>
      <c r="W204" s="2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</row>
    <row r="205" spans="1:63">
      <c r="A205" s="1">
        <v>97020</v>
      </c>
      <c r="B205" s="1" t="s">
        <v>236</v>
      </c>
      <c r="C205" s="1">
        <v>16</v>
      </c>
      <c r="D205" s="1">
        <v>285</v>
      </c>
      <c r="E205" s="1" t="s">
        <v>64</v>
      </c>
      <c r="F205" s="1">
        <v>558</v>
      </c>
      <c r="G205" s="1" t="s">
        <v>67</v>
      </c>
      <c r="H205" s="2">
        <v>55.48</v>
      </c>
      <c r="I205" s="2">
        <v>887.68</v>
      </c>
      <c r="J205" s="10">
        <f t="shared" si="2"/>
        <v>0</v>
      </c>
      <c r="K205" s="11">
        <f t="shared" si="3"/>
        <v>0</v>
      </c>
      <c r="L205" s="1">
        <v>0</v>
      </c>
      <c r="M205" s="1">
        <v>0</v>
      </c>
      <c r="N205" s="16"/>
      <c r="O205" s="1">
        <v>0</v>
      </c>
      <c r="P205" s="1">
        <v>0</v>
      </c>
      <c r="Q205" s="5"/>
      <c r="R205" s="1">
        <v>0</v>
      </c>
      <c r="S205" s="1">
        <v>0.06</v>
      </c>
      <c r="T205" s="5"/>
      <c r="U205" s="1">
        <v>0</v>
      </c>
      <c r="V205" s="15">
        <v>0</v>
      </c>
      <c r="W205" s="2">
        <v>55.48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</row>
    <row r="206" spans="1:63">
      <c r="A206" s="1">
        <v>70088</v>
      </c>
      <c r="B206" s="1" t="s">
        <v>306</v>
      </c>
      <c r="C206" s="1">
        <v>16</v>
      </c>
      <c r="D206" s="1">
        <v>285</v>
      </c>
      <c r="E206" s="1" t="s">
        <v>64</v>
      </c>
      <c r="F206" s="1">
        <v>558</v>
      </c>
      <c r="G206" s="1" t="s">
        <v>67</v>
      </c>
      <c r="H206" s="2">
        <v>54.07</v>
      </c>
      <c r="I206" s="2">
        <v>865.12</v>
      </c>
      <c r="J206" s="10">
        <f t="shared" si="2"/>
        <v>0</v>
      </c>
      <c r="K206" s="11">
        <f t="shared" si="3"/>
        <v>0</v>
      </c>
      <c r="L206" s="1">
        <v>0</v>
      </c>
      <c r="M206" s="1">
        <v>0</v>
      </c>
      <c r="N206" s="16"/>
      <c r="O206" s="1">
        <v>0</v>
      </c>
      <c r="P206" s="1">
        <v>0</v>
      </c>
      <c r="Q206" s="5"/>
      <c r="R206" s="1">
        <v>0</v>
      </c>
      <c r="S206" s="1">
        <v>0</v>
      </c>
      <c r="T206" s="5"/>
      <c r="U206" s="1">
        <v>0</v>
      </c>
      <c r="V206" s="15">
        <v>0</v>
      </c>
      <c r="W206" s="2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</row>
    <row r="207" spans="1:63">
      <c r="A207" s="1">
        <v>70118</v>
      </c>
      <c r="B207" s="1" t="s">
        <v>310</v>
      </c>
      <c r="C207" s="1">
        <v>25</v>
      </c>
      <c r="D207" s="1">
        <v>285</v>
      </c>
      <c r="E207" s="1" t="s">
        <v>64</v>
      </c>
      <c r="F207" s="1">
        <v>558</v>
      </c>
      <c r="G207" s="1" t="s">
        <v>67</v>
      </c>
      <c r="H207" s="2">
        <v>74.86</v>
      </c>
      <c r="I207" s="2">
        <v>1871.5</v>
      </c>
      <c r="J207" s="10">
        <f t="shared" si="2"/>
        <v>0</v>
      </c>
      <c r="K207" s="11">
        <f t="shared" si="3"/>
        <v>0</v>
      </c>
      <c r="L207" s="1">
        <v>0</v>
      </c>
      <c r="M207" s="1">
        <v>0</v>
      </c>
      <c r="N207" s="16"/>
      <c r="O207" s="1">
        <v>0</v>
      </c>
      <c r="P207" s="1">
        <v>0</v>
      </c>
      <c r="Q207" s="5"/>
      <c r="R207" s="1">
        <v>0</v>
      </c>
      <c r="S207" s="1">
        <v>0</v>
      </c>
      <c r="T207" s="5"/>
      <c r="U207" s="1">
        <v>0</v>
      </c>
      <c r="V207" s="15">
        <v>0</v>
      </c>
      <c r="W207" s="2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</row>
    <row r="208" spans="1:63">
      <c r="A208" s="1">
        <v>70231</v>
      </c>
      <c r="B208" s="1" t="s">
        <v>331</v>
      </c>
      <c r="C208" s="1">
        <v>12</v>
      </c>
      <c r="D208" s="1">
        <v>285</v>
      </c>
      <c r="E208" s="1" t="s">
        <v>64</v>
      </c>
      <c r="F208" s="1">
        <v>558</v>
      </c>
      <c r="G208" s="1" t="s">
        <v>67</v>
      </c>
      <c r="H208" s="2">
        <v>66.930000000000007</v>
      </c>
      <c r="I208" s="2">
        <v>803.16</v>
      </c>
      <c r="J208" s="10">
        <f t="shared" si="2"/>
        <v>0</v>
      </c>
      <c r="K208" s="11">
        <f t="shared" si="3"/>
        <v>0</v>
      </c>
      <c r="L208" s="1">
        <v>0</v>
      </c>
      <c r="M208" s="1">
        <v>0</v>
      </c>
      <c r="N208" s="16"/>
      <c r="O208" s="1">
        <v>0</v>
      </c>
      <c r="P208" s="1">
        <v>0</v>
      </c>
      <c r="Q208" s="5"/>
      <c r="R208" s="1">
        <v>0</v>
      </c>
      <c r="S208" s="1">
        <v>0</v>
      </c>
      <c r="T208" s="5"/>
      <c r="U208" s="1">
        <v>0</v>
      </c>
      <c r="V208" s="15">
        <v>0</v>
      </c>
      <c r="W208" s="2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</row>
    <row r="209" spans="1:63">
      <c r="A209" s="1">
        <v>70277</v>
      </c>
      <c r="B209" s="1" t="s">
        <v>138</v>
      </c>
      <c r="C209" s="1">
        <v>18</v>
      </c>
      <c r="D209" s="1">
        <v>285</v>
      </c>
      <c r="E209" s="1" t="s">
        <v>64</v>
      </c>
      <c r="F209" s="1">
        <v>558</v>
      </c>
      <c r="G209" s="1" t="s">
        <v>67</v>
      </c>
      <c r="H209" s="2">
        <v>42.88</v>
      </c>
      <c r="I209" s="2">
        <v>771.84</v>
      </c>
      <c r="J209" s="10">
        <f t="shared" si="2"/>
        <v>0</v>
      </c>
      <c r="K209" s="11">
        <f t="shared" si="3"/>
        <v>0</v>
      </c>
      <c r="L209" s="1">
        <v>0</v>
      </c>
      <c r="M209" s="1">
        <v>0</v>
      </c>
      <c r="N209" s="16"/>
      <c r="O209" s="1">
        <v>0</v>
      </c>
      <c r="P209" s="1">
        <v>0</v>
      </c>
      <c r="Q209" s="5"/>
      <c r="R209" s="1">
        <v>0</v>
      </c>
      <c r="S209" s="1">
        <v>0</v>
      </c>
      <c r="T209" s="5"/>
      <c r="U209" s="1">
        <v>0</v>
      </c>
      <c r="V209" s="15">
        <v>0</v>
      </c>
      <c r="W209" s="2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</row>
    <row r="210" spans="1:63">
      <c r="A210" s="1">
        <v>70183</v>
      </c>
      <c r="B210" s="1" t="s">
        <v>320</v>
      </c>
      <c r="C210" s="1">
        <v>20</v>
      </c>
      <c r="D210" s="1">
        <v>285</v>
      </c>
      <c r="E210" s="1" t="s">
        <v>64</v>
      </c>
      <c r="F210" s="1">
        <v>991</v>
      </c>
      <c r="G210" s="1" t="s">
        <v>141</v>
      </c>
      <c r="H210" s="2">
        <v>62.57</v>
      </c>
      <c r="I210" s="2">
        <v>1251.4000000000001</v>
      </c>
      <c r="J210" s="10">
        <f t="shared" si="2"/>
        <v>0</v>
      </c>
      <c r="K210" s="11">
        <f t="shared" si="3"/>
        <v>0</v>
      </c>
      <c r="L210" s="1">
        <v>0</v>
      </c>
      <c r="M210" s="1">
        <v>0</v>
      </c>
      <c r="N210" s="16"/>
      <c r="O210" s="1">
        <v>0</v>
      </c>
      <c r="P210" s="1">
        <v>0</v>
      </c>
      <c r="Q210" s="5"/>
      <c r="R210" s="1">
        <v>0</v>
      </c>
      <c r="S210" s="1">
        <v>0</v>
      </c>
      <c r="T210" s="5"/>
      <c r="U210" s="1">
        <v>0</v>
      </c>
      <c r="V210" s="15">
        <v>0</v>
      </c>
      <c r="W210" s="2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</row>
    <row r="211" spans="1:63">
      <c r="A211" s="1">
        <v>70215</v>
      </c>
      <c r="B211" s="1" t="s">
        <v>257</v>
      </c>
      <c r="C211" s="1">
        <v>24</v>
      </c>
      <c r="D211" s="1">
        <v>285</v>
      </c>
      <c r="E211" s="1" t="s">
        <v>64</v>
      </c>
      <c r="F211" s="1">
        <v>795</v>
      </c>
      <c r="G211" s="1" t="s">
        <v>258</v>
      </c>
      <c r="H211" s="2">
        <v>40.33</v>
      </c>
      <c r="I211" s="2">
        <v>967.92</v>
      </c>
      <c r="J211" s="10">
        <f t="shared" si="2"/>
        <v>0</v>
      </c>
      <c r="K211" s="11">
        <f t="shared" si="3"/>
        <v>0</v>
      </c>
      <c r="L211" s="1">
        <v>0</v>
      </c>
      <c r="M211" s="1">
        <v>0</v>
      </c>
      <c r="N211" s="16"/>
      <c r="O211" s="1">
        <v>0</v>
      </c>
      <c r="P211" s="1">
        <v>0</v>
      </c>
      <c r="Q211" s="5"/>
      <c r="R211" s="1">
        <v>0</v>
      </c>
      <c r="S211" s="1">
        <v>0</v>
      </c>
      <c r="T211" s="5"/>
      <c r="U211" s="1">
        <v>0</v>
      </c>
      <c r="V211" s="15">
        <v>0</v>
      </c>
      <c r="W211" s="2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</row>
    <row r="212" spans="1:63">
      <c r="A212" s="1">
        <v>70146</v>
      </c>
      <c r="B212" s="1" t="s">
        <v>313</v>
      </c>
      <c r="C212" s="1">
        <v>20</v>
      </c>
      <c r="D212" s="1">
        <v>285</v>
      </c>
      <c r="E212" s="1" t="s">
        <v>64</v>
      </c>
      <c r="F212" s="1">
        <v>588</v>
      </c>
      <c r="G212" s="1" t="s">
        <v>146</v>
      </c>
      <c r="H212" s="2">
        <v>53.1</v>
      </c>
      <c r="I212" s="2">
        <v>1062</v>
      </c>
      <c r="J212" s="10">
        <f t="shared" si="2"/>
        <v>0</v>
      </c>
      <c r="K212" s="11">
        <f t="shared" si="3"/>
        <v>0</v>
      </c>
      <c r="L212" s="1">
        <v>0</v>
      </c>
      <c r="M212" s="1">
        <v>0</v>
      </c>
      <c r="N212" s="16"/>
      <c r="O212" s="1">
        <v>0</v>
      </c>
      <c r="P212" s="1">
        <v>0</v>
      </c>
      <c r="Q212" s="5"/>
      <c r="R212" s="1">
        <v>0</v>
      </c>
      <c r="S212" s="1">
        <v>0.15</v>
      </c>
      <c r="T212" s="5"/>
      <c r="U212" s="1">
        <v>0</v>
      </c>
      <c r="V212" s="15">
        <v>0</v>
      </c>
      <c r="W212" s="2">
        <v>159.30000000000001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3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</row>
    <row r="213" spans="1:63">
      <c r="A213" s="1">
        <v>70193</v>
      </c>
      <c r="B213" s="1" t="s">
        <v>324</v>
      </c>
      <c r="C213" s="1">
        <v>10</v>
      </c>
      <c r="D213" s="1">
        <v>285</v>
      </c>
      <c r="E213" s="1" t="s">
        <v>64</v>
      </c>
      <c r="F213" s="1">
        <v>588</v>
      </c>
      <c r="G213" s="1" t="s">
        <v>146</v>
      </c>
      <c r="H213" s="2">
        <v>79.13</v>
      </c>
      <c r="I213" s="2">
        <v>791.3</v>
      </c>
      <c r="J213" s="10">
        <f t="shared" si="2"/>
        <v>0</v>
      </c>
      <c r="K213" s="11">
        <f t="shared" si="3"/>
        <v>0</v>
      </c>
      <c r="L213" s="1">
        <v>0</v>
      </c>
      <c r="M213" s="1">
        <v>0</v>
      </c>
      <c r="N213" s="16"/>
      <c r="O213" s="1">
        <v>0</v>
      </c>
      <c r="P213" s="1">
        <v>0</v>
      </c>
      <c r="Q213" s="5"/>
      <c r="R213" s="1">
        <v>0</v>
      </c>
      <c r="S213" s="1">
        <v>0</v>
      </c>
      <c r="T213" s="5"/>
      <c r="U213" s="1">
        <v>0</v>
      </c>
      <c r="V213" s="15">
        <v>0</v>
      </c>
      <c r="W213" s="2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</row>
    <row r="214" spans="1:63">
      <c r="A214" s="1">
        <v>70113</v>
      </c>
      <c r="B214" s="1" t="s">
        <v>308</v>
      </c>
      <c r="C214" s="1">
        <v>24</v>
      </c>
      <c r="D214" s="1">
        <v>285</v>
      </c>
      <c r="E214" s="1" t="s">
        <v>64</v>
      </c>
      <c r="F214" s="1">
        <v>558</v>
      </c>
      <c r="G214" s="1" t="s">
        <v>67</v>
      </c>
      <c r="H214" s="2">
        <v>55.16</v>
      </c>
      <c r="I214" s="2">
        <v>1323.84</v>
      </c>
      <c r="J214" s="10">
        <f t="shared" si="2"/>
        <v>0</v>
      </c>
      <c r="K214" s="11">
        <f t="shared" si="3"/>
        <v>0</v>
      </c>
      <c r="L214" s="1">
        <v>0</v>
      </c>
      <c r="M214" s="1">
        <v>0.79</v>
      </c>
      <c r="N214" s="5"/>
      <c r="O214" s="1">
        <v>0</v>
      </c>
      <c r="P214" s="1">
        <v>0</v>
      </c>
      <c r="Q214" s="5"/>
      <c r="R214" s="1">
        <v>0</v>
      </c>
      <c r="S214" s="1">
        <v>0</v>
      </c>
      <c r="T214" s="5"/>
      <c r="U214" s="1">
        <v>0</v>
      </c>
      <c r="V214" s="15">
        <v>0</v>
      </c>
      <c r="W214" s="2">
        <v>1048.04</v>
      </c>
      <c r="X214" s="1">
        <v>0</v>
      </c>
      <c r="Y214" s="1">
        <v>0</v>
      </c>
      <c r="Z214" s="1">
        <v>0</v>
      </c>
      <c r="AA214" s="1">
        <v>0</v>
      </c>
      <c r="AB214" s="1">
        <v>19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</row>
    <row r="215" spans="1:63">
      <c r="A215" s="1">
        <v>70132</v>
      </c>
      <c r="B215" s="1" t="s">
        <v>223</v>
      </c>
      <c r="C215" s="1">
        <v>18</v>
      </c>
      <c r="D215" s="1">
        <v>285</v>
      </c>
      <c r="E215" s="1" t="s">
        <v>64</v>
      </c>
      <c r="F215" s="1">
        <v>558</v>
      </c>
      <c r="G215" s="1" t="s">
        <v>67</v>
      </c>
      <c r="H215" s="2">
        <v>54.67</v>
      </c>
      <c r="I215" s="2">
        <v>984.06</v>
      </c>
      <c r="J215" s="10">
        <f t="shared" si="2"/>
        <v>0</v>
      </c>
      <c r="K215" s="11">
        <f t="shared" si="3"/>
        <v>0</v>
      </c>
      <c r="L215" s="1">
        <v>0</v>
      </c>
      <c r="M215" s="1">
        <v>0</v>
      </c>
      <c r="N215" s="16"/>
      <c r="O215" s="1">
        <v>0</v>
      </c>
      <c r="P215" s="1">
        <v>0</v>
      </c>
      <c r="Q215" s="5"/>
      <c r="R215" s="1">
        <v>0</v>
      </c>
      <c r="S215" s="1">
        <v>0</v>
      </c>
      <c r="T215" s="5"/>
      <c r="U215" s="1">
        <v>0</v>
      </c>
      <c r="V215" s="15">
        <v>0</v>
      </c>
      <c r="W215" s="2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</row>
    <row r="216" spans="1:63">
      <c r="A216" s="1">
        <v>70506</v>
      </c>
      <c r="B216" s="1" t="s">
        <v>351</v>
      </c>
      <c r="C216" s="1">
        <v>1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979.59</v>
      </c>
      <c r="I216" s="2">
        <v>979.59</v>
      </c>
      <c r="J216" s="10">
        <f t="shared" si="2"/>
        <v>0</v>
      </c>
      <c r="K216" s="11">
        <f t="shared" si="3"/>
        <v>0</v>
      </c>
      <c r="L216" s="1">
        <v>0</v>
      </c>
      <c r="M216" s="1">
        <v>0</v>
      </c>
      <c r="N216" s="16"/>
      <c r="O216" s="1">
        <v>0</v>
      </c>
      <c r="P216" s="1">
        <v>0</v>
      </c>
      <c r="Q216" s="5"/>
      <c r="R216" s="1">
        <v>0</v>
      </c>
      <c r="S216" s="1">
        <v>0</v>
      </c>
      <c r="T216" s="5"/>
      <c r="U216" s="1">
        <v>0</v>
      </c>
      <c r="V216" s="15">
        <v>0</v>
      </c>
      <c r="W216" s="2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</row>
    <row r="217" spans="1:63">
      <c r="A217" s="1">
        <v>70412</v>
      </c>
      <c r="B217" s="1" t="s">
        <v>347</v>
      </c>
      <c r="C217" s="1">
        <v>16</v>
      </c>
      <c r="D217" s="1">
        <v>285</v>
      </c>
      <c r="E217" s="1" t="s">
        <v>64</v>
      </c>
      <c r="F217" s="1">
        <v>387</v>
      </c>
      <c r="G217" s="1" t="s">
        <v>94</v>
      </c>
      <c r="H217" s="2">
        <v>19.100000000000001</v>
      </c>
      <c r="I217" s="2">
        <v>305.60000000000002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/>
      <c r="O217" s="1">
        <v>0</v>
      </c>
      <c r="P217" s="1">
        <v>0</v>
      </c>
      <c r="Q217" s="5"/>
      <c r="R217" s="1">
        <v>0</v>
      </c>
      <c r="S217" s="1">
        <v>0</v>
      </c>
      <c r="T217" s="5"/>
      <c r="U217" s="1">
        <v>0</v>
      </c>
      <c r="V217" s="15">
        <v>0</v>
      </c>
      <c r="W217" s="2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</row>
    <row r="218" spans="1:63">
      <c r="A218" s="1">
        <v>70413</v>
      </c>
      <c r="B218" s="1" t="s">
        <v>348</v>
      </c>
      <c r="C218" s="1">
        <v>16</v>
      </c>
      <c r="D218" s="1">
        <v>285</v>
      </c>
      <c r="E218" s="1" t="s">
        <v>64</v>
      </c>
      <c r="F218" s="1">
        <v>387</v>
      </c>
      <c r="G218" s="1" t="s">
        <v>94</v>
      </c>
      <c r="H218" s="2">
        <v>19.100000000000001</v>
      </c>
      <c r="I218" s="2">
        <v>305.60000000000002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16"/>
      <c r="O218" s="1">
        <v>0</v>
      </c>
      <c r="P218" s="1">
        <v>0</v>
      </c>
      <c r="Q218" s="5"/>
      <c r="R218" s="1">
        <v>0</v>
      </c>
      <c r="S218" s="1">
        <v>0</v>
      </c>
      <c r="T218" s="5"/>
      <c r="U218" s="1">
        <v>0</v>
      </c>
      <c r="V218" s="15">
        <v>0</v>
      </c>
      <c r="W218" s="2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</row>
    <row r="219" spans="1:63">
      <c r="A219" s="1">
        <v>70414</v>
      </c>
      <c r="B219" s="1" t="s">
        <v>349</v>
      </c>
      <c r="C219" s="1">
        <v>16</v>
      </c>
      <c r="D219" s="1">
        <v>285</v>
      </c>
      <c r="E219" s="1" t="s">
        <v>64</v>
      </c>
      <c r="F219" s="1">
        <v>387</v>
      </c>
      <c r="G219" s="1" t="s">
        <v>94</v>
      </c>
      <c r="H219" s="2">
        <v>49.1</v>
      </c>
      <c r="I219" s="2">
        <v>785.6</v>
      </c>
      <c r="J219" s="10">
        <f t="shared" si="2"/>
        <v>0</v>
      </c>
      <c r="K219" s="11">
        <f t="shared" si="3"/>
        <v>0</v>
      </c>
      <c r="L219" s="1">
        <v>0</v>
      </c>
      <c r="M219" s="1">
        <v>2.44</v>
      </c>
      <c r="N219" s="5"/>
      <c r="O219" s="1">
        <v>0</v>
      </c>
      <c r="P219" s="1">
        <v>0</v>
      </c>
      <c r="Q219" s="5"/>
      <c r="R219" s="1">
        <v>0</v>
      </c>
      <c r="S219" s="1">
        <v>0</v>
      </c>
      <c r="T219" s="5"/>
      <c r="U219" s="1">
        <v>0</v>
      </c>
      <c r="V219" s="15">
        <v>0</v>
      </c>
      <c r="W219" s="2">
        <v>1914.9</v>
      </c>
      <c r="X219" s="1">
        <v>0</v>
      </c>
      <c r="Y219" s="1">
        <v>0</v>
      </c>
      <c r="Z219" s="1">
        <v>0</v>
      </c>
      <c r="AA219" s="1">
        <v>0</v>
      </c>
      <c r="AB219" s="1">
        <v>39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</row>
    <row r="220" spans="1:63">
      <c r="A220" s="1">
        <v>70411</v>
      </c>
      <c r="B220" s="1" t="s">
        <v>346</v>
      </c>
      <c r="C220" s="1">
        <v>16</v>
      </c>
      <c r="D220" s="1">
        <v>285</v>
      </c>
      <c r="E220" s="1" t="s">
        <v>64</v>
      </c>
      <c r="F220" s="1">
        <v>387</v>
      </c>
      <c r="G220" s="1" t="s">
        <v>94</v>
      </c>
      <c r="H220" s="2">
        <v>49.1</v>
      </c>
      <c r="I220" s="2">
        <v>785.6</v>
      </c>
      <c r="J220" s="10">
        <f t="shared" si="2"/>
        <v>0</v>
      </c>
      <c r="K220" s="11">
        <f t="shared" si="3"/>
        <v>0</v>
      </c>
      <c r="L220" s="1">
        <v>0</v>
      </c>
      <c r="M220" s="1">
        <v>0</v>
      </c>
      <c r="N220" s="16"/>
      <c r="O220" s="1">
        <v>0</v>
      </c>
      <c r="P220" s="1">
        <v>0</v>
      </c>
      <c r="Q220" s="5"/>
      <c r="R220" s="1">
        <v>0</v>
      </c>
      <c r="S220" s="1">
        <v>0</v>
      </c>
      <c r="T220" s="5"/>
      <c r="U220" s="1">
        <v>0</v>
      </c>
      <c r="V220" s="15">
        <v>0</v>
      </c>
      <c r="W220" s="2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</row>
    <row r="221" spans="1:63">
      <c r="A221" s="1">
        <v>78181</v>
      </c>
      <c r="B221" s="1" t="s">
        <v>357</v>
      </c>
      <c r="C221" s="1">
        <v>40</v>
      </c>
      <c r="D221" s="1">
        <v>285</v>
      </c>
      <c r="E221" s="1" t="s">
        <v>64</v>
      </c>
      <c r="F221" s="1">
        <v>1</v>
      </c>
      <c r="G221" s="1" t="s">
        <v>312</v>
      </c>
      <c r="H221" s="2">
        <v>3.64</v>
      </c>
      <c r="I221" s="2">
        <v>145.6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/>
      <c r="O221" s="1">
        <v>0</v>
      </c>
      <c r="P221" s="1">
        <v>0</v>
      </c>
      <c r="Q221" s="5"/>
      <c r="R221" s="1">
        <v>0</v>
      </c>
      <c r="S221" s="1">
        <v>0</v>
      </c>
      <c r="T221" s="5"/>
      <c r="U221" s="1">
        <v>0</v>
      </c>
      <c r="V221" s="15">
        <v>0</v>
      </c>
      <c r="W221" s="2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</row>
    <row r="222" spans="1:63">
      <c r="A222" s="1">
        <v>95677</v>
      </c>
      <c r="B222" s="1" t="s">
        <v>360</v>
      </c>
      <c r="C222" s="1">
        <v>144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5.8</v>
      </c>
      <c r="I222" s="2">
        <v>835.2</v>
      </c>
      <c r="J222" s="10">
        <f t="shared" si="2"/>
        <v>0</v>
      </c>
      <c r="K222" s="11">
        <f t="shared" si="3"/>
        <v>0</v>
      </c>
      <c r="L222" s="1">
        <v>0</v>
      </c>
      <c r="M222" s="1">
        <v>0</v>
      </c>
      <c r="N222" s="16"/>
      <c r="O222" s="1">
        <v>0</v>
      </c>
      <c r="P222" s="1">
        <v>0</v>
      </c>
      <c r="Q222" s="5"/>
      <c r="R222" s="1">
        <v>0</v>
      </c>
      <c r="S222" s="1">
        <v>0</v>
      </c>
      <c r="T222" s="5"/>
      <c r="U222" s="1">
        <v>0</v>
      </c>
      <c r="V222" s="15">
        <v>0</v>
      </c>
      <c r="W222" s="2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</row>
    <row r="223" spans="1:63">
      <c r="A223" s="1">
        <v>70124</v>
      </c>
      <c r="B223" s="1" t="s">
        <v>311</v>
      </c>
      <c r="C223" s="1">
        <v>72</v>
      </c>
      <c r="D223" s="1">
        <v>285</v>
      </c>
      <c r="E223" s="1" t="s">
        <v>64</v>
      </c>
      <c r="F223" s="1">
        <v>1</v>
      </c>
      <c r="G223" s="1" t="s">
        <v>312</v>
      </c>
      <c r="H223" s="2">
        <v>12.63</v>
      </c>
      <c r="I223" s="2">
        <v>909.36</v>
      </c>
      <c r="J223" s="10">
        <f t="shared" si="2"/>
        <v>0</v>
      </c>
      <c r="K223" s="11">
        <f t="shared" si="3"/>
        <v>0</v>
      </c>
      <c r="L223" s="1">
        <v>0</v>
      </c>
      <c r="M223" s="1">
        <v>-0.01</v>
      </c>
      <c r="N223" s="5"/>
      <c r="O223" s="1">
        <v>0</v>
      </c>
      <c r="P223" s="1">
        <v>0</v>
      </c>
      <c r="Q223" s="5"/>
      <c r="R223" s="1">
        <v>0</v>
      </c>
      <c r="S223" s="1">
        <v>0.01</v>
      </c>
      <c r="T223" s="5"/>
      <c r="U223" s="1">
        <v>0</v>
      </c>
      <c r="V223" s="15">
        <v>0</v>
      </c>
      <c r="W223" s="2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-1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</row>
    <row r="224" spans="1:63">
      <c r="A224" s="1">
        <v>70360</v>
      </c>
      <c r="B224" s="1" t="s">
        <v>245</v>
      </c>
      <c r="C224" s="1">
        <v>15</v>
      </c>
      <c r="D224" s="1">
        <v>285</v>
      </c>
      <c r="E224" s="1" t="s">
        <v>64</v>
      </c>
      <c r="F224" s="1">
        <v>562</v>
      </c>
      <c r="G224" s="1" t="s">
        <v>65</v>
      </c>
      <c r="H224" s="2">
        <v>30.07</v>
      </c>
      <c r="I224" s="2">
        <v>451.05</v>
      </c>
      <c r="J224" s="10">
        <f t="shared" si="2"/>
        <v>0</v>
      </c>
      <c r="K224" s="11">
        <f t="shared" si="3"/>
        <v>0</v>
      </c>
      <c r="L224" s="1">
        <v>0</v>
      </c>
      <c r="M224" s="1">
        <v>0.4</v>
      </c>
      <c r="N224" s="5"/>
      <c r="O224" s="1">
        <v>0</v>
      </c>
      <c r="P224" s="1">
        <v>0</v>
      </c>
      <c r="Q224" s="5"/>
      <c r="R224" s="1">
        <v>0</v>
      </c>
      <c r="S224" s="1">
        <v>0</v>
      </c>
      <c r="T224" s="5"/>
      <c r="U224" s="1">
        <v>0</v>
      </c>
      <c r="V224" s="15">
        <v>0</v>
      </c>
      <c r="W224" s="2">
        <v>180.42</v>
      </c>
      <c r="X224" s="1">
        <v>0</v>
      </c>
      <c r="Y224" s="1">
        <v>0</v>
      </c>
      <c r="Z224" s="1">
        <v>0</v>
      </c>
      <c r="AA224" s="1">
        <v>0</v>
      </c>
      <c r="AB224" s="1">
        <v>6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</row>
    <row r="225" spans="1:63">
      <c r="A225" s="1">
        <v>70350</v>
      </c>
      <c r="B225" s="1" t="s">
        <v>262</v>
      </c>
      <c r="C225" s="1">
        <v>5</v>
      </c>
      <c r="D225" s="1">
        <v>285</v>
      </c>
      <c r="E225" s="1" t="s">
        <v>64</v>
      </c>
      <c r="F225" s="1">
        <v>322</v>
      </c>
      <c r="G225" s="1" t="s">
        <v>167</v>
      </c>
      <c r="H225" s="2">
        <v>61.49</v>
      </c>
      <c r="I225" s="2">
        <v>307.45</v>
      </c>
      <c r="J225" s="10">
        <f t="shared" si="2"/>
        <v>0</v>
      </c>
      <c r="K225" s="11">
        <f t="shared" si="3"/>
        <v>0</v>
      </c>
      <c r="L225" s="1">
        <v>0</v>
      </c>
      <c r="M225" s="1">
        <v>0</v>
      </c>
      <c r="N225" s="16"/>
      <c r="O225" s="1">
        <v>0</v>
      </c>
      <c r="P225" s="1">
        <v>0</v>
      </c>
      <c r="Q225" s="5"/>
      <c r="R225" s="1">
        <v>0</v>
      </c>
      <c r="S225" s="1">
        <v>0</v>
      </c>
      <c r="T225" s="5"/>
      <c r="U225" s="1">
        <v>0</v>
      </c>
      <c r="V225" s="15">
        <v>0</v>
      </c>
      <c r="W225" s="2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</row>
    <row r="226" spans="1:63">
      <c r="A226" s="1">
        <v>70172</v>
      </c>
      <c r="B226" s="1" t="s">
        <v>282</v>
      </c>
      <c r="C226" s="1">
        <v>15</v>
      </c>
      <c r="D226" s="1">
        <v>285</v>
      </c>
      <c r="E226" s="1" t="s">
        <v>64</v>
      </c>
      <c r="F226" s="1">
        <v>562</v>
      </c>
      <c r="G226" s="1" t="s">
        <v>65</v>
      </c>
      <c r="H226" s="2">
        <v>30.07</v>
      </c>
      <c r="I226" s="2">
        <v>451.05</v>
      </c>
      <c r="J226" s="10">
        <f t="shared" si="2"/>
        <v>0</v>
      </c>
      <c r="K226" s="11">
        <f t="shared" si="3"/>
        <v>0</v>
      </c>
      <c r="L226" s="1">
        <v>0</v>
      </c>
      <c r="M226" s="1">
        <v>0</v>
      </c>
      <c r="N226" s="16"/>
      <c r="O226" s="1">
        <v>0</v>
      </c>
      <c r="P226" s="1">
        <v>0</v>
      </c>
      <c r="Q226" s="5"/>
      <c r="R226" s="1">
        <v>0</v>
      </c>
      <c r="S226" s="1">
        <v>0.93</v>
      </c>
      <c r="T226" s="5"/>
      <c r="U226" s="1">
        <v>0</v>
      </c>
      <c r="V226" s="15">
        <v>0</v>
      </c>
      <c r="W226" s="2">
        <v>420.98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14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</row>
    <row r="227" spans="1:63">
      <c r="A227" s="1">
        <v>70980</v>
      </c>
      <c r="B227" s="1" t="s">
        <v>355</v>
      </c>
      <c r="C227" s="1">
        <v>15</v>
      </c>
      <c r="D227" s="1">
        <v>285</v>
      </c>
      <c r="E227" s="1" t="s">
        <v>64</v>
      </c>
      <c r="F227" s="1">
        <v>562</v>
      </c>
      <c r="G227" s="1" t="s">
        <v>65</v>
      </c>
      <c r="H227" s="2">
        <v>28.82</v>
      </c>
      <c r="I227" s="2">
        <v>432.3</v>
      </c>
      <c r="J227" s="10">
        <f t="shared" si="2"/>
        <v>0</v>
      </c>
      <c r="K227" s="11">
        <f t="shared" si="3"/>
        <v>0</v>
      </c>
      <c r="L227" s="1">
        <v>0</v>
      </c>
      <c r="M227" s="1">
        <v>0</v>
      </c>
      <c r="N227" s="16"/>
      <c r="O227" s="1">
        <v>0</v>
      </c>
      <c r="P227" s="1">
        <v>0</v>
      </c>
      <c r="Q227" s="5"/>
      <c r="R227" s="1">
        <v>0</v>
      </c>
      <c r="S227" s="1">
        <v>0</v>
      </c>
      <c r="T227" s="5"/>
      <c r="U227" s="1">
        <v>0</v>
      </c>
      <c r="V227" s="15">
        <v>0</v>
      </c>
      <c r="W227" s="2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</row>
    <row r="228" spans="1:63">
      <c r="A228" s="1">
        <v>70173</v>
      </c>
      <c r="B228" s="1" t="s">
        <v>316</v>
      </c>
      <c r="C228" s="1">
        <v>4</v>
      </c>
      <c r="D228" s="1">
        <v>285</v>
      </c>
      <c r="E228" s="1" t="s">
        <v>64</v>
      </c>
      <c r="F228" s="1">
        <v>562</v>
      </c>
      <c r="G228" s="1" t="s">
        <v>65</v>
      </c>
      <c r="H228" s="2">
        <v>76.63</v>
      </c>
      <c r="I228" s="2">
        <v>306.52</v>
      </c>
      <c r="J228" s="10">
        <f t="shared" si="2"/>
        <v>0</v>
      </c>
      <c r="K228" s="11">
        <f t="shared" si="3"/>
        <v>0</v>
      </c>
      <c r="L228" s="1">
        <v>0</v>
      </c>
      <c r="M228" s="1">
        <v>1</v>
      </c>
      <c r="N228" s="5"/>
      <c r="O228" s="1">
        <v>0</v>
      </c>
      <c r="P228" s="1">
        <v>0</v>
      </c>
      <c r="Q228" s="5"/>
      <c r="R228" s="1">
        <v>0</v>
      </c>
      <c r="S228" s="1">
        <v>0</v>
      </c>
      <c r="T228" s="5"/>
      <c r="U228" s="1">
        <v>0</v>
      </c>
      <c r="V228" s="15">
        <v>0</v>
      </c>
      <c r="W228" s="2">
        <v>306.52</v>
      </c>
      <c r="X228" s="1">
        <v>0</v>
      </c>
      <c r="Y228" s="1">
        <v>0</v>
      </c>
      <c r="Z228" s="1">
        <v>0</v>
      </c>
      <c r="AA228" s="1">
        <v>0</v>
      </c>
      <c r="AB228" s="1">
        <v>4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</row>
    <row r="229" spans="1:63">
      <c r="A229" s="1">
        <v>70352</v>
      </c>
      <c r="B229" s="1" t="s">
        <v>276</v>
      </c>
      <c r="C229" s="1">
        <v>5</v>
      </c>
      <c r="D229" s="1">
        <v>285</v>
      </c>
      <c r="E229" s="1" t="s">
        <v>64</v>
      </c>
      <c r="F229" s="1">
        <v>562</v>
      </c>
      <c r="G229" s="1" t="s">
        <v>65</v>
      </c>
      <c r="H229" s="2">
        <v>61.49</v>
      </c>
      <c r="I229" s="2">
        <v>307.45</v>
      </c>
      <c r="J229" s="10">
        <f t="shared" si="2"/>
        <v>0</v>
      </c>
      <c r="K229" s="11">
        <f t="shared" si="3"/>
        <v>0</v>
      </c>
      <c r="L229" s="1">
        <v>0</v>
      </c>
      <c r="M229" s="1">
        <v>0</v>
      </c>
      <c r="N229" s="16"/>
      <c r="O229" s="1">
        <v>0</v>
      </c>
      <c r="P229" s="1">
        <v>0</v>
      </c>
      <c r="Q229" s="5"/>
      <c r="R229" s="1">
        <v>0</v>
      </c>
      <c r="S229" s="1">
        <v>1</v>
      </c>
      <c r="T229" s="5"/>
      <c r="U229" s="1">
        <v>0</v>
      </c>
      <c r="V229" s="15">
        <v>0</v>
      </c>
      <c r="W229" s="2">
        <v>307.45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5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</row>
    <row r="230" spans="1:63">
      <c r="A230" s="1">
        <v>44401</v>
      </c>
      <c r="B230" s="1" t="s">
        <v>300</v>
      </c>
      <c r="C230" s="1">
        <v>16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54.11</v>
      </c>
      <c r="I230" s="2">
        <v>865.76</v>
      </c>
      <c r="J230" s="10">
        <f t="shared" si="2"/>
        <v>0</v>
      </c>
      <c r="K230" s="11">
        <f t="shared" si="3"/>
        <v>0</v>
      </c>
      <c r="L230" s="1">
        <v>0</v>
      </c>
      <c r="M230" s="1">
        <v>0</v>
      </c>
      <c r="N230" s="16"/>
      <c r="O230" s="1">
        <v>0</v>
      </c>
      <c r="P230" s="1">
        <v>0</v>
      </c>
      <c r="Q230" s="5"/>
      <c r="R230" s="1">
        <v>0</v>
      </c>
      <c r="S230" s="1">
        <v>0.06</v>
      </c>
      <c r="T230" s="5"/>
      <c r="U230" s="1">
        <v>0</v>
      </c>
      <c r="V230" s="15">
        <v>0</v>
      </c>
      <c r="W230" s="2">
        <v>54.11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1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</row>
    <row r="231" spans="1:63">
      <c r="A231" s="1">
        <v>44290</v>
      </c>
      <c r="B231" s="1" t="s">
        <v>299</v>
      </c>
      <c r="C231" s="1">
        <v>16</v>
      </c>
      <c r="D231" s="1">
        <v>285</v>
      </c>
      <c r="E231" s="1" t="s">
        <v>64</v>
      </c>
      <c r="F231" s="1">
        <v>285</v>
      </c>
      <c r="G231" s="1" t="s">
        <v>64</v>
      </c>
      <c r="H231" s="2">
        <v>53.03</v>
      </c>
      <c r="I231" s="2">
        <v>848.48</v>
      </c>
      <c r="J231" s="10">
        <f t="shared" si="2"/>
        <v>0</v>
      </c>
      <c r="K231" s="11">
        <f t="shared" si="3"/>
        <v>0</v>
      </c>
      <c r="L231" s="1">
        <v>0</v>
      </c>
      <c r="M231" s="1">
        <v>0</v>
      </c>
      <c r="N231" s="16"/>
      <c r="O231" s="1">
        <v>0</v>
      </c>
      <c r="P231" s="1">
        <v>0</v>
      </c>
      <c r="Q231" s="5"/>
      <c r="R231" s="1">
        <v>0</v>
      </c>
      <c r="S231" s="1">
        <v>0</v>
      </c>
      <c r="T231" s="5"/>
      <c r="U231" s="1">
        <v>0</v>
      </c>
      <c r="V231" s="15">
        <v>0</v>
      </c>
      <c r="W231" s="2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</row>
    <row r="232" spans="1:63">
      <c r="A232" s="1">
        <v>70059</v>
      </c>
      <c r="B232" s="1" t="s">
        <v>304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42.78</v>
      </c>
      <c r="I232" s="2">
        <v>1026.72</v>
      </c>
      <c r="J232" s="10">
        <f t="shared" si="2"/>
        <v>0</v>
      </c>
      <c r="K232" s="11">
        <f t="shared" si="3"/>
        <v>0</v>
      </c>
      <c r="L232" s="1">
        <v>0</v>
      </c>
      <c r="M232" s="1">
        <v>8</v>
      </c>
      <c r="N232" s="5"/>
      <c r="O232" s="1">
        <v>0</v>
      </c>
      <c r="P232" s="1">
        <v>0</v>
      </c>
      <c r="Q232" s="5"/>
      <c r="R232" s="1">
        <v>0</v>
      </c>
      <c r="S232" s="1">
        <v>0</v>
      </c>
      <c r="T232" s="5"/>
      <c r="U232" s="1">
        <v>0</v>
      </c>
      <c r="V232" s="15">
        <v>0</v>
      </c>
      <c r="W232" s="2">
        <v>8213.76</v>
      </c>
      <c r="X232" s="1">
        <v>0</v>
      </c>
      <c r="Y232" s="1">
        <v>0</v>
      </c>
      <c r="Z232" s="1">
        <v>0</v>
      </c>
      <c r="AA232" s="1">
        <v>0</v>
      </c>
      <c r="AB232" s="1">
        <v>192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</row>
    <row r="233" spans="1:63">
      <c r="A233" s="1">
        <v>70186</v>
      </c>
      <c r="B233" s="1" t="s">
        <v>321</v>
      </c>
      <c r="C233" s="1">
        <v>24</v>
      </c>
      <c r="D233" s="1">
        <v>285</v>
      </c>
      <c r="E233" s="1" t="s">
        <v>64</v>
      </c>
      <c r="F233" s="1">
        <v>998</v>
      </c>
      <c r="G233" s="1" t="s">
        <v>266</v>
      </c>
      <c r="H233" s="2">
        <v>34.97</v>
      </c>
      <c r="I233" s="2">
        <v>839.28</v>
      </c>
      <c r="J233" s="10">
        <f t="shared" si="2"/>
        <v>0</v>
      </c>
      <c r="K233" s="11">
        <f t="shared" si="3"/>
        <v>0</v>
      </c>
      <c r="L233" s="1">
        <v>0</v>
      </c>
      <c r="M233" s="1">
        <v>0</v>
      </c>
      <c r="N233" s="16"/>
      <c r="O233" s="1">
        <v>0</v>
      </c>
      <c r="P233" s="1">
        <v>0</v>
      </c>
      <c r="Q233" s="5"/>
      <c r="R233" s="1">
        <v>0</v>
      </c>
      <c r="S233" s="1">
        <v>0</v>
      </c>
      <c r="T233" s="5"/>
      <c r="U233" s="1">
        <v>0</v>
      </c>
      <c r="V233" s="15">
        <v>0</v>
      </c>
      <c r="W233" s="2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</row>
    <row r="234" spans="1:63">
      <c r="A234" s="1">
        <v>99546</v>
      </c>
      <c r="B234" s="1" t="s">
        <v>361</v>
      </c>
      <c r="C234" s="1">
        <v>1</v>
      </c>
      <c r="D234" s="1">
        <v>285</v>
      </c>
      <c r="E234" s="1" t="s">
        <v>64</v>
      </c>
      <c r="F234" s="1">
        <v>285</v>
      </c>
      <c r="G234" s="1" t="s">
        <v>64</v>
      </c>
      <c r="H234" s="2">
        <v>285</v>
      </c>
      <c r="I234" s="2">
        <v>285</v>
      </c>
      <c r="J234" s="10">
        <f t="shared" si="2"/>
        <v>0</v>
      </c>
      <c r="K234" s="11">
        <f t="shared" si="3"/>
        <v>0</v>
      </c>
      <c r="L234" s="1">
        <v>0</v>
      </c>
      <c r="M234" s="1">
        <v>0</v>
      </c>
      <c r="N234" s="16"/>
      <c r="O234" s="1">
        <v>0</v>
      </c>
      <c r="P234" s="1">
        <v>0</v>
      </c>
      <c r="Q234" s="5"/>
      <c r="R234" s="1">
        <v>0</v>
      </c>
      <c r="S234" s="1">
        <v>0</v>
      </c>
      <c r="T234" s="5"/>
      <c r="U234" s="1">
        <v>0</v>
      </c>
      <c r="V234" s="15">
        <v>0</v>
      </c>
      <c r="W234" s="2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</row>
    <row r="235" spans="1:63">
      <c r="A235" s="1">
        <v>70334</v>
      </c>
      <c r="B235" s="1" t="s">
        <v>341</v>
      </c>
      <c r="C235" s="1">
        <v>20</v>
      </c>
      <c r="D235" s="1">
        <v>285</v>
      </c>
      <c r="E235" s="1" t="s">
        <v>64</v>
      </c>
      <c r="F235" s="1">
        <v>285</v>
      </c>
      <c r="G235" s="1" t="s">
        <v>64</v>
      </c>
      <c r="H235" s="2">
        <v>38.04</v>
      </c>
      <c r="I235" s="2">
        <v>760.8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/>
      <c r="O235" s="1">
        <v>0</v>
      </c>
      <c r="P235" s="1">
        <v>0</v>
      </c>
      <c r="Q235" s="5"/>
      <c r="R235" s="1">
        <v>0</v>
      </c>
      <c r="S235" s="1">
        <v>0</v>
      </c>
      <c r="T235" s="5"/>
      <c r="U235" s="1">
        <v>0</v>
      </c>
      <c r="V235" s="15">
        <v>0</v>
      </c>
      <c r="W235" s="2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</row>
    <row r="236" spans="1:63">
      <c r="A236" s="1">
        <v>70348</v>
      </c>
      <c r="B236" s="1" t="s">
        <v>343</v>
      </c>
      <c r="C236" s="1">
        <v>10</v>
      </c>
      <c r="D236" s="1">
        <v>285</v>
      </c>
      <c r="E236" s="1" t="s">
        <v>64</v>
      </c>
      <c r="F236" s="1">
        <v>285</v>
      </c>
      <c r="G236" s="1" t="s">
        <v>64</v>
      </c>
      <c r="H236" s="2">
        <v>125.1382</v>
      </c>
      <c r="I236" s="2">
        <v>1251.3820000000001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/>
      <c r="O236" s="1">
        <v>0</v>
      </c>
      <c r="P236" s="1">
        <v>0</v>
      </c>
      <c r="Q236" s="5"/>
      <c r="R236" s="1">
        <v>0</v>
      </c>
      <c r="S236" s="1">
        <v>0</v>
      </c>
      <c r="T236" s="5"/>
      <c r="U236" s="1">
        <v>0</v>
      </c>
      <c r="V236" s="15">
        <v>0</v>
      </c>
      <c r="W236" s="2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</row>
    <row r="237" spans="1:63">
      <c r="A237" s="1">
        <v>70415</v>
      </c>
      <c r="B237" s="1" t="s">
        <v>350</v>
      </c>
      <c r="C237" s="1">
        <v>20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76.3</v>
      </c>
      <c r="I237" s="2">
        <v>1526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/>
      <c r="O237" s="1">
        <v>0</v>
      </c>
      <c r="P237" s="1">
        <v>0</v>
      </c>
      <c r="Q237" s="5"/>
      <c r="R237" s="1">
        <v>0</v>
      </c>
      <c r="S237" s="1">
        <v>0.25</v>
      </c>
      <c r="T237" s="5"/>
      <c r="U237" s="1">
        <v>0</v>
      </c>
      <c r="V237" s="15">
        <v>0</v>
      </c>
      <c r="W237" s="2">
        <v>381.5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5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</row>
    <row r="238" spans="1:63">
      <c r="A238" s="1">
        <v>70166</v>
      </c>
      <c r="B238" s="1" t="s">
        <v>201</v>
      </c>
      <c r="C238" s="1">
        <v>24</v>
      </c>
      <c r="D238" s="1">
        <v>285</v>
      </c>
      <c r="E238" s="1" t="s">
        <v>64</v>
      </c>
      <c r="F238" s="1">
        <v>570</v>
      </c>
      <c r="G238" s="1" t="s">
        <v>72</v>
      </c>
      <c r="H238" s="2">
        <v>40.15</v>
      </c>
      <c r="I238" s="2">
        <v>963.6</v>
      </c>
      <c r="J238" s="10">
        <f t="shared" si="2"/>
        <v>0</v>
      </c>
      <c r="K238" s="11">
        <f t="shared" si="3"/>
        <v>0</v>
      </c>
      <c r="L238" s="1">
        <v>0</v>
      </c>
      <c r="M238" s="1">
        <v>0</v>
      </c>
      <c r="N238" s="16"/>
      <c r="O238" s="1">
        <v>0</v>
      </c>
      <c r="P238" s="1">
        <v>0</v>
      </c>
      <c r="Q238" s="5"/>
      <c r="R238" s="1">
        <v>0</v>
      </c>
      <c r="S238" s="1">
        <v>0</v>
      </c>
      <c r="T238" s="5"/>
      <c r="U238" s="1">
        <v>0</v>
      </c>
      <c r="V238" s="15">
        <v>0</v>
      </c>
      <c r="W238" s="2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</row>
    <row r="239" spans="1:63">
      <c r="A239" s="1">
        <v>70217</v>
      </c>
      <c r="B239" s="1" t="s">
        <v>330</v>
      </c>
      <c r="C239" s="1">
        <v>20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71.84</v>
      </c>
      <c r="I239" s="2">
        <v>1436.8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16"/>
      <c r="O239" s="1">
        <v>0</v>
      </c>
      <c r="P239" s="1">
        <v>0</v>
      </c>
      <c r="Q239" s="5"/>
      <c r="R239" s="1">
        <v>0</v>
      </c>
      <c r="S239" s="1">
        <v>0</v>
      </c>
      <c r="T239" s="5"/>
      <c r="U239" s="1">
        <v>0</v>
      </c>
      <c r="V239" s="15">
        <v>0</v>
      </c>
      <c r="W239" s="2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</row>
    <row r="240" spans="1:63">
      <c r="A240" s="1">
        <v>70321</v>
      </c>
      <c r="B240" s="1" t="s">
        <v>338</v>
      </c>
      <c r="C240" s="1">
        <v>24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36.869999999999997</v>
      </c>
      <c r="I240" s="2">
        <v>884.88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/>
      <c r="O240" s="1">
        <v>0</v>
      </c>
      <c r="P240" s="1">
        <v>0</v>
      </c>
      <c r="Q240" s="5"/>
      <c r="R240" s="1">
        <v>0</v>
      </c>
      <c r="S240" s="1">
        <v>0</v>
      </c>
      <c r="T240" s="5"/>
      <c r="U240" s="1">
        <v>0</v>
      </c>
      <c r="V240" s="15">
        <v>0</v>
      </c>
      <c r="W240" s="2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</row>
    <row r="241" spans="1:63">
      <c r="A241" s="1">
        <v>70049</v>
      </c>
      <c r="B241" s="1" t="s">
        <v>302</v>
      </c>
      <c r="C241" s="1">
        <v>18</v>
      </c>
      <c r="D241" s="1">
        <v>285</v>
      </c>
      <c r="E241" s="1" t="s">
        <v>64</v>
      </c>
      <c r="F241" s="1">
        <v>558</v>
      </c>
      <c r="G241" s="1" t="s">
        <v>67</v>
      </c>
      <c r="H241" s="2">
        <v>45.62</v>
      </c>
      <c r="I241" s="2">
        <v>821.16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/>
      <c r="O241" s="1">
        <v>0</v>
      </c>
      <c r="P241" s="1">
        <v>0</v>
      </c>
      <c r="Q241" s="5"/>
      <c r="R241" s="1">
        <v>0</v>
      </c>
      <c r="S241" s="1">
        <v>0.22</v>
      </c>
      <c r="T241" s="5"/>
      <c r="U241" s="1">
        <v>0</v>
      </c>
      <c r="V241" s="15">
        <v>0</v>
      </c>
      <c r="W241" s="2">
        <v>182.48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4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</row>
    <row r="242" spans="1:63">
      <c r="A242" s="1">
        <v>70323</v>
      </c>
      <c r="B242" s="1" t="s">
        <v>339</v>
      </c>
      <c r="C242" s="1">
        <v>8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86.99</v>
      </c>
      <c r="I242" s="2">
        <v>695.92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/>
      <c r="O242" s="1">
        <v>0</v>
      </c>
      <c r="P242" s="1">
        <v>0</v>
      </c>
      <c r="Q242" s="5"/>
      <c r="R242" s="1">
        <v>0</v>
      </c>
      <c r="S242" s="1">
        <v>0</v>
      </c>
      <c r="T242" s="5"/>
      <c r="U242" s="1">
        <v>0</v>
      </c>
      <c r="V242" s="15">
        <v>0</v>
      </c>
      <c r="W242" s="2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</row>
    <row r="243" spans="1:63">
      <c r="A243" s="1">
        <v>70328</v>
      </c>
      <c r="B243" s="1" t="s">
        <v>255</v>
      </c>
      <c r="C243" s="1">
        <v>12</v>
      </c>
      <c r="D243" s="1">
        <v>285</v>
      </c>
      <c r="E243" s="1" t="s">
        <v>64</v>
      </c>
      <c r="F243" s="1">
        <v>285</v>
      </c>
      <c r="G243" s="1" t="s">
        <v>64</v>
      </c>
      <c r="H243" s="2">
        <v>28.88</v>
      </c>
      <c r="I243" s="2">
        <v>346.56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/>
      <c r="O243" s="1">
        <v>0</v>
      </c>
      <c r="P243" s="1">
        <v>0</v>
      </c>
      <c r="Q243" s="5"/>
      <c r="R243" s="1">
        <v>0</v>
      </c>
      <c r="S243" s="1">
        <v>0</v>
      </c>
      <c r="T243" s="5"/>
      <c r="U243" s="1">
        <v>0</v>
      </c>
      <c r="V243" s="15">
        <v>0</v>
      </c>
      <c r="W243" s="2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</row>
    <row r="244" spans="1:63">
      <c r="A244" s="1">
        <v>70336</v>
      </c>
      <c r="B244" s="1" t="s">
        <v>342</v>
      </c>
      <c r="C244" s="1">
        <v>12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30.688600000000001</v>
      </c>
      <c r="I244" s="2">
        <v>368.26319999999998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/>
      <c r="O244" s="1">
        <v>0</v>
      </c>
      <c r="P244" s="1">
        <v>0</v>
      </c>
      <c r="Q244" s="5"/>
      <c r="R244" s="1">
        <v>0</v>
      </c>
      <c r="S244" s="1">
        <v>0</v>
      </c>
      <c r="T244" s="5"/>
      <c r="U244" s="1">
        <v>0</v>
      </c>
      <c r="V244" s="15">
        <v>0</v>
      </c>
      <c r="W244" s="2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</row>
    <row r="245" spans="1:63">
      <c r="A245" s="1">
        <v>44289</v>
      </c>
      <c r="B245" s="1" t="s">
        <v>298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54.11</v>
      </c>
      <c r="I245" s="2">
        <v>865.76</v>
      </c>
      <c r="J245" s="10">
        <f t="shared" si="2"/>
        <v>0</v>
      </c>
      <c r="K245" s="11">
        <f t="shared" si="3"/>
        <v>0</v>
      </c>
      <c r="L245" s="1">
        <v>0</v>
      </c>
      <c r="M245" s="1">
        <v>1</v>
      </c>
      <c r="N245" s="5"/>
      <c r="O245" s="1">
        <v>0</v>
      </c>
      <c r="P245" s="1">
        <v>0</v>
      </c>
      <c r="Q245" s="5"/>
      <c r="R245" s="1">
        <v>0</v>
      </c>
      <c r="S245" s="1">
        <v>0</v>
      </c>
      <c r="T245" s="5"/>
      <c r="U245" s="1">
        <v>0</v>
      </c>
      <c r="V245" s="15">
        <v>0</v>
      </c>
      <c r="W245" s="2">
        <v>865.76</v>
      </c>
      <c r="X245" s="1">
        <v>0</v>
      </c>
      <c r="Y245" s="1">
        <v>0</v>
      </c>
      <c r="Z245" s="1">
        <v>0</v>
      </c>
      <c r="AA245" s="1">
        <v>0</v>
      </c>
      <c r="AB245" s="1">
        <v>16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</row>
    <row r="246" spans="1:63">
      <c r="A246" s="1">
        <v>70175</v>
      </c>
      <c r="B246" s="1" t="s">
        <v>317</v>
      </c>
      <c r="C246" s="1">
        <v>20</v>
      </c>
      <c r="D246" s="1">
        <v>285</v>
      </c>
      <c r="E246" s="1" t="s">
        <v>64</v>
      </c>
      <c r="F246" s="1">
        <v>991</v>
      </c>
      <c r="G246" s="1" t="s">
        <v>141</v>
      </c>
      <c r="H246" s="2">
        <v>73.62</v>
      </c>
      <c r="I246" s="2">
        <v>1472.4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/>
      <c r="O246" s="1">
        <v>0</v>
      </c>
      <c r="P246" s="1">
        <v>0</v>
      </c>
      <c r="Q246" s="5"/>
      <c r="R246" s="1">
        <v>0</v>
      </c>
      <c r="S246" s="1">
        <v>0</v>
      </c>
      <c r="T246" s="5"/>
      <c r="U246" s="1">
        <v>0</v>
      </c>
      <c r="V246" s="15">
        <v>0</v>
      </c>
      <c r="W246" s="2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</row>
    <row r="247" spans="1:63">
      <c r="A247" s="1">
        <v>70066</v>
      </c>
      <c r="B247" s="1" t="s">
        <v>228</v>
      </c>
      <c r="C247" s="1">
        <v>25</v>
      </c>
      <c r="D247" s="1">
        <v>285</v>
      </c>
      <c r="E247" s="1" t="s">
        <v>64</v>
      </c>
      <c r="F247" s="1">
        <v>35</v>
      </c>
      <c r="G247" s="1" t="s">
        <v>76</v>
      </c>
      <c r="H247" s="2">
        <v>42.86</v>
      </c>
      <c r="I247" s="2">
        <v>1071.5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/>
      <c r="O247" s="1">
        <v>0</v>
      </c>
      <c r="P247" s="1">
        <v>0</v>
      </c>
      <c r="Q247" s="5"/>
      <c r="R247" s="1">
        <v>0</v>
      </c>
      <c r="S247" s="1">
        <v>0</v>
      </c>
      <c r="T247" s="5"/>
      <c r="U247" s="1">
        <v>0</v>
      </c>
      <c r="V247" s="15">
        <v>0</v>
      </c>
      <c r="W247" s="2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</row>
    <row r="248" spans="1:63">
      <c r="A248" s="1">
        <v>70180</v>
      </c>
      <c r="B248" s="1" t="s">
        <v>319</v>
      </c>
      <c r="C248" s="1">
        <v>25</v>
      </c>
      <c r="D248" s="1">
        <v>285</v>
      </c>
      <c r="E248" s="1" t="s">
        <v>64</v>
      </c>
      <c r="F248" s="1">
        <v>35</v>
      </c>
      <c r="G248" s="1" t="s">
        <v>76</v>
      </c>
      <c r="H248" s="2">
        <v>43.63</v>
      </c>
      <c r="I248" s="2">
        <v>1090.75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/>
      <c r="O248" s="1">
        <v>0</v>
      </c>
      <c r="P248" s="1">
        <v>0</v>
      </c>
      <c r="Q248" s="5"/>
      <c r="R248" s="1">
        <v>0</v>
      </c>
      <c r="S248" s="1">
        <v>0</v>
      </c>
      <c r="T248" s="5"/>
      <c r="U248" s="1">
        <v>0</v>
      </c>
      <c r="V248" s="15">
        <v>0</v>
      </c>
      <c r="W248" s="2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</row>
    <row r="249" spans="1:63">
      <c r="A249" s="1">
        <v>70082</v>
      </c>
      <c r="B249" s="1" t="s">
        <v>268</v>
      </c>
      <c r="C249" s="1">
        <v>24</v>
      </c>
      <c r="D249" s="1">
        <v>285</v>
      </c>
      <c r="E249" s="1" t="s">
        <v>64</v>
      </c>
      <c r="F249" s="1">
        <v>572</v>
      </c>
      <c r="G249" s="1" t="s">
        <v>269</v>
      </c>
      <c r="H249" s="2">
        <v>37.17</v>
      </c>
      <c r="I249" s="2">
        <v>892.08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/>
      <c r="O249" s="1">
        <v>0</v>
      </c>
      <c r="P249" s="1">
        <v>0</v>
      </c>
      <c r="Q249" s="5"/>
      <c r="R249" s="1">
        <v>0</v>
      </c>
      <c r="S249" s="1">
        <v>0</v>
      </c>
      <c r="T249" s="5"/>
      <c r="U249" s="1">
        <v>0</v>
      </c>
      <c r="V249" s="15">
        <v>0</v>
      </c>
      <c r="W249" s="2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</row>
    <row r="250" spans="1:63">
      <c r="A250" s="1">
        <v>70248</v>
      </c>
      <c r="B250" s="1" t="s">
        <v>333</v>
      </c>
      <c r="C250" s="1">
        <v>20</v>
      </c>
      <c r="D250" s="1">
        <v>285</v>
      </c>
      <c r="E250" s="1" t="s">
        <v>64</v>
      </c>
      <c r="F250" s="1">
        <v>998</v>
      </c>
      <c r="G250" s="1" t="s">
        <v>266</v>
      </c>
      <c r="H250" s="2">
        <v>39.17</v>
      </c>
      <c r="I250" s="2">
        <v>783.4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/>
      <c r="O250" s="1">
        <v>0</v>
      </c>
      <c r="P250" s="1">
        <v>0</v>
      </c>
      <c r="Q250" s="5"/>
      <c r="R250" s="1">
        <v>0</v>
      </c>
      <c r="S250" s="1">
        <v>0</v>
      </c>
      <c r="T250" s="5"/>
      <c r="U250" s="1">
        <v>0</v>
      </c>
      <c r="V250" s="15">
        <v>0</v>
      </c>
      <c r="W250" s="2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</row>
    <row r="251" spans="1:63">
      <c r="A251" s="1">
        <v>70410</v>
      </c>
      <c r="B251" s="1" t="s">
        <v>345</v>
      </c>
      <c r="C251" s="1">
        <v>12</v>
      </c>
      <c r="D251" s="1">
        <v>285</v>
      </c>
      <c r="E251" s="1" t="s">
        <v>64</v>
      </c>
      <c r="F251" s="1">
        <v>285</v>
      </c>
      <c r="G251" s="1" t="s">
        <v>64</v>
      </c>
      <c r="H251" s="2">
        <v>36.630000000000003</v>
      </c>
      <c r="I251" s="2">
        <v>439.56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/>
      <c r="O251" s="1">
        <v>0</v>
      </c>
      <c r="P251" s="1">
        <v>0</v>
      </c>
      <c r="Q251" s="5"/>
      <c r="R251" s="1">
        <v>0</v>
      </c>
      <c r="S251" s="1">
        <v>0</v>
      </c>
      <c r="T251" s="5"/>
      <c r="U251" s="1">
        <v>0</v>
      </c>
      <c r="V251" s="15">
        <v>0</v>
      </c>
      <c r="W251" s="2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</row>
    <row r="252" spans="1:63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/>
      <c r="O252" s="1">
        <v>0</v>
      </c>
      <c r="P252" s="1">
        <v>0</v>
      </c>
      <c r="Q252" s="5"/>
      <c r="R252" s="1">
        <v>0</v>
      </c>
      <c r="S252" s="1">
        <v>0</v>
      </c>
      <c r="T252" s="5"/>
      <c r="U252" s="1">
        <v>0</v>
      </c>
      <c r="V252" s="15">
        <v>0</v>
      </c>
      <c r="W252" s="2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</row>
    <row r="253" spans="1:63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/>
      <c r="O253" s="1">
        <v>0</v>
      </c>
      <c r="P253" s="1">
        <v>0</v>
      </c>
      <c r="Q253" s="5"/>
      <c r="R253" s="1">
        <v>0</v>
      </c>
      <c r="S253" s="1">
        <v>0</v>
      </c>
      <c r="T253" s="5"/>
      <c r="U253" s="1">
        <v>0</v>
      </c>
      <c r="V253" s="15">
        <v>0</v>
      </c>
      <c r="W253" s="2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</row>
    <row r="254" spans="1:63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/>
      <c r="O254" s="1">
        <v>0</v>
      </c>
      <c r="P254" s="1">
        <v>0</v>
      </c>
      <c r="Q254" s="5"/>
      <c r="R254" s="1">
        <v>0</v>
      </c>
      <c r="S254" s="1">
        <v>0</v>
      </c>
      <c r="T254" s="5"/>
      <c r="U254" s="1">
        <v>0</v>
      </c>
      <c r="V254" s="15">
        <v>0</v>
      </c>
      <c r="W254" s="2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</row>
    <row r="255" spans="1:63">
      <c r="A255" s="1">
        <v>70190</v>
      </c>
      <c r="B255" s="1" t="s">
        <v>322</v>
      </c>
      <c r="C255" s="1">
        <v>12</v>
      </c>
      <c r="D255" s="1">
        <v>285</v>
      </c>
      <c r="E255" s="1" t="s">
        <v>64</v>
      </c>
      <c r="F255" s="1">
        <v>558</v>
      </c>
      <c r="G255" s="1" t="s">
        <v>67</v>
      </c>
      <c r="H255" s="2">
        <v>36.630000000000003</v>
      </c>
      <c r="I255" s="2">
        <v>439.56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/>
      <c r="O255" s="1">
        <v>0</v>
      </c>
      <c r="P255" s="1">
        <v>0</v>
      </c>
      <c r="Q255" s="5"/>
      <c r="R255" s="1">
        <v>0</v>
      </c>
      <c r="S255" s="1">
        <v>0</v>
      </c>
      <c r="T255" s="5"/>
      <c r="U255" s="1">
        <v>0</v>
      </c>
      <c r="V255" s="15">
        <v>0</v>
      </c>
      <c r="W255" s="2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</row>
    <row r="256" spans="1:63">
      <c r="A256" s="1">
        <v>70507</v>
      </c>
      <c r="B256" s="1" t="s">
        <v>352</v>
      </c>
      <c r="C256" s="1">
        <v>12</v>
      </c>
      <c r="D256" s="1">
        <v>285</v>
      </c>
      <c r="E256" s="1" t="s">
        <v>64</v>
      </c>
      <c r="F256" s="1">
        <v>573</v>
      </c>
      <c r="G256" s="1" t="s">
        <v>87</v>
      </c>
      <c r="H256" s="2">
        <v>46.76</v>
      </c>
      <c r="I256" s="2">
        <v>561.12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/>
      <c r="O256" s="1">
        <v>0</v>
      </c>
      <c r="P256" s="1">
        <v>0</v>
      </c>
      <c r="Q256" s="5"/>
      <c r="R256" s="1">
        <v>0</v>
      </c>
      <c r="S256" s="1">
        <v>0</v>
      </c>
      <c r="T256" s="5"/>
      <c r="U256" s="1">
        <v>0</v>
      </c>
      <c r="V256" s="15">
        <v>0</v>
      </c>
      <c r="W256" s="2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</row>
    <row r="257" spans="1:63">
      <c r="A257" s="1">
        <v>70021</v>
      </c>
      <c r="B257" s="1" t="s">
        <v>301</v>
      </c>
      <c r="C257" s="1">
        <v>1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432.12</v>
      </c>
      <c r="I257" s="2">
        <v>432.12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/>
      <c r="O257" s="1">
        <v>0</v>
      </c>
      <c r="P257" s="1">
        <v>0</v>
      </c>
      <c r="Q257" s="5"/>
      <c r="R257" s="1">
        <v>0</v>
      </c>
      <c r="S257" s="1">
        <v>0</v>
      </c>
      <c r="T257" s="5"/>
      <c r="U257" s="1">
        <v>0</v>
      </c>
      <c r="V257" s="15">
        <v>0</v>
      </c>
      <c r="W257" s="2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</row>
    <row r="258" spans="1:63">
      <c r="A258" s="1">
        <v>70053</v>
      </c>
      <c r="B258" s="1" t="s">
        <v>249</v>
      </c>
      <c r="C258" s="1">
        <v>20</v>
      </c>
      <c r="D258" s="1">
        <v>285</v>
      </c>
      <c r="E258" s="1" t="s">
        <v>64</v>
      </c>
      <c r="F258" s="1">
        <v>573</v>
      </c>
      <c r="G258" s="1" t="s">
        <v>87</v>
      </c>
      <c r="H258" s="2">
        <v>38.04</v>
      </c>
      <c r="I258" s="2">
        <v>760.8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/>
      <c r="O258" s="1">
        <v>0</v>
      </c>
      <c r="P258" s="1">
        <v>0</v>
      </c>
      <c r="Q258" s="5"/>
      <c r="R258" s="1">
        <v>0</v>
      </c>
      <c r="S258" s="1">
        <v>0</v>
      </c>
      <c r="T258" s="5"/>
      <c r="U258" s="1">
        <v>0</v>
      </c>
      <c r="V258" s="15">
        <v>0</v>
      </c>
      <c r="W258" s="2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</row>
    <row r="259" spans="1:63">
      <c r="A259" s="1">
        <v>307</v>
      </c>
      <c r="B259" s="1" t="s">
        <v>296</v>
      </c>
      <c r="C259" s="1">
        <v>10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79.13</v>
      </c>
      <c r="I259" s="2">
        <v>791.3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/>
      <c r="O259" s="1">
        <v>0</v>
      </c>
      <c r="P259" s="1">
        <v>0</v>
      </c>
      <c r="Q259" s="5"/>
      <c r="R259" s="1">
        <v>0</v>
      </c>
      <c r="S259" s="1">
        <v>0</v>
      </c>
      <c r="T259" s="5"/>
      <c r="U259" s="1">
        <v>0</v>
      </c>
      <c r="V259" s="15">
        <v>0</v>
      </c>
      <c r="W259" s="2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</row>
    <row r="260" spans="1:63">
      <c r="A260" s="1">
        <v>70191</v>
      </c>
      <c r="B260" s="1" t="s">
        <v>323</v>
      </c>
      <c r="C260" s="1">
        <v>10</v>
      </c>
      <c r="D260" s="1">
        <v>285</v>
      </c>
      <c r="E260" s="1" t="s">
        <v>64</v>
      </c>
      <c r="F260" s="1">
        <v>558</v>
      </c>
      <c r="G260" s="1" t="s">
        <v>67</v>
      </c>
      <c r="H260" s="2">
        <v>79.13</v>
      </c>
      <c r="I260" s="2">
        <v>791.3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/>
      <c r="O260" s="1">
        <v>0</v>
      </c>
      <c r="P260" s="1">
        <v>0</v>
      </c>
      <c r="Q260" s="5"/>
      <c r="R260" s="1">
        <v>0</v>
      </c>
      <c r="S260" s="1">
        <v>0</v>
      </c>
      <c r="T260" s="5"/>
      <c r="U260" s="1">
        <v>0</v>
      </c>
      <c r="V260" s="15">
        <v>0</v>
      </c>
      <c r="W260" s="2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</row>
    <row r="261" spans="1:63">
      <c r="A261" s="1">
        <v>70194</v>
      </c>
      <c r="B261" s="1" t="s">
        <v>325</v>
      </c>
      <c r="C261" s="1">
        <v>10</v>
      </c>
      <c r="D261" s="1">
        <v>285</v>
      </c>
      <c r="E261" s="1" t="s">
        <v>64</v>
      </c>
      <c r="F261" s="1">
        <v>558</v>
      </c>
      <c r="G261" s="1" t="s">
        <v>67</v>
      </c>
      <c r="H261" s="2">
        <v>79.13</v>
      </c>
      <c r="I261" s="2">
        <v>791.3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/>
      <c r="O261" s="1">
        <v>0</v>
      </c>
      <c r="P261" s="1">
        <v>0</v>
      </c>
      <c r="Q261" s="5"/>
      <c r="R261" s="1">
        <v>0</v>
      </c>
      <c r="S261" s="1">
        <v>0</v>
      </c>
      <c r="T261" s="5"/>
      <c r="U261" s="1">
        <v>0</v>
      </c>
      <c r="V261" s="15">
        <v>0</v>
      </c>
      <c r="W261" s="2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</row>
    <row r="262" spans="1:63">
      <c r="A262" s="1">
        <v>70198</v>
      </c>
      <c r="B262" s="1" t="s">
        <v>329</v>
      </c>
      <c r="C262" s="1">
        <v>10</v>
      </c>
      <c r="D262" s="1">
        <v>285</v>
      </c>
      <c r="E262" s="1" t="s">
        <v>64</v>
      </c>
      <c r="F262" s="1">
        <v>558</v>
      </c>
      <c r="G262" s="1" t="s">
        <v>67</v>
      </c>
      <c r="H262" s="2">
        <v>79.13</v>
      </c>
      <c r="I262" s="2">
        <v>791.3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/>
      <c r="O262" s="1">
        <v>0</v>
      </c>
      <c r="P262" s="1">
        <v>0</v>
      </c>
      <c r="Q262" s="5"/>
      <c r="R262" s="1">
        <v>0</v>
      </c>
      <c r="S262" s="1">
        <v>0</v>
      </c>
      <c r="T262" s="5"/>
      <c r="U262" s="1">
        <v>0</v>
      </c>
      <c r="V262" s="15">
        <v>0</v>
      </c>
      <c r="W262" s="2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</row>
    <row r="263" spans="1:63">
      <c r="H263" s="17"/>
      <c r="I263" s="17"/>
      <c r="J263" s="17"/>
      <c r="V263" s="17"/>
      <c r="W263" s="17"/>
    </row>
    <row r="264" spans="1:63">
      <c r="H264" s="17"/>
      <c r="I264" s="17"/>
      <c r="J264" s="17"/>
      <c r="V264" s="17"/>
      <c r="W264" s="17"/>
    </row>
    <row r="265" spans="1:63">
      <c r="H265" s="17"/>
      <c r="I265" s="17"/>
      <c r="J265" s="17"/>
      <c r="V265" s="17"/>
      <c r="W265" s="17"/>
    </row>
    <row r="266" spans="1:63">
      <c r="H266" s="17"/>
      <c r="I266" s="17"/>
      <c r="J266" s="17"/>
      <c r="V266" s="17"/>
      <c r="W266" s="17"/>
    </row>
    <row r="267" spans="1:63">
      <c r="H267" s="17"/>
      <c r="I267" s="17"/>
      <c r="J267" s="17"/>
      <c r="V267" s="17"/>
      <c r="W267" s="17"/>
    </row>
    <row r="268" spans="1:63">
      <c r="H268" s="17"/>
      <c r="I268" s="17"/>
      <c r="J268" s="17"/>
      <c r="V268" s="17"/>
      <c r="W268" s="17"/>
    </row>
    <row r="269" spans="1:63">
      <c r="H269" s="17"/>
      <c r="I269" s="17"/>
      <c r="J269" s="17"/>
      <c r="V269" s="17"/>
      <c r="W269" s="17"/>
    </row>
    <row r="270" spans="1:63">
      <c r="H270" s="17"/>
      <c r="I270" s="17"/>
      <c r="J270" s="17"/>
      <c r="V270" s="17"/>
      <c r="W270" s="17"/>
    </row>
    <row r="271" spans="1:63">
      <c r="H271" s="17"/>
      <c r="I271" s="17"/>
      <c r="J271" s="17"/>
      <c r="V271" s="17"/>
      <c r="W271" s="17"/>
    </row>
    <row r="272" spans="1:63">
      <c r="H272" s="17"/>
      <c r="I272" s="17"/>
      <c r="J272" s="17"/>
      <c r="V272" s="17"/>
      <c r="W272" s="17"/>
    </row>
    <row r="273" spans="8:23">
      <c r="H273" s="17"/>
      <c r="I273" s="17"/>
      <c r="J273" s="17"/>
      <c r="V273" s="17"/>
      <c r="W273" s="17"/>
    </row>
    <row r="274" spans="8:23">
      <c r="H274" s="17"/>
      <c r="I274" s="17"/>
      <c r="J274" s="17"/>
      <c r="V274" s="17"/>
      <c r="W274" s="17"/>
    </row>
    <row r="275" spans="8:23">
      <c r="H275" s="17"/>
      <c r="I275" s="17"/>
      <c r="J275" s="17"/>
      <c r="V275" s="17"/>
      <c r="W275" s="17"/>
    </row>
    <row r="276" spans="8:23">
      <c r="H276" s="17"/>
      <c r="I276" s="17"/>
      <c r="J276" s="17"/>
      <c r="V276" s="17"/>
      <c r="W276" s="17"/>
    </row>
    <row r="277" spans="8:23">
      <c r="H277" s="17"/>
      <c r="I277" s="17"/>
      <c r="J277" s="17"/>
      <c r="V277" s="17"/>
      <c r="W277" s="17"/>
    </row>
    <row r="278" spans="8:23">
      <c r="H278" s="17"/>
      <c r="I278" s="17"/>
      <c r="J278" s="17"/>
      <c r="V278" s="17"/>
      <c r="W278" s="17"/>
    </row>
    <row r="279" spans="8:23">
      <c r="H279" s="17"/>
      <c r="I279" s="17"/>
      <c r="J279" s="17"/>
      <c r="V279" s="17"/>
      <c r="W279" s="17"/>
    </row>
    <row r="280" spans="8:23">
      <c r="H280" s="17"/>
      <c r="I280" s="17"/>
      <c r="J280" s="17"/>
      <c r="V280" s="17"/>
      <c r="W280" s="17"/>
    </row>
    <row r="281" spans="8:23">
      <c r="H281" s="17"/>
      <c r="I281" s="17"/>
      <c r="J281" s="17"/>
      <c r="V281" s="17"/>
      <c r="W281" s="17"/>
    </row>
    <row r="282" spans="8:23">
      <c r="H282" s="17"/>
      <c r="I282" s="17"/>
      <c r="J282" s="17"/>
      <c r="V282" s="17"/>
      <c r="W282" s="17"/>
    </row>
    <row r="283" spans="8:23">
      <c r="H283" s="17"/>
      <c r="I283" s="17"/>
      <c r="J283" s="17"/>
      <c r="V283" s="17"/>
      <c r="W283" s="17"/>
    </row>
    <row r="284" spans="8:23">
      <c r="H284" s="17"/>
      <c r="I284" s="17"/>
      <c r="J284" s="17"/>
      <c r="V284" s="17"/>
      <c r="W284" s="17"/>
    </row>
    <row r="285" spans="8:23">
      <c r="H285" s="17"/>
      <c r="I285" s="17"/>
      <c r="J285" s="17"/>
      <c r="V285" s="17"/>
      <c r="W285" s="17"/>
    </row>
    <row r="286" spans="8:23">
      <c r="H286" s="17"/>
      <c r="I286" s="17"/>
      <c r="J286" s="17"/>
      <c r="V286" s="17"/>
      <c r="W286" s="17"/>
    </row>
    <row r="287" spans="8:23">
      <c r="H287" s="17"/>
      <c r="I287" s="17"/>
      <c r="J287" s="17"/>
      <c r="V287" s="17"/>
      <c r="W287" s="17"/>
    </row>
    <row r="288" spans="8:23">
      <c r="H288" s="17"/>
      <c r="I288" s="17"/>
      <c r="J288" s="17"/>
      <c r="V288" s="17"/>
      <c r="W288" s="17"/>
    </row>
    <row r="289" spans="8:23">
      <c r="H289" s="17"/>
      <c r="I289" s="17"/>
      <c r="J289" s="17"/>
      <c r="V289" s="17"/>
      <c r="W289" s="17"/>
    </row>
    <row r="290" spans="8:23">
      <c r="H290" s="17"/>
      <c r="I290" s="17"/>
      <c r="J290" s="17"/>
      <c r="V290" s="17"/>
      <c r="W290" s="17"/>
    </row>
    <row r="291" spans="8:23">
      <c r="H291" s="17"/>
      <c r="I291" s="17"/>
      <c r="J291" s="17"/>
      <c r="V291" s="17"/>
      <c r="W291" s="17"/>
    </row>
    <row r="292" spans="8:23">
      <c r="H292" s="17"/>
      <c r="I292" s="17"/>
      <c r="J292" s="17"/>
      <c r="V292" s="17"/>
      <c r="W292" s="17"/>
    </row>
    <row r="293" spans="8:23">
      <c r="H293" s="17"/>
      <c r="I293" s="17"/>
      <c r="J293" s="17"/>
      <c r="V293" s="17"/>
      <c r="W293" s="17"/>
    </row>
    <row r="294" spans="8:23">
      <c r="H294" s="17"/>
      <c r="I294" s="17"/>
      <c r="J294" s="17"/>
      <c r="V294" s="17"/>
      <c r="W294" s="17"/>
    </row>
    <row r="295" spans="8:23">
      <c r="H295" s="17"/>
      <c r="I295" s="17"/>
      <c r="J295" s="17"/>
      <c r="V295" s="17"/>
      <c r="W295" s="17"/>
    </row>
    <row r="296" spans="8:23">
      <c r="H296" s="17"/>
      <c r="I296" s="17"/>
      <c r="J296" s="17"/>
      <c r="V296" s="17"/>
      <c r="W296" s="17"/>
    </row>
    <row r="297" spans="8:23">
      <c r="H297" s="17"/>
      <c r="I297" s="17"/>
      <c r="J297" s="17"/>
      <c r="V297" s="17"/>
      <c r="W297" s="17"/>
    </row>
    <row r="298" spans="8:23">
      <c r="H298" s="17"/>
      <c r="I298" s="17"/>
      <c r="J298" s="17"/>
      <c r="V298" s="17"/>
      <c r="W298" s="17"/>
    </row>
    <row r="299" spans="8:23">
      <c r="H299" s="17"/>
      <c r="I299" s="17"/>
      <c r="J299" s="17"/>
      <c r="V299" s="17"/>
      <c r="W299" s="17"/>
    </row>
    <row r="300" spans="8:23">
      <c r="H300" s="17"/>
      <c r="I300" s="17"/>
      <c r="J300" s="17"/>
      <c r="V300" s="17"/>
      <c r="W300" s="17"/>
    </row>
    <row r="301" spans="8:23">
      <c r="H301" s="17"/>
      <c r="I301" s="17"/>
      <c r="J301" s="17"/>
      <c r="V301" s="17"/>
      <c r="W301" s="17"/>
    </row>
    <row r="302" spans="8:23">
      <c r="H302" s="17"/>
      <c r="I302" s="17"/>
      <c r="J302" s="17"/>
      <c r="V302" s="17"/>
      <c r="W302" s="17"/>
    </row>
    <row r="303" spans="8:23">
      <c r="H303" s="17"/>
      <c r="I303" s="17"/>
      <c r="J303" s="17"/>
      <c r="V303" s="17"/>
      <c r="W303" s="17"/>
    </row>
    <row r="304" spans="8:23">
      <c r="H304" s="17"/>
      <c r="I304" s="17"/>
      <c r="J304" s="17"/>
      <c r="V304" s="17"/>
      <c r="W304" s="17"/>
    </row>
    <row r="305" spans="8:23">
      <c r="H305" s="17"/>
      <c r="I305" s="17"/>
      <c r="J305" s="17"/>
      <c r="V305" s="17"/>
      <c r="W305" s="17"/>
    </row>
    <row r="306" spans="8:23">
      <c r="H306" s="17"/>
      <c r="I306" s="17"/>
      <c r="J306" s="17"/>
      <c r="V306" s="17"/>
      <c r="W306" s="17"/>
    </row>
    <row r="307" spans="8:23">
      <c r="H307" s="17"/>
      <c r="I307" s="17"/>
      <c r="J307" s="17"/>
      <c r="V307" s="17"/>
      <c r="W307" s="17"/>
    </row>
    <row r="308" spans="8:23">
      <c r="H308" s="17"/>
      <c r="I308" s="17"/>
      <c r="J308" s="17"/>
      <c r="V308" s="17"/>
      <c r="W308" s="17"/>
    </row>
    <row r="309" spans="8:23">
      <c r="H309" s="17"/>
      <c r="I309" s="17"/>
      <c r="J309" s="17"/>
      <c r="V309" s="17"/>
      <c r="W309" s="17"/>
    </row>
    <row r="310" spans="8:23">
      <c r="H310" s="17"/>
      <c r="I310" s="17"/>
      <c r="J310" s="17"/>
      <c r="V310" s="17"/>
      <c r="W310" s="17"/>
    </row>
    <row r="311" spans="8:23">
      <c r="H311" s="17"/>
      <c r="I311" s="17"/>
      <c r="J311" s="17"/>
      <c r="V311" s="17"/>
      <c r="W311" s="17"/>
    </row>
    <row r="312" spans="8:23">
      <c r="H312" s="17"/>
      <c r="I312" s="17"/>
      <c r="J312" s="17"/>
      <c r="V312" s="17"/>
      <c r="W312" s="17"/>
    </row>
    <row r="313" spans="8:23">
      <c r="H313" s="17"/>
      <c r="I313" s="17"/>
      <c r="J313" s="17"/>
      <c r="V313" s="17"/>
      <c r="W313" s="17"/>
    </row>
    <row r="314" spans="8:23">
      <c r="H314" s="17"/>
      <c r="I314" s="17"/>
      <c r="J314" s="17"/>
      <c r="V314" s="17"/>
      <c r="W314" s="17"/>
    </row>
    <row r="315" spans="8:23">
      <c r="H315" s="17"/>
      <c r="I315" s="17"/>
      <c r="J315" s="17"/>
      <c r="V315" s="17"/>
      <c r="W315" s="17"/>
    </row>
    <row r="316" spans="8:23">
      <c r="H316" s="17"/>
      <c r="I316" s="17"/>
      <c r="J316" s="17"/>
      <c r="V316" s="17"/>
      <c r="W316" s="17"/>
    </row>
    <row r="317" spans="8:23">
      <c r="H317" s="17"/>
      <c r="I317" s="17"/>
      <c r="J317" s="17"/>
      <c r="V317" s="17"/>
      <c r="W317" s="17"/>
    </row>
    <row r="318" spans="8:23">
      <c r="H318" s="17"/>
      <c r="I318" s="17"/>
      <c r="J318" s="17"/>
      <c r="V318" s="17"/>
      <c r="W318" s="17"/>
    </row>
    <row r="319" spans="8:23">
      <c r="H319" s="17"/>
      <c r="I319" s="17"/>
      <c r="J319" s="17"/>
      <c r="V319" s="17"/>
      <c r="W319" s="17"/>
    </row>
    <row r="320" spans="8:23">
      <c r="H320" s="17"/>
      <c r="I320" s="17"/>
      <c r="J320" s="17"/>
      <c r="V320" s="17"/>
      <c r="W320" s="17"/>
    </row>
    <row r="321" spans="8:23">
      <c r="H321" s="17"/>
      <c r="I321" s="17"/>
      <c r="J321" s="17"/>
      <c r="V321" s="17"/>
      <c r="W321" s="17"/>
    </row>
    <row r="322" spans="8:23">
      <c r="H322" s="17"/>
      <c r="I322" s="17"/>
      <c r="J322" s="17"/>
      <c r="V322" s="17"/>
      <c r="W322" s="17"/>
    </row>
    <row r="323" spans="8:23">
      <c r="H323" s="17"/>
      <c r="I323" s="17"/>
      <c r="J323" s="17"/>
      <c r="V323" s="17"/>
      <c r="W323" s="17"/>
    </row>
    <row r="324" spans="8:23">
      <c r="H324" s="17"/>
      <c r="I324" s="17"/>
      <c r="J324" s="17"/>
      <c r="V324" s="17"/>
      <c r="W324" s="17"/>
    </row>
    <row r="325" spans="8:23">
      <c r="H325" s="17"/>
      <c r="I325" s="17"/>
      <c r="J325" s="17"/>
      <c r="V325" s="17"/>
      <c r="W325" s="17"/>
    </row>
    <row r="326" spans="8:23">
      <c r="H326" s="17"/>
      <c r="I326" s="17"/>
      <c r="J326" s="17"/>
      <c r="V326" s="17"/>
      <c r="W326" s="17"/>
    </row>
    <row r="327" spans="8:23">
      <c r="H327" s="17"/>
      <c r="I327" s="17"/>
      <c r="J327" s="17"/>
      <c r="V327" s="17"/>
      <c r="W327" s="17"/>
    </row>
    <row r="328" spans="8:23">
      <c r="H328" s="17"/>
      <c r="I328" s="17"/>
      <c r="J328" s="17"/>
      <c r="V328" s="17"/>
      <c r="W328" s="17"/>
    </row>
    <row r="329" spans="8:23">
      <c r="H329" s="17"/>
      <c r="I329" s="17"/>
      <c r="J329" s="17"/>
      <c r="V329" s="17"/>
      <c r="W329" s="17"/>
    </row>
    <row r="330" spans="8:23">
      <c r="H330" s="17"/>
      <c r="I330" s="17"/>
      <c r="J330" s="17"/>
      <c r="V330" s="17"/>
      <c r="W330" s="17"/>
    </row>
    <row r="331" spans="8:23">
      <c r="H331" s="17"/>
      <c r="I331" s="17"/>
      <c r="J331" s="17"/>
      <c r="V331" s="17"/>
      <c r="W331" s="17"/>
    </row>
    <row r="332" spans="8:23">
      <c r="H332" s="17"/>
      <c r="I332" s="17"/>
      <c r="J332" s="17"/>
      <c r="V332" s="17"/>
      <c r="W332" s="17"/>
    </row>
    <row r="333" spans="8:23">
      <c r="H333" s="17"/>
      <c r="I333" s="17"/>
      <c r="J333" s="17"/>
      <c r="V333" s="17"/>
      <c r="W333" s="17"/>
    </row>
    <row r="334" spans="8:23">
      <c r="H334" s="17"/>
      <c r="I334" s="17"/>
      <c r="J334" s="17"/>
      <c r="V334" s="17"/>
      <c r="W334" s="17"/>
    </row>
    <row r="335" spans="8:23">
      <c r="H335" s="17"/>
      <c r="I335" s="17"/>
      <c r="J335" s="17"/>
      <c r="V335" s="17"/>
      <c r="W335" s="17"/>
    </row>
    <row r="336" spans="8:23">
      <c r="H336" s="17"/>
      <c r="I336" s="17"/>
      <c r="J336" s="17"/>
      <c r="V336" s="17"/>
      <c r="W336" s="17"/>
    </row>
    <row r="337" spans="8:23">
      <c r="H337" s="17"/>
      <c r="I337" s="17"/>
      <c r="J337" s="17"/>
      <c r="V337" s="17"/>
      <c r="W337" s="17"/>
    </row>
    <row r="338" spans="8:23">
      <c r="H338" s="17"/>
      <c r="I338" s="17"/>
      <c r="J338" s="17"/>
      <c r="V338" s="17"/>
      <c r="W338" s="17"/>
    </row>
    <row r="339" spans="8:23">
      <c r="H339" s="17"/>
      <c r="I339" s="17"/>
      <c r="J339" s="17"/>
      <c r="V339" s="17"/>
      <c r="W339" s="17"/>
    </row>
    <row r="340" spans="8:23">
      <c r="H340" s="17"/>
      <c r="I340" s="17"/>
      <c r="J340" s="17"/>
      <c r="V340" s="17"/>
      <c r="W340" s="17"/>
    </row>
    <row r="341" spans="8:23">
      <c r="H341" s="17"/>
      <c r="I341" s="17"/>
      <c r="J341" s="17"/>
      <c r="V341" s="17"/>
      <c r="W341" s="17"/>
    </row>
    <row r="342" spans="8:23">
      <c r="H342" s="17"/>
      <c r="I342" s="17"/>
      <c r="J342" s="17"/>
      <c r="V342" s="17"/>
      <c r="W342" s="17"/>
    </row>
    <row r="343" spans="8:23">
      <c r="H343" s="17"/>
      <c r="I343" s="17"/>
      <c r="J343" s="17"/>
      <c r="V343" s="17"/>
      <c r="W343" s="17"/>
    </row>
    <row r="344" spans="8:23">
      <c r="H344" s="17"/>
      <c r="I344" s="17"/>
      <c r="J344" s="17"/>
      <c r="V344" s="17"/>
      <c r="W344" s="17"/>
    </row>
    <row r="345" spans="8:23">
      <c r="H345" s="17"/>
      <c r="I345" s="17"/>
      <c r="J345" s="17"/>
      <c r="V345" s="17"/>
      <c r="W345" s="17"/>
    </row>
    <row r="346" spans="8:23">
      <c r="H346" s="17"/>
      <c r="I346" s="17"/>
      <c r="J346" s="17"/>
      <c r="V346" s="17"/>
      <c r="W346" s="17"/>
    </row>
    <row r="347" spans="8:23">
      <c r="H347" s="17"/>
      <c r="I347" s="17"/>
      <c r="J347" s="17"/>
      <c r="V347" s="17"/>
      <c r="W347" s="17"/>
    </row>
    <row r="348" spans="8:23">
      <c r="H348" s="17"/>
      <c r="I348" s="17"/>
      <c r="J348" s="17"/>
      <c r="V348" s="17"/>
      <c r="W348" s="17"/>
    </row>
    <row r="349" spans="8:23">
      <c r="H349" s="17"/>
      <c r="I349" s="17"/>
      <c r="J349" s="17"/>
      <c r="V349" s="17"/>
      <c r="W349" s="17"/>
    </row>
    <row r="350" spans="8:23">
      <c r="H350" s="17"/>
      <c r="I350" s="17"/>
      <c r="J350" s="17"/>
      <c r="V350" s="17"/>
      <c r="W350" s="17"/>
    </row>
    <row r="351" spans="8:23">
      <c r="H351" s="17"/>
      <c r="I351" s="17"/>
      <c r="J351" s="17"/>
      <c r="V351" s="17"/>
      <c r="W351" s="17"/>
    </row>
    <row r="352" spans="8:23">
      <c r="H352" s="17"/>
      <c r="I352" s="17"/>
      <c r="J352" s="17"/>
      <c r="V352" s="17"/>
      <c r="W352" s="17"/>
    </row>
    <row r="353" spans="8:23">
      <c r="H353" s="17"/>
      <c r="I353" s="17"/>
      <c r="J353" s="17"/>
      <c r="V353" s="17"/>
      <c r="W353" s="17"/>
    </row>
    <row r="354" spans="8:23">
      <c r="H354" s="17"/>
      <c r="I354" s="17"/>
      <c r="J354" s="17"/>
      <c r="V354" s="17"/>
      <c r="W354" s="17"/>
    </row>
    <row r="355" spans="8:23">
      <c r="H355" s="17"/>
      <c r="I355" s="17"/>
      <c r="J355" s="17"/>
      <c r="V355" s="17"/>
      <c r="W355" s="17"/>
    </row>
    <row r="356" spans="8:23">
      <c r="H356" s="17"/>
      <c r="I356" s="17"/>
      <c r="J356" s="17"/>
      <c r="V356" s="17"/>
      <c r="W356" s="17"/>
    </row>
    <row r="357" spans="8:23">
      <c r="H357" s="17"/>
      <c r="I357" s="17"/>
      <c r="J357" s="17"/>
      <c r="V357" s="17"/>
      <c r="W357" s="17"/>
    </row>
    <row r="358" spans="8:23">
      <c r="H358" s="17"/>
      <c r="I358" s="17"/>
      <c r="J358" s="17"/>
      <c r="V358" s="17"/>
      <c r="W358" s="17"/>
    </row>
    <row r="359" spans="8:23">
      <c r="H359" s="17"/>
      <c r="I359" s="17"/>
      <c r="J359" s="17"/>
      <c r="V359" s="17"/>
      <c r="W359" s="17"/>
    </row>
    <row r="360" spans="8:23">
      <c r="H360" s="17"/>
      <c r="I360" s="17"/>
      <c r="J360" s="17"/>
      <c r="V360" s="17"/>
      <c r="W360" s="17"/>
    </row>
    <row r="361" spans="8:23">
      <c r="H361" s="17"/>
      <c r="I361" s="17"/>
      <c r="J361" s="17"/>
      <c r="V361" s="17"/>
      <c r="W361" s="17"/>
    </row>
    <row r="362" spans="8:23">
      <c r="H362" s="17"/>
      <c r="I362" s="17"/>
      <c r="J362" s="17"/>
      <c r="V362" s="17"/>
      <c r="W362" s="17"/>
    </row>
    <row r="363" spans="8:23">
      <c r="H363" s="17"/>
      <c r="I363" s="17"/>
      <c r="J363" s="17"/>
      <c r="V363" s="17"/>
      <c r="W363" s="17"/>
    </row>
    <row r="364" spans="8:23">
      <c r="H364" s="17"/>
      <c r="I364" s="17"/>
      <c r="J364" s="17"/>
      <c r="V364" s="17"/>
      <c r="W364" s="17"/>
    </row>
    <row r="365" spans="8:23">
      <c r="H365" s="17"/>
      <c r="I365" s="17"/>
      <c r="J365" s="17"/>
      <c r="V365" s="17"/>
      <c r="W365" s="17"/>
    </row>
    <row r="366" spans="8:23">
      <c r="H366" s="17"/>
      <c r="I366" s="17"/>
      <c r="J366" s="17"/>
      <c r="V366" s="17"/>
      <c r="W366" s="17"/>
    </row>
    <row r="367" spans="8:23">
      <c r="H367" s="17"/>
      <c r="I367" s="17"/>
      <c r="J367" s="17"/>
      <c r="V367" s="17"/>
      <c r="W367" s="17"/>
    </row>
    <row r="368" spans="8:23">
      <c r="H368" s="17"/>
      <c r="I368" s="17"/>
      <c r="J368" s="17"/>
      <c r="V368" s="17"/>
      <c r="W368" s="17"/>
    </row>
    <row r="369" spans="8:23">
      <c r="H369" s="17"/>
      <c r="I369" s="17"/>
      <c r="J369" s="17"/>
      <c r="V369" s="17"/>
      <c r="W369" s="17"/>
    </row>
    <row r="370" spans="8:23">
      <c r="H370" s="17"/>
      <c r="I370" s="17"/>
      <c r="J370" s="17"/>
      <c r="V370" s="17"/>
      <c r="W370" s="17"/>
    </row>
    <row r="371" spans="8:23">
      <c r="H371" s="17"/>
      <c r="I371" s="17"/>
      <c r="J371" s="17"/>
      <c r="V371" s="17"/>
      <c r="W371" s="17"/>
    </row>
    <row r="372" spans="8:23">
      <c r="H372" s="17"/>
      <c r="I372" s="17"/>
      <c r="J372" s="17"/>
      <c r="V372" s="17"/>
      <c r="W372" s="17"/>
    </row>
    <row r="373" spans="8:23">
      <c r="H373" s="17"/>
      <c r="I373" s="17"/>
      <c r="J373" s="17"/>
      <c r="V373" s="17"/>
      <c r="W373" s="17"/>
    </row>
    <row r="374" spans="8:23">
      <c r="H374" s="17"/>
      <c r="I374" s="17"/>
      <c r="J374" s="17"/>
      <c r="V374" s="17"/>
      <c r="W374" s="17"/>
    </row>
    <row r="375" spans="8:23">
      <c r="H375" s="17"/>
      <c r="I375" s="17"/>
      <c r="J375" s="17"/>
      <c r="V375" s="17"/>
      <c r="W375" s="17"/>
    </row>
    <row r="376" spans="8:23">
      <c r="H376" s="17"/>
      <c r="I376" s="17"/>
      <c r="J376" s="17"/>
      <c r="V376" s="17"/>
      <c r="W376" s="17"/>
    </row>
    <row r="377" spans="8:23">
      <c r="H377" s="17"/>
      <c r="I377" s="17"/>
      <c r="J377" s="17"/>
      <c r="V377" s="17"/>
      <c r="W377" s="17"/>
    </row>
    <row r="378" spans="8:23">
      <c r="H378" s="17"/>
      <c r="I378" s="17"/>
      <c r="J378" s="17"/>
      <c r="V378" s="17"/>
      <c r="W378" s="17"/>
    </row>
    <row r="379" spans="8:23">
      <c r="H379" s="17"/>
      <c r="I379" s="17"/>
      <c r="J379" s="17"/>
      <c r="V379" s="17"/>
      <c r="W379" s="17"/>
    </row>
    <row r="380" spans="8:23">
      <c r="H380" s="17"/>
      <c r="I380" s="17"/>
      <c r="J380" s="17"/>
      <c r="V380" s="17"/>
      <c r="W380" s="17"/>
    </row>
    <row r="381" spans="8:23">
      <c r="H381" s="17"/>
      <c r="I381" s="17"/>
      <c r="J381" s="17"/>
      <c r="V381" s="17"/>
      <c r="W381" s="17"/>
    </row>
    <row r="382" spans="8:23">
      <c r="H382" s="17"/>
      <c r="I382" s="17"/>
      <c r="J382" s="17"/>
      <c r="V382" s="17"/>
      <c r="W382" s="17"/>
    </row>
    <row r="383" spans="8:23">
      <c r="H383" s="17"/>
      <c r="I383" s="17"/>
      <c r="J383" s="17"/>
      <c r="V383" s="17"/>
      <c r="W383" s="17"/>
    </row>
    <row r="384" spans="8:23">
      <c r="H384" s="17"/>
      <c r="I384" s="17"/>
      <c r="J384" s="17"/>
      <c r="V384" s="17"/>
      <c r="W384" s="17"/>
    </row>
    <row r="385" spans="8:23">
      <c r="H385" s="17"/>
      <c r="I385" s="17"/>
      <c r="J385" s="17"/>
      <c r="V385" s="17"/>
      <c r="W385" s="17"/>
    </row>
    <row r="386" spans="8:23">
      <c r="H386" s="17"/>
      <c r="I386" s="17"/>
      <c r="J386" s="17"/>
      <c r="V386" s="17"/>
      <c r="W386" s="17"/>
    </row>
    <row r="387" spans="8:23">
      <c r="H387" s="17"/>
      <c r="I387" s="17"/>
      <c r="J387" s="17"/>
      <c r="V387" s="17"/>
      <c r="W387" s="17"/>
    </row>
    <row r="388" spans="8:23">
      <c r="H388" s="17"/>
      <c r="I388" s="17"/>
      <c r="J388" s="17"/>
      <c r="V388" s="17"/>
      <c r="W388" s="17"/>
    </row>
    <row r="389" spans="8:23">
      <c r="H389" s="17"/>
      <c r="I389" s="17"/>
      <c r="J389" s="17"/>
      <c r="V389" s="17"/>
      <c r="W389" s="17"/>
    </row>
    <row r="390" spans="8:23">
      <c r="H390" s="17"/>
      <c r="I390" s="17"/>
      <c r="J390" s="17"/>
      <c r="V390" s="17"/>
      <c r="W390" s="17"/>
    </row>
    <row r="391" spans="8:23">
      <c r="H391" s="17"/>
      <c r="I391" s="17"/>
      <c r="J391" s="17"/>
      <c r="V391" s="17"/>
      <c r="W391" s="17"/>
    </row>
    <row r="392" spans="8:23">
      <c r="H392" s="17"/>
      <c r="I392" s="17"/>
      <c r="J392" s="17"/>
      <c r="V392" s="17"/>
      <c r="W392" s="17"/>
    </row>
    <row r="393" spans="8:23">
      <c r="H393" s="17"/>
      <c r="I393" s="17"/>
      <c r="J393" s="17"/>
      <c r="V393" s="17"/>
      <c r="W393" s="17"/>
    </row>
    <row r="394" spans="8:23">
      <c r="H394" s="17"/>
      <c r="I394" s="17"/>
      <c r="J394" s="17"/>
      <c r="V394" s="17"/>
      <c r="W394" s="17"/>
    </row>
    <row r="395" spans="8:23">
      <c r="H395" s="17"/>
      <c r="I395" s="17"/>
      <c r="J395" s="17"/>
      <c r="V395" s="17"/>
      <c r="W395" s="17"/>
    </row>
    <row r="396" spans="8:23">
      <c r="H396" s="17"/>
      <c r="I396" s="17"/>
      <c r="J396" s="17"/>
      <c r="V396" s="17"/>
      <c r="W396" s="17"/>
    </row>
    <row r="397" spans="8:23">
      <c r="H397" s="17"/>
      <c r="I397" s="17"/>
      <c r="J397" s="17"/>
      <c r="V397" s="17"/>
      <c r="W397" s="17"/>
    </row>
    <row r="398" spans="8:23">
      <c r="H398" s="17"/>
      <c r="I398" s="17"/>
      <c r="J398" s="17"/>
      <c r="V398" s="17"/>
      <c r="W398" s="17"/>
    </row>
    <row r="399" spans="8:23">
      <c r="H399" s="17"/>
      <c r="I399" s="17"/>
      <c r="J399" s="17"/>
      <c r="V399" s="17"/>
      <c r="W399" s="17"/>
    </row>
    <row r="400" spans="8:23">
      <c r="H400" s="17"/>
      <c r="I400" s="17"/>
      <c r="J400" s="17"/>
      <c r="V400" s="17"/>
      <c r="W400" s="17"/>
    </row>
    <row r="401" spans="8:23">
      <c r="H401" s="17"/>
      <c r="I401" s="17"/>
      <c r="J401" s="17"/>
      <c r="V401" s="17"/>
      <c r="W401" s="17"/>
    </row>
    <row r="402" spans="8:23">
      <c r="H402" s="17"/>
      <c r="I402" s="17"/>
      <c r="J402" s="17"/>
      <c r="V402" s="17"/>
      <c r="W402" s="17"/>
    </row>
    <row r="403" spans="8:23">
      <c r="H403" s="17"/>
      <c r="I403" s="17"/>
      <c r="J403" s="17"/>
      <c r="V403" s="17"/>
      <c r="W403" s="17"/>
    </row>
    <row r="404" spans="8:23">
      <c r="H404" s="17"/>
      <c r="I404" s="17"/>
      <c r="J404" s="17"/>
      <c r="V404" s="17"/>
      <c r="W404" s="17"/>
    </row>
    <row r="405" spans="8:23">
      <c r="H405" s="17"/>
      <c r="I405" s="17"/>
      <c r="J405" s="17"/>
      <c r="V405" s="17"/>
      <c r="W405" s="17"/>
    </row>
    <row r="406" spans="8:23">
      <c r="H406" s="17"/>
      <c r="I406" s="17"/>
      <c r="J406" s="17"/>
      <c r="V406" s="17"/>
      <c r="W406" s="17"/>
    </row>
    <row r="407" spans="8:23">
      <c r="H407" s="17"/>
      <c r="I407" s="17"/>
      <c r="J407" s="17"/>
      <c r="V407" s="17"/>
      <c r="W407" s="17"/>
    </row>
    <row r="408" spans="8:23">
      <c r="H408" s="17"/>
      <c r="I408" s="17"/>
      <c r="J408" s="17"/>
      <c r="V408" s="17"/>
      <c r="W408" s="17"/>
    </row>
    <row r="409" spans="8:23">
      <c r="H409" s="17"/>
      <c r="I409" s="17"/>
      <c r="J409" s="17"/>
      <c r="V409" s="17"/>
      <c r="W409" s="17"/>
    </row>
    <row r="410" spans="8:23">
      <c r="H410" s="17"/>
      <c r="I410" s="17"/>
      <c r="J410" s="17"/>
      <c r="V410" s="17"/>
      <c r="W410" s="17"/>
    </row>
    <row r="411" spans="8:23">
      <c r="H411" s="17"/>
      <c r="I411" s="17"/>
      <c r="J411" s="17"/>
      <c r="V411" s="17"/>
      <c r="W411" s="17"/>
    </row>
    <row r="412" spans="8:23">
      <c r="H412" s="17"/>
      <c r="I412" s="17"/>
      <c r="J412" s="17"/>
      <c r="V412" s="17"/>
      <c r="W412" s="17"/>
    </row>
    <row r="413" spans="8:23">
      <c r="H413" s="17"/>
      <c r="I413" s="17"/>
      <c r="J413" s="17"/>
      <c r="V413" s="17"/>
      <c r="W413" s="17"/>
    </row>
    <row r="414" spans="8:23">
      <c r="H414" s="17"/>
      <c r="I414" s="17"/>
      <c r="J414" s="17"/>
      <c r="V414" s="17"/>
      <c r="W414" s="17"/>
    </row>
    <row r="415" spans="8:23">
      <c r="H415" s="17"/>
      <c r="I415" s="17"/>
      <c r="J415" s="17"/>
      <c r="V415" s="17"/>
      <c r="W415" s="17"/>
    </row>
    <row r="416" spans="8:23">
      <c r="H416" s="17"/>
      <c r="I416" s="17"/>
      <c r="J416" s="17"/>
      <c r="V416" s="17"/>
      <c r="W416" s="17"/>
    </row>
    <row r="417" spans="8:23">
      <c r="H417" s="17"/>
      <c r="I417" s="17"/>
      <c r="J417" s="17"/>
      <c r="V417" s="17"/>
      <c r="W417" s="17"/>
    </row>
    <row r="418" spans="8:23">
      <c r="H418" s="17"/>
      <c r="I418" s="17"/>
      <c r="J418" s="17"/>
      <c r="V418" s="17"/>
      <c r="W418" s="17"/>
    </row>
    <row r="419" spans="8:23">
      <c r="H419" s="17"/>
      <c r="I419" s="17"/>
      <c r="J419" s="17"/>
      <c r="V419" s="17"/>
      <c r="W419" s="17"/>
    </row>
    <row r="420" spans="8:23">
      <c r="H420" s="17"/>
      <c r="I420" s="17"/>
      <c r="J420" s="17"/>
      <c r="V420" s="17"/>
      <c r="W420" s="17"/>
    </row>
    <row r="421" spans="8:23">
      <c r="H421" s="17"/>
      <c r="I421" s="17"/>
      <c r="J421" s="17"/>
      <c r="V421" s="17"/>
      <c r="W421" s="17"/>
    </row>
    <row r="422" spans="8:23">
      <c r="H422" s="17"/>
      <c r="I422" s="17"/>
      <c r="J422" s="17"/>
      <c r="V422" s="17"/>
      <c r="W422" s="17"/>
    </row>
    <row r="423" spans="8:23">
      <c r="H423" s="17"/>
      <c r="I423" s="17"/>
      <c r="J423" s="17"/>
      <c r="V423" s="17"/>
      <c r="W423" s="17"/>
    </row>
    <row r="424" spans="8:23">
      <c r="H424" s="17"/>
      <c r="I424" s="17"/>
      <c r="J424" s="17"/>
      <c r="V424" s="17"/>
      <c r="W424" s="17"/>
    </row>
    <row r="425" spans="8:23">
      <c r="H425" s="17"/>
      <c r="I425" s="17"/>
      <c r="J425" s="17"/>
      <c r="V425" s="17"/>
      <c r="W425" s="17"/>
    </row>
    <row r="426" spans="8:23">
      <c r="H426" s="17"/>
      <c r="I426" s="17"/>
      <c r="J426" s="17"/>
      <c r="V426" s="17"/>
      <c r="W426" s="17"/>
    </row>
    <row r="427" spans="8:23">
      <c r="H427" s="17"/>
      <c r="I427" s="17"/>
      <c r="J427" s="17"/>
      <c r="V427" s="17"/>
      <c r="W427" s="17"/>
    </row>
    <row r="428" spans="8:23">
      <c r="H428" s="17"/>
      <c r="I428" s="17"/>
      <c r="J428" s="17"/>
      <c r="V428" s="17"/>
      <c r="W428" s="17"/>
    </row>
    <row r="429" spans="8:23">
      <c r="H429" s="17"/>
      <c r="I429" s="17"/>
      <c r="J429" s="17"/>
      <c r="V429" s="17"/>
      <c r="W429" s="17"/>
    </row>
    <row r="430" spans="8:23">
      <c r="H430" s="17"/>
      <c r="I430" s="17"/>
      <c r="J430" s="17"/>
      <c r="V430" s="17"/>
      <c r="W430" s="17"/>
    </row>
    <row r="431" spans="8:23">
      <c r="H431" s="17"/>
      <c r="I431" s="17"/>
      <c r="J431" s="17"/>
      <c r="V431" s="17"/>
      <c r="W431" s="17"/>
    </row>
    <row r="432" spans="8:23">
      <c r="H432" s="17"/>
      <c r="I432" s="17"/>
      <c r="J432" s="17"/>
      <c r="V432" s="17"/>
      <c r="W432" s="17"/>
    </row>
    <row r="433" spans="8:23">
      <c r="H433" s="17"/>
      <c r="I433" s="17"/>
      <c r="J433" s="17"/>
      <c r="V433" s="17"/>
      <c r="W433" s="17"/>
    </row>
    <row r="434" spans="8:23">
      <c r="H434" s="17"/>
      <c r="I434" s="17"/>
      <c r="J434" s="17"/>
      <c r="V434" s="17"/>
      <c r="W434" s="17"/>
    </row>
    <row r="435" spans="8:23">
      <c r="H435" s="17"/>
      <c r="I435" s="17"/>
      <c r="J435" s="17"/>
      <c r="V435" s="17"/>
      <c r="W435" s="17"/>
    </row>
    <row r="436" spans="8:23">
      <c r="H436" s="17"/>
      <c r="I436" s="17"/>
      <c r="J436" s="17"/>
      <c r="V436" s="17"/>
      <c r="W436" s="17"/>
    </row>
    <row r="437" spans="8:23">
      <c r="H437" s="17"/>
      <c r="I437" s="17"/>
      <c r="J437" s="17"/>
      <c r="V437" s="17"/>
      <c r="W437" s="17"/>
    </row>
    <row r="438" spans="8:23">
      <c r="H438" s="17"/>
      <c r="I438" s="17"/>
      <c r="J438" s="17"/>
      <c r="V438" s="17"/>
      <c r="W438" s="17"/>
    </row>
    <row r="439" spans="8:23">
      <c r="H439" s="17"/>
      <c r="I439" s="17"/>
      <c r="J439" s="17"/>
      <c r="V439" s="17"/>
      <c r="W439" s="17"/>
    </row>
    <row r="440" spans="8:23">
      <c r="H440" s="17"/>
      <c r="I440" s="17"/>
      <c r="J440" s="17"/>
      <c r="V440" s="17"/>
      <c r="W440" s="17"/>
    </row>
    <row r="441" spans="8:23">
      <c r="H441" s="17"/>
      <c r="I441" s="17"/>
      <c r="J441" s="17"/>
      <c r="V441" s="17"/>
      <c r="W441" s="17"/>
    </row>
    <row r="442" spans="8:23">
      <c r="H442" s="17"/>
      <c r="I442" s="17"/>
      <c r="J442" s="17"/>
      <c r="V442" s="17"/>
      <c r="W442" s="17"/>
    </row>
    <row r="443" spans="8:23">
      <c r="H443" s="17"/>
      <c r="I443" s="17"/>
      <c r="J443" s="17"/>
      <c r="V443" s="17"/>
      <c r="W443" s="17"/>
    </row>
    <row r="444" spans="8:23">
      <c r="H444" s="17"/>
      <c r="I444" s="17"/>
      <c r="J444" s="17"/>
      <c r="V444" s="17"/>
      <c r="W444" s="17"/>
    </row>
    <row r="445" spans="8:23">
      <c r="H445" s="17"/>
      <c r="I445" s="17"/>
      <c r="J445" s="17"/>
      <c r="V445" s="17"/>
      <c r="W445" s="17"/>
    </row>
    <row r="446" spans="8:23">
      <c r="H446" s="17"/>
      <c r="I446" s="17"/>
      <c r="J446" s="17"/>
      <c r="V446" s="17"/>
      <c r="W446" s="17"/>
    </row>
    <row r="447" spans="8:23">
      <c r="H447" s="17"/>
      <c r="I447" s="17"/>
      <c r="J447" s="17"/>
      <c r="V447" s="17"/>
      <c r="W447" s="17"/>
    </row>
    <row r="448" spans="8:23">
      <c r="H448" s="17"/>
      <c r="I448" s="17"/>
      <c r="J448" s="17"/>
      <c r="V448" s="17"/>
      <c r="W448" s="17"/>
    </row>
    <row r="449" spans="8:23">
      <c r="H449" s="17"/>
      <c r="I449" s="17"/>
      <c r="J449" s="17"/>
      <c r="V449" s="17"/>
      <c r="W449" s="17"/>
    </row>
    <row r="450" spans="8:23">
      <c r="H450" s="17"/>
      <c r="I450" s="17"/>
      <c r="J450" s="17"/>
      <c r="V450" s="17"/>
      <c r="W450" s="17"/>
    </row>
    <row r="451" spans="8:23">
      <c r="H451" s="17"/>
      <c r="I451" s="17"/>
      <c r="J451" s="17"/>
      <c r="V451" s="17"/>
      <c r="W451" s="17"/>
    </row>
    <row r="452" spans="8:23">
      <c r="H452" s="17"/>
      <c r="I452" s="17"/>
      <c r="J452" s="17"/>
      <c r="V452" s="17"/>
      <c r="W452" s="17"/>
    </row>
    <row r="453" spans="8:23">
      <c r="H453" s="17"/>
      <c r="I453" s="17"/>
      <c r="J453" s="17"/>
      <c r="V453" s="17"/>
      <c r="W453" s="17"/>
    </row>
    <row r="454" spans="8:23">
      <c r="H454" s="17"/>
      <c r="I454" s="17"/>
      <c r="J454" s="17"/>
      <c r="V454" s="17"/>
      <c r="W454" s="17"/>
    </row>
    <row r="455" spans="8:23">
      <c r="H455" s="17"/>
      <c r="I455" s="17"/>
      <c r="J455" s="17"/>
      <c r="V455" s="17"/>
      <c r="W455" s="17"/>
    </row>
    <row r="456" spans="8:23">
      <c r="H456" s="17"/>
      <c r="I456" s="17"/>
      <c r="J456" s="17"/>
      <c r="V456" s="17"/>
      <c r="W456" s="17"/>
    </row>
    <row r="457" spans="8:23">
      <c r="H457" s="17"/>
      <c r="I457" s="17"/>
      <c r="J457" s="17"/>
      <c r="V457" s="17"/>
      <c r="W457" s="17"/>
    </row>
    <row r="458" spans="8:23">
      <c r="H458" s="17"/>
      <c r="I458" s="17"/>
      <c r="J458" s="17"/>
      <c r="V458" s="17"/>
      <c r="W458" s="17"/>
    </row>
    <row r="459" spans="8:23">
      <c r="H459" s="17"/>
      <c r="I459" s="17"/>
      <c r="J459" s="17"/>
      <c r="V459" s="17"/>
      <c r="W459" s="17"/>
    </row>
    <row r="460" spans="8:23">
      <c r="H460" s="17"/>
      <c r="I460" s="17"/>
      <c r="J460" s="17"/>
      <c r="V460" s="17"/>
      <c r="W460" s="17"/>
    </row>
    <row r="461" spans="8:23">
      <c r="H461" s="17"/>
      <c r="I461" s="17"/>
      <c r="J461" s="17"/>
      <c r="V461" s="17"/>
      <c r="W461" s="17"/>
    </row>
    <row r="462" spans="8:23">
      <c r="H462" s="17"/>
      <c r="I462" s="17"/>
      <c r="J462" s="17"/>
      <c r="V462" s="17"/>
      <c r="W462" s="17"/>
    </row>
    <row r="463" spans="8:23">
      <c r="H463" s="17"/>
      <c r="I463" s="17"/>
      <c r="J463" s="17"/>
      <c r="V463" s="17"/>
      <c r="W463" s="17"/>
    </row>
    <row r="464" spans="8:23">
      <c r="H464" s="17"/>
      <c r="I464" s="17"/>
      <c r="J464" s="17"/>
      <c r="V464" s="17"/>
      <c r="W464" s="17"/>
    </row>
    <row r="465" spans="8:23">
      <c r="H465" s="17"/>
      <c r="I465" s="17"/>
      <c r="J465" s="17"/>
      <c r="V465" s="17"/>
      <c r="W465" s="17"/>
    </row>
    <row r="466" spans="8:23">
      <c r="H466" s="17"/>
      <c r="I466" s="17"/>
      <c r="J466" s="17"/>
      <c r="V466" s="17"/>
      <c r="W466" s="17"/>
    </row>
    <row r="467" spans="8:23">
      <c r="H467" s="17"/>
      <c r="I467" s="17"/>
      <c r="J467" s="17"/>
      <c r="V467" s="17"/>
      <c r="W467" s="17"/>
    </row>
    <row r="468" spans="8:23">
      <c r="H468" s="17"/>
      <c r="I468" s="17"/>
      <c r="J468" s="17"/>
      <c r="V468" s="17"/>
      <c r="W468" s="17"/>
    </row>
    <row r="469" spans="8:23">
      <c r="H469" s="17"/>
      <c r="I469" s="17"/>
      <c r="J469" s="17"/>
      <c r="V469" s="17"/>
      <c r="W469" s="17"/>
    </row>
    <row r="470" spans="8:23">
      <c r="H470" s="17"/>
      <c r="I470" s="17"/>
      <c r="J470" s="17"/>
      <c r="V470" s="17"/>
      <c r="W470" s="17"/>
    </row>
    <row r="471" spans="8:23">
      <c r="H471" s="17"/>
      <c r="I471" s="17"/>
      <c r="J471" s="17"/>
      <c r="V471" s="17"/>
      <c r="W471" s="17"/>
    </row>
    <row r="472" spans="8:23">
      <c r="H472" s="17"/>
      <c r="I472" s="17"/>
      <c r="J472" s="17"/>
      <c r="V472" s="17"/>
      <c r="W472" s="17"/>
    </row>
    <row r="473" spans="8:23">
      <c r="H473" s="17"/>
      <c r="I473" s="17"/>
      <c r="J473" s="17"/>
      <c r="V473" s="17"/>
      <c r="W473" s="17"/>
    </row>
    <row r="474" spans="8:23">
      <c r="H474" s="17"/>
      <c r="I474" s="17"/>
      <c r="J474" s="17"/>
      <c r="V474" s="17"/>
      <c r="W474" s="17"/>
    </row>
    <row r="475" spans="8:23">
      <c r="H475" s="17"/>
      <c r="I475" s="17"/>
      <c r="J475" s="17"/>
      <c r="V475" s="17"/>
      <c r="W475" s="17"/>
    </row>
    <row r="476" spans="8:23">
      <c r="H476" s="17"/>
      <c r="I476" s="17"/>
      <c r="J476" s="17"/>
      <c r="V476" s="17"/>
      <c r="W476" s="17"/>
    </row>
    <row r="477" spans="8:23">
      <c r="H477" s="17"/>
      <c r="I477" s="17"/>
      <c r="J477" s="17"/>
      <c r="V477" s="17"/>
      <c r="W477" s="17"/>
    </row>
    <row r="478" spans="8:23">
      <c r="H478" s="17"/>
      <c r="I478" s="17"/>
      <c r="J478" s="17"/>
      <c r="V478" s="17"/>
      <c r="W478" s="17"/>
    </row>
    <row r="479" spans="8:23">
      <c r="H479" s="17"/>
      <c r="I479" s="17"/>
      <c r="J479" s="17"/>
      <c r="V479" s="17"/>
      <c r="W479" s="17"/>
    </row>
    <row r="480" spans="8:23">
      <c r="H480" s="17"/>
      <c r="I480" s="17"/>
      <c r="J480" s="17"/>
      <c r="V480" s="17"/>
      <c r="W480" s="17"/>
    </row>
    <row r="481" spans="8:23">
      <c r="H481" s="17"/>
      <c r="I481" s="17"/>
      <c r="J481" s="17"/>
      <c r="V481" s="17"/>
      <c r="W481" s="17"/>
    </row>
    <row r="482" spans="8:23">
      <c r="H482" s="17"/>
      <c r="I482" s="17"/>
      <c r="J482" s="17"/>
      <c r="V482" s="17"/>
      <c r="W482" s="17"/>
    </row>
    <row r="483" spans="8:23">
      <c r="H483" s="17"/>
      <c r="I483" s="17"/>
      <c r="J483" s="17"/>
      <c r="V483" s="17"/>
      <c r="W483" s="17"/>
    </row>
    <row r="484" spans="8:23">
      <c r="H484" s="17"/>
      <c r="I484" s="17"/>
      <c r="J484" s="17"/>
      <c r="V484" s="17"/>
      <c r="W484" s="17"/>
    </row>
    <row r="485" spans="8:23">
      <c r="H485" s="17"/>
      <c r="I485" s="17"/>
      <c r="J485" s="17"/>
      <c r="V485" s="17"/>
      <c r="W485" s="17"/>
    </row>
    <row r="486" spans="8:23">
      <c r="H486" s="17"/>
      <c r="I486" s="17"/>
      <c r="J486" s="17"/>
      <c r="V486" s="17"/>
      <c r="W486" s="17"/>
    </row>
    <row r="487" spans="8:23">
      <c r="H487" s="17"/>
      <c r="I487" s="17"/>
      <c r="J487" s="17"/>
      <c r="V487" s="17"/>
      <c r="W487" s="17"/>
    </row>
    <row r="488" spans="8:23">
      <c r="H488" s="17"/>
      <c r="I488" s="17"/>
      <c r="J488" s="17"/>
      <c r="V488" s="17"/>
      <c r="W488" s="17"/>
    </row>
    <row r="489" spans="8:23">
      <c r="H489" s="17"/>
      <c r="I489" s="17"/>
      <c r="J489" s="17"/>
      <c r="V489" s="17"/>
      <c r="W489" s="17"/>
    </row>
    <row r="490" spans="8:23">
      <c r="H490" s="17"/>
      <c r="I490" s="17"/>
      <c r="J490" s="17"/>
      <c r="V490" s="17"/>
      <c r="W490" s="17"/>
    </row>
    <row r="491" spans="8:23">
      <c r="H491" s="17"/>
      <c r="I491" s="17"/>
      <c r="J491" s="17"/>
      <c r="V491" s="17"/>
      <c r="W491" s="17"/>
    </row>
    <row r="492" spans="8:23">
      <c r="H492" s="17"/>
      <c r="I492" s="17"/>
      <c r="J492" s="17"/>
      <c r="V492" s="17"/>
      <c r="W492" s="17"/>
    </row>
    <row r="493" spans="8:23">
      <c r="H493" s="17"/>
      <c r="I493" s="17"/>
      <c r="J493" s="17"/>
      <c r="V493" s="17"/>
      <c r="W493" s="17"/>
    </row>
    <row r="494" spans="8:23">
      <c r="H494" s="17"/>
      <c r="I494" s="17"/>
      <c r="J494" s="17"/>
      <c r="V494" s="17"/>
      <c r="W494" s="17"/>
    </row>
    <row r="495" spans="8:23">
      <c r="H495" s="17"/>
      <c r="I495" s="17"/>
      <c r="J495" s="17"/>
      <c r="V495" s="17"/>
      <c r="W495" s="17"/>
    </row>
    <row r="496" spans="8:23">
      <c r="H496" s="17"/>
      <c r="I496" s="17"/>
      <c r="J496" s="17"/>
      <c r="V496" s="17"/>
      <c r="W496" s="17"/>
    </row>
    <row r="497" spans="8:23">
      <c r="H497" s="17"/>
      <c r="I497" s="17"/>
      <c r="J497" s="17"/>
      <c r="V497" s="17"/>
      <c r="W497" s="17"/>
    </row>
    <row r="498" spans="8:23">
      <c r="H498" s="17"/>
      <c r="I498" s="17"/>
      <c r="J498" s="17"/>
      <c r="V498" s="17"/>
      <c r="W498" s="17"/>
    </row>
    <row r="499" spans="8:23">
      <c r="H499" s="17"/>
      <c r="I499" s="17"/>
      <c r="J499" s="17"/>
      <c r="V499" s="17"/>
      <c r="W499" s="17"/>
    </row>
    <row r="500" spans="8:23">
      <c r="H500" s="17"/>
      <c r="I500" s="17"/>
      <c r="J500" s="17"/>
      <c r="V500" s="17"/>
      <c r="W500" s="17"/>
    </row>
    <row r="501" spans="8:23">
      <c r="H501" s="17"/>
      <c r="I501" s="17"/>
      <c r="J501" s="17"/>
      <c r="V501" s="17"/>
      <c r="W501" s="17"/>
    </row>
    <row r="502" spans="8:23">
      <c r="H502" s="17"/>
      <c r="I502" s="17"/>
      <c r="J502" s="17"/>
      <c r="V502" s="17"/>
      <c r="W502" s="17"/>
    </row>
    <row r="503" spans="8:23">
      <c r="H503" s="17"/>
      <c r="I503" s="17"/>
      <c r="J503" s="17"/>
      <c r="V503" s="17"/>
      <c r="W503" s="17"/>
    </row>
    <row r="504" spans="8:23">
      <c r="H504" s="17"/>
      <c r="I504" s="17"/>
      <c r="J504" s="17"/>
      <c r="V504" s="17"/>
      <c r="W504" s="17"/>
    </row>
    <row r="505" spans="8:23">
      <c r="H505" s="17"/>
      <c r="I505" s="17"/>
      <c r="J505" s="17"/>
      <c r="V505" s="17"/>
      <c r="W505" s="17"/>
    </row>
    <row r="506" spans="8:23">
      <c r="H506" s="17"/>
      <c r="I506" s="17"/>
      <c r="J506" s="17"/>
      <c r="V506" s="17"/>
      <c r="W506" s="17"/>
    </row>
    <row r="507" spans="8:23">
      <c r="H507" s="17"/>
      <c r="I507" s="17"/>
      <c r="J507" s="17"/>
      <c r="V507" s="17"/>
      <c r="W507" s="17"/>
    </row>
    <row r="508" spans="8:23">
      <c r="H508" s="17"/>
      <c r="I508" s="17"/>
      <c r="J508" s="17"/>
      <c r="V508" s="17"/>
      <c r="W508" s="17"/>
    </row>
    <row r="509" spans="8:23">
      <c r="H509" s="17"/>
      <c r="I509" s="17"/>
      <c r="J509" s="17"/>
      <c r="V509" s="17"/>
      <c r="W509" s="17"/>
    </row>
    <row r="510" spans="8:23">
      <c r="H510" s="17"/>
      <c r="I510" s="17"/>
      <c r="J510" s="17"/>
      <c r="V510" s="17"/>
      <c r="W510" s="17"/>
    </row>
    <row r="511" spans="8:23">
      <c r="H511" s="17"/>
      <c r="I511" s="17"/>
      <c r="J511" s="17"/>
      <c r="V511" s="17"/>
      <c r="W511" s="17"/>
    </row>
    <row r="512" spans="8:23">
      <c r="H512" s="17"/>
      <c r="I512" s="17"/>
      <c r="J512" s="17"/>
      <c r="V512" s="17"/>
      <c r="W512" s="17"/>
    </row>
    <row r="513" spans="8:23">
      <c r="H513" s="17"/>
      <c r="I513" s="17"/>
      <c r="J513" s="17"/>
      <c r="V513" s="17"/>
      <c r="W513" s="17"/>
    </row>
    <row r="514" spans="8:23">
      <c r="H514" s="17"/>
      <c r="I514" s="17"/>
      <c r="J514" s="17"/>
      <c r="V514" s="17"/>
      <c r="W514" s="17"/>
    </row>
    <row r="515" spans="8:23">
      <c r="H515" s="17"/>
      <c r="I515" s="17"/>
      <c r="J515" s="17"/>
      <c r="V515" s="17"/>
      <c r="W515" s="17"/>
    </row>
    <row r="516" spans="8:23">
      <c r="H516" s="17"/>
      <c r="I516" s="17"/>
      <c r="J516" s="17"/>
      <c r="V516" s="17"/>
      <c r="W516" s="17"/>
    </row>
    <row r="517" spans="8:23">
      <c r="H517" s="17"/>
      <c r="I517" s="17"/>
      <c r="J517" s="17"/>
      <c r="V517" s="17"/>
      <c r="W517" s="17"/>
    </row>
    <row r="518" spans="8:23">
      <c r="H518" s="17"/>
      <c r="I518" s="17"/>
      <c r="J518" s="17"/>
      <c r="V518" s="17"/>
      <c r="W518" s="17"/>
    </row>
    <row r="519" spans="8:23">
      <c r="H519" s="17"/>
      <c r="I519" s="17"/>
      <c r="J519" s="17"/>
      <c r="V519" s="17"/>
      <c r="W519" s="17"/>
    </row>
    <row r="520" spans="8:23">
      <c r="H520" s="17"/>
      <c r="I520" s="17"/>
      <c r="J520" s="17"/>
      <c r="V520" s="17"/>
      <c r="W520" s="17"/>
    </row>
    <row r="521" spans="8:23">
      <c r="H521" s="17"/>
      <c r="I521" s="17"/>
      <c r="J521" s="17"/>
      <c r="V521" s="17"/>
      <c r="W521" s="17"/>
    </row>
    <row r="522" spans="8:23">
      <c r="H522" s="17"/>
      <c r="I522" s="17"/>
      <c r="J522" s="17"/>
      <c r="V522" s="17"/>
      <c r="W522" s="17"/>
    </row>
    <row r="523" spans="8:23">
      <c r="H523" s="17"/>
      <c r="I523" s="17"/>
      <c r="J523" s="17"/>
      <c r="V523" s="17"/>
      <c r="W523" s="17"/>
    </row>
    <row r="524" spans="8:23">
      <c r="H524" s="17"/>
      <c r="I524" s="17"/>
      <c r="J524" s="17"/>
      <c r="V524" s="17"/>
      <c r="W524" s="17"/>
    </row>
    <row r="525" spans="8:23">
      <c r="H525" s="17"/>
      <c r="I525" s="17"/>
      <c r="J525" s="17"/>
      <c r="V525" s="17"/>
      <c r="W525" s="17"/>
    </row>
    <row r="526" spans="8:23">
      <c r="H526" s="17"/>
      <c r="I526" s="17"/>
      <c r="J526" s="17"/>
      <c r="V526" s="17"/>
      <c r="W526" s="17"/>
    </row>
    <row r="527" spans="8:23">
      <c r="H527" s="17"/>
      <c r="I527" s="17"/>
      <c r="J527" s="17"/>
      <c r="V527" s="17"/>
      <c r="W527" s="17"/>
    </row>
    <row r="528" spans="8:23">
      <c r="H528" s="17"/>
      <c r="I528" s="17"/>
      <c r="J528" s="17"/>
      <c r="V528" s="17"/>
      <c r="W528" s="17"/>
    </row>
    <row r="529" spans="8:23">
      <c r="H529" s="17"/>
      <c r="I529" s="17"/>
      <c r="J529" s="17"/>
      <c r="V529" s="17"/>
      <c r="W529" s="17"/>
    </row>
    <row r="530" spans="8:23">
      <c r="H530" s="17"/>
      <c r="I530" s="17"/>
      <c r="J530" s="17"/>
      <c r="V530" s="17"/>
      <c r="W530" s="17"/>
    </row>
    <row r="531" spans="8:23">
      <c r="H531" s="17"/>
      <c r="I531" s="17"/>
      <c r="J531" s="17"/>
      <c r="V531" s="17"/>
      <c r="W531" s="17"/>
    </row>
    <row r="532" spans="8:23">
      <c r="H532" s="17"/>
      <c r="I532" s="17"/>
      <c r="J532" s="17"/>
      <c r="V532" s="17"/>
      <c r="W532" s="17"/>
    </row>
    <row r="533" spans="8:23">
      <c r="H533" s="17"/>
      <c r="I533" s="17"/>
      <c r="J533" s="17"/>
      <c r="V533" s="17"/>
      <c r="W533" s="17"/>
    </row>
    <row r="534" spans="8:23">
      <c r="H534" s="17"/>
      <c r="I534" s="17"/>
      <c r="J534" s="17"/>
      <c r="V534" s="17"/>
      <c r="W534" s="17"/>
    </row>
    <row r="535" spans="8:23">
      <c r="H535" s="17"/>
      <c r="I535" s="17"/>
      <c r="J535" s="17"/>
      <c r="V535" s="17"/>
      <c r="W535" s="17"/>
    </row>
    <row r="536" spans="8:23">
      <c r="H536" s="17"/>
      <c r="I536" s="17"/>
      <c r="J536" s="17"/>
      <c r="V536" s="17"/>
      <c r="W536" s="17"/>
    </row>
    <row r="537" spans="8:23">
      <c r="H537" s="17"/>
      <c r="I537" s="17"/>
      <c r="J537" s="17"/>
      <c r="V537" s="17"/>
      <c r="W537" s="17"/>
    </row>
    <row r="538" spans="8:23">
      <c r="H538" s="17"/>
      <c r="I538" s="17"/>
      <c r="J538" s="17"/>
      <c r="V538" s="17"/>
      <c r="W538" s="17"/>
    </row>
    <row r="539" spans="8:23">
      <c r="H539" s="17"/>
      <c r="I539" s="17"/>
      <c r="J539" s="17"/>
      <c r="V539" s="17"/>
      <c r="W539" s="17"/>
    </row>
    <row r="540" spans="8:23">
      <c r="H540" s="17"/>
      <c r="I540" s="17"/>
      <c r="J540" s="17"/>
      <c r="V540" s="17"/>
      <c r="W540" s="17"/>
    </row>
    <row r="541" spans="8:23">
      <c r="H541" s="17"/>
      <c r="I541" s="17"/>
      <c r="J541" s="17"/>
      <c r="V541" s="17"/>
      <c r="W541" s="17"/>
    </row>
    <row r="542" spans="8:23">
      <c r="H542" s="17"/>
      <c r="I542" s="17"/>
      <c r="J542" s="17"/>
      <c r="V542" s="17"/>
      <c r="W542" s="17"/>
    </row>
    <row r="543" spans="8:23">
      <c r="H543" s="17"/>
      <c r="I543" s="17"/>
      <c r="J543" s="17"/>
      <c r="V543" s="17"/>
      <c r="W543" s="17"/>
    </row>
    <row r="544" spans="8:23">
      <c r="H544" s="17"/>
      <c r="I544" s="17"/>
      <c r="J544" s="17"/>
      <c r="V544" s="17"/>
      <c r="W544" s="17"/>
    </row>
    <row r="545" spans="8:23">
      <c r="H545" s="17"/>
      <c r="I545" s="17"/>
      <c r="J545" s="17"/>
      <c r="V545" s="17"/>
      <c r="W545" s="17"/>
    </row>
    <row r="546" spans="8:23">
      <c r="H546" s="17"/>
      <c r="I546" s="17"/>
      <c r="J546" s="17"/>
      <c r="V546" s="17"/>
      <c r="W546" s="17"/>
    </row>
    <row r="547" spans="8:23">
      <c r="H547" s="17"/>
      <c r="I547" s="17"/>
      <c r="J547" s="17"/>
      <c r="V547" s="17"/>
      <c r="W547" s="17"/>
    </row>
    <row r="548" spans="8:23">
      <c r="H548" s="17"/>
      <c r="I548" s="17"/>
      <c r="J548" s="17"/>
      <c r="V548" s="17"/>
      <c r="W548" s="17"/>
    </row>
    <row r="549" spans="8:23">
      <c r="H549" s="17"/>
      <c r="I549" s="17"/>
      <c r="J549" s="17"/>
      <c r="V549" s="17"/>
      <c r="W549" s="17"/>
    </row>
    <row r="550" spans="8:23">
      <c r="H550" s="17"/>
      <c r="I550" s="17"/>
      <c r="J550" s="17"/>
      <c r="V550" s="17"/>
      <c r="W550" s="17"/>
    </row>
    <row r="551" spans="8:23">
      <c r="H551" s="17"/>
      <c r="I551" s="17"/>
      <c r="J551" s="17"/>
      <c r="V551" s="17"/>
      <c r="W551" s="17"/>
    </row>
    <row r="552" spans="8:23">
      <c r="H552" s="17"/>
      <c r="I552" s="17"/>
      <c r="J552" s="17"/>
      <c r="V552" s="17"/>
      <c r="W552" s="17"/>
    </row>
    <row r="553" spans="8:23">
      <c r="H553" s="17"/>
      <c r="I553" s="17"/>
      <c r="J553" s="17"/>
      <c r="V553" s="17"/>
      <c r="W553" s="17"/>
    </row>
    <row r="554" spans="8:23">
      <c r="H554" s="17"/>
      <c r="I554" s="17"/>
      <c r="J554" s="17"/>
      <c r="V554" s="17"/>
      <c r="W554" s="17"/>
    </row>
    <row r="555" spans="8:23">
      <c r="H555" s="17"/>
      <c r="I555" s="17"/>
      <c r="J555" s="17"/>
      <c r="V555" s="17"/>
      <c r="W555" s="17"/>
    </row>
    <row r="556" spans="8:23">
      <c r="H556" s="17"/>
      <c r="I556" s="17"/>
      <c r="J556" s="17"/>
      <c r="V556" s="17"/>
      <c r="W556" s="17"/>
    </row>
    <row r="557" spans="8:23">
      <c r="H557" s="17"/>
      <c r="I557" s="17"/>
      <c r="J557" s="17"/>
      <c r="V557" s="17"/>
      <c r="W557" s="17"/>
    </row>
    <row r="558" spans="8:23">
      <c r="H558" s="17"/>
      <c r="I558" s="17"/>
      <c r="J558" s="17"/>
      <c r="V558" s="17"/>
      <c r="W558" s="17"/>
    </row>
    <row r="559" spans="8:23">
      <c r="H559" s="17"/>
      <c r="I559" s="17"/>
      <c r="J559" s="17"/>
      <c r="V559" s="17"/>
      <c r="W559" s="17"/>
    </row>
    <row r="560" spans="8:23">
      <c r="H560" s="17"/>
      <c r="I560" s="17"/>
      <c r="J560" s="17"/>
      <c r="V560" s="17"/>
      <c r="W560" s="17"/>
    </row>
    <row r="561" spans="8:23">
      <c r="H561" s="17"/>
      <c r="I561" s="17"/>
      <c r="J561" s="17"/>
      <c r="V561" s="17"/>
      <c r="W561" s="17"/>
    </row>
    <row r="562" spans="8:23">
      <c r="H562" s="17"/>
      <c r="I562" s="17"/>
      <c r="J562" s="17"/>
      <c r="V562" s="17"/>
      <c r="W562" s="17"/>
    </row>
    <row r="563" spans="8:23">
      <c r="H563" s="17"/>
      <c r="I563" s="17"/>
      <c r="J563" s="17"/>
      <c r="V563" s="17"/>
      <c r="W563" s="17"/>
    </row>
    <row r="564" spans="8:23">
      <c r="H564" s="17"/>
      <c r="I564" s="17"/>
      <c r="J564" s="17"/>
      <c r="V564" s="17"/>
      <c r="W564" s="17"/>
    </row>
    <row r="565" spans="8:23">
      <c r="H565" s="17"/>
      <c r="I565" s="17"/>
      <c r="J565" s="17"/>
      <c r="V565" s="17"/>
      <c r="W565" s="17"/>
    </row>
    <row r="566" spans="8:23">
      <c r="H566" s="17"/>
      <c r="I566" s="17"/>
      <c r="J566" s="17"/>
      <c r="V566" s="17"/>
      <c r="W566" s="17"/>
    </row>
    <row r="567" spans="8:23">
      <c r="H567" s="17"/>
      <c r="I567" s="17"/>
      <c r="J567" s="17"/>
      <c r="V567" s="17"/>
      <c r="W567" s="17"/>
    </row>
    <row r="568" spans="8:23">
      <c r="H568" s="17"/>
      <c r="I568" s="17"/>
      <c r="J568" s="17"/>
      <c r="V568" s="17"/>
      <c r="W568" s="17"/>
    </row>
    <row r="569" spans="8:23">
      <c r="H569" s="17"/>
      <c r="I569" s="17"/>
      <c r="J569" s="17"/>
      <c r="V569" s="17"/>
      <c r="W569" s="17"/>
    </row>
    <row r="570" spans="8:23">
      <c r="H570" s="17"/>
      <c r="I570" s="17"/>
      <c r="J570" s="17"/>
      <c r="V570" s="17"/>
      <c r="W570" s="17"/>
    </row>
    <row r="571" spans="8:23">
      <c r="H571" s="17"/>
      <c r="I571" s="17"/>
      <c r="J571" s="17"/>
      <c r="V571" s="17"/>
      <c r="W571" s="17"/>
    </row>
    <row r="572" spans="8:23">
      <c r="H572" s="17"/>
      <c r="I572" s="17"/>
      <c r="J572" s="17"/>
      <c r="V572" s="17"/>
      <c r="W572" s="17"/>
    </row>
    <row r="573" spans="8:23">
      <c r="H573" s="17"/>
      <c r="I573" s="17"/>
      <c r="J573" s="17"/>
      <c r="V573" s="17"/>
      <c r="W573" s="17"/>
    </row>
    <row r="574" spans="8:23">
      <c r="H574" s="17"/>
      <c r="I574" s="17"/>
      <c r="J574" s="17"/>
      <c r="V574" s="17"/>
      <c r="W574" s="17"/>
    </row>
    <row r="575" spans="8:23">
      <c r="H575" s="17"/>
      <c r="I575" s="17"/>
      <c r="J575" s="17"/>
      <c r="V575" s="17"/>
      <c r="W575" s="17"/>
    </row>
    <row r="576" spans="8:23">
      <c r="H576" s="17"/>
      <c r="I576" s="17"/>
      <c r="J576" s="17"/>
      <c r="V576" s="17"/>
      <c r="W576" s="17"/>
    </row>
    <row r="577" spans="8:23">
      <c r="H577" s="17"/>
      <c r="I577" s="17"/>
      <c r="J577" s="17"/>
      <c r="V577" s="17"/>
      <c r="W577" s="17"/>
    </row>
    <row r="578" spans="8:23">
      <c r="H578" s="17"/>
      <c r="I578" s="17"/>
      <c r="J578" s="17"/>
      <c r="V578" s="17"/>
      <c r="W578" s="17"/>
    </row>
    <row r="579" spans="8:23">
      <c r="H579" s="17"/>
      <c r="I579" s="17"/>
      <c r="J579" s="17"/>
      <c r="V579" s="17"/>
      <c r="W579" s="17"/>
    </row>
    <row r="580" spans="8:23">
      <c r="H580" s="17"/>
      <c r="I580" s="17"/>
      <c r="J580" s="17"/>
      <c r="V580" s="17"/>
      <c r="W580" s="17"/>
    </row>
    <row r="581" spans="8:23">
      <c r="H581" s="17"/>
      <c r="I581" s="17"/>
      <c r="J581" s="17"/>
      <c r="V581" s="17"/>
      <c r="W581" s="17"/>
    </row>
    <row r="582" spans="8:23">
      <c r="H582" s="17"/>
      <c r="I582" s="17"/>
      <c r="J582" s="17"/>
      <c r="V582" s="17"/>
      <c r="W582" s="17"/>
    </row>
    <row r="583" spans="8:23">
      <c r="H583" s="17"/>
      <c r="I583" s="17"/>
      <c r="J583" s="17"/>
      <c r="V583" s="17"/>
      <c r="W583" s="17"/>
    </row>
    <row r="584" spans="8:23">
      <c r="H584" s="17"/>
      <c r="I584" s="17"/>
      <c r="J584" s="17"/>
      <c r="V584" s="17"/>
      <c r="W584" s="17"/>
    </row>
    <row r="585" spans="8:23">
      <c r="H585" s="17"/>
      <c r="I585" s="17"/>
      <c r="J585" s="17"/>
      <c r="V585" s="17"/>
      <c r="W585" s="17"/>
    </row>
    <row r="586" spans="8:23">
      <c r="H586" s="17"/>
      <c r="I586" s="17"/>
      <c r="J586" s="17"/>
      <c r="V586" s="17"/>
      <c r="W586" s="17"/>
    </row>
    <row r="587" spans="8:23">
      <c r="H587" s="17"/>
      <c r="I587" s="17"/>
      <c r="J587" s="17"/>
      <c r="V587" s="17"/>
      <c r="W587" s="17"/>
    </row>
    <row r="588" spans="8:23">
      <c r="H588" s="17"/>
      <c r="I588" s="17"/>
      <c r="J588" s="17"/>
      <c r="V588" s="17"/>
      <c r="W588" s="17"/>
    </row>
    <row r="589" spans="8:23">
      <c r="H589" s="17"/>
      <c r="I589" s="17"/>
      <c r="J589" s="17"/>
      <c r="V589" s="17"/>
      <c r="W589" s="17"/>
    </row>
    <row r="590" spans="8:23">
      <c r="H590" s="17"/>
      <c r="I590" s="17"/>
      <c r="J590" s="17"/>
      <c r="V590" s="17"/>
      <c r="W590" s="17"/>
    </row>
    <row r="591" spans="8:23">
      <c r="H591" s="17"/>
      <c r="I591" s="17"/>
      <c r="J591" s="17"/>
      <c r="V591" s="17"/>
      <c r="W591" s="17"/>
    </row>
    <row r="592" spans="8:23">
      <c r="H592" s="17"/>
      <c r="I592" s="17"/>
      <c r="J592" s="17"/>
      <c r="V592" s="17"/>
      <c r="W592" s="17"/>
    </row>
    <row r="593" spans="8:23">
      <c r="H593" s="17"/>
      <c r="I593" s="17"/>
      <c r="J593" s="17"/>
      <c r="V593" s="17"/>
      <c r="W593" s="17"/>
    </row>
    <row r="594" spans="8:23">
      <c r="H594" s="17"/>
      <c r="I594" s="17"/>
      <c r="J594" s="17"/>
      <c r="V594" s="17"/>
      <c r="W594" s="17"/>
    </row>
    <row r="595" spans="8:23">
      <c r="H595" s="17"/>
      <c r="I595" s="17"/>
      <c r="J595" s="17"/>
      <c r="V595" s="17"/>
      <c r="W595" s="17"/>
    </row>
    <row r="596" spans="8:23">
      <c r="H596" s="17"/>
      <c r="I596" s="17"/>
      <c r="J596" s="17"/>
      <c r="V596" s="17"/>
      <c r="W596" s="17"/>
    </row>
    <row r="597" spans="8:23">
      <c r="H597" s="17"/>
      <c r="I597" s="17"/>
      <c r="J597" s="17"/>
      <c r="V597" s="17"/>
      <c r="W597" s="17"/>
    </row>
    <row r="598" spans="8:23">
      <c r="H598" s="17"/>
      <c r="I598" s="17"/>
      <c r="J598" s="17"/>
      <c r="V598" s="17"/>
      <c r="W598" s="17"/>
    </row>
    <row r="599" spans="8:23">
      <c r="H599" s="17"/>
      <c r="I599" s="17"/>
      <c r="J599" s="17"/>
      <c r="V599" s="17"/>
      <c r="W599" s="17"/>
    </row>
    <row r="600" spans="8:23">
      <c r="H600" s="17"/>
      <c r="I600" s="17"/>
      <c r="J600" s="17"/>
      <c r="V600" s="17"/>
      <c r="W600" s="17"/>
    </row>
    <row r="601" spans="8:23">
      <c r="H601" s="17"/>
      <c r="I601" s="17"/>
      <c r="J601" s="17"/>
      <c r="V601" s="17"/>
      <c r="W601" s="17"/>
    </row>
    <row r="602" spans="8:23">
      <c r="H602" s="17"/>
      <c r="I602" s="17"/>
      <c r="J602" s="17"/>
      <c r="V602" s="17"/>
      <c r="W602" s="17"/>
    </row>
    <row r="603" spans="8:23">
      <c r="H603" s="17"/>
      <c r="I603" s="17"/>
      <c r="J603" s="17"/>
      <c r="V603" s="17"/>
      <c r="W603" s="17"/>
    </row>
    <row r="604" spans="8:23">
      <c r="H604" s="17"/>
      <c r="I604" s="17"/>
      <c r="J604" s="17"/>
      <c r="V604" s="17"/>
      <c r="W604" s="17"/>
    </row>
    <row r="605" spans="8:23">
      <c r="H605" s="17"/>
      <c r="I605" s="17"/>
      <c r="J605" s="17"/>
      <c r="V605" s="17"/>
      <c r="W605" s="17"/>
    </row>
    <row r="606" spans="8:23">
      <c r="H606" s="17"/>
      <c r="I606" s="17"/>
      <c r="J606" s="17"/>
      <c r="V606" s="17"/>
      <c r="W606" s="17"/>
    </row>
    <row r="607" spans="8:23">
      <c r="H607" s="17"/>
      <c r="I607" s="17"/>
      <c r="J607" s="17"/>
      <c r="V607" s="17"/>
      <c r="W607" s="17"/>
    </row>
    <row r="608" spans="8:23">
      <c r="H608" s="17"/>
      <c r="I608" s="17"/>
      <c r="J608" s="17"/>
      <c r="V608" s="17"/>
      <c r="W608" s="17"/>
    </row>
    <row r="609" spans="8:23">
      <c r="H609" s="17"/>
      <c r="I609" s="17"/>
      <c r="J609" s="17"/>
      <c r="V609" s="17"/>
      <c r="W609" s="17"/>
    </row>
    <row r="610" spans="8:23">
      <c r="H610" s="17"/>
      <c r="I610" s="17"/>
      <c r="J610" s="17"/>
      <c r="V610" s="17"/>
      <c r="W610" s="17"/>
    </row>
    <row r="611" spans="8:23">
      <c r="H611" s="17"/>
      <c r="I611" s="17"/>
      <c r="J611" s="17"/>
      <c r="V611" s="17"/>
      <c r="W611" s="17"/>
    </row>
    <row r="612" spans="8:23">
      <c r="H612" s="17"/>
      <c r="I612" s="17"/>
      <c r="J612" s="17"/>
      <c r="V612" s="17"/>
      <c r="W612" s="17"/>
    </row>
    <row r="613" spans="8:23">
      <c r="H613" s="17"/>
      <c r="I613" s="17"/>
      <c r="J613" s="17"/>
      <c r="V613" s="17"/>
      <c r="W613" s="17"/>
    </row>
    <row r="614" spans="8:23">
      <c r="H614" s="17"/>
      <c r="I614" s="17"/>
      <c r="J614" s="17"/>
      <c r="V614" s="17"/>
      <c r="W614" s="17"/>
    </row>
    <row r="615" spans="8:23">
      <c r="H615" s="17"/>
      <c r="I615" s="17"/>
      <c r="J615" s="17"/>
      <c r="V615" s="17"/>
      <c r="W615" s="17"/>
    </row>
    <row r="616" spans="8:23">
      <c r="H616" s="17"/>
      <c r="I616" s="17"/>
      <c r="J616" s="17"/>
      <c r="V616" s="17"/>
      <c r="W616" s="17"/>
    </row>
    <row r="617" spans="8:23">
      <c r="H617" s="17"/>
      <c r="I617" s="17"/>
      <c r="J617" s="17"/>
      <c r="V617" s="17"/>
      <c r="W617" s="17"/>
    </row>
    <row r="618" spans="8:23">
      <c r="H618" s="17"/>
      <c r="I618" s="17"/>
      <c r="J618" s="17"/>
      <c r="V618" s="17"/>
      <c r="W618" s="17"/>
    </row>
    <row r="619" spans="8:23">
      <c r="H619" s="17"/>
      <c r="I619" s="17"/>
      <c r="J619" s="17"/>
      <c r="V619" s="17"/>
      <c r="W619" s="17"/>
    </row>
    <row r="620" spans="8:23">
      <c r="H620" s="17"/>
      <c r="I620" s="17"/>
      <c r="J620" s="17"/>
      <c r="V620" s="17"/>
      <c r="W620" s="17"/>
    </row>
    <row r="621" spans="8:23">
      <c r="H621" s="17"/>
      <c r="I621" s="17"/>
      <c r="J621" s="17"/>
      <c r="V621" s="17"/>
      <c r="W621" s="17"/>
    </row>
    <row r="622" spans="8:23">
      <c r="H622" s="17"/>
      <c r="I622" s="17"/>
      <c r="J622" s="17"/>
      <c r="V622" s="17"/>
      <c r="W622" s="17"/>
    </row>
    <row r="623" spans="8:23">
      <c r="H623" s="17"/>
      <c r="I623" s="17"/>
      <c r="J623" s="17"/>
      <c r="V623" s="17"/>
      <c r="W623" s="17"/>
    </row>
    <row r="624" spans="8:23">
      <c r="H624" s="17"/>
      <c r="I624" s="17"/>
      <c r="J624" s="17"/>
      <c r="V624" s="17"/>
      <c r="W624" s="17"/>
    </row>
    <row r="625" spans="8:23">
      <c r="H625" s="17"/>
      <c r="I625" s="17"/>
      <c r="J625" s="17"/>
      <c r="V625" s="17"/>
      <c r="W625" s="17"/>
    </row>
    <row r="626" spans="8:23">
      <c r="H626" s="17"/>
      <c r="I626" s="17"/>
      <c r="J626" s="17"/>
      <c r="V626" s="17"/>
      <c r="W626" s="17"/>
    </row>
    <row r="627" spans="8:23">
      <c r="H627" s="17"/>
      <c r="I627" s="17"/>
      <c r="J627" s="17"/>
      <c r="V627" s="17"/>
      <c r="W627" s="17"/>
    </row>
    <row r="628" spans="8:23">
      <c r="H628" s="17"/>
      <c r="I628" s="17"/>
      <c r="J628" s="17"/>
      <c r="V628" s="17"/>
      <c r="W628" s="17"/>
    </row>
    <row r="629" spans="8:23">
      <c r="H629" s="17"/>
      <c r="I629" s="17"/>
      <c r="J629" s="17"/>
      <c r="V629" s="17"/>
      <c r="W629" s="17"/>
    </row>
    <row r="630" spans="8:23">
      <c r="H630" s="17"/>
      <c r="I630" s="17"/>
      <c r="J630" s="17"/>
      <c r="V630" s="17"/>
      <c r="W630" s="17"/>
    </row>
    <row r="631" spans="8:23">
      <c r="H631" s="17"/>
      <c r="I631" s="17"/>
      <c r="J631" s="17"/>
      <c r="V631" s="17"/>
      <c r="W631" s="17"/>
    </row>
    <row r="632" spans="8:23">
      <c r="H632" s="17"/>
      <c r="I632" s="17"/>
      <c r="J632" s="17"/>
      <c r="V632" s="17"/>
      <c r="W632" s="17"/>
    </row>
    <row r="633" spans="8:23">
      <c r="H633" s="17"/>
      <c r="I633" s="17"/>
      <c r="J633" s="17"/>
      <c r="V633" s="17"/>
      <c r="W633" s="17"/>
    </row>
    <row r="634" spans="8:23">
      <c r="H634" s="17"/>
      <c r="I634" s="17"/>
      <c r="J634" s="17"/>
      <c r="V634" s="17"/>
      <c r="W634" s="17"/>
    </row>
    <row r="635" spans="8:23">
      <c r="H635" s="17"/>
      <c r="I635" s="17"/>
      <c r="J635" s="17"/>
      <c r="V635" s="17"/>
      <c r="W635" s="17"/>
    </row>
    <row r="636" spans="8:23">
      <c r="H636" s="17"/>
      <c r="I636" s="17"/>
      <c r="J636" s="17"/>
      <c r="V636" s="17"/>
      <c r="W636" s="17"/>
    </row>
    <row r="637" spans="8:23">
      <c r="H637" s="17"/>
      <c r="I637" s="17"/>
      <c r="J637" s="17"/>
      <c r="V637" s="17"/>
      <c r="W637" s="17"/>
    </row>
    <row r="638" spans="8:23">
      <c r="H638" s="17"/>
      <c r="I638" s="17"/>
      <c r="J638" s="17"/>
      <c r="V638" s="17"/>
      <c r="W638" s="17"/>
    </row>
    <row r="639" spans="8:23">
      <c r="H639" s="17"/>
      <c r="I639" s="17"/>
      <c r="J639" s="17"/>
      <c r="V639" s="17"/>
      <c r="W639" s="17"/>
    </row>
    <row r="640" spans="8:23">
      <c r="H640" s="17"/>
      <c r="I640" s="17"/>
      <c r="J640" s="17"/>
      <c r="V640" s="17"/>
      <c r="W640" s="17"/>
    </row>
    <row r="641" spans="8:23">
      <c r="H641" s="17"/>
      <c r="I641" s="17"/>
      <c r="J641" s="17"/>
      <c r="V641" s="17"/>
      <c r="W641" s="17"/>
    </row>
    <row r="642" spans="8:23">
      <c r="H642" s="17"/>
      <c r="I642" s="17"/>
      <c r="J642" s="17"/>
      <c r="V642" s="17"/>
      <c r="W642" s="17"/>
    </row>
    <row r="643" spans="8:23">
      <c r="H643" s="17"/>
      <c r="I643" s="17"/>
      <c r="J643" s="17"/>
      <c r="V643" s="17"/>
      <c r="W643" s="17"/>
    </row>
    <row r="644" spans="8:23">
      <c r="H644" s="17"/>
      <c r="I644" s="17"/>
      <c r="J644" s="17"/>
      <c r="V644" s="17"/>
      <c r="W644" s="17"/>
    </row>
    <row r="645" spans="8:23">
      <c r="H645" s="17"/>
      <c r="I645" s="17"/>
      <c r="J645" s="17"/>
      <c r="V645" s="17"/>
      <c r="W645" s="17"/>
    </row>
    <row r="646" spans="8:23">
      <c r="H646" s="17"/>
      <c r="I646" s="17"/>
      <c r="J646" s="17"/>
      <c r="V646" s="17"/>
      <c r="W646" s="17"/>
    </row>
    <row r="647" spans="8:23">
      <c r="H647" s="17"/>
      <c r="I647" s="17"/>
      <c r="J647" s="17"/>
      <c r="V647" s="17"/>
      <c r="W647" s="17"/>
    </row>
    <row r="648" spans="8:23">
      <c r="H648" s="17"/>
      <c r="I648" s="17"/>
      <c r="J648" s="17"/>
      <c r="V648" s="17"/>
      <c r="W648" s="17"/>
    </row>
    <row r="649" spans="8:23">
      <c r="H649" s="17"/>
      <c r="I649" s="17"/>
      <c r="J649" s="17"/>
      <c r="V649" s="17"/>
      <c r="W649" s="17"/>
    </row>
    <row r="650" spans="8:23">
      <c r="H650" s="17"/>
      <c r="I650" s="17"/>
      <c r="J650" s="17"/>
      <c r="V650" s="17"/>
      <c r="W650" s="17"/>
    </row>
    <row r="651" spans="8:23">
      <c r="H651" s="17"/>
      <c r="I651" s="17"/>
      <c r="J651" s="17"/>
      <c r="V651" s="17"/>
      <c r="W651" s="17"/>
    </row>
    <row r="652" spans="8:23">
      <c r="H652" s="17"/>
      <c r="I652" s="17"/>
      <c r="J652" s="17"/>
      <c r="V652" s="17"/>
      <c r="W652" s="17"/>
    </row>
    <row r="653" spans="8:23">
      <c r="H653" s="17"/>
      <c r="I653" s="17"/>
      <c r="J653" s="17"/>
      <c r="V653" s="17"/>
      <c r="W653" s="17"/>
    </row>
    <row r="654" spans="8:23">
      <c r="H654" s="17"/>
      <c r="I654" s="17"/>
      <c r="J654" s="17"/>
      <c r="V654" s="17"/>
      <c r="W654" s="17"/>
    </row>
    <row r="655" spans="8:23">
      <c r="H655" s="17"/>
      <c r="I655" s="17"/>
      <c r="J655" s="17"/>
      <c r="V655" s="17"/>
      <c r="W655" s="17"/>
    </row>
    <row r="656" spans="8:23">
      <c r="H656" s="17"/>
      <c r="I656" s="17"/>
      <c r="J656" s="17"/>
      <c r="V656" s="17"/>
      <c r="W656" s="17"/>
    </row>
    <row r="657" spans="8:23">
      <c r="H657" s="17"/>
      <c r="I657" s="17"/>
      <c r="J657" s="17"/>
      <c r="V657" s="17"/>
      <c r="W657" s="17"/>
    </row>
    <row r="658" spans="8:23">
      <c r="H658" s="17"/>
      <c r="I658" s="17"/>
      <c r="J658" s="17"/>
      <c r="V658" s="17"/>
      <c r="W658" s="17"/>
    </row>
    <row r="659" spans="8:23">
      <c r="H659" s="17"/>
      <c r="I659" s="17"/>
      <c r="J659" s="17"/>
      <c r="V659" s="17"/>
      <c r="W659" s="17"/>
    </row>
    <row r="660" spans="8:23">
      <c r="H660" s="17"/>
      <c r="I660" s="17"/>
      <c r="J660" s="17"/>
      <c r="V660" s="17"/>
      <c r="W660" s="17"/>
    </row>
    <row r="661" spans="8:23">
      <c r="H661" s="17"/>
      <c r="I661" s="17"/>
      <c r="J661" s="17"/>
      <c r="V661" s="17"/>
      <c r="W661" s="17"/>
    </row>
    <row r="662" spans="8:23">
      <c r="H662" s="17"/>
      <c r="I662" s="17"/>
      <c r="J662" s="17"/>
      <c r="V662" s="17"/>
      <c r="W662" s="17"/>
    </row>
    <row r="663" spans="8:23">
      <c r="H663" s="17"/>
      <c r="I663" s="17"/>
      <c r="J663" s="17"/>
      <c r="V663" s="17"/>
      <c r="W663" s="17"/>
    </row>
    <row r="664" spans="8:23">
      <c r="H664" s="17"/>
      <c r="I664" s="17"/>
      <c r="J664" s="17"/>
      <c r="V664" s="17"/>
      <c r="W664" s="17"/>
    </row>
    <row r="665" spans="8:23">
      <c r="H665" s="17"/>
      <c r="I665" s="17"/>
      <c r="J665" s="17"/>
      <c r="V665" s="17"/>
      <c r="W665" s="17"/>
    </row>
    <row r="666" spans="8:23">
      <c r="H666" s="17"/>
      <c r="I666" s="17"/>
      <c r="J666" s="17"/>
      <c r="V666" s="17"/>
      <c r="W666" s="17"/>
    </row>
    <row r="667" spans="8:23">
      <c r="H667" s="17"/>
      <c r="I667" s="17"/>
      <c r="J667" s="17"/>
      <c r="V667" s="17"/>
      <c r="W667" s="17"/>
    </row>
    <row r="668" spans="8:23">
      <c r="H668" s="17"/>
      <c r="I668" s="17"/>
      <c r="J668" s="17"/>
      <c r="V668" s="17"/>
      <c r="W668" s="17"/>
    </row>
    <row r="669" spans="8:23">
      <c r="H669" s="17"/>
      <c r="I669" s="17"/>
      <c r="J669" s="17"/>
      <c r="V669" s="17"/>
      <c r="W669" s="17"/>
    </row>
    <row r="670" spans="8:23">
      <c r="H670" s="17"/>
      <c r="I670" s="17"/>
      <c r="J670" s="17"/>
      <c r="V670" s="17"/>
      <c r="W670" s="17"/>
    </row>
    <row r="671" spans="8:23">
      <c r="H671" s="17"/>
      <c r="I671" s="17"/>
      <c r="J671" s="17"/>
      <c r="V671" s="17"/>
      <c r="W671" s="17"/>
    </row>
    <row r="672" spans="8:23">
      <c r="H672" s="17"/>
      <c r="I672" s="17"/>
      <c r="J672" s="17"/>
      <c r="V672" s="17"/>
      <c r="W672" s="17"/>
    </row>
    <row r="673" spans="8:23">
      <c r="H673" s="17"/>
      <c r="I673" s="17"/>
      <c r="J673" s="17"/>
      <c r="V673" s="17"/>
      <c r="W673" s="17"/>
    </row>
    <row r="674" spans="8:23">
      <c r="H674" s="17"/>
      <c r="I674" s="17"/>
      <c r="J674" s="17"/>
      <c r="V674" s="17"/>
      <c r="W674" s="17"/>
    </row>
    <row r="675" spans="8:23">
      <c r="H675" s="17"/>
      <c r="I675" s="17"/>
      <c r="J675" s="17"/>
      <c r="V675" s="17"/>
      <c r="W675" s="17"/>
    </row>
    <row r="676" spans="8:23">
      <c r="H676" s="17"/>
      <c r="I676" s="17"/>
      <c r="J676" s="17"/>
      <c r="V676" s="17"/>
      <c r="W676" s="17"/>
    </row>
    <row r="677" spans="8:23">
      <c r="H677" s="17"/>
      <c r="I677" s="17"/>
      <c r="J677" s="17"/>
      <c r="V677" s="17"/>
      <c r="W677" s="17"/>
    </row>
    <row r="678" spans="8:23">
      <c r="H678" s="17"/>
      <c r="I678" s="17"/>
      <c r="J678" s="17"/>
      <c r="V678" s="17"/>
      <c r="W678" s="17"/>
    </row>
    <row r="679" spans="8:23">
      <c r="H679" s="17"/>
      <c r="I679" s="17"/>
      <c r="J679" s="17"/>
      <c r="V679" s="17"/>
      <c r="W679" s="17"/>
    </row>
    <row r="680" spans="8:23">
      <c r="H680" s="17"/>
      <c r="I680" s="17"/>
      <c r="J680" s="17"/>
      <c r="V680" s="17"/>
      <c r="W680" s="17"/>
    </row>
    <row r="681" spans="8:23">
      <c r="H681" s="17"/>
      <c r="I681" s="17"/>
      <c r="J681" s="17"/>
      <c r="V681" s="17"/>
      <c r="W681" s="17"/>
    </row>
    <row r="682" spans="8:23">
      <c r="H682" s="17"/>
      <c r="I682" s="17"/>
      <c r="J682" s="17"/>
      <c r="V682" s="17"/>
      <c r="W682" s="17"/>
    </row>
    <row r="683" spans="8:23">
      <c r="H683" s="17"/>
      <c r="I683" s="17"/>
      <c r="J683" s="17"/>
      <c r="V683" s="17"/>
      <c r="W683" s="17"/>
    </row>
    <row r="684" spans="8:23">
      <c r="H684" s="17"/>
      <c r="I684" s="17"/>
      <c r="J684" s="17"/>
      <c r="V684" s="17"/>
      <c r="W684" s="17"/>
    </row>
    <row r="685" spans="8:23">
      <c r="H685" s="17"/>
      <c r="I685" s="17"/>
      <c r="J685" s="17"/>
      <c r="V685" s="17"/>
      <c r="W685" s="17"/>
    </row>
    <row r="686" spans="8:23">
      <c r="H686" s="17"/>
      <c r="I686" s="17"/>
      <c r="J686" s="17"/>
      <c r="V686" s="17"/>
      <c r="W686" s="17"/>
    </row>
    <row r="687" spans="8:23">
      <c r="H687" s="17"/>
      <c r="I687" s="17"/>
      <c r="J687" s="17"/>
      <c r="V687" s="17"/>
      <c r="W687" s="17"/>
    </row>
    <row r="688" spans="8:23">
      <c r="H688" s="17"/>
      <c r="I688" s="17"/>
      <c r="J688" s="17"/>
      <c r="V688" s="17"/>
      <c r="W688" s="17"/>
    </row>
    <row r="689" spans="8:23">
      <c r="H689" s="17"/>
      <c r="I689" s="17"/>
      <c r="J689" s="17"/>
      <c r="V689" s="17"/>
      <c r="W689" s="17"/>
    </row>
    <row r="690" spans="8:23">
      <c r="H690" s="17"/>
      <c r="I690" s="17"/>
      <c r="J690" s="17"/>
      <c r="V690" s="17"/>
      <c r="W690" s="17"/>
    </row>
    <row r="691" spans="8:23">
      <c r="H691" s="17"/>
      <c r="I691" s="17"/>
      <c r="J691" s="17"/>
      <c r="V691" s="17"/>
      <c r="W691" s="17"/>
    </row>
    <row r="692" spans="8:23">
      <c r="H692" s="17"/>
      <c r="I692" s="17"/>
      <c r="J692" s="17"/>
      <c r="V692" s="17"/>
      <c r="W692" s="17"/>
    </row>
    <row r="693" spans="8:23">
      <c r="H693" s="17"/>
      <c r="I693" s="17"/>
      <c r="J693" s="17"/>
      <c r="V693" s="17"/>
      <c r="W693" s="17"/>
    </row>
    <row r="694" spans="8:23">
      <c r="H694" s="17"/>
      <c r="I694" s="17"/>
      <c r="J694" s="17"/>
      <c r="V694" s="17"/>
      <c r="W694" s="17"/>
    </row>
    <row r="695" spans="8:23">
      <c r="H695" s="17"/>
      <c r="I695" s="17"/>
      <c r="J695" s="17"/>
      <c r="V695" s="17"/>
      <c r="W695" s="17"/>
    </row>
    <row r="696" spans="8:23">
      <c r="H696" s="17"/>
      <c r="I696" s="17"/>
      <c r="J696" s="17"/>
      <c r="V696" s="17"/>
      <c r="W696" s="17"/>
    </row>
    <row r="697" spans="8:23">
      <c r="H697" s="17"/>
      <c r="I697" s="17"/>
      <c r="J697" s="17"/>
      <c r="V697" s="17"/>
      <c r="W697" s="17"/>
    </row>
    <row r="698" spans="8:23">
      <c r="H698" s="17"/>
      <c r="I698" s="17"/>
      <c r="J698" s="17"/>
      <c r="V698" s="17"/>
      <c r="W698" s="17"/>
    </row>
    <row r="699" spans="8:23">
      <c r="H699" s="17"/>
      <c r="I699" s="17"/>
      <c r="J699" s="17"/>
      <c r="V699" s="17"/>
      <c r="W699" s="17"/>
    </row>
    <row r="700" spans="8:23">
      <c r="H700" s="17"/>
      <c r="I700" s="17"/>
      <c r="J700" s="17"/>
      <c r="V700" s="17"/>
      <c r="W700" s="17"/>
    </row>
    <row r="701" spans="8:23">
      <c r="H701" s="17"/>
      <c r="I701" s="17"/>
      <c r="J701" s="17"/>
      <c r="V701" s="17"/>
      <c r="W701" s="17"/>
    </row>
    <row r="702" spans="8:23">
      <c r="H702" s="17"/>
      <c r="I702" s="17"/>
      <c r="J702" s="17"/>
      <c r="V702" s="17"/>
      <c r="W702" s="17"/>
    </row>
    <row r="703" spans="8:23">
      <c r="H703" s="17"/>
      <c r="I703" s="17"/>
      <c r="J703" s="17"/>
      <c r="V703" s="17"/>
      <c r="W703" s="17"/>
    </row>
    <row r="704" spans="8:23">
      <c r="H704" s="17"/>
      <c r="I704" s="17"/>
      <c r="J704" s="17"/>
      <c r="V704" s="17"/>
      <c r="W704" s="17"/>
    </row>
    <row r="705" spans="8:23">
      <c r="H705" s="17"/>
      <c r="I705" s="17"/>
      <c r="J705" s="17"/>
      <c r="V705" s="17"/>
      <c r="W705" s="17"/>
    </row>
    <row r="706" spans="8:23">
      <c r="H706" s="17"/>
      <c r="I706" s="17"/>
      <c r="J706" s="17"/>
      <c r="V706" s="17"/>
      <c r="W706" s="17"/>
    </row>
    <row r="707" spans="8:23">
      <c r="H707" s="17"/>
      <c r="I707" s="17"/>
      <c r="J707" s="17"/>
      <c r="V707" s="17"/>
      <c r="W707" s="17"/>
    </row>
    <row r="708" spans="8:23">
      <c r="H708" s="17"/>
      <c r="I708" s="17"/>
      <c r="J708" s="17"/>
      <c r="V708" s="17"/>
      <c r="W708" s="17"/>
    </row>
    <row r="709" spans="8:23">
      <c r="H709" s="17"/>
      <c r="I709" s="17"/>
      <c r="J709" s="17"/>
      <c r="V709" s="17"/>
      <c r="W709" s="17"/>
    </row>
    <row r="710" spans="8:23">
      <c r="H710" s="17"/>
      <c r="I710" s="17"/>
      <c r="J710" s="17"/>
      <c r="V710" s="17"/>
      <c r="W710" s="17"/>
    </row>
    <row r="711" spans="8:23">
      <c r="H711" s="17"/>
      <c r="I711" s="17"/>
      <c r="J711" s="17"/>
      <c r="V711" s="17"/>
      <c r="W711" s="17"/>
    </row>
    <row r="712" spans="8:23">
      <c r="H712" s="17"/>
      <c r="I712" s="17"/>
      <c r="J712" s="17"/>
      <c r="V712" s="17"/>
      <c r="W712" s="17"/>
    </row>
    <row r="713" spans="8:23">
      <c r="H713" s="17"/>
      <c r="I713" s="17"/>
      <c r="J713" s="17"/>
      <c r="V713" s="17"/>
      <c r="W713" s="17"/>
    </row>
    <row r="714" spans="8:23">
      <c r="H714" s="17"/>
      <c r="I714" s="17"/>
      <c r="J714" s="17"/>
      <c r="V714" s="17"/>
      <c r="W714" s="17"/>
    </row>
    <row r="715" spans="8:23">
      <c r="H715" s="17"/>
      <c r="I715" s="17"/>
      <c r="J715" s="17"/>
      <c r="V715" s="17"/>
      <c r="W715" s="17"/>
    </row>
    <row r="716" spans="8:23">
      <c r="H716" s="17"/>
      <c r="I716" s="17"/>
      <c r="J716" s="17"/>
      <c r="V716" s="17"/>
      <c r="W716" s="17"/>
    </row>
    <row r="717" spans="8:23">
      <c r="H717" s="17"/>
      <c r="I717" s="17"/>
      <c r="J717" s="17"/>
      <c r="V717" s="17"/>
      <c r="W717" s="17"/>
    </row>
    <row r="718" spans="8:23">
      <c r="H718" s="17"/>
      <c r="I718" s="17"/>
      <c r="J718" s="17"/>
      <c r="V718" s="17"/>
      <c r="W718" s="17"/>
    </row>
    <row r="719" spans="8:23">
      <c r="H719" s="17"/>
      <c r="I719" s="17"/>
      <c r="J719" s="17"/>
      <c r="V719" s="17"/>
      <c r="W719" s="17"/>
    </row>
    <row r="720" spans="8:23">
      <c r="H720" s="17"/>
      <c r="I720" s="17"/>
      <c r="J720" s="17"/>
      <c r="V720" s="17"/>
      <c r="W720" s="17"/>
    </row>
    <row r="721" spans="8:23">
      <c r="H721" s="17"/>
      <c r="I721" s="17"/>
      <c r="J721" s="17"/>
      <c r="V721" s="17"/>
      <c r="W721" s="17"/>
    </row>
    <row r="722" spans="8:23">
      <c r="H722" s="17"/>
      <c r="I722" s="17"/>
      <c r="J722" s="17"/>
      <c r="V722" s="17"/>
      <c r="W722" s="17"/>
    </row>
    <row r="723" spans="8:23">
      <c r="H723" s="17"/>
      <c r="I723" s="17"/>
      <c r="J723" s="17"/>
      <c r="V723" s="17"/>
      <c r="W723" s="17"/>
    </row>
    <row r="724" spans="8:23">
      <c r="H724" s="17"/>
      <c r="I724" s="17"/>
      <c r="J724" s="17"/>
      <c r="V724" s="17"/>
      <c r="W724" s="17"/>
    </row>
    <row r="725" spans="8:23">
      <c r="H725" s="17"/>
      <c r="I725" s="17"/>
      <c r="J725" s="17"/>
      <c r="V725" s="17"/>
      <c r="W725" s="17"/>
    </row>
    <row r="726" spans="8:23">
      <c r="H726" s="17"/>
      <c r="I726" s="17"/>
      <c r="J726" s="17"/>
      <c r="V726" s="17"/>
      <c r="W726" s="17"/>
    </row>
    <row r="727" spans="8:23">
      <c r="H727" s="17"/>
      <c r="I727" s="17"/>
      <c r="J727" s="17"/>
      <c r="V727" s="17"/>
      <c r="W727" s="17"/>
    </row>
    <row r="728" spans="8:23">
      <c r="H728" s="17"/>
      <c r="I728" s="17"/>
      <c r="J728" s="17"/>
      <c r="V728" s="17"/>
      <c r="W728" s="17"/>
    </row>
    <row r="729" spans="8:23">
      <c r="H729" s="17"/>
      <c r="I729" s="17"/>
      <c r="J729" s="17"/>
      <c r="V729" s="17"/>
      <c r="W729" s="17"/>
    </row>
    <row r="730" spans="8:23">
      <c r="H730" s="17"/>
      <c r="I730" s="17"/>
      <c r="J730" s="17"/>
      <c r="V730" s="17"/>
      <c r="W730" s="17"/>
    </row>
    <row r="731" spans="8:23">
      <c r="H731" s="17"/>
      <c r="I731" s="17"/>
      <c r="J731" s="17"/>
      <c r="V731" s="17"/>
      <c r="W731" s="17"/>
    </row>
    <row r="732" spans="8:23">
      <c r="H732" s="17"/>
      <c r="I732" s="17"/>
      <c r="J732" s="17"/>
      <c r="V732" s="17"/>
      <c r="W732" s="17"/>
    </row>
    <row r="733" spans="8:23">
      <c r="H733" s="17"/>
      <c r="I733" s="17"/>
      <c r="J733" s="17"/>
      <c r="V733" s="17"/>
      <c r="W733" s="17"/>
    </row>
    <row r="734" spans="8:23">
      <c r="H734" s="17"/>
      <c r="I734" s="17"/>
      <c r="J734" s="17"/>
      <c r="V734" s="17"/>
      <c r="W734" s="17"/>
    </row>
    <row r="735" spans="8:23">
      <c r="H735" s="17"/>
      <c r="I735" s="17"/>
      <c r="J735" s="17"/>
      <c r="V735" s="17"/>
      <c r="W735" s="17"/>
    </row>
    <row r="736" spans="8:23">
      <c r="H736" s="17"/>
      <c r="I736" s="17"/>
      <c r="J736" s="17"/>
      <c r="V736" s="17"/>
      <c r="W736" s="17"/>
    </row>
    <row r="737" spans="8:23">
      <c r="H737" s="17"/>
      <c r="I737" s="17"/>
      <c r="J737" s="17"/>
      <c r="V737" s="17"/>
      <c r="W737" s="17"/>
    </row>
    <row r="738" spans="8:23">
      <c r="H738" s="17"/>
      <c r="I738" s="17"/>
      <c r="J738" s="17"/>
      <c r="V738" s="17"/>
      <c r="W738" s="17"/>
    </row>
    <row r="739" spans="8:23">
      <c r="H739" s="17"/>
      <c r="I739" s="17"/>
      <c r="J739" s="17"/>
      <c r="V739" s="17"/>
      <c r="W739" s="17"/>
    </row>
    <row r="740" spans="8:23">
      <c r="H740" s="17"/>
      <c r="I740" s="17"/>
      <c r="J740" s="17"/>
      <c r="V740" s="17"/>
      <c r="W740" s="17"/>
    </row>
    <row r="741" spans="8:23">
      <c r="H741" s="17"/>
      <c r="I741" s="17"/>
      <c r="J741" s="17"/>
      <c r="V741" s="17"/>
      <c r="W741" s="17"/>
    </row>
    <row r="742" spans="8:23">
      <c r="H742" s="17"/>
      <c r="I742" s="17"/>
      <c r="J742" s="17"/>
      <c r="V742" s="17"/>
      <c r="W742" s="17"/>
    </row>
    <row r="743" spans="8:23">
      <c r="H743" s="17"/>
      <c r="I743" s="17"/>
      <c r="J743" s="17"/>
      <c r="V743" s="17"/>
      <c r="W743" s="17"/>
    </row>
    <row r="744" spans="8:23">
      <c r="H744" s="17"/>
      <c r="I744" s="17"/>
      <c r="J744" s="17"/>
      <c r="V744" s="17"/>
      <c r="W744" s="17"/>
    </row>
    <row r="745" spans="8:23">
      <c r="H745" s="17"/>
      <c r="I745" s="17"/>
      <c r="J745" s="17"/>
      <c r="V745" s="17"/>
      <c r="W745" s="17"/>
    </row>
    <row r="746" spans="8:23">
      <c r="H746" s="17"/>
      <c r="I746" s="17"/>
      <c r="J746" s="17"/>
      <c r="V746" s="17"/>
      <c r="W746" s="17"/>
    </row>
    <row r="747" spans="8:23">
      <c r="H747" s="17"/>
      <c r="I747" s="17"/>
      <c r="J747" s="17"/>
      <c r="V747" s="17"/>
      <c r="W747" s="17"/>
    </row>
    <row r="748" spans="8:23">
      <c r="H748" s="17"/>
      <c r="I748" s="17"/>
      <c r="J748" s="17"/>
      <c r="V748" s="17"/>
      <c r="W748" s="17"/>
    </row>
    <row r="749" spans="8:23">
      <c r="H749" s="17"/>
      <c r="I749" s="17"/>
      <c r="J749" s="17"/>
      <c r="V749" s="17"/>
      <c r="W749" s="17"/>
    </row>
    <row r="750" spans="8:23">
      <c r="H750" s="17"/>
      <c r="I750" s="17"/>
      <c r="J750" s="17"/>
      <c r="V750" s="17"/>
      <c r="W750" s="17"/>
    </row>
    <row r="751" spans="8:23">
      <c r="H751" s="17"/>
      <c r="I751" s="17"/>
      <c r="J751" s="17"/>
      <c r="V751" s="17"/>
      <c r="W751" s="17"/>
    </row>
    <row r="752" spans="8:23">
      <c r="H752" s="17"/>
      <c r="I752" s="17"/>
      <c r="J752" s="17"/>
      <c r="V752" s="17"/>
      <c r="W752" s="17"/>
    </row>
    <row r="753" spans="8:23">
      <c r="H753" s="17"/>
      <c r="I753" s="17"/>
      <c r="J753" s="17"/>
      <c r="V753" s="17"/>
      <c r="W753" s="17"/>
    </row>
    <row r="754" spans="8:23">
      <c r="H754" s="17"/>
      <c r="I754" s="17"/>
      <c r="J754" s="17"/>
      <c r="V754" s="17"/>
      <c r="W754" s="17"/>
    </row>
    <row r="755" spans="8:23">
      <c r="H755" s="17"/>
      <c r="I755" s="17"/>
      <c r="J755" s="17"/>
      <c r="V755" s="17"/>
      <c r="W755" s="17"/>
    </row>
    <row r="756" spans="8:23">
      <c r="H756" s="17"/>
      <c r="I756" s="17"/>
      <c r="J756" s="17"/>
      <c r="V756" s="17"/>
      <c r="W756" s="17"/>
    </row>
    <row r="757" spans="8:23">
      <c r="H757" s="17"/>
      <c r="I757" s="17"/>
      <c r="J757" s="17"/>
      <c r="V757" s="17"/>
      <c r="W757" s="17"/>
    </row>
    <row r="758" spans="8:23">
      <c r="H758" s="17"/>
      <c r="I758" s="17"/>
      <c r="J758" s="17"/>
      <c r="V758" s="17"/>
      <c r="W758" s="17"/>
    </row>
    <row r="759" spans="8:23">
      <c r="H759" s="17"/>
      <c r="I759" s="17"/>
      <c r="J759" s="17"/>
      <c r="V759" s="17"/>
      <c r="W759" s="17"/>
    </row>
    <row r="760" spans="8:23">
      <c r="H760" s="17"/>
      <c r="I760" s="17"/>
      <c r="J760" s="17"/>
      <c r="V760" s="17"/>
      <c r="W760" s="17"/>
    </row>
    <row r="761" spans="8:23">
      <c r="H761" s="17"/>
      <c r="I761" s="17"/>
      <c r="J761" s="17"/>
      <c r="V761" s="17"/>
      <c r="W761" s="17"/>
    </row>
    <row r="762" spans="8:23">
      <c r="H762" s="17"/>
      <c r="I762" s="17"/>
      <c r="J762" s="17"/>
      <c r="V762" s="17"/>
      <c r="W762" s="17"/>
    </row>
    <row r="763" spans="8:23">
      <c r="H763" s="17"/>
      <c r="I763" s="17"/>
      <c r="J763" s="17"/>
      <c r="V763" s="17"/>
      <c r="W763" s="17"/>
    </row>
    <row r="764" spans="8:23">
      <c r="H764" s="17"/>
      <c r="I764" s="17"/>
      <c r="J764" s="17"/>
      <c r="V764" s="17"/>
      <c r="W764" s="17"/>
    </row>
    <row r="765" spans="8:23">
      <c r="H765" s="17"/>
      <c r="I765" s="17"/>
      <c r="J765" s="17"/>
      <c r="V765" s="17"/>
      <c r="W765" s="17"/>
    </row>
    <row r="766" spans="8:23">
      <c r="H766" s="17"/>
      <c r="I766" s="17"/>
      <c r="J766" s="17"/>
      <c r="V766" s="17"/>
      <c r="W766" s="17"/>
    </row>
    <row r="767" spans="8:23">
      <c r="H767" s="17"/>
      <c r="I767" s="17"/>
      <c r="J767" s="17"/>
      <c r="V767" s="17"/>
      <c r="W767" s="17"/>
    </row>
    <row r="768" spans="8:23">
      <c r="H768" s="17"/>
      <c r="I768" s="17"/>
      <c r="J768" s="17"/>
      <c r="V768" s="17"/>
      <c r="W768" s="17"/>
    </row>
    <row r="769" spans="8:23">
      <c r="H769" s="17"/>
      <c r="I769" s="17"/>
      <c r="J769" s="17"/>
      <c r="V769" s="17"/>
      <c r="W769" s="17"/>
    </row>
    <row r="770" spans="8:23">
      <c r="H770" s="17"/>
      <c r="I770" s="17"/>
      <c r="J770" s="17"/>
      <c r="V770" s="17"/>
      <c r="W770" s="17"/>
    </row>
    <row r="771" spans="8:23">
      <c r="H771" s="17"/>
      <c r="I771" s="17"/>
      <c r="J771" s="17"/>
      <c r="V771" s="17"/>
      <c r="W771" s="17"/>
    </row>
    <row r="772" spans="8:23">
      <c r="H772" s="17"/>
      <c r="I772" s="17"/>
      <c r="J772" s="17"/>
      <c r="V772" s="17"/>
      <c r="W772" s="17"/>
    </row>
    <row r="773" spans="8:23">
      <c r="H773" s="17"/>
      <c r="I773" s="17"/>
      <c r="J773" s="17"/>
      <c r="V773" s="17"/>
      <c r="W773" s="17"/>
    </row>
    <row r="774" spans="8:23">
      <c r="H774" s="17"/>
      <c r="I774" s="17"/>
      <c r="J774" s="17"/>
      <c r="V774" s="17"/>
      <c r="W774" s="17"/>
    </row>
    <row r="775" spans="8:23">
      <c r="H775" s="17"/>
      <c r="I775" s="17"/>
      <c r="J775" s="17"/>
      <c r="V775" s="17"/>
      <c r="W775" s="17"/>
    </row>
    <row r="776" spans="8:23">
      <c r="H776" s="17"/>
      <c r="I776" s="17"/>
      <c r="J776" s="17"/>
      <c r="V776" s="17"/>
      <c r="W776" s="17"/>
    </row>
    <row r="777" spans="8:23">
      <c r="H777" s="17"/>
      <c r="I777" s="17"/>
      <c r="J777" s="17"/>
      <c r="V777" s="17"/>
      <c r="W777" s="17"/>
    </row>
    <row r="778" spans="8:23">
      <c r="H778" s="17"/>
      <c r="I778" s="17"/>
      <c r="J778" s="17"/>
      <c r="V778" s="17"/>
      <c r="W778" s="17"/>
    </row>
    <row r="779" spans="8:23">
      <c r="H779" s="17"/>
      <c r="I779" s="17"/>
      <c r="J779" s="17"/>
      <c r="V779" s="17"/>
      <c r="W779" s="17"/>
    </row>
    <row r="780" spans="8:23">
      <c r="H780" s="17"/>
      <c r="I780" s="17"/>
      <c r="J780" s="17"/>
      <c r="V780" s="17"/>
      <c r="W780" s="17"/>
    </row>
    <row r="781" spans="8:23">
      <c r="H781" s="17"/>
      <c r="I781" s="17"/>
      <c r="J781" s="17"/>
      <c r="V781" s="17"/>
      <c r="W781" s="17"/>
    </row>
    <row r="782" spans="8:23">
      <c r="H782" s="17"/>
      <c r="I782" s="17"/>
      <c r="J782" s="17"/>
      <c r="V782" s="17"/>
      <c r="W782" s="17"/>
    </row>
    <row r="783" spans="8:23">
      <c r="H783" s="17"/>
      <c r="I783" s="17"/>
      <c r="J783" s="17"/>
      <c r="V783" s="17"/>
      <c r="W783" s="17"/>
    </row>
    <row r="784" spans="8:23">
      <c r="H784" s="17"/>
      <c r="I784" s="17"/>
      <c r="J784" s="17"/>
      <c r="V784" s="17"/>
      <c r="W784" s="17"/>
    </row>
    <row r="785" spans="8:23">
      <c r="H785" s="17"/>
      <c r="I785" s="17"/>
      <c r="J785" s="17"/>
      <c r="V785" s="17"/>
      <c r="W785" s="17"/>
    </row>
    <row r="786" spans="8:23">
      <c r="H786" s="17"/>
      <c r="I786" s="17"/>
      <c r="J786" s="17"/>
      <c r="V786" s="17"/>
      <c r="W786" s="17"/>
    </row>
    <row r="787" spans="8:23">
      <c r="H787" s="17"/>
      <c r="I787" s="17"/>
      <c r="J787" s="17"/>
      <c r="V787" s="17"/>
      <c r="W787" s="17"/>
    </row>
    <row r="788" spans="8:23">
      <c r="H788" s="17"/>
      <c r="I788" s="17"/>
      <c r="J788" s="17"/>
      <c r="V788" s="17"/>
      <c r="W788" s="17"/>
    </row>
    <row r="789" spans="8:23">
      <c r="H789" s="17"/>
      <c r="I789" s="17"/>
      <c r="J789" s="17"/>
      <c r="V789" s="17"/>
      <c r="W789" s="17"/>
    </row>
    <row r="790" spans="8:23">
      <c r="H790" s="17"/>
      <c r="I790" s="17"/>
      <c r="J790" s="17"/>
      <c r="V790" s="17"/>
      <c r="W790" s="17"/>
    </row>
    <row r="791" spans="8:23">
      <c r="H791" s="17"/>
      <c r="I791" s="17"/>
      <c r="J791" s="17"/>
      <c r="V791" s="17"/>
      <c r="W791" s="17"/>
    </row>
    <row r="792" spans="8:23">
      <c r="H792" s="17"/>
      <c r="I792" s="17"/>
      <c r="J792" s="17"/>
      <c r="V792" s="17"/>
      <c r="W792" s="17"/>
    </row>
    <row r="793" spans="8:23">
      <c r="H793" s="17"/>
      <c r="I793" s="17"/>
      <c r="J793" s="17"/>
      <c r="V793" s="17"/>
      <c r="W793" s="17"/>
    </row>
    <row r="794" spans="8:23">
      <c r="H794" s="17"/>
      <c r="I794" s="17"/>
      <c r="J794" s="17"/>
      <c r="V794" s="17"/>
      <c r="W794" s="17"/>
    </row>
    <row r="795" spans="8:23">
      <c r="H795" s="17"/>
      <c r="I795" s="17"/>
      <c r="J795" s="17"/>
      <c r="V795" s="17"/>
      <c r="W795" s="17"/>
    </row>
    <row r="796" spans="8:23">
      <c r="H796" s="17"/>
      <c r="I796" s="17"/>
      <c r="J796" s="17"/>
      <c r="V796" s="17"/>
      <c r="W796" s="17"/>
    </row>
    <row r="797" spans="8:23">
      <c r="H797" s="17"/>
      <c r="I797" s="17"/>
      <c r="J797" s="17"/>
      <c r="V797" s="17"/>
      <c r="W797" s="17"/>
    </row>
    <row r="798" spans="8:23">
      <c r="H798" s="17"/>
      <c r="I798" s="17"/>
      <c r="J798" s="17"/>
      <c r="V798" s="17"/>
      <c r="W798" s="17"/>
    </row>
    <row r="799" spans="8:23">
      <c r="H799" s="17"/>
      <c r="I799" s="17"/>
      <c r="J799" s="17"/>
      <c r="V799" s="17"/>
      <c r="W799" s="17"/>
    </row>
    <row r="800" spans="8:23">
      <c r="H800" s="17"/>
      <c r="I800" s="17"/>
      <c r="J800" s="17"/>
      <c r="V800" s="17"/>
      <c r="W800" s="17"/>
    </row>
    <row r="801" spans="8:23">
      <c r="H801" s="17"/>
      <c r="I801" s="17"/>
      <c r="J801" s="17"/>
      <c r="V801" s="17"/>
      <c r="W801" s="17"/>
    </row>
    <row r="802" spans="8:23">
      <c r="H802" s="17"/>
      <c r="I802" s="17"/>
      <c r="J802" s="17"/>
      <c r="V802" s="17"/>
      <c r="W802" s="17"/>
    </row>
    <row r="803" spans="8:23">
      <c r="H803" s="17"/>
      <c r="I803" s="17"/>
      <c r="J803" s="17"/>
      <c r="V803" s="17"/>
      <c r="W803" s="17"/>
    </row>
    <row r="804" spans="8:23">
      <c r="H804" s="17"/>
      <c r="I804" s="17"/>
      <c r="J804" s="17"/>
      <c r="V804" s="17"/>
      <c r="W804" s="17"/>
    </row>
    <row r="805" spans="8:23">
      <c r="H805" s="17"/>
      <c r="I805" s="17"/>
      <c r="J805" s="17"/>
      <c r="V805" s="17"/>
      <c r="W805" s="17"/>
    </row>
    <row r="806" spans="8:23">
      <c r="H806" s="17"/>
      <c r="I806" s="17"/>
      <c r="J806" s="17"/>
      <c r="V806" s="17"/>
      <c r="W806" s="17"/>
    </row>
    <row r="807" spans="8:23">
      <c r="H807" s="17"/>
      <c r="I807" s="17"/>
      <c r="J807" s="17"/>
      <c r="V807" s="17"/>
      <c r="W807" s="17"/>
    </row>
    <row r="808" spans="8:23">
      <c r="H808" s="17"/>
      <c r="I808" s="17"/>
      <c r="J808" s="17"/>
      <c r="V808" s="17"/>
      <c r="W808" s="17"/>
    </row>
    <row r="809" spans="8:23">
      <c r="H809" s="17"/>
      <c r="I809" s="17"/>
      <c r="J809" s="17"/>
      <c r="V809" s="17"/>
      <c r="W809" s="17"/>
    </row>
    <row r="810" spans="8:23">
      <c r="H810" s="17"/>
      <c r="I810" s="17"/>
      <c r="J810" s="17"/>
      <c r="V810" s="17"/>
      <c r="W810" s="17"/>
    </row>
    <row r="811" spans="8:23">
      <c r="H811" s="17"/>
      <c r="I811" s="17"/>
      <c r="J811" s="17"/>
      <c r="V811" s="17"/>
      <c r="W811" s="17"/>
    </row>
    <row r="812" spans="8:23">
      <c r="H812" s="17"/>
      <c r="I812" s="17"/>
      <c r="J812" s="17"/>
      <c r="V812" s="17"/>
      <c r="W812" s="17"/>
    </row>
    <row r="813" spans="8:23">
      <c r="H813" s="17"/>
      <c r="I813" s="17"/>
      <c r="J813" s="17"/>
      <c r="V813" s="17"/>
      <c r="W813" s="17"/>
    </row>
    <row r="814" spans="8:23">
      <c r="H814" s="17"/>
      <c r="I814" s="17"/>
      <c r="J814" s="17"/>
      <c r="V814" s="17"/>
      <c r="W814" s="17"/>
    </row>
    <row r="815" spans="8:23">
      <c r="H815" s="17"/>
      <c r="I815" s="17"/>
      <c r="J815" s="17"/>
      <c r="V815" s="17"/>
      <c r="W815" s="17"/>
    </row>
    <row r="816" spans="8:23">
      <c r="H816" s="17"/>
      <c r="I816" s="17"/>
      <c r="J816" s="17"/>
      <c r="V816" s="17"/>
      <c r="W816" s="17"/>
    </row>
    <row r="817" spans="8:23">
      <c r="H817" s="17"/>
      <c r="I817" s="17"/>
      <c r="J817" s="17"/>
      <c r="V817" s="17"/>
      <c r="W817" s="17"/>
    </row>
    <row r="818" spans="8:23">
      <c r="H818" s="17"/>
      <c r="I818" s="17"/>
      <c r="J818" s="17"/>
      <c r="V818" s="17"/>
      <c r="W818" s="17"/>
    </row>
    <row r="819" spans="8:23">
      <c r="H819" s="17"/>
      <c r="I819" s="17"/>
      <c r="J819" s="17"/>
      <c r="V819" s="17"/>
      <c r="W819" s="17"/>
    </row>
    <row r="820" spans="8:23">
      <c r="H820" s="17"/>
      <c r="I820" s="17"/>
      <c r="J820" s="17"/>
      <c r="V820" s="17"/>
      <c r="W820" s="17"/>
    </row>
    <row r="821" spans="8:23">
      <c r="H821" s="17"/>
      <c r="I821" s="17"/>
      <c r="J821" s="17"/>
      <c r="V821" s="17"/>
      <c r="W821" s="17"/>
    </row>
    <row r="822" spans="8:23">
      <c r="H822" s="17"/>
      <c r="I822" s="17"/>
      <c r="J822" s="17"/>
      <c r="V822" s="17"/>
      <c r="W822" s="17"/>
    </row>
    <row r="823" spans="8:23">
      <c r="H823" s="17"/>
      <c r="I823" s="17"/>
      <c r="J823" s="17"/>
      <c r="V823" s="17"/>
      <c r="W823" s="17"/>
    </row>
    <row r="824" spans="8:23">
      <c r="H824" s="17"/>
      <c r="I824" s="17"/>
      <c r="J824" s="17"/>
      <c r="V824" s="17"/>
      <c r="W824" s="17"/>
    </row>
    <row r="825" spans="8:23">
      <c r="H825" s="17"/>
      <c r="I825" s="17"/>
      <c r="J825" s="17"/>
      <c r="V825" s="17"/>
      <c r="W825" s="17"/>
    </row>
    <row r="826" spans="8:23">
      <c r="H826" s="17"/>
      <c r="I826" s="17"/>
      <c r="J826" s="17"/>
      <c r="V826" s="17"/>
      <c r="W826" s="17"/>
    </row>
    <row r="827" spans="8:23">
      <c r="H827" s="17"/>
      <c r="I827" s="17"/>
      <c r="J827" s="17"/>
      <c r="V827" s="17"/>
      <c r="W827" s="17"/>
    </row>
    <row r="828" spans="8:23">
      <c r="H828" s="17"/>
      <c r="I828" s="17"/>
      <c r="J828" s="17"/>
      <c r="V828" s="17"/>
      <c r="W828" s="17"/>
    </row>
    <row r="829" spans="8:23">
      <c r="H829" s="17"/>
      <c r="I829" s="17"/>
      <c r="J829" s="17"/>
      <c r="V829" s="17"/>
      <c r="W829" s="17"/>
    </row>
    <row r="830" spans="8:23">
      <c r="H830" s="17"/>
      <c r="I830" s="17"/>
      <c r="J830" s="17"/>
      <c r="V830" s="17"/>
      <c r="W830" s="17"/>
    </row>
    <row r="831" spans="8:23">
      <c r="H831" s="17"/>
      <c r="I831" s="17"/>
      <c r="J831" s="17"/>
      <c r="V831" s="17"/>
      <c r="W831" s="17"/>
    </row>
    <row r="832" spans="8:23">
      <c r="H832" s="17"/>
      <c r="I832" s="17"/>
      <c r="J832" s="17"/>
      <c r="V832" s="17"/>
      <c r="W832" s="17"/>
    </row>
    <row r="833" spans="8:23">
      <c r="H833" s="17"/>
      <c r="I833" s="17"/>
      <c r="J833" s="17"/>
      <c r="V833" s="17"/>
      <c r="W833" s="17"/>
    </row>
    <row r="834" spans="8:23">
      <c r="H834" s="17"/>
      <c r="I834" s="17"/>
      <c r="J834" s="17"/>
      <c r="V834" s="17"/>
      <c r="W834" s="17"/>
    </row>
    <row r="835" spans="8:23">
      <c r="H835" s="17"/>
      <c r="I835" s="17"/>
      <c r="J835" s="17"/>
      <c r="V835" s="17"/>
      <c r="W835" s="17"/>
    </row>
    <row r="836" spans="8:23">
      <c r="H836" s="17"/>
      <c r="I836" s="17"/>
      <c r="J836" s="17"/>
      <c r="V836" s="17"/>
      <c r="W836" s="17"/>
    </row>
    <row r="837" spans="8:23">
      <c r="H837" s="17"/>
      <c r="I837" s="17"/>
      <c r="J837" s="17"/>
      <c r="V837" s="17"/>
      <c r="W837" s="17"/>
    </row>
    <row r="838" spans="8:23">
      <c r="H838" s="17"/>
      <c r="I838" s="17"/>
      <c r="J838" s="17"/>
      <c r="V838" s="17"/>
      <c r="W838" s="17"/>
    </row>
    <row r="839" spans="8:23">
      <c r="H839" s="17"/>
      <c r="I839" s="17"/>
      <c r="J839" s="17"/>
      <c r="V839" s="17"/>
      <c r="W839" s="17"/>
    </row>
    <row r="840" spans="8:23">
      <c r="H840" s="17"/>
      <c r="I840" s="17"/>
      <c r="J840" s="17"/>
      <c r="V840" s="17"/>
      <c r="W840" s="17"/>
    </row>
    <row r="841" spans="8:23">
      <c r="H841" s="17"/>
      <c r="I841" s="17"/>
      <c r="J841" s="17"/>
      <c r="V841" s="17"/>
      <c r="W841" s="17"/>
    </row>
    <row r="842" spans="8:23">
      <c r="H842" s="17"/>
      <c r="I842" s="17"/>
      <c r="J842" s="17"/>
      <c r="V842" s="17"/>
      <c r="W842" s="17"/>
    </row>
    <row r="843" spans="8:23">
      <c r="H843" s="17"/>
      <c r="I843" s="17"/>
      <c r="J843" s="17"/>
      <c r="V843" s="17"/>
      <c r="W843" s="17"/>
    </row>
    <row r="844" spans="8:23">
      <c r="H844" s="17"/>
      <c r="I844" s="17"/>
      <c r="J844" s="17"/>
      <c r="V844" s="17"/>
      <c r="W844" s="17"/>
    </row>
    <row r="845" spans="8:23">
      <c r="H845" s="17"/>
      <c r="I845" s="17"/>
      <c r="J845" s="17"/>
      <c r="V845" s="17"/>
      <c r="W845" s="17"/>
    </row>
    <row r="846" spans="8:23">
      <c r="H846" s="17"/>
      <c r="I846" s="17"/>
      <c r="J846" s="17"/>
      <c r="V846" s="17"/>
      <c r="W846" s="17"/>
    </row>
    <row r="847" spans="8:23">
      <c r="H847" s="17"/>
      <c r="I847" s="17"/>
      <c r="J847" s="17"/>
      <c r="V847" s="17"/>
      <c r="W847" s="17"/>
    </row>
    <row r="848" spans="8:23">
      <c r="H848" s="17"/>
      <c r="I848" s="17"/>
      <c r="J848" s="17"/>
      <c r="V848" s="17"/>
      <c r="W848" s="17"/>
    </row>
    <row r="849" spans="8:23">
      <c r="H849" s="17"/>
      <c r="I849" s="17"/>
      <c r="J849" s="17"/>
      <c r="V849" s="17"/>
      <c r="W849" s="17"/>
    </row>
    <row r="850" spans="8:23">
      <c r="H850" s="17"/>
      <c r="I850" s="17"/>
      <c r="J850" s="17"/>
      <c r="V850" s="17"/>
      <c r="W850" s="17"/>
    </row>
    <row r="851" spans="8:23">
      <c r="H851" s="17"/>
      <c r="I851" s="17"/>
      <c r="J851" s="17"/>
      <c r="V851" s="17"/>
      <c r="W851" s="17"/>
    </row>
    <row r="852" spans="8:23">
      <c r="H852" s="17"/>
      <c r="I852" s="17"/>
      <c r="J852" s="17"/>
      <c r="V852" s="17"/>
      <c r="W852" s="17"/>
    </row>
    <row r="853" spans="8:23">
      <c r="H853" s="17"/>
      <c r="I853" s="17"/>
      <c r="J853" s="17"/>
      <c r="V853" s="17"/>
      <c r="W853" s="17"/>
    </row>
    <row r="854" spans="8:23">
      <c r="H854" s="17"/>
      <c r="I854" s="17"/>
      <c r="J854" s="17"/>
      <c r="V854" s="17"/>
      <c r="W854" s="17"/>
    </row>
    <row r="855" spans="8:23">
      <c r="H855" s="17"/>
      <c r="I855" s="17"/>
      <c r="J855" s="17"/>
      <c r="V855" s="17"/>
      <c r="W855" s="17"/>
    </row>
    <row r="856" spans="8:23">
      <c r="H856" s="17"/>
      <c r="I856" s="17"/>
      <c r="J856" s="17"/>
      <c r="V856" s="17"/>
      <c r="W856" s="17"/>
    </row>
    <row r="857" spans="8:23">
      <c r="H857" s="17"/>
      <c r="I857" s="17"/>
      <c r="J857" s="17"/>
      <c r="V857" s="17"/>
      <c r="W857" s="17"/>
    </row>
    <row r="858" spans="8:23">
      <c r="H858" s="17"/>
      <c r="I858" s="17"/>
      <c r="J858" s="17"/>
      <c r="V858" s="17"/>
      <c r="W858" s="17"/>
    </row>
    <row r="859" spans="8:23">
      <c r="H859" s="17"/>
      <c r="I859" s="17"/>
      <c r="J859" s="17"/>
      <c r="V859" s="17"/>
      <c r="W859" s="17"/>
    </row>
    <row r="860" spans="8:23">
      <c r="H860" s="17"/>
      <c r="I860" s="17"/>
      <c r="J860" s="17"/>
      <c r="V860" s="17"/>
      <c r="W860" s="17"/>
    </row>
    <row r="861" spans="8:23">
      <c r="H861" s="17"/>
      <c r="I861" s="17"/>
      <c r="J861" s="17"/>
      <c r="V861" s="17"/>
      <c r="W861" s="17"/>
    </row>
    <row r="862" spans="8:23">
      <c r="H862" s="17"/>
      <c r="I862" s="17"/>
      <c r="J862" s="17"/>
      <c r="V862" s="17"/>
      <c r="W862" s="17"/>
    </row>
    <row r="863" spans="8:23">
      <c r="H863" s="17"/>
      <c r="I863" s="17"/>
      <c r="J863" s="17"/>
      <c r="V863" s="17"/>
      <c r="W863" s="17"/>
    </row>
    <row r="864" spans="8:23">
      <c r="H864" s="17"/>
      <c r="I864" s="17"/>
      <c r="J864" s="17"/>
      <c r="V864" s="17"/>
      <c r="W864" s="17"/>
    </row>
    <row r="865" spans="8:23">
      <c r="H865" s="17"/>
      <c r="I865" s="17"/>
      <c r="J865" s="17"/>
      <c r="V865" s="17"/>
      <c r="W865" s="17"/>
    </row>
    <row r="866" spans="8:23">
      <c r="H866" s="17"/>
      <c r="I866" s="17"/>
      <c r="J866" s="17"/>
      <c r="V866" s="17"/>
      <c r="W866" s="17"/>
    </row>
    <row r="867" spans="8:23">
      <c r="H867" s="17"/>
      <c r="I867" s="17"/>
      <c r="J867" s="17"/>
      <c r="V867" s="17"/>
      <c r="W867" s="17"/>
    </row>
    <row r="868" spans="8:23">
      <c r="H868" s="17"/>
      <c r="I868" s="17"/>
      <c r="J868" s="17"/>
      <c r="V868" s="17"/>
      <c r="W868" s="17"/>
    </row>
    <row r="869" spans="8:23">
      <c r="H869" s="17"/>
      <c r="I869" s="17"/>
      <c r="J869" s="17"/>
      <c r="V869" s="17"/>
      <c r="W869" s="17"/>
    </row>
    <row r="870" spans="8:23">
      <c r="H870" s="17"/>
      <c r="I870" s="17"/>
      <c r="J870" s="17"/>
      <c r="V870" s="17"/>
      <c r="W870" s="17"/>
    </row>
    <row r="871" spans="8:23">
      <c r="H871" s="17"/>
      <c r="I871" s="17"/>
      <c r="J871" s="17"/>
      <c r="V871" s="17"/>
      <c r="W871" s="17"/>
    </row>
    <row r="872" spans="8:23">
      <c r="H872" s="17"/>
      <c r="I872" s="17"/>
      <c r="J872" s="17"/>
      <c r="V872" s="17"/>
      <c r="W872" s="17"/>
    </row>
    <row r="873" spans="8:23">
      <c r="H873" s="17"/>
      <c r="I873" s="17"/>
      <c r="J873" s="17"/>
      <c r="V873" s="17"/>
      <c r="W873" s="17"/>
    </row>
    <row r="874" spans="8:23">
      <c r="H874" s="17"/>
      <c r="I874" s="17"/>
      <c r="J874" s="17"/>
      <c r="V874" s="17"/>
      <c r="W874" s="17"/>
    </row>
    <row r="875" spans="8:23">
      <c r="H875" s="17"/>
      <c r="I875" s="17"/>
      <c r="J875" s="17"/>
      <c r="V875" s="17"/>
      <c r="W875" s="17"/>
    </row>
    <row r="876" spans="8:23">
      <c r="H876" s="17"/>
      <c r="I876" s="17"/>
      <c r="J876" s="17"/>
      <c r="V876" s="17"/>
      <c r="W876" s="17"/>
    </row>
    <row r="877" spans="8:23">
      <c r="H877" s="17"/>
      <c r="I877" s="17"/>
      <c r="J877" s="17"/>
      <c r="V877" s="17"/>
      <c r="W877" s="17"/>
    </row>
    <row r="878" spans="8:23">
      <c r="H878" s="17"/>
      <c r="I878" s="17"/>
      <c r="J878" s="17"/>
      <c r="V878" s="17"/>
      <c r="W878" s="17"/>
    </row>
    <row r="879" spans="8:23">
      <c r="H879" s="17"/>
      <c r="I879" s="17"/>
      <c r="J879" s="17"/>
      <c r="V879" s="17"/>
      <c r="W879" s="17"/>
    </row>
    <row r="880" spans="8:23">
      <c r="H880" s="17"/>
      <c r="I880" s="17"/>
      <c r="J880" s="17"/>
      <c r="V880" s="17"/>
      <c r="W880" s="17"/>
    </row>
    <row r="881" spans="8:23">
      <c r="H881" s="17"/>
      <c r="I881" s="17"/>
      <c r="J881" s="17"/>
      <c r="V881" s="17"/>
      <c r="W881" s="17"/>
    </row>
    <row r="882" spans="8:23">
      <c r="H882" s="17"/>
      <c r="I882" s="17"/>
      <c r="J882" s="17"/>
      <c r="V882" s="17"/>
      <c r="W882" s="17"/>
    </row>
    <row r="883" spans="8:23">
      <c r="H883" s="17"/>
      <c r="I883" s="17"/>
      <c r="J883" s="17"/>
      <c r="V883" s="17"/>
      <c r="W883" s="17"/>
    </row>
    <row r="884" spans="8:23">
      <c r="H884" s="17"/>
      <c r="I884" s="17"/>
      <c r="J884" s="17"/>
      <c r="V884" s="17"/>
      <c r="W884" s="17"/>
    </row>
    <row r="885" spans="8:23">
      <c r="H885" s="17"/>
      <c r="I885" s="17"/>
      <c r="J885" s="17"/>
      <c r="V885" s="17"/>
      <c r="W885" s="17"/>
    </row>
    <row r="886" spans="8:23">
      <c r="H886" s="17"/>
      <c r="I886" s="17"/>
      <c r="J886" s="17"/>
      <c r="V886" s="17"/>
      <c r="W886" s="17"/>
    </row>
    <row r="887" spans="8:23">
      <c r="H887" s="17"/>
      <c r="I887" s="17"/>
      <c r="J887" s="17"/>
      <c r="V887" s="17"/>
      <c r="W887" s="17"/>
    </row>
    <row r="888" spans="8:23">
      <c r="H888" s="17"/>
      <c r="I888" s="17"/>
      <c r="J888" s="17"/>
      <c r="V888" s="17"/>
      <c r="W888" s="17"/>
    </row>
    <row r="889" spans="8:23">
      <c r="H889" s="17"/>
      <c r="I889" s="17"/>
      <c r="J889" s="17"/>
      <c r="V889" s="17"/>
      <c r="W889" s="17"/>
    </row>
    <row r="890" spans="8:23">
      <c r="H890" s="17"/>
      <c r="I890" s="17"/>
      <c r="J890" s="17"/>
      <c r="V890" s="17"/>
      <c r="W890" s="17"/>
    </row>
    <row r="891" spans="8:23">
      <c r="H891" s="17"/>
      <c r="I891" s="17"/>
      <c r="J891" s="17"/>
      <c r="V891" s="17"/>
      <c r="W891" s="17"/>
    </row>
    <row r="892" spans="8:23">
      <c r="H892" s="17"/>
      <c r="I892" s="17"/>
      <c r="J892" s="17"/>
      <c r="V892" s="17"/>
      <c r="W892" s="17"/>
    </row>
    <row r="893" spans="8:23">
      <c r="H893" s="17"/>
      <c r="I893" s="17"/>
      <c r="J893" s="17"/>
      <c r="V893" s="17"/>
      <c r="W893" s="17"/>
    </row>
    <row r="894" spans="8:23">
      <c r="H894" s="17"/>
      <c r="I894" s="17"/>
      <c r="J894" s="17"/>
      <c r="V894" s="17"/>
      <c r="W894" s="17"/>
    </row>
    <row r="895" spans="8:23">
      <c r="H895" s="17"/>
      <c r="I895" s="17"/>
      <c r="J895" s="17"/>
      <c r="V895" s="17"/>
      <c r="W895" s="17"/>
    </row>
    <row r="896" spans="8:23">
      <c r="H896" s="17"/>
      <c r="I896" s="17"/>
      <c r="J896" s="17"/>
      <c r="V896" s="17"/>
      <c r="W896" s="17"/>
    </row>
    <row r="897" spans="8:23">
      <c r="H897" s="17"/>
      <c r="I897" s="17"/>
      <c r="J897" s="17"/>
      <c r="V897" s="17"/>
      <c r="W897" s="17"/>
    </row>
    <row r="898" spans="8:23">
      <c r="H898" s="17"/>
      <c r="I898" s="17"/>
      <c r="J898" s="17"/>
      <c r="V898" s="17"/>
      <c r="W898" s="17"/>
    </row>
    <row r="899" spans="8:23">
      <c r="H899" s="17"/>
      <c r="I899" s="17"/>
      <c r="J899" s="17"/>
      <c r="V899" s="17"/>
      <c r="W899" s="17"/>
    </row>
    <row r="900" spans="8:23">
      <c r="H900" s="17"/>
      <c r="I900" s="17"/>
      <c r="J900" s="17"/>
      <c r="V900" s="17"/>
      <c r="W900" s="17"/>
    </row>
    <row r="901" spans="8:23">
      <c r="H901" s="17"/>
      <c r="I901" s="17"/>
      <c r="J901" s="17"/>
      <c r="V901" s="17"/>
      <c r="W901" s="17"/>
    </row>
    <row r="902" spans="8:23">
      <c r="H902" s="17"/>
      <c r="I902" s="17"/>
      <c r="J902" s="17"/>
      <c r="V902" s="17"/>
      <c r="W902" s="17"/>
    </row>
    <row r="903" spans="8:23">
      <c r="H903" s="17"/>
      <c r="I903" s="17"/>
      <c r="J903" s="17"/>
      <c r="V903" s="17"/>
      <c r="W903" s="17"/>
    </row>
    <row r="904" spans="8:23">
      <c r="H904" s="17"/>
      <c r="I904" s="17"/>
      <c r="J904" s="17"/>
      <c r="V904" s="17"/>
      <c r="W904" s="17"/>
    </row>
    <row r="905" spans="8:23">
      <c r="H905" s="17"/>
      <c r="I905" s="17"/>
      <c r="J905" s="17"/>
      <c r="V905" s="17"/>
      <c r="W905" s="17"/>
    </row>
    <row r="906" spans="8:23">
      <c r="H906" s="17"/>
      <c r="I906" s="17"/>
      <c r="J906" s="17"/>
      <c r="V906" s="17"/>
      <c r="W906" s="17"/>
    </row>
    <row r="907" spans="8:23">
      <c r="H907" s="17"/>
      <c r="I907" s="17"/>
      <c r="J907" s="17"/>
      <c r="V907" s="17"/>
      <c r="W907" s="17"/>
    </row>
    <row r="908" spans="8:23">
      <c r="H908" s="17"/>
      <c r="I908" s="17"/>
      <c r="J908" s="17"/>
      <c r="V908" s="17"/>
      <c r="W908" s="17"/>
    </row>
    <row r="909" spans="8:23">
      <c r="H909" s="17"/>
      <c r="I909" s="17"/>
      <c r="J909" s="17"/>
      <c r="V909" s="17"/>
      <c r="W909" s="17"/>
    </row>
    <row r="910" spans="8:23">
      <c r="H910" s="17"/>
      <c r="I910" s="17"/>
      <c r="J910" s="17"/>
      <c r="V910" s="17"/>
      <c r="W910" s="17"/>
    </row>
    <row r="911" spans="8:23">
      <c r="H911" s="17"/>
      <c r="I911" s="17"/>
      <c r="J911" s="17"/>
      <c r="V911" s="17"/>
      <c r="W911" s="17"/>
    </row>
    <row r="912" spans="8:23">
      <c r="H912" s="17"/>
      <c r="I912" s="17"/>
      <c r="J912" s="17"/>
      <c r="V912" s="17"/>
      <c r="W912" s="17"/>
    </row>
    <row r="913" spans="8:23">
      <c r="H913" s="17"/>
      <c r="I913" s="17"/>
      <c r="J913" s="17"/>
      <c r="V913" s="17"/>
      <c r="W913" s="17"/>
    </row>
    <row r="914" spans="8:23">
      <c r="H914" s="17"/>
      <c r="I914" s="17"/>
      <c r="J914" s="17"/>
      <c r="V914" s="17"/>
      <c r="W914" s="17"/>
    </row>
    <row r="915" spans="8:23">
      <c r="H915" s="17"/>
      <c r="I915" s="17"/>
      <c r="J915" s="17"/>
      <c r="V915" s="17"/>
      <c r="W915" s="17"/>
    </row>
    <row r="916" spans="8:23">
      <c r="H916" s="17"/>
      <c r="I916" s="17"/>
      <c r="J916" s="17"/>
      <c r="V916" s="17"/>
      <c r="W916" s="17"/>
    </row>
    <row r="917" spans="8:23">
      <c r="H917" s="17"/>
      <c r="I917" s="17"/>
      <c r="J917" s="17"/>
      <c r="V917" s="17"/>
      <c r="W917" s="17"/>
    </row>
    <row r="918" spans="8:23">
      <c r="H918" s="17"/>
      <c r="I918" s="17"/>
      <c r="J918" s="17"/>
      <c r="V918" s="17"/>
      <c r="W918" s="17"/>
    </row>
    <row r="919" spans="8:23">
      <c r="H919" s="17"/>
      <c r="I919" s="17"/>
      <c r="J919" s="17"/>
      <c r="V919" s="17"/>
      <c r="W919" s="17"/>
    </row>
    <row r="920" spans="8:23">
      <c r="H920" s="17"/>
      <c r="I920" s="17"/>
      <c r="J920" s="17"/>
      <c r="V920" s="17"/>
      <c r="W920" s="17"/>
    </row>
    <row r="921" spans="8:23">
      <c r="H921" s="17"/>
      <c r="I921" s="17"/>
      <c r="J921" s="17"/>
      <c r="V921" s="17"/>
      <c r="W921" s="17"/>
    </row>
    <row r="922" spans="8:23">
      <c r="H922" s="17"/>
      <c r="I922" s="17"/>
      <c r="J922" s="17"/>
      <c r="V922" s="17"/>
      <c r="W922" s="17"/>
    </row>
    <row r="923" spans="8:23">
      <c r="H923" s="17"/>
      <c r="I923" s="17"/>
      <c r="J923" s="17"/>
      <c r="V923" s="17"/>
      <c r="W923" s="17"/>
    </row>
    <row r="924" spans="8:23">
      <c r="H924" s="17"/>
      <c r="I924" s="17"/>
      <c r="J924" s="17"/>
      <c r="V924" s="17"/>
      <c r="W924" s="17"/>
    </row>
    <row r="925" spans="8:23">
      <c r="H925" s="17"/>
      <c r="I925" s="17"/>
      <c r="J925" s="17"/>
      <c r="V925" s="17"/>
      <c r="W925" s="17"/>
    </row>
    <row r="926" spans="8:23">
      <c r="H926" s="17"/>
      <c r="I926" s="17"/>
      <c r="J926" s="17"/>
      <c r="V926" s="17"/>
      <c r="W926" s="17"/>
    </row>
    <row r="927" spans="8:23">
      <c r="H927" s="17"/>
      <c r="I927" s="17"/>
      <c r="J927" s="17"/>
      <c r="V927" s="17"/>
      <c r="W927" s="17"/>
    </row>
    <row r="928" spans="8:23">
      <c r="H928" s="17"/>
      <c r="I928" s="17"/>
      <c r="J928" s="17"/>
      <c r="V928" s="17"/>
      <c r="W928" s="17"/>
    </row>
    <row r="929" spans="8:23">
      <c r="H929" s="17"/>
      <c r="I929" s="17"/>
      <c r="J929" s="17"/>
      <c r="V929" s="17"/>
      <c r="W929" s="17"/>
    </row>
    <row r="930" spans="8:23">
      <c r="H930" s="17"/>
      <c r="I930" s="17"/>
      <c r="J930" s="17"/>
      <c r="V930" s="17"/>
      <c r="W930" s="17"/>
    </row>
    <row r="931" spans="8:23">
      <c r="H931" s="17"/>
      <c r="I931" s="17"/>
      <c r="J931" s="17"/>
      <c r="V931" s="17"/>
      <c r="W931" s="17"/>
    </row>
    <row r="932" spans="8:23">
      <c r="H932" s="17"/>
      <c r="I932" s="17"/>
      <c r="J932" s="17"/>
      <c r="V932" s="17"/>
      <c r="W932" s="17"/>
    </row>
    <row r="933" spans="8:23">
      <c r="H933" s="17"/>
      <c r="I933" s="17"/>
      <c r="J933" s="17"/>
      <c r="V933" s="17"/>
      <c r="W933" s="17"/>
    </row>
    <row r="934" spans="8:23">
      <c r="H934" s="17"/>
      <c r="I934" s="17"/>
      <c r="J934" s="17"/>
      <c r="V934" s="17"/>
      <c r="W934" s="17"/>
    </row>
    <row r="935" spans="8:23">
      <c r="H935" s="17"/>
      <c r="I935" s="17"/>
      <c r="J935" s="17"/>
      <c r="V935" s="17"/>
      <c r="W935" s="17"/>
    </row>
    <row r="936" spans="8:23">
      <c r="H936" s="17"/>
      <c r="I936" s="17"/>
      <c r="J936" s="17"/>
      <c r="V936" s="17"/>
      <c r="W936" s="17"/>
    </row>
    <row r="937" spans="8:23">
      <c r="H937" s="17"/>
      <c r="I937" s="17"/>
      <c r="J937" s="17"/>
      <c r="V937" s="17"/>
      <c r="W937" s="17"/>
    </row>
    <row r="938" spans="8:23">
      <c r="H938" s="17"/>
      <c r="I938" s="17"/>
      <c r="J938" s="17"/>
      <c r="V938" s="17"/>
      <c r="W938" s="17"/>
    </row>
    <row r="939" spans="8:23">
      <c r="H939" s="17"/>
      <c r="I939" s="17"/>
      <c r="J939" s="17"/>
      <c r="V939" s="17"/>
      <c r="W939" s="17"/>
    </row>
    <row r="940" spans="8:23">
      <c r="H940" s="17"/>
      <c r="I940" s="17"/>
      <c r="J940" s="17"/>
      <c r="V940" s="17"/>
      <c r="W940" s="17"/>
    </row>
    <row r="941" spans="8:23">
      <c r="H941" s="17"/>
      <c r="I941" s="17"/>
      <c r="J941" s="17"/>
      <c r="V941" s="17"/>
      <c r="W941" s="17"/>
    </row>
    <row r="942" spans="8:23">
      <c r="H942" s="17"/>
      <c r="I942" s="17"/>
      <c r="J942" s="17"/>
      <c r="V942" s="17"/>
      <c r="W942" s="17"/>
    </row>
    <row r="943" spans="8:23">
      <c r="H943" s="17"/>
      <c r="I943" s="17"/>
      <c r="J943" s="17"/>
      <c r="V943" s="17"/>
      <c r="W943" s="17"/>
    </row>
    <row r="944" spans="8:23">
      <c r="H944" s="17"/>
      <c r="I944" s="17"/>
      <c r="J944" s="17"/>
      <c r="V944" s="17"/>
      <c r="W944" s="17"/>
    </row>
    <row r="945" spans="8:23">
      <c r="H945" s="17"/>
      <c r="I945" s="17"/>
      <c r="J945" s="17"/>
      <c r="V945" s="17"/>
      <c r="W945" s="17"/>
    </row>
    <row r="946" spans="8:23">
      <c r="H946" s="17"/>
      <c r="I946" s="17"/>
      <c r="J946" s="17"/>
      <c r="V946" s="17"/>
      <c r="W946" s="17"/>
    </row>
    <row r="947" spans="8:23">
      <c r="H947" s="17"/>
      <c r="I947" s="17"/>
      <c r="J947" s="17"/>
      <c r="V947" s="17"/>
      <c r="W947" s="17"/>
    </row>
    <row r="948" spans="8:23">
      <c r="H948" s="17"/>
      <c r="I948" s="17"/>
      <c r="J948" s="17"/>
      <c r="V948" s="17"/>
      <c r="W948" s="17"/>
    </row>
    <row r="949" spans="8:23">
      <c r="H949" s="17"/>
      <c r="I949" s="17"/>
      <c r="J949" s="17"/>
      <c r="V949" s="17"/>
      <c r="W949" s="17"/>
    </row>
    <row r="950" spans="8:23">
      <c r="H950" s="17"/>
      <c r="I950" s="17"/>
      <c r="J950" s="17"/>
      <c r="V950" s="17"/>
      <c r="W950" s="17"/>
    </row>
    <row r="951" spans="8:23">
      <c r="H951" s="17"/>
      <c r="I951" s="17"/>
      <c r="J951" s="17"/>
      <c r="V951" s="17"/>
      <c r="W951" s="17"/>
    </row>
    <row r="952" spans="8:23">
      <c r="H952" s="17"/>
      <c r="I952" s="17"/>
      <c r="J952" s="17"/>
      <c r="V952" s="17"/>
      <c r="W952" s="17"/>
    </row>
    <row r="953" spans="8:23">
      <c r="H953" s="17"/>
      <c r="I953" s="17"/>
      <c r="J953" s="17"/>
      <c r="V953" s="17"/>
      <c r="W953" s="17"/>
    </row>
    <row r="954" spans="8:23">
      <c r="H954" s="17"/>
      <c r="I954" s="17"/>
      <c r="J954" s="17"/>
      <c r="V954" s="17"/>
      <c r="W954" s="17"/>
    </row>
    <row r="955" spans="8:23">
      <c r="H955" s="17"/>
      <c r="I955" s="17"/>
      <c r="J955" s="17"/>
      <c r="V955" s="17"/>
      <c r="W955" s="17"/>
    </row>
    <row r="956" spans="8:23">
      <c r="H956" s="17"/>
      <c r="I956" s="17"/>
      <c r="J956" s="17"/>
      <c r="V956" s="17"/>
      <c r="W956" s="17"/>
    </row>
    <row r="957" spans="8:23">
      <c r="H957" s="17"/>
      <c r="I957" s="17"/>
      <c r="J957" s="17"/>
      <c r="V957" s="17"/>
      <c r="W957" s="17"/>
    </row>
    <row r="958" spans="8:23">
      <c r="H958" s="17"/>
      <c r="I958" s="17"/>
      <c r="J958" s="17"/>
      <c r="V958" s="17"/>
      <c r="W958" s="17"/>
    </row>
    <row r="959" spans="8:23">
      <c r="H959" s="17"/>
      <c r="I959" s="17"/>
      <c r="J959" s="17"/>
      <c r="V959" s="17"/>
      <c r="W959" s="17"/>
    </row>
    <row r="960" spans="8:23">
      <c r="H960" s="17"/>
      <c r="I960" s="17"/>
      <c r="J960" s="17"/>
      <c r="V960" s="17"/>
      <c r="W960" s="17"/>
    </row>
    <row r="961" spans="8:23">
      <c r="H961" s="17"/>
      <c r="I961" s="17"/>
      <c r="J961" s="17"/>
      <c r="V961" s="17"/>
      <c r="W961" s="17"/>
    </row>
    <row r="962" spans="8:23">
      <c r="H962" s="17"/>
      <c r="I962" s="17"/>
      <c r="J962" s="17"/>
      <c r="V962" s="17"/>
      <c r="W962" s="17"/>
    </row>
    <row r="963" spans="8:23">
      <c r="H963" s="17"/>
      <c r="I963" s="17"/>
      <c r="J963" s="17"/>
      <c r="V963" s="17"/>
      <c r="W963" s="17"/>
    </row>
    <row r="964" spans="8:23">
      <c r="H964" s="17"/>
      <c r="I964" s="17"/>
      <c r="J964" s="17"/>
      <c r="V964" s="17"/>
      <c r="W964" s="17"/>
    </row>
    <row r="965" spans="8:23">
      <c r="H965" s="17"/>
      <c r="I965" s="17"/>
      <c r="J965" s="17"/>
      <c r="V965" s="17"/>
      <c r="W965" s="17"/>
    </row>
    <row r="966" spans="8:23">
      <c r="H966" s="17"/>
      <c r="I966" s="17"/>
      <c r="J966" s="17"/>
      <c r="V966" s="17"/>
      <c r="W966" s="17"/>
    </row>
    <row r="967" spans="8:23">
      <c r="H967" s="17"/>
      <c r="I967" s="17"/>
      <c r="J967" s="17"/>
      <c r="V967" s="17"/>
      <c r="W967" s="17"/>
    </row>
    <row r="968" spans="8:23">
      <c r="H968" s="17"/>
      <c r="I968" s="17"/>
      <c r="J968" s="17"/>
      <c r="V968" s="17"/>
      <c r="W968" s="17"/>
    </row>
    <row r="969" spans="8:23">
      <c r="H969" s="17"/>
      <c r="I969" s="17"/>
      <c r="J969" s="17"/>
      <c r="V969" s="17"/>
      <c r="W969" s="17"/>
    </row>
    <row r="970" spans="8:23">
      <c r="H970" s="17"/>
      <c r="I970" s="17"/>
      <c r="J970" s="17"/>
      <c r="V970" s="17"/>
      <c r="W970" s="17"/>
    </row>
    <row r="971" spans="8:23">
      <c r="H971" s="17"/>
      <c r="I971" s="17"/>
      <c r="J971" s="17"/>
      <c r="V971" s="17"/>
      <c r="W971" s="17"/>
    </row>
    <row r="972" spans="8:23">
      <c r="H972" s="17"/>
      <c r="I972" s="17"/>
      <c r="J972" s="17"/>
      <c r="V972" s="17"/>
      <c r="W972" s="17"/>
    </row>
    <row r="973" spans="8:23">
      <c r="H973" s="17"/>
      <c r="I973" s="17"/>
      <c r="J973" s="17"/>
      <c r="V973" s="17"/>
      <c r="W973" s="17"/>
    </row>
    <row r="974" spans="8:23">
      <c r="H974" s="17"/>
      <c r="I974" s="17"/>
      <c r="J974" s="17"/>
      <c r="V974" s="17"/>
      <c r="W974" s="17"/>
    </row>
    <row r="975" spans="8:23">
      <c r="H975" s="17"/>
      <c r="I975" s="17"/>
      <c r="J975" s="17"/>
      <c r="V975" s="17"/>
      <c r="W975" s="17"/>
    </row>
    <row r="976" spans="8:23">
      <c r="H976" s="17"/>
      <c r="I976" s="17"/>
      <c r="J976" s="17"/>
      <c r="V976" s="17"/>
      <c r="W976" s="17"/>
    </row>
    <row r="977" spans="8:23">
      <c r="H977" s="17"/>
      <c r="I977" s="17"/>
      <c r="J977" s="17"/>
      <c r="V977" s="17"/>
      <c r="W977" s="17"/>
    </row>
    <row r="978" spans="8:23">
      <c r="H978" s="17"/>
      <c r="I978" s="17"/>
      <c r="J978" s="17"/>
      <c r="V978" s="17"/>
      <c r="W978" s="17"/>
    </row>
    <row r="979" spans="8:23">
      <c r="H979" s="17"/>
      <c r="I979" s="17"/>
      <c r="J979" s="17"/>
      <c r="V979" s="17"/>
      <c r="W979" s="17"/>
    </row>
    <row r="980" spans="8:23">
      <c r="H980" s="17"/>
      <c r="I980" s="17"/>
      <c r="J980" s="17"/>
      <c r="V980" s="17"/>
      <c r="W980" s="17"/>
    </row>
    <row r="981" spans="8:23">
      <c r="H981" s="17"/>
      <c r="I981" s="17"/>
      <c r="J981" s="17"/>
      <c r="V981" s="17"/>
      <c r="W981" s="17"/>
    </row>
    <row r="982" spans="8:23">
      <c r="H982" s="17"/>
      <c r="I982" s="17"/>
      <c r="J982" s="17"/>
      <c r="V982" s="17"/>
      <c r="W982" s="17"/>
    </row>
    <row r="983" spans="8:23">
      <c r="H983" s="17"/>
      <c r="I983" s="17"/>
      <c r="J983" s="17"/>
      <c r="V983" s="17"/>
      <c r="W983" s="17"/>
    </row>
    <row r="984" spans="8:23">
      <c r="H984" s="17"/>
      <c r="I984" s="17"/>
      <c r="J984" s="17"/>
      <c r="V984" s="17"/>
      <c r="W984" s="17"/>
    </row>
    <row r="985" spans="8:23">
      <c r="H985" s="17"/>
      <c r="I985" s="17"/>
      <c r="J985" s="17"/>
      <c r="V985" s="17"/>
      <c r="W985" s="17"/>
    </row>
    <row r="986" spans="8:23">
      <c r="H986" s="17"/>
      <c r="I986" s="17"/>
      <c r="J986" s="17"/>
      <c r="V986" s="17"/>
      <c r="W986" s="17"/>
    </row>
    <row r="987" spans="8:23">
      <c r="H987" s="17"/>
      <c r="I987" s="17"/>
      <c r="J987" s="17"/>
      <c r="V987" s="17"/>
      <c r="W987" s="17"/>
    </row>
    <row r="988" spans="8:23">
      <c r="H988" s="17"/>
      <c r="I988" s="17"/>
      <c r="J988" s="17"/>
      <c r="V988" s="17"/>
      <c r="W988" s="17"/>
    </row>
    <row r="989" spans="8:23">
      <c r="H989" s="17"/>
      <c r="I989" s="17"/>
      <c r="J989" s="17"/>
      <c r="V989" s="17"/>
      <c r="W989" s="17"/>
    </row>
    <row r="990" spans="8:23">
      <c r="H990" s="17"/>
      <c r="I990" s="17"/>
      <c r="J990" s="17"/>
      <c r="V990" s="17"/>
      <c r="W990" s="17"/>
    </row>
    <row r="991" spans="8:23">
      <c r="H991" s="17"/>
      <c r="I991" s="17"/>
      <c r="J991" s="17"/>
      <c r="V991" s="17"/>
      <c r="W991" s="17"/>
    </row>
    <row r="992" spans="8:23">
      <c r="H992" s="17"/>
      <c r="I992" s="17"/>
      <c r="J992" s="17"/>
      <c r="V992" s="17"/>
      <c r="W992" s="17"/>
    </row>
    <row r="993" spans="8:23">
      <c r="H993" s="17"/>
      <c r="I993" s="17"/>
      <c r="J993" s="17"/>
      <c r="V993" s="17"/>
      <c r="W993" s="17"/>
    </row>
    <row r="994" spans="8:23">
      <c r="H994" s="17"/>
      <c r="I994" s="17"/>
      <c r="J994" s="17"/>
      <c r="V994" s="17"/>
      <c r="W99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N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hidden="1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hidden="1" customWidth="1"/>
    <col min="17" max="17" width="12.5703125" hidden="1" customWidth="1"/>
    <col min="18" max="18" width="9.42578125" hidden="1" customWidth="1"/>
    <col min="19" max="19" width="9.42578125" customWidth="1"/>
    <col min="20" max="20" width="9.28515625" hidden="1" customWidth="1"/>
    <col min="21" max="21" width="11.7109375" hidden="1" customWidth="1"/>
    <col min="22" max="22" width="9.42578125" customWidth="1"/>
    <col min="23" max="24" width="8" customWidth="1"/>
    <col min="25" max="25" width="10.42578125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SUM(J3:J268)</f>
        <v>2154701.4106000001</v>
      </c>
      <c r="K1" s="4">
        <f t="shared" si="0"/>
        <v>2507</v>
      </c>
      <c r="L1" s="1"/>
      <c r="M1" s="1"/>
      <c r="N1" s="4">
        <f>SUM(N3:N268)</f>
        <v>526</v>
      </c>
      <c r="O1" s="1"/>
      <c r="P1" s="1"/>
      <c r="Q1" s="1"/>
      <c r="R1" s="3">
        <f t="shared" ref="R1:S1" si="1">SUM(R3:R268)</f>
        <v>1185279.3095000002</v>
      </c>
      <c r="S1" s="4">
        <f t="shared" si="1"/>
        <v>1326</v>
      </c>
      <c r="T1" s="1"/>
      <c r="U1" s="1"/>
      <c r="V1" s="4">
        <f>SUM(V3:V268)</f>
        <v>655</v>
      </c>
      <c r="W1" s="6"/>
      <c r="X1" s="6">
        <f>Z1/Y1</f>
        <v>0.82707258965315711</v>
      </c>
      <c r="Y1" s="7">
        <f t="shared" ref="Y1:Z1" si="2">SUM(Y3:Y268)</f>
        <v>8771623.8100000098</v>
      </c>
      <c r="Z1" s="7">
        <f t="shared" si="2"/>
        <v>7254769.620000001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/>
      <c r="S2" s="5" t="s">
        <v>16</v>
      </c>
      <c r="T2" s="8" t="s">
        <v>17</v>
      </c>
      <c r="U2" s="8" t="s">
        <v>18</v>
      </c>
      <c r="V2" s="5" t="s">
        <v>19</v>
      </c>
      <c r="W2" s="8"/>
      <c r="X2" s="8" t="s">
        <v>20</v>
      </c>
      <c r="Y2" s="9" t="s">
        <v>21</v>
      </c>
      <c r="Z2" s="9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</row>
    <row r="3" spans="1:66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8" si="3">K3*I3</f>
        <v>71840</v>
      </c>
      <c r="K3" s="11">
        <f t="shared" ref="K3:K268" si="4">SUM(N3+S3+V3)</f>
        <v>50</v>
      </c>
      <c r="L3" s="1">
        <v>103.58</v>
      </c>
      <c r="M3" s="1">
        <v>187.25</v>
      </c>
      <c r="N3" s="16">
        <f t="shared" ref="N3:N4" si="5">MAX(0,(TRUNC((L3*0.75)-M3)))</f>
        <v>0</v>
      </c>
      <c r="O3" s="1"/>
      <c r="P3" s="1">
        <v>151.65</v>
      </c>
      <c r="Q3" s="1">
        <v>54.2</v>
      </c>
      <c r="R3" s="24">
        <f t="shared" ref="R3:R268" si="6">I3*S3</f>
        <v>71840</v>
      </c>
      <c r="S3" s="5">
        <v>50</v>
      </c>
      <c r="T3" s="1">
        <v>121.25</v>
      </c>
      <c r="U3" s="1">
        <v>140.55000000000001</v>
      </c>
      <c r="V3" s="16">
        <f t="shared" ref="V3:V4" si="7">MAX(0,(TRUNC((T3*0.75)-U3)))</f>
        <v>0</v>
      </c>
      <c r="W3" s="1"/>
      <c r="X3" s="1">
        <v>0</v>
      </c>
      <c r="Y3" s="12">
        <v>540919.28</v>
      </c>
      <c r="Z3" s="2">
        <v>548857.59999999998</v>
      </c>
      <c r="AA3" s="1">
        <v>760</v>
      </c>
      <c r="AB3" s="1">
        <v>105</v>
      </c>
      <c r="AC3" s="1">
        <v>865</v>
      </c>
      <c r="AD3" s="1">
        <v>788</v>
      </c>
      <c r="AE3" s="1">
        <v>3745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1237</v>
      </c>
      <c r="AV3" s="1">
        <v>158</v>
      </c>
      <c r="AW3" s="1">
        <v>1069</v>
      </c>
      <c r="AX3" s="1">
        <v>1296</v>
      </c>
      <c r="AY3" s="1">
        <v>1084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794</v>
      </c>
      <c r="BF3" s="1">
        <v>455</v>
      </c>
      <c r="BG3" s="1">
        <v>817</v>
      </c>
      <c r="BH3" s="1">
        <v>1173</v>
      </c>
      <c r="BI3" s="1">
        <v>2811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84.88</v>
      </c>
      <c r="I4" s="2">
        <v>1358.08</v>
      </c>
      <c r="J4" s="10">
        <f t="shared" si="3"/>
        <v>81484.799999999988</v>
      </c>
      <c r="K4" s="11">
        <f t="shared" si="4"/>
        <v>60</v>
      </c>
      <c r="L4" s="1">
        <v>89.88</v>
      </c>
      <c r="M4" s="1">
        <v>56.62</v>
      </c>
      <c r="N4" s="25">
        <f t="shared" si="5"/>
        <v>10</v>
      </c>
      <c r="O4" s="1"/>
      <c r="P4" s="1">
        <v>174.25</v>
      </c>
      <c r="Q4" s="1">
        <v>68.62</v>
      </c>
      <c r="R4" s="24">
        <f t="shared" si="6"/>
        <v>67904</v>
      </c>
      <c r="S4" s="5">
        <v>50</v>
      </c>
      <c r="T4" s="1">
        <v>121.19</v>
      </c>
      <c r="U4" s="1">
        <v>101.5</v>
      </c>
      <c r="V4" s="16">
        <f t="shared" si="7"/>
        <v>0</v>
      </c>
      <c r="W4" s="1"/>
      <c r="X4" s="1">
        <v>0</v>
      </c>
      <c r="Y4" s="12">
        <v>523285.2</v>
      </c>
      <c r="Z4" s="2">
        <v>307944.64</v>
      </c>
      <c r="AA4" s="1">
        <v>483</v>
      </c>
      <c r="AB4" s="1">
        <v>98</v>
      </c>
      <c r="AC4" s="1">
        <v>603</v>
      </c>
      <c r="AD4" s="1">
        <v>606</v>
      </c>
      <c r="AE4" s="1">
        <v>906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1093</v>
      </c>
      <c r="AV4" s="1">
        <v>157</v>
      </c>
      <c r="AW4" s="1">
        <v>1111</v>
      </c>
      <c r="AX4" s="1">
        <v>1011</v>
      </c>
      <c r="AY4" s="1">
        <v>1098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788</v>
      </c>
      <c r="BF4" s="1">
        <v>129</v>
      </c>
      <c r="BG4" s="1">
        <v>644</v>
      </c>
      <c r="BH4" s="1">
        <v>885</v>
      </c>
      <c r="BI4" s="1">
        <v>1624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3"/>
        <v>125103</v>
      </c>
      <c r="K5" s="11">
        <f t="shared" si="4"/>
        <v>170</v>
      </c>
      <c r="L5" s="1">
        <v>193.47</v>
      </c>
      <c r="M5" s="1">
        <v>136.72999999999999</v>
      </c>
      <c r="N5" s="26">
        <v>50</v>
      </c>
      <c r="O5" s="1"/>
      <c r="P5" s="1">
        <v>216.63</v>
      </c>
      <c r="Q5" s="1">
        <v>81.87</v>
      </c>
      <c r="R5" s="24">
        <f t="shared" si="6"/>
        <v>36795</v>
      </c>
      <c r="S5" s="5">
        <v>50</v>
      </c>
      <c r="T5" s="1">
        <v>136.80000000000001</v>
      </c>
      <c r="U5" s="1">
        <v>36.200000000000003</v>
      </c>
      <c r="V5" s="5">
        <v>70</v>
      </c>
      <c r="W5" s="1"/>
      <c r="X5" s="1">
        <v>0</v>
      </c>
      <c r="Y5" s="12">
        <v>402463.71</v>
      </c>
      <c r="Z5" s="2">
        <v>187507.32</v>
      </c>
      <c r="AA5" s="1">
        <v>1118</v>
      </c>
      <c r="AB5" s="1">
        <v>189</v>
      </c>
      <c r="AC5" s="1">
        <v>1201</v>
      </c>
      <c r="AD5" s="1">
        <v>977</v>
      </c>
      <c r="AE5" s="1">
        <v>2051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1225</v>
      </c>
      <c r="AV5" s="1">
        <v>113</v>
      </c>
      <c r="AW5" s="1">
        <v>1310</v>
      </c>
      <c r="AX5" s="1">
        <v>1316</v>
      </c>
      <c r="AY5" s="1">
        <v>1228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895</v>
      </c>
      <c r="BF5" s="1">
        <v>310</v>
      </c>
      <c r="BG5" s="1">
        <v>493</v>
      </c>
      <c r="BH5" s="1">
        <v>1018</v>
      </c>
      <c r="BI5" s="1">
        <v>543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3"/>
        <v>0</v>
      </c>
      <c r="K6" s="11">
        <f t="shared" si="4"/>
        <v>0</v>
      </c>
      <c r="L6" s="1">
        <v>104.21</v>
      </c>
      <c r="M6" s="1">
        <v>159.75</v>
      </c>
      <c r="N6" s="16">
        <f t="shared" ref="N6:N9" si="8">MAX(0,(TRUNC((L6*0.75)-M6)))</f>
        <v>0</v>
      </c>
      <c r="O6" s="1"/>
      <c r="P6" s="1">
        <v>143.96</v>
      </c>
      <c r="Q6" s="1">
        <v>84.83</v>
      </c>
      <c r="R6" s="24">
        <f t="shared" si="6"/>
        <v>0</v>
      </c>
      <c r="S6" s="5">
        <v>0</v>
      </c>
      <c r="T6" s="1">
        <v>140.58000000000001</v>
      </c>
      <c r="U6" s="1">
        <v>219.92</v>
      </c>
      <c r="V6" s="16">
        <f t="shared" ref="V6:V7" si="9">MAX(0,(TRUNC((T6*0.75)-U6)))</f>
        <v>0</v>
      </c>
      <c r="W6" s="1"/>
      <c r="X6" s="1">
        <v>0</v>
      </c>
      <c r="Y6" s="12">
        <v>343437.3</v>
      </c>
      <c r="Z6" s="2">
        <v>410357.88</v>
      </c>
      <c r="AA6" s="1">
        <v>430</v>
      </c>
      <c r="AB6" s="1">
        <v>68</v>
      </c>
      <c r="AC6" s="1">
        <v>492</v>
      </c>
      <c r="AD6" s="1">
        <v>589</v>
      </c>
      <c r="AE6" s="1">
        <v>1917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706</v>
      </c>
      <c r="AV6" s="1">
        <v>131</v>
      </c>
      <c r="AW6" s="1">
        <v>582</v>
      </c>
      <c r="AX6" s="1">
        <v>748</v>
      </c>
      <c r="AY6" s="1">
        <v>1018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588</v>
      </c>
      <c r="BF6" s="1">
        <v>160</v>
      </c>
      <c r="BG6" s="1">
        <v>588</v>
      </c>
      <c r="BH6" s="1">
        <v>862</v>
      </c>
      <c r="BI6" s="1">
        <v>2639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70019</v>
      </c>
      <c r="B7" s="1" t="s">
        <v>85</v>
      </c>
      <c r="C7" s="1">
        <v>20</v>
      </c>
      <c r="D7" s="1">
        <v>285</v>
      </c>
      <c r="E7" s="1" t="s">
        <v>64</v>
      </c>
      <c r="F7" s="1">
        <v>562</v>
      </c>
      <c r="G7" s="1" t="s">
        <v>65</v>
      </c>
      <c r="H7" s="2">
        <v>68.760000000000005</v>
      </c>
      <c r="I7" s="2">
        <v>1375.2</v>
      </c>
      <c r="J7" s="10">
        <f t="shared" si="3"/>
        <v>0</v>
      </c>
      <c r="K7" s="11">
        <f t="shared" si="4"/>
        <v>0</v>
      </c>
      <c r="L7" s="1">
        <v>59.18</v>
      </c>
      <c r="M7" s="1">
        <v>53.5</v>
      </c>
      <c r="N7" s="16">
        <f t="shared" si="8"/>
        <v>0</v>
      </c>
      <c r="O7" s="1"/>
      <c r="P7" s="1">
        <v>88.4</v>
      </c>
      <c r="Q7" s="1">
        <v>79.75</v>
      </c>
      <c r="R7" s="24">
        <f t="shared" si="6"/>
        <v>0</v>
      </c>
      <c r="S7" s="5">
        <v>0</v>
      </c>
      <c r="T7" s="1">
        <v>56.02</v>
      </c>
      <c r="U7" s="1">
        <v>68.55</v>
      </c>
      <c r="V7" s="16">
        <f t="shared" si="9"/>
        <v>0</v>
      </c>
      <c r="W7" s="1"/>
      <c r="X7" s="1">
        <v>0</v>
      </c>
      <c r="Y7" s="12">
        <v>279990.71999999997</v>
      </c>
      <c r="Z7" s="2">
        <v>277515.36</v>
      </c>
      <c r="AA7" s="1">
        <v>323</v>
      </c>
      <c r="AB7" s="1">
        <v>28</v>
      </c>
      <c r="AC7" s="1">
        <v>479</v>
      </c>
      <c r="AD7" s="1">
        <v>735</v>
      </c>
      <c r="AE7" s="1">
        <v>1070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536</v>
      </c>
      <c r="AV7" s="1">
        <v>52</v>
      </c>
      <c r="AW7" s="1">
        <v>784</v>
      </c>
      <c r="AX7" s="1">
        <v>844</v>
      </c>
      <c r="AY7" s="1">
        <v>1595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250</v>
      </c>
      <c r="BF7" s="1">
        <v>80</v>
      </c>
      <c r="BG7" s="1">
        <v>527</v>
      </c>
      <c r="BH7" s="1">
        <v>607</v>
      </c>
      <c r="BI7" s="1">
        <v>1371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>
      <c r="A8" s="1">
        <v>70031</v>
      </c>
      <c r="B8" s="1" t="s">
        <v>90</v>
      </c>
      <c r="C8" s="1">
        <v>20</v>
      </c>
      <c r="D8" s="1">
        <v>285</v>
      </c>
      <c r="E8" s="1" t="s">
        <v>64</v>
      </c>
      <c r="F8" s="1">
        <v>558</v>
      </c>
      <c r="G8" s="1" t="s">
        <v>67</v>
      </c>
      <c r="H8" s="2">
        <v>86.35</v>
      </c>
      <c r="I8" s="2">
        <v>1727</v>
      </c>
      <c r="J8" s="10">
        <f t="shared" si="3"/>
        <v>0</v>
      </c>
      <c r="K8" s="11">
        <f t="shared" si="4"/>
        <v>0</v>
      </c>
      <c r="L8" s="1">
        <v>66.08</v>
      </c>
      <c r="M8" s="1">
        <v>73.150000000000006</v>
      </c>
      <c r="N8" s="16">
        <f t="shared" si="8"/>
        <v>0</v>
      </c>
      <c r="O8" s="1"/>
      <c r="P8" s="1">
        <v>39.520000000000003</v>
      </c>
      <c r="Q8" s="1">
        <v>44.35</v>
      </c>
      <c r="R8" s="24">
        <f t="shared" si="6"/>
        <v>0</v>
      </c>
      <c r="S8" s="5">
        <v>0</v>
      </c>
      <c r="T8" s="1">
        <v>55.85</v>
      </c>
      <c r="U8" s="1">
        <v>40.85</v>
      </c>
      <c r="V8" s="5">
        <v>0</v>
      </c>
      <c r="W8" s="1"/>
      <c r="X8" s="1">
        <v>0</v>
      </c>
      <c r="Y8" s="12">
        <v>278824.15000000002</v>
      </c>
      <c r="Z8" s="2">
        <v>273470.45</v>
      </c>
      <c r="AA8" s="1">
        <v>342</v>
      </c>
      <c r="AB8" s="1">
        <v>48</v>
      </c>
      <c r="AC8" s="1">
        <v>680</v>
      </c>
      <c r="AD8" s="1">
        <v>551</v>
      </c>
      <c r="AE8" s="1">
        <v>1463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215</v>
      </c>
      <c r="AV8" s="1">
        <v>32</v>
      </c>
      <c r="AW8" s="1">
        <v>340</v>
      </c>
      <c r="AX8" s="1">
        <v>439</v>
      </c>
      <c r="AY8" s="1">
        <v>887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209</v>
      </c>
      <c r="BF8" s="1">
        <v>214</v>
      </c>
      <c r="BG8" s="1">
        <v>543</v>
      </c>
      <c r="BH8" s="1">
        <v>516</v>
      </c>
      <c r="BI8" s="1">
        <v>817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>
      <c r="A9" s="1">
        <v>70034</v>
      </c>
      <c r="B9" s="1" t="s">
        <v>99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2">
        <v>55.92</v>
      </c>
      <c r="I9" s="2">
        <v>1342.08</v>
      </c>
      <c r="J9" s="10">
        <f t="shared" si="3"/>
        <v>0</v>
      </c>
      <c r="K9" s="11">
        <f t="shared" si="4"/>
        <v>0</v>
      </c>
      <c r="L9" s="1">
        <v>48.08</v>
      </c>
      <c r="M9" s="1">
        <v>88.92</v>
      </c>
      <c r="N9" s="16">
        <f t="shared" si="8"/>
        <v>0</v>
      </c>
      <c r="O9" s="1"/>
      <c r="P9" s="1">
        <v>66.099999999999994</v>
      </c>
      <c r="Q9" s="1">
        <v>44.29</v>
      </c>
      <c r="R9" s="24">
        <f t="shared" si="6"/>
        <v>0</v>
      </c>
      <c r="S9" s="5">
        <v>0</v>
      </c>
      <c r="T9" s="1">
        <v>69.849999999999994</v>
      </c>
      <c r="U9" s="1">
        <v>73.790000000000006</v>
      </c>
      <c r="V9" s="16">
        <f t="shared" ref="V9:V11" si="10">MAX(0,(TRUNC((T9*0.75)-U9)))</f>
        <v>0</v>
      </c>
      <c r="W9" s="1"/>
      <c r="X9" s="1">
        <v>0</v>
      </c>
      <c r="Y9" s="12">
        <v>246998.64</v>
      </c>
      <c r="Z9" s="2">
        <v>277810.56</v>
      </c>
      <c r="AA9" s="1">
        <v>362</v>
      </c>
      <c r="AB9" s="1">
        <v>56</v>
      </c>
      <c r="AC9" s="1">
        <v>518</v>
      </c>
      <c r="AD9" s="1">
        <v>492</v>
      </c>
      <c r="AE9" s="1">
        <v>2134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380</v>
      </c>
      <c r="AV9" s="1">
        <v>68</v>
      </c>
      <c r="AW9" s="1">
        <v>795</v>
      </c>
      <c r="AX9" s="1">
        <v>755</v>
      </c>
      <c r="AY9" s="1">
        <v>1063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633</v>
      </c>
      <c r="BF9" s="1">
        <v>42</v>
      </c>
      <c r="BG9" s="1">
        <v>665</v>
      </c>
      <c r="BH9" s="1">
        <v>715</v>
      </c>
      <c r="BI9" s="1">
        <v>1771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>
      <c r="A10" s="1">
        <v>70150</v>
      </c>
      <c r="B10" s="1" t="s">
        <v>118</v>
      </c>
      <c r="C10" s="1">
        <v>20</v>
      </c>
      <c r="D10" s="1">
        <v>285</v>
      </c>
      <c r="E10" s="1" t="s">
        <v>64</v>
      </c>
      <c r="F10" s="1">
        <v>558</v>
      </c>
      <c r="G10" s="1" t="s">
        <v>67</v>
      </c>
      <c r="H10" s="2">
        <v>77.58</v>
      </c>
      <c r="I10" s="2">
        <v>1551.6</v>
      </c>
      <c r="J10" s="10">
        <f t="shared" si="3"/>
        <v>23274</v>
      </c>
      <c r="K10" s="11">
        <f t="shared" si="4"/>
        <v>15</v>
      </c>
      <c r="L10" s="1">
        <v>42.88</v>
      </c>
      <c r="M10" s="1">
        <v>18.7</v>
      </c>
      <c r="N10" s="20">
        <v>15</v>
      </c>
      <c r="O10" s="1"/>
      <c r="P10" s="1">
        <v>44.8</v>
      </c>
      <c r="Q10" s="1">
        <v>22.3</v>
      </c>
      <c r="R10" s="24">
        <f t="shared" si="6"/>
        <v>0</v>
      </c>
      <c r="S10" s="5">
        <v>0</v>
      </c>
      <c r="T10" s="1">
        <v>44.62</v>
      </c>
      <c r="U10" s="1">
        <v>50.1</v>
      </c>
      <c r="V10" s="16">
        <f t="shared" si="10"/>
        <v>0</v>
      </c>
      <c r="W10" s="1"/>
      <c r="X10" s="1">
        <v>0</v>
      </c>
      <c r="Y10" s="12">
        <v>205276.68</v>
      </c>
      <c r="Z10" s="2">
        <v>141350.76</v>
      </c>
      <c r="AA10" s="1">
        <v>321</v>
      </c>
      <c r="AB10" s="1">
        <v>37</v>
      </c>
      <c r="AC10" s="1">
        <v>340</v>
      </c>
      <c r="AD10" s="1">
        <v>356</v>
      </c>
      <c r="AE10" s="1">
        <v>374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230</v>
      </c>
      <c r="AV10" s="1">
        <v>24</v>
      </c>
      <c r="AW10" s="1">
        <v>533</v>
      </c>
      <c r="AX10" s="1">
        <v>242</v>
      </c>
      <c r="AY10" s="1">
        <v>446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324</v>
      </c>
      <c r="BF10" s="1">
        <v>86</v>
      </c>
      <c r="BG10" s="1">
        <v>342</v>
      </c>
      <c r="BH10" s="1">
        <v>367</v>
      </c>
      <c r="BI10" s="1">
        <v>1002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>
      <c r="A11" s="1">
        <v>70028</v>
      </c>
      <c r="B11" s="1" t="s">
        <v>103</v>
      </c>
      <c r="C11" s="1">
        <v>24</v>
      </c>
      <c r="D11" s="1">
        <v>285</v>
      </c>
      <c r="E11" s="1" t="s">
        <v>64</v>
      </c>
      <c r="F11" s="1">
        <v>558</v>
      </c>
      <c r="G11" s="1" t="s">
        <v>67</v>
      </c>
      <c r="H11" s="2">
        <v>40.9</v>
      </c>
      <c r="I11" s="2">
        <v>981.6</v>
      </c>
      <c r="J11" s="10">
        <f t="shared" si="3"/>
        <v>0</v>
      </c>
      <c r="K11" s="11">
        <f t="shared" si="4"/>
        <v>0</v>
      </c>
      <c r="L11" s="1">
        <v>69.959999999999994</v>
      </c>
      <c r="M11" s="1">
        <v>59.46</v>
      </c>
      <c r="N11" s="16">
        <f>MAX(0,(TRUNC((L11*0.75)-M11)))</f>
        <v>0</v>
      </c>
      <c r="O11" s="1"/>
      <c r="P11" s="1">
        <v>65.42</v>
      </c>
      <c r="Q11" s="1">
        <v>51.38</v>
      </c>
      <c r="R11" s="24">
        <f t="shared" si="6"/>
        <v>0</v>
      </c>
      <c r="S11" s="5">
        <v>0</v>
      </c>
      <c r="T11" s="1">
        <v>64.69</v>
      </c>
      <c r="U11" s="1">
        <v>72</v>
      </c>
      <c r="V11" s="16">
        <f t="shared" si="10"/>
        <v>0</v>
      </c>
      <c r="W11" s="1"/>
      <c r="X11" s="1">
        <v>0</v>
      </c>
      <c r="Y11" s="12">
        <v>196381.35</v>
      </c>
      <c r="Z11" s="2">
        <v>179469.2</v>
      </c>
      <c r="AA11" s="1">
        <v>561</v>
      </c>
      <c r="AB11" s="1">
        <v>93</v>
      </c>
      <c r="AC11" s="1">
        <v>707</v>
      </c>
      <c r="AD11" s="1">
        <v>729</v>
      </c>
      <c r="AE11" s="1">
        <v>1427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615</v>
      </c>
      <c r="AV11" s="1">
        <v>79</v>
      </c>
      <c r="AW11" s="1">
        <v>543</v>
      </c>
      <c r="AX11" s="1">
        <v>745</v>
      </c>
      <c r="AY11" s="1">
        <v>1233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538</v>
      </c>
      <c r="BF11" s="1">
        <v>51</v>
      </c>
      <c r="BG11" s="1">
        <v>590</v>
      </c>
      <c r="BH11" s="1">
        <v>798</v>
      </c>
      <c r="BI11" s="1">
        <v>1728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>
      <c r="A12" s="1">
        <v>70500</v>
      </c>
      <c r="B12" s="1" t="s">
        <v>105</v>
      </c>
      <c r="C12" s="1">
        <v>10</v>
      </c>
      <c r="D12" s="1">
        <v>285</v>
      </c>
      <c r="E12" s="1" t="s">
        <v>64</v>
      </c>
      <c r="F12" s="1">
        <v>285</v>
      </c>
      <c r="G12" s="1" t="s">
        <v>64</v>
      </c>
      <c r="H12" s="2">
        <v>125.14</v>
      </c>
      <c r="I12" s="2">
        <v>1251.4000000000001</v>
      </c>
      <c r="J12" s="10">
        <f t="shared" si="3"/>
        <v>126391.40000000001</v>
      </c>
      <c r="K12" s="11">
        <f t="shared" si="4"/>
        <v>101</v>
      </c>
      <c r="L12" s="1">
        <v>40.5</v>
      </c>
      <c r="M12" s="1">
        <v>14.8</v>
      </c>
      <c r="N12" s="26">
        <v>11</v>
      </c>
      <c r="O12" s="1"/>
      <c r="P12" s="1">
        <v>61.95</v>
      </c>
      <c r="Q12" s="1">
        <v>10.5</v>
      </c>
      <c r="R12" s="24">
        <f t="shared" si="6"/>
        <v>62570.000000000007</v>
      </c>
      <c r="S12" s="5">
        <v>50</v>
      </c>
      <c r="T12" s="1">
        <v>47.7</v>
      </c>
      <c r="U12" s="1">
        <v>-3</v>
      </c>
      <c r="V12" s="5">
        <v>40</v>
      </c>
      <c r="W12" s="1"/>
      <c r="X12" s="1">
        <v>0</v>
      </c>
      <c r="Y12" s="12">
        <v>187897.71</v>
      </c>
      <c r="Z12" s="2">
        <v>27906.22</v>
      </c>
      <c r="AA12" s="1">
        <v>162</v>
      </c>
      <c r="AB12" s="1">
        <v>0</v>
      </c>
      <c r="AC12" s="1">
        <v>145</v>
      </c>
      <c r="AD12" s="1">
        <v>196</v>
      </c>
      <c r="AE12" s="1">
        <v>148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153</v>
      </c>
      <c r="AV12" s="1">
        <v>22</v>
      </c>
      <c r="AW12" s="1">
        <v>318</v>
      </c>
      <c r="AX12" s="1">
        <v>275</v>
      </c>
      <c r="AY12" s="1">
        <v>105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102</v>
      </c>
      <c r="BF12" s="1">
        <v>17</v>
      </c>
      <c r="BG12" s="1">
        <v>243</v>
      </c>
      <c r="BH12" s="1">
        <v>247</v>
      </c>
      <c r="BI12" s="1">
        <v>-30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2">
        <v>42.41</v>
      </c>
      <c r="I13" s="2">
        <v>636.15</v>
      </c>
      <c r="J13" s="10">
        <f t="shared" si="3"/>
        <v>0</v>
      </c>
      <c r="K13" s="11">
        <f t="shared" si="4"/>
        <v>0</v>
      </c>
      <c r="L13" s="1">
        <v>104.7</v>
      </c>
      <c r="M13" s="1">
        <v>64.33</v>
      </c>
      <c r="N13" s="5">
        <v>0</v>
      </c>
      <c r="O13" s="1" t="s">
        <v>373</v>
      </c>
      <c r="P13" s="1">
        <v>90.6</v>
      </c>
      <c r="Q13" s="1">
        <v>103.87</v>
      </c>
      <c r="R13" s="24">
        <f t="shared" si="6"/>
        <v>0</v>
      </c>
      <c r="S13" s="5">
        <v>0</v>
      </c>
      <c r="T13" s="1">
        <v>92.4</v>
      </c>
      <c r="U13" s="1">
        <v>122.53</v>
      </c>
      <c r="V13" s="16">
        <f>MAX(0,(TRUNC((T13*0.75)-U13)))</f>
        <v>0</v>
      </c>
      <c r="W13" s="1"/>
      <c r="X13" s="1">
        <v>0</v>
      </c>
      <c r="Y13" s="12">
        <v>183020.36</v>
      </c>
      <c r="Z13" s="2">
        <v>184950.01</v>
      </c>
      <c r="AA13" s="1">
        <v>562</v>
      </c>
      <c r="AB13" s="1">
        <v>85</v>
      </c>
      <c r="AC13" s="1">
        <v>633</v>
      </c>
      <c r="AD13" s="1">
        <v>666</v>
      </c>
      <c r="AE13" s="1">
        <v>965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603</v>
      </c>
      <c r="AV13" s="1">
        <v>52</v>
      </c>
      <c r="AW13" s="1">
        <v>471</v>
      </c>
      <c r="AX13" s="1">
        <v>518</v>
      </c>
      <c r="AY13" s="1">
        <v>1558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486</v>
      </c>
      <c r="BF13" s="1">
        <v>20</v>
      </c>
      <c r="BG13" s="1">
        <v>592</v>
      </c>
      <c r="BH13" s="1">
        <v>596</v>
      </c>
      <c r="BI13" s="1">
        <v>1838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>
      <c r="A14" s="1">
        <v>70100</v>
      </c>
      <c r="B14" s="1" t="s">
        <v>91</v>
      </c>
      <c r="C14" s="1">
        <v>16</v>
      </c>
      <c r="D14" s="1">
        <v>285</v>
      </c>
      <c r="E14" s="1" t="s">
        <v>64</v>
      </c>
      <c r="F14" s="1">
        <v>567</v>
      </c>
      <c r="G14" s="1" t="s">
        <v>74</v>
      </c>
      <c r="H14" s="2">
        <v>42.32</v>
      </c>
      <c r="I14" s="2">
        <v>677.12</v>
      </c>
      <c r="J14" s="10">
        <f t="shared" si="3"/>
        <v>47398.400000000001</v>
      </c>
      <c r="K14" s="11">
        <f t="shared" si="4"/>
        <v>70</v>
      </c>
      <c r="L14" s="1">
        <v>94.12</v>
      </c>
      <c r="M14" s="1">
        <v>14.69</v>
      </c>
      <c r="N14" s="27">
        <f t="shared" ref="N14:N15" si="11">MAX(0,(TRUNC((L14*0.75)-M14)))</f>
        <v>55</v>
      </c>
      <c r="O14" s="1"/>
      <c r="P14" s="1">
        <v>88.31</v>
      </c>
      <c r="Q14" s="1">
        <v>39.75</v>
      </c>
      <c r="R14" s="24">
        <f t="shared" si="6"/>
        <v>10156.799999999999</v>
      </c>
      <c r="S14" s="5">
        <v>15</v>
      </c>
      <c r="T14" s="1">
        <v>82.28</v>
      </c>
      <c r="U14" s="1">
        <v>59.75</v>
      </c>
      <c r="V14" s="5">
        <v>0</v>
      </c>
      <c r="W14" s="1"/>
      <c r="X14" s="1">
        <v>0</v>
      </c>
      <c r="Y14" s="12">
        <v>179246.36</v>
      </c>
      <c r="Z14" s="2">
        <v>77318.64</v>
      </c>
      <c r="AA14" s="1">
        <v>440</v>
      </c>
      <c r="AB14" s="1">
        <v>51</v>
      </c>
      <c r="AC14" s="1">
        <v>767</v>
      </c>
      <c r="AD14" s="1">
        <v>547</v>
      </c>
      <c r="AE14" s="1">
        <v>235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355</v>
      </c>
      <c r="AV14" s="1">
        <v>28</v>
      </c>
      <c r="AW14" s="1">
        <v>710</v>
      </c>
      <c r="AX14" s="1">
        <v>668</v>
      </c>
      <c r="AY14" s="1">
        <v>636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608</v>
      </c>
      <c r="BF14" s="1">
        <v>23</v>
      </c>
      <c r="BG14" s="1">
        <v>507</v>
      </c>
      <c r="BH14" s="1">
        <v>380</v>
      </c>
      <c r="BI14" s="1">
        <v>956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46.2</v>
      </c>
      <c r="I15" s="2">
        <v>831.6</v>
      </c>
      <c r="J15" s="10">
        <f t="shared" si="3"/>
        <v>0</v>
      </c>
      <c r="K15" s="11">
        <f t="shared" si="4"/>
        <v>0</v>
      </c>
      <c r="L15" s="1">
        <v>64.81</v>
      </c>
      <c r="M15" s="1">
        <v>159.5</v>
      </c>
      <c r="N15" s="16">
        <f t="shared" si="11"/>
        <v>0</v>
      </c>
      <c r="O15" s="1"/>
      <c r="P15" s="1">
        <v>80.22</v>
      </c>
      <c r="Q15" s="1">
        <v>53.44</v>
      </c>
      <c r="R15" s="24">
        <f t="shared" si="6"/>
        <v>0</v>
      </c>
      <c r="S15" s="5">
        <v>0</v>
      </c>
      <c r="T15" s="1">
        <v>68.53</v>
      </c>
      <c r="U15" s="1">
        <v>85.5</v>
      </c>
      <c r="V15" s="16">
        <f>MAX(0,(TRUNC((T15*0.75)-U15)))</f>
        <v>0</v>
      </c>
      <c r="W15" s="1"/>
      <c r="X15" s="1">
        <v>0</v>
      </c>
      <c r="Y15" s="12">
        <v>177592.8</v>
      </c>
      <c r="Z15" s="2">
        <v>248186.4</v>
      </c>
      <c r="AA15" s="1">
        <v>208</v>
      </c>
      <c r="AB15" s="1">
        <v>38</v>
      </c>
      <c r="AC15" s="1">
        <v>609</v>
      </c>
      <c r="AD15" s="1">
        <v>661</v>
      </c>
      <c r="AE15" s="1">
        <v>2871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653</v>
      </c>
      <c r="AV15" s="1">
        <v>54</v>
      </c>
      <c r="AW15" s="1">
        <v>387</v>
      </c>
      <c r="AX15" s="1">
        <v>754</v>
      </c>
      <c r="AY15" s="1">
        <v>962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433</v>
      </c>
      <c r="BF15" s="1">
        <v>26</v>
      </c>
      <c r="BG15" s="1">
        <v>405</v>
      </c>
      <c r="BH15" s="1">
        <v>765</v>
      </c>
      <c r="BI15" s="1">
        <v>1539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>
      <c r="A16" s="1">
        <v>70103</v>
      </c>
      <c r="B16" s="1" t="s">
        <v>112</v>
      </c>
      <c r="C16" s="1">
        <v>18</v>
      </c>
      <c r="D16" s="1">
        <v>285</v>
      </c>
      <c r="E16" s="1" t="s">
        <v>64</v>
      </c>
      <c r="F16" s="1">
        <v>567</v>
      </c>
      <c r="G16" s="1" t="s">
        <v>74</v>
      </c>
      <c r="H16" s="2">
        <v>50.87</v>
      </c>
      <c r="I16" s="2">
        <v>915.66</v>
      </c>
      <c r="J16" s="10">
        <f t="shared" si="3"/>
        <v>64096.2</v>
      </c>
      <c r="K16" s="11">
        <f t="shared" si="4"/>
        <v>70</v>
      </c>
      <c r="L16" s="1">
        <v>51.36</v>
      </c>
      <c r="M16" s="1">
        <v>16</v>
      </c>
      <c r="N16" s="20">
        <v>25</v>
      </c>
      <c r="O16" s="1"/>
      <c r="P16" s="1">
        <v>63.94</v>
      </c>
      <c r="Q16" s="1">
        <v>20.89</v>
      </c>
      <c r="R16" s="24">
        <f t="shared" si="6"/>
        <v>18313.2</v>
      </c>
      <c r="S16" s="5">
        <v>20</v>
      </c>
      <c r="T16" s="1">
        <v>64.17</v>
      </c>
      <c r="U16" s="1">
        <v>23.39</v>
      </c>
      <c r="V16" s="5">
        <v>25</v>
      </c>
      <c r="W16" s="1"/>
      <c r="X16" s="1">
        <v>0</v>
      </c>
      <c r="Y16" s="12">
        <v>164335.54</v>
      </c>
      <c r="Z16" s="2">
        <v>55193.95</v>
      </c>
      <c r="AA16" s="1">
        <v>386</v>
      </c>
      <c r="AB16" s="1">
        <v>61</v>
      </c>
      <c r="AC16" s="1">
        <v>306</v>
      </c>
      <c r="AD16" s="1">
        <v>404</v>
      </c>
      <c r="AE16" s="1">
        <v>288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532</v>
      </c>
      <c r="AV16" s="1">
        <v>82</v>
      </c>
      <c r="AW16" s="1">
        <v>360</v>
      </c>
      <c r="AX16" s="1">
        <v>436</v>
      </c>
      <c r="AY16" s="1">
        <v>376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410</v>
      </c>
      <c r="BF16" s="1">
        <v>84</v>
      </c>
      <c r="BG16" s="1">
        <v>290</v>
      </c>
      <c r="BH16" s="1">
        <v>826</v>
      </c>
      <c r="BI16" s="1">
        <v>421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2">
        <v>41.94</v>
      </c>
      <c r="I17" s="2">
        <v>838.8</v>
      </c>
      <c r="J17" s="10">
        <f t="shared" si="3"/>
        <v>0</v>
      </c>
      <c r="K17" s="11">
        <f t="shared" si="4"/>
        <v>0</v>
      </c>
      <c r="L17" s="1">
        <v>41.55</v>
      </c>
      <c r="M17" s="1">
        <v>146.65</v>
      </c>
      <c r="N17" s="16">
        <f t="shared" ref="N17:N26" si="12">MAX(0,(TRUNC((L17*0.75)-M17)))</f>
        <v>0</v>
      </c>
      <c r="O17" s="1"/>
      <c r="P17" s="1">
        <v>97.8</v>
      </c>
      <c r="Q17" s="1">
        <v>107.2</v>
      </c>
      <c r="R17" s="24">
        <f t="shared" si="6"/>
        <v>0</v>
      </c>
      <c r="S17" s="5">
        <v>0</v>
      </c>
      <c r="T17" s="1">
        <v>44.05</v>
      </c>
      <c r="U17" s="1">
        <v>20.350000000000001</v>
      </c>
      <c r="V17" s="5">
        <v>0</v>
      </c>
      <c r="W17" s="1" t="s">
        <v>369</v>
      </c>
      <c r="X17" s="1">
        <v>0</v>
      </c>
      <c r="Y17" s="12">
        <v>153835.92000000001</v>
      </c>
      <c r="Z17" s="2">
        <v>229998.96</v>
      </c>
      <c r="AA17" s="1">
        <v>318</v>
      </c>
      <c r="AB17" s="1">
        <v>42</v>
      </c>
      <c r="AC17" s="1">
        <v>322</v>
      </c>
      <c r="AD17" s="1">
        <v>340</v>
      </c>
      <c r="AE17" s="1">
        <v>2933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730</v>
      </c>
      <c r="AV17" s="1">
        <v>161</v>
      </c>
      <c r="AW17" s="1">
        <v>780</v>
      </c>
      <c r="AX17" s="1">
        <v>731</v>
      </c>
      <c r="AY17" s="1">
        <v>2144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303</v>
      </c>
      <c r="BF17" s="1">
        <v>95</v>
      </c>
      <c r="BG17" s="1">
        <v>354</v>
      </c>
      <c r="BH17" s="1">
        <v>353</v>
      </c>
      <c r="BI17" s="1">
        <v>407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>
      <c r="A18" s="1">
        <v>70038</v>
      </c>
      <c r="B18" s="1" t="s">
        <v>66</v>
      </c>
      <c r="C18" s="1">
        <v>16</v>
      </c>
      <c r="D18" s="1">
        <v>285</v>
      </c>
      <c r="E18" s="1" t="s">
        <v>64</v>
      </c>
      <c r="F18" s="1">
        <v>558</v>
      </c>
      <c r="G18" s="1" t="s">
        <v>67</v>
      </c>
      <c r="H18" s="2">
        <v>52.430999999999997</v>
      </c>
      <c r="I18" s="2">
        <v>838.89599999999996</v>
      </c>
      <c r="J18" s="10">
        <f t="shared" si="3"/>
        <v>0</v>
      </c>
      <c r="K18" s="11">
        <f t="shared" si="4"/>
        <v>0</v>
      </c>
      <c r="L18" s="1">
        <v>32.53</v>
      </c>
      <c r="M18" s="1">
        <v>81.19</v>
      </c>
      <c r="N18" s="16">
        <f t="shared" si="12"/>
        <v>0</v>
      </c>
      <c r="O18" s="1"/>
      <c r="P18" s="1">
        <v>97.91</v>
      </c>
      <c r="Q18" s="1">
        <v>64.19</v>
      </c>
      <c r="R18" s="24">
        <f t="shared" si="6"/>
        <v>0</v>
      </c>
      <c r="S18" s="5">
        <v>0</v>
      </c>
      <c r="T18" s="1">
        <v>46.88</v>
      </c>
      <c r="U18" s="1">
        <v>74</v>
      </c>
      <c r="V18" s="16">
        <f>MAX(0,(TRUNC((T18*0.75)-U18)))</f>
        <v>0</v>
      </c>
      <c r="W18" s="1"/>
      <c r="X18" s="1">
        <v>16</v>
      </c>
      <c r="Y18" s="12">
        <v>148746.75</v>
      </c>
      <c r="Z18" s="2">
        <v>142612.32</v>
      </c>
      <c r="AA18" s="1">
        <v>154</v>
      </c>
      <c r="AB18" s="1">
        <v>28</v>
      </c>
      <c r="AC18" s="1">
        <v>186</v>
      </c>
      <c r="AD18" s="1">
        <v>333</v>
      </c>
      <c r="AE18" s="1">
        <v>1299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559</v>
      </c>
      <c r="AV18" s="1">
        <v>404</v>
      </c>
      <c r="AW18" s="1">
        <v>529</v>
      </c>
      <c r="AX18" s="1">
        <v>553</v>
      </c>
      <c r="AY18" s="1">
        <v>1027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150</v>
      </c>
      <c r="BF18" s="1">
        <v>0</v>
      </c>
      <c r="BG18" s="1">
        <v>391</v>
      </c>
      <c r="BH18" s="1">
        <v>418</v>
      </c>
      <c r="BI18" s="1">
        <v>394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>
      <c r="A19" s="1">
        <v>70012</v>
      </c>
      <c r="B19" s="1" t="s">
        <v>89</v>
      </c>
      <c r="C19" s="1">
        <v>15</v>
      </c>
      <c r="D19" s="1">
        <v>285</v>
      </c>
      <c r="E19" s="1" t="s">
        <v>64</v>
      </c>
      <c r="F19" s="1">
        <v>562</v>
      </c>
      <c r="G19" s="1" t="s">
        <v>65</v>
      </c>
      <c r="H19" s="2">
        <v>28.82</v>
      </c>
      <c r="I19" s="2">
        <v>432.3</v>
      </c>
      <c r="J19" s="10">
        <f t="shared" si="3"/>
        <v>17292</v>
      </c>
      <c r="K19" s="11">
        <f t="shared" si="4"/>
        <v>40</v>
      </c>
      <c r="L19" s="1">
        <v>78.069999999999993</v>
      </c>
      <c r="M19" s="1">
        <v>47.8</v>
      </c>
      <c r="N19" s="28">
        <f t="shared" si="12"/>
        <v>10</v>
      </c>
      <c r="O19" s="1"/>
      <c r="P19" s="1">
        <v>98.8</v>
      </c>
      <c r="Q19" s="1">
        <v>74.67</v>
      </c>
      <c r="R19" s="24">
        <f t="shared" si="6"/>
        <v>0</v>
      </c>
      <c r="S19" s="5">
        <v>0</v>
      </c>
      <c r="T19" s="1">
        <v>135.22999999999999</v>
      </c>
      <c r="U19" s="1">
        <v>66</v>
      </c>
      <c r="V19" s="5">
        <v>30</v>
      </c>
      <c r="W19" s="1"/>
      <c r="X19" s="1">
        <v>0</v>
      </c>
      <c r="Y19" s="12">
        <v>134920.82999999999</v>
      </c>
      <c r="Z19" s="2">
        <v>59887.96</v>
      </c>
      <c r="AA19" s="1">
        <v>298</v>
      </c>
      <c r="AB19" s="1">
        <v>81</v>
      </c>
      <c r="AC19" s="1">
        <v>575</v>
      </c>
      <c r="AD19" s="1">
        <v>515</v>
      </c>
      <c r="AE19" s="1">
        <v>717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673</v>
      </c>
      <c r="AV19" s="1">
        <v>203</v>
      </c>
      <c r="AW19" s="1">
        <v>383</v>
      </c>
      <c r="AX19" s="1">
        <v>649</v>
      </c>
      <c r="AY19" s="1">
        <v>1120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769</v>
      </c>
      <c r="BF19" s="1">
        <v>315</v>
      </c>
      <c r="BG19" s="1">
        <v>889</v>
      </c>
      <c r="BH19" s="1">
        <v>426</v>
      </c>
      <c r="BI19" s="1">
        <v>241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>
      <c r="A20" s="1">
        <v>70159</v>
      </c>
      <c r="B20" s="1" t="s">
        <v>166</v>
      </c>
      <c r="C20" s="1">
        <v>20</v>
      </c>
      <c r="D20" s="1">
        <v>285</v>
      </c>
      <c r="E20" s="1" t="s">
        <v>64</v>
      </c>
      <c r="F20" s="1">
        <v>322</v>
      </c>
      <c r="G20" s="1" t="s">
        <v>167</v>
      </c>
      <c r="H20" s="2">
        <v>68.760000000000005</v>
      </c>
      <c r="I20" s="2">
        <v>1375.2</v>
      </c>
      <c r="J20" s="10">
        <f t="shared" si="3"/>
        <v>20628</v>
      </c>
      <c r="K20" s="11">
        <f t="shared" si="4"/>
        <v>15</v>
      </c>
      <c r="L20" s="1">
        <v>33.17</v>
      </c>
      <c r="M20" s="1">
        <v>18.899999999999999</v>
      </c>
      <c r="N20" s="28">
        <f t="shared" si="12"/>
        <v>5</v>
      </c>
      <c r="O20" s="1"/>
      <c r="P20" s="1">
        <v>37.58</v>
      </c>
      <c r="Q20" s="1">
        <v>37.799999999999997</v>
      </c>
      <c r="R20" s="24">
        <f t="shared" si="6"/>
        <v>0</v>
      </c>
      <c r="S20" s="5">
        <v>0</v>
      </c>
      <c r="T20" s="1">
        <v>25.08</v>
      </c>
      <c r="U20" s="1">
        <v>20</v>
      </c>
      <c r="V20" s="5">
        <v>10</v>
      </c>
      <c r="W20" s="1"/>
      <c r="X20" s="1">
        <v>0</v>
      </c>
      <c r="Y20" s="12">
        <v>131778.54</v>
      </c>
      <c r="Z20" s="2">
        <v>77973.84</v>
      </c>
      <c r="AA20" s="1">
        <v>23</v>
      </c>
      <c r="AB20" s="1">
        <v>2</v>
      </c>
      <c r="AC20" s="1">
        <v>461</v>
      </c>
      <c r="AD20" s="1">
        <v>357</v>
      </c>
      <c r="AE20" s="1">
        <v>378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52</v>
      </c>
      <c r="AV20" s="1">
        <v>18</v>
      </c>
      <c r="AW20" s="1">
        <v>422</v>
      </c>
      <c r="AX20" s="1">
        <v>537</v>
      </c>
      <c r="AY20" s="1">
        <v>756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39</v>
      </c>
      <c r="BF20" s="1">
        <v>1</v>
      </c>
      <c r="BG20" s="1">
        <v>314</v>
      </c>
      <c r="BH20" s="1">
        <v>296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>
      <c r="A21" s="1">
        <v>70005</v>
      </c>
      <c r="B21" s="1" t="s">
        <v>107</v>
      </c>
      <c r="C21" s="1">
        <v>24</v>
      </c>
      <c r="D21" s="1">
        <v>285</v>
      </c>
      <c r="E21" s="1" t="s">
        <v>64</v>
      </c>
      <c r="F21" s="1">
        <v>557</v>
      </c>
      <c r="G21" s="1" t="s">
        <v>69</v>
      </c>
      <c r="H21" s="2">
        <v>50.79</v>
      </c>
      <c r="I21" s="2">
        <v>1218.96</v>
      </c>
      <c r="J21" s="10">
        <f t="shared" si="3"/>
        <v>6094.8</v>
      </c>
      <c r="K21" s="11">
        <f t="shared" si="4"/>
        <v>5</v>
      </c>
      <c r="L21" s="1">
        <v>21.12</v>
      </c>
      <c r="M21" s="1">
        <v>29.38</v>
      </c>
      <c r="N21" s="16">
        <f t="shared" si="12"/>
        <v>0</v>
      </c>
      <c r="O21" s="1"/>
      <c r="P21" s="1">
        <v>54.44</v>
      </c>
      <c r="Q21" s="1">
        <v>32.92</v>
      </c>
      <c r="R21" s="24">
        <f t="shared" si="6"/>
        <v>0</v>
      </c>
      <c r="S21" s="5">
        <v>0</v>
      </c>
      <c r="T21" s="1">
        <v>25.35</v>
      </c>
      <c r="U21" s="1">
        <v>15.5</v>
      </c>
      <c r="V21" s="5">
        <v>5</v>
      </c>
      <c r="W21" s="1"/>
      <c r="X21" s="1">
        <v>0</v>
      </c>
      <c r="Y21" s="12">
        <v>123013.38</v>
      </c>
      <c r="Z21" s="2">
        <v>94824.93</v>
      </c>
      <c r="AA21" s="1">
        <v>134</v>
      </c>
      <c r="AB21" s="1">
        <v>25</v>
      </c>
      <c r="AC21" s="1">
        <v>255</v>
      </c>
      <c r="AD21" s="1">
        <v>211</v>
      </c>
      <c r="AE21" s="1">
        <v>705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359</v>
      </c>
      <c r="AV21" s="1">
        <v>53</v>
      </c>
      <c r="AW21" s="1">
        <v>589</v>
      </c>
      <c r="AX21" s="1">
        <v>664</v>
      </c>
      <c r="AY21" s="1">
        <v>790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259</v>
      </c>
      <c r="BF21" s="1">
        <v>63</v>
      </c>
      <c r="BG21" s="1">
        <v>212</v>
      </c>
      <c r="BH21" s="1">
        <v>212</v>
      </c>
      <c r="BI21" s="1">
        <v>372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>
      <c r="A22" s="1">
        <v>70013</v>
      </c>
      <c r="B22" s="1" t="s">
        <v>84</v>
      </c>
      <c r="C22" s="1">
        <v>5</v>
      </c>
      <c r="D22" s="1">
        <v>285</v>
      </c>
      <c r="E22" s="1" t="s">
        <v>64</v>
      </c>
      <c r="F22" s="1">
        <v>562</v>
      </c>
      <c r="G22" s="1" t="s">
        <v>65</v>
      </c>
      <c r="H22" s="2">
        <v>61.49</v>
      </c>
      <c r="I22" s="2">
        <v>307.45</v>
      </c>
      <c r="J22" s="10">
        <f t="shared" si="3"/>
        <v>39968.5</v>
      </c>
      <c r="K22" s="11">
        <f t="shared" si="4"/>
        <v>130</v>
      </c>
      <c r="L22" s="1">
        <v>84.4</v>
      </c>
      <c r="M22" s="1">
        <v>77</v>
      </c>
      <c r="N22" s="16">
        <f t="shared" si="12"/>
        <v>0</v>
      </c>
      <c r="O22" s="1"/>
      <c r="P22" s="1">
        <v>198.8</v>
      </c>
      <c r="Q22" s="1">
        <v>57.6</v>
      </c>
      <c r="R22" s="24">
        <f t="shared" si="6"/>
        <v>24596</v>
      </c>
      <c r="S22" s="5">
        <v>80</v>
      </c>
      <c r="T22" s="1">
        <v>113.4</v>
      </c>
      <c r="U22" s="1">
        <v>33.200000000000003</v>
      </c>
      <c r="V22" s="5">
        <v>50</v>
      </c>
      <c r="W22" s="1"/>
      <c r="X22" s="1">
        <v>0</v>
      </c>
      <c r="Y22" s="12">
        <v>121934.67</v>
      </c>
      <c r="Z22" s="2">
        <v>51590.11</v>
      </c>
      <c r="AA22" s="1">
        <v>136</v>
      </c>
      <c r="AB22" s="1">
        <v>31</v>
      </c>
      <c r="AC22" s="1">
        <v>196</v>
      </c>
      <c r="AD22" s="1">
        <v>149</v>
      </c>
      <c r="AE22" s="1">
        <v>385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466</v>
      </c>
      <c r="AV22" s="1">
        <v>71</v>
      </c>
      <c r="AW22" s="1">
        <v>371</v>
      </c>
      <c r="AX22" s="1">
        <v>243</v>
      </c>
      <c r="AY22" s="1">
        <v>288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262</v>
      </c>
      <c r="BF22" s="1">
        <v>72</v>
      </c>
      <c r="BG22" s="1">
        <v>213</v>
      </c>
      <c r="BH22" s="1">
        <v>112</v>
      </c>
      <c r="BI22" s="1">
        <v>166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>
      <c r="A23" s="1">
        <v>70043</v>
      </c>
      <c r="B23" s="1" t="s">
        <v>117</v>
      </c>
      <c r="C23" s="1">
        <v>1</v>
      </c>
      <c r="D23" s="1">
        <v>285</v>
      </c>
      <c r="E23" s="1" t="s">
        <v>64</v>
      </c>
      <c r="F23" s="1">
        <v>387</v>
      </c>
      <c r="G23" s="1" t="s">
        <v>94</v>
      </c>
      <c r="H23" s="2">
        <v>652.46</v>
      </c>
      <c r="I23" s="2">
        <v>652.46</v>
      </c>
      <c r="J23" s="10">
        <f t="shared" si="3"/>
        <v>32623</v>
      </c>
      <c r="K23" s="11">
        <f t="shared" si="4"/>
        <v>50</v>
      </c>
      <c r="L23" s="1">
        <v>26.5</v>
      </c>
      <c r="M23" s="1">
        <v>49</v>
      </c>
      <c r="N23" s="16">
        <f t="shared" si="12"/>
        <v>0</v>
      </c>
      <c r="O23" s="1"/>
      <c r="P23" s="1">
        <v>87</v>
      </c>
      <c r="Q23" s="1">
        <v>64</v>
      </c>
      <c r="R23" s="24">
        <f t="shared" si="6"/>
        <v>13049.2</v>
      </c>
      <c r="S23" s="5">
        <v>20</v>
      </c>
      <c r="T23" s="1">
        <v>71.5</v>
      </c>
      <c r="U23" s="1">
        <v>40</v>
      </c>
      <c r="V23" s="5">
        <v>30</v>
      </c>
      <c r="W23" s="1"/>
      <c r="X23" s="1">
        <v>0</v>
      </c>
      <c r="Y23" s="12">
        <v>120705.1</v>
      </c>
      <c r="Z23" s="2">
        <v>67203.38</v>
      </c>
      <c r="AA23" s="1">
        <v>2</v>
      </c>
      <c r="AB23" s="1">
        <v>0</v>
      </c>
      <c r="AC23" s="1">
        <v>17</v>
      </c>
      <c r="AD23" s="1">
        <v>15</v>
      </c>
      <c r="AE23" s="1">
        <v>49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30</v>
      </c>
      <c r="AV23" s="1">
        <v>6</v>
      </c>
      <c r="AW23" s="1">
        <v>21</v>
      </c>
      <c r="AX23" s="1">
        <v>66</v>
      </c>
      <c r="AY23" s="1">
        <v>64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10</v>
      </c>
      <c r="BF23" s="1">
        <v>1</v>
      </c>
      <c r="BG23" s="1">
        <v>40</v>
      </c>
      <c r="BH23" s="1">
        <v>42</v>
      </c>
      <c r="BI23" s="1">
        <v>-10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>
      <c r="A24" s="1">
        <v>70168</v>
      </c>
      <c r="B24" s="1" t="s">
        <v>109</v>
      </c>
      <c r="C24" s="1">
        <v>24</v>
      </c>
      <c r="D24" s="1">
        <v>285</v>
      </c>
      <c r="E24" s="1" t="s">
        <v>64</v>
      </c>
      <c r="F24" s="1">
        <v>974</v>
      </c>
      <c r="G24" s="1" t="s">
        <v>110</v>
      </c>
      <c r="H24" s="2">
        <v>50.94</v>
      </c>
      <c r="I24" s="2">
        <v>1222.56</v>
      </c>
      <c r="J24" s="10">
        <f t="shared" si="3"/>
        <v>24451.199999999997</v>
      </c>
      <c r="K24" s="11">
        <f t="shared" si="4"/>
        <v>20</v>
      </c>
      <c r="L24" s="1">
        <v>25.67</v>
      </c>
      <c r="M24" s="1">
        <v>23.33</v>
      </c>
      <c r="N24" s="16">
        <f t="shared" si="12"/>
        <v>0</v>
      </c>
      <c r="O24" s="1"/>
      <c r="P24" s="1">
        <v>37.520000000000003</v>
      </c>
      <c r="Q24" s="1">
        <v>12.04</v>
      </c>
      <c r="R24" s="24">
        <f t="shared" si="6"/>
        <v>12225.599999999999</v>
      </c>
      <c r="S24" s="5">
        <v>10</v>
      </c>
      <c r="T24" s="1">
        <v>33.71</v>
      </c>
      <c r="U24" s="1">
        <v>19.25</v>
      </c>
      <c r="V24" s="5">
        <v>10</v>
      </c>
      <c r="W24" s="1"/>
      <c r="X24" s="1">
        <v>0</v>
      </c>
      <c r="Y24" s="12">
        <v>118460.97</v>
      </c>
      <c r="Z24" s="2">
        <v>66782.34</v>
      </c>
      <c r="AA24" s="1">
        <v>273</v>
      </c>
      <c r="AB24" s="1">
        <v>18</v>
      </c>
      <c r="AC24" s="1">
        <v>187</v>
      </c>
      <c r="AD24" s="1">
        <v>294</v>
      </c>
      <c r="AE24" s="1">
        <v>560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343</v>
      </c>
      <c r="AV24" s="1">
        <v>97</v>
      </c>
      <c r="AW24" s="1">
        <v>348</v>
      </c>
      <c r="AX24" s="1">
        <v>322</v>
      </c>
      <c r="AY24" s="1">
        <v>289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283</v>
      </c>
      <c r="BF24" s="1">
        <v>123</v>
      </c>
      <c r="BG24" s="1">
        <v>339</v>
      </c>
      <c r="BH24" s="1">
        <v>251</v>
      </c>
      <c r="BI24" s="1">
        <v>462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>
      <c r="A25" s="1">
        <v>70041</v>
      </c>
      <c r="B25" s="1" t="s">
        <v>114</v>
      </c>
      <c r="C25" s="1">
        <v>24</v>
      </c>
      <c r="D25" s="1">
        <v>285</v>
      </c>
      <c r="E25" s="1" t="s">
        <v>64</v>
      </c>
      <c r="F25" s="1">
        <v>558</v>
      </c>
      <c r="G25" s="1" t="s">
        <v>67</v>
      </c>
      <c r="H25" s="2">
        <v>39.53</v>
      </c>
      <c r="I25" s="2">
        <v>948.72</v>
      </c>
      <c r="J25" s="10">
        <f t="shared" si="3"/>
        <v>0</v>
      </c>
      <c r="K25" s="11">
        <f t="shared" si="4"/>
        <v>0</v>
      </c>
      <c r="L25" s="1">
        <v>50.27</v>
      </c>
      <c r="M25" s="1">
        <v>53.17</v>
      </c>
      <c r="N25" s="16">
        <f t="shared" si="12"/>
        <v>0</v>
      </c>
      <c r="O25" s="1"/>
      <c r="P25" s="1">
        <v>35.06</v>
      </c>
      <c r="Q25" s="1">
        <v>24.25</v>
      </c>
      <c r="R25" s="24">
        <f t="shared" si="6"/>
        <v>0</v>
      </c>
      <c r="S25" s="5">
        <v>0</v>
      </c>
      <c r="T25" s="1">
        <v>38.35</v>
      </c>
      <c r="U25" s="1">
        <v>71.459999999999994</v>
      </c>
      <c r="V25" s="16">
        <f>MAX(0,(TRUNC((T25*0.75)-U25)))</f>
        <v>0</v>
      </c>
      <c r="W25" s="1"/>
      <c r="X25" s="1">
        <v>0</v>
      </c>
      <c r="Y25" s="12">
        <v>117344.8</v>
      </c>
      <c r="Z25" s="2">
        <v>141240.69</v>
      </c>
      <c r="AA25" s="1">
        <v>448</v>
      </c>
      <c r="AB25" s="1">
        <v>68</v>
      </c>
      <c r="AC25" s="1">
        <v>347</v>
      </c>
      <c r="AD25" s="1">
        <v>755</v>
      </c>
      <c r="AE25" s="1">
        <v>1276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353</v>
      </c>
      <c r="AV25" s="1">
        <v>34</v>
      </c>
      <c r="AW25" s="1">
        <v>279</v>
      </c>
      <c r="AX25" s="1">
        <v>385</v>
      </c>
      <c r="AY25" s="1">
        <v>582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287</v>
      </c>
      <c r="BF25" s="1">
        <v>55</v>
      </c>
      <c r="BG25" s="1">
        <v>300</v>
      </c>
      <c r="BH25" s="1">
        <v>612</v>
      </c>
      <c r="BI25" s="1">
        <v>1715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>
      <c r="A26" s="1">
        <v>70187</v>
      </c>
      <c r="B26" s="1" t="s">
        <v>127</v>
      </c>
      <c r="C26" s="1">
        <v>1</v>
      </c>
      <c r="D26" s="1">
        <v>285</v>
      </c>
      <c r="E26" s="1" t="s">
        <v>64</v>
      </c>
      <c r="F26" s="1">
        <v>567</v>
      </c>
      <c r="G26" s="1" t="s">
        <v>74</v>
      </c>
      <c r="H26" s="2">
        <v>1133.01</v>
      </c>
      <c r="I26" s="2">
        <v>1133.01</v>
      </c>
      <c r="J26" s="10">
        <f t="shared" si="3"/>
        <v>67980.600000000006</v>
      </c>
      <c r="K26" s="11">
        <f t="shared" si="4"/>
        <v>60</v>
      </c>
      <c r="L26" s="1">
        <v>0</v>
      </c>
      <c r="M26" s="1">
        <v>0</v>
      </c>
      <c r="N26" s="16">
        <f t="shared" si="12"/>
        <v>0</v>
      </c>
      <c r="O26" s="1"/>
      <c r="P26" s="1">
        <v>70</v>
      </c>
      <c r="Q26" s="1">
        <v>13</v>
      </c>
      <c r="R26" s="24">
        <f t="shared" si="6"/>
        <v>56650.5</v>
      </c>
      <c r="S26" s="5">
        <v>50</v>
      </c>
      <c r="T26" s="1">
        <v>30.5</v>
      </c>
      <c r="U26" s="1">
        <v>11</v>
      </c>
      <c r="V26" s="5">
        <v>10</v>
      </c>
      <c r="W26" s="1"/>
      <c r="X26" s="1">
        <v>0</v>
      </c>
      <c r="Y26" s="12">
        <v>113867.5</v>
      </c>
      <c r="Z26" s="2">
        <v>27192.240000000002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46</v>
      </c>
      <c r="AV26" s="1">
        <v>0</v>
      </c>
      <c r="AW26" s="1">
        <v>15</v>
      </c>
      <c r="AX26" s="1">
        <v>18</v>
      </c>
      <c r="AY26" s="1">
        <v>13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22</v>
      </c>
      <c r="BF26" s="1">
        <v>0</v>
      </c>
      <c r="BG26" s="1">
        <v>6</v>
      </c>
      <c r="BH26" s="1">
        <v>5</v>
      </c>
      <c r="BI26" s="1">
        <v>11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>
      <c r="A27" s="1">
        <v>70002</v>
      </c>
      <c r="B27" s="1" t="s">
        <v>113</v>
      </c>
      <c r="C27" s="1">
        <v>48</v>
      </c>
      <c r="D27" s="1">
        <v>285</v>
      </c>
      <c r="E27" s="1" t="s">
        <v>64</v>
      </c>
      <c r="F27" s="1">
        <v>557</v>
      </c>
      <c r="G27" s="1" t="s">
        <v>69</v>
      </c>
      <c r="H27" s="2">
        <v>28.86</v>
      </c>
      <c r="I27" s="2">
        <v>1385.28</v>
      </c>
      <c r="J27" s="10">
        <f t="shared" si="3"/>
        <v>13852.8</v>
      </c>
      <c r="K27" s="11">
        <f t="shared" si="4"/>
        <v>10</v>
      </c>
      <c r="L27" s="1">
        <v>23.22</v>
      </c>
      <c r="M27" s="1">
        <v>11.1</v>
      </c>
      <c r="N27" s="21">
        <v>10</v>
      </c>
      <c r="O27" s="1"/>
      <c r="P27" s="1">
        <v>34.53</v>
      </c>
      <c r="Q27" s="1">
        <v>25.65</v>
      </c>
      <c r="R27" s="24">
        <f t="shared" si="6"/>
        <v>0</v>
      </c>
      <c r="S27" s="5">
        <v>0</v>
      </c>
      <c r="T27" s="1">
        <v>23.69</v>
      </c>
      <c r="U27" s="1">
        <v>20.94</v>
      </c>
      <c r="V27" s="16">
        <f>MAX(0,(TRUNC((T27*0.75)-U27)))</f>
        <v>0</v>
      </c>
      <c r="W27" s="1"/>
      <c r="X27" s="1">
        <v>0</v>
      </c>
      <c r="Y27" s="12">
        <v>112813.74</v>
      </c>
      <c r="Z27" s="2">
        <v>79913.34</v>
      </c>
      <c r="AA27" s="1">
        <v>289</v>
      </c>
      <c r="AB27" s="1">
        <v>116</v>
      </c>
      <c r="AC27" s="1">
        <v>523</v>
      </c>
      <c r="AD27" s="1">
        <v>489</v>
      </c>
      <c r="AE27" s="1">
        <v>533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615</v>
      </c>
      <c r="AV27" s="1">
        <v>48</v>
      </c>
      <c r="AW27" s="1">
        <v>668</v>
      </c>
      <c r="AX27" s="1">
        <v>701</v>
      </c>
      <c r="AY27" s="1">
        <v>1231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494</v>
      </c>
      <c r="BF27" s="1">
        <v>61</v>
      </c>
      <c r="BG27" s="1">
        <v>351</v>
      </c>
      <c r="BH27" s="1">
        <v>523</v>
      </c>
      <c r="BI27" s="1">
        <v>1005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>
      <c r="A28" s="1">
        <v>70253</v>
      </c>
      <c r="B28" s="1" t="s">
        <v>111</v>
      </c>
      <c r="C28" s="1">
        <v>12</v>
      </c>
      <c r="D28" s="1">
        <v>285</v>
      </c>
      <c r="E28" s="1" t="s">
        <v>64</v>
      </c>
      <c r="F28" s="1">
        <v>558</v>
      </c>
      <c r="G28" s="1" t="s">
        <v>67</v>
      </c>
      <c r="H28" s="2">
        <v>98.03</v>
      </c>
      <c r="I28" s="2">
        <v>1176.3599999999999</v>
      </c>
      <c r="J28" s="10">
        <f t="shared" si="3"/>
        <v>64699.799999999996</v>
      </c>
      <c r="K28" s="11">
        <f t="shared" si="4"/>
        <v>55</v>
      </c>
      <c r="L28" s="1">
        <v>22.17</v>
      </c>
      <c r="M28" s="1">
        <v>3.83</v>
      </c>
      <c r="N28" s="20">
        <v>15</v>
      </c>
      <c r="O28" s="1"/>
      <c r="P28" s="1">
        <v>39.29</v>
      </c>
      <c r="Q28" s="1">
        <v>14</v>
      </c>
      <c r="R28" s="24">
        <f t="shared" si="6"/>
        <v>11763.599999999999</v>
      </c>
      <c r="S28" s="5">
        <v>10</v>
      </c>
      <c r="T28" s="1">
        <v>29.62</v>
      </c>
      <c r="U28" s="1">
        <v>0</v>
      </c>
      <c r="V28" s="5">
        <v>30</v>
      </c>
      <c r="W28" s="1"/>
      <c r="X28" s="1">
        <v>0</v>
      </c>
      <c r="Y28" s="12">
        <v>107146.79</v>
      </c>
      <c r="Z28" s="2">
        <v>17449.34</v>
      </c>
      <c r="AA28" s="1">
        <v>1</v>
      </c>
      <c r="AB28" s="1">
        <v>0</v>
      </c>
      <c r="AC28" s="1">
        <v>208</v>
      </c>
      <c r="AD28" s="1">
        <v>114</v>
      </c>
      <c r="AE28" s="1">
        <v>46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12</v>
      </c>
      <c r="AV28" s="1">
        <v>0</v>
      </c>
      <c r="AW28" s="1">
        <v>312</v>
      </c>
      <c r="AX28" s="1">
        <v>295</v>
      </c>
      <c r="AY28" s="1">
        <v>168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44</v>
      </c>
      <c r="BF28" s="1">
        <v>19</v>
      </c>
      <c r="BG28" s="1">
        <v>227</v>
      </c>
      <c r="BH28" s="1">
        <v>150</v>
      </c>
      <c r="BI28" s="1">
        <v>-36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>
      <c r="A29" s="1">
        <v>70044</v>
      </c>
      <c r="B29" s="1" t="s">
        <v>96</v>
      </c>
      <c r="C29" s="1">
        <v>21</v>
      </c>
      <c r="D29" s="1">
        <v>285</v>
      </c>
      <c r="E29" s="1" t="s">
        <v>64</v>
      </c>
      <c r="F29" s="1">
        <v>565</v>
      </c>
      <c r="G29" s="1" t="s">
        <v>94</v>
      </c>
      <c r="H29" s="2">
        <v>31.19</v>
      </c>
      <c r="I29" s="2">
        <v>654.99</v>
      </c>
      <c r="J29" s="10">
        <f t="shared" si="3"/>
        <v>32749.5</v>
      </c>
      <c r="K29" s="11">
        <f t="shared" si="4"/>
        <v>50</v>
      </c>
      <c r="L29" s="1">
        <v>50.81</v>
      </c>
      <c r="M29" s="1">
        <v>18</v>
      </c>
      <c r="N29" s="20">
        <v>20</v>
      </c>
      <c r="O29" s="1"/>
      <c r="P29" s="1">
        <v>55.31</v>
      </c>
      <c r="Q29" s="1">
        <v>75.239999999999995</v>
      </c>
      <c r="R29" s="24">
        <f t="shared" si="6"/>
        <v>0</v>
      </c>
      <c r="S29" s="5">
        <v>0</v>
      </c>
      <c r="T29" s="1">
        <v>51.57</v>
      </c>
      <c r="U29" s="1">
        <v>9.43</v>
      </c>
      <c r="V29" s="5">
        <v>30</v>
      </c>
      <c r="W29" s="1"/>
      <c r="X29" s="1">
        <v>0</v>
      </c>
      <c r="Y29" s="12">
        <v>103285.69</v>
      </c>
      <c r="Z29" s="2">
        <v>67245.64</v>
      </c>
      <c r="AA29" s="1">
        <v>272</v>
      </c>
      <c r="AB29" s="1">
        <v>28</v>
      </c>
      <c r="AC29" s="1">
        <v>582</v>
      </c>
      <c r="AD29" s="1">
        <v>398</v>
      </c>
      <c r="AE29" s="1">
        <v>378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340</v>
      </c>
      <c r="AV29" s="1">
        <v>160</v>
      </c>
      <c r="AW29" s="1">
        <v>520</v>
      </c>
      <c r="AX29" s="1">
        <v>443</v>
      </c>
      <c r="AY29" s="1">
        <v>1580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439</v>
      </c>
      <c r="BF29" s="1">
        <v>38</v>
      </c>
      <c r="BG29" s="1">
        <v>349</v>
      </c>
      <c r="BH29" s="1">
        <v>552</v>
      </c>
      <c r="BI29" s="1">
        <v>198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>
      <c r="A30" s="1">
        <v>70039</v>
      </c>
      <c r="B30" s="1" t="s">
        <v>78</v>
      </c>
      <c r="C30" s="1">
        <v>18</v>
      </c>
      <c r="D30" s="1">
        <v>285</v>
      </c>
      <c r="E30" s="1" t="s">
        <v>64</v>
      </c>
      <c r="F30" s="1">
        <v>558</v>
      </c>
      <c r="G30" s="1" t="s">
        <v>67</v>
      </c>
      <c r="H30" s="2">
        <v>42.88</v>
      </c>
      <c r="I30" s="2">
        <v>771.84</v>
      </c>
      <c r="J30" s="10">
        <f t="shared" si="3"/>
        <v>0</v>
      </c>
      <c r="K30" s="11">
        <f t="shared" si="4"/>
        <v>0</v>
      </c>
      <c r="L30" s="1">
        <v>39.28</v>
      </c>
      <c r="M30" s="1">
        <v>187.78</v>
      </c>
      <c r="N30" s="16">
        <f t="shared" ref="N30:N35" si="13">MAX(0,(TRUNC((L30*0.75)-M30)))</f>
        <v>0</v>
      </c>
      <c r="O30" s="1"/>
      <c r="P30" s="1">
        <v>51.78</v>
      </c>
      <c r="Q30" s="1">
        <v>63.94</v>
      </c>
      <c r="R30" s="24">
        <f t="shared" si="6"/>
        <v>0</v>
      </c>
      <c r="S30" s="5">
        <v>0</v>
      </c>
      <c r="T30" s="1">
        <v>38.31</v>
      </c>
      <c r="U30" s="1">
        <v>44.5</v>
      </c>
      <c r="V30" s="16">
        <f>MAX(0,(TRUNC((T30*0.75)-U30)))</f>
        <v>0</v>
      </c>
      <c r="W30" s="1"/>
      <c r="X30" s="1">
        <v>0</v>
      </c>
      <c r="Y30" s="12">
        <v>99846.080000000002</v>
      </c>
      <c r="Z30" s="2">
        <v>228636.16</v>
      </c>
      <c r="AA30" s="1">
        <v>141</v>
      </c>
      <c r="AB30" s="1">
        <v>26</v>
      </c>
      <c r="AC30" s="1">
        <v>365</v>
      </c>
      <c r="AD30" s="1">
        <v>376</v>
      </c>
      <c r="AE30" s="1">
        <v>3380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309</v>
      </c>
      <c r="AV30" s="1">
        <v>70</v>
      </c>
      <c r="AW30" s="1">
        <v>382</v>
      </c>
      <c r="AX30" s="1">
        <v>412</v>
      </c>
      <c r="AY30" s="1">
        <v>1151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326</v>
      </c>
      <c r="BF30" s="1">
        <v>108</v>
      </c>
      <c r="BG30" s="1">
        <v>154</v>
      </c>
      <c r="BH30" s="1">
        <v>311</v>
      </c>
      <c r="BI30" s="1">
        <v>801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>
      <c r="A31" s="1">
        <v>70090</v>
      </c>
      <c r="B31" s="1" t="s">
        <v>86</v>
      </c>
      <c r="C31" s="1">
        <v>32</v>
      </c>
      <c r="D31" s="1">
        <v>285</v>
      </c>
      <c r="E31" s="1" t="s">
        <v>64</v>
      </c>
      <c r="F31" s="1">
        <v>573</v>
      </c>
      <c r="G31" s="1" t="s">
        <v>87</v>
      </c>
      <c r="H31" s="2">
        <v>33.270000000000003</v>
      </c>
      <c r="I31" s="2">
        <v>1064.6400000000001</v>
      </c>
      <c r="J31" s="10">
        <f t="shared" si="3"/>
        <v>26616.000000000004</v>
      </c>
      <c r="K31" s="11">
        <f t="shared" si="4"/>
        <v>25</v>
      </c>
      <c r="L31" s="1">
        <v>34.299999999999997</v>
      </c>
      <c r="M31" s="1">
        <v>28.78</v>
      </c>
      <c r="N31" s="16">
        <f t="shared" si="13"/>
        <v>0</v>
      </c>
      <c r="O31" s="1"/>
      <c r="P31" s="1">
        <v>38.799999999999997</v>
      </c>
      <c r="Q31" s="1">
        <v>13.44</v>
      </c>
      <c r="R31" s="24">
        <f t="shared" si="6"/>
        <v>10646.400000000001</v>
      </c>
      <c r="S31" s="5">
        <v>10</v>
      </c>
      <c r="T31" s="1">
        <v>19.829999999999998</v>
      </c>
      <c r="U31" s="1">
        <v>-0.09</v>
      </c>
      <c r="V31" s="5">
        <v>15</v>
      </c>
      <c r="W31" s="1"/>
      <c r="X31" s="1">
        <v>0</v>
      </c>
      <c r="Y31" s="12">
        <v>98928.35</v>
      </c>
      <c r="Z31" s="2">
        <v>44847.96</v>
      </c>
      <c r="AA31" s="1">
        <v>370</v>
      </c>
      <c r="AB31" s="1">
        <v>37</v>
      </c>
      <c r="AC31" s="1">
        <v>483</v>
      </c>
      <c r="AD31" s="1">
        <v>452</v>
      </c>
      <c r="AE31" s="1">
        <v>921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691</v>
      </c>
      <c r="AV31" s="1">
        <v>97</v>
      </c>
      <c r="AW31" s="1">
        <v>362</v>
      </c>
      <c r="AX31" s="1">
        <v>280</v>
      </c>
      <c r="AY31" s="1">
        <v>430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127</v>
      </c>
      <c r="BF31" s="1">
        <v>376</v>
      </c>
      <c r="BG31" s="1">
        <v>140</v>
      </c>
      <c r="BH31" s="1">
        <v>359</v>
      </c>
      <c r="BI31" s="1">
        <v>-3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>
      <c r="A32" s="1">
        <v>70070</v>
      </c>
      <c r="B32" s="1" t="s">
        <v>63</v>
      </c>
      <c r="C32" s="1">
        <v>5</v>
      </c>
      <c r="D32" s="1">
        <v>285</v>
      </c>
      <c r="E32" s="1" t="s">
        <v>64</v>
      </c>
      <c r="F32" s="1">
        <v>562</v>
      </c>
      <c r="G32" s="1" t="s">
        <v>65</v>
      </c>
      <c r="H32" s="2">
        <v>74.72</v>
      </c>
      <c r="I32" s="2">
        <v>373.6</v>
      </c>
      <c r="J32" s="10">
        <f t="shared" si="3"/>
        <v>0</v>
      </c>
      <c r="K32" s="11">
        <f t="shared" si="4"/>
        <v>0</v>
      </c>
      <c r="L32" s="1">
        <v>61.5</v>
      </c>
      <c r="M32" s="1">
        <v>69.8</v>
      </c>
      <c r="N32" s="16">
        <f t="shared" si="13"/>
        <v>0</v>
      </c>
      <c r="O32" s="1"/>
      <c r="P32" s="1">
        <v>113.2</v>
      </c>
      <c r="Q32" s="1">
        <v>606</v>
      </c>
      <c r="R32" s="24">
        <f t="shared" si="6"/>
        <v>0</v>
      </c>
      <c r="S32" s="5">
        <v>0</v>
      </c>
      <c r="T32" s="1">
        <v>83</v>
      </c>
      <c r="U32" s="1">
        <v>49</v>
      </c>
      <c r="V32" s="5">
        <v>0</v>
      </c>
      <c r="W32" s="1" t="s">
        <v>374</v>
      </c>
      <c r="X32" s="1">
        <v>40</v>
      </c>
      <c r="Y32" s="12">
        <v>96276.72</v>
      </c>
      <c r="Z32" s="2">
        <v>256065.44</v>
      </c>
      <c r="AA32" s="1">
        <v>49</v>
      </c>
      <c r="AB32" s="1">
        <v>24</v>
      </c>
      <c r="AC32" s="1">
        <v>164</v>
      </c>
      <c r="AD32" s="1">
        <v>165</v>
      </c>
      <c r="AE32" s="1">
        <v>349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239</v>
      </c>
      <c r="AV32" s="1">
        <v>157</v>
      </c>
      <c r="AW32" s="1">
        <v>110</v>
      </c>
      <c r="AX32" s="1">
        <v>277</v>
      </c>
      <c r="AY32" s="1">
        <v>3030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92</v>
      </c>
      <c r="BF32" s="1">
        <v>32</v>
      </c>
      <c r="BG32" s="1">
        <v>251</v>
      </c>
      <c r="BH32" s="1">
        <v>112</v>
      </c>
      <c r="BI32" s="1">
        <v>48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>
      <c r="A33" s="1">
        <v>70011</v>
      </c>
      <c r="B33" s="1" t="s">
        <v>101</v>
      </c>
      <c r="C33" s="1">
        <v>15</v>
      </c>
      <c r="D33" s="1">
        <v>285</v>
      </c>
      <c r="E33" s="1" t="s">
        <v>64</v>
      </c>
      <c r="F33" s="1">
        <v>562</v>
      </c>
      <c r="G33" s="1" t="s">
        <v>65</v>
      </c>
      <c r="H33" s="2">
        <v>28.82</v>
      </c>
      <c r="I33" s="2">
        <v>432.3</v>
      </c>
      <c r="J33" s="10">
        <f t="shared" si="3"/>
        <v>21615</v>
      </c>
      <c r="K33" s="11">
        <f t="shared" si="4"/>
        <v>50</v>
      </c>
      <c r="L33" s="1">
        <v>39.47</v>
      </c>
      <c r="M33" s="1">
        <v>47.53</v>
      </c>
      <c r="N33" s="16">
        <f t="shared" si="13"/>
        <v>0</v>
      </c>
      <c r="O33" s="1"/>
      <c r="P33" s="1">
        <v>77.599999999999994</v>
      </c>
      <c r="Q33" s="1">
        <v>62</v>
      </c>
      <c r="R33" s="24">
        <f t="shared" si="6"/>
        <v>0</v>
      </c>
      <c r="S33" s="5">
        <v>0</v>
      </c>
      <c r="T33" s="1">
        <v>86.9</v>
      </c>
      <c r="U33" s="1">
        <v>13.67</v>
      </c>
      <c r="V33" s="5">
        <v>50</v>
      </c>
      <c r="W33" s="1"/>
      <c r="X33" s="1">
        <v>0</v>
      </c>
      <c r="Y33" s="12">
        <v>88174.79</v>
      </c>
      <c r="Z33" s="2">
        <v>53259.360000000001</v>
      </c>
      <c r="AA33" s="1">
        <v>238</v>
      </c>
      <c r="AB33" s="1">
        <v>33</v>
      </c>
      <c r="AC33" s="1">
        <v>200</v>
      </c>
      <c r="AD33" s="1">
        <v>275</v>
      </c>
      <c r="AE33" s="1">
        <v>713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559</v>
      </c>
      <c r="AV33" s="1">
        <v>91</v>
      </c>
      <c r="AW33" s="1">
        <v>341</v>
      </c>
      <c r="AX33" s="1">
        <v>437</v>
      </c>
      <c r="AY33" s="1">
        <v>930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616</v>
      </c>
      <c r="BF33" s="1">
        <v>114</v>
      </c>
      <c r="BG33" s="1">
        <v>479</v>
      </c>
      <c r="BH33" s="1">
        <v>303</v>
      </c>
      <c r="BI33" s="1">
        <v>205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>
      <c r="A34" s="1">
        <v>70003</v>
      </c>
      <c r="B34" s="1" t="s">
        <v>82</v>
      </c>
      <c r="C34" s="1">
        <v>25</v>
      </c>
      <c r="D34" s="1">
        <v>285</v>
      </c>
      <c r="E34" s="1" t="s">
        <v>64</v>
      </c>
      <c r="F34" s="1">
        <v>557</v>
      </c>
      <c r="G34" s="1" t="s">
        <v>69</v>
      </c>
      <c r="H34" s="2">
        <v>64.78</v>
      </c>
      <c r="I34" s="2">
        <v>1619.5</v>
      </c>
      <c r="J34" s="10">
        <f t="shared" si="3"/>
        <v>0</v>
      </c>
      <c r="K34" s="11">
        <f t="shared" si="4"/>
        <v>0</v>
      </c>
      <c r="L34" s="1">
        <v>18.14</v>
      </c>
      <c r="M34" s="1">
        <v>83.76</v>
      </c>
      <c r="N34" s="16">
        <f t="shared" si="13"/>
        <v>0</v>
      </c>
      <c r="O34" s="1"/>
      <c r="P34" s="1">
        <v>20.22</v>
      </c>
      <c r="Q34" s="1">
        <v>22.68</v>
      </c>
      <c r="R34" s="24">
        <f t="shared" si="6"/>
        <v>0</v>
      </c>
      <c r="S34" s="5">
        <v>0</v>
      </c>
      <c r="T34" s="1">
        <v>13.28</v>
      </c>
      <c r="U34" s="1">
        <v>80.760000000000005</v>
      </c>
      <c r="V34" s="16">
        <f t="shared" ref="V34:V40" si="14">MAX(0,(TRUNC((T34*0.75)-U34)))</f>
        <v>0</v>
      </c>
      <c r="W34" s="1"/>
      <c r="X34" s="1">
        <v>0</v>
      </c>
      <c r="Y34" s="12">
        <v>83630.98</v>
      </c>
      <c r="Z34" s="2">
        <v>303170.40000000002</v>
      </c>
      <c r="AA34" s="1">
        <v>181</v>
      </c>
      <c r="AB34" s="1">
        <v>21</v>
      </c>
      <c r="AC34" s="1">
        <v>238</v>
      </c>
      <c r="AD34" s="1">
        <v>48</v>
      </c>
      <c r="AE34" s="1">
        <v>2094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143</v>
      </c>
      <c r="AV34" s="1">
        <v>51</v>
      </c>
      <c r="AW34" s="1">
        <v>251</v>
      </c>
      <c r="AX34" s="1">
        <v>172</v>
      </c>
      <c r="AY34" s="1">
        <v>567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173</v>
      </c>
      <c r="BF34" s="1">
        <v>5</v>
      </c>
      <c r="BG34" s="1">
        <v>50</v>
      </c>
      <c r="BH34" s="1">
        <v>213</v>
      </c>
      <c r="BI34" s="1">
        <v>2019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>
      <c r="A35" s="1">
        <v>70048</v>
      </c>
      <c r="B35" s="1" t="s">
        <v>133</v>
      </c>
      <c r="C35" s="1">
        <v>20</v>
      </c>
      <c r="D35" s="1">
        <v>285</v>
      </c>
      <c r="E35" s="1" t="s">
        <v>64</v>
      </c>
      <c r="F35" s="1">
        <v>558</v>
      </c>
      <c r="G35" s="1" t="s">
        <v>67</v>
      </c>
      <c r="H35" s="2">
        <v>88.09</v>
      </c>
      <c r="I35" s="2">
        <v>1761.8</v>
      </c>
      <c r="J35" s="10">
        <f t="shared" si="3"/>
        <v>8809</v>
      </c>
      <c r="K35" s="11">
        <f t="shared" si="4"/>
        <v>5</v>
      </c>
      <c r="L35" s="1">
        <v>12.78</v>
      </c>
      <c r="M35" s="1">
        <v>12.6</v>
      </c>
      <c r="N35" s="16">
        <f t="shared" si="13"/>
        <v>0</v>
      </c>
      <c r="O35" s="1"/>
      <c r="P35" s="1">
        <v>19.649999999999999</v>
      </c>
      <c r="Q35" s="1">
        <v>10.199999999999999</v>
      </c>
      <c r="R35" s="24">
        <f t="shared" si="6"/>
        <v>8809</v>
      </c>
      <c r="S35" s="5">
        <v>5</v>
      </c>
      <c r="T35" s="1">
        <v>14.62</v>
      </c>
      <c r="U35" s="1">
        <v>27.65</v>
      </c>
      <c r="V35" s="16">
        <f t="shared" si="14"/>
        <v>0</v>
      </c>
      <c r="W35" s="1"/>
      <c r="X35" s="1">
        <v>0</v>
      </c>
      <c r="Y35" s="12">
        <v>82892.69</v>
      </c>
      <c r="Z35" s="2">
        <v>88882.81</v>
      </c>
      <c r="AA35" s="1">
        <v>55</v>
      </c>
      <c r="AB35" s="1">
        <v>5</v>
      </c>
      <c r="AC35" s="1">
        <v>115</v>
      </c>
      <c r="AD35" s="1">
        <v>166</v>
      </c>
      <c r="AE35" s="1">
        <v>252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103</v>
      </c>
      <c r="AV35" s="1">
        <v>18</v>
      </c>
      <c r="AW35" s="1">
        <v>195</v>
      </c>
      <c r="AX35" s="1">
        <v>172</v>
      </c>
      <c r="AY35" s="1">
        <v>204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37</v>
      </c>
      <c r="BF35" s="1">
        <v>9</v>
      </c>
      <c r="BG35" s="1">
        <v>141</v>
      </c>
      <c r="BH35" s="1">
        <v>220</v>
      </c>
      <c r="BI35" s="1">
        <v>553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>
      <c r="A36" s="1">
        <v>70135</v>
      </c>
      <c r="B36" s="1" t="s">
        <v>80</v>
      </c>
      <c r="C36" s="1">
        <v>15</v>
      </c>
      <c r="D36" s="1">
        <v>285</v>
      </c>
      <c r="E36" s="1" t="s">
        <v>64</v>
      </c>
      <c r="F36" s="1">
        <v>567</v>
      </c>
      <c r="G36" s="1" t="s">
        <v>74</v>
      </c>
      <c r="H36" s="2">
        <v>50.82</v>
      </c>
      <c r="I36" s="2">
        <v>762.3</v>
      </c>
      <c r="J36" s="10">
        <f t="shared" si="3"/>
        <v>15246</v>
      </c>
      <c r="K36" s="11">
        <f t="shared" si="4"/>
        <v>20</v>
      </c>
      <c r="L36" s="1">
        <v>36.299999999999997</v>
      </c>
      <c r="M36" s="1">
        <v>13.87</v>
      </c>
      <c r="N36" s="26">
        <v>15</v>
      </c>
      <c r="O36" s="1"/>
      <c r="P36" s="1">
        <v>40.4</v>
      </c>
      <c r="Q36" s="1">
        <v>19.53</v>
      </c>
      <c r="R36" s="24">
        <f t="shared" si="6"/>
        <v>3811.5</v>
      </c>
      <c r="S36" s="5">
        <v>5</v>
      </c>
      <c r="T36" s="1">
        <v>30.4</v>
      </c>
      <c r="U36" s="1">
        <v>23.73</v>
      </c>
      <c r="V36" s="16">
        <f t="shared" si="14"/>
        <v>0</v>
      </c>
      <c r="W36" s="1"/>
      <c r="X36" s="1">
        <v>0</v>
      </c>
      <c r="Y36" s="12">
        <v>81642.33</v>
      </c>
      <c r="Z36" s="2">
        <v>43552.74</v>
      </c>
      <c r="AA36" s="1">
        <v>264</v>
      </c>
      <c r="AB36" s="1">
        <v>21</v>
      </c>
      <c r="AC36" s="1">
        <v>234</v>
      </c>
      <c r="AD36" s="1">
        <v>72</v>
      </c>
      <c r="AE36" s="1">
        <v>208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305</v>
      </c>
      <c r="AV36" s="1">
        <v>67</v>
      </c>
      <c r="AW36" s="1">
        <v>161</v>
      </c>
      <c r="AX36" s="1">
        <v>213</v>
      </c>
      <c r="AY36" s="1">
        <v>293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184</v>
      </c>
      <c r="BF36" s="1">
        <v>109</v>
      </c>
      <c r="BG36" s="1">
        <v>177</v>
      </c>
      <c r="BH36" s="1">
        <v>81</v>
      </c>
      <c r="BI36" s="1">
        <v>356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3"/>
        <v>28206.720000000001</v>
      </c>
      <c r="K37" s="11">
        <f t="shared" si="4"/>
        <v>18</v>
      </c>
      <c r="L37" s="1">
        <v>6.81</v>
      </c>
      <c r="M37" s="1">
        <v>4.75</v>
      </c>
      <c r="N37" s="16">
        <f t="shared" ref="N37:N41" si="15">MAX(0,(TRUNC((L37*0.75)-M37)))</f>
        <v>0</v>
      </c>
      <c r="O37" s="1"/>
      <c r="P37" s="1">
        <v>26.88</v>
      </c>
      <c r="Q37" s="1">
        <v>8.94</v>
      </c>
      <c r="R37" s="24">
        <f t="shared" si="6"/>
        <v>15670.4</v>
      </c>
      <c r="S37" s="5">
        <v>10</v>
      </c>
      <c r="T37" s="1">
        <v>15.91</v>
      </c>
      <c r="U37" s="1">
        <v>3.44</v>
      </c>
      <c r="V37" s="16">
        <f t="shared" si="14"/>
        <v>8</v>
      </c>
      <c r="W37" s="1"/>
      <c r="X37" s="1">
        <v>0</v>
      </c>
      <c r="Y37" s="12">
        <v>77715.39</v>
      </c>
      <c r="Z37" s="2">
        <v>26835.56</v>
      </c>
      <c r="AA37" s="1">
        <v>40</v>
      </c>
      <c r="AB37" s="1">
        <v>9</v>
      </c>
      <c r="AC37" s="1">
        <v>37</v>
      </c>
      <c r="AD37" s="1">
        <v>55</v>
      </c>
      <c r="AE37" s="1">
        <v>76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137</v>
      </c>
      <c r="AV37" s="1">
        <v>36</v>
      </c>
      <c r="AW37" s="1">
        <v>182</v>
      </c>
      <c r="AX37" s="1">
        <v>186</v>
      </c>
      <c r="AY37" s="1">
        <v>143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96</v>
      </c>
      <c r="BF37" s="1">
        <v>1</v>
      </c>
      <c r="BG37" s="1">
        <v>121</v>
      </c>
      <c r="BH37" s="1">
        <v>74</v>
      </c>
      <c r="BI37" s="1">
        <v>55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>
      <c r="A38" s="1">
        <v>70104</v>
      </c>
      <c r="B38" s="1" t="s">
        <v>71</v>
      </c>
      <c r="C38" s="1">
        <v>6</v>
      </c>
      <c r="D38" s="1">
        <v>285</v>
      </c>
      <c r="E38" s="1" t="s">
        <v>64</v>
      </c>
      <c r="F38" s="1">
        <v>570</v>
      </c>
      <c r="G38" s="1" t="s">
        <v>72</v>
      </c>
      <c r="H38" s="2">
        <v>198.91</v>
      </c>
      <c r="I38" s="2">
        <v>1193.46</v>
      </c>
      <c r="J38" s="10">
        <f t="shared" si="3"/>
        <v>39384.18</v>
      </c>
      <c r="K38" s="11">
        <f t="shared" si="4"/>
        <v>33</v>
      </c>
      <c r="L38" s="1">
        <v>20</v>
      </c>
      <c r="M38" s="1">
        <v>7</v>
      </c>
      <c r="N38" s="28">
        <f t="shared" si="15"/>
        <v>8</v>
      </c>
      <c r="O38" s="1"/>
      <c r="P38" s="1">
        <v>30.58</v>
      </c>
      <c r="Q38" s="1">
        <v>4.17</v>
      </c>
      <c r="R38" s="24">
        <f t="shared" si="6"/>
        <v>17901.900000000001</v>
      </c>
      <c r="S38" s="5">
        <v>15</v>
      </c>
      <c r="T38" s="1">
        <v>14.08</v>
      </c>
      <c r="U38" s="1">
        <v>0</v>
      </c>
      <c r="V38" s="16">
        <f t="shared" si="14"/>
        <v>10</v>
      </c>
      <c r="W38" s="1"/>
      <c r="X38" s="1">
        <v>0</v>
      </c>
      <c r="Y38" s="12">
        <v>77177.08</v>
      </c>
      <c r="Z38" s="2">
        <v>13326.97</v>
      </c>
      <c r="AA38" s="1">
        <v>103</v>
      </c>
      <c r="AB38" s="1">
        <v>9</v>
      </c>
      <c r="AC38" s="1">
        <v>0</v>
      </c>
      <c r="AD38" s="1">
        <v>25</v>
      </c>
      <c r="AE38" s="1">
        <v>42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83</v>
      </c>
      <c r="AV38" s="1">
        <v>55</v>
      </c>
      <c r="AW38" s="1">
        <v>36</v>
      </c>
      <c r="AX38" s="1">
        <v>74</v>
      </c>
      <c r="AY38" s="1">
        <v>25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42</v>
      </c>
      <c r="BH38" s="1">
        <v>85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>
      <c r="A39" s="1">
        <v>70122</v>
      </c>
      <c r="B39" s="1" t="s">
        <v>132</v>
      </c>
      <c r="C39" s="1">
        <v>20</v>
      </c>
      <c r="D39" s="1">
        <v>285</v>
      </c>
      <c r="E39" s="1" t="s">
        <v>64</v>
      </c>
      <c r="F39" s="1">
        <v>558</v>
      </c>
      <c r="G39" s="1" t="s">
        <v>67</v>
      </c>
      <c r="H39" s="2">
        <v>77</v>
      </c>
      <c r="I39" s="2">
        <v>1540</v>
      </c>
      <c r="J39" s="10">
        <f t="shared" si="3"/>
        <v>30800</v>
      </c>
      <c r="K39" s="11">
        <f t="shared" si="4"/>
        <v>20</v>
      </c>
      <c r="L39" s="1">
        <v>13.4</v>
      </c>
      <c r="M39" s="1">
        <v>3.35</v>
      </c>
      <c r="N39" s="25">
        <f t="shared" si="15"/>
        <v>6</v>
      </c>
      <c r="O39" s="1"/>
      <c r="P39" s="1">
        <v>19.02</v>
      </c>
      <c r="Q39" s="1">
        <v>1.35</v>
      </c>
      <c r="R39" s="24">
        <f t="shared" si="6"/>
        <v>15400</v>
      </c>
      <c r="S39" s="5">
        <v>10</v>
      </c>
      <c r="T39" s="1">
        <v>11.55</v>
      </c>
      <c r="U39" s="1">
        <v>4.05</v>
      </c>
      <c r="V39" s="16">
        <f t="shared" si="14"/>
        <v>4</v>
      </c>
      <c r="W39" s="1"/>
      <c r="X39" s="1">
        <v>0</v>
      </c>
      <c r="Y39" s="12">
        <v>67721.5</v>
      </c>
      <c r="Z39" s="2">
        <v>13475</v>
      </c>
      <c r="AA39" s="1">
        <v>56</v>
      </c>
      <c r="AB39" s="1">
        <v>7</v>
      </c>
      <c r="AC39" s="1">
        <v>148</v>
      </c>
      <c r="AD39" s="1">
        <v>121</v>
      </c>
      <c r="AE39" s="1">
        <v>67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79</v>
      </c>
      <c r="AV39" s="1">
        <v>13</v>
      </c>
      <c r="AW39" s="1">
        <v>185</v>
      </c>
      <c r="AX39" s="1">
        <v>220</v>
      </c>
      <c r="AY39" s="1">
        <v>27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64</v>
      </c>
      <c r="BF39" s="1">
        <v>42</v>
      </c>
      <c r="BG39" s="1">
        <v>81</v>
      </c>
      <c r="BH39" s="1">
        <v>130</v>
      </c>
      <c r="BI39" s="1">
        <v>81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>
      <c r="A40" s="1">
        <v>70269</v>
      </c>
      <c r="B40" s="1" t="s">
        <v>125</v>
      </c>
      <c r="C40" s="1">
        <v>10</v>
      </c>
      <c r="D40" s="1">
        <v>285</v>
      </c>
      <c r="E40" s="1" t="s">
        <v>64</v>
      </c>
      <c r="F40" s="1">
        <v>285</v>
      </c>
      <c r="G40" s="1" t="s">
        <v>64</v>
      </c>
      <c r="H40" s="2">
        <v>125.14</v>
      </c>
      <c r="I40" s="2">
        <v>1251.4000000000001</v>
      </c>
      <c r="J40" s="10">
        <f t="shared" si="3"/>
        <v>16268.2</v>
      </c>
      <c r="K40" s="11">
        <f t="shared" si="4"/>
        <v>13</v>
      </c>
      <c r="L40" s="1">
        <v>13</v>
      </c>
      <c r="M40" s="1">
        <v>1.7</v>
      </c>
      <c r="N40" s="28">
        <f t="shared" si="15"/>
        <v>8</v>
      </c>
      <c r="O40" s="1"/>
      <c r="P40" s="1">
        <v>18.649999999999999</v>
      </c>
      <c r="Q40" s="1">
        <v>7.2</v>
      </c>
      <c r="R40" s="24">
        <f t="shared" si="6"/>
        <v>6257</v>
      </c>
      <c r="S40" s="5">
        <v>5</v>
      </c>
      <c r="T40" s="1">
        <v>16.5</v>
      </c>
      <c r="U40" s="1">
        <v>19.2</v>
      </c>
      <c r="V40" s="16">
        <f t="shared" si="14"/>
        <v>0</v>
      </c>
      <c r="W40" s="1"/>
      <c r="X40" s="1">
        <v>0</v>
      </c>
      <c r="Y40" s="12">
        <v>60254.91</v>
      </c>
      <c r="Z40" s="2">
        <v>35164.339999999997</v>
      </c>
      <c r="AA40" s="1">
        <v>11</v>
      </c>
      <c r="AB40" s="1">
        <v>3</v>
      </c>
      <c r="AC40" s="1">
        <v>91</v>
      </c>
      <c r="AD40" s="1">
        <v>53</v>
      </c>
      <c r="AE40" s="1">
        <v>17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78</v>
      </c>
      <c r="AV40" s="1">
        <v>9</v>
      </c>
      <c r="AW40" s="1">
        <v>60</v>
      </c>
      <c r="AX40" s="1">
        <v>88</v>
      </c>
      <c r="AY40" s="1">
        <v>72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44</v>
      </c>
      <c r="BF40" s="1">
        <v>0</v>
      </c>
      <c r="BG40" s="1">
        <v>85</v>
      </c>
      <c r="BH40" s="1">
        <v>72</v>
      </c>
      <c r="BI40" s="1">
        <v>192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>
      <c r="A41" s="1">
        <v>70246</v>
      </c>
      <c r="B41" s="1" t="s">
        <v>154</v>
      </c>
      <c r="C41" s="1">
        <v>16</v>
      </c>
      <c r="D41" s="1">
        <v>285</v>
      </c>
      <c r="E41" s="1" t="s">
        <v>64</v>
      </c>
      <c r="F41" s="1">
        <v>387</v>
      </c>
      <c r="G41" s="1" t="s">
        <v>94</v>
      </c>
      <c r="H41" s="2">
        <v>45.31</v>
      </c>
      <c r="I41" s="2">
        <v>724.96</v>
      </c>
      <c r="J41" s="10">
        <f t="shared" si="3"/>
        <v>16674.080000000002</v>
      </c>
      <c r="K41" s="11">
        <f t="shared" si="4"/>
        <v>23</v>
      </c>
      <c r="L41" s="1">
        <v>22.41</v>
      </c>
      <c r="M41" s="1">
        <v>8</v>
      </c>
      <c r="N41" s="28">
        <f t="shared" si="15"/>
        <v>8</v>
      </c>
      <c r="O41" s="1"/>
      <c r="P41" s="1">
        <v>33.19</v>
      </c>
      <c r="Q41" s="1">
        <v>15.75</v>
      </c>
      <c r="R41" s="24">
        <f t="shared" si="6"/>
        <v>3624.8</v>
      </c>
      <c r="S41" s="5">
        <v>5</v>
      </c>
      <c r="T41" s="1">
        <v>19.34</v>
      </c>
      <c r="U41" s="1">
        <v>5.25</v>
      </c>
      <c r="V41" s="5">
        <v>10</v>
      </c>
      <c r="W41" s="1"/>
      <c r="X41" s="1">
        <v>0</v>
      </c>
      <c r="Y41" s="12">
        <v>54326.69</v>
      </c>
      <c r="Z41" s="2">
        <v>21023.84</v>
      </c>
      <c r="AA41" s="1">
        <v>161</v>
      </c>
      <c r="AB41" s="1">
        <v>18</v>
      </c>
      <c r="AC41" s="1">
        <v>130</v>
      </c>
      <c r="AD41" s="1">
        <v>117</v>
      </c>
      <c r="AE41" s="1">
        <v>128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196</v>
      </c>
      <c r="AV41" s="1">
        <v>3</v>
      </c>
      <c r="AW41" s="1">
        <v>220</v>
      </c>
      <c r="AX41" s="1">
        <v>227</v>
      </c>
      <c r="AY41" s="1">
        <v>252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61</v>
      </c>
      <c r="BF41" s="1">
        <v>6</v>
      </c>
      <c r="BG41" s="1">
        <v>138</v>
      </c>
      <c r="BH41" s="1">
        <v>215</v>
      </c>
      <c r="BI41" s="1">
        <v>84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>
      <c r="A42" s="1">
        <v>70257</v>
      </c>
      <c r="B42" s="1" t="s">
        <v>93</v>
      </c>
      <c r="C42" s="1">
        <v>25</v>
      </c>
      <c r="D42" s="1">
        <v>285</v>
      </c>
      <c r="E42" s="1" t="s">
        <v>64</v>
      </c>
      <c r="F42" s="1">
        <v>387</v>
      </c>
      <c r="G42" s="1" t="s">
        <v>94</v>
      </c>
      <c r="H42" s="2">
        <v>28.24</v>
      </c>
      <c r="I42" s="2">
        <v>706</v>
      </c>
      <c r="J42" s="10">
        <f t="shared" si="3"/>
        <v>30358</v>
      </c>
      <c r="K42" s="11">
        <f t="shared" si="4"/>
        <v>43</v>
      </c>
      <c r="L42" s="1">
        <v>18.46</v>
      </c>
      <c r="M42" s="1">
        <v>4.04</v>
      </c>
      <c r="N42" s="26">
        <v>10</v>
      </c>
      <c r="O42" s="1"/>
      <c r="P42" s="1">
        <v>41.66</v>
      </c>
      <c r="Q42" s="1">
        <v>3.72</v>
      </c>
      <c r="R42" s="24">
        <f t="shared" si="6"/>
        <v>14120</v>
      </c>
      <c r="S42" s="5">
        <v>20</v>
      </c>
      <c r="T42" s="1">
        <v>15.54</v>
      </c>
      <c r="U42" s="1">
        <v>-2.12</v>
      </c>
      <c r="V42" s="16">
        <f>MAX(0,(TRUNC((T42*0.75)-U42)))</f>
        <v>13</v>
      </c>
      <c r="W42" s="1"/>
      <c r="X42" s="1">
        <v>8</v>
      </c>
      <c r="Y42" s="12">
        <v>53415.96</v>
      </c>
      <c r="Z42" s="2">
        <v>3981.84</v>
      </c>
      <c r="AA42" s="1">
        <v>97</v>
      </c>
      <c r="AB42" s="1">
        <v>44</v>
      </c>
      <c r="AC42" s="1">
        <v>249</v>
      </c>
      <c r="AD42" s="1">
        <v>187</v>
      </c>
      <c r="AE42" s="1">
        <v>101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308</v>
      </c>
      <c r="AV42" s="1">
        <v>79</v>
      </c>
      <c r="AW42" s="1">
        <v>442</v>
      </c>
      <c r="AX42" s="1">
        <v>504</v>
      </c>
      <c r="AY42" s="1">
        <v>93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3</v>
      </c>
      <c r="BF42" s="1">
        <v>50</v>
      </c>
      <c r="BG42" s="1">
        <v>204</v>
      </c>
      <c r="BH42" s="1">
        <v>313</v>
      </c>
      <c r="BI42" s="1">
        <v>-53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>
      <c r="A43" s="1">
        <v>70078</v>
      </c>
      <c r="B43" s="1" t="s">
        <v>100</v>
      </c>
      <c r="C43" s="1">
        <v>10</v>
      </c>
      <c r="D43" s="1">
        <v>285</v>
      </c>
      <c r="E43" s="1" t="s">
        <v>64</v>
      </c>
      <c r="F43" s="1">
        <v>285</v>
      </c>
      <c r="G43" s="1" t="s">
        <v>64</v>
      </c>
      <c r="H43" s="2">
        <v>125.14</v>
      </c>
      <c r="I43" s="2">
        <v>1251.4000000000001</v>
      </c>
      <c r="J43" s="10">
        <f t="shared" si="3"/>
        <v>46301.8</v>
      </c>
      <c r="K43" s="11">
        <f t="shared" si="4"/>
        <v>37</v>
      </c>
      <c r="L43" s="1">
        <v>12.1</v>
      </c>
      <c r="M43" s="1">
        <v>1.2</v>
      </c>
      <c r="N43" s="16">
        <f t="shared" ref="N43:N47" si="16">MAX(0,(TRUNC((L43*0.75)-M43)))</f>
        <v>7</v>
      </c>
      <c r="O43" s="1"/>
      <c r="P43" s="1">
        <v>17.600000000000001</v>
      </c>
      <c r="Q43" s="1">
        <v>0.1</v>
      </c>
      <c r="R43" s="24">
        <f t="shared" si="6"/>
        <v>25028</v>
      </c>
      <c r="S43" s="5">
        <v>20</v>
      </c>
      <c r="T43" s="1">
        <v>12.35</v>
      </c>
      <c r="U43" s="1">
        <v>-0.1</v>
      </c>
      <c r="V43" s="5">
        <v>10</v>
      </c>
      <c r="W43" s="1"/>
      <c r="X43" s="1">
        <v>0</v>
      </c>
      <c r="Y43" s="12">
        <v>52621.37</v>
      </c>
      <c r="Z43" s="2">
        <v>1501.68</v>
      </c>
      <c r="AA43" s="1">
        <v>23</v>
      </c>
      <c r="AB43" s="1">
        <v>3</v>
      </c>
      <c r="AC43" s="1">
        <v>83</v>
      </c>
      <c r="AD43" s="1">
        <v>27</v>
      </c>
      <c r="AE43" s="1">
        <v>12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18</v>
      </c>
      <c r="AV43" s="1">
        <v>16</v>
      </c>
      <c r="AW43" s="1">
        <v>129</v>
      </c>
      <c r="AX43" s="1">
        <v>42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26</v>
      </c>
      <c r="BF43" s="1">
        <v>13</v>
      </c>
      <c r="BG43" s="1">
        <v>67</v>
      </c>
      <c r="BH43" s="1">
        <v>48</v>
      </c>
      <c r="BI43" s="1">
        <v>-1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>
      <c r="A44" s="1">
        <v>70080</v>
      </c>
      <c r="B44" s="1" t="s">
        <v>159</v>
      </c>
      <c r="C44" s="1">
        <v>12</v>
      </c>
      <c r="D44" s="1">
        <v>285</v>
      </c>
      <c r="E44" s="1" t="s">
        <v>64</v>
      </c>
      <c r="F44" s="1">
        <v>35</v>
      </c>
      <c r="G44" s="1" t="s">
        <v>76</v>
      </c>
      <c r="H44" s="2">
        <v>74.31</v>
      </c>
      <c r="I44" s="2">
        <v>891.72</v>
      </c>
      <c r="J44" s="10">
        <f t="shared" si="3"/>
        <v>28535.040000000001</v>
      </c>
      <c r="K44" s="11">
        <f t="shared" si="4"/>
        <v>32</v>
      </c>
      <c r="L44" s="1">
        <v>3.33</v>
      </c>
      <c r="M44" s="1">
        <v>7.5</v>
      </c>
      <c r="N44" s="16">
        <f t="shared" si="16"/>
        <v>0</v>
      </c>
      <c r="O44" s="1"/>
      <c r="P44" s="1">
        <v>34.119999999999997</v>
      </c>
      <c r="Q44" s="1">
        <v>0</v>
      </c>
      <c r="R44" s="24">
        <f t="shared" si="6"/>
        <v>17834.400000000001</v>
      </c>
      <c r="S44" s="5">
        <v>20</v>
      </c>
      <c r="T44" s="1">
        <v>19.96</v>
      </c>
      <c r="U44" s="1">
        <v>2</v>
      </c>
      <c r="V44" s="16">
        <f t="shared" ref="V44:V53" si="17">MAX(0,(TRUNC((T44*0.75)-U44)))</f>
        <v>12</v>
      </c>
      <c r="W44" s="1"/>
      <c r="X44" s="1">
        <v>0</v>
      </c>
      <c r="Y44" s="12">
        <v>51199.59</v>
      </c>
      <c r="Z44" s="2">
        <v>8471.34</v>
      </c>
      <c r="AA44" s="1">
        <v>8</v>
      </c>
      <c r="AB44" s="1">
        <v>4</v>
      </c>
      <c r="AC44" s="1">
        <v>22</v>
      </c>
      <c r="AD44" s="1">
        <v>16</v>
      </c>
      <c r="AE44" s="1">
        <v>90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60</v>
      </c>
      <c r="AV44" s="1">
        <v>0</v>
      </c>
      <c r="AW44" s="1">
        <v>244</v>
      </c>
      <c r="AX44" s="1">
        <v>211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42</v>
      </c>
      <c r="BF44" s="1">
        <v>6</v>
      </c>
      <c r="BG44" s="1">
        <v>103</v>
      </c>
      <c r="BH44" s="1">
        <v>183</v>
      </c>
      <c r="BI44" s="1">
        <v>24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>
      <c r="A45" s="1">
        <v>70087</v>
      </c>
      <c r="B45" s="1" t="s">
        <v>115</v>
      </c>
      <c r="C45" s="1">
        <v>25</v>
      </c>
      <c r="D45" s="1">
        <v>285</v>
      </c>
      <c r="E45" s="1" t="s">
        <v>64</v>
      </c>
      <c r="F45" s="1">
        <v>35</v>
      </c>
      <c r="G45" s="1" t="s">
        <v>76</v>
      </c>
      <c r="H45" s="2">
        <v>43.63</v>
      </c>
      <c r="I45" s="2">
        <v>1090.75</v>
      </c>
      <c r="J45" s="10">
        <f t="shared" si="3"/>
        <v>34904</v>
      </c>
      <c r="K45" s="11">
        <f t="shared" si="4"/>
        <v>32</v>
      </c>
      <c r="L45" s="1">
        <v>10.84</v>
      </c>
      <c r="M45" s="1">
        <v>19.96</v>
      </c>
      <c r="N45" s="16">
        <f t="shared" si="16"/>
        <v>0</v>
      </c>
      <c r="O45" s="1"/>
      <c r="P45" s="1">
        <v>19.34</v>
      </c>
      <c r="Q45" s="1">
        <v>3.96</v>
      </c>
      <c r="R45" s="24">
        <f t="shared" si="6"/>
        <v>21815</v>
      </c>
      <c r="S45" s="5">
        <v>20</v>
      </c>
      <c r="T45" s="1">
        <v>16.52</v>
      </c>
      <c r="U45" s="1">
        <v>0</v>
      </c>
      <c r="V45" s="16">
        <f t="shared" si="17"/>
        <v>12</v>
      </c>
      <c r="W45" s="1"/>
      <c r="X45" s="1">
        <v>0</v>
      </c>
      <c r="Y45" s="12">
        <v>50938.02</v>
      </c>
      <c r="Z45" s="2">
        <v>26090.74</v>
      </c>
      <c r="AA45" s="1">
        <v>148</v>
      </c>
      <c r="AB45" s="1">
        <v>14</v>
      </c>
      <c r="AC45" s="1">
        <v>82</v>
      </c>
      <c r="AD45" s="1">
        <v>68</v>
      </c>
      <c r="AE45" s="1">
        <v>499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247</v>
      </c>
      <c r="AV45" s="1">
        <v>70</v>
      </c>
      <c r="AW45" s="1">
        <v>143</v>
      </c>
      <c r="AX45" s="1">
        <v>117</v>
      </c>
      <c r="AY45" s="1">
        <v>99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13</v>
      </c>
      <c r="BF45" s="1">
        <v>139</v>
      </c>
      <c r="BG45" s="1">
        <v>216</v>
      </c>
      <c r="BH45" s="1">
        <v>229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>
      <c r="A46" s="1">
        <v>70006</v>
      </c>
      <c r="B46" s="1" t="s">
        <v>88</v>
      </c>
      <c r="C46" s="1">
        <v>1</v>
      </c>
      <c r="D46" s="1">
        <v>285</v>
      </c>
      <c r="E46" s="1" t="s">
        <v>64</v>
      </c>
      <c r="F46" s="1">
        <v>570</v>
      </c>
      <c r="G46" s="1" t="s">
        <v>72</v>
      </c>
      <c r="H46" s="2">
        <v>888.50220000000002</v>
      </c>
      <c r="I46" s="2">
        <v>888.50220000000002</v>
      </c>
      <c r="J46" s="10">
        <f t="shared" si="3"/>
        <v>0</v>
      </c>
      <c r="K46" s="11">
        <f t="shared" si="4"/>
        <v>0</v>
      </c>
      <c r="L46" s="1">
        <v>14</v>
      </c>
      <c r="M46" s="1">
        <v>108</v>
      </c>
      <c r="N46" s="16">
        <f t="shared" si="16"/>
        <v>0</v>
      </c>
      <c r="O46" s="1"/>
      <c r="P46" s="1">
        <v>7</v>
      </c>
      <c r="Q46" s="1">
        <v>216</v>
      </c>
      <c r="R46" s="24">
        <f t="shared" si="6"/>
        <v>0</v>
      </c>
      <c r="S46" s="5">
        <v>0</v>
      </c>
      <c r="T46" s="1">
        <v>36</v>
      </c>
      <c r="U46" s="1">
        <v>159</v>
      </c>
      <c r="V46" s="16">
        <f t="shared" si="17"/>
        <v>0</v>
      </c>
      <c r="W46" s="1"/>
      <c r="X46" s="1">
        <v>238</v>
      </c>
      <c r="Y46" s="12">
        <v>50644.63</v>
      </c>
      <c r="Z46" s="2">
        <v>429146.56</v>
      </c>
      <c r="AA46" s="1">
        <v>10</v>
      </c>
      <c r="AB46" s="1">
        <v>6</v>
      </c>
      <c r="AC46" s="1">
        <v>0</v>
      </c>
      <c r="AD46" s="1">
        <v>2</v>
      </c>
      <c r="AE46" s="1">
        <v>108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4</v>
      </c>
      <c r="AV46" s="1">
        <v>3</v>
      </c>
      <c r="AW46" s="1">
        <v>1</v>
      </c>
      <c r="AX46" s="1">
        <v>1</v>
      </c>
      <c r="AY46" s="1">
        <v>216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17</v>
      </c>
      <c r="BF46" s="1">
        <v>1</v>
      </c>
      <c r="BG46" s="1">
        <v>16</v>
      </c>
      <c r="BH46" s="1">
        <v>5</v>
      </c>
      <c r="BI46" s="1">
        <v>159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>
      <c r="A47" s="1">
        <v>70089</v>
      </c>
      <c r="B47" s="1" t="s">
        <v>122</v>
      </c>
      <c r="C47" s="1">
        <v>20</v>
      </c>
      <c r="D47" s="1">
        <v>285</v>
      </c>
      <c r="E47" s="1" t="s">
        <v>64</v>
      </c>
      <c r="F47" s="1">
        <v>558</v>
      </c>
      <c r="G47" s="1" t="s">
        <v>67</v>
      </c>
      <c r="H47" s="2">
        <v>64.91</v>
      </c>
      <c r="I47" s="2">
        <v>1298.2</v>
      </c>
      <c r="J47" s="10">
        <f t="shared" si="3"/>
        <v>0</v>
      </c>
      <c r="K47" s="11">
        <f t="shared" si="4"/>
        <v>0</v>
      </c>
      <c r="L47" s="1">
        <v>8.75</v>
      </c>
      <c r="M47" s="1">
        <v>35.75</v>
      </c>
      <c r="N47" s="16">
        <f t="shared" si="16"/>
        <v>0</v>
      </c>
      <c r="O47" s="1"/>
      <c r="P47" s="1">
        <v>16.73</v>
      </c>
      <c r="Q47" s="1">
        <v>12.7</v>
      </c>
      <c r="R47" s="24">
        <f t="shared" si="6"/>
        <v>0</v>
      </c>
      <c r="S47" s="5">
        <v>0</v>
      </c>
      <c r="T47" s="1">
        <v>13.12</v>
      </c>
      <c r="U47" s="1">
        <v>53.85</v>
      </c>
      <c r="V47" s="16">
        <f t="shared" si="17"/>
        <v>0</v>
      </c>
      <c r="W47" s="1"/>
      <c r="X47" s="1">
        <v>0</v>
      </c>
      <c r="Y47" s="12">
        <v>50110.52</v>
      </c>
      <c r="Z47" s="2">
        <v>132805.85999999999</v>
      </c>
      <c r="AA47" s="1">
        <v>51</v>
      </c>
      <c r="AB47" s="1">
        <v>10</v>
      </c>
      <c r="AC47" s="1">
        <v>78</v>
      </c>
      <c r="AD47" s="1">
        <v>82</v>
      </c>
      <c r="AE47" s="1">
        <v>715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137</v>
      </c>
      <c r="AV47" s="1">
        <v>6</v>
      </c>
      <c r="AW47" s="1">
        <v>105</v>
      </c>
      <c r="AX47" s="1">
        <v>179</v>
      </c>
      <c r="AY47" s="1">
        <v>254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94</v>
      </c>
      <c r="BF47" s="1">
        <v>8</v>
      </c>
      <c r="BG47" s="1">
        <v>106</v>
      </c>
      <c r="BH47" s="1">
        <v>117</v>
      </c>
      <c r="BI47" s="1">
        <v>1077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>
      <c r="A48" s="1">
        <v>70140</v>
      </c>
      <c r="B48" s="1" t="s">
        <v>206</v>
      </c>
      <c r="C48" s="1">
        <v>1</v>
      </c>
      <c r="D48" s="1">
        <v>285</v>
      </c>
      <c r="E48" s="1" t="s">
        <v>64</v>
      </c>
      <c r="F48" s="1">
        <v>558</v>
      </c>
      <c r="G48" s="1" t="s">
        <v>67</v>
      </c>
      <c r="H48" s="2">
        <v>1168.8399999999999</v>
      </c>
      <c r="I48" s="2">
        <v>1168.8399999999999</v>
      </c>
      <c r="J48" s="10">
        <f t="shared" si="3"/>
        <v>11688.4</v>
      </c>
      <c r="K48" s="11">
        <f t="shared" si="4"/>
        <v>10</v>
      </c>
      <c r="L48" s="1">
        <v>7.5</v>
      </c>
      <c r="M48" s="1">
        <v>4</v>
      </c>
      <c r="N48" s="26">
        <v>10</v>
      </c>
      <c r="O48" s="1"/>
      <c r="P48" s="1">
        <v>6.5</v>
      </c>
      <c r="Q48" s="1">
        <v>10</v>
      </c>
      <c r="R48" s="24">
        <f t="shared" si="6"/>
        <v>0</v>
      </c>
      <c r="S48" s="5">
        <v>0</v>
      </c>
      <c r="T48" s="1">
        <v>26.5</v>
      </c>
      <c r="U48" s="1">
        <v>55</v>
      </c>
      <c r="V48" s="16">
        <f t="shared" si="17"/>
        <v>0</v>
      </c>
      <c r="W48" s="1"/>
      <c r="X48" s="1">
        <v>0</v>
      </c>
      <c r="Y48" s="12">
        <v>47338.02</v>
      </c>
      <c r="Z48" s="2">
        <v>80649.960000000006</v>
      </c>
      <c r="AA48" s="1">
        <v>3</v>
      </c>
      <c r="AB48" s="1">
        <v>1</v>
      </c>
      <c r="AC48" s="1">
        <v>3</v>
      </c>
      <c r="AD48" s="1">
        <v>2</v>
      </c>
      <c r="AE48" s="1">
        <v>4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2</v>
      </c>
      <c r="AV48" s="1">
        <v>0</v>
      </c>
      <c r="AW48" s="1">
        <v>3</v>
      </c>
      <c r="AX48" s="1">
        <v>3</v>
      </c>
      <c r="AY48" s="1">
        <v>10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0</v>
      </c>
      <c r="BG48" s="1">
        <v>22</v>
      </c>
      <c r="BH48" s="1">
        <v>7</v>
      </c>
      <c r="BI48" s="1">
        <v>55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>
      <c r="A49" s="1">
        <v>70046</v>
      </c>
      <c r="B49" s="1" t="s">
        <v>194</v>
      </c>
      <c r="C49" s="1">
        <v>24</v>
      </c>
      <c r="D49" s="1">
        <v>285</v>
      </c>
      <c r="E49" s="1" t="s">
        <v>64</v>
      </c>
      <c r="F49" s="1">
        <v>558</v>
      </c>
      <c r="G49" s="1" t="s">
        <v>67</v>
      </c>
      <c r="H49" s="2">
        <v>40.9</v>
      </c>
      <c r="I49" s="2">
        <v>981.6</v>
      </c>
      <c r="J49" s="10">
        <f t="shared" si="3"/>
        <v>25521.600000000002</v>
      </c>
      <c r="K49" s="11">
        <f t="shared" si="4"/>
        <v>26</v>
      </c>
      <c r="L49" s="1">
        <v>18.62</v>
      </c>
      <c r="M49" s="1">
        <v>0.28999999999999998</v>
      </c>
      <c r="N49" s="28">
        <f t="shared" ref="N49:N54" si="18">MAX(0,(TRUNC((L49*0.75)-M49)))</f>
        <v>13</v>
      </c>
      <c r="O49" s="1"/>
      <c r="P49" s="1">
        <v>21.52</v>
      </c>
      <c r="Q49" s="1">
        <v>5.17</v>
      </c>
      <c r="R49" s="24">
        <f t="shared" si="6"/>
        <v>9816</v>
      </c>
      <c r="S49" s="5">
        <v>10</v>
      </c>
      <c r="T49" s="1">
        <v>6.75</v>
      </c>
      <c r="U49" s="1">
        <v>2</v>
      </c>
      <c r="V49" s="16">
        <f t="shared" si="17"/>
        <v>3</v>
      </c>
      <c r="W49" s="1"/>
      <c r="X49" s="1">
        <v>0</v>
      </c>
      <c r="Y49" s="12">
        <v>46032.95</v>
      </c>
      <c r="Z49" s="2">
        <v>4376.3</v>
      </c>
      <c r="AA49" s="1">
        <v>184</v>
      </c>
      <c r="AB49" s="1">
        <v>10</v>
      </c>
      <c r="AC49" s="1">
        <v>120</v>
      </c>
      <c r="AD49" s="1">
        <v>276</v>
      </c>
      <c r="AE49" s="1">
        <v>7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112</v>
      </c>
      <c r="AV49" s="1">
        <v>25</v>
      </c>
      <c r="AW49" s="1">
        <v>314</v>
      </c>
      <c r="AX49" s="1">
        <v>156</v>
      </c>
      <c r="AY49" s="1">
        <v>124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24</v>
      </c>
      <c r="BF49" s="1">
        <v>1</v>
      </c>
      <c r="BG49" s="1">
        <v>85</v>
      </c>
      <c r="BH49" s="1">
        <v>105</v>
      </c>
      <c r="BI49" s="1">
        <v>-24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>
      <c r="A50" s="1">
        <v>70163</v>
      </c>
      <c r="B50" s="1" t="s">
        <v>187</v>
      </c>
      <c r="C50" s="1">
        <v>18</v>
      </c>
      <c r="D50" s="1">
        <v>285</v>
      </c>
      <c r="E50" s="1" t="s">
        <v>64</v>
      </c>
      <c r="F50" s="1">
        <v>974</v>
      </c>
      <c r="G50" s="1" t="s">
        <v>110</v>
      </c>
      <c r="H50" s="2">
        <v>58.939900000000002</v>
      </c>
      <c r="I50" s="2">
        <v>1060.9182000000001</v>
      </c>
      <c r="J50" s="10">
        <f t="shared" si="3"/>
        <v>8487.3456000000006</v>
      </c>
      <c r="K50" s="11">
        <f t="shared" si="4"/>
        <v>8</v>
      </c>
      <c r="L50" s="1">
        <v>6.36</v>
      </c>
      <c r="M50" s="1">
        <v>1.72</v>
      </c>
      <c r="N50" s="29">
        <f t="shared" si="18"/>
        <v>3</v>
      </c>
      <c r="O50" s="1"/>
      <c r="P50" s="1">
        <v>21.03</v>
      </c>
      <c r="Q50" s="1">
        <v>9.5</v>
      </c>
      <c r="R50" s="24">
        <f t="shared" si="6"/>
        <v>5304.5910000000003</v>
      </c>
      <c r="S50" s="5">
        <v>5</v>
      </c>
      <c r="T50" s="1">
        <v>14.03</v>
      </c>
      <c r="U50" s="1">
        <v>11.94</v>
      </c>
      <c r="V50" s="16">
        <f t="shared" si="17"/>
        <v>0</v>
      </c>
      <c r="W50" s="1"/>
      <c r="X50" s="1">
        <v>0</v>
      </c>
      <c r="Y50" s="12">
        <v>43939.7</v>
      </c>
      <c r="Z50" s="2">
        <v>24577.94</v>
      </c>
      <c r="AA50" s="1">
        <v>34</v>
      </c>
      <c r="AB50" s="1">
        <v>11</v>
      </c>
      <c r="AC50" s="1">
        <v>54</v>
      </c>
      <c r="AD50" s="1">
        <v>42</v>
      </c>
      <c r="AE50" s="1">
        <v>31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140</v>
      </c>
      <c r="AV50" s="1">
        <v>4</v>
      </c>
      <c r="AW50" s="1">
        <v>141</v>
      </c>
      <c r="AX50" s="1">
        <v>191</v>
      </c>
      <c r="AY50" s="1">
        <v>171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78</v>
      </c>
      <c r="BF50" s="1">
        <v>6</v>
      </c>
      <c r="BG50" s="1">
        <v>153</v>
      </c>
      <c r="BH50" s="1">
        <v>37</v>
      </c>
      <c r="BI50" s="1">
        <v>215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>
      <c r="A51" s="1">
        <v>70042</v>
      </c>
      <c r="B51" s="1" t="s">
        <v>182</v>
      </c>
      <c r="C51" s="1">
        <v>25</v>
      </c>
      <c r="D51" s="1">
        <v>285</v>
      </c>
      <c r="E51" s="1" t="s">
        <v>64</v>
      </c>
      <c r="F51" s="1">
        <v>387</v>
      </c>
      <c r="G51" s="1" t="s">
        <v>94</v>
      </c>
      <c r="H51" s="2">
        <v>28.35</v>
      </c>
      <c r="I51" s="2">
        <v>708.75</v>
      </c>
      <c r="J51" s="10">
        <f t="shared" si="3"/>
        <v>12048.75</v>
      </c>
      <c r="K51" s="11">
        <f t="shared" si="4"/>
        <v>17</v>
      </c>
      <c r="L51" s="1">
        <v>16.72</v>
      </c>
      <c r="M51" s="1">
        <v>0.08</v>
      </c>
      <c r="N51" s="27">
        <f t="shared" si="18"/>
        <v>12</v>
      </c>
      <c r="O51" s="1"/>
      <c r="P51" s="1">
        <v>26.2</v>
      </c>
      <c r="Q51" s="1">
        <v>10.08</v>
      </c>
      <c r="R51" s="24">
        <f t="shared" si="6"/>
        <v>3543.75</v>
      </c>
      <c r="S51" s="5">
        <v>5</v>
      </c>
      <c r="T51" s="1">
        <v>16.5</v>
      </c>
      <c r="U51" s="1">
        <v>17.239999999999998</v>
      </c>
      <c r="V51" s="16">
        <f t="shared" si="17"/>
        <v>0</v>
      </c>
      <c r="W51" s="1"/>
      <c r="X51" s="1">
        <v>0</v>
      </c>
      <c r="Y51" s="12">
        <v>42113.919999999998</v>
      </c>
      <c r="Z51" s="2">
        <v>19419.75</v>
      </c>
      <c r="AA51" s="1">
        <v>187</v>
      </c>
      <c r="AB51" s="1">
        <v>42</v>
      </c>
      <c r="AC51" s="1">
        <v>154</v>
      </c>
      <c r="AD51" s="1">
        <v>112</v>
      </c>
      <c r="AE51" s="1">
        <v>2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224</v>
      </c>
      <c r="AV51" s="1">
        <v>6</v>
      </c>
      <c r="AW51" s="1">
        <v>285</v>
      </c>
      <c r="AX51" s="1">
        <v>286</v>
      </c>
      <c r="AY51" s="1">
        <v>252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284</v>
      </c>
      <c r="BF51" s="1">
        <v>27</v>
      </c>
      <c r="BG51" s="1">
        <v>67</v>
      </c>
      <c r="BH51" s="1">
        <v>96</v>
      </c>
      <c r="BI51" s="1">
        <v>431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>
      <c r="A52" s="1">
        <v>70024</v>
      </c>
      <c r="B52" s="1" t="s">
        <v>196</v>
      </c>
      <c r="C52" s="1">
        <v>20</v>
      </c>
      <c r="D52" s="1">
        <v>285</v>
      </c>
      <c r="E52" s="1" t="s">
        <v>64</v>
      </c>
      <c r="F52" s="1">
        <v>558</v>
      </c>
      <c r="G52" s="1" t="s">
        <v>67</v>
      </c>
      <c r="H52" s="2">
        <v>77.58</v>
      </c>
      <c r="I52" s="2">
        <v>1551.6</v>
      </c>
      <c r="J52" s="10">
        <f t="shared" si="3"/>
        <v>0</v>
      </c>
      <c r="K52" s="11">
        <f t="shared" si="4"/>
        <v>0</v>
      </c>
      <c r="L52" s="1">
        <v>10.199999999999999</v>
      </c>
      <c r="M52" s="1">
        <v>17.399999999999999</v>
      </c>
      <c r="N52" s="16">
        <f t="shared" si="18"/>
        <v>0</v>
      </c>
      <c r="O52" s="1"/>
      <c r="P52" s="1">
        <v>8.1</v>
      </c>
      <c r="Q52" s="1">
        <v>6.4</v>
      </c>
      <c r="R52" s="24">
        <f t="shared" si="6"/>
        <v>0</v>
      </c>
      <c r="S52" s="5">
        <v>0</v>
      </c>
      <c r="T52" s="1">
        <v>7.85</v>
      </c>
      <c r="U52" s="1">
        <v>5.4</v>
      </c>
      <c r="V52" s="16">
        <f t="shared" si="17"/>
        <v>0</v>
      </c>
      <c r="W52" s="1"/>
      <c r="X52" s="1">
        <v>0</v>
      </c>
      <c r="Y52" s="12">
        <v>40574.339999999997</v>
      </c>
      <c r="Z52" s="2">
        <v>45306.720000000001</v>
      </c>
      <c r="AA52" s="1">
        <v>97</v>
      </c>
      <c r="AB52" s="1">
        <v>15</v>
      </c>
      <c r="AC52" s="1">
        <v>41</v>
      </c>
      <c r="AD52" s="1">
        <v>117</v>
      </c>
      <c r="AE52" s="1">
        <v>348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50</v>
      </c>
      <c r="AV52" s="1">
        <v>13</v>
      </c>
      <c r="AW52" s="1">
        <v>64</v>
      </c>
      <c r="AX52" s="1">
        <v>83</v>
      </c>
      <c r="AY52" s="1">
        <v>128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65</v>
      </c>
      <c r="BF52" s="1">
        <v>1</v>
      </c>
      <c r="BG52" s="1">
        <v>58</v>
      </c>
      <c r="BH52" s="1">
        <v>67</v>
      </c>
      <c r="BI52" s="1">
        <v>108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>
      <c r="A53" s="1">
        <v>70067</v>
      </c>
      <c r="B53" s="1" t="s">
        <v>136</v>
      </c>
      <c r="C53" s="1">
        <v>16</v>
      </c>
      <c r="D53" s="1">
        <v>285</v>
      </c>
      <c r="E53" s="1" t="s">
        <v>64</v>
      </c>
      <c r="F53" s="1">
        <v>387</v>
      </c>
      <c r="G53" s="1" t="s">
        <v>94</v>
      </c>
      <c r="H53" s="2">
        <v>50.88</v>
      </c>
      <c r="I53" s="2">
        <v>814.08</v>
      </c>
      <c r="J53" s="10">
        <f t="shared" si="3"/>
        <v>16281.6</v>
      </c>
      <c r="K53" s="11">
        <f t="shared" si="4"/>
        <v>20</v>
      </c>
      <c r="L53" s="1">
        <v>8.41</v>
      </c>
      <c r="M53" s="1">
        <v>6.81</v>
      </c>
      <c r="N53" s="16">
        <f t="shared" si="18"/>
        <v>0</v>
      </c>
      <c r="O53" s="1"/>
      <c r="P53" s="1">
        <v>33.44</v>
      </c>
      <c r="Q53" s="1">
        <v>0.31</v>
      </c>
      <c r="R53" s="24">
        <f t="shared" si="6"/>
        <v>16281.6</v>
      </c>
      <c r="S53" s="5">
        <v>20</v>
      </c>
      <c r="T53" s="1">
        <v>5.62</v>
      </c>
      <c r="U53" s="1">
        <v>18.309999999999999</v>
      </c>
      <c r="V53" s="16">
        <f t="shared" si="17"/>
        <v>0</v>
      </c>
      <c r="W53" s="1"/>
      <c r="X53" s="1">
        <v>0</v>
      </c>
      <c r="Y53" s="12">
        <v>38643.360000000001</v>
      </c>
      <c r="Z53" s="2">
        <v>20708.16</v>
      </c>
      <c r="AA53" s="1">
        <v>104</v>
      </c>
      <c r="AB53" s="1">
        <v>12</v>
      </c>
      <c r="AC53" s="1">
        <v>0</v>
      </c>
      <c r="AD53" s="1">
        <v>49</v>
      </c>
      <c r="AE53" s="1">
        <v>109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158</v>
      </c>
      <c r="AV53" s="1">
        <v>20</v>
      </c>
      <c r="AW53" s="1">
        <v>223</v>
      </c>
      <c r="AX53" s="1">
        <v>288</v>
      </c>
      <c r="AY53" s="1">
        <v>5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61</v>
      </c>
      <c r="BF53" s="1">
        <v>42</v>
      </c>
      <c r="BG53" s="1">
        <v>0</v>
      </c>
      <c r="BH53" s="1">
        <v>16</v>
      </c>
      <c r="BI53" s="1">
        <v>293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>
      <c r="A54" s="1">
        <v>70016</v>
      </c>
      <c r="B54" s="1" t="s">
        <v>128</v>
      </c>
      <c r="C54" s="1">
        <v>5</v>
      </c>
      <c r="D54" s="1">
        <v>285</v>
      </c>
      <c r="E54" s="1" t="s">
        <v>64</v>
      </c>
      <c r="F54" s="1">
        <v>562</v>
      </c>
      <c r="G54" s="1" t="s">
        <v>65</v>
      </c>
      <c r="H54" s="2">
        <v>61.49</v>
      </c>
      <c r="I54" s="2">
        <v>307.45</v>
      </c>
      <c r="J54" s="10">
        <f t="shared" si="3"/>
        <v>15372.5</v>
      </c>
      <c r="K54" s="11">
        <f t="shared" si="4"/>
        <v>50</v>
      </c>
      <c r="L54" s="1">
        <v>6.2</v>
      </c>
      <c r="M54" s="1">
        <v>16.399999999999999</v>
      </c>
      <c r="N54" s="16">
        <f t="shared" si="18"/>
        <v>0</v>
      </c>
      <c r="O54" s="1"/>
      <c r="P54" s="1">
        <v>69</v>
      </c>
      <c r="Q54" s="1">
        <v>72.599999999999994</v>
      </c>
      <c r="R54" s="24">
        <f t="shared" si="6"/>
        <v>9223.5</v>
      </c>
      <c r="S54" s="5">
        <v>30</v>
      </c>
      <c r="T54" s="1">
        <v>41.5</v>
      </c>
      <c r="U54" s="1">
        <v>10</v>
      </c>
      <c r="V54" s="5">
        <v>20</v>
      </c>
      <c r="W54" s="1"/>
      <c r="X54" s="1">
        <v>0</v>
      </c>
      <c r="Y54" s="12">
        <v>35879.42</v>
      </c>
      <c r="Z54" s="2">
        <v>27609.01</v>
      </c>
      <c r="AA54" s="1">
        <v>3</v>
      </c>
      <c r="AB54" s="1">
        <v>0</v>
      </c>
      <c r="AC54" s="1">
        <v>13</v>
      </c>
      <c r="AD54" s="1">
        <v>30</v>
      </c>
      <c r="AE54" s="1">
        <v>82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187</v>
      </c>
      <c r="AV54" s="1">
        <v>26</v>
      </c>
      <c r="AW54" s="1">
        <v>67</v>
      </c>
      <c r="AX54" s="1">
        <v>156</v>
      </c>
      <c r="AY54" s="1">
        <v>363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122</v>
      </c>
      <c r="BF54" s="1">
        <v>15</v>
      </c>
      <c r="BG54" s="1">
        <v>63</v>
      </c>
      <c r="BH54" s="1">
        <v>30</v>
      </c>
      <c r="BI54" s="1">
        <v>4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>
      <c r="A55" s="1">
        <v>70259</v>
      </c>
      <c r="B55" s="1" t="s">
        <v>155</v>
      </c>
      <c r="C55" s="1">
        <v>24</v>
      </c>
      <c r="D55" s="1">
        <v>285</v>
      </c>
      <c r="E55" s="1" t="s">
        <v>64</v>
      </c>
      <c r="F55" s="1">
        <v>974</v>
      </c>
      <c r="G55" s="1" t="s">
        <v>110</v>
      </c>
      <c r="H55" s="2">
        <v>35.979999999999997</v>
      </c>
      <c r="I55" s="2">
        <v>863.52</v>
      </c>
      <c r="J55" s="10">
        <f t="shared" si="3"/>
        <v>25905.599999999999</v>
      </c>
      <c r="K55" s="11">
        <f t="shared" si="4"/>
        <v>30</v>
      </c>
      <c r="L55" s="1">
        <v>13.88</v>
      </c>
      <c r="M55" s="1">
        <v>0.83</v>
      </c>
      <c r="N55" s="30">
        <v>10</v>
      </c>
      <c r="O55" s="1"/>
      <c r="P55" s="1">
        <v>19.399999999999999</v>
      </c>
      <c r="Q55" s="1">
        <v>2.83</v>
      </c>
      <c r="R55" s="24">
        <f t="shared" si="6"/>
        <v>8635.2000000000007</v>
      </c>
      <c r="S55" s="5">
        <v>10</v>
      </c>
      <c r="T55" s="1">
        <v>7.44</v>
      </c>
      <c r="U55" s="1">
        <v>-0.96</v>
      </c>
      <c r="V55" s="5">
        <v>10</v>
      </c>
      <c r="W55" s="1"/>
      <c r="X55" s="1">
        <v>0</v>
      </c>
      <c r="Y55" s="12">
        <v>35152.46</v>
      </c>
      <c r="Z55" s="2">
        <v>2338.6999999999998</v>
      </c>
      <c r="AA55" s="1">
        <v>121</v>
      </c>
      <c r="AB55" s="1">
        <v>5</v>
      </c>
      <c r="AC55" s="1">
        <v>143</v>
      </c>
      <c r="AD55" s="1">
        <v>133</v>
      </c>
      <c r="AE55" s="1">
        <v>20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133</v>
      </c>
      <c r="AV55" s="1">
        <v>55</v>
      </c>
      <c r="AW55" s="1">
        <v>164</v>
      </c>
      <c r="AX55" s="1">
        <v>282</v>
      </c>
      <c r="AY55" s="1">
        <v>68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36</v>
      </c>
      <c r="BF55" s="1">
        <v>3</v>
      </c>
      <c r="BG55" s="1">
        <v>105</v>
      </c>
      <c r="BH55" s="1">
        <v>72</v>
      </c>
      <c r="BI55" s="1">
        <v>-23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>
      <c r="A56" s="1">
        <v>70128</v>
      </c>
      <c r="B56" s="1" t="s">
        <v>134</v>
      </c>
      <c r="C56" s="1">
        <v>20</v>
      </c>
      <c r="D56" s="1">
        <v>285</v>
      </c>
      <c r="E56" s="1" t="s">
        <v>64</v>
      </c>
      <c r="F56" s="1">
        <v>573</v>
      </c>
      <c r="G56" s="1" t="s">
        <v>87</v>
      </c>
      <c r="H56" s="2">
        <v>50.367400000000004</v>
      </c>
      <c r="I56" s="2">
        <v>1007.348</v>
      </c>
      <c r="J56" s="10">
        <f t="shared" si="3"/>
        <v>9066.1319999999996</v>
      </c>
      <c r="K56" s="11">
        <f t="shared" si="4"/>
        <v>9</v>
      </c>
      <c r="L56" s="1">
        <v>11.48</v>
      </c>
      <c r="M56" s="1">
        <v>3.85</v>
      </c>
      <c r="N56" s="25">
        <f t="shared" ref="N56:N64" si="19">MAX(0,(TRUNC((L56*0.75)-M56)))</f>
        <v>4</v>
      </c>
      <c r="O56" s="1"/>
      <c r="P56" s="1">
        <v>17.68</v>
      </c>
      <c r="Q56" s="1">
        <v>7.6</v>
      </c>
      <c r="R56" s="24">
        <f t="shared" si="6"/>
        <v>5036.74</v>
      </c>
      <c r="S56" s="5">
        <v>5</v>
      </c>
      <c r="T56" s="1">
        <v>4.8</v>
      </c>
      <c r="U56" s="1">
        <v>2.25</v>
      </c>
      <c r="V56" s="5">
        <v>0</v>
      </c>
      <c r="W56" s="1"/>
      <c r="X56" s="1">
        <v>0</v>
      </c>
      <c r="Y56" s="12">
        <v>34199.46</v>
      </c>
      <c r="Z56" s="2">
        <v>13800.67</v>
      </c>
      <c r="AA56" s="1">
        <v>110</v>
      </c>
      <c r="AB56" s="1">
        <v>7</v>
      </c>
      <c r="AC56" s="1">
        <v>92</v>
      </c>
      <c r="AD56" s="1">
        <v>48</v>
      </c>
      <c r="AE56" s="1">
        <v>77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144</v>
      </c>
      <c r="AV56" s="1">
        <v>14</v>
      </c>
      <c r="AW56" s="1">
        <v>141</v>
      </c>
      <c r="AX56" s="1">
        <v>123</v>
      </c>
      <c r="AY56" s="1">
        <v>152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72</v>
      </c>
      <c r="BF56" s="1">
        <v>12</v>
      </c>
      <c r="BG56" s="1">
        <v>9</v>
      </c>
      <c r="BH56" s="1">
        <v>18</v>
      </c>
      <c r="BI56" s="1">
        <v>45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>
      <c r="A57" s="1">
        <v>70093</v>
      </c>
      <c r="B57" s="1" t="s">
        <v>144</v>
      </c>
      <c r="C57" s="1">
        <v>16</v>
      </c>
      <c r="D57" s="1">
        <v>285</v>
      </c>
      <c r="E57" s="1" t="s">
        <v>64</v>
      </c>
      <c r="F57" s="1">
        <v>573</v>
      </c>
      <c r="G57" s="1" t="s">
        <v>87</v>
      </c>
      <c r="H57" s="2">
        <v>61.95</v>
      </c>
      <c r="I57" s="2">
        <v>991.2</v>
      </c>
      <c r="J57" s="10">
        <f t="shared" si="3"/>
        <v>19824</v>
      </c>
      <c r="K57" s="11">
        <f t="shared" si="4"/>
        <v>20</v>
      </c>
      <c r="L57" s="1">
        <v>7.06</v>
      </c>
      <c r="M57" s="1">
        <v>-0.19</v>
      </c>
      <c r="N57" s="25">
        <f t="shared" si="19"/>
        <v>5</v>
      </c>
      <c r="O57" s="1"/>
      <c r="P57" s="1">
        <v>19.47</v>
      </c>
      <c r="Q57" s="1">
        <v>1.62</v>
      </c>
      <c r="R57" s="24">
        <f t="shared" si="6"/>
        <v>14868</v>
      </c>
      <c r="S57" s="5">
        <v>15</v>
      </c>
      <c r="T57" s="1">
        <v>7.66</v>
      </c>
      <c r="U57" s="1">
        <v>5.75</v>
      </c>
      <c r="V57" s="16">
        <f t="shared" ref="V57:V64" si="20">MAX(0,(TRUNC((T57*0.75)-U57)))</f>
        <v>0</v>
      </c>
      <c r="W57" s="1"/>
      <c r="X57" s="1">
        <v>0</v>
      </c>
      <c r="Y57" s="12">
        <v>33886.65</v>
      </c>
      <c r="Z57" s="2">
        <v>7124.25</v>
      </c>
      <c r="AA57" s="1">
        <v>46</v>
      </c>
      <c r="AB57" s="1">
        <v>22</v>
      </c>
      <c r="AC57" s="1">
        <v>40</v>
      </c>
      <c r="AD57" s="1">
        <v>32</v>
      </c>
      <c r="AE57" s="1">
        <v>-3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105</v>
      </c>
      <c r="AV57" s="1">
        <v>17</v>
      </c>
      <c r="AW57" s="1">
        <v>155</v>
      </c>
      <c r="AX57" s="1">
        <v>86</v>
      </c>
      <c r="AY57" s="1">
        <v>26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53</v>
      </c>
      <c r="BF57" s="1">
        <v>4</v>
      </c>
      <c r="BG57" s="1">
        <v>55</v>
      </c>
      <c r="BH57" s="1">
        <v>25</v>
      </c>
      <c r="BI57" s="1">
        <v>92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>
      <c r="A58" s="1">
        <v>70121</v>
      </c>
      <c r="B58" s="1" t="s">
        <v>116</v>
      </c>
      <c r="C58" s="1">
        <v>20</v>
      </c>
      <c r="D58" s="1">
        <v>285</v>
      </c>
      <c r="E58" s="1" t="s">
        <v>64</v>
      </c>
      <c r="F58" s="1">
        <v>573</v>
      </c>
      <c r="G58" s="1" t="s">
        <v>87</v>
      </c>
      <c r="H58" s="2">
        <v>38.04</v>
      </c>
      <c r="I58" s="2">
        <v>760.8</v>
      </c>
      <c r="J58" s="10">
        <f t="shared" si="3"/>
        <v>31192.799999999999</v>
      </c>
      <c r="K58" s="11">
        <f t="shared" si="4"/>
        <v>41</v>
      </c>
      <c r="L58" s="1">
        <v>8.48</v>
      </c>
      <c r="M58" s="1">
        <v>-0.1</v>
      </c>
      <c r="N58" s="16">
        <f t="shared" si="19"/>
        <v>6</v>
      </c>
      <c r="O58" s="1"/>
      <c r="P58" s="1">
        <v>28.4</v>
      </c>
      <c r="Q58" s="1">
        <v>0</v>
      </c>
      <c r="R58" s="24">
        <f t="shared" si="6"/>
        <v>22824</v>
      </c>
      <c r="S58" s="5">
        <v>30</v>
      </c>
      <c r="T58" s="1">
        <v>6.85</v>
      </c>
      <c r="U58" s="1">
        <v>0</v>
      </c>
      <c r="V58" s="16">
        <f t="shared" si="20"/>
        <v>5</v>
      </c>
      <c r="W58" s="1"/>
      <c r="X58" s="1">
        <v>0</v>
      </c>
      <c r="Y58" s="12">
        <v>33265.980000000003</v>
      </c>
      <c r="Z58" s="2">
        <v>-76.08</v>
      </c>
      <c r="AA58" s="1">
        <v>35</v>
      </c>
      <c r="AB58" s="1">
        <v>42</v>
      </c>
      <c r="AC58" s="1">
        <v>91</v>
      </c>
      <c r="AD58" s="1">
        <v>45</v>
      </c>
      <c r="AE58" s="1">
        <v>-2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74</v>
      </c>
      <c r="AV58" s="1">
        <v>62</v>
      </c>
      <c r="AW58" s="1">
        <v>326</v>
      </c>
      <c r="AX58" s="1">
        <v>274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69</v>
      </c>
      <c r="BH58" s="1">
        <v>136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>
      <c r="A59" s="1">
        <v>70027</v>
      </c>
      <c r="B59" s="1" t="s">
        <v>164</v>
      </c>
      <c r="C59" s="1">
        <v>24</v>
      </c>
      <c r="D59" s="1">
        <v>285</v>
      </c>
      <c r="E59" s="1" t="s">
        <v>64</v>
      </c>
      <c r="F59" s="1">
        <v>558</v>
      </c>
      <c r="G59" s="1" t="s">
        <v>67</v>
      </c>
      <c r="H59" s="2">
        <v>41.93</v>
      </c>
      <c r="I59" s="2">
        <v>1006.32</v>
      </c>
      <c r="J59" s="10">
        <f t="shared" si="3"/>
        <v>5031.6000000000004</v>
      </c>
      <c r="K59" s="11">
        <f t="shared" si="4"/>
        <v>5</v>
      </c>
      <c r="L59" s="1">
        <v>8.2100000000000009</v>
      </c>
      <c r="M59" s="1">
        <v>0.21</v>
      </c>
      <c r="N59" s="25">
        <f t="shared" si="19"/>
        <v>5</v>
      </c>
      <c r="O59" s="1"/>
      <c r="P59" s="1">
        <v>20.85</v>
      </c>
      <c r="Q59" s="1">
        <v>14</v>
      </c>
      <c r="R59" s="24">
        <f t="shared" si="6"/>
        <v>0</v>
      </c>
      <c r="S59" s="5">
        <v>0</v>
      </c>
      <c r="T59" s="1">
        <v>3.46</v>
      </c>
      <c r="U59" s="1">
        <v>4</v>
      </c>
      <c r="V59" s="16">
        <f t="shared" si="20"/>
        <v>0</v>
      </c>
      <c r="W59" s="1"/>
      <c r="X59" s="1">
        <v>0</v>
      </c>
      <c r="Y59" s="12">
        <v>32726.36</v>
      </c>
      <c r="Z59" s="2">
        <v>13291.81</v>
      </c>
      <c r="AA59" s="1">
        <v>95</v>
      </c>
      <c r="AB59" s="1">
        <v>12</v>
      </c>
      <c r="AC59" s="1">
        <v>52</v>
      </c>
      <c r="AD59" s="1">
        <v>88</v>
      </c>
      <c r="AE59" s="1">
        <v>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100</v>
      </c>
      <c r="AV59" s="1">
        <v>21</v>
      </c>
      <c r="AW59" s="1">
        <v>245</v>
      </c>
      <c r="AX59" s="1">
        <v>290</v>
      </c>
      <c r="AY59" s="1">
        <v>336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24</v>
      </c>
      <c r="BF59" s="1">
        <v>0</v>
      </c>
      <c r="BG59" s="1">
        <v>27</v>
      </c>
      <c r="BH59" s="1">
        <v>64</v>
      </c>
      <c r="BI59" s="1">
        <v>-24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>
      <c r="A60" s="1">
        <v>70169</v>
      </c>
      <c r="B60" s="1" t="s">
        <v>137</v>
      </c>
      <c r="C60" s="1">
        <v>15</v>
      </c>
      <c r="D60" s="1">
        <v>285</v>
      </c>
      <c r="E60" s="1" t="s">
        <v>64</v>
      </c>
      <c r="F60" s="1">
        <v>562</v>
      </c>
      <c r="G60" s="1" t="s">
        <v>65</v>
      </c>
      <c r="H60" s="2">
        <v>30.07</v>
      </c>
      <c r="I60" s="2">
        <v>451.05</v>
      </c>
      <c r="J60" s="10">
        <f t="shared" si="3"/>
        <v>5412.6</v>
      </c>
      <c r="K60" s="11">
        <f t="shared" si="4"/>
        <v>12</v>
      </c>
      <c r="L60" s="1">
        <v>11.77</v>
      </c>
      <c r="M60" s="1">
        <v>10.4</v>
      </c>
      <c r="N60" s="16">
        <f t="shared" si="19"/>
        <v>0</v>
      </c>
      <c r="O60" s="1"/>
      <c r="P60" s="1">
        <v>43.4</v>
      </c>
      <c r="Q60" s="1">
        <v>21.47</v>
      </c>
      <c r="R60" s="24">
        <f t="shared" si="6"/>
        <v>2255.25</v>
      </c>
      <c r="S60" s="5">
        <v>5</v>
      </c>
      <c r="T60" s="1">
        <v>16.13</v>
      </c>
      <c r="U60" s="1">
        <v>4.87</v>
      </c>
      <c r="V60" s="16">
        <f t="shared" si="20"/>
        <v>7</v>
      </c>
      <c r="W60" s="1"/>
      <c r="X60" s="1">
        <v>0</v>
      </c>
      <c r="Y60" s="12">
        <v>32159.86</v>
      </c>
      <c r="Z60" s="2">
        <v>16568.57</v>
      </c>
      <c r="AA60" s="1">
        <v>79</v>
      </c>
      <c r="AB60" s="1">
        <v>0</v>
      </c>
      <c r="AC60" s="1">
        <v>79</v>
      </c>
      <c r="AD60" s="1">
        <v>37</v>
      </c>
      <c r="AE60" s="1">
        <v>156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308</v>
      </c>
      <c r="AV60" s="1">
        <v>49</v>
      </c>
      <c r="AW60" s="1">
        <v>189</v>
      </c>
      <c r="AX60" s="1">
        <v>259</v>
      </c>
      <c r="AY60" s="1">
        <v>322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68</v>
      </c>
      <c r="BF60" s="1">
        <v>9</v>
      </c>
      <c r="BG60" s="1">
        <v>122</v>
      </c>
      <c r="BH60" s="1">
        <v>95</v>
      </c>
      <c r="BI60" s="1">
        <v>73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>
      <c r="A61" s="1">
        <v>70131</v>
      </c>
      <c r="B61" s="1" t="s">
        <v>203</v>
      </c>
      <c r="C61" s="1">
        <v>5</v>
      </c>
      <c r="D61" s="1">
        <v>285</v>
      </c>
      <c r="E61" s="1" t="s">
        <v>64</v>
      </c>
      <c r="F61" s="1">
        <v>322</v>
      </c>
      <c r="G61" s="1" t="s">
        <v>167</v>
      </c>
      <c r="H61" s="2">
        <v>61.49</v>
      </c>
      <c r="I61" s="2">
        <v>307.45</v>
      </c>
      <c r="J61" s="10">
        <f t="shared" si="3"/>
        <v>7686.25</v>
      </c>
      <c r="K61" s="11">
        <f t="shared" si="4"/>
        <v>25</v>
      </c>
      <c r="L61" s="1">
        <v>12.1</v>
      </c>
      <c r="M61" s="1">
        <v>-1.4</v>
      </c>
      <c r="N61" s="25">
        <f t="shared" si="19"/>
        <v>10</v>
      </c>
      <c r="O61" s="1"/>
      <c r="P61" s="1">
        <v>67.599999999999994</v>
      </c>
      <c r="Q61" s="1">
        <v>55</v>
      </c>
      <c r="R61" s="24">
        <f t="shared" si="6"/>
        <v>0</v>
      </c>
      <c r="S61" s="5">
        <v>0</v>
      </c>
      <c r="T61" s="1">
        <v>21.3</v>
      </c>
      <c r="U61" s="1">
        <v>0.2</v>
      </c>
      <c r="V61" s="16">
        <f t="shared" si="20"/>
        <v>15</v>
      </c>
      <c r="W61" s="1"/>
      <c r="X61" s="1">
        <v>0</v>
      </c>
      <c r="Y61" s="12">
        <v>31052.45</v>
      </c>
      <c r="Z61" s="2">
        <v>16540.810000000001</v>
      </c>
      <c r="AA61" s="1">
        <v>4</v>
      </c>
      <c r="AB61" s="1">
        <v>2</v>
      </c>
      <c r="AC61" s="1">
        <v>49</v>
      </c>
      <c r="AD61" s="1">
        <v>13</v>
      </c>
      <c r="AE61" s="1">
        <v>-7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25</v>
      </c>
      <c r="AV61" s="1">
        <v>0</v>
      </c>
      <c r="AW61" s="1">
        <v>242</v>
      </c>
      <c r="AX61" s="1">
        <v>142</v>
      </c>
      <c r="AY61" s="1">
        <v>275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4</v>
      </c>
      <c r="BF61" s="1">
        <v>0</v>
      </c>
      <c r="BG61" s="1">
        <v>74</v>
      </c>
      <c r="BH61" s="1">
        <v>57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>
      <c r="A62" s="1">
        <v>70091</v>
      </c>
      <c r="B62" s="1" t="s">
        <v>106</v>
      </c>
      <c r="C62" s="1">
        <v>30</v>
      </c>
      <c r="D62" s="1">
        <v>285</v>
      </c>
      <c r="E62" s="1" t="s">
        <v>64</v>
      </c>
      <c r="F62" s="1">
        <v>573</v>
      </c>
      <c r="G62" s="1" t="s">
        <v>87</v>
      </c>
      <c r="H62" s="2">
        <v>29.93</v>
      </c>
      <c r="I62" s="2">
        <v>897.9</v>
      </c>
      <c r="J62" s="10">
        <f t="shared" si="3"/>
        <v>0</v>
      </c>
      <c r="K62" s="11">
        <f t="shared" si="4"/>
        <v>0</v>
      </c>
      <c r="L62" s="1">
        <v>9.93</v>
      </c>
      <c r="M62" s="1">
        <v>64.5</v>
      </c>
      <c r="N62" s="16">
        <f t="shared" si="19"/>
        <v>0</v>
      </c>
      <c r="O62" s="1"/>
      <c r="P62" s="1">
        <v>18.45</v>
      </c>
      <c r="Q62" s="1">
        <v>19.73</v>
      </c>
      <c r="R62" s="24">
        <f t="shared" si="6"/>
        <v>0</v>
      </c>
      <c r="S62" s="5">
        <v>0</v>
      </c>
      <c r="T62" s="1">
        <v>5.62</v>
      </c>
      <c r="U62" s="1">
        <v>21.87</v>
      </c>
      <c r="V62" s="16">
        <f t="shared" si="20"/>
        <v>0</v>
      </c>
      <c r="W62" s="1"/>
      <c r="X62" s="1">
        <v>0</v>
      </c>
      <c r="Y62" s="12">
        <v>30528.6</v>
      </c>
      <c r="Z62" s="2">
        <v>95267.19</v>
      </c>
      <c r="AA62" s="1">
        <v>76</v>
      </c>
      <c r="AB62" s="1">
        <v>16</v>
      </c>
      <c r="AC62" s="1">
        <v>204</v>
      </c>
      <c r="AD62" s="1">
        <v>20</v>
      </c>
      <c r="AE62" s="1">
        <v>1935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277</v>
      </c>
      <c r="AV62" s="1">
        <v>67</v>
      </c>
      <c r="AW62" s="1">
        <v>180</v>
      </c>
      <c r="AX62" s="1">
        <v>126</v>
      </c>
      <c r="AY62" s="1">
        <v>592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70</v>
      </c>
      <c r="BF62" s="1">
        <v>37</v>
      </c>
      <c r="BG62" s="1">
        <v>37</v>
      </c>
      <c r="BH62" s="1">
        <v>86</v>
      </c>
      <c r="BI62" s="1">
        <v>656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>
      <c r="A63" s="1">
        <v>70129</v>
      </c>
      <c r="B63" s="1" t="s">
        <v>142</v>
      </c>
      <c r="C63" s="1">
        <v>16</v>
      </c>
      <c r="D63" s="1">
        <v>285</v>
      </c>
      <c r="E63" s="1" t="s">
        <v>64</v>
      </c>
      <c r="F63" s="1">
        <v>558</v>
      </c>
      <c r="G63" s="1" t="s">
        <v>67</v>
      </c>
      <c r="H63" s="2">
        <v>47.85</v>
      </c>
      <c r="I63" s="2">
        <v>765.6</v>
      </c>
      <c r="J63" s="10">
        <f t="shared" si="3"/>
        <v>9952.8000000000011</v>
      </c>
      <c r="K63" s="11">
        <f t="shared" si="4"/>
        <v>13</v>
      </c>
      <c r="L63" s="1">
        <v>9.2200000000000006</v>
      </c>
      <c r="M63" s="1">
        <v>7</v>
      </c>
      <c r="N63" s="16">
        <f t="shared" si="19"/>
        <v>0</v>
      </c>
      <c r="O63" s="1"/>
      <c r="P63" s="1">
        <v>11.31</v>
      </c>
      <c r="Q63" s="1">
        <v>5.75</v>
      </c>
      <c r="R63" s="24">
        <f t="shared" si="6"/>
        <v>2296.8000000000002</v>
      </c>
      <c r="S63" s="5">
        <v>3</v>
      </c>
      <c r="T63" s="1">
        <v>19.12</v>
      </c>
      <c r="U63" s="1">
        <v>4</v>
      </c>
      <c r="V63" s="16">
        <f t="shared" si="20"/>
        <v>10</v>
      </c>
      <c r="W63" s="1"/>
      <c r="X63" s="1">
        <v>0</v>
      </c>
      <c r="Y63" s="12">
        <v>30360.82</v>
      </c>
      <c r="Z63" s="2">
        <v>8995.7999999999993</v>
      </c>
      <c r="AA63" s="1">
        <v>16</v>
      </c>
      <c r="AB63" s="1">
        <v>0</v>
      </c>
      <c r="AC63" s="1">
        <v>95</v>
      </c>
      <c r="AD63" s="1">
        <v>73</v>
      </c>
      <c r="AE63" s="1">
        <v>112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36</v>
      </c>
      <c r="AV63" s="1">
        <v>0</v>
      </c>
      <c r="AW63" s="1">
        <v>145</v>
      </c>
      <c r="AX63" s="1">
        <v>0</v>
      </c>
      <c r="AY63" s="1">
        <v>92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35</v>
      </c>
      <c r="BF63" s="1">
        <v>5</v>
      </c>
      <c r="BG63" s="1">
        <v>181</v>
      </c>
      <c r="BH63" s="1">
        <v>175</v>
      </c>
      <c r="BI63" s="1">
        <v>-16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>
      <c r="A64" s="1">
        <v>70085</v>
      </c>
      <c r="B64" s="1" t="s">
        <v>153</v>
      </c>
      <c r="C64" s="1">
        <v>12</v>
      </c>
      <c r="D64" s="1">
        <v>285</v>
      </c>
      <c r="E64" s="1" t="s">
        <v>64</v>
      </c>
      <c r="F64" s="1">
        <v>573</v>
      </c>
      <c r="G64" s="1" t="s">
        <v>87</v>
      </c>
      <c r="H64" s="2">
        <v>77.58</v>
      </c>
      <c r="I64" s="2">
        <v>930.96</v>
      </c>
      <c r="J64" s="10">
        <f t="shared" si="3"/>
        <v>12102.48</v>
      </c>
      <c r="K64" s="11">
        <f t="shared" si="4"/>
        <v>13</v>
      </c>
      <c r="L64" s="1">
        <v>1.5</v>
      </c>
      <c r="M64" s="1">
        <v>2.08</v>
      </c>
      <c r="N64" s="16">
        <f t="shared" si="19"/>
        <v>0</v>
      </c>
      <c r="O64" s="1"/>
      <c r="P64" s="1">
        <v>22.5</v>
      </c>
      <c r="Q64" s="1">
        <v>3.92</v>
      </c>
      <c r="R64" s="24">
        <f t="shared" si="6"/>
        <v>9309.6</v>
      </c>
      <c r="S64" s="5">
        <v>10</v>
      </c>
      <c r="T64" s="1">
        <v>8.5</v>
      </c>
      <c r="U64" s="1">
        <v>3</v>
      </c>
      <c r="V64" s="16">
        <f t="shared" si="20"/>
        <v>3</v>
      </c>
      <c r="W64" s="1"/>
      <c r="X64" s="1">
        <v>0</v>
      </c>
      <c r="Y64" s="12">
        <v>30256.2</v>
      </c>
      <c r="Z64" s="2">
        <v>4577.22</v>
      </c>
      <c r="AA64" s="1">
        <v>1</v>
      </c>
      <c r="AB64" s="1">
        <v>0</v>
      </c>
      <c r="AC64" s="1">
        <v>12</v>
      </c>
      <c r="AD64" s="1">
        <v>10</v>
      </c>
      <c r="AE64" s="1">
        <v>25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146</v>
      </c>
      <c r="AV64" s="1">
        <v>23</v>
      </c>
      <c r="AW64" s="1">
        <v>72</v>
      </c>
      <c r="AX64" s="1">
        <v>81</v>
      </c>
      <c r="AY64" s="1">
        <v>47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45</v>
      </c>
      <c r="BF64" s="1">
        <v>1</v>
      </c>
      <c r="BG64" s="1">
        <v>15</v>
      </c>
      <c r="BH64" s="1">
        <v>83</v>
      </c>
      <c r="BI64" s="1">
        <v>-13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>
      <c r="A65" s="1">
        <v>70023</v>
      </c>
      <c r="B65" s="1" t="s">
        <v>185</v>
      </c>
      <c r="C65" s="1">
        <v>12</v>
      </c>
      <c r="D65" s="1">
        <v>285</v>
      </c>
      <c r="E65" s="1" t="s">
        <v>64</v>
      </c>
      <c r="F65" s="1">
        <v>991</v>
      </c>
      <c r="G65" s="1" t="s">
        <v>141</v>
      </c>
      <c r="H65" s="2">
        <v>54.37</v>
      </c>
      <c r="I65" s="2">
        <v>652.44000000000005</v>
      </c>
      <c r="J65" s="10">
        <f t="shared" si="3"/>
        <v>0</v>
      </c>
      <c r="K65" s="11">
        <f t="shared" si="4"/>
        <v>0</v>
      </c>
      <c r="L65" s="1">
        <v>21.88</v>
      </c>
      <c r="M65" s="1">
        <v>-0.42</v>
      </c>
      <c r="N65" s="5">
        <v>0</v>
      </c>
      <c r="O65" s="1"/>
      <c r="P65" s="1">
        <v>11</v>
      </c>
      <c r="Q65" s="1">
        <v>3</v>
      </c>
      <c r="R65" s="24">
        <f t="shared" si="6"/>
        <v>0</v>
      </c>
      <c r="S65" s="5">
        <v>0</v>
      </c>
      <c r="T65" s="1">
        <v>4.33</v>
      </c>
      <c r="U65" s="1">
        <v>0</v>
      </c>
      <c r="V65" s="5">
        <v>0</v>
      </c>
      <c r="W65" s="1"/>
      <c r="X65" s="1">
        <v>0</v>
      </c>
      <c r="Y65" s="12">
        <v>24276.2</v>
      </c>
      <c r="Z65" s="2">
        <v>1685.47</v>
      </c>
      <c r="AA65" s="1">
        <v>48</v>
      </c>
      <c r="AB65" s="1">
        <v>36</v>
      </c>
      <c r="AC65" s="1">
        <v>153</v>
      </c>
      <c r="AD65" s="1">
        <v>87</v>
      </c>
      <c r="AE65" s="1">
        <v>-5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67</v>
      </c>
      <c r="AV65" s="1">
        <v>14</v>
      </c>
      <c r="AW65" s="1">
        <v>48</v>
      </c>
      <c r="AX65" s="1">
        <v>20</v>
      </c>
      <c r="AY65" s="1">
        <v>36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40</v>
      </c>
      <c r="BH65" s="1">
        <v>24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>
      <c r="A66" s="1">
        <v>70968</v>
      </c>
      <c r="B66" s="1" t="s">
        <v>197</v>
      </c>
      <c r="C66" s="1">
        <v>12</v>
      </c>
      <c r="D66" s="1">
        <v>285</v>
      </c>
      <c r="E66" s="1" t="s">
        <v>64</v>
      </c>
      <c r="F66" s="1">
        <v>567</v>
      </c>
      <c r="G66" s="1" t="s">
        <v>74</v>
      </c>
      <c r="H66" s="2">
        <v>64.44</v>
      </c>
      <c r="I66" s="2">
        <v>773.28</v>
      </c>
      <c r="J66" s="10">
        <f t="shared" si="3"/>
        <v>9279.36</v>
      </c>
      <c r="K66" s="11">
        <f t="shared" si="4"/>
        <v>12</v>
      </c>
      <c r="L66" s="1">
        <v>3.5</v>
      </c>
      <c r="M66" s="1">
        <v>5</v>
      </c>
      <c r="N66" s="16">
        <f>MAX(0,(TRUNC((L66*0.75)-M66)))</f>
        <v>0</v>
      </c>
      <c r="O66" s="1"/>
      <c r="P66" s="1">
        <v>17.170000000000002</v>
      </c>
      <c r="Q66" s="1">
        <v>3.92</v>
      </c>
      <c r="R66" s="24">
        <f t="shared" si="6"/>
        <v>7732.7999999999993</v>
      </c>
      <c r="S66" s="5">
        <v>10</v>
      </c>
      <c r="T66" s="1">
        <v>10.210000000000001</v>
      </c>
      <c r="U66" s="1">
        <v>5</v>
      </c>
      <c r="V66" s="16">
        <f>MAX(0,(TRUNC((T66*0.75)-U66)))</f>
        <v>2</v>
      </c>
      <c r="W66" s="1"/>
      <c r="X66" s="1">
        <v>0</v>
      </c>
      <c r="Y66" s="12">
        <v>23875.02</v>
      </c>
      <c r="Z66" s="2">
        <v>6830.64</v>
      </c>
      <c r="AA66" s="1">
        <v>19</v>
      </c>
      <c r="AB66" s="1">
        <v>3</v>
      </c>
      <c r="AC66" s="1">
        <v>14</v>
      </c>
      <c r="AD66" s="1">
        <v>15</v>
      </c>
      <c r="AE66" s="1">
        <v>60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36</v>
      </c>
      <c r="AV66" s="1">
        <v>27</v>
      </c>
      <c r="AW66" s="1">
        <v>122</v>
      </c>
      <c r="AX66" s="1">
        <v>69</v>
      </c>
      <c r="AY66" s="1">
        <v>47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41</v>
      </c>
      <c r="BF66" s="1">
        <v>4</v>
      </c>
      <c r="BG66" s="1">
        <v>53</v>
      </c>
      <c r="BH66" s="1">
        <v>53</v>
      </c>
      <c r="BI66" s="1">
        <v>-1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>
      <c r="A67" s="1">
        <v>70008</v>
      </c>
      <c r="B67" s="1" t="s">
        <v>213</v>
      </c>
      <c r="C67" s="1">
        <v>24</v>
      </c>
      <c r="D67" s="1">
        <v>285</v>
      </c>
      <c r="E67" s="1" t="s">
        <v>64</v>
      </c>
      <c r="F67" s="1">
        <v>558</v>
      </c>
      <c r="G67" s="1" t="s">
        <v>67</v>
      </c>
      <c r="H67" s="2">
        <v>39.53</v>
      </c>
      <c r="I67" s="2">
        <v>948.72</v>
      </c>
      <c r="J67" s="10">
        <f t="shared" si="3"/>
        <v>4743.6000000000004</v>
      </c>
      <c r="K67" s="11">
        <f t="shared" si="4"/>
        <v>5</v>
      </c>
      <c r="L67" s="1">
        <v>7.33</v>
      </c>
      <c r="M67" s="1">
        <v>4.29</v>
      </c>
      <c r="N67" s="5">
        <v>0</v>
      </c>
      <c r="O67" s="1"/>
      <c r="P67" s="1">
        <v>11.94</v>
      </c>
      <c r="Q67" s="1">
        <v>1.5</v>
      </c>
      <c r="R67" s="24">
        <f t="shared" si="6"/>
        <v>4743.6000000000004</v>
      </c>
      <c r="S67" s="5">
        <v>5</v>
      </c>
      <c r="T67" s="1">
        <v>4.71</v>
      </c>
      <c r="U67" s="1">
        <v>2.08</v>
      </c>
      <c r="V67" s="5">
        <v>0</v>
      </c>
      <c r="W67" s="1"/>
      <c r="X67" s="1">
        <v>0</v>
      </c>
      <c r="Y67" s="12">
        <v>22749.52</v>
      </c>
      <c r="Z67" s="2">
        <v>7471.17</v>
      </c>
      <c r="AA67" s="1">
        <v>60</v>
      </c>
      <c r="AB67" s="1">
        <v>7</v>
      </c>
      <c r="AC67" s="1">
        <v>65</v>
      </c>
      <c r="AD67" s="1">
        <v>95</v>
      </c>
      <c r="AE67" s="1">
        <v>103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122</v>
      </c>
      <c r="AV67" s="1">
        <v>16</v>
      </c>
      <c r="AW67" s="1">
        <v>93</v>
      </c>
      <c r="AX67" s="1">
        <v>127</v>
      </c>
      <c r="AY67" s="1">
        <v>36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49</v>
      </c>
      <c r="BF67" s="1">
        <v>9</v>
      </c>
      <c r="BG67" s="1">
        <v>49</v>
      </c>
      <c r="BH67" s="1">
        <v>21</v>
      </c>
      <c r="BI67" s="1">
        <v>50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>
      <c r="A68" s="1">
        <v>70144</v>
      </c>
      <c r="B68" s="1" t="s">
        <v>177</v>
      </c>
      <c r="C68" s="1">
        <v>12</v>
      </c>
      <c r="D68" s="1">
        <v>285</v>
      </c>
      <c r="E68" s="1" t="s">
        <v>64</v>
      </c>
      <c r="F68" s="1">
        <v>567</v>
      </c>
      <c r="G68" s="1" t="s">
        <v>74</v>
      </c>
      <c r="H68" s="2">
        <v>64.44</v>
      </c>
      <c r="I68" s="2">
        <v>773.28</v>
      </c>
      <c r="J68" s="10">
        <f t="shared" si="3"/>
        <v>9279.36</v>
      </c>
      <c r="K68" s="11">
        <f t="shared" si="4"/>
        <v>12</v>
      </c>
      <c r="L68" s="1">
        <v>4.33</v>
      </c>
      <c r="M68" s="1">
        <v>9.42</v>
      </c>
      <c r="N68" s="16">
        <f>MAX(0,(TRUNC((L68*0.75)-M68)))</f>
        <v>0</v>
      </c>
      <c r="O68" s="1"/>
      <c r="P68" s="1">
        <v>11.12</v>
      </c>
      <c r="Q68" s="1">
        <v>3</v>
      </c>
      <c r="R68" s="24">
        <f t="shared" si="6"/>
        <v>3866.3999999999996</v>
      </c>
      <c r="S68" s="5">
        <v>5</v>
      </c>
      <c r="T68" s="1">
        <v>13.46</v>
      </c>
      <c r="U68" s="1">
        <v>2.25</v>
      </c>
      <c r="V68" s="16">
        <f>MAX(0,(TRUNC((T68*0.75)-U68)))</f>
        <v>7</v>
      </c>
      <c r="W68" s="1"/>
      <c r="X68" s="1">
        <v>0</v>
      </c>
      <c r="Y68" s="12">
        <v>22360.68</v>
      </c>
      <c r="Z68" s="2">
        <v>11341.44</v>
      </c>
      <c r="AA68" s="1">
        <v>20</v>
      </c>
      <c r="AB68" s="1">
        <v>1</v>
      </c>
      <c r="AC68" s="1">
        <v>12</v>
      </c>
      <c r="AD68" s="1">
        <v>39</v>
      </c>
      <c r="AE68" s="1">
        <v>113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25</v>
      </c>
      <c r="AV68" s="1">
        <v>44</v>
      </c>
      <c r="AW68" s="1">
        <v>52</v>
      </c>
      <c r="AX68" s="1">
        <v>69</v>
      </c>
      <c r="AY68" s="1">
        <v>36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74</v>
      </c>
      <c r="BF68" s="1">
        <v>5</v>
      </c>
      <c r="BG68" s="1">
        <v>65</v>
      </c>
      <c r="BH68" s="1">
        <v>40</v>
      </c>
      <c r="BI68" s="1">
        <v>27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>
      <c r="A69" s="1">
        <v>70137</v>
      </c>
      <c r="B69" s="1" t="s">
        <v>152</v>
      </c>
      <c r="C69" s="1">
        <v>12</v>
      </c>
      <c r="D69" s="1">
        <v>285</v>
      </c>
      <c r="E69" s="1" t="s">
        <v>64</v>
      </c>
      <c r="F69" s="1">
        <v>567</v>
      </c>
      <c r="G69" s="1" t="s">
        <v>74</v>
      </c>
      <c r="H69" s="2">
        <v>78.930000000000007</v>
      </c>
      <c r="I69" s="2">
        <v>947.16</v>
      </c>
      <c r="J69" s="10">
        <f t="shared" si="3"/>
        <v>28414.799999999999</v>
      </c>
      <c r="K69" s="11">
        <f t="shared" si="4"/>
        <v>30</v>
      </c>
      <c r="L69" s="1">
        <v>4.88</v>
      </c>
      <c r="M69" s="1">
        <v>0</v>
      </c>
      <c r="N69" s="26">
        <v>5</v>
      </c>
      <c r="O69" s="1"/>
      <c r="P69" s="1">
        <v>16.5</v>
      </c>
      <c r="Q69" s="1">
        <v>0</v>
      </c>
      <c r="R69" s="24">
        <f t="shared" si="6"/>
        <v>18943.2</v>
      </c>
      <c r="S69" s="5">
        <v>20</v>
      </c>
      <c r="T69" s="1">
        <v>2</v>
      </c>
      <c r="U69" s="1">
        <v>0</v>
      </c>
      <c r="V69" s="5">
        <v>5</v>
      </c>
      <c r="W69" s="1"/>
      <c r="X69" s="1">
        <v>0</v>
      </c>
      <c r="Y69" s="12">
        <v>22139.86</v>
      </c>
      <c r="Z69" s="2">
        <v>0</v>
      </c>
      <c r="AA69" s="1">
        <v>0</v>
      </c>
      <c r="AB69" s="1">
        <v>0</v>
      </c>
      <c r="AC69" s="1">
        <v>26</v>
      </c>
      <c r="AD69" s="1">
        <v>65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148</v>
      </c>
      <c r="AX69" s="1">
        <v>100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12</v>
      </c>
      <c r="BF69" s="1">
        <v>0</v>
      </c>
      <c r="BG69" s="1">
        <v>9</v>
      </c>
      <c r="BH69" s="1">
        <v>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>
      <c r="A70" s="1">
        <v>70055</v>
      </c>
      <c r="B70" s="1" t="s">
        <v>139</v>
      </c>
      <c r="C70" s="1">
        <v>28</v>
      </c>
      <c r="D70" s="1">
        <v>285</v>
      </c>
      <c r="E70" s="1" t="s">
        <v>64</v>
      </c>
      <c r="F70" s="1">
        <v>974</v>
      </c>
      <c r="G70" s="1" t="s">
        <v>110</v>
      </c>
      <c r="H70" s="2">
        <v>34.56</v>
      </c>
      <c r="I70" s="2">
        <v>967.68</v>
      </c>
      <c r="J70" s="10">
        <f t="shared" si="3"/>
        <v>0</v>
      </c>
      <c r="K70" s="11">
        <f t="shared" si="4"/>
        <v>0</v>
      </c>
      <c r="L70" s="1">
        <v>5.0199999999999996</v>
      </c>
      <c r="M70" s="1">
        <v>7.39</v>
      </c>
      <c r="N70" s="16">
        <f t="shared" ref="N70:N81" si="21">MAX(0,(TRUNC((L70*0.75)-M70)))</f>
        <v>0</v>
      </c>
      <c r="O70" s="1"/>
      <c r="P70" s="1">
        <v>8.8000000000000007</v>
      </c>
      <c r="Q70" s="1">
        <v>8.14</v>
      </c>
      <c r="R70" s="24">
        <f t="shared" si="6"/>
        <v>0</v>
      </c>
      <c r="S70" s="5">
        <v>0</v>
      </c>
      <c r="T70" s="1">
        <v>8.66</v>
      </c>
      <c r="U70" s="1">
        <v>16.43</v>
      </c>
      <c r="V70" s="16">
        <f>MAX(0,(TRUNC((T70*0.75)-U70)))</f>
        <v>0</v>
      </c>
      <c r="W70" s="1"/>
      <c r="X70" s="1">
        <v>0</v>
      </c>
      <c r="Y70" s="12">
        <v>21755.52</v>
      </c>
      <c r="Z70" s="2">
        <v>30931.200000000001</v>
      </c>
      <c r="AA70" s="1">
        <v>48</v>
      </c>
      <c r="AB70" s="1">
        <v>13</v>
      </c>
      <c r="AC70" s="1">
        <v>72</v>
      </c>
      <c r="AD70" s="1">
        <v>28</v>
      </c>
      <c r="AE70" s="1">
        <v>207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58</v>
      </c>
      <c r="AV70" s="1">
        <v>5</v>
      </c>
      <c r="AW70" s="1">
        <v>128</v>
      </c>
      <c r="AX70" s="1">
        <v>116</v>
      </c>
      <c r="AY70" s="1">
        <v>228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146</v>
      </c>
      <c r="BF70" s="1">
        <v>1</v>
      </c>
      <c r="BG70" s="1">
        <v>62</v>
      </c>
      <c r="BH70" s="1">
        <v>68</v>
      </c>
      <c r="BI70" s="1">
        <v>460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>
      <c r="A71" s="1">
        <v>70138</v>
      </c>
      <c r="B71" s="1" t="s">
        <v>148</v>
      </c>
      <c r="C71" s="1">
        <v>12</v>
      </c>
      <c r="D71" s="1">
        <v>285</v>
      </c>
      <c r="E71" s="1" t="s">
        <v>64</v>
      </c>
      <c r="F71" s="1">
        <v>35</v>
      </c>
      <c r="G71" s="1" t="s">
        <v>76</v>
      </c>
      <c r="H71" s="2">
        <v>73.620900000000006</v>
      </c>
      <c r="I71" s="2">
        <v>883.45079999999996</v>
      </c>
      <c r="J71" s="10">
        <f t="shared" si="3"/>
        <v>0</v>
      </c>
      <c r="K71" s="11">
        <f t="shared" si="4"/>
        <v>0</v>
      </c>
      <c r="L71" s="1">
        <v>2.67</v>
      </c>
      <c r="M71" s="1">
        <v>14.5</v>
      </c>
      <c r="N71" s="16">
        <f t="shared" si="21"/>
        <v>0</v>
      </c>
      <c r="O71" s="1"/>
      <c r="P71" s="1">
        <v>16.54</v>
      </c>
      <c r="Q71" s="1">
        <v>10</v>
      </c>
      <c r="R71" s="24">
        <f t="shared" si="6"/>
        <v>0</v>
      </c>
      <c r="S71" s="5">
        <v>0</v>
      </c>
      <c r="T71" s="1">
        <v>5.33</v>
      </c>
      <c r="U71" s="1">
        <v>1.08</v>
      </c>
      <c r="V71" s="5">
        <v>0</v>
      </c>
      <c r="W71" s="1" t="s">
        <v>375</v>
      </c>
      <c r="X71" s="1">
        <v>0</v>
      </c>
      <c r="Y71" s="12">
        <v>21681.360000000001</v>
      </c>
      <c r="Z71" s="2">
        <v>22601.62</v>
      </c>
      <c r="AA71" s="1">
        <v>-4</v>
      </c>
      <c r="AB71" s="1">
        <v>9</v>
      </c>
      <c r="AC71" s="1">
        <v>19</v>
      </c>
      <c r="AD71" s="1">
        <v>25</v>
      </c>
      <c r="AE71" s="1">
        <v>174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23</v>
      </c>
      <c r="AV71" s="1">
        <v>2</v>
      </c>
      <c r="AW71" s="1">
        <v>134</v>
      </c>
      <c r="AX71" s="1">
        <v>81</v>
      </c>
      <c r="AY71" s="1">
        <v>120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11</v>
      </c>
      <c r="BF71" s="1">
        <v>6</v>
      </c>
      <c r="BG71" s="1">
        <v>44</v>
      </c>
      <c r="BH71" s="1">
        <v>12</v>
      </c>
      <c r="BI71" s="1">
        <v>13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>
      <c r="A72" s="1">
        <v>70171</v>
      </c>
      <c r="B72" s="1" t="s">
        <v>283</v>
      </c>
      <c r="C72" s="1">
        <v>15</v>
      </c>
      <c r="D72" s="1">
        <v>285</v>
      </c>
      <c r="E72" s="1" t="s">
        <v>64</v>
      </c>
      <c r="F72" s="1">
        <v>322</v>
      </c>
      <c r="G72" s="1" t="s">
        <v>167</v>
      </c>
      <c r="H72" s="2">
        <v>30.07</v>
      </c>
      <c r="I72" s="2">
        <v>451.05</v>
      </c>
      <c r="J72" s="10">
        <f t="shared" si="3"/>
        <v>18944.100000000002</v>
      </c>
      <c r="K72" s="11">
        <f t="shared" si="4"/>
        <v>42</v>
      </c>
      <c r="L72" s="1">
        <v>16.27</v>
      </c>
      <c r="M72" s="1">
        <v>7.0000000000000007E-2</v>
      </c>
      <c r="N72" s="25">
        <f t="shared" si="21"/>
        <v>12</v>
      </c>
      <c r="O72" s="1"/>
      <c r="P72" s="1">
        <v>28.7</v>
      </c>
      <c r="Q72" s="1">
        <v>0</v>
      </c>
      <c r="R72" s="24">
        <f t="shared" si="6"/>
        <v>13531.5</v>
      </c>
      <c r="S72" s="5">
        <v>30</v>
      </c>
      <c r="T72" s="1">
        <v>2.87</v>
      </c>
      <c r="U72" s="1">
        <v>1.2</v>
      </c>
      <c r="V72" s="16">
        <f t="shared" ref="V72:V79" si="22">MAX(0,(TRUNC((T72*0.75)-U72)))</f>
        <v>0</v>
      </c>
      <c r="W72" s="1"/>
      <c r="X72" s="1">
        <v>0</v>
      </c>
      <c r="Y72" s="12">
        <v>21575.22</v>
      </c>
      <c r="Z72" s="2">
        <v>571.33000000000004</v>
      </c>
      <c r="AA72" s="1">
        <v>18</v>
      </c>
      <c r="AB72" s="1">
        <v>8</v>
      </c>
      <c r="AC72" s="1">
        <v>150</v>
      </c>
      <c r="AD72" s="1">
        <v>144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15</v>
      </c>
      <c r="AV72" s="1">
        <v>0</v>
      </c>
      <c r="AW72" s="1">
        <v>273</v>
      </c>
      <c r="AX72" s="1">
        <v>285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21</v>
      </c>
      <c r="BF72" s="1">
        <v>5</v>
      </c>
      <c r="BG72" s="1">
        <v>14</v>
      </c>
      <c r="BH72" s="1">
        <v>11</v>
      </c>
      <c r="BI72" s="1">
        <v>18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>
      <c r="A73" s="1">
        <v>70277</v>
      </c>
      <c r="B73" s="1" t="s">
        <v>138</v>
      </c>
      <c r="C73" s="1">
        <v>18</v>
      </c>
      <c r="D73" s="1">
        <v>285</v>
      </c>
      <c r="E73" s="1" t="s">
        <v>64</v>
      </c>
      <c r="F73" s="1">
        <v>558</v>
      </c>
      <c r="G73" s="1" t="s">
        <v>67</v>
      </c>
      <c r="H73" s="2">
        <v>42.88</v>
      </c>
      <c r="I73" s="2">
        <v>771.84</v>
      </c>
      <c r="J73" s="10">
        <f t="shared" si="3"/>
        <v>1543.68</v>
      </c>
      <c r="K73" s="11">
        <f t="shared" si="4"/>
        <v>2</v>
      </c>
      <c r="L73" s="1">
        <v>1.75</v>
      </c>
      <c r="M73" s="1">
        <v>0</v>
      </c>
      <c r="N73" s="28">
        <f t="shared" si="21"/>
        <v>1</v>
      </c>
      <c r="O73" s="1"/>
      <c r="P73" s="1">
        <v>23.94</v>
      </c>
      <c r="Q73" s="1">
        <v>15</v>
      </c>
      <c r="R73" s="24">
        <f t="shared" si="6"/>
        <v>0</v>
      </c>
      <c r="S73" s="5">
        <v>0</v>
      </c>
      <c r="T73" s="1">
        <v>2.17</v>
      </c>
      <c r="U73" s="1">
        <v>0</v>
      </c>
      <c r="V73" s="16">
        <f t="shared" si="22"/>
        <v>1</v>
      </c>
      <c r="W73" s="1"/>
      <c r="X73" s="1">
        <v>0</v>
      </c>
      <c r="Y73" s="12">
        <v>21504.32</v>
      </c>
      <c r="Z73" s="2">
        <v>11577.6</v>
      </c>
      <c r="AA73" s="1">
        <v>0</v>
      </c>
      <c r="AB73" s="1">
        <v>0</v>
      </c>
      <c r="AC73" s="1">
        <v>0</v>
      </c>
      <c r="AD73" s="1">
        <v>63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339</v>
      </c>
      <c r="AX73" s="1">
        <v>184</v>
      </c>
      <c r="AY73" s="1">
        <v>270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31</v>
      </c>
      <c r="BH73" s="1">
        <v>16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>
      <c r="A74" s="1">
        <v>70026</v>
      </c>
      <c r="B74" s="1" t="s">
        <v>143</v>
      </c>
      <c r="C74" s="1">
        <v>18</v>
      </c>
      <c r="D74" s="1">
        <v>285</v>
      </c>
      <c r="E74" s="1" t="s">
        <v>64</v>
      </c>
      <c r="F74" s="1">
        <v>558</v>
      </c>
      <c r="G74" s="1" t="s">
        <v>67</v>
      </c>
      <c r="H74" s="2">
        <v>49.07</v>
      </c>
      <c r="I74" s="2">
        <v>883.26</v>
      </c>
      <c r="J74" s="10">
        <f t="shared" si="3"/>
        <v>4416.3</v>
      </c>
      <c r="K74" s="11">
        <f t="shared" si="4"/>
        <v>5</v>
      </c>
      <c r="L74" s="1">
        <v>6.14</v>
      </c>
      <c r="M74" s="1">
        <v>3</v>
      </c>
      <c r="N74" s="25">
        <f t="shared" si="21"/>
        <v>1</v>
      </c>
      <c r="O74" s="1"/>
      <c r="P74" s="1">
        <v>11.08</v>
      </c>
      <c r="Q74" s="1">
        <v>4.83</v>
      </c>
      <c r="R74" s="24">
        <f t="shared" si="6"/>
        <v>2649.7799999999997</v>
      </c>
      <c r="S74" s="5">
        <v>3</v>
      </c>
      <c r="T74" s="1">
        <v>5.86</v>
      </c>
      <c r="U74" s="1">
        <v>3</v>
      </c>
      <c r="V74" s="16">
        <f t="shared" si="22"/>
        <v>1</v>
      </c>
      <c r="W74" s="1"/>
      <c r="X74" s="1">
        <v>0</v>
      </c>
      <c r="Y74" s="12">
        <v>20388.580000000002</v>
      </c>
      <c r="Z74" s="2">
        <v>7556.78</v>
      </c>
      <c r="AA74" s="1">
        <v>45</v>
      </c>
      <c r="AB74" s="1">
        <v>2</v>
      </c>
      <c r="AC74" s="1">
        <v>52</v>
      </c>
      <c r="AD74" s="1">
        <v>25</v>
      </c>
      <c r="AE74" s="1">
        <v>54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77</v>
      </c>
      <c r="AV74" s="1">
        <v>1</v>
      </c>
      <c r="AW74" s="1">
        <v>74</v>
      </c>
      <c r="AX74" s="1">
        <v>96</v>
      </c>
      <c r="AY74" s="1">
        <v>87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4</v>
      </c>
      <c r="BF74" s="1">
        <v>2</v>
      </c>
      <c r="BG74" s="1">
        <v>86</v>
      </c>
      <c r="BH74" s="1">
        <v>29</v>
      </c>
      <c r="BI74" s="1">
        <v>13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>
      <c r="A75" s="1">
        <v>70084</v>
      </c>
      <c r="B75" s="1" t="s">
        <v>135</v>
      </c>
      <c r="C75" s="1">
        <v>12</v>
      </c>
      <c r="D75" s="1">
        <v>285</v>
      </c>
      <c r="E75" s="1" t="s">
        <v>64</v>
      </c>
      <c r="F75" s="1">
        <v>35</v>
      </c>
      <c r="G75" s="1" t="s">
        <v>76</v>
      </c>
      <c r="H75" s="2">
        <v>65.12</v>
      </c>
      <c r="I75" s="2">
        <v>781.44</v>
      </c>
      <c r="J75" s="10">
        <f t="shared" si="3"/>
        <v>6251.52</v>
      </c>
      <c r="K75" s="11">
        <f t="shared" si="4"/>
        <v>8</v>
      </c>
      <c r="L75" s="1">
        <v>5.25</v>
      </c>
      <c r="M75" s="1">
        <v>2.08</v>
      </c>
      <c r="N75" s="25">
        <f t="shared" si="21"/>
        <v>1</v>
      </c>
      <c r="O75" s="1"/>
      <c r="P75" s="1">
        <v>13.75</v>
      </c>
      <c r="Q75" s="1">
        <v>2.17</v>
      </c>
      <c r="R75" s="24">
        <f t="shared" si="6"/>
        <v>3907.2000000000003</v>
      </c>
      <c r="S75" s="5">
        <v>5</v>
      </c>
      <c r="T75" s="1">
        <v>6.67</v>
      </c>
      <c r="U75" s="1">
        <v>3</v>
      </c>
      <c r="V75" s="16">
        <f t="shared" si="22"/>
        <v>2</v>
      </c>
      <c r="W75" s="1"/>
      <c r="X75" s="1">
        <v>0</v>
      </c>
      <c r="Y75" s="12">
        <v>20056.96</v>
      </c>
      <c r="Z75" s="2">
        <v>5665.44</v>
      </c>
      <c r="AA75" s="1">
        <v>30</v>
      </c>
      <c r="AB75" s="1">
        <v>0</v>
      </c>
      <c r="AC75" s="1">
        <v>16</v>
      </c>
      <c r="AD75" s="1">
        <v>34</v>
      </c>
      <c r="AE75" s="1">
        <v>25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78</v>
      </c>
      <c r="AV75" s="1">
        <v>20</v>
      </c>
      <c r="AW75" s="1">
        <v>40</v>
      </c>
      <c r="AX75" s="1">
        <v>74</v>
      </c>
      <c r="AY75" s="1">
        <v>26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59</v>
      </c>
      <c r="BF75" s="1">
        <v>14</v>
      </c>
      <c r="BG75" s="1">
        <v>10</v>
      </c>
      <c r="BH75" s="1">
        <v>8</v>
      </c>
      <c r="BI75" s="1">
        <v>36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>
      <c r="A76" s="1">
        <v>70032</v>
      </c>
      <c r="B76" s="1" t="s">
        <v>221</v>
      </c>
      <c r="C76" s="1">
        <v>20</v>
      </c>
      <c r="D76" s="1">
        <v>285</v>
      </c>
      <c r="E76" s="1" t="s">
        <v>64</v>
      </c>
      <c r="F76" s="1">
        <v>558</v>
      </c>
      <c r="G76" s="1" t="s">
        <v>67</v>
      </c>
      <c r="H76" s="2">
        <v>86.35</v>
      </c>
      <c r="I76" s="2">
        <v>1727</v>
      </c>
      <c r="J76" s="10">
        <f t="shared" si="3"/>
        <v>10362</v>
      </c>
      <c r="K76" s="11">
        <f t="shared" si="4"/>
        <v>6</v>
      </c>
      <c r="L76" s="1">
        <v>4.6500000000000004</v>
      </c>
      <c r="M76" s="1">
        <v>5.45</v>
      </c>
      <c r="N76" s="16">
        <f t="shared" si="21"/>
        <v>0</v>
      </c>
      <c r="O76" s="1"/>
      <c r="P76" s="1">
        <v>3.2</v>
      </c>
      <c r="Q76" s="1">
        <v>3</v>
      </c>
      <c r="R76" s="24">
        <f t="shared" si="6"/>
        <v>8635</v>
      </c>
      <c r="S76" s="5">
        <v>5</v>
      </c>
      <c r="T76" s="1">
        <v>3.35</v>
      </c>
      <c r="U76" s="1">
        <v>1.35</v>
      </c>
      <c r="V76" s="16">
        <f t="shared" si="22"/>
        <v>1</v>
      </c>
      <c r="W76" s="1"/>
      <c r="X76" s="1">
        <v>0</v>
      </c>
      <c r="Y76" s="12">
        <v>19342.400000000001</v>
      </c>
      <c r="Z76" s="2">
        <v>16924.599999999999</v>
      </c>
      <c r="AA76" s="1">
        <v>12</v>
      </c>
      <c r="AB76" s="1">
        <v>1</v>
      </c>
      <c r="AC76" s="1">
        <v>60</v>
      </c>
      <c r="AD76" s="1">
        <v>41</v>
      </c>
      <c r="AE76" s="1">
        <v>109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7</v>
      </c>
      <c r="AV76" s="1">
        <v>3</v>
      </c>
      <c r="AW76" s="1">
        <v>55</v>
      </c>
      <c r="AX76" s="1">
        <v>1</v>
      </c>
      <c r="AY76" s="1">
        <v>60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27</v>
      </c>
      <c r="BF76" s="1">
        <v>3</v>
      </c>
      <c r="BG76" s="1">
        <v>38</v>
      </c>
      <c r="BH76" s="1">
        <v>1</v>
      </c>
      <c r="BI76" s="1">
        <v>27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>
      <c r="A77" s="1">
        <v>70229</v>
      </c>
      <c r="B77" s="1" t="s">
        <v>199</v>
      </c>
      <c r="C77" s="1">
        <v>3</v>
      </c>
      <c r="D77" s="1">
        <v>285</v>
      </c>
      <c r="E77" s="1" t="s">
        <v>64</v>
      </c>
      <c r="F77" s="1">
        <v>567</v>
      </c>
      <c r="G77" s="1" t="s">
        <v>74</v>
      </c>
      <c r="H77" s="2">
        <v>307.61</v>
      </c>
      <c r="I77" s="2">
        <v>922.83</v>
      </c>
      <c r="J77" s="10">
        <f t="shared" si="3"/>
        <v>0</v>
      </c>
      <c r="K77" s="11">
        <f t="shared" si="4"/>
        <v>0</v>
      </c>
      <c r="L77" s="1">
        <v>9.33</v>
      </c>
      <c r="M77" s="1">
        <v>6</v>
      </c>
      <c r="N77" s="16">
        <f t="shared" si="21"/>
        <v>0</v>
      </c>
      <c r="O77" s="1"/>
      <c r="P77" s="1">
        <v>7.5</v>
      </c>
      <c r="Q77" s="1">
        <v>6</v>
      </c>
      <c r="R77" s="24">
        <f t="shared" si="6"/>
        <v>0</v>
      </c>
      <c r="S77" s="5">
        <v>0</v>
      </c>
      <c r="T77" s="1">
        <v>4</v>
      </c>
      <c r="U77" s="1">
        <v>4</v>
      </c>
      <c r="V77" s="16">
        <f t="shared" si="22"/>
        <v>0</v>
      </c>
      <c r="W77" s="1"/>
      <c r="X77" s="1">
        <v>0</v>
      </c>
      <c r="Y77" s="12">
        <v>19225.62</v>
      </c>
      <c r="Z77" s="2">
        <v>14765.28</v>
      </c>
      <c r="AA77" s="1">
        <v>15</v>
      </c>
      <c r="AB77" s="1">
        <v>0</v>
      </c>
      <c r="AC77" s="1">
        <v>11</v>
      </c>
      <c r="AD77" s="1">
        <v>4</v>
      </c>
      <c r="AE77" s="1">
        <v>18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4</v>
      </c>
      <c r="AV77" s="1">
        <v>1</v>
      </c>
      <c r="AW77" s="1">
        <v>13</v>
      </c>
      <c r="AX77" s="1">
        <v>10</v>
      </c>
      <c r="AY77" s="1">
        <v>18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5</v>
      </c>
      <c r="BF77" s="1">
        <v>2</v>
      </c>
      <c r="BG77" s="1">
        <v>4</v>
      </c>
      <c r="BH77" s="1">
        <v>4</v>
      </c>
      <c r="BI77" s="1">
        <v>12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>
      <c r="A78" s="1">
        <v>70020</v>
      </c>
      <c r="B78" s="1" t="s">
        <v>170</v>
      </c>
      <c r="C78" s="1">
        <v>12</v>
      </c>
      <c r="D78" s="1">
        <v>285</v>
      </c>
      <c r="E78" s="1" t="s">
        <v>64</v>
      </c>
      <c r="F78" s="1">
        <v>558</v>
      </c>
      <c r="G78" s="1" t="s">
        <v>67</v>
      </c>
      <c r="H78" s="2">
        <v>77.97</v>
      </c>
      <c r="I78" s="2">
        <v>935.64</v>
      </c>
      <c r="J78" s="10">
        <f t="shared" si="3"/>
        <v>4678.2</v>
      </c>
      <c r="K78" s="11">
        <f t="shared" si="4"/>
        <v>5</v>
      </c>
      <c r="L78" s="1">
        <v>7.58</v>
      </c>
      <c r="M78" s="1">
        <v>5.83</v>
      </c>
      <c r="N78" s="16">
        <f t="shared" si="21"/>
        <v>0</v>
      </c>
      <c r="O78" s="1"/>
      <c r="P78" s="1">
        <v>2.29</v>
      </c>
      <c r="Q78" s="1">
        <v>0</v>
      </c>
      <c r="R78" s="24">
        <f t="shared" si="6"/>
        <v>4678.2</v>
      </c>
      <c r="S78" s="5">
        <v>5</v>
      </c>
      <c r="T78" s="1">
        <v>10.62</v>
      </c>
      <c r="U78" s="1">
        <v>11.17</v>
      </c>
      <c r="V78" s="16">
        <f t="shared" si="22"/>
        <v>0</v>
      </c>
      <c r="W78" s="1"/>
      <c r="X78" s="1">
        <v>0</v>
      </c>
      <c r="Y78" s="12">
        <v>19180.62</v>
      </c>
      <c r="Z78" s="2">
        <v>15905.88</v>
      </c>
      <c r="AA78" s="1">
        <v>23</v>
      </c>
      <c r="AB78" s="1">
        <v>10</v>
      </c>
      <c r="AC78" s="1">
        <v>44</v>
      </c>
      <c r="AD78" s="1">
        <v>38</v>
      </c>
      <c r="AE78" s="1">
        <v>70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19</v>
      </c>
      <c r="AX78" s="1">
        <v>17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74</v>
      </c>
      <c r="BF78" s="1">
        <v>4</v>
      </c>
      <c r="BG78" s="1">
        <v>23</v>
      </c>
      <c r="BH78" s="1">
        <v>57</v>
      </c>
      <c r="BI78" s="1">
        <v>134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>
      <c r="A79" s="1">
        <v>70149</v>
      </c>
      <c r="B79" s="1" t="s">
        <v>130</v>
      </c>
      <c r="C79" s="1">
        <v>24</v>
      </c>
      <c r="D79" s="1">
        <v>285</v>
      </c>
      <c r="E79" s="1" t="s">
        <v>64</v>
      </c>
      <c r="F79" s="1">
        <v>570</v>
      </c>
      <c r="G79" s="1" t="s">
        <v>72</v>
      </c>
      <c r="H79" s="2">
        <v>33.04</v>
      </c>
      <c r="I79" s="2">
        <v>792.96</v>
      </c>
      <c r="J79" s="10">
        <f t="shared" si="3"/>
        <v>7136.64</v>
      </c>
      <c r="K79" s="11">
        <f t="shared" si="4"/>
        <v>9</v>
      </c>
      <c r="L79" s="1">
        <v>4.21</v>
      </c>
      <c r="M79" s="1">
        <v>8.2100000000000009</v>
      </c>
      <c r="N79" s="16">
        <f t="shared" si="21"/>
        <v>0</v>
      </c>
      <c r="O79" s="1"/>
      <c r="P79" s="1">
        <v>10.4</v>
      </c>
      <c r="Q79" s="1">
        <v>4</v>
      </c>
      <c r="R79" s="24">
        <f t="shared" si="6"/>
        <v>3964.8</v>
      </c>
      <c r="S79" s="5">
        <v>5</v>
      </c>
      <c r="T79" s="1">
        <v>9.2899999999999991</v>
      </c>
      <c r="U79" s="1">
        <v>2.75</v>
      </c>
      <c r="V79" s="16">
        <f t="shared" si="22"/>
        <v>4</v>
      </c>
      <c r="W79" s="1"/>
      <c r="X79" s="1">
        <v>0</v>
      </c>
      <c r="Y79" s="12">
        <v>18948.439999999999</v>
      </c>
      <c r="Z79" s="2">
        <v>11861.36</v>
      </c>
      <c r="AA79" s="1">
        <v>49</v>
      </c>
      <c r="AB79" s="1">
        <v>1</v>
      </c>
      <c r="AC79" s="1">
        <v>49</v>
      </c>
      <c r="AD79" s="1">
        <v>5</v>
      </c>
      <c r="AE79" s="1">
        <v>197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103</v>
      </c>
      <c r="AV79" s="1">
        <v>15</v>
      </c>
      <c r="AW79" s="1">
        <v>126</v>
      </c>
      <c r="AX79" s="1">
        <v>26</v>
      </c>
      <c r="AY79" s="1">
        <v>96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57</v>
      </c>
      <c r="BF79" s="1">
        <v>48</v>
      </c>
      <c r="BG79" s="1">
        <v>93</v>
      </c>
      <c r="BH79" s="1">
        <v>98</v>
      </c>
      <c r="BI79" s="1">
        <v>66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>
      <c r="A80" s="1">
        <v>70406</v>
      </c>
      <c r="B80" s="1" t="s">
        <v>180</v>
      </c>
      <c r="C80" s="1">
        <v>20</v>
      </c>
      <c r="D80" s="1">
        <v>285</v>
      </c>
      <c r="E80" s="1" t="s">
        <v>64</v>
      </c>
      <c r="F80" s="1">
        <v>562</v>
      </c>
      <c r="G80" s="1" t="s">
        <v>65</v>
      </c>
      <c r="H80" s="2">
        <v>68.760000000000005</v>
      </c>
      <c r="I80" s="2">
        <v>1375.2</v>
      </c>
      <c r="J80" s="10">
        <f t="shared" si="3"/>
        <v>4125.6000000000004</v>
      </c>
      <c r="K80" s="11">
        <f t="shared" si="4"/>
        <v>3</v>
      </c>
      <c r="L80" s="1">
        <v>2</v>
      </c>
      <c r="M80" s="1">
        <v>2.95</v>
      </c>
      <c r="N80" s="16">
        <f t="shared" si="21"/>
        <v>0</v>
      </c>
      <c r="O80" s="1"/>
      <c r="P80" s="1">
        <v>8.65</v>
      </c>
      <c r="Q80" s="1">
        <v>19.899999999999999</v>
      </c>
      <c r="R80" s="24">
        <f t="shared" si="6"/>
        <v>0</v>
      </c>
      <c r="S80" s="5">
        <v>0</v>
      </c>
      <c r="T80" s="1">
        <v>3.12</v>
      </c>
      <c r="U80" s="1">
        <v>0.65</v>
      </c>
      <c r="V80" s="5">
        <v>3</v>
      </c>
      <c r="W80" s="1"/>
      <c r="X80" s="1">
        <v>0</v>
      </c>
      <c r="Y80" s="12">
        <v>18943.38</v>
      </c>
      <c r="Z80" s="2">
        <v>32317.200000000001</v>
      </c>
      <c r="AA80" s="1">
        <v>10</v>
      </c>
      <c r="AB80" s="1">
        <v>1</v>
      </c>
      <c r="AC80" s="1">
        <v>20</v>
      </c>
      <c r="AD80" s="1">
        <v>19</v>
      </c>
      <c r="AE80" s="1">
        <v>59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64</v>
      </c>
      <c r="AV80" s="1">
        <v>11</v>
      </c>
      <c r="AW80" s="1">
        <v>62</v>
      </c>
      <c r="AX80" s="1">
        <v>83</v>
      </c>
      <c r="AY80" s="1">
        <v>398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13</v>
      </c>
      <c r="BF80" s="1">
        <v>5</v>
      </c>
      <c r="BG80" s="1">
        <v>32</v>
      </c>
      <c r="BH80" s="1">
        <v>30</v>
      </c>
      <c r="BI80" s="1">
        <v>13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>
      <c r="A81" s="1">
        <v>70047</v>
      </c>
      <c r="B81" s="1" t="s">
        <v>200</v>
      </c>
      <c r="C81" s="1">
        <v>16</v>
      </c>
      <c r="D81" s="1">
        <v>285</v>
      </c>
      <c r="E81" s="1" t="s">
        <v>64</v>
      </c>
      <c r="F81" s="1">
        <v>387</v>
      </c>
      <c r="G81" s="1" t="s">
        <v>94</v>
      </c>
      <c r="H81" s="2">
        <v>45.31</v>
      </c>
      <c r="I81" s="2">
        <v>724.96</v>
      </c>
      <c r="J81" s="10">
        <f t="shared" si="3"/>
        <v>3624.8</v>
      </c>
      <c r="K81" s="11">
        <f t="shared" si="4"/>
        <v>5</v>
      </c>
      <c r="L81" s="1">
        <v>1.75</v>
      </c>
      <c r="M81" s="1">
        <v>7</v>
      </c>
      <c r="N81" s="16">
        <f t="shared" si="21"/>
        <v>0</v>
      </c>
      <c r="O81" s="1"/>
      <c r="P81" s="1">
        <v>18.440000000000001</v>
      </c>
      <c r="Q81" s="1">
        <v>9.06</v>
      </c>
      <c r="R81" s="24">
        <f t="shared" si="6"/>
        <v>3624.8</v>
      </c>
      <c r="S81" s="5">
        <v>5</v>
      </c>
      <c r="T81" s="1">
        <v>5.25</v>
      </c>
      <c r="U81" s="1">
        <v>5.12</v>
      </c>
      <c r="V81" s="16">
        <f t="shared" ref="V81:V268" si="23">MAX(0,(TRUNC((T81*0.75)-U81)))</f>
        <v>0</v>
      </c>
      <c r="W81" s="1"/>
      <c r="X81" s="1">
        <v>0</v>
      </c>
      <c r="Y81" s="12">
        <v>18441.169999999998</v>
      </c>
      <c r="Z81" s="2">
        <v>15360.09</v>
      </c>
      <c r="AA81" s="1">
        <v>23</v>
      </c>
      <c r="AB81" s="1">
        <v>0</v>
      </c>
      <c r="AC81" s="1">
        <v>5</v>
      </c>
      <c r="AD81" s="1">
        <v>0</v>
      </c>
      <c r="AE81" s="1">
        <v>112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70</v>
      </c>
      <c r="AV81" s="1">
        <v>15</v>
      </c>
      <c r="AW81" s="1">
        <v>154</v>
      </c>
      <c r="AX81" s="1">
        <v>127</v>
      </c>
      <c r="AY81" s="1">
        <v>145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10</v>
      </c>
      <c r="BF81" s="1">
        <v>0</v>
      </c>
      <c r="BG81" s="1">
        <v>74</v>
      </c>
      <c r="BH81" s="1">
        <v>0</v>
      </c>
      <c r="BI81" s="1">
        <v>82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>
      <c r="A82" s="1">
        <v>70130</v>
      </c>
      <c r="B82" s="1" t="s">
        <v>163</v>
      </c>
      <c r="C82" s="1">
        <v>24</v>
      </c>
      <c r="D82" s="1">
        <v>285</v>
      </c>
      <c r="E82" s="1" t="s">
        <v>64</v>
      </c>
      <c r="F82" s="1">
        <v>974</v>
      </c>
      <c r="G82" s="1" t="s">
        <v>110</v>
      </c>
      <c r="H82" s="2">
        <v>31.439900000000002</v>
      </c>
      <c r="I82" s="2">
        <v>754.55759999999998</v>
      </c>
      <c r="J82" s="10">
        <f t="shared" si="3"/>
        <v>11318.364</v>
      </c>
      <c r="K82" s="11">
        <f t="shared" si="4"/>
        <v>15</v>
      </c>
      <c r="L82" s="1">
        <v>4.5</v>
      </c>
      <c r="M82" s="1">
        <v>1.42</v>
      </c>
      <c r="N82" s="30">
        <v>5</v>
      </c>
      <c r="O82" s="1"/>
      <c r="P82" s="1">
        <v>17.38</v>
      </c>
      <c r="Q82" s="1">
        <v>3.29</v>
      </c>
      <c r="R82" s="24">
        <f t="shared" si="6"/>
        <v>7545.576</v>
      </c>
      <c r="S82" s="5">
        <v>10</v>
      </c>
      <c r="T82" s="1">
        <v>2.54</v>
      </c>
      <c r="U82" s="1">
        <v>5.88</v>
      </c>
      <c r="V82" s="16">
        <f t="shared" si="23"/>
        <v>0</v>
      </c>
      <c r="W82" s="1"/>
      <c r="X82" s="1">
        <v>0</v>
      </c>
      <c r="Y82" s="12">
        <v>18423.78</v>
      </c>
      <c r="Z82" s="2">
        <v>7985.73</v>
      </c>
      <c r="AA82" s="1">
        <v>32</v>
      </c>
      <c r="AB82" s="1">
        <v>1</v>
      </c>
      <c r="AC82" s="1">
        <v>42</v>
      </c>
      <c r="AD82" s="1">
        <v>67</v>
      </c>
      <c r="AE82" s="1">
        <v>34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122</v>
      </c>
      <c r="AV82" s="1">
        <v>63</v>
      </c>
      <c r="AW82" s="1">
        <v>198</v>
      </c>
      <c r="AX82" s="1">
        <v>131</v>
      </c>
      <c r="AY82" s="1">
        <v>79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14</v>
      </c>
      <c r="BF82" s="1">
        <v>9</v>
      </c>
      <c r="BG82" s="1">
        <v>34</v>
      </c>
      <c r="BH82" s="1">
        <v>17</v>
      </c>
      <c r="BI82" s="1">
        <v>141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>
      <c r="A83" s="1">
        <v>70050</v>
      </c>
      <c r="B83" s="1" t="s">
        <v>126</v>
      </c>
      <c r="C83" s="1">
        <v>24</v>
      </c>
      <c r="D83" s="1">
        <v>285</v>
      </c>
      <c r="E83" s="1" t="s">
        <v>64</v>
      </c>
      <c r="F83" s="1">
        <v>974</v>
      </c>
      <c r="G83" s="1" t="s">
        <v>110</v>
      </c>
      <c r="H83" s="2">
        <v>36.130099999999999</v>
      </c>
      <c r="I83" s="2">
        <v>867.12239999999997</v>
      </c>
      <c r="J83" s="10">
        <f t="shared" si="3"/>
        <v>17342.448</v>
      </c>
      <c r="K83" s="11">
        <f t="shared" si="4"/>
        <v>20</v>
      </c>
      <c r="L83" s="1">
        <v>8.8800000000000008</v>
      </c>
      <c r="M83" s="1">
        <v>0.62</v>
      </c>
      <c r="N83" s="29">
        <f t="shared" ref="N83:N102" si="24">MAX(0,(TRUNC((L83*0.75)-M83)))</f>
        <v>6</v>
      </c>
      <c r="O83" s="1"/>
      <c r="P83" s="1">
        <v>6.1</v>
      </c>
      <c r="Q83" s="1">
        <v>3</v>
      </c>
      <c r="R83" s="24">
        <f t="shared" si="6"/>
        <v>8671.2240000000002</v>
      </c>
      <c r="S83" s="5">
        <v>10</v>
      </c>
      <c r="T83" s="1">
        <v>5.96</v>
      </c>
      <c r="U83" s="1">
        <v>0.38</v>
      </c>
      <c r="V83" s="16">
        <f t="shared" si="23"/>
        <v>4</v>
      </c>
      <c r="W83" s="1"/>
      <c r="X83" s="1">
        <v>0</v>
      </c>
      <c r="Y83" s="12">
        <v>18155.38</v>
      </c>
      <c r="Z83" s="2">
        <v>3468.49</v>
      </c>
      <c r="AA83" s="1">
        <v>167</v>
      </c>
      <c r="AB83" s="1">
        <v>15</v>
      </c>
      <c r="AC83" s="1">
        <v>0</v>
      </c>
      <c r="AD83" s="1">
        <v>77</v>
      </c>
      <c r="AE83" s="1">
        <v>15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12</v>
      </c>
      <c r="AV83" s="1">
        <v>60</v>
      </c>
      <c r="AW83" s="1">
        <v>0</v>
      </c>
      <c r="AX83" s="1">
        <v>209</v>
      </c>
      <c r="AY83" s="1">
        <v>72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141</v>
      </c>
      <c r="BF83" s="1">
        <v>4</v>
      </c>
      <c r="BG83" s="1">
        <v>0</v>
      </c>
      <c r="BH83" s="1">
        <v>0</v>
      </c>
      <c r="BI83" s="1">
        <v>9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>
      <c r="A84" s="1">
        <v>70126</v>
      </c>
      <c r="B84" s="1" t="s">
        <v>168</v>
      </c>
      <c r="C84" s="1">
        <v>15</v>
      </c>
      <c r="D84" s="1">
        <v>285</v>
      </c>
      <c r="E84" s="1" t="s">
        <v>64</v>
      </c>
      <c r="F84" s="1">
        <v>570</v>
      </c>
      <c r="G84" s="1" t="s">
        <v>72</v>
      </c>
      <c r="H84" s="2">
        <v>56.71</v>
      </c>
      <c r="I84" s="2">
        <v>850.65</v>
      </c>
      <c r="J84" s="10">
        <f t="shared" si="3"/>
        <v>11058.449999999999</v>
      </c>
      <c r="K84" s="11">
        <f t="shared" si="4"/>
        <v>13</v>
      </c>
      <c r="L84" s="1">
        <v>6</v>
      </c>
      <c r="M84" s="1">
        <v>0</v>
      </c>
      <c r="N84" s="25">
        <f t="shared" si="24"/>
        <v>4</v>
      </c>
      <c r="O84" s="1"/>
      <c r="P84" s="1">
        <v>9.83</v>
      </c>
      <c r="Q84" s="1">
        <v>-7.0000000000000007E-2</v>
      </c>
      <c r="R84" s="24">
        <f t="shared" si="6"/>
        <v>4253.25</v>
      </c>
      <c r="S84" s="5">
        <v>5</v>
      </c>
      <c r="T84" s="1">
        <v>5.5</v>
      </c>
      <c r="U84" s="1">
        <v>0</v>
      </c>
      <c r="V84" s="16">
        <f t="shared" si="23"/>
        <v>4</v>
      </c>
      <c r="W84" s="1"/>
      <c r="X84" s="1">
        <v>0</v>
      </c>
      <c r="Y84" s="12">
        <v>18147.2</v>
      </c>
      <c r="Z84" s="2">
        <v>-56.71</v>
      </c>
      <c r="AA84" s="1">
        <v>38</v>
      </c>
      <c r="AB84" s="1">
        <v>27</v>
      </c>
      <c r="AC84" s="1">
        <v>21</v>
      </c>
      <c r="AD84" s="1">
        <v>35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29</v>
      </c>
      <c r="AV84" s="1">
        <v>10</v>
      </c>
      <c r="AW84" s="1">
        <v>95</v>
      </c>
      <c r="AX84" s="1">
        <v>37</v>
      </c>
      <c r="AY84" s="1">
        <v>-1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37</v>
      </c>
      <c r="BF84" s="1">
        <v>15</v>
      </c>
      <c r="BG84" s="1">
        <v>29</v>
      </c>
      <c r="BH84" s="1">
        <v>18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>
      <c r="A85" s="1">
        <v>70073</v>
      </c>
      <c r="B85" s="1" t="s">
        <v>158</v>
      </c>
      <c r="C85" s="1">
        <v>24</v>
      </c>
      <c r="D85" s="1">
        <v>285</v>
      </c>
      <c r="E85" s="1" t="s">
        <v>64</v>
      </c>
      <c r="F85" s="1">
        <v>570</v>
      </c>
      <c r="G85" s="1" t="s">
        <v>72</v>
      </c>
      <c r="H85" s="2">
        <v>36.869999999999997</v>
      </c>
      <c r="I85" s="2">
        <v>884.88</v>
      </c>
      <c r="J85" s="10">
        <f t="shared" si="3"/>
        <v>7963.92</v>
      </c>
      <c r="K85" s="11">
        <f t="shared" si="4"/>
        <v>9</v>
      </c>
      <c r="L85" s="1">
        <v>4.58</v>
      </c>
      <c r="M85" s="1">
        <v>0.5</v>
      </c>
      <c r="N85" s="25">
        <f t="shared" si="24"/>
        <v>2</v>
      </c>
      <c r="O85" s="1"/>
      <c r="P85" s="1">
        <v>5.31</v>
      </c>
      <c r="Q85" s="1">
        <v>2.38</v>
      </c>
      <c r="R85" s="24">
        <f t="shared" si="6"/>
        <v>0</v>
      </c>
      <c r="S85" s="5">
        <v>0</v>
      </c>
      <c r="T85" s="1">
        <v>10</v>
      </c>
      <c r="U85" s="1">
        <v>0</v>
      </c>
      <c r="V85" s="16">
        <f t="shared" si="23"/>
        <v>7</v>
      </c>
      <c r="W85" s="1"/>
      <c r="X85" s="1">
        <v>0</v>
      </c>
      <c r="Y85" s="12">
        <v>17605.419999999998</v>
      </c>
      <c r="Z85" s="2">
        <v>2544.0300000000002</v>
      </c>
      <c r="AA85" s="1">
        <v>19</v>
      </c>
      <c r="AB85" s="1">
        <v>0</v>
      </c>
      <c r="AC85" s="1">
        <v>59</v>
      </c>
      <c r="AD85" s="1">
        <v>64</v>
      </c>
      <c r="AE85" s="1">
        <v>12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49</v>
      </c>
      <c r="AV85" s="1">
        <v>7</v>
      </c>
      <c r="AW85" s="1">
        <v>52</v>
      </c>
      <c r="AX85" s="1">
        <v>46</v>
      </c>
      <c r="AY85" s="1">
        <v>57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82</v>
      </c>
      <c r="BF85" s="1">
        <v>0</v>
      </c>
      <c r="BG85" s="1">
        <v>156</v>
      </c>
      <c r="BH85" s="1">
        <v>4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>
      <c r="A86" s="1">
        <v>70142</v>
      </c>
      <c r="B86" s="1" t="s">
        <v>252</v>
      </c>
      <c r="C86" s="1">
        <v>18</v>
      </c>
      <c r="D86" s="1">
        <v>285</v>
      </c>
      <c r="E86" s="1" t="s">
        <v>64</v>
      </c>
      <c r="F86" s="1">
        <v>991</v>
      </c>
      <c r="G86" s="1" t="s">
        <v>141</v>
      </c>
      <c r="H86" s="2">
        <v>64.94</v>
      </c>
      <c r="I86" s="2">
        <v>1168.92</v>
      </c>
      <c r="J86" s="10">
        <f t="shared" si="3"/>
        <v>5844.6</v>
      </c>
      <c r="K86" s="11">
        <f t="shared" si="4"/>
        <v>5</v>
      </c>
      <c r="L86" s="1">
        <v>8.2200000000000006</v>
      </c>
      <c r="M86" s="1">
        <v>2.2799999999999998</v>
      </c>
      <c r="N86" s="16">
        <f t="shared" si="24"/>
        <v>3</v>
      </c>
      <c r="O86" s="1"/>
      <c r="P86" s="1">
        <v>2.64</v>
      </c>
      <c r="Q86" s="1">
        <v>2.72</v>
      </c>
      <c r="R86" s="24">
        <f t="shared" si="6"/>
        <v>0</v>
      </c>
      <c r="S86" s="5">
        <v>0</v>
      </c>
      <c r="T86" s="1">
        <v>4.1100000000000003</v>
      </c>
      <c r="U86" s="1">
        <v>0.67</v>
      </c>
      <c r="V86" s="16">
        <f t="shared" si="23"/>
        <v>2</v>
      </c>
      <c r="W86" s="1"/>
      <c r="X86" s="1">
        <v>0</v>
      </c>
      <c r="Y86" s="12">
        <v>17501.330000000002</v>
      </c>
      <c r="Z86" s="2">
        <v>6623.88</v>
      </c>
      <c r="AA86" s="1">
        <v>66</v>
      </c>
      <c r="AB86" s="1">
        <v>9</v>
      </c>
      <c r="AC86" s="1">
        <v>62</v>
      </c>
      <c r="AD86" s="1">
        <v>31</v>
      </c>
      <c r="AE86" s="1">
        <v>41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40</v>
      </c>
      <c r="AV86" s="1">
        <v>2</v>
      </c>
      <c r="AW86" s="1">
        <v>0</v>
      </c>
      <c r="AX86" s="1">
        <v>13</v>
      </c>
      <c r="AY86" s="1">
        <v>49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24</v>
      </c>
      <c r="BF86" s="1">
        <v>0</v>
      </c>
      <c r="BG86" s="1">
        <v>33</v>
      </c>
      <c r="BH86" s="1">
        <v>34</v>
      </c>
      <c r="BI86" s="1">
        <v>12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>
      <c r="A87" s="1">
        <v>70306</v>
      </c>
      <c r="B87" s="1" t="s">
        <v>204</v>
      </c>
      <c r="C87" s="1">
        <v>16</v>
      </c>
      <c r="D87" s="1">
        <v>285</v>
      </c>
      <c r="E87" s="1" t="s">
        <v>64</v>
      </c>
      <c r="F87" s="1">
        <v>558</v>
      </c>
      <c r="G87" s="1" t="s">
        <v>67</v>
      </c>
      <c r="H87" s="2">
        <v>81.209999999999994</v>
      </c>
      <c r="I87" s="2">
        <v>1299.3599999999999</v>
      </c>
      <c r="J87" s="10">
        <f t="shared" si="3"/>
        <v>11694.24</v>
      </c>
      <c r="K87" s="11">
        <f t="shared" si="4"/>
        <v>9</v>
      </c>
      <c r="L87" s="1">
        <v>3.97</v>
      </c>
      <c r="M87" s="1">
        <v>0</v>
      </c>
      <c r="N87" s="28">
        <f t="shared" si="24"/>
        <v>2</v>
      </c>
      <c r="O87" s="1"/>
      <c r="P87" s="1">
        <v>4.16</v>
      </c>
      <c r="Q87" s="1">
        <v>0.06</v>
      </c>
      <c r="R87" s="24">
        <f t="shared" si="6"/>
        <v>6496.7999999999993</v>
      </c>
      <c r="S87" s="5">
        <v>5</v>
      </c>
      <c r="T87" s="1">
        <v>5.31</v>
      </c>
      <c r="U87" s="1">
        <v>1.06</v>
      </c>
      <c r="V87" s="16">
        <f t="shared" si="23"/>
        <v>2</v>
      </c>
      <c r="W87" s="1"/>
      <c r="X87" s="1">
        <v>0</v>
      </c>
      <c r="Y87" s="12">
        <v>17460.150000000001</v>
      </c>
      <c r="Z87" s="2">
        <v>1461.78</v>
      </c>
      <c r="AA87" s="1">
        <v>0</v>
      </c>
      <c r="AB87" s="1">
        <v>0</v>
      </c>
      <c r="AC87" s="1">
        <v>25</v>
      </c>
      <c r="AD87" s="1">
        <v>77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27</v>
      </c>
      <c r="AV87" s="1">
        <v>8</v>
      </c>
      <c r="AW87" s="1">
        <v>11</v>
      </c>
      <c r="AX87" s="1">
        <v>49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12</v>
      </c>
      <c r="BF87" s="1">
        <v>5</v>
      </c>
      <c r="BG87" s="1">
        <v>36</v>
      </c>
      <c r="BH87" s="1">
        <v>69</v>
      </c>
      <c r="BI87" s="1">
        <v>17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>
      <c r="A88" s="1">
        <v>75000</v>
      </c>
      <c r="B88" s="1" t="s">
        <v>156</v>
      </c>
      <c r="C88" s="1">
        <v>25</v>
      </c>
      <c r="D88" s="1">
        <v>285</v>
      </c>
      <c r="E88" s="1" t="s">
        <v>64</v>
      </c>
      <c r="F88" s="1">
        <v>285</v>
      </c>
      <c r="G88" s="1" t="s">
        <v>64</v>
      </c>
      <c r="H88" s="2">
        <v>32.270000000000003</v>
      </c>
      <c r="I88" s="2">
        <v>806.75</v>
      </c>
      <c r="J88" s="10">
        <f t="shared" si="3"/>
        <v>5647.25</v>
      </c>
      <c r="K88" s="11">
        <f t="shared" si="4"/>
        <v>7</v>
      </c>
      <c r="L88" s="1">
        <v>3.4</v>
      </c>
      <c r="M88" s="1">
        <v>0.28000000000000003</v>
      </c>
      <c r="N88" s="28">
        <f t="shared" si="24"/>
        <v>2</v>
      </c>
      <c r="O88" s="1"/>
      <c r="P88" s="1">
        <v>11.64</v>
      </c>
      <c r="Q88" s="1">
        <v>5.64</v>
      </c>
      <c r="R88" s="24">
        <f t="shared" si="6"/>
        <v>2420.25</v>
      </c>
      <c r="S88" s="5">
        <v>3</v>
      </c>
      <c r="T88" s="1">
        <v>6.56</v>
      </c>
      <c r="U88" s="1">
        <v>2.2400000000000002</v>
      </c>
      <c r="V88" s="16">
        <f t="shared" si="23"/>
        <v>2</v>
      </c>
      <c r="W88" s="1"/>
      <c r="X88" s="1">
        <v>0</v>
      </c>
      <c r="Y88" s="12">
        <v>17425.8</v>
      </c>
      <c r="Z88" s="2">
        <v>6583.08</v>
      </c>
      <c r="AA88" s="1">
        <v>19</v>
      </c>
      <c r="AB88" s="1">
        <v>1</v>
      </c>
      <c r="AC88" s="1">
        <v>41</v>
      </c>
      <c r="AD88" s="1">
        <v>49</v>
      </c>
      <c r="AE88" s="1">
        <v>7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58</v>
      </c>
      <c r="AV88" s="1">
        <v>2</v>
      </c>
      <c r="AW88" s="1">
        <v>134</v>
      </c>
      <c r="AX88" s="1">
        <v>196</v>
      </c>
      <c r="AY88" s="1">
        <v>141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90</v>
      </c>
      <c r="BF88" s="1">
        <v>9</v>
      </c>
      <c r="BG88" s="1">
        <v>32</v>
      </c>
      <c r="BH88" s="1">
        <v>75</v>
      </c>
      <c r="BI88" s="1">
        <v>56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>
      <c r="A89" s="1">
        <v>78116</v>
      </c>
      <c r="B89" s="1" t="s">
        <v>183</v>
      </c>
      <c r="C89" s="1">
        <v>20</v>
      </c>
      <c r="D89" s="1">
        <v>285</v>
      </c>
      <c r="E89" s="1" t="s">
        <v>64</v>
      </c>
      <c r="F89" s="1">
        <v>558</v>
      </c>
      <c r="G89" s="1" t="s">
        <v>67</v>
      </c>
      <c r="H89" s="2">
        <v>54</v>
      </c>
      <c r="I89" s="2">
        <v>1080</v>
      </c>
      <c r="J89" s="10">
        <f t="shared" si="3"/>
        <v>4320</v>
      </c>
      <c r="K89" s="11">
        <f t="shared" si="4"/>
        <v>4</v>
      </c>
      <c r="L89" s="1">
        <v>8</v>
      </c>
      <c r="M89" s="1">
        <v>1.55</v>
      </c>
      <c r="N89" s="16">
        <f t="shared" si="24"/>
        <v>4</v>
      </c>
      <c r="O89" s="1"/>
      <c r="P89" s="1">
        <v>6.08</v>
      </c>
      <c r="Q89" s="1">
        <v>3</v>
      </c>
      <c r="R89" s="24">
        <f t="shared" si="6"/>
        <v>0</v>
      </c>
      <c r="S89" s="5">
        <v>0</v>
      </c>
      <c r="T89" s="1">
        <v>1.98</v>
      </c>
      <c r="U89" s="1">
        <v>3</v>
      </c>
      <c r="V89" s="16">
        <f t="shared" si="23"/>
        <v>0</v>
      </c>
      <c r="W89" s="1"/>
      <c r="X89" s="1">
        <v>0</v>
      </c>
      <c r="Y89" s="12">
        <v>17334</v>
      </c>
      <c r="Z89" s="2">
        <v>4914</v>
      </c>
      <c r="AA89" s="1">
        <v>43</v>
      </c>
      <c r="AB89" s="1">
        <v>6</v>
      </c>
      <c r="AC89" s="1">
        <v>76</v>
      </c>
      <c r="AD89" s="1">
        <v>76</v>
      </c>
      <c r="AE89" s="1">
        <v>31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2</v>
      </c>
      <c r="AW89" s="1">
        <v>99</v>
      </c>
      <c r="AX89" s="1">
        <v>43</v>
      </c>
      <c r="AY89" s="1">
        <v>60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15</v>
      </c>
      <c r="BH89" s="1">
        <v>49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>
      <c r="A90" s="1">
        <v>70116</v>
      </c>
      <c r="B90" s="1" t="s">
        <v>120</v>
      </c>
      <c r="C90" s="1">
        <v>24</v>
      </c>
      <c r="D90" s="1">
        <v>285</v>
      </c>
      <c r="E90" s="1" t="s">
        <v>64</v>
      </c>
      <c r="F90" s="1">
        <v>558</v>
      </c>
      <c r="G90" s="1" t="s">
        <v>67</v>
      </c>
      <c r="H90" s="2">
        <v>29.31</v>
      </c>
      <c r="I90" s="2">
        <v>703.44</v>
      </c>
      <c r="J90" s="10">
        <f t="shared" si="3"/>
        <v>0</v>
      </c>
      <c r="K90" s="11">
        <f t="shared" si="4"/>
        <v>0</v>
      </c>
      <c r="L90" s="1">
        <v>8.2100000000000009</v>
      </c>
      <c r="M90" s="1">
        <v>29.67</v>
      </c>
      <c r="N90" s="16">
        <f t="shared" si="24"/>
        <v>0</v>
      </c>
      <c r="O90" s="1"/>
      <c r="P90" s="1">
        <v>8.92</v>
      </c>
      <c r="Q90" s="1">
        <v>9.17</v>
      </c>
      <c r="R90" s="24">
        <f t="shared" si="6"/>
        <v>0</v>
      </c>
      <c r="S90" s="5">
        <v>0</v>
      </c>
      <c r="T90" s="1">
        <v>7.33</v>
      </c>
      <c r="U90" s="1">
        <v>5.67</v>
      </c>
      <c r="V90" s="16">
        <f t="shared" si="23"/>
        <v>0</v>
      </c>
      <c r="W90" s="1"/>
      <c r="X90" s="1">
        <v>0</v>
      </c>
      <c r="Y90" s="12">
        <v>17204.97</v>
      </c>
      <c r="Z90" s="2">
        <v>31303.08</v>
      </c>
      <c r="AA90" s="1">
        <v>93</v>
      </c>
      <c r="AB90" s="1">
        <v>31</v>
      </c>
      <c r="AC90" s="1">
        <v>50</v>
      </c>
      <c r="AD90" s="1">
        <v>77</v>
      </c>
      <c r="AE90" s="1">
        <v>712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110</v>
      </c>
      <c r="AV90" s="1">
        <v>27</v>
      </c>
      <c r="AW90" s="1">
        <v>13</v>
      </c>
      <c r="AX90" s="1">
        <v>155</v>
      </c>
      <c r="AY90" s="1">
        <v>220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102</v>
      </c>
      <c r="BF90" s="1">
        <v>25</v>
      </c>
      <c r="BG90" s="1">
        <v>6</v>
      </c>
      <c r="BH90" s="1">
        <v>111</v>
      </c>
      <c r="BI90" s="1">
        <v>136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>
      <c r="A91" s="1">
        <v>70058</v>
      </c>
      <c r="B91" s="1" t="s">
        <v>147</v>
      </c>
      <c r="C91" s="1">
        <v>32</v>
      </c>
      <c r="D91" s="1">
        <v>285</v>
      </c>
      <c r="E91" s="1" t="s">
        <v>64</v>
      </c>
      <c r="F91" s="1">
        <v>573</v>
      </c>
      <c r="G91" s="1" t="s">
        <v>87</v>
      </c>
      <c r="H91" s="2">
        <v>33.270000000000003</v>
      </c>
      <c r="I91" s="2">
        <v>1064.6400000000001</v>
      </c>
      <c r="J91" s="10">
        <f t="shared" si="3"/>
        <v>8517.1200000000008</v>
      </c>
      <c r="K91" s="11">
        <f t="shared" si="4"/>
        <v>8</v>
      </c>
      <c r="L91" s="1">
        <v>3.52</v>
      </c>
      <c r="M91" s="1">
        <v>0.84</v>
      </c>
      <c r="N91" s="25">
        <f t="shared" si="24"/>
        <v>1</v>
      </c>
      <c r="O91" s="1"/>
      <c r="P91" s="1">
        <v>7.03</v>
      </c>
      <c r="Q91" s="1">
        <v>2</v>
      </c>
      <c r="R91" s="24">
        <f t="shared" si="6"/>
        <v>5323.2000000000007</v>
      </c>
      <c r="S91" s="5">
        <v>5</v>
      </c>
      <c r="T91" s="1">
        <v>5.27</v>
      </c>
      <c r="U91" s="1">
        <v>1.1200000000000001</v>
      </c>
      <c r="V91" s="16">
        <f t="shared" si="23"/>
        <v>2</v>
      </c>
      <c r="W91" s="1"/>
      <c r="X91" s="1">
        <v>0</v>
      </c>
      <c r="Y91" s="12">
        <v>16834.62</v>
      </c>
      <c r="Z91" s="2">
        <v>4225.29</v>
      </c>
      <c r="AA91" s="1">
        <v>56</v>
      </c>
      <c r="AB91" s="1">
        <v>8</v>
      </c>
      <c r="AC91" s="1">
        <v>27</v>
      </c>
      <c r="AD91" s="1">
        <v>51</v>
      </c>
      <c r="AE91" s="1">
        <v>27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54</v>
      </c>
      <c r="AV91" s="1">
        <v>49</v>
      </c>
      <c r="AW91" s="1">
        <v>81</v>
      </c>
      <c r="AX91" s="1">
        <v>131</v>
      </c>
      <c r="AY91" s="1">
        <v>64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43</v>
      </c>
      <c r="BF91" s="1">
        <v>8</v>
      </c>
      <c r="BG91" s="1">
        <v>70</v>
      </c>
      <c r="BH91" s="1">
        <v>103</v>
      </c>
      <c r="BI91" s="1">
        <v>36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>
      <c r="A92" s="1">
        <v>70160</v>
      </c>
      <c r="B92" s="1" t="s">
        <v>172</v>
      </c>
      <c r="C92" s="1">
        <v>16</v>
      </c>
      <c r="D92" s="1">
        <v>285</v>
      </c>
      <c r="E92" s="1" t="s">
        <v>64</v>
      </c>
      <c r="F92" s="1">
        <v>558</v>
      </c>
      <c r="G92" s="1" t="s">
        <v>67</v>
      </c>
      <c r="H92" s="2">
        <v>77.67</v>
      </c>
      <c r="I92" s="2">
        <v>1242.72</v>
      </c>
      <c r="J92" s="10">
        <f t="shared" si="3"/>
        <v>6213.6</v>
      </c>
      <c r="K92" s="11">
        <f t="shared" si="4"/>
        <v>5</v>
      </c>
      <c r="L92" s="1">
        <v>2.97</v>
      </c>
      <c r="M92" s="1">
        <v>1.75</v>
      </c>
      <c r="N92" s="16">
        <f t="shared" si="24"/>
        <v>0</v>
      </c>
      <c r="O92" s="1"/>
      <c r="P92" s="1">
        <v>8.8800000000000008</v>
      </c>
      <c r="Q92" s="1">
        <v>1.19</v>
      </c>
      <c r="R92" s="24">
        <f t="shared" si="6"/>
        <v>6213.6</v>
      </c>
      <c r="S92" s="5">
        <v>5</v>
      </c>
      <c r="T92" s="1">
        <v>1.53</v>
      </c>
      <c r="U92" s="1">
        <v>2.25</v>
      </c>
      <c r="V92" s="16">
        <f t="shared" si="23"/>
        <v>0</v>
      </c>
      <c r="W92" s="1"/>
      <c r="X92" s="1">
        <v>0</v>
      </c>
      <c r="Y92" s="12">
        <v>16621.38</v>
      </c>
      <c r="Z92" s="2">
        <v>6446.61</v>
      </c>
      <c r="AA92" s="1">
        <v>6</v>
      </c>
      <c r="AB92" s="1">
        <v>7</v>
      </c>
      <c r="AC92" s="1">
        <v>24</v>
      </c>
      <c r="AD92" s="1">
        <v>28</v>
      </c>
      <c r="AE92" s="1">
        <v>28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32</v>
      </c>
      <c r="AV92" s="1">
        <v>13</v>
      </c>
      <c r="AW92" s="1">
        <v>68</v>
      </c>
      <c r="AX92" s="1">
        <v>71</v>
      </c>
      <c r="AY92" s="1">
        <v>19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3</v>
      </c>
      <c r="BF92" s="1">
        <v>0</v>
      </c>
      <c r="BG92" s="1">
        <v>19</v>
      </c>
      <c r="BH92" s="1">
        <v>5</v>
      </c>
      <c r="BI92" s="1">
        <v>36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>
      <c r="A93" s="1">
        <v>70233</v>
      </c>
      <c r="B93" s="1" t="s">
        <v>216</v>
      </c>
      <c r="C93" s="1">
        <v>12</v>
      </c>
      <c r="D93" s="1">
        <v>285</v>
      </c>
      <c r="E93" s="1" t="s">
        <v>64</v>
      </c>
      <c r="F93" s="1">
        <v>557</v>
      </c>
      <c r="G93" s="1" t="s">
        <v>69</v>
      </c>
      <c r="H93" s="2">
        <v>77.78</v>
      </c>
      <c r="I93" s="2">
        <v>933.36</v>
      </c>
      <c r="J93" s="10">
        <f t="shared" si="3"/>
        <v>11200.32</v>
      </c>
      <c r="K93" s="11">
        <f t="shared" si="4"/>
        <v>12</v>
      </c>
      <c r="L93" s="1">
        <v>1.21</v>
      </c>
      <c r="M93" s="1">
        <v>3.83</v>
      </c>
      <c r="N93" s="16">
        <f t="shared" si="24"/>
        <v>0</v>
      </c>
      <c r="O93" s="1"/>
      <c r="P93" s="1">
        <v>8.0399999999999991</v>
      </c>
      <c r="Q93" s="1">
        <v>0</v>
      </c>
      <c r="R93" s="24">
        <f t="shared" si="6"/>
        <v>9333.6</v>
      </c>
      <c r="S93" s="5">
        <v>10</v>
      </c>
      <c r="T93" s="1">
        <v>8.5</v>
      </c>
      <c r="U93" s="1">
        <v>3.48</v>
      </c>
      <c r="V93" s="16">
        <f t="shared" si="23"/>
        <v>2</v>
      </c>
      <c r="W93" s="1"/>
      <c r="X93" s="1">
        <v>0</v>
      </c>
      <c r="Y93" s="12">
        <v>16567.14</v>
      </c>
      <c r="Z93" s="2">
        <v>5055.7</v>
      </c>
      <c r="AA93" s="1">
        <v>8</v>
      </c>
      <c r="AB93" s="1">
        <v>11</v>
      </c>
      <c r="AC93" s="1">
        <v>1</v>
      </c>
      <c r="AD93" s="1">
        <v>0</v>
      </c>
      <c r="AE93" s="1">
        <v>46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43</v>
      </c>
      <c r="AV93" s="1">
        <v>3</v>
      </c>
      <c r="AW93" s="1">
        <v>36</v>
      </c>
      <c r="AX93" s="1">
        <v>32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89</v>
      </c>
      <c r="BF93" s="1">
        <v>0</v>
      </c>
      <c r="BG93" s="1">
        <v>4</v>
      </c>
      <c r="BH93" s="1">
        <v>18</v>
      </c>
      <c r="BI93" s="1">
        <v>19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>
      <c r="A94" s="1">
        <v>70245</v>
      </c>
      <c r="B94" s="1" t="s">
        <v>217</v>
      </c>
      <c r="C94" s="1">
        <v>8</v>
      </c>
      <c r="D94" s="1">
        <v>285</v>
      </c>
      <c r="E94" s="1" t="s">
        <v>64</v>
      </c>
      <c r="F94" s="1">
        <v>387</v>
      </c>
      <c r="G94" s="1" t="s">
        <v>94</v>
      </c>
      <c r="H94" s="2">
        <v>73.37</v>
      </c>
      <c r="I94" s="2">
        <v>586.96</v>
      </c>
      <c r="J94" s="10">
        <f t="shared" si="3"/>
        <v>4108.72</v>
      </c>
      <c r="K94" s="11">
        <f t="shared" si="4"/>
        <v>7</v>
      </c>
      <c r="L94" s="1">
        <v>6</v>
      </c>
      <c r="M94" s="1">
        <v>2.12</v>
      </c>
      <c r="N94" s="28">
        <f t="shared" si="24"/>
        <v>2</v>
      </c>
      <c r="O94" s="1"/>
      <c r="P94" s="1">
        <v>16.559999999999999</v>
      </c>
      <c r="Q94" s="1">
        <v>5.25</v>
      </c>
      <c r="R94" s="24">
        <f t="shared" si="6"/>
        <v>2934.8</v>
      </c>
      <c r="S94" s="5">
        <v>5</v>
      </c>
      <c r="T94" s="1">
        <v>5.5</v>
      </c>
      <c r="U94" s="1">
        <v>4.88</v>
      </c>
      <c r="V94" s="16">
        <f t="shared" si="23"/>
        <v>0</v>
      </c>
      <c r="W94" s="1"/>
      <c r="X94" s="1">
        <v>0</v>
      </c>
      <c r="Y94" s="12">
        <v>16471.57</v>
      </c>
      <c r="Z94" s="2">
        <v>7190.26</v>
      </c>
      <c r="AA94" s="1">
        <v>12</v>
      </c>
      <c r="AB94" s="1">
        <v>4</v>
      </c>
      <c r="AC94" s="1">
        <v>19</v>
      </c>
      <c r="AD94" s="1">
        <v>30</v>
      </c>
      <c r="AE94" s="1">
        <v>17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36</v>
      </c>
      <c r="AV94" s="1">
        <v>2</v>
      </c>
      <c r="AW94" s="1">
        <v>77</v>
      </c>
      <c r="AX94" s="1">
        <v>37</v>
      </c>
      <c r="AY94" s="1">
        <v>42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6</v>
      </c>
      <c r="BF94" s="1">
        <v>2</v>
      </c>
      <c r="BG94" s="1">
        <v>20</v>
      </c>
      <c r="BH94" s="1">
        <v>34</v>
      </c>
      <c r="BI94" s="1">
        <v>39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>
      <c r="A95" s="1">
        <v>70010</v>
      </c>
      <c r="B95" s="1" t="s">
        <v>178</v>
      </c>
      <c r="C95" s="1">
        <v>15</v>
      </c>
      <c r="D95" s="1">
        <v>285</v>
      </c>
      <c r="E95" s="1" t="s">
        <v>64</v>
      </c>
      <c r="F95" s="1">
        <v>562</v>
      </c>
      <c r="G95" s="1" t="s">
        <v>65</v>
      </c>
      <c r="H95" s="2">
        <v>28.82</v>
      </c>
      <c r="I95" s="2">
        <v>432.3</v>
      </c>
      <c r="J95" s="10">
        <f t="shared" si="3"/>
        <v>9510.6</v>
      </c>
      <c r="K95" s="11">
        <f t="shared" si="4"/>
        <v>22</v>
      </c>
      <c r="L95" s="1">
        <v>2.8</v>
      </c>
      <c r="M95" s="1">
        <v>9.4</v>
      </c>
      <c r="N95" s="16">
        <f t="shared" si="24"/>
        <v>0</v>
      </c>
      <c r="O95" s="1"/>
      <c r="P95" s="1">
        <v>24.63</v>
      </c>
      <c r="Q95" s="1">
        <v>1.93</v>
      </c>
      <c r="R95" s="24">
        <f t="shared" si="6"/>
        <v>6484.5</v>
      </c>
      <c r="S95" s="5">
        <v>15</v>
      </c>
      <c r="T95" s="1">
        <v>10.63</v>
      </c>
      <c r="U95" s="1">
        <v>0.6</v>
      </c>
      <c r="V95" s="16">
        <f t="shared" si="23"/>
        <v>7</v>
      </c>
      <c r="W95" s="1"/>
      <c r="X95" s="1">
        <v>0</v>
      </c>
      <c r="Y95" s="12">
        <v>16456.22</v>
      </c>
      <c r="Z95" s="2">
        <v>5158.78</v>
      </c>
      <c r="AA95" s="1">
        <v>13</v>
      </c>
      <c r="AB95" s="1">
        <v>3</v>
      </c>
      <c r="AC95" s="1">
        <v>24</v>
      </c>
      <c r="AD95" s="1">
        <v>7</v>
      </c>
      <c r="AE95" s="1">
        <v>141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176</v>
      </c>
      <c r="AV95" s="1">
        <v>47</v>
      </c>
      <c r="AW95" s="1">
        <v>82</v>
      </c>
      <c r="AX95" s="1">
        <v>176</v>
      </c>
      <c r="AY95" s="1">
        <v>29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65</v>
      </c>
      <c r="BF95" s="1">
        <v>7</v>
      </c>
      <c r="BG95" s="1">
        <v>42</v>
      </c>
      <c r="BH95" s="1">
        <v>98</v>
      </c>
      <c r="BI95" s="1">
        <v>9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>
      <c r="A96" s="1">
        <v>70972</v>
      </c>
      <c r="B96" s="1" t="s">
        <v>181</v>
      </c>
      <c r="C96" s="1">
        <v>20</v>
      </c>
      <c r="D96" s="1">
        <v>285</v>
      </c>
      <c r="E96" s="1" t="s">
        <v>64</v>
      </c>
      <c r="F96" s="1">
        <v>558</v>
      </c>
      <c r="G96" s="1" t="s">
        <v>67</v>
      </c>
      <c r="H96" s="2">
        <v>100.1</v>
      </c>
      <c r="I96" s="2">
        <v>2002</v>
      </c>
      <c r="J96" s="10">
        <f t="shared" si="3"/>
        <v>10010</v>
      </c>
      <c r="K96" s="11">
        <f t="shared" si="4"/>
        <v>5</v>
      </c>
      <c r="L96" s="1">
        <v>4.03</v>
      </c>
      <c r="M96" s="1">
        <v>0.7</v>
      </c>
      <c r="N96" s="28">
        <f t="shared" si="24"/>
        <v>2</v>
      </c>
      <c r="O96" s="1"/>
      <c r="P96" s="1">
        <v>0.78</v>
      </c>
      <c r="Q96" s="1">
        <v>2.4500000000000002</v>
      </c>
      <c r="R96" s="24">
        <f t="shared" si="6"/>
        <v>6006</v>
      </c>
      <c r="S96" s="5">
        <v>3</v>
      </c>
      <c r="T96" s="1">
        <v>3.15</v>
      </c>
      <c r="U96" s="1">
        <v>2</v>
      </c>
      <c r="V96" s="16">
        <f t="shared" si="23"/>
        <v>0</v>
      </c>
      <c r="W96" s="1"/>
      <c r="X96" s="1">
        <v>0</v>
      </c>
      <c r="Y96" s="12">
        <v>15915.9</v>
      </c>
      <c r="Z96" s="2">
        <v>6306.3</v>
      </c>
      <c r="AA96" s="1">
        <v>77</v>
      </c>
      <c r="AB96" s="1">
        <v>3</v>
      </c>
      <c r="AC96" s="1">
        <v>2</v>
      </c>
      <c r="AD96" s="1">
        <v>0</v>
      </c>
      <c r="AE96" s="1">
        <v>14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14</v>
      </c>
      <c r="AV96" s="1">
        <v>3</v>
      </c>
      <c r="AW96" s="1">
        <v>0</v>
      </c>
      <c r="AX96" s="1">
        <v>0</v>
      </c>
      <c r="AY96" s="1">
        <v>49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19</v>
      </c>
      <c r="BF96" s="1">
        <v>14</v>
      </c>
      <c r="BG96" s="1">
        <v>17</v>
      </c>
      <c r="BH96" s="1">
        <v>40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>
      <c r="A97" s="1">
        <v>70102</v>
      </c>
      <c r="B97" s="1" t="s">
        <v>188</v>
      </c>
      <c r="C97" s="1">
        <v>16</v>
      </c>
      <c r="D97" s="1">
        <v>285</v>
      </c>
      <c r="E97" s="1" t="s">
        <v>64</v>
      </c>
      <c r="F97" s="1">
        <v>570</v>
      </c>
      <c r="G97" s="1" t="s">
        <v>72</v>
      </c>
      <c r="H97" s="2">
        <v>38.191299999999998</v>
      </c>
      <c r="I97" s="2">
        <v>611.06079999999997</v>
      </c>
      <c r="J97" s="10">
        <f t="shared" si="3"/>
        <v>6110.6080000000002</v>
      </c>
      <c r="K97" s="11">
        <f t="shared" si="4"/>
        <v>10</v>
      </c>
      <c r="L97" s="1">
        <v>5.28</v>
      </c>
      <c r="M97" s="1">
        <v>0.62</v>
      </c>
      <c r="N97" s="28">
        <f t="shared" si="24"/>
        <v>3</v>
      </c>
      <c r="O97" s="1"/>
      <c r="P97" s="1">
        <v>12.91</v>
      </c>
      <c r="Q97" s="1">
        <v>5.88</v>
      </c>
      <c r="R97" s="24">
        <f t="shared" si="6"/>
        <v>3055.3040000000001</v>
      </c>
      <c r="S97" s="5">
        <v>5</v>
      </c>
      <c r="T97" s="1">
        <v>7.12</v>
      </c>
      <c r="U97" s="1">
        <v>3</v>
      </c>
      <c r="V97" s="16">
        <f t="shared" si="23"/>
        <v>2</v>
      </c>
      <c r="W97" s="1"/>
      <c r="X97" s="1">
        <v>0</v>
      </c>
      <c r="Y97" s="12">
        <v>15467.48</v>
      </c>
      <c r="Z97" s="2">
        <v>3971.9</v>
      </c>
      <c r="AA97" s="1">
        <v>52</v>
      </c>
      <c r="AB97" s="1">
        <v>23</v>
      </c>
      <c r="AC97" s="1">
        <v>19</v>
      </c>
      <c r="AD97" s="1">
        <v>4</v>
      </c>
      <c r="AE97" s="1">
        <v>10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81</v>
      </c>
      <c r="AV97" s="1">
        <v>7</v>
      </c>
      <c r="AW97" s="1">
        <v>80</v>
      </c>
      <c r="AX97" s="1">
        <v>84</v>
      </c>
      <c r="AY97" s="1">
        <v>94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31</v>
      </c>
      <c r="BF97" s="1">
        <v>2</v>
      </c>
      <c r="BG97" s="1">
        <v>58</v>
      </c>
      <c r="BH97" s="1">
        <v>48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>
      <c r="A98" s="1">
        <v>70036</v>
      </c>
      <c r="B98" s="1" t="s">
        <v>214</v>
      </c>
      <c r="C98" s="1">
        <v>15</v>
      </c>
      <c r="D98" s="1">
        <v>285</v>
      </c>
      <c r="E98" s="1" t="s">
        <v>64</v>
      </c>
      <c r="F98" s="1">
        <v>562</v>
      </c>
      <c r="G98" s="1" t="s">
        <v>65</v>
      </c>
      <c r="H98" s="2">
        <v>28.82</v>
      </c>
      <c r="I98" s="2">
        <v>432.3</v>
      </c>
      <c r="J98" s="10">
        <f t="shared" si="3"/>
        <v>3890.7000000000003</v>
      </c>
      <c r="K98" s="11">
        <f t="shared" si="4"/>
        <v>9</v>
      </c>
      <c r="L98" s="1">
        <v>11.63</v>
      </c>
      <c r="M98" s="1">
        <v>83.07</v>
      </c>
      <c r="N98" s="16">
        <f t="shared" si="24"/>
        <v>0</v>
      </c>
      <c r="O98" s="1"/>
      <c r="P98" s="1">
        <v>16.13</v>
      </c>
      <c r="Q98" s="1">
        <v>7.2</v>
      </c>
      <c r="R98" s="24">
        <f t="shared" si="6"/>
        <v>2161.5</v>
      </c>
      <c r="S98" s="5">
        <v>5</v>
      </c>
      <c r="T98" s="1">
        <v>6.8</v>
      </c>
      <c r="U98" s="1">
        <v>0.93</v>
      </c>
      <c r="V98" s="16">
        <f t="shared" si="23"/>
        <v>4</v>
      </c>
      <c r="W98" s="1"/>
      <c r="X98" s="1">
        <v>0</v>
      </c>
      <c r="Y98" s="12">
        <v>14943.17</v>
      </c>
      <c r="Z98" s="2">
        <v>39425.760000000002</v>
      </c>
      <c r="AA98" s="1">
        <v>40</v>
      </c>
      <c r="AB98" s="1">
        <v>11</v>
      </c>
      <c r="AC98" s="1">
        <v>48</v>
      </c>
      <c r="AD98" s="1">
        <v>162</v>
      </c>
      <c r="AE98" s="1">
        <v>1246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87</v>
      </c>
      <c r="AV98" s="1">
        <v>0</v>
      </c>
      <c r="AW98" s="1">
        <v>104</v>
      </c>
      <c r="AX98" s="1">
        <v>102</v>
      </c>
      <c r="AY98" s="1">
        <v>108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38</v>
      </c>
      <c r="BF98" s="1">
        <v>7</v>
      </c>
      <c r="BG98" s="1">
        <v>49</v>
      </c>
      <c r="BH98" s="1">
        <v>23</v>
      </c>
      <c r="BI98" s="1">
        <v>14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>
      <c r="A99" s="1">
        <v>70110</v>
      </c>
      <c r="B99" s="1" t="s">
        <v>235</v>
      </c>
      <c r="C99" s="1">
        <v>18</v>
      </c>
      <c r="D99" s="1">
        <v>285</v>
      </c>
      <c r="E99" s="1" t="s">
        <v>64</v>
      </c>
      <c r="F99" s="1">
        <v>567</v>
      </c>
      <c r="G99" s="1" t="s">
        <v>74</v>
      </c>
      <c r="H99" s="2">
        <v>51.52</v>
      </c>
      <c r="I99" s="2">
        <v>927.36</v>
      </c>
      <c r="J99" s="10">
        <f t="shared" si="3"/>
        <v>12983.04</v>
      </c>
      <c r="K99" s="11">
        <f t="shared" si="4"/>
        <v>14</v>
      </c>
      <c r="L99" s="1">
        <v>10.029999999999999</v>
      </c>
      <c r="M99" s="1">
        <v>3</v>
      </c>
      <c r="N99" s="28">
        <f t="shared" si="24"/>
        <v>4</v>
      </c>
      <c r="O99" s="1"/>
      <c r="P99" s="1">
        <v>3.39</v>
      </c>
      <c r="Q99" s="1">
        <v>0.94</v>
      </c>
      <c r="R99" s="24">
        <f t="shared" si="6"/>
        <v>9273.6</v>
      </c>
      <c r="S99" s="5">
        <v>10</v>
      </c>
      <c r="T99" s="1">
        <v>2.06</v>
      </c>
      <c r="U99" s="1">
        <v>5</v>
      </c>
      <c r="V99" s="16">
        <f t="shared" si="23"/>
        <v>0</v>
      </c>
      <c r="W99" s="1"/>
      <c r="X99" s="1">
        <v>0</v>
      </c>
      <c r="Y99" s="12">
        <v>14348.32</v>
      </c>
      <c r="Z99" s="2">
        <v>3657.92</v>
      </c>
      <c r="AA99" s="1">
        <v>100</v>
      </c>
      <c r="AB99" s="1">
        <v>11</v>
      </c>
      <c r="AC99" s="1">
        <v>39</v>
      </c>
      <c r="AD99" s="1">
        <v>72</v>
      </c>
      <c r="AE99" s="1">
        <v>54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28</v>
      </c>
      <c r="AV99" s="1">
        <v>9</v>
      </c>
      <c r="AW99" s="1">
        <v>20</v>
      </c>
      <c r="AX99" s="1">
        <v>17</v>
      </c>
      <c r="AY99" s="1">
        <v>17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15</v>
      </c>
      <c r="BH99" s="1">
        <v>44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>
      <c r="A100" s="1">
        <v>70097</v>
      </c>
      <c r="B100" s="1" t="s">
        <v>239</v>
      </c>
      <c r="C100" s="1">
        <v>16</v>
      </c>
      <c r="D100" s="1">
        <v>285</v>
      </c>
      <c r="E100" s="1" t="s">
        <v>64</v>
      </c>
      <c r="F100" s="1">
        <v>567</v>
      </c>
      <c r="G100" s="1" t="s">
        <v>74</v>
      </c>
      <c r="H100" s="2">
        <v>43.77</v>
      </c>
      <c r="I100" s="2">
        <v>700.32</v>
      </c>
      <c r="J100" s="10">
        <f t="shared" si="3"/>
        <v>3501.6000000000004</v>
      </c>
      <c r="K100" s="11">
        <f t="shared" si="4"/>
        <v>5</v>
      </c>
      <c r="L100" s="1">
        <v>0</v>
      </c>
      <c r="M100" s="1">
        <v>3</v>
      </c>
      <c r="N100" s="16">
        <f t="shared" si="24"/>
        <v>0</v>
      </c>
      <c r="O100" s="1"/>
      <c r="P100" s="1">
        <v>11.22</v>
      </c>
      <c r="Q100" s="1">
        <v>5.0599999999999996</v>
      </c>
      <c r="R100" s="24">
        <f t="shared" si="6"/>
        <v>2100.96</v>
      </c>
      <c r="S100" s="5">
        <v>3</v>
      </c>
      <c r="T100" s="1">
        <v>9.0299999999999994</v>
      </c>
      <c r="U100" s="1">
        <v>4.6900000000000004</v>
      </c>
      <c r="V100" s="16">
        <f t="shared" si="23"/>
        <v>2</v>
      </c>
      <c r="W100" s="1"/>
      <c r="X100" s="1">
        <v>0</v>
      </c>
      <c r="Y100" s="12">
        <v>14181.48</v>
      </c>
      <c r="Z100" s="2">
        <v>8929.08</v>
      </c>
      <c r="AA100" s="1">
        <v>0</v>
      </c>
      <c r="AB100" s="1">
        <v>0</v>
      </c>
      <c r="AC100" s="1">
        <v>0</v>
      </c>
      <c r="AD100" s="1">
        <v>0</v>
      </c>
      <c r="AE100" s="1">
        <v>48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30</v>
      </c>
      <c r="AV100" s="1">
        <v>1</v>
      </c>
      <c r="AW100" s="1">
        <v>133</v>
      </c>
      <c r="AX100" s="1">
        <v>32</v>
      </c>
      <c r="AY100" s="1">
        <v>81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53</v>
      </c>
      <c r="BF100" s="1">
        <v>0</v>
      </c>
      <c r="BG100" s="1">
        <v>84</v>
      </c>
      <c r="BH100" s="1">
        <v>15</v>
      </c>
      <c r="BI100" s="1">
        <v>75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>
      <c r="A101" s="1">
        <v>70009</v>
      </c>
      <c r="B101" s="1" t="s">
        <v>184</v>
      </c>
      <c r="C101" s="1">
        <v>24</v>
      </c>
      <c r="D101" s="1">
        <v>285</v>
      </c>
      <c r="E101" s="1" t="s">
        <v>64</v>
      </c>
      <c r="F101" s="1">
        <v>558</v>
      </c>
      <c r="G101" s="1" t="s">
        <v>67</v>
      </c>
      <c r="H101" s="2">
        <v>37.83</v>
      </c>
      <c r="I101" s="2">
        <v>907.92</v>
      </c>
      <c r="J101" s="10">
        <f t="shared" si="3"/>
        <v>0</v>
      </c>
      <c r="K101" s="11">
        <f t="shared" si="4"/>
        <v>0</v>
      </c>
      <c r="L101" s="1">
        <v>4.2300000000000004</v>
      </c>
      <c r="M101" s="1">
        <v>2.79</v>
      </c>
      <c r="N101" s="16">
        <f t="shared" si="24"/>
        <v>0</v>
      </c>
      <c r="O101" s="1"/>
      <c r="P101" s="1">
        <v>8.81</v>
      </c>
      <c r="Q101" s="1">
        <v>5</v>
      </c>
      <c r="R101" s="24">
        <f t="shared" si="6"/>
        <v>0</v>
      </c>
      <c r="S101" s="5">
        <v>0</v>
      </c>
      <c r="T101" s="1">
        <v>2</v>
      </c>
      <c r="U101" s="1">
        <v>2</v>
      </c>
      <c r="V101" s="16">
        <f t="shared" si="23"/>
        <v>0</v>
      </c>
      <c r="W101" s="1"/>
      <c r="X101" s="1">
        <v>0</v>
      </c>
      <c r="Y101" s="12">
        <v>13656.63</v>
      </c>
      <c r="Z101" s="2">
        <v>7074.21</v>
      </c>
      <c r="AA101" s="1">
        <v>49</v>
      </c>
      <c r="AB101" s="1">
        <v>2</v>
      </c>
      <c r="AC101" s="1">
        <v>33</v>
      </c>
      <c r="AD101" s="1">
        <v>37</v>
      </c>
      <c r="AE101" s="1">
        <v>67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34</v>
      </c>
      <c r="AV101" s="1">
        <v>19</v>
      </c>
      <c r="AW101" s="1">
        <v>116</v>
      </c>
      <c r="AX101" s="1">
        <v>104</v>
      </c>
      <c r="AY101" s="1">
        <v>120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6</v>
      </c>
      <c r="BF101" s="1">
        <v>11</v>
      </c>
      <c r="BG101" s="1">
        <v>10</v>
      </c>
      <c r="BH101" s="1">
        <v>53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>
      <c r="A102" s="1">
        <v>18071</v>
      </c>
      <c r="B102" s="1" t="s">
        <v>281</v>
      </c>
      <c r="C102" s="1">
        <v>24</v>
      </c>
      <c r="D102" s="1">
        <v>285</v>
      </c>
      <c r="E102" s="1" t="s">
        <v>64</v>
      </c>
      <c r="F102" s="1">
        <v>285</v>
      </c>
      <c r="G102" s="1" t="s">
        <v>64</v>
      </c>
      <c r="H102" s="2">
        <v>51.47</v>
      </c>
      <c r="I102" s="2">
        <v>1235.28</v>
      </c>
      <c r="J102" s="10">
        <f t="shared" si="3"/>
        <v>9882.24</v>
      </c>
      <c r="K102" s="11">
        <f t="shared" si="4"/>
        <v>8</v>
      </c>
      <c r="L102" s="1">
        <v>5.52</v>
      </c>
      <c r="M102" s="1">
        <v>1.33</v>
      </c>
      <c r="N102" s="28">
        <f t="shared" si="24"/>
        <v>2</v>
      </c>
      <c r="O102" s="1"/>
      <c r="P102" s="1">
        <v>3.42</v>
      </c>
      <c r="Q102" s="1">
        <v>0.21</v>
      </c>
      <c r="R102" s="24">
        <f t="shared" si="6"/>
        <v>6176.4</v>
      </c>
      <c r="S102" s="5">
        <v>5</v>
      </c>
      <c r="T102" s="1">
        <v>2.1</v>
      </c>
      <c r="U102" s="1">
        <v>0.04</v>
      </c>
      <c r="V102" s="16">
        <f t="shared" si="23"/>
        <v>1</v>
      </c>
      <c r="W102" s="1"/>
      <c r="X102" s="1">
        <v>0</v>
      </c>
      <c r="Y102" s="12">
        <v>13639.55</v>
      </c>
      <c r="Z102" s="2">
        <v>1955.86</v>
      </c>
      <c r="AA102" s="1">
        <v>31</v>
      </c>
      <c r="AB102" s="1">
        <v>3</v>
      </c>
      <c r="AC102" s="1">
        <v>79</v>
      </c>
      <c r="AD102" s="1">
        <v>42</v>
      </c>
      <c r="AE102" s="1">
        <v>32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43</v>
      </c>
      <c r="AV102" s="1">
        <v>0</v>
      </c>
      <c r="AW102" s="1">
        <v>26</v>
      </c>
      <c r="AX102" s="1">
        <v>26</v>
      </c>
      <c r="AY102" s="1">
        <v>5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22</v>
      </c>
      <c r="BF102" s="1">
        <v>6</v>
      </c>
      <c r="BG102" s="1">
        <v>15</v>
      </c>
      <c r="BH102" s="1">
        <v>21</v>
      </c>
      <c r="BI102" s="1">
        <v>1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>
      <c r="A103" s="1">
        <v>70106</v>
      </c>
      <c r="B103" s="1" t="s">
        <v>104</v>
      </c>
      <c r="C103" s="1">
        <v>24</v>
      </c>
      <c r="D103" s="1">
        <v>285</v>
      </c>
      <c r="E103" s="1" t="s">
        <v>64</v>
      </c>
      <c r="F103" s="1">
        <v>28</v>
      </c>
      <c r="G103" s="1" t="s">
        <v>98</v>
      </c>
      <c r="H103" s="2">
        <v>35</v>
      </c>
      <c r="I103" s="2">
        <v>840</v>
      </c>
      <c r="J103" s="10">
        <f t="shared" si="3"/>
        <v>0</v>
      </c>
      <c r="K103" s="11">
        <f t="shared" si="4"/>
        <v>0</v>
      </c>
      <c r="L103" s="1">
        <v>15.5</v>
      </c>
      <c r="M103" s="1">
        <v>-31</v>
      </c>
      <c r="N103" s="5">
        <v>0</v>
      </c>
      <c r="O103" s="1"/>
      <c r="P103" s="1">
        <v>0.46</v>
      </c>
      <c r="Q103" s="1">
        <v>13.54</v>
      </c>
      <c r="R103" s="24">
        <f t="shared" si="6"/>
        <v>0</v>
      </c>
      <c r="S103" s="5">
        <v>0</v>
      </c>
      <c r="T103" s="1">
        <v>0.17</v>
      </c>
      <c r="U103" s="1">
        <v>-0.21</v>
      </c>
      <c r="V103" s="16">
        <f t="shared" si="23"/>
        <v>0</v>
      </c>
      <c r="W103" s="1"/>
      <c r="X103" s="1">
        <v>0</v>
      </c>
      <c r="Y103" s="12">
        <v>13545</v>
      </c>
      <c r="Z103" s="2">
        <v>-14840</v>
      </c>
      <c r="AA103" s="1">
        <v>0</v>
      </c>
      <c r="AB103" s="1">
        <v>735</v>
      </c>
      <c r="AC103" s="1">
        <v>4</v>
      </c>
      <c r="AD103" s="1">
        <v>1</v>
      </c>
      <c r="AE103" s="1">
        <v>-744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11</v>
      </c>
      <c r="AV103" s="1">
        <v>0</v>
      </c>
      <c r="AW103" s="1">
        <v>0</v>
      </c>
      <c r="AX103" s="1">
        <v>0</v>
      </c>
      <c r="AY103" s="1">
        <v>325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4</v>
      </c>
      <c r="BF103" s="1">
        <v>0</v>
      </c>
      <c r="BG103" s="1">
        <v>0</v>
      </c>
      <c r="BH103" s="1">
        <v>0</v>
      </c>
      <c r="BI103" s="1">
        <v>-5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>
      <c r="A104" s="1">
        <v>70014</v>
      </c>
      <c r="B104" s="1" t="s">
        <v>124</v>
      </c>
      <c r="C104" s="1">
        <v>4</v>
      </c>
      <c r="D104" s="1">
        <v>285</v>
      </c>
      <c r="E104" s="1" t="s">
        <v>64</v>
      </c>
      <c r="F104" s="1">
        <v>562</v>
      </c>
      <c r="G104" s="1" t="s">
        <v>65</v>
      </c>
      <c r="H104" s="2">
        <v>80.58</v>
      </c>
      <c r="I104" s="2">
        <v>322.32</v>
      </c>
      <c r="J104" s="10">
        <f t="shared" si="3"/>
        <v>3223.2</v>
      </c>
      <c r="K104" s="11">
        <f t="shared" si="4"/>
        <v>10</v>
      </c>
      <c r="L104" s="1">
        <v>8.25</v>
      </c>
      <c r="M104" s="1">
        <v>10</v>
      </c>
      <c r="N104" s="16">
        <f t="shared" ref="N104:N107" si="25">MAX(0,(TRUNC((L104*0.75)-M104)))</f>
        <v>0</v>
      </c>
      <c r="O104" s="1"/>
      <c r="P104" s="1">
        <v>19</v>
      </c>
      <c r="Q104" s="1">
        <v>0</v>
      </c>
      <c r="R104" s="24">
        <f t="shared" si="6"/>
        <v>3223.2</v>
      </c>
      <c r="S104" s="5">
        <v>10</v>
      </c>
      <c r="T104" s="1">
        <v>14.38</v>
      </c>
      <c r="U104" s="1">
        <v>10</v>
      </c>
      <c r="V104" s="16">
        <f t="shared" si="23"/>
        <v>0</v>
      </c>
      <c r="W104" s="1"/>
      <c r="X104" s="1">
        <v>0</v>
      </c>
      <c r="Y104" s="12">
        <v>13416.57</v>
      </c>
      <c r="Z104" s="2">
        <v>6446.4</v>
      </c>
      <c r="AA104" s="1">
        <v>1</v>
      </c>
      <c r="AB104" s="1">
        <v>2</v>
      </c>
      <c r="AC104" s="1">
        <v>23</v>
      </c>
      <c r="AD104" s="1">
        <v>16</v>
      </c>
      <c r="AE104" s="1">
        <v>40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8</v>
      </c>
      <c r="AV104" s="1">
        <v>16</v>
      </c>
      <c r="AW104" s="1">
        <v>28</v>
      </c>
      <c r="AX104" s="1">
        <v>64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44</v>
      </c>
      <c r="BF104" s="1">
        <v>4</v>
      </c>
      <c r="BG104" s="1">
        <v>9</v>
      </c>
      <c r="BH104" s="1">
        <v>5</v>
      </c>
      <c r="BI104" s="1">
        <v>40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>
      <c r="A105" s="1">
        <v>70083</v>
      </c>
      <c r="B105" s="1" t="s">
        <v>119</v>
      </c>
      <c r="C105" s="1">
        <v>25</v>
      </c>
      <c r="D105" s="1">
        <v>285</v>
      </c>
      <c r="E105" s="1" t="s">
        <v>64</v>
      </c>
      <c r="F105" s="1">
        <v>35</v>
      </c>
      <c r="G105" s="1" t="s">
        <v>76</v>
      </c>
      <c r="H105" s="2">
        <v>43.6325</v>
      </c>
      <c r="I105" s="2">
        <v>1090.8125</v>
      </c>
      <c r="J105" s="10">
        <f t="shared" si="3"/>
        <v>6544.875</v>
      </c>
      <c r="K105" s="11">
        <f t="shared" si="4"/>
        <v>6</v>
      </c>
      <c r="L105" s="1">
        <v>2.08</v>
      </c>
      <c r="M105" s="1">
        <v>1.04</v>
      </c>
      <c r="N105" s="16">
        <f t="shared" si="25"/>
        <v>0</v>
      </c>
      <c r="O105" s="1"/>
      <c r="P105" s="1">
        <v>7.94</v>
      </c>
      <c r="Q105" s="1">
        <v>0.76</v>
      </c>
      <c r="R105" s="24">
        <f t="shared" si="6"/>
        <v>5454.0625</v>
      </c>
      <c r="S105" s="5">
        <v>5</v>
      </c>
      <c r="T105" s="1">
        <v>2.04</v>
      </c>
      <c r="U105" s="1">
        <v>0</v>
      </c>
      <c r="V105" s="16">
        <f t="shared" si="23"/>
        <v>1</v>
      </c>
      <c r="W105" s="1"/>
      <c r="X105" s="1">
        <v>0</v>
      </c>
      <c r="Y105" s="12">
        <v>13155.2</v>
      </c>
      <c r="Z105" s="2">
        <v>1963.46</v>
      </c>
      <c r="AA105" s="1">
        <v>6</v>
      </c>
      <c r="AB105" s="1">
        <v>0</v>
      </c>
      <c r="AC105" s="1">
        <v>44</v>
      </c>
      <c r="AD105" s="1">
        <v>4</v>
      </c>
      <c r="AE105" s="1">
        <v>26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68</v>
      </c>
      <c r="AV105" s="1">
        <v>6</v>
      </c>
      <c r="AW105" s="1">
        <v>124</v>
      </c>
      <c r="AX105" s="1">
        <v>7</v>
      </c>
      <c r="AY105" s="1">
        <v>19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16</v>
      </c>
      <c r="BH105" s="1">
        <v>70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>
      <c r="A106" s="1">
        <v>70061</v>
      </c>
      <c r="B106" s="1" t="s">
        <v>131</v>
      </c>
      <c r="C106" s="1">
        <v>24</v>
      </c>
      <c r="D106" s="1">
        <v>285</v>
      </c>
      <c r="E106" s="1" t="s">
        <v>64</v>
      </c>
      <c r="F106" s="1">
        <v>570</v>
      </c>
      <c r="G106" s="1" t="s">
        <v>72</v>
      </c>
      <c r="H106" s="2">
        <v>34.97</v>
      </c>
      <c r="I106" s="2">
        <v>839.28</v>
      </c>
      <c r="J106" s="10">
        <f t="shared" si="3"/>
        <v>0</v>
      </c>
      <c r="K106" s="11">
        <f t="shared" si="4"/>
        <v>0</v>
      </c>
      <c r="L106" s="1">
        <v>1.27</v>
      </c>
      <c r="M106" s="1">
        <v>19.420000000000002</v>
      </c>
      <c r="N106" s="16">
        <f t="shared" si="25"/>
        <v>0</v>
      </c>
      <c r="O106" s="1"/>
      <c r="P106" s="1">
        <v>8.69</v>
      </c>
      <c r="Q106" s="1">
        <v>12.62</v>
      </c>
      <c r="R106" s="24">
        <f t="shared" si="6"/>
        <v>0</v>
      </c>
      <c r="S106" s="5">
        <v>0</v>
      </c>
      <c r="T106" s="1">
        <v>5.58</v>
      </c>
      <c r="U106" s="1">
        <v>17.12</v>
      </c>
      <c r="V106" s="16">
        <f t="shared" si="23"/>
        <v>0</v>
      </c>
      <c r="W106" s="1"/>
      <c r="X106" s="1">
        <v>0</v>
      </c>
      <c r="Y106" s="12">
        <v>13043.81</v>
      </c>
      <c r="Z106" s="2">
        <v>41264.6</v>
      </c>
      <c r="AA106" s="1">
        <v>-12</v>
      </c>
      <c r="AB106" s="1">
        <v>0</v>
      </c>
      <c r="AC106" s="1">
        <v>28</v>
      </c>
      <c r="AD106" s="1">
        <v>29</v>
      </c>
      <c r="AE106" s="1">
        <v>466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123</v>
      </c>
      <c r="AV106" s="1">
        <v>12</v>
      </c>
      <c r="AW106" s="1">
        <v>39</v>
      </c>
      <c r="AX106" s="1">
        <v>81</v>
      </c>
      <c r="AY106" s="1">
        <v>303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75</v>
      </c>
      <c r="BF106" s="1">
        <v>4</v>
      </c>
      <c r="BG106" s="1">
        <v>31</v>
      </c>
      <c r="BH106" s="1">
        <v>52</v>
      </c>
      <c r="BI106" s="1">
        <v>411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>
      <c r="A107" s="1">
        <v>70092</v>
      </c>
      <c r="B107" s="1" t="s">
        <v>195</v>
      </c>
      <c r="C107" s="1">
        <v>32</v>
      </c>
      <c r="D107" s="1">
        <v>285</v>
      </c>
      <c r="E107" s="1" t="s">
        <v>64</v>
      </c>
      <c r="F107" s="1">
        <v>573</v>
      </c>
      <c r="G107" s="1" t="s">
        <v>87</v>
      </c>
      <c r="H107" s="2">
        <v>33.270000000000003</v>
      </c>
      <c r="I107" s="2">
        <v>1064.6400000000001</v>
      </c>
      <c r="J107" s="10">
        <f t="shared" si="3"/>
        <v>6387.84</v>
      </c>
      <c r="K107" s="11">
        <f t="shared" si="4"/>
        <v>6</v>
      </c>
      <c r="L107" s="1">
        <v>1.69</v>
      </c>
      <c r="M107" s="1">
        <v>2.12</v>
      </c>
      <c r="N107" s="16">
        <f t="shared" si="25"/>
        <v>0</v>
      </c>
      <c r="O107" s="1"/>
      <c r="P107" s="1">
        <v>6.86</v>
      </c>
      <c r="Q107" s="1">
        <v>2.97</v>
      </c>
      <c r="R107" s="24">
        <f t="shared" si="6"/>
        <v>5323.2000000000007</v>
      </c>
      <c r="S107" s="5">
        <v>5</v>
      </c>
      <c r="T107" s="1">
        <v>3.69</v>
      </c>
      <c r="U107" s="1">
        <v>1</v>
      </c>
      <c r="V107" s="16">
        <f t="shared" si="23"/>
        <v>1</v>
      </c>
      <c r="W107" s="1"/>
      <c r="X107" s="1">
        <v>0</v>
      </c>
      <c r="Y107" s="12">
        <v>13025.21</v>
      </c>
      <c r="Z107" s="2">
        <v>6487.65</v>
      </c>
      <c r="AA107" s="1">
        <v>35</v>
      </c>
      <c r="AB107" s="1">
        <v>4</v>
      </c>
      <c r="AC107" s="1">
        <v>17</v>
      </c>
      <c r="AD107" s="1">
        <v>0</v>
      </c>
      <c r="AE107" s="1">
        <v>68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91</v>
      </c>
      <c r="AV107" s="1">
        <v>19</v>
      </c>
      <c r="AW107" s="1">
        <v>85</v>
      </c>
      <c r="AX107" s="1">
        <v>68</v>
      </c>
      <c r="AY107" s="1">
        <v>95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29</v>
      </c>
      <c r="BF107" s="1">
        <v>43</v>
      </c>
      <c r="BG107" s="1">
        <v>39</v>
      </c>
      <c r="BH107" s="1">
        <v>57</v>
      </c>
      <c r="BI107" s="1">
        <v>32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>
      <c r="A108" s="1">
        <v>70976</v>
      </c>
      <c r="B108" s="1" t="s">
        <v>191</v>
      </c>
      <c r="C108" s="1">
        <v>20</v>
      </c>
      <c r="D108" s="1">
        <v>285</v>
      </c>
      <c r="E108" s="1" t="s">
        <v>64</v>
      </c>
      <c r="F108" s="1">
        <v>974</v>
      </c>
      <c r="G108" s="1" t="s">
        <v>110</v>
      </c>
      <c r="H108" s="2">
        <v>40.81</v>
      </c>
      <c r="I108" s="2">
        <v>816.2</v>
      </c>
      <c r="J108" s="10">
        <f t="shared" si="3"/>
        <v>4897.2000000000007</v>
      </c>
      <c r="K108" s="11">
        <f t="shared" si="4"/>
        <v>6</v>
      </c>
      <c r="L108" s="1">
        <v>2.75</v>
      </c>
      <c r="M108" s="1">
        <v>0.75</v>
      </c>
      <c r="N108" s="30">
        <v>1</v>
      </c>
      <c r="O108" s="1"/>
      <c r="P108" s="1">
        <v>11.62</v>
      </c>
      <c r="Q108" s="1">
        <v>1</v>
      </c>
      <c r="R108" s="24">
        <f t="shared" si="6"/>
        <v>4081</v>
      </c>
      <c r="S108" s="5">
        <v>5</v>
      </c>
      <c r="T108" s="1">
        <v>1.48</v>
      </c>
      <c r="U108" s="1">
        <v>0.4</v>
      </c>
      <c r="V108" s="16">
        <f t="shared" si="23"/>
        <v>0</v>
      </c>
      <c r="W108" s="1"/>
      <c r="X108" s="1">
        <v>0</v>
      </c>
      <c r="Y108" s="12">
        <v>12936.77</v>
      </c>
      <c r="Z108" s="2">
        <v>1754.83</v>
      </c>
      <c r="AA108" s="1">
        <v>5</v>
      </c>
      <c r="AB108" s="1">
        <v>9</v>
      </c>
      <c r="AC108" s="1">
        <v>41</v>
      </c>
      <c r="AD108" s="1">
        <v>9</v>
      </c>
      <c r="AE108" s="1">
        <v>15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3</v>
      </c>
      <c r="AV108" s="1">
        <v>17</v>
      </c>
      <c r="AW108" s="1">
        <v>146</v>
      </c>
      <c r="AX108" s="1">
        <v>150</v>
      </c>
      <c r="AY108" s="1">
        <v>20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1</v>
      </c>
      <c r="BF108" s="1">
        <v>0</v>
      </c>
      <c r="BG108" s="1">
        <v>21</v>
      </c>
      <c r="BH108" s="1">
        <v>15</v>
      </c>
      <c r="BI108" s="1">
        <v>8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>
      <c r="A109" s="1">
        <v>70120</v>
      </c>
      <c r="B109" s="1" t="s">
        <v>189</v>
      </c>
      <c r="C109" s="1">
        <v>24</v>
      </c>
      <c r="D109" s="1">
        <v>285</v>
      </c>
      <c r="E109" s="1" t="s">
        <v>64</v>
      </c>
      <c r="F109" s="1">
        <v>570</v>
      </c>
      <c r="G109" s="1" t="s">
        <v>72</v>
      </c>
      <c r="H109" s="2">
        <v>36</v>
      </c>
      <c r="I109" s="2">
        <v>864</v>
      </c>
      <c r="J109" s="10">
        <f t="shared" si="3"/>
        <v>6048</v>
      </c>
      <c r="K109" s="11">
        <f t="shared" si="4"/>
        <v>7</v>
      </c>
      <c r="L109" s="1">
        <v>3.31</v>
      </c>
      <c r="M109" s="1">
        <v>0.79</v>
      </c>
      <c r="N109" s="5">
        <v>2</v>
      </c>
      <c r="O109" s="1"/>
      <c r="P109" s="1">
        <v>9.75</v>
      </c>
      <c r="Q109" s="1">
        <v>1.29</v>
      </c>
      <c r="R109" s="24">
        <f t="shared" si="6"/>
        <v>4320</v>
      </c>
      <c r="S109" s="5">
        <v>5</v>
      </c>
      <c r="T109" s="1">
        <v>1.88</v>
      </c>
      <c r="U109" s="1">
        <v>2.38</v>
      </c>
      <c r="V109" s="16">
        <f t="shared" si="23"/>
        <v>0</v>
      </c>
      <c r="W109" s="1"/>
      <c r="X109" s="1">
        <v>0</v>
      </c>
      <c r="Y109" s="12">
        <v>12906</v>
      </c>
      <c r="Z109" s="2">
        <v>3852</v>
      </c>
      <c r="AA109" s="1">
        <v>5</v>
      </c>
      <c r="AB109" s="1">
        <v>0</v>
      </c>
      <c r="AC109" s="1">
        <v>61</v>
      </c>
      <c r="AD109" s="1">
        <v>27</v>
      </c>
      <c r="AE109" s="1">
        <v>19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98</v>
      </c>
      <c r="AV109" s="1">
        <v>7</v>
      </c>
      <c r="AW109" s="1">
        <v>110</v>
      </c>
      <c r="AX109" s="1">
        <v>45</v>
      </c>
      <c r="AY109" s="1">
        <v>31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14</v>
      </c>
      <c r="BF109" s="1">
        <v>3</v>
      </c>
      <c r="BG109" s="1">
        <v>19</v>
      </c>
      <c r="BH109" s="1">
        <v>21</v>
      </c>
      <c r="BI109" s="1">
        <v>57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>
      <c r="A110" s="1">
        <v>70164</v>
      </c>
      <c r="B110" s="1" t="s">
        <v>225</v>
      </c>
      <c r="C110" s="1">
        <v>24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39.53</v>
      </c>
      <c r="I110" s="2">
        <v>948.72</v>
      </c>
      <c r="J110" s="10">
        <f t="shared" si="3"/>
        <v>3794.88</v>
      </c>
      <c r="K110" s="11">
        <f t="shared" si="4"/>
        <v>4</v>
      </c>
      <c r="L110" s="1">
        <v>4</v>
      </c>
      <c r="M110" s="1">
        <v>0</v>
      </c>
      <c r="N110" s="25">
        <f t="shared" ref="N110:N122" si="26">MAX(0,(TRUNC((L110*0.75)-M110)))</f>
        <v>3</v>
      </c>
      <c r="O110" s="1"/>
      <c r="P110" s="1">
        <v>5.25</v>
      </c>
      <c r="Q110" s="1">
        <v>4.96</v>
      </c>
      <c r="R110" s="24">
        <f t="shared" si="6"/>
        <v>0</v>
      </c>
      <c r="S110" s="5">
        <v>0</v>
      </c>
      <c r="T110" s="1">
        <v>4.21</v>
      </c>
      <c r="U110" s="1">
        <v>2.12</v>
      </c>
      <c r="V110" s="16">
        <f t="shared" si="23"/>
        <v>1</v>
      </c>
      <c r="W110" s="1"/>
      <c r="X110" s="1">
        <v>0</v>
      </c>
      <c r="Y110" s="12">
        <v>12768.19</v>
      </c>
      <c r="Z110" s="2">
        <v>6720.1</v>
      </c>
      <c r="AA110" s="1">
        <v>10</v>
      </c>
      <c r="AB110" s="1">
        <v>3</v>
      </c>
      <c r="AC110" s="1">
        <v>74</v>
      </c>
      <c r="AD110" s="1">
        <v>21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3</v>
      </c>
      <c r="AV110" s="1">
        <v>10</v>
      </c>
      <c r="AW110" s="1">
        <v>71</v>
      </c>
      <c r="AX110" s="1">
        <v>94</v>
      </c>
      <c r="AY110" s="1">
        <v>119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70</v>
      </c>
      <c r="BF110" s="1">
        <v>4</v>
      </c>
      <c r="BG110" s="1">
        <v>18</v>
      </c>
      <c r="BH110" s="1">
        <v>22</v>
      </c>
      <c r="BI110" s="1">
        <v>51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>
      <c r="A111" s="1">
        <v>70045</v>
      </c>
      <c r="B111" s="1" t="s">
        <v>209</v>
      </c>
      <c r="C111" s="1">
        <v>16</v>
      </c>
      <c r="D111" s="1">
        <v>285</v>
      </c>
      <c r="E111" s="1" t="s">
        <v>64</v>
      </c>
      <c r="F111" s="1">
        <v>387</v>
      </c>
      <c r="G111" s="1" t="s">
        <v>94</v>
      </c>
      <c r="H111" s="2">
        <v>45.31</v>
      </c>
      <c r="I111" s="2">
        <v>724.96</v>
      </c>
      <c r="J111" s="10">
        <f t="shared" si="3"/>
        <v>0</v>
      </c>
      <c r="K111" s="11">
        <f t="shared" si="4"/>
        <v>0</v>
      </c>
      <c r="L111" s="1">
        <v>2.4700000000000002</v>
      </c>
      <c r="M111" s="1">
        <v>5.12</v>
      </c>
      <c r="N111" s="16">
        <f t="shared" si="26"/>
        <v>0</v>
      </c>
      <c r="O111" s="1"/>
      <c r="P111" s="1">
        <v>12.62</v>
      </c>
      <c r="Q111" s="1">
        <v>9</v>
      </c>
      <c r="R111" s="24">
        <f t="shared" si="6"/>
        <v>0</v>
      </c>
      <c r="S111" s="5">
        <v>0</v>
      </c>
      <c r="T111" s="1">
        <v>2.38</v>
      </c>
      <c r="U111" s="1">
        <v>1.88</v>
      </c>
      <c r="V111" s="16">
        <f t="shared" si="23"/>
        <v>0</v>
      </c>
      <c r="W111" s="1"/>
      <c r="X111" s="1">
        <v>0</v>
      </c>
      <c r="Y111" s="12">
        <v>12664.14</v>
      </c>
      <c r="Z111" s="2">
        <v>11599.36</v>
      </c>
      <c r="AA111" s="1">
        <v>8</v>
      </c>
      <c r="AB111" s="1">
        <v>0</v>
      </c>
      <c r="AC111" s="1">
        <v>24</v>
      </c>
      <c r="AD111" s="1">
        <v>15</v>
      </c>
      <c r="AE111" s="1">
        <v>82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20</v>
      </c>
      <c r="AV111" s="1">
        <v>53</v>
      </c>
      <c r="AW111" s="1">
        <v>107</v>
      </c>
      <c r="AX111" s="1">
        <v>97</v>
      </c>
      <c r="AY111" s="1">
        <v>144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34</v>
      </c>
      <c r="BF111" s="1">
        <v>0</v>
      </c>
      <c r="BG111" s="1">
        <v>3</v>
      </c>
      <c r="BH111" s="1">
        <v>2</v>
      </c>
      <c r="BI111" s="1">
        <v>30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>
      <c r="A112" s="1">
        <v>70275</v>
      </c>
      <c r="B112" s="1" t="s">
        <v>161</v>
      </c>
      <c r="C112" s="1">
        <v>32</v>
      </c>
      <c r="D112" s="1">
        <v>285</v>
      </c>
      <c r="E112" s="1" t="s">
        <v>64</v>
      </c>
      <c r="F112" s="1">
        <v>573</v>
      </c>
      <c r="G112" s="1" t="s">
        <v>87</v>
      </c>
      <c r="H112" s="2">
        <v>33.270000000000003</v>
      </c>
      <c r="I112" s="2">
        <v>1064.6400000000001</v>
      </c>
      <c r="J112" s="10">
        <f t="shared" si="3"/>
        <v>1064.6400000000001</v>
      </c>
      <c r="K112" s="11">
        <f t="shared" si="4"/>
        <v>1</v>
      </c>
      <c r="L112" s="1">
        <v>0.84</v>
      </c>
      <c r="M112" s="1">
        <v>6.28</v>
      </c>
      <c r="N112" s="16">
        <f t="shared" si="26"/>
        <v>0</v>
      </c>
      <c r="O112" s="1"/>
      <c r="P112" s="1">
        <v>7.34</v>
      </c>
      <c r="Q112" s="1">
        <v>4.97</v>
      </c>
      <c r="R112" s="24">
        <f t="shared" si="6"/>
        <v>0</v>
      </c>
      <c r="S112" s="5">
        <v>0</v>
      </c>
      <c r="T112" s="1">
        <v>3.22</v>
      </c>
      <c r="U112" s="1">
        <v>1.19</v>
      </c>
      <c r="V112" s="16">
        <f t="shared" si="23"/>
        <v>1</v>
      </c>
      <c r="W112" s="1"/>
      <c r="X112" s="1">
        <v>0</v>
      </c>
      <c r="Y112" s="12">
        <v>12143.55</v>
      </c>
      <c r="Z112" s="2">
        <v>13241.46</v>
      </c>
      <c r="AA112" s="1">
        <v>23</v>
      </c>
      <c r="AB112" s="1">
        <v>8</v>
      </c>
      <c r="AC112" s="1">
        <v>0</v>
      </c>
      <c r="AD112" s="1">
        <v>0</v>
      </c>
      <c r="AE112" s="1">
        <v>201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109</v>
      </c>
      <c r="AV112" s="1">
        <v>25</v>
      </c>
      <c r="AW112" s="1">
        <v>62</v>
      </c>
      <c r="AX112" s="1">
        <v>103</v>
      </c>
      <c r="AY112" s="1">
        <v>159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28</v>
      </c>
      <c r="BF112" s="1">
        <v>75</v>
      </c>
      <c r="BG112" s="1">
        <v>9</v>
      </c>
      <c r="BH112" s="1">
        <v>57</v>
      </c>
      <c r="BI112" s="1">
        <v>38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>
      <c r="A113" s="1">
        <v>70134</v>
      </c>
      <c r="B113" s="1" t="s">
        <v>151</v>
      </c>
      <c r="C113" s="1">
        <v>24</v>
      </c>
      <c r="D113" s="1">
        <v>285</v>
      </c>
      <c r="E113" s="1" t="s">
        <v>64</v>
      </c>
      <c r="F113" s="1">
        <v>570</v>
      </c>
      <c r="G113" s="1" t="s">
        <v>72</v>
      </c>
      <c r="H113" s="2">
        <v>34.97</v>
      </c>
      <c r="I113" s="2">
        <v>839.28</v>
      </c>
      <c r="J113" s="10">
        <f t="shared" si="3"/>
        <v>0</v>
      </c>
      <c r="K113" s="11">
        <f t="shared" si="4"/>
        <v>0</v>
      </c>
      <c r="L113" s="1">
        <v>0.77</v>
      </c>
      <c r="M113" s="1">
        <v>2.46</v>
      </c>
      <c r="N113" s="16">
        <f t="shared" si="26"/>
        <v>0</v>
      </c>
      <c r="O113" s="1"/>
      <c r="P113" s="1">
        <v>8.65</v>
      </c>
      <c r="Q113" s="1">
        <v>4.17</v>
      </c>
      <c r="R113" s="24">
        <f t="shared" si="6"/>
        <v>0</v>
      </c>
      <c r="S113" s="5">
        <v>0</v>
      </c>
      <c r="T113" s="1">
        <v>4.5599999999999996</v>
      </c>
      <c r="U113" s="1">
        <v>5.08</v>
      </c>
      <c r="V113" s="16">
        <f t="shared" si="23"/>
        <v>0</v>
      </c>
      <c r="W113" s="1"/>
      <c r="X113" s="1">
        <v>0</v>
      </c>
      <c r="Y113" s="12">
        <v>11732.44</v>
      </c>
      <c r="Z113" s="2">
        <v>9826.57</v>
      </c>
      <c r="AA113" s="1">
        <v>17</v>
      </c>
      <c r="AB113" s="1">
        <v>3</v>
      </c>
      <c r="AC113" s="1">
        <v>0</v>
      </c>
      <c r="AD113" s="1">
        <v>0</v>
      </c>
      <c r="AE113" s="1">
        <v>59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98</v>
      </c>
      <c r="AV113" s="1">
        <v>11</v>
      </c>
      <c r="AW113" s="1">
        <v>87</v>
      </c>
      <c r="AX113" s="1">
        <v>34</v>
      </c>
      <c r="AY113" s="1">
        <v>100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47</v>
      </c>
      <c r="BF113" s="1">
        <v>4</v>
      </c>
      <c r="BG113" s="1">
        <v>45</v>
      </c>
      <c r="BH113" s="1">
        <v>31</v>
      </c>
      <c r="BI113" s="1">
        <v>122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>
      <c r="A114" s="1">
        <v>70040</v>
      </c>
      <c r="B114" s="1" t="s">
        <v>121</v>
      </c>
      <c r="C114" s="1">
        <v>25</v>
      </c>
      <c r="D114" s="1">
        <v>285</v>
      </c>
      <c r="E114" s="1" t="s">
        <v>64</v>
      </c>
      <c r="F114" s="1">
        <v>35</v>
      </c>
      <c r="G114" s="1" t="s">
        <v>76</v>
      </c>
      <c r="H114" s="2">
        <v>42.5</v>
      </c>
      <c r="I114" s="2">
        <v>1062.5</v>
      </c>
      <c r="J114" s="10">
        <f t="shared" si="3"/>
        <v>9562.5</v>
      </c>
      <c r="K114" s="11">
        <f t="shared" si="4"/>
        <v>9</v>
      </c>
      <c r="L114" s="1">
        <v>1.2</v>
      </c>
      <c r="M114" s="1">
        <v>0.52</v>
      </c>
      <c r="N114" s="16">
        <f t="shared" si="26"/>
        <v>0</v>
      </c>
      <c r="O114" s="1"/>
      <c r="P114" s="1">
        <v>5.4</v>
      </c>
      <c r="Q114" s="1">
        <v>0.04</v>
      </c>
      <c r="R114" s="24">
        <f t="shared" si="6"/>
        <v>5312.5</v>
      </c>
      <c r="S114" s="5">
        <v>5</v>
      </c>
      <c r="T114" s="1">
        <v>4.28</v>
      </c>
      <c r="U114" s="1">
        <v>-1</v>
      </c>
      <c r="V114" s="16">
        <f t="shared" si="23"/>
        <v>4</v>
      </c>
      <c r="W114" s="1"/>
      <c r="X114" s="1">
        <v>0</v>
      </c>
      <c r="Y114" s="12">
        <v>11560</v>
      </c>
      <c r="Z114" s="2">
        <v>-467.5</v>
      </c>
      <c r="AA114" s="1">
        <v>-13</v>
      </c>
      <c r="AB114" s="1">
        <v>0</v>
      </c>
      <c r="AC114" s="1">
        <v>43</v>
      </c>
      <c r="AD114" s="1">
        <v>0</v>
      </c>
      <c r="AE114" s="1">
        <v>13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-22</v>
      </c>
      <c r="AV114" s="1">
        <v>17</v>
      </c>
      <c r="AW114" s="1">
        <v>67</v>
      </c>
      <c r="AX114" s="1">
        <v>163</v>
      </c>
      <c r="AY114" s="1">
        <v>1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25</v>
      </c>
      <c r="BF114" s="1">
        <v>0</v>
      </c>
      <c r="BG114" s="1">
        <v>62</v>
      </c>
      <c r="BH114" s="1">
        <v>40</v>
      </c>
      <c r="BI114" s="1">
        <v>-25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>
      <c r="A115" s="1">
        <v>70161</v>
      </c>
      <c r="B115" s="1" t="s">
        <v>289</v>
      </c>
      <c r="C115" s="1">
        <v>16</v>
      </c>
      <c r="D115" s="1">
        <v>285</v>
      </c>
      <c r="E115" s="1" t="s">
        <v>64</v>
      </c>
      <c r="F115" s="1">
        <v>567</v>
      </c>
      <c r="G115" s="1" t="s">
        <v>74</v>
      </c>
      <c r="H115" s="2">
        <v>54.11</v>
      </c>
      <c r="I115" s="2">
        <v>865.76</v>
      </c>
      <c r="J115" s="10">
        <f t="shared" si="3"/>
        <v>1731.52</v>
      </c>
      <c r="K115" s="11">
        <f t="shared" si="4"/>
        <v>2</v>
      </c>
      <c r="L115" s="1">
        <v>5.69</v>
      </c>
      <c r="M115" s="1">
        <v>1.81</v>
      </c>
      <c r="N115" s="28">
        <f t="shared" si="26"/>
        <v>2</v>
      </c>
      <c r="O115" s="1"/>
      <c r="P115" s="1">
        <v>6.69</v>
      </c>
      <c r="Q115" s="1">
        <v>5</v>
      </c>
      <c r="R115" s="24">
        <f t="shared" si="6"/>
        <v>0</v>
      </c>
      <c r="S115" s="5">
        <v>0</v>
      </c>
      <c r="T115" s="1">
        <v>0.88</v>
      </c>
      <c r="U115" s="1">
        <v>0.5</v>
      </c>
      <c r="V115" s="16">
        <f t="shared" si="23"/>
        <v>0</v>
      </c>
      <c r="W115" s="1"/>
      <c r="X115" s="1">
        <v>0</v>
      </c>
      <c r="Y115" s="12">
        <v>11471.32</v>
      </c>
      <c r="Z115" s="2">
        <v>6330.87</v>
      </c>
      <c r="AA115" s="1">
        <v>43</v>
      </c>
      <c r="AB115" s="1">
        <v>3</v>
      </c>
      <c r="AC115" s="1">
        <v>23</v>
      </c>
      <c r="AD115" s="1">
        <v>47</v>
      </c>
      <c r="AE115" s="1">
        <v>29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83</v>
      </c>
      <c r="AX115" s="1">
        <v>48</v>
      </c>
      <c r="AY115" s="1">
        <v>80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9</v>
      </c>
      <c r="BF115" s="1">
        <v>0</v>
      </c>
      <c r="BG115" s="1">
        <v>0</v>
      </c>
      <c r="BH115" s="1">
        <v>10</v>
      </c>
      <c r="BI115" s="1">
        <v>8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>
      <c r="A116" s="1">
        <v>70146</v>
      </c>
      <c r="B116" s="1" t="s">
        <v>313</v>
      </c>
      <c r="C116" s="1">
        <v>20</v>
      </c>
      <c r="D116" s="1">
        <v>285</v>
      </c>
      <c r="E116" s="1" t="s">
        <v>64</v>
      </c>
      <c r="F116" s="1">
        <v>588</v>
      </c>
      <c r="G116" s="1" t="s">
        <v>146</v>
      </c>
      <c r="H116" s="2">
        <v>53.1</v>
      </c>
      <c r="I116" s="2">
        <v>1062</v>
      </c>
      <c r="J116" s="10">
        <f t="shared" si="3"/>
        <v>10620</v>
      </c>
      <c r="K116" s="11">
        <f t="shared" si="4"/>
        <v>10</v>
      </c>
      <c r="L116" s="1">
        <v>6.9</v>
      </c>
      <c r="M116" s="1">
        <v>0</v>
      </c>
      <c r="N116" s="16">
        <f t="shared" si="26"/>
        <v>5</v>
      </c>
      <c r="O116" s="1"/>
      <c r="P116" s="1">
        <v>3.45</v>
      </c>
      <c r="Q116" s="1">
        <v>0</v>
      </c>
      <c r="R116" s="24">
        <f t="shared" si="6"/>
        <v>5310</v>
      </c>
      <c r="S116" s="5">
        <v>5</v>
      </c>
      <c r="T116" s="1">
        <v>0.25</v>
      </c>
      <c r="U116" s="1">
        <v>0.15</v>
      </c>
      <c r="V116" s="16">
        <f t="shared" si="23"/>
        <v>0</v>
      </c>
      <c r="W116" s="1"/>
      <c r="X116" s="1">
        <v>0</v>
      </c>
      <c r="Y116" s="12">
        <v>11257.2</v>
      </c>
      <c r="Z116" s="2">
        <v>159.30000000000001</v>
      </c>
      <c r="AA116" s="1">
        <v>0</v>
      </c>
      <c r="AB116" s="1">
        <v>0</v>
      </c>
      <c r="AC116" s="1">
        <v>91</v>
      </c>
      <c r="AD116" s="1">
        <v>94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58</v>
      </c>
      <c r="AX116" s="1">
        <v>22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4</v>
      </c>
      <c r="BH116" s="1">
        <v>2</v>
      </c>
      <c r="BI116" s="1">
        <v>3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>
      <c r="A117" s="1">
        <v>70192</v>
      </c>
      <c r="B117" s="1" t="s">
        <v>173</v>
      </c>
      <c r="C117" s="1">
        <v>16</v>
      </c>
      <c r="D117" s="1">
        <v>285</v>
      </c>
      <c r="E117" s="1" t="s">
        <v>64</v>
      </c>
      <c r="F117" s="1">
        <v>588</v>
      </c>
      <c r="G117" s="1" t="s">
        <v>146</v>
      </c>
      <c r="H117" s="2">
        <v>113.9</v>
      </c>
      <c r="I117" s="2">
        <v>1822.4</v>
      </c>
      <c r="J117" s="10">
        <f t="shared" si="3"/>
        <v>27336</v>
      </c>
      <c r="K117" s="11">
        <f t="shared" si="4"/>
        <v>15</v>
      </c>
      <c r="L117" s="1">
        <v>3.38</v>
      </c>
      <c r="M117" s="1">
        <v>4.25</v>
      </c>
      <c r="N117" s="16">
        <f t="shared" si="26"/>
        <v>0</v>
      </c>
      <c r="O117" s="1"/>
      <c r="P117" s="1">
        <v>1.81</v>
      </c>
      <c r="Q117" s="1">
        <v>0.06</v>
      </c>
      <c r="R117" s="24">
        <f t="shared" si="6"/>
        <v>27336</v>
      </c>
      <c r="S117" s="5">
        <v>15</v>
      </c>
      <c r="T117" s="1">
        <v>0.97</v>
      </c>
      <c r="U117" s="1">
        <v>0.06</v>
      </c>
      <c r="V117" s="16">
        <f t="shared" si="23"/>
        <v>0</v>
      </c>
      <c r="W117" s="1"/>
      <c r="X117" s="1">
        <v>0</v>
      </c>
      <c r="Y117" s="12">
        <v>11219.15</v>
      </c>
      <c r="Z117" s="2">
        <v>7973</v>
      </c>
      <c r="AA117" s="1">
        <v>50</v>
      </c>
      <c r="AB117" s="1">
        <v>8</v>
      </c>
      <c r="AC117" s="1">
        <v>0</v>
      </c>
      <c r="AD117" s="1">
        <v>0</v>
      </c>
      <c r="AE117" s="1">
        <v>68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25</v>
      </c>
      <c r="AV117" s="1">
        <v>8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15</v>
      </c>
      <c r="BF117" s="1">
        <v>1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>
      <c r="A118" s="1">
        <v>70136</v>
      </c>
      <c r="B118" s="1" t="s">
        <v>272</v>
      </c>
      <c r="C118" s="1">
        <v>24</v>
      </c>
      <c r="D118" s="1">
        <v>285</v>
      </c>
      <c r="E118" s="1" t="s">
        <v>64</v>
      </c>
      <c r="F118" s="1">
        <v>570</v>
      </c>
      <c r="G118" s="1" t="s">
        <v>72</v>
      </c>
      <c r="H118" s="2">
        <v>36.869999999999997</v>
      </c>
      <c r="I118" s="2">
        <v>884.88</v>
      </c>
      <c r="J118" s="10">
        <f t="shared" si="3"/>
        <v>4424.3999999999996</v>
      </c>
      <c r="K118" s="11">
        <f t="shared" si="4"/>
        <v>5</v>
      </c>
      <c r="L118" s="1">
        <v>3.1</v>
      </c>
      <c r="M118" s="1">
        <v>0</v>
      </c>
      <c r="N118" s="25">
        <f t="shared" si="26"/>
        <v>2</v>
      </c>
      <c r="O118" s="1"/>
      <c r="P118" s="1">
        <v>3.21</v>
      </c>
      <c r="Q118" s="1">
        <v>3</v>
      </c>
      <c r="R118" s="24">
        <f t="shared" si="6"/>
        <v>0</v>
      </c>
      <c r="S118" s="5">
        <v>0</v>
      </c>
      <c r="T118" s="1">
        <v>6.33</v>
      </c>
      <c r="U118" s="1">
        <v>1.17</v>
      </c>
      <c r="V118" s="16">
        <f t="shared" si="23"/>
        <v>3</v>
      </c>
      <c r="W118" s="1"/>
      <c r="X118" s="1">
        <v>0</v>
      </c>
      <c r="Y118" s="12">
        <v>11190.04</v>
      </c>
      <c r="Z118" s="2">
        <v>3687</v>
      </c>
      <c r="AA118" s="1">
        <v>0</v>
      </c>
      <c r="AB118" s="1">
        <v>0</v>
      </c>
      <c r="AC118" s="1">
        <v>54</v>
      </c>
      <c r="AD118" s="1">
        <v>41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56</v>
      </c>
      <c r="AX118" s="1">
        <v>42</v>
      </c>
      <c r="AY118" s="1">
        <v>72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14</v>
      </c>
      <c r="BF118" s="1">
        <v>2</v>
      </c>
      <c r="BG118" s="1">
        <v>132</v>
      </c>
      <c r="BH118" s="1">
        <v>10</v>
      </c>
      <c r="BI118" s="1">
        <v>28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>
      <c r="A119" s="1">
        <v>70184</v>
      </c>
      <c r="B119" s="1" t="s">
        <v>229</v>
      </c>
      <c r="C119" s="1">
        <v>20</v>
      </c>
      <c r="D119" s="1">
        <v>285</v>
      </c>
      <c r="E119" s="1" t="s">
        <v>64</v>
      </c>
      <c r="F119" s="1">
        <v>573</v>
      </c>
      <c r="G119" s="1" t="s">
        <v>87</v>
      </c>
      <c r="H119" s="2">
        <v>38.04</v>
      </c>
      <c r="I119" s="2">
        <v>760.8</v>
      </c>
      <c r="J119" s="10">
        <f t="shared" si="3"/>
        <v>8368.7999999999993</v>
      </c>
      <c r="K119" s="11">
        <f t="shared" si="4"/>
        <v>11</v>
      </c>
      <c r="L119" s="1">
        <v>0.62</v>
      </c>
      <c r="M119" s="1">
        <v>0</v>
      </c>
      <c r="N119" s="16">
        <f t="shared" si="26"/>
        <v>0</v>
      </c>
      <c r="O119" s="1"/>
      <c r="P119" s="1">
        <v>11.58</v>
      </c>
      <c r="Q119" s="1">
        <v>0</v>
      </c>
      <c r="R119" s="24">
        <f t="shared" si="6"/>
        <v>7608</v>
      </c>
      <c r="S119" s="5">
        <v>10</v>
      </c>
      <c r="T119" s="1">
        <v>2.4</v>
      </c>
      <c r="U119" s="1">
        <v>0</v>
      </c>
      <c r="V119" s="16">
        <f t="shared" si="23"/>
        <v>1</v>
      </c>
      <c r="W119" s="1"/>
      <c r="X119" s="1">
        <v>0</v>
      </c>
      <c r="Y119" s="12">
        <v>11107.68</v>
      </c>
      <c r="Z119" s="2">
        <v>0</v>
      </c>
      <c r="AA119" s="1">
        <v>5</v>
      </c>
      <c r="AB119" s="1">
        <v>5</v>
      </c>
      <c r="AC119" s="1">
        <v>5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185</v>
      </c>
      <c r="AX119" s="1">
        <v>93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4</v>
      </c>
      <c r="BF119" s="1">
        <v>0</v>
      </c>
      <c r="BG119" s="1">
        <v>37</v>
      </c>
      <c r="BH119" s="1">
        <v>14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>
      <c r="A120" s="1">
        <v>70272</v>
      </c>
      <c r="B120" s="1" t="s">
        <v>207</v>
      </c>
      <c r="C120" s="1">
        <v>20</v>
      </c>
      <c r="D120" s="1">
        <v>285</v>
      </c>
      <c r="E120" s="1" t="s">
        <v>64</v>
      </c>
      <c r="F120" s="1">
        <v>35</v>
      </c>
      <c r="G120" s="1" t="s">
        <v>76</v>
      </c>
      <c r="H120" s="2">
        <v>28.89</v>
      </c>
      <c r="I120" s="2">
        <v>577.79999999999995</v>
      </c>
      <c r="J120" s="10">
        <f t="shared" si="3"/>
        <v>0</v>
      </c>
      <c r="K120" s="11">
        <f t="shared" si="4"/>
        <v>0</v>
      </c>
      <c r="L120" s="1">
        <v>9.15</v>
      </c>
      <c r="M120" s="1">
        <v>8.0500000000000007</v>
      </c>
      <c r="N120" s="16">
        <f t="shared" si="26"/>
        <v>0</v>
      </c>
      <c r="O120" s="1"/>
      <c r="P120" s="1">
        <v>8.02</v>
      </c>
      <c r="Q120" s="1">
        <v>7.75</v>
      </c>
      <c r="R120" s="24">
        <f t="shared" si="6"/>
        <v>0</v>
      </c>
      <c r="S120" s="5">
        <v>0</v>
      </c>
      <c r="T120" s="1">
        <v>1.98</v>
      </c>
      <c r="U120" s="1">
        <v>5</v>
      </c>
      <c r="V120" s="16">
        <f t="shared" si="23"/>
        <v>0</v>
      </c>
      <c r="W120" s="1"/>
      <c r="X120" s="1">
        <v>0</v>
      </c>
      <c r="Y120" s="12">
        <v>11064.87</v>
      </c>
      <c r="Z120" s="2">
        <v>9129.24</v>
      </c>
      <c r="AA120" s="1">
        <v>79</v>
      </c>
      <c r="AB120" s="1">
        <v>33</v>
      </c>
      <c r="AC120" s="1">
        <v>57</v>
      </c>
      <c r="AD120" s="1">
        <v>61</v>
      </c>
      <c r="AE120" s="1">
        <v>161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68</v>
      </c>
      <c r="AV120" s="1">
        <v>10</v>
      </c>
      <c r="AW120" s="1">
        <v>57</v>
      </c>
      <c r="AX120" s="1">
        <v>61</v>
      </c>
      <c r="AY120" s="1">
        <v>155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11</v>
      </c>
      <c r="BF120" s="1">
        <v>7</v>
      </c>
      <c r="BG120" s="1">
        <v>14</v>
      </c>
      <c r="BH120" s="1">
        <v>22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>
      <c r="A121" s="1">
        <v>70154</v>
      </c>
      <c r="B121" s="1" t="s">
        <v>224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2">
        <v>34.979999999999997</v>
      </c>
      <c r="I121" s="2">
        <v>839.52</v>
      </c>
      <c r="J121" s="10">
        <f t="shared" si="3"/>
        <v>5876.6399999999994</v>
      </c>
      <c r="K121" s="11">
        <f t="shared" si="4"/>
        <v>7</v>
      </c>
      <c r="L121" s="1">
        <v>3.27</v>
      </c>
      <c r="M121" s="1">
        <v>0</v>
      </c>
      <c r="N121" s="25">
        <f t="shared" si="26"/>
        <v>2</v>
      </c>
      <c r="O121" s="1"/>
      <c r="P121" s="1">
        <v>5.77</v>
      </c>
      <c r="Q121" s="1">
        <v>2</v>
      </c>
      <c r="R121" s="24">
        <f t="shared" si="6"/>
        <v>2518.56</v>
      </c>
      <c r="S121" s="5">
        <v>3</v>
      </c>
      <c r="T121" s="1">
        <v>3.19</v>
      </c>
      <c r="U121" s="1">
        <v>0</v>
      </c>
      <c r="V121" s="16">
        <f t="shared" si="23"/>
        <v>2</v>
      </c>
      <c r="W121" s="1"/>
      <c r="X121" s="1">
        <v>0</v>
      </c>
      <c r="Y121" s="12">
        <v>10266.629999999999</v>
      </c>
      <c r="Z121" s="2">
        <v>1679.04</v>
      </c>
      <c r="AA121" s="1">
        <v>8</v>
      </c>
      <c r="AB121" s="1">
        <v>0</v>
      </c>
      <c r="AC121" s="1">
        <v>30</v>
      </c>
      <c r="AD121" s="1">
        <v>81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72</v>
      </c>
      <c r="AV121" s="1">
        <v>0</v>
      </c>
      <c r="AW121" s="1">
        <v>57</v>
      </c>
      <c r="AX121" s="1">
        <v>19</v>
      </c>
      <c r="AY121" s="1">
        <v>48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26</v>
      </c>
      <c r="BH121" s="1">
        <v>101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>
      <c r="A122" s="1">
        <v>70209</v>
      </c>
      <c r="B122" s="1" t="s">
        <v>290</v>
      </c>
      <c r="C122" s="1">
        <v>10</v>
      </c>
      <c r="D122" s="1">
        <v>285</v>
      </c>
      <c r="E122" s="1" t="s">
        <v>64</v>
      </c>
      <c r="F122" s="1">
        <v>387</v>
      </c>
      <c r="G122" s="1" t="s">
        <v>94</v>
      </c>
      <c r="H122" s="2">
        <v>122.98</v>
      </c>
      <c r="I122" s="2">
        <v>1229.8</v>
      </c>
      <c r="J122" s="10">
        <f t="shared" si="3"/>
        <v>7378.7999999999993</v>
      </c>
      <c r="K122" s="11">
        <f t="shared" si="4"/>
        <v>6</v>
      </c>
      <c r="L122" s="1">
        <v>1.8</v>
      </c>
      <c r="M122" s="1">
        <v>0.7</v>
      </c>
      <c r="N122" s="16">
        <f t="shared" si="26"/>
        <v>0</v>
      </c>
      <c r="O122" s="1"/>
      <c r="P122" s="1">
        <v>3.75</v>
      </c>
      <c r="Q122" s="1">
        <v>0</v>
      </c>
      <c r="R122" s="24">
        <f t="shared" si="6"/>
        <v>6149</v>
      </c>
      <c r="S122" s="5">
        <v>5</v>
      </c>
      <c r="T122" s="1">
        <v>2.75</v>
      </c>
      <c r="U122" s="1">
        <v>0.9</v>
      </c>
      <c r="V122" s="16">
        <f t="shared" si="23"/>
        <v>1</v>
      </c>
      <c r="W122" s="1"/>
      <c r="X122" s="1">
        <v>0</v>
      </c>
      <c r="Y122" s="12">
        <v>10207.34</v>
      </c>
      <c r="Z122" s="2">
        <v>1967.68</v>
      </c>
      <c r="AA122" s="1">
        <v>3</v>
      </c>
      <c r="AB122" s="1">
        <v>1</v>
      </c>
      <c r="AC122" s="1">
        <v>4</v>
      </c>
      <c r="AD122" s="1">
        <v>21</v>
      </c>
      <c r="AE122" s="1">
        <v>7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24</v>
      </c>
      <c r="AX122" s="1">
        <v>27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2</v>
      </c>
      <c r="BF122" s="1">
        <v>0</v>
      </c>
      <c r="BG122" s="1">
        <v>6</v>
      </c>
      <c r="BH122" s="1">
        <v>39</v>
      </c>
      <c r="BI122" s="1">
        <v>9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>
      <c r="A123" s="1">
        <v>70148</v>
      </c>
      <c r="B123" s="1" t="s">
        <v>210</v>
      </c>
      <c r="C123" s="1">
        <v>20</v>
      </c>
      <c r="D123" s="1">
        <v>285</v>
      </c>
      <c r="E123" s="1" t="s">
        <v>64</v>
      </c>
      <c r="F123" s="1">
        <v>974</v>
      </c>
      <c r="G123" s="1" t="s">
        <v>110</v>
      </c>
      <c r="H123" s="2">
        <v>50.08</v>
      </c>
      <c r="I123" s="2">
        <v>1001.6</v>
      </c>
      <c r="J123" s="10">
        <f t="shared" si="3"/>
        <v>9014.4</v>
      </c>
      <c r="K123" s="11">
        <f t="shared" si="4"/>
        <v>9</v>
      </c>
      <c r="L123" s="1">
        <v>2.2799999999999998</v>
      </c>
      <c r="M123" s="1">
        <v>0</v>
      </c>
      <c r="N123" s="30">
        <v>3</v>
      </c>
      <c r="O123" s="1"/>
      <c r="P123" s="1">
        <v>5.4</v>
      </c>
      <c r="Q123" s="1">
        <v>0.8</v>
      </c>
      <c r="R123" s="24">
        <f t="shared" si="6"/>
        <v>5008</v>
      </c>
      <c r="S123" s="5">
        <v>5</v>
      </c>
      <c r="T123" s="1">
        <v>1.95</v>
      </c>
      <c r="U123" s="1">
        <v>0.15</v>
      </c>
      <c r="V123" s="16">
        <f t="shared" si="23"/>
        <v>1</v>
      </c>
      <c r="W123" s="1"/>
      <c r="X123" s="1">
        <v>0</v>
      </c>
      <c r="Y123" s="14">
        <v>9640.4</v>
      </c>
      <c r="Z123" s="2">
        <v>951.52</v>
      </c>
      <c r="AA123" s="1">
        <v>18</v>
      </c>
      <c r="AB123" s="1">
        <v>8</v>
      </c>
      <c r="AC123" s="1">
        <v>12</v>
      </c>
      <c r="AD123" s="1">
        <v>23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35</v>
      </c>
      <c r="AV123" s="1">
        <v>2</v>
      </c>
      <c r="AW123" s="1">
        <v>39</v>
      </c>
      <c r="AX123" s="1">
        <v>66</v>
      </c>
      <c r="AY123" s="1">
        <v>16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5</v>
      </c>
      <c r="BF123" s="1">
        <v>0</v>
      </c>
      <c r="BG123" s="1">
        <v>34</v>
      </c>
      <c r="BH123" s="1">
        <v>0</v>
      </c>
      <c r="BI123" s="1">
        <v>3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>
      <c r="A124" s="1">
        <v>70004</v>
      </c>
      <c r="B124" s="1" t="s">
        <v>211</v>
      </c>
      <c r="C124" s="1">
        <v>24</v>
      </c>
      <c r="D124" s="1">
        <v>285</v>
      </c>
      <c r="E124" s="1" t="s">
        <v>64</v>
      </c>
      <c r="F124" s="1">
        <v>557</v>
      </c>
      <c r="G124" s="1" t="s">
        <v>69</v>
      </c>
      <c r="H124" s="2">
        <v>51.12</v>
      </c>
      <c r="I124" s="2">
        <v>1226.8800000000001</v>
      </c>
      <c r="J124" s="10">
        <f t="shared" si="3"/>
        <v>3680.6400000000003</v>
      </c>
      <c r="K124" s="11">
        <f t="shared" si="4"/>
        <v>3</v>
      </c>
      <c r="L124" s="1">
        <v>3.31</v>
      </c>
      <c r="M124" s="1">
        <v>0.71</v>
      </c>
      <c r="N124" s="26">
        <v>3</v>
      </c>
      <c r="O124" s="1"/>
      <c r="P124" s="1">
        <v>1.94</v>
      </c>
      <c r="Q124" s="1">
        <v>0.54</v>
      </c>
      <c r="R124" s="24">
        <f t="shared" si="6"/>
        <v>0</v>
      </c>
      <c r="S124" s="5">
        <v>0</v>
      </c>
      <c r="T124" s="1">
        <v>2.44</v>
      </c>
      <c r="U124" s="1">
        <v>2.75</v>
      </c>
      <c r="V124" s="16">
        <f t="shared" si="23"/>
        <v>0</v>
      </c>
      <c r="W124" s="1"/>
      <c r="X124" s="1">
        <v>0</v>
      </c>
      <c r="Y124" s="14">
        <v>9431.64</v>
      </c>
      <c r="Z124" s="2">
        <v>4907.5200000000004</v>
      </c>
      <c r="AA124" s="1">
        <v>21</v>
      </c>
      <c r="AB124" s="1">
        <v>17</v>
      </c>
      <c r="AC124" s="1">
        <v>42</v>
      </c>
      <c r="AD124" s="1">
        <v>16</v>
      </c>
      <c r="AE124" s="1">
        <v>17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15</v>
      </c>
      <c r="AV124" s="1">
        <v>3</v>
      </c>
      <c r="AW124" s="1">
        <v>20</v>
      </c>
      <c r="AX124" s="1">
        <v>20</v>
      </c>
      <c r="AY124" s="1">
        <v>13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35</v>
      </c>
      <c r="BF124" s="1">
        <v>5</v>
      </c>
      <c r="BG124" s="1">
        <v>17</v>
      </c>
      <c r="BH124" s="1">
        <v>8</v>
      </c>
      <c r="BI124" s="1">
        <v>66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>
      <c r="A125" s="1">
        <v>70256</v>
      </c>
      <c r="B125" s="1" t="s">
        <v>192</v>
      </c>
      <c r="C125" s="1">
        <v>25</v>
      </c>
      <c r="D125" s="1">
        <v>285</v>
      </c>
      <c r="E125" s="1" t="s">
        <v>64</v>
      </c>
      <c r="F125" s="1">
        <v>35</v>
      </c>
      <c r="G125" s="1" t="s">
        <v>76</v>
      </c>
      <c r="H125" s="2">
        <v>35.67</v>
      </c>
      <c r="I125" s="2">
        <v>891.75</v>
      </c>
      <c r="J125" s="10">
        <f t="shared" si="3"/>
        <v>1783.5</v>
      </c>
      <c r="K125" s="11">
        <f t="shared" si="4"/>
        <v>2</v>
      </c>
      <c r="L125" s="1">
        <v>3.32</v>
      </c>
      <c r="M125" s="1">
        <v>0</v>
      </c>
      <c r="N125" s="28">
        <f>MAX(0,(TRUNC((L125*0.75)-M125)))</f>
        <v>2</v>
      </c>
      <c r="O125" s="1"/>
      <c r="P125" s="1">
        <v>6.32</v>
      </c>
      <c r="Q125" s="1">
        <v>5</v>
      </c>
      <c r="R125" s="24">
        <f t="shared" si="6"/>
        <v>0</v>
      </c>
      <c r="S125" s="5">
        <v>0</v>
      </c>
      <c r="T125" s="1">
        <v>0.92</v>
      </c>
      <c r="U125" s="1">
        <v>0</v>
      </c>
      <c r="V125" s="16">
        <f t="shared" si="23"/>
        <v>0</v>
      </c>
      <c r="W125" s="1"/>
      <c r="X125" s="1">
        <v>0</v>
      </c>
      <c r="Y125" s="14">
        <v>9416.8799999999992</v>
      </c>
      <c r="Z125" s="2">
        <v>4458.75</v>
      </c>
      <c r="AA125" s="1">
        <v>0</v>
      </c>
      <c r="AB125" s="1">
        <v>0</v>
      </c>
      <c r="AC125" s="1">
        <v>51</v>
      </c>
      <c r="AD125" s="1">
        <v>64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11</v>
      </c>
      <c r="AV125" s="1">
        <v>15</v>
      </c>
      <c r="AW125" s="1">
        <v>89</v>
      </c>
      <c r="AX125" s="1">
        <v>101</v>
      </c>
      <c r="AY125" s="1">
        <v>125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14</v>
      </c>
      <c r="BH125" s="1">
        <v>18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>
      <c r="A126" s="1">
        <v>70069</v>
      </c>
      <c r="B126" s="1" t="s">
        <v>205</v>
      </c>
      <c r="C126" s="1">
        <v>12</v>
      </c>
      <c r="D126" s="1">
        <v>285</v>
      </c>
      <c r="E126" s="1" t="s">
        <v>64</v>
      </c>
      <c r="F126" s="1">
        <v>570</v>
      </c>
      <c r="G126" s="1" t="s">
        <v>72</v>
      </c>
      <c r="H126" s="2">
        <v>74.209999999999994</v>
      </c>
      <c r="I126" s="2">
        <v>890.52</v>
      </c>
      <c r="J126" s="10">
        <f t="shared" si="3"/>
        <v>4452.6000000000004</v>
      </c>
      <c r="K126" s="11">
        <f t="shared" si="4"/>
        <v>5</v>
      </c>
      <c r="L126" s="1">
        <v>1.96</v>
      </c>
      <c r="M126" s="1">
        <v>0</v>
      </c>
      <c r="N126" s="26">
        <v>2</v>
      </c>
      <c r="O126" s="1"/>
      <c r="P126" s="1">
        <v>3.04</v>
      </c>
      <c r="Q126" s="1">
        <v>3.75</v>
      </c>
      <c r="R126" s="24">
        <f t="shared" si="6"/>
        <v>0</v>
      </c>
      <c r="S126" s="5">
        <v>0</v>
      </c>
      <c r="T126" s="1">
        <v>5.54</v>
      </c>
      <c r="U126" s="1">
        <v>0.5</v>
      </c>
      <c r="V126" s="16">
        <f t="shared" si="23"/>
        <v>3</v>
      </c>
      <c r="W126" s="1"/>
      <c r="X126" s="1">
        <v>0</v>
      </c>
      <c r="Y126" s="14">
        <v>9387.56</v>
      </c>
      <c r="Z126" s="2">
        <v>3784.71</v>
      </c>
      <c r="AA126" s="1">
        <v>0</v>
      </c>
      <c r="AB126" s="1">
        <v>0</v>
      </c>
      <c r="AC126" s="1">
        <v>17</v>
      </c>
      <c r="AD126" s="1">
        <v>13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9</v>
      </c>
      <c r="AV126" s="1">
        <v>6</v>
      </c>
      <c r="AW126" s="1">
        <v>8</v>
      </c>
      <c r="AX126" s="1">
        <v>33</v>
      </c>
      <c r="AY126" s="1">
        <v>45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11</v>
      </c>
      <c r="BF126" s="1">
        <v>0</v>
      </c>
      <c r="BG126" s="1">
        <v>25</v>
      </c>
      <c r="BH126" s="1">
        <v>61</v>
      </c>
      <c r="BI126" s="1">
        <v>6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>
      <c r="A127" s="1">
        <v>70258</v>
      </c>
      <c r="B127" s="1" t="s">
        <v>240</v>
      </c>
      <c r="C127" s="1">
        <v>16</v>
      </c>
      <c r="D127" s="1">
        <v>285</v>
      </c>
      <c r="E127" s="1" t="s">
        <v>64</v>
      </c>
      <c r="F127" s="1">
        <v>573</v>
      </c>
      <c r="G127" s="1" t="s">
        <v>87</v>
      </c>
      <c r="H127" s="2">
        <v>61.95</v>
      </c>
      <c r="I127" s="2">
        <v>991.2</v>
      </c>
      <c r="J127" s="10">
        <f t="shared" si="3"/>
        <v>4956</v>
      </c>
      <c r="K127" s="11">
        <f t="shared" si="4"/>
        <v>5</v>
      </c>
      <c r="L127" s="1">
        <v>1.28</v>
      </c>
      <c r="M127" s="1">
        <v>0</v>
      </c>
      <c r="N127" s="16">
        <f t="shared" ref="N127:N139" si="27">MAX(0,(TRUNC((L127*0.75)-M127)))</f>
        <v>0</v>
      </c>
      <c r="O127" s="1"/>
      <c r="P127" s="1">
        <v>4.53</v>
      </c>
      <c r="Q127" s="1">
        <v>0</v>
      </c>
      <c r="R127" s="24">
        <f t="shared" si="6"/>
        <v>4956</v>
      </c>
      <c r="S127" s="5">
        <v>5</v>
      </c>
      <c r="T127" s="1">
        <v>3.66</v>
      </c>
      <c r="U127" s="1">
        <v>2.19</v>
      </c>
      <c r="V127" s="16">
        <f t="shared" si="23"/>
        <v>0</v>
      </c>
      <c r="W127" s="1"/>
      <c r="X127" s="1">
        <v>0</v>
      </c>
      <c r="Y127" s="14">
        <v>9385.43</v>
      </c>
      <c r="Z127" s="2">
        <v>2168.25</v>
      </c>
      <c r="AA127" s="1">
        <v>0</v>
      </c>
      <c r="AB127" s="1">
        <v>0</v>
      </c>
      <c r="AC127" s="1">
        <v>12</v>
      </c>
      <c r="AD127" s="1">
        <v>17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2</v>
      </c>
      <c r="AW127" s="1">
        <v>47</v>
      </c>
      <c r="AX127" s="1">
        <v>49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30</v>
      </c>
      <c r="BF127" s="1">
        <v>5</v>
      </c>
      <c r="BG127" s="1">
        <v>12</v>
      </c>
      <c r="BH127" s="1">
        <v>28</v>
      </c>
      <c r="BI127" s="1">
        <v>35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>
      <c r="A128" s="1">
        <v>70064</v>
      </c>
      <c r="B128" s="1" t="s">
        <v>193</v>
      </c>
      <c r="C128" s="1">
        <v>24</v>
      </c>
      <c r="D128" s="1">
        <v>285</v>
      </c>
      <c r="E128" s="1" t="s">
        <v>64</v>
      </c>
      <c r="F128" s="1">
        <v>570</v>
      </c>
      <c r="G128" s="1" t="s">
        <v>72</v>
      </c>
      <c r="H128" s="2">
        <v>34.97</v>
      </c>
      <c r="I128" s="2">
        <v>839.28</v>
      </c>
      <c r="J128" s="10">
        <f t="shared" si="3"/>
        <v>0</v>
      </c>
      <c r="K128" s="11">
        <f t="shared" si="4"/>
        <v>0</v>
      </c>
      <c r="L128" s="1">
        <v>1.08</v>
      </c>
      <c r="M128" s="1">
        <v>9.5399999999999991</v>
      </c>
      <c r="N128" s="16">
        <f t="shared" si="27"/>
        <v>0</v>
      </c>
      <c r="O128" s="1"/>
      <c r="P128" s="1">
        <v>5.58</v>
      </c>
      <c r="Q128" s="1">
        <v>7.79</v>
      </c>
      <c r="R128" s="24">
        <f t="shared" si="6"/>
        <v>0</v>
      </c>
      <c r="S128" s="5">
        <v>0</v>
      </c>
      <c r="T128" s="1">
        <v>4.42</v>
      </c>
      <c r="U128" s="1">
        <v>14.5</v>
      </c>
      <c r="V128" s="16">
        <f t="shared" si="23"/>
        <v>0</v>
      </c>
      <c r="W128" s="1"/>
      <c r="X128" s="1">
        <v>0</v>
      </c>
      <c r="Y128" s="14">
        <v>9302.02</v>
      </c>
      <c r="Z128" s="2">
        <v>26717.08</v>
      </c>
      <c r="AA128" s="1">
        <v>8</v>
      </c>
      <c r="AB128" s="1">
        <v>3</v>
      </c>
      <c r="AC128" s="1">
        <v>10</v>
      </c>
      <c r="AD128" s="1">
        <v>13</v>
      </c>
      <c r="AE128" s="1">
        <v>229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95</v>
      </c>
      <c r="AV128" s="1">
        <v>5</v>
      </c>
      <c r="AW128" s="1">
        <v>25</v>
      </c>
      <c r="AX128" s="1">
        <v>23</v>
      </c>
      <c r="AY128" s="1">
        <v>187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72</v>
      </c>
      <c r="BF128" s="1">
        <v>1</v>
      </c>
      <c r="BG128" s="1">
        <v>18</v>
      </c>
      <c r="BH128" s="1">
        <v>31</v>
      </c>
      <c r="BI128" s="1">
        <v>348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>
      <c r="A129" s="1">
        <v>70268</v>
      </c>
      <c r="B129" s="1" t="s">
        <v>175</v>
      </c>
      <c r="C129" s="1">
        <v>20</v>
      </c>
      <c r="D129" s="1">
        <v>285</v>
      </c>
      <c r="E129" s="1" t="s">
        <v>64</v>
      </c>
      <c r="F129" s="1">
        <v>387</v>
      </c>
      <c r="G129" s="1" t="s">
        <v>94</v>
      </c>
      <c r="H129" s="2">
        <v>50.78</v>
      </c>
      <c r="I129" s="2">
        <v>1015.6</v>
      </c>
      <c r="J129" s="10">
        <f t="shared" si="3"/>
        <v>5078</v>
      </c>
      <c r="K129" s="11">
        <f t="shared" si="4"/>
        <v>5</v>
      </c>
      <c r="L129" s="1">
        <v>2.1</v>
      </c>
      <c r="M129" s="1">
        <v>2.1</v>
      </c>
      <c r="N129" s="16">
        <f t="shared" si="27"/>
        <v>0</v>
      </c>
      <c r="O129" s="1"/>
      <c r="P129" s="1">
        <v>3.62</v>
      </c>
      <c r="Q129" s="1">
        <v>1</v>
      </c>
      <c r="R129" s="24">
        <f t="shared" si="6"/>
        <v>3046.8</v>
      </c>
      <c r="S129" s="5">
        <v>3</v>
      </c>
      <c r="T129" s="1">
        <v>3.38</v>
      </c>
      <c r="U129" s="1">
        <v>0.25</v>
      </c>
      <c r="V129" s="16">
        <f t="shared" si="23"/>
        <v>2</v>
      </c>
      <c r="W129" s="1"/>
      <c r="X129" s="1">
        <v>0</v>
      </c>
      <c r="Y129" s="14">
        <v>9241.9599999999991</v>
      </c>
      <c r="Z129" s="2">
        <v>3402.26</v>
      </c>
      <c r="AA129" s="1">
        <v>10</v>
      </c>
      <c r="AB129" s="1">
        <v>0</v>
      </c>
      <c r="AC129" s="1">
        <v>25</v>
      </c>
      <c r="AD129" s="1">
        <v>14</v>
      </c>
      <c r="AE129" s="1">
        <v>42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45</v>
      </c>
      <c r="AX129" s="1">
        <v>55</v>
      </c>
      <c r="AY129" s="1">
        <v>20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16</v>
      </c>
      <c r="BF129" s="1">
        <v>0</v>
      </c>
      <c r="BG129" s="1">
        <v>42</v>
      </c>
      <c r="BH129" s="1">
        <v>19</v>
      </c>
      <c r="BI129" s="1">
        <v>5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>
      <c r="A130" s="1">
        <v>70158</v>
      </c>
      <c r="B130" s="1" t="s">
        <v>218</v>
      </c>
      <c r="C130" s="1">
        <v>16</v>
      </c>
      <c r="D130" s="1">
        <v>285</v>
      </c>
      <c r="E130" s="1" t="s">
        <v>64</v>
      </c>
      <c r="F130" s="1">
        <v>573</v>
      </c>
      <c r="G130" s="1" t="s">
        <v>87</v>
      </c>
      <c r="H130" s="2">
        <v>61.95</v>
      </c>
      <c r="I130" s="2">
        <v>991.2</v>
      </c>
      <c r="J130" s="10">
        <f t="shared" si="3"/>
        <v>4956</v>
      </c>
      <c r="K130" s="11">
        <f t="shared" si="4"/>
        <v>5</v>
      </c>
      <c r="L130" s="1">
        <v>1.22</v>
      </c>
      <c r="M130" s="1">
        <v>-0.06</v>
      </c>
      <c r="N130" s="16">
        <f t="shared" si="27"/>
        <v>0</v>
      </c>
      <c r="O130" s="1"/>
      <c r="P130" s="1">
        <v>5.09</v>
      </c>
      <c r="Q130" s="1">
        <v>0</v>
      </c>
      <c r="R130" s="24">
        <f t="shared" si="6"/>
        <v>4956</v>
      </c>
      <c r="S130" s="5">
        <v>5</v>
      </c>
      <c r="T130" s="1">
        <v>2.78</v>
      </c>
      <c r="U130" s="1">
        <v>1.31</v>
      </c>
      <c r="V130" s="16">
        <f t="shared" si="23"/>
        <v>0</v>
      </c>
      <c r="W130" s="1"/>
      <c r="X130" s="1">
        <v>0</v>
      </c>
      <c r="Y130" s="14">
        <v>9013.7199999999993</v>
      </c>
      <c r="Z130" s="2">
        <v>1239</v>
      </c>
      <c r="AA130" s="1">
        <v>9</v>
      </c>
      <c r="AB130" s="1">
        <v>7</v>
      </c>
      <c r="AC130" s="1">
        <v>4</v>
      </c>
      <c r="AD130" s="1">
        <v>6</v>
      </c>
      <c r="AE130" s="1">
        <v>-1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59</v>
      </c>
      <c r="AX130" s="1">
        <v>45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13</v>
      </c>
      <c r="BF130" s="1">
        <v>4</v>
      </c>
      <c r="BG130" s="1">
        <v>16</v>
      </c>
      <c r="BH130" s="1">
        <v>27</v>
      </c>
      <c r="BI130" s="1">
        <v>21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>
      <c r="A131" s="1">
        <v>70147</v>
      </c>
      <c r="B131" s="1" t="s">
        <v>232</v>
      </c>
      <c r="C131" s="1">
        <v>40</v>
      </c>
      <c r="D131" s="1">
        <v>285</v>
      </c>
      <c r="E131" s="1" t="s">
        <v>64</v>
      </c>
      <c r="F131" s="1">
        <v>974</v>
      </c>
      <c r="G131" s="1" t="s">
        <v>110</v>
      </c>
      <c r="H131" s="2">
        <v>30.79</v>
      </c>
      <c r="I131" s="2">
        <v>1231.5999999999999</v>
      </c>
      <c r="J131" s="10">
        <f t="shared" si="3"/>
        <v>0</v>
      </c>
      <c r="K131" s="11">
        <f t="shared" si="4"/>
        <v>0</v>
      </c>
      <c r="L131" s="1">
        <v>3.44</v>
      </c>
      <c r="M131" s="1">
        <v>2.4500000000000002</v>
      </c>
      <c r="N131" s="16">
        <f t="shared" si="27"/>
        <v>0</v>
      </c>
      <c r="O131" s="1"/>
      <c r="P131" s="1">
        <v>0.85</v>
      </c>
      <c r="Q131" s="1">
        <v>1.1499999999999999</v>
      </c>
      <c r="R131" s="24">
        <f t="shared" si="6"/>
        <v>0</v>
      </c>
      <c r="S131" s="5">
        <v>0</v>
      </c>
      <c r="T131" s="1">
        <v>2.86</v>
      </c>
      <c r="U131" s="1">
        <v>3.45</v>
      </c>
      <c r="V131" s="16">
        <f t="shared" si="23"/>
        <v>0</v>
      </c>
      <c r="W131" s="1"/>
      <c r="X131" s="1">
        <v>0</v>
      </c>
      <c r="Y131" s="14">
        <v>8805.94</v>
      </c>
      <c r="Z131" s="2">
        <v>8682.7800000000007</v>
      </c>
      <c r="AA131" s="1">
        <v>44</v>
      </c>
      <c r="AB131" s="1">
        <v>18</v>
      </c>
      <c r="AC131" s="1">
        <v>63</v>
      </c>
      <c r="AD131" s="1">
        <v>43</v>
      </c>
      <c r="AE131" s="1">
        <v>98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34</v>
      </c>
      <c r="AV131" s="1">
        <v>0</v>
      </c>
      <c r="AW131" s="1">
        <v>0</v>
      </c>
      <c r="AX131" s="1">
        <v>0</v>
      </c>
      <c r="AY131" s="1">
        <v>46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28</v>
      </c>
      <c r="BF131" s="1">
        <v>42</v>
      </c>
      <c r="BG131" s="1">
        <v>61</v>
      </c>
      <c r="BH131" s="1">
        <v>9</v>
      </c>
      <c r="BI131" s="1">
        <v>138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>
      <c r="A132" s="1">
        <v>70066</v>
      </c>
      <c r="B132" s="1" t="s">
        <v>228</v>
      </c>
      <c r="C132" s="1">
        <v>25</v>
      </c>
      <c r="D132" s="1">
        <v>285</v>
      </c>
      <c r="E132" s="1" t="s">
        <v>64</v>
      </c>
      <c r="F132" s="1">
        <v>35</v>
      </c>
      <c r="G132" s="1" t="s">
        <v>76</v>
      </c>
      <c r="H132" s="2">
        <v>42.86</v>
      </c>
      <c r="I132" s="2">
        <v>1071.5</v>
      </c>
      <c r="J132" s="10">
        <f t="shared" si="3"/>
        <v>6429</v>
      </c>
      <c r="K132" s="11">
        <f t="shared" si="4"/>
        <v>6</v>
      </c>
      <c r="L132" s="1">
        <v>0.76</v>
      </c>
      <c r="M132" s="1">
        <v>0</v>
      </c>
      <c r="N132" s="16">
        <f t="shared" si="27"/>
        <v>0</v>
      </c>
      <c r="O132" s="1"/>
      <c r="P132" s="1">
        <v>5.22</v>
      </c>
      <c r="Q132" s="1">
        <v>0</v>
      </c>
      <c r="R132" s="24">
        <f t="shared" si="6"/>
        <v>5357.5</v>
      </c>
      <c r="S132" s="5">
        <v>5</v>
      </c>
      <c r="T132" s="1">
        <v>2.14</v>
      </c>
      <c r="U132" s="1">
        <v>0</v>
      </c>
      <c r="V132" s="16">
        <f t="shared" si="23"/>
        <v>1</v>
      </c>
      <c r="W132" s="1"/>
      <c r="X132" s="1">
        <v>0</v>
      </c>
      <c r="Y132" s="14">
        <v>8700.58</v>
      </c>
      <c r="Z132" s="2">
        <v>0</v>
      </c>
      <c r="AA132" s="1">
        <v>0</v>
      </c>
      <c r="AB132" s="1">
        <v>0</v>
      </c>
      <c r="AC132" s="1">
        <v>19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83</v>
      </c>
      <c r="AX132" s="1">
        <v>95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31</v>
      </c>
      <c r="BH132" s="1">
        <v>45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>
      <c r="A133" s="1">
        <v>70984</v>
      </c>
      <c r="B133" s="1" t="s">
        <v>149</v>
      </c>
      <c r="C133" s="1">
        <v>5</v>
      </c>
      <c r="D133" s="1">
        <v>285</v>
      </c>
      <c r="E133" s="1" t="s">
        <v>64</v>
      </c>
      <c r="F133" s="1">
        <v>573</v>
      </c>
      <c r="G133" s="1" t="s">
        <v>87</v>
      </c>
      <c r="H133" s="2">
        <v>171.09</v>
      </c>
      <c r="I133" s="2">
        <v>855.45</v>
      </c>
      <c r="J133" s="10">
        <f t="shared" si="3"/>
        <v>2566.3500000000004</v>
      </c>
      <c r="K133" s="11">
        <f t="shared" si="4"/>
        <v>3</v>
      </c>
      <c r="L133" s="1">
        <v>0.8</v>
      </c>
      <c r="M133" s="1">
        <v>2.2000000000000002</v>
      </c>
      <c r="N133" s="16">
        <f t="shared" si="27"/>
        <v>0</v>
      </c>
      <c r="O133" s="1"/>
      <c r="P133" s="1">
        <v>8.1999999999999993</v>
      </c>
      <c r="Q133" s="1">
        <v>2.6</v>
      </c>
      <c r="R133" s="24">
        <f t="shared" si="6"/>
        <v>2566.3500000000004</v>
      </c>
      <c r="S133" s="5">
        <v>3</v>
      </c>
      <c r="T133" s="1">
        <v>1.1000000000000001</v>
      </c>
      <c r="U133" s="1">
        <v>2.2000000000000002</v>
      </c>
      <c r="V133" s="16">
        <f t="shared" si="23"/>
        <v>0</v>
      </c>
      <c r="W133" s="1"/>
      <c r="X133" s="1">
        <v>0</v>
      </c>
      <c r="Y133" s="14">
        <v>8640.0400000000009</v>
      </c>
      <c r="Z133" s="2">
        <v>5988.15</v>
      </c>
      <c r="AA133" s="1">
        <v>4</v>
      </c>
      <c r="AB133" s="1">
        <v>0</v>
      </c>
      <c r="AC133" s="1">
        <v>0</v>
      </c>
      <c r="AD133" s="1">
        <v>0</v>
      </c>
      <c r="AE133" s="1">
        <v>11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25</v>
      </c>
      <c r="AV133" s="1">
        <v>7</v>
      </c>
      <c r="AW133" s="1">
        <v>9</v>
      </c>
      <c r="AX133" s="1">
        <v>7</v>
      </c>
      <c r="AY133" s="1">
        <v>13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5</v>
      </c>
      <c r="BF133" s="1">
        <v>1</v>
      </c>
      <c r="BG133" s="1">
        <v>0</v>
      </c>
      <c r="BH133" s="1">
        <v>0</v>
      </c>
      <c r="BI133" s="1">
        <v>11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>
      <c r="A134" s="1">
        <v>70060</v>
      </c>
      <c r="B134" s="1" t="s">
        <v>305</v>
      </c>
      <c r="C134" s="1">
        <v>1</v>
      </c>
      <c r="D134" s="1">
        <v>285</v>
      </c>
      <c r="E134" s="1" t="s">
        <v>64</v>
      </c>
      <c r="F134" s="1">
        <v>570</v>
      </c>
      <c r="G134" s="1" t="s">
        <v>72</v>
      </c>
      <c r="H134" s="2">
        <v>780.58</v>
      </c>
      <c r="I134" s="2">
        <v>780.58</v>
      </c>
      <c r="J134" s="10">
        <f t="shared" si="3"/>
        <v>1561.16</v>
      </c>
      <c r="K134" s="11">
        <f t="shared" si="4"/>
        <v>2</v>
      </c>
      <c r="L134" s="1">
        <v>0</v>
      </c>
      <c r="M134" s="1">
        <v>8</v>
      </c>
      <c r="N134" s="16">
        <f t="shared" si="27"/>
        <v>0</v>
      </c>
      <c r="O134" s="1"/>
      <c r="P134" s="1">
        <v>0</v>
      </c>
      <c r="Q134" s="1">
        <v>0</v>
      </c>
      <c r="R134" s="24">
        <f t="shared" si="6"/>
        <v>0</v>
      </c>
      <c r="S134" s="5">
        <f>P134*0.6-Q134</f>
        <v>0</v>
      </c>
      <c r="T134" s="1">
        <v>11</v>
      </c>
      <c r="U134" s="1">
        <v>6</v>
      </c>
      <c r="V134" s="16">
        <f t="shared" si="23"/>
        <v>2</v>
      </c>
      <c r="W134" s="1"/>
      <c r="X134" s="1">
        <v>0</v>
      </c>
      <c r="Y134" s="14">
        <v>8586.3799999999992</v>
      </c>
      <c r="Z134" s="2">
        <v>10928.12</v>
      </c>
      <c r="AA134" s="1">
        <v>0</v>
      </c>
      <c r="AB134" s="1">
        <v>0</v>
      </c>
      <c r="AC134" s="1">
        <v>0</v>
      </c>
      <c r="AD134" s="1">
        <v>0</v>
      </c>
      <c r="AE134" s="1">
        <v>8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9</v>
      </c>
      <c r="BF134" s="1">
        <v>0</v>
      </c>
      <c r="BG134" s="1">
        <v>2</v>
      </c>
      <c r="BH134" s="1">
        <v>0</v>
      </c>
      <c r="BI134" s="1">
        <v>6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>
      <c r="A135" s="1">
        <v>70074</v>
      </c>
      <c r="B135" s="1" t="s">
        <v>222</v>
      </c>
      <c r="C135" s="1">
        <v>21</v>
      </c>
      <c r="D135" s="1">
        <v>285</v>
      </c>
      <c r="E135" s="1" t="s">
        <v>64</v>
      </c>
      <c r="F135" s="1">
        <v>387</v>
      </c>
      <c r="G135" s="1" t="s">
        <v>94</v>
      </c>
      <c r="H135" s="2">
        <v>31.19</v>
      </c>
      <c r="I135" s="2">
        <v>654.99</v>
      </c>
      <c r="J135" s="10">
        <f t="shared" si="3"/>
        <v>4584.93</v>
      </c>
      <c r="K135" s="11">
        <f t="shared" si="4"/>
        <v>7</v>
      </c>
      <c r="L135" s="1">
        <v>5.17</v>
      </c>
      <c r="M135" s="1">
        <v>1.1000000000000001</v>
      </c>
      <c r="N135" s="16">
        <f t="shared" si="27"/>
        <v>2</v>
      </c>
      <c r="O135" s="1"/>
      <c r="P135" s="1">
        <v>7.64</v>
      </c>
      <c r="Q135" s="1">
        <v>0</v>
      </c>
      <c r="R135" s="24">
        <f t="shared" si="6"/>
        <v>3274.95</v>
      </c>
      <c r="S135" s="5">
        <v>5</v>
      </c>
      <c r="T135" s="1">
        <v>0.19</v>
      </c>
      <c r="U135" s="1">
        <v>0</v>
      </c>
      <c r="V135" s="16">
        <f t="shared" si="23"/>
        <v>0</v>
      </c>
      <c r="W135" s="1"/>
      <c r="X135" s="1">
        <v>0</v>
      </c>
      <c r="Y135" s="14">
        <v>8514.8700000000008</v>
      </c>
      <c r="Z135" s="2">
        <v>717.37</v>
      </c>
      <c r="AA135" s="1">
        <v>16</v>
      </c>
      <c r="AB135" s="1">
        <v>8</v>
      </c>
      <c r="AC135" s="1">
        <v>54</v>
      </c>
      <c r="AD135" s="1">
        <v>69</v>
      </c>
      <c r="AE135" s="1">
        <v>23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119</v>
      </c>
      <c r="AX135" s="1">
        <v>83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4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>
      <c r="A136" s="1">
        <v>70117</v>
      </c>
      <c r="B136" s="1" t="s">
        <v>284</v>
      </c>
      <c r="C136" s="1">
        <v>24</v>
      </c>
      <c r="D136" s="1">
        <v>285</v>
      </c>
      <c r="E136" s="1" t="s">
        <v>64</v>
      </c>
      <c r="F136" s="1">
        <v>974</v>
      </c>
      <c r="G136" s="1" t="s">
        <v>110</v>
      </c>
      <c r="H136" s="2">
        <v>37.630099999999999</v>
      </c>
      <c r="I136" s="2">
        <v>903.12239999999997</v>
      </c>
      <c r="J136" s="10">
        <f t="shared" si="3"/>
        <v>4515.6120000000001</v>
      </c>
      <c r="K136" s="11">
        <f t="shared" si="4"/>
        <v>5</v>
      </c>
      <c r="L136" s="1">
        <v>2.48</v>
      </c>
      <c r="M136" s="1">
        <v>2.38</v>
      </c>
      <c r="N136" s="16">
        <f t="shared" si="27"/>
        <v>0</v>
      </c>
      <c r="O136" s="1"/>
      <c r="P136" s="1">
        <v>4.3499999999999996</v>
      </c>
      <c r="Q136" s="1">
        <v>0.71</v>
      </c>
      <c r="R136" s="24">
        <f t="shared" si="6"/>
        <v>4515.6120000000001</v>
      </c>
      <c r="S136" s="5">
        <v>5</v>
      </c>
      <c r="T136" s="1">
        <v>2.52</v>
      </c>
      <c r="U136" s="1">
        <v>2.54</v>
      </c>
      <c r="V136" s="16">
        <f t="shared" si="23"/>
        <v>0</v>
      </c>
      <c r="W136" s="1"/>
      <c r="X136" s="1">
        <v>0</v>
      </c>
      <c r="Y136" s="14">
        <v>8447.9599999999991</v>
      </c>
      <c r="Z136" s="2">
        <v>5080.0600000000004</v>
      </c>
      <c r="AA136" s="1">
        <v>25</v>
      </c>
      <c r="AB136" s="1">
        <v>1</v>
      </c>
      <c r="AC136" s="1">
        <v>33</v>
      </c>
      <c r="AD136" s="1">
        <v>2</v>
      </c>
      <c r="AE136" s="1">
        <v>57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55</v>
      </c>
      <c r="AV136" s="1">
        <v>0</v>
      </c>
      <c r="AW136" s="1">
        <v>24</v>
      </c>
      <c r="AX136" s="1">
        <v>51</v>
      </c>
      <c r="AY136" s="1">
        <v>17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8</v>
      </c>
      <c r="BF136" s="1">
        <v>0</v>
      </c>
      <c r="BG136" s="1">
        <v>46</v>
      </c>
      <c r="BH136" s="1">
        <v>13</v>
      </c>
      <c r="BI136" s="1">
        <v>61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>
      <c r="A137" s="1">
        <v>70975</v>
      </c>
      <c r="B137" s="1" t="s">
        <v>256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40.81</v>
      </c>
      <c r="I137" s="2">
        <v>816.2</v>
      </c>
      <c r="J137" s="10">
        <f t="shared" si="3"/>
        <v>4081</v>
      </c>
      <c r="K137" s="11">
        <f t="shared" si="4"/>
        <v>5</v>
      </c>
      <c r="L137" s="1">
        <v>0</v>
      </c>
      <c r="M137" s="1">
        <v>0</v>
      </c>
      <c r="N137" s="16">
        <f t="shared" si="27"/>
        <v>0</v>
      </c>
      <c r="O137" s="1"/>
      <c r="P137" s="1">
        <v>9.43</v>
      </c>
      <c r="Q137" s="1">
        <v>0.2</v>
      </c>
      <c r="R137" s="24">
        <f t="shared" si="6"/>
        <v>4081</v>
      </c>
      <c r="S137" s="5">
        <v>5</v>
      </c>
      <c r="T137" s="1">
        <v>0.9</v>
      </c>
      <c r="U137" s="1">
        <v>0.25</v>
      </c>
      <c r="V137" s="16">
        <f t="shared" si="23"/>
        <v>0</v>
      </c>
      <c r="W137" s="1"/>
      <c r="X137" s="1">
        <v>0</v>
      </c>
      <c r="Y137" s="14">
        <v>8427.26</v>
      </c>
      <c r="Z137" s="2">
        <v>367.29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123</v>
      </c>
      <c r="AV137" s="1">
        <v>5</v>
      </c>
      <c r="AW137" s="1">
        <v>60</v>
      </c>
      <c r="AX137" s="1">
        <v>6</v>
      </c>
      <c r="AY137" s="1">
        <v>4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6</v>
      </c>
      <c r="BF137" s="1">
        <v>0</v>
      </c>
      <c r="BG137" s="1">
        <v>12</v>
      </c>
      <c r="BH137" s="1">
        <v>0</v>
      </c>
      <c r="BI137" s="1">
        <v>5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>
      <c r="A138" s="1">
        <v>76001</v>
      </c>
      <c r="B138" s="1" t="s">
        <v>247</v>
      </c>
      <c r="C138" s="1">
        <v>30</v>
      </c>
      <c r="D138" s="1">
        <v>285</v>
      </c>
      <c r="E138" s="1" t="s">
        <v>64</v>
      </c>
      <c r="F138" s="1">
        <v>558</v>
      </c>
      <c r="G138" s="1" t="s">
        <v>67</v>
      </c>
      <c r="H138" s="2">
        <v>14.71</v>
      </c>
      <c r="I138" s="2">
        <v>441.3</v>
      </c>
      <c r="J138" s="10">
        <f t="shared" si="3"/>
        <v>5736.9000000000005</v>
      </c>
      <c r="K138" s="11">
        <f t="shared" si="4"/>
        <v>13</v>
      </c>
      <c r="L138" s="1">
        <v>4.7300000000000004</v>
      </c>
      <c r="M138" s="1">
        <v>0.17</v>
      </c>
      <c r="N138" s="16">
        <f t="shared" si="27"/>
        <v>3</v>
      </c>
      <c r="O138" s="1"/>
      <c r="P138" s="1">
        <v>14.05</v>
      </c>
      <c r="Q138" s="1">
        <v>3.2</v>
      </c>
      <c r="R138" s="24">
        <f t="shared" si="6"/>
        <v>4413</v>
      </c>
      <c r="S138" s="5">
        <v>10</v>
      </c>
      <c r="T138" s="1">
        <v>0</v>
      </c>
      <c r="U138" s="1">
        <v>0</v>
      </c>
      <c r="V138" s="16">
        <f t="shared" si="23"/>
        <v>0</v>
      </c>
      <c r="W138" s="1"/>
      <c r="X138" s="1">
        <v>0</v>
      </c>
      <c r="Y138" s="14">
        <v>8289.09</v>
      </c>
      <c r="Z138" s="2">
        <v>1485.71</v>
      </c>
      <c r="AA138" s="1">
        <v>0</v>
      </c>
      <c r="AB138" s="1">
        <v>32</v>
      </c>
      <c r="AC138" s="1">
        <v>51</v>
      </c>
      <c r="AD138" s="1">
        <v>150</v>
      </c>
      <c r="AE138" s="1">
        <v>5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96</v>
      </c>
      <c r="AV138" s="1">
        <v>18</v>
      </c>
      <c r="AW138" s="1">
        <v>223</v>
      </c>
      <c r="AX138" s="1">
        <v>187</v>
      </c>
      <c r="AY138" s="1">
        <v>96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>
      <c r="A139" s="1">
        <v>70052</v>
      </c>
      <c r="B139" s="1" t="s">
        <v>202</v>
      </c>
      <c r="C139" s="1">
        <v>28</v>
      </c>
      <c r="D139" s="1">
        <v>285</v>
      </c>
      <c r="E139" s="1" t="s">
        <v>64</v>
      </c>
      <c r="F139" s="1">
        <v>974</v>
      </c>
      <c r="G139" s="1" t="s">
        <v>110</v>
      </c>
      <c r="H139" s="2">
        <v>37.870100000000001</v>
      </c>
      <c r="I139" s="2">
        <v>1060.3628000000001</v>
      </c>
      <c r="J139" s="10">
        <f t="shared" si="3"/>
        <v>5301.8140000000003</v>
      </c>
      <c r="K139" s="11">
        <f t="shared" si="4"/>
        <v>5</v>
      </c>
      <c r="L139" s="1">
        <v>2.71</v>
      </c>
      <c r="M139" s="1">
        <v>3.57</v>
      </c>
      <c r="N139" s="16">
        <f t="shared" si="27"/>
        <v>0</v>
      </c>
      <c r="O139" s="1"/>
      <c r="P139" s="1">
        <v>4.66</v>
      </c>
      <c r="Q139" s="1">
        <v>0.28999999999999998</v>
      </c>
      <c r="R139" s="24">
        <f t="shared" si="6"/>
        <v>5301.8140000000003</v>
      </c>
      <c r="S139" s="5">
        <v>5</v>
      </c>
      <c r="T139" s="1">
        <v>0.3</v>
      </c>
      <c r="U139" s="1">
        <v>0.18</v>
      </c>
      <c r="V139" s="16">
        <f t="shared" si="23"/>
        <v>0</v>
      </c>
      <c r="W139" s="1"/>
      <c r="X139" s="1">
        <v>0</v>
      </c>
      <c r="Y139" s="14">
        <v>8142.07</v>
      </c>
      <c r="Z139" s="2">
        <v>4279.32</v>
      </c>
      <c r="AA139" s="1">
        <v>35</v>
      </c>
      <c r="AB139" s="1">
        <v>14</v>
      </c>
      <c r="AC139" s="1">
        <v>0</v>
      </c>
      <c r="AD139" s="1">
        <v>68</v>
      </c>
      <c r="AE139" s="1">
        <v>100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73</v>
      </c>
      <c r="AV139" s="1">
        <v>0</v>
      </c>
      <c r="AW139" s="1">
        <v>27</v>
      </c>
      <c r="AX139" s="1">
        <v>61</v>
      </c>
      <c r="AY139" s="1">
        <v>8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5</v>
      </c>
      <c r="BF139" s="1">
        <v>6</v>
      </c>
      <c r="BG139" s="1">
        <v>0</v>
      </c>
      <c r="BH139" s="1">
        <v>1</v>
      </c>
      <c r="BI139" s="1">
        <v>5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>
      <c r="A140" s="1">
        <v>70054</v>
      </c>
      <c r="B140" s="1" t="s">
        <v>260</v>
      </c>
      <c r="C140" s="1">
        <v>16</v>
      </c>
      <c r="D140" s="1">
        <v>285</v>
      </c>
      <c r="E140" s="1" t="s">
        <v>64</v>
      </c>
      <c r="F140" s="1">
        <v>387</v>
      </c>
      <c r="G140" s="1" t="s">
        <v>94</v>
      </c>
      <c r="H140" s="2">
        <v>45.31</v>
      </c>
      <c r="I140" s="2">
        <v>724.96</v>
      </c>
      <c r="J140" s="10">
        <f t="shared" si="3"/>
        <v>3624.8</v>
      </c>
      <c r="K140" s="11">
        <f t="shared" si="4"/>
        <v>5</v>
      </c>
      <c r="L140" s="1">
        <v>5.28</v>
      </c>
      <c r="M140" s="1">
        <v>2</v>
      </c>
      <c r="N140" s="26">
        <v>2</v>
      </c>
      <c r="O140" s="1"/>
      <c r="P140" s="1">
        <v>2.81</v>
      </c>
      <c r="Q140" s="1">
        <v>0.25</v>
      </c>
      <c r="R140" s="24">
        <f t="shared" si="6"/>
        <v>2174.88</v>
      </c>
      <c r="S140" s="5">
        <v>3</v>
      </c>
      <c r="T140" s="1">
        <v>3.12</v>
      </c>
      <c r="U140" s="1">
        <v>10.75</v>
      </c>
      <c r="V140" s="16">
        <f t="shared" si="23"/>
        <v>0</v>
      </c>
      <c r="W140" s="1"/>
      <c r="X140" s="1">
        <v>0</v>
      </c>
      <c r="Y140" s="14">
        <v>8133.14</v>
      </c>
      <c r="Z140" s="2">
        <v>9424.48</v>
      </c>
      <c r="AA140" s="1">
        <v>37</v>
      </c>
      <c r="AB140" s="1">
        <v>6</v>
      </c>
      <c r="AC140" s="1">
        <v>40</v>
      </c>
      <c r="AD140" s="1">
        <v>9</v>
      </c>
      <c r="AE140" s="1">
        <v>32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24</v>
      </c>
      <c r="AV140" s="1">
        <v>10</v>
      </c>
      <c r="AW140" s="1">
        <v>16</v>
      </c>
      <c r="AX140" s="1">
        <v>0</v>
      </c>
      <c r="AY140" s="1">
        <v>4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13</v>
      </c>
      <c r="BF140" s="1">
        <v>5</v>
      </c>
      <c r="BG140" s="1">
        <v>28</v>
      </c>
      <c r="BH140" s="1">
        <v>13</v>
      </c>
      <c r="BI140" s="1">
        <v>172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>
      <c r="A141" s="1">
        <v>70271</v>
      </c>
      <c r="B141" s="1" t="s">
        <v>145</v>
      </c>
      <c r="C141" s="1">
        <v>16</v>
      </c>
      <c r="D141" s="1">
        <v>285</v>
      </c>
      <c r="E141" s="1" t="s">
        <v>64</v>
      </c>
      <c r="F141" s="1">
        <v>588</v>
      </c>
      <c r="G141" s="1" t="s">
        <v>146</v>
      </c>
      <c r="H141" s="2">
        <v>47.85</v>
      </c>
      <c r="I141" s="2">
        <v>765.6</v>
      </c>
      <c r="J141" s="10">
        <f t="shared" si="3"/>
        <v>0</v>
      </c>
      <c r="K141" s="11">
        <f t="shared" si="4"/>
        <v>0</v>
      </c>
      <c r="L141" s="1">
        <v>0.75</v>
      </c>
      <c r="M141" s="1">
        <v>4.75</v>
      </c>
      <c r="N141" s="16">
        <f t="shared" ref="N141:N143" si="28">MAX(0,(TRUNC((L141*0.75)-M141)))</f>
        <v>0</v>
      </c>
      <c r="O141" s="1"/>
      <c r="P141" s="1">
        <v>8.0299999999999994</v>
      </c>
      <c r="Q141" s="1">
        <v>4.75</v>
      </c>
      <c r="R141" s="24">
        <f t="shared" si="6"/>
        <v>0</v>
      </c>
      <c r="S141" s="5">
        <v>0</v>
      </c>
      <c r="T141" s="1">
        <v>1.81</v>
      </c>
      <c r="U141" s="1">
        <v>3</v>
      </c>
      <c r="V141" s="16">
        <f t="shared" si="23"/>
        <v>0</v>
      </c>
      <c r="W141" s="1"/>
      <c r="X141" s="1">
        <v>0</v>
      </c>
      <c r="Y141" s="14">
        <v>8110.58</v>
      </c>
      <c r="Z141" s="2">
        <v>7416.75</v>
      </c>
      <c r="AA141" s="1">
        <v>4</v>
      </c>
      <c r="AB141" s="1">
        <v>0</v>
      </c>
      <c r="AC141" s="1">
        <v>6</v>
      </c>
      <c r="AD141" s="1">
        <v>4</v>
      </c>
      <c r="AE141" s="1">
        <v>76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4</v>
      </c>
      <c r="AV141" s="1">
        <v>0</v>
      </c>
      <c r="AW141" s="1">
        <v>64</v>
      </c>
      <c r="AX141" s="1">
        <v>121</v>
      </c>
      <c r="AY141" s="1">
        <v>76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19</v>
      </c>
      <c r="BF141" s="1">
        <v>20</v>
      </c>
      <c r="BG141" s="1">
        <v>0</v>
      </c>
      <c r="BH141" s="1">
        <v>0</v>
      </c>
      <c r="BI141" s="1">
        <v>3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>
      <c r="A142" s="1">
        <v>70235</v>
      </c>
      <c r="B142" s="1" t="s">
        <v>274</v>
      </c>
      <c r="C142" s="1">
        <v>20</v>
      </c>
      <c r="D142" s="1">
        <v>285</v>
      </c>
      <c r="E142" s="1" t="s">
        <v>64</v>
      </c>
      <c r="F142" s="1">
        <v>558</v>
      </c>
      <c r="G142" s="1" t="s">
        <v>67</v>
      </c>
      <c r="H142" s="2">
        <v>63.65</v>
      </c>
      <c r="I142" s="2">
        <v>1273</v>
      </c>
      <c r="J142" s="10">
        <f t="shared" si="3"/>
        <v>10184</v>
      </c>
      <c r="K142" s="11">
        <f t="shared" si="4"/>
        <v>8</v>
      </c>
      <c r="L142" s="1">
        <v>4.53</v>
      </c>
      <c r="M142" s="1">
        <v>0</v>
      </c>
      <c r="N142" s="28">
        <f t="shared" si="28"/>
        <v>3</v>
      </c>
      <c r="O142" s="1"/>
      <c r="P142" s="1">
        <v>1.55</v>
      </c>
      <c r="Q142" s="1">
        <v>0</v>
      </c>
      <c r="R142" s="24">
        <f t="shared" si="6"/>
        <v>6365</v>
      </c>
      <c r="S142" s="5">
        <v>5</v>
      </c>
      <c r="T142" s="1">
        <v>0</v>
      </c>
      <c r="U142" s="1">
        <v>0</v>
      </c>
      <c r="V142" s="16">
        <f t="shared" si="23"/>
        <v>0</v>
      </c>
      <c r="W142" s="1"/>
      <c r="X142" s="1">
        <v>0</v>
      </c>
      <c r="Y142" s="14">
        <v>7733.48</v>
      </c>
      <c r="Z142" s="2">
        <v>0</v>
      </c>
      <c r="AA142" s="1">
        <v>25</v>
      </c>
      <c r="AB142" s="1">
        <v>12</v>
      </c>
      <c r="AC142" s="1">
        <v>17</v>
      </c>
      <c r="AD142" s="1">
        <v>85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24</v>
      </c>
      <c r="AX142" s="1">
        <v>14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>
      <c r="A143" s="1">
        <v>70119</v>
      </c>
      <c r="B143" s="1" t="s">
        <v>264</v>
      </c>
      <c r="C143" s="1">
        <v>16</v>
      </c>
      <c r="D143" s="1">
        <v>285</v>
      </c>
      <c r="E143" s="1" t="s">
        <v>64</v>
      </c>
      <c r="F143" s="1">
        <v>573</v>
      </c>
      <c r="G143" s="1" t="s">
        <v>87</v>
      </c>
      <c r="H143" s="2">
        <v>61.95</v>
      </c>
      <c r="I143" s="2">
        <v>991.2</v>
      </c>
      <c r="J143" s="10">
        <f t="shared" si="3"/>
        <v>5947.2000000000007</v>
      </c>
      <c r="K143" s="11">
        <f t="shared" si="4"/>
        <v>6</v>
      </c>
      <c r="L143" s="1">
        <v>1.59</v>
      </c>
      <c r="M143" s="1">
        <v>0.56000000000000005</v>
      </c>
      <c r="N143" s="16">
        <f t="shared" si="28"/>
        <v>0</v>
      </c>
      <c r="O143" s="1"/>
      <c r="P143" s="1">
        <v>4.09</v>
      </c>
      <c r="Q143" s="1">
        <v>0</v>
      </c>
      <c r="R143" s="24">
        <f t="shared" si="6"/>
        <v>4956</v>
      </c>
      <c r="S143" s="5">
        <v>5</v>
      </c>
      <c r="T143" s="1">
        <v>1.88</v>
      </c>
      <c r="U143" s="1">
        <v>0</v>
      </c>
      <c r="V143" s="16">
        <f t="shared" si="23"/>
        <v>1</v>
      </c>
      <c r="W143" s="1"/>
      <c r="X143" s="1">
        <v>0</v>
      </c>
      <c r="Y143" s="14">
        <v>7495.95</v>
      </c>
      <c r="Z143" s="2">
        <v>557.54999999999995</v>
      </c>
      <c r="AA143" s="1">
        <v>5</v>
      </c>
      <c r="AB143" s="1">
        <v>16</v>
      </c>
      <c r="AC143" s="1">
        <v>0</v>
      </c>
      <c r="AD143" s="1">
        <v>25</v>
      </c>
      <c r="AE143" s="1">
        <v>9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48</v>
      </c>
      <c r="AX143" s="1">
        <v>35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6</v>
      </c>
      <c r="BF143" s="1">
        <v>1</v>
      </c>
      <c r="BG143" s="1">
        <v>17</v>
      </c>
      <c r="BH143" s="1">
        <v>13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>
      <c r="A144" s="1">
        <v>76000</v>
      </c>
      <c r="B144" s="1" t="s">
        <v>356</v>
      </c>
      <c r="C144" s="1">
        <v>75</v>
      </c>
      <c r="D144" s="1">
        <v>285</v>
      </c>
      <c r="E144" s="1" t="s">
        <v>64</v>
      </c>
      <c r="F144" s="1">
        <v>502</v>
      </c>
      <c r="G144" s="1" t="s">
        <v>146</v>
      </c>
      <c r="H144" s="2">
        <v>8.5500000000000007</v>
      </c>
      <c r="I144" s="2">
        <v>641.25</v>
      </c>
      <c r="J144" s="10">
        <f t="shared" si="3"/>
        <v>9618.75</v>
      </c>
      <c r="K144" s="11">
        <f t="shared" si="4"/>
        <v>15</v>
      </c>
      <c r="L144" s="1">
        <v>2.4300000000000002</v>
      </c>
      <c r="M144" s="1">
        <v>0</v>
      </c>
      <c r="N144" s="5">
        <v>0</v>
      </c>
      <c r="O144" s="1"/>
      <c r="P144" s="1">
        <v>9.0299999999999994</v>
      </c>
      <c r="Q144" s="1">
        <v>0</v>
      </c>
      <c r="R144" s="24">
        <f t="shared" si="6"/>
        <v>9618.75</v>
      </c>
      <c r="S144" s="5">
        <v>15</v>
      </c>
      <c r="T144" s="1">
        <v>0</v>
      </c>
      <c r="U144" s="1">
        <v>0</v>
      </c>
      <c r="V144" s="16">
        <f t="shared" si="23"/>
        <v>0</v>
      </c>
      <c r="W144" s="1"/>
      <c r="X144" s="1">
        <v>0</v>
      </c>
      <c r="Y144" s="14">
        <v>7353</v>
      </c>
      <c r="Z144" s="2">
        <v>0</v>
      </c>
      <c r="AA144" s="1">
        <v>0</v>
      </c>
      <c r="AB144" s="1">
        <v>0</v>
      </c>
      <c r="AC144" s="1">
        <v>22</v>
      </c>
      <c r="AD144" s="1">
        <v>321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437</v>
      </c>
      <c r="AX144" s="1">
        <v>481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>
      <c r="A145" s="1">
        <v>70503</v>
      </c>
      <c r="B145" s="1" t="s">
        <v>219</v>
      </c>
      <c r="C145" s="1">
        <v>32</v>
      </c>
      <c r="D145" s="1">
        <v>285</v>
      </c>
      <c r="E145" s="1" t="s">
        <v>64</v>
      </c>
      <c r="F145" s="1">
        <v>573</v>
      </c>
      <c r="G145" s="1" t="s">
        <v>87</v>
      </c>
      <c r="H145" s="2">
        <v>33.270000000000003</v>
      </c>
      <c r="I145" s="2">
        <v>1064.6400000000001</v>
      </c>
      <c r="J145" s="10">
        <f t="shared" si="3"/>
        <v>0</v>
      </c>
      <c r="K145" s="11">
        <f t="shared" si="4"/>
        <v>0</v>
      </c>
      <c r="L145" s="1">
        <v>2.0299999999999998</v>
      </c>
      <c r="M145" s="1">
        <v>3</v>
      </c>
      <c r="N145" s="16">
        <f t="shared" ref="N145:N148" si="29">MAX(0,(TRUNC((L145*0.75)-M145)))</f>
        <v>0</v>
      </c>
      <c r="O145" s="1"/>
      <c r="P145" s="1">
        <v>3.58</v>
      </c>
      <c r="Q145" s="1">
        <v>5.66</v>
      </c>
      <c r="R145" s="24">
        <f t="shared" si="6"/>
        <v>0</v>
      </c>
      <c r="S145" s="5">
        <v>0</v>
      </c>
      <c r="T145" s="1">
        <v>0.92</v>
      </c>
      <c r="U145" s="1">
        <v>3</v>
      </c>
      <c r="V145" s="16">
        <f t="shared" si="23"/>
        <v>0</v>
      </c>
      <c r="W145" s="1"/>
      <c r="X145" s="1">
        <v>0</v>
      </c>
      <c r="Y145" s="14">
        <v>6953.43</v>
      </c>
      <c r="Z145" s="2">
        <v>9448.68</v>
      </c>
      <c r="AA145" s="1">
        <v>15</v>
      </c>
      <c r="AB145" s="1">
        <v>1</v>
      </c>
      <c r="AC145" s="1">
        <v>23</v>
      </c>
      <c r="AD145" s="1">
        <v>53</v>
      </c>
      <c r="AE145" s="1">
        <v>96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36</v>
      </c>
      <c r="AV145" s="1">
        <v>10</v>
      </c>
      <c r="AW145" s="1">
        <v>60</v>
      </c>
      <c r="AX145" s="1">
        <v>27</v>
      </c>
      <c r="AY145" s="1">
        <v>181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10</v>
      </c>
      <c r="BF145" s="1">
        <v>6</v>
      </c>
      <c r="BG145" s="1">
        <v>12</v>
      </c>
      <c r="BH145" s="1">
        <v>9</v>
      </c>
      <c r="BI145" s="1">
        <v>7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>
      <c r="A146" s="1">
        <v>70000</v>
      </c>
      <c r="B146" s="1" t="s">
        <v>140</v>
      </c>
      <c r="C146" s="1">
        <v>9</v>
      </c>
      <c r="D146" s="1">
        <v>285</v>
      </c>
      <c r="E146" s="1" t="s">
        <v>64</v>
      </c>
      <c r="F146" s="1">
        <v>991</v>
      </c>
      <c r="G146" s="1" t="s">
        <v>141</v>
      </c>
      <c r="H146" s="2">
        <v>109.71</v>
      </c>
      <c r="I146" s="2">
        <v>987.39</v>
      </c>
      <c r="J146" s="10">
        <f t="shared" si="3"/>
        <v>0</v>
      </c>
      <c r="K146" s="11">
        <f t="shared" si="4"/>
        <v>0</v>
      </c>
      <c r="L146" s="1">
        <v>4.5599999999999996</v>
      </c>
      <c r="M146" s="1">
        <v>3.11</v>
      </c>
      <c r="N146" s="16">
        <f t="shared" si="29"/>
        <v>0</v>
      </c>
      <c r="O146" s="1"/>
      <c r="P146" s="1">
        <v>0.89</v>
      </c>
      <c r="Q146" s="1">
        <v>5.67</v>
      </c>
      <c r="R146" s="24">
        <f t="shared" si="6"/>
        <v>0</v>
      </c>
      <c r="S146" s="5">
        <v>0</v>
      </c>
      <c r="T146" s="1">
        <v>1.56</v>
      </c>
      <c r="U146" s="1">
        <v>1.78</v>
      </c>
      <c r="V146" s="16">
        <f t="shared" si="23"/>
        <v>0</v>
      </c>
      <c r="W146" s="1"/>
      <c r="X146" s="1">
        <v>0</v>
      </c>
      <c r="Y146" s="14">
        <v>6911.73</v>
      </c>
      <c r="Z146" s="2">
        <v>10422.450000000001</v>
      </c>
      <c r="AA146" s="1">
        <v>18</v>
      </c>
      <c r="AB146" s="1">
        <v>5</v>
      </c>
      <c r="AC146" s="1">
        <v>17</v>
      </c>
      <c r="AD146" s="1">
        <v>7</v>
      </c>
      <c r="AE146" s="1">
        <v>28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4</v>
      </c>
      <c r="AV146" s="1">
        <v>8</v>
      </c>
      <c r="AW146" s="1">
        <v>0</v>
      </c>
      <c r="AX146" s="1">
        <v>0</v>
      </c>
      <c r="AY146" s="1">
        <v>51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4</v>
      </c>
      <c r="BF146" s="1">
        <v>3</v>
      </c>
      <c r="BG146" s="1">
        <v>4</v>
      </c>
      <c r="BH146" s="1">
        <v>9</v>
      </c>
      <c r="BI146" s="1">
        <v>16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>
      <c r="A147" s="1">
        <v>70212</v>
      </c>
      <c r="B147" s="1" t="s">
        <v>230</v>
      </c>
      <c r="C147" s="1">
        <v>12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49.1</v>
      </c>
      <c r="I147" s="2">
        <v>589.20000000000005</v>
      </c>
      <c r="J147" s="10">
        <f t="shared" si="3"/>
        <v>8838</v>
      </c>
      <c r="K147" s="11">
        <f t="shared" si="4"/>
        <v>15</v>
      </c>
      <c r="L147" s="1">
        <v>2.38</v>
      </c>
      <c r="M147" s="1">
        <v>3.83</v>
      </c>
      <c r="N147" s="16">
        <f t="shared" si="29"/>
        <v>0</v>
      </c>
      <c r="O147" s="1"/>
      <c r="P147" s="1">
        <v>7.58</v>
      </c>
      <c r="Q147" s="1">
        <v>0</v>
      </c>
      <c r="R147" s="24">
        <f t="shared" si="6"/>
        <v>8838</v>
      </c>
      <c r="S147" s="5">
        <v>15</v>
      </c>
      <c r="T147" s="1">
        <v>1.75</v>
      </c>
      <c r="U147" s="1">
        <v>1.58</v>
      </c>
      <c r="V147" s="16">
        <f t="shared" si="23"/>
        <v>0</v>
      </c>
      <c r="W147" s="1"/>
      <c r="X147" s="1">
        <v>0</v>
      </c>
      <c r="Y147" s="14">
        <v>6898.55</v>
      </c>
      <c r="Z147" s="2">
        <v>3191.5</v>
      </c>
      <c r="AA147" s="1">
        <v>8</v>
      </c>
      <c r="AB147" s="1">
        <v>1</v>
      </c>
      <c r="AC147" s="1">
        <v>16</v>
      </c>
      <c r="AD147" s="1">
        <v>8</v>
      </c>
      <c r="AE147" s="1">
        <v>46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21</v>
      </c>
      <c r="AV147" s="1">
        <v>5</v>
      </c>
      <c r="AW147" s="1">
        <v>44</v>
      </c>
      <c r="AX147" s="1">
        <v>47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10</v>
      </c>
      <c r="BF147" s="1">
        <v>2</v>
      </c>
      <c r="BG147" s="1">
        <v>7</v>
      </c>
      <c r="BH147" s="1">
        <v>6</v>
      </c>
      <c r="BI147" s="1">
        <v>19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>
      <c r="A148" s="1">
        <v>70407</v>
      </c>
      <c r="B148" s="1" t="s">
        <v>220</v>
      </c>
      <c r="C148" s="1">
        <v>20</v>
      </c>
      <c r="D148" s="1">
        <v>285</v>
      </c>
      <c r="E148" s="1" t="s">
        <v>64</v>
      </c>
      <c r="F148" s="1">
        <v>557</v>
      </c>
      <c r="G148" s="1" t="s">
        <v>69</v>
      </c>
      <c r="H148" s="2">
        <v>71.849999999999994</v>
      </c>
      <c r="I148" s="2">
        <v>1437</v>
      </c>
      <c r="J148" s="10">
        <f t="shared" si="3"/>
        <v>0</v>
      </c>
      <c r="K148" s="11">
        <f t="shared" si="4"/>
        <v>0</v>
      </c>
      <c r="L148" s="1">
        <v>0.75</v>
      </c>
      <c r="M148" s="1">
        <v>0.3</v>
      </c>
      <c r="N148" s="16">
        <f t="shared" si="29"/>
        <v>0</v>
      </c>
      <c r="O148" s="1"/>
      <c r="P148" s="1">
        <v>2.88</v>
      </c>
      <c r="Q148" s="1">
        <v>1.95</v>
      </c>
      <c r="R148" s="24">
        <f t="shared" si="6"/>
        <v>0</v>
      </c>
      <c r="S148" s="5">
        <v>0</v>
      </c>
      <c r="T148" s="1">
        <v>0.92</v>
      </c>
      <c r="U148" s="1">
        <v>2.35</v>
      </c>
      <c r="V148" s="16">
        <f t="shared" si="23"/>
        <v>0</v>
      </c>
      <c r="W148" s="1"/>
      <c r="X148" s="1">
        <v>0</v>
      </c>
      <c r="Y148" s="14">
        <v>6538.35</v>
      </c>
      <c r="Z148" s="2">
        <v>6610.2</v>
      </c>
      <c r="AA148" s="1">
        <v>14</v>
      </c>
      <c r="AB148" s="1">
        <v>2</v>
      </c>
      <c r="AC148" s="1">
        <v>0</v>
      </c>
      <c r="AD148" s="1">
        <v>0</v>
      </c>
      <c r="AE148" s="1">
        <v>6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18</v>
      </c>
      <c r="AV148" s="1">
        <v>12</v>
      </c>
      <c r="AW148" s="1">
        <v>25</v>
      </c>
      <c r="AX148" s="1">
        <v>17</v>
      </c>
      <c r="AY148" s="1">
        <v>39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17</v>
      </c>
      <c r="BF148" s="1">
        <v>3</v>
      </c>
      <c r="BG148" s="1">
        <v>0</v>
      </c>
      <c r="BH148" s="1">
        <v>0</v>
      </c>
      <c r="BI148" s="1">
        <v>47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>
      <c r="A149" s="1">
        <v>70364</v>
      </c>
      <c r="B149" s="1" t="s">
        <v>212</v>
      </c>
      <c r="C149" s="1">
        <v>10</v>
      </c>
      <c r="D149" s="1">
        <v>285</v>
      </c>
      <c r="E149" s="1" t="s">
        <v>64</v>
      </c>
      <c r="F149" s="1">
        <v>285</v>
      </c>
      <c r="G149" s="1" t="s">
        <v>64</v>
      </c>
      <c r="H149" s="2">
        <v>125.14</v>
      </c>
      <c r="I149" s="2">
        <v>1251.4000000000001</v>
      </c>
      <c r="J149" s="10">
        <f t="shared" si="3"/>
        <v>18771</v>
      </c>
      <c r="K149" s="11">
        <f t="shared" si="4"/>
        <v>15</v>
      </c>
      <c r="L149" s="1">
        <v>3.3</v>
      </c>
      <c r="M149" s="1">
        <v>0</v>
      </c>
      <c r="N149" s="5">
        <v>5</v>
      </c>
      <c r="O149" s="1"/>
      <c r="P149" s="1">
        <v>1.3</v>
      </c>
      <c r="Q149" s="1">
        <v>0</v>
      </c>
      <c r="R149" s="24">
        <f t="shared" si="6"/>
        <v>12514</v>
      </c>
      <c r="S149" s="5">
        <v>10</v>
      </c>
      <c r="T149" s="1">
        <v>0.45</v>
      </c>
      <c r="U149" s="1">
        <v>0</v>
      </c>
      <c r="V149" s="16">
        <f t="shared" si="23"/>
        <v>0</v>
      </c>
      <c r="W149" s="1"/>
      <c r="X149" s="1">
        <v>0</v>
      </c>
      <c r="Y149" s="14">
        <v>6319.57</v>
      </c>
      <c r="Z149" s="2">
        <v>0</v>
      </c>
      <c r="AA149" s="1">
        <v>0</v>
      </c>
      <c r="AB149" s="1">
        <v>0</v>
      </c>
      <c r="AC149" s="1">
        <v>0</v>
      </c>
      <c r="AD149" s="1">
        <v>66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6</v>
      </c>
      <c r="AW149" s="1">
        <v>0</v>
      </c>
      <c r="AX149" s="1">
        <v>18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9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>
      <c r="A150" s="1">
        <v>70200</v>
      </c>
      <c r="B150" s="1" t="s">
        <v>176</v>
      </c>
      <c r="C150" s="1">
        <v>24</v>
      </c>
      <c r="D150" s="1">
        <v>285</v>
      </c>
      <c r="E150" s="1" t="s">
        <v>64</v>
      </c>
      <c r="F150" s="1">
        <v>565</v>
      </c>
      <c r="G150" s="1" t="s">
        <v>94</v>
      </c>
      <c r="H150" s="2">
        <v>34.74</v>
      </c>
      <c r="I150" s="2">
        <v>833.76</v>
      </c>
      <c r="J150" s="10">
        <f t="shared" si="3"/>
        <v>0</v>
      </c>
      <c r="K150" s="11">
        <f t="shared" si="4"/>
        <v>0</v>
      </c>
      <c r="L150" s="1">
        <v>0.65</v>
      </c>
      <c r="M150" s="1">
        <v>0.08</v>
      </c>
      <c r="N150" s="16">
        <f t="shared" ref="N150:N155" si="30">MAX(0,(TRUNC((L150*0.75)-M150)))</f>
        <v>0</v>
      </c>
      <c r="O150" s="1"/>
      <c r="P150" s="1">
        <v>6.46</v>
      </c>
      <c r="Q150" s="1">
        <v>8.1199999999999992</v>
      </c>
      <c r="R150" s="24">
        <f t="shared" si="6"/>
        <v>0</v>
      </c>
      <c r="S150" s="5">
        <v>0</v>
      </c>
      <c r="T150" s="1">
        <v>0.28999999999999998</v>
      </c>
      <c r="U150" s="1">
        <v>0.04</v>
      </c>
      <c r="V150" s="16">
        <f t="shared" si="23"/>
        <v>0</v>
      </c>
      <c r="W150" s="1"/>
      <c r="X150" s="1">
        <v>0</v>
      </c>
      <c r="Y150" s="14">
        <v>6166.35</v>
      </c>
      <c r="Z150" s="2">
        <v>6878.52</v>
      </c>
      <c r="AA150" s="1">
        <v>12</v>
      </c>
      <c r="AB150" s="1">
        <v>5</v>
      </c>
      <c r="AC150" s="1">
        <v>0</v>
      </c>
      <c r="AD150" s="1">
        <v>2</v>
      </c>
      <c r="AE150" s="1">
        <v>2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48</v>
      </c>
      <c r="AV150" s="1">
        <v>42</v>
      </c>
      <c r="AW150" s="1">
        <v>55</v>
      </c>
      <c r="AX150" s="1">
        <v>62</v>
      </c>
      <c r="AY150" s="1">
        <v>195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7</v>
      </c>
      <c r="BH150" s="1">
        <v>0</v>
      </c>
      <c r="BI150" s="1">
        <v>1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>
      <c r="A151" s="1">
        <v>70098</v>
      </c>
      <c r="B151" s="1" t="s">
        <v>278</v>
      </c>
      <c r="C151" s="1">
        <v>24</v>
      </c>
      <c r="D151" s="1">
        <v>285</v>
      </c>
      <c r="E151" s="1" t="s">
        <v>64</v>
      </c>
      <c r="F151" s="1">
        <v>558</v>
      </c>
      <c r="G151" s="1" t="s">
        <v>67</v>
      </c>
      <c r="H151" s="2">
        <v>51.47</v>
      </c>
      <c r="I151" s="2">
        <v>1235.28</v>
      </c>
      <c r="J151" s="10">
        <f t="shared" si="3"/>
        <v>6176.4</v>
      </c>
      <c r="K151" s="11">
        <f t="shared" si="4"/>
        <v>5</v>
      </c>
      <c r="L151" s="1">
        <v>0.62</v>
      </c>
      <c r="M151" s="1">
        <v>0</v>
      </c>
      <c r="N151" s="16">
        <f t="shared" si="30"/>
        <v>0</v>
      </c>
      <c r="O151" s="1"/>
      <c r="P151" s="1">
        <v>2.96</v>
      </c>
      <c r="Q151" s="1">
        <v>0</v>
      </c>
      <c r="R151" s="24">
        <f t="shared" si="6"/>
        <v>6176.4</v>
      </c>
      <c r="S151" s="5">
        <v>5</v>
      </c>
      <c r="T151" s="1">
        <v>1.23</v>
      </c>
      <c r="U151" s="1">
        <v>0</v>
      </c>
      <c r="V151" s="16">
        <f t="shared" si="23"/>
        <v>0</v>
      </c>
      <c r="W151" s="1"/>
      <c r="X151" s="1">
        <v>0</v>
      </c>
      <c r="Y151" s="14">
        <v>5944.78</v>
      </c>
      <c r="Z151" s="2">
        <v>0</v>
      </c>
      <c r="AA151" s="1">
        <v>2</v>
      </c>
      <c r="AB151" s="1">
        <v>0</v>
      </c>
      <c r="AC151" s="1">
        <v>0</v>
      </c>
      <c r="AD151" s="1">
        <v>26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42</v>
      </c>
      <c r="AX151" s="1">
        <v>58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23</v>
      </c>
      <c r="BH151" s="1">
        <v>13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>
      <c r="A152" s="1">
        <v>70123</v>
      </c>
      <c r="B152" s="1" t="s">
        <v>169</v>
      </c>
      <c r="C152" s="1">
        <v>6</v>
      </c>
      <c r="D152" s="1">
        <v>285</v>
      </c>
      <c r="E152" s="1" t="s">
        <v>64</v>
      </c>
      <c r="F152" s="1">
        <v>285</v>
      </c>
      <c r="G152" s="1" t="s">
        <v>64</v>
      </c>
      <c r="H152" s="2">
        <v>157.97</v>
      </c>
      <c r="I152" s="2">
        <v>947.82</v>
      </c>
      <c r="J152" s="10">
        <f t="shared" si="3"/>
        <v>0</v>
      </c>
      <c r="K152" s="11">
        <f t="shared" si="4"/>
        <v>0</v>
      </c>
      <c r="L152" s="1">
        <v>1.33</v>
      </c>
      <c r="M152" s="1">
        <v>0</v>
      </c>
      <c r="N152" s="16">
        <f t="shared" si="30"/>
        <v>0</v>
      </c>
      <c r="O152" s="1"/>
      <c r="P152" s="1">
        <v>3.17</v>
      </c>
      <c r="Q152" s="1">
        <v>0.17</v>
      </c>
      <c r="R152" s="24">
        <f t="shared" si="6"/>
        <v>0</v>
      </c>
      <c r="S152" s="5">
        <v>0</v>
      </c>
      <c r="T152" s="1">
        <v>1.58</v>
      </c>
      <c r="U152" s="1">
        <v>0.5</v>
      </c>
      <c r="V152" s="16">
        <f t="shared" si="23"/>
        <v>0</v>
      </c>
      <c r="W152" s="1"/>
      <c r="X152" s="1">
        <v>0</v>
      </c>
      <c r="Y152" s="14">
        <v>5765.9</v>
      </c>
      <c r="Z152" s="2">
        <v>631.88</v>
      </c>
      <c r="AA152" s="1">
        <v>0</v>
      </c>
      <c r="AB152" s="1">
        <v>0</v>
      </c>
      <c r="AC152" s="1">
        <v>5</v>
      </c>
      <c r="AD152" s="1">
        <v>6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17</v>
      </c>
      <c r="AV152" s="1">
        <v>4</v>
      </c>
      <c r="AW152" s="1">
        <v>0</v>
      </c>
      <c r="AX152" s="1">
        <v>0</v>
      </c>
      <c r="AY152" s="1">
        <v>1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9</v>
      </c>
      <c r="BF152" s="1">
        <v>1</v>
      </c>
      <c r="BG152" s="1">
        <v>0</v>
      </c>
      <c r="BH152" s="1">
        <v>0</v>
      </c>
      <c r="BI152" s="1">
        <v>3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>
      <c r="A153" s="1">
        <v>70112</v>
      </c>
      <c r="B153" s="1" t="s">
        <v>246</v>
      </c>
      <c r="C153" s="1">
        <v>18</v>
      </c>
      <c r="D153" s="1">
        <v>285</v>
      </c>
      <c r="E153" s="1" t="s">
        <v>64</v>
      </c>
      <c r="F153" s="1">
        <v>558</v>
      </c>
      <c r="G153" s="1" t="s">
        <v>67</v>
      </c>
      <c r="H153" s="2">
        <v>47.35</v>
      </c>
      <c r="I153" s="2">
        <v>852.3</v>
      </c>
      <c r="J153" s="10">
        <f t="shared" si="3"/>
        <v>2556.8999999999996</v>
      </c>
      <c r="K153" s="11">
        <f t="shared" si="4"/>
        <v>3</v>
      </c>
      <c r="L153" s="1">
        <v>2.94</v>
      </c>
      <c r="M153" s="1">
        <v>3.44</v>
      </c>
      <c r="N153" s="16">
        <f t="shared" si="30"/>
        <v>0</v>
      </c>
      <c r="O153" s="1"/>
      <c r="P153" s="1">
        <v>3.81</v>
      </c>
      <c r="Q153" s="1">
        <v>1.56</v>
      </c>
      <c r="R153" s="24">
        <f t="shared" si="6"/>
        <v>2556.8999999999996</v>
      </c>
      <c r="S153" s="5">
        <v>3</v>
      </c>
      <c r="T153" s="1">
        <v>0</v>
      </c>
      <c r="U153" s="1">
        <v>0</v>
      </c>
      <c r="V153" s="16">
        <f t="shared" si="23"/>
        <v>0</v>
      </c>
      <c r="W153" s="1"/>
      <c r="X153" s="1">
        <v>0</v>
      </c>
      <c r="Y153" s="14">
        <v>5753.02</v>
      </c>
      <c r="Z153" s="2">
        <v>4261.5</v>
      </c>
      <c r="AA153" s="1">
        <v>21</v>
      </c>
      <c r="AB153" s="1">
        <v>2</v>
      </c>
      <c r="AC153" s="1">
        <v>12</v>
      </c>
      <c r="AD153" s="1">
        <v>38</v>
      </c>
      <c r="AE153" s="1">
        <v>62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16</v>
      </c>
      <c r="AV153" s="1">
        <v>4</v>
      </c>
      <c r="AW153" s="1">
        <v>41</v>
      </c>
      <c r="AX153" s="1">
        <v>19</v>
      </c>
      <c r="AY153" s="1">
        <v>28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>
      <c r="A154" s="1">
        <v>70970</v>
      </c>
      <c r="B154" s="1" t="s">
        <v>237</v>
      </c>
      <c r="C154" s="1">
        <v>15</v>
      </c>
      <c r="D154" s="1">
        <v>285</v>
      </c>
      <c r="E154" s="1" t="s">
        <v>64</v>
      </c>
      <c r="F154" s="1">
        <v>562</v>
      </c>
      <c r="G154" s="1" t="s">
        <v>65</v>
      </c>
      <c r="H154" s="2">
        <v>28.82</v>
      </c>
      <c r="I154" s="2">
        <v>432.3</v>
      </c>
      <c r="J154" s="10">
        <f t="shared" si="3"/>
        <v>0</v>
      </c>
      <c r="K154" s="11">
        <f t="shared" si="4"/>
        <v>0</v>
      </c>
      <c r="L154" s="1">
        <v>2.4700000000000002</v>
      </c>
      <c r="M154" s="1">
        <v>0.93</v>
      </c>
      <c r="N154" s="16">
        <f t="shared" si="30"/>
        <v>0</v>
      </c>
      <c r="O154" s="1"/>
      <c r="P154" s="1">
        <v>6.03</v>
      </c>
      <c r="Q154" s="1">
        <v>5</v>
      </c>
      <c r="R154" s="24">
        <f t="shared" si="6"/>
        <v>0</v>
      </c>
      <c r="S154" s="5">
        <v>0</v>
      </c>
      <c r="T154" s="1">
        <v>4.57</v>
      </c>
      <c r="U154" s="1">
        <v>3</v>
      </c>
      <c r="V154" s="16">
        <f t="shared" si="23"/>
        <v>0</v>
      </c>
      <c r="W154" s="1"/>
      <c r="X154" s="1">
        <v>0</v>
      </c>
      <c r="Y154" s="14">
        <v>5648.72</v>
      </c>
      <c r="Z154" s="2">
        <v>2997.28</v>
      </c>
      <c r="AA154" s="1">
        <v>16</v>
      </c>
      <c r="AB154" s="1">
        <v>0</v>
      </c>
      <c r="AC154" s="1">
        <v>13</v>
      </c>
      <c r="AD154" s="1">
        <v>16</v>
      </c>
      <c r="AE154" s="1">
        <v>14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75</v>
      </c>
      <c r="AX154" s="1">
        <v>31</v>
      </c>
      <c r="AY154" s="1">
        <v>75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44</v>
      </c>
      <c r="BF154" s="1">
        <v>1</v>
      </c>
      <c r="BG154" s="1">
        <v>21</v>
      </c>
      <c r="BH154" s="1">
        <v>6</v>
      </c>
      <c r="BI154" s="1">
        <v>15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>
      <c r="A155" s="1">
        <v>70139</v>
      </c>
      <c r="B155" s="1" t="s">
        <v>259</v>
      </c>
      <c r="C155" s="1">
        <v>15</v>
      </c>
      <c r="D155" s="1">
        <v>285</v>
      </c>
      <c r="E155" s="1" t="s">
        <v>64</v>
      </c>
      <c r="F155" s="1">
        <v>562</v>
      </c>
      <c r="G155" s="1" t="s">
        <v>65</v>
      </c>
      <c r="H155" s="2">
        <v>28.82</v>
      </c>
      <c r="I155" s="2">
        <v>432.3</v>
      </c>
      <c r="J155" s="10">
        <f t="shared" si="3"/>
        <v>1296.9000000000001</v>
      </c>
      <c r="K155" s="11">
        <f t="shared" si="4"/>
        <v>3</v>
      </c>
      <c r="L155" s="1">
        <v>5.0999999999999996</v>
      </c>
      <c r="M155" s="1">
        <v>1.33</v>
      </c>
      <c r="N155" s="25">
        <f t="shared" si="30"/>
        <v>2</v>
      </c>
      <c r="O155" s="1"/>
      <c r="P155" s="1">
        <v>5.5</v>
      </c>
      <c r="Q155" s="1">
        <v>5</v>
      </c>
      <c r="R155" s="24">
        <f t="shared" si="6"/>
        <v>0</v>
      </c>
      <c r="S155" s="5">
        <v>0</v>
      </c>
      <c r="T155" s="1">
        <v>1.97</v>
      </c>
      <c r="U155" s="1">
        <v>7.0000000000000007E-2</v>
      </c>
      <c r="V155" s="16">
        <f t="shared" si="23"/>
        <v>1</v>
      </c>
      <c r="W155" s="1"/>
      <c r="X155" s="1">
        <v>0</v>
      </c>
      <c r="Y155" s="14">
        <v>5432.57</v>
      </c>
      <c r="Z155" s="2">
        <v>2766.72</v>
      </c>
      <c r="AA155" s="1">
        <v>28</v>
      </c>
      <c r="AB155" s="1">
        <v>2</v>
      </c>
      <c r="AC155" s="1">
        <v>37</v>
      </c>
      <c r="AD155" s="1">
        <v>21</v>
      </c>
      <c r="AE155" s="1">
        <v>20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58</v>
      </c>
      <c r="AX155" s="1">
        <v>49</v>
      </c>
      <c r="AY155" s="1">
        <v>75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19</v>
      </c>
      <c r="BH155" s="1">
        <v>21</v>
      </c>
      <c r="BI155" s="1">
        <v>1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>
      <c r="A156" s="1">
        <v>70185</v>
      </c>
      <c r="B156" s="1" t="s">
        <v>174</v>
      </c>
      <c r="C156" s="1">
        <v>40</v>
      </c>
      <c r="D156" s="1">
        <v>285</v>
      </c>
      <c r="E156" s="1" t="s">
        <v>64</v>
      </c>
      <c r="F156" s="1">
        <v>570</v>
      </c>
      <c r="G156" s="1" t="s">
        <v>72</v>
      </c>
      <c r="H156" s="2">
        <v>26.14</v>
      </c>
      <c r="I156" s="2">
        <v>1045.5999999999999</v>
      </c>
      <c r="J156" s="10">
        <f t="shared" si="3"/>
        <v>0</v>
      </c>
      <c r="K156" s="11">
        <f t="shared" si="4"/>
        <v>0</v>
      </c>
      <c r="L156" s="1">
        <v>4.84</v>
      </c>
      <c r="M156" s="1">
        <v>0</v>
      </c>
      <c r="N156" s="5">
        <v>0</v>
      </c>
      <c r="O156" s="1"/>
      <c r="P156" s="1">
        <v>0.02</v>
      </c>
      <c r="Q156" s="1">
        <v>0</v>
      </c>
      <c r="R156" s="24">
        <f t="shared" si="6"/>
        <v>0</v>
      </c>
      <c r="S156" s="5">
        <v>0</v>
      </c>
      <c r="T156" s="1">
        <v>0.28000000000000003</v>
      </c>
      <c r="U156" s="1">
        <v>0</v>
      </c>
      <c r="V156" s="16">
        <f t="shared" si="23"/>
        <v>0</v>
      </c>
      <c r="W156" s="1"/>
      <c r="X156" s="1">
        <v>0</v>
      </c>
      <c r="Y156" s="14">
        <v>5371.77</v>
      </c>
      <c r="Z156" s="2">
        <v>0</v>
      </c>
      <c r="AA156" s="1">
        <v>0</v>
      </c>
      <c r="AB156" s="1">
        <v>0</v>
      </c>
      <c r="AC156" s="1">
        <v>139</v>
      </c>
      <c r="AD156" s="1">
        <v>109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11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>
      <c r="A157" s="1">
        <v>70415</v>
      </c>
      <c r="B157" s="1" t="s">
        <v>350</v>
      </c>
      <c r="C157" s="1">
        <v>20</v>
      </c>
      <c r="D157" s="1">
        <v>285</v>
      </c>
      <c r="E157" s="1" t="s">
        <v>64</v>
      </c>
      <c r="F157" s="1">
        <v>285</v>
      </c>
      <c r="G157" s="1" t="s">
        <v>64</v>
      </c>
      <c r="H157" s="2">
        <v>76.3</v>
      </c>
      <c r="I157" s="2">
        <v>1526</v>
      </c>
      <c r="J157" s="10">
        <f t="shared" si="3"/>
        <v>12208</v>
      </c>
      <c r="K157" s="11">
        <f t="shared" si="4"/>
        <v>8</v>
      </c>
      <c r="L157" s="1">
        <v>1.65</v>
      </c>
      <c r="M157" s="1">
        <v>0</v>
      </c>
      <c r="N157" s="5">
        <v>3</v>
      </c>
      <c r="O157" s="1"/>
      <c r="P157" s="1">
        <v>0.38</v>
      </c>
      <c r="Q157" s="1">
        <v>0</v>
      </c>
      <c r="R157" s="24">
        <f t="shared" si="6"/>
        <v>7630</v>
      </c>
      <c r="S157" s="5">
        <v>5</v>
      </c>
      <c r="T157" s="1">
        <v>1.45</v>
      </c>
      <c r="U157" s="1">
        <v>0.25</v>
      </c>
      <c r="V157" s="16">
        <f t="shared" si="23"/>
        <v>0</v>
      </c>
      <c r="W157" s="1"/>
      <c r="X157" s="1">
        <v>0</v>
      </c>
      <c r="Y157" s="14">
        <v>5302.85</v>
      </c>
      <c r="Z157" s="2">
        <v>381.5</v>
      </c>
      <c r="AA157" s="1">
        <v>0</v>
      </c>
      <c r="AB157" s="1">
        <v>0</v>
      </c>
      <c r="AC157" s="1">
        <v>27</v>
      </c>
      <c r="AD157" s="1">
        <v>12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6</v>
      </c>
      <c r="AX157" s="1">
        <v>3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29</v>
      </c>
      <c r="BH157" s="1">
        <v>0</v>
      </c>
      <c r="BI157" s="1">
        <v>5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>
      <c r="A158" s="1">
        <v>70030</v>
      </c>
      <c r="B158" s="1" t="s">
        <v>280</v>
      </c>
      <c r="C158" s="1">
        <v>20</v>
      </c>
      <c r="D158" s="1">
        <v>285</v>
      </c>
      <c r="E158" s="1" t="s">
        <v>64</v>
      </c>
      <c r="F158" s="1">
        <v>558</v>
      </c>
      <c r="G158" s="1" t="s">
        <v>67</v>
      </c>
      <c r="H158" s="2">
        <v>86.35</v>
      </c>
      <c r="I158" s="2">
        <v>1727</v>
      </c>
      <c r="J158" s="10">
        <f t="shared" si="3"/>
        <v>8635</v>
      </c>
      <c r="K158" s="11">
        <f t="shared" si="4"/>
        <v>5</v>
      </c>
      <c r="L158" s="1">
        <v>1.05</v>
      </c>
      <c r="M158" s="1">
        <v>1.9</v>
      </c>
      <c r="N158" s="16">
        <f>MAX(0,(TRUNC((L158*0.75)-M158)))</f>
        <v>0</v>
      </c>
      <c r="O158" s="1"/>
      <c r="P158" s="1">
        <v>1.92</v>
      </c>
      <c r="Q158" s="1">
        <v>0</v>
      </c>
      <c r="R158" s="24">
        <f t="shared" si="6"/>
        <v>8635</v>
      </c>
      <c r="S158" s="5">
        <v>5</v>
      </c>
      <c r="T158" s="1">
        <v>0</v>
      </c>
      <c r="U158" s="1">
        <v>0</v>
      </c>
      <c r="V158" s="16">
        <f t="shared" si="23"/>
        <v>0</v>
      </c>
      <c r="W158" s="1"/>
      <c r="X158" s="1">
        <v>0</v>
      </c>
      <c r="Y158" s="14">
        <v>5137.82</v>
      </c>
      <c r="Z158" s="2">
        <v>3281.3</v>
      </c>
      <c r="AA158" s="1">
        <v>6</v>
      </c>
      <c r="AB158" s="1">
        <v>0</v>
      </c>
      <c r="AC158" s="1">
        <v>5</v>
      </c>
      <c r="AD158" s="1">
        <v>20</v>
      </c>
      <c r="AE158" s="1">
        <v>38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26</v>
      </c>
      <c r="AX158" s="1">
        <v>25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>
      <c r="A159" s="1">
        <v>70317</v>
      </c>
      <c r="B159" s="1" t="s">
        <v>337</v>
      </c>
      <c r="C159" s="1">
        <v>20</v>
      </c>
      <c r="D159" s="1">
        <v>285</v>
      </c>
      <c r="E159" s="1" t="s">
        <v>64</v>
      </c>
      <c r="F159" s="1">
        <v>558</v>
      </c>
      <c r="G159" s="1" t="s">
        <v>67</v>
      </c>
      <c r="H159" s="2">
        <v>30.66</v>
      </c>
      <c r="I159" s="2">
        <v>613.20000000000005</v>
      </c>
      <c r="J159" s="10">
        <f t="shared" si="3"/>
        <v>4292.4000000000005</v>
      </c>
      <c r="K159" s="11">
        <f t="shared" si="4"/>
        <v>7</v>
      </c>
      <c r="L159" s="1">
        <v>1.4</v>
      </c>
      <c r="M159" s="1">
        <v>0</v>
      </c>
      <c r="N159" s="5">
        <v>2</v>
      </c>
      <c r="O159" s="1"/>
      <c r="P159" s="1">
        <v>5.38</v>
      </c>
      <c r="Q159" s="1">
        <v>0</v>
      </c>
      <c r="R159" s="24">
        <f t="shared" si="6"/>
        <v>3066</v>
      </c>
      <c r="S159" s="5">
        <v>5</v>
      </c>
      <c r="T159" s="1">
        <v>0.98</v>
      </c>
      <c r="U159" s="1">
        <v>0</v>
      </c>
      <c r="V159" s="16">
        <f t="shared" si="23"/>
        <v>0</v>
      </c>
      <c r="W159" s="1"/>
      <c r="X159" s="1">
        <v>0</v>
      </c>
      <c r="Y159" s="15">
        <v>4752.3</v>
      </c>
      <c r="Z159" s="2">
        <v>0</v>
      </c>
      <c r="AA159" s="1">
        <v>0</v>
      </c>
      <c r="AB159" s="1">
        <v>0</v>
      </c>
      <c r="AC159" s="1">
        <v>28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100</v>
      </c>
      <c r="AX159" s="1">
        <v>15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14</v>
      </c>
      <c r="BH159" s="1">
        <v>11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>
      <c r="A160" s="1">
        <v>70033</v>
      </c>
      <c r="B160" s="1" t="s">
        <v>179</v>
      </c>
      <c r="C160" s="1">
        <v>18</v>
      </c>
      <c r="D160" s="1">
        <v>285</v>
      </c>
      <c r="E160" s="1" t="s">
        <v>64</v>
      </c>
      <c r="F160" s="1">
        <v>991</v>
      </c>
      <c r="G160" s="1" t="s">
        <v>141</v>
      </c>
      <c r="H160" s="2">
        <v>54.85</v>
      </c>
      <c r="I160" s="2">
        <v>987.3</v>
      </c>
      <c r="J160" s="10">
        <f t="shared" si="3"/>
        <v>0</v>
      </c>
      <c r="K160" s="11">
        <f t="shared" si="4"/>
        <v>0</v>
      </c>
      <c r="L160" s="1">
        <v>2.69</v>
      </c>
      <c r="M160" s="1">
        <v>5.56</v>
      </c>
      <c r="N160" s="16">
        <f t="shared" ref="N160:N161" si="31">MAX(0,(TRUNC((L160*0.75)-M160)))</f>
        <v>0</v>
      </c>
      <c r="O160" s="1"/>
      <c r="P160" s="1">
        <v>1.1399999999999999</v>
      </c>
      <c r="Q160" s="1">
        <v>5.94</v>
      </c>
      <c r="R160" s="24">
        <f t="shared" si="6"/>
        <v>0</v>
      </c>
      <c r="S160" s="5">
        <v>0</v>
      </c>
      <c r="T160" s="1">
        <v>0.89</v>
      </c>
      <c r="U160" s="1">
        <v>0.89</v>
      </c>
      <c r="V160" s="16">
        <f t="shared" si="23"/>
        <v>0</v>
      </c>
      <c r="W160" s="1"/>
      <c r="X160" s="1">
        <v>0</v>
      </c>
      <c r="Y160" s="15">
        <v>4662.25</v>
      </c>
      <c r="Z160" s="2">
        <v>12231.55</v>
      </c>
      <c r="AA160" s="1">
        <v>34</v>
      </c>
      <c r="AB160" s="1">
        <v>5</v>
      </c>
      <c r="AC160" s="1">
        <v>8</v>
      </c>
      <c r="AD160" s="1">
        <v>8</v>
      </c>
      <c r="AE160" s="1">
        <v>100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16</v>
      </c>
      <c r="AV160" s="1">
        <v>7</v>
      </c>
      <c r="AW160" s="1">
        <v>0</v>
      </c>
      <c r="AX160" s="1">
        <v>2</v>
      </c>
      <c r="AY160" s="1">
        <v>107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7</v>
      </c>
      <c r="BF160" s="1">
        <v>0</v>
      </c>
      <c r="BG160" s="1">
        <v>3</v>
      </c>
      <c r="BH160" s="1">
        <v>12</v>
      </c>
      <c r="BI160" s="1">
        <v>16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>
      <c r="A161" s="1">
        <v>70361</v>
      </c>
      <c r="B161" s="1" t="s">
        <v>271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30.07</v>
      </c>
      <c r="I161" s="2">
        <v>451.05</v>
      </c>
      <c r="J161" s="10">
        <f t="shared" si="3"/>
        <v>0</v>
      </c>
      <c r="K161" s="11">
        <f t="shared" si="4"/>
        <v>0</v>
      </c>
      <c r="L161" s="1">
        <v>2</v>
      </c>
      <c r="M161" s="1">
        <v>6.93</v>
      </c>
      <c r="N161" s="16">
        <f t="shared" si="31"/>
        <v>0</v>
      </c>
      <c r="O161" s="1"/>
      <c r="P161" s="1">
        <v>5.83</v>
      </c>
      <c r="Q161" s="1">
        <v>5</v>
      </c>
      <c r="R161" s="24">
        <f t="shared" si="6"/>
        <v>0</v>
      </c>
      <c r="S161" s="5">
        <v>0</v>
      </c>
      <c r="T161" s="1">
        <v>2.37</v>
      </c>
      <c r="U161" s="1">
        <v>1.53</v>
      </c>
      <c r="V161" s="16">
        <f t="shared" si="23"/>
        <v>0</v>
      </c>
      <c r="W161" s="1"/>
      <c r="X161" s="1">
        <v>0</v>
      </c>
      <c r="Y161" s="15">
        <v>4600.71</v>
      </c>
      <c r="Z161" s="2">
        <v>6074.14</v>
      </c>
      <c r="AA161" s="1">
        <v>14</v>
      </c>
      <c r="AB161" s="1">
        <v>2</v>
      </c>
      <c r="AC161" s="1">
        <v>8</v>
      </c>
      <c r="AD161" s="1">
        <v>14</v>
      </c>
      <c r="AE161" s="1">
        <v>104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75</v>
      </c>
      <c r="AX161" s="1">
        <v>25</v>
      </c>
      <c r="AY161" s="1">
        <v>75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3</v>
      </c>
      <c r="BF161" s="1">
        <v>0</v>
      </c>
      <c r="BG161" s="1">
        <v>27</v>
      </c>
      <c r="BH161" s="1">
        <v>11</v>
      </c>
      <c r="BI161" s="1">
        <v>23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>
      <c r="A162" s="1">
        <v>70981</v>
      </c>
      <c r="B162" s="1" t="s">
        <v>294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28.82</v>
      </c>
      <c r="I162" s="2">
        <v>432.3</v>
      </c>
      <c r="J162" s="10">
        <f t="shared" si="3"/>
        <v>1729.2</v>
      </c>
      <c r="K162" s="11">
        <f t="shared" si="4"/>
        <v>4</v>
      </c>
      <c r="L162" s="1">
        <v>2.1</v>
      </c>
      <c r="M162" s="1">
        <v>-0.13</v>
      </c>
      <c r="N162" s="20">
        <v>3</v>
      </c>
      <c r="O162" s="1"/>
      <c r="P162" s="1">
        <v>4.53</v>
      </c>
      <c r="Q162" s="1">
        <v>5</v>
      </c>
      <c r="R162" s="24">
        <f t="shared" si="6"/>
        <v>0</v>
      </c>
      <c r="S162" s="5">
        <v>0</v>
      </c>
      <c r="T162" s="1">
        <v>3.97</v>
      </c>
      <c r="U162" s="1">
        <v>1</v>
      </c>
      <c r="V162" s="16">
        <f t="shared" si="23"/>
        <v>1</v>
      </c>
      <c r="W162" s="1"/>
      <c r="X162" s="1">
        <v>0</v>
      </c>
      <c r="Y162" s="15">
        <v>4582.38</v>
      </c>
      <c r="Z162" s="2">
        <v>2536.16</v>
      </c>
      <c r="AA162" s="1">
        <v>2</v>
      </c>
      <c r="AB162" s="1">
        <v>0</v>
      </c>
      <c r="AC162" s="1">
        <v>25</v>
      </c>
      <c r="AD162" s="1">
        <v>9</v>
      </c>
      <c r="AE162" s="1">
        <v>-2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45</v>
      </c>
      <c r="AX162" s="1">
        <v>46</v>
      </c>
      <c r="AY162" s="1">
        <v>75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30</v>
      </c>
      <c r="BF162" s="1">
        <v>0</v>
      </c>
      <c r="BG162" s="1">
        <v>22</v>
      </c>
      <c r="BH162" s="1">
        <v>15</v>
      </c>
      <c r="BI162" s="1">
        <v>15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>
      <c r="A163" s="1">
        <v>70180</v>
      </c>
      <c r="B163" s="1" t="s">
        <v>319</v>
      </c>
      <c r="C163" s="1">
        <v>25</v>
      </c>
      <c r="D163" s="1">
        <v>285</v>
      </c>
      <c r="E163" s="1" t="s">
        <v>64</v>
      </c>
      <c r="F163" s="1">
        <v>35</v>
      </c>
      <c r="G163" s="1" t="s">
        <v>76</v>
      </c>
      <c r="H163" s="2">
        <v>43.63</v>
      </c>
      <c r="I163" s="2">
        <v>1090.75</v>
      </c>
      <c r="J163" s="10">
        <f t="shared" si="3"/>
        <v>5453.75</v>
      </c>
      <c r="K163" s="11">
        <f t="shared" si="4"/>
        <v>5</v>
      </c>
      <c r="L163" s="1">
        <v>0</v>
      </c>
      <c r="M163" s="1">
        <v>0</v>
      </c>
      <c r="N163" s="16">
        <f t="shared" ref="N163:N166" si="32">MAX(0,(TRUNC((L163*0.75)-M163)))</f>
        <v>0</v>
      </c>
      <c r="O163" s="1"/>
      <c r="P163" s="1">
        <v>3.44</v>
      </c>
      <c r="Q163" s="1">
        <v>0</v>
      </c>
      <c r="R163" s="24">
        <f t="shared" si="6"/>
        <v>5453.75</v>
      </c>
      <c r="S163" s="5">
        <v>5</v>
      </c>
      <c r="T163" s="1">
        <v>0.72</v>
      </c>
      <c r="U163" s="1">
        <v>0</v>
      </c>
      <c r="V163" s="16">
        <f t="shared" si="23"/>
        <v>0</v>
      </c>
      <c r="W163" s="1"/>
      <c r="X163" s="1">
        <v>0</v>
      </c>
      <c r="Y163" s="15">
        <v>4537.5200000000004</v>
      </c>
      <c r="Z163" s="2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66</v>
      </c>
      <c r="AX163" s="1">
        <v>40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15</v>
      </c>
      <c r="BH163" s="1">
        <v>6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>
      <c r="A164" s="1">
        <v>70969</v>
      </c>
      <c r="B164" s="1" t="s">
        <v>277</v>
      </c>
      <c r="C164" s="1">
        <v>12</v>
      </c>
      <c r="D164" s="1">
        <v>285</v>
      </c>
      <c r="E164" s="1" t="s">
        <v>64</v>
      </c>
      <c r="F164" s="1">
        <v>567</v>
      </c>
      <c r="G164" s="1" t="s">
        <v>74</v>
      </c>
      <c r="H164" s="2">
        <v>64.44</v>
      </c>
      <c r="I164" s="2">
        <v>773.28</v>
      </c>
      <c r="J164" s="10">
        <f t="shared" si="3"/>
        <v>0</v>
      </c>
      <c r="K164" s="11">
        <f t="shared" si="4"/>
        <v>0</v>
      </c>
      <c r="L164" s="1">
        <v>3.54</v>
      </c>
      <c r="M164" s="1">
        <v>4</v>
      </c>
      <c r="N164" s="16">
        <f t="shared" si="32"/>
        <v>0</v>
      </c>
      <c r="O164" s="1"/>
      <c r="P164" s="1">
        <v>1</v>
      </c>
      <c r="Q164" s="1">
        <v>0.75</v>
      </c>
      <c r="R164" s="24">
        <f t="shared" si="6"/>
        <v>0</v>
      </c>
      <c r="S164" s="5">
        <v>0</v>
      </c>
      <c r="T164" s="1">
        <v>1.21</v>
      </c>
      <c r="U164" s="1">
        <v>3.58</v>
      </c>
      <c r="V164" s="16">
        <f t="shared" si="23"/>
        <v>0</v>
      </c>
      <c r="W164" s="1"/>
      <c r="X164" s="1">
        <v>0</v>
      </c>
      <c r="Y164" s="15">
        <v>4446.3599999999997</v>
      </c>
      <c r="Z164" s="2">
        <v>6444</v>
      </c>
      <c r="AA164" s="1">
        <v>15</v>
      </c>
      <c r="AB164" s="1">
        <v>4</v>
      </c>
      <c r="AC164" s="1">
        <v>10</v>
      </c>
      <c r="AD164" s="1">
        <v>31</v>
      </c>
      <c r="AE164" s="1">
        <v>48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5</v>
      </c>
      <c r="AV164" s="1">
        <v>0</v>
      </c>
      <c r="AW164" s="1">
        <v>3</v>
      </c>
      <c r="AX164" s="1">
        <v>8</v>
      </c>
      <c r="AY164" s="1">
        <v>9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3</v>
      </c>
      <c r="BF164" s="1">
        <v>4</v>
      </c>
      <c r="BG164" s="1">
        <v>7</v>
      </c>
      <c r="BH164" s="1">
        <v>5</v>
      </c>
      <c r="BI164" s="1">
        <v>43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>
      <c r="A165" s="1">
        <v>70166</v>
      </c>
      <c r="B165" s="1" t="s">
        <v>201</v>
      </c>
      <c r="C165" s="1">
        <v>24</v>
      </c>
      <c r="D165" s="1">
        <v>285</v>
      </c>
      <c r="E165" s="1" t="s">
        <v>64</v>
      </c>
      <c r="F165" s="1">
        <v>570</v>
      </c>
      <c r="G165" s="1" t="s">
        <v>72</v>
      </c>
      <c r="H165" s="2">
        <v>40.15</v>
      </c>
      <c r="I165" s="2">
        <v>963.6</v>
      </c>
      <c r="J165" s="10">
        <f t="shared" si="3"/>
        <v>4818</v>
      </c>
      <c r="K165" s="11">
        <f t="shared" si="4"/>
        <v>5</v>
      </c>
      <c r="L165" s="1">
        <v>0.17</v>
      </c>
      <c r="M165" s="1">
        <v>0</v>
      </c>
      <c r="N165" s="16">
        <f t="shared" si="32"/>
        <v>0</v>
      </c>
      <c r="O165" s="1"/>
      <c r="P165" s="1">
        <v>4.29</v>
      </c>
      <c r="Q165" s="1">
        <v>0</v>
      </c>
      <c r="R165" s="24">
        <f t="shared" si="6"/>
        <v>4818</v>
      </c>
      <c r="S165" s="5">
        <v>5</v>
      </c>
      <c r="T165" s="1">
        <v>0</v>
      </c>
      <c r="U165" s="1">
        <v>0</v>
      </c>
      <c r="V165" s="16">
        <f t="shared" si="23"/>
        <v>0</v>
      </c>
      <c r="W165" s="1"/>
      <c r="X165" s="1">
        <v>0</v>
      </c>
      <c r="Y165" s="15">
        <v>4296.05</v>
      </c>
      <c r="Z165" s="2">
        <v>0</v>
      </c>
      <c r="AA165" s="1">
        <v>0</v>
      </c>
      <c r="AB165" s="1">
        <v>0</v>
      </c>
      <c r="AC165" s="1">
        <v>0</v>
      </c>
      <c r="AD165" s="1">
        <v>8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67</v>
      </c>
      <c r="AX165" s="1">
        <v>72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>
      <c r="A166" s="1">
        <v>70153</v>
      </c>
      <c r="B166" s="1" t="s">
        <v>186</v>
      </c>
      <c r="C166" s="1">
        <v>24</v>
      </c>
      <c r="D166" s="1">
        <v>285</v>
      </c>
      <c r="E166" s="1" t="s">
        <v>64</v>
      </c>
      <c r="F166" s="1">
        <v>974</v>
      </c>
      <c r="G166" s="1" t="s">
        <v>110</v>
      </c>
      <c r="H166" s="2">
        <v>44.36</v>
      </c>
      <c r="I166" s="2">
        <v>1064.6400000000001</v>
      </c>
      <c r="J166" s="10">
        <f t="shared" si="3"/>
        <v>0</v>
      </c>
      <c r="K166" s="11">
        <f t="shared" si="4"/>
        <v>0</v>
      </c>
      <c r="L166" s="1">
        <v>0.69</v>
      </c>
      <c r="M166" s="1">
        <v>0.25</v>
      </c>
      <c r="N166" s="16">
        <f t="shared" si="32"/>
        <v>0</v>
      </c>
      <c r="O166" s="1"/>
      <c r="P166" s="1">
        <v>2.42</v>
      </c>
      <c r="Q166" s="1">
        <v>3.33</v>
      </c>
      <c r="R166" s="24">
        <f t="shared" si="6"/>
        <v>0</v>
      </c>
      <c r="S166" s="5">
        <v>0</v>
      </c>
      <c r="T166" s="1">
        <v>0.79</v>
      </c>
      <c r="U166" s="1">
        <v>2.04</v>
      </c>
      <c r="V166" s="16">
        <f t="shared" si="23"/>
        <v>0</v>
      </c>
      <c r="W166" s="1"/>
      <c r="X166" s="1">
        <v>0</v>
      </c>
      <c r="Y166" s="15">
        <v>4147.66</v>
      </c>
      <c r="Z166" s="2">
        <v>5988.6</v>
      </c>
      <c r="AA166" s="1">
        <v>1</v>
      </c>
      <c r="AB166" s="1">
        <v>9</v>
      </c>
      <c r="AC166" s="1">
        <v>6</v>
      </c>
      <c r="AD166" s="1">
        <v>10</v>
      </c>
      <c r="AE166" s="1">
        <v>6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10</v>
      </c>
      <c r="AV166" s="1">
        <v>2</v>
      </c>
      <c r="AW166" s="1">
        <v>41</v>
      </c>
      <c r="AX166" s="1">
        <v>12</v>
      </c>
      <c r="AY166" s="1">
        <v>80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5</v>
      </c>
      <c r="BF166" s="1">
        <v>2</v>
      </c>
      <c r="BG166" s="1">
        <v>10</v>
      </c>
      <c r="BH166" s="1">
        <v>6</v>
      </c>
      <c r="BI166" s="1">
        <v>49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>
      <c r="A167" s="1">
        <v>70231</v>
      </c>
      <c r="B167" s="1" t="s">
        <v>331</v>
      </c>
      <c r="C167" s="1">
        <v>12</v>
      </c>
      <c r="D167" s="1">
        <v>285</v>
      </c>
      <c r="E167" s="1" t="s">
        <v>64</v>
      </c>
      <c r="F167" s="1">
        <v>558</v>
      </c>
      <c r="G167" s="1" t="s">
        <v>67</v>
      </c>
      <c r="H167" s="2">
        <v>66.930000000000007</v>
      </c>
      <c r="I167" s="2">
        <v>803.16</v>
      </c>
      <c r="J167" s="10">
        <f t="shared" si="3"/>
        <v>12047.4</v>
      </c>
      <c r="K167" s="11">
        <f t="shared" si="4"/>
        <v>15</v>
      </c>
      <c r="L167" s="1">
        <v>0</v>
      </c>
      <c r="M167" s="1">
        <v>0</v>
      </c>
      <c r="N167" s="5">
        <v>5</v>
      </c>
      <c r="O167" s="1"/>
      <c r="P167" s="1">
        <v>5</v>
      </c>
      <c r="Q167" s="1">
        <v>0</v>
      </c>
      <c r="R167" s="24">
        <f t="shared" si="6"/>
        <v>8031.5999999999995</v>
      </c>
      <c r="S167" s="5">
        <v>10</v>
      </c>
      <c r="T167" s="1">
        <v>0</v>
      </c>
      <c r="U167" s="1">
        <v>0</v>
      </c>
      <c r="V167" s="16">
        <f t="shared" si="23"/>
        <v>0</v>
      </c>
      <c r="W167" s="1"/>
      <c r="X167" s="1">
        <v>0</v>
      </c>
      <c r="Y167" s="15">
        <v>4015.8</v>
      </c>
      <c r="Z167" s="2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48</v>
      </c>
      <c r="AX167" s="1">
        <v>24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>
      <c r="A168" s="1">
        <v>70053</v>
      </c>
      <c r="B168" s="1" t="s">
        <v>249</v>
      </c>
      <c r="C168" s="1">
        <v>20</v>
      </c>
      <c r="D168" s="1">
        <v>285</v>
      </c>
      <c r="E168" s="1" t="s">
        <v>64</v>
      </c>
      <c r="F168" s="1">
        <v>573</v>
      </c>
      <c r="G168" s="1" t="s">
        <v>87</v>
      </c>
      <c r="H168" s="2">
        <v>38.04</v>
      </c>
      <c r="I168" s="2">
        <v>760.8</v>
      </c>
      <c r="J168" s="10">
        <f t="shared" si="3"/>
        <v>7608</v>
      </c>
      <c r="K168" s="11">
        <f t="shared" si="4"/>
        <v>10</v>
      </c>
      <c r="L168" s="1">
        <v>1.45</v>
      </c>
      <c r="M168" s="1">
        <v>0</v>
      </c>
      <c r="N168" s="21">
        <v>4</v>
      </c>
      <c r="O168" s="1"/>
      <c r="P168" s="1">
        <v>1.55</v>
      </c>
      <c r="Q168" s="1">
        <v>-0.05</v>
      </c>
      <c r="R168" s="24">
        <f t="shared" si="6"/>
        <v>3804</v>
      </c>
      <c r="S168" s="5">
        <v>5</v>
      </c>
      <c r="T168" s="1">
        <v>2.2000000000000002</v>
      </c>
      <c r="U168" s="1">
        <v>0</v>
      </c>
      <c r="V168" s="16">
        <f t="shared" si="23"/>
        <v>1</v>
      </c>
      <c r="W168" s="1"/>
      <c r="X168" s="1">
        <v>0</v>
      </c>
      <c r="Y168" s="15">
        <v>3956.16</v>
      </c>
      <c r="Z168" s="2">
        <v>-38.04</v>
      </c>
      <c r="AA168" s="1">
        <v>0</v>
      </c>
      <c r="AB168" s="1">
        <v>0</v>
      </c>
      <c r="AC168" s="1">
        <v>11</v>
      </c>
      <c r="AD168" s="1">
        <v>36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</v>
      </c>
      <c r="AV168" s="1">
        <v>0</v>
      </c>
      <c r="AW168" s="1">
        <v>10</v>
      </c>
      <c r="AX168" s="1">
        <v>40</v>
      </c>
      <c r="AY168" s="1">
        <v>-1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17</v>
      </c>
      <c r="BH168" s="1">
        <v>54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>
      <c r="A169" s="1">
        <v>70504</v>
      </c>
      <c r="B169" s="1" t="s">
        <v>254</v>
      </c>
      <c r="C169" s="1">
        <v>20</v>
      </c>
      <c r="D169" s="1">
        <v>285</v>
      </c>
      <c r="E169" s="1" t="s">
        <v>64</v>
      </c>
      <c r="F169" s="1">
        <v>991</v>
      </c>
      <c r="G169" s="1" t="s">
        <v>141</v>
      </c>
      <c r="H169" s="2">
        <v>62.57</v>
      </c>
      <c r="I169" s="2">
        <v>1251.4000000000001</v>
      </c>
      <c r="J169" s="10">
        <f t="shared" si="3"/>
        <v>0</v>
      </c>
      <c r="K169" s="11">
        <f t="shared" si="4"/>
        <v>0</v>
      </c>
      <c r="L169" s="1">
        <v>1.82</v>
      </c>
      <c r="M169" s="1">
        <v>-0.6</v>
      </c>
      <c r="N169" s="5">
        <v>0</v>
      </c>
      <c r="O169" s="1"/>
      <c r="P169" s="1">
        <v>1.25</v>
      </c>
      <c r="Q169" s="1">
        <v>-0.1</v>
      </c>
      <c r="R169" s="24">
        <f t="shared" si="6"/>
        <v>0</v>
      </c>
      <c r="S169" s="5">
        <v>0</v>
      </c>
      <c r="T169" s="1">
        <v>0</v>
      </c>
      <c r="U169" s="1">
        <v>0</v>
      </c>
      <c r="V169" s="16">
        <f t="shared" si="23"/>
        <v>0</v>
      </c>
      <c r="W169" s="1"/>
      <c r="X169" s="1">
        <v>0</v>
      </c>
      <c r="Y169" s="15">
        <v>3848.06</v>
      </c>
      <c r="Z169" s="2">
        <v>-875.98</v>
      </c>
      <c r="AA169" s="1">
        <v>12</v>
      </c>
      <c r="AB169" s="1">
        <v>0</v>
      </c>
      <c r="AC169" s="1">
        <v>17</v>
      </c>
      <c r="AD169" s="1">
        <v>15</v>
      </c>
      <c r="AE169" s="1">
        <v>-12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23</v>
      </c>
      <c r="AV169" s="1">
        <v>0</v>
      </c>
      <c r="AW169" s="1">
        <v>0</v>
      </c>
      <c r="AX169" s="1">
        <v>4</v>
      </c>
      <c r="AY169" s="1">
        <v>-2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>
      <c r="A170" s="1">
        <v>70018</v>
      </c>
      <c r="B170" s="1" t="s">
        <v>238</v>
      </c>
      <c r="C170" s="1">
        <v>20</v>
      </c>
      <c r="D170" s="1">
        <v>285</v>
      </c>
      <c r="E170" s="1" t="s">
        <v>64</v>
      </c>
      <c r="F170" s="1">
        <v>573</v>
      </c>
      <c r="G170" s="1" t="s">
        <v>87</v>
      </c>
      <c r="H170" s="2">
        <v>50.37</v>
      </c>
      <c r="I170" s="2">
        <v>1007.4</v>
      </c>
      <c r="J170" s="10">
        <f t="shared" si="3"/>
        <v>0</v>
      </c>
      <c r="K170" s="11">
        <f t="shared" si="4"/>
        <v>0</v>
      </c>
      <c r="L170" s="1">
        <v>1.25</v>
      </c>
      <c r="M170" s="1">
        <v>2.9</v>
      </c>
      <c r="N170" s="16">
        <f t="shared" ref="N170:N172" si="33">MAX(0,(TRUNC((L170*0.75)-M170)))</f>
        <v>0</v>
      </c>
      <c r="O170" s="1"/>
      <c r="P170" s="1">
        <v>1.98</v>
      </c>
      <c r="Q170" s="1">
        <v>4.25</v>
      </c>
      <c r="R170" s="24">
        <f t="shared" si="6"/>
        <v>0</v>
      </c>
      <c r="S170" s="5">
        <v>0</v>
      </c>
      <c r="T170" s="1">
        <v>0.45</v>
      </c>
      <c r="U170" s="1">
        <v>0</v>
      </c>
      <c r="V170" s="16">
        <f t="shared" si="23"/>
        <v>0</v>
      </c>
      <c r="W170" s="1"/>
      <c r="X170" s="1">
        <v>0</v>
      </c>
      <c r="Y170" s="15">
        <v>3702.2</v>
      </c>
      <c r="Z170" s="2">
        <v>7202.91</v>
      </c>
      <c r="AA170" s="1">
        <v>7</v>
      </c>
      <c r="AB170" s="1">
        <v>5</v>
      </c>
      <c r="AC170" s="1">
        <v>4</v>
      </c>
      <c r="AD170" s="1">
        <v>23</v>
      </c>
      <c r="AE170" s="1">
        <v>58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36</v>
      </c>
      <c r="AV170" s="1">
        <v>0</v>
      </c>
      <c r="AW170" s="1">
        <v>0</v>
      </c>
      <c r="AX170" s="1">
        <v>7</v>
      </c>
      <c r="AY170" s="1">
        <v>85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4</v>
      </c>
      <c r="BG170" s="1">
        <v>5</v>
      </c>
      <c r="BH170" s="1">
        <v>4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>
      <c r="A171" s="1">
        <v>70071</v>
      </c>
      <c r="B171" s="1" t="s">
        <v>285</v>
      </c>
      <c r="C171" s="1">
        <v>6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174.97</v>
      </c>
      <c r="I171" s="2">
        <v>1049.82</v>
      </c>
      <c r="J171" s="10">
        <f t="shared" si="3"/>
        <v>5249.0999999999995</v>
      </c>
      <c r="K171" s="11">
        <f t="shared" si="4"/>
        <v>5</v>
      </c>
      <c r="L171" s="1">
        <v>0.17</v>
      </c>
      <c r="M171" s="1">
        <v>0.33</v>
      </c>
      <c r="N171" s="16">
        <f t="shared" si="33"/>
        <v>0</v>
      </c>
      <c r="O171" s="1"/>
      <c r="P171" s="1">
        <v>2.42</v>
      </c>
      <c r="Q171" s="1">
        <v>0</v>
      </c>
      <c r="R171" s="24">
        <f t="shared" si="6"/>
        <v>5249.0999999999995</v>
      </c>
      <c r="S171" s="5">
        <v>5</v>
      </c>
      <c r="T171" s="1">
        <v>0.75</v>
      </c>
      <c r="U171" s="1">
        <v>5.67</v>
      </c>
      <c r="V171" s="16">
        <f t="shared" si="23"/>
        <v>0</v>
      </c>
      <c r="W171" s="1"/>
      <c r="X171" s="1">
        <v>0</v>
      </c>
      <c r="Y171" s="15">
        <v>3499.4</v>
      </c>
      <c r="Z171" s="2">
        <v>6298.92</v>
      </c>
      <c r="AA171" s="1">
        <v>0</v>
      </c>
      <c r="AB171" s="1">
        <v>0</v>
      </c>
      <c r="AC171" s="1">
        <v>1</v>
      </c>
      <c r="AD171" s="1">
        <v>0</v>
      </c>
      <c r="AE171" s="1">
        <v>2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12</v>
      </c>
      <c r="AX171" s="1">
        <v>5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1</v>
      </c>
      <c r="BF171" s="1">
        <v>0</v>
      </c>
      <c r="BG171" s="1">
        <v>2</v>
      </c>
      <c r="BH171" s="1">
        <v>3</v>
      </c>
      <c r="BI171" s="1">
        <v>34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>
      <c r="A172" s="1">
        <v>70082</v>
      </c>
      <c r="B172" s="1" t="s">
        <v>268</v>
      </c>
      <c r="C172" s="1">
        <v>24</v>
      </c>
      <c r="D172" s="1">
        <v>285</v>
      </c>
      <c r="E172" s="1" t="s">
        <v>64</v>
      </c>
      <c r="F172" s="1">
        <v>572</v>
      </c>
      <c r="G172" s="1" t="s">
        <v>269</v>
      </c>
      <c r="H172" s="2">
        <v>37.17</v>
      </c>
      <c r="I172" s="2">
        <v>892.08</v>
      </c>
      <c r="J172" s="10">
        <f t="shared" si="3"/>
        <v>8920.8000000000011</v>
      </c>
      <c r="K172" s="11">
        <f t="shared" si="4"/>
        <v>10</v>
      </c>
      <c r="L172" s="1">
        <v>0.08</v>
      </c>
      <c r="M172" s="1">
        <v>0</v>
      </c>
      <c r="N172" s="16">
        <f t="shared" si="33"/>
        <v>0</v>
      </c>
      <c r="O172" s="1"/>
      <c r="P172" s="1">
        <v>3.73</v>
      </c>
      <c r="Q172" s="1">
        <v>0</v>
      </c>
      <c r="R172" s="24">
        <f t="shared" si="6"/>
        <v>8920.8000000000011</v>
      </c>
      <c r="S172" s="5">
        <v>10</v>
      </c>
      <c r="T172" s="1">
        <v>0</v>
      </c>
      <c r="U172" s="1">
        <v>0</v>
      </c>
      <c r="V172" s="16">
        <f t="shared" si="23"/>
        <v>0</v>
      </c>
      <c r="W172" s="1"/>
      <c r="X172" s="1">
        <v>0</v>
      </c>
      <c r="Y172" s="15">
        <v>3401.06</v>
      </c>
      <c r="Z172" s="2">
        <v>0</v>
      </c>
      <c r="AA172" s="1">
        <v>0</v>
      </c>
      <c r="AB172" s="1">
        <v>0</v>
      </c>
      <c r="AC172" s="1">
        <v>2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50</v>
      </c>
      <c r="AX172" s="1">
        <v>79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>
      <c r="A173" s="1">
        <v>70141</v>
      </c>
      <c r="B173" s="1" t="s">
        <v>270</v>
      </c>
      <c r="C173" s="1">
        <v>15</v>
      </c>
      <c r="D173" s="1">
        <v>285</v>
      </c>
      <c r="E173" s="1" t="s">
        <v>64</v>
      </c>
      <c r="F173" s="1">
        <v>562</v>
      </c>
      <c r="G173" s="1" t="s">
        <v>65</v>
      </c>
      <c r="H173" s="2">
        <v>28.82</v>
      </c>
      <c r="I173" s="2">
        <v>432.3</v>
      </c>
      <c r="J173" s="10">
        <f t="shared" si="3"/>
        <v>2593.8000000000002</v>
      </c>
      <c r="K173" s="11">
        <f t="shared" si="4"/>
        <v>6</v>
      </c>
      <c r="L173" s="1">
        <v>3.13</v>
      </c>
      <c r="M173" s="1">
        <v>0.13</v>
      </c>
      <c r="N173" s="20">
        <v>5</v>
      </c>
      <c r="O173" s="1"/>
      <c r="P173" s="1">
        <v>1.93</v>
      </c>
      <c r="Q173" s="1">
        <v>3</v>
      </c>
      <c r="R173" s="24">
        <f t="shared" si="6"/>
        <v>0</v>
      </c>
      <c r="S173" s="5">
        <v>0</v>
      </c>
      <c r="T173" s="1">
        <v>2.73</v>
      </c>
      <c r="U173" s="1">
        <v>0.33</v>
      </c>
      <c r="V173" s="16">
        <f t="shared" si="23"/>
        <v>1</v>
      </c>
      <c r="W173" s="1"/>
      <c r="X173" s="1">
        <v>0</v>
      </c>
      <c r="Y173" s="15">
        <v>3371.94</v>
      </c>
      <c r="Z173" s="2">
        <v>1498.64</v>
      </c>
      <c r="AA173" s="1">
        <v>14</v>
      </c>
      <c r="AB173" s="1">
        <v>4</v>
      </c>
      <c r="AC173" s="1">
        <v>29</v>
      </c>
      <c r="AD173" s="1">
        <v>4</v>
      </c>
      <c r="AE173" s="1">
        <v>2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23</v>
      </c>
      <c r="AX173" s="1">
        <v>12</v>
      </c>
      <c r="AY173" s="1">
        <v>45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12</v>
      </c>
      <c r="BF173" s="1">
        <v>4</v>
      </c>
      <c r="BG173" s="1">
        <v>21</v>
      </c>
      <c r="BH173" s="1">
        <v>12</v>
      </c>
      <c r="BI173" s="1">
        <v>5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>
      <c r="A174" s="1">
        <v>70315</v>
      </c>
      <c r="B174" s="1" t="s">
        <v>244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28.82</v>
      </c>
      <c r="I174" s="2">
        <v>432.3</v>
      </c>
      <c r="J174" s="10">
        <f t="shared" si="3"/>
        <v>864.6</v>
      </c>
      <c r="K174" s="11">
        <f t="shared" si="4"/>
        <v>2</v>
      </c>
      <c r="L174" s="1">
        <v>1.97</v>
      </c>
      <c r="M174" s="1">
        <v>0.27</v>
      </c>
      <c r="N174" s="20">
        <v>2</v>
      </c>
      <c r="O174" s="1"/>
      <c r="P174" s="1">
        <v>2.97</v>
      </c>
      <c r="Q174" s="1">
        <v>3</v>
      </c>
      <c r="R174" s="24">
        <f t="shared" si="6"/>
        <v>0</v>
      </c>
      <c r="S174" s="5">
        <v>0</v>
      </c>
      <c r="T174" s="1">
        <v>2.7</v>
      </c>
      <c r="U174" s="1">
        <v>1.67</v>
      </c>
      <c r="V174" s="16">
        <f t="shared" si="23"/>
        <v>0</v>
      </c>
      <c r="W174" s="1"/>
      <c r="X174" s="1">
        <v>0</v>
      </c>
      <c r="Y174" s="15">
        <v>3299.89</v>
      </c>
      <c r="Z174" s="2">
        <v>2132.6799999999998</v>
      </c>
      <c r="AA174" s="1">
        <v>15</v>
      </c>
      <c r="AB174" s="1">
        <v>0</v>
      </c>
      <c r="AC174" s="1">
        <v>12</v>
      </c>
      <c r="AD174" s="1">
        <v>5</v>
      </c>
      <c r="AE174" s="1">
        <v>4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3</v>
      </c>
      <c r="AW174" s="1">
        <v>22</v>
      </c>
      <c r="AX174" s="1">
        <v>42</v>
      </c>
      <c r="AY174" s="1">
        <v>45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25</v>
      </c>
      <c r="BF174" s="1">
        <v>1</v>
      </c>
      <c r="BG174" s="1">
        <v>15</v>
      </c>
      <c r="BH174" s="1">
        <v>0</v>
      </c>
      <c r="BI174" s="1">
        <v>25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>
      <c r="A175" s="1">
        <v>70314</v>
      </c>
      <c r="B175" s="1" t="s">
        <v>286</v>
      </c>
      <c r="C175" s="1">
        <v>15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28.82</v>
      </c>
      <c r="I175" s="2">
        <v>432.3</v>
      </c>
      <c r="J175" s="10">
        <f t="shared" si="3"/>
        <v>2593.8000000000002</v>
      </c>
      <c r="K175" s="11">
        <f t="shared" si="4"/>
        <v>6</v>
      </c>
      <c r="L175" s="1">
        <v>1.37</v>
      </c>
      <c r="M175" s="1">
        <v>2.5299999999999998</v>
      </c>
      <c r="N175" s="16">
        <f t="shared" ref="N175:N176" si="34">MAX(0,(TRUNC((L175*0.75)-M175)))</f>
        <v>0</v>
      </c>
      <c r="O175" s="1"/>
      <c r="P175" s="1">
        <v>2.6</v>
      </c>
      <c r="Q175" s="1">
        <v>0</v>
      </c>
      <c r="R175" s="24">
        <f t="shared" si="6"/>
        <v>2161.5</v>
      </c>
      <c r="S175" s="5">
        <v>5</v>
      </c>
      <c r="T175" s="1">
        <v>3.57</v>
      </c>
      <c r="U175" s="1">
        <v>1.27</v>
      </c>
      <c r="V175" s="16">
        <f t="shared" si="23"/>
        <v>1</v>
      </c>
      <c r="W175" s="1"/>
      <c r="X175" s="1">
        <v>0</v>
      </c>
      <c r="Y175" s="15">
        <v>3256.66</v>
      </c>
      <c r="Z175" s="2">
        <v>1642.74</v>
      </c>
      <c r="AA175" s="1">
        <v>13</v>
      </c>
      <c r="AB175" s="1">
        <v>1</v>
      </c>
      <c r="AC175" s="1">
        <v>6</v>
      </c>
      <c r="AD175" s="1">
        <v>2</v>
      </c>
      <c r="AE175" s="1">
        <v>38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21</v>
      </c>
      <c r="AX175" s="1">
        <v>36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38</v>
      </c>
      <c r="BF175" s="1">
        <v>0</v>
      </c>
      <c r="BG175" s="1">
        <v>15</v>
      </c>
      <c r="BH175" s="1">
        <v>1</v>
      </c>
      <c r="BI175" s="1">
        <v>19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>
      <c r="A176" s="1">
        <v>70360</v>
      </c>
      <c r="B176" s="1" t="s">
        <v>245</v>
      </c>
      <c r="C176" s="1">
        <v>15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30.07</v>
      </c>
      <c r="I176" s="2">
        <v>451.05</v>
      </c>
      <c r="J176" s="10">
        <f t="shared" si="3"/>
        <v>0</v>
      </c>
      <c r="K176" s="11">
        <f t="shared" si="4"/>
        <v>0</v>
      </c>
      <c r="L176" s="1">
        <v>1.23</v>
      </c>
      <c r="M176" s="1">
        <v>0.4</v>
      </c>
      <c r="N176" s="16">
        <f t="shared" si="34"/>
        <v>0</v>
      </c>
      <c r="O176" s="1"/>
      <c r="P176" s="1">
        <v>5.7</v>
      </c>
      <c r="Q176" s="1">
        <v>5</v>
      </c>
      <c r="R176" s="24">
        <f t="shared" si="6"/>
        <v>0</v>
      </c>
      <c r="S176" s="5">
        <v>0</v>
      </c>
      <c r="T176" s="1">
        <v>0.13</v>
      </c>
      <c r="U176" s="1">
        <v>0</v>
      </c>
      <c r="V176" s="16">
        <f t="shared" si="23"/>
        <v>0</v>
      </c>
      <c r="W176" s="1"/>
      <c r="X176" s="1">
        <v>0</v>
      </c>
      <c r="Y176" s="15">
        <v>3187.42</v>
      </c>
      <c r="Z176" s="2">
        <v>2435.67</v>
      </c>
      <c r="AA176" s="1">
        <v>0</v>
      </c>
      <c r="AB176" s="1">
        <v>0</v>
      </c>
      <c r="AC176" s="1">
        <v>11</v>
      </c>
      <c r="AD176" s="1">
        <v>15</v>
      </c>
      <c r="AE176" s="1">
        <v>6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64</v>
      </c>
      <c r="AX176" s="1">
        <v>43</v>
      </c>
      <c r="AY176" s="1">
        <v>75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</v>
      </c>
      <c r="BH176" s="1">
        <v>2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>
      <c r="A177" s="1">
        <v>70316</v>
      </c>
      <c r="B177" s="1" t="s">
        <v>261</v>
      </c>
      <c r="C177" s="1">
        <v>15</v>
      </c>
      <c r="D177" s="1">
        <v>285</v>
      </c>
      <c r="E177" s="1" t="s">
        <v>64</v>
      </c>
      <c r="F177" s="1">
        <v>562</v>
      </c>
      <c r="G177" s="1" t="s">
        <v>65</v>
      </c>
      <c r="H177" s="2">
        <v>28.82</v>
      </c>
      <c r="I177" s="2">
        <v>432.3</v>
      </c>
      <c r="J177" s="10">
        <f t="shared" si="3"/>
        <v>1729.2</v>
      </c>
      <c r="K177" s="11">
        <f t="shared" si="4"/>
        <v>4</v>
      </c>
      <c r="L177" s="1">
        <v>1.5</v>
      </c>
      <c r="M177" s="1">
        <v>0</v>
      </c>
      <c r="N177" s="20">
        <v>3</v>
      </c>
      <c r="O177" s="1"/>
      <c r="P177" s="1">
        <v>3.47</v>
      </c>
      <c r="Q177" s="1">
        <v>5</v>
      </c>
      <c r="R177" s="24">
        <f t="shared" si="6"/>
        <v>0</v>
      </c>
      <c r="S177" s="5">
        <v>0</v>
      </c>
      <c r="T177" s="1">
        <v>2.33</v>
      </c>
      <c r="U177" s="1">
        <v>0</v>
      </c>
      <c r="V177" s="16">
        <f t="shared" si="23"/>
        <v>1</v>
      </c>
      <c r="W177" s="1"/>
      <c r="X177" s="1">
        <v>0</v>
      </c>
      <c r="Y177" s="15">
        <v>3155.79</v>
      </c>
      <c r="Z177" s="2">
        <v>2161.5</v>
      </c>
      <c r="AA177" s="1">
        <v>8</v>
      </c>
      <c r="AB177" s="1">
        <v>2</v>
      </c>
      <c r="AC177" s="1">
        <v>12</v>
      </c>
      <c r="AD177" s="1">
        <v>3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36</v>
      </c>
      <c r="AX177" s="1">
        <v>32</v>
      </c>
      <c r="AY177" s="1">
        <v>75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35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>
      <c r="A178" s="1">
        <v>70232</v>
      </c>
      <c r="B178" s="1" t="s">
        <v>234</v>
      </c>
      <c r="C178" s="1">
        <v>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61.49</v>
      </c>
      <c r="I178" s="2">
        <v>307.45</v>
      </c>
      <c r="J178" s="10">
        <f t="shared" si="3"/>
        <v>1537.25</v>
      </c>
      <c r="K178" s="11">
        <f t="shared" si="4"/>
        <v>5</v>
      </c>
      <c r="L178" s="1">
        <v>2.4</v>
      </c>
      <c r="M178" s="1">
        <v>-0.8</v>
      </c>
      <c r="N178" s="20">
        <v>5</v>
      </c>
      <c r="O178" s="1"/>
      <c r="P178" s="1">
        <v>5</v>
      </c>
      <c r="Q178" s="1">
        <v>5</v>
      </c>
      <c r="R178" s="24">
        <f t="shared" si="6"/>
        <v>0</v>
      </c>
      <c r="S178" s="5">
        <v>0</v>
      </c>
      <c r="T178" s="1">
        <v>2.8</v>
      </c>
      <c r="U178" s="1">
        <v>1.8</v>
      </c>
      <c r="V178" s="16">
        <f t="shared" si="23"/>
        <v>0</v>
      </c>
      <c r="W178" s="1"/>
      <c r="X178" s="1">
        <v>0</v>
      </c>
      <c r="Y178" s="15">
        <v>3135.99</v>
      </c>
      <c r="Z178" s="2">
        <v>1844.7</v>
      </c>
      <c r="AA178" s="1">
        <v>2</v>
      </c>
      <c r="AB178" s="1">
        <v>1</v>
      </c>
      <c r="AC178" s="1">
        <v>7</v>
      </c>
      <c r="AD178" s="1">
        <v>5</v>
      </c>
      <c r="AE178" s="1">
        <v>-4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20</v>
      </c>
      <c r="AX178" s="1">
        <v>10</v>
      </c>
      <c r="AY178" s="1">
        <v>25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6</v>
      </c>
      <c r="BF178" s="1">
        <v>1</v>
      </c>
      <c r="BG178" s="1">
        <v>6</v>
      </c>
      <c r="BH178" s="1">
        <v>3</v>
      </c>
      <c r="BI178" s="1">
        <v>9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>
      <c r="A179" s="1">
        <v>70105</v>
      </c>
      <c r="B179" s="1" t="s">
        <v>307</v>
      </c>
      <c r="C179" s="1">
        <v>4</v>
      </c>
      <c r="D179" s="1">
        <v>285</v>
      </c>
      <c r="E179" s="1" t="s">
        <v>64</v>
      </c>
      <c r="F179" s="1">
        <v>570</v>
      </c>
      <c r="G179" s="1" t="s">
        <v>72</v>
      </c>
      <c r="H179" s="2">
        <v>201.48</v>
      </c>
      <c r="I179" s="2">
        <v>805.92</v>
      </c>
      <c r="J179" s="10">
        <f t="shared" si="3"/>
        <v>2417.7599999999998</v>
      </c>
      <c r="K179" s="11">
        <f t="shared" si="4"/>
        <v>3</v>
      </c>
      <c r="L179" s="1">
        <v>0</v>
      </c>
      <c r="M179" s="1">
        <v>0</v>
      </c>
      <c r="N179" s="16">
        <f t="shared" ref="N179:N182" si="35">MAX(0,(TRUNC((L179*0.75)-M179)))</f>
        <v>0</v>
      </c>
      <c r="O179" s="1"/>
      <c r="P179" s="1">
        <v>2.62</v>
      </c>
      <c r="Q179" s="1">
        <v>0</v>
      </c>
      <c r="R179" s="24">
        <f t="shared" si="6"/>
        <v>2417.7599999999998</v>
      </c>
      <c r="S179" s="5">
        <v>3</v>
      </c>
      <c r="T179" s="1">
        <v>1</v>
      </c>
      <c r="U179" s="1">
        <v>0.25</v>
      </c>
      <c r="V179" s="16">
        <f t="shared" si="23"/>
        <v>0</v>
      </c>
      <c r="W179" s="1"/>
      <c r="X179" s="1">
        <v>0</v>
      </c>
      <c r="Y179" s="15">
        <v>2921.46</v>
      </c>
      <c r="Z179" s="2">
        <v>201.48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10</v>
      </c>
      <c r="AX179" s="1">
        <v>1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4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>
      <c r="A180" s="1">
        <v>70063</v>
      </c>
      <c r="B180" s="1" t="s">
        <v>198</v>
      </c>
      <c r="C180" s="1">
        <v>24</v>
      </c>
      <c r="D180" s="1">
        <v>285</v>
      </c>
      <c r="E180" s="1" t="s">
        <v>64</v>
      </c>
      <c r="F180" s="1">
        <v>565</v>
      </c>
      <c r="G180" s="1" t="s">
        <v>94</v>
      </c>
      <c r="H180" s="2">
        <v>34.74</v>
      </c>
      <c r="I180" s="2">
        <v>833.76</v>
      </c>
      <c r="J180" s="10">
        <f t="shared" si="3"/>
        <v>0</v>
      </c>
      <c r="K180" s="11">
        <f t="shared" si="4"/>
        <v>0</v>
      </c>
      <c r="L180" s="1">
        <v>0.52</v>
      </c>
      <c r="M180" s="1">
        <v>1.96</v>
      </c>
      <c r="N180" s="16">
        <f t="shared" si="35"/>
        <v>0</v>
      </c>
      <c r="O180" s="1"/>
      <c r="P180" s="1">
        <v>2.29</v>
      </c>
      <c r="Q180" s="1">
        <v>4</v>
      </c>
      <c r="R180" s="24">
        <f t="shared" si="6"/>
        <v>0</v>
      </c>
      <c r="S180" s="5">
        <v>0</v>
      </c>
      <c r="T180" s="1">
        <v>0.21</v>
      </c>
      <c r="U180" s="1">
        <v>2.38</v>
      </c>
      <c r="V180" s="16">
        <f t="shared" si="23"/>
        <v>0</v>
      </c>
      <c r="W180" s="1"/>
      <c r="X180" s="1">
        <v>0</v>
      </c>
      <c r="Y180" s="15">
        <v>2518.65</v>
      </c>
      <c r="Z180" s="2">
        <v>6948</v>
      </c>
      <c r="AA180" s="1">
        <v>12</v>
      </c>
      <c r="AB180" s="1">
        <v>1</v>
      </c>
      <c r="AC180" s="1">
        <v>0</v>
      </c>
      <c r="AD180" s="1">
        <v>0</v>
      </c>
      <c r="AE180" s="1">
        <v>47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21</v>
      </c>
      <c r="AV180" s="1">
        <v>10</v>
      </c>
      <c r="AW180" s="1">
        <v>21</v>
      </c>
      <c r="AX180" s="1">
        <v>16</v>
      </c>
      <c r="AY180" s="1">
        <v>96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3</v>
      </c>
      <c r="BH180" s="1">
        <v>2</v>
      </c>
      <c r="BI180" s="1">
        <v>57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>
      <c r="A181" s="1">
        <v>70075</v>
      </c>
      <c r="B181" s="1" t="s">
        <v>231</v>
      </c>
      <c r="C181" s="1">
        <v>25</v>
      </c>
      <c r="D181" s="1">
        <v>285</v>
      </c>
      <c r="E181" s="1" t="s">
        <v>64</v>
      </c>
      <c r="F181" s="1">
        <v>285</v>
      </c>
      <c r="G181" s="1" t="s">
        <v>64</v>
      </c>
      <c r="H181" s="2">
        <v>32.270000000000003</v>
      </c>
      <c r="I181" s="2">
        <v>806.75</v>
      </c>
      <c r="J181" s="10">
        <f t="shared" si="3"/>
        <v>0</v>
      </c>
      <c r="K181" s="11">
        <f t="shared" si="4"/>
        <v>0</v>
      </c>
      <c r="L181" s="1">
        <v>0.74</v>
      </c>
      <c r="M181" s="1">
        <v>0</v>
      </c>
      <c r="N181" s="16">
        <f t="shared" si="35"/>
        <v>0</v>
      </c>
      <c r="O181" s="1"/>
      <c r="P181" s="1">
        <v>2.2799999999999998</v>
      </c>
      <c r="Q181" s="1">
        <v>5.08</v>
      </c>
      <c r="R181" s="24">
        <f t="shared" si="6"/>
        <v>0</v>
      </c>
      <c r="S181" s="5">
        <v>0</v>
      </c>
      <c r="T181" s="1">
        <v>0</v>
      </c>
      <c r="U181" s="1">
        <v>0</v>
      </c>
      <c r="V181" s="16">
        <f t="shared" si="23"/>
        <v>0</v>
      </c>
      <c r="W181" s="1"/>
      <c r="X181" s="1">
        <v>0</v>
      </c>
      <c r="Y181" s="15">
        <v>2436.39</v>
      </c>
      <c r="Z181" s="2">
        <v>4098.29</v>
      </c>
      <c r="AA181" s="1">
        <v>0</v>
      </c>
      <c r="AB181" s="1">
        <v>0</v>
      </c>
      <c r="AC181" s="1">
        <v>17</v>
      </c>
      <c r="AD181" s="1">
        <v>3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16</v>
      </c>
      <c r="AV181" s="1">
        <v>9</v>
      </c>
      <c r="AW181" s="1">
        <v>31</v>
      </c>
      <c r="AX181" s="1">
        <v>11</v>
      </c>
      <c r="AY181" s="1">
        <v>127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>
      <c r="A182" s="1">
        <v>70264</v>
      </c>
      <c r="B182" s="1" t="s">
        <v>233</v>
      </c>
      <c r="C182" s="1">
        <v>20</v>
      </c>
      <c r="D182" s="1">
        <v>285</v>
      </c>
      <c r="E182" s="1" t="s">
        <v>64</v>
      </c>
      <c r="F182" s="1">
        <v>573</v>
      </c>
      <c r="G182" s="1" t="s">
        <v>87</v>
      </c>
      <c r="H182" s="2">
        <v>50.37</v>
      </c>
      <c r="I182" s="2">
        <v>1007.4</v>
      </c>
      <c r="J182" s="10">
        <f t="shared" si="3"/>
        <v>0</v>
      </c>
      <c r="K182" s="11">
        <f t="shared" si="4"/>
        <v>0</v>
      </c>
      <c r="L182" s="1">
        <v>0.3</v>
      </c>
      <c r="M182" s="1">
        <v>0.65</v>
      </c>
      <c r="N182" s="16">
        <f t="shared" si="35"/>
        <v>0</v>
      </c>
      <c r="O182" s="1"/>
      <c r="P182" s="1">
        <v>1.05</v>
      </c>
      <c r="Q182" s="1">
        <v>0.95</v>
      </c>
      <c r="R182" s="24">
        <f t="shared" si="6"/>
        <v>0</v>
      </c>
      <c r="S182" s="5">
        <v>0</v>
      </c>
      <c r="T182" s="1">
        <v>1.05</v>
      </c>
      <c r="U182" s="1">
        <v>2.15</v>
      </c>
      <c r="V182" s="16">
        <f t="shared" si="23"/>
        <v>0</v>
      </c>
      <c r="W182" s="1"/>
      <c r="X182" s="1">
        <v>0</v>
      </c>
      <c r="Y182" s="15">
        <v>2417.7600000000002</v>
      </c>
      <c r="Z182" s="2">
        <v>3777.75</v>
      </c>
      <c r="AA182" s="1">
        <v>6</v>
      </c>
      <c r="AB182" s="1">
        <v>0</v>
      </c>
      <c r="AC182" s="1">
        <v>0</v>
      </c>
      <c r="AD182" s="1">
        <v>0</v>
      </c>
      <c r="AE182" s="1">
        <v>13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21</v>
      </c>
      <c r="AV182" s="1">
        <v>0</v>
      </c>
      <c r="AW182" s="1">
        <v>0</v>
      </c>
      <c r="AX182" s="1">
        <v>0</v>
      </c>
      <c r="AY182" s="1">
        <v>19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13</v>
      </c>
      <c r="BF182" s="1">
        <v>2</v>
      </c>
      <c r="BG182" s="1">
        <v>5</v>
      </c>
      <c r="BH182" s="1">
        <v>4</v>
      </c>
      <c r="BI182" s="1">
        <v>43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>
      <c r="A183" s="1">
        <v>70350</v>
      </c>
      <c r="B183" s="1" t="s">
        <v>262</v>
      </c>
      <c r="C183" s="1">
        <v>5</v>
      </c>
      <c r="D183" s="1">
        <v>285</v>
      </c>
      <c r="E183" s="1" t="s">
        <v>64</v>
      </c>
      <c r="F183" s="1">
        <v>322</v>
      </c>
      <c r="G183" s="1" t="s">
        <v>167</v>
      </c>
      <c r="H183" s="2">
        <v>61.49</v>
      </c>
      <c r="I183" s="2">
        <v>307.45</v>
      </c>
      <c r="J183" s="10">
        <f t="shared" si="3"/>
        <v>1537.25</v>
      </c>
      <c r="K183" s="11">
        <f t="shared" si="4"/>
        <v>5</v>
      </c>
      <c r="L183" s="1">
        <v>2.2999999999999998</v>
      </c>
      <c r="M183" s="1">
        <v>0</v>
      </c>
      <c r="N183" s="20">
        <v>5</v>
      </c>
      <c r="O183" s="1"/>
      <c r="P183" s="1">
        <v>5.5</v>
      </c>
      <c r="Q183" s="1">
        <v>10</v>
      </c>
      <c r="R183" s="24">
        <f t="shared" si="6"/>
        <v>0</v>
      </c>
      <c r="S183" s="5">
        <v>0</v>
      </c>
      <c r="T183" s="1">
        <v>0</v>
      </c>
      <c r="U183" s="1">
        <v>0</v>
      </c>
      <c r="V183" s="16">
        <f t="shared" si="23"/>
        <v>0</v>
      </c>
      <c r="W183" s="1"/>
      <c r="X183" s="1">
        <v>0</v>
      </c>
      <c r="Y183" s="15">
        <v>2398.11</v>
      </c>
      <c r="Z183" s="2">
        <v>3074.5</v>
      </c>
      <c r="AA183" s="1">
        <v>0</v>
      </c>
      <c r="AB183" s="1">
        <v>0</v>
      </c>
      <c r="AC183" s="1">
        <v>4</v>
      </c>
      <c r="AD183" s="1">
        <v>15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20</v>
      </c>
      <c r="AX183" s="1">
        <v>15</v>
      </c>
      <c r="AY183" s="1">
        <v>50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>
      <c r="A184" s="1">
        <v>70351</v>
      </c>
      <c r="B184" s="1" t="s">
        <v>275</v>
      </c>
      <c r="C184" s="1">
        <v>5</v>
      </c>
      <c r="D184" s="1">
        <v>285</v>
      </c>
      <c r="E184" s="1" t="s">
        <v>64</v>
      </c>
      <c r="F184" s="1">
        <v>562</v>
      </c>
      <c r="G184" s="1" t="s">
        <v>65</v>
      </c>
      <c r="H184" s="2">
        <v>61.49</v>
      </c>
      <c r="I184" s="2">
        <v>307.45</v>
      </c>
      <c r="J184" s="10">
        <f t="shared" si="3"/>
        <v>922.34999999999991</v>
      </c>
      <c r="K184" s="11">
        <f t="shared" si="4"/>
        <v>3</v>
      </c>
      <c r="L184" s="1">
        <v>1.7</v>
      </c>
      <c r="M184" s="1">
        <v>-0.4</v>
      </c>
      <c r="N184" s="20">
        <v>3</v>
      </c>
      <c r="O184" s="1"/>
      <c r="P184" s="1">
        <v>4.4000000000000004</v>
      </c>
      <c r="Q184" s="1">
        <v>5</v>
      </c>
      <c r="R184" s="24">
        <f t="shared" si="6"/>
        <v>0</v>
      </c>
      <c r="S184" s="5">
        <v>0</v>
      </c>
      <c r="T184" s="1">
        <v>1.2</v>
      </c>
      <c r="U184" s="1">
        <v>0.8</v>
      </c>
      <c r="V184" s="16">
        <f t="shared" si="23"/>
        <v>0</v>
      </c>
      <c r="W184" s="1"/>
      <c r="X184" s="1">
        <v>0</v>
      </c>
      <c r="Y184" s="15">
        <v>2244.38</v>
      </c>
      <c r="Z184" s="2">
        <v>1660.23</v>
      </c>
      <c r="AA184" s="1">
        <v>3</v>
      </c>
      <c r="AB184" s="1">
        <v>0</v>
      </c>
      <c r="AC184" s="1">
        <v>5</v>
      </c>
      <c r="AD184" s="1">
        <v>1</v>
      </c>
      <c r="AE184" s="1">
        <v>-2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15</v>
      </c>
      <c r="AX184" s="1">
        <v>14</v>
      </c>
      <c r="AY184" s="1">
        <v>25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6</v>
      </c>
      <c r="BH184" s="1">
        <v>0</v>
      </c>
      <c r="BI184" s="1">
        <v>4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>
      <c r="A185" s="1">
        <v>70266</v>
      </c>
      <c r="B185" s="1" t="s">
        <v>335</v>
      </c>
      <c r="C185" s="1">
        <v>24</v>
      </c>
      <c r="D185" s="1">
        <v>285</v>
      </c>
      <c r="E185" s="1" t="s">
        <v>64</v>
      </c>
      <c r="F185" s="1">
        <v>558</v>
      </c>
      <c r="G185" s="1" t="s">
        <v>67</v>
      </c>
      <c r="H185" s="2">
        <v>45.624299999999998</v>
      </c>
      <c r="I185" s="2">
        <v>1094.9831999999999</v>
      </c>
      <c r="J185" s="10">
        <f t="shared" si="3"/>
        <v>0</v>
      </c>
      <c r="K185" s="11">
        <f t="shared" si="4"/>
        <v>0</v>
      </c>
      <c r="L185" s="1">
        <v>0.62</v>
      </c>
      <c r="M185" s="1">
        <v>0</v>
      </c>
      <c r="N185" s="16">
        <f t="shared" ref="N185:N189" si="36">MAX(0,(TRUNC((L185*0.75)-M185)))</f>
        <v>0</v>
      </c>
      <c r="O185" s="1"/>
      <c r="P185" s="1">
        <v>1.35</v>
      </c>
      <c r="Q185" s="1">
        <v>3</v>
      </c>
      <c r="R185" s="24">
        <f t="shared" si="6"/>
        <v>0</v>
      </c>
      <c r="S185" s="5">
        <v>0</v>
      </c>
      <c r="T185" s="1">
        <v>0</v>
      </c>
      <c r="U185" s="1">
        <v>0.62</v>
      </c>
      <c r="V185" s="16">
        <f t="shared" si="23"/>
        <v>0</v>
      </c>
      <c r="W185" s="1"/>
      <c r="X185" s="1">
        <v>0</v>
      </c>
      <c r="Y185" s="15">
        <v>2167.15</v>
      </c>
      <c r="Z185" s="2">
        <v>3969.31</v>
      </c>
      <c r="AA185" s="1">
        <v>12</v>
      </c>
      <c r="AB185" s="1">
        <v>0</v>
      </c>
      <c r="AC185" s="1">
        <v>0</v>
      </c>
      <c r="AD185" s="1">
        <v>6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20</v>
      </c>
      <c r="AX185" s="1">
        <v>25</v>
      </c>
      <c r="AY185" s="1">
        <v>72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15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>
      <c r="A186" s="1">
        <v>70978</v>
      </c>
      <c r="B186" s="1" t="s">
        <v>265</v>
      </c>
      <c r="C186" s="1">
        <v>16</v>
      </c>
      <c r="D186" s="1">
        <v>285</v>
      </c>
      <c r="E186" s="1" t="s">
        <v>64</v>
      </c>
      <c r="F186" s="1">
        <v>998</v>
      </c>
      <c r="G186" s="1" t="s">
        <v>266</v>
      </c>
      <c r="H186" s="2">
        <v>84.48</v>
      </c>
      <c r="I186" s="2">
        <v>1351.68</v>
      </c>
      <c r="J186" s="10">
        <f t="shared" si="3"/>
        <v>0</v>
      </c>
      <c r="K186" s="11">
        <f t="shared" si="4"/>
        <v>0</v>
      </c>
      <c r="L186" s="1">
        <v>0.72</v>
      </c>
      <c r="M186" s="1">
        <v>1.25</v>
      </c>
      <c r="N186" s="16">
        <f t="shared" si="36"/>
        <v>0</v>
      </c>
      <c r="O186" s="1"/>
      <c r="P186" s="1">
        <v>0.88</v>
      </c>
      <c r="Q186" s="1">
        <v>2.88</v>
      </c>
      <c r="R186" s="24">
        <f t="shared" si="6"/>
        <v>0</v>
      </c>
      <c r="S186" s="5">
        <v>0</v>
      </c>
      <c r="T186" s="1">
        <v>0</v>
      </c>
      <c r="U186" s="1">
        <v>0</v>
      </c>
      <c r="V186" s="16">
        <f t="shared" si="23"/>
        <v>0</v>
      </c>
      <c r="W186" s="1"/>
      <c r="X186" s="1">
        <v>0</v>
      </c>
      <c r="Y186" s="15">
        <v>2154.2399999999998</v>
      </c>
      <c r="Z186" s="2">
        <v>5575.68</v>
      </c>
      <c r="AA186" s="1">
        <v>4</v>
      </c>
      <c r="AB186" s="1">
        <v>1</v>
      </c>
      <c r="AC186" s="1">
        <v>4</v>
      </c>
      <c r="AD186" s="1">
        <v>6</v>
      </c>
      <c r="AE186" s="1">
        <v>20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5</v>
      </c>
      <c r="AV186" s="1">
        <v>1</v>
      </c>
      <c r="AW186" s="1">
        <v>0</v>
      </c>
      <c r="AX186" s="1">
        <v>17</v>
      </c>
      <c r="AY186" s="1">
        <v>46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>
      <c r="A187" s="1">
        <v>70251</v>
      </c>
      <c r="B187" s="1" t="s">
        <v>251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30.07</v>
      </c>
      <c r="I187" s="2">
        <v>451.05</v>
      </c>
      <c r="J187" s="10">
        <f t="shared" si="3"/>
        <v>4510.5</v>
      </c>
      <c r="K187" s="11">
        <f t="shared" si="4"/>
        <v>10</v>
      </c>
      <c r="L187" s="1">
        <v>0.43</v>
      </c>
      <c r="M187" s="1">
        <v>1.4</v>
      </c>
      <c r="N187" s="16">
        <f t="shared" si="36"/>
        <v>0</v>
      </c>
      <c r="O187" s="1"/>
      <c r="P187" s="1">
        <v>2.4300000000000002</v>
      </c>
      <c r="Q187" s="1">
        <v>0</v>
      </c>
      <c r="R187" s="24">
        <f t="shared" si="6"/>
        <v>4510.5</v>
      </c>
      <c r="S187" s="5">
        <v>10</v>
      </c>
      <c r="T187" s="1">
        <v>1.7</v>
      </c>
      <c r="U187" s="1">
        <v>0.53</v>
      </c>
      <c r="V187" s="16">
        <f t="shared" si="23"/>
        <v>0</v>
      </c>
      <c r="W187" s="1"/>
      <c r="X187" s="1">
        <v>0</v>
      </c>
      <c r="Y187" s="15">
        <v>2059.8000000000002</v>
      </c>
      <c r="Z187" s="2">
        <v>872.03</v>
      </c>
      <c r="AA187" s="1">
        <v>0</v>
      </c>
      <c r="AB187" s="1">
        <v>0</v>
      </c>
      <c r="AC187" s="1">
        <v>6</v>
      </c>
      <c r="AD187" s="1">
        <v>1</v>
      </c>
      <c r="AE187" s="1">
        <v>21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1</v>
      </c>
      <c r="AW187" s="1">
        <v>30</v>
      </c>
      <c r="AX187" s="1">
        <v>12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24</v>
      </c>
      <c r="BF187" s="1">
        <v>1</v>
      </c>
      <c r="BG187" s="1">
        <v>1</v>
      </c>
      <c r="BH187" s="1">
        <v>0</v>
      </c>
      <c r="BI187" s="1">
        <v>8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>
      <c r="A188" s="1">
        <v>70118</v>
      </c>
      <c r="B188" s="1" t="s">
        <v>310</v>
      </c>
      <c r="C188" s="1">
        <v>25</v>
      </c>
      <c r="D188" s="1">
        <v>285</v>
      </c>
      <c r="E188" s="1" t="s">
        <v>64</v>
      </c>
      <c r="F188" s="1">
        <v>558</v>
      </c>
      <c r="G188" s="1" t="s">
        <v>67</v>
      </c>
      <c r="H188" s="2">
        <v>74.86</v>
      </c>
      <c r="I188" s="2">
        <v>1871.5</v>
      </c>
      <c r="J188" s="10">
        <f t="shared" si="3"/>
        <v>0</v>
      </c>
      <c r="K188" s="11">
        <f t="shared" si="4"/>
        <v>0</v>
      </c>
      <c r="L188" s="1">
        <v>0.92</v>
      </c>
      <c r="M188" s="1">
        <v>0</v>
      </c>
      <c r="N188" s="16">
        <f t="shared" si="36"/>
        <v>0</v>
      </c>
      <c r="O188" s="1"/>
      <c r="P188" s="1">
        <v>0.04</v>
      </c>
      <c r="Q188" s="1">
        <v>0</v>
      </c>
      <c r="R188" s="24">
        <f t="shared" si="6"/>
        <v>0</v>
      </c>
      <c r="S188" s="5">
        <v>0</v>
      </c>
      <c r="T188" s="1">
        <v>0</v>
      </c>
      <c r="U188" s="1">
        <v>0</v>
      </c>
      <c r="V188" s="16">
        <f t="shared" si="23"/>
        <v>0</v>
      </c>
      <c r="W188" s="1"/>
      <c r="X188" s="1">
        <v>0</v>
      </c>
      <c r="Y188" s="15">
        <v>1796.64</v>
      </c>
      <c r="Z188" s="2">
        <v>0</v>
      </c>
      <c r="AA188" s="1">
        <v>0</v>
      </c>
      <c r="AB188" s="1">
        <v>0</v>
      </c>
      <c r="AC188" s="1">
        <v>13</v>
      </c>
      <c r="AD188" s="1">
        <v>20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1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>
      <c r="A189" s="1">
        <v>70501</v>
      </c>
      <c r="B189" s="1" t="s">
        <v>190</v>
      </c>
      <c r="C189" s="1">
        <v>24</v>
      </c>
      <c r="D189" s="1">
        <v>285</v>
      </c>
      <c r="E189" s="1" t="s">
        <v>64</v>
      </c>
      <c r="F189" s="1">
        <v>974</v>
      </c>
      <c r="G189" s="1" t="s">
        <v>110</v>
      </c>
      <c r="H189" s="2">
        <v>36.130099999999999</v>
      </c>
      <c r="I189" s="2">
        <v>867.12239999999997</v>
      </c>
      <c r="J189" s="10">
        <f t="shared" si="3"/>
        <v>4335.6120000000001</v>
      </c>
      <c r="K189" s="11">
        <f t="shared" si="4"/>
        <v>5</v>
      </c>
      <c r="L189" s="1">
        <v>0</v>
      </c>
      <c r="M189" s="1">
        <v>0</v>
      </c>
      <c r="N189" s="16">
        <f t="shared" si="36"/>
        <v>0</v>
      </c>
      <c r="O189" s="1"/>
      <c r="P189" s="1">
        <v>1.56</v>
      </c>
      <c r="Q189" s="1">
        <v>0</v>
      </c>
      <c r="R189" s="24">
        <f t="shared" si="6"/>
        <v>4335.6120000000001</v>
      </c>
      <c r="S189" s="5">
        <v>5</v>
      </c>
      <c r="T189" s="1">
        <v>0.48</v>
      </c>
      <c r="U189" s="1">
        <v>2.25</v>
      </c>
      <c r="V189" s="16">
        <f t="shared" si="23"/>
        <v>0</v>
      </c>
      <c r="W189" s="1"/>
      <c r="X189" s="1">
        <v>0</v>
      </c>
      <c r="Y189" s="15">
        <v>1770.37</v>
      </c>
      <c r="Z189" s="2">
        <v>1951.03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36</v>
      </c>
      <c r="AX189" s="1">
        <v>3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11</v>
      </c>
      <c r="BF189" s="1">
        <v>1</v>
      </c>
      <c r="BG189" s="1">
        <v>0</v>
      </c>
      <c r="BH189" s="1">
        <v>0</v>
      </c>
      <c r="BI189" s="1">
        <v>54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>
      <c r="A190" s="1">
        <v>70507</v>
      </c>
      <c r="B190" s="1" t="s">
        <v>352</v>
      </c>
      <c r="C190" s="1">
        <v>12</v>
      </c>
      <c r="D190" s="1">
        <v>285</v>
      </c>
      <c r="E190" s="1" t="s">
        <v>64</v>
      </c>
      <c r="F190" s="1">
        <v>573</v>
      </c>
      <c r="G190" s="1" t="s">
        <v>87</v>
      </c>
      <c r="H190" s="2">
        <v>46.76</v>
      </c>
      <c r="I190" s="2">
        <v>561.12</v>
      </c>
      <c r="J190" s="10">
        <f t="shared" si="3"/>
        <v>2805.6</v>
      </c>
      <c r="K190" s="11">
        <f t="shared" si="4"/>
        <v>5</v>
      </c>
      <c r="L190" s="1">
        <v>1.96</v>
      </c>
      <c r="M190" s="1">
        <v>0</v>
      </c>
      <c r="N190" s="20">
        <v>2</v>
      </c>
      <c r="O190" s="1"/>
      <c r="P190" s="1">
        <v>0.96</v>
      </c>
      <c r="Q190" s="1">
        <v>0</v>
      </c>
      <c r="R190" s="24">
        <f t="shared" si="6"/>
        <v>1683.3600000000001</v>
      </c>
      <c r="S190" s="5">
        <v>3</v>
      </c>
      <c r="T190" s="1">
        <v>0.21</v>
      </c>
      <c r="U190" s="1">
        <v>0</v>
      </c>
      <c r="V190" s="16">
        <f t="shared" si="23"/>
        <v>0</v>
      </c>
      <c r="W190" s="1"/>
      <c r="X190" s="1">
        <v>0</v>
      </c>
      <c r="Y190" s="15">
        <v>1753.5</v>
      </c>
      <c r="Z190" s="2">
        <v>0</v>
      </c>
      <c r="AA190" s="1">
        <v>0</v>
      </c>
      <c r="AB190" s="1">
        <v>0</v>
      </c>
      <c r="AC190" s="1">
        <v>21</v>
      </c>
      <c r="AD190" s="1">
        <v>5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8</v>
      </c>
      <c r="AX190" s="1">
        <v>7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2</v>
      </c>
      <c r="BH190" s="1">
        <v>1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>
      <c r="A191" s="1">
        <v>70115</v>
      </c>
      <c r="B191" s="1" t="s">
        <v>241</v>
      </c>
      <c r="C191" s="1">
        <v>30</v>
      </c>
      <c r="D191" s="1">
        <v>285</v>
      </c>
      <c r="E191" s="1" t="s">
        <v>64</v>
      </c>
      <c r="F191" s="1">
        <v>573</v>
      </c>
      <c r="G191" s="1" t="s">
        <v>87</v>
      </c>
      <c r="H191" s="2">
        <v>29.93</v>
      </c>
      <c r="I191" s="2">
        <v>897.9</v>
      </c>
      <c r="J191" s="10">
        <f t="shared" si="3"/>
        <v>0</v>
      </c>
      <c r="K191" s="11">
        <f t="shared" si="4"/>
        <v>0</v>
      </c>
      <c r="L191" s="1">
        <v>0.35</v>
      </c>
      <c r="M191" s="1">
        <v>0</v>
      </c>
      <c r="N191" s="16">
        <f>MAX(0,(TRUNC((L191*0.75)-M191)))</f>
        <v>0</v>
      </c>
      <c r="O191" s="1"/>
      <c r="P191" s="1">
        <v>1.32</v>
      </c>
      <c r="Q191" s="1">
        <v>0</v>
      </c>
      <c r="R191" s="24">
        <f t="shared" si="6"/>
        <v>0</v>
      </c>
      <c r="S191" s="5">
        <v>0</v>
      </c>
      <c r="T191" s="1">
        <v>0.28000000000000003</v>
      </c>
      <c r="U191" s="1">
        <v>7.0000000000000007E-2</v>
      </c>
      <c r="V191" s="16">
        <f t="shared" si="23"/>
        <v>0</v>
      </c>
      <c r="W191" s="1"/>
      <c r="X191" s="1">
        <v>0</v>
      </c>
      <c r="Y191" s="15">
        <v>1750.9</v>
      </c>
      <c r="Z191" s="2">
        <v>59.86</v>
      </c>
      <c r="AA191" s="1">
        <v>0</v>
      </c>
      <c r="AB191" s="1">
        <v>0</v>
      </c>
      <c r="AC191" s="1">
        <v>8</v>
      </c>
      <c r="AD191" s="1">
        <v>5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33</v>
      </c>
      <c r="AX191" s="1">
        <v>13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3</v>
      </c>
      <c r="BF191" s="1">
        <v>2</v>
      </c>
      <c r="BG191" s="1">
        <v>2</v>
      </c>
      <c r="BH191" s="1">
        <v>5</v>
      </c>
      <c r="BI191" s="1">
        <v>2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>
      <c r="A192" s="1">
        <v>79159</v>
      </c>
      <c r="B192" s="1" t="s">
        <v>358</v>
      </c>
      <c r="C192" s="1">
        <v>24</v>
      </c>
      <c r="D192" s="1">
        <v>285</v>
      </c>
      <c r="E192" s="1" t="s">
        <v>64</v>
      </c>
      <c r="F192" s="1">
        <v>285</v>
      </c>
      <c r="G192" s="1" t="s">
        <v>64</v>
      </c>
      <c r="H192" s="2">
        <v>37.53</v>
      </c>
      <c r="I192" s="2">
        <v>900.72</v>
      </c>
      <c r="J192" s="10">
        <f t="shared" si="3"/>
        <v>0</v>
      </c>
      <c r="K192" s="11">
        <f t="shared" si="4"/>
        <v>0</v>
      </c>
      <c r="L192" s="1">
        <v>1.77</v>
      </c>
      <c r="M192" s="1">
        <v>0</v>
      </c>
      <c r="N192" s="5">
        <v>0</v>
      </c>
      <c r="O192" s="1"/>
      <c r="P192" s="1">
        <v>0</v>
      </c>
      <c r="Q192" s="1">
        <v>0</v>
      </c>
      <c r="R192" s="24">
        <f t="shared" si="6"/>
        <v>0</v>
      </c>
      <c r="S192" s="5">
        <f>P192*0.6-Q192</f>
        <v>0</v>
      </c>
      <c r="T192" s="1">
        <v>0.12</v>
      </c>
      <c r="U192" s="1">
        <v>0.75</v>
      </c>
      <c r="V192" s="16">
        <f t="shared" si="23"/>
        <v>0</v>
      </c>
      <c r="W192" s="1"/>
      <c r="X192" s="1">
        <v>0</v>
      </c>
      <c r="Y192" s="15">
        <v>1707.62</v>
      </c>
      <c r="Z192" s="2">
        <v>675.54</v>
      </c>
      <c r="AA192" s="1">
        <v>0</v>
      </c>
      <c r="AB192" s="1">
        <v>0</v>
      </c>
      <c r="AC192" s="1">
        <v>23</v>
      </c>
      <c r="AD192" s="1">
        <v>39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3</v>
      </c>
      <c r="BF192" s="1">
        <v>0</v>
      </c>
      <c r="BG192" s="1">
        <v>0</v>
      </c>
      <c r="BH192" s="1">
        <v>0</v>
      </c>
      <c r="BI192" s="1">
        <v>18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>
      <c r="A193" s="1">
        <v>70114</v>
      </c>
      <c r="B193" s="1" t="s">
        <v>309</v>
      </c>
      <c r="C193" s="1">
        <v>16</v>
      </c>
      <c r="D193" s="1">
        <v>285</v>
      </c>
      <c r="E193" s="1" t="s">
        <v>64</v>
      </c>
      <c r="F193" s="1">
        <v>974</v>
      </c>
      <c r="G193" s="1" t="s">
        <v>110</v>
      </c>
      <c r="H193" s="2">
        <v>51.921599999999998</v>
      </c>
      <c r="I193" s="2">
        <v>830.74559999999997</v>
      </c>
      <c r="J193" s="10">
        <f t="shared" si="3"/>
        <v>8307.4560000000001</v>
      </c>
      <c r="K193" s="11">
        <f t="shared" si="4"/>
        <v>10</v>
      </c>
      <c r="L193" s="1">
        <v>0.5</v>
      </c>
      <c r="M193" s="1">
        <v>0</v>
      </c>
      <c r="N193" s="16">
        <f t="shared" ref="N193:N200" si="37">MAX(0,(TRUNC((L193*0.75)-M193)))</f>
        <v>0</v>
      </c>
      <c r="O193" s="1"/>
      <c r="P193" s="1">
        <v>1.5</v>
      </c>
      <c r="Q193" s="1">
        <v>0</v>
      </c>
      <c r="R193" s="24">
        <f t="shared" si="6"/>
        <v>8307.4560000000001</v>
      </c>
      <c r="S193" s="5">
        <v>10</v>
      </c>
      <c r="T193" s="1">
        <v>0</v>
      </c>
      <c r="U193" s="1">
        <v>0</v>
      </c>
      <c r="V193" s="16">
        <f t="shared" si="23"/>
        <v>0</v>
      </c>
      <c r="W193" s="1"/>
      <c r="X193" s="1">
        <v>0</v>
      </c>
      <c r="Y193" s="15">
        <v>1661.49</v>
      </c>
      <c r="Z193" s="2">
        <v>0</v>
      </c>
      <c r="AA193" s="1">
        <v>3</v>
      </c>
      <c r="AB193" s="1">
        <v>0</v>
      </c>
      <c r="AC193" s="1">
        <v>2</v>
      </c>
      <c r="AD193" s="1">
        <v>6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16</v>
      </c>
      <c r="AX193" s="1">
        <v>16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>
      <c r="A194" s="1">
        <v>70353</v>
      </c>
      <c r="B194" s="1" t="s">
        <v>248</v>
      </c>
      <c r="C194" s="1">
        <v>5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61.49</v>
      </c>
      <c r="I194" s="2">
        <v>307.45</v>
      </c>
      <c r="J194" s="10">
        <f t="shared" si="3"/>
        <v>0</v>
      </c>
      <c r="K194" s="11">
        <f t="shared" si="4"/>
        <v>0</v>
      </c>
      <c r="L194" s="1">
        <v>1.8</v>
      </c>
      <c r="M194" s="1">
        <v>1</v>
      </c>
      <c r="N194" s="16">
        <f t="shared" si="37"/>
        <v>0</v>
      </c>
      <c r="O194" s="1"/>
      <c r="P194" s="1">
        <v>3.6</v>
      </c>
      <c r="Q194" s="1">
        <v>5</v>
      </c>
      <c r="R194" s="24">
        <f t="shared" si="6"/>
        <v>0</v>
      </c>
      <c r="S194" s="5">
        <v>0</v>
      </c>
      <c r="T194" s="1">
        <v>0</v>
      </c>
      <c r="U194" s="1">
        <v>0.8</v>
      </c>
      <c r="V194" s="16">
        <f t="shared" si="23"/>
        <v>0</v>
      </c>
      <c r="W194" s="1"/>
      <c r="X194" s="1">
        <v>0</v>
      </c>
      <c r="Y194" s="15">
        <v>1660.23</v>
      </c>
      <c r="Z194" s="2">
        <v>2090.66</v>
      </c>
      <c r="AA194" s="1">
        <v>0</v>
      </c>
      <c r="AB194" s="1">
        <v>0</v>
      </c>
      <c r="AC194" s="1">
        <v>6</v>
      </c>
      <c r="AD194" s="1">
        <v>6</v>
      </c>
      <c r="AE194" s="1">
        <v>5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1</v>
      </c>
      <c r="AW194" s="1">
        <v>15</v>
      </c>
      <c r="AX194" s="1">
        <v>5</v>
      </c>
      <c r="AY194" s="1">
        <v>25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4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>
      <c r="A195" s="1">
        <v>70974</v>
      </c>
      <c r="B195" s="1" t="s">
        <v>287</v>
      </c>
      <c r="C195" s="1">
        <v>28</v>
      </c>
      <c r="D195" s="1">
        <v>285</v>
      </c>
      <c r="E195" s="1" t="s">
        <v>64</v>
      </c>
      <c r="F195" s="1">
        <v>974</v>
      </c>
      <c r="G195" s="1" t="s">
        <v>110</v>
      </c>
      <c r="H195" s="2">
        <v>37.870100000000001</v>
      </c>
      <c r="I195" s="2">
        <v>1060.3628000000001</v>
      </c>
      <c r="J195" s="10">
        <f t="shared" si="3"/>
        <v>5301.8140000000003</v>
      </c>
      <c r="K195" s="11">
        <f t="shared" si="4"/>
        <v>5</v>
      </c>
      <c r="L195" s="1">
        <v>0</v>
      </c>
      <c r="M195" s="1">
        <v>0</v>
      </c>
      <c r="N195" s="16">
        <f t="shared" si="37"/>
        <v>0</v>
      </c>
      <c r="O195" s="1"/>
      <c r="P195" s="1">
        <v>1.1399999999999999</v>
      </c>
      <c r="Q195" s="1">
        <v>0</v>
      </c>
      <c r="R195" s="24">
        <f t="shared" si="6"/>
        <v>5301.8140000000003</v>
      </c>
      <c r="S195" s="5">
        <v>5</v>
      </c>
      <c r="T195" s="1">
        <v>0.36</v>
      </c>
      <c r="U195" s="1">
        <v>1</v>
      </c>
      <c r="V195" s="16">
        <f t="shared" si="23"/>
        <v>0</v>
      </c>
      <c r="W195" s="1"/>
      <c r="X195" s="1">
        <v>0</v>
      </c>
      <c r="Y195" s="15">
        <v>1590.54</v>
      </c>
      <c r="Z195" s="2">
        <v>1060.3599999999999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28</v>
      </c>
      <c r="AX195" s="1">
        <v>8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4</v>
      </c>
      <c r="BF195" s="1">
        <v>6</v>
      </c>
      <c r="BG195" s="1">
        <v>3</v>
      </c>
      <c r="BH195" s="1">
        <v>0</v>
      </c>
      <c r="BI195" s="1">
        <v>28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>
      <c r="A196" s="1">
        <v>70015</v>
      </c>
      <c r="B196" s="1" t="s">
        <v>288</v>
      </c>
      <c r="C196" s="1">
        <v>12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29.4</v>
      </c>
      <c r="I196" s="2">
        <v>352.8</v>
      </c>
      <c r="J196" s="10">
        <f t="shared" si="3"/>
        <v>0</v>
      </c>
      <c r="K196" s="11">
        <f t="shared" si="4"/>
        <v>0</v>
      </c>
      <c r="L196" s="1">
        <v>0.71</v>
      </c>
      <c r="M196" s="1">
        <v>1.83</v>
      </c>
      <c r="N196" s="16">
        <f t="shared" si="37"/>
        <v>0</v>
      </c>
      <c r="O196" s="1"/>
      <c r="P196" s="1">
        <v>2</v>
      </c>
      <c r="Q196" s="1">
        <v>1</v>
      </c>
      <c r="R196" s="24">
        <f t="shared" si="6"/>
        <v>0</v>
      </c>
      <c r="S196" s="5">
        <v>0</v>
      </c>
      <c r="T196" s="1">
        <v>1.79</v>
      </c>
      <c r="U196" s="1">
        <v>0.92</v>
      </c>
      <c r="V196" s="16">
        <f t="shared" si="23"/>
        <v>0</v>
      </c>
      <c r="W196" s="1"/>
      <c r="X196" s="1">
        <v>0</v>
      </c>
      <c r="Y196" s="15">
        <v>1587.6</v>
      </c>
      <c r="Z196" s="2">
        <v>1323</v>
      </c>
      <c r="AA196" s="1">
        <v>0</v>
      </c>
      <c r="AB196" s="1">
        <v>0</v>
      </c>
      <c r="AC196" s="1">
        <v>5</v>
      </c>
      <c r="AD196" s="1">
        <v>7</v>
      </c>
      <c r="AE196" s="1">
        <v>22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24</v>
      </c>
      <c r="AV196" s="1">
        <v>0</v>
      </c>
      <c r="AW196" s="1">
        <v>0</v>
      </c>
      <c r="AX196" s="1">
        <v>0</v>
      </c>
      <c r="AY196" s="1">
        <v>12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21</v>
      </c>
      <c r="BF196" s="1">
        <v>1</v>
      </c>
      <c r="BG196" s="1">
        <v>0</v>
      </c>
      <c r="BH196" s="1">
        <v>0</v>
      </c>
      <c r="BI196" s="1">
        <v>11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>
      <c r="A197" s="1">
        <v>70219</v>
      </c>
      <c r="B197" s="1" t="s">
        <v>250</v>
      </c>
      <c r="C197" s="1">
        <v>20</v>
      </c>
      <c r="D197" s="1">
        <v>285</v>
      </c>
      <c r="E197" s="1" t="s">
        <v>64</v>
      </c>
      <c r="F197" s="1">
        <v>991</v>
      </c>
      <c r="G197" s="1" t="s">
        <v>141</v>
      </c>
      <c r="H197" s="2">
        <v>62.57</v>
      </c>
      <c r="I197" s="2">
        <v>1251.4000000000001</v>
      </c>
      <c r="J197" s="10">
        <f t="shared" si="3"/>
        <v>0</v>
      </c>
      <c r="K197" s="11">
        <f t="shared" si="4"/>
        <v>0</v>
      </c>
      <c r="L197" s="1">
        <v>0</v>
      </c>
      <c r="M197" s="1">
        <v>0</v>
      </c>
      <c r="N197" s="16">
        <f t="shared" si="37"/>
        <v>0</v>
      </c>
      <c r="O197" s="1"/>
      <c r="P197" s="1">
        <v>1.23</v>
      </c>
      <c r="Q197" s="1">
        <v>0</v>
      </c>
      <c r="R197" s="24">
        <f t="shared" si="6"/>
        <v>0</v>
      </c>
      <c r="S197" s="5">
        <v>0</v>
      </c>
      <c r="T197" s="1">
        <v>0</v>
      </c>
      <c r="U197" s="1">
        <v>0</v>
      </c>
      <c r="V197" s="16">
        <f t="shared" si="23"/>
        <v>0</v>
      </c>
      <c r="W197" s="1"/>
      <c r="X197" s="1">
        <v>0</v>
      </c>
      <c r="Y197" s="15">
        <v>1532.96</v>
      </c>
      <c r="Z197" s="2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23</v>
      </c>
      <c r="AV197" s="1">
        <v>3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>
      <c r="A198" s="1">
        <v>70971</v>
      </c>
      <c r="B198" s="1" t="s">
        <v>279</v>
      </c>
      <c r="C198" s="1">
        <v>16</v>
      </c>
      <c r="D198" s="1">
        <v>285</v>
      </c>
      <c r="E198" s="1" t="s">
        <v>64</v>
      </c>
      <c r="F198" s="1">
        <v>285</v>
      </c>
      <c r="G198" s="1" t="s">
        <v>64</v>
      </c>
      <c r="H198" s="2">
        <v>56.3</v>
      </c>
      <c r="I198" s="2">
        <v>900.8</v>
      </c>
      <c r="J198" s="10">
        <f t="shared" si="3"/>
        <v>2702.3999999999996</v>
      </c>
      <c r="K198" s="11">
        <f t="shared" si="4"/>
        <v>3</v>
      </c>
      <c r="L198" s="1">
        <v>0.59</v>
      </c>
      <c r="M198" s="1">
        <v>0.94</v>
      </c>
      <c r="N198" s="16">
        <f t="shared" si="37"/>
        <v>0</v>
      </c>
      <c r="O198" s="1"/>
      <c r="P198" s="1">
        <v>0.53</v>
      </c>
      <c r="Q198" s="1">
        <v>0</v>
      </c>
      <c r="R198" s="24">
        <f t="shared" si="6"/>
        <v>2702.3999999999996</v>
      </c>
      <c r="S198" s="5">
        <v>3</v>
      </c>
      <c r="T198" s="1">
        <v>0.56000000000000005</v>
      </c>
      <c r="U198" s="1">
        <v>3</v>
      </c>
      <c r="V198" s="16">
        <f t="shared" si="23"/>
        <v>0</v>
      </c>
      <c r="W198" s="1"/>
      <c r="X198" s="1">
        <v>0</v>
      </c>
      <c r="Y198" s="15">
        <v>1520.1</v>
      </c>
      <c r="Z198" s="2">
        <v>3546.9</v>
      </c>
      <c r="AA198" s="1">
        <v>4</v>
      </c>
      <c r="AB198" s="1">
        <v>1</v>
      </c>
      <c r="AC198" s="1">
        <v>5</v>
      </c>
      <c r="AD198" s="1">
        <v>0</v>
      </c>
      <c r="AE198" s="1">
        <v>15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8</v>
      </c>
      <c r="AV198" s="1">
        <v>1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2</v>
      </c>
      <c r="BF198" s="1">
        <v>1</v>
      </c>
      <c r="BG198" s="1">
        <v>5</v>
      </c>
      <c r="BH198" s="1">
        <v>3</v>
      </c>
      <c r="BI198" s="1">
        <v>48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>
      <c r="A199" s="1">
        <v>70302</v>
      </c>
      <c r="B199" s="1" t="s">
        <v>242</v>
      </c>
      <c r="C199" s="1">
        <v>20</v>
      </c>
      <c r="D199" s="1">
        <v>285</v>
      </c>
      <c r="E199" s="1" t="s">
        <v>64</v>
      </c>
      <c r="F199" s="1">
        <v>285</v>
      </c>
      <c r="G199" s="1" t="s">
        <v>64</v>
      </c>
      <c r="H199" s="2">
        <v>86.351399999999998</v>
      </c>
      <c r="I199" s="2">
        <v>1727.028</v>
      </c>
      <c r="J199" s="10">
        <f t="shared" si="3"/>
        <v>0</v>
      </c>
      <c r="K199" s="11">
        <f t="shared" si="4"/>
        <v>0</v>
      </c>
      <c r="L199" s="1">
        <v>0.88</v>
      </c>
      <c r="M199" s="1">
        <v>0.1</v>
      </c>
      <c r="N199" s="16">
        <f t="shared" si="37"/>
        <v>0</v>
      </c>
      <c r="O199" s="1"/>
      <c r="P199" s="1">
        <v>0</v>
      </c>
      <c r="Q199" s="1">
        <v>0</v>
      </c>
      <c r="R199" s="24">
        <f t="shared" si="6"/>
        <v>0</v>
      </c>
      <c r="S199" s="5">
        <f>P199*0.6-Q199</f>
        <v>0</v>
      </c>
      <c r="T199" s="1">
        <v>0</v>
      </c>
      <c r="U199" s="1">
        <v>0</v>
      </c>
      <c r="V199" s="16">
        <f t="shared" si="23"/>
        <v>0</v>
      </c>
      <c r="W199" s="1"/>
      <c r="X199" s="1">
        <v>0</v>
      </c>
      <c r="Y199" s="15">
        <v>1511.15</v>
      </c>
      <c r="Z199" s="2">
        <v>172.7</v>
      </c>
      <c r="AA199" s="1">
        <v>13</v>
      </c>
      <c r="AB199" s="1">
        <v>9</v>
      </c>
      <c r="AC199" s="1">
        <v>0</v>
      </c>
      <c r="AD199" s="1">
        <v>0</v>
      </c>
      <c r="AE199" s="1">
        <v>2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>
      <c r="A200" s="1">
        <v>70352</v>
      </c>
      <c r="B200" s="1" t="s">
        <v>276</v>
      </c>
      <c r="C200" s="1">
        <v>5</v>
      </c>
      <c r="D200" s="1">
        <v>285</v>
      </c>
      <c r="E200" s="1" t="s">
        <v>64</v>
      </c>
      <c r="F200" s="1">
        <v>562</v>
      </c>
      <c r="G200" s="1" t="s">
        <v>65</v>
      </c>
      <c r="H200" s="2">
        <v>61.49</v>
      </c>
      <c r="I200" s="2">
        <v>307.45</v>
      </c>
      <c r="J200" s="10">
        <f t="shared" si="3"/>
        <v>0</v>
      </c>
      <c r="K200" s="11">
        <f t="shared" si="4"/>
        <v>0</v>
      </c>
      <c r="L200" s="1">
        <v>0.9</v>
      </c>
      <c r="M200" s="1">
        <v>0</v>
      </c>
      <c r="N200" s="16">
        <f t="shared" si="37"/>
        <v>0</v>
      </c>
      <c r="O200" s="1"/>
      <c r="P200" s="1">
        <v>3.1</v>
      </c>
      <c r="Q200" s="1">
        <v>5</v>
      </c>
      <c r="R200" s="24">
        <f t="shared" si="6"/>
        <v>0</v>
      </c>
      <c r="S200" s="5">
        <v>0</v>
      </c>
      <c r="T200" s="1">
        <v>0.8</v>
      </c>
      <c r="U200" s="1">
        <v>1</v>
      </c>
      <c r="V200" s="16">
        <f t="shared" si="23"/>
        <v>0</v>
      </c>
      <c r="W200" s="1"/>
      <c r="X200" s="1">
        <v>0</v>
      </c>
      <c r="Y200" s="15">
        <v>1475.76</v>
      </c>
      <c r="Z200" s="2">
        <v>1844.7</v>
      </c>
      <c r="AA200" s="1">
        <v>0</v>
      </c>
      <c r="AB200" s="1">
        <v>0</v>
      </c>
      <c r="AC200" s="1">
        <v>1</v>
      </c>
      <c r="AD200" s="1">
        <v>7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15</v>
      </c>
      <c r="AX200" s="1">
        <v>1</v>
      </c>
      <c r="AY200" s="1">
        <v>25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3</v>
      </c>
      <c r="BH200" s="1">
        <v>2</v>
      </c>
      <c r="BI200" s="1">
        <v>5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>
      <c r="A201" s="1">
        <v>70337</v>
      </c>
      <c r="B201" s="1" t="s">
        <v>208</v>
      </c>
      <c r="C201" s="1">
        <v>12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30.668600000000001</v>
      </c>
      <c r="I201" s="2">
        <v>368.02319999999997</v>
      </c>
      <c r="J201" s="10">
        <f t="shared" si="3"/>
        <v>5520.348</v>
      </c>
      <c r="K201" s="11">
        <f t="shared" si="4"/>
        <v>15</v>
      </c>
      <c r="L201" s="1">
        <v>0.54</v>
      </c>
      <c r="M201" s="1">
        <v>0</v>
      </c>
      <c r="N201" s="31">
        <v>5</v>
      </c>
      <c r="O201" s="1"/>
      <c r="P201" s="1">
        <v>0</v>
      </c>
      <c r="Q201" s="1">
        <v>0</v>
      </c>
      <c r="R201" s="24">
        <f t="shared" si="6"/>
        <v>3680.232</v>
      </c>
      <c r="S201" s="5">
        <v>10</v>
      </c>
      <c r="T201" s="1">
        <v>3.46</v>
      </c>
      <c r="U201" s="1">
        <v>5.58</v>
      </c>
      <c r="V201" s="16">
        <f t="shared" si="23"/>
        <v>0</v>
      </c>
      <c r="W201" s="1"/>
      <c r="X201" s="1">
        <v>0</v>
      </c>
      <c r="Y201" s="15">
        <v>1472.09</v>
      </c>
      <c r="Z201" s="2">
        <v>2054.8000000000002</v>
      </c>
      <c r="AA201" s="1">
        <v>5</v>
      </c>
      <c r="AB201" s="1">
        <v>3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41</v>
      </c>
      <c r="BF201" s="1">
        <v>1</v>
      </c>
      <c r="BG201" s="1">
        <v>0</v>
      </c>
      <c r="BH201" s="1">
        <v>0</v>
      </c>
      <c r="BI201" s="1">
        <v>67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>
      <c r="A202" s="1">
        <v>70172</v>
      </c>
      <c r="B202" s="1" t="s">
        <v>282</v>
      </c>
      <c r="C202" s="1">
        <v>15</v>
      </c>
      <c r="D202" s="1">
        <v>285</v>
      </c>
      <c r="E202" s="1" t="s">
        <v>64</v>
      </c>
      <c r="F202" s="1">
        <v>562</v>
      </c>
      <c r="G202" s="1" t="s">
        <v>65</v>
      </c>
      <c r="H202" s="2">
        <v>30.07</v>
      </c>
      <c r="I202" s="2">
        <v>451.05</v>
      </c>
      <c r="J202" s="10">
        <f t="shared" si="3"/>
        <v>0</v>
      </c>
      <c r="K202" s="11">
        <f t="shared" si="4"/>
        <v>0</v>
      </c>
      <c r="L202" s="1">
        <v>0.1</v>
      </c>
      <c r="M202" s="1">
        <v>0</v>
      </c>
      <c r="N202" s="16">
        <f>MAX(0,(TRUNC((L202*0.75)-M202)))</f>
        <v>0</v>
      </c>
      <c r="O202" s="1"/>
      <c r="P202" s="1">
        <v>3.07</v>
      </c>
      <c r="Q202" s="1">
        <v>3</v>
      </c>
      <c r="R202" s="24">
        <f t="shared" si="6"/>
        <v>0</v>
      </c>
      <c r="S202" s="5">
        <v>0</v>
      </c>
      <c r="T202" s="1">
        <v>0</v>
      </c>
      <c r="U202" s="1">
        <v>0.93</v>
      </c>
      <c r="V202" s="16">
        <f t="shared" si="23"/>
        <v>0</v>
      </c>
      <c r="W202" s="1"/>
      <c r="X202" s="1">
        <v>0</v>
      </c>
      <c r="Y202" s="15">
        <v>1428.32</v>
      </c>
      <c r="Z202" s="2">
        <v>1774.13</v>
      </c>
      <c r="AA202" s="1">
        <v>0</v>
      </c>
      <c r="AB202" s="1">
        <v>0</v>
      </c>
      <c r="AC202" s="1">
        <v>0</v>
      </c>
      <c r="AD202" s="1">
        <v>3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35</v>
      </c>
      <c r="AX202" s="1">
        <v>22</v>
      </c>
      <c r="AY202" s="1">
        <v>45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14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>
      <c r="A203" s="1">
        <v>70254</v>
      </c>
      <c r="B203" s="1" t="s">
        <v>334</v>
      </c>
      <c r="C203" s="1">
        <v>12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77.709999999999994</v>
      </c>
      <c r="I203" s="2">
        <v>932.52</v>
      </c>
      <c r="J203" s="10">
        <f t="shared" si="3"/>
        <v>3730.08</v>
      </c>
      <c r="K203" s="11">
        <f t="shared" si="4"/>
        <v>4</v>
      </c>
      <c r="L203" s="1">
        <v>0.46</v>
      </c>
      <c r="M203" s="1">
        <v>0</v>
      </c>
      <c r="N203" s="26">
        <v>2</v>
      </c>
      <c r="O203" s="1"/>
      <c r="P203" s="1">
        <v>0.42</v>
      </c>
      <c r="Q203" s="1">
        <v>0</v>
      </c>
      <c r="R203" s="24">
        <f t="shared" si="6"/>
        <v>1865.04</v>
      </c>
      <c r="S203" s="5">
        <v>2</v>
      </c>
      <c r="T203" s="1">
        <v>0.54</v>
      </c>
      <c r="U203" s="1">
        <v>0.92</v>
      </c>
      <c r="V203" s="16">
        <f t="shared" si="23"/>
        <v>0</v>
      </c>
      <c r="W203" s="1"/>
      <c r="X203" s="1">
        <v>0</v>
      </c>
      <c r="Y203" s="15">
        <v>1321.07</v>
      </c>
      <c r="Z203" s="2">
        <v>854.81</v>
      </c>
      <c r="AA203" s="1">
        <v>0</v>
      </c>
      <c r="AB203" s="1">
        <v>0</v>
      </c>
      <c r="AC203" s="1">
        <v>4</v>
      </c>
      <c r="AD203" s="1">
        <v>3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2</v>
      </c>
      <c r="AX203" s="1">
        <v>6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6</v>
      </c>
      <c r="BF203" s="1">
        <v>0</v>
      </c>
      <c r="BG203" s="1">
        <v>0</v>
      </c>
      <c r="BH203" s="1">
        <v>1</v>
      </c>
      <c r="BI203" s="1">
        <v>11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>
      <c r="A204" s="1">
        <v>70416</v>
      </c>
      <c r="B204" s="1" t="s">
        <v>273</v>
      </c>
      <c r="C204" s="1">
        <v>18</v>
      </c>
      <c r="D204" s="1">
        <v>285</v>
      </c>
      <c r="E204" s="1" t="s">
        <v>64</v>
      </c>
      <c r="F204" s="1">
        <v>285</v>
      </c>
      <c r="G204" s="1" t="s">
        <v>64</v>
      </c>
      <c r="H204" s="2">
        <v>41.066000000000003</v>
      </c>
      <c r="I204" s="2">
        <v>739.18799999999999</v>
      </c>
      <c r="J204" s="10">
        <f t="shared" si="3"/>
        <v>0</v>
      </c>
      <c r="K204" s="11">
        <f t="shared" si="4"/>
        <v>0</v>
      </c>
      <c r="L204" s="1">
        <v>0.14000000000000001</v>
      </c>
      <c r="M204" s="1">
        <v>0.78</v>
      </c>
      <c r="N204" s="16">
        <f t="shared" ref="N204:N206" si="38">MAX(0,(TRUNC((L204*0.75)-M204)))</f>
        <v>0</v>
      </c>
      <c r="O204" s="1"/>
      <c r="P204" s="1">
        <v>0.44</v>
      </c>
      <c r="Q204" s="1">
        <v>3.56</v>
      </c>
      <c r="R204" s="24">
        <f t="shared" si="6"/>
        <v>0</v>
      </c>
      <c r="S204" s="5">
        <v>0</v>
      </c>
      <c r="T204" s="1">
        <v>1.19</v>
      </c>
      <c r="U204" s="1">
        <v>14.56</v>
      </c>
      <c r="V204" s="16">
        <f t="shared" si="23"/>
        <v>0</v>
      </c>
      <c r="W204" s="1"/>
      <c r="X204" s="1">
        <v>0</v>
      </c>
      <c r="Y204" s="15">
        <v>1314.11</v>
      </c>
      <c r="Z204" s="2">
        <v>13962.44</v>
      </c>
      <c r="AA204" s="1">
        <v>2</v>
      </c>
      <c r="AB204" s="1">
        <v>1</v>
      </c>
      <c r="AC204" s="1">
        <v>0</v>
      </c>
      <c r="AD204" s="1">
        <v>0</v>
      </c>
      <c r="AE204" s="1">
        <v>14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8</v>
      </c>
      <c r="AV204" s="1">
        <v>0</v>
      </c>
      <c r="AW204" s="1">
        <v>0</v>
      </c>
      <c r="AX204" s="1">
        <v>0</v>
      </c>
      <c r="AY204" s="1">
        <v>64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21</v>
      </c>
      <c r="BF204" s="1">
        <v>1</v>
      </c>
      <c r="BG204" s="1">
        <v>0</v>
      </c>
      <c r="BH204" s="1">
        <v>0</v>
      </c>
      <c r="BI204" s="1">
        <v>262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>
      <c r="A205" s="1">
        <v>70985</v>
      </c>
      <c r="B205" s="1" t="s">
        <v>227</v>
      </c>
      <c r="C205" s="1">
        <v>20</v>
      </c>
      <c r="D205" s="1">
        <v>285</v>
      </c>
      <c r="E205" s="1" t="s">
        <v>64</v>
      </c>
      <c r="F205" s="1">
        <v>285</v>
      </c>
      <c r="G205" s="1" t="s">
        <v>64</v>
      </c>
      <c r="H205" s="2">
        <v>58.21</v>
      </c>
      <c r="I205" s="2">
        <v>1164.2</v>
      </c>
      <c r="J205" s="10">
        <f t="shared" si="3"/>
        <v>0</v>
      </c>
      <c r="K205" s="11">
        <f t="shared" si="4"/>
        <v>0</v>
      </c>
      <c r="L205" s="1">
        <v>0.48</v>
      </c>
      <c r="M205" s="1">
        <v>0.2</v>
      </c>
      <c r="N205" s="16">
        <f t="shared" si="38"/>
        <v>0</v>
      </c>
      <c r="O205" s="1"/>
      <c r="P205" s="1">
        <v>0.02</v>
      </c>
      <c r="Q205" s="1">
        <v>0</v>
      </c>
      <c r="R205" s="24">
        <f t="shared" si="6"/>
        <v>0</v>
      </c>
      <c r="S205" s="5">
        <v>0</v>
      </c>
      <c r="T205" s="1">
        <v>0.6</v>
      </c>
      <c r="U205" s="1">
        <v>0.4</v>
      </c>
      <c r="V205" s="16">
        <f t="shared" si="23"/>
        <v>0</v>
      </c>
      <c r="W205" s="1"/>
      <c r="X205" s="1">
        <v>0</v>
      </c>
      <c r="Y205" s="15">
        <v>1280.6199999999999</v>
      </c>
      <c r="Z205" s="2">
        <v>698.52</v>
      </c>
      <c r="AA205" s="1">
        <v>7</v>
      </c>
      <c r="AB205" s="1">
        <v>5</v>
      </c>
      <c r="AC205" s="1">
        <v>0</v>
      </c>
      <c r="AD205" s="1">
        <v>0</v>
      </c>
      <c r="AE205" s="1">
        <v>4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1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12</v>
      </c>
      <c r="BF205" s="1">
        <v>0</v>
      </c>
      <c r="BG205" s="1">
        <v>0</v>
      </c>
      <c r="BH205" s="1">
        <v>0</v>
      </c>
      <c r="BI205" s="1">
        <v>8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>
      <c r="A206" s="1">
        <v>70017</v>
      </c>
      <c r="B206" s="1" t="s">
        <v>253</v>
      </c>
      <c r="C206" s="1">
        <v>20</v>
      </c>
      <c r="D206" s="1">
        <v>285</v>
      </c>
      <c r="E206" s="1" t="s">
        <v>64</v>
      </c>
      <c r="F206" s="1">
        <v>562</v>
      </c>
      <c r="G206" s="1" t="s">
        <v>65</v>
      </c>
      <c r="H206" s="2">
        <v>78.930000000000007</v>
      </c>
      <c r="I206" s="2">
        <v>1578.6</v>
      </c>
      <c r="J206" s="10">
        <f t="shared" si="3"/>
        <v>0</v>
      </c>
      <c r="K206" s="11">
        <f t="shared" si="4"/>
        <v>0</v>
      </c>
      <c r="L206" s="1">
        <v>0.15</v>
      </c>
      <c r="M206" s="1">
        <v>0</v>
      </c>
      <c r="N206" s="16">
        <f t="shared" si="38"/>
        <v>0</v>
      </c>
      <c r="O206" s="1"/>
      <c r="P206" s="1">
        <v>0.62</v>
      </c>
      <c r="Q206" s="1">
        <v>3</v>
      </c>
      <c r="R206" s="24">
        <f t="shared" si="6"/>
        <v>0</v>
      </c>
      <c r="S206" s="5">
        <v>0</v>
      </c>
      <c r="T206" s="1">
        <v>0</v>
      </c>
      <c r="U206" s="1">
        <v>0.05</v>
      </c>
      <c r="V206" s="16">
        <f t="shared" si="23"/>
        <v>0</v>
      </c>
      <c r="W206" s="1"/>
      <c r="X206" s="1">
        <v>0</v>
      </c>
      <c r="Y206" s="15">
        <v>1223.42</v>
      </c>
      <c r="Z206" s="2">
        <v>4814.7299999999996</v>
      </c>
      <c r="AA206" s="1">
        <v>0</v>
      </c>
      <c r="AB206" s="1">
        <v>3</v>
      </c>
      <c r="AC206" s="1">
        <v>0</v>
      </c>
      <c r="AD206" s="1">
        <v>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1</v>
      </c>
      <c r="AW206" s="1">
        <v>7</v>
      </c>
      <c r="AX206" s="1">
        <v>10</v>
      </c>
      <c r="AY206" s="1">
        <v>60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1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>
      <c r="A207" s="1">
        <v>70326</v>
      </c>
      <c r="B207" s="1" t="s">
        <v>340</v>
      </c>
      <c r="C207" s="1">
        <v>6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113.36</v>
      </c>
      <c r="I207" s="2">
        <v>680.16</v>
      </c>
      <c r="J207" s="10">
        <f t="shared" si="3"/>
        <v>0</v>
      </c>
      <c r="K207" s="11">
        <f t="shared" si="4"/>
        <v>0</v>
      </c>
      <c r="L207" s="1">
        <v>1.5</v>
      </c>
      <c r="M207" s="1">
        <v>-0.33</v>
      </c>
      <c r="N207" s="5">
        <v>0</v>
      </c>
      <c r="O207" s="1"/>
      <c r="P207" s="1">
        <v>0.17</v>
      </c>
      <c r="Q207" s="1">
        <v>2.83</v>
      </c>
      <c r="R207" s="24">
        <f t="shared" si="6"/>
        <v>0</v>
      </c>
      <c r="S207" s="5">
        <v>0</v>
      </c>
      <c r="T207" s="1">
        <v>0</v>
      </c>
      <c r="U207" s="1">
        <v>0</v>
      </c>
      <c r="V207" s="16">
        <f t="shared" si="23"/>
        <v>0</v>
      </c>
      <c r="W207" s="1"/>
      <c r="X207" s="1">
        <v>0</v>
      </c>
      <c r="Y207" s="15">
        <v>1133.5999999999999</v>
      </c>
      <c r="Z207" s="2">
        <v>1700.4</v>
      </c>
      <c r="AA207" s="1">
        <v>8</v>
      </c>
      <c r="AB207" s="1">
        <v>0</v>
      </c>
      <c r="AC207" s="1">
        <v>1</v>
      </c>
      <c r="AD207" s="1">
        <v>0</v>
      </c>
      <c r="AE207" s="1">
        <v>-2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</v>
      </c>
      <c r="AV207" s="1">
        <v>0</v>
      </c>
      <c r="AW207" s="1">
        <v>0</v>
      </c>
      <c r="AX207" s="1">
        <v>0</v>
      </c>
      <c r="AY207" s="1">
        <v>17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>
      <c r="A208" s="1">
        <v>70982</v>
      </c>
      <c r="B208" s="1" t="s">
        <v>243</v>
      </c>
      <c r="C208" s="1">
        <v>32</v>
      </c>
      <c r="D208" s="1">
        <v>285</v>
      </c>
      <c r="E208" s="1" t="s">
        <v>64</v>
      </c>
      <c r="F208" s="1">
        <v>573</v>
      </c>
      <c r="G208" s="1" t="s">
        <v>87</v>
      </c>
      <c r="H208" s="2">
        <v>33.270000000000003</v>
      </c>
      <c r="I208" s="2">
        <v>1064.6400000000001</v>
      </c>
      <c r="J208" s="10">
        <f t="shared" si="3"/>
        <v>3193.92</v>
      </c>
      <c r="K208" s="11">
        <f t="shared" si="4"/>
        <v>3</v>
      </c>
      <c r="L208" s="1">
        <v>0.66</v>
      </c>
      <c r="M208" s="1">
        <v>0.03</v>
      </c>
      <c r="N208" s="16">
        <f t="shared" ref="N208:N214" si="39">MAX(0,(TRUNC((L208*0.75)-M208)))</f>
        <v>0</v>
      </c>
      <c r="O208" s="1"/>
      <c r="P208" s="1">
        <v>0</v>
      </c>
      <c r="Q208" s="1">
        <v>0</v>
      </c>
      <c r="R208" s="24">
        <f t="shared" si="6"/>
        <v>3193.92</v>
      </c>
      <c r="S208" s="5">
        <v>3</v>
      </c>
      <c r="T208" s="1">
        <v>0.33</v>
      </c>
      <c r="U208" s="1">
        <v>0.31</v>
      </c>
      <c r="V208" s="16">
        <f t="shared" si="23"/>
        <v>0</v>
      </c>
      <c r="W208" s="1"/>
      <c r="X208" s="1">
        <v>0</v>
      </c>
      <c r="Y208" s="15">
        <v>1048.01</v>
      </c>
      <c r="Z208" s="2">
        <v>365.97</v>
      </c>
      <c r="AA208" s="1">
        <v>10</v>
      </c>
      <c r="AB208" s="1">
        <v>0</v>
      </c>
      <c r="AC208" s="1">
        <v>8</v>
      </c>
      <c r="AD208" s="1">
        <v>6</v>
      </c>
      <c r="AE208" s="1">
        <v>1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7</v>
      </c>
      <c r="BF208" s="1">
        <v>1</v>
      </c>
      <c r="BG208" s="1">
        <v>3</v>
      </c>
      <c r="BH208" s="1">
        <v>0</v>
      </c>
      <c r="BI208" s="1">
        <v>10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>
      <c r="A209" s="1">
        <v>70194</v>
      </c>
      <c r="B209" s="1" t="s">
        <v>325</v>
      </c>
      <c r="C209" s="1">
        <v>10</v>
      </c>
      <c r="D209" s="1">
        <v>285</v>
      </c>
      <c r="E209" s="1" t="s">
        <v>64</v>
      </c>
      <c r="F209" s="1">
        <v>558</v>
      </c>
      <c r="G209" s="1" t="s">
        <v>67</v>
      </c>
      <c r="H209" s="2">
        <v>79.13</v>
      </c>
      <c r="I209" s="2">
        <v>791.3</v>
      </c>
      <c r="J209" s="10">
        <f t="shared" si="3"/>
        <v>3956.5</v>
      </c>
      <c r="K209" s="11">
        <f t="shared" si="4"/>
        <v>5</v>
      </c>
      <c r="L209" s="1">
        <v>0</v>
      </c>
      <c r="M209" s="1">
        <v>0</v>
      </c>
      <c r="N209" s="16">
        <f t="shared" si="39"/>
        <v>0</v>
      </c>
      <c r="O209" s="1"/>
      <c r="P209" s="1">
        <v>1.2</v>
      </c>
      <c r="Q209" s="1">
        <v>0</v>
      </c>
      <c r="R209" s="24">
        <f t="shared" si="6"/>
        <v>3956.5</v>
      </c>
      <c r="S209" s="5">
        <v>5</v>
      </c>
      <c r="T209" s="1">
        <v>0</v>
      </c>
      <c r="U209" s="1">
        <v>0</v>
      </c>
      <c r="V209" s="16">
        <f t="shared" si="23"/>
        <v>0</v>
      </c>
      <c r="W209" s="1"/>
      <c r="X209" s="1">
        <v>0</v>
      </c>
      <c r="Y209" s="15">
        <v>949.56</v>
      </c>
      <c r="Z209" s="2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24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>
      <c r="A210" s="1">
        <v>70270</v>
      </c>
      <c r="B210" s="1" t="s">
        <v>336</v>
      </c>
      <c r="C210" s="1">
        <v>1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780.58</v>
      </c>
      <c r="I210" s="2">
        <v>780.58</v>
      </c>
      <c r="J210" s="10">
        <f t="shared" si="3"/>
        <v>0</v>
      </c>
      <c r="K210" s="11">
        <f t="shared" si="4"/>
        <v>0</v>
      </c>
      <c r="L210" s="1">
        <v>0</v>
      </c>
      <c r="M210" s="1">
        <v>0</v>
      </c>
      <c r="N210" s="16">
        <f t="shared" si="39"/>
        <v>0</v>
      </c>
      <c r="O210" s="1"/>
      <c r="P210" s="1">
        <v>0</v>
      </c>
      <c r="Q210" s="1">
        <v>0</v>
      </c>
      <c r="R210" s="24">
        <f t="shared" si="6"/>
        <v>0</v>
      </c>
      <c r="S210" s="5">
        <f>P210*0.6-Q210</f>
        <v>0</v>
      </c>
      <c r="T210" s="1">
        <v>1</v>
      </c>
      <c r="U210" s="1">
        <v>6</v>
      </c>
      <c r="V210" s="16">
        <f t="shared" si="23"/>
        <v>0</v>
      </c>
      <c r="W210" s="1"/>
      <c r="X210" s="1">
        <v>0</v>
      </c>
      <c r="Y210" s="15">
        <v>780.58</v>
      </c>
      <c r="Z210" s="2">
        <v>4683.4799999999996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1</v>
      </c>
      <c r="BF210" s="1">
        <v>0</v>
      </c>
      <c r="BG210" s="1">
        <v>0</v>
      </c>
      <c r="BH210" s="1">
        <v>0</v>
      </c>
      <c r="BI210" s="1">
        <v>6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>
      <c r="A211" s="1">
        <v>70190</v>
      </c>
      <c r="B211" s="1" t="s">
        <v>322</v>
      </c>
      <c r="C211" s="1">
        <v>12</v>
      </c>
      <c r="D211" s="1">
        <v>285</v>
      </c>
      <c r="E211" s="1" t="s">
        <v>64</v>
      </c>
      <c r="F211" s="1">
        <v>558</v>
      </c>
      <c r="G211" s="1" t="s">
        <v>67</v>
      </c>
      <c r="H211" s="2">
        <v>36.630000000000003</v>
      </c>
      <c r="I211" s="2">
        <v>439.56</v>
      </c>
      <c r="J211" s="10">
        <f t="shared" si="3"/>
        <v>2197.8000000000002</v>
      </c>
      <c r="K211" s="11">
        <f t="shared" si="4"/>
        <v>5</v>
      </c>
      <c r="L211" s="1">
        <v>0</v>
      </c>
      <c r="M211" s="1">
        <v>0</v>
      </c>
      <c r="N211" s="16">
        <f t="shared" si="39"/>
        <v>0</v>
      </c>
      <c r="O211" s="1"/>
      <c r="P211" s="1">
        <v>1.75</v>
      </c>
      <c r="Q211" s="1">
        <v>0</v>
      </c>
      <c r="R211" s="24">
        <f t="shared" si="6"/>
        <v>2197.8000000000002</v>
      </c>
      <c r="S211" s="5">
        <v>5</v>
      </c>
      <c r="T211" s="1">
        <v>0</v>
      </c>
      <c r="U211" s="1">
        <v>0</v>
      </c>
      <c r="V211" s="16">
        <f t="shared" si="23"/>
        <v>0</v>
      </c>
      <c r="W211" s="1"/>
      <c r="X211" s="1">
        <v>0</v>
      </c>
      <c r="Y211" s="15">
        <v>769.23</v>
      </c>
      <c r="Z211" s="2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8</v>
      </c>
      <c r="AX211" s="1">
        <v>26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>
      <c r="A212" s="1">
        <v>70980</v>
      </c>
      <c r="B212" s="1" t="s">
        <v>355</v>
      </c>
      <c r="C212" s="1">
        <v>15</v>
      </c>
      <c r="D212" s="1">
        <v>285</v>
      </c>
      <c r="E212" s="1" t="s">
        <v>64</v>
      </c>
      <c r="F212" s="1">
        <v>562</v>
      </c>
      <c r="G212" s="1" t="s">
        <v>65</v>
      </c>
      <c r="H212" s="2">
        <v>28.82</v>
      </c>
      <c r="I212" s="2">
        <v>432.3</v>
      </c>
      <c r="J212" s="10">
        <f t="shared" si="3"/>
        <v>1296.9000000000001</v>
      </c>
      <c r="K212" s="11">
        <f t="shared" si="4"/>
        <v>3</v>
      </c>
      <c r="L212" s="1">
        <v>0</v>
      </c>
      <c r="M212" s="1">
        <v>0</v>
      </c>
      <c r="N212" s="16">
        <f t="shared" si="39"/>
        <v>0</v>
      </c>
      <c r="O212" s="1"/>
      <c r="P212" s="1">
        <v>1.77</v>
      </c>
      <c r="Q212" s="1">
        <v>0</v>
      </c>
      <c r="R212" s="24">
        <f t="shared" si="6"/>
        <v>1296.9000000000001</v>
      </c>
      <c r="S212" s="5">
        <v>3</v>
      </c>
      <c r="T212" s="1">
        <v>0</v>
      </c>
      <c r="U212" s="1">
        <v>0</v>
      </c>
      <c r="V212" s="16">
        <f t="shared" si="23"/>
        <v>0</v>
      </c>
      <c r="W212" s="1"/>
      <c r="X212" s="1">
        <v>0</v>
      </c>
      <c r="Y212" s="15">
        <v>763.73</v>
      </c>
      <c r="Z212" s="2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19</v>
      </c>
      <c r="AX212" s="1">
        <v>15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>
      <c r="A213" s="1">
        <v>70065</v>
      </c>
      <c r="B213" s="1" t="s">
        <v>123</v>
      </c>
      <c r="C213" s="1">
        <v>50</v>
      </c>
      <c r="D213" s="1">
        <v>285</v>
      </c>
      <c r="E213" s="1" t="s">
        <v>64</v>
      </c>
      <c r="F213" s="1">
        <v>285</v>
      </c>
      <c r="G213" s="1" t="s">
        <v>64</v>
      </c>
      <c r="H213" s="2">
        <v>16.4161</v>
      </c>
      <c r="I213" s="2">
        <v>820.80499999999995</v>
      </c>
      <c r="J213" s="10">
        <f t="shared" si="3"/>
        <v>0</v>
      </c>
      <c r="K213" s="11">
        <f t="shared" si="4"/>
        <v>0</v>
      </c>
      <c r="L213" s="1">
        <v>0.04</v>
      </c>
      <c r="M213" s="1">
        <v>-0.02</v>
      </c>
      <c r="N213" s="16">
        <f t="shared" si="39"/>
        <v>0</v>
      </c>
      <c r="O213" s="1"/>
      <c r="P213" s="1">
        <v>0.88</v>
      </c>
      <c r="Q213" s="1">
        <v>-0.02</v>
      </c>
      <c r="R213" s="24">
        <f t="shared" si="6"/>
        <v>0</v>
      </c>
      <c r="S213" s="5">
        <v>0</v>
      </c>
      <c r="T213" s="1">
        <v>0</v>
      </c>
      <c r="U213" s="1">
        <v>0</v>
      </c>
      <c r="V213" s="16">
        <f t="shared" si="23"/>
        <v>0</v>
      </c>
      <c r="W213" s="1"/>
      <c r="X213" s="1">
        <v>0</v>
      </c>
      <c r="Y213" s="15">
        <v>755.14</v>
      </c>
      <c r="Z213" s="2">
        <v>-32.83</v>
      </c>
      <c r="AA213" s="1">
        <v>2</v>
      </c>
      <c r="AB213" s="1">
        <v>0</v>
      </c>
      <c r="AC213" s="1">
        <v>0</v>
      </c>
      <c r="AD213" s="1">
        <v>0</v>
      </c>
      <c r="AE213" s="1">
        <v>-1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1</v>
      </c>
      <c r="AV213" s="1">
        <v>0</v>
      </c>
      <c r="AW213" s="1">
        <v>6</v>
      </c>
      <c r="AX213" s="1">
        <v>74</v>
      </c>
      <c r="AY213" s="1">
        <v>-1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>
      <c r="A214" s="1">
        <v>70173</v>
      </c>
      <c r="B214" s="1" t="s">
        <v>316</v>
      </c>
      <c r="C214" s="1">
        <v>4</v>
      </c>
      <c r="D214" s="1">
        <v>285</v>
      </c>
      <c r="E214" s="1" t="s">
        <v>64</v>
      </c>
      <c r="F214" s="1">
        <v>562</v>
      </c>
      <c r="G214" s="1" t="s">
        <v>65</v>
      </c>
      <c r="H214" s="2">
        <v>76.63</v>
      </c>
      <c r="I214" s="2">
        <v>306.52</v>
      </c>
      <c r="J214" s="10">
        <f t="shared" si="3"/>
        <v>0</v>
      </c>
      <c r="K214" s="11">
        <f t="shared" si="4"/>
        <v>0</v>
      </c>
      <c r="L214" s="1">
        <v>1.75</v>
      </c>
      <c r="M214" s="1">
        <v>1</v>
      </c>
      <c r="N214" s="16">
        <f t="shared" si="39"/>
        <v>0</v>
      </c>
      <c r="O214" s="1"/>
      <c r="P214" s="1">
        <v>0.5</v>
      </c>
      <c r="Q214" s="1">
        <v>0</v>
      </c>
      <c r="R214" s="24">
        <f t="shared" si="6"/>
        <v>0</v>
      </c>
      <c r="S214" s="5">
        <v>0</v>
      </c>
      <c r="T214" s="1">
        <v>0</v>
      </c>
      <c r="U214" s="1">
        <v>0</v>
      </c>
      <c r="V214" s="16">
        <f t="shared" si="23"/>
        <v>0</v>
      </c>
      <c r="W214" s="1"/>
      <c r="X214" s="1">
        <v>0</v>
      </c>
      <c r="Y214" s="15">
        <v>689.67</v>
      </c>
      <c r="Z214" s="2">
        <v>306.52</v>
      </c>
      <c r="AA214" s="1">
        <v>0</v>
      </c>
      <c r="AB214" s="1">
        <v>0</v>
      </c>
      <c r="AC214" s="1">
        <v>4</v>
      </c>
      <c r="AD214" s="1">
        <v>6</v>
      </c>
      <c r="AE214" s="1">
        <v>4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4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>
      <c r="A215" s="1">
        <v>70979</v>
      </c>
      <c r="B215" s="1" t="s">
        <v>354</v>
      </c>
      <c r="C215" s="1">
        <v>16</v>
      </c>
      <c r="D215" s="1">
        <v>285</v>
      </c>
      <c r="E215" s="1" t="s">
        <v>64</v>
      </c>
      <c r="F215" s="1">
        <v>1</v>
      </c>
      <c r="G215" s="1" t="s">
        <v>312</v>
      </c>
      <c r="H215" s="2">
        <v>14.07</v>
      </c>
      <c r="I215" s="2">
        <v>225.12</v>
      </c>
      <c r="J215" s="10">
        <f t="shared" si="3"/>
        <v>0</v>
      </c>
      <c r="K215" s="11">
        <f t="shared" si="4"/>
        <v>0</v>
      </c>
      <c r="L215" s="1">
        <v>3.03</v>
      </c>
      <c r="M215" s="1">
        <v>-1.19</v>
      </c>
      <c r="N215" s="5">
        <v>0</v>
      </c>
      <c r="O215" s="1"/>
      <c r="P215" s="1">
        <v>0</v>
      </c>
      <c r="Q215" s="1">
        <v>0</v>
      </c>
      <c r="R215" s="24">
        <f t="shared" si="6"/>
        <v>0</v>
      </c>
      <c r="S215" s="5">
        <f>P215*0.6-Q215</f>
        <v>0</v>
      </c>
      <c r="T215" s="1">
        <v>0</v>
      </c>
      <c r="U215" s="1">
        <v>0</v>
      </c>
      <c r="V215" s="16">
        <f t="shared" si="23"/>
        <v>0</v>
      </c>
      <c r="W215" s="1"/>
      <c r="X215" s="1">
        <v>0</v>
      </c>
      <c r="Y215" s="15">
        <v>682.4</v>
      </c>
      <c r="Z215" s="2">
        <v>-267.33</v>
      </c>
      <c r="AA215" s="1">
        <v>21</v>
      </c>
      <c r="AB215" s="1">
        <v>0</v>
      </c>
      <c r="AC215" s="1">
        <v>27</v>
      </c>
      <c r="AD215" s="1">
        <v>1</v>
      </c>
      <c r="AE215" s="1">
        <v>-19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>
      <c r="A216" s="1">
        <v>70295</v>
      </c>
      <c r="B216" s="1" t="s">
        <v>263</v>
      </c>
      <c r="C216" s="1">
        <v>20</v>
      </c>
      <c r="D216" s="1">
        <v>285</v>
      </c>
      <c r="E216" s="1" t="s">
        <v>64</v>
      </c>
      <c r="F216" s="1">
        <v>991</v>
      </c>
      <c r="G216" s="1" t="s">
        <v>141</v>
      </c>
      <c r="H216" s="2">
        <v>62.57</v>
      </c>
      <c r="I216" s="2">
        <v>1251.4000000000001</v>
      </c>
      <c r="J216" s="10">
        <f t="shared" si="3"/>
        <v>0</v>
      </c>
      <c r="K216" s="11">
        <f t="shared" si="4"/>
        <v>0</v>
      </c>
      <c r="L216" s="1">
        <v>0</v>
      </c>
      <c r="M216" s="1">
        <v>0</v>
      </c>
      <c r="N216" s="16">
        <f t="shared" ref="N216:N217" si="40">MAX(0,(TRUNC((L216*0.75)-M216)))</f>
        <v>0</v>
      </c>
      <c r="O216" s="1"/>
      <c r="P216" s="1">
        <v>0.52</v>
      </c>
      <c r="Q216" s="1">
        <v>1.2</v>
      </c>
      <c r="R216" s="24">
        <f t="shared" si="6"/>
        <v>0</v>
      </c>
      <c r="S216" s="5">
        <v>0</v>
      </c>
      <c r="T216" s="1">
        <v>0</v>
      </c>
      <c r="U216" s="1">
        <v>0</v>
      </c>
      <c r="V216" s="16">
        <f t="shared" si="23"/>
        <v>0</v>
      </c>
      <c r="W216" s="1"/>
      <c r="X216" s="1">
        <v>0</v>
      </c>
      <c r="Y216" s="15">
        <v>656.99</v>
      </c>
      <c r="Z216" s="2">
        <v>1501.68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10</v>
      </c>
      <c r="AV216" s="1">
        <v>1</v>
      </c>
      <c r="AW216" s="1">
        <v>0</v>
      </c>
      <c r="AX216" s="1">
        <v>0</v>
      </c>
      <c r="AY216" s="1">
        <v>24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>
      <c r="A217" s="1">
        <v>97020</v>
      </c>
      <c r="B217" s="1" t="s">
        <v>236</v>
      </c>
      <c r="C217" s="1">
        <v>16</v>
      </c>
      <c r="D217" s="1">
        <v>285</v>
      </c>
      <c r="E217" s="1" t="s">
        <v>64</v>
      </c>
      <c r="F217" s="1">
        <v>558</v>
      </c>
      <c r="G217" s="1" t="s">
        <v>67</v>
      </c>
      <c r="H217" s="2">
        <v>55.48</v>
      </c>
      <c r="I217" s="2">
        <v>887.68</v>
      </c>
      <c r="J217" s="10">
        <f t="shared" si="3"/>
        <v>2663.04</v>
      </c>
      <c r="K217" s="11">
        <f t="shared" si="4"/>
        <v>3</v>
      </c>
      <c r="L217" s="1">
        <v>0.09</v>
      </c>
      <c r="M217" s="1">
        <v>0</v>
      </c>
      <c r="N217" s="16">
        <f t="shared" si="40"/>
        <v>0</v>
      </c>
      <c r="O217" s="1"/>
      <c r="P217" s="1">
        <v>0.62</v>
      </c>
      <c r="Q217" s="1">
        <v>0</v>
      </c>
      <c r="R217" s="24">
        <f t="shared" si="6"/>
        <v>2663.04</v>
      </c>
      <c r="S217" s="5">
        <v>3</v>
      </c>
      <c r="T217" s="1">
        <v>0</v>
      </c>
      <c r="U217" s="1">
        <v>0.06</v>
      </c>
      <c r="V217" s="16">
        <f t="shared" si="23"/>
        <v>0</v>
      </c>
      <c r="W217" s="1"/>
      <c r="X217" s="1">
        <v>0</v>
      </c>
      <c r="Y217" s="15">
        <v>638.02</v>
      </c>
      <c r="Z217" s="2">
        <v>55.48</v>
      </c>
      <c r="AA217" s="1">
        <v>0</v>
      </c>
      <c r="AB217" s="1">
        <v>0</v>
      </c>
      <c r="AC217" s="1">
        <v>0</v>
      </c>
      <c r="AD217" s="1">
        <v>3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8</v>
      </c>
      <c r="AX217" s="1">
        <v>4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1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>
      <c r="A218" s="1">
        <v>70329</v>
      </c>
      <c r="B218" s="1" t="s">
        <v>267</v>
      </c>
      <c r="C218" s="1">
        <v>12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28.88</v>
      </c>
      <c r="I218" s="2">
        <v>346.56</v>
      </c>
      <c r="J218" s="10">
        <f t="shared" si="3"/>
        <v>5198.3999999999996</v>
      </c>
      <c r="K218" s="11">
        <f t="shared" si="4"/>
        <v>15</v>
      </c>
      <c r="L218" s="1">
        <v>0.25</v>
      </c>
      <c r="M218" s="1">
        <v>0</v>
      </c>
      <c r="N218" s="20">
        <v>5</v>
      </c>
      <c r="O218" s="1"/>
      <c r="P218" s="1">
        <v>0</v>
      </c>
      <c r="Q218" s="1">
        <v>0</v>
      </c>
      <c r="R218" s="24">
        <f t="shared" si="6"/>
        <v>3465.6</v>
      </c>
      <c r="S218" s="5">
        <v>10</v>
      </c>
      <c r="T218" s="1">
        <v>1.54</v>
      </c>
      <c r="U218" s="1">
        <v>0.25</v>
      </c>
      <c r="V218" s="16">
        <f t="shared" si="23"/>
        <v>0</v>
      </c>
      <c r="W218" s="1"/>
      <c r="X218" s="1">
        <v>0</v>
      </c>
      <c r="Y218" s="15">
        <v>620.91999999999996</v>
      </c>
      <c r="Z218" s="2">
        <v>86.64</v>
      </c>
      <c r="AA218" s="1">
        <v>3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18</v>
      </c>
      <c r="BF218" s="1">
        <v>1</v>
      </c>
      <c r="BG218" s="1">
        <v>0</v>
      </c>
      <c r="BH218" s="1">
        <v>0</v>
      </c>
      <c r="BI218" s="1">
        <v>3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>
      <c r="A219" s="1">
        <v>70165</v>
      </c>
      <c r="B219" s="1" t="s">
        <v>314</v>
      </c>
      <c r="C219" s="1">
        <v>24</v>
      </c>
      <c r="D219" s="1">
        <v>285</v>
      </c>
      <c r="E219" s="1" t="s">
        <v>64</v>
      </c>
      <c r="F219" s="1">
        <v>998</v>
      </c>
      <c r="G219" s="1" t="s">
        <v>266</v>
      </c>
      <c r="H219" s="2">
        <v>40.15</v>
      </c>
      <c r="I219" s="2">
        <v>963.6</v>
      </c>
      <c r="J219" s="10">
        <f t="shared" si="3"/>
        <v>0</v>
      </c>
      <c r="K219" s="11">
        <f t="shared" si="4"/>
        <v>0</v>
      </c>
      <c r="L219" s="1">
        <v>0</v>
      </c>
      <c r="M219" s="1">
        <v>0</v>
      </c>
      <c r="N219" s="16">
        <f t="shared" ref="N219:N268" si="41">MAX(0,(TRUNC((L219*0.75)-M219)))</f>
        <v>0</v>
      </c>
      <c r="O219" s="1"/>
      <c r="P219" s="1">
        <v>0</v>
      </c>
      <c r="Q219" s="1">
        <v>0</v>
      </c>
      <c r="R219" s="24">
        <f t="shared" si="6"/>
        <v>0</v>
      </c>
      <c r="S219" s="5">
        <f>P219*0.6-Q219</f>
        <v>0</v>
      </c>
      <c r="T219" s="1">
        <v>0.56000000000000005</v>
      </c>
      <c r="U219" s="1">
        <v>0.08</v>
      </c>
      <c r="V219" s="16">
        <f t="shared" si="23"/>
        <v>0</v>
      </c>
      <c r="W219" s="1"/>
      <c r="X219" s="1">
        <v>0</v>
      </c>
      <c r="Y219" s="15">
        <v>542.02</v>
      </c>
      <c r="Z219" s="2">
        <v>80.3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3</v>
      </c>
      <c r="BF219" s="1">
        <v>0</v>
      </c>
      <c r="BG219" s="1">
        <v>5</v>
      </c>
      <c r="BH219" s="1">
        <v>11</v>
      </c>
      <c r="BI219" s="1">
        <v>2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>
      <c r="A220" s="1">
        <v>70113</v>
      </c>
      <c r="B220" s="1" t="s">
        <v>308</v>
      </c>
      <c r="C220" s="1">
        <v>24</v>
      </c>
      <c r="D220" s="1">
        <v>285</v>
      </c>
      <c r="E220" s="1" t="s">
        <v>64</v>
      </c>
      <c r="F220" s="1">
        <v>558</v>
      </c>
      <c r="G220" s="1" t="s">
        <v>67</v>
      </c>
      <c r="H220" s="2">
        <v>55.16</v>
      </c>
      <c r="I220" s="2">
        <v>1323.84</v>
      </c>
      <c r="J220" s="10">
        <f t="shared" si="3"/>
        <v>13238.4</v>
      </c>
      <c r="K220" s="11">
        <f t="shared" si="4"/>
        <v>10</v>
      </c>
      <c r="L220" s="1">
        <v>0.19</v>
      </c>
      <c r="M220" s="1">
        <v>0.79</v>
      </c>
      <c r="N220" s="16">
        <f t="shared" si="41"/>
        <v>0</v>
      </c>
      <c r="O220" s="1"/>
      <c r="P220" s="1">
        <v>0.12</v>
      </c>
      <c r="Q220" s="1">
        <v>0</v>
      </c>
      <c r="R220" s="24">
        <f t="shared" si="6"/>
        <v>13238.4</v>
      </c>
      <c r="S220" s="5">
        <v>10</v>
      </c>
      <c r="T220" s="1">
        <v>0.06</v>
      </c>
      <c r="U220" s="1">
        <v>0</v>
      </c>
      <c r="V220" s="16">
        <f t="shared" si="23"/>
        <v>0</v>
      </c>
      <c r="W220" s="1"/>
      <c r="X220" s="1">
        <v>0</v>
      </c>
      <c r="Y220" s="15">
        <v>496.44</v>
      </c>
      <c r="Z220" s="2">
        <v>1048.04</v>
      </c>
      <c r="AA220" s="1">
        <v>0</v>
      </c>
      <c r="AB220" s="1">
        <v>0</v>
      </c>
      <c r="AC220" s="1">
        <v>4</v>
      </c>
      <c r="AD220" s="1">
        <v>1</v>
      </c>
      <c r="AE220" s="1">
        <v>19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1</v>
      </c>
      <c r="AX220" s="1">
        <v>4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3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>
      <c r="A221" s="1">
        <v>70095</v>
      </c>
      <c r="B221" s="1" t="s">
        <v>291</v>
      </c>
      <c r="C221" s="1">
        <v>16</v>
      </c>
      <c r="D221" s="1">
        <v>285</v>
      </c>
      <c r="E221" s="1" t="s">
        <v>64</v>
      </c>
      <c r="F221" s="1">
        <v>999</v>
      </c>
      <c r="G221" s="1" t="s">
        <v>292</v>
      </c>
      <c r="H221" s="2">
        <v>61.95</v>
      </c>
      <c r="I221" s="2">
        <v>991.2</v>
      </c>
      <c r="J221" s="10">
        <f t="shared" si="3"/>
        <v>4956</v>
      </c>
      <c r="K221" s="11">
        <f t="shared" si="4"/>
        <v>5</v>
      </c>
      <c r="L221" s="1">
        <v>0.5</v>
      </c>
      <c r="M221" s="1">
        <v>6.44</v>
      </c>
      <c r="N221" s="16">
        <f t="shared" si="41"/>
        <v>0</v>
      </c>
      <c r="O221" s="1"/>
      <c r="P221" s="1">
        <v>0</v>
      </c>
      <c r="Q221" s="1">
        <v>0</v>
      </c>
      <c r="R221" s="24">
        <f t="shared" si="6"/>
        <v>4956</v>
      </c>
      <c r="S221" s="5">
        <v>5</v>
      </c>
      <c r="T221" s="1">
        <v>0</v>
      </c>
      <c r="U221" s="1">
        <v>0</v>
      </c>
      <c r="V221" s="16">
        <f t="shared" si="23"/>
        <v>0</v>
      </c>
      <c r="W221" s="1"/>
      <c r="X221" s="1">
        <v>0</v>
      </c>
      <c r="Y221" s="15">
        <v>495.6</v>
      </c>
      <c r="Z221" s="2">
        <v>6380.85</v>
      </c>
      <c r="AA221" s="1">
        <v>1</v>
      </c>
      <c r="AB221" s="1">
        <v>1</v>
      </c>
      <c r="AC221" s="1">
        <v>2</v>
      </c>
      <c r="AD221" s="1">
        <v>9</v>
      </c>
      <c r="AE221" s="1">
        <v>103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>
      <c r="A222" s="1">
        <v>70124</v>
      </c>
      <c r="B222" s="1" t="s">
        <v>311</v>
      </c>
      <c r="C222" s="1">
        <v>72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12.63</v>
      </c>
      <c r="I222" s="2">
        <v>909.36</v>
      </c>
      <c r="J222" s="10">
        <f t="shared" si="3"/>
        <v>0</v>
      </c>
      <c r="K222" s="11">
        <f t="shared" si="4"/>
        <v>0</v>
      </c>
      <c r="L222" s="1">
        <v>0.51</v>
      </c>
      <c r="M222" s="1">
        <v>-0.01</v>
      </c>
      <c r="N222" s="16">
        <f t="shared" si="41"/>
        <v>0</v>
      </c>
      <c r="O222" s="1"/>
      <c r="P222" s="1">
        <v>0</v>
      </c>
      <c r="Q222" s="1">
        <v>0</v>
      </c>
      <c r="R222" s="24">
        <f t="shared" si="6"/>
        <v>0</v>
      </c>
      <c r="S222" s="5">
        <f>P222*0.6-Q222</f>
        <v>0</v>
      </c>
      <c r="T222" s="1">
        <v>0</v>
      </c>
      <c r="U222" s="1">
        <v>0.01</v>
      </c>
      <c r="V222" s="16">
        <f t="shared" si="23"/>
        <v>0</v>
      </c>
      <c r="W222" s="1"/>
      <c r="X222" s="1">
        <v>0</v>
      </c>
      <c r="Y222" s="15">
        <v>467.31</v>
      </c>
      <c r="Z222" s="2">
        <v>0</v>
      </c>
      <c r="AA222" s="1">
        <v>0</v>
      </c>
      <c r="AB222" s="1">
        <v>0</v>
      </c>
      <c r="AC222" s="1">
        <v>22</v>
      </c>
      <c r="AD222" s="1">
        <v>30</v>
      </c>
      <c r="AE222" s="1">
        <v>-1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1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>
      <c r="A223" s="1">
        <v>70215</v>
      </c>
      <c r="B223" s="1" t="s">
        <v>257</v>
      </c>
      <c r="C223" s="1">
        <v>24</v>
      </c>
      <c r="D223" s="1">
        <v>285</v>
      </c>
      <c r="E223" s="1" t="s">
        <v>64</v>
      </c>
      <c r="F223" s="1">
        <v>795</v>
      </c>
      <c r="G223" s="1" t="s">
        <v>258</v>
      </c>
      <c r="H223" s="2">
        <v>40.33</v>
      </c>
      <c r="I223" s="2">
        <v>967.92</v>
      </c>
      <c r="J223" s="10">
        <f t="shared" si="3"/>
        <v>9679.1999999999989</v>
      </c>
      <c r="K223" s="11">
        <f t="shared" si="4"/>
        <v>10</v>
      </c>
      <c r="L223" s="1">
        <v>0</v>
      </c>
      <c r="M223" s="1">
        <v>0</v>
      </c>
      <c r="N223" s="16">
        <f t="shared" si="41"/>
        <v>0</v>
      </c>
      <c r="O223" s="1"/>
      <c r="P223" s="1">
        <v>0.38</v>
      </c>
      <c r="Q223" s="1">
        <v>0</v>
      </c>
      <c r="R223" s="24">
        <f t="shared" si="6"/>
        <v>9679.1999999999989</v>
      </c>
      <c r="S223" s="5">
        <v>10</v>
      </c>
      <c r="T223" s="1">
        <v>0</v>
      </c>
      <c r="U223" s="1">
        <v>0</v>
      </c>
      <c r="V223" s="16">
        <f t="shared" si="23"/>
        <v>0</v>
      </c>
      <c r="W223" s="1"/>
      <c r="X223" s="1">
        <v>0</v>
      </c>
      <c r="Y223" s="15">
        <v>362.97</v>
      </c>
      <c r="Z223" s="2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9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>
      <c r="A224" s="1">
        <v>70191</v>
      </c>
      <c r="B224" s="1" t="s">
        <v>323</v>
      </c>
      <c r="C224" s="1">
        <v>10</v>
      </c>
      <c r="D224" s="1">
        <v>285</v>
      </c>
      <c r="E224" s="1" t="s">
        <v>64</v>
      </c>
      <c r="F224" s="1">
        <v>558</v>
      </c>
      <c r="G224" s="1" t="s">
        <v>67</v>
      </c>
      <c r="H224" s="2">
        <v>79.13</v>
      </c>
      <c r="I224" s="2">
        <v>791.3</v>
      </c>
      <c r="J224" s="10">
        <f t="shared" si="3"/>
        <v>3956.5</v>
      </c>
      <c r="K224" s="11">
        <f t="shared" si="4"/>
        <v>5</v>
      </c>
      <c r="L224" s="1">
        <v>0.45</v>
      </c>
      <c r="M224" s="1">
        <v>0</v>
      </c>
      <c r="N224" s="16">
        <f t="shared" si="41"/>
        <v>0</v>
      </c>
      <c r="O224" s="1"/>
      <c r="P224" s="1">
        <v>0</v>
      </c>
      <c r="Q224" s="1">
        <v>0</v>
      </c>
      <c r="R224" s="24">
        <f t="shared" si="6"/>
        <v>3956.5</v>
      </c>
      <c r="S224" s="5">
        <v>5</v>
      </c>
      <c r="T224" s="1">
        <v>0</v>
      </c>
      <c r="U224" s="1">
        <v>0</v>
      </c>
      <c r="V224" s="16">
        <f t="shared" si="23"/>
        <v>0</v>
      </c>
      <c r="W224" s="1"/>
      <c r="X224" s="1">
        <v>0</v>
      </c>
      <c r="Y224" s="15">
        <v>356.08</v>
      </c>
      <c r="Z224" s="2">
        <v>0</v>
      </c>
      <c r="AA224" s="1">
        <v>0</v>
      </c>
      <c r="AB224" s="1">
        <v>0</v>
      </c>
      <c r="AC224" s="1">
        <v>3</v>
      </c>
      <c r="AD224" s="1">
        <v>3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>
      <c r="A225" s="1">
        <v>70411</v>
      </c>
      <c r="B225" s="1" t="s">
        <v>346</v>
      </c>
      <c r="C225" s="1">
        <v>16</v>
      </c>
      <c r="D225" s="1">
        <v>285</v>
      </c>
      <c r="E225" s="1" t="s">
        <v>64</v>
      </c>
      <c r="F225" s="1">
        <v>387</v>
      </c>
      <c r="G225" s="1" t="s">
        <v>94</v>
      </c>
      <c r="H225" s="2">
        <v>49.1</v>
      </c>
      <c r="I225" s="2">
        <v>785.6</v>
      </c>
      <c r="J225" s="10">
        <f t="shared" si="3"/>
        <v>0</v>
      </c>
      <c r="K225" s="11">
        <f t="shared" si="4"/>
        <v>0</v>
      </c>
      <c r="L225" s="1">
        <v>0.31</v>
      </c>
      <c r="M225" s="1">
        <v>0</v>
      </c>
      <c r="N225" s="16">
        <f t="shared" si="41"/>
        <v>0</v>
      </c>
      <c r="O225" s="1"/>
      <c r="P225" s="1">
        <v>0</v>
      </c>
      <c r="Q225" s="1">
        <v>0</v>
      </c>
      <c r="R225" s="24">
        <f t="shared" si="6"/>
        <v>0</v>
      </c>
      <c r="S225" s="5">
        <f>P225*0.6-Q225</f>
        <v>0</v>
      </c>
      <c r="T225" s="1">
        <v>0</v>
      </c>
      <c r="U225" s="1">
        <v>0</v>
      </c>
      <c r="V225" s="16">
        <f t="shared" si="23"/>
        <v>0</v>
      </c>
      <c r="W225" s="1"/>
      <c r="X225" s="1">
        <v>0</v>
      </c>
      <c r="Y225" s="15">
        <v>245.5</v>
      </c>
      <c r="Z225" s="2">
        <v>0</v>
      </c>
      <c r="AA225" s="1">
        <v>0</v>
      </c>
      <c r="AB225" s="1">
        <v>0</v>
      </c>
      <c r="AC225" s="1">
        <v>5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>
      <c r="A226" s="1">
        <v>70198</v>
      </c>
      <c r="B226" s="1" t="s">
        <v>329</v>
      </c>
      <c r="C226" s="1">
        <v>10</v>
      </c>
      <c r="D226" s="1">
        <v>285</v>
      </c>
      <c r="E226" s="1" t="s">
        <v>64</v>
      </c>
      <c r="F226" s="1">
        <v>558</v>
      </c>
      <c r="G226" s="1" t="s">
        <v>67</v>
      </c>
      <c r="H226" s="2">
        <v>79.13</v>
      </c>
      <c r="I226" s="2">
        <v>791.3</v>
      </c>
      <c r="J226" s="10">
        <f t="shared" si="3"/>
        <v>3956.5</v>
      </c>
      <c r="K226" s="11">
        <f t="shared" si="4"/>
        <v>5</v>
      </c>
      <c r="L226" s="1">
        <v>0.3</v>
      </c>
      <c r="M226" s="1">
        <v>0</v>
      </c>
      <c r="N226" s="16">
        <f t="shared" si="41"/>
        <v>0</v>
      </c>
      <c r="O226" s="1"/>
      <c r="P226" s="1">
        <v>0</v>
      </c>
      <c r="Q226" s="1">
        <v>0</v>
      </c>
      <c r="R226" s="24">
        <f t="shared" si="6"/>
        <v>3956.5</v>
      </c>
      <c r="S226" s="5">
        <v>5</v>
      </c>
      <c r="T226" s="1">
        <v>0</v>
      </c>
      <c r="U226" s="1">
        <v>0</v>
      </c>
      <c r="V226" s="16">
        <f t="shared" si="23"/>
        <v>0</v>
      </c>
      <c r="W226" s="1"/>
      <c r="X226" s="1">
        <v>0</v>
      </c>
      <c r="Y226" s="15">
        <v>237.39</v>
      </c>
      <c r="Z226" s="2">
        <v>0</v>
      </c>
      <c r="AA226" s="1">
        <v>0</v>
      </c>
      <c r="AB226" s="1">
        <v>0</v>
      </c>
      <c r="AC226" s="1">
        <v>1</v>
      </c>
      <c r="AD226" s="1">
        <v>4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>
      <c r="A227" s="1">
        <v>70217</v>
      </c>
      <c r="B227" s="1" t="s">
        <v>330</v>
      </c>
      <c r="C227" s="1">
        <v>20</v>
      </c>
      <c r="D227" s="1">
        <v>285</v>
      </c>
      <c r="E227" s="1" t="s">
        <v>64</v>
      </c>
      <c r="F227" s="1">
        <v>285</v>
      </c>
      <c r="G227" s="1" t="s">
        <v>64</v>
      </c>
      <c r="H227" s="2">
        <v>71.84</v>
      </c>
      <c r="I227" s="2">
        <v>1436.8</v>
      </c>
      <c r="J227" s="10">
        <f t="shared" si="3"/>
        <v>4310.3999999999996</v>
      </c>
      <c r="K227" s="11">
        <f t="shared" si="4"/>
        <v>3</v>
      </c>
      <c r="L227" s="1">
        <v>0.1</v>
      </c>
      <c r="M227" s="1">
        <v>0</v>
      </c>
      <c r="N227" s="16">
        <f t="shared" si="41"/>
        <v>0</v>
      </c>
      <c r="O227" s="1"/>
      <c r="P227" s="1">
        <v>0</v>
      </c>
      <c r="Q227" s="1">
        <v>0</v>
      </c>
      <c r="R227" s="24">
        <f t="shared" si="6"/>
        <v>4310.3999999999996</v>
      </c>
      <c r="S227" s="5">
        <v>3</v>
      </c>
      <c r="T227" s="1">
        <v>0.05</v>
      </c>
      <c r="U227" s="1">
        <v>0</v>
      </c>
      <c r="V227" s="16">
        <f t="shared" si="23"/>
        <v>0</v>
      </c>
      <c r="W227" s="1"/>
      <c r="X227" s="1">
        <v>0</v>
      </c>
      <c r="Y227" s="15">
        <v>215.52</v>
      </c>
      <c r="Z227" s="2">
        <v>0</v>
      </c>
      <c r="AA227" s="1">
        <v>0</v>
      </c>
      <c r="AB227" s="1">
        <v>0</v>
      </c>
      <c r="AC227" s="1">
        <v>1</v>
      </c>
      <c r="AD227" s="1">
        <v>2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1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>
      <c r="A228" s="1">
        <v>307</v>
      </c>
      <c r="B228" s="1" t="s">
        <v>296</v>
      </c>
      <c r="C228" s="1">
        <v>10</v>
      </c>
      <c r="D228" s="1">
        <v>285</v>
      </c>
      <c r="E228" s="1" t="s">
        <v>64</v>
      </c>
      <c r="F228" s="1">
        <v>285</v>
      </c>
      <c r="G228" s="1" t="s">
        <v>64</v>
      </c>
      <c r="H228" s="2">
        <v>79.13</v>
      </c>
      <c r="I228" s="2">
        <v>791.3</v>
      </c>
      <c r="J228" s="10">
        <f t="shared" si="3"/>
        <v>0</v>
      </c>
      <c r="K228" s="11">
        <f t="shared" si="4"/>
        <v>0</v>
      </c>
      <c r="L228" s="1">
        <v>0.25</v>
      </c>
      <c r="M228" s="1">
        <v>0</v>
      </c>
      <c r="N228" s="16">
        <f t="shared" si="41"/>
        <v>0</v>
      </c>
      <c r="O228" s="1"/>
      <c r="P228" s="1">
        <v>0</v>
      </c>
      <c r="Q228" s="1">
        <v>0</v>
      </c>
      <c r="R228" s="24">
        <f t="shared" si="6"/>
        <v>0</v>
      </c>
      <c r="S228" s="5">
        <f>P228*0.6-Q228</f>
        <v>0</v>
      </c>
      <c r="T228" s="1">
        <v>0</v>
      </c>
      <c r="U228" s="1">
        <v>0</v>
      </c>
      <c r="V228" s="16">
        <f t="shared" si="23"/>
        <v>0</v>
      </c>
      <c r="W228" s="1"/>
      <c r="X228" s="1">
        <v>0</v>
      </c>
      <c r="Y228" s="15">
        <v>197.82</v>
      </c>
      <c r="Z228" s="2">
        <v>0</v>
      </c>
      <c r="AA228" s="1">
        <v>0</v>
      </c>
      <c r="AB228" s="1">
        <v>0</v>
      </c>
      <c r="AC228" s="1">
        <v>1</v>
      </c>
      <c r="AD228" s="1">
        <v>3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>
      <c r="A229" s="1">
        <v>70049</v>
      </c>
      <c r="B229" s="1" t="s">
        <v>302</v>
      </c>
      <c r="C229" s="1">
        <v>18</v>
      </c>
      <c r="D229" s="1">
        <v>285</v>
      </c>
      <c r="E229" s="1" t="s">
        <v>64</v>
      </c>
      <c r="F229" s="1">
        <v>558</v>
      </c>
      <c r="G229" s="1" t="s">
        <v>67</v>
      </c>
      <c r="H229" s="2">
        <v>45.62</v>
      </c>
      <c r="I229" s="2">
        <v>821.16</v>
      </c>
      <c r="J229" s="10">
        <f t="shared" si="3"/>
        <v>0</v>
      </c>
      <c r="K229" s="11">
        <f t="shared" si="4"/>
        <v>0</v>
      </c>
      <c r="L229" s="1">
        <v>0</v>
      </c>
      <c r="M229" s="1">
        <v>0</v>
      </c>
      <c r="N229" s="16">
        <f t="shared" si="41"/>
        <v>0</v>
      </c>
      <c r="O229" s="1"/>
      <c r="P229" s="1">
        <v>0.11</v>
      </c>
      <c r="Q229" s="1">
        <v>0</v>
      </c>
      <c r="R229" s="24">
        <f t="shared" si="6"/>
        <v>0</v>
      </c>
      <c r="S229" s="5">
        <v>0</v>
      </c>
      <c r="T229" s="1">
        <v>0.11</v>
      </c>
      <c r="U229" s="1">
        <v>0.11</v>
      </c>
      <c r="V229" s="16">
        <f t="shared" si="23"/>
        <v>0</v>
      </c>
      <c r="W229" s="1"/>
      <c r="X229" s="1">
        <v>0</v>
      </c>
      <c r="Y229" s="15">
        <v>182.48</v>
      </c>
      <c r="Z229" s="2">
        <v>91.24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2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2</v>
      </c>
      <c r="BF229" s="1">
        <v>0</v>
      </c>
      <c r="BG229" s="1">
        <v>0</v>
      </c>
      <c r="BH229" s="1">
        <v>0</v>
      </c>
      <c r="BI229" s="1">
        <v>2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>
      <c r="A230" s="1">
        <v>70413</v>
      </c>
      <c r="B230" s="1" t="s">
        <v>348</v>
      </c>
      <c r="C230" s="1">
        <v>16</v>
      </c>
      <c r="D230" s="1">
        <v>285</v>
      </c>
      <c r="E230" s="1" t="s">
        <v>64</v>
      </c>
      <c r="F230" s="1">
        <v>387</v>
      </c>
      <c r="G230" s="1" t="s">
        <v>94</v>
      </c>
      <c r="H230" s="2">
        <v>19.100000000000001</v>
      </c>
      <c r="I230" s="2">
        <v>305.60000000000002</v>
      </c>
      <c r="J230" s="10">
        <f t="shared" si="3"/>
        <v>0</v>
      </c>
      <c r="K230" s="11">
        <f t="shared" si="4"/>
        <v>0</v>
      </c>
      <c r="L230" s="1">
        <v>0.56000000000000005</v>
      </c>
      <c r="M230" s="1">
        <v>0</v>
      </c>
      <c r="N230" s="16">
        <f t="shared" si="41"/>
        <v>0</v>
      </c>
      <c r="O230" s="1"/>
      <c r="P230" s="1">
        <v>0</v>
      </c>
      <c r="Q230" s="1">
        <v>0</v>
      </c>
      <c r="R230" s="24">
        <f t="shared" si="6"/>
        <v>0</v>
      </c>
      <c r="S230" s="5">
        <f>P230*0.6-Q230</f>
        <v>0</v>
      </c>
      <c r="T230" s="1">
        <v>0</v>
      </c>
      <c r="U230" s="1">
        <v>0</v>
      </c>
      <c r="V230" s="16">
        <f t="shared" si="23"/>
        <v>0</v>
      </c>
      <c r="W230" s="1"/>
      <c r="X230" s="1">
        <v>0</v>
      </c>
      <c r="Y230" s="15">
        <v>171.9</v>
      </c>
      <c r="Z230" s="2">
        <v>0</v>
      </c>
      <c r="AA230" s="1">
        <v>0</v>
      </c>
      <c r="AB230" s="1">
        <v>0</v>
      </c>
      <c r="AC230" s="1">
        <v>8</v>
      </c>
      <c r="AD230" s="1">
        <v>2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>
      <c r="A231" s="1">
        <v>44290</v>
      </c>
      <c r="B231" s="1" t="s">
        <v>299</v>
      </c>
      <c r="C231" s="1">
        <v>16</v>
      </c>
      <c r="D231" s="1">
        <v>285</v>
      </c>
      <c r="E231" s="1" t="s">
        <v>64</v>
      </c>
      <c r="F231" s="1">
        <v>285</v>
      </c>
      <c r="G231" s="1" t="s">
        <v>64</v>
      </c>
      <c r="H231" s="2">
        <v>53.03</v>
      </c>
      <c r="I231" s="2">
        <v>848.48</v>
      </c>
      <c r="J231" s="10">
        <f t="shared" si="3"/>
        <v>0</v>
      </c>
      <c r="K231" s="11">
        <f t="shared" si="4"/>
        <v>0</v>
      </c>
      <c r="L231" s="1">
        <v>0</v>
      </c>
      <c r="M231" s="1">
        <v>0</v>
      </c>
      <c r="N231" s="16">
        <f t="shared" si="41"/>
        <v>0</v>
      </c>
      <c r="O231" s="1"/>
      <c r="P231" s="1">
        <v>0.12</v>
      </c>
      <c r="Q231" s="1">
        <v>0</v>
      </c>
      <c r="R231" s="24">
        <f t="shared" si="6"/>
        <v>0</v>
      </c>
      <c r="S231" s="5">
        <v>0</v>
      </c>
      <c r="T231" s="1">
        <v>0.06</v>
      </c>
      <c r="U231" s="1">
        <v>0</v>
      </c>
      <c r="V231" s="16">
        <f t="shared" si="23"/>
        <v>0</v>
      </c>
      <c r="W231" s="1"/>
      <c r="X231" s="1">
        <v>0</v>
      </c>
      <c r="Y231" s="15">
        <v>159.09</v>
      </c>
      <c r="Z231" s="2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1</v>
      </c>
      <c r="AX231" s="1">
        <v>2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2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>
      <c r="A232" s="1">
        <v>70133</v>
      </c>
      <c r="B232" s="1" t="s">
        <v>293</v>
      </c>
      <c r="C232" s="1">
        <v>24</v>
      </c>
      <c r="D232" s="1">
        <v>285</v>
      </c>
      <c r="E232" s="1" t="s">
        <v>64</v>
      </c>
      <c r="F232" s="1">
        <v>999</v>
      </c>
      <c r="G232" s="1" t="s">
        <v>292</v>
      </c>
      <c r="H232" s="2">
        <v>48.754800000000003</v>
      </c>
      <c r="I232" s="2">
        <v>1170.1152</v>
      </c>
      <c r="J232" s="10">
        <f t="shared" si="3"/>
        <v>0</v>
      </c>
      <c r="K232" s="11">
        <f t="shared" si="4"/>
        <v>0</v>
      </c>
      <c r="L232" s="1">
        <v>0</v>
      </c>
      <c r="M232" s="1">
        <v>0</v>
      </c>
      <c r="N232" s="16">
        <f t="shared" si="41"/>
        <v>0</v>
      </c>
      <c r="O232" s="1"/>
      <c r="P232" s="1">
        <v>0</v>
      </c>
      <c r="Q232" s="1">
        <v>0</v>
      </c>
      <c r="R232" s="24">
        <f t="shared" si="6"/>
        <v>0</v>
      </c>
      <c r="S232" s="5">
        <f t="shared" ref="S232:S238" si="42">P232*0.6-Q232</f>
        <v>0</v>
      </c>
      <c r="T232" s="1">
        <v>0.12</v>
      </c>
      <c r="U232" s="1">
        <v>0.08</v>
      </c>
      <c r="V232" s="16">
        <f t="shared" si="23"/>
        <v>0</v>
      </c>
      <c r="W232" s="1"/>
      <c r="X232" s="1">
        <v>0</v>
      </c>
      <c r="Y232" s="15">
        <v>146.26</v>
      </c>
      <c r="Z232" s="2">
        <v>97.51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1</v>
      </c>
      <c r="BF232" s="1">
        <v>0</v>
      </c>
      <c r="BG232" s="1">
        <v>2</v>
      </c>
      <c r="BH232" s="1">
        <v>0</v>
      </c>
      <c r="BI232" s="1">
        <v>2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>
      <c r="A233" s="1">
        <v>70414</v>
      </c>
      <c r="B233" s="1" t="s">
        <v>349</v>
      </c>
      <c r="C233" s="1">
        <v>16</v>
      </c>
      <c r="D233" s="1">
        <v>285</v>
      </c>
      <c r="E233" s="1" t="s">
        <v>64</v>
      </c>
      <c r="F233" s="1">
        <v>387</v>
      </c>
      <c r="G233" s="1" t="s">
        <v>94</v>
      </c>
      <c r="H233" s="2">
        <v>49.1</v>
      </c>
      <c r="I233" s="2">
        <v>785.6</v>
      </c>
      <c r="J233" s="10">
        <f t="shared" si="3"/>
        <v>0</v>
      </c>
      <c r="K233" s="11">
        <f t="shared" si="4"/>
        <v>0</v>
      </c>
      <c r="L233" s="1">
        <v>0.12</v>
      </c>
      <c r="M233" s="1">
        <v>2.44</v>
      </c>
      <c r="N233" s="16">
        <f t="shared" si="41"/>
        <v>0</v>
      </c>
      <c r="O233" s="1"/>
      <c r="P233" s="1">
        <v>0</v>
      </c>
      <c r="Q233" s="1">
        <v>0</v>
      </c>
      <c r="R233" s="24">
        <f t="shared" si="6"/>
        <v>0</v>
      </c>
      <c r="S233" s="5">
        <f t="shared" si="42"/>
        <v>0</v>
      </c>
      <c r="T233" s="1">
        <v>0</v>
      </c>
      <c r="U233" s="1">
        <v>0</v>
      </c>
      <c r="V233" s="16">
        <f t="shared" si="23"/>
        <v>0</v>
      </c>
      <c r="W233" s="1"/>
      <c r="X233" s="1">
        <v>0</v>
      </c>
      <c r="Y233" s="15">
        <v>98.2</v>
      </c>
      <c r="Z233" s="2">
        <v>1914.9</v>
      </c>
      <c r="AA233" s="1">
        <v>0</v>
      </c>
      <c r="AB233" s="1">
        <v>0</v>
      </c>
      <c r="AC233" s="1">
        <v>1</v>
      </c>
      <c r="AD233" s="1">
        <v>2</v>
      </c>
      <c r="AE233" s="1">
        <v>39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>
      <c r="A234" s="1">
        <v>70107</v>
      </c>
      <c r="B234" s="1" t="s">
        <v>97</v>
      </c>
      <c r="C234" s="1">
        <v>40</v>
      </c>
      <c r="D234" s="1">
        <v>285</v>
      </c>
      <c r="E234" s="1" t="s">
        <v>64</v>
      </c>
      <c r="F234" s="1">
        <v>28</v>
      </c>
      <c r="G234" s="1" t="s">
        <v>98</v>
      </c>
      <c r="H234" s="2">
        <v>24.054400000000001</v>
      </c>
      <c r="I234" s="2">
        <v>962.17600000000004</v>
      </c>
      <c r="J234" s="10">
        <f t="shared" si="3"/>
        <v>0</v>
      </c>
      <c r="K234" s="11">
        <f t="shared" si="4"/>
        <v>0</v>
      </c>
      <c r="L234" s="1">
        <v>0.01</v>
      </c>
      <c r="M234" s="1">
        <v>0</v>
      </c>
      <c r="N234" s="16">
        <f t="shared" si="41"/>
        <v>0</v>
      </c>
      <c r="O234" s="1"/>
      <c r="P234" s="1">
        <v>0</v>
      </c>
      <c r="Q234" s="1">
        <v>0</v>
      </c>
      <c r="R234" s="24">
        <f t="shared" si="6"/>
        <v>0</v>
      </c>
      <c r="S234" s="5">
        <f t="shared" si="42"/>
        <v>0</v>
      </c>
      <c r="T234" s="1">
        <v>0.05</v>
      </c>
      <c r="U234" s="1">
        <v>0</v>
      </c>
      <c r="V234" s="16">
        <f t="shared" si="23"/>
        <v>0</v>
      </c>
      <c r="W234" s="1"/>
      <c r="X234" s="1">
        <v>0</v>
      </c>
      <c r="Y234" s="15">
        <v>60.14</v>
      </c>
      <c r="Z234" s="2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2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>
      <c r="A235" s="1">
        <v>44401</v>
      </c>
      <c r="B235" s="1" t="s">
        <v>300</v>
      </c>
      <c r="C235" s="1">
        <v>16</v>
      </c>
      <c r="D235" s="1">
        <v>285</v>
      </c>
      <c r="E235" s="1" t="s">
        <v>64</v>
      </c>
      <c r="F235" s="1">
        <v>285</v>
      </c>
      <c r="G235" s="1" t="s">
        <v>64</v>
      </c>
      <c r="H235" s="2">
        <v>54.11</v>
      </c>
      <c r="I235" s="2">
        <v>865.76</v>
      </c>
      <c r="J235" s="10">
        <f t="shared" si="3"/>
        <v>0</v>
      </c>
      <c r="K235" s="11">
        <f t="shared" si="4"/>
        <v>0</v>
      </c>
      <c r="L235" s="1">
        <v>0.06</v>
      </c>
      <c r="M235" s="1">
        <v>0</v>
      </c>
      <c r="N235" s="16">
        <f t="shared" si="41"/>
        <v>0</v>
      </c>
      <c r="O235" s="1"/>
      <c r="P235" s="1">
        <v>0</v>
      </c>
      <c r="Q235" s="1">
        <v>0</v>
      </c>
      <c r="R235" s="24">
        <f t="shared" si="6"/>
        <v>0</v>
      </c>
      <c r="S235" s="5">
        <f t="shared" si="42"/>
        <v>0</v>
      </c>
      <c r="T235" s="1">
        <v>0</v>
      </c>
      <c r="U235" s="1">
        <v>0.06</v>
      </c>
      <c r="V235" s="16">
        <f t="shared" si="23"/>
        <v>0</v>
      </c>
      <c r="W235" s="1"/>
      <c r="X235" s="1">
        <v>0</v>
      </c>
      <c r="Y235" s="15">
        <v>54.11</v>
      </c>
      <c r="Z235" s="2">
        <v>54.11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1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>
      <c r="A236" s="1">
        <v>70088</v>
      </c>
      <c r="B236" s="1" t="s">
        <v>306</v>
      </c>
      <c r="C236" s="1">
        <v>16</v>
      </c>
      <c r="D236" s="1">
        <v>285</v>
      </c>
      <c r="E236" s="1" t="s">
        <v>64</v>
      </c>
      <c r="F236" s="1">
        <v>558</v>
      </c>
      <c r="G236" s="1" t="s">
        <v>67</v>
      </c>
      <c r="H236" s="2">
        <v>54.07</v>
      </c>
      <c r="I236" s="2">
        <v>865.12</v>
      </c>
      <c r="J236" s="10">
        <f t="shared" si="3"/>
        <v>0</v>
      </c>
      <c r="K236" s="11">
        <f t="shared" si="4"/>
        <v>0</v>
      </c>
      <c r="L236" s="1">
        <v>0</v>
      </c>
      <c r="M236" s="1">
        <v>0</v>
      </c>
      <c r="N236" s="16">
        <f t="shared" si="41"/>
        <v>0</v>
      </c>
      <c r="O236" s="1"/>
      <c r="P236" s="1">
        <v>0</v>
      </c>
      <c r="Q236" s="1">
        <v>0</v>
      </c>
      <c r="R236" s="24">
        <f t="shared" si="6"/>
        <v>0</v>
      </c>
      <c r="S236" s="5">
        <f t="shared" si="42"/>
        <v>0</v>
      </c>
      <c r="T236" s="1">
        <v>0.06</v>
      </c>
      <c r="U236" s="1">
        <v>0</v>
      </c>
      <c r="V236" s="16">
        <f t="shared" si="23"/>
        <v>0</v>
      </c>
      <c r="W236" s="1"/>
      <c r="X236" s="1">
        <v>0</v>
      </c>
      <c r="Y236" s="15">
        <v>54.07</v>
      </c>
      <c r="Z236" s="2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1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>
      <c r="A237" s="1">
        <v>70334</v>
      </c>
      <c r="B237" s="1" t="s">
        <v>341</v>
      </c>
      <c r="C237" s="1">
        <v>20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38.04</v>
      </c>
      <c r="I237" s="2">
        <v>760.8</v>
      </c>
      <c r="J237" s="10">
        <f t="shared" si="3"/>
        <v>0</v>
      </c>
      <c r="K237" s="11">
        <f t="shared" si="4"/>
        <v>0</v>
      </c>
      <c r="L237" s="1">
        <v>0.05</v>
      </c>
      <c r="M237" s="1">
        <v>0</v>
      </c>
      <c r="N237" s="16">
        <f t="shared" si="41"/>
        <v>0</v>
      </c>
      <c r="O237" s="1"/>
      <c r="P237" s="1">
        <v>0</v>
      </c>
      <c r="Q237" s="1">
        <v>0</v>
      </c>
      <c r="R237" s="24">
        <f t="shared" si="6"/>
        <v>0</v>
      </c>
      <c r="S237" s="5">
        <f t="shared" si="42"/>
        <v>0</v>
      </c>
      <c r="T237" s="1">
        <v>0</v>
      </c>
      <c r="U237" s="1">
        <v>0</v>
      </c>
      <c r="V237" s="16">
        <f t="shared" si="23"/>
        <v>0</v>
      </c>
      <c r="W237" s="1"/>
      <c r="X237" s="1">
        <v>0</v>
      </c>
      <c r="Y237" s="15">
        <v>38.04</v>
      </c>
      <c r="Z237" s="2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>
      <c r="A238" s="1">
        <v>70175</v>
      </c>
      <c r="B238" s="1" t="s">
        <v>317</v>
      </c>
      <c r="C238" s="1">
        <v>20</v>
      </c>
      <c r="D238" s="1">
        <v>285</v>
      </c>
      <c r="E238" s="1" t="s">
        <v>64</v>
      </c>
      <c r="F238" s="1">
        <v>991</v>
      </c>
      <c r="G238" s="1" t="s">
        <v>141</v>
      </c>
      <c r="H238" s="2">
        <v>73.62</v>
      </c>
      <c r="I238" s="2">
        <v>1472.4</v>
      </c>
      <c r="J238" s="10">
        <f t="shared" si="3"/>
        <v>0</v>
      </c>
      <c r="K238" s="11">
        <f t="shared" si="4"/>
        <v>0</v>
      </c>
      <c r="L238" s="1">
        <v>0.02</v>
      </c>
      <c r="M238" s="1">
        <v>0</v>
      </c>
      <c r="N238" s="16">
        <f t="shared" si="41"/>
        <v>0</v>
      </c>
      <c r="O238" s="1"/>
      <c r="P238" s="1">
        <v>0</v>
      </c>
      <c r="Q238" s="1">
        <v>0</v>
      </c>
      <c r="R238" s="24">
        <f t="shared" si="6"/>
        <v>0</v>
      </c>
      <c r="S238" s="5">
        <f t="shared" si="42"/>
        <v>0</v>
      </c>
      <c r="T238" s="1">
        <v>0</v>
      </c>
      <c r="U238" s="1">
        <v>0</v>
      </c>
      <c r="V238" s="16">
        <f t="shared" si="23"/>
        <v>0</v>
      </c>
      <c r="W238" s="1"/>
      <c r="X238" s="1">
        <v>0</v>
      </c>
      <c r="Y238" s="15">
        <v>36.81</v>
      </c>
      <c r="Z238" s="2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>
      <c r="A239" s="1">
        <v>70108</v>
      </c>
      <c r="B239" s="1" t="s">
        <v>295</v>
      </c>
      <c r="C239" s="1">
        <v>70</v>
      </c>
      <c r="D239" s="1">
        <v>285</v>
      </c>
      <c r="E239" s="1" t="s">
        <v>64</v>
      </c>
      <c r="F239" s="1">
        <v>28</v>
      </c>
      <c r="G239" s="1" t="s">
        <v>98</v>
      </c>
      <c r="H239" s="2">
        <v>13.911099999999999</v>
      </c>
      <c r="I239" s="2">
        <v>973.77700000000004</v>
      </c>
      <c r="J239" s="10">
        <f t="shared" si="3"/>
        <v>0</v>
      </c>
      <c r="K239" s="11">
        <f t="shared" si="4"/>
        <v>0</v>
      </c>
      <c r="L239" s="1">
        <v>0</v>
      </c>
      <c r="M239" s="1">
        <v>0</v>
      </c>
      <c r="N239" s="16">
        <f t="shared" si="41"/>
        <v>0</v>
      </c>
      <c r="O239" s="1"/>
      <c r="P239" s="1">
        <v>0</v>
      </c>
      <c r="Q239" s="1">
        <v>0.01</v>
      </c>
      <c r="R239" s="24">
        <f t="shared" si="6"/>
        <v>0</v>
      </c>
      <c r="S239" s="5">
        <v>0</v>
      </c>
      <c r="T239" s="1">
        <v>0.01</v>
      </c>
      <c r="U239" s="1">
        <v>0</v>
      </c>
      <c r="V239" s="16">
        <f t="shared" si="23"/>
        <v>0</v>
      </c>
      <c r="W239" s="1"/>
      <c r="X239" s="1">
        <v>0</v>
      </c>
      <c r="Y239" s="15">
        <v>13.91</v>
      </c>
      <c r="Z239" s="2">
        <v>13.91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1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2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>
      <c r="A240" s="1">
        <v>70412</v>
      </c>
      <c r="B240" s="1" t="s">
        <v>347</v>
      </c>
      <c r="C240" s="1">
        <v>16</v>
      </c>
      <c r="D240" s="1">
        <v>285</v>
      </c>
      <c r="E240" s="1" t="s">
        <v>64</v>
      </c>
      <c r="F240" s="1">
        <v>387</v>
      </c>
      <c r="G240" s="1" t="s">
        <v>94</v>
      </c>
      <c r="H240" s="2">
        <v>19.100000000000001</v>
      </c>
      <c r="I240" s="2">
        <v>305.60000000000002</v>
      </c>
      <c r="J240" s="10">
        <f t="shared" si="3"/>
        <v>0</v>
      </c>
      <c r="K240" s="11">
        <f t="shared" si="4"/>
        <v>0</v>
      </c>
      <c r="L240" s="1">
        <v>0</v>
      </c>
      <c r="M240" s="1">
        <v>0</v>
      </c>
      <c r="N240" s="16">
        <f t="shared" si="41"/>
        <v>0</v>
      </c>
      <c r="O240" s="1"/>
      <c r="P240" s="1">
        <v>0</v>
      </c>
      <c r="Q240" s="1">
        <v>0</v>
      </c>
      <c r="R240" s="24">
        <f t="shared" si="6"/>
        <v>0</v>
      </c>
      <c r="S240" s="5">
        <f t="shared" ref="S240:S241" si="43">P240*0.6-Q240</f>
        <v>0</v>
      </c>
      <c r="T240" s="1">
        <v>0.03</v>
      </c>
      <c r="U240" s="1">
        <v>0</v>
      </c>
      <c r="V240" s="16">
        <f t="shared" si="23"/>
        <v>0</v>
      </c>
      <c r="W240" s="1"/>
      <c r="X240" s="1">
        <v>0</v>
      </c>
      <c r="Y240" s="15">
        <v>9.5500000000000007</v>
      </c>
      <c r="Z240" s="2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1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4.5999999999999996</v>
      </c>
      <c r="I241" s="2">
        <v>1472</v>
      </c>
      <c r="J241" s="10">
        <f t="shared" si="3"/>
        <v>0</v>
      </c>
      <c r="K241" s="11">
        <f t="shared" si="4"/>
        <v>0</v>
      </c>
      <c r="L241" s="1">
        <v>0</v>
      </c>
      <c r="M241" s="1">
        <v>0</v>
      </c>
      <c r="N241" s="16">
        <f t="shared" si="41"/>
        <v>0</v>
      </c>
      <c r="O241" s="1"/>
      <c r="P241" s="1">
        <v>0</v>
      </c>
      <c r="Q241" s="1">
        <v>0</v>
      </c>
      <c r="R241" s="24">
        <f t="shared" si="6"/>
        <v>0</v>
      </c>
      <c r="S241" s="5">
        <f t="shared" si="43"/>
        <v>0</v>
      </c>
      <c r="T241" s="1">
        <v>0</v>
      </c>
      <c r="U241" s="1">
        <v>0</v>
      </c>
      <c r="V241" s="16">
        <f t="shared" si="23"/>
        <v>0</v>
      </c>
      <c r="W241" s="1"/>
      <c r="X241" s="1">
        <v>0</v>
      </c>
      <c r="Y241" s="15">
        <v>4.5999999999999996</v>
      </c>
      <c r="Z241" s="2">
        <v>-4.5999999999999996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1</v>
      </c>
      <c r="BF241" s="1">
        <v>0</v>
      </c>
      <c r="BG241" s="1">
        <v>0</v>
      </c>
      <c r="BH241" s="1">
        <v>0</v>
      </c>
      <c r="BI241" s="1">
        <v>-1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>
      <c r="A242" s="1">
        <v>70508</v>
      </c>
      <c r="B242" s="1" t="s">
        <v>353</v>
      </c>
      <c r="C242" s="1">
        <v>24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34.26</v>
      </c>
      <c r="I242" s="2">
        <v>822.24</v>
      </c>
      <c r="J242" s="10">
        <f t="shared" si="3"/>
        <v>2466.7200000000003</v>
      </c>
      <c r="K242" s="11">
        <f t="shared" si="4"/>
        <v>3</v>
      </c>
      <c r="L242" s="1">
        <v>0</v>
      </c>
      <c r="M242" s="1">
        <v>0</v>
      </c>
      <c r="N242" s="16">
        <f t="shared" si="41"/>
        <v>0</v>
      </c>
      <c r="O242" s="1"/>
      <c r="P242" s="1">
        <v>0</v>
      </c>
      <c r="Q242" s="1">
        <v>0</v>
      </c>
      <c r="R242" s="24">
        <f t="shared" si="6"/>
        <v>2466.7200000000003</v>
      </c>
      <c r="S242" s="5">
        <v>3</v>
      </c>
      <c r="T242" s="1">
        <v>0</v>
      </c>
      <c r="U242" s="1">
        <v>0</v>
      </c>
      <c r="V242" s="16">
        <f t="shared" si="23"/>
        <v>0</v>
      </c>
      <c r="W242" s="1"/>
      <c r="X242" s="1">
        <v>0</v>
      </c>
      <c r="Y242" s="15">
        <v>0</v>
      </c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>
      <c r="A243" s="1">
        <v>70193</v>
      </c>
      <c r="B243" s="1" t="s">
        <v>324</v>
      </c>
      <c r="C243" s="1">
        <v>10</v>
      </c>
      <c r="D243" s="1">
        <v>285</v>
      </c>
      <c r="E243" s="1" t="s">
        <v>64</v>
      </c>
      <c r="F243" s="1">
        <v>588</v>
      </c>
      <c r="G243" s="1" t="s">
        <v>146</v>
      </c>
      <c r="H243" s="2">
        <v>79.13</v>
      </c>
      <c r="I243" s="2">
        <v>791.3</v>
      </c>
      <c r="J243" s="10">
        <f t="shared" si="3"/>
        <v>3956.5</v>
      </c>
      <c r="K243" s="11">
        <f t="shared" si="4"/>
        <v>5</v>
      </c>
      <c r="L243" s="1">
        <v>0</v>
      </c>
      <c r="M243" s="1">
        <v>0</v>
      </c>
      <c r="N243" s="16">
        <f t="shared" si="41"/>
        <v>0</v>
      </c>
      <c r="O243" s="1"/>
      <c r="P243" s="1">
        <v>0</v>
      </c>
      <c r="Q243" s="1">
        <v>0</v>
      </c>
      <c r="R243" s="24">
        <f t="shared" si="6"/>
        <v>3956.5</v>
      </c>
      <c r="S243" s="5">
        <v>5</v>
      </c>
      <c r="T243" s="1">
        <v>0</v>
      </c>
      <c r="U243" s="1">
        <v>0</v>
      </c>
      <c r="V243" s="16">
        <f t="shared" si="23"/>
        <v>0</v>
      </c>
      <c r="W243" s="1"/>
      <c r="X243" s="1">
        <v>0</v>
      </c>
      <c r="Y243" s="15">
        <v>0</v>
      </c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>
      <c r="A244" s="1">
        <v>70348</v>
      </c>
      <c r="B244" s="1" t="s">
        <v>343</v>
      </c>
      <c r="C244" s="1">
        <v>10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125.1382</v>
      </c>
      <c r="I244" s="2">
        <v>1251.3820000000001</v>
      </c>
      <c r="J244" s="10">
        <f t="shared" si="3"/>
        <v>12513.82</v>
      </c>
      <c r="K244" s="11">
        <f t="shared" si="4"/>
        <v>10</v>
      </c>
      <c r="L244" s="1">
        <v>0</v>
      </c>
      <c r="M244" s="1">
        <v>0</v>
      </c>
      <c r="N244" s="16">
        <f t="shared" si="41"/>
        <v>0</v>
      </c>
      <c r="O244" s="1"/>
      <c r="P244" s="1">
        <v>0</v>
      </c>
      <c r="Q244" s="1">
        <v>0</v>
      </c>
      <c r="R244" s="24">
        <f t="shared" si="6"/>
        <v>12513.82</v>
      </c>
      <c r="S244" s="5">
        <v>10</v>
      </c>
      <c r="T244" s="1">
        <v>0</v>
      </c>
      <c r="U244" s="1">
        <v>0</v>
      </c>
      <c r="V244" s="16">
        <f t="shared" si="23"/>
        <v>0</v>
      </c>
      <c r="W244" s="1"/>
      <c r="X244" s="1">
        <v>0</v>
      </c>
      <c r="Y244" s="15">
        <v>0</v>
      </c>
      <c r="Z244" s="2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>
      <c r="A245" s="1">
        <v>70328</v>
      </c>
      <c r="B245" s="1" t="s">
        <v>255</v>
      </c>
      <c r="C245" s="1">
        <v>12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28.88</v>
      </c>
      <c r="I245" s="2">
        <v>346.56</v>
      </c>
      <c r="J245" s="10">
        <f t="shared" si="3"/>
        <v>3465.6</v>
      </c>
      <c r="K245" s="11">
        <f t="shared" si="4"/>
        <v>10</v>
      </c>
      <c r="L245" s="1">
        <v>0</v>
      </c>
      <c r="M245" s="1">
        <v>0</v>
      </c>
      <c r="N245" s="16">
        <f t="shared" si="41"/>
        <v>0</v>
      </c>
      <c r="O245" s="1"/>
      <c r="P245" s="1">
        <v>0</v>
      </c>
      <c r="Q245" s="1">
        <v>0</v>
      </c>
      <c r="R245" s="24">
        <f t="shared" si="6"/>
        <v>3465.6</v>
      </c>
      <c r="S245" s="5">
        <v>10</v>
      </c>
      <c r="T245" s="1">
        <v>0</v>
      </c>
      <c r="U245" s="1">
        <v>0</v>
      </c>
      <c r="V245" s="16">
        <f t="shared" si="23"/>
        <v>0</v>
      </c>
      <c r="W245" s="1"/>
      <c r="X245" s="1">
        <v>0</v>
      </c>
      <c r="Y245" s="15">
        <v>0</v>
      </c>
      <c r="Z245" s="2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>
      <c r="A246" s="1">
        <v>70336</v>
      </c>
      <c r="B246" s="1" t="s">
        <v>342</v>
      </c>
      <c r="C246" s="1">
        <v>12</v>
      </c>
      <c r="D246" s="1">
        <v>285</v>
      </c>
      <c r="E246" s="1" t="s">
        <v>64</v>
      </c>
      <c r="F246" s="1">
        <v>285</v>
      </c>
      <c r="G246" s="1" t="s">
        <v>64</v>
      </c>
      <c r="H246" s="2">
        <v>30.688600000000001</v>
      </c>
      <c r="I246" s="2">
        <v>368.26319999999998</v>
      </c>
      <c r="J246" s="10">
        <f t="shared" si="3"/>
        <v>3682.6319999999996</v>
      </c>
      <c r="K246" s="11">
        <f t="shared" si="4"/>
        <v>10</v>
      </c>
      <c r="L246" s="1">
        <v>0</v>
      </c>
      <c r="M246" s="1">
        <v>0</v>
      </c>
      <c r="N246" s="16">
        <f t="shared" si="41"/>
        <v>0</v>
      </c>
      <c r="O246" s="1"/>
      <c r="P246" s="1">
        <v>0</v>
      </c>
      <c r="Q246" s="1">
        <v>0</v>
      </c>
      <c r="R246" s="24">
        <f t="shared" si="6"/>
        <v>3682.6319999999996</v>
      </c>
      <c r="S246" s="5">
        <v>10</v>
      </c>
      <c r="T246" s="1">
        <v>0</v>
      </c>
      <c r="U246" s="1">
        <v>0</v>
      </c>
      <c r="V246" s="16">
        <f t="shared" si="23"/>
        <v>0</v>
      </c>
      <c r="W246" s="1"/>
      <c r="X246" s="1">
        <v>0</v>
      </c>
      <c r="Y246" s="15">
        <v>0</v>
      </c>
      <c r="Z246" s="2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</row>
    <row r="247" spans="1:66">
      <c r="A247" s="1">
        <v>70195</v>
      </c>
      <c r="B247" s="1" t="s">
        <v>326</v>
      </c>
      <c r="C247" s="1">
        <v>12</v>
      </c>
      <c r="D247" s="1">
        <v>285</v>
      </c>
      <c r="E247" s="1" t="s">
        <v>64</v>
      </c>
      <c r="F247" s="1">
        <v>558</v>
      </c>
      <c r="G247" s="1" t="s">
        <v>67</v>
      </c>
      <c r="H247" s="2">
        <v>36.630000000000003</v>
      </c>
      <c r="I247" s="2">
        <v>439.56</v>
      </c>
      <c r="J247" s="10">
        <f t="shared" si="3"/>
        <v>2197.8000000000002</v>
      </c>
      <c r="K247" s="11">
        <f t="shared" si="4"/>
        <v>5</v>
      </c>
      <c r="L247" s="1">
        <v>0</v>
      </c>
      <c r="M247" s="1">
        <v>0</v>
      </c>
      <c r="N247" s="16">
        <f t="shared" si="41"/>
        <v>0</v>
      </c>
      <c r="O247" s="1"/>
      <c r="P247" s="1">
        <v>0</v>
      </c>
      <c r="Q247" s="1">
        <v>0</v>
      </c>
      <c r="R247" s="24">
        <f t="shared" si="6"/>
        <v>2197.8000000000002</v>
      </c>
      <c r="S247" s="5">
        <v>5</v>
      </c>
      <c r="T247" s="1">
        <v>0</v>
      </c>
      <c r="U247" s="1">
        <v>0</v>
      </c>
      <c r="V247" s="16">
        <f t="shared" si="23"/>
        <v>0</v>
      </c>
      <c r="W247" s="1"/>
      <c r="X247" s="1">
        <v>0</v>
      </c>
      <c r="Y247" s="15">
        <v>0</v>
      </c>
      <c r="Z247" s="2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>
      <c r="A248" s="1">
        <v>70196</v>
      </c>
      <c r="B248" s="1" t="s">
        <v>327</v>
      </c>
      <c r="C248" s="1">
        <v>12</v>
      </c>
      <c r="D248" s="1">
        <v>285</v>
      </c>
      <c r="E248" s="1" t="s">
        <v>64</v>
      </c>
      <c r="F248" s="1">
        <v>558</v>
      </c>
      <c r="G248" s="1" t="s">
        <v>67</v>
      </c>
      <c r="H248" s="2">
        <v>36.93</v>
      </c>
      <c r="I248" s="2">
        <v>443.16</v>
      </c>
      <c r="J248" s="10">
        <f t="shared" si="3"/>
        <v>2215.8000000000002</v>
      </c>
      <c r="K248" s="11">
        <f t="shared" si="4"/>
        <v>5</v>
      </c>
      <c r="L248" s="1">
        <v>0</v>
      </c>
      <c r="M248" s="1">
        <v>0</v>
      </c>
      <c r="N248" s="16">
        <f t="shared" si="41"/>
        <v>0</v>
      </c>
      <c r="O248" s="1"/>
      <c r="P248" s="1">
        <v>0</v>
      </c>
      <c r="Q248" s="1">
        <v>0</v>
      </c>
      <c r="R248" s="24">
        <f t="shared" si="6"/>
        <v>2215.8000000000002</v>
      </c>
      <c r="S248" s="5">
        <v>5</v>
      </c>
      <c r="T248" s="1">
        <v>0</v>
      </c>
      <c r="U248" s="1">
        <v>0</v>
      </c>
      <c r="V248" s="16">
        <f t="shared" si="23"/>
        <v>0</v>
      </c>
      <c r="W248" s="1"/>
      <c r="X248" s="1">
        <v>0</v>
      </c>
      <c r="Y248" s="15">
        <v>0</v>
      </c>
      <c r="Z248" s="2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</row>
    <row r="249" spans="1:66">
      <c r="A249" s="1">
        <v>70197</v>
      </c>
      <c r="B249" s="1" t="s">
        <v>328</v>
      </c>
      <c r="C249" s="1">
        <v>12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36.630000000000003</v>
      </c>
      <c r="I249" s="2">
        <v>439.56</v>
      </c>
      <c r="J249" s="10">
        <f t="shared" si="3"/>
        <v>2197.8000000000002</v>
      </c>
      <c r="K249" s="11">
        <f t="shared" si="4"/>
        <v>5</v>
      </c>
      <c r="L249" s="1">
        <v>0</v>
      </c>
      <c r="M249" s="1">
        <v>0</v>
      </c>
      <c r="N249" s="16">
        <f t="shared" si="41"/>
        <v>0</v>
      </c>
      <c r="O249" s="1"/>
      <c r="P249" s="1">
        <v>0</v>
      </c>
      <c r="Q249" s="1">
        <v>0</v>
      </c>
      <c r="R249" s="24">
        <f t="shared" si="6"/>
        <v>2197.8000000000002</v>
      </c>
      <c r="S249" s="5">
        <v>5</v>
      </c>
      <c r="T249" s="1">
        <v>0</v>
      </c>
      <c r="U249" s="1">
        <v>0</v>
      </c>
      <c r="V249" s="16">
        <f t="shared" si="23"/>
        <v>0</v>
      </c>
      <c r="W249" s="1"/>
      <c r="X249" s="1">
        <v>0</v>
      </c>
      <c r="Y249" s="15">
        <v>0</v>
      </c>
      <c r="Z249" s="2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</row>
    <row r="250" spans="1:66">
      <c r="A250" s="1">
        <v>44289</v>
      </c>
      <c r="B250" s="1" t="s">
        <v>298</v>
      </c>
      <c r="C250" s="1">
        <v>16</v>
      </c>
      <c r="D250" s="1">
        <v>285</v>
      </c>
      <c r="E250" s="1" t="s">
        <v>64</v>
      </c>
      <c r="F250" s="1">
        <v>285</v>
      </c>
      <c r="G250" s="1" t="s">
        <v>64</v>
      </c>
      <c r="H250" s="2">
        <v>54.11</v>
      </c>
      <c r="I250" s="2">
        <v>865.76</v>
      </c>
      <c r="J250" s="10">
        <f t="shared" si="3"/>
        <v>0</v>
      </c>
      <c r="K250" s="11">
        <f t="shared" si="4"/>
        <v>0</v>
      </c>
      <c r="L250" s="1">
        <v>0</v>
      </c>
      <c r="M250" s="1">
        <v>1</v>
      </c>
      <c r="N250" s="16">
        <f t="shared" si="41"/>
        <v>0</v>
      </c>
      <c r="O250" s="1"/>
      <c r="P250" s="1">
        <v>0</v>
      </c>
      <c r="Q250" s="1">
        <v>0</v>
      </c>
      <c r="R250" s="24">
        <f t="shared" si="6"/>
        <v>0</v>
      </c>
      <c r="S250" s="5">
        <f t="shared" ref="S250:S252" si="44">P250*0.6-Q250</f>
        <v>0</v>
      </c>
      <c r="T250" s="1">
        <v>0</v>
      </c>
      <c r="U250" s="1">
        <v>0</v>
      </c>
      <c r="V250" s="16">
        <f t="shared" si="23"/>
        <v>0</v>
      </c>
      <c r="W250" s="1"/>
      <c r="X250" s="1">
        <v>0</v>
      </c>
      <c r="Y250" s="15">
        <v>0</v>
      </c>
      <c r="Z250" s="2">
        <v>865.76</v>
      </c>
      <c r="AA250" s="1">
        <v>0</v>
      </c>
      <c r="AB250" s="1">
        <v>0</v>
      </c>
      <c r="AC250" s="1">
        <v>0</v>
      </c>
      <c r="AD250" s="1">
        <v>0</v>
      </c>
      <c r="AE250" s="1">
        <v>16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</row>
    <row r="251" spans="1:66">
      <c r="A251" s="1">
        <v>70021</v>
      </c>
      <c r="B251" s="1" t="s">
        <v>301</v>
      </c>
      <c r="C251" s="1">
        <v>1</v>
      </c>
      <c r="D251" s="1">
        <v>285</v>
      </c>
      <c r="E251" s="1" t="s">
        <v>64</v>
      </c>
      <c r="F251" s="1">
        <v>285</v>
      </c>
      <c r="G251" s="1" t="s">
        <v>64</v>
      </c>
      <c r="H251" s="2">
        <v>432.12</v>
      </c>
      <c r="I251" s="2">
        <v>432.12</v>
      </c>
      <c r="J251" s="10">
        <f t="shared" si="3"/>
        <v>0</v>
      </c>
      <c r="K251" s="11">
        <f t="shared" si="4"/>
        <v>0</v>
      </c>
      <c r="L251" s="1">
        <v>0</v>
      </c>
      <c r="M251" s="1">
        <v>0</v>
      </c>
      <c r="N251" s="16">
        <f t="shared" si="41"/>
        <v>0</v>
      </c>
      <c r="O251" s="1"/>
      <c r="P251" s="1">
        <v>0</v>
      </c>
      <c r="Q251" s="1">
        <v>0</v>
      </c>
      <c r="R251" s="24">
        <f t="shared" si="6"/>
        <v>0</v>
      </c>
      <c r="S251" s="5">
        <f t="shared" si="44"/>
        <v>0</v>
      </c>
      <c r="T251" s="1">
        <v>0</v>
      </c>
      <c r="U251" s="1">
        <v>0</v>
      </c>
      <c r="V251" s="16">
        <f t="shared" si="23"/>
        <v>0</v>
      </c>
      <c r="W251" s="1"/>
      <c r="X251" s="1">
        <v>0</v>
      </c>
      <c r="Y251" s="15">
        <v>0</v>
      </c>
      <c r="Z251" s="2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</row>
    <row r="252" spans="1:66">
      <c r="A252" s="1">
        <v>70057</v>
      </c>
      <c r="B252" s="1" t="s">
        <v>303</v>
      </c>
      <c r="C252" s="1">
        <v>6</v>
      </c>
      <c r="D252" s="1">
        <v>285</v>
      </c>
      <c r="E252" s="1" t="s">
        <v>64</v>
      </c>
      <c r="F252" s="1">
        <v>998</v>
      </c>
      <c r="G252" s="1" t="s">
        <v>266</v>
      </c>
      <c r="H252" s="2">
        <v>138.214</v>
      </c>
      <c r="I252" s="2">
        <v>829.28399999999999</v>
      </c>
      <c r="J252" s="10">
        <f t="shared" si="3"/>
        <v>0</v>
      </c>
      <c r="K252" s="11">
        <f t="shared" si="4"/>
        <v>0</v>
      </c>
      <c r="L252" s="1">
        <v>0</v>
      </c>
      <c r="M252" s="1">
        <v>0</v>
      </c>
      <c r="N252" s="16">
        <f t="shared" si="41"/>
        <v>0</v>
      </c>
      <c r="O252" s="1"/>
      <c r="P252" s="1">
        <v>0</v>
      </c>
      <c r="Q252" s="1">
        <v>0</v>
      </c>
      <c r="R252" s="24">
        <f t="shared" si="6"/>
        <v>0</v>
      </c>
      <c r="S252" s="5">
        <f t="shared" si="44"/>
        <v>0</v>
      </c>
      <c r="T252" s="1">
        <v>0</v>
      </c>
      <c r="U252" s="1">
        <v>0</v>
      </c>
      <c r="V252" s="16">
        <f t="shared" si="23"/>
        <v>0</v>
      </c>
      <c r="W252" s="1"/>
      <c r="X252" s="1">
        <v>0</v>
      </c>
      <c r="Y252" s="15">
        <v>0</v>
      </c>
      <c r="Z252" s="2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</row>
    <row r="253" spans="1:66">
      <c r="A253" s="1">
        <v>70059</v>
      </c>
      <c r="B253" s="1" t="s">
        <v>304</v>
      </c>
      <c r="C253" s="1">
        <v>24</v>
      </c>
      <c r="D253" s="1">
        <v>285</v>
      </c>
      <c r="E253" s="1" t="s">
        <v>64</v>
      </c>
      <c r="F253" s="1">
        <v>998</v>
      </c>
      <c r="G253" s="1" t="s">
        <v>266</v>
      </c>
      <c r="H253" s="2">
        <v>42.78</v>
      </c>
      <c r="I253" s="2">
        <v>1026.72</v>
      </c>
      <c r="J253" s="10">
        <f t="shared" si="3"/>
        <v>0</v>
      </c>
      <c r="K253" s="11">
        <f t="shared" si="4"/>
        <v>0</v>
      </c>
      <c r="L253" s="1">
        <v>0</v>
      </c>
      <c r="M253" s="1">
        <v>8</v>
      </c>
      <c r="N253" s="16">
        <f t="shared" si="41"/>
        <v>0</v>
      </c>
      <c r="O253" s="1"/>
      <c r="P253" s="1">
        <v>0</v>
      </c>
      <c r="Q253" s="1">
        <v>0</v>
      </c>
      <c r="R253" s="24">
        <f t="shared" si="6"/>
        <v>0</v>
      </c>
      <c r="S253" s="16">
        <f t="shared" ref="S253:S267" si="45">P253/2-Q253</f>
        <v>0</v>
      </c>
      <c r="T253" s="1">
        <v>0</v>
      </c>
      <c r="U253" s="1">
        <v>0</v>
      </c>
      <c r="V253" s="16">
        <f t="shared" si="23"/>
        <v>0</v>
      </c>
      <c r="W253" s="1"/>
      <c r="X253" s="1">
        <v>0</v>
      </c>
      <c r="Y253" s="15">
        <v>0</v>
      </c>
      <c r="Z253" s="2">
        <v>8213.76</v>
      </c>
      <c r="AA253" s="1">
        <v>0</v>
      </c>
      <c r="AB253" s="1">
        <v>0</v>
      </c>
      <c r="AC253" s="1">
        <v>0</v>
      </c>
      <c r="AD253" s="1">
        <v>0</v>
      </c>
      <c r="AE253" s="1">
        <v>192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</row>
    <row r="254" spans="1:66">
      <c r="A254" s="1">
        <v>70170</v>
      </c>
      <c r="B254" s="1" t="s">
        <v>315</v>
      </c>
      <c r="C254" s="1">
        <v>12</v>
      </c>
      <c r="D254" s="1">
        <v>285</v>
      </c>
      <c r="E254" s="1" t="s">
        <v>64</v>
      </c>
      <c r="F254" s="1">
        <v>998</v>
      </c>
      <c r="G254" s="1" t="s">
        <v>266</v>
      </c>
      <c r="H254" s="2">
        <v>73.37</v>
      </c>
      <c r="I254" s="2">
        <v>880.44</v>
      </c>
      <c r="J254" s="10">
        <f t="shared" si="3"/>
        <v>0</v>
      </c>
      <c r="K254" s="11">
        <f t="shared" si="4"/>
        <v>0</v>
      </c>
      <c r="L254" s="1">
        <v>0</v>
      </c>
      <c r="M254" s="1">
        <v>0</v>
      </c>
      <c r="N254" s="16">
        <f t="shared" si="41"/>
        <v>0</v>
      </c>
      <c r="O254" s="1"/>
      <c r="P254" s="1">
        <v>0</v>
      </c>
      <c r="Q254" s="1">
        <v>0</v>
      </c>
      <c r="R254" s="24">
        <f t="shared" si="6"/>
        <v>0</v>
      </c>
      <c r="S254" s="16">
        <f t="shared" si="45"/>
        <v>0</v>
      </c>
      <c r="T254" s="1">
        <v>0</v>
      </c>
      <c r="U254" s="1">
        <v>0</v>
      </c>
      <c r="V254" s="16">
        <f t="shared" si="23"/>
        <v>0</v>
      </c>
      <c r="W254" s="1"/>
      <c r="X254" s="1">
        <v>0</v>
      </c>
      <c r="Y254" s="15">
        <v>0</v>
      </c>
      <c r="Z254" s="2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</row>
    <row r="255" spans="1:66">
      <c r="A255" s="1">
        <v>70176</v>
      </c>
      <c r="B255" s="1" t="s">
        <v>318</v>
      </c>
      <c r="C255" s="1">
        <v>12</v>
      </c>
      <c r="D255" s="1">
        <v>285</v>
      </c>
      <c r="E255" s="1" t="s">
        <v>64</v>
      </c>
      <c r="F255" s="1">
        <v>999</v>
      </c>
      <c r="G255" s="1" t="s">
        <v>292</v>
      </c>
      <c r="H255" s="2">
        <v>73.36</v>
      </c>
      <c r="I255" s="2">
        <v>880.32</v>
      </c>
      <c r="J255" s="10">
        <f t="shared" si="3"/>
        <v>0</v>
      </c>
      <c r="K255" s="11">
        <f t="shared" si="4"/>
        <v>0</v>
      </c>
      <c r="L255" s="1">
        <v>0</v>
      </c>
      <c r="M255" s="1">
        <v>0</v>
      </c>
      <c r="N255" s="16">
        <f t="shared" si="41"/>
        <v>0</v>
      </c>
      <c r="O255" s="1"/>
      <c r="P255" s="1">
        <v>0</v>
      </c>
      <c r="Q255" s="1">
        <v>0</v>
      </c>
      <c r="R255" s="24">
        <f t="shared" si="6"/>
        <v>0</v>
      </c>
      <c r="S255" s="16">
        <f t="shared" si="45"/>
        <v>0</v>
      </c>
      <c r="T255" s="1">
        <v>0</v>
      </c>
      <c r="U255" s="1">
        <v>0</v>
      </c>
      <c r="V255" s="16">
        <f t="shared" si="23"/>
        <v>0</v>
      </c>
      <c r="W255" s="1"/>
      <c r="X255" s="1">
        <v>0</v>
      </c>
      <c r="Y255" s="15">
        <v>0</v>
      </c>
      <c r="Z255" s="2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</row>
    <row r="256" spans="1:66">
      <c r="A256" s="1">
        <v>70183</v>
      </c>
      <c r="B256" s="1" t="s">
        <v>320</v>
      </c>
      <c r="C256" s="1">
        <v>20</v>
      </c>
      <c r="D256" s="1">
        <v>285</v>
      </c>
      <c r="E256" s="1" t="s">
        <v>64</v>
      </c>
      <c r="F256" s="1">
        <v>991</v>
      </c>
      <c r="G256" s="1" t="s">
        <v>141</v>
      </c>
      <c r="H256" s="2">
        <v>62.57</v>
      </c>
      <c r="I256" s="2">
        <v>1251.4000000000001</v>
      </c>
      <c r="J256" s="10">
        <f t="shared" si="3"/>
        <v>0</v>
      </c>
      <c r="K256" s="11">
        <f t="shared" si="4"/>
        <v>0</v>
      </c>
      <c r="L256" s="1">
        <v>0</v>
      </c>
      <c r="M256" s="1">
        <v>0</v>
      </c>
      <c r="N256" s="16">
        <f t="shared" si="41"/>
        <v>0</v>
      </c>
      <c r="O256" s="1"/>
      <c r="P256" s="1">
        <v>0</v>
      </c>
      <c r="Q256" s="1">
        <v>0</v>
      </c>
      <c r="R256" s="24">
        <f t="shared" si="6"/>
        <v>0</v>
      </c>
      <c r="S256" s="16">
        <f t="shared" si="45"/>
        <v>0</v>
      </c>
      <c r="T256" s="1">
        <v>0</v>
      </c>
      <c r="U256" s="1">
        <v>0</v>
      </c>
      <c r="V256" s="16">
        <f t="shared" si="23"/>
        <v>0</v>
      </c>
      <c r="W256" s="1"/>
      <c r="X256" s="1">
        <v>0</v>
      </c>
      <c r="Y256" s="15">
        <v>0</v>
      </c>
      <c r="Z256" s="2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</row>
    <row r="257" spans="1:66">
      <c r="A257" s="1">
        <v>70186</v>
      </c>
      <c r="B257" s="1" t="s">
        <v>321</v>
      </c>
      <c r="C257" s="1">
        <v>24</v>
      </c>
      <c r="D257" s="1">
        <v>285</v>
      </c>
      <c r="E257" s="1" t="s">
        <v>64</v>
      </c>
      <c r="F257" s="1">
        <v>998</v>
      </c>
      <c r="G257" s="1" t="s">
        <v>266</v>
      </c>
      <c r="H257" s="2">
        <v>34.97</v>
      </c>
      <c r="I257" s="2">
        <v>839.28</v>
      </c>
      <c r="J257" s="10">
        <f t="shared" si="3"/>
        <v>0</v>
      </c>
      <c r="K257" s="11">
        <f t="shared" si="4"/>
        <v>0</v>
      </c>
      <c r="L257" s="1">
        <v>0</v>
      </c>
      <c r="M257" s="1">
        <v>0</v>
      </c>
      <c r="N257" s="16">
        <f t="shared" si="41"/>
        <v>0</v>
      </c>
      <c r="O257" s="1"/>
      <c r="P257" s="1">
        <v>0</v>
      </c>
      <c r="Q257" s="1">
        <v>0</v>
      </c>
      <c r="R257" s="24">
        <f t="shared" si="6"/>
        <v>0</v>
      </c>
      <c r="S257" s="16">
        <f t="shared" si="45"/>
        <v>0</v>
      </c>
      <c r="T257" s="1">
        <v>0</v>
      </c>
      <c r="U257" s="1">
        <v>0</v>
      </c>
      <c r="V257" s="16">
        <f t="shared" si="23"/>
        <v>0</v>
      </c>
      <c r="W257" s="1"/>
      <c r="X257" s="1">
        <v>0</v>
      </c>
      <c r="Y257" s="15">
        <v>0</v>
      </c>
      <c r="Z257" s="2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>
      <c r="A258" s="1">
        <v>70248</v>
      </c>
      <c r="B258" s="1" t="s">
        <v>333</v>
      </c>
      <c r="C258" s="1">
        <v>20</v>
      </c>
      <c r="D258" s="1">
        <v>285</v>
      </c>
      <c r="E258" s="1" t="s">
        <v>64</v>
      </c>
      <c r="F258" s="1">
        <v>998</v>
      </c>
      <c r="G258" s="1" t="s">
        <v>266</v>
      </c>
      <c r="H258" s="2">
        <v>39.17</v>
      </c>
      <c r="I258" s="2">
        <v>783.4</v>
      </c>
      <c r="J258" s="10">
        <f t="shared" si="3"/>
        <v>0</v>
      </c>
      <c r="K258" s="11">
        <f t="shared" si="4"/>
        <v>0</v>
      </c>
      <c r="L258" s="1">
        <v>0</v>
      </c>
      <c r="M258" s="1">
        <v>0</v>
      </c>
      <c r="N258" s="16">
        <f t="shared" si="41"/>
        <v>0</v>
      </c>
      <c r="O258" s="1"/>
      <c r="P258" s="1">
        <v>0</v>
      </c>
      <c r="Q258" s="1">
        <v>0</v>
      </c>
      <c r="R258" s="24">
        <f t="shared" si="6"/>
        <v>0</v>
      </c>
      <c r="S258" s="16">
        <f t="shared" si="45"/>
        <v>0</v>
      </c>
      <c r="T258" s="1">
        <v>0</v>
      </c>
      <c r="U258" s="1">
        <v>0</v>
      </c>
      <c r="V258" s="16">
        <f t="shared" si="23"/>
        <v>0</v>
      </c>
      <c r="W258" s="1"/>
      <c r="X258" s="1">
        <v>0</v>
      </c>
      <c r="Y258" s="15">
        <v>0</v>
      </c>
      <c r="Z258" s="2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>
      <c r="A259" s="1">
        <v>70321</v>
      </c>
      <c r="B259" s="1" t="s">
        <v>338</v>
      </c>
      <c r="C259" s="1">
        <v>24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36.869999999999997</v>
      </c>
      <c r="I259" s="2">
        <v>884.88</v>
      </c>
      <c r="J259" s="10">
        <f t="shared" si="3"/>
        <v>0</v>
      </c>
      <c r="K259" s="11">
        <f t="shared" si="4"/>
        <v>0</v>
      </c>
      <c r="L259" s="1">
        <v>0</v>
      </c>
      <c r="M259" s="1">
        <v>0</v>
      </c>
      <c r="N259" s="16">
        <f t="shared" si="41"/>
        <v>0</v>
      </c>
      <c r="O259" s="1"/>
      <c r="P259" s="1">
        <v>0</v>
      </c>
      <c r="Q259" s="1">
        <v>0</v>
      </c>
      <c r="R259" s="24">
        <f t="shared" si="6"/>
        <v>0</v>
      </c>
      <c r="S259" s="16">
        <f t="shared" si="45"/>
        <v>0</v>
      </c>
      <c r="T259" s="1">
        <v>0</v>
      </c>
      <c r="U259" s="1">
        <v>0</v>
      </c>
      <c r="V259" s="16">
        <f t="shared" si="23"/>
        <v>0</v>
      </c>
      <c r="W259" s="1"/>
      <c r="X259" s="1">
        <v>0</v>
      </c>
      <c r="Y259" s="15">
        <v>0</v>
      </c>
      <c r="Z259" s="2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>
      <c r="A260" s="1">
        <v>70323</v>
      </c>
      <c r="B260" s="1" t="s">
        <v>339</v>
      </c>
      <c r="C260" s="1">
        <v>8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86.99</v>
      </c>
      <c r="I260" s="2">
        <v>695.92</v>
      </c>
      <c r="J260" s="10">
        <f t="shared" si="3"/>
        <v>0</v>
      </c>
      <c r="K260" s="11">
        <f t="shared" si="4"/>
        <v>0</v>
      </c>
      <c r="L260" s="1">
        <v>0</v>
      </c>
      <c r="M260" s="1">
        <v>0</v>
      </c>
      <c r="N260" s="16">
        <f t="shared" si="41"/>
        <v>0</v>
      </c>
      <c r="O260" s="1"/>
      <c r="P260" s="1">
        <v>0</v>
      </c>
      <c r="Q260" s="1">
        <v>0</v>
      </c>
      <c r="R260" s="24">
        <f t="shared" si="6"/>
        <v>0</v>
      </c>
      <c r="S260" s="16">
        <f t="shared" si="45"/>
        <v>0</v>
      </c>
      <c r="T260" s="1">
        <v>0</v>
      </c>
      <c r="U260" s="1">
        <v>0</v>
      </c>
      <c r="V260" s="16">
        <f t="shared" si="23"/>
        <v>0</v>
      </c>
      <c r="W260" s="1"/>
      <c r="X260" s="1">
        <v>0</v>
      </c>
      <c r="Y260" s="15">
        <v>0</v>
      </c>
      <c r="Z260" s="2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</row>
    <row r="261" spans="1:66">
      <c r="A261" s="1">
        <v>70405</v>
      </c>
      <c r="B261" s="1" t="s">
        <v>344</v>
      </c>
      <c r="C261" s="1">
        <v>12</v>
      </c>
      <c r="D261" s="1">
        <v>285</v>
      </c>
      <c r="E261" s="1" t="s">
        <v>64</v>
      </c>
      <c r="F261" s="1">
        <v>999</v>
      </c>
      <c r="G261" s="1" t="s">
        <v>292</v>
      </c>
      <c r="H261" s="2">
        <v>84.22</v>
      </c>
      <c r="I261" s="2">
        <v>1010.64</v>
      </c>
      <c r="J261" s="10">
        <f t="shared" si="3"/>
        <v>0</v>
      </c>
      <c r="K261" s="11">
        <f t="shared" si="4"/>
        <v>0</v>
      </c>
      <c r="L261" s="1">
        <v>0</v>
      </c>
      <c r="M261" s="1">
        <v>0</v>
      </c>
      <c r="N261" s="16">
        <f t="shared" si="41"/>
        <v>0</v>
      </c>
      <c r="O261" s="1"/>
      <c r="P261" s="1">
        <v>0</v>
      </c>
      <c r="Q261" s="1">
        <v>0</v>
      </c>
      <c r="R261" s="24">
        <f t="shared" si="6"/>
        <v>0</v>
      </c>
      <c r="S261" s="16">
        <f t="shared" si="45"/>
        <v>0</v>
      </c>
      <c r="T261" s="1">
        <v>0</v>
      </c>
      <c r="U261" s="1">
        <v>0</v>
      </c>
      <c r="V261" s="16">
        <f t="shared" si="23"/>
        <v>0</v>
      </c>
      <c r="W261" s="1"/>
      <c r="X261" s="1">
        <v>0</v>
      </c>
      <c r="Y261" s="15">
        <v>0</v>
      </c>
      <c r="Z261" s="2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</row>
    <row r="262" spans="1:66">
      <c r="A262" s="1">
        <v>70410</v>
      </c>
      <c r="B262" s="1" t="s">
        <v>345</v>
      </c>
      <c r="C262" s="1">
        <v>12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36.630000000000003</v>
      </c>
      <c r="I262" s="2">
        <v>439.56</v>
      </c>
      <c r="J262" s="10">
        <f t="shared" si="3"/>
        <v>0</v>
      </c>
      <c r="K262" s="11">
        <f t="shared" si="4"/>
        <v>0</v>
      </c>
      <c r="L262" s="1">
        <v>0</v>
      </c>
      <c r="M262" s="1">
        <v>0</v>
      </c>
      <c r="N262" s="16">
        <f t="shared" si="41"/>
        <v>0</v>
      </c>
      <c r="O262" s="1"/>
      <c r="P262" s="1">
        <v>0</v>
      </c>
      <c r="Q262" s="1">
        <v>0</v>
      </c>
      <c r="R262" s="24">
        <f t="shared" si="6"/>
        <v>0</v>
      </c>
      <c r="S262" s="16">
        <f t="shared" si="45"/>
        <v>0</v>
      </c>
      <c r="T262" s="1">
        <v>0</v>
      </c>
      <c r="U262" s="1">
        <v>0</v>
      </c>
      <c r="V262" s="16">
        <f t="shared" si="23"/>
        <v>0</v>
      </c>
      <c r="W262" s="1"/>
      <c r="X262" s="1">
        <v>0</v>
      </c>
      <c r="Y262" s="15">
        <v>0</v>
      </c>
      <c r="Z262" s="2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>
      <c r="A263" s="1">
        <v>70506</v>
      </c>
      <c r="B263" s="1" t="s">
        <v>351</v>
      </c>
      <c r="C263" s="1">
        <v>1</v>
      </c>
      <c r="D263" s="1">
        <v>285</v>
      </c>
      <c r="E263" s="1" t="s">
        <v>64</v>
      </c>
      <c r="F263" s="1">
        <v>285</v>
      </c>
      <c r="G263" s="1" t="s">
        <v>64</v>
      </c>
      <c r="H263" s="2">
        <v>979.59</v>
      </c>
      <c r="I263" s="2">
        <v>979.59</v>
      </c>
      <c r="J263" s="10">
        <f t="shared" si="3"/>
        <v>0</v>
      </c>
      <c r="K263" s="11">
        <f t="shared" si="4"/>
        <v>0</v>
      </c>
      <c r="L263" s="1">
        <v>0</v>
      </c>
      <c r="M263" s="1">
        <v>0</v>
      </c>
      <c r="N263" s="16">
        <f t="shared" si="41"/>
        <v>0</v>
      </c>
      <c r="O263" s="1"/>
      <c r="P263" s="1">
        <v>0</v>
      </c>
      <c r="Q263" s="1">
        <v>0</v>
      </c>
      <c r="R263" s="24">
        <f t="shared" si="6"/>
        <v>0</v>
      </c>
      <c r="S263" s="16">
        <f t="shared" si="45"/>
        <v>0</v>
      </c>
      <c r="T263" s="1">
        <v>0</v>
      </c>
      <c r="U263" s="1">
        <v>0</v>
      </c>
      <c r="V263" s="16">
        <f t="shared" si="23"/>
        <v>0</v>
      </c>
      <c r="W263" s="1"/>
      <c r="X263" s="1">
        <v>0</v>
      </c>
      <c r="Y263" s="15">
        <v>0</v>
      </c>
      <c r="Z263" s="2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>
      <c r="A264" s="1">
        <v>78181</v>
      </c>
      <c r="B264" s="1" t="s">
        <v>357</v>
      </c>
      <c r="C264" s="1">
        <v>40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3.64</v>
      </c>
      <c r="I264" s="2">
        <v>145.6</v>
      </c>
      <c r="J264" s="10">
        <f t="shared" si="3"/>
        <v>0</v>
      </c>
      <c r="K264" s="11">
        <f t="shared" si="4"/>
        <v>0</v>
      </c>
      <c r="L264" s="1">
        <v>0</v>
      </c>
      <c r="M264" s="1">
        <v>0</v>
      </c>
      <c r="N264" s="16">
        <f t="shared" si="41"/>
        <v>0</v>
      </c>
      <c r="O264" s="1"/>
      <c r="P264" s="1">
        <v>0</v>
      </c>
      <c r="Q264" s="1">
        <v>0</v>
      </c>
      <c r="R264" s="24">
        <f t="shared" si="6"/>
        <v>0</v>
      </c>
      <c r="S264" s="16">
        <f t="shared" si="45"/>
        <v>0</v>
      </c>
      <c r="T264" s="1">
        <v>0</v>
      </c>
      <c r="U264" s="1">
        <v>0</v>
      </c>
      <c r="V264" s="16">
        <f t="shared" si="23"/>
        <v>0</v>
      </c>
      <c r="W264" s="1"/>
      <c r="X264" s="1">
        <v>0</v>
      </c>
      <c r="Y264" s="15">
        <v>0</v>
      </c>
      <c r="Z264" s="2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</row>
    <row r="265" spans="1:66">
      <c r="A265" s="1">
        <v>95394</v>
      </c>
      <c r="B265" s="1" t="s">
        <v>359</v>
      </c>
      <c r="C265" s="1">
        <v>10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4</v>
      </c>
      <c r="I265" s="2">
        <v>40</v>
      </c>
      <c r="J265" s="10">
        <f t="shared" si="3"/>
        <v>0</v>
      </c>
      <c r="K265" s="11">
        <f t="shared" si="4"/>
        <v>0</v>
      </c>
      <c r="L265" s="1">
        <v>0</v>
      </c>
      <c r="M265" s="1">
        <v>0</v>
      </c>
      <c r="N265" s="16">
        <f t="shared" si="41"/>
        <v>0</v>
      </c>
      <c r="O265" s="1"/>
      <c r="P265" s="1">
        <v>0</v>
      </c>
      <c r="Q265" s="1">
        <v>0</v>
      </c>
      <c r="R265" s="24">
        <f t="shared" si="6"/>
        <v>0</v>
      </c>
      <c r="S265" s="16">
        <f t="shared" si="45"/>
        <v>0</v>
      </c>
      <c r="T265" s="1">
        <v>0</v>
      </c>
      <c r="U265" s="1">
        <v>0</v>
      </c>
      <c r="V265" s="16">
        <f t="shared" si="23"/>
        <v>0</v>
      </c>
      <c r="W265" s="1"/>
      <c r="X265" s="1">
        <v>0</v>
      </c>
      <c r="Y265" s="15">
        <v>0</v>
      </c>
      <c r="Z265" s="2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>
      <c r="A266" s="1">
        <v>95677</v>
      </c>
      <c r="B266" s="1" t="s">
        <v>360</v>
      </c>
      <c r="C266" s="1">
        <v>144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5.8</v>
      </c>
      <c r="I266" s="2">
        <v>835.2</v>
      </c>
      <c r="J266" s="10">
        <f t="shared" si="3"/>
        <v>0</v>
      </c>
      <c r="K266" s="11">
        <f t="shared" si="4"/>
        <v>0</v>
      </c>
      <c r="L266" s="1">
        <v>0</v>
      </c>
      <c r="M266" s="1">
        <v>0</v>
      </c>
      <c r="N266" s="16">
        <f t="shared" si="41"/>
        <v>0</v>
      </c>
      <c r="O266" s="1"/>
      <c r="P266" s="1">
        <v>0</v>
      </c>
      <c r="Q266" s="1">
        <v>0</v>
      </c>
      <c r="R266" s="24">
        <f t="shared" si="6"/>
        <v>0</v>
      </c>
      <c r="S266" s="16">
        <f t="shared" si="45"/>
        <v>0</v>
      </c>
      <c r="T266" s="1">
        <v>0</v>
      </c>
      <c r="U266" s="1">
        <v>0</v>
      </c>
      <c r="V266" s="16">
        <f t="shared" si="23"/>
        <v>0</v>
      </c>
      <c r="W266" s="1"/>
      <c r="X266" s="1">
        <v>0</v>
      </c>
      <c r="Y266" s="15">
        <v>0</v>
      </c>
      <c r="Z266" s="2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</row>
    <row r="267" spans="1:66">
      <c r="A267" s="1">
        <v>99546</v>
      </c>
      <c r="B267" s="1" t="s">
        <v>361</v>
      </c>
      <c r="C267" s="1">
        <v>1</v>
      </c>
      <c r="D267" s="1">
        <v>285</v>
      </c>
      <c r="E267" s="1" t="s">
        <v>64</v>
      </c>
      <c r="F267" s="1">
        <v>285</v>
      </c>
      <c r="G267" s="1" t="s">
        <v>64</v>
      </c>
      <c r="H267" s="2">
        <v>285</v>
      </c>
      <c r="I267" s="2">
        <v>285</v>
      </c>
      <c r="J267" s="10">
        <f t="shared" si="3"/>
        <v>0</v>
      </c>
      <c r="K267" s="11">
        <f t="shared" si="4"/>
        <v>0</v>
      </c>
      <c r="L267" s="1">
        <v>0</v>
      </c>
      <c r="M267" s="1">
        <v>0</v>
      </c>
      <c r="N267" s="16">
        <f t="shared" si="41"/>
        <v>0</v>
      </c>
      <c r="O267" s="1"/>
      <c r="P267" s="1">
        <v>0</v>
      </c>
      <c r="Q267" s="1">
        <v>0</v>
      </c>
      <c r="R267" s="24">
        <f t="shared" si="6"/>
        <v>0</v>
      </c>
      <c r="S267" s="16">
        <f t="shared" si="45"/>
        <v>0</v>
      </c>
      <c r="T267" s="1">
        <v>0</v>
      </c>
      <c r="U267" s="1">
        <v>0</v>
      </c>
      <c r="V267" s="16">
        <f t="shared" si="23"/>
        <v>0</v>
      </c>
      <c r="W267" s="1"/>
      <c r="X267" s="1">
        <v>0</v>
      </c>
      <c r="Y267" s="15">
        <v>0</v>
      </c>
      <c r="Z267" s="2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</row>
    <row r="268" spans="1:66">
      <c r="A268" s="1">
        <v>70132</v>
      </c>
      <c r="B268" s="1" t="s">
        <v>223</v>
      </c>
      <c r="C268" s="1">
        <v>18</v>
      </c>
      <c r="D268" s="1">
        <v>285</v>
      </c>
      <c r="E268" s="1" t="s">
        <v>64</v>
      </c>
      <c r="F268" s="1">
        <v>558</v>
      </c>
      <c r="G268" s="1" t="s">
        <v>67</v>
      </c>
      <c r="H268" s="2">
        <v>54.67</v>
      </c>
      <c r="I268" s="2">
        <v>984.06</v>
      </c>
      <c r="J268" s="10">
        <f t="shared" si="3"/>
        <v>4920.2999999999993</v>
      </c>
      <c r="K268" s="11">
        <f t="shared" si="4"/>
        <v>5</v>
      </c>
      <c r="L268" s="1">
        <v>0.08</v>
      </c>
      <c r="M268" s="1">
        <v>0</v>
      </c>
      <c r="N268" s="16">
        <f t="shared" si="41"/>
        <v>0</v>
      </c>
      <c r="O268" s="1"/>
      <c r="P268" s="1">
        <v>-0.11</v>
      </c>
      <c r="Q268" s="1">
        <v>0.11</v>
      </c>
      <c r="R268" s="24">
        <f t="shared" si="6"/>
        <v>4920.2999999999993</v>
      </c>
      <c r="S268" s="5">
        <v>5</v>
      </c>
      <c r="T268" s="1">
        <v>0</v>
      </c>
      <c r="U268" s="1">
        <v>0</v>
      </c>
      <c r="V268" s="16">
        <f t="shared" si="23"/>
        <v>0</v>
      </c>
      <c r="W268" s="1"/>
      <c r="X268" s="1">
        <v>0</v>
      </c>
      <c r="Y268" s="15">
        <v>-27.34</v>
      </c>
      <c r="Z268" s="2">
        <v>109.34</v>
      </c>
      <c r="AA268" s="1">
        <v>0</v>
      </c>
      <c r="AB268" s="1">
        <v>0</v>
      </c>
      <c r="AC268" s="1">
        <v>0</v>
      </c>
      <c r="AD268" s="1">
        <v>3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-2</v>
      </c>
      <c r="AV268" s="1">
        <v>0</v>
      </c>
      <c r="AW268" s="1">
        <v>0</v>
      </c>
      <c r="AX268" s="1">
        <v>0</v>
      </c>
      <c r="AY268" s="1">
        <v>2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</row>
    <row r="269" spans="1:66">
      <c r="H269" s="17"/>
      <c r="I269" s="17"/>
      <c r="J269" s="17"/>
      <c r="Y269" s="17"/>
      <c r="Z269" s="17"/>
    </row>
    <row r="270" spans="1:66">
      <c r="H270" s="17"/>
      <c r="I270" s="17"/>
      <c r="J270" s="17"/>
      <c r="Y270" s="17"/>
      <c r="Z270" s="17"/>
    </row>
    <row r="271" spans="1:66">
      <c r="H271" s="17"/>
      <c r="I271" s="17"/>
      <c r="J271" s="17"/>
      <c r="Y271" s="17"/>
      <c r="Z271" s="17"/>
    </row>
    <row r="272" spans="1:66">
      <c r="H272" s="17"/>
      <c r="I272" s="17"/>
      <c r="J272" s="17"/>
      <c r="Y272" s="17"/>
      <c r="Z272" s="17"/>
    </row>
    <row r="273" spans="8:26">
      <c r="H273" s="17"/>
      <c r="I273" s="17"/>
      <c r="J273" s="17"/>
      <c r="Y273" s="17"/>
      <c r="Z273" s="17"/>
    </row>
    <row r="274" spans="8:26">
      <c r="H274" s="17"/>
      <c r="I274" s="17"/>
      <c r="J274" s="17"/>
      <c r="Y274" s="17"/>
      <c r="Z274" s="17"/>
    </row>
    <row r="275" spans="8:26">
      <c r="H275" s="17"/>
      <c r="I275" s="17"/>
      <c r="J275" s="17"/>
      <c r="Y275" s="17"/>
      <c r="Z275" s="17"/>
    </row>
    <row r="276" spans="8:26">
      <c r="H276" s="17"/>
      <c r="I276" s="17"/>
      <c r="J276" s="17"/>
      <c r="Y276" s="17"/>
      <c r="Z276" s="17"/>
    </row>
    <row r="277" spans="8:26">
      <c r="H277" s="17"/>
      <c r="I277" s="17"/>
      <c r="J277" s="17"/>
      <c r="Y277" s="17"/>
      <c r="Z277" s="17"/>
    </row>
    <row r="278" spans="8:26">
      <c r="H278" s="17"/>
      <c r="I278" s="17"/>
      <c r="J278" s="17"/>
      <c r="Y278" s="17"/>
      <c r="Z278" s="17"/>
    </row>
    <row r="279" spans="8:26">
      <c r="H279" s="17"/>
      <c r="I279" s="17"/>
      <c r="J279" s="17"/>
      <c r="Y279" s="17"/>
      <c r="Z279" s="17"/>
    </row>
    <row r="280" spans="8:26">
      <c r="H280" s="17"/>
      <c r="I280" s="17"/>
      <c r="J280" s="17"/>
      <c r="Y280" s="17"/>
      <c r="Z280" s="17"/>
    </row>
    <row r="281" spans="8:26">
      <c r="H281" s="17"/>
      <c r="I281" s="17"/>
      <c r="J281" s="17"/>
      <c r="Y281" s="17"/>
      <c r="Z281" s="17"/>
    </row>
    <row r="282" spans="8:26">
      <c r="H282" s="17"/>
      <c r="I282" s="17"/>
      <c r="J282" s="17"/>
      <c r="Y282" s="17"/>
      <c r="Z282" s="17"/>
    </row>
    <row r="283" spans="8:26">
      <c r="H283" s="17"/>
      <c r="I283" s="17"/>
      <c r="J283" s="17"/>
      <c r="Y283" s="17"/>
      <c r="Z283" s="17"/>
    </row>
    <row r="284" spans="8:26">
      <c r="H284" s="17"/>
      <c r="I284" s="17"/>
      <c r="J284" s="17"/>
      <c r="Y284" s="17"/>
      <c r="Z284" s="17"/>
    </row>
    <row r="285" spans="8:26">
      <c r="H285" s="17"/>
      <c r="I285" s="17"/>
      <c r="J285" s="17"/>
      <c r="Y285" s="17"/>
      <c r="Z285" s="17"/>
    </row>
    <row r="286" spans="8:26">
      <c r="H286" s="17"/>
      <c r="I286" s="17"/>
      <c r="J286" s="17"/>
      <c r="Y286" s="17"/>
      <c r="Z286" s="17"/>
    </row>
    <row r="287" spans="8:26">
      <c r="H287" s="17"/>
      <c r="I287" s="17"/>
      <c r="J287" s="17"/>
      <c r="Y287" s="17"/>
      <c r="Z287" s="17"/>
    </row>
    <row r="288" spans="8:26">
      <c r="H288" s="17"/>
      <c r="I288" s="17"/>
      <c r="J288" s="17"/>
      <c r="Y288" s="17"/>
      <c r="Z288" s="17"/>
    </row>
    <row r="289" spans="8:26">
      <c r="H289" s="17"/>
      <c r="I289" s="17"/>
      <c r="J289" s="17"/>
      <c r="Y289" s="17"/>
      <c r="Z289" s="17"/>
    </row>
    <row r="290" spans="8:26">
      <c r="H290" s="17"/>
      <c r="I290" s="17"/>
      <c r="J290" s="17"/>
      <c r="Y290" s="17"/>
      <c r="Z290" s="17"/>
    </row>
    <row r="291" spans="8:26">
      <c r="H291" s="17"/>
      <c r="I291" s="17"/>
      <c r="J291" s="17"/>
      <c r="Y291" s="17"/>
      <c r="Z291" s="17"/>
    </row>
    <row r="292" spans="8:26">
      <c r="H292" s="17"/>
      <c r="I292" s="17"/>
      <c r="J292" s="17"/>
      <c r="Y292" s="17"/>
      <c r="Z292" s="17"/>
    </row>
    <row r="293" spans="8:26">
      <c r="H293" s="17"/>
      <c r="I293" s="17"/>
      <c r="J293" s="17"/>
      <c r="Y293" s="17"/>
      <c r="Z293" s="17"/>
    </row>
    <row r="294" spans="8:26">
      <c r="H294" s="17"/>
      <c r="I294" s="17"/>
      <c r="J294" s="17"/>
      <c r="Y294" s="17"/>
      <c r="Z294" s="17"/>
    </row>
    <row r="295" spans="8:26">
      <c r="H295" s="17"/>
      <c r="I295" s="17"/>
      <c r="J295" s="17"/>
      <c r="Y295" s="17"/>
      <c r="Z295" s="17"/>
    </row>
    <row r="296" spans="8:26">
      <c r="H296" s="17"/>
      <c r="I296" s="17"/>
      <c r="J296" s="17"/>
      <c r="Y296" s="17"/>
      <c r="Z296" s="17"/>
    </row>
    <row r="297" spans="8:26">
      <c r="H297" s="17"/>
      <c r="I297" s="17"/>
      <c r="J297" s="17"/>
      <c r="Y297" s="17"/>
      <c r="Z297" s="17"/>
    </row>
    <row r="298" spans="8:26">
      <c r="H298" s="17"/>
      <c r="I298" s="17"/>
      <c r="J298" s="17"/>
      <c r="Y298" s="17"/>
      <c r="Z298" s="17"/>
    </row>
    <row r="299" spans="8:26">
      <c r="H299" s="17"/>
      <c r="I299" s="17"/>
      <c r="J299" s="17"/>
      <c r="Y299" s="17"/>
      <c r="Z299" s="17"/>
    </row>
    <row r="300" spans="8:26">
      <c r="H300" s="17"/>
      <c r="I300" s="17"/>
      <c r="J300" s="17"/>
      <c r="Y300" s="17"/>
      <c r="Z300" s="17"/>
    </row>
    <row r="301" spans="8:26">
      <c r="H301" s="17"/>
      <c r="I301" s="17"/>
      <c r="J301" s="17"/>
      <c r="Y301" s="17"/>
      <c r="Z301" s="17"/>
    </row>
    <row r="302" spans="8:26">
      <c r="H302" s="17"/>
      <c r="I302" s="17"/>
      <c r="J302" s="17"/>
      <c r="Y302" s="17"/>
      <c r="Z302" s="17"/>
    </row>
    <row r="303" spans="8:26">
      <c r="H303" s="17"/>
      <c r="I303" s="17"/>
      <c r="J303" s="17"/>
      <c r="Y303" s="17"/>
      <c r="Z303" s="17"/>
    </row>
    <row r="304" spans="8:26">
      <c r="H304" s="17"/>
      <c r="I304" s="17"/>
      <c r="J304" s="17"/>
      <c r="Y304" s="17"/>
      <c r="Z304" s="17"/>
    </row>
    <row r="305" spans="8:26">
      <c r="H305" s="17"/>
      <c r="I305" s="17"/>
      <c r="J305" s="17"/>
      <c r="Y305" s="17"/>
      <c r="Z305" s="17"/>
    </row>
    <row r="306" spans="8:26">
      <c r="H306" s="17"/>
      <c r="I306" s="17"/>
      <c r="J306" s="17"/>
      <c r="Y306" s="17"/>
      <c r="Z306" s="17"/>
    </row>
    <row r="307" spans="8:26">
      <c r="H307" s="17"/>
      <c r="I307" s="17"/>
      <c r="J307" s="17"/>
      <c r="Y307" s="17"/>
      <c r="Z307" s="17"/>
    </row>
    <row r="308" spans="8:26">
      <c r="H308" s="17"/>
      <c r="I308" s="17"/>
      <c r="J308" s="17"/>
      <c r="Y308" s="17"/>
      <c r="Z308" s="17"/>
    </row>
    <row r="309" spans="8:26">
      <c r="H309" s="17"/>
      <c r="I309" s="17"/>
      <c r="J309" s="17"/>
      <c r="Y309" s="17"/>
      <c r="Z309" s="17"/>
    </row>
    <row r="310" spans="8:26">
      <c r="H310" s="17"/>
      <c r="I310" s="17"/>
      <c r="J310" s="17"/>
      <c r="Y310" s="17"/>
      <c r="Z310" s="17"/>
    </row>
    <row r="311" spans="8:26">
      <c r="H311" s="17"/>
      <c r="I311" s="17"/>
      <c r="J311" s="17"/>
      <c r="Y311" s="17"/>
      <c r="Z311" s="17"/>
    </row>
    <row r="312" spans="8:26">
      <c r="H312" s="17"/>
      <c r="I312" s="17"/>
      <c r="J312" s="17"/>
      <c r="Y312" s="17"/>
      <c r="Z312" s="17"/>
    </row>
    <row r="313" spans="8:26">
      <c r="H313" s="17"/>
      <c r="I313" s="17"/>
      <c r="J313" s="17"/>
      <c r="Y313" s="17"/>
      <c r="Z313" s="17"/>
    </row>
    <row r="314" spans="8:26">
      <c r="H314" s="17"/>
      <c r="I314" s="17"/>
      <c r="J314" s="17"/>
      <c r="Y314" s="17"/>
      <c r="Z314" s="17"/>
    </row>
    <row r="315" spans="8:26">
      <c r="H315" s="17"/>
      <c r="I315" s="17"/>
      <c r="J315" s="17"/>
      <c r="Y315" s="17"/>
      <c r="Z315" s="17"/>
    </row>
    <row r="316" spans="8:26">
      <c r="H316" s="17"/>
      <c r="I316" s="17"/>
      <c r="J316" s="17"/>
      <c r="Y316" s="17"/>
      <c r="Z316" s="17"/>
    </row>
    <row r="317" spans="8:26">
      <c r="H317" s="17"/>
      <c r="I317" s="17"/>
      <c r="J317" s="17"/>
      <c r="Y317" s="17"/>
      <c r="Z317" s="17"/>
    </row>
    <row r="318" spans="8:26">
      <c r="H318" s="17"/>
      <c r="I318" s="17"/>
      <c r="J318" s="17"/>
      <c r="Y318" s="17"/>
      <c r="Z318" s="17"/>
    </row>
    <row r="319" spans="8:26">
      <c r="H319" s="17"/>
      <c r="I319" s="17"/>
      <c r="J319" s="17"/>
      <c r="Y319" s="17"/>
      <c r="Z319" s="17"/>
    </row>
    <row r="320" spans="8:26">
      <c r="H320" s="17"/>
      <c r="I320" s="17"/>
      <c r="J320" s="17"/>
      <c r="Y320" s="17"/>
      <c r="Z320" s="17"/>
    </row>
    <row r="321" spans="8:26">
      <c r="H321" s="17"/>
      <c r="I321" s="17"/>
      <c r="J321" s="17"/>
      <c r="Y321" s="17"/>
      <c r="Z321" s="17"/>
    </row>
    <row r="322" spans="8:26">
      <c r="H322" s="17"/>
      <c r="I322" s="17"/>
      <c r="J322" s="17"/>
      <c r="Y322" s="17"/>
      <c r="Z322" s="17"/>
    </row>
    <row r="323" spans="8:26">
      <c r="H323" s="17"/>
      <c r="I323" s="17"/>
      <c r="J323" s="17"/>
      <c r="Y323" s="17"/>
      <c r="Z323" s="17"/>
    </row>
    <row r="324" spans="8:26">
      <c r="H324" s="17"/>
      <c r="I324" s="17"/>
      <c r="J324" s="17"/>
      <c r="Y324" s="17"/>
      <c r="Z324" s="17"/>
    </row>
    <row r="325" spans="8:26">
      <c r="H325" s="17"/>
      <c r="I325" s="17"/>
      <c r="J325" s="17"/>
      <c r="Y325" s="17"/>
      <c r="Z325" s="17"/>
    </row>
    <row r="326" spans="8:26">
      <c r="H326" s="17"/>
      <c r="I326" s="17"/>
      <c r="J326" s="17"/>
      <c r="Y326" s="17"/>
      <c r="Z326" s="17"/>
    </row>
    <row r="327" spans="8:26">
      <c r="H327" s="17"/>
      <c r="I327" s="17"/>
      <c r="J327" s="17"/>
      <c r="Y327" s="17"/>
      <c r="Z327" s="17"/>
    </row>
    <row r="328" spans="8:26">
      <c r="H328" s="17"/>
      <c r="I328" s="17"/>
      <c r="J328" s="17"/>
      <c r="Y328" s="17"/>
      <c r="Z328" s="17"/>
    </row>
    <row r="329" spans="8:26">
      <c r="H329" s="17"/>
      <c r="I329" s="17"/>
      <c r="J329" s="17"/>
      <c r="Y329" s="17"/>
      <c r="Z329" s="17"/>
    </row>
    <row r="330" spans="8:26">
      <c r="H330" s="17"/>
      <c r="I330" s="17"/>
      <c r="J330" s="17"/>
      <c r="Y330" s="17"/>
      <c r="Z330" s="17"/>
    </row>
    <row r="331" spans="8:26">
      <c r="H331" s="17"/>
      <c r="I331" s="17"/>
      <c r="J331" s="17"/>
      <c r="Y331" s="17"/>
      <c r="Z331" s="17"/>
    </row>
    <row r="332" spans="8:26">
      <c r="H332" s="17"/>
      <c r="I332" s="17"/>
      <c r="J332" s="17"/>
      <c r="Y332" s="17"/>
      <c r="Z332" s="17"/>
    </row>
    <row r="333" spans="8:26">
      <c r="H333" s="17"/>
      <c r="I333" s="17"/>
      <c r="J333" s="17"/>
      <c r="Y333" s="17"/>
      <c r="Z333" s="17"/>
    </row>
    <row r="334" spans="8:26">
      <c r="H334" s="17"/>
      <c r="I334" s="17"/>
      <c r="J334" s="17"/>
      <c r="Y334" s="17"/>
      <c r="Z334" s="17"/>
    </row>
    <row r="335" spans="8:26">
      <c r="H335" s="17"/>
      <c r="I335" s="17"/>
      <c r="J335" s="17"/>
      <c r="Y335" s="17"/>
      <c r="Z335" s="17"/>
    </row>
    <row r="336" spans="8:26">
      <c r="H336" s="17"/>
      <c r="I336" s="17"/>
      <c r="J336" s="17"/>
      <c r="Y336" s="17"/>
      <c r="Z336" s="17"/>
    </row>
    <row r="337" spans="8:26">
      <c r="H337" s="17"/>
      <c r="I337" s="17"/>
      <c r="J337" s="17"/>
      <c r="Y337" s="17"/>
      <c r="Z337" s="17"/>
    </row>
    <row r="338" spans="8:26">
      <c r="H338" s="17"/>
      <c r="I338" s="17"/>
      <c r="J338" s="17"/>
      <c r="Y338" s="17"/>
      <c r="Z338" s="17"/>
    </row>
    <row r="339" spans="8:26">
      <c r="H339" s="17"/>
      <c r="I339" s="17"/>
      <c r="J339" s="17"/>
      <c r="Y339" s="17"/>
      <c r="Z339" s="17"/>
    </row>
    <row r="340" spans="8:26">
      <c r="H340" s="17"/>
      <c r="I340" s="17"/>
      <c r="J340" s="17"/>
      <c r="Y340" s="17"/>
      <c r="Z340" s="17"/>
    </row>
    <row r="341" spans="8:26">
      <c r="H341" s="17"/>
      <c r="I341" s="17"/>
      <c r="J341" s="17"/>
      <c r="Y341" s="17"/>
      <c r="Z341" s="17"/>
    </row>
    <row r="342" spans="8:26">
      <c r="H342" s="17"/>
      <c r="I342" s="17"/>
      <c r="J342" s="17"/>
      <c r="Y342" s="17"/>
      <c r="Z342" s="17"/>
    </row>
    <row r="343" spans="8:26">
      <c r="H343" s="17"/>
      <c r="I343" s="17"/>
      <c r="J343" s="17"/>
      <c r="Y343" s="17"/>
      <c r="Z343" s="17"/>
    </row>
    <row r="344" spans="8:26">
      <c r="H344" s="17"/>
      <c r="I344" s="17"/>
      <c r="J344" s="17"/>
      <c r="Y344" s="17"/>
      <c r="Z344" s="17"/>
    </row>
    <row r="345" spans="8:26">
      <c r="H345" s="17"/>
      <c r="I345" s="17"/>
      <c r="J345" s="17"/>
      <c r="Y345" s="17"/>
      <c r="Z345" s="17"/>
    </row>
    <row r="346" spans="8:26">
      <c r="H346" s="17"/>
      <c r="I346" s="17"/>
      <c r="J346" s="17"/>
      <c r="Y346" s="17"/>
      <c r="Z346" s="17"/>
    </row>
    <row r="347" spans="8:26">
      <c r="H347" s="17"/>
      <c r="I347" s="17"/>
      <c r="J347" s="17"/>
      <c r="Y347" s="17"/>
      <c r="Z347" s="17"/>
    </row>
    <row r="348" spans="8:26">
      <c r="H348" s="17"/>
      <c r="I348" s="17"/>
      <c r="J348" s="17"/>
      <c r="Y348" s="17"/>
      <c r="Z348" s="17"/>
    </row>
    <row r="349" spans="8:26">
      <c r="H349" s="17"/>
      <c r="I349" s="17"/>
      <c r="J349" s="17"/>
      <c r="Y349" s="17"/>
      <c r="Z349" s="17"/>
    </row>
    <row r="350" spans="8:26">
      <c r="H350" s="17"/>
      <c r="I350" s="17"/>
      <c r="J350" s="17"/>
      <c r="Y350" s="17"/>
      <c r="Z350" s="17"/>
    </row>
    <row r="351" spans="8:26">
      <c r="H351" s="17"/>
      <c r="I351" s="17"/>
      <c r="J351" s="17"/>
      <c r="Y351" s="17"/>
      <c r="Z351" s="17"/>
    </row>
    <row r="352" spans="8:26">
      <c r="H352" s="17"/>
      <c r="I352" s="17"/>
      <c r="J352" s="17"/>
      <c r="Y352" s="17"/>
      <c r="Z352" s="17"/>
    </row>
    <row r="353" spans="8:26">
      <c r="H353" s="17"/>
      <c r="I353" s="17"/>
      <c r="J353" s="17"/>
      <c r="Y353" s="17"/>
      <c r="Z353" s="17"/>
    </row>
    <row r="354" spans="8:26">
      <c r="H354" s="17"/>
      <c r="I354" s="17"/>
      <c r="J354" s="17"/>
      <c r="Y354" s="17"/>
      <c r="Z354" s="17"/>
    </row>
    <row r="355" spans="8:26">
      <c r="H355" s="17"/>
      <c r="I355" s="17"/>
      <c r="J355" s="17"/>
      <c r="Y355" s="17"/>
      <c r="Z355" s="17"/>
    </row>
    <row r="356" spans="8:26">
      <c r="H356" s="17"/>
      <c r="I356" s="17"/>
      <c r="J356" s="17"/>
      <c r="Y356" s="17"/>
      <c r="Z356" s="17"/>
    </row>
    <row r="357" spans="8:26">
      <c r="H357" s="17"/>
      <c r="I357" s="17"/>
      <c r="J357" s="17"/>
      <c r="Y357" s="17"/>
      <c r="Z357" s="17"/>
    </row>
    <row r="358" spans="8:26">
      <c r="H358" s="17"/>
      <c r="I358" s="17"/>
      <c r="J358" s="17"/>
      <c r="Y358" s="17"/>
      <c r="Z358" s="17"/>
    </row>
    <row r="359" spans="8:26">
      <c r="H359" s="17"/>
      <c r="I359" s="17"/>
      <c r="J359" s="17"/>
      <c r="Y359" s="17"/>
      <c r="Z359" s="17"/>
    </row>
    <row r="360" spans="8:26">
      <c r="H360" s="17"/>
      <c r="I360" s="17"/>
      <c r="J360" s="17"/>
      <c r="Y360" s="17"/>
      <c r="Z360" s="17"/>
    </row>
    <row r="361" spans="8:26">
      <c r="H361" s="17"/>
      <c r="I361" s="17"/>
      <c r="J361" s="17"/>
      <c r="Y361" s="17"/>
      <c r="Z361" s="17"/>
    </row>
    <row r="362" spans="8:26">
      <c r="H362" s="17"/>
      <c r="I362" s="17"/>
      <c r="J362" s="17"/>
      <c r="Y362" s="17"/>
      <c r="Z362" s="17"/>
    </row>
    <row r="363" spans="8:26">
      <c r="H363" s="17"/>
      <c r="I363" s="17"/>
      <c r="J363" s="17"/>
      <c r="Y363" s="17"/>
      <c r="Z363" s="17"/>
    </row>
    <row r="364" spans="8:26">
      <c r="H364" s="17"/>
      <c r="I364" s="17"/>
      <c r="J364" s="17"/>
      <c r="Y364" s="17"/>
      <c r="Z364" s="17"/>
    </row>
    <row r="365" spans="8:26">
      <c r="H365" s="17"/>
      <c r="I365" s="17"/>
      <c r="J365" s="17"/>
      <c r="Y365" s="17"/>
      <c r="Z365" s="17"/>
    </row>
    <row r="366" spans="8:26">
      <c r="H366" s="17"/>
      <c r="I366" s="17"/>
      <c r="J366" s="17"/>
      <c r="Y366" s="17"/>
      <c r="Z366" s="17"/>
    </row>
    <row r="367" spans="8:26">
      <c r="H367" s="17"/>
      <c r="I367" s="17"/>
      <c r="J367" s="17"/>
      <c r="Y367" s="17"/>
      <c r="Z367" s="17"/>
    </row>
    <row r="368" spans="8:26">
      <c r="H368" s="17"/>
      <c r="I368" s="17"/>
      <c r="J368" s="17"/>
      <c r="Y368" s="17"/>
      <c r="Z368" s="17"/>
    </row>
    <row r="369" spans="8:26">
      <c r="H369" s="17"/>
      <c r="I369" s="17"/>
      <c r="J369" s="17"/>
      <c r="Y369" s="17"/>
      <c r="Z369" s="17"/>
    </row>
    <row r="370" spans="8:26">
      <c r="H370" s="17"/>
      <c r="I370" s="17"/>
      <c r="J370" s="17"/>
      <c r="Y370" s="17"/>
      <c r="Z370" s="17"/>
    </row>
    <row r="371" spans="8:26">
      <c r="H371" s="17"/>
      <c r="I371" s="17"/>
      <c r="J371" s="17"/>
      <c r="Y371" s="17"/>
      <c r="Z371" s="17"/>
    </row>
    <row r="372" spans="8:26">
      <c r="H372" s="17"/>
      <c r="I372" s="17"/>
      <c r="J372" s="17"/>
      <c r="Y372" s="17"/>
      <c r="Z372" s="17"/>
    </row>
    <row r="373" spans="8:26">
      <c r="H373" s="17"/>
      <c r="I373" s="17"/>
      <c r="J373" s="17"/>
      <c r="Y373" s="17"/>
      <c r="Z373" s="17"/>
    </row>
    <row r="374" spans="8:26">
      <c r="H374" s="17"/>
      <c r="I374" s="17"/>
      <c r="J374" s="17"/>
      <c r="Y374" s="17"/>
      <c r="Z374" s="17"/>
    </row>
    <row r="375" spans="8:26">
      <c r="H375" s="17"/>
      <c r="I375" s="17"/>
      <c r="J375" s="17"/>
      <c r="Y375" s="17"/>
      <c r="Z375" s="17"/>
    </row>
    <row r="376" spans="8:26">
      <c r="H376" s="17"/>
      <c r="I376" s="17"/>
      <c r="J376" s="17"/>
      <c r="Y376" s="17"/>
      <c r="Z376" s="17"/>
    </row>
    <row r="377" spans="8:26">
      <c r="H377" s="17"/>
      <c r="I377" s="17"/>
      <c r="J377" s="17"/>
      <c r="Y377" s="17"/>
      <c r="Z377" s="17"/>
    </row>
    <row r="378" spans="8:26">
      <c r="H378" s="17"/>
      <c r="I378" s="17"/>
      <c r="J378" s="17"/>
      <c r="Y378" s="17"/>
      <c r="Z378" s="17"/>
    </row>
    <row r="379" spans="8:26">
      <c r="H379" s="17"/>
      <c r="I379" s="17"/>
      <c r="J379" s="17"/>
      <c r="Y379" s="17"/>
      <c r="Z379" s="17"/>
    </row>
    <row r="380" spans="8:26">
      <c r="H380" s="17"/>
      <c r="I380" s="17"/>
      <c r="J380" s="17"/>
      <c r="Y380" s="17"/>
      <c r="Z380" s="17"/>
    </row>
    <row r="381" spans="8:26">
      <c r="H381" s="17"/>
      <c r="I381" s="17"/>
      <c r="J381" s="17"/>
      <c r="Y381" s="17"/>
      <c r="Z381" s="17"/>
    </row>
    <row r="382" spans="8:26">
      <c r="H382" s="17"/>
      <c r="I382" s="17"/>
      <c r="J382" s="17"/>
      <c r="Y382" s="17"/>
      <c r="Z382" s="17"/>
    </row>
    <row r="383" spans="8:26">
      <c r="H383" s="17"/>
      <c r="I383" s="17"/>
      <c r="J383" s="17"/>
      <c r="Y383" s="17"/>
      <c r="Z383" s="17"/>
    </row>
    <row r="384" spans="8:26">
      <c r="H384" s="17"/>
      <c r="I384" s="17"/>
      <c r="J384" s="17"/>
      <c r="Y384" s="17"/>
      <c r="Z384" s="17"/>
    </row>
    <row r="385" spans="8:26">
      <c r="H385" s="17"/>
      <c r="I385" s="17"/>
      <c r="J385" s="17"/>
      <c r="Y385" s="17"/>
      <c r="Z385" s="17"/>
    </row>
    <row r="386" spans="8:26">
      <c r="H386" s="17"/>
      <c r="I386" s="17"/>
      <c r="J386" s="17"/>
      <c r="Y386" s="17"/>
      <c r="Z386" s="17"/>
    </row>
    <row r="387" spans="8:26">
      <c r="H387" s="17"/>
      <c r="I387" s="17"/>
      <c r="J387" s="17"/>
      <c r="Y387" s="17"/>
      <c r="Z387" s="17"/>
    </row>
    <row r="388" spans="8:26">
      <c r="H388" s="17"/>
      <c r="I388" s="17"/>
      <c r="J388" s="17"/>
      <c r="Y388" s="17"/>
      <c r="Z388" s="17"/>
    </row>
    <row r="389" spans="8:26">
      <c r="H389" s="17"/>
      <c r="I389" s="17"/>
      <c r="J389" s="17"/>
      <c r="Y389" s="17"/>
      <c r="Z389" s="17"/>
    </row>
    <row r="390" spans="8:26">
      <c r="H390" s="17"/>
      <c r="I390" s="17"/>
      <c r="J390" s="17"/>
      <c r="Y390" s="17"/>
      <c r="Z390" s="17"/>
    </row>
    <row r="391" spans="8:26">
      <c r="H391" s="17"/>
      <c r="I391" s="17"/>
      <c r="J391" s="17"/>
      <c r="Y391" s="17"/>
      <c r="Z391" s="17"/>
    </row>
    <row r="392" spans="8:26">
      <c r="H392" s="17"/>
      <c r="I392" s="17"/>
      <c r="J392" s="17"/>
      <c r="Y392" s="17"/>
      <c r="Z392" s="17"/>
    </row>
    <row r="393" spans="8:26">
      <c r="H393" s="17"/>
      <c r="I393" s="17"/>
      <c r="J393" s="17"/>
      <c r="Y393" s="17"/>
      <c r="Z393" s="17"/>
    </row>
    <row r="394" spans="8:26">
      <c r="H394" s="17"/>
      <c r="I394" s="17"/>
      <c r="J394" s="17"/>
      <c r="Y394" s="17"/>
      <c r="Z394" s="17"/>
    </row>
    <row r="395" spans="8:26">
      <c r="H395" s="17"/>
      <c r="I395" s="17"/>
      <c r="J395" s="17"/>
      <c r="Y395" s="17"/>
      <c r="Z395" s="17"/>
    </row>
    <row r="396" spans="8:26">
      <c r="H396" s="17"/>
      <c r="I396" s="17"/>
      <c r="J396" s="17"/>
      <c r="Y396" s="17"/>
      <c r="Z396" s="17"/>
    </row>
    <row r="397" spans="8:26">
      <c r="H397" s="17"/>
      <c r="I397" s="17"/>
      <c r="J397" s="17"/>
      <c r="Y397" s="17"/>
      <c r="Z397" s="17"/>
    </row>
    <row r="398" spans="8:26">
      <c r="H398" s="17"/>
      <c r="I398" s="17"/>
      <c r="J398" s="17"/>
      <c r="Y398" s="17"/>
      <c r="Z398" s="17"/>
    </row>
    <row r="399" spans="8:26">
      <c r="H399" s="17"/>
      <c r="I399" s="17"/>
      <c r="J399" s="17"/>
      <c r="Y399" s="17"/>
      <c r="Z399" s="17"/>
    </row>
    <row r="400" spans="8:26">
      <c r="H400" s="17"/>
      <c r="I400" s="17"/>
      <c r="J400" s="17"/>
      <c r="Y400" s="17"/>
      <c r="Z400" s="17"/>
    </row>
    <row r="401" spans="8:26">
      <c r="H401" s="17"/>
      <c r="I401" s="17"/>
      <c r="J401" s="17"/>
      <c r="Y401" s="17"/>
      <c r="Z401" s="17"/>
    </row>
    <row r="402" spans="8:26">
      <c r="H402" s="17"/>
      <c r="I402" s="17"/>
      <c r="J402" s="17"/>
      <c r="Y402" s="17"/>
      <c r="Z402" s="17"/>
    </row>
    <row r="403" spans="8:26">
      <c r="H403" s="17"/>
      <c r="I403" s="17"/>
      <c r="J403" s="17"/>
      <c r="Y403" s="17"/>
      <c r="Z403" s="17"/>
    </row>
    <row r="404" spans="8:26">
      <c r="H404" s="17"/>
      <c r="I404" s="17"/>
      <c r="J404" s="17"/>
      <c r="Y404" s="17"/>
      <c r="Z404" s="17"/>
    </row>
    <row r="405" spans="8:26">
      <c r="H405" s="17"/>
      <c r="I405" s="17"/>
      <c r="J405" s="17"/>
      <c r="Y405" s="17"/>
      <c r="Z405" s="17"/>
    </row>
    <row r="406" spans="8:26">
      <c r="H406" s="17"/>
      <c r="I406" s="17"/>
      <c r="J406" s="17"/>
      <c r="Y406" s="17"/>
      <c r="Z406" s="17"/>
    </row>
    <row r="407" spans="8:26">
      <c r="H407" s="17"/>
      <c r="I407" s="17"/>
      <c r="J407" s="17"/>
      <c r="Y407" s="17"/>
      <c r="Z407" s="17"/>
    </row>
    <row r="408" spans="8:26">
      <c r="H408" s="17"/>
      <c r="I408" s="17"/>
      <c r="J408" s="17"/>
      <c r="Y408" s="17"/>
      <c r="Z408" s="17"/>
    </row>
    <row r="409" spans="8:26">
      <c r="H409" s="17"/>
      <c r="I409" s="17"/>
      <c r="J409" s="17"/>
      <c r="Y409" s="17"/>
      <c r="Z409" s="17"/>
    </row>
    <row r="410" spans="8:26">
      <c r="H410" s="17"/>
      <c r="I410" s="17"/>
      <c r="J410" s="17"/>
      <c r="Y410" s="17"/>
      <c r="Z410" s="17"/>
    </row>
    <row r="411" spans="8:26">
      <c r="H411" s="17"/>
      <c r="I411" s="17"/>
      <c r="J411" s="17"/>
      <c r="Y411" s="17"/>
      <c r="Z411" s="17"/>
    </row>
    <row r="412" spans="8:26">
      <c r="H412" s="17"/>
      <c r="I412" s="17"/>
      <c r="J412" s="17"/>
      <c r="Y412" s="17"/>
      <c r="Z412" s="17"/>
    </row>
    <row r="413" spans="8:26">
      <c r="H413" s="17"/>
      <c r="I413" s="17"/>
      <c r="J413" s="17"/>
      <c r="Y413" s="17"/>
      <c r="Z413" s="17"/>
    </row>
    <row r="414" spans="8:26">
      <c r="H414" s="17"/>
      <c r="I414" s="17"/>
      <c r="J414" s="17"/>
      <c r="Y414" s="17"/>
      <c r="Z414" s="17"/>
    </row>
    <row r="415" spans="8:26">
      <c r="H415" s="17"/>
      <c r="I415" s="17"/>
      <c r="J415" s="17"/>
      <c r="Y415" s="17"/>
      <c r="Z415" s="17"/>
    </row>
    <row r="416" spans="8:26">
      <c r="H416" s="17"/>
      <c r="I416" s="17"/>
      <c r="J416" s="17"/>
      <c r="Y416" s="17"/>
      <c r="Z416" s="17"/>
    </row>
    <row r="417" spans="8:26">
      <c r="H417" s="17"/>
      <c r="I417" s="17"/>
      <c r="J417" s="17"/>
      <c r="Y417" s="17"/>
      <c r="Z417" s="17"/>
    </row>
    <row r="418" spans="8:26">
      <c r="H418" s="17"/>
      <c r="I418" s="17"/>
      <c r="J418" s="17"/>
      <c r="Y418" s="17"/>
      <c r="Z418" s="17"/>
    </row>
    <row r="419" spans="8:26">
      <c r="H419" s="17"/>
      <c r="I419" s="17"/>
      <c r="J419" s="17"/>
      <c r="Y419" s="17"/>
      <c r="Z419" s="17"/>
    </row>
    <row r="420" spans="8:26">
      <c r="H420" s="17"/>
      <c r="I420" s="17"/>
      <c r="J420" s="17"/>
      <c r="Y420" s="17"/>
      <c r="Z420" s="17"/>
    </row>
    <row r="421" spans="8:26">
      <c r="H421" s="17"/>
      <c r="I421" s="17"/>
      <c r="J421" s="17"/>
      <c r="Y421" s="17"/>
      <c r="Z421" s="17"/>
    </row>
    <row r="422" spans="8:26">
      <c r="H422" s="17"/>
      <c r="I422" s="17"/>
      <c r="J422" s="17"/>
      <c r="Y422" s="17"/>
      <c r="Z422" s="17"/>
    </row>
    <row r="423" spans="8:26">
      <c r="H423" s="17"/>
      <c r="I423" s="17"/>
      <c r="J423" s="17"/>
      <c r="Y423" s="17"/>
      <c r="Z423" s="17"/>
    </row>
    <row r="424" spans="8:26">
      <c r="H424" s="17"/>
      <c r="I424" s="17"/>
      <c r="J424" s="17"/>
      <c r="Y424" s="17"/>
      <c r="Z424" s="17"/>
    </row>
    <row r="425" spans="8:26">
      <c r="H425" s="17"/>
      <c r="I425" s="17"/>
      <c r="J425" s="17"/>
      <c r="Y425" s="17"/>
      <c r="Z425" s="17"/>
    </row>
    <row r="426" spans="8:26">
      <c r="H426" s="17"/>
      <c r="I426" s="17"/>
      <c r="J426" s="17"/>
      <c r="Y426" s="17"/>
      <c r="Z426" s="17"/>
    </row>
    <row r="427" spans="8:26">
      <c r="H427" s="17"/>
      <c r="I427" s="17"/>
      <c r="J427" s="17"/>
      <c r="Y427" s="17"/>
      <c r="Z427" s="17"/>
    </row>
    <row r="428" spans="8:26">
      <c r="H428" s="17"/>
      <c r="I428" s="17"/>
      <c r="J428" s="17"/>
      <c r="Y428" s="17"/>
      <c r="Z428" s="17"/>
    </row>
    <row r="429" spans="8:26">
      <c r="H429" s="17"/>
      <c r="I429" s="17"/>
      <c r="J429" s="17"/>
      <c r="Y429" s="17"/>
      <c r="Z429" s="17"/>
    </row>
    <row r="430" spans="8:26">
      <c r="H430" s="17"/>
      <c r="I430" s="17"/>
      <c r="J430" s="17"/>
      <c r="Y430" s="17"/>
      <c r="Z430" s="17"/>
    </row>
    <row r="431" spans="8:26">
      <c r="H431" s="17"/>
      <c r="I431" s="17"/>
      <c r="J431" s="17"/>
      <c r="Y431" s="17"/>
      <c r="Z431" s="17"/>
    </row>
    <row r="432" spans="8:26">
      <c r="H432" s="17"/>
      <c r="I432" s="17"/>
      <c r="J432" s="17"/>
      <c r="Y432" s="17"/>
      <c r="Z432" s="17"/>
    </row>
    <row r="433" spans="8:26">
      <c r="H433" s="17"/>
      <c r="I433" s="17"/>
      <c r="J433" s="17"/>
      <c r="Y433" s="17"/>
      <c r="Z433" s="17"/>
    </row>
    <row r="434" spans="8:26">
      <c r="H434" s="17"/>
      <c r="I434" s="17"/>
      <c r="J434" s="17"/>
      <c r="Y434" s="17"/>
      <c r="Z434" s="17"/>
    </row>
    <row r="435" spans="8:26">
      <c r="H435" s="17"/>
      <c r="I435" s="17"/>
      <c r="J435" s="17"/>
      <c r="Y435" s="17"/>
      <c r="Z435" s="17"/>
    </row>
    <row r="436" spans="8:26">
      <c r="H436" s="17"/>
      <c r="I436" s="17"/>
      <c r="J436" s="17"/>
      <c r="Y436" s="17"/>
      <c r="Z436" s="17"/>
    </row>
    <row r="437" spans="8:26">
      <c r="H437" s="17"/>
      <c r="I437" s="17"/>
      <c r="J437" s="17"/>
      <c r="Y437" s="17"/>
      <c r="Z437" s="17"/>
    </row>
    <row r="438" spans="8:26">
      <c r="H438" s="17"/>
      <c r="I438" s="17"/>
      <c r="J438" s="17"/>
      <c r="Y438" s="17"/>
      <c r="Z438" s="17"/>
    </row>
    <row r="439" spans="8:26">
      <c r="H439" s="17"/>
      <c r="I439" s="17"/>
      <c r="J439" s="17"/>
      <c r="Y439" s="17"/>
      <c r="Z439" s="17"/>
    </row>
    <row r="440" spans="8:26">
      <c r="H440" s="17"/>
      <c r="I440" s="17"/>
      <c r="J440" s="17"/>
      <c r="Y440" s="17"/>
      <c r="Z440" s="17"/>
    </row>
    <row r="441" spans="8:26">
      <c r="H441" s="17"/>
      <c r="I441" s="17"/>
      <c r="J441" s="17"/>
      <c r="Y441" s="17"/>
      <c r="Z441" s="17"/>
    </row>
    <row r="442" spans="8:26">
      <c r="H442" s="17"/>
      <c r="I442" s="17"/>
      <c r="J442" s="17"/>
      <c r="Y442" s="17"/>
      <c r="Z442" s="17"/>
    </row>
    <row r="443" spans="8:26">
      <c r="H443" s="17"/>
      <c r="I443" s="17"/>
      <c r="J443" s="17"/>
      <c r="Y443" s="17"/>
      <c r="Z443" s="17"/>
    </row>
    <row r="444" spans="8:26">
      <c r="H444" s="17"/>
      <c r="I444" s="17"/>
      <c r="J444" s="17"/>
      <c r="Y444" s="17"/>
      <c r="Z444" s="17"/>
    </row>
    <row r="445" spans="8:26">
      <c r="H445" s="17"/>
      <c r="I445" s="17"/>
      <c r="J445" s="17"/>
      <c r="Y445" s="17"/>
      <c r="Z445" s="17"/>
    </row>
    <row r="446" spans="8:26">
      <c r="H446" s="17"/>
      <c r="I446" s="17"/>
      <c r="J446" s="17"/>
      <c r="Y446" s="17"/>
      <c r="Z446" s="17"/>
    </row>
    <row r="447" spans="8:26">
      <c r="H447" s="17"/>
      <c r="I447" s="17"/>
      <c r="J447" s="17"/>
      <c r="Y447" s="17"/>
      <c r="Z447" s="17"/>
    </row>
    <row r="448" spans="8:26">
      <c r="H448" s="17"/>
      <c r="I448" s="17"/>
      <c r="J448" s="17"/>
      <c r="Y448" s="17"/>
      <c r="Z448" s="17"/>
    </row>
    <row r="449" spans="8:26">
      <c r="H449" s="17"/>
      <c r="I449" s="17"/>
      <c r="J449" s="17"/>
      <c r="Y449" s="17"/>
      <c r="Z449" s="17"/>
    </row>
    <row r="450" spans="8:26">
      <c r="H450" s="17"/>
      <c r="I450" s="17"/>
      <c r="J450" s="17"/>
      <c r="Y450" s="17"/>
      <c r="Z450" s="17"/>
    </row>
    <row r="451" spans="8:26">
      <c r="H451" s="17"/>
      <c r="I451" s="17"/>
      <c r="J451" s="17"/>
      <c r="Y451" s="17"/>
      <c r="Z451" s="17"/>
    </row>
    <row r="452" spans="8:26">
      <c r="H452" s="17"/>
      <c r="I452" s="17"/>
      <c r="J452" s="17"/>
      <c r="Y452" s="17"/>
      <c r="Z452" s="17"/>
    </row>
    <row r="453" spans="8:26">
      <c r="H453" s="17"/>
      <c r="I453" s="17"/>
      <c r="J453" s="17"/>
      <c r="Y453" s="17"/>
      <c r="Z453" s="17"/>
    </row>
    <row r="454" spans="8:26">
      <c r="H454" s="17"/>
      <c r="I454" s="17"/>
      <c r="J454" s="17"/>
      <c r="Y454" s="17"/>
      <c r="Z454" s="17"/>
    </row>
    <row r="455" spans="8:26">
      <c r="H455" s="17"/>
      <c r="I455" s="17"/>
      <c r="J455" s="17"/>
      <c r="Y455" s="17"/>
      <c r="Z455" s="17"/>
    </row>
    <row r="456" spans="8:26">
      <c r="H456" s="17"/>
      <c r="I456" s="17"/>
      <c r="J456" s="17"/>
      <c r="Y456" s="17"/>
      <c r="Z456" s="17"/>
    </row>
    <row r="457" spans="8:26">
      <c r="H457" s="17"/>
      <c r="I457" s="17"/>
      <c r="J457" s="17"/>
      <c r="Y457" s="17"/>
      <c r="Z457" s="17"/>
    </row>
    <row r="458" spans="8:26">
      <c r="H458" s="17"/>
      <c r="I458" s="17"/>
      <c r="J458" s="17"/>
      <c r="Y458" s="17"/>
      <c r="Z458" s="17"/>
    </row>
    <row r="459" spans="8:26">
      <c r="H459" s="17"/>
      <c r="I459" s="17"/>
      <c r="J459" s="17"/>
      <c r="Y459" s="17"/>
      <c r="Z459" s="17"/>
    </row>
    <row r="460" spans="8:26">
      <c r="H460" s="17"/>
      <c r="I460" s="17"/>
      <c r="J460" s="17"/>
      <c r="Y460" s="17"/>
      <c r="Z460" s="17"/>
    </row>
    <row r="461" spans="8:26">
      <c r="H461" s="17"/>
      <c r="I461" s="17"/>
      <c r="J461" s="17"/>
      <c r="Y461" s="17"/>
      <c r="Z461" s="17"/>
    </row>
    <row r="462" spans="8:26">
      <c r="H462" s="17"/>
      <c r="I462" s="17"/>
      <c r="J462" s="17"/>
      <c r="Y462" s="17"/>
      <c r="Z462" s="17"/>
    </row>
    <row r="463" spans="8:26">
      <c r="H463" s="17"/>
      <c r="I463" s="17"/>
      <c r="J463" s="17"/>
      <c r="Y463" s="17"/>
      <c r="Z463" s="17"/>
    </row>
    <row r="464" spans="8:26">
      <c r="H464" s="17"/>
      <c r="I464" s="17"/>
      <c r="J464" s="17"/>
      <c r="Y464" s="17"/>
      <c r="Z464" s="17"/>
    </row>
    <row r="465" spans="8:26">
      <c r="H465" s="17"/>
      <c r="I465" s="17"/>
      <c r="J465" s="17"/>
      <c r="Y465" s="17"/>
      <c r="Z465" s="17"/>
    </row>
    <row r="466" spans="8:26">
      <c r="H466" s="17"/>
      <c r="I466" s="17"/>
      <c r="J466" s="17"/>
      <c r="Y466" s="17"/>
      <c r="Z466" s="17"/>
    </row>
    <row r="467" spans="8:26">
      <c r="H467" s="17"/>
      <c r="I467" s="17"/>
      <c r="J467" s="17"/>
      <c r="Y467" s="17"/>
      <c r="Z467" s="17"/>
    </row>
    <row r="468" spans="8:26">
      <c r="H468" s="17"/>
      <c r="I468" s="17"/>
      <c r="J468" s="17"/>
      <c r="Y468" s="17"/>
      <c r="Z468" s="17"/>
    </row>
    <row r="469" spans="8:26">
      <c r="H469" s="17"/>
      <c r="I469" s="17"/>
      <c r="J469" s="17"/>
      <c r="Y469" s="17"/>
      <c r="Z469" s="17"/>
    </row>
    <row r="470" spans="8:26">
      <c r="H470" s="17"/>
      <c r="I470" s="17"/>
      <c r="J470" s="17"/>
      <c r="Y470" s="17"/>
      <c r="Z470" s="17"/>
    </row>
    <row r="471" spans="8:26">
      <c r="H471" s="17"/>
      <c r="I471" s="17"/>
      <c r="J471" s="17"/>
      <c r="Y471" s="17"/>
      <c r="Z471" s="17"/>
    </row>
    <row r="472" spans="8:26">
      <c r="H472" s="17"/>
      <c r="I472" s="17"/>
      <c r="J472" s="17"/>
      <c r="Y472" s="17"/>
      <c r="Z472" s="17"/>
    </row>
    <row r="473" spans="8:26">
      <c r="H473" s="17"/>
      <c r="I473" s="17"/>
      <c r="J473" s="17"/>
      <c r="Y473" s="17"/>
      <c r="Z473" s="17"/>
    </row>
    <row r="474" spans="8:26">
      <c r="H474" s="17"/>
      <c r="I474" s="17"/>
      <c r="J474" s="17"/>
      <c r="Y474" s="17"/>
      <c r="Z474" s="17"/>
    </row>
    <row r="475" spans="8:26">
      <c r="H475" s="17"/>
      <c r="I475" s="17"/>
      <c r="J475" s="17"/>
      <c r="Y475" s="17"/>
      <c r="Z475" s="17"/>
    </row>
    <row r="476" spans="8:26">
      <c r="H476" s="17"/>
      <c r="I476" s="17"/>
      <c r="J476" s="17"/>
      <c r="Y476" s="17"/>
      <c r="Z476" s="17"/>
    </row>
    <row r="477" spans="8:26">
      <c r="H477" s="17"/>
      <c r="I477" s="17"/>
      <c r="J477" s="17"/>
      <c r="Y477" s="17"/>
      <c r="Z477" s="17"/>
    </row>
    <row r="478" spans="8:26">
      <c r="H478" s="17"/>
      <c r="I478" s="17"/>
      <c r="J478" s="17"/>
      <c r="Y478" s="17"/>
      <c r="Z478" s="17"/>
    </row>
    <row r="479" spans="8:26">
      <c r="H479" s="17"/>
      <c r="I479" s="17"/>
      <c r="J479" s="17"/>
      <c r="Y479" s="17"/>
      <c r="Z479" s="17"/>
    </row>
    <row r="480" spans="8:26">
      <c r="H480" s="17"/>
      <c r="I480" s="17"/>
      <c r="J480" s="17"/>
      <c r="Y480" s="17"/>
      <c r="Z480" s="17"/>
    </row>
    <row r="481" spans="8:26">
      <c r="H481" s="17"/>
      <c r="I481" s="17"/>
      <c r="J481" s="17"/>
      <c r="Y481" s="17"/>
      <c r="Z481" s="17"/>
    </row>
    <row r="482" spans="8:26">
      <c r="H482" s="17"/>
      <c r="I482" s="17"/>
      <c r="J482" s="17"/>
      <c r="Y482" s="17"/>
      <c r="Z482" s="17"/>
    </row>
    <row r="483" spans="8:26">
      <c r="H483" s="17"/>
      <c r="I483" s="17"/>
      <c r="J483" s="17"/>
      <c r="Y483" s="17"/>
      <c r="Z483" s="17"/>
    </row>
    <row r="484" spans="8:26">
      <c r="H484" s="17"/>
      <c r="I484" s="17"/>
      <c r="J484" s="17"/>
      <c r="Y484" s="17"/>
      <c r="Z484" s="17"/>
    </row>
    <row r="485" spans="8:26">
      <c r="H485" s="17"/>
      <c r="I485" s="17"/>
      <c r="J485" s="17"/>
      <c r="Y485" s="17"/>
      <c r="Z485" s="17"/>
    </row>
    <row r="486" spans="8:26">
      <c r="H486" s="17"/>
      <c r="I486" s="17"/>
      <c r="J486" s="17"/>
      <c r="Y486" s="17"/>
      <c r="Z486" s="17"/>
    </row>
    <row r="487" spans="8:26">
      <c r="H487" s="17"/>
      <c r="I487" s="17"/>
      <c r="J487" s="17"/>
      <c r="Y487" s="17"/>
      <c r="Z487" s="17"/>
    </row>
    <row r="488" spans="8:26">
      <c r="H488" s="17"/>
      <c r="I488" s="17"/>
      <c r="J488" s="17"/>
      <c r="Y488" s="17"/>
      <c r="Z488" s="17"/>
    </row>
    <row r="489" spans="8:26">
      <c r="H489" s="17"/>
      <c r="I489" s="17"/>
      <c r="J489" s="17"/>
      <c r="Y489" s="17"/>
      <c r="Z489" s="17"/>
    </row>
    <row r="490" spans="8:26">
      <c r="H490" s="17"/>
      <c r="I490" s="17"/>
      <c r="J490" s="17"/>
      <c r="Y490" s="17"/>
      <c r="Z490" s="17"/>
    </row>
    <row r="491" spans="8:26">
      <c r="H491" s="17"/>
      <c r="I491" s="17"/>
      <c r="J491" s="17"/>
      <c r="Y491" s="17"/>
      <c r="Z491" s="17"/>
    </row>
    <row r="492" spans="8:26">
      <c r="H492" s="17"/>
      <c r="I492" s="17"/>
      <c r="J492" s="17"/>
      <c r="Y492" s="17"/>
      <c r="Z492" s="17"/>
    </row>
    <row r="493" spans="8:26">
      <c r="H493" s="17"/>
      <c r="I493" s="17"/>
      <c r="J493" s="17"/>
      <c r="Y493" s="17"/>
      <c r="Z493" s="17"/>
    </row>
    <row r="494" spans="8:26">
      <c r="H494" s="17"/>
      <c r="I494" s="17"/>
      <c r="J494" s="17"/>
      <c r="Y494" s="17"/>
      <c r="Z494" s="17"/>
    </row>
    <row r="495" spans="8:26">
      <c r="H495" s="17"/>
      <c r="I495" s="17"/>
      <c r="J495" s="17"/>
      <c r="Y495" s="17"/>
      <c r="Z495" s="17"/>
    </row>
    <row r="496" spans="8:26">
      <c r="H496" s="17"/>
      <c r="I496" s="17"/>
      <c r="J496" s="17"/>
      <c r="Y496" s="17"/>
      <c r="Z496" s="17"/>
    </row>
    <row r="497" spans="8:26">
      <c r="H497" s="17"/>
      <c r="I497" s="17"/>
      <c r="J497" s="17"/>
      <c r="Y497" s="17"/>
      <c r="Z497" s="17"/>
    </row>
    <row r="498" spans="8:26">
      <c r="H498" s="17"/>
      <c r="I498" s="17"/>
      <c r="J498" s="17"/>
      <c r="Y498" s="17"/>
      <c r="Z498" s="17"/>
    </row>
    <row r="499" spans="8:26">
      <c r="H499" s="17"/>
      <c r="I499" s="17"/>
      <c r="J499" s="17"/>
      <c r="Y499" s="17"/>
      <c r="Z499" s="17"/>
    </row>
    <row r="500" spans="8:26">
      <c r="H500" s="17"/>
      <c r="I500" s="17"/>
      <c r="J500" s="17"/>
      <c r="Y500" s="17"/>
      <c r="Z500" s="17"/>
    </row>
    <row r="501" spans="8:26">
      <c r="H501" s="17"/>
      <c r="I501" s="17"/>
      <c r="J501" s="17"/>
      <c r="Y501" s="17"/>
      <c r="Z501" s="17"/>
    </row>
    <row r="502" spans="8:26">
      <c r="H502" s="17"/>
      <c r="I502" s="17"/>
      <c r="J502" s="17"/>
      <c r="Y502" s="17"/>
      <c r="Z502" s="17"/>
    </row>
    <row r="503" spans="8:26">
      <c r="H503" s="17"/>
      <c r="I503" s="17"/>
      <c r="J503" s="17"/>
      <c r="Y503" s="17"/>
      <c r="Z503" s="17"/>
    </row>
    <row r="504" spans="8:26">
      <c r="H504" s="17"/>
      <c r="I504" s="17"/>
      <c r="J504" s="17"/>
      <c r="Y504" s="17"/>
      <c r="Z504" s="17"/>
    </row>
    <row r="505" spans="8:26">
      <c r="H505" s="17"/>
      <c r="I505" s="17"/>
      <c r="J505" s="17"/>
      <c r="Y505" s="17"/>
      <c r="Z505" s="17"/>
    </row>
    <row r="506" spans="8:26">
      <c r="H506" s="17"/>
      <c r="I506" s="17"/>
      <c r="J506" s="17"/>
      <c r="Y506" s="17"/>
      <c r="Z506" s="17"/>
    </row>
    <row r="507" spans="8:26">
      <c r="H507" s="17"/>
      <c r="I507" s="17"/>
      <c r="J507" s="17"/>
      <c r="Y507" s="17"/>
      <c r="Z507" s="17"/>
    </row>
    <row r="508" spans="8:26">
      <c r="H508" s="17"/>
      <c r="I508" s="17"/>
      <c r="J508" s="17"/>
      <c r="Y508" s="17"/>
      <c r="Z508" s="17"/>
    </row>
    <row r="509" spans="8:26">
      <c r="H509" s="17"/>
      <c r="I509" s="17"/>
      <c r="J509" s="17"/>
      <c r="Y509" s="17"/>
      <c r="Z509" s="17"/>
    </row>
    <row r="510" spans="8:26">
      <c r="H510" s="17"/>
      <c r="I510" s="17"/>
      <c r="J510" s="17"/>
      <c r="Y510" s="17"/>
      <c r="Z510" s="17"/>
    </row>
    <row r="511" spans="8:26">
      <c r="H511" s="17"/>
      <c r="I511" s="17"/>
      <c r="J511" s="17"/>
      <c r="Y511" s="17"/>
      <c r="Z511" s="17"/>
    </row>
    <row r="512" spans="8:26">
      <c r="H512" s="17"/>
      <c r="I512" s="17"/>
      <c r="J512" s="17"/>
      <c r="Y512" s="17"/>
      <c r="Z512" s="17"/>
    </row>
    <row r="513" spans="8:26">
      <c r="H513" s="17"/>
      <c r="I513" s="17"/>
      <c r="J513" s="17"/>
      <c r="Y513" s="17"/>
      <c r="Z513" s="17"/>
    </row>
    <row r="514" spans="8:26">
      <c r="H514" s="17"/>
      <c r="I514" s="17"/>
      <c r="J514" s="17"/>
      <c r="Y514" s="17"/>
      <c r="Z514" s="17"/>
    </row>
    <row r="515" spans="8:26">
      <c r="H515" s="17"/>
      <c r="I515" s="17"/>
      <c r="J515" s="17"/>
      <c r="Y515" s="17"/>
      <c r="Z515" s="17"/>
    </row>
    <row r="516" spans="8:26">
      <c r="H516" s="17"/>
      <c r="I516" s="17"/>
      <c r="J516" s="17"/>
      <c r="Y516" s="17"/>
      <c r="Z516" s="17"/>
    </row>
    <row r="517" spans="8:26">
      <c r="H517" s="17"/>
      <c r="I517" s="17"/>
      <c r="J517" s="17"/>
      <c r="Y517" s="17"/>
      <c r="Z517" s="17"/>
    </row>
    <row r="518" spans="8:26">
      <c r="H518" s="17"/>
      <c r="I518" s="17"/>
      <c r="J518" s="17"/>
      <c r="Y518" s="17"/>
      <c r="Z518" s="17"/>
    </row>
    <row r="519" spans="8:26">
      <c r="H519" s="17"/>
      <c r="I519" s="17"/>
      <c r="J519" s="17"/>
      <c r="Y519" s="17"/>
      <c r="Z519" s="17"/>
    </row>
    <row r="520" spans="8:26">
      <c r="H520" s="17"/>
      <c r="I520" s="17"/>
      <c r="J520" s="17"/>
      <c r="Y520" s="17"/>
      <c r="Z520" s="17"/>
    </row>
    <row r="521" spans="8:26">
      <c r="H521" s="17"/>
      <c r="I521" s="17"/>
      <c r="J521" s="17"/>
      <c r="Y521" s="17"/>
      <c r="Z521" s="17"/>
    </row>
    <row r="522" spans="8:26">
      <c r="H522" s="17"/>
      <c r="I522" s="17"/>
      <c r="J522" s="17"/>
      <c r="Y522" s="17"/>
      <c r="Z522" s="17"/>
    </row>
    <row r="523" spans="8:26">
      <c r="H523" s="17"/>
      <c r="I523" s="17"/>
      <c r="J523" s="17"/>
      <c r="Y523" s="17"/>
      <c r="Z523" s="17"/>
    </row>
    <row r="524" spans="8:26">
      <c r="H524" s="17"/>
      <c r="I524" s="17"/>
      <c r="J524" s="17"/>
      <c r="Y524" s="17"/>
      <c r="Z524" s="17"/>
    </row>
    <row r="525" spans="8:26">
      <c r="H525" s="17"/>
      <c r="I525" s="17"/>
      <c r="J525" s="17"/>
      <c r="Y525" s="17"/>
      <c r="Z525" s="17"/>
    </row>
    <row r="526" spans="8:26">
      <c r="H526" s="17"/>
      <c r="I526" s="17"/>
      <c r="J526" s="17"/>
      <c r="Y526" s="17"/>
      <c r="Z526" s="17"/>
    </row>
    <row r="527" spans="8:26">
      <c r="H527" s="17"/>
      <c r="I527" s="17"/>
      <c r="J527" s="17"/>
      <c r="Y527" s="17"/>
      <c r="Z527" s="17"/>
    </row>
    <row r="528" spans="8:26">
      <c r="H528" s="17"/>
      <c r="I528" s="17"/>
      <c r="J528" s="17"/>
      <c r="Y528" s="17"/>
      <c r="Z528" s="17"/>
    </row>
    <row r="529" spans="8:26">
      <c r="H529" s="17"/>
      <c r="I529" s="17"/>
      <c r="J529" s="17"/>
      <c r="Y529" s="17"/>
      <c r="Z529" s="17"/>
    </row>
    <row r="530" spans="8:26">
      <c r="H530" s="17"/>
      <c r="I530" s="17"/>
      <c r="J530" s="17"/>
      <c r="Y530" s="17"/>
      <c r="Z530" s="17"/>
    </row>
    <row r="531" spans="8:26">
      <c r="H531" s="17"/>
      <c r="I531" s="17"/>
      <c r="J531" s="17"/>
      <c r="Y531" s="17"/>
      <c r="Z531" s="17"/>
    </row>
    <row r="532" spans="8:26">
      <c r="H532" s="17"/>
      <c r="I532" s="17"/>
      <c r="J532" s="17"/>
      <c r="Y532" s="17"/>
      <c r="Z532" s="17"/>
    </row>
    <row r="533" spans="8:26">
      <c r="H533" s="17"/>
      <c r="I533" s="17"/>
      <c r="J533" s="17"/>
      <c r="Y533" s="17"/>
      <c r="Z533" s="17"/>
    </row>
    <row r="534" spans="8:26">
      <c r="H534" s="17"/>
      <c r="I534" s="17"/>
      <c r="J534" s="17"/>
      <c r="Y534" s="17"/>
      <c r="Z534" s="17"/>
    </row>
    <row r="535" spans="8:26">
      <c r="H535" s="17"/>
      <c r="I535" s="17"/>
      <c r="J535" s="17"/>
      <c r="Y535" s="17"/>
      <c r="Z535" s="17"/>
    </row>
    <row r="536" spans="8:26">
      <c r="H536" s="17"/>
      <c r="I536" s="17"/>
      <c r="J536" s="17"/>
      <c r="Y536" s="17"/>
      <c r="Z536" s="17"/>
    </row>
    <row r="537" spans="8:26">
      <c r="H537" s="17"/>
      <c r="I537" s="17"/>
      <c r="J537" s="17"/>
      <c r="Y537" s="17"/>
      <c r="Z537" s="17"/>
    </row>
    <row r="538" spans="8:26">
      <c r="H538" s="17"/>
      <c r="I538" s="17"/>
      <c r="J538" s="17"/>
      <c r="Y538" s="17"/>
      <c r="Z538" s="17"/>
    </row>
    <row r="539" spans="8:26">
      <c r="H539" s="17"/>
      <c r="I539" s="17"/>
      <c r="J539" s="17"/>
      <c r="Y539" s="17"/>
      <c r="Z539" s="17"/>
    </row>
    <row r="540" spans="8:26">
      <c r="H540" s="17"/>
      <c r="I540" s="17"/>
      <c r="J540" s="17"/>
      <c r="Y540" s="17"/>
      <c r="Z540" s="17"/>
    </row>
    <row r="541" spans="8:26">
      <c r="H541" s="17"/>
      <c r="I541" s="17"/>
      <c r="J541" s="17"/>
      <c r="Y541" s="17"/>
      <c r="Z541" s="17"/>
    </row>
    <row r="542" spans="8:26">
      <c r="H542" s="17"/>
      <c r="I542" s="17"/>
      <c r="J542" s="17"/>
      <c r="Y542" s="17"/>
      <c r="Z542" s="17"/>
    </row>
    <row r="543" spans="8:26">
      <c r="H543" s="17"/>
      <c r="I543" s="17"/>
      <c r="J543" s="17"/>
      <c r="Y543" s="17"/>
      <c r="Z543" s="17"/>
    </row>
    <row r="544" spans="8:26">
      <c r="H544" s="17"/>
      <c r="I544" s="17"/>
      <c r="J544" s="17"/>
      <c r="Y544" s="17"/>
      <c r="Z544" s="17"/>
    </row>
    <row r="545" spans="8:26">
      <c r="H545" s="17"/>
      <c r="I545" s="17"/>
      <c r="J545" s="17"/>
      <c r="Y545" s="17"/>
      <c r="Z545" s="17"/>
    </row>
    <row r="546" spans="8:26">
      <c r="H546" s="17"/>
      <c r="I546" s="17"/>
      <c r="J546" s="17"/>
      <c r="Y546" s="17"/>
      <c r="Z546" s="17"/>
    </row>
    <row r="547" spans="8:26">
      <c r="H547" s="17"/>
      <c r="I547" s="17"/>
      <c r="J547" s="17"/>
      <c r="Y547" s="17"/>
      <c r="Z547" s="17"/>
    </row>
    <row r="548" spans="8:26">
      <c r="H548" s="17"/>
      <c r="I548" s="17"/>
      <c r="J548" s="17"/>
      <c r="Y548" s="17"/>
      <c r="Z548" s="17"/>
    </row>
    <row r="549" spans="8:26">
      <c r="H549" s="17"/>
      <c r="I549" s="17"/>
      <c r="J549" s="17"/>
      <c r="Y549" s="17"/>
      <c r="Z549" s="17"/>
    </row>
    <row r="550" spans="8:26">
      <c r="H550" s="17"/>
      <c r="I550" s="17"/>
      <c r="J550" s="17"/>
      <c r="Y550" s="17"/>
      <c r="Z550" s="17"/>
    </row>
    <row r="551" spans="8:26">
      <c r="H551" s="17"/>
      <c r="I551" s="17"/>
      <c r="J551" s="17"/>
      <c r="Y551" s="17"/>
      <c r="Z551" s="17"/>
    </row>
    <row r="552" spans="8:26">
      <c r="H552" s="17"/>
      <c r="I552" s="17"/>
      <c r="J552" s="17"/>
      <c r="Y552" s="17"/>
      <c r="Z552" s="17"/>
    </row>
    <row r="553" spans="8:26">
      <c r="H553" s="17"/>
      <c r="I553" s="17"/>
      <c r="J553" s="17"/>
      <c r="Y553" s="17"/>
      <c r="Z553" s="17"/>
    </row>
    <row r="554" spans="8:26">
      <c r="H554" s="17"/>
      <c r="I554" s="17"/>
      <c r="J554" s="17"/>
      <c r="Y554" s="17"/>
      <c r="Z554" s="17"/>
    </row>
    <row r="555" spans="8:26">
      <c r="H555" s="17"/>
      <c r="I555" s="17"/>
      <c r="J555" s="17"/>
      <c r="Y555" s="17"/>
      <c r="Z555" s="17"/>
    </row>
    <row r="556" spans="8:26">
      <c r="H556" s="17"/>
      <c r="I556" s="17"/>
      <c r="J556" s="17"/>
      <c r="Y556" s="17"/>
      <c r="Z556" s="17"/>
    </row>
    <row r="557" spans="8:26">
      <c r="H557" s="17"/>
      <c r="I557" s="17"/>
      <c r="J557" s="17"/>
      <c r="Y557" s="17"/>
      <c r="Z557" s="17"/>
    </row>
    <row r="558" spans="8:26">
      <c r="H558" s="17"/>
      <c r="I558" s="17"/>
      <c r="J558" s="17"/>
      <c r="Y558" s="17"/>
      <c r="Z558" s="17"/>
    </row>
    <row r="559" spans="8:26">
      <c r="H559" s="17"/>
      <c r="I559" s="17"/>
      <c r="J559" s="17"/>
      <c r="Y559" s="17"/>
      <c r="Z559" s="17"/>
    </row>
    <row r="560" spans="8:26">
      <c r="H560" s="17"/>
      <c r="I560" s="17"/>
      <c r="J560" s="17"/>
      <c r="Y560" s="17"/>
      <c r="Z560" s="17"/>
    </row>
    <row r="561" spans="8:26">
      <c r="H561" s="17"/>
      <c r="I561" s="17"/>
      <c r="J561" s="17"/>
      <c r="Y561" s="17"/>
      <c r="Z561" s="17"/>
    </row>
    <row r="562" spans="8:26">
      <c r="H562" s="17"/>
      <c r="I562" s="17"/>
      <c r="J562" s="17"/>
      <c r="Y562" s="17"/>
      <c r="Z562" s="17"/>
    </row>
    <row r="563" spans="8:26">
      <c r="H563" s="17"/>
      <c r="I563" s="17"/>
      <c r="J563" s="17"/>
      <c r="Y563" s="17"/>
      <c r="Z563" s="17"/>
    </row>
    <row r="564" spans="8:26">
      <c r="H564" s="17"/>
      <c r="I564" s="17"/>
      <c r="J564" s="17"/>
      <c r="Y564" s="17"/>
      <c r="Z564" s="17"/>
    </row>
    <row r="565" spans="8:26">
      <c r="H565" s="17"/>
      <c r="I565" s="17"/>
      <c r="J565" s="17"/>
      <c r="Y565" s="17"/>
      <c r="Z565" s="17"/>
    </row>
    <row r="566" spans="8:26">
      <c r="H566" s="17"/>
      <c r="I566" s="17"/>
      <c r="J566" s="17"/>
      <c r="Y566" s="17"/>
      <c r="Z566" s="17"/>
    </row>
    <row r="567" spans="8:26">
      <c r="H567" s="17"/>
      <c r="I567" s="17"/>
      <c r="J567" s="17"/>
      <c r="Y567" s="17"/>
      <c r="Z567" s="17"/>
    </row>
    <row r="568" spans="8:26">
      <c r="H568" s="17"/>
      <c r="I568" s="17"/>
      <c r="J568" s="17"/>
      <c r="Y568" s="17"/>
      <c r="Z568" s="17"/>
    </row>
    <row r="569" spans="8:26">
      <c r="H569" s="17"/>
      <c r="I569" s="17"/>
      <c r="J569" s="17"/>
      <c r="Y569" s="17"/>
      <c r="Z569" s="17"/>
    </row>
    <row r="570" spans="8:26">
      <c r="H570" s="17"/>
      <c r="I570" s="17"/>
      <c r="J570" s="17"/>
      <c r="Y570" s="17"/>
      <c r="Z570" s="17"/>
    </row>
    <row r="571" spans="8:26">
      <c r="H571" s="17"/>
      <c r="I571" s="17"/>
      <c r="J571" s="17"/>
      <c r="Y571" s="17"/>
      <c r="Z571" s="17"/>
    </row>
    <row r="572" spans="8:26">
      <c r="H572" s="17"/>
      <c r="I572" s="17"/>
      <c r="J572" s="17"/>
      <c r="Y572" s="17"/>
      <c r="Z572" s="17"/>
    </row>
    <row r="573" spans="8:26">
      <c r="H573" s="17"/>
      <c r="I573" s="17"/>
      <c r="J573" s="17"/>
      <c r="Y573" s="17"/>
      <c r="Z573" s="17"/>
    </row>
    <row r="574" spans="8:26">
      <c r="H574" s="17"/>
      <c r="I574" s="17"/>
      <c r="J574" s="17"/>
      <c r="Y574" s="17"/>
      <c r="Z574" s="17"/>
    </row>
    <row r="575" spans="8:26">
      <c r="H575" s="17"/>
      <c r="I575" s="17"/>
      <c r="J575" s="17"/>
      <c r="Y575" s="17"/>
      <c r="Z575" s="17"/>
    </row>
    <row r="576" spans="8:26">
      <c r="H576" s="17"/>
      <c r="I576" s="17"/>
      <c r="J576" s="17"/>
      <c r="Y576" s="17"/>
      <c r="Z576" s="17"/>
    </row>
    <row r="577" spans="8:26">
      <c r="H577" s="17"/>
      <c r="I577" s="17"/>
      <c r="J577" s="17"/>
      <c r="Y577" s="17"/>
      <c r="Z577" s="17"/>
    </row>
    <row r="578" spans="8:26">
      <c r="H578" s="17"/>
      <c r="I578" s="17"/>
      <c r="J578" s="17"/>
      <c r="Y578" s="17"/>
      <c r="Z578" s="17"/>
    </row>
    <row r="579" spans="8:26">
      <c r="H579" s="17"/>
      <c r="I579" s="17"/>
      <c r="J579" s="17"/>
      <c r="Y579" s="17"/>
      <c r="Z579" s="17"/>
    </row>
    <row r="580" spans="8:26">
      <c r="H580" s="17"/>
      <c r="I580" s="17"/>
      <c r="J580" s="17"/>
      <c r="Y580" s="17"/>
      <c r="Z580" s="17"/>
    </row>
    <row r="581" spans="8:26">
      <c r="H581" s="17"/>
      <c r="I581" s="17"/>
      <c r="J581" s="17"/>
      <c r="Y581" s="17"/>
      <c r="Z581" s="17"/>
    </row>
    <row r="582" spans="8:26">
      <c r="H582" s="17"/>
      <c r="I582" s="17"/>
      <c r="J582" s="17"/>
      <c r="Y582" s="17"/>
      <c r="Z582" s="17"/>
    </row>
    <row r="583" spans="8:26">
      <c r="H583" s="17"/>
      <c r="I583" s="17"/>
      <c r="J583" s="17"/>
      <c r="Y583" s="17"/>
      <c r="Z583" s="17"/>
    </row>
    <row r="584" spans="8:26">
      <c r="H584" s="17"/>
      <c r="I584" s="17"/>
      <c r="J584" s="17"/>
      <c r="Y584" s="17"/>
      <c r="Z584" s="17"/>
    </row>
    <row r="585" spans="8:26">
      <c r="H585" s="17"/>
      <c r="I585" s="17"/>
      <c r="J585" s="17"/>
      <c r="Y585" s="17"/>
      <c r="Z585" s="17"/>
    </row>
    <row r="586" spans="8:26">
      <c r="H586" s="17"/>
      <c r="I586" s="17"/>
      <c r="J586" s="17"/>
      <c r="Y586" s="17"/>
      <c r="Z586" s="17"/>
    </row>
    <row r="587" spans="8:26">
      <c r="H587" s="17"/>
      <c r="I587" s="17"/>
      <c r="J587" s="17"/>
      <c r="Y587" s="17"/>
      <c r="Z587" s="17"/>
    </row>
    <row r="588" spans="8:26">
      <c r="H588" s="17"/>
      <c r="I588" s="17"/>
      <c r="J588" s="17"/>
      <c r="Y588" s="17"/>
      <c r="Z588" s="17"/>
    </row>
    <row r="589" spans="8:26">
      <c r="H589" s="17"/>
      <c r="I589" s="17"/>
      <c r="J589" s="17"/>
      <c r="Y589" s="17"/>
      <c r="Z589" s="17"/>
    </row>
    <row r="590" spans="8:26">
      <c r="H590" s="17"/>
      <c r="I590" s="17"/>
      <c r="J590" s="17"/>
      <c r="Y590" s="17"/>
      <c r="Z590" s="17"/>
    </row>
    <row r="591" spans="8:26">
      <c r="H591" s="17"/>
      <c r="I591" s="17"/>
      <c r="J591" s="17"/>
      <c r="Y591" s="17"/>
      <c r="Z591" s="17"/>
    </row>
    <row r="592" spans="8:26">
      <c r="H592" s="17"/>
      <c r="I592" s="17"/>
      <c r="J592" s="17"/>
      <c r="Y592" s="17"/>
      <c r="Z592" s="17"/>
    </row>
    <row r="593" spans="8:26">
      <c r="H593" s="17"/>
      <c r="I593" s="17"/>
      <c r="J593" s="17"/>
      <c r="Y593" s="17"/>
      <c r="Z593" s="17"/>
    </row>
    <row r="594" spans="8:26">
      <c r="H594" s="17"/>
      <c r="I594" s="17"/>
      <c r="J594" s="17"/>
      <c r="Y594" s="17"/>
      <c r="Z594" s="17"/>
    </row>
    <row r="595" spans="8:26">
      <c r="H595" s="17"/>
      <c r="I595" s="17"/>
      <c r="J595" s="17"/>
      <c r="Y595" s="17"/>
      <c r="Z595" s="17"/>
    </row>
    <row r="596" spans="8:26">
      <c r="H596" s="17"/>
      <c r="I596" s="17"/>
      <c r="J596" s="17"/>
      <c r="Y596" s="17"/>
      <c r="Z596" s="17"/>
    </row>
    <row r="597" spans="8:26">
      <c r="H597" s="17"/>
      <c r="I597" s="17"/>
      <c r="J597" s="17"/>
      <c r="Y597" s="17"/>
      <c r="Z597" s="17"/>
    </row>
    <row r="598" spans="8:26">
      <c r="H598" s="17"/>
      <c r="I598" s="17"/>
      <c r="J598" s="17"/>
      <c r="Y598" s="17"/>
      <c r="Z598" s="17"/>
    </row>
    <row r="599" spans="8:26">
      <c r="H599" s="17"/>
      <c r="I599" s="17"/>
      <c r="J599" s="17"/>
      <c r="Y599" s="17"/>
      <c r="Z599" s="17"/>
    </row>
    <row r="600" spans="8:26">
      <c r="H600" s="17"/>
      <c r="I600" s="17"/>
      <c r="J600" s="17"/>
      <c r="Y600" s="17"/>
      <c r="Z600" s="17"/>
    </row>
    <row r="601" spans="8:26">
      <c r="H601" s="17"/>
      <c r="I601" s="17"/>
      <c r="J601" s="17"/>
      <c r="Y601" s="17"/>
      <c r="Z601" s="17"/>
    </row>
    <row r="602" spans="8:26">
      <c r="H602" s="17"/>
      <c r="I602" s="17"/>
      <c r="J602" s="17"/>
      <c r="Y602" s="17"/>
      <c r="Z602" s="17"/>
    </row>
    <row r="603" spans="8:26">
      <c r="H603" s="17"/>
      <c r="I603" s="17"/>
      <c r="J603" s="17"/>
      <c r="Y603" s="17"/>
      <c r="Z603" s="17"/>
    </row>
    <row r="604" spans="8:26">
      <c r="H604" s="17"/>
      <c r="I604" s="17"/>
      <c r="J604" s="17"/>
      <c r="Y604" s="17"/>
      <c r="Z604" s="17"/>
    </row>
    <row r="605" spans="8:26">
      <c r="H605" s="17"/>
      <c r="I605" s="17"/>
      <c r="J605" s="17"/>
      <c r="Y605" s="17"/>
      <c r="Z605" s="17"/>
    </row>
    <row r="606" spans="8:26">
      <c r="H606" s="17"/>
      <c r="I606" s="17"/>
      <c r="J606" s="17"/>
      <c r="Y606" s="17"/>
      <c r="Z606" s="17"/>
    </row>
    <row r="607" spans="8:26">
      <c r="H607" s="17"/>
      <c r="I607" s="17"/>
      <c r="J607" s="17"/>
      <c r="Y607" s="17"/>
      <c r="Z607" s="17"/>
    </row>
    <row r="608" spans="8:26">
      <c r="H608" s="17"/>
      <c r="I608" s="17"/>
      <c r="J608" s="17"/>
      <c r="Y608" s="17"/>
      <c r="Z608" s="17"/>
    </row>
    <row r="609" spans="8:26">
      <c r="H609" s="17"/>
      <c r="I609" s="17"/>
      <c r="J609" s="17"/>
      <c r="Y609" s="17"/>
      <c r="Z609" s="17"/>
    </row>
    <row r="610" spans="8:26">
      <c r="H610" s="17"/>
      <c r="I610" s="17"/>
      <c r="J610" s="17"/>
      <c r="Y610" s="17"/>
      <c r="Z610" s="17"/>
    </row>
    <row r="611" spans="8:26">
      <c r="H611" s="17"/>
      <c r="I611" s="17"/>
      <c r="J611" s="17"/>
      <c r="Y611" s="17"/>
      <c r="Z611" s="17"/>
    </row>
    <row r="612" spans="8:26">
      <c r="H612" s="17"/>
      <c r="I612" s="17"/>
      <c r="J612" s="17"/>
      <c r="Y612" s="17"/>
      <c r="Z612" s="17"/>
    </row>
    <row r="613" spans="8:26">
      <c r="H613" s="17"/>
      <c r="I613" s="17"/>
      <c r="J613" s="17"/>
      <c r="Y613" s="17"/>
      <c r="Z613" s="17"/>
    </row>
    <row r="614" spans="8:26">
      <c r="H614" s="17"/>
      <c r="I614" s="17"/>
      <c r="J614" s="17"/>
      <c r="Y614" s="17"/>
      <c r="Z614" s="17"/>
    </row>
    <row r="615" spans="8:26">
      <c r="H615" s="17"/>
      <c r="I615" s="17"/>
      <c r="J615" s="17"/>
      <c r="Y615" s="17"/>
      <c r="Z615" s="17"/>
    </row>
    <row r="616" spans="8:26">
      <c r="H616" s="17"/>
      <c r="I616" s="17"/>
      <c r="J616" s="17"/>
      <c r="Y616" s="17"/>
      <c r="Z616" s="17"/>
    </row>
    <row r="617" spans="8:26">
      <c r="H617" s="17"/>
      <c r="I617" s="17"/>
      <c r="J617" s="17"/>
      <c r="Y617" s="17"/>
      <c r="Z617" s="17"/>
    </row>
    <row r="618" spans="8:26">
      <c r="H618" s="17"/>
      <c r="I618" s="17"/>
      <c r="J618" s="17"/>
      <c r="Y618" s="17"/>
      <c r="Z618" s="17"/>
    </row>
    <row r="619" spans="8:26">
      <c r="H619" s="17"/>
      <c r="I619" s="17"/>
      <c r="J619" s="17"/>
      <c r="Y619" s="17"/>
      <c r="Z619" s="17"/>
    </row>
    <row r="620" spans="8:26">
      <c r="H620" s="17"/>
      <c r="I620" s="17"/>
      <c r="J620" s="17"/>
      <c r="Y620" s="17"/>
      <c r="Z620" s="17"/>
    </row>
    <row r="621" spans="8:26">
      <c r="H621" s="17"/>
      <c r="I621" s="17"/>
      <c r="J621" s="17"/>
      <c r="Y621" s="17"/>
      <c r="Z621" s="17"/>
    </row>
    <row r="622" spans="8:26">
      <c r="H622" s="17"/>
      <c r="I622" s="17"/>
      <c r="J622" s="17"/>
      <c r="Y622" s="17"/>
      <c r="Z622" s="17"/>
    </row>
    <row r="623" spans="8:26">
      <c r="H623" s="17"/>
      <c r="I623" s="17"/>
      <c r="J623" s="17"/>
      <c r="Y623" s="17"/>
      <c r="Z623" s="17"/>
    </row>
    <row r="624" spans="8:26">
      <c r="H624" s="17"/>
      <c r="I624" s="17"/>
      <c r="J624" s="17"/>
      <c r="Y624" s="17"/>
      <c r="Z624" s="17"/>
    </row>
    <row r="625" spans="8:26">
      <c r="H625" s="17"/>
      <c r="I625" s="17"/>
      <c r="J625" s="17"/>
      <c r="Y625" s="17"/>
      <c r="Z625" s="17"/>
    </row>
    <row r="626" spans="8:26">
      <c r="H626" s="17"/>
      <c r="I626" s="17"/>
      <c r="J626" s="17"/>
      <c r="Y626" s="17"/>
      <c r="Z626" s="17"/>
    </row>
    <row r="627" spans="8:26">
      <c r="H627" s="17"/>
      <c r="I627" s="17"/>
      <c r="J627" s="17"/>
      <c r="Y627" s="17"/>
      <c r="Z627" s="17"/>
    </row>
    <row r="628" spans="8:26">
      <c r="H628" s="17"/>
      <c r="I628" s="17"/>
      <c r="J628" s="17"/>
      <c r="Y628" s="17"/>
      <c r="Z628" s="17"/>
    </row>
    <row r="629" spans="8:26">
      <c r="H629" s="17"/>
      <c r="I629" s="17"/>
      <c r="J629" s="17"/>
      <c r="Y629" s="17"/>
      <c r="Z629" s="17"/>
    </row>
    <row r="630" spans="8:26">
      <c r="H630" s="17"/>
      <c r="I630" s="17"/>
      <c r="J630" s="17"/>
      <c r="Y630" s="17"/>
      <c r="Z630" s="17"/>
    </row>
    <row r="631" spans="8:26">
      <c r="H631" s="17"/>
      <c r="I631" s="17"/>
      <c r="J631" s="17"/>
      <c r="Y631" s="17"/>
      <c r="Z631" s="17"/>
    </row>
    <row r="632" spans="8:26">
      <c r="H632" s="17"/>
      <c r="I632" s="17"/>
      <c r="J632" s="17"/>
      <c r="Y632" s="17"/>
      <c r="Z632" s="17"/>
    </row>
    <row r="633" spans="8:26">
      <c r="H633" s="17"/>
      <c r="I633" s="17"/>
      <c r="J633" s="17"/>
      <c r="Y633" s="17"/>
      <c r="Z633" s="17"/>
    </row>
    <row r="634" spans="8:26">
      <c r="H634" s="17"/>
      <c r="I634" s="17"/>
      <c r="J634" s="17"/>
      <c r="Y634" s="17"/>
      <c r="Z634" s="17"/>
    </row>
    <row r="635" spans="8:26">
      <c r="H635" s="17"/>
      <c r="I635" s="17"/>
      <c r="J635" s="17"/>
      <c r="Y635" s="17"/>
      <c r="Z635" s="17"/>
    </row>
    <row r="636" spans="8:26">
      <c r="H636" s="17"/>
      <c r="I636" s="17"/>
      <c r="J636" s="17"/>
      <c r="Y636" s="17"/>
      <c r="Z636" s="17"/>
    </row>
    <row r="637" spans="8:26">
      <c r="H637" s="17"/>
      <c r="I637" s="17"/>
      <c r="J637" s="17"/>
      <c r="Y637" s="17"/>
      <c r="Z637" s="17"/>
    </row>
    <row r="638" spans="8:26">
      <c r="H638" s="17"/>
      <c r="I638" s="17"/>
      <c r="J638" s="17"/>
      <c r="Y638" s="17"/>
      <c r="Z638" s="17"/>
    </row>
    <row r="639" spans="8:26">
      <c r="H639" s="17"/>
      <c r="I639" s="17"/>
      <c r="J639" s="17"/>
      <c r="Y639" s="17"/>
      <c r="Z639" s="17"/>
    </row>
    <row r="640" spans="8:26">
      <c r="H640" s="17"/>
      <c r="I640" s="17"/>
      <c r="J640" s="17"/>
      <c r="Y640" s="17"/>
      <c r="Z640" s="17"/>
    </row>
    <row r="641" spans="8:26">
      <c r="H641" s="17"/>
      <c r="I641" s="17"/>
      <c r="J641" s="17"/>
      <c r="Y641" s="17"/>
      <c r="Z641" s="17"/>
    </row>
    <row r="642" spans="8:26">
      <c r="H642" s="17"/>
      <c r="I642" s="17"/>
      <c r="J642" s="17"/>
      <c r="Y642" s="17"/>
      <c r="Z642" s="17"/>
    </row>
    <row r="643" spans="8:26">
      <c r="H643" s="17"/>
      <c r="I643" s="17"/>
      <c r="J643" s="17"/>
      <c r="Y643" s="17"/>
      <c r="Z643" s="17"/>
    </row>
    <row r="644" spans="8:26">
      <c r="H644" s="17"/>
      <c r="I644" s="17"/>
      <c r="J644" s="17"/>
      <c r="Y644" s="17"/>
      <c r="Z644" s="17"/>
    </row>
    <row r="645" spans="8:26">
      <c r="H645" s="17"/>
      <c r="I645" s="17"/>
      <c r="J645" s="17"/>
      <c r="Y645" s="17"/>
      <c r="Z645" s="17"/>
    </row>
    <row r="646" spans="8:26">
      <c r="H646" s="17"/>
      <c r="I646" s="17"/>
      <c r="J646" s="17"/>
      <c r="Y646" s="17"/>
      <c r="Z646" s="17"/>
    </row>
    <row r="647" spans="8:26">
      <c r="H647" s="17"/>
      <c r="I647" s="17"/>
      <c r="J647" s="17"/>
      <c r="Y647" s="17"/>
      <c r="Z647" s="17"/>
    </row>
    <row r="648" spans="8:26">
      <c r="H648" s="17"/>
      <c r="I648" s="17"/>
      <c r="J648" s="17"/>
      <c r="Y648" s="17"/>
      <c r="Z648" s="17"/>
    </row>
    <row r="649" spans="8:26">
      <c r="H649" s="17"/>
      <c r="I649" s="17"/>
      <c r="J649" s="17"/>
      <c r="Y649" s="17"/>
      <c r="Z649" s="17"/>
    </row>
    <row r="650" spans="8:26">
      <c r="H650" s="17"/>
      <c r="I650" s="17"/>
      <c r="J650" s="17"/>
      <c r="Y650" s="17"/>
      <c r="Z650" s="17"/>
    </row>
    <row r="651" spans="8:26">
      <c r="H651" s="17"/>
      <c r="I651" s="17"/>
      <c r="J651" s="17"/>
      <c r="Y651" s="17"/>
      <c r="Z651" s="17"/>
    </row>
    <row r="652" spans="8:26">
      <c r="H652" s="17"/>
      <c r="I652" s="17"/>
      <c r="J652" s="17"/>
      <c r="Y652" s="17"/>
      <c r="Z652" s="17"/>
    </row>
    <row r="653" spans="8:26">
      <c r="H653" s="17"/>
      <c r="I653" s="17"/>
      <c r="J653" s="17"/>
      <c r="Y653" s="17"/>
      <c r="Z653" s="17"/>
    </row>
    <row r="654" spans="8:26">
      <c r="H654" s="17"/>
      <c r="I654" s="17"/>
      <c r="J654" s="17"/>
      <c r="Y654" s="17"/>
      <c r="Z654" s="17"/>
    </row>
    <row r="655" spans="8:26">
      <c r="H655" s="17"/>
      <c r="I655" s="17"/>
      <c r="J655" s="17"/>
      <c r="Y655" s="17"/>
      <c r="Z655" s="17"/>
    </row>
    <row r="656" spans="8:26">
      <c r="H656" s="17"/>
      <c r="I656" s="17"/>
      <c r="J656" s="17"/>
      <c r="Y656" s="17"/>
      <c r="Z656" s="17"/>
    </row>
    <row r="657" spans="8:26">
      <c r="H657" s="17"/>
      <c r="I657" s="17"/>
      <c r="J657" s="17"/>
      <c r="Y657" s="17"/>
      <c r="Z657" s="17"/>
    </row>
    <row r="658" spans="8:26">
      <c r="H658" s="17"/>
      <c r="I658" s="17"/>
      <c r="J658" s="17"/>
      <c r="Y658" s="17"/>
      <c r="Z658" s="17"/>
    </row>
    <row r="659" spans="8:26">
      <c r="H659" s="17"/>
      <c r="I659" s="17"/>
      <c r="J659" s="17"/>
      <c r="Y659" s="17"/>
      <c r="Z659" s="17"/>
    </row>
    <row r="660" spans="8:26">
      <c r="H660" s="17"/>
      <c r="I660" s="17"/>
      <c r="J660" s="17"/>
      <c r="Y660" s="17"/>
      <c r="Z660" s="17"/>
    </row>
    <row r="661" spans="8:26">
      <c r="H661" s="17"/>
      <c r="I661" s="17"/>
      <c r="J661" s="17"/>
      <c r="Y661" s="17"/>
      <c r="Z661" s="17"/>
    </row>
    <row r="662" spans="8:26">
      <c r="H662" s="17"/>
      <c r="I662" s="17"/>
      <c r="J662" s="17"/>
      <c r="Y662" s="17"/>
      <c r="Z662" s="17"/>
    </row>
    <row r="663" spans="8:26">
      <c r="H663" s="17"/>
      <c r="I663" s="17"/>
      <c r="J663" s="17"/>
      <c r="Y663" s="17"/>
      <c r="Z663" s="17"/>
    </row>
    <row r="664" spans="8:26">
      <c r="H664" s="17"/>
      <c r="I664" s="17"/>
      <c r="J664" s="17"/>
      <c r="Y664" s="17"/>
      <c r="Z664" s="17"/>
    </row>
    <row r="665" spans="8:26">
      <c r="H665" s="17"/>
      <c r="I665" s="17"/>
      <c r="J665" s="17"/>
      <c r="Y665" s="17"/>
      <c r="Z665" s="17"/>
    </row>
    <row r="666" spans="8:26">
      <c r="H666" s="17"/>
      <c r="I666" s="17"/>
      <c r="J666" s="17"/>
      <c r="Y666" s="17"/>
      <c r="Z666" s="17"/>
    </row>
    <row r="667" spans="8:26">
      <c r="H667" s="17"/>
      <c r="I667" s="17"/>
      <c r="J667" s="17"/>
      <c r="Y667" s="17"/>
      <c r="Z667" s="17"/>
    </row>
    <row r="668" spans="8:26">
      <c r="H668" s="17"/>
      <c r="I668" s="17"/>
      <c r="J668" s="17"/>
      <c r="Y668" s="17"/>
      <c r="Z668" s="17"/>
    </row>
    <row r="669" spans="8:26">
      <c r="H669" s="17"/>
      <c r="I669" s="17"/>
      <c r="J669" s="17"/>
      <c r="Y669" s="17"/>
      <c r="Z669" s="17"/>
    </row>
    <row r="670" spans="8:26">
      <c r="H670" s="17"/>
      <c r="I670" s="17"/>
      <c r="J670" s="17"/>
      <c r="Y670" s="17"/>
      <c r="Z670" s="17"/>
    </row>
    <row r="671" spans="8:26">
      <c r="H671" s="17"/>
      <c r="I671" s="17"/>
      <c r="J671" s="17"/>
      <c r="Y671" s="17"/>
      <c r="Z671" s="17"/>
    </row>
    <row r="672" spans="8:26">
      <c r="H672" s="17"/>
      <c r="I672" s="17"/>
      <c r="J672" s="17"/>
      <c r="Y672" s="17"/>
      <c r="Z672" s="17"/>
    </row>
    <row r="673" spans="8:26">
      <c r="H673" s="17"/>
      <c r="I673" s="17"/>
      <c r="J673" s="17"/>
      <c r="Y673" s="17"/>
      <c r="Z673" s="17"/>
    </row>
    <row r="674" spans="8:26">
      <c r="H674" s="17"/>
      <c r="I674" s="17"/>
      <c r="J674" s="17"/>
      <c r="Y674" s="17"/>
      <c r="Z674" s="17"/>
    </row>
    <row r="675" spans="8:26">
      <c r="H675" s="17"/>
      <c r="I675" s="17"/>
      <c r="J675" s="17"/>
      <c r="Y675" s="17"/>
      <c r="Z675" s="17"/>
    </row>
    <row r="676" spans="8:26">
      <c r="H676" s="17"/>
      <c r="I676" s="17"/>
      <c r="J676" s="17"/>
      <c r="Y676" s="17"/>
      <c r="Z676" s="17"/>
    </row>
    <row r="677" spans="8:26">
      <c r="H677" s="17"/>
      <c r="I677" s="17"/>
      <c r="J677" s="17"/>
      <c r="Y677" s="17"/>
      <c r="Z677" s="17"/>
    </row>
    <row r="678" spans="8:26">
      <c r="H678" s="17"/>
      <c r="I678" s="17"/>
      <c r="J678" s="17"/>
      <c r="Y678" s="17"/>
      <c r="Z678" s="17"/>
    </row>
    <row r="679" spans="8:26">
      <c r="H679" s="17"/>
      <c r="I679" s="17"/>
      <c r="J679" s="17"/>
      <c r="Y679" s="17"/>
      <c r="Z679" s="17"/>
    </row>
    <row r="680" spans="8:26">
      <c r="H680" s="17"/>
      <c r="I680" s="17"/>
      <c r="J680" s="17"/>
      <c r="Y680" s="17"/>
      <c r="Z680" s="17"/>
    </row>
    <row r="681" spans="8:26">
      <c r="H681" s="17"/>
      <c r="I681" s="17"/>
      <c r="J681" s="17"/>
      <c r="Y681" s="17"/>
      <c r="Z681" s="17"/>
    </row>
    <row r="682" spans="8:26">
      <c r="H682" s="17"/>
      <c r="I682" s="17"/>
      <c r="J682" s="17"/>
      <c r="Y682" s="17"/>
      <c r="Z682" s="17"/>
    </row>
    <row r="683" spans="8:26">
      <c r="H683" s="17"/>
      <c r="I683" s="17"/>
      <c r="J683" s="17"/>
      <c r="Y683" s="17"/>
      <c r="Z683" s="17"/>
    </row>
    <row r="684" spans="8:26">
      <c r="H684" s="17"/>
      <c r="I684" s="17"/>
      <c r="J684" s="17"/>
      <c r="Y684" s="17"/>
      <c r="Z684" s="17"/>
    </row>
    <row r="685" spans="8:26">
      <c r="H685" s="17"/>
      <c r="I685" s="17"/>
      <c r="J685" s="17"/>
      <c r="Y685" s="17"/>
      <c r="Z685" s="17"/>
    </row>
    <row r="686" spans="8:26">
      <c r="H686" s="17"/>
      <c r="I686" s="17"/>
      <c r="J686" s="17"/>
      <c r="Y686" s="17"/>
      <c r="Z686" s="17"/>
    </row>
    <row r="687" spans="8:26">
      <c r="H687" s="17"/>
      <c r="I687" s="17"/>
      <c r="J687" s="17"/>
      <c r="Y687" s="17"/>
      <c r="Z687" s="17"/>
    </row>
    <row r="688" spans="8:26">
      <c r="H688" s="17"/>
      <c r="I688" s="17"/>
      <c r="J688" s="17"/>
      <c r="Y688" s="17"/>
      <c r="Z688" s="17"/>
    </row>
    <row r="689" spans="8:26">
      <c r="H689" s="17"/>
      <c r="I689" s="17"/>
      <c r="J689" s="17"/>
      <c r="Y689" s="17"/>
      <c r="Z689" s="17"/>
    </row>
    <row r="690" spans="8:26">
      <c r="H690" s="17"/>
      <c r="I690" s="17"/>
      <c r="J690" s="17"/>
      <c r="Y690" s="17"/>
      <c r="Z690" s="17"/>
    </row>
    <row r="691" spans="8:26">
      <c r="H691" s="17"/>
      <c r="I691" s="17"/>
      <c r="J691" s="17"/>
      <c r="Y691" s="17"/>
      <c r="Z691" s="17"/>
    </row>
    <row r="692" spans="8:26">
      <c r="H692" s="17"/>
      <c r="I692" s="17"/>
      <c r="J692" s="17"/>
      <c r="Y692" s="17"/>
      <c r="Z692" s="17"/>
    </row>
    <row r="693" spans="8:26">
      <c r="H693" s="17"/>
      <c r="I693" s="17"/>
      <c r="J693" s="17"/>
      <c r="Y693" s="17"/>
      <c r="Z693" s="17"/>
    </row>
    <row r="694" spans="8:26">
      <c r="H694" s="17"/>
      <c r="I694" s="17"/>
      <c r="J694" s="17"/>
      <c r="Y694" s="17"/>
      <c r="Z694" s="17"/>
    </row>
    <row r="695" spans="8:26">
      <c r="H695" s="17"/>
      <c r="I695" s="17"/>
      <c r="J695" s="17"/>
      <c r="Y695" s="17"/>
      <c r="Z695" s="17"/>
    </row>
    <row r="696" spans="8:26">
      <c r="H696" s="17"/>
      <c r="I696" s="17"/>
      <c r="J696" s="17"/>
      <c r="Y696" s="17"/>
      <c r="Z696" s="17"/>
    </row>
    <row r="697" spans="8:26">
      <c r="H697" s="17"/>
      <c r="I697" s="17"/>
      <c r="J697" s="17"/>
      <c r="Y697" s="17"/>
      <c r="Z697" s="17"/>
    </row>
    <row r="698" spans="8:26">
      <c r="H698" s="17"/>
      <c r="I698" s="17"/>
      <c r="J698" s="17"/>
      <c r="Y698" s="17"/>
      <c r="Z698" s="17"/>
    </row>
    <row r="699" spans="8:26">
      <c r="H699" s="17"/>
      <c r="I699" s="17"/>
      <c r="J699" s="17"/>
      <c r="Y699" s="17"/>
      <c r="Z699" s="17"/>
    </row>
    <row r="700" spans="8:26">
      <c r="H700" s="17"/>
      <c r="I700" s="17"/>
      <c r="J700" s="17"/>
      <c r="Y700" s="17"/>
      <c r="Z700" s="17"/>
    </row>
    <row r="701" spans="8:26">
      <c r="H701" s="17"/>
      <c r="I701" s="17"/>
      <c r="J701" s="17"/>
      <c r="Y701" s="17"/>
      <c r="Z701" s="17"/>
    </row>
    <row r="702" spans="8:26">
      <c r="H702" s="17"/>
      <c r="I702" s="17"/>
      <c r="J702" s="17"/>
      <c r="Y702" s="17"/>
      <c r="Z702" s="17"/>
    </row>
    <row r="703" spans="8:26">
      <c r="H703" s="17"/>
      <c r="I703" s="17"/>
      <c r="J703" s="17"/>
      <c r="Y703" s="17"/>
      <c r="Z703" s="17"/>
    </row>
    <row r="704" spans="8:26">
      <c r="H704" s="17"/>
      <c r="I704" s="17"/>
      <c r="J704" s="17"/>
      <c r="Y704" s="17"/>
      <c r="Z704" s="17"/>
    </row>
    <row r="705" spans="8:26">
      <c r="H705" s="17"/>
      <c r="I705" s="17"/>
      <c r="J705" s="17"/>
      <c r="Y705" s="17"/>
      <c r="Z705" s="17"/>
    </row>
    <row r="706" spans="8:26">
      <c r="H706" s="17"/>
      <c r="I706" s="17"/>
      <c r="J706" s="17"/>
      <c r="Y706" s="17"/>
      <c r="Z706" s="17"/>
    </row>
    <row r="707" spans="8:26">
      <c r="H707" s="17"/>
      <c r="I707" s="17"/>
      <c r="J707" s="17"/>
      <c r="Y707" s="17"/>
      <c r="Z707" s="17"/>
    </row>
    <row r="708" spans="8:26">
      <c r="H708" s="17"/>
      <c r="I708" s="17"/>
      <c r="J708" s="17"/>
      <c r="Y708" s="17"/>
      <c r="Z708" s="17"/>
    </row>
    <row r="709" spans="8:26">
      <c r="H709" s="17"/>
      <c r="I709" s="17"/>
      <c r="J709" s="17"/>
      <c r="Y709" s="17"/>
      <c r="Z709" s="17"/>
    </row>
    <row r="710" spans="8:26">
      <c r="H710" s="17"/>
      <c r="I710" s="17"/>
      <c r="J710" s="17"/>
      <c r="Y710" s="17"/>
      <c r="Z710" s="17"/>
    </row>
    <row r="711" spans="8:26">
      <c r="H711" s="17"/>
      <c r="I711" s="17"/>
      <c r="J711" s="17"/>
      <c r="Y711" s="17"/>
      <c r="Z711" s="17"/>
    </row>
    <row r="712" spans="8:26">
      <c r="H712" s="17"/>
      <c r="I712" s="17"/>
      <c r="J712" s="17"/>
      <c r="Y712" s="17"/>
      <c r="Z712" s="17"/>
    </row>
    <row r="713" spans="8:26">
      <c r="H713" s="17"/>
      <c r="I713" s="17"/>
      <c r="J713" s="17"/>
      <c r="Y713" s="17"/>
      <c r="Z713" s="17"/>
    </row>
    <row r="714" spans="8:26">
      <c r="H714" s="17"/>
      <c r="I714" s="17"/>
      <c r="J714" s="17"/>
      <c r="Y714" s="17"/>
      <c r="Z714" s="17"/>
    </row>
    <row r="715" spans="8:26">
      <c r="H715" s="17"/>
      <c r="I715" s="17"/>
      <c r="J715" s="17"/>
      <c r="Y715" s="17"/>
      <c r="Z715" s="17"/>
    </row>
    <row r="716" spans="8:26">
      <c r="H716" s="17"/>
      <c r="I716" s="17"/>
      <c r="J716" s="17"/>
      <c r="Y716" s="17"/>
      <c r="Z716" s="17"/>
    </row>
    <row r="717" spans="8:26">
      <c r="H717" s="17"/>
      <c r="I717" s="17"/>
      <c r="J717" s="17"/>
      <c r="Y717" s="17"/>
      <c r="Z717" s="17"/>
    </row>
    <row r="718" spans="8:26">
      <c r="H718" s="17"/>
      <c r="I718" s="17"/>
      <c r="J718" s="17"/>
      <c r="Y718" s="17"/>
      <c r="Z718" s="17"/>
    </row>
    <row r="719" spans="8:26">
      <c r="H719" s="17"/>
      <c r="I719" s="17"/>
      <c r="J719" s="17"/>
      <c r="Y719" s="17"/>
      <c r="Z719" s="17"/>
    </row>
    <row r="720" spans="8:26">
      <c r="H720" s="17"/>
      <c r="I720" s="17"/>
      <c r="J720" s="17"/>
      <c r="Y720" s="17"/>
      <c r="Z720" s="17"/>
    </row>
    <row r="721" spans="8:26">
      <c r="H721" s="17"/>
      <c r="I721" s="17"/>
      <c r="J721" s="17"/>
      <c r="Y721" s="17"/>
      <c r="Z721" s="17"/>
    </row>
    <row r="722" spans="8:26">
      <c r="H722" s="17"/>
      <c r="I722" s="17"/>
      <c r="J722" s="17"/>
      <c r="Y722" s="17"/>
      <c r="Z722" s="17"/>
    </row>
    <row r="723" spans="8:26">
      <c r="H723" s="17"/>
      <c r="I723" s="17"/>
      <c r="J723" s="17"/>
      <c r="Y723" s="17"/>
      <c r="Z723" s="17"/>
    </row>
    <row r="724" spans="8:26">
      <c r="H724" s="17"/>
      <c r="I724" s="17"/>
      <c r="J724" s="17"/>
      <c r="Y724" s="17"/>
      <c r="Z724" s="17"/>
    </row>
    <row r="725" spans="8:26">
      <c r="H725" s="17"/>
      <c r="I725" s="17"/>
      <c r="J725" s="17"/>
      <c r="Y725" s="17"/>
      <c r="Z725" s="17"/>
    </row>
    <row r="726" spans="8:26">
      <c r="H726" s="17"/>
      <c r="I726" s="17"/>
      <c r="J726" s="17"/>
      <c r="Y726" s="17"/>
      <c r="Z726" s="17"/>
    </row>
    <row r="727" spans="8:26">
      <c r="H727" s="17"/>
      <c r="I727" s="17"/>
      <c r="J727" s="17"/>
      <c r="Y727" s="17"/>
      <c r="Z727" s="17"/>
    </row>
    <row r="728" spans="8:26">
      <c r="H728" s="17"/>
      <c r="I728" s="17"/>
      <c r="J728" s="17"/>
      <c r="Y728" s="17"/>
      <c r="Z728" s="17"/>
    </row>
    <row r="729" spans="8:26">
      <c r="H729" s="17"/>
      <c r="I729" s="17"/>
      <c r="J729" s="17"/>
      <c r="Y729" s="17"/>
      <c r="Z729" s="17"/>
    </row>
    <row r="730" spans="8:26">
      <c r="H730" s="17"/>
      <c r="I730" s="17"/>
      <c r="J730" s="17"/>
      <c r="Y730" s="17"/>
      <c r="Z730" s="17"/>
    </row>
    <row r="731" spans="8:26">
      <c r="H731" s="17"/>
      <c r="I731" s="17"/>
      <c r="J731" s="17"/>
      <c r="Y731" s="17"/>
      <c r="Z731" s="17"/>
    </row>
    <row r="732" spans="8:26">
      <c r="H732" s="17"/>
      <c r="I732" s="17"/>
      <c r="J732" s="17"/>
      <c r="Y732" s="17"/>
      <c r="Z732" s="17"/>
    </row>
    <row r="733" spans="8:26">
      <c r="H733" s="17"/>
      <c r="I733" s="17"/>
      <c r="J733" s="17"/>
      <c r="Y733" s="17"/>
      <c r="Z733" s="17"/>
    </row>
    <row r="734" spans="8:26">
      <c r="H734" s="17"/>
      <c r="I734" s="17"/>
      <c r="J734" s="17"/>
      <c r="Y734" s="17"/>
      <c r="Z734" s="17"/>
    </row>
    <row r="735" spans="8:26">
      <c r="H735" s="17"/>
      <c r="I735" s="17"/>
      <c r="J735" s="17"/>
      <c r="Y735" s="17"/>
      <c r="Z735" s="17"/>
    </row>
    <row r="736" spans="8:26">
      <c r="H736" s="17"/>
      <c r="I736" s="17"/>
      <c r="J736" s="17"/>
      <c r="Y736" s="17"/>
      <c r="Z736" s="17"/>
    </row>
    <row r="737" spans="8:26">
      <c r="H737" s="17"/>
      <c r="I737" s="17"/>
      <c r="J737" s="17"/>
      <c r="Y737" s="17"/>
      <c r="Z737" s="17"/>
    </row>
    <row r="738" spans="8:26">
      <c r="H738" s="17"/>
      <c r="I738" s="17"/>
      <c r="J738" s="17"/>
      <c r="Y738" s="17"/>
      <c r="Z738" s="17"/>
    </row>
    <row r="739" spans="8:26">
      <c r="H739" s="17"/>
      <c r="I739" s="17"/>
      <c r="J739" s="17"/>
      <c r="Y739" s="17"/>
      <c r="Z739" s="17"/>
    </row>
    <row r="740" spans="8:26">
      <c r="H740" s="17"/>
      <c r="I740" s="17"/>
      <c r="J740" s="17"/>
      <c r="Y740" s="17"/>
      <c r="Z740" s="17"/>
    </row>
    <row r="741" spans="8:26">
      <c r="H741" s="17"/>
      <c r="I741" s="17"/>
      <c r="J741" s="17"/>
      <c r="Y741" s="17"/>
      <c r="Z741" s="17"/>
    </row>
    <row r="742" spans="8:26">
      <c r="H742" s="17"/>
      <c r="I742" s="17"/>
      <c r="J742" s="17"/>
      <c r="Y742" s="17"/>
      <c r="Z742" s="17"/>
    </row>
    <row r="743" spans="8:26">
      <c r="H743" s="17"/>
      <c r="I743" s="17"/>
      <c r="J743" s="17"/>
      <c r="Y743" s="17"/>
      <c r="Z743" s="17"/>
    </row>
    <row r="744" spans="8:26">
      <c r="H744" s="17"/>
      <c r="I744" s="17"/>
      <c r="J744" s="17"/>
      <c r="Y744" s="17"/>
      <c r="Z744" s="17"/>
    </row>
    <row r="745" spans="8:26">
      <c r="H745" s="17"/>
      <c r="I745" s="17"/>
      <c r="J745" s="17"/>
      <c r="Y745" s="17"/>
      <c r="Z745" s="17"/>
    </row>
    <row r="746" spans="8:26">
      <c r="H746" s="17"/>
      <c r="I746" s="17"/>
      <c r="J746" s="17"/>
      <c r="Y746" s="17"/>
      <c r="Z746" s="17"/>
    </row>
    <row r="747" spans="8:26">
      <c r="H747" s="17"/>
      <c r="I747" s="17"/>
      <c r="J747" s="17"/>
      <c r="Y747" s="17"/>
      <c r="Z747" s="17"/>
    </row>
    <row r="748" spans="8:26">
      <c r="H748" s="17"/>
      <c r="I748" s="17"/>
      <c r="J748" s="17"/>
      <c r="Y748" s="17"/>
      <c r="Z748" s="17"/>
    </row>
    <row r="749" spans="8:26">
      <c r="H749" s="17"/>
      <c r="I749" s="17"/>
      <c r="J749" s="17"/>
      <c r="Y749" s="17"/>
      <c r="Z749" s="17"/>
    </row>
    <row r="750" spans="8:26">
      <c r="H750" s="17"/>
      <c r="I750" s="17"/>
      <c r="J750" s="17"/>
      <c r="Y750" s="17"/>
      <c r="Z750" s="17"/>
    </row>
    <row r="751" spans="8:26">
      <c r="H751" s="17"/>
      <c r="I751" s="17"/>
      <c r="J751" s="17"/>
      <c r="Y751" s="17"/>
      <c r="Z751" s="17"/>
    </row>
    <row r="752" spans="8:26">
      <c r="H752" s="17"/>
      <c r="I752" s="17"/>
      <c r="J752" s="17"/>
      <c r="Y752" s="17"/>
      <c r="Z752" s="17"/>
    </row>
    <row r="753" spans="8:26">
      <c r="H753" s="17"/>
      <c r="I753" s="17"/>
      <c r="J753" s="17"/>
      <c r="Y753" s="17"/>
      <c r="Z753" s="17"/>
    </row>
    <row r="754" spans="8:26">
      <c r="H754" s="17"/>
      <c r="I754" s="17"/>
      <c r="J754" s="17"/>
      <c r="Y754" s="17"/>
      <c r="Z754" s="17"/>
    </row>
    <row r="755" spans="8:26">
      <c r="H755" s="17"/>
      <c r="I755" s="17"/>
      <c r="J755" s="17"/>
      <c r="Y755" s="17"/>
      <c r="Z755" s="17"/>
    </row>
    <row r="756" spans="8:26">
      <c r="H756" s="17"/>
      <c r="I756" s="17"/>
      <c r="J756" s="17"/>
      <c r="Y756" s="17"/>
      <c r="Z756" s="17"/>
    </row>
    <row r="757" spans="8:26">
      <c r="H757" s="17"/>
      <c r="I757" s="17"/>
      <c r="J757" s="17"/>
      <c r="Y757" s="17"/>
      <c r="Z757" s="17"/>
    </row>
    <row r="758" spans="8:26">
      <c r="H758" s="17"/>
      <c r="I758" s="17"/>
      <c r="J758" s="17"/>
      <c r="Y758" s="17"/>
      <c r="Z758" s="17"/>
    </row>
    <row r="759" spans="8:26">
      <c r="H759" s="17"/>
      <c r="I759" s="17"/>
      <c r="J759" s="17"/>
      <c r="Y759" s="17"/>
      <c r="Z759" s="17"/>
    </row>
    <row r="760" spans="8:26">
      <c r="H760" s="17"/>
      <c r="I760" s="17"/>
      <c r="J760" s="17"/>
      <c r="Y760" s="17"/>
      <c r="Z760" s="17"/>
    </row>
    <row r="761" spans="8:26">
      <c r="H761" s="17"/>
      <c r="I761" s="17"/>
      <c r="J761" s="17"/>
      <c r="Y761" s="17"/>
      <c r="Z761" s="17"/>
    </row>
    <row r="762" spans="8:26">
      <c r="H762" s="17"/>
      <c r="I762" s="17"/>
      <c r="J762" s="17"/>
      <c r="Y762" s="17"/>
      <c r="Z762" s="17"/>
    </row>
    <row r="763" spans="8:26">
      <c r="H763" s="17"/>
      <c r="I763" s="17"/>
      <c r="J763" s="17"/>
      <c r="Y763" s="17"/>
      <c r="Z763" s="17"/>
    </row>
    <row r="764" spans="8:26">
      <c r="H764" s="17"/>
      <c r="I764" s="17"/>
      <c r="J764" s="17"/>
      <c r="Y764" s="17"/>
      <c r="Z764" s="17"/>
    </row>
    <row r="765" spans="8:26">
      <c r="H765" s="17"/>
      <c r="I765" s="17"/>
      <c r="J765" s="17"/>
      <c r="Y765" s="17"/>
      <c r="Z765" s="17"/>
    </row>
    <row r="766" spans="8:26">
      <c r="H766" s="17"/>
      <c r="I766" s="17"/>
      <c r="J766" s="17"/>
      <c r="Y766" s="17"/>
      <c r="Z766" s="17"/>
    </row>
    <row r="767" spans="8:26">
      <c r="H767" s="17"/>
      <c r="I767" s="17"/>
      <c r="J767" s="17"/>
      <c r="Y767" s="17"/>
      <c r="Z767" s="17"/>
    </row>
    <row r="768" spans="8:26">
      <c r="H768" s="17"/>
      <c r="I768" s="17"/>
      <c r="J768" s="17"/>
      <c r="Y768" s="17"/>
      <c r="Z768" s="17"/>
    </row>
    <row r="769" spans="8:26">
      <c r="H769" s="17"/>
      <c r="I769" s="17"/>
      <c r="J769" s="17"/>
      <c r="Y769" s="17"/>
      <c r="Z769" s="17"/>
    </row>
    <row r="770" spans="8:26">
      <c r="H770" s="17"/>
      <c r="I770" s="17"/>
      <c r="J770" s="17"/>
      <c r="Y770" s="17"/>
      <c r="Z770" s="17"/>
    </row>
    <row r="771" spans="8:26">
      <c r="H771" s="17"/>
      <c r="I771" s="17"/>
      <c r="J771" s="17"/>
      <c r="Y771" s="17"/>
      <c r="Z771" s="17"/>
    </row>
    <row r="772" spans="8:26">
      <c r="H772" s="17"/>
      <c r="I772" s="17"/>
      <c r="J772" s="17"/>
      <c r="Y772" s="17"/>
      <c r="Z772" s="17"/>
    </row>
    <row r="773" spans="8:26">
      <c r="H773" s="17"/>
      <c r="I773" s="17"/>
      <c r="J773" s="17"/>
      <c r="Y773" s="17"/>
      <c r="Z773" s="17"/>
    </row>
    <row r="774" spans="8:26">
      <c r="H774" s="17"/>
      <c r="I774" s="17"/>
      <c r="J774" s="17"/>
      <c r="Y774" s="17"/>
      <c r="Z774" s="17"/>
    </row>
    <row r="775" spans="8:26">
      <c r="H775" s="17"/>
      <c r="I775" s="17"/>
      <c r="J775" s="17"/>
      <c r="Y775" s="17"/>
      <c r="Z775" s="17"/>
    </row>
    <row r="776" spans="8:26">
      <c r="H776" s="17"/>
      <c r="I776" s="17"/>
      <c r="J776" s="17"/>
      <c r="Y776" s="17"/>
      <c r="Z776" s="17"/>
    </row>
    <row r="777" spans="8:26">
      <c r="H777" s="17"/>
      <c r="I777" s="17"/>
      <c r="J777" s="17"/>
      <c r="Y777" s="17"/>
      <c r="Z777" s="17"/>
    </row>
    <row r="778" spans="8:26">
      <c r="H778" s="17"/>
      <c r="I778" s="17"/>
      <c r="J778" s="17"/>
      <c r="Y778" s="17"/>
      <c r="Z778" s="17"/>
    </row>
    <row r="779" spans="8:26">
      <c r="H779" s="17"/>
      <c r="I779" s="17"/>
      <c r="J779" s="17"/>
      <c r="Y779" s="17"/>
      <c r="Z779" s="17"/>
    </row>
    <row r="780" spans="8:26">
      <c r="H780" s="17"/>
      <c r="I780" s="17"/>
      <c r="J780" s="17"/>
      <c r="Y780" s="17"/>
      <c r="Z780" s="17"/>
    </row>
    <row r="781" spans="8:26">
      <c r="H781" s="17"/>
      <c r="I781" s="17"/>
      <c r="J781" s="17"/>
      <c r="Y781" s="17"/>
      <c r="Z781" s="17"/>
    </row>
    <row r="782" spans="8:26">
      <c r="H782" s="17"/>
      <c r="I782" s="17"/>
      <c r="J782" s="17"/>
      <c r="Y782" s="17"/>
      <c r="Z782" s="17"/>
    </row>
    <row r="783" spans="8:26">
      <c r="H783" s="17"/>
      <c r="I783" s="17"/>
      <c r="J783" s="17"/>
      <c r="Y783" s="17"/>
      <c r="Z783" s="17"/>
    </row>
    <row r="784" spans="8:26">
      <c r="H784" s="17"/>
      <c r="I784" s="17"/>
      <c r="J784" s="17"/>
      <c r="Y784" s="17"/>
      <c r="Z784" s="17"/>
    </row>
    <row r="785" spans="8:26">
      <c r="H785" s="17"/>
      <c r="I785" s="17"/>
      <c r="J785" s="17"/>
      <c r="Y785" s="17"/>
      <c r="Z785" s="17"/>
    </row>
    <row r="786" spans="8:26">
      <c r="H786" s="17"/>
      <c r="I786" s="17"/>
      <c r="J786" s="17"/>
      <c r="Y786" s="17"/>
      <c r="Z786" s="17"/>
    </row>
    <row r="787" spans="8:26">
      <c r="H787" s="17"/>
      <c r="I787" s="17"/>
      <c r="J787" s="17"/>
      <c r="Y787" s="17"/>
      <c r="Z787" s="17"/>
    </row>
    <row r="788" spans="8:26">
      <c r="H788" s="17"/>
      <c r="I788" s="17"/>
      <c r="J788" s="17"/>
      <c r="Y788" s="17"/>
      <c r="Z788" s="17"/>
    </row>
    <row r="789" spans="8:26">
      <c r="H789" s="17"/>
      <c r="I789" s="17"/>
      <c r="J789" s="17"/>
      <c r="Y789" s="17"/>
      <c r="Z789" s="17"/>
    </row>
    <row r="790" spans="8:26">
      <c r="H790" s="17"/>
      <c r="I790" s="17"/>
      <c r="J790" s="17"/>
      <c r="Y790" s="17"/>
      <c r="Z790" s="17"/>
    </row>
    <row r="791" spans="8:26">
      <c r="H791" s="17"/>
      <c r="I791" s="17"/>
      <c r="J791" s="17"/>
      <c r="Y791" s="17"/>
      <c r="Z791" s="17"/>
    </row>
    <row r="792" spans="8:26">
      <c r="H792" s="17"/>
      <c r="I792" s="17"/>
      <c r="J792" s="17"/>
      <c r="Y792" s="17"/>
      <c r="Z792" s="17"/>
    </row>
    <row r="793" spans="8:26">
      <c r="H793" s="17"/>
      <c r="I793" s="17"/>
      <c r="J793" s="17"/>
      <c r="Y793" s="17"/>
      <c r="Z793" s="17"/>
    </row>
    <row r="794" spans="8:26">
      <c r="H794" s="17"/>
      <c r="I794" s="17"/>
      <c r="J794" s="17"/>
      <c r="Y794" s="17"/>
      <c r="Z794" s="17"/>
    </row>
    <row r="795" spans="8:26">
      <c r="H795" s="17"/>
      <c r="I795" s="17"/>
      <c r="J795" s="17"/>
      <c r="Y795" s="17"/>
      <c r="Z795" s="17"/>
    </row>
    <row r="796" spans="8:26">
      <c r="H796" s="17"/>
      <c r="I796" s="17"/>
      <c r="J796" s="17"/>
      <c r="Y796" s="17"/>
      <c r="Z796" s="17"/>
    </row>
    <row r="797" spans="8:26">
      <c r="H797" s="17"/>
      <c r="I797" s="17"/>
      <c r="J797" s="17"/>
      <c r="Y797" s="17"/>
      <c r="Z797" s="17"/>
    </row>
    <row r="798" spans="8:26">
      <c r="H798" s="17"/>
      <c r="I798" s="17"/>
      <c r="J798" s="17"/>
      <c r="Y798" s="17"/>
      <c r="Z798" s="17"/>
    </row>
    <row r="799" spans="8:26">
      <c r="H799" s="17"/>
      <c r="I799" s="17"/>
      <c r="J799" s="17"/>
      <c r="Y799" s="17"/>
      <c r="Z799" s="17"/>
    </row>
    <row r="800" spans="8:26">
      <c r="H800" s="17"/>
      <c r="I800" s="17"/>
      <c r="J800" s="17"/>
      <c r="Y800" s="17"/>
      <c r="Z800" s="17"/>
    </row>
    <row r="801" spans="8:26">
      <c r="H801" s="17"/>
      <c r="I801" s="17"/>
      <c r="J801" s="17"/>
      <c r="Y801" s="17"/>
      <c r="Z801" s="17"/>
    </row>
    <row r="802" spans="8:26">
      <c r="H802" s="17"/>
      <c r="I802" s="17"/>
      <c r="J802" s="17"/>
      <c r="Y802" s="17"/>
      <c r="Z802" s="17"/>
    </row>
    <row r="803" spans="8:26">
      <c r="H803" s="17"/>
      <c r="I803" s="17"/>
      <c r="J803" s="17"/>
      <c r="Y803" s="17"/>
      <c r="Z803" s="17"/>
    </row>
    <row r="804" spans="8:26">
      <c r="H804" s="17"/>
      <c r="I804" s="17"/>
      <c r="J804" s="17"/>
      <c r="Y804" s="17"/>
      <c r="Z804" s="17"/>
    </row>
    <row r="805" spans="8:26">
      <c r="H805" s="17"/>
      <c r="I805" s="17"/>
      <c r="J805" s="17"/>
      <c r="Y805" s="17"/>
      <c r="Z805" s="17"/>
    </row>
    <row r="806" spans="8:26">
      <c r="H806" s="17"/>
      <c r="I806" s="17"/>
      <c r="J806" s="17"/>
      <c r="Y806" s="17"/>
      <c r="Z806" s="17"/>
    </row>
    <row r="807" spans="8:26">
      <c r="H807" s="17"/>
      <c r="I807" s="17"/>
      <c r="J807" s="17"/>
      <c r="Y807" s="17"/>
      <c r="Z807" s="17"/>
    </row>
    <row r="808" spans="8:26">
      <c r="H808" s="17"/>
      <c r="I808" s="17"/>
      <c r="J808" s="17"/>
      <c r="Y808" s="17"/>
      <c r="Z808" s="17"/>
    </row>
    <row r="809" spans="8:26">
      <c r="H809" s="17"/>
      <c r="I809" s="17"/>
      <c r="J809" s="17"/>
      <c r="Y809" s="17"/>
      <c r="Z809" s="17"/>
    </row>
    <row r="810" spans="8:26">
      <c r="H810" s="17"/>
      <c r="I810" s="17"/>
      <c r="J810" s="17"/>
      <c r="Y810" s="17"/>
      <c r="Z810" s="17"/>
    </row>
    <row r="811" spans="8:26">
      <c r="H811" s="17"/>
      <c r="I811" s="17"/>
      <c r="J811" s="17"/>
      <c r="Y811" s="17"/>
      <c r="Z811" s="17"/>
    </row>
    <row r="812" spans="8:26">
      <c r="H812" s="17"/>
      <c r="I812" s="17"/>
      <c r="J812" s="17"/>
      <c r="Y812" s="17"/>
      <c r="Z812" s="17"/>
    </row>
    <row r="813" spans="8:26">
      <c r="H813" s="17"/>
      <c r="I813" s="17"/>
      <c r="J813" s="17"/>
      <c r="Y813" s="17"/>
      <c r="Z813" s="17"/>
    </row>
    <row r="814" spans="8:26">
      <c r="H814" s="17"/>
      <c r="I814" s="17"/>
      <c r="J814" s="17"/>
      <c r="Y814" s="17"/>
      <c r="Z814" s="17"/>
    </row>
    <row r="815" spans="8:26">
      <c r="H815" s="17"/>
      <c r="I815" s="17"/>
      <c r="J815" s="17"/>
      <c r="Y815" s="17"/>
      <c r="Z815" s="17"/>
    </row>
    <row r="816" spans="8:26">
      <c r="H816" s="17"/>
      <c r="I816" s="17"/>
      <c r="J816" s="17"/>
      <c r="Y816" s="17"/>
      <c r="Z816" s="17"/>
    </row>
    <row r="817" spans="8:26">
      <c r="H817" s="17"/>
      <c r="I817" s="17"/>
      <c r="J817" s="17"/>
      <c r="Y817" s="17"/>
      <c r="Z817" s="17"/>
    </row>
    <row r="818" spans="8:26">
      <c r="H818" s="17"/>
      <c r="I818" s="17"/>
      <c r="J818" s="17"/>
      <c r="Y818" s="17"/>
      <c r="Z818" s="17"/>
    </row>
    <row r="819" spans="8:26">
      <c r="H819" s="17"/>
      <c r="I819" s="17"/>
      <c r="J819" s="17"/>
      <c r="Y819" s="17"/>
      <c r="Z819" s="17"/>
    </row>
    <row r="820" spans="8:26">
      <c r="H820" s="17"/>
      <c r="I820" s="17"/>
      <c r="J820" s="17"/>
      <c r="Y820" s="17"/>
      <c r="Z820" s="17"/>
    </row>
    <row r="821" spans="8:26">
      <c r="H821" s="17"/>
      <c r="I821" s="17"/>
      <c r="J821" s="17"/>
      <c r="Y821" s="17"/>
      <c r="Z821" s="17"/>
    </row>
    <row r="822" spans="8:26">
      <c r="H822" s="17"/>
      <c r="I822" s="17"/>
      <c r="J822" s="17"/>
      <c r="Y822" s="17"/>
      <c r="Z822" s="17"/>
    </row>
    <row r="823" spans="8:26">
      <c r="H823" s="17"/>
      <c r="I823" s="17"/>
      <c r="J823" s="17"/>
      <c r="Y823" s="17"/>
      <c r="Z823" s="17"/>
    </row>
    <row r="824" spans="8:26">
      <c r="H824" s="17"/>
      <c r="I824" s="17"/>
      <c r="J824" s="17"/>
      <c r="Y824" s="17"/>
      <c r="Z824" s="17"/>
    </row>
    <row r="825" spans="8:26">
      <c r="H825" s="17"/>
      <c r="I825" s="17"/>
      <c r="J825" s="17"/>
      <c r="Y825" s="17"/>
      <c r="Z825" s="17"/>
    </row>
    <row r="826" spans="8:26">
      <c r="H826" s="17"/>
      <c r="I826" s="17"/>
      <c r="J826" s="17"/>
      <c r="Y826" s="17"/>
      <c r="Z826" s="17"/>
    </row>
    <row r="827" spans="8:26">
      <c r="H827" s="17"/>
      <c r="I827" s="17"/>
      <c r="J827" s="17"/>
      <c r="Y827" s="17"/>
      <c r="Z827" s="17"/>
    </row>
    <row r="828" spans="8:26">
      <c r="H828" s="17"/>
      <c r="I828" s="17"/>
      <c r="J828" s="17"/>
      <c r="Y828" s="17"/>
      <c r="Z828" s="17"/>
    </row>
    <row r="829" spans="8:26">
      <c r="H829" s="17"/>
      <c r="I829" s="17"/>
      <c r="J829" s="17"/>
      <c r="Y829" s="17"/>
      <c r="Z829" s="17"/>
    </row>
    <row r="830" spans="8:26">
      <c r="H830" s="17"/>
      <c r="I830" s="17"/>
      <c r="J830" s="17"/>
      <c r="Y830" s="17"/>
      <c r="Z830" s="17"/>
    </row>
    <row r="831" spans="8:26">
      <c r="H831" s="17"/>
      <c r="I831" s="17"/>
      <c r="J831" s="17"/>
      <c r="Y831" s="17"/>
      <c r="Z831" s="17"/>
    </row>
    <row r="832" spans="8:26">
      <c r="H832" s="17"/>
      <c r="I832" s="17"/>
      <c r="J832" s="17"/>
      <c r="Y832" s="17"/>
      <c r="Z832" s="17"/>
    </row>
    <row r="833" spans="8:26">
      <c r="H833" s="17"/>
      <c r="I833" s="17"/>
      <c r="J833" s="17"/>
      <c r="Y833" s="17"/>
      <c r="Z833" s="17"/>
    </row>
    <row r="834" spans="8:26">
      <c r="H834" s="17"/>
      <c r="I834" s="17"/>
      <c r="J834" s="17"/>
      <c r="Y834" s="17"/>
      <c r="Z834" s="17"/>
    </row>
    <row r="835" spans="8:26">
      <c r="H835" s="17"/>
      <c r="I835" s="17"/>
      <c r="J835" s="17"/>
      <c r="Y835" s="17"/>
      <c r="Z835" s="17"/>
    </row>
    <row r="836" spans="8:26">
      <c r="H836" s="17"/>
      <c r="I836" s="17"/>
      <c r="J836" s="17"/>
      <c r="Y836" s="17"/>
      <c r="Z836" s="17"/>
    </row>
    <row r="837" spans="8:26">
      <c r="H837" s="17"/>
      <c r="I837" s="17"/>
      <c r="J837" s="17"/>
      <c r="Y837" s="17"/>
      <c r="Z837" s="17"/>
    </row>
    <row r="838" spans="8:26">
      <c r="H838" s="17"/>
      <c r="I838" s="17"/>
      <c r="J838" s="17"/>
      <c r="Y838" s="17"/>
      <c r="Z838" s="17"/>
    </row>
    <row r="839" spans="8:26">
      <c r="H839" s="17"/>
      <c r="I839" s="17"/>
      <c r="J839" s="17"/>
      <c r="Y839" s="17"/>
      <c r="Z839" s="17"/>
    </row>
    <row r="840" spans="8:26">
      <c r="H840" s="17"/>
      <c r="I840" s="17"/>
      <c r="J840" s="17"/>
      <c r="Y840" s="17"/>
      <c r="Z840" s="17"/>
    </row>
    <row r="841" spans="8:26">
      <c r="H841" s="17"/>
      <c r="I841" s="17"/>
      <c r="J841" s="17"/>
      <c r="Y841" s="17"/>
      <c r="Z841" s="17"/>
    </row>
    <row r="842" spans="8:26">
      <c r="H842" s="17"/>
      <c r="I842" s="17"/>
      <c r="J842" s="17"/>
      <c r="Y842" s="17"/>
      <c r="Z842" s="17"/>
    </row>
    <row r="843" spans="8:26">
      <c r="H843" s="17"/>
      <c r="I843" s="17"/>
      <c r="J843" s="17"/>
      <c r="Y843" s="17"/>
      <c r="Z843" s="17"/>
    </row>
    <row r="844" spans="8:26">
      <c r="H844" s="17"/>
      <c r="I844" s="17"/>
      <c r="J844" s="17"/>
      <c r="Y844" s="17"/>
      <c r="Z844" s="17"/>
    </row>
    <row r="845" spans="8:26">
      <c r="H845" s="17"/>
      <c r="I845" s="17"/>
      <c r="J845" s="17"/>
      <c r="Y845" s="17"/>
      <c r="Z845" s="17"/>
    </row>
    <row r="846" spans="8:26">
      <c r="H846" s="17"/>
      <c r="I846" s="17"/>
      <c r="J846" s="17"/>
      <c r="Y846" s="17"/>
      <c r="Z846" s="17"/>
    </row>
    <row r="847" spans="8:26">
      <c r="H847" s="17"/>
      <c r="I847" s="17"/>
      <c r="J847" s="17"/>
      <c r="Y847" s="17"/>
      <c r="Z847" s="17"/>
    </row>
    <row r="848" spans="8:26">
      <c r="H848" s="17"/>
      <c r="I848" s="17"/>
      <c r="J848" s="17"/>
      <c r="Y848" s="17"/>
      <c r="Z848" s="17"/>
    </row>
    <row r="849" spans="8:26">
      <c r="H849" s="17"/>
      <c r="I849" s="17"/>
      <c r="J849" s="17"/>
      <c r="Y849" s="17"/>
      <c r="Z849" s="17"/>
    </row>
    <row r="850" spans="8:26">
      <c r="H850" s="17"/>
      <c r="I850" s="17"/>
      <c r="J850" s="17"/>
      <c r="Y850" s="17"/>
      <c r="Z850" s="17"/>
    </row>
    <row r="851" spans="8:26">
      <c r="H851" s="17"/>
      <c r="I851" s="17"/>
      <c r="J851" s="17"/>
      <c r="Y851" s="17"/>
      <c r="Z851" s="17"/>
    </row>
    <row r="852" spans="8:26">
      <c r="H852" s="17"/>
      <c r="I852" s="17"/>
      <c r="J852" s="17"/>
      <c r="Y852" s="17"/>
      <c r="Z852" s="17"/>
    </row>
    <row r="853" spans="8:26">
      <c r="H853" s="17"/>
      <c r="I853" s="17"/>
      <c r="J853" s="17"/>
      <c r="Y853" s="17"/>
      <c r="Z853" s="17"/>
    </row>
    <row r="854" spans="8:26">
      <c r="H854" s="17"/>
      <c r="I854" s="17"/>
      <c r="J854" s="17"/>
      <c r="Y854" s="17"/>
      <c r="Z854" s="17"/>
    </row>
    <row r="855" spans="8:26">
      <c r="H855" s="17"/>
      <c r="I855" s="17"/>
      <c r="J855" s="17"/>
      <c r="Y855" s="17"/>
      <c r="Z855" s="17"/>
    </row>
    <row r="856" spans="8:26">
      <c r="H856" s="17"/>
      <c r="I856" s="17"/>
      <c r="J856" s="17"/>
      <c r="Y856" s="17"/>
      <c r="Z856" s="17"/>
    </row>
    <row r="857" spans="8:26">
      <c r="H857" s="17"/>
      <c r="I857" s="17"/>
      <c r="J857" s="17"/>
      <c r="Y857" s="17"/>
      <c r="Z857" s="17"/>
    </row>
    <row r="858" spans="8:26">
      <c r="H858" s="17"/>
      <c r="I858" s="17"/>
      <c r="J858" s="17"/>
      <c r="Y858" s="17"/>
      <c r="Z858" s="17"/>
    </row>
    <row r="859" spans="8:26">
      <c r="H859" s="17"/>
      <c r="I859" s="17"/>
      <c r="J859" s="17"/>
      <c r="Y859" s="17"/>
      <c r="Z859" s="17"/>
    </row>
    <row r="860" spans="8:26">
      <c r="H860" s="17"/>
      <c r="I860" s="17"/>
      <c r="J860" s="17"/>
      <c r="Y860" s="17"/>
      <c r="Z860" s="17"/>
    </row>
    <row r="861" spans="8:26">
      <c r="H861" s="17"/>
      <c r="I861" s="17"/>
      <c r="J861" s="17"/>
      <c r="Y861" s="17"/>
      <c r="Z861" s="17"/>
    </row>
    <row r="862" spans="8:26">
      <c r="H862" s="17"/>
      <c r="I862" s="17"/>
      <c r="J862" s="17"/>
      <c r="Y862" s="17"/>
      <c r="Z862" s="17"/>
    </row>
    <row r="863" spans="8:26">
      <c r="H863" s="17"/>
      <c r="I863" s="17"/>
      <c r="J863" s="17"/>
      <c r="Y863" s="17"/>
      <c r="Z863" s="17"/>
    </row>
    <row r="864" spans="8:26">
      <c r="H864" s="17"/>
      <c r="I864" s="17"/>
      <c r="J864" s="17"/>
      <c r="Y864" s="17"/>
      <c r="Z864" s="17"/>
    </row>
    <row r="865" spans="8:26">
      <c r="H865" s="17"/>
      <c r="I865" s="17"/>
      <c r="J865" s="17"/>
      <c r="Y865" s="17"/>
      <c r="Z865" s="17"/>
    </row>
    <row r="866" spans="8:26">
      <c r="H866" s="17"/>
      <c r="I866" s="17"/>
      <c r="J866" s="17"/>
      <c r="Y866" s="17"/>
      <c r="Z866" s="17"/>
    </row>
    <row r="867" spans="8:26">
      <c r="H867" s="17"/>
      <c r="I867" s="17"/>
      <c r="J867" s="17"/>
      <c r="Y867" s="17"/>
      <c r="Z867" s="17"/>
    </row>
    <row r="868" spans="8:26">
      <c r="H868" s="17"/>
      <c r="I868" s="17"/>
      <c r="J868" s="17"/>
      <c r="Y868" s="17"/>
      <c r="Z868" s="17"/>
    </row>
    <row r="869" spans="8:26">
      <c r="H869" s="17"/>
      <c r="I869" s="17"/>
      <c r="J869" s="17"/>
      <c r="Y869" s="17"/>
      <c r="Z869" s="17"/>
    </row>
    <row r="870" spans="8:26">
      <c r="H870" s="17"/>
      <c r="I870" s="17"/>
      <c r="J870" s="17"/>
      <c r="Y870" s="17"/>
      <c r="Z870" s="17"/>
    </row>
    <row r="871" spans="8:26">
      <c r="H871" s="17"/>
      <c r="I871" s="17"/>
      <c r="J871" s="17"/>
      <c r="Y871" s="17"/>
      <c r="Z871" s="17"/>
    </row>
    <row r="872" spans="8:26">
      <c r="H872" s="17"/>
      <c r="I872" s="17"/>
      <c r="J872" s="17"/>
      <c r="Y872" s="17"/>
      <c r="Z872" s="17"/>
    </row>
    <row r="873" spans="8:26">
      <c r="H873" s="17"/>
      <c r="I873" s="17"/>
      <c r="J873" s="17"/>
      <c r="Y873" s="17"/>
      <c r="Z873" s="17"/>
    </row>
    <row r="874" spans="8:26">
      <c r="H874" s="17"/>
      <c r="I874" s="17"/>
      <c r="J874" s="17"/>
      <c r="Y874" s="17"/>
      <c r="Z874" s="17"/>
    </row>
    <row r="875" spans="8:26">
      <c r="H875" s="17"/>
      <c r="I875" s="17"/>
      <c r="J875" s="17"/>
      <c r="Y875" s="17"/>
      <c r="Z875" s="17"/>
    </row>
    <row r="876" spans="8:26">
      <c r="H876" s="17"/>
      <c r="I876" s="17"/>
      <c r="J876" s="17"/>
      <c r="Y876" s="17"/>
      <c r="Z876" s="17"/>
    </row>
    <row r="877" spans="8:26">
      <c r="H877" s="17"/>
      <c r="I877" s="17"/>
      <c r="J877" s="17"/>
      <c r="Y877" s="17"/>
      <c r="Z877" s="17"/>
    </row>
    <row r="878" spans="8:26">
      <c r="H878" s="17"/>
      <c r="I878" s="17"/>
      <c r="J878" s="17"/>
      <c r="Y878" s="17"/>
      <c r="Z878" s="17"/>
    </row>
    <row r="879" spans="8:26">
      <c r="H879" s="17"/>
      <c r="I879" s="17"/>
      <c r="J879" s="17"/>
      <c r="Y879" s="17"/>
      <c r="Z879" s="17"/>
    </row>
    <row r="880" spans="8:26">
      <c r="H880" s="17"/>
      <c r="I880" s="17"/>
      <c r="J880" s="17"/>
      <c r="Y880" s="17"/>
      <c r="Z880" s="17"/>
    </row>
    <row r="881" spans="8:26">
      <c r="H881" s="17"/>
      <c r="I881" s="17"/>
      <c r="J881" s="17"/>
      <c r="Y881" s="17"/>
      <c r="Z881" s="17"/>
    </row>
    <row r="882" spans="8:26">
      <c r="H882" s="17"/>
      <c r="I882" s="17"/>
      <c r="J882" s="17"/>
      <c r="Y882" s="17"/>
      <c r="Z882" s="17"/>
    </row>
    <row r="883" spans="8:26">
      <c r="H883" s="17"/>
      <c r="I883" s="17"/>
      <c r="J883" s="17"/>
      <c r="Y883" s="17"/>
      <c r="Z883" s="17"/>
    </row>
    <row r="884" spans="8:26">
      <c r="H884" s="17"/>
      <c r="I884" s="17"/>
      <c r="J884" s="17"/>
      <c r="Y884" s="17"/>
      <c r="Z884" s="17"/>
    </row>
    <row r="885" spans="8:26">
      <c r="H885" s="17"/>
      <c r="I885" s="17"/>
      <c r="J885" s="17"/>
      <c r="Y885" s="17"/>
      <c r="Z885" s="17"/>
    </row>
    <row r="886" spans="8:26">
      <c r="H886" s="17"/>
      <c r="I886" s="17"/>
      <c r="J886" s="17"/>
      <c r="Y886" s="17"/>
      <c r="Z886" s="17"/>
    </row>
    <row r="887" spans="8:26">
      <c r="H887" s="17"/>
      <c r="I887" s="17"/>
      <c r="J887" s="17"/>
      <c r="Y887" s="17"/>
      <c r="Z887" s="17"/>
    </row>
    <row r="888" spans="8:26">
      <c r="H888" s="17"/>
      <c r="I888" s="17"/>
      <c r="J888" s="17"/>
      <c r="Y888" s="17"/>
      <c r="Z888" s="17"/>
    </row>
    <row r="889" spans="8:26">
      <c r="H889" s="17"/>
      <c r="I889" s="17"/>
      <c r="J889" s="17"/>
      <c r="Y889" s="17"/>
      <c r="Z889" s="17"/>
    </row>
    <row r="890" spans="8:26">
      <c r="H890" s="17"/>
      <c r="I890" s="17"/>
      <c r="J890" s="17"/>
      <c r="Y890" s="17"/>
      <c r="Z890" s="17"/>
    </row>
    <row r="891" spans="8:26">
      <c r="H891" s="17"/>
      <c r="I891" s="17"/>
      <c r="J891" s="17"/>
      <c r="Y891" s="17"/>
      <c r="Z891" s="17"/>
    </row>
    <row r="892" spans="8:26">
      <c r="H892" s="17"/>
      <c r="I892" s="17"/>
      <c r="J892" s="17"/>
      <c r="Y892" s="17"/>
      <c r="Z892" s="17"/>
    </row>
    <row r="893" spans="8:26">
      <c r="H893" s="17"/>
      <c r="I893" s="17"/>
      <c r="J893" s="17"/>
      <c r="Y893" s="17"/>
      <c r="Z893" s="17"/>
    </row>
    <row r="894" spans="8:26">
      <c r="H894" s="17"/>
      <c r="I894" s="17"/>
      <c r="J894" s="17"/>
      <c r="Y894" s="17"/>
      <c r="Z894" s="17"/>
    </row>
    <row r="895" spans="8:26">
      <c r="H895" s="17"/>
      <c r="I895" s="17"/>
      <c r="J895" s="17"/>
      <c r="Y895" s="17"/>
      <c r="Z895" s="17"/>
    </row>
    <row r="896" spans="8:26">
      <c r="H896" s="17"/>
      <c r="I896" s="17"/>
      <c r="J896" s="17"/>
      <c r="Y896" s="17"/>
      <c r="Z896" s="17"/>
    </row>
    <row r="897" spans="8:26">
      <c r="H897" s="17"/>
      <c r="I897" s="17"/>
      <c r="J897" s="17"/>
      <c r="Y897" s="17"/>
      <c r="Z897" s="17"/>
    </row>
    <row r="898" spans="8:26">
      <c r="H898" s="17"/>
      <c r="I898" s="17"/>
      <c r="J898" s="17"/>
      <c r="Y898" s="17"/>
      <c r="Z898" s="17"/>
    </row>
    <row r="899" spans="8:26">
      <c r="H899" s="17"/>
      <c r="I899" s="17"/>
      <c r="J899" s="17"/>
      <c r="Y899" s="17"/>
      <c r="Z899" s="17"/>
    </row>
    <row r="900" spans="8:26">
      <c r="H900" s="17"/>
      <c r="I900" s="17"/>
      <c r="J900" s="17"/>
      <c r="Y900" s="17"/>
      <c r="Z900" s="17"/>
    </row>
    <row r="901" spans="8:26">
      <c r="H901" s="17"/>
      <c r="I901" s="17"/>
      <c r="J901" s="17"/>
      <c r="Y901" s="17"/>
      <c r="Z901" s="17"/>
    </row>
    <row r="902" spans="8:26">
      <c r="H902" s="17"/>
      <c r="I902" s="17"/>
      <c r="J902" s="17"/>
      <c r="Y902" s="17"/>
      <c r="Z902" s="17"/>
    </row>
    <row r="903" spans="8:26">
      <c r="H903" s="17"/>
      <c r="I903" s="17"/>
      <c r="J903" s="17"/>
      <c r="Y903" s="17"/>
      <c r="Z903" s="17"/>
    </row>
    <row r="904" spans="8:26">
      <c r="H904" s="17"/>
      <c r="I904" s="17"/>
      <c r="J904" s="17"/>
      <c r="Y904" s="17"/>
      <c r="Z904" s="17"/>
    </row>
    <row r="905" spans="8:26">
      <c r="H905" s="17"/>
      <c r="I905" s="17"/>
      <c r="J905" s="17"/>
      <c r="Y905" s="17"/>
      <c r="Z905" s="17"/>
    </row>
    <row r="906" spans="8:26">
      <c r="H906" s="17"/>
      <c r="I906" s="17"/>
      <c r="J906" s="17"/>
      <c r="Y906" s="17"/>
      <c r="Z906" s="17"/>
    </row>
    <row r="907" spans="8:26">
      <c r="H907" s="17"/>
      <c r="I907" s="17"/>
      <c r="J907" s="17"/>
      <c r="Y907" s="17"/>
      <c r="Z907" s="17"/>
    </row>
    <row r="908" spans="8:26">
      <c r="H908" s="17"/>
      <c r="I908" s="17"/>
      <c r="J908" s="17"/>
      <c r="Y908" s="17"/>
      <c r="Z908" s="17"/>
    </row>
    <row r="909" spans="8:26">
      <c r="H909" s="17"/>
      <c r="I909" s="17"/>
      <c r="J909" s="17"/>
      <c r="Y909" s="17"/>
      <c r="Z909" s="17"/>
    </row>
    <row r="910" spans="8:26">
      <c r="H910" s="17"/>
      <c r="I910" s="17"/>
      <c r="J910" s="17"/>
      <c r="Y910" s="17"/>
      <c r="Z910" s="17"/>
    </row>
    <row r="911" spans="8:26">
      <c r="H911" s="17"/>
      <c r="I911" s="17"/>
      <c r="J911" s="17"/>
      <c r="Y911" s="17"/>
      <c r="Z911" s="17"/>
    </row>
    <row r="912" spans="8:26">
      <c r="H912" s="17"/>
      <c r="I912" s="17"/>
      <c r="J912" s="17"/>
      <c r="Y912" s="17"/>
      <c r="Z912" s="17"/>
    </row>
    <row r="913" spans="8:26">
      <c r="H913" s="17"/>
      <c r="I913" s="17"/>
      <c r="J913" s="17"/>
      <c r="Y913" s="17"/>
      <c r="Z913" s="17"/>
    </row>
    <row r="914" spans="8:26">
      <c r="H914" s="17"/>
      <c r="I914" s="17"/>
      <c r="J914" s="17"/>
      <c r="Y914" s="17"/>
      <c r="Z914" s="17"/>
    </row>
    <row r="915" spans="8:26">
      <c r="H915" s="17"/>
      <c r="I915" s="17"/>
      <c r="J915" s="17"/>
      <c r="Y915" s="17"/>
      <c r="Z915" s="17"/>
    </row>
    <row r="916" spans="8:26">
      <c r="H916" s="17"/>
      <c r="I916" s="17"/>
      <c r="J916" s="17"/>
      <c r="Y916" s="17"/>
      <c r="Z916" s="17"/>
    </row>
    <row r="917" spans="8:26">
      <c r="H917" s="17"/>
      <c r="I917" s="17"/>
      <c r="J917" s="17"/>
      <c r="Y917" s="17"/>
      <c r="Z917" s="17"/>
    </row>
    <row r="918" spans="8:26">
      <c r="H918" s="17"/>
      <c r="I918" s="17"/>
      <c r="J918" s="17"/>
      <c r="Y918" s="17"/>
      <c r="Z918" s="17"/>
    </row>
    <row r="919" spans="8:26">
      <c r="H919" s="17"/>
      <c r="I919" s="17"/>
      <c r="J919" s="17"/>
      <c r="Y919" s="17"/>
      <c r="Z919" s="17"/>
    </row>
    <row r="920" spans="8:26">
      <c r="H920" s="17"/>
      <c r="I920" s="17"/>
      <c r="J920" s="17"/>
      <c r="Y920" s="17"/>
      <c r="Z920" s="17"/>
    </row>
    <row r="921" spans="8:26">
      <c r="H921" s="17"/>
      <c r="I921" s="17"/>
      <c r="J921" s="17"/>
      <c r="Y921" s="17"/>
      <c r="Z921" s="17"/>
    </row>
    <row r="922" spans="8:26">
      <c r="H922" s="17"/>
      <c r="I922" s="17"/>
      <c r="J922" s="17"/>
      <c r="Y922" s="17"/>
      <c r="Z922" s="17"/>
    </row>
    <row r="923" spans="8:26">
      <c r="H923" s="17"/>
      <c r="I923" s="17"/>
      <c r="J923" s="17"/>
      <c r="Y923" s="17"/>
      <c r="Z923" s="17"/>
    </row>
    <row r="924" spans="8:26">
      <c r="H924" s="17"/>
      <c r="I924" s="17"/>
      <c r="J924" s="17"/>
      <c r="Y924" s="17"/>
      <c r="Z924" s="17"/>
    </row>
    <row r="925" spans="8:26">
      <c r="H925" s="17"/>
      <c r="I925" s="17"/>
      <c r="J925" s="17"/>
      <c r="Y925" s="17"/>
      <c r="Z925" s="17"/>
    </row>
    <row r="926" spans="8:26">
      <c r="H926" s="17"/>
      <c r="I926" s="17"/>
      <c r="J926" s="17"/>
      <c r="Y926" s="17"/>
      <c r="Z926" s="17"/>
    </row>
    <row r="927" spans="8:26">
      <c r="H927" s="17"/>
      <c r="I927" s="17"/>
      <c r="J927" s="17"/>
      <c r="Y927" s="17"/>
      <c r="Z927" s="17"/>
    </row>
    <row r="928" spans="8:26">
      <c r="H928" s="17"/>
      <c r="I928" s="17"/>
      <c r="J928" s="17"/>
      <c r="Y928" s="17"/>
      <c r="Z928" s="17"/>
    </row>
    <row r="929" spans="8:26">
      <c r="H929" s="17"/>
      <c r="I929" s="17"/>
      <c r="J929" s="17"/>
      <c r="Y929" s="17"/>
      <c r="Z929" s="17"/>
    </row>
    <row r="930" spans="8:26">
      <c r="H930" s="17"/>
      <c r="I930" s="17"/>
      <c r="J930" s="17"/>
      <c r="Y930" s="17"/>
      <c r="Z930" s="17"/>
    </row>
    <row r="931" spans="8:26">
      <c r="H931" s="17"/>
      <c r="I931" s="17"/>
      <c r="J931" s="17"/>
      <c r="Y931" s="17"/>
      <c r="Z931" s="17"/>
    </row>
    <row r="932" spans="8:26">
      <c r="H932" s="17"/>
      <c r="I932" s="17"/>
      <c r="J932" s="17"/>
      <c r="Y932" s="17"/>
      <c r="Z932" s="17"/>
    </row>
    <row r="933" spans="8:26">
      <c r="H933" s="17"/>
      <c r="I933" s="17"/>
      <c r="J933" s="17"/>
      <c r="Y933" s="17"/>
      <c r="Z933" s="17"/>
    </row>
    <row r="934" spans="8:26">
      <c r="H934" s="17"/>
      <c r="I934" s="17"/>
      <c r="J934" s="17"/>
      <c r="Y934" s="17"/>
      <c r="Z934" s="17"/>
    </row>
    <row r="935" spans="8:26">
      <c r="H935" s="17"/>
      <c r="I935" s="17"/>
      <c r="J935" s="17"/>
      <c r="Y935" s="17"/>
      <c r="Z935" s="17"/>
    </row>
    <row r="936" spans="8:26">
      <c r="H936" s="17"/>
      <c r="I936" s="17"/>
      <c r="J936" s="17"/>
      <c r="Y936" s="17"/>
      <c r="Z936" s="17"/>
    </row>
    <row r="937" spans="8:26">
      <c r="H937" s="17"/>
      <c r="I937" s="17"/>
      <c r="J937" s="17"/>
      <c r="Y937" s="17"/>
      <c r="Z937" s="17"/>
    </row>
    <row r="938" spans="8:26">
      <c r="H938" s="17"/>
      <c r="I938" s="17"/>
      <c r="J938" s="17"/>
      <c r="Y938" s="17"/>
      <c r="Z938" s="17"/>
    </row>
    <row r="939" spans="8:26">
      <c r="H939" s="17"/>
      <c r="I939" s="17"/>
      <c r="J939" s="17"/>
      <c r="Y939" s="17"/>
      <c r="Z939" s="17"/>
    </row>
    <row r="940" spans="8:26">
      <c r="H940" s="17"/>
      <c r="I940" s="17"/>
      <c r="J940" s="17"/>
      <c r="Y940" s="17"/>
      <c r="Z940" s="17"/>
    </row>
    <row r="941" spans="8:26">
      <c r="H941" s="17"/>
      <c r="I941" s="17"/>
      <c r="J941" s="17"/>
      <c r="Y941" s="17"/>
      <c r="Z941" s="17"/>
    </row>
    <row r="942" spans="8:26">
      <c r="H942" s="17"/>
      <c r="I942" s="17"/>
      <c r="J942" s="17"/>
      <c r="Y942" s="17"/>
      <c r="Z942" s="17"/>
    </row>
    <row r="943" spans="8:26">
      <c r="H943" s="17"/>
      <c r="I943" s="17"/>
      <c r="J943" s="17"/>
      <c r="Y943" s="17"/>
      <c r="Z943" s="17"/>
    </row>
    <row r="944" spans="8:26">
      <c r="H944" s="17"/>
      <c r="I944" s="17"/>
      <c r="J944" s="17"/>
      <c r="Y944" s="17"/>
      <c r="Z944" s="17"/>
    </row>
    <row r="945" spans="8:26">
      <c r="H945" s="17"/>
      <c r="I945" s="17"/>
      <c r="J945" s="17"/>
      <c r="Y945" s="17"/>
      <c r="Z945" s="17"/>
    </row>
    <row r="946" spans="8:26">
      <c r="H946" s="17"/>
      <c r="I946" s="17"/>
      <c r="J946" s="17"/>
      <c r="Y946" s="17"/>
      <c r="Z946" s="17"/>
    </row>
    <row r="947" spans="8:26">
      <c r="H947" s="17"/>
      <c r="I947" s="17"/>
      <c r="J947" s="17"/>
      <c r="Y947" s="17"/>
      <c r="Z947" s="17"/>
    </row>
    <row r="948" spans="8:26">
      <c r="H948" s="17"/>
      <c r="I948" s="17"/>
      <c r="J948" s="17"/>
      <c r="Y948" s="17"/>
      <c r="Z948" s="17"/>
    </row>
    <row r="949" spans="8:26">
      <c r="H949" s="17"/>
      <c r="I949" s="17"/>
      <c r="J949" s="17"/>
      <c r="Y949" s="17"/>
      <c r="Z949" s="17"/>
    </row>
    <row r="950" spans="8:26">
      <c r="H950" s="17"/>
      <c r="I950" s="17"/>
      <c r="J950" s="17"/>
      <c r="Y950" s="17"/>
      <c r="Z950" s="17"/>
    </row>
    <row r="951" spans="8:26">
      <c r="H951" s="17"/>
      <c r="I951" s="17"/>
      <c r="J951" s="17"/>
      <c r="Y951" s="17"/>
      <c r="Z951" s="17"/>
    </row>
    <row r="952" spans="8:26">
      <c r="H952" s="17"/>
      <c r="I952" s="17"/>
      <c r="J952" s="17"/>
      <c r="Y952" s="17"/>
      <c r="Z952" s="17"/>
    </row>
    <row r="953" spans="8:26">
      <c r="H953" s="17"/>
      <c r="I953" s="17"/>
      <c r="J953" s="17"/>
      <c r="Y953" s="17"/>
      <c r="Z953" s="17"/>
    </row>
    <row r="954" spans="8:26">
      <c r="H954" s="17"/>
      <c r="I954" s="17"/>
      <c r="J954" s="17"/>
      <c r="Y954" s="17"/>
      <c r="Z954" s="17"/>
    </row>
    <row r="955" spans="8:26">
      <c r="H955" s="17"/>
      <c r="I955" s="17"/>
      <c r="J955" s="17"/>
      <c r="Y955" s="17"/>
      <c r="Z955" s="17"/>
    </row>
    <row r="956" spans="8:26">
      <c r="H956" s="17"/>
      <c r="I956" s="17"/>
      <c r="J956" s="17"/>
      <c r="Y956" s="17"/>
      <c r="Z956" s="17"/>
    </row>
    <row r="957" spans="8:26">
      <c r="H957" s="17"/>
      <c r="I957" s="17"/>
      <c r="J957" s="17"/>
      <c r="Y957" s="17"/>
      <c r="Z957" s="17"/>
    </row>
    <row r="958" spans="8:26">
      <c r="H958" s="17"/>
      <c r="I958" s="17"/>
      <c r="J958" s="17"/>
      <c r="Y958" s="17"/>
      <c r="Z958" s="17"/>
    </row>
    <row r="959" spans="8:26">
      <c r="H959" s="17"/>
      <c r="I959" s="17"/>
      <c r="J959" s="17"/>
      <c r="Y959" s="17"/>
      <c r="Z959" s="17"/>
    </row>
    <row r="960" spans="8:26">
      <c r="H960" s="17"/>
      <c r="I960" s="17"/>
      <c r="J960" s="17"/>
      <c r="Y960" s="17"/>
      <c r="Z960" s="17"/>
    </row>
    <row r="961" spans="8:26">
      <c r="H961" s="17"/>
      <c r="I961" s="17"/>
      <c r="J961" s="17"/>
      <c r="Y961" s="17"/>
      <c r="Z961" s="17"/>
    </row>
    <row r="962" spans="8:26">
      <c r="H962" s="17"/>
      <c r="I962" s="17"/>
      <c r="J962" s="17"/>
      <c r="Y962" s="17"/>
      <c r="Z962" s="17"/>
    </row>
    <row r="963" spans="8:26">
      <c r="H963" s="17"/>
      <c r="I963" s="17"/>
      <c r="J963" s="17"/>
      <c r="Y963" s="17"/>
      <c r="Z963" s="17"/>
    </row>
    <row r="964" spans="8:26">
      <c r="H964" s="17"/>
      <c r="I964" s="17"/>
      <c r="J964" s="17"/>
      <c r="Y964" s="17"/>
      <c r="Z964" s="17"/>
    </row>
    <row r="965" spans="8:26">
      <c r="H965" s="17"/>
      <c r="I965" s="17"/>
      <c r="J965" s="17"/>
      <c r="Y965" s="17"/>
      <c r="Z965" s="17"/>
    </row>
    <row r="966" spans="8:26">
      <c r="H966" s="17"/>
      <c r="I966" s="17"/>
      <c r="J966" s="17"/>
      <c r="Y966" s="17"/>
      <c r="Z966" s="17"/>
    </row>
    <row r="967" spans="8:26">
      <c r="H967" s="17"/>
      <c r="I967" s="17"/>
      <c r="J967" s="17"/>
      <c r="Y967" s="17"/>
      <c r="Z967" s="17"/>
    </row>
    <row r="968" spans="8:26">
      <c r="H968" s="17"/>
      <c r="I968" s="17"/>
      <c r="J968" s="17"/>
      <c r="Y968" s="17"/>
      <c r="Z968" s="17"/>
    </row>
    <row r="969" spans="8:26">
      <c r="H969" s="17"/>
      <c r="I969" s="17"/>
      <c r="J969" s="17"/>
      <c r="Y969" s="17"/>
      <c r="Z969" s="17"/>
    </row>
    <row r="970" spans="8:26">
      <c r="H970" s="17"/>
      <c r="I970" s="17"/>
      <c r="J970" s="17"/>
      <c r="Y970" s="17"/>
      <c r="Z970" s="17"/>
    </row>
    <row r="971" spans="8:26">
      <c r="H971" s="17"/>
      <c r="I971" s="17"/>
      <c r="J971" s="17"/>
      <c r="Y971" s="17"/>
      <c r="Z971" s="17"/>
    </row>
    <row r="972" spans="8:26">
      <c r="H972" s="17"/>
      <c r="I972" s="17"/>
      <c r="J972" s="17"/>
      <c r="Y972" s="17"/>
      <c r="Z972" s="17"/>
    </row>
    <row r="973" spans="8:26">
      <c r="H973" s="17"/>
      <c r="I973" s="17"/>
      <c r="J973" s="17"/>
      <c r="Y973" s="17"/>
      <c r="Z973" s="17"/>
    </row>
    <row r="974" spans="8:26">
      <c r="H974" s="17"/>
      <c r="I974" s="17"/>
      <c r="J974" s="17"/>
      <c r="Y974" s="17"/>
      <c r="Z974" s="17"/>
    </row>
    <row r="975" spans="8:26">
      <c r="H975" s="17"/>
      <c r="I975" s="17"/>
      <c r="J975" s="17"/>
      <c r="Y975" s="17"/>
      <c r="Z975" s="17"/>
    </row>
    <row r="976" spans="8:26">
      <c r="H976" s="17"/>
      <c r="I976" s="17"/>
      <c r="J976" s="17"/>
      <c r="Y976" s="17"/>
      <c r="Z976" s="17"/>
    </row>
    <row r="977" spans="8:26">
      <c r="H977" s="17"/>
      <c r="I977" s="17"/>
      <c r="J977" s="17"/>
      <c r="Y977" s="17"/>
      <c r="Z977" s="17"/>
    </row>
    <row r="978" spans="8:26">
      <c r="H978" s="17"/>
      <c r="I978" s="17"/>
      <c r="J978" s="17"/>
      <c r="Y978" s="17"/>
      <c r="Z978" s="17"/>
    </row>
    <row r="979" spans="8:26">
      <c r="H979" s="17"/>
      <c r="I979" s="17"/>
      <c r="J979" s="17"/>
      <c r="Y979" s="17"/>
      <c r="Z979" s="17"/>
    </row>
    <row r="980" spans="8:26">
      <c r="H980" s="17"/>
      <c r="I980" s="17"/>
      <c r="J980" s="17"/>
      <c r="Y980" s="17"/>
      <c r="Z980" s="17"/>
    </row>
    <row r="981" spans="8:26">
      <c r="H981" s="17"/>
      <c r="I981" s="17"/>
      <c r="J981" s="17"/>
      <c r="Y981" s="17"/>
      <c r="Z981" s="17"/>
    </row>
    <row r="982" spans="8:26">
      <c r="H982" s="17"/>
      <c r="I982" s="17"/>
      <c r="J982" s="17"/>
      <c r="Y982" s="17"/>
      <c r="Z982" s="17"/>
    </row>
    <row r="983" spans="8:26">
      <c r="H983" s="17"/>
      <c r="I983" s="17"/>
      <c r="J983" s="17"/>
      <c r="Y983" s="17"/>
      <c r="Z983" s="17"/>
    </row>
    <row r="984" spans="8:26">
      <c r="H984" s="17"/>
      <c r="I984" s="17"/>
      <c r="J984" s="17"/>
      <c r="Y984" s="17"/>
      <c r="Z984" s="17"/>
    </row>
    <row r="985" spans="8:26">
      <c r="H985" s="17"/>
      <c r="I985" s="17"/>
      <c r="J985" s="17"/>
      <c r="Y985" s="17"/>
      <c r="Z985" s="17"/>
    </row>
    <row r="986" spans="8:26">
      <c r="H986" s="17"/>
      <c r="I986" s="17"/>
      <c r="J986" s="17"/>
      <c r="Y986" s="17"/>
      <c r="Z986" s="17"/>
    </row>
    <row r="987" spans="8:26">
      <c r="H987" s="17"/>
      <c r="I987" s="17"/>
      <c r="J987" s="17"/>
      <c r="Y987" s="17"/>
      <c r="Z987" s="17"/>
    </row>
    <row r="988" spans="8:26">
      <c r="H988" s="17"/>
      <c r="I988" s="17"/>
      <c r="J988" s="17"/>
      <c r="Y988" s="17"/>
      <c r="Z988" s="17"/>
    </row>
    <row r="989" spans="8:26">
      <c r="H989" s="17"/>
      <c r="I989" s="17"/>
      <c r="J989" s="17"/>
      <c r="Y989" s="17"/>
      <c r="Z989" s="17"/>
    </row>
    <row r="990" spans="8:26">
      <c r="H990" s="17"/>
      <c r="I990" s="17"/>
      <c r="J990" s="17"/>
      <c r="Y990" s="17"/>
      <c r="Z990" s="17"/>
    </row>
    <row r="991" spans="8:26">
      <c r="H991" s="17"/>
      <c r="I991" s="17"/>
      <c r="J991" s="17"/>
      <c r="Y991" s="17"/>
      <c r="Z991" s="17"/>
    </row>
    <row r="992" spans="8:26">
      <c r="H992" s="17"/>
      <c r="I992" s="17"/>
      <c r="J992" s="17"/>
      <c r="Y992" s="17"/>
      <c r="Z992" s="17"/>
    </row>
    <row r="993" spans="8:26">
      <c r="H993" s="17"/>
      <c r="I993" s="17"/>
      <c r="J993" s="17"/>
      <c r="Y993" s="17"/>
      <c r="Z993" s="17"/>
    </row>
    <row r="994" spans="8:26">
      <c r="H994" s="17"/>
      <c r="I994" s="17"/>
      <c r="J994" s="17"/>
      <c r="Y994" s="17"/>
      <c r="Z994" s="17"/>
    </row>
    <row r="995" spans="8:26">
      <c r="H995" s="17"/>
      <c r="I995" s="17"/>
      <c r="J995" s="17"/>
      <c r="Y995" s="17"/>
      <c r="Z995" s="17"/>
    </row>
    <row r="996" spans="8:26">
      <c r="H996" s="17"/>
      <c r="I996" s="17"/>
      <c r="J996" s="17"/>
      <c r="Y996" s="17"/>
      <c r="Z996" s="17"/>
    </row>
    <row r="997" spans="8:26">
      <c r="H997" s="17"/>
      <c r="I997" s="17"/>
      <c r="J997" s="17"/>
      <c r="Y997" s="17"/>
      <c r="Z997" s="17"/>
    </row>
    <row r="998" spans="8:26">
      <c r="H998" s="17"/>
      <c r="I998" s="17"/>
      <c r="J998" s="17"/>
      <c r="Y998" s="17"/>
      <c r="Z998" s="17"/>
    </row>
    <row r="999" spans="8:26">
      <c r="H999" s="17"/>
      <c r="I999" s="17"/>
      <c r="J999" s="17"/>
      <c r="Y999" s="17"/>
      <c r="Z999" s="17"/>
    </row>
    <row r="1000" spans="8:26">
      <c r="H1000" s="17"/>
      <c r="I1000" s="17"/>
      <c r="J1000" s="17"/>
      <c r="Y1000" s="17"/>
      <c r="Z1000" s="17"/>
    </row>
  </sheetData>
  <autoFilter ref="A2:BN268" xr:uid="{00000000-0009-0000-0000-000003000000}">
    <sortState xmlns:xlrd2="http://schemas.microsoft.com/office/spreadsheetml/2017/richdata2" ref="A2:BN268">
      <sortCondition descending="1" ref="Y2:Y268"/>
      <sortCondition ref="B2:B268"/>
    </sortState>
  </autoFilter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hidden="1" customWidth="1"/>
    <col min="18" max="18" width="9.28515625" hidden="1" customWidth="1"/>
    <col min="19" max="19" width="11.7109375" hidden="1" customWidth="1"/>
    <col min="20" max="20" width="9.42578125" hidden="1" customWidth="1"/>
    <col min="21" max="21" width="8" hidden="1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SUM(J3:J269)</f>
        <v>614417.89080000017</v>
      </c>
      <c r="K1" s="4">
        <f t="shared" si="0"/>
        <v>698</v>
      </c>
      <c r="L1" s="1"/>
      <c r="M1" s="1"/>
      <c r="N1" s="5"/>
      <c r="O1" s="1"/>
      <c r="P1" s="1"/>
      <c r="Q1" s="1"/>
      <c r="R1" s="1"/>
      <c r="S1" s="1"/>
      <c r="T1" s="1"/>
      <c r="U1" s="1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372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9" t="s">
        <v>21</v>
      </c>
      <c r="W2" s="9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</row>
    <row r="3" spans="1:63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9" si="1">K3*I3</f>
        <v>43104</v>
      </c>
      <c r="K3" s="11">
        <f t="shared" ref="K3:K13" si="2">SUM(N3)</f>
        <v>30</v>
      </c>
      <c r="L3" s="1">
        <v>37.020000000000003</v>
      </c>
      <c r="M3" s="1">
        <v>8.9499999999999993</v>
      </c>
      <c r="N3" s="5">
        <v>30</v>
      </c>
      <c r="O3" s="1">
        <v>0</v>
      </c>
      <c r="P3" s="1">
        <v>0</v>
      </c>
      <c r="R3" s="1">
        <v>0</v>
      </c>
      <c r="S3" s="1">
        <v>0</v>
      </c>
      <c r="U3" s="1">
        <v>0</v>
      </c>
      <c r="V3" s="2">
        <v>53197.52</v>
      </c>
      <c r="W3" s="2">
        <v>12859.36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131</v>
      </c>
      <c r="AD3" s="1">
        <v>94</v>
      </c>
      <c r="AE3" s="1">
        <v>396</v>
      </c>
      <c r="AF3" s="1">
        <v>333</v>
      </c>
      <c r="AG3" s="1">
        <v>179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>
      <c r="A4" s="1">
        <v>70068</v>
      </c>
      <c r="B4" s="1" t="s">
        <v>77</v>
      </c>
      <c r="C4" s="1">
        <v>15</v>
      </c>
      <c r="D4" s="1">
        <v>285</v>
      </c>
      <c r="E4" s="1" t="s">
        <v>64</v>
      </c>
      <c r="F4" s="1">
        <v>567</v>
      </c>
      <c r="G4" s="1" t="s">
        <v>74</v>
      </c>
      <c r="H4" s="2">
        <v>49.06</v>
      </c>
      <c r="I4" s="2">
        <v>735.9</v>
      </c>
      <c r="J4" s="10">
        <f t="shared" si="1"/>
        <v>14718</v>
      </c>
      <c r="K4" s="11">
        <f t="shared" si="2"/>
        <v>20</v>
      </c>
      <c r="L4" s="1">
        <v>52.7</v>
      </c>
      <c r="M4" s="1">
        <v>50.53</v>
      </c>
      <c r="N4" s="5">
        <v>20</v>
      </c>
      <c r="O4" s="1">
        <v>0</v>
      </c>
      <c r="P4" s="1">
        <v>0</v>
      </c>
      <c r="R4" s="1">
        <v>0</v>
      </c>
      <c r="S4" s="1">
        <v>0</v>
      </c>
      <c r="U4" s="1">
        <v>0</v>
      </c>
      <c r="V4" s="2">
        <v>38781.93</v>
      </c>
      <c r="W4" s="2">
        <v>37187.480000000003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146</v>
      </c>
      <c r="AD4" s="1">
        <v>89</v>
      </c>
      <c r="AE4" s="1">
        <v>435</v>
      </c>
      <c r="AF4" s="1">
        <v>330</v>
      </c>
      <c r="AG4" s="1">
        <v>758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>
      <c r="A5" s="1">
        <v>70019</v>
      </c>
      <c r="B5" s="1" t="s">
        <v>85</v>
      </c>
      <c r="C5" s="1">
        <v>20</v>
      </c>
      <c r="D5" s="1">
        <v>285</v>
      </c>
      <c r="E5" s="1" t="s">
        <v>64</v>
      </c>
      <c r="F5" s="1">
        <v>562</v>
      </c>
      <c r="G5" s="1" t="s">
        <v>65</v>
      </c>
      <c r="H5" s="2">
        <v>68.760000000000005</v>
      </c>
      <c r="I5" s="2">
        <v>1375.2</v>
      </c>
      <c r="J5" s="10">
        <f t="shared" si="1"/>
        <v>0</v>
      </c>
      <c r="K5" s="11">
        <f t="shared" si="2"/>
        <v>0</v>
      </c>
      <c r="L5" s="1">
        <v>27.95</v>
      </c>
      <c r="M5" s="1">
        <v>13.3</v>
      </c>
      <c r="N5" s="5">
        <v>0</v>
      </c>
      <c r="O5" s="1">
        <v>0</v>
      </c>
      <c r="P5" s="1">
        <v>0</v>
      </c>
      <c r="R5" s="1">
        <v>0</v>
      </c>
      <c r="S5" s="1">
        <v>0</v>
      </c>
      <c r="U5" s="1">
        <v>0</v>
      </c>
      <c r="V5" s="2">
        <v>38436.839999999997</v>
      </c>
      <c r="W5" s="2">
        <v>18290.16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49</v>
      </c>
      <c r="AD5" s="1">
        <v>30</v>
      </c>
      <c r="AE5" s="1">
        <v>292</v>
      </c>
      <c r="AF5" s="1">
        <v>406</v>
      </c>
      <c r="AG5" s="1">
        <v>266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>
      <c r="A6" s="1">
        <v>70031</v>
      </c>
      <c r="B6" s="1" t="s">
        <v>90</v>
      </c>
      <c r="C6" s="1">
        <v>20</v>
      </c>
      <c r="D6" s="1">
        <v>285</v>
      </c>
      <c r="E6" s="1" t="s">
        <v>64</v>
      </c>
      <c r="F6" s="1">
        <v>558</v>
      </c>
      <c r="G6" s="1" t="s">
        <v>67</v>
      </c>
      <c r="H6" s="2">
        <v>86.35</v>
      </c>
      <c r="I6" s="2">
        <v>1727</v>
      </c>
      <c r="J6" s="10">
        <f t="shared" si="1"/>
        <v>0</v>
      </c>
      <c r="K6" s="11">
        <f t="shared" si="2"/>
        <v>0</v>
      </c>
      <c r="L6" s="1">
        <v>19.899999999999999</v>
      </c>
      <c r="M6" s="1">
        <v>23.95</v>
      </c>
      <c r="N6" s="5">
        <v>0</v>
      </c>
      <c r="O6" s="1">
        <v>0</v>
      </c>
      <c r="P6" s="1">
        <v>0</v>
      </c>
      <c r="R6" s="1">
        <v>0</v>
      </c>
      <c r="S6" s="1">
        <v>0</v>
      </c>
      <c r="U6" s="1">
        <v>0</v>
      </c>
      <c r="V6" s="2">
        <v>34367.300000000003</v>
      </c>
      <c r="W6" s="2">
        <v>41361.65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44</v>
      </c>
      <c r="AD6" s="1">
        <v>31</v>
      </c>
      <c r="AE6" s="1">
        <v>206</v>
      </c>
      <c r="AF6" s="1">
        <v>265</v>
      </c>
      <c r="AG6" s="1">
        <v>479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>
      <c r="A7" s="1">
        <v>70101</v>
      </c>
      <c r="B7" s="1" t="s">
        <v>73</v>
      </c>
      <c r="C7" s="1">
        <v>15</v>
      </c>
      <c r="D7" s="1">
        <v>285</v>
      </c>
      <c r="E7" s="1" t="s">
        <v>64</v>
      </c>
      <c r="F7" s="1">
        <v>567</v>
      </c>
      <c r="G7" s="1" t="s">
        <v>74</v>
      </c>
      <c r="H7" s="2">
        <v>42.41</v>
      </c>
      <c r="I7" s="2">
        <v>636.15</v>
      </c>
      <c r="J7" s="10">
        <f t="shared" si="1"/>
        <v>0</v>
      </c>
      <c r="K7" s="11">
        <f t="shared" si="2"/>
        <v>0</v>
      </c>
      <c r="L7" s="1">
        <v>50.37</v>
      </c>
      <c r="M7" s="1">
        <v>52.8</v>
      </c>
      <c r="N7" s="5">
        <v>0</v>
      </c>
      <c r="O7" s="1">
        <v>0</v>
      </c>
      <c r="P7" s="1">
        <v>0</v>
      </c>
      <c r="R7" s="1">
        <v>0</v>
      </c>
      <c r="S7" s="1">
        <v>0</v>
      </c>
      <c r="U7" s="1">
        <v>0</v>
      </c>
      <c r="V7" s="2">
        <v>32040.75</v>
      </c>
      <c r="W7" s="2">
        <v>33588.720000000001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121</v>
      </c>
      <c r="AD7" s="1">
        <v>73</v>
      </c>
      <c r="AE7" s="1">
        <v>403</v>
      </c>
      <c r="AF7" s="1">
        <v>390</v>
      </c>
      <c r="AG7" s="1">
        <v>792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40.9</v>
      </c>
      <c r="I8" s="2">
        <v>981.6</v>
      </c>
      <c r="J8" s="10">
        <f t="shared" si="1"/>
        <v>9816</v>
      </c>
      <c r="K8" s="11">
        <f t="shared" si="2"/>
        <v>10</v>
      </c>
      <c r="L8" s="1">
        <v>32.35</v>
      </c>
      <c r="M8" s="1">
        <v>28.92</v>
      </c>
      <c r="N8" s="5">
        <v>10</v>
      </c>
      <c r="O8" s="1">
        <v>0</v>
      </c>
      <c r="P8" s="1">
        <v>0</v>
      </c>
      <c r="R8" s="1">
        <v>0</v>
      </c>
      <c r="S8" s="1">
        <v>0</v>
      </c>
      <c r="U8" s="1">
        <v>0</v>
      </c>
      <c r="V8" s="2">
        <v>31758.85</v>
      </c>
      <c r="W8" s="2">
        <v>28384.6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108</v>
      </c>
      <c r="AD8" s="1">
        <v>67</v>
      </c>
      <c r="AE8" s="1">
        <v>348</v>
      </c>
      <c r="AF8" s="1">
        <v>574</v>
      </c>
      <c r="AG8" s="1">
        <v>694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>
      <c r="A9" s="1">
        <v>70103</v>
      </c>
      <c r="B9" s="1" t="s">
        <v>112</v>
      </c>
      <c r="C9" s="1">
        <v>18</v>
      </c>
      <c r="D9" s="1">
        <v>285</v>
      </c>
      <c r="E9" s="1" t="s">
        <v>64</v>
      </c>
      <c r="F9" s="1">
        <v>567</v>
      </c>
      <c r="G9" s="1" t="s">
        <v>74</v>
      </c>
      <c r="H9" s="2">
        <v>50.87</v>
      </c>
      <c r="I9" s="2">
        <v>915.66</v>
      </c>
      <c r="J9" s="10">
        <f t="shared" si="1"/>
        <v>18313.2</v>
      </c>
      <c r="K9" s="11">
        <f t="shared" si="2"/>
        <v>20</v>
      </c>
      <c r="L9" s="1">
        <v>32.69</v>
      </c>
      <c r="M9" s="1">
        <v>0.06</v>
      </c>
      <c r="N9" s="5">
        <v>20</v>
      </c>
      <c r="O9" s="1">
        <v>0</v>
      </c>
      <c r="P9" s="1">
        <v>0</v>
      </c>
      <c r="R9" s="1">
        <v>0</v>
      </c>
      <c r="S9" s="1">
        <v>0</v>
      </c>
      <c r="U9" s="1">
        <v>0</v>
      </c>
      <c r="V9" s="2">
        <v>29937</v>
      </c>
      <c r="W9" s="2">
        <v>50.87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77</v>
      </c>
      <c r="AD9" s="1">
        <v>82</v>
      </c>
      <c r="AE9" s="1">
        <v>356</v>
      </c>
      <c r="AF9" s="1">
        <v>229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>
      <c r="A10" s="1">
        <v>70034</v>
      </c>
      <c r="B10" s="1" t="s">
        <v>99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55.92</v>
      </c>
      <c r="I10" s="2">
        <v>1342.08</v>
      </c>
      <c r="J10" s="10">
        <f t="shared" si="1"/>
        <v>13420.8</v>
      </c>
      <c r="K10" s="11">
        <f t="shared" si="2"/>
        <v>10</v>
      </c>
      <c r="L10" s="1">
        <v>20.29</v>
      </c>
      <c r="M10" s="1">
        <v>7.62</v>
      </c>
      <c r="N10" s="5">
        <v>10</v>
      </c>
      <c r="O10" s="1">
        <v>0</v>
      </c>
      <c r="P10" s="1">
        <v>0</v>
      </c>
      <c r="R10" s="1">
        <v>0</v>
      </c>
      <c r="S10" s="1">
        <v>0</v>
      </c>
      <c r="U10" s="1">
        <v>0</v>
      </c>
      <c r="V10" s="2">
        <v>27233.040000000001</v>
      </c>
      <c r="W10" s="2">
        <v>10233.36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73</v>
      </c>
      <c r="AD10" s="1">
        <v>35</v>
      </c>
      <c r="AE10" s="1">
        <v>246</v>
      </c>
      <c r="AF10" s="1">
        <v>301</v>
      </c>
      <c r="AG10" s="1">
        <v>183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>
      <c r="A11" s="1">
        <v>70056</v>
      </c>
      <c r="B11" s="1" t="s">
        <v>70</v>
      </c>
      <c r="C11" s="1">
        <v>16</v>
      </c>
      <c r="D11" s="1">
        <v>285</v>
      </c>
      <c r="E11" s="1" t="s">
        <v>64</v>
      </c>
      <c r="F11" s="1">
        <v>557</v>
      </c>
      <c r="G11" s="1" t="s">
        <v>69</v>
      </c>
      <c r="H11" s="2">
        <v>84.88</v>
      </c>
      <c r="I11" s="2">
        <v>1358.08</v>
      </c>
      <c r="J11" s="10">
        <f t="shared" si="1"/>
        <v>27161.599999999999</v>
      </c>
      <c r="K11" s="11">
        <f t="shared" si="2"/>
        <v>20</v>
      </c>
      <c r="L11" s="1">
        <v>19.75</v>
      </c>
      <c r="M11" s="1">
        <v>20</v>
      </c>
      <c r="N11" s="5">
        <v>20</v>
      </c>
      <c r="O11" s="1">
        <v>0</v>
      </c>
      <c r="P11" s="1">
        <v>0</v>
      </c>
      <c r="R11" s="1">
        <v>0</v>
      </c>
      <c r="S11" s="1">
        <v>0</v>
      </c>
      <c r="U11" s="1">
        <v>0</v>
      </c>
      <c r="V11" s="2">
        <v>26822.080000000002</v>
      </c>
      <c r="W11" s="2">
        <v>27161.599999999999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63</v>
      </c>
      <c r="AD11" s="1">
        <v>45</v>
      </c>
      <c r="AE11" s="1">
        <v>165</v>
      </c>
      <c r="AF11" s="1">
        <v>131</v>
      </c>
      <c r="AG11" s="1">
        <v>320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>
      <c r="A12" s="1">
        <v>70038</v>
      </c>
      <c r="B12" s="1" t="s">
        <v>66</v>
      </c>
      <c r="C12" s="1">
        <v>16</v>
      </c>
      <c r="D12" s="1">
        <v>285</v>
      </c>
      <c r="E12" s="1" t="s">
        <v>64</v>
      </c>
      <c r="F12" s="1">
        <v>558</v>
      </c>
      <c r="G12" s="1" t="s">
        <v>67</v>
      </c>
      <c r="H12" s="2">
        <v>52.430999999999997</v>
      </c>
      <c r="I12" s="2">
        <v>838.89599999999996</v>
      </c>
      <c r="J12" s="10">
        <f t="shared" si="1"/>
        <v>0</v>
      </c>
      <c r="K12" s="11">
        <f t="shared" si="2"/>
        <v>0</v>
      </c>
      <c r="L12" s="1">
        <v>30.44</v>
      </c>
      <c r="M12" s="1">
        <v>4.0599999999999996</v>
      </c>
      <c r="N12" s="5">
        <v>0</v>
      </c>
      <c r="O12" s="1">
        <v>0</v>
      </c>
      <c r="P12" s="1">
        <v>0</v>
      </c>
      <c r="R12" s="1">
        <v>0</v>
      </c>
      <c r="S12" s="1">
        <v>0</v>
      </c>
      <c r="U12" s="1">
        <v>16</v>
      </c>
      <c r="V12" s="2">
        <v>25533.9</v>
      </c>
      <c r="W12" s="2">
        <v>3408.02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72</v>
      </c>
      <c r="AD12" s="1">
        <v>90</v>
      </c>
      <c r="AE12" s="1">
        <v>248</v>
      </c>
      <c r="AF12" s="1">
        <v>244</v>
      </c>
      <c r="AG12" s="1">
        <v>65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>
      <c r="A13" s="1">
        <v>70100</v>
      </c>
      <c r="B13" s="1" t="s">
        <v>91</v>
      </c>
      <c r="C13" s="1">
        <v>16</v>
      </c>
      <c r="D13" s="1">
        <v>285</v>
      </c>
      <c r="E13" s="1" t="s">
        <v>64</v>
      </c>
      <c r="F13" s="1">
        <v>567</v>
      </c>
      <c r="G13" s="1" t="s">
        <v>74</v>
      </c>
      <c r="H13" s="2">
        <v>42.32</v>
      </c>
      <c r="I13" s="2">
        <v>677.12</v>
      </c>
      <c r="J13" s="10">
        <f t="shared" si="1"/>
        <v>13542.4</v>
      </c>
      <c r="K13" s="11">
        <f t="shared" si="2"/>
        <v>20</v>
      </c>
      <c r="L13" s="1">
        <v>37.590000000000003</v>
      </c>
      <c r="M13" s="1">
        <v>27.75</v>
      </c>
      <c r="N13" s="5">
        <v>20</v>
      </c>
      <c r="O13" s="1">
        <v>0</v>
      </c>
      <c r="P13" s="1">
        <v>0</v>
      </c>
      <c r="R13" s="1">
        <v>0</v>
      </c>
      <c r="S13" s="1">
        <v>0</v>
      </c>
      <c r="U13" s="1">
        <v>0</v>
      </c>
      <c r="V13" s="2">
        <v>25455.48</v>
      </c>
      <c r="W13" s="2">
        <v>18790.080000000002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79</v>
      </c>
      <c r="AD13" s="1">
        <v>93</v>
      </c>
      <c r="AE13" s="1">
        <v>335</v>
      </c>
      <c r="AF13" s="1">
        <v>282</v>
      </c>
      <c r="AG13" s="1">
        <v>444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>
      <c r="A14" s="1">
        <v>70070</v>
      </c>
      <c r="B14" s="1" t="s">
        <v>63</v>
      </c>
      <c r="C14" s="1">
        <v>5</v>
      </c>
      <c r="D14" s="1">
        <v>285</v>
      </c>
      <c r="E14" s="1" t="s">
        <v>64</v>
      </c>
      <c r="F14" s="1">
        <v>562</v>
      </c>
      <c r="G14" s="1" t="s">
        <v>65</v>
      </c>
      <c r="H14" s="2">
        <v>74.72</v>
      </c>
      <c r="I14" s="2">
        <v>373.6</v>
      </c>
      <c r="J14" s="10">
        <f t="shared" si="1"/>
        <v>0</v>
      </c>
      <c r="K14" s="4">
        <v>0</v>
      </c>
      <c r="L14" s="1">
        <v>67.400000000000006</v>
      </c>
      <c r="M14" s="1">
        <v>13.8</v>
      </c>
      <c r="N14" s="5">
        <v>10</v>
      </c>
      <c r="O14" s="1">
        <v>0</v>
      </c>
      <c r="P14" s="1">
        <v>0</v>
      </c>
      <c r="R14" s="1">
        <v>0</v>
      </c>
      <c r="S14" s="1">
        <v>0</v>
      </c>
      <c r="U14" s="1">
        <v>40</v>
      </c>
      <c r="V14" s="2">
        <v>25180.639999999999</v>
      </c>
      <c r="W14" s="2">
        <v>5155.68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65</v>
      </c>
      <c r="AD14" s="1">
        <v>54</v>
      </c>
      <c r="AE14" s="1">
        <v>218</v>
      </c>
      <c r="AF14" s="1">
        <v>54</v>
      </c>
      <c r="AG14" s="1">
        <v>69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46.2</v>
      </c>
      <c r="I15" s="2">
        <v>831.6</v>
      </c>
      <c r="J15" s="10">
        <f t="shared" si="1"/>
        <v>8316</v>
      </c>
      <c r="K15" s="11">
        <f t="shared" ref="K15:K100" si="3">SUM(N15)</f>
        <v>10</v>
      </c>
      <c r="L15" s="1">
        <v>27.25</v>
      </c>
      <c r="M15" s="1">
        <v>39.78</v>
      </c>
      <c r="N15" s="5">
        <v>10</v>
      </c>
      <c r="O15" s="1">
        <v>0</v>
      </c>
      <c r="P15" s="1">
        <v>0</v>
      </c>
      <c r="R15" s="1">
        <v>0</v>
      </c>
      <c r="S15" s="1">
        <v>0</v>
      </c>
      <c r="U15" s="1">
        <v>0</v>
      </c>
      <c r="V15" s="2">
        <v>22661.1</v>
      </c>
      <c r="W15" s="2">
        <v>33079.199999999997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75</v>
      </c>
      <c r="AD15" s="1">
        <v>60</v>
      </c>
      <c r="AE15" s="1">
        <v>256</v>
      </c>
      <c r="AF15" s="1">
        <v>259</v>
      </c>
      <c r="AG15" s="1">
        <v>716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>
      <c r="A16" s="1">
        <v>70041</v>
      </c>
      <c r="B16" s="1" t="s">
        <v>114</v>
      </c>
      <c r="C16" s="1">
        <v>24</v>
      </c>
      <c r="D16" s="1">
        <v>285</v>
      </c>
      <c r="E16" s="1" t="s">
        <v>64</v>
      </c>
      <c r="F16" s="1">
        <v>558</v>
      </c>
      <c r="G16" s="1" t="s">
        <v>67</v>
      </c>
      <c r="H16" s="2">
        <v>39.53</v>
      </c>
      <c r="I16" s="2">
        <v>948.72</v>
      </c>
      <c r="J16" s="10">
        <f t="shared" si="1"/>
        <v>9487.2000000000007</v>
      </c>
      <c r="K16" s="11">
        <f t="shared" si="3"/>
        <v>10</v>
      </c>
      <c r="L16" s="1">
        <v>23.17</v>
      </c>
      <c r="M16" s="1">
        <v>1.71</v>
      </c>
      <c r="N16" s="5">
        <v>10</v>
      </c>
      <c r="O16" s="1">
        <v>0</v>
      </c>
      <c r="P16" s="1">
        <v>0</v>
      </c>
      <c r="R16" s="1">
        <v>0</v>
      </c>
      <c r="S16" s="1">
        <v>0</v>
      </c>
      <c r="U16" s="1">
        <v>0</v>
      </c>
      <c r="V16" s="2">
        <v>21978.68</v>
      </c>
      <c r="W16" s="2">
        <v>1620.73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88</v>
      </c>
      <c r="AD16" s="1">
        <v>60</v>
      </c>
      <c r="AE16" s="1">
        <v>317</v>
      </c>
      <c r="AF16" s="1">
        <v>242</v>
      </c>
      <c r="AG16" s="1">
        <v>41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>
      <c r="A17" s="1">
        <v>70002</v>
      </c>
      <c r="B17" s="1" t="s">
        <v>113</v>
      </c>
      <c r="C17" s="1">
        <v>48</v>
      </c>
      <c r="D17" s="1">
        <v>285</v>
      </c>
      <c r="E17" s="1" t="s">
        <v>64</v>
      </c>
      <c r="F17" s="1">
        <v>557</v>
      </c>
      <c r="G17" s="1" t="s">
        <v>69</v>
      </c>
      <c r="H17" s="2">
        <v>28.86</v>
      </c>
      <c r="I17" s="2">
        <v>1385.28</v>
      </c>
      <c r="J17" s="10">
        <f t="shared" si="1"/>
        <v>13852.8</v>
      </c>
      <c r="K17" s="11">
        <f t="shared" si="3"/>
        <v>10</v>
      </c>
      <c r="L17" s="1">
        <v>14.55</v>
      </c>
      <c r="M17" s="1">
        <v>4.83</v>
      </c>
      <c r="N17" s="5">
        <v>10</v>
      </c>
      <c r="O17" s="1">
        <v>0</v>
      </c>
      <c r="P17" s="1">
        <v>0</v>
      </c>
      <c r="R17" s="1">
        <v>0</v>
      </c>
      <c r="S17" s="1">
        <v>0</v>
      </c>
      <c r="U17" s="1">
        <v>0</v>
      </c>
      <c r="V17" s="2">
        <v>20158.71</v>
      </c>
      <c r="W17" s="2">
        <v>6695.52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143</v>
      </c>
      <c r="AD17" s="1">
        <v>78</v>
      </c>
      <c r="AE17" s="1">
        <v>346</v>
      </c>
      <c r="AF17" s="1">
        <v>341</v>
      </c>
      <c r="AG17" s="1">
        <v>232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>
      <c r="A18" s="1">
        <v>70500</v>
      </c>
      <c r="B18" s="1" t="s">
        <v>105</v>
      </c>
      <c r="C18" s="1">
        <v>10</v>
      </c>
      <c r="D18" s="1">
        <v>285</v>
      </c>
      <c r="E18" s="1" t="s">
        <v>64</v>
      </c>
      <c r="F18" s="1">
        <v>285</v>
      </c>
      <c r="G18" s="1" t="s">
        <v>64</v>
      </c>
      <c r="H18" s="2">
        <v>125.14</v>
      </c>
      <c r="I18" s="2">
        <v>1251.4000000000001</v>
      </c>
      <c r="J18" s="10">
        <f t="shared" si="1"/>
        <v>12514</v>
      </c>
      <c r="K18" s="11">
        <f t="shared" si="3"/>
        <v>10</v>
      </c>
      <c r="L18" s="1">
        <v>15.55</v>
      </c>
      <c r="M18" s="1">
        <v>3.5</v>
      </c>
      <c r="N18" s="5">
        <v>10</v>
      </c>
      <c r="O18" s="1">
        <v>0</v>
      </c>
      <c r="P18" s="1">
        <v>0</v>
      </c>
      <c r="R18" s="1">
        <v>0</v>
      </c>
      <c r="S18" s="1">
        <v>0</v>
      </c>
      <c r="U18" s="1">
        <v>0</v>
      </c>
      <c r="V18" s="2">
        <v>19459.27</v>
      </c>
      <c r="W18" s="2">
        <v>4379.8999999999996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29</v>
      </c>
      <c r="AD18" s="1">
        <v>20</v>
      </c>
      <c r="AE18" s="1">
        <v>91</v>
      </c>
      <c r="AF18" s="1">
        <v>51</v>
      </c>
      <c r="AG18" s="1">
        <v>35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>
      <c r="A19" s="1">
        <v>70003</v>
      </c>
      <c r="B19" s="1" t="s">
        <v>82</v>
      </c>
      <c r="C19" s="1">
        <v>25</v>
      </c>
      <c r="D19" s="1">
        <v>285</v>
      </c>
      <c r="E19" s="1" t="s">
        <v>64</v>
      </c>
      <c r="F19" s="1">
        <v>557</v>
      </c>
      <c r="G19" s="1" t="s">
        <v>69</v>
      </c>
      <c r="H19" s="2">
        <v>64.78</v>
      </c>
      <c r="I19" s="2">
        <v>1619.5</v>
      </c>
      <c r="J19" s="10">
        <f t="shared" si="1"/>
        <v>0</v>
      </c>
      <c r="K19" s="11">
        <f t="shared" si="3"/>
        <v>0</v>
      </c>
      <c r="L19" s="1">
        <v>10.92</v>
      </c>
      <c r="M19" s="1">
        <v>9.6</v>
      </c>
      <c r="N19" s="5">
        <v>0</v>
      </c>
      <c r="O19" s="1">
        <v>0</v>
      </c>
      <c r="P19" s="1">
        <v>0</v>
      </c>
      <c r="R19" s="1">
        <v>0</v>
      </c>
      <c r="S19" s="1">
        <v>0</v>
      </c>
      <c r="U19" s="1">
        <v>0</v>
      </c>
      <c r="V19" s="2">
        <v>17684.939999999999</v>
      </c>
      <c r="W19" s="2">
        <v>15547.2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66</v>
      </c>
      <c r="AD19" s="1">
        <v>24</v>
      </c>
      <c r="AE19" s="1">
        <v>145</v>
      </c>
      <c r="AF19" s="1">
        <v>100</v>
      </c>
      <c r="AG19" s="1">
        <v>240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>
      <c r="A20" s="1">
        <v>70079</v>
      </c>
      <c r="B20" s="1" t="s">
        <v>75</v>
      </c>
      <c r="C20" s="1">
        <v>12</v>
      </c>
      <c r="D20" s="1">
        <v>285</v>
      </c>
      <c r="E20" s="1" t="s">
        <v>64</v>
      </c>
      <c r="F20" s="1">
        <v>35</v>
      </c>
      <c r="G20" s="1" t="s">
        <v>76</v>
      </c>
      <c r="H20" s="2">
        <v>73.62</v>
      </c>
      <c r="I20" s="2">
        <v>883.44</v>
      </c>
      <c r="J20" s="10">
        <f t="shared" si="1"/>
        <v>8834.4000000000015</v>
      </c>
      <c r="K20" s="11">
        <f t="shared" si="3"/>
        <v>10</v>
      </c>
      <c r="L20" s="1">
        <v>19.88</v>
      </c>
      <c r="M20" s="1">
        <v>10</v>
      </c>
      <c r="N20" s="5">
        <v>10</v>
      </c>
      <c r="O20" s="1">
        <v>0</v>
      </c>
      <c r="P20" s="1">
        <v>0</v>
      </c>
      <c r="R20" s="1">
        <v>0</v>
      </c>
      <c r="S20" s="1">
        <v>0</v>
      </c>
      <c r="U20" s="1">
        <v>0</v>
      </c>
      <c r="V20" s="2">
        <v>17558.37</v>
      </c>
      <c r="W20" s="2">
        <v>8834.4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46</v>
      </c>
      <c r="AD20" s="1">
        <v>32</v>
      </c>
      <c r="AE20" s="1">
        <v>122</v>
      </c>
      <c r="AF20" s="1">
        <v>109</v>
      </c>
      <c r="AG20" s="1">
        <v>120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>
      <c r="A21" s="1">
        <v>70044</v>
      </c>
      <c r="B21" s="1" t="s">
        <v>96</v>
      </c>
      <c r="C21" s="1">
        <v>21</v>
      </c>
      <c r="D21" s="1">
        <v>285</v>
      </c>
      <c r="E21" s="1" t="s">
        <v>64</v>
      </c>
      <c r="F21" s="1">
        <v>565</v>
      </c>
      <c r="G21" s="1" t="s">
        <v>94</v>
      </c>
      <c r="H21" s="2">
        <v>31.19</v>
      </c>
      <c r="I21" s="2">
        <v>654.99</v>
      </c>
      <c r="J21" s="10">
        <f t="shared" si="1"/>
        <v>6549.9</v>
      </c>
      <c r="K21" s="11">
        <f t="shared" si="3"/>
        <v>10</v>
      </c>
      <c r="L21" s="1">
        <v>24.5</v>
      </c>
      <c r="M21" s="1">
        <v>0.28999999999999998</v>
      </c>
      <c r="N21" s="5">
        <v>10</v>
      </c>
      <c r="O21" s="1">
        <v>0</v>
      </c>
      <c r="P21" s="1">
        <v>0</v>
      </c>
      <c r="R21" s="1">
        <v>0</v>
      </c>
      <c r="S21" s="1">
        <v>0</v>
      </c>
      <c r="U21" s="1">
        <v>0</v>
      </c>
      <c r="V21" s="2">
        <v>16047.26</v>
      </c>
      <c r="W21" s="2">
        <v>187.14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117</v>
      </c>
      <c r="AD21" s="1">
        <v>78</v>
      </c>
      <c r="AE21" s="1">
        <v>235</v>
      </c>
      <c r="AF21" s="1">
        <v>247</v>
      </c>
      <c r="AG21" s="1">
        <v>6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>
      <c r="A22" s="1">
        <v>70104</v>
      </c>
      <c r="B22" s="1" t="s">
        <v>71</v>
      </c>
      <c r="C22" s="1">
        <v>6</v>
      </c>
      <c r="D22" s="1">
        <v>285</v>
      </c>
      <c r="E22" s="1" t="s">
        <v>64</v>
      </c>
      <c r="F22" s="1">
        <v>570</v>
      </c>
      <c r="G22" s="1" t="s">
        <v>72</v>
      </c>
      <c r="H22" s="2">
        <v>198.91</v>
      </c>
      <c r="I22" s="2">
        <v>1193.46</v>
      </c>
      <c r="J22" s="10">
        <f t="shared" si="1"/>
        <v>11934.6</v>
      </c>
      <c r="K22" s="11">
        <f t="shared" si="3"/>
        <v>10</v>
      </c>
      <c r="L22" s="1">
        <v>13.33</v>
      </c>
      <c r="M22" s="1">
        <v>0</v>
      </c>
      <c r="N22" s="5">
        <v>10</v>
      </c>
      <c r="O22" s="1">
        <v>0</v>
      </c>
      <c r="P22" s="1">
        <v>0</v>
      </c>
      <c r="R22" s="1">
        <v>0</v>
      </c>
      <c r="S22" s="1">
        <v>0</v>
      </c>
      <c r="U22" s="1">
        <v>0</v>
      </c>
      <c r="V22" s="2">
        <v>15912.8</v>
      </c>
      <c r="W22" s="2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15</v>
      </c>
      <c r="AD22" s="1">
        <v>24</v>
      </c>
      <c r="AE22" s="1">
        <v>53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>
      <c r="A23" s="1">
        <v>70072</v>
      </c>
      <c r="B23" s="1" t="s">
        <v>79</v>
      </c>
      <c r="C23" s="1">
        <v>20</v>
      </c>
      <c r="D23" s="1">
        <v>285</v>
      </c>
      <c r="E23" s="1" t="s">
        <v>64</v>
      </c>
      <c r="F23" s="1">
        <v>570</v>
      </c>
      <c r="G23" s="1" t="s">
        <v>72</v>
      </c>
      <c r="H23" s="2">
        <v>41.94</v>
      </c>
      <c r="I23" s="2">
        <v>838.8</v>
      </c>
      <c r="J23" s="10">
        <f t="shared" si="1"/>
        <v>8388</v>
      </c>
      <c r="K23" s="11">
        <f t="shared" si="3"/>
        <v>10</v>
      </c>
      <c r="L23" s="1">
        <v>18.48</v>
      </c>
      <c r="M23" s="1">
        <v>1.25</v>
      </c>
      <c r="N23" s="5">
        <v>10</v>
      </c>
      <c r="O23" s="1">
        <v>0</v>
      </c>
      <c r="P23" s="1">
        <v>0</v>
      </c>
      <c r="R23" s="1">
        <v>0</v>
      </c>
      <c r="S23" s="1">
        <v>0</v>
      </c>
      <c r="U23" s="1">
        <v>0</v>
      </c>
      <c r="V23" s="2">
        <v>15496.83</v>
      </c>
      <c r="W23" s="2">
        <v>1048.5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87</v>
      </c>
      <c r="AD23" s="1">
        <v>48</v>
      </c>
      <c r="AE23" s="1">
        <v>174</v>
      </c>
      <c r="AF23" s="1">
        <v>169</v>
      </c>
      <c r="AG23" s="1">
        <v>25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>
      <c r="A24" s="1">
        <v>70023</v>
      </c>
      <c r="B24" s="1" t="s">
        <v>185</v>
      </c>
      <c r="C24" s="1">
        <v>12</v>
      </c>
      <c r="D24" s="1">
        <v>285</v>
      </c>
      <c r="E24" s="1" t="s">
        <v>64</v>
      </c>
      <c r="F24" s="1">
        <v>991</v>
      </c>
      <c r="G24" s="1" t="s">
        <v>141</v>
      </c>
      <c r="H24" s="2">
        <v>54.37</v>
      </c>
      <c r="I24" s="2">
        <v>652.44000000000005</v>
      </c>
      <c r="J24" s="10">
        <f t="shared" si="1"/>
        <v>0</v>
      </c>
      <c r="K24" s="11">
        <f t="shared" si="3"/>
        <v>0</v>
      </c>
      <c r="L24" s="1">
        <v>23.04</v>
      </c>
      <c r="M24" s="1">
        <v>-0.5</v>
      </c>
      <c r="N24" s="5">
        <v>0</v>
      </c>
      <c r="O24" s="1">
        <v>0</v>
      </c>
      <c r="P24" s="1">
        <v>0</v>
      </c>
      <c r="R24" s="1">
        <v>0</v>
      </c>
      <c r="S24" s="1">
        <v>0</v>
      </c>
      <c r="U24" s="1">
        <v>0</v>
      </c>
      <c r="V24" s="2">
        <v>15033.3</v>
      </c>
      <c r="W24" s="2">
        <v>-326.22000000000003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23</v>
      </c>
      <c r="AD24" s="1">
        <v>24</v>
      </c>
      <c r="AE24" s="1">
        <v>178</v>
      </c>
      <c r="AF24" s="1">
        <v>127</v>
      </c>
      <c r="AG24" s="1">
        <v>-6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>
      <c r="A25" s="1">
        <v>70005</v>
      </c>
      <c r="B25" s="1" t="s">
        <v>107</v>
      </c>
      <c r="C25" s="1">
        <v>24</v>
      </c>
      <c r="D25" s="1">
        <v>285</v>
      </c>
      <c r="E25" s="1" t="s">
        <v>64</v>
      </c>
      <c r="F25" s="1">
        <v>557</v>
      </c>
      <c r="G25" s="1" t="s">
        <v>69</v>
      </c>
      <c r="H25" s="2">
        <v>50.79</v>
      </c>
      <c r="I25" s="2">
        <v>1218.96</v>
      </c>
      <c r="J25" s="10">
        <f t="shared" si="1"/>
        <v>0</v>
      </c>
      <c r="K25" s="11">
        <f t="shared" si="3"/>
        <v>0</v>
      </c>
      <c r="L25" s="1">
        <v>10.52</v>
      </c>
      <c r="M25" s="1">
        <v>4.58</v>
      </c>
      <c r="N25" s="5">
        <v>0</v>
      </c>
      <c r="O25" s="1">
        <v>0</v>
      </c>
      <c r="P25" s="1">
        <v>0</v>
      </c>
      <c r="R25" s="1">
        <v>0</v>
      </c>
      <c r="S25" s="1">
        <v>0</v>
      </c>
      <c r="U25" s="1">
        <v>0</v>
      </c>
      <c r="V25" s="2">
        <v>12824.48</v>
      </c>
      <c r="W25" s="2">
        <v>5586.9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42</v>
      </c>
      <c r="AD25" s="1">
        <v>26</v>
      </c>
      <c r="AE25" s="1">
        <v>122</v>
      </c>
      <c r="AF25" s="1">
        <v>151</v>
      </c>
      <c r="AG25" s="1">
        <v>110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>
      <c r="A26" s="1">
        <v>70000</v>
      </c>
      <c r="B26" s="1" t="s">
        <v>140</v>
      </c>
      <c r="C26" s="1">
        <v>9</v>
      </c>
      <c r="D26" s="1">
        <v>285</v>
      </c>
      <c r="E26" s="1" t="s">
        <v>64</v>
      </c>
      <c r="F26" s="1">
        <v>991</v>
      </c>
      <c r="G26" s="1" t="s">
        <v>141</v>
      </c>
      <c r="H26" s="2">
        <v>109.71</v>
      </c>
      <c r="I26" s="2">
        <v>987.39</v>
      </c>
      <c r="J26" s="10">
        <f t="shared" si="1"/>
        <v>0</v>
      </c>
      <c r="K26" s="11">
        <f t="shared" si="3"/>
        <v>0</v>
      </c>
      <c r="L26" s="1">
        <v>11.39</v>
      </c>
      <c r="M26" s="1">
        <v>-8.33</v>
      </c>
      <c r="N26" s="5">
        <v>0</v>
      </c>
      <c r="O26" s="1">
        <v>0</v>
      </c>
      <c r="P26" s="1">
        <v>0</v>
      </c>
      <c r="R26" s="1">
        <v>0</v>
      </c>
      <c r="S26" s="1">
        <v>0</v>
      </c>
      <c r="U26" s="1">
        <v>0</v>
      </c>
      <c r="V26" s="2">
        <v>11245.28</v>
      </c>
      <c r="W26" s="2">
        <v>-8228.25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49</v>
      </c>
      <c r="AD26" s="1">
        <v>30</v>
      </c>
      <c r="AE26" s="1">
        <v>33</v>
      </c>
      <c r="AF26" s="1">
        <v>11</v>
      </c>
      <c r="AG26" s="1">
        <v>-75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>
      <c r="A27" s="1">
        <v>70269</v>
      </c>
      <c r="B27" s="1" t="s">
        <v>125</v>
      </c>
      <c r="C27" s="1">
        <v>10</v>
      </c>
      <c r="D27" s="1">
        <v>285</v>
      </c>
      <c r="E27" s="1" t="s">
        <v>64</v>
      </c>
      <c r="F27" s="1">
        <v>285</v>
      </c>
      <c r="G27" s="1" t="s">
        <v>64</v>
      </c>
      <c r="H27" s="2">
        <v>125.14</v>
      </c>
      <c r="I27" s="2">
        <v>1251.4000000000001</v>
      </c>
      <c r="J27" s="10">
        <f t="shared" si="1"/>
        <v>6257</v>
      </c>
      <c r="K27" s="11">
        <f t="shared" si="3"/>
        <v>5</v>
      </c>
      <c r="L27" s="1">
        <v>8.8000000000000007</v>
      </c>
      <c r="M27" s="1">
        <v>0</v>
      </c>
      <c r="N27" s="5">
        <v>5</v>
      </c>
      <c r="O27" s="1">
        <v>0</v>
      </c>
      <c r="P27" s="1">
        <v>0</v>
      </c>
      <c r="R27" s="1">
        <v>0</v>
      </c>
      <c r="S27" s="1">
        <v>0</v>
      </c>
      <c r="U27" s="1">
        <v>0</v>
      </c>
      <c r="V27" s="2">
        <v>11012.32</v>
      </c>
      <c r="W27" s="2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3</v>
      </c>
      <c r="AE27" s="1">
        <v>71</v>
      </c>
      <c r="AF27" s="1">
        <v>29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>
      <c r="A28" s="1">
        <v>70090</v>
      </c>
      <c r="B28" s="1" t="s">
        <v>86</v>
      </c>
      <c r="C28" s="1">
        <v>32</v>
      </c>
      <c r="D28" s="1">
        <v>285</v>
      </c>
      <c r="E28" s="1" t="s">
        <v>64</v>
      </c>
      <c r="F28" s="1">
        <v>573</v>
      </c>
      <c r="G28" s="1" t="s">
        <v>87</v>
      </c>
      <c r="H28" s="2">
        <v>33.270000000000003</v>
      </c>
      <c r="I28" s="2">
        <v>1064.6400000000001</v>
      </c>
      <c r="J28" s="10">
        <f t="shared" si="1"/>
        <v>0</v>
      </c>
      <c r="K28" s="11">
        <f t="shared" si="3"/>
        <v>0</v>
      </c>
      <c r="L28" s="1">
        <v>10.27</v>
      </c>
      <c r="M28" s="1">
        <v>19.78</v>
      </c>
      <c r="N28" s="5">
        <v>0</v>
      </c>
      <c r="O28" s="1">
        <v>0</v>
      </c>
      <c r="P28" s="1">
        <v>0</v>
      </c>
      <c r="R28" s="1">
        <v>0</v>
      </c>
      <c r="S28" s="1">
        <v>0</v>
      </c>
      <c r="U28" s="1">
        <v>0</v>
      </c>
      <c r="V28" s="2">
        <v>10929.2</v>
      </c>
      <c r="W28" s="2">
        <v>21059.91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72</v>
      </c>
      <c r="AD28" s="1">
        <v>40</v>
      </c>
      <c r="AE28" s="1">
        <v>190</v>
      </c>
      <c r="AF28" s="1">
        <v>93</v>
      </c>
      <c r="AG28" s="1">
        <v>633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>
      <c r="A29" s="1">
        <v>70150</v>
      </c>
      <c r="B29" s="1" t="s">
        <v>118</v>
      </c>
      <c r="C29" s="1">
        <v>20</v>
      </c>
      <c r="D29" s="1">
        <v>285</v>
      </c>
      <c r="E29" s="1" t="s">
        <v>64</v>
      </c>
      <c r="F29" s="1">
        <v>558</v>
      </c>
      <c r="G29" s="1" t="s">
        <v>67</v>
      </c>
      <c r="H29" s="2">
        <v>77.58</v>
      </c>
      <c r="I29" s="2">
        <v>1551.6</v>
      </c>
      <c r="J29" s="10">
        <f t="shared" si="1"/>
        <v>3103.2</v>
      </c>
      <c r="K29" s="11">
        <f t="shared" si="3"/>
        <v>2</v>
      </c>
      <c r="L29" s="1">
        <v>5.9</v>
      </c>
      <c r="M29" s="1">
        <v>0.8</v>
      </c>
      <c r="N29" s="5">
        <v>2</v>
      </c>
      <c r="O29" s="1">
        <v>0</v>
      </c>
      <c r="P29" s="1">
        <v>0</v>
      </c>
      <c r="R29" s="1">
        <v>0</v>
      </c>
      <c r="S29" s="1">
        <v>0</v>
      </c>
      <c r="U29" s="1">
        <v>0</v>
      </c>
      <c r="V29" s="2">
        <v>9154.44</v>
      </c>
      <c r="W29" s="2">
        <v>1241.28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20</v>
      </c>
      <c r="AD29" s="1">
        <v>15</v>
      </c>
      <c r="AE29" s="1">
        <v>63</v>
      </c>
      <c r="AF29" s="1">
        <v>55</v>
      </c>
      <c r="AG29" s="1">
        <v>16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>
      <c r="A30" s="1">
        <v>70039</v>
      </c>
      <c r="B30" s="1" t="s">
        <v>78</v>
      </c>
      <c r="C30" s="1">
        <v>18</v>
      </c>
      <c r="D30" s="1">
        <v>285</v>
      </c>
      <c r="E30" s="1" t="s">
        <v>64</v>
      </c>
      <c r="F30" s="1">
        <v>558</v>
      </c>
      <c r="G30" s="1" t="s">
        <v>67</v>
      </c>
      <c r="H30" s="2">
        <v>42.88</v>
      </c>
      <c r="I30" s="2">
        <v>771.84</v>
      </c>
      <c r="J30" s="10">
        <f t="shared" si="1"/>
        <v>3859.2000000000003</v>
      </c>
      <c r="K30" s="11">
        <f t="shared" si="3"/>
        <v>5</v>
      </c>
      <c r="L30" s="1">
        <v>11.39</v>
      </c>
      <c r="M30" s="1">
        <v>6.67</v>
      </c>
      <c r="N30" s="5">
        <v>5</v>
      </c>
      <c r="O30" s="1">
        <v>0</v>
      </c>
      <c r="P30" s="1">
        <v>0</v>
      </c>
      <c r="R30" s="1">
        <v>0</v>
      </c>
      <c r="S30" s="1">
        <v>0</v>
      </c>
      <c r="U30" s="1">
        <v>0</v>
      </c>
      <c r="V30" s="2">
        <v>8790.4</v>
      </c>
      <c r="W30" s="2">
        <v>5145.6000000000004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46</v>
      </c>
      <c r="AD30" s="1">
        <v>54</v>
      </c>
      <c r="AE30" s="1">
        <v>63</v>
      </c>
      <c r="AF30" s="1">
        <v>138</v>
      </c>
      <c r="AG30" s="1">
        <v>120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>
      <c r="A31" s="1">
        <v>70159</v>
      </c>
      <c r="B31" s="1" t="s">
        <v>166</v>
      </c>
      <c r="C31" s="1">
        <v>20</v>
      </c>
      <c r="D31" s="1">
        <v>285</v>
      </c>
      <c r="E31" s="1" t="s">
        <v>64</v>
      </c>
      <c r="F31" s="1">
        <v>322</v>
      </c>
      <c r="G31" s="1" t="s">
        <v>167</v>
      </c>
      <c r="H31" s="2">
        <v>68.760000000000005</v>
      </c>
      <c r="I31" s="2">
        <v>1375.2</v>
      </c>
      <c r="J31" s="10">
        <f t="shared" si="1"/>
        <v>6876</v>
      </c>
      <c r="K31" s="11">
        <f t="shared" si="3"/>
        <v>5</v>
      </c>
      <c r="L31" s="1">
        <v>6.32</v>
      </c>
      <c r="M31" s="1">
        <v>0.3</v>
      </c>
      <c r="N31" s="5">
        <v>5</v>
      </c>
      <c r="O31" s="1">
        <v>0</v>
      </c>
      <c r="P31" s="1">
        <v>0</v>
      </c>
      <c r="R31" s="1">
        <v>0</v>
      </c>
      <c r="S31" s="1">
        <v>0</v>
      </c>
      <c r="U31" s="1">
        <v>0</v>
      </c>
      <c r="V31" s="2">
        <v>8698.14</v>
      </c>
      <c r="W31" s="2">
        <v>412.56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13</v>
      </c>
      <c r="AD31" s="1">
        <v>9</v>
      </c>
      <c r="AE31" s="1">
        <v>45</v>
      </c>
      <c r="AF31" s="1">
        <v>128</v>
      </c>
      <c r="AG31" s="1">
        <v>6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>
      <c r="A32" s="1">
        <v>70089</v>
      </c>
      <c r="B32" s="1" t="s">
        <v>122</v>
      </c>
      <c r="C32" s="1">
        <v>20</v>
      </c>
      <c r="D32" s="1">
        <v>285</v>
      </c>
      <c r="E32" s="1" t="s">
        <v>64</v>
      </c>
      <c r="F32" s="1">
        <v>558</v>
      </c>
      <c r="G32" s="1" t="s">
        <v>67</v>
      </c>
      <c r="H32" s="2">
        <v>64.91</v>
      </c>
      <c r="I32" s="2">
        <v>1298.2</v>
      </c>
      <c r="J32" s="10">
        <f t="shared" si="1"/>
        <v>2596.4</v>
      </c>
      <c r="K32" s="11">
        <f t="shared" si="3"/>
        <v>2</v>
      </c>
      <c r="L32" s="1">
        <v>6.58</v>
      </c>
      <c r="M32" s="1">
        <v>4.5999999999999996</v>
      </c>
      <c r="N32" s="5">
        <v>2</v>
      </c>
      <c r="O32" s="1">
        <v>0</v>
      </c>
      <c r="P32" s="1">
        <v>0</v>
      </c>
      <c r="R32" s="1">
        <v>0</v>
      </c>
      <c r="S32" s="1">
        <v>0</v>
      </c>
      <c r="U32" s="1">
        <v>0</v>
      </c>
      <c r="V32" s="2">
        <v>8535.66</v>
      </c>
      <c r="W32" s="2">
        <v>5971.72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15</v>
      </c>
      <c r="AD32" s="1">
        <v>17</v>
      </c>
      <c r="AE32" s="1">
        <v>84</v>
      </c>
      <c r="AF32" s="1">
        <v>48</v>
      </c>
      <c r="AG32" s="1">
        <v>92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>
      <c r="A33" s="1">
        <v>70135</v>
      </c>
      <c r="B33" s="1" t="s">
        <v>80</v>
      </c>
      <c r="C33" s="1">
        <v>15</v>
      </c>
      <c r="D33" s="1">
        <v>285</v>
      </c>
      <c r="E33" s="1" t="s">
        <v>64</v>
      </c>
      <c r="F33" s="1">
        <v>567</v>
      </c>
      <c r="G33" s="1" t="s">
        <v>74</v>
      </c>
      <c r="H33" s="2">
        <v>50.82</v>
      </c>
      <c r="I33" s="2">
        <v>762.3</v>
      </c>
      <c r="J33" s="10">
        <f t="shared" si="1"/>
        <v>3811.5</v>
      </c>
      <c r="K33" s="11">
        <f t="shared" si="3"/>
        <v>5</v>
      </c>
      <c r="L33" s="1">
        <v>10.97</v>
      </c>
      <c r="M33" s="1">
        <v>3</v>
      </c>
      <c r="N33" s="5">
        <v>5</v>
      </c>
      <c r="O33" s="1">
        <v>0</v>
      </c>
      <c r="P33" s="1">
        <v>0</v>
      </c>
      <c r="R33" s="1">
        <v>0</v>
      </c>
      <c r="S33" s="1">
        <v>0</v>
      </c>
      <c r="U33" s="1">
        <v>0</v>
      </c>
      <c r="V33" s="2">
        <v>8359.89</v>
      </c>
      <c r="W33" s="2">
        <v>2286.9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46</v>
      </c>
      <c r="AD33" s="1">
        <v>29</v>
      </c>
      <c r="AE33" s="1">
        <v>89</v>
      </c>
      <c r="AF33" s="1">
        <v>30</v>
      </c>
      <c r="AG33" s="1">
        <v>45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>
      <c r="A34" s="1">
        <v>70091</v>
      </c>
      <c r="B34" s="1" t="s">
        <v>106</v>
      </c>
      <c r="C34" s="1">
        <v>30</v>
      </c>
      <c r="D34" s="1">
        <v>285</v>
      </c>
      <c r="E34" s="1" t="s">
        <v>64</v>
      </c>
      <c r="F34" s="1">
        <v>573</v>
      </c>
      <c r="G34" s="1" t="s">
        <v>87</v>
      </c>
      <c r="H34" s="2">
        <v>29.93</v>
      </c>
      <c r="I34" s="2">
        <v>897.9</v>
      </c>
      <c r="J34" s="10">
        <f t="shared" si="1"/>
        <v>4489.5</v>
      </c>
      <c r="K34" s="11">
        <f t="shared" si="3"/>
        <v>5</v>
      </c>
      <c r="L34" s="1">
        <v>8.4</v>
      </c>
      <c r="M34" s="1">
        <v>5.8</v>
      </c>
      <c r="N34" s="5">
        <v>5</v>
      </c>
      <c r="O34" s="1">
        <v>0</v>
      </c>
      <c r="P34" s="1">
        <v>0</v>
      </c>
      <c r="R34" s="1">
        <v>0</v>
      </c>
      <c r="S34" s="1">
        <v>0</v>
      </c>
      <c r="U34" s="1">
        <v>0</v>
      </c>
      <c r="V34" s="2">
        <v>7542.36</v>
      </c>
      <c r="W34" s="2">
        <v>5207.82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75</v>
      </c>
      <c r="AD34" s="1">
        <v>53</v>
      </c>
      <c r="AE34" s="1">
        <v>119</v>
      </c>
      <c r="AF34" s="1">
        <v>63</v>
      </c>
      <c r="AG34" s="1">
        <v>174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>
      <c r="A35" s="1">
        <v>70048</v>
      </c>
      <c r="B35" s="1" t="s">
        <v>133</v>
      </c>
      <c r="C35" s="1">
        <v>20</v>
      </c>
      <c r="D35" s="1">
        <v>285</v>
      </c>
      <c r="E35" s="1" t="s">
        <v>64</v>
      </c>
      <c r="F35" s="1">
        <v>558</v>
      </c>
      <c r="G35" s="1" t="s">
        <v>67</v>
      </c>
      <c r="H35" s="2">
        <v>88.09</v>
      </c>
      <c r="I35" s="2">
        <v>1761.8</v>
      </c>
      <c r="J35" s="10">
        <f t="shared" si="1"/>
        <v>0</v>
      </c>
      <c r="K35" s="11">
        <f t="shared" si="3"/>
        <v>0</v>
      </c>
      <c r="L35" s="1">
        <v>4.22</v>
      </c>
      <c r="M35" s="1">
        <v>5.75</v>
      </c>
      <c r="N35" s="5">
        <v>0</v>
      </c>
      <c r="O35" s="1">
        <v>0</v>
      </c>
      <c r="P35" s="1">
        <v>0</v>
      </c>
      <c r="R35" s="1">
        <v>0</v>
      </c>
      <c r="S35" s="1">
        <v>0</v>
      </c>
      <c r="U35" s="1">
        <v>0</v>
      </c>
      <c r="V35" s="2">
        <v>7443.6</v>
      </c>
      <c r="W35" s="2">
        <v>10130.35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14</v>
      </c>
      <c r="AD35" s="1">
        <v>11</v>
      </c>
      <c r="AE35" s="1">
        <v>39</v>
      </c>
      <c r="AF35" s="1">
        <v>52</v>
      </c>
      <c r="AG35" s="1">
        <v>115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>
      <c r="A36" s="1">
        <v>70042</v>
      </c>
      <c r="B36" s="1" t="s">
        <v>182</v>
      </c>
      <c r="C36" s="1">
        <v>25</v>
      </c>
      <c r="D36" s="1">
        <v>285</v>
      </c>
      <c r="E36" s="1" t="s">
        <v>64</v>
      </c>
      <c r="F36" s="1">
        <v>387</v>
      </c>
      <c r="G36" s="1" t="s">
        <v>94</v>
      </c>
      <c r="H36" s="2">
        <v>28.35</v>
      </c>
      <c r="I36" s="2">
        <v>708.75</v>
      </c>
      <c r="J36" s="10">
        <f t="shared" si="1"/>
        <v>3543.75</v>
      </c>
      <c r="K36" s="11">
        <f t="shared" si="3"/>
        <v>5</v>
      </c>
      <c r="L36" s="1">
        <v>9.8000000000000007</v>
      </c>
      <c r="M36" s="1">
        <v>8.6</v>
      </c>
      <c r="N36" s="5">
        <v>5</v>
      </c>
      <c r="O36" s="1">
        <v>0</v>
      </c>
      <c r="P36" s="1">
        <v>0</v>
      </c>
      <c r="R36" s="1">
        <v>0</v>
      </c>
      <c r="S36" s="1">
        <v>0</v>
      </c>
      <c r="U36" s="1">
        <v>0</v>
      </c>
      <c r="V36" s="2">
        <v>6945.75</v>
      </c>
      <c r="W36" s="2">
        <v>6095.25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55</v>
      </c>
      <c r="AD36" s="1">
        <v>15</v>
      </c>
      <c r="AE36" s="1">
        <v>124</v>
      </c>
      <c r="AF36" s="1">
        <v>117</v>
      </c>
      <c r="AG36" s="1">
        <v>215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>
      <c r="A37" s="1">
        <v>70146</v>
      </c>
      <c r="B37" s="1" t="s">
        <v>313</v>
      </c>
      <c r="C37" s="1">
        <v>20</v>
      </c>
      <c r="D37" s="1">
        <v>285</v>
      </c>
      <c r="E37" s="1" t="s">
        <v>64</v>
      </c>
      <c r="F37" s="1">
        <v>588</v>
      </c>
      <c r="G37" s="1" t="s">
        <v>146</v>
      </c>
      <c r="H37" s="2">
        <v>53.1</v>
      </c>
      <c r="I37" s="2">
        <v>1062</v>
      </c>
      <c r="J37" s="10">
        <f t="shared" si="1"/>
        <v>5310</v>
      </c>
      <c r="K37" s="11">
        <f t="shared" si="3"/>
        <v>5</v>
      </c>
      <c r="L37" s="1">
        <v>6.42</v>
      </c>
      <c r="M37" s="1">
        <v>0</v>
      </c>
      <c r="N37" s="5">
        <v>5</v>
      </c>
      <c r="O37" s="1">
        <v>0</v>
      </c>
      <c r="P37" s="1">
        <v>0</v>
      </c>
      <c r="R37" s="1">
        <v>0</v>
      </c>
      <c r="S37" s="1">
        <v>0</v>
      </c>
      <c r="U37" s="1">
        <v>0</v>
      </c>
      <c r="V37" s="2">
        <v>6823.35</v>
      </c>
      <c r="W37" s="2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65</v>
      </c>
      <c r="AF37" s="1">
        <v>127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>
      <c r="A38" s="1">
        <v>70246</v>
      </c>
      <c r="B38" s="1" t="s">
        <v>154</v>
      </c>
      <c r="C38" s="1">
        <v>16</v>
      </c>
      <c r="D38" s="1">
        <v>285</v>
      </c>
      <c r="E38" s="1" t="s">
        <v>64</v>
      </c>
      <c r="F38" s="1">
        <v>387</v>
      </c>
      <c r="G38" s="1" t="s">
        <v>94</v>
      </c>
      <c r="H38" s="2">
        <v>45.31</v>
      </c>
      <c r="I38" s="2">
        <v>724.96</v>
      </c>
      <c r="J38" s="10">
        <f t="shared" si="1"/>
        <v>3624.8</v>
      </c>
      <c r="K38" s="11">
        <f t="shared" si="3"/>
        <v>5</v>
      </c>
      <c r="L38" s="1">
        <v>8.8800000000000008</v>
      </c>
      <c r="M38" s="1">
        <v>4.1900000000000004</v>
      </c>
      <c r="N38" s="5">
        <v>5</v>
      </c>
      <c r="O38" s="1">
        <v>0</v>
      </c>
      <c r="P38" s="1">
        <v>0</v>
      </c>
      <c r="R38" s="1">
        <v>0</v>
      </c>
      <c r="S38" s="1">
        <v>0</v>
      </c>
      <c r="U38" s="1">
        <v>0</v>
      </c>
      <c r="V38" s="2">
        <v>6434.02</v>
      </c>
      <c r="W38" s="2">
        <v>3035.77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15</v>
      </c>
      <c r="AD38" s="1">
        <v>14</v>
      </c>
      <c r="AE38" s="1">
        <v>80</v>
      </c>
      <c r="AF38" s="1">
        <v>80</v>
      </c>
      <c r="AG38" s="1">
        <v>67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>
      <c r="A39" s="1">
        <v>70128</v>
      </c>
      <c r="B39" s="1" t="s">
        <v>134</v>
      </c>
      <c r="C39" s="1">
        <v>20</v>
      </c>
      <c r="D39" s="1">
        <v>285</v>
      </c>
      <c r="E39" s="1" t="s">
        <v>64</v>
      </c>
      <c r="F39" s="1">
        <v>573</v>
      </c>
      <c r="G39" s="1" t="s">
        <v>87</v>
      </c>
      <c r="H39" s="2">
        <v>50.367400000000004</v>
      </c>
      <c r="I39" s="2">
        <v>1007.348</v>
      </c>
      <c r="J39" s="10">
        <f t="shared" si="1"/>
        <v>2014.6959999999999</v>
      </c>
      <c r="K39" s="11">
        <f t="shared" si="3"/>
        <v>2</v>
      </c>
      <c r="L39" s="1">
        <v>5.92</v>
      </c>
      <c r="M39" s="1">
        <v>1.7</v>
      </c>
      <c r="N39" s="5">
        <v>2</v>
      </c>
      <c r="O39" s="1">
        <v>0</v>
      </c>
      <c r="P39" s="1">
        <v>0</v>
      </c>
      <c r="R39" s="1">
        <v>0</v>
      </c>
      <c r="S39" s="1">
        <v>0</v>
      </c>
      <c r="U39" s="1">
        <v>0</v>
      </c>
      <c r="V39" s="2">
        <v>5968.54</v>
      </c>
      <c r="W39" s="2">
        <v>1712.49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25</v>
      </c>
      <c r="AD39" s="1">
        <v>11</v>
      </c>
      <c r="AE39" s="1">
        <v>50</v>
      </c>
      <c r="AF39" s="1">
        <v>76</v>
      </c>
      <c r="AG39" s="1">
        <v>34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>
      <c r="A40" s="1">
        <v>70012</v>
      </c>
      <c r="B40" s="1" t="s">
        <v>89</v>
      </c>
      <c r="C40" s="1">
        <v>15</v>
      </c>
      <c r="D40" s="1">
        <v>285</v>
      </c>
      <c r="E40" s="1" t="s">
        <v>64</v>
      </c>
      <c r="F40" s="1">
        <v>562</v>
      </c>
      <c r="G40" s="1" t="s">
        <v>65</v>
      </c>
      <c r="H40" s="2">
        <v>28.82</v>
      </c>
      <c r="I40" s="2">
        <v>432.3</v>
      </c>
      <c r="J40" s="10">
        <f t="shared" si="1"/>
        <v>2161.5</v>
      </c>
      <c r="K40" s="11">
        <f t="shared" si="3"/>
        <v>5</v>
      </c>
      <c r="L40" s="1">
        <v>13.57</v>
      </c>
      <c r="M40" s="1">
        <v>5.07</v>
      </c>
      <c r="N40" s="5">
        <v>5</v>
      </c>
      <c r="O40" s="1">
        <v>0</v>
      </c>
      <c r="P40" s="1">
        <v>0</v>
      </c>
      <c r="R40" s="1">
        <v>0</v>
      </c>
      <c r="S40" s="1">
        <v>0</v>
      </c>
      <c r="U40" s="1">
        <v>0</v>
      </c>
      <c r="V40" s="2">
        <v>5864.87</v>
      </c>
      <c r="W40" s="2">
        <v>2190.3200000000002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41</v>
      </c>
      <c r="AD40" s="1">
        <v>32</v>
      </c>
      <c r="AE40" s="1">
        <v>92</v>
      </c>
      <c r="AF40" s="1">
        <v>109</v>
      </c>
      <c r="AG40" s="1">
        <v>76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>
      <c r="A41" s="1">
        <v>70168</v>
      </c>
      <c r="B41" s="1" t="s">
        <v>109</v>
      </c>
      <c r="C41" s="1">
        <v>24</v>
      </c>
      <c r="D41" s="1">
        <v>285</v>
      </c>
      <c r="E41" s="1" t="s">
        <v>64</v>
      </c>
      <c r="F41" s="1">
        <v>974</v>
      </c>
      <c r="G41" s="1" t="s">
        <v>110</v>
      </c>
      <c r="H41" s="2">
        <v>50.94</v>
      </c>
      <c r="I41" s="2">
        <v>1222.56</v>
      </c>
      <c r="J41" s="10">
        <f t="shared" si="1"/>
        <v>2445.12</v>
      </c>
      <c r="K41" s="11">
        <f t="shared" si="3"/>
        <v>2</v>
      </c>
      <c r="L41" s="1">
        <v>4.75</v>
      </c>
      <c r="M41" s="1">
        <v>0.33</v>
      </c>
      <c r="N41" s="5">
        <v>2</v>
      </c>
      <c r="O41" s="1">
        <v>0</v>
      </c>
      <c r="P41" s="1">
        <v>0</v>
      </c>
      <c r="R41" s="1">
        <v>0</v>
      </c>
      <c r="S41" s="1">
        <v>0</v>
      </c>
      <c r="U41" s="1">
        <v>0</v>
      </c>
      <c r="V41" s="2">
        <v>5807.16</v>
      </c>
      <c r="W41" s="2">
        <v>407.52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27</v>
      </c>
      <c r="AD41" s="1">
        <v>13</v>
      </c>
      <c r="AE41" s="1">
        <v>61</v>
      </c>
      <c r="AF41" s="1">
        <v>39</v>
      </c>
      <c r="AG41" s="1">
        <v>8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>
      <c r="A42" s="1">
        <v>70046</v>
      </c>
      <c r="B42" s="1" t="s">
        <v>194</v>
      </c>
      <c r="C42" s="1">
        <v>24</v>
      </c>
      <c r="D42" s="1">
        <v>285</v>
      </c>
      <c r="E42" s="1" t="s">
        <v>64</v>
      </c>
      <c r="F42" s="1">
        <v>558</v>
      </c>
      <c r="G42" s="1" t="s">
        <v>67</v>
      </c>
      <c r="H42" s="2">
        <v>40.9</v>
      </c>
      <c r="I42" s="2">
        <v>981.6</v>
      </c>
      <c r="J42" s="10">
        <f t="shared" si="1"/>
        <v>1963.2</v>
      </c>
      <c r="K42" s="11">
        <f t="shared" si="3"/>
        <v>2</v>
      </c>
      <c r="L42" s="1">
        <v>5.73</v>
      </c>
      <c r="M42" s="1">
        <v>1.04</v>
      </c>
      <c r="N42" s="5">
        <v>2</v>
      </c>
      <c r="O42" s="1">
        <v>0</v>
      </c>
      <c r="P42" s="1">
        <v>0</v>
      </c>
      <c r="R42" s="1">
        <v>0</v>
      </c>
      <c r="S42" s="1">
        <v>0</v>
      </c>
      <c r="U42" s="1">
        <v>0</v>
      </c>
      <c r="V42" s="2">
        <v>5623.75</v>
      </c>
      <c r="W42" s="2">
        <v>1022.5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11</v>
      </c>
      <c r="AD42" s="1">
        <v>17</v>
      </c>
      <c r="AE42" s="1">
        <v>64</v>
      </c>
      <c r="AF42" s="1">
        <v>108</v>
      </c>
      <c r="AG42" s="1">
        <v>25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>
      <c r="A43" s="1">
        <v>70122</v>
      </c>
      <c r="B43" s="1" t="s">
        <v>132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2">
        <v>77</v>
      </c>
      <c r="I43" s="2">
        <v>1540</v>
      </c>
      <c r="J43" s="10">
        <f t="shared" si="1"/>
        <v>3080</v>
      </c>
      <c r="K43" s="11">
        <f t="shared" si="3"/>
        <v>2</v>
      </c>
      <c r="L43" s="1">
        <v>3.48</v>
      </c>
      <c r="M43" s="1">
        <v>0</v>
      </c>
      <c r="N43" s="5">
        <v>2</v>
      </c>
      <c r="O43" s="1">
        <v>0</v>
      </c>
      <c r="P43" s="1">
        <v>0</v>
      </c>
      <c r="R43" s="1">
        <v>0</v>
      </c>
      <c r="S43" s="1">
        <v>0</v>
      </c>
      <c r="U43" s="1">
        <v>0</v>
      </c>
      <c r="V43" s="2">
        <v>5351.5</v>
      </c>
      <c r="W43" s="2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43</v>
      </c>
      <c r="AF43" s="1">
        <v>53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>
      <c r="A44" s="1">
        <v>70142</v>
      </c>
      <c r="B44" s="1" t="s">
        <v>252</v>
      </c>
      <c r="C44" s="1">
        <v>18</v>
      </c>
      <c r="D44" s="1">
        <v>285</v>
      </c>
      <c r="E44" s="1" t="s">
        <v>64</v>
      </c>
      <c r="F44" s="1">
        <v>991</v>
      </c>
      <c r="G44" s="1" t="s">
        <v>141</v>
      </c>
      <c r="H44" s="2">
        <v>64.94</v>
      </c>
      <c r="I44" s="2">
        <v>1168.92</v>
      </c>
      <c r="J44" s="10">
        <f t="shared" si="1"/>
        <v>0</v>
      </c>
      <c r="K44" s="11">
        <f t="shared" si="3"/>
        <v>0</v>
      </c>
      <c r="L44" s="1">
        <v>4.4400000000000004</v>
      </c>
      <c r="M44" s="1">
        <v>1.83</v>
      </c>
      <c r="N44" s="5">
        <v>0</v>
      </c>
      <c r="O44" s="1">
        <v>0</v>
      </c>
      <c r="P44" s="1">
        <v>0</v>
      </c>
      <c r="R44" s="1">
        <v>0</v>
      </c>
      <c r="S44" s="1">
        <v>0</v>
      </c>
      <c r="U44" s="1">
        <v>0</v>
      </c>
      <c r="V44" s="2">
        <v>5195.2</v>
      </c>
      <c r="W44" s="2">
        <v>2143.02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7</v>
      </c>
      <c r="AD44" s="1">
        <v>15</v>
      </c>
      <c r="AE44" s="1">
        <v>47</v>
      </c>
      <c r="AF44" s="1">
        <v>37</v>
      </c>
      <c r="AG44" s="1">
        <v>33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>
      <c r="A45" s="1">
        <v>70263</v>
      </c>
      <c r="B45" s="1" t="s">
        <v>129</v>
      </c>
      <c r="C45" s="1">
        <v>16</v>
      </c>
      <c r="D45" s="1">
        <v>285</v>
      </c>
      <c r="E45" s="1" t="s">
        <v>64</v>
      </c>
      <c r="F45" s="1">
        <v>557</v>
      </c>
      <c r="G45" s="1" t="s">
        <v>69</v>
      </c>
      <c r="H45" s="2">
        <v>97.94</v>
      </c>
      <c r="I45" s="2">
        <v>1567.04</v>
      </c>
      <c r="J45" s="10">
        <f t="shared" si="1"/>
        <v>0</v>
      </c>
      <c r="K45" s="11">
        <f t="shared" si="3"/>
        <v>0</v>
      </c>
      <c r="L45" s="1">
        <v>3.12</v>
      </c>
      <c r="M45" s="1">
        <v>12.56</v>
      </c>
      <c r="N45" s="5">
        <v>0</v>
      </c>
      <c r="O45" s="1">
        <v>0</v>
      </c>
      <c r="P45" s="1">
        <v>0</v>
      </c>
      <c r="R45" s="1">
        <v>0</v>
      </c>
      <c r="S45" s="1">
        <v>0</v>
      </c>
      <c r="U45" s="1">
        <v>0</v>
      </c>
      <c r="V45" s="2">
        <v>4897</v>
      </c>
      <c r="W45" s="2">
        <v>19685.939999999999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8</v>
      </c>
      <c r="AD45" s="1">
        <v>9</v>
      </c>
      <c r="AE45" s="1">
        <v>29</v>
      </c>
      <c r="AF45" s="1">
        <v>17</v>
      </c>
      <c r="AG45" s="1">
        <v>201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>
      <c r="A46" s="1">
        <v>70185</v>
      </c>
      <c r="B46" s="1" t="s">
        <v>174</v>
      </c>
      <c r="C46" s="1">
        <v>40</v>
      </c>
      <c r="D46" s="1">
        <v>285</v>
      </c>
      <c r="E46" s="1" t="s">
        <v>64</v>
      </c>
      <c r="F46" s="1">
        <v>570</v>
      </c>
      <c r="G46" s="1" t="s">
        <v>72</v>
      </c>
      <c r="H46" s="2">
        <v>26.14</v>
      </c>
      <c r="I46" s="2">
        <v>1045.5999999999999</v>
      </c>
      <c r="J46" s="10">
        <f t="shared" si="1"/>
        <v>5228</v>
      </c>
      <c r="K46" s="11">
        <f t="shared" si="3"/>
        <v>5</v>
      </c>
      <c r="L46" s="1">
        <v>4.6399999999999997</v>
      </c>
      <c r="M46" s="1">
        <v>0</v>
      </c>
      <c r="N46" s="5">
        <v>5</v>
      </c>
      <c r="O46" s="1">
        <v>0</v>
      </c>
      <c r="P46" s="1">
        <v>0</v>
      </c>
      <c r="R46" s="1">
        <v>0</v>
      </c>
      <c r="S46" s="1">
        <v>0</v>
      </c>
      <c r="U46" s="1">
        <v>0</v>
      </c>
      <c r="V46" s="2">
        <v>4848.97</v>
      </c>
      <c r="W46" s="2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120</v>
      </c>
      <c r="AF46" s="1">
        <v>131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>
      <c r="A47" s="1">
        <v>70078</v>
      </c>
      <c r="B47" s="1" t="s">
        <v>100</v>
      </c>
      <c r="C47" s="1">
        <v>10</v>
      </c>
      <c r="D47" s="1">
        <v>285</v>
      </c>
      <c r="E47" s="1" t="s">
        <v>64</v>
      </c>
      <c r="F47" s="1">
        <v>285</v>
      </c>
      <c r="G47" s="1" t="s">
        <v>64</v>
      </c>
      <c r="H47" s="2">
        <v>125.14</v>
      </c>
      <c r="I47" s="2">
        <v>1251.4000000000001</v>
      </c>
      <c r="J47" s="10">
        <f t="shared" si="1"/>
        <v>6257</v>
      </c>
      <c r="K47" s="11">
        <f t="shared" si="3"/>
        <v>5</v>
      </c>
      <c r="L47" s="1">
        <v>3.65</v>
      </c>
      <c r="M47" s="1">
        <v>0</v>
      </c>
      <c r="N47" s="5">
        <v>5</v>
      </c>
      <c r="O47" s="1">
        <v>0</v>
      </c>
      <c r="P47" s="1">
        <v>0</v>
      </c>
      <c r="R47" s="1">
        <v>0</v>
      </c>
      <c r="S47" s="1">
        <v>0</v>
      </c>
      <c r="U47" s="1">
        <v>0</v>
      </c>
      <c r="V47" s="2">
        <v>4567.6099999999997</v>
      </c>
      <c r="W47" s="2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8</v>
      </c>
      <c r="AD47" s="1">
        <v>1</v>
      </c>
      <c r="AE47" s="1">
        <v>26</v>
      </c>
      <c r="AF47" s="1">
        <v>4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>
      <c r="A48" s="1">
        <v>70036</v>
      </c>
      <c r="B48" s="1" t="s">
        <v>214</v>
      </c>
      <c r="C48" s="1">
        <v>15</v>
      </c>
      <c r="D48" s="1">
        <v>285</v>
      </c>
      <c r="E48" s="1" t="s">
        <v>64</v>
      </c>
      <c r="F48" s="1">
        <v>562</v>
      </c>
      <c r="G48" s="1" t="s">
        <v>65</v>
      </c>
      <c r="H48" s="2">
        <v>28.82</v>
      </c>
      <c r="I48" s="2">
        <v>432.3</v>
      </c>
      <c r="J48" s="10">
        <f t="shared" si="1"/>
        <v>2161.5</v>
      </c>
      <c r="K48" s="11">
        <f t="shared" si="3"/>
        <v>5</v>
      </c>
      <c r="L48" s="1">
        <v>10.27</v>
      </c>
      <c r="M48" s="1">
        <v>1.27</v>
      </c>
      <c r="N48" s="5">
        <v>5</v>
      </c>
      <c r="O48" s="1">
        <v>0</v>
      </c>
      <c r="P48" s="1">
        <v>0</v>
      </c>
      <c r="R48" s="1">
        <v>0</v>
      </c>
      <c r="S48" s="1">
        <v>0</v>
      </c>
      <c r="U48" s="1">
        <v>0</v>
      </c>
      <c r="V48" s="2">
        <v>4438.28</v>
      </c>
      <c r="W48" s="2">
        <v>547.58000000000004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28</v>
      </c>
      <c r="AD48" s="1">
        <v>10</v>
      </c>
      <c r="AE48" s="1">
        <v>89</v>
      </c>
      <c r="AF48" s="1">
        <v>64</v>
      </c>
      <c r="AG48" s="1">
        <v>19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>
      <c r="A49" s="1">
        <v>70032</v>
      </c>
      <c r="B49" s="1" t="s">
        <v>221</v>
      </c>
      <c r="C49" s="1">
        <v>20</v>
      </c>
      <c r="D49" s="1">
        <v>285</v>
      </c>
      <c r="E49" s="1" t="s">
        <v>64</v>
      </c>
      <c r="F49" s="1">
        <v>558</v>
      </c>
      <c r="G49" s="1" t="s">
        <v>67</v>
      </c>
      <c r="H49" s="2">
        <v>86.35</v>
      </c>
      <c r="I49" s="2">
        <v>1727</v>
      </c>
      <c r="J49" s="10">
        <f t="shared" si="1"/>
        <v>0</v>
      </c>
      <c r="K49" s="11">
        <f t="shared" si="3"/>
        <v>0</v>
      </c>
      <c r="L49" s="1">
        <v>2.4</v>
      </c>
      <c r="M49" s="1">
        <v>1.75</v>
      </c>
      <c r="N49" s="5">
        <v>0</v>
      </c>
      <c r="O49" s="1">
        <v>0</v>
      </c>
      <c r="P49" s="1">
        <v>0</v>
      </c>
      <c r="R49" s="1">
        <v>0</v>
      </c>
      <c r="S49" s="1">
        <v>0</v>
      </c>
      <c r="U49" s="1">
        <v>0</v>
      </c>
      <c r="V49" s="2">
        <v>4144.8</v>
      </c>
      <c r="W49" s="2">
        <v>3022.25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5</v>
      </c>
      <c r="AD49" s="1">
        <v>2</v>
      </c>
      <c r="AE49" s="1">
        <v>42</v>
      </c>
      <c r="AF49" s="1">
        <v>0</v>
      </c>
      <c r="AG49" s="1">
        <v>35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>
      <c r="A50" s="1">
        <v>70256</v>
      </c>
      <c r="B50" s="1" t="s">
        <v>192</v>
      </c>
      <c r="C50" s="1">
        <v>25</v>
      </c>
      <c r="D50" s="1">
        <v>285</v>
      </c>
      <c r="E50" s="1" t="s">
        <v>64</v>
      </c>
      <c r="F50" s="1">
        <v>35</v>
      </c>
      <c r="G50" s="1" t="s">
        <v>76</v>
      </c>
      <c r="H50" s="2">
        <v>35.67</v>
      </c>
      <c r="I50" s="2">
        <v>891.75</v>
      </c>
      <c r="J50" s="10">
        <f t="shared" si="1"/>
        <v>4458.75</v>
      </c>
      <c r="K50" s="11">
        <f t="shared" si="3"/>
        <v>5</v>
      </c>
      <c r="L50" s="1">
        <v>4.32</v>
      </c>
      <c r="M50" s="1">
        <v>0</v>
      </c>
      <c r="N50" s="5">
        <v>5</v>
      </c>
      <c r="O50" s="1">
        <v>0</v>
      </c>
      <c r="P50" s="1">
        <v>0</v>
      </c>
      <c r="R50" s="1">
        <v>0</v>
      </c>
      <c r="S50" s="1">
        <v>0</v>
      </c>
      <c r="U50" s="1">
        <v>0</v>
      </c>
      <c r="V50" s="2">
        <v>3852.36</v>
      </c>
      <c r="W50" s="2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66</v>
      </c>
      <c r="AF50" s="1">
        <v>83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>
      <c r="A51" s="1">
        <v>70033</v>
      </c>
      <c r="B51" s="1" t="s">
        <v>179</v>
      </c>
      <c r="C51" s="1">
        <v>18</v>
      </c>
      <c r="D51" s="1">
        <v>285</v>
      </c>
      <c r="E51" s="1" t="s">
        <v>64</v>
      </c>
      <c r="F51" s="1">
        <v>991</v>
      </c>
      <c r="G51" s="1" t="s">
        <v>141</v>
      </c>
      <c r="H51" s="2">
        <v>54.85</v>
      </c>
      <c r="I51" s="2">
        <v>987.3</v>
      </c>
      <c r="J51" s="10">
        <f t="shared" si="1"/>
        <v>0</v>
      </c>
      <c r="K51" s="11">
        <f t="shared" si="3"/>
        <v>0</v>
      </c>
      <c r="L51" s="1">
        <v>3.72</v>
      </c>
      <c r="M51" s="1">
        <v>-2.78</v>
      </c>
      <c r="N51" s="5">
        <v>0</v>
      </c>
      <c r="O51" s="1">
        <v>0</v>
      </c>
      <c r="P51" s="1">
        <v>0</v>
      </c>
      <c r="R51" s="1">
        <v>0</v>
      </c>
      <c r="S51" s="1">
        <v>0</v>
      </c>
      <c r="U51" s="1">
        <v>0</v>
      </c>
      <c r="V51" s="2">
        <v>3674.95</v>
      </c>
      <c r="W51" s="2">
        <v>-2742.5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43</v>
      </c>
      <c r="AD51" s="1">
        <v>6</v>
      </c>
      <c r="AE51" s="1">
        <v>18</v>
      </c>
      <c r="AF51" s="1">
        <v>6</v>
      </c>
      <c r="AG51" s="1">
        <v>-50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>
      <c r="A52" s="1">
        <v>70087</v>
      </c>
      <c r="B52" s="1" t="s">
        <v>115</v>
      </c>
      <c r="C52" s="1">
        <v>25</v>
      </c>
      <c r="D52" s="1">
        <v>285</v>
      </c>
      <c r="E52" s="1" t="s">
        <v>64</v>
      </c>
      <c r="F52" s="1">
        <v>35</v>
      </c>
      <c r="G52" s="1" t="s">
        <v>76</v>
      </c>
      <c r="H52" s="2">
        <v>43.63</v>
      </c>
      <c r="I52" s="2">
        <v>1090.75</v>
      </c>
      <c r="J52" s="10">
        <f t="shared" si="1"/>
        <v>0</v>
      </c>
      <c r="K52" s="11">
        <f t="shared" si="3"/>
        <v>0</v>
      </c>
      <c r="L52" s="1">
        <v>3.28</v>
      </c>
      <c r="M52" s="1">
        <v>12.12</v>
      </c>
      <c r="N52" s="5">
        <v>0</v>
      </c>
      <c r="O52" s="1">
        <v>0</v>
      </c>
      <c r="P52" s="1">
        <v>0</v>
      </c>
      <c r="R52" s="1">
        <v>0</v>
      </c>
      <c r="S52" s="1">
        <v>0</v>
      </c>
      <c r="U52" s="1">
        <v>0</v>
      </c>
      <c r="V52" s="2">
        <v>3577.66</v>
      </c>
      <c r="W52" s="2">
        <v>13219.89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15</v>
      </c>
      <c r="AD52" s="1">
        <v>8</v>
      </c>
      <c r="AE52" s="1">
        <v>53</v>
      </c>
      <c r="AF52" s="1">
        <v>20</v>
      </c>
      <c r="AG52" s="1">
        <v>303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>
      <c r="A53" s="1">
        <v>78116</v>
      </c>
      <c r="B53" s="1" t="s">
        <v>183</v>
      </c>
      <c r="C53" s="1">
        <v>20</v>
      </c>
      <c r="D53" s="1">
        <v>285</v>
      </c>
      <c r="E53" s="1" t="s">
        <v>64</v>
      </c>
      <c r="F53" s="1">
        <v>558</v>
      </c>
      <c r="G53" s="1" t="s">
        <v>67</v>
      </c>
      <c r="H53" s="2">
        <v>54</v>
      </c>
      <c r="I53" s="2">
        <v>1080</v>
      </c>
      <c r="J53" s="10">
        <f t="shared" si="1"/>
        <v>0</v>
      </c>
      <c r="K53" s="11">
        <f t="shared" si="3"/>
        <v>0</v>
      </c>
      <c r="L53" s="1">
        <v>3.25</v>
      </c>
      <c r="M53" s="1">
        <v>0</v>
      </c>
      <c r="N53" s="5">
        <v>0</v>
      </c>
      <c r="O53" s="1">
        <v>0</v>
      </c>
      <c r="P53" s="1">
        <v>0</v>
      </c>
      <c r="R53" s="1">
        <v>0</v>
      </c>
      <c r="S53" s="1">
        <v>0</v>
      </c>
      <c r="U53" s="1">
        <v>0</v>
      </c>
      <c r="V53" s="2">
        <v>3510</v>
      </c>
      <c r="W53" s="2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56</v>
      </c>
      <c r="AF53" s="1">
        <v>18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>
      <c r="A54" s="1">
        <v>70268</v>
      </c>
      <c r="B54" s="1" t="s">
        <v>175</v>
      </c>
      <c r="C54" s="1">
        <v>20</v>
      </c>
      <c r="D54" s="1">
        <v>285</v>
      </c>
      <c r="E54" s="1" t="s">
        <v>64</v>
      </c>
      <c r="F54" s="1">
        <v>387</v>
      </c>
      <c r="G54" s="1" t="s">
        <v>94</v>
      </c>
      <c r="H54" s="2">
        <v>50.78</v>
      </c>
      <c r="I54" s="2">
        <v>1015.6</v>
      </c>
      <c r="J54" s="10">
        <f t="shared" si="1"/>
        <v>2031.2</v>
      </c>
      <c r="K54" s="11">
        <f t="shared" si="3"/>
        <v>2</v>
      </c>
      <c r="L54" s="1">
        <v>3.45</v>
      </c>
      <c r="M54" s="1">
        <v>1.5</v>
      </c>
      <c r="N54" s="5">
        <v>2</v>
      </c>
      <c r="O54" s="1">
        <v>0</v>
      </c>
      <c r="P54" s="1">
        <v>0</v>
      </c>
      <c r="R54" s="1">
        <v>0</v>
      </c>
      <c r="S54" s="1">
        <v>0</v>
      </c>
      <c r="U54" s="1">
        <v>0</v>
      </c>
      <c r="V54" s="2">
        <v>3503.82</v>
      </c>
      <c r="W54" s="2">
        <v>1523.4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12</v>
      </c>
      <c r="AD54" s="1">
        <v>6</v>
      </c>
      <c r="AE54" s="1">
        <v>33</v>
      </c>
      <c r="AF54" s="1">
        <v>42</v>
      </c>
      <c r="AG54" s="1">
        <v>30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>
      <c r="A55" s="1">
        <v>70073</v>
      </c>
      <c r="B55" s="1" t="s">
        <v>158</v>
      </c>
      <c r="C55" s="1">
        <v>24</v>
      </c>
      <c r="D55" s="1">
        <v>285</v>
      </c>
      <c r="E55" s="1" t="s">
        <v>64</v>
      </c>
      <c r="F55" s="1">
        <v>570</v>
      </c>
      <c r="G55" s="1" t="s">
        <v>72</v>
      </c>
      <c r="H55" s="2">
        <v>36.869999999999997</v>
      </c>
      <c r="I55" s="2">
        <v>884.88</v>
      </c>
      <c r="J55" s="10">
        <f t="shared" si="1"/>
        <v>1769.76</v>
      </c>
      <c r="K55" s="11">
        <f t="shared" si="3"/>
        <v>2</v>
      </c>
      <c r="L55" s="1">
        <v>3.54</v>
      </c>
      <c r="M55" s="1">
        <v>0.54</v>
      </c>
      <c r="N55" s="5">
        <v>2</v>
      </c>
      <c r="O55" s="1">
        <v>0</v>
      </c>
      <c r="P55" s="1">
        <v>0</v>
      </c>
      <c r="R55" s="1">
        <v>0</v>
      </c>
      <c r="S55" s="1">
        <v>0</v>
      </c>
      <c r="U55" s="1">
        <v>0</v>
      </c>
      <c r="V55" s="2">
        <v>3133.95</v>
      </c>
      <c r="W55" s="2">
        <v>479.31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6</v>
      </c>
      <c r="AD55" s="1">
        <v>4</v>
      </c>
      <c r="AE55" s="1">
        <v>62</v>
      </c>
      <c r="AF55" s="1">
        <v>30</v>
      </c>
      <c r="AG55" s="1">
        <v>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>
      <c r="A56" s="1">
        <v>70058</v>
      </c>
      <c r="B56" s="1" t="s">
        <v>147</v>
      </c>
      <c r="C56" s="1">
        <v>32</v>
      </c>
      <c r="D56" s="1">
        <v>285</v>
      </c>
      <c r="E56" s="1" t="s">
        <v>64</v>
      </c>
      <c r="F56" s="1">
        <v>573</v>
      </c>
      <c r="G56" s="1" t="s">
        <v>87</v>
      </c>
      <c r="H56" s="2">
        <v>33.270000000000003</v>
      </c>
      <c r="I56" s="2">
        <v>1064.6400000000001</v>
      </c>
      <c r="J56" s="10">
        <f t="shared" si="1"/>
        <v>2129.2800000000002</v>
      </c>
      <c r="K56" s="11">
        <f t="shared" si="3"/>
        <v>2</v>
      </c>
      <c r="L56" s="1">
        <v>2.91</v>
      </c>
      <c r="M56" s="1">
        <v>0</v>
      </c>
      <c r="N56" s="5">
        <v>2</v>
      </c>
      <c r="O56" s="1">
        <v>0</v>
      </c>
      <c r="P56" s="1">
        <v>0</v>
      </c>
      <c r="R56" s="1">
        <v>0</v>
      </c>
      <c r="S56" s="1">
        <v>0</v>
      </c>
      <c r="U56" s="1">
        <v>0</v>
      </c>
      <c r="V56" s="2">
        <v>3094.11</v>
      </c>
      <c r="W56" s="2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34</v>
      </c>
      <c r="AE56" s="1">
        <v>60</v>
      </c>
      <c r="AF56" s="1">
        <v>30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>
      <c r="A57" s="1">
        <v>70027</v>
      </c>
      <c r="B57" s="1" t="s">
        <v>164</v>
      </c>
      <c r="C57" s="1">
        <v>24</v>
      </c>
      <c r="D57" s="1">
        <v>285</v>
      </c>
      <c r="E57" s="1" t="s">
        <v>64</v>
      </c>
      <c r="F57" s="1">
        <v>558</v>
      </c>
      <c r="G57" s="1" t="s">
        <v>67</v>
      </c>
      <c r="H57" s="2">
        <v>41.93</v>
      </c>
      <c r="I57" s="2">
        <v>1006.32</v>
      </c>
      <c r="J57" s="10">
        <f t="shared" si="1"/>
        <v>2012.64</v>
      </c>
      <c r="K57" s="11">
        <f t="shared" si="3"/>
        <v>2</v>
      </c>
      <c r="L57" s="1">
        <v>3.04</v>
      </c>
      <c r="M57" s="1">
        <v>0.04</v>
      </c>
      <c r="N57" s="5">
        <v>2</v>
      </c>
      <c r="O57" s="1">
        <v>0</v>
      </c>
      <c r="P57" s="1">
        <v>0</v>
      </c>
      <c r="R57" s="1">
        <v>0</v>
      </c>
      <c r="S57" s="1">
        <v>0</v>
      </c>
      <c r="U57" s="1">
        <v>0</v>
      </c>
      <c r="V57" s="2">
        <v>3060.89</v>
      </c>
      <c r="W57" s="2">
        <v>41.93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17</v>
      </c>
      <c r="AD57" s="1">
        <v>15</v>
      </c>
      <c r="AE57" s="1">
        <v>45</v>
      </c>
      <c r="AF57" s="1">
        <v>7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>
      <c r="A58" s="1">
        <v>70277</v>
      </c>
      <c r="B58" s="1" t="s">
        <v>138</v>
      </c>
      <c r="C58" s="1">
        <v>18</v>
      </c>
      <c r="D58" s="1">
        <v>285</v>
      </c>
      <c r="E58" s="1" t="s">
        <v>64</v>
      </c>
      <c r="F58" s="1">
        <v>558</v>
      </c>
      <c r="G58" s="1" t="s">
        <v>67</v>
      </c>
      <c r="H58" s="2">
        <v>42.88</v>
      </c>
      <c r="I58" s="2">
        <v>771.84</v>
      </c>
      <c r="J58" s="10">
        <f t="shared" si="1"/>
        <v>1543.68</v>
      </c>
      <c r="K58" s="11">
        <f t="shared" si="3"/>
        <v>2</v>
      </c>
      <c r="L58" s="1">
        <v>3.86</v>
      </c>
      <c r="M58" s="1">
        <v>0</v>
      </c>
      <c r="N58" s="5">
        <v>2</v>
      </c>
      <c r="O58" s="1">
        <v>0</v>
      </c>
      <c r="P58" s="1">
        <v>0</v>
      </c>
      <c r="R58" s="1">
        <v>0</v>
      </c>
      <c r="S58" s="1">
        <v>0</v>
      </c>
      <c r="U58" s="1">
        <v>0</v>
      </c>
      <c r="V58" s="2">
        <v>2980.16</v>
      </c>
      <c r="W58" s="2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37</v>
      </c>
      <c r="AF58" s="1">
        <v>65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>
      <c r="A59" s="1">
        <v>76001</v>
      </c>
      <c r="B59" s="1" t="s">
        <v>247</v>
      </c>
      <c r="C59" s="1">
        <v>30</v>
      </c>
      <c r="D59" s="1">
        <v>285</v>
      </c>
      <c r="E59" s="1" t="s">
        <v>64</v>
      </c>
      <c r="F59" s="1">
        <v>558</v>
      </c>
      <c r="G59" s="1" t="s">
        <v>67</v>
      </c>
      <c r="H59" s="2">
        <v>14.71</v>
      </c>
      <c r="I59" s="2">
        <v>441.3</v>
      </c>
      <c r="J59" s="10">
        <f t="shared" si="1"/>
        <v>2206.5</v>
      </c>
      <c r="K59" s="11">
        <f t="shared" si="3"/>
        <v>5</v>
      </c>
      <c r="L59" s="1">
        <v>6.72</v>
      </c>
      <c r="M59" s="1">
        <v>0</v>
      </c>
      <c r="N59" s="5">
        <v>5</v>
      </c>
      <c r="O59" s="1">
        <v>0</v>
      </c>
      <c r="P59" s="1">
        <v>0</v>
      </c>
      <c r="R59" s="1">
        <v>0</v>
      </c>
      <c r="S59" s="1">
        <v>0</v>
      </c>
      <c r="U59" s="1">
        <v>0</v>
      </c>
      <c r="V59" s="2">
        <v>2964.06</v>
      </c>
      <c r="W59" s="2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119</v>
      </c>
      <c r="AF59" s="1">
        <v>165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>
      <c r="A60" s="1">
        <v>70154</v>
      </c>
      <c r="B60" s="1" t="s">
        <v>224</v>
      </c>
      <c r="C60" s="1">
        <v>24</v>
      </c>
      <c r="D60" s="1">
        <v>285</v>
      </c>
      <c r="E60" s="1" t="s">
        <v>64</v>
      </c>
      <c r="F60" s="1">
        <v>570</v>
      </c>
      <c r="G60" s="1" t="s">
        <v>72</v>
      </c>
      <c r="H60" s="2">
        <v>34.979999999999997</v>
      </c>
      <c r="I60" s="2">
        <v>839.52</v>
      </c>
      <c r="J60" s="10">
        <f t="shared" si="1"/>
        <v>1679.04</v>
      </c>
      <c r="K60" s="11">
        <f t="shared" si="3"/>
        <v>2</v>
      </c>
      <c r="L60" s="1">
        <v>3.52</v>
      </c>
      <c r="M60" s="1">
        <v>1.38</v>
      </c>
      <c r="N60" s="5">
        <v>2</v>
      </c>
      <c r="O60" s="1">
        <v>0</v>
      </c>
      <c r="P60" s="1">
        <v>0</v>
      </c>
      <c r="R60" s="1">
        <v>0</v>
      </c>
      <c r="S60" s="1">
        <v>0</v>
      </c>
      <c r="U60" s="1">
        <v>0</v>
      </c>
      <c r="V60" s="2">
        <v>2955.81</v>
      </c>
      <c r="W60" s="2">
        <v>1154.3399999999999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6</v>
      </c>
      <c r="AD60" s="1">
        <v>5</v>
      </c>
      <c r="AE60" s="1">
        <v>59</v>
      </c>
      <c r="AF60" s="1">
        <v>34</v>
      </c>
      <c r="AG60" s="1">
        <v>33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>
      <c r="A61" s="1">
        <v>70130</v>
      </c>
      <c r="B61" s="1" t="s">
        <v>163</v>
      </c>
      <c r="C61" s="1">
        <v>24</v>
      </c>
      <c r="D61" s="1">
        <v>285</v>
      </c>
      <c r="E61" s="1" t="s">
        <v>64</v>
      </c>
      <c r="F61" s="1">
        <v>974</v>
      </c>
      <c r="G61" s="1" t="s">
        <v>110</v>
      </c>
      <c r="H61" s="2">
        <v>31.439900000000002</v>
      </c>
      <c r="I61" s="2">
        <v>754.55759999999998</v>
      </c>
      <c r="J61" s="10">
        <f t="shared" si="1"/>
        <v>1509.1152</v>
      </c>
      <c r="K61" s="11">
        <f t="shared" si="3"/>
        <v>2</v>
      </c>
      <c r="L61" s="1">
        <v>3.9</v>
      </c>
      <c r="M61" s="1">
        <v>0</v>
      </c>
      <c r="N61" s="5">
        <v>2</v>
      </c>
      <c r="O61" s="1">
        <v>0</v>
      </c>
      <c r="P61" s="1">
        <v>0</v>
      </c>
      <c r="R61" s="1">
        <v>0</v>
      </c>
      <c r="S61" s="1">
        <v>0</v>
      </c>
      <c r="U61" s="1">
        <v>0</v>
      </c>
      <c r="V61" s="2">
        <v>2939.63</v>
      </c>
      <c r="W61" s="2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5</v>
      </c>
      <c r="AD61" s="1">
        <v>5</v>
      </c>
      <c r="AE61" s="1">
        <v>59</v>
      </c>
      <c r="AF61" s="1">
        <v>54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>
      <c r="A62" s="1">
        <v>70171</v>
      </c>
      <c r="B62" s="1" t="s">
        <v>283</v>
      </c>
      <c r="C62" s="1">
        <v>15</v>
      </c>
      <c r="D62" s="1">
        <v>285</v>
      </c>
      <c r="E62" s="1" t="s">
        <v>64</v>
      </c>
      <c r="F62" s="1">
        <v>322</v>
      </c>
      <c r="G62" s="1" t="s">
        <v>167</v>
      </c>
      <c r="H62" s="2">
        <v>30.07</v>
      </c>
      <c r="I62" s="2">
        <v>451.05</v>
      </c>
      <c r="J62" s="10">
        <f t="shared" si="1"/>
        <v>2255.25</v>
      </c>
      <c r="K62" s="11">
        <f t="shared" si="3"/>
        <v>5</v>
      </c>
      <c r="L62" s="1">
        <v>6.5</v>
      </c>
      <c r="M62" s="1">
        <v>0.13</v>
      </c>
      <c r="N62" s="5">
        <v>5</v>
      </c>
      <c r="O62" s="1">
        <v>0</v>
      </c>
      <c r="P62" s="1">
        <v>0</v>
      </c>
      <c r="R62" s="1">
        <v>0</v>
      </c>
      <c r="S62" s="1">
        <v>0</v>
      </c>
      <c r="U62" s="1">
        <v>0</v>
      </c>
      <c r="V62" s="2">
        <v>2931.82</v>
      </c>
      <c r="W62" s="2">
        <v>60.14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3</v>
      </c>
      <c r="AD62" s="1">
        <v>4</v>
      </c>
      <c r="AE62" s="1">
        <v>55</v>
      </c>
      <c r="AF62" s="1">
        <v>75</v>
      </c>
      <c r="AG62" s="1">
        <v>2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>
      <c r="A63" s="1">
        <v>70209</v>
      </c>
      <c r="B63" s="1" t="s">
        <v>290</v>
      </c>
      <c r="C63" s="1">
        <v>10</v>
      </c>
      <c r="D63" s="1">
        <v>285</v>
      </c>
      <c r="E63" s="1" t="s">
        <v>64</v>
      </c>
      <c r="F63" s="1">
        <v>387</v>
      </c>
      <c r="G63" s="1" t="s">
        <v>94</v>
      </c>
      <c r="H63" s="2">
        <v>122.98</v>
      </c>
      <c r="I63" s="2">
        <v>1229.8</v>
      </c>
      <c r="J63" s="10">
        <f t="shared" si="1"/>
        <v>2459.6</v>
      </c>
      <c r="K63" s="11">
        <f t="shared" si="3"/>
        <v>2</v>
      </c>
      <c r="L63" s="1">
        <v>2.35</v>
      </c>
      <c r="M63" s="1">
        <v>0.2</v>
      </c>
      <c r="N63" s="5">
        <v>2</v>
      </c>
      <c r="O63" s="1">
        <v>0</v>
      </c>
      <c r="P63" s="1">
        <v>0</v>
      </c>
      <c r="R63" s="1">
        <v>0</v>
      </c>
      <c r="S63" s="1">
        <v>0</v>
      </c>
      <c r="U63" s="1">
        <v>0</v>
      </c>
      <c r="V63" s="2">
        <v>2890.03</v>
      </c>
      <c r="W63" s="2">
        <v>245.96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3</v>
      </c>
      <c r="AD63" s="1">
        <v>0</v>
      </c>
      <c r="AE63" s="1">
        <v>16</v>
      </c>
      <c r="AF63" s="1">
        <v>9</v>
      </c>
      <c r="AG63" s="1">
        <v>2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>
      <c r="A64" s="1">
        <v>70131</v>
      </c>
      <c r="B64" s="1" t="s">
        <v>203</v>
      </c>
      <c r="C64" s="1">
        <v>5</v>
      </c>
      <c r="D64" s="1">
        <v>285</v>
      </c>
      <c r="E64" s="1" t="s">
        <v>64</v>
      </c>
      <c r="F64" s="1">
        <v>322</v>
      </c>
      <c r="G64" s="1" t="s">
        <v>167</v>
      </c>
      <c r="H64" s="2">
        <v>61.49</v>
      </c>
      <c r="I64" s="2">
        <v>307.45</v>
      </c>
      <c r="J64" s="10">
        <f t="shared" si="1"/>
        <v>1537.25</v>
      </c>
      <c r="K64" s="11">
        <f t="shared" si="3"/>
        <v>5</v>
      </c>
      <c r="L64" s="1">
        <v>9.1</v>
      </c>
      <c r="M64" s="1">
        <v>-1</v>
      </c>
      <c r="N64" s="5">
        <v>5</v>
      </c>
      <c r="O64" s="1">
        <v>0</v>
      </c>
      <c r="P64" s="1">
        <v>0</v>
      </c>
      <c r="R64" s="1">
        <v>0</v>
      </c>
      <c r="S64" s="1">
        <v>0</v>
      </c>
      <c r="U64" s="1">
        <v>0</v>
      </c>
      <c r="V64" s="2">
        <v>2797.79</v>
      </c>
      <c r="W64" s="2">
        <v>-307.45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29</v>
      </c>
      <c r="AF64" s="1">
        <v>32</v>
      </c>
      <c r="AG64" s="1">
        <v>-5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>
      <c r="A65" s="1">
        <v>70406</v>
      </c>
      <c r="B65" s="1" t="s">
        <v>180</v>
      </c>
      <c r="C65" s="1">
        <v>20</v>
      </c>
      <c r="D65" s="1">
        <v>285</v>
      </c>
      <c r="E65" s="1" t="s">
        <v>64</v>
      </c>
      <c r="F65" s="1">
        <v>562</v>
      </c>
      <c r="G65" s="1" t="s">
        <v>65</v>
      </c>
      <c r="H65" s="2">
        <v>68.760000000000005</v>
      </c>
      <c r="I65" s="2">
        <v>1375.2</v>
      </c>
      <c r="J65" s="10">
        <f t="shared" si="1"/>
        <v>6876</v>
      </c>
      <c r="K65" s="11">
        <f t="shared" si="3"/>
        <v>5</v>
      </c>
      <c r="L65" s="1">
        <v>2.02</v>
      </c>
      <c r="M65" s="1">
        <v>0.55000000000000004</v>
      </c>
      <c r="N65" s="5">
        <v>5</v>
      </c>
      <c r="O65" s="1">
        <v>0</v>
      </c>
      <c r="P65" s="1">
        <v>0</v>
      </c>
      <c r="R65" s="1">
        <v>0</v>
      </c>
      <c r="S65" s="1">
        <v>0</v>
      </c>
      <c r="U65" s="1">
        <v>0</v>
      </c>
      <c r="V65" s="2">
        <v>2784.78</v>
      </c>
      <c r="W65" s="2">
        <v>756.36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1</v>
      </c>
      <c r="AE65" s="1">
        <v>14</v>
      </c>
      <c r="AF65" s="1">
        <v>50</v>
      </c>
      <c r="AG65" s="1">
        <v>11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>
      <c r="A66" s="1">
        <v>70121</v>
      </c>
      <c r="B66" s="1" t="s">
        <v>116</v>
      </c>
      <c r="C66" s="1">
        <v>20</v>
      </c>
      <c r="D66" s="1">
        <v>285</v>
      </c>
      <c r="E66" s="1" t="s">
        <v>64</v>
      </c>
      <c r="F66" s="1">
        <v>573</v>
      </c>
      <c r="G66" s="1" t="s">
        <v>87</v>
      </c>
      <c r="H66" s="2">
        <v>38.04</v>
      </c>
      <c r="I66" s="2">
        <v>760.8</v>
      </c>
      <c r="J66" s="10">
        <f t="shared" si="1"/>
        <v>1521.6</v>
      </c>
      <c r="K66" s="11">
        <f t="shared" si="3"/>
        <v>2</v>
      </c>
      <c r="L66" s="1">
        <v>3.62</v>
      </c>
      <c r="M66" s="1">
        <v>0</v>
      </c>
      <c r="N66" s="5">
        <v>2</v>
      </c>
      <c r="O66" s="1">
        <v>0</v>
      </c>
      <c r="P66" s="1">
        <v>0</v>
      </c>
      <c r="R66" s="1">
        <v>0</v>
      </c>
      <c r="S66" s="1">
        <v>0</v>
      </c>
      <c r="U66" s="1">
        <v>0</v>
      </c>
      <c r="V66" s="2">
        <v>2757.9</v>
      </c>
      <c r="W66" s="2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63</v>
      </c>
      <c r="AF66" s="1">
        <v>19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>
      <c r="A67" s="1">
        <v>70160</v>
      </c>
      <c r="B67" s="1" t="s">
        <v>172</v>
      </c>
      <c r="C67" s="1">
        <v>16</v>
      </c>
      <c r="D67" s="1">
        <v>285</v>
      </c>
      <c r="E67" s="1" t="s">
        <v>64</v>
      </c>
      <c r="F67" s="1">
        <v>558</v>
      </c>
      <c r="G67" s="1" t="s">
        <v>67</v>
      </c>
      <c r="H67" s="2">
        <v>77.67</v>
      </c>
      <c r="I67" s="2">
        <v>1242.72</v>
      </c>
      <c r="J67" s="10">
        <f t="shared" si="1"/>
        <v>2485.44</v>
      </c>
      <c r="K67" s="11">
        <f t="shared" si="3"/>
        <v>2</v>
      </c>
      <c r="L67" s="1">
        <v>2.2200000000000002</v>
      </c>
      <c r="M67" s="1">
        <v>0.56000000000000005</v>
      </c>
      <c r="N67" s="5">
        <v>2</v>
      </c>
      <c r="O67" s="1">
        <v>0</v>
      </c>
      <c r="P67" s="1">
        <v>0</v>
      </c>
      <c r="R67" s="1">
        <v>0</v>
      </c>
      <c r="S67" s="1">
        <v>0</v>
      </c>
      <c r="U67" s="1">
        <v>0</v>
      </c>
      <c r="V67" s="2">
        <v>2757.28</v>
      </c>
      <c r="W67" s="2">
        <v>699.03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6</v>
      </c>
      <c r="AD67" s="1">
        <v>7</v>
      </c>
      <c r="AE67" s="1">
        <v>24</v>
      </c>
      <c r="AF67" s="1">
        <v>4</v>
      </c>
      <c r="AG67" s="1">
        <v>9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>
      <c r="A68" s="1">
        <v>70972</v>
      </c>
      <c r="B68" s="1" t="s">
        <v>181</v>
      </c>
      <c r="C68" s="1">
        <v>20</v>
      </c>
      <c r="D68" s="1">
        <v>285</v>
      </c>
      <c r="E68" s="1" t="s">
        <v>64</v>
      </c>
      <c r="F68" s="1">
        <v>558</v>
      </c>
      <c r="G68" s="1" t="s">
        <v>67</v>
      </c>
      <c r="H68" s="2">
        <v>100.1</v>
      </c>
      <c r="I68" s="2">
        <v>2002</v>
      </c>
      <c r="J68" s="10">
        <f t="shared" si="1"/>
        <v>4004</v>
      </c>
      <c r="K68" s="11">
        <f t="shared" si="3"/>
        <v>2</v>
      </c>
      <c r="L68" s="1">
        <v>1.38</v>
      </c>
      <c r="M68" s="1">
        <v>1.95</v>
      </c>
      <c r="N68" s="5">
        <v>2</v>
      </c>
      <c r="O68" s="1">
        <v>0</v>
      </c>
      <c r="P68" s="1">
        <v>0</v>
      </c>
      <c r="R68" s="1">
        <v>0</v>
      </c>
      <c r="S68" s="1">
        <v>0</v>
      </c>
      <c r="U68" s="1">
        <v>0</v>
      </c>
      <c r="V68" s="2">
        <v>2752.75</v>
      </c>
      <c r="W68" s="2">
        <v>3903.9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10</v>
      </c>
      <c r="AD68" s="1">
        <v>11</v>
      </c>
      <c r="AE68" s="1">
        <v>12</v>
      </c>
      <c r="AF68" s="1">
        <v>0</v>
      </c>
      <c r="AG68" s="1">
        <v>39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>
      <c r="A69" s="1">
        <v>76000</v>
      </c>
      <c r="B69" s="1" t="s">
        <v>356</v>
      </c>
      <c r="C69" s="1">
        <v>75</v>
      </c>
      <c r="D69" s="1">
        <v>285</v>
      </c>
      <c r="E69" s="1" t="s">
        <v>64</v>
      </c>
      <c r="F69" s="1">
        <v>502</v>
      </c>
      <c r="G69" s="1" t="s">
        <v>146</v>
      </c>
      <c r="H69" s="2">
        <v>8.5500000000000007</v>
      </c>
      <c r="I69" s="2">
        <v>641.25</v>
      </c>
      <c r="J69" s="10">
        <f t="shared" si="1"/>
        <v>3206.25</v>
      </c>
      <c r="K69" s="11">
        <f t="shared" si="3"/>
        <v>5</v>
      </c>
      <c r="L69" s="1">
        <v>4.24</v>
      </c>
      <c r="M69" s="1">
        <v>0</v>
      </c>
      <c r="N69" s="5">
        <v>5</v>
      </c>
      <c r="O69" s="1">
        <v>0</v>
      </c>
      <c r="P69" s="1">
        <v>0</v>
      </c>
      <c r="R69" s="1">
        <v>0</v>
      </c>
      <c r="S69" s="1">
        <v>0</v>
      </c>
      <c r="U69" s="1">
        <v>0</v>
      </c>
      <c r="V69" s="2">
        <v>2718.9</v>
      </c>
      <c r="W69" s="2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132</v>
      </c>
      <c r="AF69" s="1">
        <v>372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>
      <c r="A70" s="1">
        <v>70200</v>
      </c>
      <c r="B70" s="1" t="s">
        <v>176</v>
      </c>
      <c r="C70" s="1">
        <v>24</v>
      </c>
      <c r="D70" s="1">
        <v>285</v>
      </c>
      <c r="E70" s="1" t="s">
        <v>64</v>
      </c>
      <c r="F70" s="1">
        <v>565</v>
      </c>
      <c r="G70" s="1" t="s">
        <v>94</v>
      </c>
      <c r="H70" s="2">
        <v>34.74</v>
      </c>
      <c r="I70" s="2">
        <v>833.76</v>
      </c>
      <c r="J70" s="10">
        <f t="shared" si="1"/>
        <v>1667.52</v>
      </c>
      <c r="K70" s="11">
        <f t="shared" si="3"/>
        <v>2</v>
      </c>
      <c r="L70" s="1">
        <v>3.23</v>
      </c>
      <c r="M70" s="1">
        <v>0</v>
      </c>
      <c r="N70" s="5">
        <v>2</v>
      </c>
      <c r="O70" s="1">
        <v>0</v>
      </c>
      <c r="P70" s="1">
        <v>0</v>
      </c>
      <c r="R70" s="1">
        <v>0</v>
      </c>
      <c r="S70" s="1">
        <v>0</v>
      </c>
      <c r="U70" s="1">
        <v>0</v>
      </c>
      <c r="V70" s="2">
        <v>2692.35</v>
      </c>
      <c r="W70" s="2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57</v>
      </c>
      <c r="AF70" s="1">
        <v>41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>
      <c r="A71" s="1">
        <v>18071</v>
      </c>
      <c r="B71" s="1" t="s">
        <v>281</v>
      </c>
      <c r="C71" s="1">
        <v>24</v>
      </c>
      <c r="D71" s="1">
        <v>285</v>
      </c>
      <c r="E71" s="1" t="s">
        <v>64</v>
      </c>
      <c r="F71" s="1">
        <v>285</v>
      </c>
      <c r="G71" s="1" t="s">
        <v>64</v>
      </c>
      <c r="H71" s="2">
        <v>51.47</v>
      </c>
      <c r="I71" s="2">
        <v>1235.28</v>
      </c>
      <c r="J71" s="10">
        <f t="shared" si="1"/>
        <v>2470.56</v>
      </c>
      <c r="K71" s="11">
        <f t="shared" si="3"/>
        <v>2</v>
      </c>
      <c r="L71" s="1">
        <v>2.15</v>
      </c>
      <c r="M71" s="1">
        <v>0</v>
      </c>
      <c r="N71" s="5">
        <v>2</v>
      </c>
      <c r="O71" s="1">
        <v>0</v>
      </c>
      <c r="P71" s="1">
        <v>0</v>
      </c>
      <c r="R71" s="1">
        <v>0</v>
      </c>
      <c r="S71" s="1">
        <v>0</v>
      </c>
      <c r="U71" s="1">
        <v>0</v>
      </c>
      <c r="V71" s="2">
        <v>2650.7</v>
      </c>
      <c r="W71" s="2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44</v>
      </c>
      <c r="AF71" s="1">
        <v>15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>
      <c r="A72" s="1">
        <v>70245</v>
      </c>
      <c r="B72" s="1" t="s">
        <v>217</v>
      </c>
      <c r="C72" s="1">
        <v>8</v>
      </c>
      <c r="D72" s="1">
        <v>285</v>
      </c>
      <c r="E72" s="1" t="s">
        <v>64</v>
      </c>
      <c r="F72" s="1">
        <v>387</v>
      </c>
      <c r="G72" s="1" t="s">
        <v>94</v>
      </c>
      <c r="H72" s="2">
        <v>73.37</v>
      </c>
      <c r="I72" s="2">
        <v>586.96</v>
      </c>
      <c r="J72" s="10">
        <f t="shared" si="1"/>
        <v>2347.84</v>
      </c>
      <c r="K72" s="11">
        <f t="shared" si="3"/>
        <v>4</v>
      </c>
      <c r="L72" s="1">
        <v>4.4400000000000004</v>
      </c>
      <c r="M72" s="1">
        <v>2.12</v>
      </c>
      <c r="N72" s="5">
        <v>4</v>
      </c>
      <c r="O72" s="1">
        <v>0</v>
      </c>
      <c r="P72" s="1">
        <v>0</v>
      </c>
      <c r="R72" s="1">
        <v>0</v>
      </c>
      <c r="S72" s="1">
        <v>0</v>
      </c>
      <c r="U72" s="1">
        <v>0</v>
      </c>
      <c r="V72" s="2">
        <v>2604.64</v>
      </c>
      <c r="W72" s="2">
        <v>1247.29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7</v>
      </c>
      <c r="AD72" s="1">
        <v>5</v>
      </c>
      <c r="AE72" s="1">
        <v>21</v>
      </c>
      <c r="AF72" s="1">
        <v>10</v>
      </c>
      <c r="AG72" s="1">
        <v>17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>
      <c r="A73" s="1">
        <v>70024</v>
      </c>
      <c r="B73" s="1" t="s">
        <v>196</v>
      </c>
      <c r="C73" s="1">
        <v>20</v>
      </c>
      <c r="D73" s="1">
        <v>285</v>
      </c>
      <c r="E73" s="1" t="s">
        <v>64</v>
      </c>
      <c r="F73" s="1">
        <v>558</v>
      </c>
      <c r="G73" s="1" t="s">
        <v>67</v>
      </c>
      <c r="H73" s="2">
        <v>77.58</v>
      </c>
      <c r="I73" s="2">
        <v>1551.6</v>
      </c>
      <c r="J73" s="10">
        <f t="shared" si="1"/>
        <v>3103.2</v>
      </c>
      <c r="K73" s="11">
        <f t="shared" si="3"/>
        <v>2</v>
      </c>
      <c r="L73" s="1">
        <v>1.68</v>
      </c>
      <c r="M73" s="1">
        <v>2.0499999999999998</v>
      </c>
      <c r="N73" s="5">
        <v>2</v>
      </c>
      <c r="O73" s="1">
        <v>0</v>
      </c>
      <c r="P73" s="1">
        <v>0</v>
      </c>
      <c r="R73" s="1">
        <v>0</v>
      </c>
      <c r="S73" s="1">
        <v>0</v>
      </c>
      <c r="U73" s="1">
        <v>0</v>
      </c>
      <c r="V73" s="2">
        <v>2598.9299999999998</v>
      </c>
      <c r="W73" s="2">
        <v>3180.78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6</v>
      </c>
      <c r="AD73" s="1">
        <v>6</v>
      </c>
      <c r="AE73" s="1">
        <v>9</v>
      </c>
      <c r="AF73" s="1">
        <v>31</v>
      </c>
      <c r="AG73" s="1">
        <v>41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>
      <c r="A74" s="1">
        <v>70055</v>
      </c>
      <c r="B74" s="1" t="s">
        <v>139</v>
      </c>
      <c r="C74" s="1">
        <v>28</v>
      </c>
      <c r="D74" s="1">
        <v>285</v>
      </c>
      <c r="E74" s="1" t="s">
        <v>64</v>
      </c>
      <c r="F74" s="1">
        <v>974</v>
      </c>
      <c r="G74" s="1" t="s">
        <v>110</v>
      </c>
      <c r="H74" s="2">
        <v>34.56</v>
      </c>
      <c r="I74" s="2">
        <v>967.68</v>
      </c>
      <c r="J74" s="10">
        <f t="shared" si="1"/>
        <v>1935.36</v>
      </c>
      <c r="K74" s="11">
        <f t="shared" si="3"/>
        <v>2</v>
      </c>
      <c r="L74" s="1">
        <v>2.5499999999999998</v>
      </c>
      <c r="M74" s="1">
        <v>2.14</v>
      </c>
      <c r="N74" s="5">
        <v>2</v>
      </c>
      <c r="O74" s="1">
        <v>0</v>
      </c>
      <c r="P74" s="1">
        <v>0</v>
      </c>
      <c r="R74" s="1">
        <v>0</v>
      </c>
      <c r="S74" s="1">
        <v>0</v>
      </c>
      <c r="U74" s="1">
        <v>0</v>
      </c>
      <c r="V74" s="2">
        <v>2471.04</v>
      </c>
      <c r="W74" s="2">
        <v>2073.6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9</v>
      </c>
      <c r="AD74" s="1">
        <v>5</v>
      </c>
      <c r="AE74" s="1">
        <v>43</v>
      </c>
      <c r="AF74" s="1">
        <v>34</v>
      </c>
      <c r="AG74" s="1">
        <v>60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>
      <c r="A75" s="1">
        <v>70257</v>
      </c>
      <c r="B75" s="1" t="s">
        <v>93</v>
      </c>
      <c r="C75" s="1">
        <v>25</v>
      </c>
      <c r="D75" s="1">
        <v>285</v>
      </c>
      <c r="E75" s="1" t="s">
        <v>64</v>
      </c>
      <c r="F75" s="1">
        <v>387</v>
      </c>
      <c r="G75" s="1" t="s">
        <v>94</v>
      </c>
      <c r="H75" s="2">
        <v>28.24</v>
      </c>
      <c r="I75" s="2">
        <v>706</v>
      </c>
      <c r="J75" s="10">
        <f t="shared" si="1"/>
        <v>1412</v>
      </c>
      <c r="K75" s="11">
        <f t="shared" si="3"/>
        <v>2</v>
      </c>
      <c r="L75" s="1">
        <v>3.4</v>
      </c>
      <c r="M75" s="1">
        <v>0.32</v>
      </c>
      <c r="N75" s="5">
        <v>2</v>
      </c>
      <c r="O75" s="1">
        <v>0</v>
      </c>
      <c r="P75" s="1">
        <v>0</v>
      </c>
      <c r="R75" s="1">
        <v>0</v>
      </c>
      <c r="S75" s="1">
        <v>0</v>
      </c>
      <c r="U75" s="1">
        <v>8</v>
      </c>
      <c r="V75" s="2">
        <v>2400.4</v>
      </c>
      <c r="W75" s="2">
        <v>225.92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33</v>
      </c>
      <c r="AD75" s="1">
        <v>8</v>
      </c>
      <c r="AE75" s="1">
        <v>26</v>
      </c>
      <c r="AF75" s="1">
        <v>44</v>
      </c>
      <c r="AG75" s="1">
        <v>8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>
      <c r="A76" s="1">
        <v>70984</v>
      </c>
      <c r="B76" s="1" t="s">
        <v>149</v>
      </c>
      <c r="C76" s="1">
        <v>5</v>
      </c>
      <c r="D76" s="1">
        <v>285</v>
      </c>
      <c r="E76" s="1" t="s">
        <v>64</v>
      </c>
      <c r="F76" s="1">
        <v>573</v>
      </c>
      <c r="G76" s="1" t="s">
        <v>87</v>
      </c>
      <c r="H76" s="2">
        <v>171.09</v>
      </c>
      <c r="I76" s="2">
        <v>855.45</v>
      </c>
      <c r="J76" s="10">
        <f t="shared" si="1"/>
        <v>4277.25</v>
      </c>
      <c r="K76" s="11">
        <f t="shared" si="3"/>
        <v>5</v>
      </c>
      <c r="L76" s="1">
        <v>2.7</v>
      </c>
      <c r="M76" s="1">
        <v>0</v>
      </c>
      <c r="N76" s="5">
        <v>5</v>
      </c>
      <c r="O76" s="1">
        <v>0</v>
      </c>
      <c r="P76" s="1">
        <v>0</v>
      </c>
      <c r="R76" s="1">
        <v>0</v>
      </c>
      <c r="S76" s="1">
        <v>0</v>
      </c>
      <c r="U76" s="1">
        <v>0</v>
      </c>
      <c r="V76" s="2">
        <v>2309.7199999999998</v>
      </c>
      <c r="W76" s="2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10</v>
      </c>
      <c r="AF76" s="1">
        <v>7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>
      <c r="A77" s="1">
        <v>70137</v>
      </c>
      <c r="B77" s="1" t="s">
        <v>152</v>
      </c>
      <c r="C77" s="1">
        <v>12</v>
      </c>
      <c r="D77" s="1">
        <v>285</v>
      </c>
      <c r="E77" s="1" t="s">
        <v>64</v>
      </c>
      <c r="F77" s="1">
        <v>567</v>
      </c>
      <c r="G77" s="1" t="s">
        <v>74</v>
      </c>
      <c r="H77" s="2">
        <v>78.930000000000007</v>
      </c>
      <c r="I77" s="2">
        <v>947.16</v>
      </c>
      <c r="J77" s="10">
        <f t="shared" si="1"/>
        <v>4735.8</v>
      </c>
      <c r="K77" s="11">
        <f t="shared" si="3"/>
        <v>5</v>
      </c>
      <c r="L77" s="1">
        <v>2.42</v>
      </c>
      <c r="M77" s="1">
        <v>6.67</v>
      </c>
      <c r="N77" s="5">
        <v>5</v>
      </c>
      <c r="O77" s="1">
        <v>0</v>
      </c>
      <c r="P77" s="1">
        <v>0</v>
      </c>
      <c r="R77" s="1">
        <v>0</v>
      </c>
      <c r="S77" s="1">
        <v>0</v>
      </c>
      <c r="U77" s="1">
        <v>0</v>
      </c>
      <c r="V77" s="2">
        <v>2288.9699999999998</v>
      </c>
      <c r="W77" s="2">
        <v>6314.4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7</v>
      </c>
      <c r="AD77" s="1">
        <v>3</v>
      </c>
      <c r="AE77" s="1">
        <v>20</v>
      </c>
      <c r="AF77" s="1">
        <v>1</v>
      </c>
      <c r="AG77" s="1">
        <v>80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>
      <c r="A78" s="1">
        <v>70013</v>
      </c>
      <c r="B78" s="1" t="s">
        <v>84</v>
      </c>
      <c r="C78" s="1">
        <v>5</v>
      </c>
      <c r="D78" s="1">
        <v>285</v>
      </c>
      <c r="E78" s="1" t="s">
        <v>64</v>
      </c>
      <c r="F78" s="1">
        <v>562</v>
      </c>
      <c r="G78" s="1" t="s">
        <v>65</v>
      </c>
      <c r="H78" s="2">
        <v>61.49</v>
      </c>
      <c r="I78" s="2">
        <v>307.45</v>
      </c>
      <c r="J78" s="10">
        <f t="shared" si="1"/>
        <v>1537.25</v>
      </c>
      <c r="K78" s="11">
        <f t="shared" si="3"/>
        <v>5</v>
      </c>
      <c r="L78" s="1">
        <v>7.4</v>
      </c>
      <c r="M78" s="1">
        <v>0</v>
      </c>
      <c r="N78" s="5">
        <v>5</v>
      </c>
      <c r="O78" s="1">
        <v>0</v>
      </c>
      <c r="P78" s="1">
        <v>0</v>
      </c>
      <c r="R78" s="1">
        <v>0</v>
      </c>
      <c r="S78" s="1">
        <v>0</v>
      </c>
      <c r="U78" s="1">
        <v>0</v>
      </c>
      <c r="V78" s="2">
        <v>2275.13</v>
      </c>
      <c r="W78" s="2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10</v>
      </c>
      <c r="AD78" s="1">
        <v>12</v>
      </c>
      <c r="AE78" s="1">
        <v>17</v>
      </c>
      <c r="AF78" s="1">
        <v>8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>
      <c r="A79" s="1">
        <v>70008</v>
      </c>
      <c r="B79" s="1" t="s">
        <v>213</v>
      </c>
      <c r="C79" s="1">
        <v>24</v>
      </c>
      <c r="D79" s="1">
        <v>285</v>
      </c>
      <c r="E79" s="1" t="s">
        <v>64</v>
      </c>
      <c r="F79" s="1">
        <v>558</v>
      </c>
      <c r="G79" s="1" t="s">
        <v>67</v>
      </c>
      <c r="H79" s="2">
        <v>39.53</v>
      </c>
      <c r="I79" s="2">
        <v>948.72</v>
      </c>
      <c r="J79" s="10">
        <f t="shared" si="1"/>
        <v>0</v>
      </c>
      <c r="K79" s="11">
        <f t="shared" si="3"/>
        <v>0</v>
      </c>
      <c r="L79" s="1">
        <v>2.4</v>
      </c>
      <c r="M79" s="1">
        <v>8</v>
      </c>
      <c r="N79" s="5">
        <v>0</v>
      </c>
      <c r="O79" s="1">
        <v>0</v>
      </c>
      <c r="P79" s="1">
        <v>0</v>
      </c>
      <c r="R79" s="1">
        <v>0</v>
      </c>
      <c r="S79" s="1">
        <v>0</v>
      </c>
      <c r="U79" s="1">
        <v>0</v>
      </c>
      <c r="V79" s="2">
        <v>2272.98</v>
      </c>
      <c r="W79" s="2">
        <v>7589.76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23</v>
      </c>
      <c r="AD79" s="1">
        <v>19</v>
      </c>
      <c r="AE79" s="1">
        <v>0</v>
      </c>
      <c r="AF79" s="1">
        <v>50</v>
      </c>
      <c r="AG79" s="1">
        <v>192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>
      <c r="A80" s="1">
        <v>70212</v>
      </c>
      <c r="B80" s="1" t="s">
        <v>230</v>
      </c>
      <c r="C80" s="1">
        <v>12</v>
      </c>
      <c r="D80" s="1">
        <v>285</v>
      </c>
      <c r="E80" s="1" t="s">
        <v>64</v>
      </c>
      <c r="F80" s="1">
        <v>285</v>
      </c>
      <c r="G80" s="1" t="s">
        <v>64</v>
      </c>
      <c r="H80" s="2">
        <v>49.1</v>
      </c>
      <c r="I80" s="2">
        <v>589.20000000000005</v>
      </c>
      <c r="J80" s="10">
        <f t="shared" si="1"/>
        <v>2946</v>
      </c>
      <c r="K80" s="11">
        <f t="shared" si="3"/>
        <v>5</v>
      </c>
      <c r="L80" s="1">
        <v>3.79</v>
      </c>
      <c r="M80" s="1">
        <v>5.58</v>
      </c>
      <c r="N80" s="5">
        <v>5</v>
      </c>
      <c r="O80" s="1">
        <v>0</v>
      </c>
      <c r="P80" s="1">
        <v>0</v>
      </c>
      <c r="R80" s="1">
        <v>0</v>
      </c>
      <c r="S80" s="1">
        <v>0</v>
      </c>
      <c r="U80" s="1">
        <v>0</v>
      </c>
      <c r="V80" s="2">
        <v>2234.0500000000002</v>
      </c>
      <c r="W80" s="2">
        <v>3289.7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6</v>
      </c>
      <c r="AD80" s="1">
        <v>2</v>
      </c>
      <c r="AE80" s="1">
        <v>21</v>
      </c>
      <c r="AF80" s="1">
        <v>35</v>
      </c>
      <c r="AG80" s="1">
        <v>67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>
      <c r="A81" s="1">
        <v>70163</v>
      </c>
      <c r="B81" s="1" t="s">
        <v>187</v>
      </c>
      <c r="C81" s="1">
        <v>18</v>
      </c>
      <c r="D81" s="1">
        <v>285</v>
      </c>
      <c r="E81" s="1" t="s">
        <v>64</v>
      </c>
      <c r="F81" s="1">
        <v>974</v>
      </c>
      <c r="G81" s="1" t="s">
        <v>110</v>
      </c>
      <c r="H81" s="2">
        <v>58.939900000000002</v>
      </c>
      <c r="I81" s="2">
        <v>1060.9182000000001</v>
      </c>
      <c r="J81" s="10">
        <f t="shared" si="1"/>
        <v>0</v>
      </c>
      <c r="K81" s="11">
        <f t="shared" si="3"/>
        <v>0</v>
      </c>
      <c r="L81" s="1">
        <v>2.08</v>
      </c>
      <c r="M81" s="1">
        <v>8.11</v>
      </c>
      <c r="N81" s="5">
        <v>0</v>
      </c>
      <c r="O81" s="1">
        <v>0</v>
      </c>
      <c r="P81" s="1">
        <v>0</v>
      </c>
      <c r="R81" s="1">
        <v>0</v>
      </c>
      <c r="S81" s="1">
        <v>0</v>
      </c>
      <c r="U81" s="1">
        <v>0</v>
      </c>
      <c r="V81" s="2">
        <v>2210.25</v>
      </c>
      <c r="W81" s="2">
        <v>8605.23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6</v>
      </c>
      <c r="AD81" s="1">
        <v>3</v>
      </c>
      <c r="AE81" s="1">
        <v>24</v>
      </c>
      <c r="AF81" s="1">
        <v>12</v>
      </c>
      <c r="AG81" s="1">
        <v>146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>
      <c r="A82" s="1">
        <v>70004</v>
      </c>
      <c r="B82" s="1" t="s">
        <v>211</v>
      </c>
      <c r="C82" s="1">
        <v>24</v>
      </c>
      <c r="D82" s="1">
        <v>285</v>
      </c>
      <c r="E82" s="1" t="s">
        <v>64</v>
      </c>
      <c r="F82" s="1">
        <v>557</v>
      </c>
      <c r="G82" s="1" t="s">
        <v>69</v>
      </c>
      <c r="H82" s="2">
        <v>51.12</v>
      </c>
      <c r="I82" s="2">
        <v>1226.8800000000001</v>
      </c>
      <c r="J82" s="10">
        <f t="shared" si="1"/>
        <v>2453.7600000000002</v>
      </c>
      <c r="K82" s="11">
        <f t="shared" si="3"/>
        <v>2</v>
      </c>
      <c r="L82" s="1">
        <v>1.79</v>
      </c>
      <c r="M82" s="1">
        <v>0</v>
      </c>
      <c r="N82" s="5">
        <v>2</v>
      </c>
      <c r="O82" s="1">
        <v>0</v>
      </c>
      <c r="P82" s="1">
        <v>0</v>
      </c>
      <c r="R82" s="1">
        <v>0</v>
      </c>
      <c r="S82" s="1">
        <v>0</v>
      </c>
      <c r="U82" s="1">
        <v>0</v>
      </c>
      <c r="V82" s="2">
        <v>2198.16</v>
      </c>
      <c r="W82" s="2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30</v>
      </c>
      <c r="AF82" s="1">
        <v>26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>
      <c r="A83" s="1">
        <v>70147</v>
      </c>
      <c r="B83" s="1" t="s">
        <v>232</v>
      </c>
      <c r="C83" s="1">
        <v>40</v>
      </c>
      <c r="D83" s="1">
        <v>285</v>
      </c>
      <c r="E83" s="1" t="s">
        <v>64</v>
      </c>
      <c r="F83" s="1">
        <v>974</v>
      </c>
      <c r="G83" s="1" t="s">
        <v>110</v>
      </c>
      <c r="H83" s="2">
        <v>30.79</v>
      </c>
      <c r="I83" s="2">
        <v>1231.5999999999999</v>
      </c>
      <c r="J83" s="10">
        <f t="shared" si="1"/>
        <v>2463.1999999999998</v>
      </c>
      <c r="K83" s="11">
        <f t="shared" si="3"/>
        <v>2</v>
      </c>
      <c r="L83" s="1">
        <v>1.78</v>
      </c>
      <c r="M83" s="1">
        <v>1.2</v>
      </c>
      <c r="N83" s="5">
        <v>2</v>
      </c>
      <c r="O83" s="1">
        <v>0</v>
      </c>
      <c r="P83" s="1">
        <v>0</v>
      </c>
      <c r="R83" s="1">
        <v>0</v>
      </c>
      <c r="S83" s="1">
        <v>0</v>
      </c>
      <c r="U83" s="1">
        <v>0</v>
      </c>
      <c r="V83" s="2">
        <v>2186.09</v>
      </c>
      <c r="W83" s="2">
        <v>1477.92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17</v>
      </c>
      <c r="AD83" s="1">
        <v>6</v>
      </c>
      <c r="AE83" s="1">
        <v>36</v>
      </c>
      <c r="AF83" s="1">
        <v>30</v>
      </c>
      <c r="AG83" s="1">
        <v>48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>
      <c r="A84" s="1">
        <v>70126</v>
      </c>
      <c r="B84" s="1" t="s">
        <v>168</v>
      </c>
      <c r="C84" s="1">
        <v>15</v>
      </c>
      <c r="D84" s="1">
        <v>285</v>
      </c>
      <c r="E84" s="1" t="s">
        <v>64</v>
      </c>
      <c r="F84" s="1">
        <v>570</v>
      </c>
      <c r="G84" s="1" t="s">
        <v>72</v>
      </c>
      <c r="H84" s="2">
        <v>56.71</v>
      </c>
      <c r="I84" s="2">
        <v>850.65</v>
      </c>
      <c r="J84" s="10">
        <f t="shared" si="1"/>
        <v>3402.6</v>
      </c>
      <c r="K84" s="11">
        <f t="shared" si="3"/>
        <v>4</v>
      </c>
      <c r="L84" s="1">
        <v>2.57</v>
      </c>
      <c r="M84" s="1">
        <v>0</v>
      </c>
      <c r="N84" s="5">
        <v>4</v>
      </c>
      <c r="O84" s="1">
        <v>0</v>
      </c>
      <c r="P84" s="1">
        <v>0</v>
      </c>
      <c r="R84" s="1">
        <v>0</v>
      </c>
      <c r="S84" s="1">
        <v>0</v>
      </c>
      <c r="U84" s="1">
        <v>0</v>
      </c>
      <c r="V84" s="2">
        <v>2183.34</v>
      </c>
      <c r="W84" s="2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33</v>
      </c>
      <c r="AF84" s="1">
        <v>11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>
      <c r="A85" s="1">
        <v>70253</v>
      </c>
      <c r="B85" s="1" t="s">
        <v>111</v>
      </c>
      <c r="C85" s="1">
        <v>12</v>
      </c>
      <c r="D85" s="1">
        <v>285</v>
      </c>
      <c r="E85" s="1" t="s">
        <v>64</v>
      </c>
      <c r="F85" s="1">
        <v>558</v>
      </c>
      <c r="G85" s="1" t="s">
        <v>67</v>
      </c>
      <c r="H85" s="2">
        <v>98.03</v>
      </c>
      <c r="I85" s="2">
        <v>1176.3599999999999</v>
      </c>
      <c r="J85" s="10">
        <f t="shared" si="1"/>
        <v>2352.7199999999998</v>
      </c>
      <c r="K85" s="11">
        <f t="shared" si="3"/>
        <v>2</v>
      </c>
      <c r="L85" s="1">
        <v>1.83</v>
      </c>
      <c r="M85" s="1">
        <v>0</v>
      </c>
      <c r="N85" s="5">
        <v>2</v>
      </c>
      <c r="O85" s="1">
        <v>0</v>
      </c>
      <c r="P85" s="1">
        <v>0</v>
      </c>
      <c r="R85" s="1">
        <v>0</v>
      </c>
      <c r="S85" s="1">
        <v>0</v>
      </c>
      <c r="U85" s="1">
        <v>0</v>
      </c>
      <c r="V85" s="2">
        <v>2156.66</v>
      </c>
      <c r="W85" s="2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8</v>
      </c>
      <c r="AF85" s="1">
        <v>28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>
      <c r="A86" s="1">
        <v>70124</v>
      </c>
      <c r="B86" s="1" t="s">
        <v>311</v>
      </c>
      <c r="C86" s="1">
        <v>72</v>
      </c>
      <c r="D86" s="1">
        <v>285</v>
      </c>
      <c r="E86" s="1" t="s">
        <v>64</v>
      </c>
      <c r="F86" s="1">
        <v>1</v>
      </c>
      <c r="G86" s="1" t="s">
        <v>312</v>
      </c>
      <c r="H86" s="2">
        <v>12.63</v>
      </c>
      <c r="I86" s="2">
        <v>909.36</v>
      </c>
      <c r="J86" s="10">
        <f t="shared" si="1"/>
        <v>0</v>
      </c>
      <c r="K86" s="11">
        <f t="shared" si="3"/>
        <v>0</v>
      </c>
      <c r="L86" s="1">
        <v>2.33</v>
      </c>
      <c r="M86" s="1">
        <v>-0.46</v>
      </c>
      <c r="N86" s="5">
        <v>0</v>
      </c>
      <c r="O86" s="1">
        <v>0</v>
      </c>
      <c r="P86" s="1">
        <v>0</v>
      </c>
      <c r="R86" s="1">
        <v>0</v>
      </c>
      <c r="S86" s="1">
        <v>0</v>
      </c>
      <c r="U86" s="1">
        <v>0</v>
      </c>
      <c r="V86" s="2">
        <v>2121.84</v>
      </c>
      <c r="W86" s="2">
        <v>-416.79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35</v>
      </c>
      <c r="AD86" s="1">
        <v>34</v>
      </c>
      <c r="AE86" s="1">
        <v>72</v>
      </c>
      <c r="AF86" s="1">
        <v>88</v>
      </c>
      <c r="AG86" s="1">
        <v>-33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>
      <c r="A87" s="1">
        <v>70112</v>
      </c>
      <c r="B87" s="1" t="s">
        <v>246</v>
      </c>
      <c r="C87" s="1">
        <v>18</v>
      </c>
      <c r="D87" s="1">
        <v>285</v>
      </c>
      <c r="E87" s="1" t="s">
        <v>64</v>
      </c>
      <c r="F87" s="1">
        <v>558</v>
      </c>
      <c r="G87" s="1" t="s">
        <v>67</v>
      </c>
      <c r="H87" s="2">
        <v>47.35</v>
      </c>
      <c r="I87" s="2">
        <v>852.3</v>
      </c>
      <c r="J87" s="10">
        <f t="shared" si="1"/>
        <v>1704.6</v>
      </c>
      <c r="K87" s="11">
        <f t="shared" si="3"/>
        <v>2</v>
      </c>
      <c r="L87" s="1">
        <v>2.44</v>
      </c>
      <c r="M87" s="1">
        <v>0</v>
      </c>
      <c r="N87" s="5">
        <v>2</v>
      </c>
      <c r="O87" s="1">
        <v>0</v>
      </c>
      <c r="P87" s="1">
        <v>0</v>
      </c>
      <c r="R87" s="1">
        <v>0</v>
      </c>
      <c r="S87" s="1">
        <v>0</v>
      </c>
      <c r="U87" s="1">
        <v>0</v>
      </c>
      <c r="V87" s="2">
        <v>2083.4</v>
      </c>
      <c r="W87" s="2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26</v>
      </c>
      <c r="AF87" s="1">
        <v>36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>
      <c r="A88" s="1">
        <v>70306</v>
      </c>
      <c r="B88" s="1" t="s">
        <v>204</v>
      </c>
      <c r="C88" s="1">
        <v>16</v>
      </c>
      <c r="D88" s="1">
        <v>285</v>
      </c>
      <c r="E88" s="1" t="s">
        <v>64</v>
      </c>
      <c r="F88" s="1">
        <v>558</v>
      </c>
      <c r="G88" s="1" t="s">
        <v>67</v>
      </c>
      <c r="H88" s="2">
        <v>81.209999999999994</v>
      </c>
      <c r="I88" s="2">
        <v>1299.3599999999999</v>
      </c>
      <c r="J88" s="10">
        <f t="shared" si="1"/>
        <v>2598.7199999999998</v>
      </c>
      <c r="K88" s="11">
        <f t="shared" si="3"/>
        <v>2</v>
      </c>
      <c r="L88" s="1">
        <v>1.59</v>
      </c>
      <c r="M88" s="1">
        <v>0.56000000000000005</v>
      </c>
      <c r="N88" s="5">
        <v>2</v>
      </c>
      <c r="O88" s="1">
        <v>0</v>
      </c>
      <c r="P88" s="1">
        <v>0</v>
      </c>
      <c r="R88" s="1">
        <v>0</v>
      </c>
      <c r="S88" s="1">
        <v>0</v>
      </c>
      <c r="U88" s="1">
        <v>0</v>
      </c>
      <c r="V88" s="2">
        <v>2070.86</v>
      </c>
      <c r="W88" s="2">
        <v>730.89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12</v>
      </c>
      <c r="AD88" s="1">
        <v>9</v>
      </c>
      <c r="AE88" s="1">
        <v>0</v>
      </c>
      <c r="AF88" s="1">
        <v>18</v>
      </c>
      <c r="AG88" s="1">
        <v>9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>
      <c r="A89" s="1">
        <v>70085</v>
      </c>
      <c r="B89" s="1" t="s">
        <v>153</v>
      </c>
      <c r="C89" s="1">
        <v>12</v>
      </c>
      <c r="D89" s="1">
        <v>285</v>
      </c>
      <c r="E89" s="1" t="s">
        <v>64</v>
      </c>
      <c r="F89" s="1">
        <v>573</v>
      </c>
      <c r="G89" s="1" t="s">
        <v>87</v>
      </c>
      <c r="H89" s="2">
        <v>77.58</v>
      </c>
      <c r="I89" s="2">
        <v>930.96</v>
      </c>
      <c r="J89" s="10">
        <f t="shared" si="1"/>
        <v>1861.92</v>
      </c>
      <c r="K89" s="11">
        <f t="shared" si="3"/>
        <v>2</v>
      </c>
      <c r="L89" s="1">
        <v>2.21</v>
      </c>
      <c r="M89" s="1">
        <v>0.57999999999999996</v>
      </c>
      <c r="N89" s="5">
        <v>2</v>
      </c>
      <c r="O89" s="1">
        <v>0</v>
      </c>
      <c r="P89" s="1">
        <v>0</v>
      </c>
      <c r="R89" s="1">
        <v>0</v>
      </c>
      <c r="S89" s="1">
        <v>0</v>
      </c>
      <c r="U89" s="1">
        <v>0</v>
      </c>
      <c r="V89" s="2">
        <v>2055.87</v>
      </c>
      <c r="W89" s="2">
        <v>543.05999999999995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7</v>
      </c>
      <c r="AD89" s="1">
        <v>4</v>
      </c>
      <c r="AE89" s="1">
        <v>13</v>
      </c>
      <c r="AF89" s="1">
        <v>9</v>
      </c>
      <c r="AG89" s="1">
        <v>7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>
      <c r="A90" s="1">
        <v>75000</v>
      </c>
      <c r="B90" s="1" t="s">
        <v>156</v>
      </c>
      <c r="C90" s="1">
        <v>25</v>
      </c>
      <c r="D90" s="1">
        <v>285</v>
      </c>
      <c r="E90" s="1" t="s">
        <v>64</v>
      </c>
      <c r="F90" s="1">
        <v>285</v>
      </c>
      <c r="G90" s="1" t="s">
        <v>64</v>
      </c>
      <c r="H90" s="2">
        <v>32.270000000000003</v>
      </c>
      <c r="I90" s="2">
        <v>806.75</v>
      </c>
      <c r="J90" s="10">
        <f t="shared" si="1"/>
        <v>1613.5</v>
      </c>
      <c r="K90" s="11">
        <f t="shared" si="3"/>
        <v>2</v>
      </c>
      <c r="L90" s="1">
        <v>2.52</v>
      </c>
      <c r="M90" s="1">
        <v>1.32</v>
      </c>
      <c r="N90" s="5">
        <v>2</v>
      </c>
      <c r="O90" s="1">
        <v>0</v>
      </c>
      <c r="P90" s="1">
        <v>0</v>
      </c>
      <c r="R90" s="1">
        <v>0</v>
      </c>
      <c r="S90" s="1">
        <v>0</v>
      </c>
      <c r="U90" s="1">
        <v>0</v>
      </c>
      <c r="V90" s="2">
        <v>2033.01</v>
      </c>
      <c r="W90" s="2">
        <v>1064.9100000000001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21</v>
      </c>
      <c r="AD90" s="1">
        <v>12</v>
      </c>
      <c r="AE90" s="1">
        <v>24</v>
      </c>
      <c r="AF90" s="1">
        <v>24</v>
      </c>
      <c r="AG90" s="1">
        <v>33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>
      <c r="A91" s="1">
        <v>70503</v>
      </c>
      <c r="B91" s="1" t="s">
        <v>219</v>
      </c>
      <c r="C91" s="1">
        <v>32</v>
      </c>
      <c r="D91" s="1">
        <v>285</v>
      </c>
      <c r="E91" s="1" t="s">
        <v>64</v>
      </c>
      <c r="F91" s="1">
        <v>573</v>
      </c>
      <c r="G91" s="1" t="s">
        <v>87</v>
      </c>
      <c r="H91" s="2">
        <v>33.270000000000003</v>
      </c>
      <c r="I91" s="2">
        <v>1064.6400000000001</v>
      </c>
      <c r="J91" s="10">
        <f t="shared" si="1"/>
        <v>2129.2800000000002</v>
      </c>
      <c r="K91" s="11">
        <f t="shared" si="3"/>
        <v>2</v>
      </c>
      <c r="L91" s="1">
        <v>1.88</v>
      </c>
      <c r="M91" s="1">
        <v>0</v>
      </c>
      <c r="N91" s="5">
        <v>2</v>
      </c>
      <c r="O91" s="1">
        <v>0</v>
      </c>
      <c r="P91" s="1">
        <v>0</v>
      </c>
      <c r="R91" s="1">
        <v>0</v>
      </c>
      <c r="S91" s="1">
        <v>0</v>
      </c>
      <c r="U91" s="1">
        <v>0</v>
      </c>
      <c r="V91" s="2">
        <v>1996.2</v>
      </c>
      <c r="W91" s="2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11</v>
      </c>
      <c r="AD91" s="1">
        <v>9</v>
      </c>
      <c r="AE91" s="1">
        <v>22</v>
      </c>
      <c r="AF91" s="1">
        <v>45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>
      <c r="A92" s="1">
        <v>70011</v>
      </c>
      <c r="B92" s="1" t="s">
        <v>101</v>
      </c>
      <c r="C92" s="1">
        <v>15</v>
      </c>
      <c r="D92" s="1">
        <v>285</v>
      </c>
      <c r="E92" s="1" t="s">
        <v>64</v>
      </c>
      <c r="F92" s="1">
        <v>562</v>
      </c>
      <c r="G92" s="1" t="s">
        <v>65</v>
      </c>
      <c r="H92" s="2">
        <v>28.82</v>
      </c>
      <c r="I92" s="2">
        <v>432.3</v>
      </c>
      <c r="J92" s="10">
        <f t="shared" si="1"/>
        <v>2161.5</v>
      </c>
      <c r="K92" s="11">
        <f t="shared" si="3"/>
        <v>5</v>
      </c>
      <c r="L92" s="1">
        <v>4.57</v>
      </c>
      <c r="M92" s="1">
        <v>3.4</v>
      </c>
      <c r="N92" s="5">
        <v>5</v>
      </c>
      <c r="O92" s="1">
        <v>0</v>
      </c>
      <c r="P92" s="1">
        <v>0</v>
      </c>
      <c r="R92" s="1">
        <v>0</v>
      </c>
      <c r="S92" s="1">
        <v>0</v>
      </c>
      <c r="U92" s="1">
        <v>0</v>
      </c>
      <c r="V92" s="2">
        <v>1974.17</v>
      </c>
      <c r="W92" s="2">
        <v>1469.82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11</v>
      </c>
      <c r="AD92" s="1">
        <v>13</v>
      </c>
      <c r="AE92" s="1">
        <v>26</v>
      </c>
      <c r="AF92" s="1">
        <v>50</v>
      </c>
      <c r="AG92" s="1">
        <v>51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>
      <c r="A93" s="1">
        <v>70259</v>
      </c>
      <c r="B93" s="1" t="s">
        <v>155</v>
      </c>
      <c r="C93" s="1">
        <v>24</v>
      </c>
      <c r="D93" s="1">
        <v>285</v>
      </c>
      <c r="E93" s="1" t="s">
        <v>64</v>
      </c>
      <c r="F93" s="1">
        <v>974</v>
      </c>
      <c r="G93" s="1" t="s">
        <v>110</v>
      </c>
      <c r="H93" s="2">
        <v>35.979999999999997</v>
      </c>
      <c r="I93" s="2">
        <v>863.52</v>
      </c>
      <c r="J93" s="10">
        <f t="shared" si="1"/>
        <v>1727.04</v>
      </c>
      <c r="K93" s="11">
        <f t="shared" si="3"/>
        <v>2</v>
      </c>
      <c r="L93" s="1">
        <v>2.21</v>
      </c>
      <c r="M93" s="1">
        <v>0.21</v>
      </c>
      <c r="N93" s="5">
        <v>2</v>
      </c>
      <c r="O93" s="1">
        <v>0</v>
      </c>
      <c r="P93" s="1">
        <v>0</v>
      </c>
      <c r="R93" s="1">
        <v>0</v>
      </c>
      <c r="S93" s="1">
        <v>0</v>
      </c>
      <c r="U93" s="1">
        <v>0</v>
      </c>
      <c r="V93" s="2">
        <v>1906.94</v>
      </c>
      <c r="W93" s="2">
        <v>179.9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3</v>
      </c>
      <c r="AD93" s="1">
        <v>5</v>
      </c>
      <c r="AE93" s="1">
        <v>34</v>
      </c>
      <c r="AF93" s="1">
        <v>27</v>
      </c>
      <c r="AG93" s="1">
        <v>5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>
      <c r="A94" s="1">
        <v>70110</v>
      </c>
      <c r="B94" s="1" t="s">
        <v>235</v>
      </c>
      <c r="C94" s="1">
        <v>18</v>
      </c>
      <c r="D94" s="1">
        <v>285</v>
      </c>
      <c r="E94" s="1" t="s">
        <v>64</v>
      </c>
      <c r="F94" s="1">
        <v>567</v>
      </c>
      <c r="G94" s="1" t="s">
        <v>74</v>
      </c>
      <c r="H94" s="2">
        <v>51.52</v>
      </c>
      <c r="I94" s="2">
        <v>927.36</v>
      </c>
      <c r="J94" s="10">
        <f t="shared" si="1"/>
        <v>1854.72</v>
      </c>
      <c r="K94" s="11">
        <f t="shared" si="3"/>
        <v>2</v>
      </c>
      <c r="L94" s="1">
        <v>2.06</v>
      </c>
      <c r="M94" s="1">
        <v>1.5</v>
      </c>
      <c r="N94" s="5">
        <v>2</v>
      </c>
      <c r="O94" s="1">
        <v>0</v>
      </c>
      <c r="P94" s="1">
        <v>0</v>
      </c>
      <c r="R94" s="1">
        <v>0</v>
      </c>
      <c r="S94" s="1">
        <v>0</v>
      </c>
      <c r="U94" s="1">
        <v>0</v>
      </c>
      <c r="V94" s="2">
        <v>1906.24</v>
      </c>
      <c r="W94" s="2">
        <v>1391.04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3</v>
      </c>
      <c r="AD94" s="1">
        <v>7</v>
      </c>
      <c r="AE94" s="1">
        <v>19</v>
      </c>
      <c r="AF94" s="1">
        <v>23</v>
      </c>
      <c r="AG94" s="1">
        <v>27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>
      <c r="A95" s="1">
        <v>70148</v>
      </c>
      <c r="B95" s="1" t="s">
        <v>210</v>
      </c>
      <c r="C95" s="1">
        <v>20</v>
      </c>
      <c r="D95" s="1">
        <v>285</v>
      </c>
      <c r="E95" s="1" t="s">
        <v>64</v>
      </c>
      <c r="F95" s="1">
        <v>974</v>
      </c>
      <c r="G95" s="1" t="s">
        <v>110</v>
      </c>
      <c r="H95" s="2">
        <v>50.08</v>
      </c>
      <c r="I95" s="2">
        <v>1001.6</v>
      </c>
      <c r="J95" s="10">
        <f t="shared" si="1"/>
        <v>2003.2</v>
      </c>
      <c r="K95" s="11">
        <f t="shared" si="3"/>
        <v>2</v>
      </c>
      <c r="L95" s="1">
        <v>1.88</v>
      </c>
      <c r="M95" s="1">
        <v>1.95</v>
      </c>
      <c r="N95" s="5">
        <v>2</v>
      </c>
      <c r="O95" s="1">
        <v>0</v>
      </c>
      <c r="P95" s="1">
        <v>0</v>
      </c>
      <c r="R95" s="1">
        <v>0</v>
      </c>
      <c r="S95" s="1">
        <v>0</v>
      </c>
      <c r="U95" s="1">
        <v>0</v>
      </c>
      <c r="V95" s="2">
        <v>1878</v>
      </c>
      <c r="W95" s="2">
        <v>1953.12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3</v>
      </c>
      <c r="AD95" s="1">
        <v>1</v>
      </c>
      <c r="AE95" s="1">
        <v>27</v>
      </c>
      <c r="AF95" s="1">
        <v>14</v>
      </c>
      <c r="AG95" s="1">
        <v>39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>
      <c r="A96" s="1">
        <v>70233</v>
      </c>
      <c r="B96" s="1" t="s">
        <v>216</v>
      </c>
      <c r="C96" s="1">
        <v>12</v>
      </c>
      <c r="D96" s="1">
        <v>285</v>
      </c>
      <c r="E96" s="1" t="s">
        <v>64</v>
      </c>
      <c r="F96" s="1">
        <v>557</v>
      </c>
      <c r="G96" s="1" t="s">
        <v>69</v>
      </c>
      <c r="H96" s="2">
        <v>77.78</v>
      </c>
      <c r="I96" s="2">
        <v>933.36</v>
      </c>
      <c r="J96" s="10">
        <f t="shared" si="1"/>
        <v>0</v>
      </c>
      <c r="K96" s="11">
        <f t="shared" si="3"/>
        <v>0</v>
      </c>
      <c r="L96" s="1">
        <v>2</v>
      </c>
      <c r="M96" s="1">
        <v>7.17</v>
      </c>
      <c r="N96" s="5">
        <v>0</v>
      </c>
      <c r="O96" s="1">
        <v>0</v>
      </c>
      <c r="P96" s="1">
        <v>0</v>
      </c>
      <c r="R96" s="1">
        <v>0</v>
      </c>
      <c r="S96" s="1">
        <v>0</v>
      </c>
      <c r="U96" s="1">
        <v>0</v>
      </c>
      <c r="V96" s="2">
        <v>1866.72</v>
      </c>
      <c r="W96" s="2">
        <v>6689.08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4</v>
      </c>
      <c r="AD96" s="1">
        <v>1</v>
      </c>
      <c r="AE96" s="1">
        <v>13</v>
      </c>
      <c r="AF96" s="1">
        <v>13</v>
      </c>
      <c r="AG96" s="1">
        <v>86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>
      <c r="A97" s="1">
        <v>70979</v>
      </c>
      <c r="B97" s="1" t="s">
        <v>354</v>
      </c>
      <c r="C97" s="1">
        <v>16</v>
      </c>
      <c r="D97" s="1">
        <v>285</v>
      </c>
      <c r="E97" s="1" t="s">
        <v>64</v>
      </c>
      <c r="F97" s="1">
        <v>1</v>
      </c>
      <c r="G97" s="1" t="s">
        <v>312</v>
      </c>
      <c r="H97" s="2">
        <v>14.07</v>
      </c>
      <c r="I97" s="2">
        <v>225.12</v>
      </c>
      <c r="J97" s="10">
        <f t="shared" si="1"/>
        <v>0</v>
      </c>
      <c r="K97" s="11">
        <f t="shared" si="3"/>
        <v>0</v>
      </c>
      <c r="L97" s="1">
        <v>8.25</v>
      </c>
      <c r="M97" s="1">
        <v>1.62</v>
      </c>
      <c r="N97" s="5">
        <v>0</v>
      </c>
      <c r="O97" s="1">
        <v>0</v>
      </c>
      <c r="P97" s="1">
        <v>0</v>
      </c>
      <c r="R97" s="1">
        <v>0</v>
      </c>
      <c r="S97" s="1">
        <v>0</v>
      </c>
      <c r="U97" s="1">
        <v>0</v>
      </c>
      <c r="V97" s="2">
        <v>1857.24</v>
      </c>
      <c r="W97" s="2">
        <v>365.82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18</v>
      </c>
      <c r="AD97" s="1">
        <v>9</v>
      </c>
      <c r="AE97" s="1">
        <v>86</v>
      </c>
      <c r="AF97" s="1">
        <v>47</v>
      </c>
      <c r="AG97" s="1">
        <v>26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>
      <c r="A98" s="1">
        <v>70045</v>
      </c>
      <c r="B98" s="1" t="s">
        <v>209</v>
      </c>
      <c r="C98" s="1">
        <v>16</v>
      </c>
      <c r="D98" s="1">
        <v>285</v>
      </c>
      <c r="E98" s="1" t="s">
        <v>64</v>
      </c>
      <c r="F98" s="1">
        <v>387</v>
      </c>
      <c r="G98" s="1" t="s">
        <v>94</v>
      </c>
      <c r="H98" s="2">
        <v>45.31</v>
      </c>
      <c r="I98" s="2">
        <v>724.96</v>
      </c>
      <c r="J98" s="10">
        <f t="shared" si="1"/>
        <v>3624.8</v>
      </c>
      <c r="K98" s="11">
        <f t="shared" si="3"/>
        <v>5</v>
      </c>
      <c r="L98" s="1">
        <v>2.5299999999999998</v>
      </c>
      <c r="M98" s="1">
        <v>3.62</v>
      </c>
      <c r="N98" s="5">
        <v>5</v>
      </c>
      <c r="O98" s="1">
        <v>0</v>
      </c>
      <c r="P98" s="1">
        <v>0</v>
      </c>
      <c r="R98" s="1">
        <v>0</v>
      </c>
      <c r="S98" s="1">
        <v>0</v>
      </c>
      <c r="U98" s="1">
        <v>0</v>
      </c>
      <c r="V98" s="2">
        <v>1835.06</v>
      </c>
      <c r="W98" s="2">
        <v>2627.98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10</v>
      </c>
      <c r="AD98" s="1">
        <v>3</v>
      </c>
      <c r="AE98" s="1">
        <v>21</v>
      </c>
      <c r="AF98" s="1">
        <v>16</v>
      </c>
      <c r="AG98" s="1">
        <v>58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>
      <c r="A99" s="1">
        <v>70275</v>
      </c>
      <c r="B99" s="1" t="s">
        <v>161</v>
      </c>
      <c r="C99" s="1">
        <v>32</v>
      </c>
      <c r="D99" s="1">
        <v>285</v>
      </c>
      <c r="E99" s="1" t="s">
        <v>64</v>
      </c>
      <c r="F99" s="1">
        <v>573</v>
      </c>
      <c r="G99" s="1" t="s">
        <v>87</v>
      </c>
      <c r="H99" s="2">
        <v>33.270000000000003</v>
      </c>
      <c r="I99" s="2">
        <v>1064.6400000000001</v>
      </c>
      <c r="J99" s="10">
        <f t="shared" si="1"/>
        <v>2129.2800000000002</v>
      </c>
      <c r="K99" s="11">
        <f t="shared" si="3"/>
        <v>2</v>
      </c>
      <c r="L99" s="1">
        <v>1.72</v>
      </c>
      <c r="M99" s="1">
        <v>7.25</v>
      </c>
      <c r="N99" s="5">
        <v>2</v>
      </c>
      <c r="O99" s="1">
        <v>0</v>
      </c>
      <c r="P99" s="1">
        <v>0</v>
      </c>
      <c r="R99" s="1">
        <v>0</v>
      </c>
      <c r="S99" s="1">
        <v>0</v>
      </c>
      <c r="U99" s="1">
        <v>0</v>
      </c>
      <c r="V99" s="2">
        <v>1829.85</v>
      </c>
      <c r="W99" s="2">
        <v>7718.64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44</v>
      </c>
      <c r="AD99" s="1">
        <v>22</v>
      </c>
      <c r="AE99" s="1">
        <v>0</v>
      </c>
      <c r="AF99" s="1">
        <v>0</v>
      </c>
      <c r="AG99" s="1">
        <v>232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>
      <c r="A100" s="1">
        <v>70235</v>
      </c>
      <c r="B100" s="1" t="s">
        <v>274</v>
      </c>
      <c r="C100" s="1">
        <v>20</v>
      </c>
      <c r="D100" s="1">
        <v>285</v>
      </c>
      <c r="E100" s="1" t="s">
        <v>64</v>
      </c>
      <c r="F100" s="1">
        <v>558</v>
      </c>
      <c r="G100" s="1" t="s">
        <v>67</v>
      </c>
      <c r="H100" s="2">
        <v>63.65</v>
      </c>
      <c r="I100" s="2">
        <v>1273</v>
      </c>
      <c r="J100" s="10">
        <f t="shared" si="1"/>
        <v>5092</v>
      </c>
      <c r="K100" s="11">
        <f t="shared" si="3"/>
        <v>4</v>
      </c>
      <c r="L100" s="1">
        <v>1.4</v>
      </c>
      <c r="M100" s="1">
        <v>0</v>
      </c>
      <c r="N100" s="5">
        <v>4</v>
      </c>
      <c r="O100" s="1">
        <v>0</v>
      </c>
      <c r="P100" s="1">
        <v>0</v>
      </c>
      <c r="R100" s="1">
        <v>0</v>
      </c>
      <c r="S100" s="1">
        <v>0</v>
      </c>
      <c r="U100" s="1">
        <v>0</v>
      </c>
      <c r="V100" s="2">
        <v>1782.2</v>
      </c>
      <c r="W100" s="2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16</v>
      </c>
      <c r="AF100" s="1">
        <v>24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>
      <c r="A101" s="1">
        <v>70006</v>
      </c>
      <c r="B101" s="1" t="s">
        <v>88</v>
      </c>
      <c r="C101" s="1">
        <v>1</v>
      </c>
      <c r="D101" s="1">
        <v>285</v>
      </c>
      <c r="E101" s="1" t="s">
        <v>64</v>
      </c>
      <c r="F101" s="1">
        <v>570</v>
      </c>
      <c r="G101" s="1" t="s">
        <v>72</v>
      </c>
      <c r="H101" s="2">
        <v>888.50220000000002</v>
      </c>
      <c r="I101" s="2">
        <v>888.50220000000002</v>
      </c>
      <c r="J101" s="10">
        <f t="shared" si="1"/>
        <v>0</v>
      </c>
      <c r="K101" s="4">
        <v>0</v>
      </c>
      <c r="L101" s="1">
        <v>2</v>
      </c>
      <c r="M101" s="1">
        <v>15</v>
      </c>
      <c r="N101" s="5">
        <v>10</v>
      </c>
      <c r="O101" s="1">
        <v>0</v>
      </c>
      <c r="P101" s="1">
        <v>0</v>
      </c>
      <c r="R101" s="1">
        <v>0</v>
      </c>
      <c r="S101" s="1">
        <v>0</v>
      </c>
      <c r="U101" s="1">
        <v>238</v>
      </c>
      <c r="V101" s="2">
        <v>1777</v>
      </c>
      <c r="W101" s="2">
        <v>13327.53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1</v>
      </c>
      <c r="AD101" s="1">
        <v>2</v>
      </c>
      <c r="AE101" s="1">
        <v>0</v>
      </c>
      <c r="AF101" s="1">
        <v>0</v>
      </c>
      <c r="AG101" s="1">
        <v>15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>
      <c r="A102" s="1">
        <v>70009</v>
      </c>
      <c r="B102" s="1" t="s">
        <v>184</v>
      </c>
      <c r="C102" s="1">
        <v>24</v>
      </c>
      <c r="D102" s="1">
        <v>285</v>
      </c>
      <c r="E102" s="1" t="s">
        <v>64</v>
      </c>
      <c r="F102" s="1">
        <v>558</v>
      </c>
      <c r="G102" s="1" t="s">
        <v>67</v>
      </c>
      <c r="H102" s="2">
        <v>37.83</v>
      </c>
      <c r="I102" s="2">
        <v>907.92</v>
      </c>
      <c r="J102" s="10">
        <f t="shared" si="1"/>
        <v>1815.84</v>
      </c>
      <c r="K102" s="11">
        <f t="shared" ref="K102:K235" si="4">SUM(N102)</f>
        <v>2</v>
      </c>
      <c r="L102" s="1">
        <v>1.94</v>
      </c>
      <c r="M102" s="1">
        <v>0.12</v>
      </c>
      <c r="N102" s="5">
        <v>2</v>
      </c>
      <c r="O102" s="1">
        <v>0</v>
      </c>
      <c r="P102" s="1">
        <v>0</v>
      </c>
      <c r="R102" s="1">
        <v>0</v>
      </c>
      <c r="S102" s="1">
        <v>0</v>
      </c>
      <c r="U102" s="1">
        <v>0</v>
      </c>
      <c r="V102" s="2">
        <v>1759.1</v>
      </c>
      <c r="W102" s="2">
        <v>113.49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10</v>
      </c>
      <c r="AD102" s="1">
        <v>5</v>
      </c>
      <c r="AE102" s="1">
        <v>21</v>
      </c>
      <c r="AF102" s="1">
        <v>26</v>
      </c>
      <c r="AG102" s="1">
        <v>3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>
      <c r="A103" s="1">
        <v>70083</v>
      </c>
      <c r="B103" s="1" t="s">
        <v>119</v>
      </c>
      <c r="C103" s="1">
        <v>25</v>
      </c>
      <c r="D103" s="1">
        <v>285</v>
      </c>
      <c r="E103" s="1" t="s">
        <v>64</v>
      </c>
      <c r="F103" s="1">
        <v>35</v>
      </c>
      <c r="G103" s="1" t="s">
        <v>76</v>
      </c>
      <c r="H103" s="2">
        <v>43.6325</v>
      </c>
      <c r="I103" s="2">
        <v>1090.8125</v>
      </c>
      <c r="J103" s="10">
        <f t="shared" si="1"/>
        <v>2181.625</v>
      </c>
      <c r="K103" s="11">
        <f t="shared" si="4"/>
        <v>2</v>
      </c>
      <c r="L103" s="1">
        <v>1.58</v>
      </c>
      <c r="M103" s="1">
        <v>1.04</v>
      </c>
      <c r="N103" s="5">
        <v>2</v>
      </c>
      <c r="O103" s="1">
        <v>0</v>
      </c>
      <c r="P103" s="1">
        <v>0</v>
      </c>
      <c r="R103" s="1">
        <v>0</v>
      </c>
      <c r="S103" s="1">
        <v>0</v>
      </c>
      <c r="U103" s="1">
        <v>0</v>
      </c>
      <c r="V103" s="2">
        <v>1723.48</v>
      </c>
      <c r="W103" s="2">
        <v>1134.44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8</v>
      </c>
      <c r="AD103" s="1">
        <v>0</v>
      </c>
      <c r="AE103" s="1">
        <v>18</v>
      </c>
      <c r="AF103" s="1">
        <v>27</v>
      </c>
      <c r="AG103" s="1">
        <v>26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>
      <c r="A104" s="1">
        <v>70093</v>
      </c>
      <c r="B104" s="1" t="s">
        <v>144</v>
      </c>
      <c r="C104" s="1">
        <v>16</v>
      </c>
      <c r="D104" s="1">
        <v>285</v>
      </c>
      <c r="E104" s="1" t="s">
        <v>64</v>
      </c>
      <c r="F104" s="1">
        <v>573</v>
      </c>
      <c r="G104" s="1" t="s">
        <v>87</v>
      </c>
      <c r="H104" s="2">
        <v>61.95</v>
      </c>
      <c r="I104" s="2">
        <v>991.2</v>
      </c>
      <c r="J104" s="10">
        <f t="shared" si="1"/>
        <v>1982.4</v>
      </c>
      <c r="K104" s="11">
        <f t="shared" si="4"/>
        <v>2</v>
      </c>
      <c r="L104" s="1">
        <v>1.72</v>
      </c>
      <c r="M104" s="1">
        <v>0</v>
      </c>
      <c r="N104" s="5">
        <v>2</v>
      </c>
      <c r="O104" s="1">
        <v>0</v>
      </c>
      <c r="P104" s="1">
        <v>0</v>
      </c>
      <c r="R104" s="1">
        <v>0</v>
      </c>
      <c r="S104" s="1">
        <v>0</v>
      </c>
      <c r="U104" s="1">
        <v>0</v>
      </c>
      <c r="V104" s="2">
        <v>1703.62</v>
      </c>
      <c r="W104" s="2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16</v>
      </c>
      <c r="AF104" s="1">
        <v>23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>
      <c r="A105" s="1">
        <v>70136</v>
      </c>
      <c r="B105" s="1" t="s">
        <v>272</v>
      </c>
      <c r="C105" s="1">
        <v>24</v>
      </c>
      <c r="D105" s="1">
        <v>285</v>
      </c>
      <c r="E105" s="1" t="s">
        <v>64</v>
      </c>
      <c r="F105" s="1">
        <v>570</v>
      </c>
      <c r="G105" s="1" t="s">
        <v>72</v>
      </c>
      <c r="H105" s="2">
        <v>36.869999999999997</v>
      </c>
      <c r="I105" s="2">
        <v>884.88</v>
      </c>
      <c r="J105" s="10">
        <f t="shared" si="1"/>
        <v>1769.76</v>
      </c>
      <c r="K105" s="11">
        <f t="shared" si="4"/>
        <v>2</v>
      </c>
      <c r="L105" s="1">
        <v>1.9</v>
      </c>
      <c r="M105" s="1">
        <v>0</v>
      </c>
      <c r="N105" s="5">
        <v>2</v>
      </c>
      <c r="O105" s="1">
        <v>0</v>
      </c>
      <c r="P105" s="1">
        <v>0</v>
      </c>
      <c r="R105" s="1">
        <v>0</v>
      </c>
      <c r="S105" s="1">
        <v>0</v>
      </c>
      <c r="U105" s="1">
        <v>0</v>
      </c>
      <c r="V105" s="2">
        <v>1677.58</v>
      </c>
      <c r="W105" s="2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40</v>
      </c>
      <c r="AF105" s="1">
        <v>11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>
      <c r="A106" s="1">
        <v>70116</v>
      </c>
      <c r="B106" s="1" t="s">
        <v>120</v>
      </c>
      <c r="C106" s="1">
        <v>24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29.31</v>
      </c>
      <c r="I106" s="2">
        <v>703.44</v>
      </c>
      <c r="J106" s="10">
        <f t="shared" si="1"/>
        <v>1406.88</v>
      </c>
      <c r="K106" s="11">
        <f t="shared" si="4"/>
        <v>2</v>
      </c>
      <c r="L106" s="1">
        <v>2.38</v>
      </c>
      <c r="M106" s="1">
        <v>5.83</v>
      </c>
      <c r="N106" s="5">
        <v>2</v>
      </c>
      <c r="O106" s="1">
        <v>0</v>
      </c>
      <c r="P106" s="1">
        <v>0</v>
      </c>
      <c r="R106" s="1">
        <v>0</v>
      </c>
      <c r="S106" s="1">
        <v>0</v>
      </c>
      <c r="U106" s="1">
        <v>0</v>
      </c>
      <c r="V106" s="2">
        <v>1670.67</v>
      </c>
      <c r="W106" s="2">
        <v>4103.3999999999996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27</v>
      </c>
      <c r="AD106" s="1">
        <v>13</v>
      </c>
      <c r="AE106" s="1">
        <v>0</v>
      </c>
      <c r="AF106" s="1">
        <v>47</v>
      </c>
      <c r="AG106" s="1">
        <v>140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>
      <c r="A107" s="1">
        <v>70164</v>
      </c>
      <c r="B107" s="1" t="s">
        <v>225</v>
      </c>
      <c r="C107" s="1">
        <v>24</v>
      </c>
      <c r="D107" s="1">
        <v>285</v>
      </c>
      <c r="E107" s="1" t="s">
        <v>64</v>
      </c>
      <c r="F107" s="1">
        <v>558</v>
      </c>
      <c r="G107" s="1" t="s">
        <v>67</v>
      </c>
      <c r="H107" s="2">
        <v>39.53</v>
      </c>
      <c r="I107" s="2">
        <v>948.72</v>
      </c>
      <c r="J107" s="10">
        <f t="shared" si="1"/>
        <v>1897.44</v>
      </c>
      <c r="K107" s="11">
        <f t="shared" si="4"/>
        <v>2</v>
      </c>
      <c r="L107" s="1">
        <v>1.73</v>
      </c>
      <c r="M107" s="1">
        <v>1.08</v>
      </c>
      <c r="N107" s="5">
        <v>2</v>
      </c>
      <c r="O107" s="1">
        <v>0</v>
      </c>
      <c r="P107" s="1">
        <v>0</v>
      </c>
      <c r="R107" s="1">
        <v>0</v>
      </c>
      <c r="S107" s="1">
        <v>0</v>
      </c>
      <c r="U107" s="1">
        <v>0</v>
      </c>
      <c r="V107" s="2">
        <v>1640.5</v>
      </c>
      <c r="W107" s="2">
        <v>1027.78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4</v>
      </c>
      <c r="AD107" s="1">
        <v>3</v>
      </c>
      <c r="AE107" s="1">
        <v>17</v>
      </c>
      <c r="AF107" s="1">
        <v>38</v>
      </c>
      <c r="AG107" s="1">
        <v>26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>
      <c r="A108" s="1">
        <v>70129</v>
      </c>
      <c r="B108" s="1" t="s">
        <v>142</v>
      </c>
      <c r="C108" s="1">
        <v>16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47.85</v>
      </c>
      <c r="I108" s="2">
        <v>765.6</v>
      </c>
      <c r="J108" s="10">
        <f t="shared" si="1"/>
        <v>0</v>
      </c>
      <c r="K108" s="11">
        <f t="shared" si="4"/>
        <v>0</v>
      </c>
      <c r="L108" s="1">
        <v>2.12</v>
      </c>
      <c r="M108" s="1">
        <v>0</v>
      </c>
      <c r="N108" s="5">
        <v>0</v>
      </c>
      <c r="O108" s="1">
        <v>0</v>
      </c>
      <c r="P108" s="1">
        <v>0</v>
      </c>
      <c r="R108" s="1">
        <v>0</v>
      </c>
      <c r="S108" s="1">
        <v>0</v>
      </c>
      <c r="U108" s="1">
        <v>0</v>
      </c>
      <c r="V108" s="2">
        <v>1626.9</v>
      </c>
      <c r="W108" s="2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20</v>
      </c>
      <c r="AF108" s="1">
        <v>28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>
      <c r="A109" s="1">
        <v>70272</v>
      </c>
      <c r="B109" s="1" t="s">
        <v>207</v>
      </c>
      <c r="C109" s="1">
        <v>20</v>
      </c>
      <c r="D109" s="1">
        <v>285</v>
      </c>
      <c r="E109" s="1" t="s">
        <v>64</v>
      </c>
      <c r="F109" s="1">
        <v>35</v>
      </c>
      <c r="G109" s="1" t="s">
        <v>76</v>
      </c>
      <c r="H109" s="2">
        <v>28.89</v>
      </c>
      <c r="I109" s="2">
        <v>577.79999999999995</v>
      </c>
      <c r="J109" s="10">
        <f t="shared" si="1"/>
        <v>2889</v>
      </c>
      <c r="K109" s="11">
        <f t="shared" si="4"/>
        <v>5</v>
      </c>
      <c r="L109" s="1">
        <v>2.8</v>
      </c>
      <c r="M109" s="1">
        <v>2</v>
      </c>
      <c r="N109" s="5">
        <v>5</v>
      </c>
      <c r="O109" s="1">
        <v>0</v>
      </c>
      <c r="P109" s="1">
        <v>0</v>
      </c>
      <c r="R109" s="1">
        <v>0</v>
      </c>
      <c r="S109" s="1">
        <v>0</v>
      </c>
      <c r="U109" s="1">
        <v>0</v>
      </c>
      <c r="V109" s="2">
        <v>1617.84</v>
      </c>
      <c r="W109" s="2">
        <v>1155.5999999999999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23</v>
      </c>
      <c r="AD109" s="1">
        <v>14</v>
      </c>
      <c r="AE109" s="1">
        <v>0</v>
      </c>
      <c r="AF109" s="1">
        <v>52</v>
      </c>
      <c r="AG109" s="1">
        <v>40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>
      <c r="A110" s="1">
        <v>70054</v>
      </c>
      <c r="B110" s="1" t="s">
        <v>260</v>
      </c>
      <c r="C110" s="1">
        <v>16</v>
      </c>
      <c r="D110" s="1">
        <v>285</v>
      </c>
      <c r="E110" s="1" t="s">
        <v>64</v>
      </c>
      <c r="F110" s="1">
        <v>387</v>
      </c>
      <c r="G110" s="1" t="s">
        <v>94</v>
      </c>
      <c r="H110" s="2">
        <v>45.31</v>
      </c>
      <c r="I110" s="2">
        <v>724.96</v>
      </c>
      <c r="J110" s="10">
        <f t="shared" si="1"/>
        <v>0</v>
      </c>
      <c r="K110" s="11">
        <f t="shared" si="4"/>
        <v>0</v>
      </c>
      <c r="L110" s="1">
        <v>2.16</v>
      </c>
      <c r="M110" s="1">
        <v>11.5</v>
      </c>
      <c r="N110" s="5">
        <v>0</v>
      </c>
      <c r="O110" s="1">
        <v>0</v>
      </c>
      <c r="P110" s="1">
        <v>0</v>
      </c>
      <c r="R110" s="1">
        <v>0</v>
      </c>
      <c r="S110" s="1">
        <v>0</v>
      </c>
      <c r="U110" s="1">
        <v>0</v>
      </c>
      <c r="V110" s="2">
        <v>1563.2</v>
      </c>
      <c r="W110" s="2">
        <v>8337.0400000000009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3</v>
      </c>
      <c r="AD110" s="1">
        <v>4</v>
      </c>
      <c r="AE110" s="1">
        <v>13</v>
      </c>
      <c r="AF110" s="1">
        <v>33</v>
      </c>
      <c r="AG110" s="1">
        <v>184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>
      <c r="A111" s="1">
        <v>70139</v>
      </c>
      <c r="B111" s="1" t="s">
        <v>259</v>
      </c>
      <c r="C111" s="1">
        <v>15</v>
      </c>
      <c r="D111" s="1">
        <v>285</v>
      </c>
      <c r="E111" s="1" t="s">
        <v>64</v>
      </c>
      <c r="F111" s="1">
        <v>562</v>
      </c>
      <c r="G111" s="1" t="s">
        <v>65</v>
      </c>
      <c r="H111" s="2">
        <v>28.82</v>
      </c>
      <c r="I111" s="2">
        <v>432.3</v>
      </c>
      <c r="J111" s="10">
        <f t="shared" si="1"/>
        <v>2161.5</v>
      </c>
      <c r="K111" s="11">
        <f t="shared" si="4"/>
        <v>5</v>
      </c>
      <c r="L111" s="1">
        <v>3.53</v>
      </c>
      <c r="M111" s="1">
        <v>0</v>
      </c>
      <c r="N111" s="5">
        <v>5</v>
      </c>
      <c r="O111" s="1">
        <v>0</v>
      </c>
      <c r="P111" s="1">
        <v>0</v>
      </c>
      <c r="R111" s="1">
        <v>0</v>
      </c>
      <c r="S111" s="1">
        <v>0</v>
      </c>
      <c r="U111" s="1">
        <v>0</v>
      </c>
      <c r="V111" s="2">
        <v>1527.46</v>
      </c>
      <c r="W111" s="2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45</v>
      </c>
      <c r="AF111" s="1">
        <v>16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>
      <c r="A112" s="1">
        <v>70105</v>
      </c>
      <c r="B112" s="1" t="s">
        <v>307</v>
      </c>
      <c r="C112" s="1">
        <v>4</v>
      </c>
      <c r="D112" s="1">
        <v>285</v>
      </c>
      <c r="E112" s="1" t="s">
        <v>64</v>
      </c>
      <c r="F112" s="1">
        <v>570</v>
      </c>
      <c r="G112" s="1" t="s">
        <v>72</v>
      </c>
      <c r="H112" s="2">
        <v>201.48</v>
      </c>
      <c r="I112" s="2">
        <v>805.92</v>
      </c>
      <c r="J112" s="10">
        <f t="shared" si="1"/>
        <v>4029.6</v>
      </c>
      <c r="K112" s="11">
        <f t="shared" si="4"/>
        <v>5</v>
      </c>
      <c r="L112" s="1">
        <v>1.88</v>
      </c>
      <c r="M112" s="1">
        <v>0</v>
      </c>
      <c r="N112" s="5">
        <v>5</v>
      </c>
      <c r="O112" s="1">
        <v>0</v>
      </c>
      <c r="P112" s="1">
        <v>0</v>
      </c>
      <c r="R112" s="1">
        <v>0</v>
      </c>
      <c r="S112" s="1">
        <v>0</v>
      </c>
      <c r="U112" s="1">
        <v>0</v>
      </c>
      <c r="V112" s="2">
        <v>1511.1</v>
      </c>
      <c r="W112" s="2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6</v>
      </c>
      <c r="AF112" s="1">
        <v>3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>
      <c r="A113" s="1">
        <v>70084</v>
      </c>
      <c r="B113" s="1" t="s">
        <v>135</v>
      </c>
      <c r="C113" s="1">
        <v>12</v>
      </c>
      <c r="D113" s="1">
        <v>285</v>
      </c>
      <c r="E113" s="1" t="s">
        <v>64</v>
      </c>
      <c r="F113" s="1">
        <v>35</v>
      </c>
      <c r="G113" s="1" t="s">
        <v>76</v>
      </c>
      <c r="H113" s="2">
        <v>65.12</v>
      </c>
      <c r="I113" s="2">
        <v>781.44</v>
      </c>
      <c r="J113" s="10">
        <f t="shared" si="1"/>
        <v>0</v>
      </c>
      <c r="K113" s="11">
        <f t="shared" si="4"/>
        <v>0</v>
      </c>
      <c r="L113" s="1">
        <v>1.92</v>
      </c>
      <c r="M113" s="1">
        <v>2.75</v>
      </c>
      <c r="N113" s="5">
        <v>0</v>
      </c>
      <c r="O113" s="1">
        <v>0</v>
      </c>
      <c r="P113" s="1">
        <v>0</v>
      </c>
      <c r="R113" s="1">
        <v>0</v>
      </c>
      <c r="S113" s="1">
        <v>0</v>
      </c>
      <c r="U113" s="1">
        <v>0</v>
      </c>
      <c r="V113" s="2">
        <v>1497.76</v>
      </c>
      <c r="W113" s="2">
        <v>2148.96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10</v>
      </c>
      <c r="AD113" s="1">
        <v>2</v>
      </c>
      <c r="AE113" s="1">
        <v>12</v>
      </c>
      <c r="AF113" s="1">
        <v>0</v>
      </c>
      <c r="AG113" s="1">
        <v>33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>
      <c r="A114" s="1">
        <v>70080</v>
      </c>
      <c r="B114" s="1" t="s">
        <v>159</v>
      </c>
      <c r="C114" s="1">
        <v>12</v>
      </c>
      <c r="D114" s="1">
        <v>285</v>
      </c>
      <c r="E114" s="1" t="s">
        <v>64</v>
      </c>
      <c r="F114" s="1">
        <v>35</v>
      </c>
      <c r="G114" s="1" t="s">
        <v>76</v>
      </c>
      <c r="H114" s="2">
        <v>74.31</v>
      </c>
      <c r="I114" s="2">
        <v>891.72</v>
      </c>
      <c r="J114" s="10">
        <f t="shared" si="1"/>
        <v>0</v>
      </c>
      <c r="K114" s="11">
        <f t="shared" si="4"/>
        <v>0</v>
      </c>
      <c r="L114" s="1">
        <v>1.62</v>
      </c>
      <c r="M114" s="1">
        <v>3.42</v>
      </c>
      <c r="N114" s="5">
        <v>0</v>
      </c>
      <c r="O114" s="1">
        <v>0</v>
      </c>
      <c r="P114" s="1">
        <v>0</v>
      </c>
      <c r="R114" s="1">
        <v>0</v>
      </c>
      <c r="S114" s="1">
        <v>0</v>
      </c>
      <c r="U114" s="1">
        <v>0</v>
      </c>
      <c r="V114" s="2">
        <v>1449.04</v>
      </c>
      <c r="W114" s="2">
        <v>3046.71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1</v>
      </c>
      <c r="AD114" s="1">
        <v>7</v>
      </c>
      <c r="AE114" s="1">
        <v>12</v>
      </c>
      <c r="AF114" s="1">
        <v>6</v>
      </c>
      <c r="AG114" s="1">
        <v>41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>
      <c r="A115" s="1">
        <v>70040</v>
      </c>
      <c r="B115" s="1" t="s">
        <v>121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42.5</v>
      </c>
      <c r="I115" s="2">
        <v>1062.5</v>
      </c>
      <c r="J115" s="10">
        <f t="shared" si="1"/>
        <v>2125</v>
      </c>
      <c r="K115" s="11">
        <f t="shared" si="4"/>
        <v>2</v>
      </c>
      <c r="L115" s="1">
        <v>1.36</v>
      </c>
      <c r="M115" s="1">
        <v>0</v>
      </c>
      <c r="N115" s="5">
        <v>2</v>
      </c>
      <c r="O115" s="1">
        <v>0</v>
      </c>
      <c r="P115" s="1">
        <v>0</v>
      </c>
      <c r="R115" s="1">
        <v>0</v>
      </c>
      <c r="S115" s="1">
        <v>0</v>
      </c>
      <c r="U115" s="1">
        <v>0</v>
      </c>
      <c r="V115" s="2">
        <v>1445</v>
      </c>
      <c r="W115" s="2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23</v>
      </c>
      <c r="AF115" s="1">
        <v>22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>
      <c r="A116" s="1">
        <v>70149</v>
      </c>
      <c r="B116" s="1" t="s">
        <v>130</v>
      </c>
      <c r="C116" s="1">
        <v>24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33.04</v>
      </c>
      <c r="I116" s="2">
        <v>792.96</v>
      </c>
      <c r="J116" s="10">
        <f t="shared" si="1"/>
        <v>0</v>
      </c>
      <c r="K116" s="11">
        <f t="shared" si="4"/>
        <v>0</v>
      </c>
      <c r="L116" s="1">
        <v>1.79</v>
      </c>
      <c r="M116" s="1">
        <v>0</v>
      </c>
      <c r="N116" s="5">
        <v>0</v>
      </c>
      <c r="O116" s="1">
        <v>0</v>
      </c>
      <c r="P116" s="1">
        <v>0</v>
      </c>
      <c r="R116" s="1">
        <v>0</v>
      </c>
      <c r="S116" s="1">
        <v>0</v>
      </c>
      <c r="U116" s="1">
        <v>0</v>
      </c>
      <c r="V116" s="2">
        <v>1420.72</v>
      </c>
      <c r="W116" s="2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40</v>
      </c>
      <c r="AF116" s="1">
        <v>6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>
      <c r="A117" s="1">
        <v>70016</v>
      </c>
      <c r="B117" s="1" t="s">
        <v>128</v>
      </c>
      <c r="C117" s="1">
        <v>5</v>
      </c>
      <c r="D117" s="1">
        <v>285</v>
      </c>
      <c r="E117" s="1" t="s">
        <v>64</v>
      </c>
      <c r="F117" s="1">
        <v>562</v>
      </c>
      <c r="G117" s="1" t="s">
        <v>65</v>
      </c>
      <c r="H117" s="2">
        <v>61.49</v>
      </c>
      <c r="I117" s="2">
        <v>307.45</v>
      </c>
      <c r="J117" s="10">
        <f t="shared" si="1"/>
        <v>1537.25</v>
      </c>
      <c r="K117" s="11">
        <f t="shared" si="4"/>
        <v>5</v>
      </c>
      <c r="L117" s="1">
        <v>4.5999999999999996</v>
      </c>
      <c r="M117" s="1">
        <v>0</v>
      </c>
      <c r="N117" s="5">
        <v>5</v>
      </c>
      <c r="O117" s="1">
        <v>0</v>
      </c>
      <c r="P117" s="1">
        <v>0</v>
      </c>
      <c r="R117" s="1">
        <v>0</v>
      </c>
      <c r="S117" s="1">
        <v>0</v>
      </c>
      <c r="U117" s="1">
        <v>0</v>
      </c>
      <c r="V117" s="2">
        <v>1414.27</v>
      </c>
      <c r="W117" s="2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18</v>
      </c>
      <c r="AF117" s="1">
        <v>10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>
      <c r="A118" s="1">
        <v>70020</v>
      </c>
      <c r="B118" s="1" t="s">
        <v>170</v>
      </c>
      <c r="C118" s="1">
        <v>12</v>
      </c>
      <c r="D118" s="1">
        <v>285</v>
      </c>
      <c r="E118" s="1" t="s">
        <v>64</v>
      </c>
      <c r="F118" s="1">
        <v>558</v>
      </c>
      <c r="G118" s="1" t="s">
        <v>67</v>
      </c>
      <c r="H118" s="2">
        <v>77.97</v>
      </c>
      <c r="I118" s="2">
        <v>935.64</v>
      </c>
      <c r="J118" s="10">
        <f t="shared" si="1"/>
        <v>1871.28</v>
      </c>
      <c r="K118" s="11">
        <f t="shared" si="4"/>
        <v>2</v>
      </c>
      <c r="L118" s="1">
        <v>1.5</v>
      </c>
      <c r="M118" s="1">
        <v>0</v>
      </c>
      <c r="N118" s="5">
        <v>2</v>
      </c>
      <c r="O118" s="1">
        <v>0</v>
      </c>
      <c r="P118" s="1">
        <v>0</v>
      </c>
      <c r="R118" s="1">
        <v>0</v>
      </c>
      <c r="S118" s="1">
        <v>0</v>
      </c>
      <c r="U118" s="1">
        <v>0</v>
      </c>
      <c r="V118" s="2">
        <v>1403.46</v>
      </c>
      <c r="W118" s="2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18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>
      <c r="A119" s="1">
        <v>70118</v>
      </c>
      <c r="B119" s="1" t="s">
        <v>310</v>
      </c>
      <c r="C119" s="1">
        <v>25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74.86</v>
      </c>
      <c r="I119" s="2">
        <v>1871.5</v>
      </c>
      <c r="J119" s="10">
        <f t="shared" si="1"/>
        <v>3743</v>
      </c>
      <c r="K119" s="11">
        <f t="shared" si="4"/>
        <v>2</v>
      </c>
      <c r="L119" s="1">
        <v>0.74</v>
      </c>
      <c r="M119" s="1">
        <v>0</v>
      </c>
      <c r="N119" s="5">
        <v>2</v>
      </c>
      <c r="O119" s="1">
        <v>0</v>
      </c>
      <c r="P119" s="1">
        <v>0</v>
      </c>
      <c r="R119" s="1">
        <v>0</v>
      </c>
      <c r="S119" s="1">
        <v>0</v>
      </c>
      <c r="U119" s="1">
        <v>0</v>
      </c>
      <c r="V119" s="2">
        <v>1384.91</v>
      </c>
      <c r="W119" s="2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16</v>
      </c>
      <c r="AF119" s="1">
        <v>5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>
      <c r="A120" s="1">
        <v>70049</v>
      </c>
      <c r="B120" s="1" t="s">
        <v>302</v>
      </c>
      <c r="C120" s="1">
        <v>18</v>
      </c>
      <c r="D120" s="1">
        <v>285</v>
      </c>
      <c r="E120" s="1" t="s">
        <v>64</v>
      </c>
      <c r="F120" s="1">
        <v>558</v>
      </c>
      <c r="G120" s="1" t="s">
        <v>67</v>
      </c>
      <c r="H120" s="2">
        <v>45.62</v>
      </c>
      <c r="I120" s="2">
        <v>821.16</v>
      </c>
      <c r="J120" s="10">
        <f t="shared" si="1"/>
        <v>1642.32</v>
      </c>
      <c r="K120" s="11">
        <f t="shared" si="4"/>
        <v>2</v>
      </c>
      <c r="L120" s="1">
        <v>1.64</v>
      </c>
      <c r="M120" s="1">
        <v>2.17</v>
      </c>
      <c r="N120" s="5">
        <v>2</v>
      </c>
      <c r="O120" s="1">
        <v>0</v>
      </c>
      <c r="P120" s="1">
        <v>0</v>
      </c>
      <c r="R120" s="1">
        <v>0</v>
      </c>
      <c r="S120" s="1">
        <v>0</v>
      </c>
      <c r="U120" s="1">
        <v>0</v>
      </c>
      <c r="V120" s="2">
        <v>1345.79</v>
      </c>
      <c r="W120" s="2">
        <v>1779.18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5</v>
      </c>
      <c r="AD120" s="1">
        <v>3</v>
      </c>
      <c r="AE120" s="1">
        <v>6</v>
      </c>
      <c r="AF120" s="1">
        <v>34</v>
      </c>
      <c r="AG120" s="1">
        <v>39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>
      <c r="A121" s="1">
        <v>70018</v>
      </c>
      <c r="B121" s="1" t="s">
        <v>238</v>
      </c>
      <c r="C121" s="1">
        <v>20</v>
      </c>
      <c r="D121" s="1">
        <v>285</v>
      </c>
      <c r="E121" s="1" t="s">
        <v>64</v>
      </c>
      <c r="F121" s="1">
        <v>573</v>
      </c>
      <c r="G121" s="1" t="s">
        <v>87</v>
      </c>
      <c r="H121" s="2">
        <v>50.37</v>
      </c>
      <c r="I121" s="2">
        <v>1007.4</v>
      </c>
      <c r="J121" s="10">
        <f t="shared" si="1"/>
        <v>0</v>
      </c>
      <c r="K121" s="11">
        <f t="shared" si="4"/>
        <v>0</v>
      </c>
      <c r="L121" s="1">
        <v>1.32</v>
      </c>
      <c r="M121" s="1">
        <v>0</v>
      </c>
      <c r="N121" s="5">
        <v>0</v>
      </c>
      <c r="O121" s="1">
        <v>0</v>
      </c>
      <c r="P121" s="1">
        <v>0</v>
      </c>
      <c r="R121" s="1">
        <v>0</v>
      </c>
      <c r="S121" s="1">
        <v>0</v>
      </c>
      <c r="U121" s="1">
        <v>0</v>
      </c>
      <c r="V121" s="2">
        <v>1334.8</v>
      </c>
      <c r="W121" s="2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4</v>
      </c>
      <c r="AE121" s="1">
        <v>14</v>
      </c>
      <c r="AF121" s="1">
        <v>21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>
      <c r="A122" s="1">
        <v>70119</v>
      </c>
      <c r="B122" s="1" t="s">
        <v>264</v>
      </c>
      <c r="C122" s="1">
        <v>16</v>
      </c>
      <c r="D122" s="1">
        <v>285</v>
      </c>
      <c r="E122" s="1" t="s">
        <v>64</v>
      </c>
      <c r="F122" s="1">
        <v>573</v>
      </c>
      <c r="G122" s="1" t="s">
        <v>87</v>
      </c>
      <c r="H122" s="2">
        <v>61.95</v>
      </c>
      <c r="I122" s="2">
        <v>991.2</v>
      </c>
      <c r="J122" s="10">
        <f t="shared" si="1"/>
        <v>0</v>
      </c>
      <c r="K122" s="11">
        <f t="shared" si="4"/>
        <v>0</v>
      </c>
      <c r="L122" s="1">
        <v>1.34</v>
      </c>
      <c r="M122" s="1">
        <v>0</v>
      </c>
      <c r="N122" s="5">
        <v>0</v>
      </c>
      <c r="O122" s="1">
        <v>0</v>
      </c>
      <c r="P122" s="1">
        <v>0</v>
      </c>
      <c r="R122" s="1">
        <v>0</v>
      </c>
      <c r="S122" s="1">
        <v>0</v>
      </c>
      <c r="U122" s="1">
        <v>0</v>
      </c>
      <c r="V122" s="2">
        <v>1331.92</v>
      </c>
      <c r="W122" s="2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4</v>
      </c>
      <c r="AD122" s="1">
        <v>10</v>
      </c>
      <c r="AE122" s="1">
        <v>12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>
      <c r="A123" s="1">
        <v>70010</v>
      </c>
      <c r="B123" s="1" t="s">
        <v>178</v>
      </c>
      <c r="C123" s="1">
        <v>15</v>
      </c>
      <c r="D123" s="1">
        <v>285</v>
      </c>
      <c r="E123" s="1" t="s">
        <v>64</v>
      </c>
      <c r="F123" s="1">
        <v>562</v>
      </c>
      <c r="G123" s="1" t="s">
        <v>65</v>
      </c>
      <c r="H123" s="2">
        <v>28.82</v>
      </c>
      <c r="I123" s="2">
        <v>432.3</v>
      </c>
      <c r="J123" s="10">
        <f t="shared" si="1"/>
        <v>2161.5</v>
      </c>
      <c r="K123" s="11">
        <f t="shared" si="4"/>
        <v>5</v>
      </c>
      <c r="L123" s="1">
        <v>3.07</v>
      </c>
      <c r="M123" s="1">
        <v>0</v>
      </c>
      <c r="N123" s="5">
        <v>5</v>
      </c>
      <c r="O123" s="1">
        <v>0</v>
      </c>
      <c r="P123" s="1">
        <v>0</v>
      </c>
      <c r="R123" s="1">
        <v>0</v>
      </c>
      <c r="S123" s="1">
        <v>0</v>
      </c>
      <c r="U123" s="1">
        <v>0</v>
      </c>
      <c r="V123" s="2">
        <v>1325.72</v>
      </c>
      <c r="W123" s="2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23</v>
      </c>
      <c r="AF123" s="1">
        <v>46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>
      <c r="A124" s="1">
        <v>70092</v>
      </c>
      <c r="B124" s="1" t="s">
        <v>195</v>
      </c>
      <c r="C124" s="1">
        <v>32</v>
      </c>
      <c r="D124" s="1">
        <v>285</v>
      </c>
      <c r="E124" s="1" t="s">
        <v>64</v>
      </c>
      <c r="F124" s="1">
        <v>573</v>
      </c>
      <c r="G124" s="1" t="s">
        <v>87</v>
      </c>
      <c r="H124" s="2">
        <v>33.270000000000003</v>
      </c>
      <c r="I124" s="2">
        <v>1064.6400000000001</v>
      </c>
      <c r="J124" s="10">
        <f t="shared" si="1"/>
        <v>0</v>
      </c>
      <c r="K124" s="11">
        <f t="shared" si="4"/>
        <v>0</v>
      </c>
      <c r="L124" s="1">
        <v>1.23</v>
      </c>
      <c r="M124" s="1">
        <v>0</v>
      </c>
      <c r="N124" s="5">
        <v>0</v>
      </c>
      <c r="O124" s="1">
        <v>0</v>
      </c>
      <c r="P124" s="1">
        <v>0</v>
      </c>
      <c r="R124" s="1">
        <v>0</v>
      </c>
      <c r="S124" s="1">
        <v>0</v>
      </c>
      <c r="U124" s="1">
        <v>0</v>
      </c>
      <c r="V124" s="2">
        <v>1314.17</v>
      </c>
      <c r="W124" s="2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39</v>
      </c>
      <c r="AF124" s="1">
        <v>1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>
      <c r="A125" s="1">
        <v>70120</v>
      </c>
      <c r="B125" s="1" t="s">
        <v>189</v>
      </c>
      <c r="C125" s="1">
        <v>24</v>
      </c>
      <c r="D125" s="1">
        <v>285</v>
      </c>
      <c r="E125" s="1" t="s">
        <v>64</v>
      </c>
      <c r="F125" s="1">
        <v>570</v>
      </c>
      <c r="G125" s="1" t="s">
        <v>72</v>
      </c>
      <c r="H125" s="2">
        <v>36</v>
      </c>
      <c r="I125" s="2">
        <v>864</v>
      </c>
      <c r="J125" s="10">
        <f t="shared" si="1"/>
        <v>4320</v>
      </c>
      <c r="K125" s="11">
        <f t="shared" si="4"/>
        <v>5</v>
      </c>
      <c r="L125" s="1">
        <v>1.52</v>
      </c>
      <c r="M125" s="1">
        <v>0</v>
      </c>
      <c r="N125" s="5">
        <v>5</v>
      </c>
      <c r="O125" s="1">
        <v>0</v>
      </c>
      <c r="P125" s="1">
        <v>0</v>
      </c>
      <c r="R125" s="1">
        <v>0</v>
      </c>
      <c r="S125" s="1">
        <v>0</v>
      </c>
      <c r="U125" s="1">
        <v>0</v>
      </c>
      <c r="V125" s="2">
        <v>1314</v>
      </c>
      <c r="W125" s="2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24</v>
      </c>
      <c r="AF125" s="1">
        <v>24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>
      <c r="A126" s="1">
        <v>70169</v>
      </c>
      <c r="B126" s="1" t="s">
        <v>137</v>
      </c>
      <c r="C126" s="1">
        <v>15</v>
      </c>
      <c r="D126" s="1">
        <v>285</v>
      </c>
      <c r="E126" s="1" t="s">
        <v>64</v>
      </c>
      <c r="F126" s="1">
        <v>562</v>
      </c>
      <c r="G126" s="1" t="s">
        <v>65</v>
      </c>
      <c r="H126" s="2">
        <v>30.07</v>
      </c>
      <c r="I126" s="2">
        <v>451.05</v>
      </c>
      <c r="J126" s="10">
        <f t="shared" si="1"/>
        <v>2255.25</v>
      </c>
      <c r="K126" s="11">
        <f t="shared" si="4"/>
        <v>5</v>
      </c>
      <c r="L126" s="1">
        <v>2.9</v>
      </c>
      <c r="M126" s="1">
        <v>6.07</v>
      </c>
      <c r="N126" s="5">
        <v>5</v>
      </c>
      <c r="O126" s="1">
        <v>0</v>
      </c>
      <c r="P126" s="1">
        <v>0</v>
      </c>
      <c r="R126" s="1">
        <v>0</v>
      </c>
      <c r="S126" s="1">
        <v>0</v>
      </c>
      <c r="U126" s="1">
        <v>0</v>
      </c>
      <c r="V126" s="2">
        <v>1308.04</v>
      </c>
      <c r="W126" s="2">
        <v>2736.37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11</v>
      </c>
      <c r="AD126" s="1">
        <v>5</v>
      </c>
      <c r="AE126" s="1">
        <v>15</v>
      </c>
      <c r="AF126" s="1">
        <v>30</v>
      </c>
      <c r="AG126" s="1">
        <v>91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>
      <c r="A127" s="1">
        <v>70161</v>
      </c>
      <c r="B127" s="1" t="s">
        <v>289</v>
      </c>
      <c r="C127" s="1">
        <v>16</v>
      </c>
      <c r="D127" s="1">
        <v>285</v>
      </c>
      <c r="E127" s="1" t="s">
        <v>64</v>
      </c>
      <c r="F127" s="1">
        <v>567</v>
      </c>
      <c r="G127" s="1" t="s">
        <v>74</v>
      </c>
      <c r="H127" s="2">
        <v>54.11</v>
      </c>
      <c r="I127" s="2">
        <v>865.76</v>
      </c>
      <c r="J127" s="10">
        <f t="shared" si="1"/>
        <v>1731.52</v>
      </c>
      <c r="K127" s="11">
        <f t="shared" si="4"/>
        <v>2</v>
      </c>
      <c r="L127" s="1">
        <v>1.47</v>
      </c>
      <c r="M127" s="1">
        <v>1.19</v>
      </c>
      <c r="N127" s="5">
        <v>2</v>
      </c>
      <c r="O127" s="1">
        <v>0</v>
      </c>
      <c r="P127" s="1">
        <v>0</v>
      </c>
      <c r="R127" s="1">
        <v>0</v>
      </c>
      <c r="S127" s="1">
        <v>0</v>
      </c>
      <c r="U127" s="1">
        <v>0</v>
      </c>
      <c r="V127" s="2">
        <v>1271.58</v>
      </c>
      <c r="W127" s="2">
        <v>1028.0899999999999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3</v>
      </c>
      <c r="AD127" s="1">
        <v>4</v>
      </c>
      <c r="AE127" s="1">
        <v>13</v>
      </c>
      <c r="AF127" s="1">
        <v>11</v>
      </c>
      <c r="AG127" s="1">
        <v>19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>
      <c r="A128" s="1">
        <v>70017</v>
      </c>
      <c r="B128" s="1" t="s">
        <v>253</v>
      </c>
      <c r="C128" s="1">
        <v>20</v>
      </c>
      <c r="D128" s="1">
        <v>285</v>
      </c>
      <c r="E128" s="1" t="s">
        <v>64</v>
      </c>
      <c r="F128" s="1">
        <v>562</v>
      </c>
      <c r="G128" s="1" t="s">
        <v>65</v>
      </c>
      <c r="H128" s="2">
        <v>78.930000000000007</v>
      </c>
      <c r="I128" s="2">
        <v>1578.6</v>
      </c>
      <c r="J128" s="10">
        <f t="shared" si="1"/>
        <v>3157.2</v>
      </c>
      <c r="K128" s="11">
        <f t="shared" si="4"/>
        <v>2</v>
      </c>
      <c r="L128" s="1">
        <v>0.8</v>
      </c>
      <c r="M128" s="1">
        <v>2.8</v>
      </c>
      <c r="N128" s="5">
        <v>2</v>
      </c>
      <c r="O128" s="1">
        <v>0</v>
      </c>
      <c r="P128" s="1">
        <v>0</v>
      </c>
      <c r="R128" s="1">
        <v>0</v>
      </c>
      <c r="S128" s="1">
        <v>0</v>
      </c>
      <c r="U128" s="1">
        <v>0</v>
      </c>
      <c r="V128" s="2">
        <v>1262.8800000000001</v>
      </c>
      <c r="W128" s="2">
        <v>4420.08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6</v>
      </c>
      <c r="AD128" s="1">
        <v>0</v>
      </c>
      <c r="AE128" s="1">
        <v>0</v>
      </c>
      <c r="AF128" s="1">
        <v>20</v>
      </c>
      <c r="AG128" s="1">
        <v>56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>
      <c r="A129" s="1">
        <v>70364</v>
      </c>
      <c r="B129" s="1" t="s">
        <v>212</v>
      </c>
      <c r="C129" s="1">
        <v>10</v>
      </c>
      <c r="D129" s="1">
        <v>285</v>
      </c>
      <c r="E129" s="1" t="s">
        <v>64</v>
      </c>
      <c r="F129" s="1">
        <v>285</v>
      </c>
      <c r="G129" s="1" t="s">
        <v>64</v>
      </c>
      <c r="H129" s="2">
        <v>125.14</v>
      </c>
      <c r="I129" s="2">
        <v>1251.4000000000001</v>
      </c>
      <c r="J129" s="10">
        <f t="shared" si="1"/>
        <v>6257</v>
      </c>
      <c r="K129" s="11">
        <f t="shared" si="4"/>
        <v>5</v>
      </c>
      <c r="L129" s="1">
        <v>1</v>
      </c>
      <c r="M129" s="1">
        <v>0</v>
      </c>
      <c r="N129" s="5">
        <v>5</v>
      </c>
      <c r="O129" s="1">
        <v>0</v>
      </c>
      <c r="P129" s="1">
        <v>0</v>
      </c>
      <c r="R129" s="1">
        <v>0</v>
      </c>
      <c r="S129" s="1">
        <v>0</v>
      </c>
      <c r="U129" s="1">
        <v>0</v>
      </c>
      <c r="V129" s="2">
        <v>1251.4000000000001</v>
      </c>
      <c r="W129" s="2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20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>
      <c r="A130" s="1">
        <v>70184</v>
      </c>
      <c r="B130" s="1" t="s">
        <v>229</v>
      </c>
      <c r="C130" s="1">
        <v>20</v>
      </c>
      <c r="D130" s="1">
        <v>285</v>
      </c>
      <c r="E130" s="1" t="s">
        <v>64</v>
      </c>
      <c r="F130" s="1">
        <v>573</v>
      </c>
      <c r="G130" s="1" t="s">
        <v>87</v>
      </c>
      <c r="H130" s="2">
        <v>38.04</v>
      </c>
      <c r="I130" s="2">
        <v>760.8</v>
      </c>
      <c r="J130" s="10">
        <f t="shared" si="1"/>
        <v>1521.6</v>
      </c>
      <c r="K130" s="11">
        <f t="shared" si="4"/>
        <v>2</v>
      </c>
      <c r="L130" s="1">
        <v>1.62</v>
      </c>
      <c r="M130" s="1">
        <v>0</v>
      </c>
      <c r="N130" s="5">
        <v>2</v>
      </c>
      <c r="O130" s="1">
        <v>0</v>
      </c>
      <c r="P130" s="1">
        <v>0</v>
      </c>
      <c r="R130" s="1">
        <v>0</v>
      </c>
      <c r="S130" s="1">
        <v>0</v>
      </c>
      <c r="U130" s="1">
        <v>0</v>
      </c>
      <c r="V130" s="2">
        <v>1236.3</v>
      </c>
      <c r="W130" s="2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26</v>
      </c>
      <c r="AF130" s="1">
        <v>13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>
      <c r="A131" s="1">
        <v>70140</v>
      </c>
      <c r="B131" s="1" t="s">
        <v>206</v>
      </c>
      <c r="C131" s="1">
        <v>1</v>
      </c>
      <c r="D131" s="1">
        <v>285</v>
      </c>
      <c r="E131" s="1" t="s">
        <v>64</v>
      </c>
      <c r="F131" s="1">
        <v>558</v>
      </c>
      <c r="G131" s="1" t="s">
        <v>67</v>
      </c>
      <c r="H131" s="2">
        <v>1168.8399999999999</v>
      </c>
      <c r="I131" s="2">
        <v>1168.8399999999999</v>
      </c>
      <c r="J131" s="10">
        <f t="shared" si="1"/>
        <v>5844.2</v>
      </c>
      <c r="K131" s="11">
        <f t="shared" si="4"/>
        <v>5</v>
      </c>
      <c r="L131" s="1">
        <v>1</v>
      </c>
      <c r="M131" s="1">
        <v>0</v>
      </c>
      <c r="N131" s="5">
        <v>5</v>
      </c>
      <c r="O131" s="1">
        <v>0</v>
      </c>
      <c r="P131" s="1">
        <v>0</v>
      </c>
      <c r="R131" s="1">
        <v>0</v>
      </c>
      <c r="S131" s="1">
        <v>0</v>
      </c>
      <c r="U131" s="1">
        <v>0</v>
      </c>
      <c r="V131" s="2">
        <v>1168.8399999999999</v>
      </c>
      <c r="W131" s="2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>
      <c r="A132" s="1">
        <v>70063</v>
      </c>
      <c r="B132" s="1" t="s">
        <v>198</v>
      </c>
      <c r="C132" s="1">
        <v>24</v>
      </c>
      <c r="D132" s="1">
        <v>285</v>
      </c>
      <c r="E132" s="1" t="s">
        <v>64</v>
      </c>
      <c r="F132" s="1">
        <v>565</v>
      </c>
      <c r="G132" s="1" t="s">
        <v>94</v>
      </c>
      <c r="H132" s="2">
        <v>34.74</v>
      </c>
      <c r="I132" s="2">
        <v>833.76</v>
      </c>
      <c r="J132" s="10">
        <f t="shared" si="1"/>
        <v>1667.52</v>
      </c>
      <c r="K132" s="11">
        <f t="shared" si="4"/>
        <v>2</v>
      </c>
      <c r="L132" s="1">
        <v>1.4</v>
      </c>
      <c r="M132" s="1">
        <v>0</v>
      </c>
      <c r="N132" s="5">
        <v>2</v>
      </c>
      <c r="O132" s="1">
        <v>0</v>
      </c>
      <c r="P132" s="1">
        <v>0</v>
      </c>
      <c r="R132" s="1">
        <v>0</v>
      </c>
      <c r="S132" s="1">
        <v>0</v>
      </c>
      <c r="U132" s="1">
        <v>0</v>
      </c>
      <c r="V132" s="2">
        <v>1163.79</v>
      </c>
      <c r="W132" s="2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24</v>
      </c>
      <c r="AF132" s="1">
        <v>19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>
      <c r="A133" s="1">
        <v>70974</v>
      </c>
      <c r="B133" s="1" t="s">
        <v>287</v>
      </c>
      <c r="C133" s="1">
        <v>28</v>
      </c>
      <c r="D133" s="1">
        <v>285</v>
      </c>
      <c r="E133" s="1" t="s">
        <v>64</v>
      </c>
      <c r="F133" s="1">
        <v>974</v>
      </c>
      <c r="G133" s="1" t="s">
        <v>110</v>
      </c>
      <c r="H133" s="2">
        <v>37.870100000000001</v>
      </c>
      <c r="I133" s="2">
        <v>1060.3628000000001</v>
      </c>
      <c r="J133" s="10">
        <f t="shared" si="1"/>
        <v>2120.7256000000002</v>
      </c>
      <c r="K133" s="11">
        <f t="shared" si="4"/>
        <v>2</v>
      </c>
      <c r="L133" s="1">
        <v>1.0900000000000001</v>
      </c>
      <c r="M133" s="1">
        <v>0</v>
      </c>
      <c r="N133" s="5">
        <v>2</v>
      </c>
      <c r="O133" s="1">
        <v>0</v>
      </c>
      <c r="P133" s="1">
        <v>0</v>
      </c>
      <c r="R133" s="1">
        <v>0</v>
      </c>
      <c r="S133" s="1">
        <v>0</v>
      </c>
      <c r="U133" s="1">
        <v>0</v>
      </c>
      <c r="V133" s="2">
        <v>1155.04</v>
      </c>
      <c r="W133" s="2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22</v>
      </c>
      <c r="AF133" s="1">
        <v>17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>
      <c r="A134" s="1">
        <v>70132</v>
      </c>
      <c r="B134" s="1" t="s">
        <v>223</v>
      </c>
      <c r="C134" s="1">
        <v>18</v>
      </c>
      <c r="D134" s="1">
        <v>285</v>
      </c>
      <c r="E134" s="1" t="s">
        <v>64</v>
      </c>
      <c r="F134" s="1">
        <v>558</v>
      </c>
      <c r="G134" s="1" t="s">
        <v>67</v>
      </c>
      <c r="H134" s="2">
        <v>54.67</v>
      </c>
      <c r="I134" s="2">
        <v>984.06</v>
      </c>
      <c r="J134" s="10">
        <f t="shared" si="1"/>
        <v>1968.12</v>
      </c>
      <c r="K134" s="11">
        <f t="shared" si="4"/>
        <v>2</v>
      </c>
      <c r="L134" s="1">
        <v>1.17</v>
      </c>
      <c r="M134" s="1">
        <v>-0.06</v>
      </c>
      <c r="N134" s="5">
        <v>2</v>
      </c>
      <c r="O134" s="1">
        <v>0</v>
      </c>
      <c r="P134" s="1">
        <v>0</v>
      </c>
      <c r="R134" s="1">
        <v>0</v>
      </c>
      <c r="S134" s="1">
        <v>0</v>
      </c>
      <c r="U134" s="1">
        <v>0</v>
      </c>
      <c r="V134" s="2">
        <v>1148.07</v>
      </c>
      <c r="W134" s="2">
        <v>-54.67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10</v>
      </c>
      <c r="AD134" s="1">
        <v>11</v>
      </c>
      <c r="AE134" s="1">
        <v>0</v>
      </c>
      <c r="AF134" s="1">
        <v>11</v>
      </c>
      <c r="AG134" s="1">
        <v>-1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>
      <c r="A135" s="1">
        <v>70361</v>
      </c>
      <c r="B135" s="1" t="s">
        <v>271</v>
      </c>
      <c r="C135" s="1">
        <v>15</v>
      </c>
      <c r="D135" s="1">
        <v>285</v>
      </c>
      <c r="E135" s="1" t="s">
        <v>64</v>
      </c>
      <c r="F135" s="1">
        <v>562</v>
      </c>
      <c r="G135" s="1" t="s">
        <v>65</v>
      </c>
      <c r="H135" s="2">
        <v>30.07</v>
      </c>
      <c r="I135" s="2">
        <v>451.05</v>
      </c>
      <c r="J135" s="10">
        <f t="shared" si="1"/>
        <v>902.1</v>
      </c>
      <c r="K135" s="11">
        <f t="shared" si="4"/>
        <v>2</v>
      </c>
      <c r="L135" s="1">
        <v>2.5299999999999998</v>
      </c>
      <c r="M135" s="1">
        <v>0</v>
      </c>
      <c r="N135" s="5">
        <v>2</v>
      </c>
      <c r="O135" s="1">
        <v>0</v>
      </c>
      <c r="P135" s="1">
        <v>0</v>
      </c>
      <c r="R135" s="1">
        <v>0</v>
      </c>
      <c r="S135" s="1">
        <v>0</v>
      </c>
      <c r="U135" s="1">
        <v>0</v>
      </c>
      <c r="V135" s="2">
        <v>1142.6600000000001</v>
      </c>
      <c r="W135" s="2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27</v>
      </c>
      <c r="AF135" s="1">
        <v>22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>
      <c r="A136" s="1">
        <v>70192</v>
      </c>
      <c r="B136" s="1" t="s">
        <v>173</v>
      </c>
      <c r="C136" s="1">
        <v>16</v>
      </c>
      <c r="D136" s="1">
        <v>285</v>
      </c>
      <c r="E136" s="1" t="s">
        <v>64</v>
      </c>
      <c r="F136" s="1">
        <v>588</v>
      </c>
      <c r="G136" s="1" t="s">
        <v>146</v>
      </c>
      <c r="H136" s="2">
        <v>113.9</v>
      </c>
      <c r="I136" s="2">
        <v>1822.4</v>
      </c>
      <c r="J136" s="10">
        <f t="shared" si="1"/>
        <v>3644.8</v>
      </c>
      <c r="K136" s="11">
        <f t="shared" si="4"/>
        <v>2</v>
      </c>
      <c r="L136" s="1">
        <v>0.62</v>
      </c>
      <c r="M136" s="1">
        <v>0.25</v>
      </c>
      <c r="N136" s="5">
        <v>2</v>
      </c>
      <c r="O136" s="1">
        <v>0</v>
      </c>
      <c r="P136" s="1">
        <v>0</v>
      </c>
      <c r="R136" s="1">
        <v>0</v>
      </c>
      <c r="S136" s="1">
        <v>0</v>
      </c>
      <c r="U136" s="1">
        <v>0</v>
      </c>
      <c r="V136" s="2">
        <v>1139</v>
      </c>
      <c r="W136" s="2">
        <v>455.6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6</v>
      </c>
      <c r="AD136" s="1">
        <v>8</v>
      </c>
      <c r="AE136" s="1">
        <v>0</v>
      </c>
      <c r="AF136" s="1">
        <v>0</v>
      </c>
      <c r="AG136" s="1">
        <v>4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>
      <c r="A137" s="1">
        <v>70350</v>
      </c>
      <c r="B137" s="1" t="s">
        <v>262</v>
      </c>
      <c r="C137" s="1">
        <v>5</v>
      </c>
      <c r="D137" s="1">
        <v>285</v>
      </c>
      <c r="E137" s="1" t="s">
        <v>64</v>
      </c>
      <c r="F137" s="1">
        <v>322</v>
      </c>
      <c r="G137" s="1" t="s">
        <v>167</v>
      </c>
      <c r="H137" s="2">
        <v>61.49</v>
      </c>
      <c r="I137" s="2">
        <v>307.45</v>
      </c>
      <c r="J137" s="10">
        <f t="shared" si="1"/>
        <v>1229.8</v>
      </c>
      <c r="K137" s="11">
        <f t="shared" si="4"/>
        <v>4</v>
      </c>
      <c r="L137" s="1">
        <v>3.6</v>
      </c>
      <c r="M137" s="1">
        <v>1.4</v>
      </c>
      <c r="N137" s="5">
        <v>4</v>
      </c>
      <c r="O137" s="1">
        <v>0</v>
      </c>
      <c r="P137" s="1">
        <v>0</v>
      </c>
      <c r="R137" s="1">
        <v>0</v>
      </c>
      <c r="S137" s="1">
        <v>0</v>
      </c>
      <c r="U137" s="1">
        <v>0</v>
      </c>
      <c r="V137" s="2">
        <v>1106.82</v>
      </c>
      <c r="W137" s="2">
        <v>430.43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3</v>
      </c>
      <c r="AD137" s="1">
        <v>1</v>
      </c>
      <c r="AE137" s="1">
        <v>7</v>
      </c>
      <c r="AF137" s="1">
        <v>15</v>
      </c>
      <c r="AG137" s="1">
        <v>7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>
      <c r="A138" s="1">
        <v>70507</v>
      </c>
      <c r="B138" s="1" t="s">
        <v>352</v>
      </c>
      <c r="C138" s="1">
        <v>12</v>
      </c>
      <c r="D138" s="1">
        <v>285</v>
      </c>
      <c r="E138" s="1" t="s">
        <v>64</v>
      </c>
      <c r="F138" s="1">
        <v>573</v>
      </c>
      <c r="G138" s="1" t="s">
        <v>87</v>
      </c>
      <c r="H138" s="2">
        <v>46.76</v>
      </c>
      <c r="I138" s="2">
        <v>561.12</v>
      </c>
      <c r="J138" s="10">
        <f t="shared" si="1"/>
        <v>1122.24</v>
      </c>
      <c r="K138" s="11">
        <f t="shared" si="4"/>
        <v>2</v>
      </c>
      <c r="L138" s="1">
        <v>1.96</v>
      </c>
      <c r="M138" s="1">
        <v>0.42</v>
      </c>
      <c r="N138" s="5">
        <v>2</v>
      </c>
      <c r="O138" s="1">
        <v>0</v>
      </c>
      <c r="P138" s="1">
        <v>0</v>
      </c>
      <c r="R138" s="1">
        <v>0</v>
      </c>
      <c r="S138" s="1">
        <v>0</v>
      </c>
      <c r="U138" s="1">
        <v>0</v>
      </c>
      <c r="V138" s="2">
        <v>1098.8599999999999</v>
      </c>
      <c r="W138" s="2">
        <v>233.8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</v>
      </c>
      <c r="AD138" s="1">
        <v>6</v>
      </c>
      <c r="AE138" s="1">
        <v>13</v>
      </c>
      <c r="AF138" s="1">
        <v>11</v>
      </c>
      <c r="AG138" s="1">
        <v>5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>
      <c r="A139" s="1">
        <v>70158</v>
      </c>
      <c r="B139" s="1" t="s">
        <v>218</v>
      </c>
      <c r="C139" s="1">
        <v>16</v>
      </c>
      <c r="D139" s="1">
        <v>285</v>
      </c>
      <c r="E139" s="1" t="s">
        <v>64</v>
      </c>
      <c r="F139" s="1">
        <v>573</v>
      </c>
      <c r="G139" s="1" t="s">
        <v>87</v>
      </c>
      <c r="H139" s="2">
        <v>61.95</v>
      </c>
      <c r="I139" s="2">
        <v>991.2</v>
      </c>
      <c r="J139" s="10">
        <f t="shared" si="1"/>
        <v>0</v>
      </c>
      <c r="K139" s="11">
        <f t="shared" si="4"/>
        <v>0</v>
      </c>
      <c r="L139" s="1">
        <v>1.0900000000000001</v>
      </c>
      <c r="M139" s="1">
        <v>0</v>
      </c>
      <c r="N139" s="5">
        <v>0</v>
      </c>
      <c r="O139" s="1">
        <v>0</v>
      </c>
      <c r="P139" s="1">
        <v>0</v>
      </c>
      <c r="R139" s="1">
        <v>0</v>
      </c>
      <c r="S139" s="1">
        <v>0</v>
      </c>
      <c r="U139" s="1">
        <v>0</v>
      </c>
      <c r="V139" s="2">
        <v>1084.1199999999999</v>
      </c>
      <c r="W139" s="2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14</v>
      </c>
      <c r="AF139" s="1">
        <v>7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>
      <c r="A140" s="1">
        <v>70198</v>
      </c>
      <c r="B140" s="1" t="s">
        <v>329</v>
      </c>
      <c r="C140" s="1">
        <v>10</v>
      </c>
      <c r="D140" s="1">
        <v>285</v>
      </c>
      <c r="E140" s="1" t="s">
        <v>64</v>
      </c>
      <c r="F140" s="1">
        <v>558</v>
      </c>
      <c r="G140" s="1" t="s">
        <v>67</v>
      </c>
      <c r="H140" s="2">
        <v>79.13</v>
      </c>
      <c r="I140" s="2">
        <v>791.3</v>
      </c>
      <c r="J140" s="10">
        <f t="shared" si="1"/>
        <v>2373.8999999999996</v>
      </c>
      <c r="K140" s="11">
        <f t="shared" si="4"/>
        <v>3</v>
      </c>
      <c r="L140" s="1">
        <v>1.35</v>
      </c>
      <c r="M140" s="1">
        <v>0</v>
      </c>
      <c r="N140" s="5">
        <v>3</v>
      </c>
      <c r="O140" s="1">
        <v>0</v>
      </c>
      <c r="P140" s="1">
        <v>0</v>
      </c>
      <c r="R140" s="1">
        <v>0</v>
      </c>
      <c r="S140" s="1">
        <v>0</v>
      </c>
      <c r="U140" s="1">
        <v>0</v>
      </c>
      <c r="V140" s="2">
        <v>1068.26</v>
      </c>
      <c r="W140" s="2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7</v>
      </c>
      <c r="AF140" s="1">
        <v>13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>
      <c r="A141" s="1">
        <v>70141</v>
      </c>
      <c r="B141" s="1" t="s">
        <v>270</v>
      </c>
      <c r="C141" s="1">
        <v>15</v>
      </c>
      <c r="D141" s="1">
        <v>285</v>
      </c>
      <c r="E141" s="1" t="s">
        <v>64</v>
      </c>
      <c r="F141" s="1">
        <v>562</v>
      </c>
      <c r="G141" s="1" t="s">
        <v>65</v>
      </c>
      <c r="H141" s="2">
        <v>28.82</v>
      </c>
      <c r="I141" s="2">
        <v>432.3</v>
      </c>
      <c r="J141" s="10">
        <f t="shared" si="1"/>
        <v>864.6</v>
      </c>
      <c r="K141" s="11">
        <f t="shared" si="4"/>
        <v>2</v>
      </c>
      <c r="L141" s="1">
        <v>2.33</v>
      </c>
      <c r="M141" s="1">
        <v>4.7300000000000004</v>
      </c>
      <c r="N141" s="5">
        <v>2</v>
      </c>
      <c r="O141" s="1">
        <v>0</v>
      </c>
      <c r="P141" s="1">
        <v>0</v>
      </c>
      <c r="R141" s="1">
        <v>0</v>
      </c>
      <c r="S141" s="1">
        <v>0</v>
      </c>
      <c r="U141" s="1">
        <v>0</v>
      </c>
      <c r="V141" s="2">
        <v>1008.7</v>
      </c>
      <c r="W141" s="2">
        <v>2046.22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5</v>
      </c>
      <c r="AD141" s="1">
        <v>2</v>
      </c>
      <c r="AE141" s="1">
        <v>21</v>
      </c>
      <c r="AF141" s="1">
        <v>16</v>
      </c>
      <c r="AG141" s="1">
        <v>71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>
      <c r="A142" s="1">
        <v>70981</v>
      </c>
      <c r="B142" s="1" t="s">
        <v>294</v>
      </c>
      <c r="C142" s="1">
        <v>15</v>
      </c>
      <c r="D142" s="1">
        <v>285</v>
      </c>
      <c r="E142" s="1" t="s">
        <v>64</v>
      </c>
      <c r="F142" s="1">
        <v>562</v>
      </c>
      <c r="G142" s="1" t="s">
        <v>65</v>
      </c>
      <c r="H142" s="2">
        <v>28.82</v>
      </c>
      <c r="I142" s="2">
        <v>432.3</v>
      </c>
      <c r="J142" s="10">
        <f t="shared" si="1"/>
        <v>864.6</v>
      </c>
      <c r="K142" s="11">
        <f t="shared" si="4"/>
        <v>2</v>
      </c>
      <c r="L142" s="1">
        <v>2.2999999999999998</v>
      </c>
      <c r="M142" s="1">
        <v>0</v>
      </c>
      <c r="N142" s="5">
        <v>2</v>
      </c>
      <c r="O142" s="1">
        <v>0</v>
      </c>
      <c r="P142" s="1">
        <v>0</v>
      </c>
      <c r="R142" s="1">
        <v>0</v>
      </c>
      <c r="S142" s="1">
        <v>0</v>
      </c>
      <c r="U142" s="1">
        <v>0</v>
      </c>
      <c r="V142" s="2">
        <v>994.29</v>
      </c>
      <c r="W142" s="2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29</v>
      </c>
      <c r="AF142" s="1">
        <v>11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>
      <c r="A143" s="1">
        <v>70970</v>
      </c>
      <c r="B143" s="1" t="s">
        <v>237</v>
      </c>
      <c r="C143" s="1">
        <v>15</v>
      </c>
      <c r="D143" s="1">
        <v>285</v>
      </c>
      <c r="E143" s="1" t="s">
        <v>64</v>
      </c>
      <c r="F143" s="1">
        <v>562</v>
      </c>
      <c r="G143" s="1" t="s">
        <v>65</v>
      </c>
      <c r="H143" s="2">
        <v>28.82</v>
      </c>
      <c r="I143" s="2">
        <v>432.3</v>
      </c>
      <c r="J143" s="10">
        <f t="shared" si="1"/>
        <v>864.6</v>
      </c>
      <c r="K143" s="11">
        <f t="shared" si="4"/>
        <v>2</v>
      </c>
      <c r="L143" s="1">
        <v>2.23</v>
      </c>
      <c r="M143" s="1">
        <v>1.33</v>
      </c>
      <c r="N143" s="5">
        <v>2</v>
      </c>
      <c r="O143" s="1">
        <v>0</v>
      </c>
      <c r="P143" s="1">
        <v>0</v>
      </c>
      <c r="R143" s="1">
        <v>0</v>
      </c>
      <c r="S143" s="1">
        <v>0</v>
      </c>
      <c r="U143" s="1">
        <v>0</v>
      </c>
      <c r="V143" s="2">
        <v>965.47</v>
      </c>
      <c r="W143" s="2">
        <v>576.4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3</v>
      </c>
      <c r="AD143" s="1">
        <v>5</v>
      </c>
      <c r="AE143" s="1">
        <v>22</v>
      </c>
      <c r="AF143" s="1">
        <v>12</v>
      </c>
      <c r="AG143" s="1">
        <v>20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>
      <c r="A144" s="1">
        <v>70069</v>
      </c>
      <c r="B144" s="1" t="s">
        <v>205</v>
      </c>
      <c r="C144" s="1">
        <v>12</v>
      </c>
      <c r="D144" s="1">
        <v>285</v>
      </c>
      <c r="E144" s="1" t="s">
        <v>64</v>
      </c>
      <c r="F144" s="1">
        <v>570</v>
      </c>
      <c r="G144" s="1" t="s">
        <v>72</v>
      </c>
      <c r="H144" s="2">
        <v>74.209999999999994</v>
      </c>
      <c r="I144" s="2">
        <v>890.52</v>
      </c>
      <c r="J144" s="10">
        <f t="shared" si="1"/>
        <v>1781.04</v>
      </c>
      <c r="K144" s="11">
        <f t="shared" si="4"/>
        <v>2</v>
      </c>
      <c r="L144" s="1">
        <v>1.08</v>
      </c>
      <c r="M144" s="1">
        <v>0.08</v>
      </c>
      <c r="N144" s="5">
        <v>2</v>
      </c>
      <c r="O144" s="1">
        <v>0</v>
      </c>
      <c r="P144" s="1">
        <v>0</v>
      </c>
      <c r="R144" s="1">
        <v>0</v>
      </c>
      <c r="S144" s="1">
        <v>0</v>
      </c>
      <c r="U144" s="1">
        <v>0</v>
      </c>
      <c r="V144" s="2">
        <v>964.73</v>
      </c>
      <c r="W144" s="2">
        <v>74.209999999999994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1</v>
      </c>
      <c r="AD144" s="1">
        <v>0</v>
      </c>
      <c r="AE144" s="1">
        <v>7</v>
      </c>
      <c r="AF144" s="1">
        <v>10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>
      <c r="A145" s="1">
        <v>70302</v>
      </c>
      <c r="B145" s="1" t="s">
        <v>242</v>
      </c>
      <c r="C145" s="1">
        <v>20</v>
      </c>
      <c r="D145" s="1">
        <v>285</v>
      </c>
      <c r="E145" s="1" t="s">
        <v>64</v>
      </c>
      <c r="F145" s="1">
        <v>285</v>
      </c>
      <c r="G145" s="1" t="s">
        <v>64</v>
      </c>
      <c r="H145" s="2">
        <v>86.351399999999998</v>
      </c>
      <c r="I145" s="2">
        <v>1727.028</v>
      </c>
      <c r="J145" s="10">
        <f t="shared" si="1"/>
        <v>3454.056</v>
      </c>
      <c r="K145" s="11">
        <f t="shared" si="4"/>
        <v>2</v>
      </c>
      <c r="L145" s="1">
        <v>0.55000000000000004</v>
      </c>
      <c r="M145" s="1">
        <v>1.45</v>
      </c>
      <c r="N145" s="5">
        <v>2</v>
      </c>
      <c r="O145" s="1">
        <v>0</v>
      </c>
      <c r="P145" s="1">
        <v>0</v>
      </c>
      <c r="R145" s="1">
        <v>0</v>
      </c>
      <c r="S145" s="1">
        <v>0</v>
      </c>
      <c r="U145" s="1">
        <v>0</v>
      </c>
      <c r="V145" s="2">
        <v>949.87</v>
      </c>
      <c r="W145" s="2">
        <v>2504.19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9</v>
      </c>
      <c r="AD145" s="1">
        <v>4</v>
      </c>
      <c r="AE145" s="1">
        <v>0</v>
      </c>
      <c r="AF145" s="1">
        <v>0</v>
      </c>
      <c r="AG145" s="1">
        <v>29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>
      <c r="A146" s="1">
        <v>70098</v>
      </c>
      <c r="B146" s="1" t="s">
        <v>278</v>
      </c>
      <c r="C146" s="1">
        <v>24</v>
      </c>
      <c r="D146" s="1">
        <v>285</v>
      </c>
      <c r="E146" s="1" t="s">
        <v>64</v>
      </c>
      <c r="F146" s="1">
        <v>558</v>
      </c>
      <c r="G146" s="1" t="s">
        <v>67</v>
      </c>
      <c r="H146" s="2">
        <v>51.47</v>
      </c>
      <c r="I146" s="2">
        <v>1235.28</v>
      </c>
      <c r="J146" s="10">
        <f t="shared" si="1"/>
        <v>2470.56</v>
      </c>
      <c r="K146" s="11">
        <f t="shared" si="4"/>
        <v>2</v>
      </c>
      <c r="L146" s="1">
        <v>0.73</v>
      </c>
      <c r="M146" s="1">
        <v>0</v>
      </c>
      <c r="N146" s="5">
        <v>2</v>
      </c>
      <c r="O146" s="1">
        <v>0</v>
      </c>
      <c r="P146" s="1">
        <v>0</v>
      </c>
      <c r="R146" s="1">
        <v>0</v>
      </c>
      <c r="S146" s="1">
        <v>0</v>
      </c>
      <c r="U146" s="1">
        <v>0</v>
      </c>
      <c r="V146" s="2">
        <v>900.72</v>
      </c>
      <c r="W146" s="2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4</v>
      </c>
      <c r="AD146" s="1">
        <v>3</v>
      </c>
      <c r="AE146" s="1">
        <v>0</v>
      </c>
      <c r="AF146" s="1">
        <v>24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>
      <c r="A147" s="1">
        <v>70971</v>
      </c>
      <c r="B147" s="1" t="s">
        <v>279</v>
      </c>
      <c r="C147" s="1">
        <v>16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56.3</v>
      </c>
      <c r="I147" s="2">
        <v>900.8</v>
      </c>
      <c r="J147" s="10">
        <f t="shared" si="1"/>
        <v>1801.6</v>
      </c>
      <c r="K147" s="11">
        <f t="shared" si="4"/>
        <v>2</v>
      </c>
      <c r="L147" s="1">
        <v>0.97</v>
      </c>
      <c r="M147" s="1">
        <v>0.06</v>
      </c>
      <c r="N147" s="5">
        <v>2</v>
      </c>
      <c r="O147" s="1">
        <v>0</v>
      </c>
      <c r="P147" s="1">
        <v>0</v>
      </c>
      <c r="R147" s="1">
        <v>0</v>
      </c>
      <c r="S147" s="1">
        <v>0</v>
      </c>
      <c r="U147" s="1">
        <v>0</v>
      </c>
      <c r="V147" s="2">
        <v>872.65</v>
      </c>
      <c r="W147" s="2">
        <v>56.3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2</v>
      </c>
      <c r="AD147" s="1">
        <v>0</v>
      </c>
      <c r="AE147" s="1">
        <v>10</v>
      </c>
      <c r="AF147" s="1">
        <v>7</v>
      </c>
      <c r="AG147" s="1">
        <v>1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>
      <c r="A148" s="1">
        <v>70191</v>
      </c>
      <c r="B148" s="1" t="s">
        <v>323</v>
      </c>
      <c r="C148" s="1">
        <v>10</v>
      </c>
      <c r="D148" s="1">
        <v>285</v>
      </c>
      <c r="E148" s="1" t="s">
        <v>64</v>
      </c>
      <c r="F148" s="1">
        <v>558</v>
      </c>
      <c r="G148" s="1" t="s">
        <v>67</v>
      </c>
      <c r="H148" s="2">
        <v>79.13</v>
      </c>
      <c r="I148" s="2">
        <v>791.3</v>
      </c>
      <c r="J148" s="10">
        <f t="shared" si="1"/>
        <v>2373.8999999999996</v>
      </c>
      <c r="K148" s="11">
        <f t="shared" si="4"/>
        <v>3</v>
      </c>
      <c r="L148" s="1">
        <v>1.1000000000000001</v>
      </c>
      <c r="M148" s="1">
        <v>0</v>
      </c>
      <c r="N148" s="5">
        <v>3</v>
      </c>
      <c r="O148" s="1">
        <v>0</v>
      </c>
      <c r="P148" s="1">
        <v>0</v>
      </c>
      <c r="R148" s="1">
        <v>0</v>
      </c>
      <c r="S148" s="1">
        <v>0</v>
      </c>
      <c r="U148" s="1">
        <v>0</v>
      </c>
      <c r="V148" s="2">
        <v>870.43</v>
      </c>
      <c r="W148" s="2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4</v>
      </c>
      <c r="AF148" s="1">
        <v>14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>
      <c r="A149" s="1">
        <v>70052</v>
      </c>
      <c r="B149" s="1" t="s">
        <v>202</v>
      </c>
      <c r="C149" s="1">
        <v>28</v>
      </c>
      <c r="D149" s="1">
        <v>285</v>
      </c>
      <c r="E149" s="1" t="s">
        <v>64</v>
      </c>
      <c r="F149" s="1">
        <v>974</v>
      </c>
      <c r="G149" s="1" t="s">
        <v>110</v>
      </c>
      <c r="H149" s="2">
        <v>37.870100000000001</v>
      </c>
      <c r="I149" s="2">
        <v>1060.3628000000001</v>
      </c>
      <c r="J149" s="10">
        <f t="shared" si="1"/>
        <v>2120.7256000000002</v>
      </c>
      <c r="K149" s="11">
        <f t="shared" si="4"/>
        <v>2</v>
      </c>
      <c r="L149" s="1">
        <v>0.8</v>
      </c>
      <c r="M149" s="1">
        <v>1.39</v>
      </c>
      <c r="N149" s="5">
        <v>2</v>
      </c>
      <c r="O149" s="1">
        <v>0</v>
      </c>
      <c r="P149" s="1">
        <v>0</v>
      </c>
      <c r="R149" s="1">
        <v>0</v>
      </c>
      <c r="S149" s="1">
        <v>0</v>
      </c>
      <c r="U149" s="1">
        <v>0</v>
      </c>
      <c r="V149" s="2">
        <v>852.08</v>
      </c>
      <c r="W149" s="2">
        <v>1476.93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10</v>
      </c>
      <c r="AD149" s="1">
        <v>10</v>
      </c>
      <c r="AE149" s="1">
        <v>0</v>
      </c>
      <c r="AF149" s="1">
        <v>15</v>
      </c>
      <c r="AG149" s="1">
        <v>39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>
      <c r="A150" s="1">
        <v>70271</v>
      </c>
      <c r="B150" s="1" t="s">
        <v>145</v>
      </c>
      <c r="C150" s="1">
        <v>16</v>
      </c>
      <c r="D150" s="1">
        <v>285</v>
      </c>
      <c r="E150" s="1" t="s">
        <v>64</v>
      </c>
      <c r="F150" s="1">
        <v>588</v>
      </c>
      <c r="G150" s="1" t="s">
        <v>146</v>
      </c>
      <c r="H150" s="2">
        <v>47.85</v>
      </c>
      <c r="I150" s="2">
        <v>765.6</v>
      </c>
      <c r="J150" s="10">
        <f t="shared" si="1"/>
        <v>0</v>
      </c>
      <c r="K150" s="11">
        <f t="shared" si="4"/>
        <v>0</v>
      </c>
      <c r="L150" s="1">
        <v>1.0900000000000001</v>
      </c>
      <c r="M150" s="1">
        <v>0</v>
      </c>
      <c r="N150" s="5">
        <v>0</v>
      </c>
      <c r="O150" s="1">
        <v>0</v>
      </c>
      <c r="P150" s="1">
        <v>0</v>
      </c>
      <c r="R150" s="1">
        <v>0</v>
      </c>
      <c r="S150" s="1">
        <v>0</v>
      </c>
      <c r="U150" s="1">
        <v>0</v>
      </c>
      <c r="V150" s="2">
        <v>837.38</v>
      </c>
      <c r="W150" s="2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10</v>
      </c>
      <c r="AF150" s="1">
        <v>15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>
      <c r="A151" s="1">
        <v>70014</v>
      </c>
      <c r="B151" s="1" t="s">
        <v>124</v>
      </c>
      <c r="C151" s="1">
        <v>4</v>
      </c>
      <c r="D151" s="1">
        <v>285</v>
      </c>
      <c r="E151" s="1" t="s">
        <v>64</v>
      </c>
      <c r="F151" s="1">
        <v>562</v>
      </c>
      <c r="G151" s="1" t="s">
        <v>65</v>
      </c>
      <c r="H151" s="2">
        <v>80.58</v>
      </c>
      <c r="I151" s="2">
        <v>322.32</v>
      </c>
      <c r="J151" s="10">
        <f t="shared" si="1"/>
        <v>1611.6</v>
      </c>
      <c r="K151" s="11">
        <f t="shared" si="4"/>
        <v>5</v>
      </c>
      <c r="L151" s="1">
        <v>2.5</v>
      </c>
      <c r="M151" s="1">
        <v>0</v>
      </c>
      <c r="N151" s="5">
        <v>5</v>
      </c>
      <c r="O151" s="1">
        <v>0</v>
      </c>
      <c r="P151" s="1">
        <v>0</v>
      </c>
      <c r="R151" s="1">
        <v>0</v>
      </c>
      <c r="S151" s="1">
        <v>0</v>
      </c>
      <c r="U151" s="1">
        <v>0</v>
      </c>
      <c r="V151" s="2">
        <v>805.8</v>
      </c>
      <c r="W151" s="2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20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>
      <c r="A152" s="1">
        <v>70415</v>
      </c>
      <c r="B152" s="1" t="s">
        <v>350</v>
      </c>
      <c r="C152" s="1">
        <v>20</v>
      </c>
      <c r="D152" s="1">
        <v>285</v>
      </c>
      <c r="E152" s="1" t="s">
        <v>64</v>
      </c>
      <c r="F152" s="1">
        <v>285</v>
      </c>
      <c r="G152" s="1" t="s">
        <v>64</v>
      </c>
      <c r="H152" s="2">
        <v>76.3</v>
      </c>
      <c r="I152" s="2">
        <v>1526</v>
      </c>
      <c r="J152" s="10">
        <f t="shared" si="1"/>
        <v>3052</v>
      </c>
      <c r="K152" s="11">
        <f t="shared" si="4"/>
        <v>2</v>
      </c>
      <c r="L152" s="1">
        <v>0.52</v>
      </c>
      <c r="M152" s="1">
        <v>0</v>
      </c>
      <c r="N152" s="5">
        <v>2</v>
      </c>
      <c r="O152" s="1">
        <v>0</v>
      </c>
      <c r="P152" s="1">
        <v>0</v>
      </c>
      <c r="R152" s="1">
        <v>0</v>
      </c>
      <c r="S152" s="1">
        <v>0</v>
      </c>
      <c r="U152" s="1">
        <v>0</v>
      </c>
      <c r="V152" s="2">
        <v>801.15</v>
      </c>
      <c r="W152" s="2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7</v>
      </c>
      <c r="AF152" s="1">
        <v>7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>
      <c r="A153" s="1">
        <v>70316</v>
      </c>
      <c r="B153" s="1" t="s">
        <v>261</v>
      </c>
      <c r="C153" s="1">
        <v>15</v>
      </c>
      <c r="D153" s="1">
        <v>285</v>
      </c>
      <c r="E153" s="1" t="s">
        <v>64</v>
      </c>
      <c r="F153" s="1">
        <v>562</v>
      </c>
      <c r="G153" s="1" t="s">
        <v>65</v>
      </c>
      <c r="H153" s="2">
        <v>28.82</v>
      </c>
      <c r="I153" s="2">
        <v>432.3</v>
      </c>
      <c r="J153" s="10">
        <f t="shared" si="1"/>
        <v>864.6</v>
      </c>
      <c r="K153" s="11">
        <f t="shared" si="4"/>
        <v>2</v>
      </c>
      <c r="L153" s="1">
        <v>1.8</v>
      </c>
      <c r="M153" s="1">
        <v>0.2</v>
      </c>
      <c r="N153" s="5">
        <v>2</v>
      </c>
      <c r="O153" s="1">
        <v>0</v>
      </c>
      <c r="P153" s="1">
        <v>0</v>
      </c>
      <c r="R153" s="1">
        <v>0</v>
      </c>
      <c r="S153" s="1">
        <v>0</v>
      </c>
      <c r="U153" s="1">
        <v>0</v>
      </c>
      <c r="V153" s="2">
        <v>778.14</v>
      </c>
      <c r="W153" s="2">
        <v>86.46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5</v>
      </c>
      <c r="AE153" s="1">
        <v>20</v>
      </c>
      <c r="AF153" s="1">
        <v>9</v>
      </c>
      <c r="AG153" s="1">
        <v>3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>
      <c r="A154" s="1">
        <v>70251</v>
      </c>
      <c r="B154" s="1" t="s">
        <v>251</v>
      </c>
      <c r="C154" s="1">
        <v>15</v>
      </c>
      <c r="D154" s="1">
        <v>285</v>
      </c>
      <c r="E154" s="1" t="s">
        <v>64</v>
      </c>
      <c r="F154" s="1">
        <v>562</v>
      </c>
      <c r="G154" s="1" t="s">
        <v>65</v>
      </c>
      <c r="H154" s="2">
        <v>30.07</v>
      </c>
      <c r="I154" s="2">
        <v>451.05</v>
      </c>
      <c r="J154" s="10">
        <f t="shared" si="1"/>
        <v>902.1</v>
      </c>
      <c r="K154" s="11">
        <f t="shared" si="4"/>
        <v>2</v>
      </c>
      <c r="L154" s="1">
        <v>1.7</v>
      </c>
      <c r="M154" s="1">
        <v>0</v>
      </c>
      <c r="N154" s="5">
        <v>2</v>
      </c>
      <c r="O154" s="1">
        <v>0</v>
      </c>
      <c r="P154" s="1">
        <v>0</v>
      </c>
      <c r="R154" s="1">
        <v>0</v>
      </c>
      <c r="S154" s="1">
        <v>0</v>
      </c>
      <c r="U154" s="1">
        <v>0</v>
      </c>
      <c r="V154" s="2">
        <v>766.78</v>
      </c>
      <c r="W154" s="2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20</v>
      </c>
      <c r="AF154" s="1">
        <v>11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>
      <c r="A155" s="1">
        <v>70315</v>
      </c>
      <c r="B155" s="1" t="s">
        <v>244</v>
      </c>
      <c r="C155" s="1">
        <v>15</v>
      </c>
      <c r="D155" s="1">
        <v>285</v>
      </c>
      <c r="E155" s="1" t="s">
        <v>64</v>
      </c>
      <c r="F155" s="1">
        <v>562</v>
      </c>
      <c r="G155" s="1" t="s">
        <v>65</v>
      </c>
      <c r="H155" s="2">
        <v>28.82</v>
      </c>
      <c r="I155" s="2">
        <v>432.3</v>
      </c>
      <c r="J155" s="10">
        <f t="shared" si="1"/>
        <v>864.6</v>
      </c>
      <c r="K155" s="11">
        <f t="shared" si="4"/>
        <v>2</v>
      </c>
      <c r="L155" s="1">
        <v>1.77</v>
      </c>
      <c r="M155" s="1">
        <v>1.8</v>
      </c>
      <c r="N155" s="5">
        <v>2</v>
      </c>
      <c r="O155" s="1">
        <v>0</v>
      </c>
      <c r="P155" s="1">
        <v>0</v>
      </c>
      <c r="R155" s="1">
        <v>0</v>
      </c>
      <c r="S155" s="1">
        <v>0</v>
      </c>
      <c r="U155" s="1">
        <v>0</v>
      </c>
      <c r="V155" s="2">
        <v>763.73</v>
      </c>
      <c r="W155" s="2">
        <v>778.14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9</v>
      </c>
      <c r="AD155" s="1">
        <v>1</v>
      </c>
      <c r="AE155" s="1">
        <v>9</v>
      </c>
      <c r="AF155" s="1">
        <v>16</v>
      </c>
      <c r="AG155" s="1">
        <v>27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>
      <c r="A156" s="1">
        <v>70115</v>
      </c>
      <c r="B156" s="1" t="s">
        <v>241</v>
      </c>
      <c r="C156" s="1">
        <v>30</v>
      </c>
      <c r="D156" s="1">
        <v>285</v>
      </c>
      <c r="E156" s="1" t="s">
        <v>64</v>
      </c>
      <c r="F156" s="1">
        <v>573</v>
      </c>
      <c r="G156" s="1" t="s">
        <v>87</v>
      </c>
      <c r="H156" s="2">
        <v>29.93</v>
      </c>
      <c r="I156" s="2">
        <v>897.9</v>
      </c>
      <c r="J156" s="10">
        <f t="shared" si="1"/>
        <v>1795.8</v>
      </c>
      <c r="K156" s="11">
        <f t="shared" si="4"/>
        <v>2</v>
      </c>
      <c r="L156" s="1">
        <v>0.85</v>
      </c>
      <c r="M156" s="1">
        <v>0</v>
      </c>
      <c r="N156" s="5">
        <v>2</v>
      </c>
      <c r="O156" s="1">
        <v>0</v>
      </c>
      <c r="P156" s="1">
        <v>0</v>
      </c>
      <c r="R156" s="1">
        <v>0</v>
      </c>
      <c r="S156" s="1">
        <v>0</v>
      </c>
      <c r="U156" s="1">
        <v>0</v>
      </c>
      <c r="V156" s="2">
        <v>763.21</v>
      </c>
      <c r="W156" s="2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15</v>
      </c>
      <c r="AF156" s="1">
        <v>21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>
      <c r="A157" s="1">
        <v>70053</v>
      </c>
      <c r="B157" s="1" t="s">
        <v>249</v>
      </c>
      <c r="C157" s="1">
        <v>20</v>
      </c>
      <c r="D157" s="1">
        <v>285</v>
      </c>
      <c r="E157" s="1" t="s">
        <v>64</v>
      </c>
      <c r="F157" s="1">
        <v>573</v>
      </c>
      <c r="G157" s="1" t="s">
        <v>87</v>
      </c>
      <c r="H157" s="2">
        <v>38.04</v>
      </c>
      <c r="I157" s="2">
        <v>760.8</v>
      </c>
      <c r="J157" s="10">
        <f t="shared" si="1"/>
        <v>1521.6</v>
      </c>
      <c r="K157" s="11">
        <f t="shared" si="4"/>
        <v>2</v>
      </c>
      <c r="L157" s="1">
        <v>1</v>
      </c>
      <c r="M157" s="1">
        <v>0</v>
      </c>
      <c r="N157" s="5">
        <v>2</v>
      </c>
      <c r="O157" s="1">
        <v>0</v>
      </c>
      <c r="P157" s="1">
        <v>0</v>
      </c>
      <c r="R157" s="1">
        <v>0</v>
      </c>
      <c r="S157" s="1">
        <v>0</v>
      </c>
      <c r="U157" s="1">
        <v>0</v>
      </c>
      <c r="V157" s="2">
        <v>760.8</v>
      </c>
      <c r="W157" s="2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17</v>
      </c>
      <c r="AF157" s="1">
        <v>6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>
      <c r="A158" s="1">
        <v>70113</v>
      </c>
      <c r="B158" s="1" t="s">
        <v>308</v>
      </c>
      <c r="C158" s="1">
        <v>24</v>
      </c>
      <c r="D158" s="1">
        <v>285</v>
      </c>
      <c r="E158" s="1" t="s">
        <v>64</v>
      </c>
      <c r="F158" s="1">
        <v>558</v>
      </c>
      <c r="G158" s="1" t="s">
        <v>67</v>
      </c>
      <c r="H158" s="2">
        <v>55.16</v>
      </c>
      <c r="I158" s="2">
        <v>1323.84</v>
      </c>
      <c r="J158" s="10">
        <f t="shared" si="1"/>
        <v>2647.68</v>
      </c>
      <c r="K158" s="11">
        <f t="shared" si="4"/>
        <v>2</v>
      </c>
      <c r="L158" s="1">
        <v>0.56000000000000005</v>
      </c>
      <c r="M158" s="1">
        <v>0</v>
      </c>
      <c r="N158" s="5">
        <v>2</v>
      </c>
      <c r="O158" s="1">
        <v>0</v>
      </c>
      <c r="P158" s="1">
        <v>0</v>
      </c>
      <c r="R158" s="1">
        <v>0</v>
      </c>
      <c r="S158" s="1">
        <v>0</v>
      </c>
      <c r="U158" s="1">
        <v>0</v>
      </c>
      <c r="V158" s="2">
        <v>744.66</v>
      </c>
      <c r="W158" s="2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6</v>
      </c>
      <c r="AF158" s="1">
        <v>15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>
      <c r="A159" s="1">
        <v>70978</v>
      </c>
      <c r="B159" s="1" t="s">
        <v>265</v>
      </c>
      <c r="C159" s="1">
        <v>16</v>
      </c>
      <c r="D159" s="1">
        <v>285</v>
      </c>
      <c r="E159" s="1" t="s">
        <v>64</v>
      </c>
      <c r="F159" s="1">
        <v>998</v>
      </c>
      <c r="G159" s="1" t="s">
        <v>266</v>
      </c>
      <c r="H159" s="2">
        <v>84.48</v>
      </c>
      <c r="I159" s="2">
        <v>1351.68</v>
      </c>
      <c r="J159" s="10">
        <f t="shared" si="1"/>
        <v>0</v>
      </c>
      <c r="K159" s="11">
        <f t="shared" si="4"/>
        <v>0</v>
      </c>
      <c r="L159" s="1">
        <v>0.53</v>
      </c>
      <c r="M159" s="1">
        <v>0.75</v>
      </c>
      <c r="N159" s="5">
        <v>0</v>
      </c>
      <c r="O159" s="1">
        <v>0</v>
      </c>
      <c r="P159" s="1">
        <v>0</v>
      </c>
      <c r="R159" s="1">
        <v>0</v>
      </c>
      <c r="S159" s="1">
        <v>0</v>
      </c>
      <c r="U159" s="1">
        <v>0</v>
      </c>
      <c r="V159" s="2">
        <v>718.08</v>
      </c>
      <c r="W159" s="2">
        <v>1013.76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7</v>
      </c>
      <c r="AD159" s="1">
        <v>1</v>
      </c>
      <c r="AE159" s="1">
        <v>0</v>
      </c>
      <c r="AF159" s="1">
        <v>2</v>
      </c>
      <c r="AG159" s="1">
        <v>12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>
      <c r="A160" s="1">
        <v>307</v>
      </c>
      <c r="B160" s="1" t="s">
        <v>296</v>
      </c>
      <c r="C160" s="1">
        <v>10</v>
      </c>
      <c r="D160" s="1">
        <v>285</v>
      </c>
      <c r="E160" s="1" t="s">
        <v>64</v>
      </c>
      <c r="F160" s="1">
        <v>285</v>
      </c>
      <c r="G160" s="1" t="s">
        <v>64</v>
      </c>
      <c r="H160" s="2">
        <v>79.13</v>
      </c>
      <c r="I160" s="2">
        <v>791.3</v>
      </c>
      <c r="J160" s="10">
        <f t="shared" si="1"/>
        <v>2373.8999999999996</v>
      </c>
      <c r="K160" s="11">
        <f t="shared" si="4"/>
        <v>3</v>
      </c>
      <c r="L160" s="1">
        <v>0.9</v>
      </c>
      <c r="M160" s="1">
        <v>0</v>
      </c>
      <c r="N160" s="5">
        <v>3</v>
      </c>
      <c r="O160" s="1">
        <v>0</v>
      </c>
      <c r="P160" s="1">
        <v>0</v>
      </c>
      <c r="R160" s="1">
        <v>0</v>
      </c>
      <c r="S160" s="1">
        <v>0</v>
      </c>
      <c r="U160" s="1">
        <v>0</v>
      </c>
      <c r="V160" s="2">
        <v>712.17</v>
      </c>
      <c r="W160" s="2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2</v>
      </c>
      <c r="AF160" s="1">
        <v>14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>
      <c r="A161" s="1">
        <v>70976</v>
      </c>
      <c r="B161" s="1" t="s">
        <v>191</v>
      </c>
      <c r="C161" s="1">
        <v>20</v>
      </c>
      <c r="D161" s="1">
        <v>285</v>
      </c>
      <c r="E161" s="1" t="s">
        <v>64</v>
      </c>
      <c r="F161" s="1">
        <v>974</v>
      </c>
      <c r="G161" s="1" t="s">
        <v>110</v>
      </c>
      <c r="H161" s="2">
        <v>40.81</v>
      </c>
      <c r="I161" s="2">
        <v>816.2</v>
      </c>
      <c r="J161" s="10">
        <f t="shared" si="1"/>
        <v>0</v>
      </c>
      <c r="K161" s="11">
        <f t="shared" si="4"/>
        <v>0</v>
      </c>
      <c r="L161" s="1">
        <v>0.85</v>
      </c>
      <c r="M161" s="1">
        <v>0.55000000000000004</v>
      </c>
      <c r="N161" s="5">
        <v>0</v>
      </c>
      <c r="O161" s="1">
        <v>0</v>
      </c>
      <c r="P161" s="1">
        <v>0</v>
      </c>
      <c r="R161" s="1">
        <v>0</v>
      </c>
      <c r="S161" s="1">
        <v>0</v>
      </c>
      <c r="U161" s="1">
        <v>0</v>
      </c>
      <c r="V161" s="2">
        <v>693.77</v>
      </c>
      <c r="W161" s="2">
        <v>448.91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2</v>
      </c>
      <c r="AD161" s="1">
        <v>2</v>
      </c>
      <c r="AE161" s="1">
        <v>11</v>
      </c>
      <c r="AF161" s="1">
        <v>6</v>
      </c>
      <c r="AG161" s="1">
        <v>11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>
      <c r="A162" s="1">
        <v>70043</v>
      </c>
      <c r="B162" s="1" t="s">
        <v>117</v>
      </c>
      <c r="C162" s="1">
        <v>1</v>
      </c>
      <c r="D162" s="1">
        <v>285</v>
      </c>
      <c r="E162" s="1" t="s">
        <v>64</v>
      </c>
      <c r="F162" s="1">
        <v>387</v>
      </c>
      <c r="G162" s="1" t="s">
        <v>94</v>
      </c>
      <c r="H162" s="2">
        <v>652.46</v>
      </c>
      <c r="I162" s="2">
        <v>652.46</v>
      </c>
      <c r="J162" s="10">
        <f t="shared" si="1"/>
        <v>9786.9000000000015</v>
      </c>
      <c r="K162" s="11">
        <f t="shared" si="4"/>
        <v>15</v>
      </c>
      <c r="L162" s="1">
        <v>1</v>
      </c>
      <c r="M162" s="1">
        <v>6</v>
      </c>
      <c r="N162" s="5">
        <v>15</v>
      </c>
      <c r="O162" s="1">
        <v>0</v>
      </c>
      <c r="P162" s="1">
        <v>0</v>
      </c>
      <c r="R162" s="1">
        <v>0</v>
      </c>
      <c r="S162" s="1">
        <v>0</v>
      </c>
      <c r="U162" s="1">
        <v>0</v>
      </c>
      <c r="V162" s="2">
        <v>652.46</v>
      </c>
      <c r="W162" s="2">
        <v>3914.76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</v>
      </c>
      <c r="AE162" s="1">
        <v>0</v>
      </c>
      <c r="AF162" s="1">
        <v>1</v>
      </c>
      <c r="AG162" s="1">
        <v>6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>
      <c r="A163" s="1">
        <v>70166</v>
      </c>
      <c r="B163" s="1" t="s">
        <v>201</v>
      </c>
      <c r="C163" s="1">
        <v>24</v>
      </c>
      <c r="D163" s="1">
        <v>285</v>
      </c>
      <c r="E163" s="1" t="s">
        <v>64</v>
      </c>
      <c r="F163" s="1">
        <v>570</v>
      </c>
      <c r="G163" s="1" t="s">
        <v>72</v>
      </c>
      <c r="H163" s="2">
        <v>40.15</v>
      </c>
      <c r="I163" s="2">
        <v>963.6</v>
      </c>
      <c r="J163" s="10">
        <f t="shared" si="1"/>
        <v>1927.2</v>
      </c>
      <c r="K163" s="11">
        <f t="shared" si="4"/>
        <v>2</v>
      </c>
      <c r="L163" s="1">
        <v>0.65</v>
      </c>
      <c r="M163" s="1">
        <v>0.83</v>
      </c>
      <c r="N163" s="5">
        <v>2</v>
      </c>
      <c r="O163" s="1">
        <v>0</v>
      </c>
      <c r="P163" s="1">
        <v>0</v>
      </c>
      <c r="R163" s="1">
        <v>0</v>
      </c>
      <c r="S163" s="1">
        <v>0</v>
      </c>
      <c r="U163" s="1">
        <v>0</v>
      </c>
      <c r="V163" s="2">
        <v>622.32000000000005</v>
      </c>
      <c r="W163" s="2">
        <v>803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7</v>
      </c>
      <c r="AD163" s="1">
        <v>6</v>
      </c>
      <c r="AE163" s="1">
        <v>0</v>
      </c>
      <c r="AF163" s="1">
        <v>11</v>
      </c>
      <c r="AG163" s="1">
        <v>20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>
      <c r="A164" s="1">
        <v>70026</v>
      </c>
      <c r="B164" s="1" t="s">
        <v>143</v>
      </c>
      <c r="C164" s="1">
        <v>18</v>
      </c>
      <c r="D164" s="1">
        <v>285</v>
      </c>
      <c r="E164" s="1" t="s">
        <v>64</v>
      </c>
      <c r="F164" s="1">
        <v>558</v>
      </c>
      <c r="G164" s="1" t="s">
        <v>67</v>
      </c>
      <c r="H164" s="2">
        <v>49.07</v>
      </c>
      <c r="I164" s="2">
        <v>883.26</v>
      </c>
      <c r="J164" s="10">
        <f t="shared" si="1"/>
        <v>1766.52</v>
      </c>
      <c r="K164" s="11">
        <f t="shared" si="4"/>
        <v>2</v>
      </c>
      <c r="L164" s="1">
        <v>0.69</v>
      </c>
      <c r="M164" s="1">
        <v>0</v>
      </c>
      <c r="N164" s="5">
        <v>2</v>
      </c>
      <c r="O164" s="1">
        <v>0</v>
      </c>
      <c r="P164" s="1">
        <v>0</v>
      </c>
      <c r="R164" s="1">
        <v>0</v>
      </c>
      <c r="S164" s="1">
        <v>0</v>
      </c>
      <c r="U164" s="1">
        <v>0</v>
      </c>
      <c r="V164" s="2">
        <v>613.38</v>
      </c>
      <c r="W164" s="2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7</v>
      </c>
      <c r="AE164" s="1">
        <v>0</v>
      </c>
      <c r="AF164" s="1">
        <v>18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>
      <c r="A165" s="1">
        <v>70968</v>
      </c>
      <c r="B165" s="1" t="s">
        <v>197</v>
      </c>
      <c r="C165" s="1">
        <v>12</v>
      </c>
      <c r="D165" s="1">
        <v>285</v>
      </c>
      <c r="E165" s="1" t="s">
        <v>64</v>
      </c>
      <c r="F165" s="1">
        <v>567</v>
      </c>
      <c r="G165" s="1" t="s">
        <v>74</v>
      </c>
      <c r="H165" s="2">
        <v>64.44</v>
      </c>
      <c r="I165" s="2">
        <v>773.28</v>
      </c>
      <c r="J165" s="10">
        <f t="shared" si="1"/>
        <v>0</v>
      </c>
      <c r="K165" s="11">
        <f t="shared" si="4"/>
        <v>0</v>
      </c>
      <c r="L165" s="1">
        <v>0.79</v>
      </c>
      <c r="M165" s="1">
        <v>0</v>
      </c>
      <c r="N165" s="5">
        <v>0</v>
      </c>
      <c r="O165" s="1">
        <v>0</v>
      </c>
      <c r="P165" s="1">
        <v>0</v>
      </c>
      <c r="R165" s="1">
        <v>0</v>
      </c>
      <c r="S165" s="1">
        <v>0</v>
      </c>
      <c r="U165" s="1">
        <v>0</v>
      </c>
      <c r="V165" s="2">
        <v>612.17999999999995</v>
      </c>
      <c r="W165" s="2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5</v>
      </c>
      <c r="AF165" s="1">
        <v>9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>
      <c r="A166" s="1">
        <v>70215</v>
      </c>
      <c r="B166" s="1" t="s">
        <v>257</v>
      </c>
      <c r="C166" s="1">
        <v>24</v>
      </c>
      <c r="D166" s="1">
        <v>285</v>
      </c>
      <c r="E166" s="1" t="s">
        <v>64</v>
      </c>
      <c r="F166" s="1">
        <v>795</v>
      </c>
      <c r="G166" s="1" t="s">
        <v>258</v>
      </c>
      <c r="H166" s="2">
        <v>40.33</v>
      </c>
      <c r="I166" s="2">
        <v>967.92</v>
      </c>
      <c r="J166" s="10">
        <f t="shared" si="1"/>
        <v>4839.5999999999995</v>
      </c>
      <c r="K166" s="11">
        <f t="shared" si="4"/>
        <v>5</v>
      </c>
      <c r="L166" s="1">
        <v>0.62</v>
      </c>
      <c r="M166" s="1">
        <v>0</v>
      </c>
      <c r="N166" s="5">
        <v>5</v>
      </c>
      <c r="O166" s="1">
        <v>0</v>
      </c>
      <c r="P166" s="1">
        <v>0</v>
      </c>
      <c r="R166" s="1">
        <v>0</v>
      </c>
      <c r="S166" s="1">
        <v>0</v>
      </c>
      <c r="U166" s="1">
        <v>0</v>
      </c>
      <c r="V166" s="2">
        <v>604.95000000000005</v>
      </c>
      <c r="W166" s="2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30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>
      <c r="A167" s="1">
        <v>70138</v>
      </c>
      <c r="B167" s="1" t="s">
        <v>148</v>
      </c>
      <c r="C167" s="1">
        <v>12</v>
      </c>
      <c r="D167" s="1">
        <v>285</v>
      </c>
      <c r="E167" s="1" t="s">
        <v>64</v>
      </c>
      <c r="F167" s="1">
        <v>35</v>
      </c>
      <c r="G167" s="1" t="s">
        <v>76</v>
      </c>
      <c r="H167" s="2">
        <v>73.620900000000006</v>
      </c>
      <c r="I167" s="2">
        <v>883.45079999999996</v>
      </c>
      <c r="J167" s="10">
        <f t="shared" si="1"/>
        <v>1766.9015999999999</v>
      </c>
      <c r="K167" s="11">
        <f t="shared" si="4"/>
        <v>2</v>
      </c>
      <c r="L167" s="1">
        <v>0.67</v>
      </c>
      <c r="M167" s="1">
        <v>2.08</v>
      </c>
      <c r="N167" s="5">
        <v>2</v>
      </c>
      <c r="O167" s="1">
        <v>0</v>
      </c>
      <c r="P167" s="1">
        <v>0</v>
      </c>
      <c r="R167" s="1">
        <v>0</v>
      </c>
      <c r="S167" s="1">
        <v>0</v>
      </c>
      <c r="U167" s="1">
        <v>0</v>
      </c>
      <c r="V167" s="2">
        <v>588.97</v>
      </c>
      <c r="W167" s="2">
        <v>1840.52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2</v>
      </c>
      <c r="AD167" s="1">
        <v>0</v>
      </c>
      <c r="AE167" s="1">
        <v>3</v>
      </c>
      <c r="AF167" s="1">
        <v>6</v>
      </c>
      <c r="AG167" s="1">
        <v>25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>
      <c r="A168" s="1">
        <v>70266</v>
      </c>
      <c r="B168" s="1" t="s">
        <v>335</v>
      </c>
      <c r="C168" s="1">
        <v>24</v>
      </c>
      <c r="D168" s="1">
        <v>285</v>
      </c>
      <c r="E168" s="1" t="s">
        <v>64</v>
      </c>
      <c r="F168" s="1">
        <v>558</v>
      </c>
      <c r="G168" s="1" t="s">
        <v>67</v>
      </c>
      <c r="H168" s="2">
        <v>45.624299999999998</v>
      </c>
      <c r="I168" s="2">
        <v>1094.9831999999999</v>
      </c>
      <c r="J168" s="10">
        <f t="shared" si="1"/>
        <v>0</v>
      </c>
      <c r="K168" s="11">
        <f t="shared" si="4"/>
        <v>0</v>
      </c>
      <c r="L168" s="1">
        <v>0.52</v>
      </c>
      <c r="M168" s="1">
        <v>0.38</v>
      </c>
      <c r="N168" s="5">
        <v>0</v>
      </c>
      <c r="O168" s="1">
        <v>0</v>
      </c>
      <c r="P168" s="1">
        <v>0</v>
      </c>
      <c r="R168" s="1">
        <v>0</v>
      </c>
      <c r="S168" s="1">
        <v>0</v>
      </c>
      <c r="U168" s="1">
        <v>0</v>
      </c>
      <c r="V168" s="2">
        <v>570.29999999999995</v>
      </c>
      <c r="W168" s="2">
        <v>410.62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11</v>
      </c>
      <c r="AD168" s="1">
        <v>3</v>
      </c>
      <c r="AE168" s="1">
        <v>0</v>
      </c>
      <c r="AF168" s="1">
        <v>0</v>
      </c>
      <c r="AG168" s="1">
        <v>9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>
      <c r="A169" s="1">
        <v>70114</v>
      </c>
      <c r="B169" s="1" t="s">
        <v>309</v>
      </c>
      <c r="C169" s="1">
        <v>16</v>
      </c>
      <c r="D169" s="1">
        <v>285</v>
      </c>
      <c r="E169" s="1" t="s">
        <v>64</v>
      </c>
      <c r="F169" s="1">
        <v>974</v>
      </c>
      <c r="G169" s="1" t="s">
        <v>110</v>
      </c>
      <c r="H169" s="2">
        <v>51.921599999999998</v>
      </c>
      <c r="I169" s="2">
        <v>830.74559999999997</v>
      </c>
      <c r="J169" s="10">
        <f t="shared" si="1"/>
        <v>1661.4911999999999</v>
      </c>
      <c r="K169" s="11">
        <f t="shared" si="4"/>
        <v>2</v>
      </c>
      <c r="L169" s="1">
        <v>0.66</v>
      </c>
      <c r="M169" s="1">
        <v>0</v>
      </c>
      <c r="N169" s="5">
        <v>2</v>
      </c>
      <c r="O169" s="1">
        <v>0</v>
      </c>
      <c r="P169" s="1">
        <v>0</v>
      </c>
      <c r="R169" s="1">
        <v>0</v>
      </c>
      <c r="S169" s="1">
        <v>0</v>
      </c>
      <c r="U169" s="1">
        <v>0</v>
      </c>
      <c r="V169" s="2">
        <v>545.17999999999995</v>
      </c>
      <c r="W169" s="2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9</v>
      </c>
      <c r="AF169" s="1">
        <v>3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>
      <c r="A170" s="1">
        <v>70050</v>
      </c>
      <c r="B170" s="1" t="s">
        <v>126</v>
      </c>
      <c r="C170" s="1">
        <v>24</v>
      </c>
      <c r="D170" s="1">
        <v>285</v>
      </c>
      <c r="E170" s="1" t="s">
        <v>64</v>
      </c>
      <c r="F170" s="1">
        <v>974</v>
      </c>
      <c r="G170" s="1" t="s">
        <v>110</v>
      </c>
      <c r="H170" s="2">
        <v>36.130099999999999</v>
      </c>
      <c r="I170" s="2">
        <v>867.12239999999997</v>
      </c>
      <c r="J170" s="10">
        <f t="shared" si="1"/>
        <v>1734.2447999999999</v>
      </c>
      <c r="K170" s="11">
        <f t="shared" si="4"/>
        <v>2</v>
      </c>
      <c r="L170" s="1">
        <v>0.6</v>
      </c>
      <c r="M170" s="1">
        <v>1.38</v>
      </c>
      <c r="N170" s="5">
        <v>2</v>
      </c>
      <c r="O170" s="1">
        <v>0</v>
      </c>
      <c r="P170" s="1">
        <v>0</v>
      </c>
      <c r="R170" s="1">
        <v>0</v>
      </c>
      <c r="S170" s="1">
        <v>0</v>
      </c>
      <c r="U170" s="1">
        <v>0</v>
      </c>
      <c r="V170" s="2">
        <v>523.89</v>
      </c>
      <c r="W170" s="2">
        <v>1192.29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11</v>
      </c>
      <c r="AD170" s="1">
        <v>7</v>
      </c>
      <c r="AE170" s="1">
        <v>0</v>
      </c>
      <c r="AF170" s="1">
        <v>0</v>
      </c>
      <c r="AG170" s="1">
        <v>33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>
      <c r="A171" s="1">
        <v>70969</v>
      </c>
      <c r="B171" s="1" t="s">
        <v>277</v>
      </c>
      <c r="C171" s="1">
        <v>12</v>
      </c>
      <c r="D171" s="1">
        <v>285</v>
      </c>
      <c r="E171" s="1" t="s">
        <v>64</v>
      </c>
      <c r="F171" s="1">
        <v>567</v>
      </c>
      <c r="G171" s="1" t="s">
        <v>74</v>
      </c>
      <c r="H171" s="2">
        <v>64.44</v>
      </c>
      <c r="I171" s="2">
        <v>773.28</v>
      </c>
      <c r="J171" s="10">
        <f t="shared" si="1"/>
        <v>1546.56</v>
      </c>
      <c r="K171" s="11">
        <f t="shared" si="4"/>
        <v>2</v>
      </c>
      <c r="L171" s="1">
        <v>0.67</v>
      </c>
      <c r="M171" s="1">
        <v>2.75</v>
      </c>
      <c r="N171" s="5">
        <v>2</v>
      </c>
      <c r="O171" s="1">
        <v>0</v>
      </c>
      <c r="P171" s="1">
        <v>0</v>
      </c>
      <c r="R171" s="1">
        <v>0</v>
      </c>
      <c r="S171" s="1">
        <v>0</v>
      </c>
      <c r="U171" s="1">
        <v>0</v>
      </c>
      <c r="V171" s="2">
        <v>515.52</v>
      </c>
      <c r="W171" s="2">
        <v>2126.52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2</v>
      </c>
      <c r="AD171" s="1">
        <v>0</v>
      </c>
      <c r="AE171" s="1">
        <v>4</v>
      </c>
      <c r="AF171" s="1">
        <v>4</v>
      </c>
      <c r="AG171" s="1">
        <v>33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>
      <c r="A172" s="1">
        <v>70133</v>
      </c>
      <c r="B172" s="1" t="s">
        <v>293</v>
      </c>
      <c r="C172" s="1">
        <v>24</v>
      </c>
      <c r="D172" s="1">
        <v>285</v>
      </c>
      <c r="E172" s="1" t="s">
        <v>64</v>
      </c>
      <c r="F172" s="1">
        <v>999</v>
      </c>
      <c r="G172" s="1" t="s">
        <v>292</v>
      </c>
      <c r="H172" s="2">
        <v>48.754800000000003</v>
      </c>
      <c r="I172" s="2">
        <v>1170.1152</v>
      </c>
      <c r="J172" s="10">
        <f t="shared" si="1"/>
        <v>0</v>
      </c>
      <c r="K172" s="11">
        <f t="shared" si="4"/>
        <v>0</v>
      </c>
      <c r="L172" s="1">
        <v>0.44</v>
      </c>
      <c r="M172" s="1">
        <v>0</v>
      </c>
      <c r="N172" s="5">
        <v>0</v>
      </c>
      <c r="O172" s="1">
        <v>0</v>
      </c>
      <c r="P172" s="1">
        <v>0</v>
      </c>
      <c r="R172" s="1">
        <v>0</v>
      </c>
      <c r="S172" s="1">
        <v>0</v>
      </c>
      <c r="U172" s="1">
        <v>0</v>
      </c>
      <c r="V172" s="2">
        <v>511.93</v>
      </c>
      <c r="W172" s="2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>
      <c r="A173" s="1">
        <v>70173</v>
      </c>
      <c r="B173" s="1" t="s">
        <v>316</v>
      </c>
      <c r="C173" s="1">
        <v>4</v>
      </c>
      <c r="D173" s="1">
        <v>285</v>
      </c>
      <c r="E173" s="1" t="s">
        <v>64</v>
      </c>
      <c r="F173" s="1">
        <v>562</v>
      </c>
      <c r="G173" s="1" t="s">
        <v>65</v>
      </c>
      <c r="H173" s="2">
        <v>76.63</v>
      </c>
      <c r="I173" s="2">
        <v>306.52</v>
      </c>
      <c r="J173" s="10">
        <f t="shared" si="1"/>
        <v>1532.6</v>
      </c>
      <c r="K173" s="11">
        <f t="shared" si="4"/>
        <v>5</v>
      </c>
      <c r="L173" s="1">
        <v>1.62</v>
      </c>
      <c r="M173" s="1">
        <v>0</v>
      </c>
      <c r="N173" s="5">
        <v>5</v>
      </c>
      <c r="O173" s="1">
        <v>0</v>
      </c>
      <c r="P173" s="1">
        <v>0</v>
      </c>
      <c r="R173" s="1">
        <v>0</v>
      </c>
      <c r="S173" s="1">
        <v>0</v>
      </c>
      <c r="U173" s="1">
        <v>0</v>
      </c>
      <c r="V173" s="2">
        <v>498.1</v>
      </c>
      <c r="W173" s="2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13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>
      <c r="A174" s="1">
        <v>70102</v>
      </c>
      <c r="B174" s="1" t="s">
        <v>188</v>
      </c>
      <c r="C174" s="1">
        <v>16</v>
      </c>
      <c r="D174" s="1">
        <v>285</v>
      </c>
      <c r="E174" s="1" t="s">
        <v>64</v>
      </c>
      <c r="F174" s="1">
        <v>570</v>
      </c>
      <c r="G174" s="1" t="s">
        <v>72</v>
      </c>
      <c r="H174" s="2">
        <v>38.191299999999998</v>
      </c>
      <c r="I174" s="2">
        <v>611.06079999999997</v>
      </c>
      <c r="J174" s="10">
        <f t="shared" si="1"/>
        <v>2444.2431999999999</v>
      </c>
      <c r="K174" s="11">
        <f t="shared" si="4"/>
        <v>4</v>
      </c>
      <c r="L174" s="1">
        <v>0.78</v>
      </c>
      <c r="M174" s="1">
        <v>0</v>
      </c>
      <c r="N174" s="5">
        <v>4</v>
      </c>
      <c r="O174" s="1">
        <v>0</v>
      </c>
      <c r="P174" s="1">
        <v>0</v>
      </c>
      <c r="R174" s="1">
        <v>0</v>
      </c>
      <c r="S174" s="1">
        <v>0</v>
      </c>
      <c r="U174" s="1">
        <v>0</v>
      </c>
      <c r="V174" s="2">
        <v>477.39</v>
      </c>
      <c r="W174" s="2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6</v>
      </c>
      <c r="AD174" s="1">
        <v>4</v>
      </c>
      <c r="AE174" s="1">
        <v>0</v>
      </c>
      <c r="AF174" s="1">
        <v>9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>
      <c r="A175" s="1">
        <v>70352</v>
      </c>
      <c r="B175" s="1" t="s">
        <v>276</v>
      </c>
      <c r="C175" s="1">
        <v>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61.49</v>
      </c>
      <c r="I175" s="2">
        <v>307.45</v>
      </c>
      <c r="J175" s="10">
        <f t="shared" si="1"/>
        <v>1229.8</v>
      </c>
      <c r="K175" s="11">
        <f t="shared" si="4"/>
        <v>4</v>
      </c>
      <c r="L175" s="1">
        <v>1.5</v>
      </c>
      <c r="M175" s="1">
        <v>0</v>
      </c>
      <c r="N175" s="5">
        <v>4</v>
      </c>
      <c r="O175" s="1">
        <v>0</v>
      </c>
      <c r="P175" s="1">
        <v>0</v>
      </c>
      <c r="R175" s="1">
        <v>0</v>
      </c>
      <c r="S175" s="1">
        <v>0</v>
      </c>
      <c r="U175" s="1">
        <v>0</v>
      </c>
      <c r="V175" s="2">
        <v>461.17</v>
      </c>
      <c r="W175" s="2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2</v>
      </c>
      <c r="AF175" s="1">
        <v>11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>
      <c r="A176" s="1">
        <v>70172</v>
      </c>
      <c r="B176" s="1" t="s">
        <v>282</v>
      </c>
      <c r="C176" s="1">
        <v>15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30.07</v>
      </c>
      <c r="I176" s="2">
        <v>451.05</v>
      </c>
      <c r="J176" s="10">
        <f t="shared" si="1"/>
        <v>1804.2</v>
      </c>
      <c r="K176" s="11">
        <f t="shared" si="4"/>
        <v>4</v>
      </c>
      <c r="L176" s="1">
        <v>0.97</v>
      </c>
      <c r="M176" s="1">
        <v>2.2000000000000002</v>
      </c>
      <c r="N176" s="5">
        <v>4</v>
      </c>
      <c r="O176" s="1">
        <v>0</v>
      </c>
      <c r="P176" s="1">
        <v>0</v>
      </c>
      <c r="R176" s="1">
        <v>0</v>
      </c>
      <c r="S176" s="1">
        <v>0</v>
      </c>
      <c r="U176" s="1">
        <v>0</v>
      </c>
      <c r="V176" s="2">
        <v>436.02</v>
      </c>
      <c r="W176" s="2">
        <v>992.31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3</v>
      </c>
      <c r="AD176" s="1">
        <v>9</v>
      </c>
      <c r="AE176" s="1">
        <v>0</v>
      </c>
      <c r="AF176" s="1">
        <v>14</v>
      </c>
      <c r="AG176" s="1">
        <v>33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>
      <c r="A177" s="1">
        <v>70360</v>
      </c>
      <c r="B177" s="1" t="s">
        <v>245</v>
      </c>
      <c r="C177" s="1">
        <v>15</v>
      </c>
      <c r="D177" s="1">
        <v>285</v>
      </c>
      <c r="E177" s="1" t="s">
        <v>64</v>
      </c>
      <c r="F177" s="1">
        <v>562</v>
      </c>
      <c r="G177" s="1" t="s">
        <v>65</v>
      </c>
      <c r="H177" s="2">
        <v>30.07</v>
      </c>
      <c r="I177" s="2">
        <v>451.05</v>
      </c>
      <c r="J177" s="10">
        <f t="shared" si="1"/>
        <v>1804.2</v>
      </c>
      <c r="K177" s="11">
        <f t="shared" si="4"/>
        <v>4</v>
      </c>
      <c r="L177" s="1">
        <v>0.77</v>
      </c>
      <c r="M177" s="1">
        <v>0</v>
      </c>
      <c r="N177" s="5">
        <v>4</v>
      </c>
      <c r="O177" s="1">
        <v>0</v>
      </c>
      <c r="P177" s="1">
        <v>0</v>
      </c>
      <c r="R177" s="1">
        <v>0</v>
      </c>
      <c r="S177" s="1">
        <v>0</v>
      </c>
      <c r="U177" s="1">
        <v>0</v>
      </c>
      <c r="V177" s="2">
        <v>345.8</v>
      </c>
      <c r="W177" s="2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6</v>
      </c>
      <c r="AF177" s="1">
        <v>11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>
      <c r="A178" s="1">
        <v>70258</v>
      </c>
      <c r="B178" s="1" t="s">
        <v>240</v>
      </c>
      <c r="C178" s="1">
        <v>16</v>
      </c>
      <c r="D178" s="1">
        <v>285</v>
      </c>
      <c r="E178" s="1" t="s">
        <v>64</v>
      </c>
      <c r="F178" s="1">
        <v>573</v>
      </c>
      <c r="G178" s="1" t="s">
        <v>87</v>
      </c>
      <c r="H178" s="2">
        <v>61.95</v>
      </c>
      <c r="I178" s="2">
        <v>991.2</v>
      </c>
      <c r="J178" s="10">
        <f t="shared" si="1"/>
        <v>1982.4</v>
      </c>
      <c r="K178" s="11">
        <f t="shared" si="4"/>
        <v>2</v>
      </c>
      <c r="L178" s="1">
        <v>0.31</v>
      </c>
      <c r="M178" s="1">
        <v>0</v>
      </c>
      <c r="N178" s="5">
        <v>2</v>
      </c>
      <c r="O178" s="1">
        <v>0</v>
      </c>
      <c r="P178" s="1">
        <v>0</v>
      </c>
      <c r="R178" s="1">
        <v>0</v>
      </c>
      <c r="S178" s="1">
        <v>0</v>
      </c>
      <c r="U178" s="1">
        <v>0</v>
      </c>
      <c r="V178" s="2">
        <v>309.75</v>
      </c>
      <c r="W178" s="2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5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>
      <c r="A179" s="1">
        <v>70229</v>
      </c>
      <c r="B179" s="1" t="s">
        <v>199</v>
      </c>
      <c r="C179" s="1">
        <v>3</v>
      </c>
      <c r="D179" s="1">
        <v>285</v>
      </c>
      <c r="E179" s="1" t="s">
        <v>64</v>
      </c>
      <c r="F179" s="1">
        <v>567</v>
      </c>
      <c r="G179" s="1" t="s">
        <v>74</v>
      </c>
      <c r="H179" s="2">
        <v>307.61</v>
      </c>
      <c r="I179" s="2">
        <v>922.83</v>
      </c>
      <c r="J179" s="10">
        <f t="shared" si="1"/>
        <v>1845.66</v>
      </c>
      <c r="K179" s="11">
        <f t="shared" si="4"/>
        <v>2</v>
      </c>
      <c r="L179" s="1">
        <v>0.33</v>
      </c>
      <c r="M179" s="1">
        <v>3.33</v>
      </c>
      <c r="N179" s="5">
        <v>2</v>
      </c>
      <c r="O179" s="1">
        <v>0</v>
      </c>
      <c r="P179" s="1">
        <v>0</v>
      </c>
      <c r="R179" s="1">
        <v>0</v>
      </c>
      <c r="S179" s="1">
        <v>0</v>
      </c>
      <c r="U179" s="1">
        <v>0</v>
      </c>
      <c r="V179" s="2">
        <v>307.61</v>
      </c>
      <c r="W179" s="2">
        <v>3076.1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</v>
      </c>
      <c r="AD179" s="1">
        <v>0</v>
      </c>
      <c r="AE179" s="1">
        <v>0</v>
      </c>
      <c r="AF179" s="1">
        <v>0</v>
      </c>
      <c r="AG179" s="1">
        <v>10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</row>
    <row r="180" spans="1:63">
      <c r="A180" s="1">
        <v>70264</v>
      </c>
      <c r="B180" s="1" t="s">
        <v>233</v>
      </c>
      <c r="C180" s="1">
        <v>20</v>
      </c>
      <c r="D180" s="1">
        <v>285</v>
      </c>
      <c r="E180" s="1" t="s">
        <v>64</v>
      </c>
      <c r="F180" s="1">
        <v>573</v>
      </c>
      <c r="G180" s="1" t="s">
        <v>87</v>
      </c>
      <c r="H180" s="2">
        <v>50.37</v>
      </c>
      <c r="I180" s="2">
        <v>1007.4</v>
      </c>
      <c r="J180" s="10">
        <f t="shared" si="1"/>
        <v>2014.8</v>
      </c>
      <c r="K180" s="11">
        <f t="shared" si="4"/>
        <v>2</v>
      </c>
      <c r="L180" s="1">
        <v>0.3</v>
      </c>
      <c r="M180" s="1">
        <v>0</v>
      </c>
      <c r="N180" s="5">
        <v>2</v>
      </c>
      <c r="O180" s="1">
        <v>0</v>
      </c>
      <c r="P180" s="1">
        <v>0</v>
      </c>
      <c r="R180" s="1">
        <v>0</v>
      </c>
      <c r="S180" s="1">
        <v>0</v>
      </c>
      <c r="U180" s="1">
        <v>0</v>
      </c>
      <c r="V180" s="2">
        <v>302.22000000000003</v>
      </c>
      <c r="W180" s="2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3</v>
      </c>
      <c r="AF180" s="1">
        <v>6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</row>
    <row r="181" spans="1:63">
      <c r="A181" s="1">
        <v>70117</v>
      </c>
      <c r="B181" s="1" t="s">
        <v>284</v>
      </c>
      <c r="C181" s="1">
        <v>24</v>
      </c>
      <c r="D181" s="1">
        <v>285</v>
      </c>
      <c r="E181" s="1" t="s">
        <v>64</v>
      </c>
      <c r="F181" s="1">
        <v>974</v>
      </c>
      <c r="G181" s="1" t="s">
        <v>110</v>
      </c>
      <c r="H181" s="2">
        <v>37.630099999999999</v>
      </c>
      <c r="I181" s="2">
        <v>903.12239999999997</v>
      </c>
      <c r="J181" s="10">
        <f t="shared" si="1"/>
        <v>0</v>
      </c>
      <c r="K181" s="11">
        <f t="shared" si="4"/>
        <v>0</v>
      </c>
      <c r="L181" s="1">
        <v>0.33</v>
      </c>
      <c r="M181" s="1">
        <v>5.21</v>
      </c>
      <c r="N181" s="5">
        <v>0</v>
      </c>
      <c r="O181" s="1">
        <v>0</v>
      </c>
      <c r="P181" s="1">
        <v>0</v>
      </c>
      <c r="R181" s="1">
        <v>0</v>
      </c>
      <c r="S181" s="1">
        <v>0</v>
      </c>
      <c r="U181" s="1">
        <v>0</v>
      </c>
      <c r="V181" s="2">
        <v>301.04000000000002</v>
      </c>
      <c r="W181" s="2">
        <v>4703.76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3</v>
      </c>
      <c r="AF181" s="1">
        <v>10</v>
      </c>
      <c r="AG181" s="1">
        <v>125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</row>
    <row r="182" spans="1:63">
      <c r="A182" s="1">
        <v>70134</v>
      </c>
      <c r="B182" s="1" t="s">
        <v>151</v>
      </c>
      <c r="C182" s="1">
        <v>24</v>
      </c>
      <c r="D182" s="1">
        <v>285</v>
      </c>
      <c r="E182" s="1" t="s">
        <v>64</v>
      </c>
      <c r="F182" s="1">
        <v>570</v>
      </c>
      <c r="G182" s="1" t="s">
        <v>72</v>
      </c>
      <c r="H182" s="2">
        <v>34.97</v>
      </c>
      <c r="I182" s="2">
        <v>839.28</v>
      </c>
      <c r="J182" s="10">
        <f t="shared" si="1"/>
        <v>1678.56</v>
      </c>
      <c r="K182" s="11">
        <f t="shared" si="4"/>
        <v>2</v>
      </c>
      <c r="L182" s="1">
        <v>0.35</v>
      </c>
      <c r="M182" s="1">
        <v>3.12</v>
      </c>
      <c r="N182" s="5">
        <v>2</v>
      </c>
      <c r="O182" s="1">
        <v>0</v>
      </c>
      <c r="P182" s="1">
        <v>0</v>
      </c>
      <c r="R182" s="1">
        <v>0</v>
      </c>
      <c r="S182" s="1">
        <v>0</v>
      </c>
      <c r="U182" s="1">
        <v>0</v>
      </c>
      <c r="V182" s="2">
        <v>297.24</v>
      </c>
      <c r="W182" s="2">
        <v>2622.75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4</v>
      </c>
      <c r="AD182" s="1">
        <v>4</v>
      </c>
      <c r="AE182" s="1">
        <v>0</v>
      </c>
      <c r="AF182" s="1">
        <v>5</v>
      </c>
      <c r="AG182" s="1">
        <v>75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</row>
    <row r="183" spans="1:63">
      <c r="A183" s="1">
        <v>70413</v>
      </c>
      <c r="B183" s="1" t="s">
        <v>348</v>
      </c>
      <c r="C183" s="1">
        <v>16</v>
      </c>
      <c r="D183" s="1">
        <v>285</v>
      </c>
      <c r="E183" s="1" t="s">
        <v>64</v>
      </c>
      <c r="F183" s="1">
        <v>387</v>
      </c>
      <c r="G183" s="1" t="s">
        <v>94</v>
      </c>
      <c r="H183" s="2">
        <v>19.100000000000001</v>
      </c>
      <c r="I183" s="2">
        <v>305.60000000000002</v>
      </c>
      <c r="J183" s="10">
        <f t="shared" si="1"/>
        <v>0</v>
      </c>
      <c r="K183" s="11">
        <f t="shared" si="4"/>
        <v>0</v>
      </c>
      <c r="L183" s="1">
        <v>0.97</v>
      </c>
      <c r="M183" s="1">
        <v>0</v>
      </c>
      <c r="N183" s="5">
        <v>0</v>
      </c>
      <c r="O183" s="1">
        <v>0</v>
      </c>
      <c r="P183" s="1">
        <v>0</v>
      </c>
      <c r="R183" s="1">
        <v>0</v>
      </c>
      <c r="S183" s="1">
        <v>0</v>
      </c>
      <c r="U183" s="1">
        <v>0</v>
      </c>
      <c r="V183" s="2">
        <v>296.05</v>
      </c>
      <c r="W183" s="2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12</v>
      </c>
      <c r="AF183" s="1">
        <v>7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</row>
    <row r="184" spans="1:63">
      <c r="A184" s="1">
        <v>10233</v>
      </c>
      <c r="B184" s="1" t="s">
        <v>297</v>
      </c>
      <c r="C184" s="1">
        <v>16</v>
      </c>
      <c r="D184" s="1">
        <v>285</v>
      </c>
      <c r="E184" s="1" t="s">
        <v>64</v>
      </c>
      <c r="F184" s="1">
        <v>565</v>
      </c>
      <c r="G184" s="1" t="s">
        <v>94</v>
      </c>
      <c r="H184" s="2">
        <v>45.31</v>
      </c>
      <c r="I184" s="2">
        <v>724.96</v>
      </c>
      <c r="J184" s="10">
        <f t="shared" si="1"/>
        <v>1449.92</v>
      </c>
      <c r="K184" s="11">
        <f t="shared" si="4"/>
        <v>2</v>
      </c>
      <c r="L184" s="1">
        <v>0.41</v>
      </c>
      <c r="M184" s="1">
        <v>0</v>
      </c>
      <c r="N184" s="5">
        <v>2</v>
      </c>
      <c r="O184" s="1">
        <v>0</v>
      </c>
      <c r="P184" s="1">
        <v>0</v>
      </c>
      <c r="R184" s="1">
        <v>0</v>
      </c>
      <c r="S184" s="1">
        <v>0</v>
      </c>
      <c r="U184" s="1">
        <v>0</v>
      </c>
      <c r="V184" s="2">
        <v>294.52</v>
      </c>
      <c r="W184" s="2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13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</row>
    <row r="185" spans="1:63">
      <c r="A185" s="1">
        <v>70334</v>
      </c>
      <c r="B185" s="1" t="s">
        <v>341</v>
      </c>
      <c r="C185" s="1">
        <v>20</v>
      </c>
      <c r="D185" s="1">
        <v>285</v>
      </c>
      <c r="E185" s="1" t="s">
        <v>64</v>
      </c>
      <c r="F185" s="1">
        <v>285</v>
      </c>
      <c r="G185" s="1" t="s">
        <v>64</v>
      </c>
      <c r="H185" s="2">
        <v>38.04</v>
      </c>
      <c r="I185" s="2">
        <v>760.8</v>
      </c>
      <c r="J185" s="10">
        <f t="shared" si="1"/>
        <v>3043.2</v>
      </c>
      <c r="K185" s="11">
        <f t="shared" si="4"/>
        <v>4</v>
      </c>
      <c r="L185" s="1">
        <v>0.38</v>
      </c>
      <c r="M185" s="1">
        <v>0</v>
      </c>
      <c r="N185" s="5">
        <v>4</v>
      </c>
      <c r="O185" s="1">
        <v>0</v>
      </c>
      <c r="P185" s="1">
        <v>0</v>
      </c>
      <c r="R185" s="1">
        <v>0</v>
      </c>
      <c r="S185" s="1">
        <v>0</v>
      </c>
      <c r="U185" s="1">
        <v>0</v>
      </c>
      <c r="V185" s="2">
        <v>285.3</v>
      </c>
      <c r="W185" s="2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6</v>
      </c>
      <c r="AF185" s="1">
        <v>3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</row>
    <row r="186" spans="1:63">
      <c r="A186" s="1">
        <v>70061</v>
      </c>
      <c r="B186" s="1" t="s">
        <v>131</v>
      </c>
      <c r="C186" s="1">
        <v>24</v>
      </c>
      <c r="D186" s="1">
        <v>285</v>
      </c>
      <c r="E186" s="1" t="s">
        <v>64</v>
      </c>
      <c r="F186" s="1">
        <v>570</v>
      </c>
      <c r="G186" s="1" t="s">
        <v>72</v>
      </c>
      <c r="H186" s="2">
        <v>34.97</v>
      </c>
      <c r="I186" s="2">
        <v>839.28</v>
      </c>
      <c r="J186" s="10">
        <f t="shared" si="1"/>
        <v>1678.56</v>
      </c>
      <c r="K186" s="11">
        <f t="shared" si="4"/>
        <v>2</v>
      </c>
      <c r="L186" s="1">
        <v>0.33</v>
      </c>
      <c r="M186" s="1">
        <v>2.83</v>
      </c>
      <c r="N186" s="5">
        <v>2</v>
      </c>
      <c r="O186" s="1">
        <v>0</v>
      </c>
      <c r="P186" s="1">
        <v>0</v>
      </c>
      <c r="R186" s="1">
        <v>0</v>
      </c>
      <c r="S186" s="1">
        <v>0</v>
      </c>
      <c r="U186" s="1">
        <v>0</v>
      </c>
      <c r="V186" s="2">
        <v>279.76</v>
      </c>
      <c r="W186" s="2">
        <v>2377.96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3</v>
      </c>
      <c r="AD186" s="1">
        <v>1</v>
      </c>
      <c r="AE186" s="1">
        <v>0</v>
      </c>
      <c r="AF186" s="1">
        <v>9</v>
      </c>
      <c r="AG186" s="1">
        <v>68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</row>
    <row r="187" spans="1:63">
      <c r="A187" s="1">
        <v>70232</v>
      </c>
      <c r="B187" s="1" t="s">
        <v>234</v>
      </c>
      <c r="C187" s="1">
        <v>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61.49</v>
      </c>
      <c r="I187" s="2">
        <v>307.45</v>
      </c>
      <c r="J187" s="10">
        <f t="shared" si="1"/>
        <v>614.9</v>
      </c>
      <c r="K187" s="11">
        <f t="shared" si="4"/>
        <v>2</v>
      </c>
      <c r="L187" s="1">
        <v>0.9</v>
      </c>
      <c r="M187" s="1">
        <v>0</v>
      </c>
      <c r="N187" s="5">
        <v>2</v>
      </c>
      <c r="O187" s="1">
        <v>0</v>
      </c>
      <c r="P187" s="1">
        <v>0</v>
      </c>
      <c r="R187" s="1">
        <v>0</v>
      </c>
      <c r="S187" s="1">
        <v>0</v>
      </c>
      <c r="U187" s="1">
        <v>0</v>
      </c>
      <c r="V187" s="2">
        <v>276.7</v>
      </c>
      <c r="W187" s="2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4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</row>
    <row r="188" spans="1:63">
      <c r="A188" s="1">
        <v>70071</v>
      </c>
      <c r="B188" s="1" t="s">
        <v>285</v>
      </c>
      <c r="C188" s="1">
        <v>6</v>
      </c>
      <c r="D188" s="1">
        <v>285</v>
      </c>
      <c r="E188" s="1" t="s">
        <v>64</v>
      </c>
      <c r="F188" s="1">
        <v>974</v>
      </c>
      <c r="G188" s="1" t="s">
        <v>110</v>
      </c>
      <c r="H188" s="2">
        <v>174.97</v>
      </c>
      <c r="I188" s="2">
        <v>1049.82</v>
      </c>
      <c r="J188" s="10">
        <f t="shared" si="1"/>
        <v>2099.64</v>
      </c>
      <c r="K188" s="11">
        <f t="shared" si="4"/>
        <v>2</v>
      </c>
      <c r="L188" s="1">
        <v>0.25</v>
      </c>
      <c r="M188" s="1">
        <v>3</v>
      </c>
      <c r="N188" s="5">
        <v>2</v>
      </c>
      <c r="O188" s="1">
        <v>0</v>
      </c>
      <c r="P188" s="1">
        <v>0</v>
      </c>
      <c r="R188" s="1">
        <v>0</v>
      </c>
      <c r="S188" s="1">
        <v>0</v>
      </c>
      <c r="U188" s="1">
        <v>0</v>
      </c>
      <c r="V188" s="2">
        <v>262.45999999999998</v>
      </c>
      <c r="W188" s="2">
        <v>3149.46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1</v>
      </c>
      <c r="AG188" s="1">
        <v>18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</row>
    <row r="189" spans="1:63">
      <c r="A189" s="1">
        <v>70064</v>
      </c>
      <c r="B189" s="1" t="s">
        <v>193</v>
      </c>
      <c r="C189" s="1">
        <v>24</v>
      </c>
      <c r="D189" s="1">
        <v>285</v>
      </c>
      <c r="E189" s="1" t="s">
        <v>64</v>
      </c>
      <c r="F189" s="1">
        <v>570</v>
      </c>
      <c r="G189" s="1" t="s">
        <v>72</v>
      </c>
      <c r="H189" s="2">
        <v>34.97</v>
      </c>
      <c r="I189" s="2">
        <v>839.28</v>
      </c>
      <c r="J189" s="10">
        <f t="shared" si="1"/>
        <v>1678.56</v>
      </c>
      <c r="K189" s="11">
        <f t="shared" si="4"/>
        <v>2</v>
      </c>
      <c r="L189" s="1">
        <v>0.31</v>
      </c>
      <c r="M189" s="1">
        <v>1.33</v>
      </c>
      <c r="N189" s="5">
        <v>2</v>
      </c>
      <c r="O189" s="1">
        <v>0</v>
      </c>
      <c r="P189" s="1">
        <v>0</v>
      </c>
      <c r="R189" s="1">
        <v>0</v>
      </c>
      <c r="S189" s="1">
        <v>0</v>
      </c>
      <c r="U189" s="1">
        <v>0</v>
      </c>
      <c r="V189" s="2">
        <v>262.27</v>
      </c>
      <c r="W189" s="2">
        <v>1119.04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5</v>
      </c>
      <c r="AE189" s="1">
        <v>2</v>
      </c>
      <c r="AF189" s="1">
        <v>6</v>
      </c>
      <c r="AG189" s="1">
        <v>32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</row>
    <row r="190" spans="1:63">
      <c r="A190" s="1">
        <v>70144</v>
      </c>
      <c r="B190" s="1" t="s">
        <v>177</v>
      </c>
      <c r="C190" s="1">
        <v>12</v>
      </c>
      <c r="D190" s="1">
        <v>285</v>
      </c>
      <c r="E190" s="1" t="s">
        <v>64</v>
      </c>
      <c r="F190" s="1">
        <v>567</v>
      </c>
      <c r="G190" s="1" t="s">
        <v>74</v>
      </c>
      <c r="H190" s="2">
        <v>64.44</v>
      </c>
      <c r="I190" s="2">
        <v>773.28</v>
      </c>
      <c r="J190" s="10">
        <f t="shared" si="1"/>
        <v>0</v>
      </c>
      <c r="K190" s="11">
        <f t="shared" si="4"/>
        <v>0</v>
      </c>
      <c r="L190" s="1">
        <v>0.33</v>
      </c>
      <c r="M190" s="1">
        <v>2.33</v>
      </c>
      <c r="N190" s="5">
        <v>0</v>
      </c>
      <c r="O190" s="1">
        <v>0</v>
      </c>
      <c r="P190" s="1">
        <v>0</v>
      </c>
      <c r="R190" s="1">
        <v>0</v>
      </c>
      <c r="S190" s="1">
        <v>0</v>
      </c>
      <c r="U190" s="1">
        <v>0</v>
      </c>
      <c r="V190" s="2">
        <v>257.76</v>
      </c>
      <c r="W190" s="2">
        <v>1804.32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1</v>
      </c>
      <c r="AD190" s="1">
        <v>2</v>
      </c>
      <c r="AE190" s="1">
        <v>1</v>
      </c>
      <c r="AF190" s="1">
        <v>2</v>
      </c>
      <c r="AG190" s="1">
        <v>28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</row>
    <row r="191" spans="1:63">
      <c r="A191" s="1">
        <v>70066</v>
      </c>
      <c r="B191" s="1" t="s">
        <v>228</v>
      </c>
      <c r="C191" s="1">
        <v>25</v>
      </c>
      <c r="D191" s="1">
        <v>285</v>
      </c>
      <c r="E191" s="1" t="s">
        <v>64</v>
      </c>
      <c r="F191" s="1">
        <v>35</v>
      </c>
      <c r="G191" s="1" t="s">
        <v>76</v>
      </c>
      <c r="H191" s="2">
        <v>42.86</v>
      </c>
      <c r="I191" s="2">
        <v>1071.5</v>
      </c>
      <c r="J191" s="10">
        <f t="shared" si="1"/>
        <v>2143</v>
      </c>
      <c r="K191" s="11">
        <f t="shared" si="4"/>
        <v>2</v>
      </c>
      <c r="L191" s="1">
        <v>0.24</v>
      </c>
      <c r="M191" s="1">
        <v>0</v>
      </c>
      <c r="N191" s="5">
        <v>2</v>
      </c>
      <c r="O191" s="1">
        <v>0</v>
      </c>
      <c r="P191" s="1">
        <v>0</v>
      </c>
      <c r="R191" s="1">
        <v>0</v>
      </c>
      <c r="S191" s="1">
        <v>0</v>
      </c>
      <c r="U191" s="1">
        <v>0</v>
      </c>
      <c r="V191" s="2">
        <v>257.16000000000003</v>
      </c>
      <c r="W191" s="2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5</v>
      </c>
      <c r="AF191" s="1">
        <v>2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</row>
    <row r="192" spans="1:63">
      <c r="A192" s="1">
        <v>70414</v>
      </c>
      <c r="B192" s="1" t="s">
        <v>349</v>
      </c>
      <c r="C192" s="1">
        <v>16</v>
      </c>
      <c r="D192" s="1">
        <v>285</v>
      </c>
      <c r="E192" s="1" t="s">
        <v>64</v>
      </c>
      <c r="F192" s="1">
        <v>387</v>
      </c>
      <c r="G192" s="1" t="s">
        <v>94</v>
      </c>
      <c r="H192" s="2">
        <v>49.1</v>
      </c>
      <c r="I192" s="2">
        <v>785.6</v>
      </c>
      <c r="J192" s="10">
        <f t="shared" si="1"/>
        <v>0</v>
      </c>
      <c r="K192" s="11">
        <f t="shared" si="4"/>
        <v>0</v>
      </c>
      <c r="L192" s="1">
        <v>0.31</v>
      </c>
      <c r="M192" s="1">
        <v>0</v>
      </c>
      <c r="N192" s="5">
        <v>0</v>
      </c>
      <c r="O192" s="1">
        <v>0</v>
      </c>
      <c r="P192" s="1">
        <v>0</v>
      </c>
      <c r="R192" s="1">
        <v>0</v>
      </c>
      <c r="S192" s="1">
        <v>0</v>
      </c>
      <c r="U192" s="1">
        <v>0</v>
      </c>
      <c r="V192" s="2">
        <v>245.5</v>
      </c>
      <c r="W192" s="2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2</v>
      </c>
      <c r="AF192" s="1">
        <v>6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</row>
    <row r="193" spans="1:63">
      <c r="A193" s="1">
        <v>97020</v>
      </c>
      <c r="B193" s="1" t="s">
        <v>236</v>
      </c>
      <c r="C193" s="1">
        <v>16</v>
      </c>
      <c r="D193" s="1">
        <v>285</v>
      </c>
      <c r="E193" s="1" t="s">
        <v>64</v>
      </c>
      <c r="F193" s="1">
        <v>558</v>
      </c>
      <c r="G193" s="1" t="s">
        <v>67</v>
      </c>
      <c r="H193" s="2">
        <v>55.48</v>
      </c>
      <c r="I193" s="2">
        <v>887.68</v>
      </c>
      <c r="J193" s="10">
        <f t="shared" si="1"/>
        <v>1775.36</v>
      </c>
      <c r="K193" s="11">
        <f t="shared" si="4"/>
        <v>2</v>
      </c>
      <c r="L193" s="1">
        <v>0.25</v>
      </c>
      <c r="M193" s="1">
        <v>1.5</v>
      </c>
      <c r="N193" s="5">
        <v>2</v>
      </c>
      <c r="O193" s="1">
        <v>0</v>
      </c>
      <c r="P193" s="1">
        <v>0</v>
      </c>
      <c r="R193" s="1">
        <v>0</v>
      </c>
      <c r="S193" s="1">
        <v>0</v>
      </c>
      <c r="U193" s="1">
        <v>0</v>
      </c>
      <c r="V193" s="2">
        <v>221.92</v>
      </c>
      <c r="W193" s="2">
        <v>1331.52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1</v>
      </c>
      <c r="AD193" s="1">
        <v>4</v>
      </c>
      <c r="AE193" s="1">
        <v>0</v>
      </c>
      <c r="AF193" s="1">
        <v>2</v>
      </c>
      <c r="AG193" s="1">
        <v>24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</row>
    <row r="194" spans="1:63">
      <c r="A194" s="1">
        <v>70075</v>
      </c>
      <c r="B194" s="1" t="s">
        <v>231</v>
      </c>
      <c r="C194" s="1">
        <v>25</v>
      </c>
      <c r="D194" s="1">
        <v>285</v>
      </c>
      <c r="E194" s="1" t="s">
        <v>64</v>
      </c>
      <c r="F194" s="1">
        <v>285</v>
      </c>
      <c r="G194" s="1" t="s">
        <v>64</v>
      </c>
      <c r="H194" s="2">
        <v>32.270000000000003</v>
      </c>
      <c r="I194" s="2">
        <v>806.75</v>
      </c>
      <c r="J194" s="10">
        <f t="shared" si="1"/>
        <v>1613.5</v>
      </c>
      <c r="K194" s="11">
        <f t="shared" si="4"/>
        <v>2</v>
      </c>
      <c r="L194" s="1">
        <v>0.26</v>
      </c>
      <c r="M194" s="1">
        <v>0.92</v>
      </c>
      <c r="N194" s="5">
        <v>2</v>
      </c>
      <c r="O194" s="1">
        <v>0</v>
      </c>
      <c r="P194" s="1">
        <v>0</v>
      </c>
      <c r="R194" s="1">
        <v>0</v>
      </c>
      <c r="S194" s="1">
        <v>0</v>
      </c>
      <c r="U194" s="1">
        <v>0</v>
      </c>
      <c r="V194" s="2">
        <v>209.76</v>
      </c>
      <c r="W194" s="2">
        <v>742.21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2</v>
      </c>
      <c r="AD194" s="1">
        <v>0</v>
      </c>
      <c r="AE194" s="1">
        <v>0</v>
      </c>
      <c r="AF194" s="1">
        <v>9</v>
      </c>
      <c r="AG194" s="1">
        <v>23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</row>
    <row r="195" spans="1:63">
      <c r="A195" s="1">
        <v>70353</v>
      </c>
      <c r="B195" s="1" t="s">
        <v>248</v>
      </c>
      <c r="C195" s="1">
        <v>5</v>
      </c>
      <c r="D195" s="1">
        <v>285</v>
      </c>
      <c r="E195" s="1" t="s">
        <v>64</v>
      </c>
      <c r="F195" s="1">
        <v>562</v>
      </c>
      <c r="G195" s="1" t="s">
        <v>65</v>
      </c>
      <c r="H195" s="2">
        <v>61.49</v>
      </c>
      <c r="I195" s="2">
        <v>307.45</v>
      </c>
      <c r="J195" s="10">
        <f t="shared" si="1"/>
        <v>614.9</v>
      </c>
      <c r="K195" s="11">
        <f t="shared" si="4"/>
        <v>2</v>
      </c>
      <c r="L195" s="1">
        <v>0.6</v>
      </c>
      <c r="M195" s="1">
        <v>0</v>
      </c>
      <c r="N195" s="5">
        <v>2</v>
      </c>
      <c r="O195" s="1">
        <v>0</v>
      </c>
      <c r="P195" s="1">
        <v>0</v>
      </c>
      <c r="R195" s="1">
        <v>0</v>
      </c>
      <c r="S195" s="1">
        <v>0</v>
      </c>
      <c r="U195" s="1">
        <v>0</v>
      </c>
      <c r="V195" s="2">
        <v>184.47</v>
      </c>
      <c r="W195" s="2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2</v>
      </c>
      <c r="AF195" s="1">
        <v>2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</row>
    <row r="196" spans="1:63">
      <c r="A196" s="1">
        <v>70314</v>
      </c>
      <c r="B196" s="1" t="s">
        <v>286</v>
      </c>
      <c r="C196" s="1">
        <v>15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28.82</v>
      </c>
      <c r="I196" s="2">
        <v>432.3</v>
      </c>
      <c r="J196" s="10">
        <f t="shared" si="1"/>
        <v>864.6</v>
      </c>
      <c r="K196" s="11">
        <f t="shared" si="4"/>
        <v>2</v>
      </c>
      <c r="L196" s="1">
        <v>0.4</v>
      </c>
      <c r="M196" s="1">
        <v>1</v>
      </c>
      <c r="N196" s="5">
        <v>2</v>
      </c>
      <c r="O196" s="1">
        <v>0</v>
      </c>
      <c r="P196" s="1">
        <v>0</v>
      </c>
      <c r="R196" s="1">
        <v>0</v>
      </c>
      <c r="S196" s="1">
        <v>0</v>
      </c>
      <c r="U196" s="1">
        <v>0</v>
      </c>
      <c r="V196" s="2">
        <v>172.92</v>
      </c>
      <c r="W196" s="2">
        <v>432.3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5</v>
      </c>
      <c r="AD196" s="1">
        <v>1</v>
      </c>
      <c r="AE196" s="1">
        <v>0</v>
      </c>
      <c r="AF196" s="1">
        <v>1</v>
      </c>
      <c r="AG196" s="1">
        <v>15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</row>
    <row r="197" spans="1:63">
      <c r="A197" s="1">
        <v>70088</v>
      </c>
      <c r="B197" s="1" t="s">
        <v>306</v>
      </c>
      <c r="C197" s="1">
        <v>16</v>
      </c>
      <c r="D197" s="1">
        <v>285</v>
      </c>
      <c r="E197" s="1" t="s">
        <v>64</v>
      </c>
      <c r="F197" s="1">
        <v>558</v>
      </c>
      <c r="G197" s="1" t="s">
        <v>67</v>
      </c>
      <c r="H197" s="2">
        <v>54.07</v>
      </c>
      <c r="I197" s="2">
        <v>865.12</v>
      </c>
      <c r="J197" s="10">
        <f t="shared" si="1"/>
        <v>1730.24</v>
      </c>
      <c r="K197" s="11">
        <f t="shared" si="4"/>
        <v>2</v>
      </c>
      <c r="L197" s="1">
        <v>0.19</v>
      </c>
      <c r="M197" s="1">
        <v>0</v>
      </c>
      <c r="N197" s="5">
        <v>2</v>
      </c>
      <c r="O197" s="1">
        <v>0</v>
      </c>
      <c r="P197" s="1">
        <v>0</v>
      </c>
      <c r="R197" s="1">
        <v>0</v>
      </c>
      <c r="S197" s="1">
        <v>0</v>
      </c>
      <c r="U197" s="1">
        <v>0</v>
      </c>
      <c r="V197" s="2">
        <v>162.21</v>
      </c>
      <c r="W197" s="2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6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</row>
    <row r="198" spans="1:63">
      <c r="A198" s="1">
        <v>70153</v>
      </c>
      <c r="B198" s="1" t="s">
        <v>186</v>
      </c>
      <c r="C198" s="1">
        <v>24</v>
      </c>
      <c r="D198" s="1">
        <v>285</v>
      </c>
      <c r="E198" s="1" t="s">
        <v>64</v>
      </c>
      <c r="F198" s="1">
        <v>974</v>
      </c>
      <c r="G198" s="1" t="s">
        <v>110</v>
      </c>
      <c r="H198" s="2">
        <v>44.36</v>
      </c>
      <c r="I198" s="2">
        <v>1064.6400000000001</v>
      </c>
      <c r="J198" s="10">
        <f t="shared" si="1"/>
        <v>2129.2800000000002</v>
      </c>
      <c r="K198" s="11">
        <f t="shared" si="4"/>
        <v>2</v>
      </c>
      <c r="L198" s="1">
        <v>0.15</v>
      </c>
      <c r="M198" s="1">
        <v>1.21</v>
      </c>
      <c r="N198" s="5">
        <v>2</v>
      </c>
      <c r="O198" s="1">
        <v>0</v>
      </c>
      <c r="P198" s="1">
        <v>0</v>
      </c>
      <c r="R198" s="1">
        <v>0</v>
      </c>
      <c r="S198" s="1">
        <v>0</v>
      </c>
      <c r="U198" s="1">
        <v>0</v>
      </c>
      <c r="V198" s="2">
        <v>155.26</v>
      </c>
      <c r="W198" s="2">
        <v>1286.44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</v>
      </c>
      <c r="AD198" s="1">
        <v>1</v>
      </c>
      <c r="AE198" s="1">
        <v>0</v>
      </c>
      <c r="AF198" s="1">
        <v>4</v>
      </c>
      <c r="AG198" s="1">
        <v>29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</row>
    <row r="199" spans="1:63">
      <c r="A199" s="1">
        <v>70411</v>
      </c>
      <c r="B199" s="1" t="s">
        <v>346</v>
      </c>
      <c r="C199" s="1">
        <v>16</v>
      </c>
      <c r="D199" s="1">
        <v>285</v>
      </c>
      <c r="E199" s="1" t="s">
        <v>64</v>
      </c>
      <c r="F199" s="1">
        <v>387</v>
      </c>
      <c r="G199" s="1" t="s">
        <v>94</v>
      </c>
      <c r="H199" s="2">
        <v>49.1</v>
      </c>
      <c r="I199" s="2">
        <v>785.6</v>
      </c>
      <c r="J199" s="10">
        <f t="shared" si="1"/>
        <v>0</v>
      </c>
      <c r="K199" s="11">
        <f t="shared" si="4"/>
        <v>0</v>
      </c>
      <c r="L199" s="1">
        <v>0.19</v>
      </c>
      <c r="M199" s="1">
        <v>0</v>
      </c>
      <c r="N199" s="5">
        <v>0</v>
      </c>
      <c r="O199" s="1">
        <v>0</v>
      </c>
      <c r="P199" s="1">
        <v>0</v>
      </c>
      <c r="R199" s="1">
        <v>0</v>
      </c>
      <c r="S199" s="1">
        <v>0</v>
      </c>
      <c r="U199" s="1">
        <v>0</v>
      </c>
      <c r="V199" s="2">
        <v>147.30000000000001</v>
      </c>
      <c r="W199" s="2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3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</row>
    <row r="200" spans="1:63">
      <c r="A200" s="1">
        <v>70074</v>
      </c>
      <c r="B200" s="1" t="s">
        <v>222</v>
      </c>
      <c r="C200" s="1">
        <v>21</v>
      </c>
      <c r="D200" s="1">
        <v>285</v>
      </c>
      <c r="E200" s="1" t="s">
        <v>64</v>
      </c>
      <c r="F200" s="1">
        <v>387</v>
      </c>
      <c r="G200" s="1" t="s">
        <v>94</v>
      </c>
      <c r="H200" s="2">
        <v>31.19</v>
      </c>
      <c r="I200" s="2">
        <v>654.99</v>
      </c>
      <c r="J200" s="10">
        <f t="shared" si="1"/>
        <v>3274.95</v>
      </c>
      <c r="K200" s="11">
        <f t="shared" si="4"/>
        <v>5</v>
      </c>
      <c r="L200" s="1">
        <v>0.21</v>
      </c>
      <c r="M200" s="1">
        <v>0</v>
      </c>
      <c r="N200" s="5">
        <v>5</v>
      </c>
      <c r="O200" s="1">
        <v>0</v>
      </c>
      <c r="P200" s="1">
        <v>0</v>
      </c>
      <c r="R200" s="1">
        <v>0</v>
      </c>
      <c r="S200" s="1">
        <v>0</v>
      </c>
      <c r="U200" s="1">
        <v>0</v>
      </c>
      <c r="V200" s="2">
        <v>140.35</v>
      </c>
      <c r="W200" s="2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9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</row>
    <row r="201" spans="1:63">
      <c r="A201" s="1">
        <v>70180</v>
      </c>
      <c r="B201" s="1" t="s">
        <v>319</v>
      </c>
      <c r="C201" s="1">
        <v>25</v>
      </c>
      <c r="D201" s="1">
        <v>285</v>
      </c>
      <c r="E201" s="1" t="s">
        <v>64</v>
      </c>
      <c r="F201" s="1">
        <v>35</v>
      </c>
      <c r="G201" s="1" t="s">
        <v>76</v>
      </c>
      <c r="H201" s="2">
        <v>43.63</v>
      </c>
      <c r="I201" s="2">
        <v>1090.75</v>
      </c>
      <c r="J201" s="10">
        <f t="shared" si="1"/>
        <v>2181.5</v>
      </c>
      <c r="K201" s="11">
        <f t="shared" si="4"/>
        <v>2</v>
      </c>
      <c r="L201" s="1">
        <v>0.12</v>
      </c>
      <c r="M201" s="1">
        <v>0</v>
      </c>
      <c r="N201" s="5">
        <v>2</v>
      </c>
      <c r="O201" s="1">
        <v>0</v>
      </c>
      <c r="P201" s="1">
        <v>0</v>
      </c>
      <c r="R201" s="1">
        <v>0</v>
      </c>
      <c r="S201" s="1">
        <v>0</v>
      </c>
      <c r="U201" s="1">
        <v>0</v>
      </c>
      <c r="V201" s="2">
        <v>130.88999999999999</v>
      </c>
      <c r="W201" s="2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6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</row>
    <row r="202" spans="1:63">
      <c r="A202" s="1">
        <v>70030</v>
      </c>
      <c r="B202" s="1" t="s">
        <v>280</v>
      </c>
      <c r="C202" s="1">
        <v>20</v>
      </c>
      <c r="D202" s="1">
        <v>285</v>
      </c>
      <c r="E202" s="1" t="s">
        <v>64</v>
      </c>
      <c r="F202" s="1">
        <v>558</v>
      </c>
      <c r="G202" s="1" t="s">
        <v>67</v>
      </c>
      <c r="H202" s="2">
        <v>86.35</v>
      </c>
      <c r="I202" s="2">
        <v>1727</v>
      </c>
      <c r="J202" s="10">
        <f t="shared" si="1"/>
        <v>3454</v>
      </c>
      <c r="K202" s="11">
        <f t="shared" si="4"/>
        <v>2</v>
      </c>
      <c r="L202" s="1">
        <v>0.08</v>
      </c>
      <c r="M202" s="1">
        <v>3.1</v>
      </c>
      <c r="N202" s="5">
        <v>2</v>
      </c>
      <c r="O202" s="1">
        <v>0</v>
      </c>
      <c r="P202" s="1">
        <v>0</v>
      </c>
      <c r="R202" s="1">
        <v>0</v>
      </c>
      <c r="S202" s="1">
        <v>0</v>
      </c>
      <c r="U202" s="1">
        <v>0</v>
      </c>
      <c r="V202" s="2">
        <v>129.52000000000001</v>
      </c>
      <c r="W202" s="2">
        <v>5353.7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1</v>
      </c>
      <c r="AD202" s="1">
        <v>1</v>
      </c>
      <c r="AE202" s="1">
        <v>0</v>
      </c>
      <c r="AF202" s="1">
        <v>0</v>
      </c>
      <c r="AG202" s="1">
        <v>62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</row>
    <row r="203" spans="1:63">
      <c r="A203" s="1">
        <v>70326</v>
      </c>
      <c r="B203" s="1" t="s">
        <v>340</v>
      </c>
      <c r="C203" s="1">
        <v>6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113.36</v>
      </c>
      <c r="I203" s="2">
        <v>680.16</v>
      </c>
      <c r="J203" s="10">
        <f t="shared" si="1"/>
        <v>0</v>
      </c>
      <c r="K203" s="11">
        <f t="shared" si="4"/>
        <v>0</v>
      </c>
      <c r="L203" s="1">
        <v>0.17</v>
      </c>
      <c r="M203" s="1">
        <v>0.17</v>
      </c>
      <c r="N203" s="5">
        <v>0</v>
      </c>
      <c r="O203" s="1">
        <v>0</v>
      </c>
      <c r="P203" s="1">
        <v>0</v>
      </c>
      <c r="R203" s="1">
        <v>0</v>
      </c>
      <c r="S203" s="1">
        <v>0</v>
      </c>
      <c r="U203" s="1">
        <v>0</v>
      </c>
      <c r="V203" s="2">
        <v>113.36</v>
      </c>
      <c r="W203" s="2">
        <v>113.36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1</v>
      </c>
      <c r="AD203" s="1">
        <v>0</v>
      </c>
      <c r="AE203" s="1">
        <v>0</v>
      </c>
      <c r="AF203" s="1">
        <v>0</v>
      </c>
      <c r="AG203" s="1">
        <v>1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</row>
    <row r="204" spans="1:63">
      <c r="A204" s="1">
        <v>70047</v>
      </c>
      <c r="B204" s="1" t="s">
        <v>200</v>
      </c>
      <c r="C204" s="1">
        <v>16</v>
      </c>
      <c r="D204" s="1">
        <v>285</v>
      </c>
      <c r="E204" s="1" t="s">
        <v>64</v>
      </c>
      <c r="F204" s="1">
        <v>387</v>
      </c>
      <c r="G204" s="1" t="s">
        <v>94</v>
      </c>
      <c r="H204" s="2">
        <v>45.31</v>
      </c>
      <c r="I204" s="2">
        <v>724.96</v>
      </c>
      <c r="J204" s="10">
        <f t="shared" si="1"/>
        <v>0</v>
      </c>
      <c r="K204" s="11">
        <f t="shared" si="4"/>
        <v>0</v>
      </c>
      <c r="L204" s="1">
        <v>0.16</v>
      </c>
      <c r="M204" s="1">
        <v>0.56000000000000005</v>
      </c>
      <c r="N204" s="5">
        <v>0</v>
      </c>
      <c r="O204" s="1">
        <v>0</v>
      </c>
      <c r="P204" s="1">
        <v>0</v>
      </c>
      <c r="R204" s="1">
        <v>0</v>
      </c>
      <c r="S204" s="1">
        <v>0</v>
      </c>
      <c r="U204" s="1">
        <v>0</v>
      </c>
      <c r="V204" s="2">
        <v>113.28</v>
      </c>
      <c r="W204" s="2">
        <v>407.79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5</v>
      </c>
      <c r="AE204" s="1">
        <v>0</v>
      </c>
      <c r="AF204" s="1">
        <v>0</v>
      </c>
      <c r="AG204" s="1">
        <v>9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</row>
    <row r="205" spans="1:63">
      <c r="A205" s="1">
        <v>70412</v>
      </c>
      <c r="B205" s="1" t="s">
        <v>347</v>
      </c>
      <c r="C205" s="1">
        <v>16</v>
      </c>
      <c r="D205" s="1">
        <v>285</v>
      </c>
      <c r="E205" s="1" t="s">
        <v>64</v>
      </c>
      <c r="F205" s="1">
        <v>387</v>
      </c>
      <c r="G205" s="1" t="s">
        <v>94</v>
      </c>
      <c r="H205" s="2">
        <v>19.100000000000001</v>
      </c>
      <c r="I205" s="2">
        <v>305.60000000000002</v>
      </c>
      <c r="J205" s="10">
        <f t="shared" si="1"/>
        <v>0</v>
      </c>
      <c r="K205" s="11">
        <f t="shared" si="4"/>
        <v>0</v>
      </c>
      <c r="L205" s="1">
        <v>0.34</v>
      </c>
      <c r="M205" s="1">
        <v>0</v>
      </c>
      <c r="N205" s="5">
        <v>0</v>
      </c>
      <c r="O205" s="1">
        <v>0</v>
      </c>
      <c r="P205" s="1">
        <v>0</v>
      </c>
      <c r="R205" s="1">
        <v>0</v>
      </c>
      <c r="S205" s="1">
        <v>0</v>
      </c>
      <c r="U205" s="1">
        <v>0</v>
      </c>
      <c r="V205" s="2">
        <v>105.05</v>
      </c>
      <c r="W205" s="2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2</v>
      </c>
      <c r="AF205" s="1">
        <v>7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</row>
    <row r="206" spans="1:63">
      <c r="A206" s="1">
        <v>70015</v>
      </c>
      <c r="B206" s="1" t="s">
        <v>288</v>
      </c>
      <c r="C206" s="1">
        <v>12</v>
      </c>
      <c r="D206" s="1">
        <v>285</v>
      </c>
      <c r="E206" s="1" t="s">
        <v>64</v>
      </c>
      <c r="F206" s="1">
        <v>562</v>
      </c>
      <c r="G206" s="1" t="s">
        <v>65</v>
      </c>
      <c r="H206" s="2">
        <v>29.4</v>
      </c>
      <c r="I206" s="2">
        <v>352.8</v>
      </c>
      <c r="J206" s="10">
        <f t="shared" si="1"/>
        <v>1411.2</v>
      </c>
      <c r="K206" s="11">
        <f t="shared" si="4"/>
        <v>4</v>
      </c>
      <c r="L206" s="1">
        <v>0.25</v>
      </c>
      <c r="M206" s="1">
        <v>0</v>
      </c>
      <c r="N206" s="5">
        <v>4</v>
      </c>
      <c r="O206" s="1">
        <v>0</v>
      </c>
      <c r="P206" s="1">
        <v>0</v>
      </c>
      <c r="R206" s="1">
        <v>0</v>
      </c>
      <c r="S206" s="1">
        <v>0</v>
      </c>
      <c r="U206" s="1">
        <v>0</v>
      </c>
      <c r="V206" s="2">
        <v>88.2</v>
      </c>
      <c r="W206" s="2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6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</row>
    <row r="207" spans="1:63">
      <c r="A207" s="1">
        <v>70254</v>
      </c>
      <c r="B207" s="1" t="s">
        <v>334</v>
      </c>
      <c r="C207" s="1">
        <v>12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77.709999999999994</v>
      </c>
      <c r="I207" s="2">
        <v>932.52</v>
      </c>
      <c r="J207" s="10">
        <f t="shared" si="1"/>
        <v>1865.04</v>
      </c>
      <c r="K207" s="11">
        <f t="shared" si="4"/>
        <v>2</v>
      </c>
      <c r="L207" s="1">
        <v>0.08</v>
      </c>
      <c r="M207" s="1">
        <v>0</v>
      </c>
      <c r="N207" s="5">
        <v>2</v>
      </c>
      <c r="O207" s="1">
        <v>0</v>
      </c>
      <c r="P207" s="1">
        <v>0</v>
      </c>
      <c r="R207" s="1">
        <v>0</v>
      </c>
      <c r="S207" s="1">
        <v>0</v>
      </c>
      <c r="U207" s="1">
        <v>0</v>
      </c>
      <c r="V207" s="2">
        <v>77.709999999999994</v>
      </c>
      <c r="W207" s="2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</row>
    <row r="208" spans="1:63">
      <c r="A208" s="1">
        <v>70082</v>
      </c>
      <c r="B208" s="1" t="s">
        <v>268</v>
      </c>
      <c r="C208" s="1">
        <v>24</v>
      </c>
      <c r="D208" s="1">
        <v>285</v>
      </c>
      <c r="E208" s="1" t="s">
        <v>64</v>
      </c>
      <c r="F208" s="1">
        <v>572</v>
      </c>
      <c r="G208" s="1" t="s">
        <v>269</v>
      </c>
      <c r="H208" s="2">
        <v>37.17</v>
      </c>
      <c r="I208" s="2">
        <v>892.08</v>
      </c>
      <c r="J208" s="10">
        <f t="shared" si="1"/>
        <v>1784.16</v>
      </c>
      <c r="K208" s="11">
        <f t="shared" si="4"/>
        <v>2</v>
      </c>
      <c r="L208" s="1">
        <v>0.08</v>
      </c>
      <c r="M208" s="1">
        <v>0</v>
      </c>
      <c r="N208" s="5">
        <v>2</v>
      </c>
      <c r="O208" s="1">
        <v>0</v>
      </c>
      <c r="P208" s="1">
        <v>0</v>
      </c>
      <c r="R208" s="1">
        <v>0</v>
      </c>
      <c r="S208" s="1">
        <v>0</v>
      </c>
      <c r="U208" s="1">
        <v>0</v>
      </c>
      <c r="V208" s="2">
        <v>74.34</v>
      </c>
      <c r="W208" s="2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4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</row>
    <row r="209" spans="1:63">
      <c r="A209" s="1">
        <v>70057</v>
      </c>
      <c r="B209" s="1" t="s">
        <v>303</v>
      </c>
      <c r="C209" s="1">
        <v>6</v>
      </c>
      <c r="D209" s="1">
        <v>285</v>
      </c>
      <c r="E209" s="1" t="s">
        <v>64</v>
      </c>
      <c r="F209" s="1">
        <v>998</v>
      </c>
      <c r="G209" s="1" t="s">
        <v>266</v>
      </c>
      <c r="H209" s="2">
        <v>138.214</v>
      </c>
      <c r="I209" s="2">
        <v>829.28399999999999</v>
      </c>
      <c r="J209" s="10">
        <f t="shared" si="1"/>
        <v>0</v>
      </c>
      <c r="K209" s="11">
        <f t="shared" si="4"/>
        <v>0</v>
      </c>
      <c r="L209" s="1">
        <v>0.08</v>
      </c>
      <c r="M209" s="1">
        <v>0</v>
      </c>
      <c r="N209" s="5">
        <v>0</v>
      </c>
      <c r="O209" s="1">
        <v>0</v>
      </c>
      <c r="P209" s="1">
        <v>0</v>
      </c>
      <c r="R209" s="1">
        <v>0</v>
      </c>
      <c r="S209" s="1">
        <v>0</v>
      </c>
      <c r="U209" s="1">
        <v>0</v>
      </c>
      <c r="V209" s="2">
        <v>69.11</v>
      </c>
      <c r="W209" s="2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</row>
    <row r="210" spans="1:63">
      <c r="A210" s="1">
        <v>70975</v>
      </c>
      <c r="B210" s="1" t="s">
        <v>256</v>
      </c>
      <c r="C210" s="1">
        <v>20</v>
      </c>
      <c r="D210" s="1">
        <v>285</v>
      </c>
      <c r="E210" s="1" t="s">
        <v>64</v>
      </c>
      <c r="F210" s="1">
        <v>974</v>
      </c>
      <c r="G210" s="1" t="s">
        <v>110</v>
      </c>
      <c r="H210" s="2">
        <v>40.81</v>
      </c>
      <c r="I210" s="2">
        <v>816.2</v>
      </c>
      <c r="J210" s="10">
        <f t="shared" si="1"/>
        <v>1632.4</v>
      </c>
      <c r="K210" s="11">
        <f t="shared" si="4"/>
        <v>2</v>
      </c>
      <c r="L210" s="1">
        <v>0.08</v>
      </c>
      <c r="M210" s="1">
        <v>0</v>
      </c>
      <c r="N210" s="5">
        <v>2</v>
      </c>
      <c r="O210" s="1">
        <v>0</v>
      </c>
      <c r="P210" s="1">
        <v>0</v>
      </c>
      <c r="R210" s="1">
        <v>0</v>
      </c>
      <c r="S210" s="1">
        <v>0</v>
      </c>
      <c r="U210" s="1">
        <v>0</v>
      </c>
      <c r="V210" s="2">
        <v>61.22</v>
      </c>
      <c r="W210" s="2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1</v>
      </c>
      <c r="AF210" s="1">
        <v>1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</row>
    <row r="211" spans="1:63">
      <c r="A211" s="1">
        <v>70165</v>
      </c>
      <c r="B211" s="1" t="s">
        <v>314</v>
      </c>
      <c r="C211" s="1">
        <v>24</v>
      </c>
      <c r="D211" s="1">
        <v>285</v>
      </c>
      <c r="E211" s="1" t="s">
        <v>64</v>
      </c>
      <c r="F211" s="1">
        <v>998</v>
      </c>
      <c r="G211" s="1" t="s">
        <v>266</v>
      </c>
      <c r="H211" s="2">
        <v>40.15</v>
      </c>
      <c r="I211" s="2">
        <v>963.6</v>
      </c>
      <c r="J211" s="10">
        <f t="shared" si="1"/>
        <v>0</v>
      </c>
      <c r="K211" s="11">
        <f t="shared" si="4"/>
        <v>0</v>
      </c>
      <c r="L211" s="1">
        <v>0.06</v>
      </c>
      <c r="M211" s="1">
        <v>0.17</v>
      </c>
      <c r="N211" s="5">
        <v>0</v>
      </c>
      <c r="O211" s="1">
        <v>0</v>
      </c>
      <c r="P211" s="1">
        <v>0</v>
      </c>
      <c r="R211" s="1">
        <v>0</v>
      </c>
      <c r="S211" s="1">
        <v>0</v>
      </c>
      <c r="U211" s="1">
        <v>0</v>
      </c>
      <c r="V211" s="2">
        <v>60.22</v>
      </c>
      <c r="W211" s="2">
        <v>160.6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1</v>
      </c>
      <c r="AE211" s="1">
        <v>0</v>
      </c>
      <c r="AF211" s="1">
        <v>0</v>
      </c>
      <c r="AG211" s="1">
        <v>4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</row>
    <row r="212" spans="1:63">
      <c r="A212" s="1">
        <v>70329</v>
      </c>
      <c r="B212" s="1" t="s">
        <v>267</v>
      </c>
      <c r="C212" s="1">
        <v>12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28.88</v>
      </c>
      <c r="I212" s="2">
        <v>346.56</v>
      </c>
      <c r="J212" s="10">
        <f t="shared" si="1"/>
        <v>1386.24</v>
      </c>
      <c r="K212" s="11">
        <f t="shared" si="4"/>
        <v>4</v>
      </c>
      <c r="L212" s="1">
        <v>0.17</v>
      </c>
      <c r="M212" s="1">
        <v>0</v>
      </c>
      <c r="N212" s="5">
        <v>4</v>
      </c>
      <c r="O212" s="1">
        <v>0</v>
      </c>
      <c r="P212" s="1">
        <v>0</v>
      </c>
      <c r="R212" s="1">
        <v>0</v>
      </c>
      <c r="S212" s="1">
        <v>0</v>
      </c>
      <c r="U212" s="1">
        <v>0</v>
      </c>
      <c r="V212" s="2">
        <v>57.76</v>
      </c>
      <c r="W212" s="2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4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</row>
    <row r="213" spans="1:63">
      <c r="A213" s="1">
        <v>70508</v>
      </c>
      <c r="B213" s="1" t="s">
        <v>353</v>
      </c>
      <c r="C213" s="1">
        <v>24</v>
      </c>
      <c r="D213" s="1">
        <v>285</v>
      </c>
      <c r="E213" s="1" t="s">
        <v>64</v>
      </c>
      <c r="F213" s="1">
        <v>285</v>
      </c>
      <c r="G213" s="1" t="s">
        <v>64</v>
      </c>
      <c r="H213" s="2">
        <v>34.26</v>
      </c>
      <c r="I213" s="2">
        <v>822.24</v>
      </c>
      <c r="J213" s="10">
        <f t="shared" si="1"/>
        <v>1644.48</v>
      </c>
      <c r="K213" s="11">
        <f t="shared" si="4"/>
        <v>2</v>
      </c>
      <c r="L213" s="1">
        <v>0.06</v>
      </c>
      <c r="M213" s="1">
        <v>0.04</v>
      </c>
      <c r="N213" s="5">
        <v>2</v>
      </c>
      <c r="O213" s="1">
        <v>0</v>
      </c>
      <c r="P213" s="1">
        <v>0</v>
      </c>
      <c r="R213" s="1">
        <v>0</v>
      </c>
      <c r="S213" s="1">
        <v>0</v>
      </c>
      <c r="U213" s="1">
        <v>0</v>
      </c>
      <c r="V213" s="2">
        <v>51.39</v>
      </c>
      <c r="W213" s="2">
        <v>34.26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3</v>
      </c>
      <c r="AE213" s="1">
        <v>0</v>
      </c>
      <c r="AF213" s="1">
        <v>0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</row>
    <row r="214" spans="1:63">
      <c r="A214" s="1">
        <v>70982</v>
      </c>
      <c r="B214" s="1" t="s">
        <v>243</v>
      </c>
      <c r="C214" s="1">
        <v>32</v>
      </c>
      <c r="D214" s="1">
        <v>285</v>
      </c>
      <c r="E214" s="1" t="s">
        <v>64</v>
      </c>
      <c r="F214" s="1">
        <v>573</v>
      </c>
      <c r="G214" s="1" t="s">
        <v>87</v>
      </c>
      <c r="H214" s="2">
        <v>33.270000000000003</v>
      </c>
      <c r="I214" s="2">
        <v>1064.6400000000001</v>
      </c>
      <c r="J214" s="10">
        <f t="shared" si="1"/>
        <v>2129.2800000000002</v>
      </c>
      <c r="K214" s="11">
        <f t="shared" si="4"/>
        <v>2</v>
      </c>
      <c r="L214" s="1">
        <v>0.05</v>
      </c>
      <c r="M214" s="1">
        <v>0</v>
      </c>
      <c r="N214" s="5">
        <v>2</v>
      </c>
      <c r="O214" s="1">
        <v>0</v>
      </c>
      <c r="P214" s="1">
        <v>0</v>
      </c>
      <c r="R214" s="1">
        <v>0</v>
      </c>
      <c r="S214" s="1">
        <v>0</v>
      </c>
      <c r="U214" s="1">
        <v>0</v>
      </c>
      <c r="V214" s="2">
        <v>49.9</v>
      </c>
      <c r="W214" s="2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3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</row>
    <row r="215" spans="1:63">
      <c r="A215" s="1">
        <v>70416</v>
      </c>
      <c r="B215" s="1" t="s">
        <v>273</v>
      </c>
      <c r="C215" s="1">
        <v>18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41.066000000000003</v>
      </c>
      <c r="I215" s="2">
        <v>739.18799999999999</v>
      </c>
      <c r="J215" s="10">
        <f t="shared" si="1"/>
        <v>1478.376</v>
      </c>
      <c r="K215" s="11">
        <f t="shared" si="4"/>
        <v>2</v>
      </c>
      <c r="L215" s="1">
        <v>0.06</v>
      </c>
      <c r="M215" s="1">
        <v>1.44</v>
      </c>
      <c r="N215" s="5">
        <v>2</v>
      </c>
      <c r="O215" s="1">
        <v>0</v>
      </c>
      <c r="P215" s="1">
        <v>0</v>
      </c>
      <c r="R215" s="1">
        <v>0</v>
      </c>
      <c r="S215" s="1">
        <v>0</v>
      </c>
      <c r="U215" s="1">
        <v>0</v>
      </c>
      <c r="V215" s="2">
        <v>41.07</v>
      </c>
      <c r="W215" s="2">
        <v>1067.72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1</v>
      </c>
      <c r="AD215" s="1">
        <v>0</v>
      </c>
      <c r="AE215" s="1">
        <v>0</v>
      </c>
      <c r="AF215" s="1">
        <v>0</v>
      </c>
      <c r="AG215" s="1">
        <v>26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</row>
    <row r="216" spans="1:63">
      <c r="A216" s="1">
        <v>44289</v>
      </c>
      <c r="B216" s="1" t="s">
        <v>298</v>
      </c>
      <c r="C216" s="1">
        <v>16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54.11</v>
      </c>
      <c r="I216" s="2">
        <v>865.76</v>
      </c>
      <c r="J216" s="10">
        <f t="shared" si="1"/>
        <v>0</v>
      </c>
      <c r="K216" s="11">
        <f t="shared" si="4"/>
        <v>0</v>
      </c>
      <c r="L216" s="1">
        <v>0</v>
      </c>
      <c r="M216" s="1">
        <v>0</v>
      </c>
      <c r="N216" s="5">
        <v>0</v>
      </c>
      <c r="O216" s="1">
        <v>0</v>
      </c>
      <c r="P216" s="1">
        <v>0</v>
      </c>
      <c r="R216" s="1">
        <v>0</v>
      </c>
      <c r="S216" s="1">
        <v>0</v>
      </c>
      <c r="U216" s="1">
        <v>0</v>
      </c>
      <c r="V216" s="2">
        <v>0</v>
      </c>
      <c r="W216" s="2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</row>
    <row r="217" spans="1:63">
      <c r="A217" s="1">
        <v>44290</v>
      </c>
      <c r="B217" s="1" t="s">
        <v>299</v>
      </c>
      <c r="C217" s="1">
        <v>16</v>
      </c>
      <c r="D217" s="1">
        <v>285</v>
      </c>
      <c r="E217" s="1" t="s">
        <v>64</v>
      </c>
      <c r="F217" s="1">
        <v>285</v>
      </c>
      <c r="G217" s="1" t="s">
        <v>64</v>
      </c>
      <c r="H217" s="2">
        <v>53.03</v>
      </c>
      <c r="I217" s="2">
        <v>848.48</v>
      </c>
      <c r="J217" s="10">
        <f t="shared" si="1"/>
        <v>0</v>
      </c>
      <c r="K217" s="11">
        <f t="shared" si="4"/>
        <v>0</v>
      </c>
      <c r="L217" s="1">
        <v>0</v>
      </c>
      <c r="M217" s="1">
        <v>0</v>
      </c>
      <c r="N217" s="5">
        <v>0</v>
      </c>
      <c r="O217" s="1">
        <v>0</v>
      </c>
      <c r="P217" s="1">
        <v>0</v>
      </c>
      <c r="R217" s="1">
        <v>0</v>
      </c>
      <c r="S217" s="1">
        <v>0</v>
      </c>
      <c r="U217" s="1">
        <v>0</v>
      </c>
      <c r="V217" s="2">
        <v>0</v>
      </c>
      <c r="W217" s="2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</row>
    <row r="218" spans="1:63">
      <c r="A218" s="1">
        <v>44401</v>
      </c>
      <c r="B218" s="1" t="s">
        <v>300</v>
      </c>
      <c r="C218" s="1">
        <v>16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54.11</v>
      </c>
      <c r="I218" s="2">
        <v>865.76</v>
      </c>
      <c r="J218" s="10">
        <f t="shared" si="1"/>
        <v>0</v>
      </c>
      <c r="K218" s="11">
        <f t="shared" si="4"/>
        <v>0</v>
      </c>
      <c r="L218" s="1">
        <v>0</v>
      </c>
      <c r="M218" s="1">
        <v>0</v>
      </c>
      <c r="N218" s="5">
        <v>0</v>
      </c>
      <c r="O218" s="1">
        <v>0</v>
      </c>
      <c r="P218" s="1">
        <v>0</v>
      </c>
      <c r="R218" s="1">
        <v>0</v>
      </c>
      <c r="S218" s="1">
        <v>0</v>
      </c>
      <c r="U218" s="1">
        <v>0</v>
      </c>
      <c r="V218" s="2">
        <v>0</v>
      </c>
      <c r="W218" s="2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</row>
    <row r="219" spans="1:63">
      <c r="A219" s="1">
        <v>70021</v>
      </c>
      <c r="B219" s="1" t="s">
        <v>301</v>
      </c>
      <c r="C219" s="1">
        <v>1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432.12</v>
      </c>
      <c r="I219" s="2">
        <v>432.12</v>
      </c>
      <c r="J219" s="10">
        <f t="shared" si="1"/>
        <v>0</v>
      </c>
      <c r="K219" s="11">
        <f t="shared" si="4"/>
        <v>0</v>
      </c>
      <c r="L219" s="1">
        <v>0</v>
      </c>
      <c r="M219" s="1">
        <v>0</v>
      </c>
      <c r="N219" s="5">
        <v>0</v>
      </c>
      <c r="O219" s="1">
        <v>0</v>
      </c>
      <c r="P219" s="1">
        <v>0</v>
      </c>
      <c r="R219" s="1">
        <v>0</v>
      </c>
      <c r="S219" s="1">
        <v>0</v>
      </c>
      <c r="U219" s="1">
        <v>0</v>
      </c>
      <c r="V219" s="2">
        <v>0</v>
      </c>
      <c r="W219" s="2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</row>
    <row r="220" spans="1:63">
      <c r="A220" s="1">
        <v>70059</v>
      </c>
      <c r="B220" s="1" t="s">
        <v>304</v>
      </c>
      <c r="C220" s="1">
        <v>24</v>
      </c>
      <c r="D220" s="1">
        <v>285</v>
      </c>
      <c r="E220" s="1" t="s">
        <v>64</v>
      </c>
      <c r="F220" s="1">
        <v>998</v>
      </c>
      <c r="G220" s="1" t="s">
        <v>266</v>
      </c>
      <c r="H220" s="2">
        <v>42.78</v>
      </c>
      <c r="I220" s="2">
        <v>1026.72</v>
      </c>
      <c r="J220" s="10">
        <f t="shared" si="1"/>
        <v>0</v>
      </c>
      <c r="K220" s="11">
        <f t="shared" si="4"/>
        <v>0</v>
      </c>
      <c r="L220" s="1">
        <v>0</v>
      </c>
      <c r="M220" s="1">
        <v>0</v>
      </c>
      <c r="N220" s="5">
        <v>0</v>
      </c>
      <c r="O220" s="1">
        <v>0</v>
      </c>
      <c r="P220" s="1">
        <v>0</v>
      </c>
      <c r="R220" s="1">
        <v>0</v>
      </c>
      <c r="S220" s="1">
        <v>0</v>
      </c>
      <c r="U220" s="1">
        <v>0</v>
      </c>
      <c r="V220" s="2">
        <v>0</v>
      </c>
      <c r="W220" s="2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</row>
    <row r="221" spans="1:63">
      <c r="A221" s="1">
        <v>70060</v>
      </c>
      <c r="B221" s="1" t="s">
        <v>305</v>
      </c>
      <c r="C221" s="1">
        <v>1</v>
      </c>
      <c r="D221" s="1">
        <v>285</v>
      </c>
      <c r="E221" s="1" t="s">
        <v>64</v>
      </c>
      <c r="F221" s="1">
        <v>570</v>
      </c>
      <c r="G221" s="1" t="s">
        <v>72</v>
      </c>
      <c r="H221" s="2">
        <v>780.58</v>
      </c>
      <c r="I221" s="2">
        <v>780.58</v>
      </c>
      <c r="J221" s="10">
        <f t="shared" si="1"/>
        <v>0</v>
      </c>
      <c r="K221" s="11">
        <f t="shared" si="4"/>
        <v>0</v>
      </c>
      <c r="L221" s="1">
        <v>0</v>
      </c>
      <c r="M221" s="1">
        <v>0</v>
      </c>
      <c r="N221" s="5">
        <v>0</v>
      </c>
      <c r="O221" s="1">
        <v>0</v>
      </c>
      <c r="P221" s="1">
        <v>0</v>
      </c>
      <c r="R221" s="1">
        <v>0</v>
      </c>
      <c r="S221" s="1">
        <v>0</v>
      </c>
      <c r="U221" s="1">
        <v>0</v>
      </c>
      <c r="V221" s="2">
        <v>0</v>
      </c>
      <c r="W221" s="2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</row>
    <row r="222" spans="1:63">
      <c r="A222" s="1">
        <v>70065</v>
      </c>
      <c r="B222" s="1" t="s">
        <v>123</v>
      </c>
      <c r="C222" s="1">
        <v>50</v>
      </c>
      <c r="D222" s="1">
        <v>285</v>
      </c>
      <c r="E222" s="1" t="s">
        <v>64</v>
      </c>
      <c r="F222" s="1">
        <v>285</v>
      </c>
      <c r="G222" s="1" t="s">
        <v>64</v>
      </c>
      <c r="H222" s="2">
        <v>16.4161</v>
      </c>
      <c r="I222" s="2">
        <v>820.80499999999995</v>
      </c>
      <c r="J222" s="10">
        <f t="shared" si="1"/>
        <v>4104.0249999999996</v>
      </c>
      <c r="K222" s="11">
        <f t="shared" si="4"/>
        <v>5</v>
      </c>
      <c r="L222" s="1">
        <v>0</v>
      </c>
      <c r="M222" s="1">
        <v>0</v>
      </c>
      <c r="N222" s="5">
        <v>5</v>
      </c>
      <c r="O222" s="1">
        <v>0</v>
      </c>
      <c r="P222" s="1">
        <v>0</v>
      </c>
      <c r="R222" s="1">
        <v>0</v>
      </c>
      <c r="S222" s="1">
        <v>0</v>
      </c>
      <c r="U222" s="1">
        <v>0</v>
      </c>
      <c r="V222" s="2">
        <v>0</v>
      </c>
      <c r="W222" s="2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</row>
    <row r="223" spans="1:63">
      <c r="A223" s="1">
        <v>70067</v>
      </c>
      <c r="B223" s="1" t="s">
        <v>136</v>
      </c>
      <c r="C223" s="1">
        <v>16</v>
      </c>
      <c r="D223" s="1">
        <v>285</v>
      </c>
      <c r="E223" s="1" t="s">
        <v>64</v>
      </c>
      <c r="F223" s="1">
        <v>387</v>
      </c>
      <c r="G223" s="1" t="s">
        <v>94</v>
      </c>
      <c r="H223" s="2">
        <v>50.88</v>
      </c>
      <c r="I223" s="2">
        <v>814.08</v>
      </c>
      <c r="J223" s="10">
        <f t="shared" si="1"/>
        <v>1628.16</v>
      </c>
      <c r="K223" s="11">
        <f t="shared" si="4"/>
        <v>2</v>
      </c>
      <c r="L223" s="1">
        <v>0</v>
      </c>
      <c r="M223" s="1">
        <v>0</v>
      </c>
      <c r="N223" s="5">
        <v>2</v>
      </c>
      <c r="O223" s="1">
        <v>0</v>
      </c>
      <c r="P223" s="1">
        <v>0</v>
      </c>
      <c r="R223" s="1">
        <v>0</v>
      </c>
      <c r="S223" s="1">
        <v>0</v>
      </c>
      <c r="U223" s="1">
        <v>0</v>
      </c>
      <c r="V223" s="2">
        <v>0</v>
      </c>
      <c r="W223" s="2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</row>
    <row r="224" spans="1:63">
      <c r="A224" s="1">
        <v>70095</v>
      </c>
      <c r="B224" s="1" t="s">
        <v>291</v>
      </c>
      <c r="C224" s="1">
        <v>16</v>
      </c>
      <c r="D224" s="1">
        <v>285</v>
      </c>
      <c r="E224" s="1" t="s">
        <v>64</v>
      </c>
      <c r="F224" s="1">
        <v>999</v>
      </c>
      <c r="G224" s="1" t="s">
        <v>292</v>
      </c>
      <c r="H224" s="2">
        <v>61.95</v>
      </c>
      <c r="I224" s="2">
        <v>991.2</v>
      </c>
      <c r="J224" s="10">
        <f t="shared" si="1"/>
        <v>1982.4</v>
      </c>
      <c r="K224" s="11">
        <f t="shared" si="4"/>
        <v>2</v>
      </c>
      <c r="L224" s="1">
        <v>0</v>
      </c>
      <c r="M224" s="1">
        <v>0</v>
      </c>
      <c r="N224" s="5">
        <v>2</v>
      </c>
      <c r="O224" s="1">
        <v>0</v>
      </c>
      <c r="P224" s="1">
        <v>0</v>
      </c>
      <c r="R224" s="1">
        <v>0</v>
      </c>
      <c r="S224" s="1">
        <v>0</v>
      </c>
      <c r="U224" s="1">
        <v>0</v>
      </c>
      <c r="V224" s="2">
        <v>0</v>
      </c>
      <c r="W224" s="2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</row>
    <row r="225" spans="1:63">
      <c r="A225" s="1">
        <v>70097</v>
      </c>
      <c r="B225" s="1" t="s">
        <v>239</v>
      </c>
      <c r="C225" s="1">
        <v>16</v>
      </c>
      <c r="D225" s="1">
        <v>285</v>
      </c>
      <c r="E225" s="1" t="s">
        <v>64</v>
      </c>
      <c r="F225" s="1">
        <v>567</v>
      </c>
      <c r="G225" s="1" t="s">
        <v>74</v>
      </c>
      <c r="H225" s="2">
        <v>43.77</v>
      </c>
      <c r="I225" s="2">
        <v>700.32</v>
      </c>
      <c r="J225" s="10">
        <f t="shared" si="1"/>
        <v>0</v>
      </c>
      <c r="K225" s="11">
        <f t="shared" si="4"/>
        <v>0</v>
      </c>
      <c r="L225" s="1">
        <v>0</v>
      </c>
      <c r="M225" s="1">
        <v>0</v>
      </c>
      <c r="N225" s="5">
        <v>0</v>
      </c>
      <c r="O225" s="1">
        <v>0</v>
      </c>
      <c r="P225" s="1">
        <v>0</v>
      </c>
      <c r="R225" s="1">
        <v>0</v>
      </c>
      <c r="S225" s="1">
        <v>0</v>
      </c>
      <c r="U225" s="1">
        <v>0</v>
      </c>
      <c r="V225" s="2">
        <v>0</v>
      </c>
      <c r="W225" s="2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</row>
    <row r="226" spans="1:63">
      <c r="A226" s="1">
        <v>70106</v>
      </c>
      <c r="B226" s="1" t="s">
        <v>104</v>
      </c>
      <c r="C226" s="1">
        <v>24</v>
      </c>
      <c r="D226" s="1">
        <v>285</v>
      </c>
      <c r="E226" s="1" t="s">
        <v>64</v>
      </c>
      <c r="F226" s="1">
        <v>28</v>
      </c>
      <c r="G226" s="1" t="s">
        <v>98</v>
      </c>
      <c r="H226" s="2">
        <v>35</v>
      </c>
      <c r="I226" s="2">
        <v>840</v>
      </c>
      <c r="J226" s="10">
        <f t="shared" si="1"/>
        <v>0</v>
      </c>
      <c r="K226" s="11">
        <f t="shared" si="4"/>
        <v>0</v>
      </c>
      <c r="L226" s="1">
        <v>0</v>
      </c>
      <c r="M226" s="1">
        <v>0</v>
      </c>
      <c r="N226" s="5">
        <v>0</v>
      </c>
      <c r="O226" s="1">
        <v>0</v>
      </c>
      <c r="P226" s="1">
        <v>0</v>
      </c>
      <c r="R226" s="1">
        <v>0</v>
      </c>
      <c r="S226" s="1">
        <v>0</v>
      </c>
      <c r="U226" s="1">
        <v>0</v>
      </c>
      <c r="V226" s="2">
        <v>0</v>
      </c>
      <c r="W226" s="2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</row>
    <row r="227" spans="1:63">
      <c r="A227" s="1">
        <v>70107</v>
      </c>
      <c r="B227" s="1" t="s">
        <v>97</v>
      </c>
      <c r="C227" s="1">
        <v>40</v>
      </c>
      <c r="D227" s="1">
        <v>285</v>
      </c>
      <c r="E227" s="1" t="s">
        <v>64</v>
      </c>
      <c r="F227" s="1">
        <v>28</v>
      </c>
      <c r="G227" s="1" t="s">
        <v>98</v>
      </c>
      <c r="H227" s="2">
        <v>24.054400000000001</v>
      </c>
      <c r="I227" s="2">
        <v>962.17600000000004</v>
      </c>
      <c r="J227" s="10">
        <f t="shared" si="1"/>
        <v>0</v>
      </c>
      <c r="K227" s="11">
        <f t="shared" si="4"/>
        <v>0</v>
      </c>
      <c r="L227" s="1">
        <v>0</v>
      </c>
      <c r="M227" s="1">
        <v>0</v>
      </c>
      <c r="N227" s="5">
        <v>0</v>
      </c>
      <c r="O227" s="1">
        <v>0</v>
      </c>
      <c r="P227" s="1">
        <v>0</v>
      </c>
      <c r="R227" s="1">
        <v>0</v>
      </c>
      <c r="S227" s="1">
        <v>0</v>
      </c>
      <c r="U227" s="1">
        <v>0</v>
      </c>
      <c r="V227" s="2">
        <v>0</v>
      </c>
      <c r="W227" s="2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</row>
    <row r="228" spans="1:63">
      <c r="A228" s="1">
        <v>70108</v>
      </c>
      <c r="B228" s="1" t="s">
        <v>295</v>
      </c>
      <c r="C228" s="1">
        <v>70</v>
      </c>
      <c r="D228" s="1">
        <v>285</v>
      </c>
      <c r="E228" s="1" t="s">
        <v>64</v>
      </c>
      <c r="F228" s="1">
        <v>28</v>
      </c>
      <c r="G228" s="1" t="s">
        <v>98</v>
      </c>
      <c r="H228" s="2">
        <v>13.911099999999999</v>
      </c>
      <c r="I228" s="2">
        <v>973.77700000000004</v>
      </c>
      <c r="J228" s="10">
        <f t="shared" si="1"/>
        <v>0</v>
      </c>
      <c r="K228" s="11">
        <f t="shared" si="4"/>
        <v>0</v>
      </c>
      <c r="L228" s="1">
        <v>0</v>
      </c>
      <c r="M228" s="1">
        <v>0</v>
      </c>
      <c r="N228" s="5">
        <v>0</v>
      </c>
      <c r="O228" s="1">
        <v>0</v>
      </c>
      <c r="P228" s="1">
        <v>0</v>
      </c>
      <c r="R228" s="1">
        <v>0</v>
      </c>
      <c r="S228" s="1">
        <v>0</v>
      </c>
      <c r="U228" s="1">
        <v>0</v>
      </c>
      <c r="V228" s="2">
        <v>0</v>
      </c>
      <c r="W228" s="2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</row>
    <row r="229" spans="1:63">
      <c r="A229" s="1">
        <v>70123</v>
      </c>
      <c r="B229" s="1" t="s">
        <v>169</v>
      </c>
      <c r="C229" s="1">
        <v>6</v>
      </c>
      <c r="D229" s="1">
        <v>285</v>
      </c>
      <c r="E229" s="1" t="s">
        <v>64</v>
      </c>
      <c r="F229" s="1">
        <v>285</v>
      </c>
      <c r="G229" s="1" t="s">
        <v>64</v>
      </c>
      <c r="H229" s="2">
        <v>157.97</v>
      </c>
      <c r="I229" s="2">
        <v>947.82</v>
      </c>
      <c r="J229" s="10">
        <f t="shared" si="1"/>
        <v>0</v>
      </c>
      <c r="K229" s="11">
        <f t="shared" si="4"/>
        <v>0</v>
      </c>
      <c r="L229" s="1">
        <v>0</v>
      </c>
      <c r="M229" s="1">
        <v>0</v>
      </c>
      <c r="N229" s="5">
        <v>0</v>
      </c>
      <c r="O229" s="1">
        <v>0</v>
      </c>
      <c r="P229" s="1">
        <v>0</v>
      </c>
      <c r="R229" s="1">
        <v>0</v>
      </c>
      <c r="S229" s="1">
        <v>0</v>
      </c>
      <c r="U229" s="1">
        <v>0</v>
      </c>
      <c r="V229" s="2">
        <v>0</v>
      </c>
      <c r="W229" s="2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</row>
    <row r="230" spans="1:63">
      <c r="A230" s="1">
        <v>70170</v>
      </c>
      <c r="B230" s="1" t="s">
        <v>315</v>
      </c>
      <c r="C230" s="1">
        <v>12</v>
      </c>
      <c r="D230" s="1">
        <v>285</v>
      </c>
      <c r="E230" s="1" t="s">
        <v>64</v>
      </c>
      <c r="F230" s="1">
        <v>998</v>
      </c>
      <c r="G230" s="1" t="s">
        <v>266</v>
      </c>
      <c r="H230" s="2">
        <v>73.37</v>
      </c>
      <c r="I230" s="2">
        <v>880.44</v>
      </c>
      <c r="J230" s="10">
        <f t="shared" si="1"/>
        <v>0</v>
      </c>
      <c r="K230" s="11">
        <f t="shared" si="4"/>
        <v>0</v>
      </c>
      <c r="L230" s="1">
        <v>0</v>
      </c>
      <c r="M230" s="1">
        <v>0</v>
      </c>
      <c r="N230" s="5">
        <v>0</v>
      </c>
      <c r="O230" s="1">
        <v>0</v>
      </c>
      <c r="P230" s="1">
        <v>0</v>
      </c>
      <c r="R230" s="1">
        <v>0</v>
      </c>
      <c r="S230" s="1">
        <v>0</v>
      </c>
      <c r="U230" s="1">
        <v>0</v>
      </c>
      <c r="V230" s="2">
        <v>0</v>
      </c>
      <c r="W230" s="2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</row>
    <row r="231" spans="1:63">
      <c r="A231" s="1">
        <v>70175</v>
      </c>
      <c r="B231" s="1" t="s">
        <v>317</v>
      </c>
      <c r="C231" s="1">
        <v>20</v>
      </c>
      <c r="D231" s="1">
        <v>285</v>
      </c>
      <c r="E231" s="1" t="s">
        <v>64</v>
      </c>
      <c r="F231" s="1">
        <v>991</v>
      </c>
      <c r="G231" s="1" t="s">
        <v>141</v>
      </c>
      <c r="H231" s="2">
        <v>73.62</v>
      </c>
      <c r="I231" s="2">
        <v>1472.4</v>
      </c>
      <c r="J231" s="10">
        <f t="shared" si="1"/>
        <v>0</v>
      </c>
      <c r="K231" s="11">
        <f t="shared" si="4"/>
        <v>0</v>
      </c>
      <c r="L231" s="1">
        <v>0</v>
      </c>
      <c r="M231" s="1">
        <v>0</v>
      </c>
      <c r="N231" s="5">
        <v>0</v>
      </c>
      <c r="O231" s="1">
        <v>0</v>
      </c>
      <c r="P231" s="1">
        <v>0</v>
      </c>
      <c r="R231" s="1">
        <v>0</v>
      </c>
      <c r="S231" s="1">
        <v>0</v>
      </c>
      <c r="U231" s="1">
        <v>0</v>
      </c>
      <c r="V231" s="2">
        <v>0</v>
      </c>
      <c r="W231" s="2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</row>
    <row r="232" spans="1:63">
      <c r="A232" s="1">
        <v>70176</v>
      </c>
      <c r="B232" s="1" t="s">
        <v>318</v>
      </c>
      <c r="C232" s="1">
        <v>12</v>
      </c>
      <c r="D232" s="1">
        <v>285</v>
      </c>
      <c r="E232" s="1" t="s">
        <v>64</v>
      </c>
      <c r="F232" s="1">
        <v>999</v>
      </c>
      <c r="G232" s="1" t="s">
        <v>292</v>
      </c>
      <c r="H232" s="2">
        <v>73.36</v>
      </c>
      <c r="I232" s="2">
        <v>880.32</v>
      </c>
      <c r="J232" s="10">
        <f t="shared" si="1"/>
        <v>0</v>
      </c>
      <c r="K232" s="11">
        <f t="shared" si="4"/>
        <v>0</v>
      </c>
      <c r="L232" s="1">
        <v>0</v>
      </c>
      <c r="M232" s="1">
        <v>0</v>
      </c>
      <c r="N232" s="5">
        <v>0</v>
      </c>
      <c r="O232" s="1">
        <v>0</v>
      </c>
      <c r="P232" s="1">
        <v>0</v>
      </c>
      <c r="R232" s="1">
        <v>0</v>
      </c>
      <c r="S232" s="1">
        <v>0</v>
      </c>
      <c r="U232" s="1">
        <v>0</v>
      </c>
      <c r="V232" s="2">
        <v>0</v>
      </c>
      <c r="W232" s="2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</row>
    <row r="233" spans="1:63">
      <c r="A233" s="1">
        <v>70183</v>
      </c>
      <c r="B233" s="1" t="s">
        <v>320</v>
      </c>
      <c r="C233" s="1">
        <v>20</v>
      </c>
      <c r="D233" s="1">
        <v>285</v>
      </c>
      <c r="E233" s="1" t="s">
        <v>64</v>
      </c>
      <c r="F233" s="1">
        <v>991</v>
      </c>
      <c r="G233" s="1" t="s">
        <v>141</v>
      </c>
      <c r="H233" s="2">
        <v>62.57</v>
      </c>
      <c r="I233" s="2">
        <v>1251.4000000000001</v>
      </c>
      <c r="J233" s="10">
        <f t="shared" si="1"/>
        <v>0</v>
      </c>
      <c r="K233" s="11">
        <f t="shared" si="4"/>
        <v>0</v>
      </c>
      <c r="L233" s="1">
        <v>0</v>
      </c>
      <c r="M233" s="1">
        <v>0</v>
      </c>
      <c r="N233" s="5">
        <v>0</v>
      </c>
      <c r="O233" s="1">
        <v>0</v>
      </c>
      <c r="P233" s="1">
        <v>0</v>
      </c>
      <c r="R233" s="1">
        <v>0</v>
      </c>
      <c r="S233" s="1">
        <v>0</v>
      </c>
      <c r="U233" s="1">
        <v>0</v>
      </c>
      <c r="V233" s="2">
        <v>0</v>
      </c>
      <c r="W233" s="2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</row>
    <row r="234" spans="1:63">
      <c r="A234" s="1">
        <v>70186</v>
      </c>
      <c r="B234" s="1" t="s">
        <v>321</v>
      </c>
      <c r="C234" s="1">
        <v>24</v>
      </c>
      <c r="D234" s="1">
        <v>285</v>
      </c>
      <c r="E234" s="1" t="s">
        <v>64</v>
      </c>
      <c r="F234" s="1">
        <v>998</v>
      </c>
      <c r="G234" s="1" t="s">
        <v>266</v>
      </c>
      <c r="H234" s="2">
        <v>34.97</v>
      </c>
      <c r="I234" s="2">
        <v>839.28</v>
      </c>
      <c r="J234" s="10">
        <f t="shared" si="1"/>
        <v>0</v>
      </c>
      <c r="K234" s="11">
        <f t="shared" si="4"/>
        <v>0</v>
      </c>
      <c r="L234" s="1">
        <v>0</v>
      </c>
      <c r="M234" s="1">
        <v>0</v>
      </c>
      <c r="N234" s="5">
        <v>0</v>
      </c>
      <c r="O234" s="1">
        <v>0</v>
      </c>
      <c r="P234" s="1">
        <v>0</v>
      </c>
      <c r="R234" s="1">
        <v>0</v>
      </c>
      <c r="S234" s="1">
        <v>0</v>
      </c>
      <c r="U234" s="1">
        <v>0</v>
      </c>
      <c r="V234" s="2">
        <v>0</v>
      </c>
      <c r="W234" s="2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</row>
    <row r="235" spans="1:63">
      <c r="A235" s="1">
        <v>70187</v>
      </c>
      <c r="B235" s="1" t="s">
        <v>127</v>
      </c>
      <c r="C235" s="1">
        <v>1</v>
      </c>
      <c r="D235" s="1">
        <v>285</v>
      </c>
      <c r="E235" s="1" t="s">
        <v>64</v>
      </c>
      <c r="F235" s="1">
        <v>567</v>
      </c>
      <c r="G235" s="1" t="s">
        <v>74</v>
      </c>
      <c r="H235" s="2">
        <v>1133.01</v>
      </c>
      <c r="I235" s="2">
        <v>1133.01</v>
      </c>
      <c r="J235" s="10">
        <f t="shared" si="1"/>
        <v>0</v>
      </c>
      <c r="K235" s="11">
        <f t="shared" si="4"/>
        <v>0</v>
      </c>
      <c r="L235" s="1">
        <v>0</v>
      </c>
      <c r="M235" s="1">
        <v>0</v>
      </c>
      <c r="N235" s="5">
        <v>0</v>
      </c>
      <c r="O235" s="1">
        <v>0</v>
      </c>
      <c r="P235" s="1">
        <v>0</v>
      </c>
      <c r="R235" s="1">
        <v>0</v>
      </c>
      <c r="S235" s="1">
        <v>0</v>
      </c>
      <c r="U235" s="1">
        <v>0</v>
      </c>
      <c r="V235" s="2">
        <v>0</v>
      </c>
      <c r="W235" s="2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</row>
    <row r="236" spans="1:63">
      <c r="A236" s="1">
        <v>70190</v>
      </c>
      <c r="B236" s="1" t="s">
        <v>322</v>
      </c>
      <c r="C236" s="1">
        <v>12</v>
      </c>
      <c r="D236" s="1">
        <v>285</v>
      </c>
      <c r="E236" s="1" t="s">
        <v>64</v>
      </c>
      <c r="F236" s="1">
        <v>558</v>
      </c>
      <c r="G236" s="1" t="s">
        <v>67</v>
      </c>
      <c r="H236" s="2">
        <v>36.630000000000003</v>
      </c>
      <c r="I236" s="2">
        <v>439.56</v>
      </c>
      <c r="J236" s="10">
        <f t="shared" si="1"/>
        <v>0</v>
      </c>
      <c r="K236" s="4">
        <v>0</v>
      </c>
      <c r="L236" s="1">
        <v>0</v>
      </c>
      <c r="M236" s="1">
        <v>0</v>
      </c>
      <c r="N236" s="5">
        <v>4</v>
      </c>
      <c r="O236" s="1">
        <v>0</v>
      </c>
      <c r="P236" s="1">
        <v>0</v>
      </c>
      <c r="R236" s="1">
        <v>0</v>
      </c>
      <c r="S236" s="1">
        <v>0</v>
      </c>
      <c r="U236" s="1">
        <v>0</v>
      </c>
      <c r="V236" s="2">
        <v>0</v>
      </c>
      <c r="W236" s="2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</row>
    <row r="237" spans="1:63">
      <c r="A237" s="1">
        <v>70193</v>
      </c>
      <c r="B237" s="1" t="s">
        <v>324</v>
      </c>
      <c r="C237" s="1">
        <v>10</v>
      </c>
      <c r="D237" s="1">
        <v>285</v>
      </c>
      <c r="E237" s="1" t="s">
        <v>64</v>
      </c>
      <c r="F237" s="1">
        <v>588</v>
      </c>
      <c r="G237" s="1" t="s">
        <v>146</v>
      </c>
      <c r="H237" s="2">
        <v>79.13</v>
      </c>
      <c r="I237" s="2">
        <v>791.3</v>
      </c>
      <c r="J237" s="10">
        <f t="shared" si="1"/>
        <v>0</v>
      </c>
      <c r="K237" s="4">
        <v>0</v>
      </c>
      <c r="L237" s="1">
        <v>0</v>
      </c>
      <c r="M237" s="1">
        <v>0</v>
      </c>
      <c r="N237" s="5">
        <v>4</v>
      </c>
      <c r="O237" s="1">
        <v>0</v>
      </c>
      <c r="P237" s="1">
        <v>0</v>
      </c>
      <c r="R237" s="1">
        <v>0</v>
      </c>
      <c r="S237" s="1">
        <v>0</v>
      </c>
      <c r="U237" s="1">
        <v>0</v>
      </c>
      <c r="V237" s="2">
        <v>0</v>
      </c>
      <c r="W237" s="2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</row>
    <row r="238" spans="1:63">
      <c r="A238" s="1">
        <v>70194</v>
      </c>
      <c r="B238" s="1" t="s">
        <v>325</v>
      </c>
      <c r="C238" s="1">
        <v>10</v>
      </c>
      <c r="D238" s="1">
        <v>285</v>
      </c>
      <c r="E238" s="1" t="s">
        <v>64</v>
      </c>
      <c r="F238" s="1">
        <v>558</v>
      </c>
      <c r="G238" s="1" t="s">
        <v>67</v>
      </c>
      <c r="H238" s="2">
        <v>79.13</v>
      </c>
      <c r="I238" s="2">
        <v>791.3</v>
      </c>
      <c r="J238" s="10">
        <f t="shared" si="1"/>
        <v>0</v>
      </c>
      <c r="K238" s="4">
        <v>0</v>
      </c>
      <c r="L238" s="1">
        <v>0</v>
      </c>
      <c r="M238" s="1">
        <v>0</v>
      </c>
      <c r="N238" s="5">
        <v>4</v>
      </c>
      <c r="O238" s="1">
        <v>0</v>
      </c>
      <c r="P238" s="1">
        <v>0</v>
      </c>
      <c r="R238" s="1">
        <v>0</v>
      </c>
      <c r="S238" s="1">
        <v>0</v>
      </c>
      <c r="U238" s="1">
        <v>0</v>
      </c>
      <c r="V238" s="2">
        <v>0</v>
      </c>
      <c r="W238" s="2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</row>
    <row r="239" spans="1:63">
      <c r="A239" s="1">
        <v>70195</v>
      </c>
      <c r="B239" s="1" t="s">
        <v>326</v>
      </c>
      <c r="C239" s="1">
        <v>12</v>
      </c>
      <c r="D239" s="1">
        <v>285</v>
      </c>
      <c r="E239" s="1" t="s">
        <v>64</v>
      </c>
      <c r="F239" s="1">
        <v>558</v>
      </c>
      <c r="G239" s="1" t="s">
        <v>67</v>
      </c>
      <c r="H239" s="2">
        <v>36.630000000000003</v>
      </c>
      <c r="I239" s="2">
        <v>439.56</v>
      </c>
      <c r="J239" s="10">
        <f t="shared" si="1"/>
        <v>0</v>
      </c>
      <c r="K239" s="4">
        <v>0</v>
      </c>
      <c r="L239" s="1">
        <v>0</v>
      </c>
      <c r="M239" s="1">
        <v>0</v>
      </c>
      <c r="N239" s="5">
        <v>4</v>
      </c>
      <c r="O239" s="1">
        <v>0</v>
      </c>
      <c r="P239" s="1">
        <v>0</v>
      </c>
      <c r="R239" s="1">
        <v>0</v>
      </c>
      <c r="S239" s="1">
        <v>0</v>
      </c>
      <c r="U239" s="1">
        <v>0</v>
      </c>
      <c r="V239" s="2">
        <v>0</v>
      </c>
      <c r="W239" s="2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</row>
    <row r="240" spans="1:63">
      <c r="A240" s="1">
        <v>70196</v>
      </c>
      <c r="B240" s="1" t="s">
        <v>327</v>
      </c>
      <c r="C240" s="1">
        <v>12</v>
      </c>
      <c r="D240" s="1">
        <v>285</v>
      </c>
      <c r="E240" s="1" t="s">
        <v>64</v>
      </c>
      <c r="F240" s="1">
        <v>558</v>
      </c>
      <c r="G240" s="1" t="s">
        <v>67</v>
      </c>
      <c r="H240" s="2">
        <v>36.93</v>
      </c>
      <c r="I240" s="2">
        <v>443.16</v>
      </c>
      <c r="J240" s="10">
        <f t="shared" si="1"/>
        <v>0</v>
      </c>
      <c r="K240" s="4">
        <v>0</v>
      </c>
      <c r="L240" s="1">
        <v>0</v>
      </c>
      <c r="M240" s="1">
        <v>0</v>
      </c>
      <c r="N240" s="5">
        <v>4</v>
      </c>
      <c r="O240" s="1">
        <v>0</v>
      </c>
      <c r="P240" s="1">
        <v>0</v>
      </c>
      <c r="R240" s="1">
        <v>0</v>
      </c>
      <c r="S240" s="1">
        <v>0</v>
      </c>
      <c r="U240" s="1">
        <v>0</v>
      </c>
      <c r="V240" s="2">
        <v>0</v>
      </c>
      <c r="W240" s="2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</row>
    <row r="241" spans="1:63">
      <c r="A241" s="1">
        <v>70197</v>
      </c>
      <c r="B241" s="1" t="s">
        <v>328</v>
      </c>
      <c r="C241" s="1">
        <v>12</v>
      </c>
      <c r="D241" s="1">
        <v>285</v>
      </c>
      <c r="E241" s="1" t="s">
        <v>64</v>
      </c>
      <c r="F241" s="1">
        <v>558</v>
      </c>
      <c r="G241" s="1" t="s">
        <v>67</v>
      </c>
      <c r="H241" s="2">
        <v>36.630000000000003</v>
      </c>
      <c r="I241" s="2">
        <v>439.56</v>
      </c>
      <c r="J241" s="10">
        <f t="shared" si="1"/>
        <v>0</v>
      </c>
      <c r="K241" s="4">
        <v>0</v>
      </c>
      <c r="L241" s="1">
        <v>0</v>
      </c>
      <c r="M241" s="1">
        <v>0</v>
      </c>
      <c r="N241" s="5">
        <v>4</v>
      </c>
      <c r="O241" s="1">
        <v>0</v>
      </c>
      <c r="P241" s="1">
        <v>0</v>
      </c>
      <c r="R241" s="1">
        <v>0</v>
      </c>
      <c r="S241" s="1">
        <v>0</v>
      </c>
      <c r="U241" s="1">
        <v>0</v>
      </c>
      <c r="V241" s="2">
        <v>0</v>
      </c>
      <c r="W241" s="2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</row>
    <row r="242" spans="1:63">
      <c r="A242" s="1">
        <v>70217</v>
      </c>
      <c r="B242" s="1" t="s">
        <v>330</v>
      </c>
      <c r="C242" s="1">
        <v>20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71.84</v>
      </c>
      <c r="I242" s="2">
        <v>1436.8</v>
      </c>
      <c r="J242" s="10">
        <f t="shared" si="1"/>
        <v>0</v>
      </c>
      <c r="K242" s="11">
        <f t="shared" ref="K242:K250" si="5">SUM(N242)</f>
        <v>0</v>
      </c>
      <c r="L242" s="1">
        <v>0</v>
      </c>
      <c r="M242" s="1">
        <v>0</v>
      </c>
      <c r="N242" s="5">
        <v>0</v>
      </c>
      <c r="O242" s="1">
        <v>0</v>
      </c>
      <c r="P242" s="1">
        <v>0</v>
      </c>
      <c r="R242" s="1">
        <v>0</v>
      </c>
      <c r="S242" s="1">
        <v>0</v>
      </c>
      <c r="U242" s="1">
        <v>0</v>
      </c>
      <c r="V242" s="2">
        <v>0</v>
      </c>
      <c r="W242" s="2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</row>
    <row r="243" spans="1:63">
      <c r="A243" s="1">
        <v>70219</v>
      </c>
      <c r="B243" s="1" t="s">
        <v>250</v>
      </c>
      <c r="C243" s="1">
        <v>20</v>
      </c>
      <c r="D243" s="1">
        <v>285</v>
      </c>
      <c r="E243" s="1" t="s">
        <v>64</v>
      </c>
      <c r="F243" s="1">
        <v>991</v>
      </c>
      <c r="G243" s="1" t="s">
        <v>141</v>
      </c>
      <c r="H243" s="2">
        <v>62.57</v>
      </c>
      <c r="I243" s="2">
        <v>1251.4000000000001</v>
      </c>
      <c r="J243" s="10">
        <f t="shared" si="1"/>
        <v>0</v>
      </c>
      <c r="K243" s="11">
        <f t="shared" si="5"/>
        <v>0</v>
      </c>
      <c r="L243" s="1">
        <v>0</v>
      </c>
      <c r="M243" s="1">
        <v>0</v>
      </c>
      <c r="N243" s="5">
        <v>0</v>
      </c>
      <c r="O243" s="1">
        <v>0</v>
      </c>
      <c r="P243" s="1">
        <v>0</v>
      </c>
      <c r="R243" s="1">
        <v>0</v>
      </c>
      <c r="S243" s="1">
        <v>0</v>
      </c>
      <c r="U243" s="1">
        <v>0</v>
      </c>
      <c r="V243" s="2">
        <v>0</v>
      </c>
      <c r="W243" s="2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</row>
    <row r="244" spans="1:63">
      <c r="A244" s="1">
        <v>70231</v>
      </c>
      <c r="B244" s="1" t="s">
        <v>331</v>
      </c>
      <c r="C244" s="1">
        <v>12</v>
      </c>
      <c r="D244" s="1">
        <v>285</v>
      </c>
      <c r="E244" s="1" t="s">
        <v>64</v>
      </c>
      <c r="F244" s="1">
        <v>558</v>
      </c>
      <c r="G244" s="1" t="s">
        <v>67</v>
      </c>
      <c r="H244" s="2">
        <v>66.930000000000007</v>
      </c>
      <c r="I244" s="2">
        <v>803.16</v>
      </c>
      <c r="J244" s="10">
        <f t="shared" si="1"/>
        <v>1606.32</v>
      </c>
      <c r="K244" s="11">
        <f t="shared" si="5"/>
        <v>2</v>
      </c>
      <c r="L244" s="1">
        <v>0</v>
      </c>
      <c r="M244" s="1">
        <v>0</v>
      </c>
      <c r="N244" s="5">
        <v>2</v>
      </c>
      <c r="O244" s="1">
        <v>0</v>
      </c>
      <c r="P244" s="1">
        <v>0</v>
      </c>
      <c r="R244" s="1">
        <v>0</v>
      </c>
      <c r="S244" s="1">
        <v>0</v>
      </c>
      <c r="U244" s="1">
        <v>0</v>
      </c>
      <c r="V244" s="2">
        <v>0</v>
      </c>
      <c r="W244" s="2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</row>
    <row r="245" spans="1:63">
      <c r="A245" s="1">
        <v>70247</v>
      </c>
      <c r="B245" s="1" t="s">
        <v>332</v>
      </c>
      <c r="C245" s="1">
        <v>320</v>
      </c>
      <c r="D245" s="1">
        <v>285</v>
      </c>
      <c r="E245" s="1" t="s">
        <v>64</v>
      </c>
      <c r="F245" s="1">
        <v>1</v>
      </c>
      <c r="G245" s="1" t="s">
        <v>312</v>
      </c>
      <c r="H245" s="2">
        <v>4.5999999999999996</v>
      </c>
      <c r="I245" s="2">
        <v>1472</v>
      </c>
      <c r="J245" s="10">
        <f t="shared" si="1"/>
        <v>0</v>
      </c>
      <c r="K245" s="11">
        <f t="shared" si="5"/>
        <v>0</v>
      </c>
      <c r="L245" s="1">
        <v>0</v>
      </c>
      <c r="M245" s="1">
        <v>0</v>
      </c>
      <c r="N245" s="5">
        <v>0</v>
      </c>
      <c r="O245" s="1">
        <v>0</v>
      </c>
      <c r="P245" s="1">
        <v>0</v>
      </c>
      <c r="R245" s="1">
        <v>0</v>
      </c>
      <c r="S245" s="1">
        <v>0</v>
      </c>
      <c r="U245" s="1">
        <v>0</v>
      </c>
      <c r="V245" s="2">
        <v>0</v>
      </c>
      <c r="W245" s="2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</row>
    <row r="246" spans="1:63">
      <c r="A246" s="1">
        <v>70248</v>
      </c>
      <c r="B246" s="1" t="s">
        <v>333</v>
      </c>
      <c r="C246" s="1">
        <v>20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39.17</v>
      </c>
      <c r="I246" s="2">
        <v>783.4</v>
      </c>
      <c r="J246" s="10">
        <f t="shared" si="1"/>
        <v>0</v>
      </c>
      <c r="K246" s="11">
        <f t="shared" si="5"/>
        <v>0</v>
      </c>
      <c r="L246" s="1">
        <v>0</v>
      </c>
      <c r="M246" s="1">
        <v>0</v>
      </c>
      <c r="N246" s="5">
        <v>0</v>
      </c>
      <c r="O246" s="1">
        <v>0</v>
      </c>
      <c r="P246" s="1">
        <v>0</v>
      </c>
      <c r="R246" s="1">
        <v>0</v>
      </c>
      <c r="S246" s="1">
        <v>0</v>
      </c>
      <c r="U246" s="1">
        <v>0</v>
      </c>
      <c r="V246" s="2">
        <v>0</v>
      </c>
      <c r="W246" s="2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</row>
    <row r="247" spans="1:63">
      <c r="A247" s="1">
        <v>70270</v>
      </c>
      <c r="B247" s="1" t="s">
        <v>336</v>
      </c>
      <c r="C247" s="1">
        <v>1</v>
      </c>
      <c r="D247" s="1">
        <v>285</v>
      </c>
      <c r="E247" s="1" t="s">
        <v>64</v>
      </c>
      <c r="F247" s="1">
        <v>285</v>
      </c>
      <c r="G247" s="1" t="s">
        <v>64</v>
      </c>
      <c r="H247" s="2">
        <v>780.58</v>
      </c>
      <c r="I247" s="2">
        <v>780.58</v>
      </c>
      <c r="J247" s="10">
        <f t="shared" si="1"/>
        <v>0</v>
      </c>
      <c r="K247" s="11">
        <f t="shared" si="5"/>
        <v>0</v>
      </c>
      <c r="L247" s="1">
        <v>0</v>
      </c>
      <c r="M247" s="1">
        <v>0</v>
      </c>
      <c r="N247" s="5">
        <v>0</v>
      </c>
      <c r="O247" s="1">
        <v>0</v>
      </c>
      <c r="P247" s="1">
        <v>0</v>
      </c>
      <c r="R247" s="1">
        <v>0</v>
      </c>
      <c r="S247" s="1">
        <v>0</v>
      </c>
      <c r="U247" s="1">
        <v>0</v>
      </c>
      <c r="V247" s="2">
        <v>0</v>
      </c>
      <c r="W247" s="2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</row>
    <row r="248" spans="1:63">
      <c r="A248" s="1">
        <v>70295</v>
      </c>
      <c r="B248" s="1" t="s">
        <v>263</v>
      </c>
      <c r="C248" s="1">
        <v>20</v>
      </c>
      <c r="D248" s="1">
        <v>285</v>
      </c>
      <c r="E248" s="1" t="s">
        <v>64</v>
      </c>
      <c r="F248" s="1">
        <v>991</v>
      </c>
      <c r="G248" s="1" t="s">
        <v>141</v>
      </c>
      <c r="H248" s="2">
        <v>62.57</v>
      </c>
      <c r="I248" s="2">
        <v>1251.4000000000001</v>
      </c>
      <c r="J248" s="10">
        <f t="shared" si="1"/>
        <v>0</v>
      </c>
      <c r="K248" s="11">
        <f t="shared" si="5"/>
        <v>0</v>
      </c>
      <c r="L248" s="1">
        <v>0</v>
      </c>
      <c r="M248" s="1">
        <v>0</v>
      </c>
      <c r="N248" s="5">
        <v>0</v>
      </c>
      <c r="O248" s="1">
        <v>0</v>
      </c>
      <c r="P248" s="1">
        <v>0</v>
      </c>
      <c r="R248" s="1">
        <v>0</v>
      </c>
      <c r="S248" s="1">
        <v>0</v>
      </c>
      <c r="U248" s="1">
        <v>0</v>
      </c>
      <c r="V248" s="2">
        <v>0</v>
      </c>
      <c r="W248" s="2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</row>
    <row r="249" spans="1:63">
      <c r="A249" s="1">
        <v>70317</v>
      </c>
      <c r="B249" s="1" t="s">
        <v>337</v>
      </c>
      <c r="C249" s="1">
        <v>20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30.66</v>
      </c>
      <c r="I249" s="2">
        <v>613.20000000000005</v>
      </c>
      <c r="J249" s="10">
        <f t="shared" si="1"/>
        <v>3066</v>
      </c>
      <c r="K249" s="11">
        <f t="shared" si="5"/>
        <v>5</v>
      </c>
      <c r="L249" s="1">
        <v>0</v>
      </c>
      <c r="M249" s="1">
        <v>0</v>
      </c>
      <c r="N249" s="5">
        <v>5</v>
      </c>
      <c r="O249" s="1">
        <v>0</v>
      </c>
      <c r="P249" s="1">
        <v>0</v>
      </c>
      <c r="R249" s="1">
        <v>0</v>
      </c>
      <c r="S249" s="1">
        <v>0</v>
      </c>
      <c r="U249" s="1">
        <v>0</v>
      </c>
      <c r="V249" s="2">
        <v>0</v>
      </c>
      <c r="W249" s="2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</row>
    <row r="250" spans="1:63">
      <c r="A250" s="1">
        <v>70321</v>
      </c>
      <c r="B250" s="1" t="s">
        <v>338</v>
      </c>
      <c r="C250" s="1">
        <v>24</v>
      </c>
      <c r="D250" s="1">
        <v>285</v>
      </c>
      <c r="E250" s="1" t="s">
        <v>64</v>
      </c>
      <c r="F250" s="1">
        <v>285</v>
      </c>
      <c r="G250" s="1" t="s">
        <v>64</v>
      </c>
      <c r="H250" s="2">
        <v>36.869999999999997</v>
      </c>
      <c r="I250" s="2">
        <v>884.88</v>
      </c>
      <c r="J250" s="10">
        <f t="shared" si="1"/>
        <v>1769.76</v>
      </c>
      <c r="K250" s="11">
        <f t="shared" si="5"/>
        <v>2</v>
      </c>
      <c r="L250" s="1">
        <v>0</v>
      </c>
      <c r="M250" s="1">
        <v>0</v>
      </c>
      <c r="N250" s="5">
        <v>2</v>
      </c>
      <c r="O250" s="1">
        <v>0</v>
      </c>
      <c r="P250" s="1">
        <v>0</v>
      </c>
      <c r="R250" s="1">
        <v>0</v>
      </c>
      <c r="S250" s="1">
        <v>0</v>
      </c>
      <c r="U250" s="1">
        <v>0</v>
      </c>
      <c r="V250" s="2">
        <v>0</v>
      </c>
      <c r="W250" s="2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</row>
    <row r="251" spans="1:63">
      <c r="A251" s="1">
        <v>70323</v>
      </c>
      <c r="B251" s="1" t="s">
        <v>339</v>
      </c>
      <c r="C251" s="1">
        <v>8</v>
      </c>
      <c r="D251" s="1">
        <v>285</v>
      </c>
      <c r="E251" s="1" t="s">
        <v>64</v>
      </c>
      <c r="F251" s="1">
        <v>285</v>
      </c>
      <c r="G251" s="1" t="s">
        <v>64</v>
      </c>
      <c r="H251" s="2">
        <v>86.99</v>
      </c>
      <c r="I251" s="2">
        <v>695.92</v>
      </c>
      <c r="J251" s="10">
        <f t="shared" si="1"/>
        <v>0</v>
      </c>
      <c r="K251" s="4">
        <v>0</v>
      </c>
      <c r="L251" s="1">
        <v>0</v>
      </c>
      <c r="M251" s="1">
        <v>0</v>
      </c>
      <c r="N251" s="5">
        <v>2</v>
      </c>
      <c r="O251" s="1">
        <v>0</v>
      </c>
      <c r="P251" s="1">
        <v>0</v>
      </c>
      <c r="R251" s="1">
        <v>0</v>
      </c>
      <c r="S251" s="1">
        <v>0</v>
      </c>
      <c r="U251" s="1">
        <v>0</v>
      </c>
      <c r="V251" s="2">
        <v>0</v>
      </c>
      <c r="W251" s="2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</row>
    <row r="252" spans="1:63">
      <c r="A252" s="1">
        <v>70328</v>
      </c>
      <c r="B252" s="1" t="s">
        <v>255</v>
      </c>
      <c r="C252" s="1">
        <v>12</v>
      </c>
      <c r="D252" s="1">
        <v>285</v>
      </c>
      <c r="E252" s="1" t="s">
        <v>64</v>
      </c>
      <c r="F252" s="1">
        <v>285</v>
      </c>
      <c r="G252" s="1" t="s">
        <v>64</v>
      </c>
      <c r="H252" s="2">
        <v>28.88</v>
      </c>
      <c r="I252" s="2">
        <v>346.56</v>
      </c>
      <c r="J252" s="10">
        <f t="shared" si="1"/>
        <v>1386.24</v>
      </c>
      <c r="K252" s="11">
        <f t="shared" ref="K252:K254" si="6">SUM(N252)</f>
        <v>4</v>
      </c>
      <c r="L252" s="1">
        <v>0</v>
      </c>
      <c r="M252" s="1">
        <v>0</v>
      </c>
      <c r="N252" s="5">
        <v>4</v>
      </c>
      <c r="O252" s="1">
        <v>0</v>
      </c>
      <c r="P252" s="1">
        <v>0</v>
      </c>
      <c r="R252" s="1">
        <v>0</v>
      </c>
      <c r="S252" s="1">
        <v>0</v>
      </c>
      <c r="U252" s="1">
        <v>0</v>
      </c>
      <c r="V252" s="2">
        <v>0</v>
      </c>
      <c r="W252" s="2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</row>
    <row r="253" spans="1:63">
      <c r="A253" s="1">
        <v>70336</v>
      </c>
      <c r="B253" s="1" t="s">
        <v>342</v>
      </c>
      <c r="C253" s="1">
        <v>12</v>
      </c>
      <c r="D253" s="1">
        <v>285</v>
      </c>
      <c r="E253" s="1" t="s">
        <v>64</v>
      </c>
      <c r="F253" s="1">
        <v>285</v>
      </c>
      <c r="G253" s="1" t="s">
        <v>64</v>
      </c>
      <c r="H253" s="2">
        <v>30.688600000000001</v>
      </c>
      <c r="I253" s="2">
        <v>368.26319999999998</v>
      </c>
      <c r="J253" s="10">
        <f t="shared" si="1"/>
        <v>1473.0527999999999</v>
      </c>
      <c r="K253" s="11">
        <f t="shared" si="6"/>
        <v>4</v>
      </c>
      <c r="L253" s="1">
        <v>0</v>
      </c>
      <c r="M253" s="1">
        <v>0</v>
      </c>
      <c r="N253" s="5">
        <v>4</v>
      </c>
      <c r="O253" s="1">
        <v>0</v>
      </c>
      <c r="P253" s="1">
        <v>0</v>
      </c>
      <c r="R253" s="1">
        <v>0</v>
      </c>
      <c r="S253" s="1">
        <v>0</v>
      </c>
      <c r="U253" s="1">
        <v>0</v>
      </c>
      <c r="V253" s="2">
        <v>0</v>
      </c>
      <c r="W253" s="2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</row>
    <row r="254" spans="1:63">
      <c r="A254" s="1">
        <v>70337</v>
      </c>
      <c r="B254" s="1" t="s">
        <v>208</v>
      </c>
      <c r="C254" s="1">
        <v>12</v>
      </c>
      <c r="D254" s="1">
        <v>285</v>
      </c>
      <c r="E254" s="1" t="s">
        <v>64</v>
      </c>
      <c r="F254" s="1">
        <v>285</v>
      </c>
      <c r="G254" s="1" t="s">
        <v>64</v>
      </c>
      <c r="H254" s="2">
        <v>30.668600000000001</v>
      </c>
      <c r="I254" s="2">
        <v>368.02319999999997</v>
      </c>
      <c r="J254" s="10">
        <f t="shared" si="1"/>
        <v>1472.0927999999999</v>
      </c>
      <c r="K254" s="11">
        <f t="shared" si="6"/>
        <v>4</v>
      </c>
      <c r="L254" s="1">
        <v>0</v>
      </c>
      <c r="M254" s="1">
        <v>0</v>
      </c>
      <c r="N254" s="5">
        <v>4</v>
      </c>
      <c r="O254" s="1">
        <v>0</v>
      </c>
      <c r="P254" s="1">
        <v>0</v>
      </c>
      <c r="R254" s="1">
        <v>0</v>
      </c>
      <c r="S254" s="1">
        <v>0</v>
      </c>
      <c r="U254" s="1">
        <v>0</v>
      </c>
      <c r="V254" s="2">
        <v>0</v>
      </c>
      <c r="W254" s="2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</row>
    <row r="255" spans="1:63">
      <c r="A255" s="1">
        <v>70348</v>
      </c>
      <c r="B255" s="1" t="s">
        <v>343</v>
      </c>
      <c r="C255" s="1">
        <v>10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125.1382</v>
      </c>
      <c r="I255" s="2">
        <v>1251.3820000000001</v>
      </c>
      <c r="J255" s="10">
        <f t="shared" si="1"/>
        <v>0</v>
      </c>
      <c r="K255" s="4">
        <v>0</v>
      </c>
      <c r="L255" s="1">
        <v>0</v>
      </c>
      <c r="M255" s="1">
        <v>0</v>
      </c>
      <c r="N255" s="5">
        <v>5</v>
      </c>
      <c r="O255" s="1">
        <v>0</v>
      </c>
      <c r="P255" s="1">
        <v>0</v>
      </c>
      <c r="R255" s="1">
        <v>0</v>
      </c>
      <c r="S255" s="1">
        <v>0</v>
      </c>
      <c r="U255" s="1">
        <v>0</v>
      </c>
      <c r="V255" s="2">
        <v>0</v>
      </c>
      <c r="W255" s="2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</row>
    <row r="256" spans="1:63">
      <c r="A256" s="1">
        <v>70351</v>
      </c>
      <c r="B256" s="1" t="s">
        <v>275</v>
      </c>
      <c r="C256" s="1">
        <v>5</v>
      </c>
      <c r="D256" s="1">
        <v>285</v>
      </c>
      <c r="E256" s="1" t="s">
        <v>64</v>
      </c>
      <c r="F256" s="1">
        <v>562</v>
      </c>
      <c r="G256" s="1" t="s">
        <v>65</v>
      </c>
      <c r="H256" s="2">
        <v>61.49</v>
      </c>
      <c r="I256" s="2">
        <v>307.45</v>
      </c>
      <c r="J256" s="10">
        <f t="shared" si="1"/>
        <v>614.9</v>
      </c>
      <c r="K256" s="11">
        <f t="shared" ref="K256:K258" si="7">SUM(N256)</f>
        <v>2</v>
      </c>
      <c r="L256" s="1">
        <v>0</v>
      </c>
      <c r="M256" s="1">
        <v>0</v>
      </c>
      <c r="N256" s="5">
        <v>2</v>
      </c>
      <c r="O256" s="1">
        <v>0</v>
      </c>
      <c r="P256" s="1">
        <v>0</v>
      </c>
      <c r="R256" s="1">
        <v>0</v>
      </c>
      <c r="S256" s="1">
        <v>0</v>
      </c>
      <c r="U256" s="1">
        <v>0</v>
      </c>
      <c r="V256" s="2">
        <v>0</v>
      </c>
      <c r="W256" s="2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</row>
    <row r="257" spans="1:63">
      <c r="A257" s="1">
        <v>70405</v>
      </c>
      <c r="B257" s="1" t="s">
        <v>344</v>
      </c>
      <c r="C257" s="1">
        <v>12</v>
      </c>
      <c r="D257" s="1">
        <v>285</v>
      </c>
      <c r="E257" s="1" t="s">
        <v>64</v>
      </c>
      <c r="F257" s="1">
        <v>999</v>
      </c>
      <c r="G257" s="1" t="s">
        <v>292</v>
      </c>
      <c r="H257" s="2">
        <v>84.22</v>
      </c>
      <c r="I257" s="2">
        <v>1010.64</v>
      </c>
      <c r="J257" s="10">
        <f t="shared" si="1"/>
        <v>0</v>
      </c>
      <c r="K257" s="11">
        <f t="shared" si="7"/>
        <v>0</v>
      </c>
      <c r="L257" s="1">
        <v>0</v>
      </c>
      <c r="M257" s="1">
        <v>0</v>
      </c>
      <c r="N257" s="5">
        <v>0</v>
      </c>
      <c r="O257" s="1">
        <v>0</v>
      </c>
      <c r="P257" s="1">
        <v>0</v>
      </c>
      <c r="R257" s="1">
        <v>0</v>
      </c>
      <c r="S257" s="1">
        <v>0</v>
      </c>
      <c r="U257" s="1">
        <v>0</v>
      </c>
      <c r="V257" s="2">
        <v>0</v>
      </c>
      <c r="W257" s="2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</row>
    <row r="258" spans="1:63">
      <c r="A258" s="1">
        <v>70407</v>
      </c>
      <c r="B258" s="1" t="s">
        <v>220</v>
      </c>
      <c r="C258" s="1">
        <v>20</v>
      </c>
      <c r="D258" s="1">
        <v>285</v>
      </c>
      <c r="E258" s="1" t="s">
        <v>64</v>
      </c>
      <c r="F258" s="1">
        <v>557</v>
      </c>
      <c r="G258" s="1" t="s">
        <v>69</v>
      </c>
      <c r="H258" s="2">
        <v>71.849999999999994</v>
      </c>
      <c r="I258" s="2">
        <v>1437</v>
      </c>
      <c r="J258" s="10">
        <f t="shared" si="1"/>
        <v>0</v>
      </c>
      <c r="K258" s="11">
        <f t="shared" si="7"/>
        <v>0</v>
      </c>
      <c r="L258" s="1">
        <v>0</v>
      </c>
      <c r="M258" s="1">
        <v>0</v>
      </c>
      <c r="N258" s="5">
        <v>0</v>
      </c>
      <c r="O258" s="1">
        <v>0</v>
      </c>
      <c r="P258" s="1">
        <v>0</v>
      </c>
      <c r="R258" s="1">
        <v>0</v>
      </c>
      <c r="S258" s="1">
        <v>0</v>
      </c>
      <c r="U258" s="1">
        <v>0</v>
      </c>
      <c r="V258" s="2">
        <v>0</v>
      </c>
      <c r="W258" s="2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</row>
    <row r="259" spans="1:63">
      <c r="A259" s="1">
        <v>70410</v>
      </c>
      <c r="B259" s="1" t="s">
        <v>345</v>
      </c>
      <c r="C259" s="1">
        <v>12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36.630000000000003</v>
      </c>
      <c r="I259" s="2">
        <v>439.56</v>
      </c>
      <c r="J259" s="10">
        <f t="shared" si="1"/>
        <v>0</v>
      </c>
      <c r="K259" s="4">
        <v>0</v>
      </c>
      <c r="L259" s="1">
        <v>0</v>
      </c>
      <c r="M259" s="1">
        <v>0</v>
      </c>
      <c r="N259" s="5">
        <v>4</v>
      </c>
      <c r="O259" s="1">
        <v>0</v>
      </c>
      <c r="P259" s="1">
        <v>0</v>
      </c>
      <c r="R259" s="1">
        <v>0</v>
      </c>
      <c r="S259" s="1">
        <v>0</v>
      </c>
      <c r="U259" s="1">
        <v>0</v>
      </c>
      <c r="V259" s="2">
        <v>0</v>
      </c>
      <c r="W259" s="2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</row>
    <row r="260" spans="1:63">
      <c r="A260" s="1">
        <v>70501</v>
      </c>
      <c r="B260" s="1" t="s">
        <v>190</v>
      </c>
      <c r="C260" s="1">
        <v>24</v>
      </c>
      <c r="D260" s="1">
        <v>285</v>
      </c>
      <c r="E260" s="1" t="s">
        <v>64</v>
      </c>
      <c r="F260" s="1">
        <v>974</v>
      </c>
      <c r="G260" s="1" t="s">
        <v>110</v>
      </c>
      <c r="H260" s="2">
        <v>36.130099999999999</v>
      </c>
      <c r="I260" s="2">
        <v>867.12239999999997</v>
      </c>
      <c r="J260" s="10">
        <f t="shared" si="1"/>
        <v>0</v>
      </c>
      <c r="K260" s="11">
        <f t="shared" ref="K260:K265" si="8">SUM(N260)</f>
        <v>0</v>
      </c>
      <c r="L260" s="1">
        <v>0</v>
      </c>
      <c r="M260" s="1">
        <v>0</v>
      </c>
      <c r="N260" s="5">
        <v>0</v>
      </c>
      <c r="O260" s="1">
        <v>0</v>
      </c>
      <c r="P260" s="1">
        <v>0</v>
      </c>
      <c r="R260" s="1">
        <v>0</v>
      </c>
      <c r="S260" s="1">
        <v>0</v>
      </c>
      <c r="U260" s="1">
        <v>0</v>
      </c>
      <c r="V260" s="2">
        <v>0</v>
      </c>
      <c r="W260" s="2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</row>
    <row r="261" spans="1:63">
      <c r="A261" s="1">
        <v>70504</v>
      </c>
      <c r="B261" s="1" t="s">
        <v>254</v>
      </c>
      <c r="C261" s="1">
        <v>20</v>
      </c>
      <c r="D261" s="1">
        <v>285</v>
      </c>
      <c r="E261" s="1" t="s">
        <v>64</v>
      </c>
      <c r="F261" s="1">
        <v>991</v>
      </c>
      <c r="G261" s="1" t="s">
        <v>141</v>
      </c>
      <c r="H261" s="2">
        <v>62.57</v>
      </c>
      <c r="I261" s="2">
        <v>1251.4000000000001</v>
      </c>
      <c r="J261" s="10">
        <f t="shared" si="1"/>
        <v>0</v>
      </c>
      <c r="K261" s="11">
        <f t="shared" si="8"/>
        <v>0</v>
      </c>
      <c r="L261" s="1">
        <v>0</v>
      </c>
      <c r="M261" s="1">
        <v>0</v>
      </c>
      <c r="N261" s="5">
        <v>0</v>
      </c>
      <c r="O261" s="1">
        <v>0</v>
      </c>
      <c r="P261" s="1">
        <v>0</v>
      </c>
      <c r="R261" s="1">
        <v>0</v>
      </c>
      <c r="S261" s="1">
        <v>0</v>
      </c>
      <c r="U261" s="1">
        <v>0</v>
      </c>
      <c r="V261" s="2">
        <v>0</v>
      </c>
      <c r="W261" s="2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</row>
    <row r="262" spans="1:63">
      <c r="A262" s="1">
        <v>70506</v>
      </c>
      <c r="B262" s="1" t="s">
        <v>351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979.59</v>
      </c>
      <c r="I262" s="2">
        <v>979.59</v>
      </c>
      <c r="J262" s="10">
        <f t="shared" si="1"/>
        <v>0</v>
      </c>
      <c r="K262" s="11">
        <f t="shared" si="8"/>
        <v>0</v>
      </c>
      <c r="L262" s="1">
        <v>0</v>
      </c>
      <c r="M262" s="1">
        <v>0</v>
      </c>
      <c r="N262" s="5">
        <v>0</v>
      </c>
      <c r="O262" s="1">
        <v>0</v>
      </c>
      <c r="P262" s="1">
        <v>0</v>
      </c>
      <c r="R262" s="1">
        <v>0</v>
      </c>
      <c r="S262" s="1">
        <v>0</v>
      </c>
      <c r="U262" s="1">
        <v>0</v>
      </c>
      <c r="V262" s="2">
        <v>0</v>
      </c>
      <c r="W262" s="2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</row>
    <row r="263" spans="1:63">
      <c r="A263" s="1">
        <v>70980</v>
      </c>
      <c r="B263" s="1" t="s">
        <v>355</v>
      </c>
      <c r="C263" s="1">
        <v>15</v>
      </c>
      <c r="D263" s="1">
        <v>285</v>
      </c>
      <c r="E263" s="1" t="s">
        <v>64</v>
      </c>
      <c r="F263" s="1">
        <v>562</v>
      </c>
      <c r="G263" s="1" t="s">
        <v>65</v>
      </c>
      <c r="H263" s="2">
        <v>28.82</v>
      </c>
      <c r="I263" s="2">
        <v>432.3</v>
      </c>
      <c r="J263" s="10">
        <f t="shared" si="1"/>
        <v>864.6</v>
      </c>
      <c r="K263" s="11">
        <f t="shared" si="8"/>
        <v>2</v>
      </c>
      <c r="L263" s="1">
        <v>0</v>
      </c>
      <c r="M263" s="1">
        <v>0</v>
      </c>
      <c r="N263" s="5">
        <v>2</v>
      </c>
      <c r="O263" s="1">
        <v>0</v>
      </c>
      <c r="P263" s="1">
        <v>0</v>
      </c>
      <c r="R263" s="1">
        <v>0</v>
      </c>
      <c r="S263" s="1">
        <v>0</v>
      </c>
      <c r="U263" s="1">
        <v>0</v>
      </c>
      <c r="V263" s="2">
        <v>0</v>
      </c>
      <c r="W263" s="2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</row>
    <row r="264" spans="1:63">
      <c r="A264" s="1">
        <v>70985</v>
      </c>
      <c r="B264" s="1" t="s">
        <v>227</v>
      </c>
      <c r="C264" s="1">
        <v>20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58.21</v>
      </c>
      <c r="I264" s="2">
        <v>1164.2</v>
      </c>
      <c r="J264" s="10">
        <f t="shared" si="1"/>
        <v>5821</v>
      </c>
      <c r="K264" s="11">
        <f t="shared" si="8"/>
        <v>5</v>
      </c>
      <c r="L264" s="1">
        <v>0</v>
      </c>
      <c r="M264" s="1">
        <v>0</v>
      </c>
      <c r="N264" s="5">
        <v>5</v>
      </c>
      <c r="O264" s="1">
        <v>0</v>
      </c>
      <c r="P264" s="1">
        <v>0</v>
      </c>
      <c r="R264" s="1">
        <v>0</v>
      </c>
      <c r="S264" s="1">
        <v>0</v>
      </c>
      <c r="U264" s="1">
        <v>0</v>
      </c>
      <c r="V264" s="2">
        <v>0</v>
      </c>
      <c r="W264" s="2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</row>
    <row r="265" spans="1:63">
      <c r="A265" s="1">
        <v>78181</v>
      </c>
      <c r="B265" s="1" t="s">
        <v>357</v>
      </c>
      <c r="C265" s="1">
        <v>40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3.64</v>
      </c>
      <c r="I265" s="2">
        <v>145.6</v>
      </c>
      <c r="J265" s="10">
        <f t="shared" si="1"/>
        <v>0</v>
      </c>
      <c r="K265" s="11">
        <f t="shared" si="8"/>
        <v>0</v>
      </c>
      <c r="L265" s="1">
        <v>0</v>
      </c>
      <c r="M265" s="1">
        <v>0</v>
      </c>
      <c r="N265" s="5">
        <v>0</v>
      </c>
      <c r="O265" s="1">
        <v>0</v>
      </c>
      <c r="P265" s="1">
        <v>0</v>
      </c>
      <c r="R265" s="1">
        <v>0</v>
      </c>
      <c r="S265" s="1">
        <v>0</v>
      </c>
      <c r="U265" s="1">
        <v>0</v>
      </c>
      <c r="V265" s="2">
        <v>0</v>
      </c>
      <c r="W265" s="2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</row>
    <row r="266" spans="1:63">
      <c r="A266" s="1">
        <v>79159</v>
      </c>
      <c r="B266" s="1" t="s">
        <v>358</v>
      </c>
      <c r="C266" s="1">
        <v>24</v>
      </c>
      <c r="D266" s="1">
        <v>285</v>
      </c>
      <c r="E266" s="1" t="s">
        <v>64</v>
      </c>
      <c r="F266" s="1">
        <v>285</v>
      </c>
      <c r="G266" s="1" t="s">
        <v>64</v>
      </c>
      <c r="H266" s="2">
        <v>37.53</v>
      </c>
      <c r="I266" s="2">
        <v>900.72</v>
      </c>
      <c r="J266" s="10">
        <f t="shared" si="1"/>
        <v>0</v>
      </c>
      <c r="K266" s="4">
        <v>0</v>
      </c>
      <c r="L266" s="1">
        <v>0</v>
      </c>
      <c r="M266" s="1">
        <v>0</v>
      </c>
      <c r="N266" s="5">
        <v>2</v>
      </c>
      <c r="O266" s="1">
        <v>0</v>
      </c>
      <c r="P266" s="1">
        <v>0</v>
      </c>
      <c r="R266" s="1">
        <v>0</v>
      </c>
      <c r="S266" s="1">
        <v>0</v>
      </c>
      <c r="U266" s="1">
        <v>0</v>
      </c>
      <c r="V266" s="2">
        <v>0</v>
      </c>
      <c r="W266" s="2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</row>
    <row r="267" spans="1:63">
      <c r="A267" s="1">
        <v>95394</v>
      </c>
      <c r="B267" s="1" t="s">
        <v>359</v>
      </c>
      <c r="C267" s="1">
        <v>10</v>
      </c>
      <c r="D267" s="1">
        <v>285</v>
      </c>
      <c r="E267" s="1" t="s">
        <v>64</v>
      </c>
      <c r="F267" s="1">
        <v>1</v>
      </c>
      <c r="G267" s="1" t="s">
        <v>312</v>
      </c>
      <c r="H267" s="2">
        <v>4</v>
      </c>
      <c r="I267" s="2">
        <v>40</v>
      </c>
      <c r="J267" s="10">
        <f t="shared" si="1"/>
        <v>0</v>
      </c>
      <c r="K267" s="11">
        <f t="shared" ref="K267:K269" si="9">SUM(N267)</f>
        <v>0</v>
      </c>
      <c r="L267" s="1">
        <v>0</v>
      </c>
      <c r="M267" s="1">
        <v>0</v>
      </c>
      <c r="N267" s="5">
        <v>0</v>
      </c>
      <c r="O267" s="1">
        <v>0</v>
      </c>
      <c r="P267" s="1">
        <v>0</v>
      </c>
      <c r="R267" s="1">
        <v>0</v>
      </c>
      <c r="S267" s="1">
        <v>0</v>
      </c>
      <c r="U267" s="1">
        <v>0</v>
      </c>
      <c r="V267" s="2">
        <v>0</v>
      </c>
      <c r="W267" s="2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</row>
    <row r="268" spans="1:63">
      <c r="A268" s="1">
        <v>95677</v>
      </c>
      <c r="B268" s="1" t="s">
        <v>360</v>
      </c>
      <c r="C268" s="1">
        <v>144</v>
      </c>
      <c r="D268" s="1">
        <v>285</v>
      </c>
      <c r="E268" s="1" t="s">
        <v>64</v>
      </c>
      <c r="F268" s="1">
        <v>1</v>
      </c>
      <c r="G268" s="1" t="s">
        <v>312</v>
      </c>
      <c r="H268" s="2">
        <v>5.8</v>
      </c>
      <c r="I268" s="2">
        <v>835.2</v>
      </c>
      <c r="J268" s="10">
        <f t="shared" si="1"/>
        <v>0</v>
      </c>
      <c r="K268" s="11">
        <f t="shared" si="9"/>
        <v>0</v>
      </c>
      <c r="L268" s="1">
        <v>0</v>
      </c>
      <c r="M268" s="1">
        <v>0</v>
      </c>
      <c r="N268" s="5">
        <v>0</v>
      </c>
      <c r="O268" s="1">
        <v>0</v>
      </c>
      <c r="P268" s="1">
        <v>0</v>
      </c>
      <c r="R268" s="1">
        <v>0</v>
      </c>
      <c r="S268" s="1">
        <v>0</v>
      </c>
      <c r="U268" s="1">
        <v>0</v>
      </c>
      <c r="V268" s="2">
        <v>0</v>
      </c>
      <c r="W268" s="2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</row>
    <row r="269" spans="1:63">
      <c r="A269" s="1">
        <v>99546</v>
      </c>
      <c r="B269" s="1" t="s">
        <v>361</v>
      </c>
      <c r="C269" s="1">
        <v>1</v>
      </c>
      <c r="D269" s="1">
        <v>285</v>
      </c>
      <c r="E269" s="1" t="s">
        <v>64</v>
      </c>
      <c r="F269" s="1">
        <v>285</v>
      </c>
      <c r="G269" s="1" t="s">
        <v>64</v>
      </c>
      <c r="H269" s="2">
        <v>285</v>
      </c>
      <c r="I269" s="2">
        <v>285</v>
      </c>
      <c r="J269" s="10">
        <f t="shared" si="1"/>
        <v>0</v>
      </c>
      <c r="K269" s="11">
        <f t="shared" si="9"/>
        <v>0</v>
      </c>
      <c r="L269" s="1">
        <v>0</v>
      </c>
      <c r="M269" s="1">
        <v>0</v>
      </c>
      <c r="N269" s="5">
        <v>0</v>
      </c>
      <c r="O269" s="1">
        <v>0</v>
      </c>
      <c r="P269" s="1">
        <v>0</v>
      </c>
      <c r="R269" s="1">
        <v>0</v>
      </c>
      <c r="S269" s="1">
        <v>0</v>
      </c>
      <c r="U269" s="1">
        <v>0</v>
      </c>
      <c r="V269" s="2">
        <v>0</v>
      </c>
      <c r="W269" s="2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</row>
    <row r="270" spans="1:63">
      <c r="H270" s="17"/>
      <c r="I270" s="17"/>
      <c r="J270" s="17"/>
      <c r="V270" s="17"/>
      <c r="W270" s="17"/>
    </row>
    <row r="271" spans="1:63">
      <c r="H271" s="17"/>
      <c r="I271" s="17"/>
      <c r="J271" s="17"/>
      <c r="V271" s="17"/>
      <c r="W271" s="17"/>
    </row>
    <row r="272" spans="1:63">
      <c r="H272" s="17"/>
      <c r="I272" s="17"/>
      <c r="J272" s="17"/>
      <c r="V272" s="17"/>
      <c r="W272" s="17"/>
    </row>
    <row r="273" spans="8:23">
      <c r="H273" s="17"/>
      <c r="I273" s="17"/>
      <c r="J273" s="17"/>
      <c r="V273" s="17"/>
      <c r="W273" s="17"/>
    </row>
    <row r="274" spans="8:23">
      <c r="H274" s="17"/>
      <c r="I274" s="17"/>
      <c r="J274" s="17"/>
      <c r="V274" s="17"/>
      <c r="W274" s="17"/>
    </row>
    <row r="275" spans="8:23">
      <c r="H275" s="17"/>
      <c r="I275" s="17"/>
      <c r="J275" s="17"/>
      <c r="V275" s="17"/>
      <c r="W275" s="17"/>
    </row>
    <row r="276" spans="8:23">
      <c r="H276" s="17"/>
      <c r="I276" s="17"/>
      <c r="J276" s="17"/>
      <c r="V276" s="17"/>
      <c r="W276" s="17"/>
    </row>
    <row r="277" spans="8:23">
      <c r="H277" s="17"/>
      <c r="I277" s="17"/>
      <c r="J277" s="17"/>
      <c r="V277" s="17"/>
      <c r="W277" s="17"/>
    </row>
    <row r="278" spans="8:23">
      <c r="H278" s="17"/>
      <c r="I278" s="17"/>
      <c r="J278" s="17"/>
      <c r="V278" s="17"/>
      <c r="W278" s="17"/>
    </row>
    <row r="279" spans="8:23">
      <c r="H279" s="17"/>
      <c r="I279" s="17"/>
      <c r="J279" s="17"/>
      <c r="V279" s="17"/>
      <c r="W279" s="17"/>
    </row>
    <row r="280" spans="8:23">
      <c r="H280" s="17"/>
      <c r="I280" s="17"/>
      <c r="J280" s="17"/>
      <c r="V280" s="17"/>
      <c r="W280" s="17"/>
    </row>
    <row r="281" spans="8:23">
      <c r="H281" s="17"/>
      <c r="I281" s="17"/>
      <c r="J281" s="17"/>
      <c r="V281" s="17"/>
      <c r="W281" s="17"/>
    </row>
    <row r="282" spans="8:23">
      <c r="H282" s="17"/>
      <c r="I282" s="17"/>
      <c r="J282" s="17"/>
      <c r="V282" s="17"/>
      <c r="W282" s="17"/>
    </row>
    <row r="283" spans="8:23">
      <c r="H283" s="17"/>
      <c r="I283" s="17"/>
      <c r="J283" s="17"/>
      <c r="V283" s="17"/>
      <c r="W283" s="17"/>
    </row>
    <row r="284" spans="8:23">
      <c r="H284" s="17"/>
      <c r="I284" s="17"/>
      <c r="J284" s="17"/>
      <c r="V284" s="17"/>
      <c r="W284" s="17"/>
    </row>
    <row r="285" spans="8:23">
      <c r="H285" s="17"/>
      <c r="I285" s="17"/>
      <c r="J285" s="17"/>
      <c r="V285" s="17"/>
      <c r="W285" s="17"/>
    </row>
    <row r="286" spans="8:23">
      <c r="H286" s="17"/>
      <c r="I286" s="17"/>
      <c r="J286" s="17"/>
      <c r="V286" s="17"/>
      <c r="W286" s="17"/>
    </row>
    <row r="287" spans="8:23">
      <c r="H287" s="17"/>
      <c r="I287" s="17"/>
      <c r="J287" s="17"/>
      <c r="V287" s="17"/>
      <c r="W287" s="17"/>
    </row>
    <row r="288" spans="8:23">
      <c r="H288" s="17"/>
      <c r="I288" s="17"/>
      <c r="J288" s="17"/>
      <c r="V288" s="17"/>
      <c r="W288" s="17"/>
    </row>
    <row r="289" spans="8:23">
      <c r="H289" s="17"/>
      <c r="I289" s="17"/>
      <c r="J289" s="17"/>
      <c r="V289" s="17"/>
      <c r="W289" s="17"/>
    </row>
    <row r="290" spans="8:23">
      <c r="H290" s="17"/>
      <c r="I290" s="17"/>
      <c r="J290" s="17"/>
      <c r="V290" s="17"/>
      <c r="W290" s="17"/>
    </row>
    <row r="291" spans="8:23">
      <c r="H291" s="17"/>
      <c r="I291" s="17"/>
      <c r="J291" s="17"/>
      <c r="V291" s="17"/>
      <c r="W291" s="17"/>
    </row>
    <row r="292" spans="8:23">
      <c r="H292" s="17"/>
      <c r="I292" s="17"/>
      <c r="J292" s="17"/>
      <c r="V292" s="17"/>
      <c r="W292" s="17"/>
    </row>
    <row r="293" spans="8:23">
      <c r="H293" s="17"/>
      <c r="I293" s="17"/>
      <c r="J293" s="17"/>
      <c r="V293" s="17"/>
      <c r="W293" s="17"/>
    </row>
    <row r="294" spans="8:23">
      <c r="H294" s="17"/>
      <c r="I294" s="17"/>
      <c r="J294" s="17"/>
      <c r="V294" s="17"/>
      <c r="W294" s="17"/>
    </row>
    <row r="295" spans="8:23">
      <c r="H295" s="17"/>
      <c r="I295" s="17"/>
      <c r="J295" s="17"/>
      <c r="V295" s="17"/>
      <c r="W295" s="17"/>
    </row>
    <row r="296" spans="8:23">
      <c r="H296" s="17"/>
      <c r="I296" s="17"/>
      <c r="J296" s="17"/>
      <c r="V296" s="17"/>
      <c r="W296" s="17"/>
    </row>
    <row r="297" spans="8:23">
      <c r="H297" s="17"/>
      <c r="I297" s="17"/>
      <c r="J297" s="17"/>
      <c r="V297" s="17"/>
      <c r="W297" s="17"/>
    </row>
    <row r="298" spans="8:23">
      <c r="H298" s="17"/>
      <c r="I298" s="17"/>
      <c r="J298" s="17"/>
      <c r="V298" s="17"/>
      <c r="W298" s="17"/>
    </row>
    <row r="299" spans="8:23">
      <c r="H299" s="17"/>
      <c r="I299" s="17"/>
      <c r="J299" s="17"/>
      <c r="V299" s="17"/>
      <c r="W299" s="17"/>
    </row>
    <row r="300" spans="8:23">
      <c r="H300" s="17"/>
      <c r="I300" s="17"/>
      <c r="J300" s="17"/>
      <c r="V300" s="17"/>
      <c r="W300" s="17"/>
    </row>
    <row r="301" spans="8:23">
      <c r="H301" s="17"/>
      <c r="I301" s="17"/>
      <c r="J301" s="17"/>
      <c r="V301" s="17"/>
      <c r="W301" s="17"/>
    </row>
    <row r="302" spans="8:23">
      <c r="H302" s="17"/>
      <c r="I302" s="17"/>
      <c r="J302" s="17"/>
      <c r="V302" s="17"/>
      <c r="W302" s="17"/>
    </row>
    <row r="303" spans="8:23">
      <c r="H303" s="17"/>
      <c r="I303" s="17"/>
      <c r="J303" s="17"/>
      <c r="V303" s="17"/>
      <c r="W303" s="17"/>
    </row>
    <row r="304" spans="8:23">
      <c r="H304" s="17"/>
      <c r="I304" s="17"/>
      <c r="J304" s="17"/>
      <c r="V304" s="17"/>
      <c r="W304" s="17"/>
    </row>
    <row r="305" spans="8:23">
      <c r="H305" s="17"/>
      <c r="I305" s="17"/>
      <c r="J305" s="17"/>
      <c r="V305" s="17"/>
      <c r="W305" s="17"/>
    </row>
    <row r="306" spans="8:23">
      <c r="H306" s="17"/>
      <c r="I306" s="17"/>
      <c r="J306" s="17"/>
      <c r="V306" s="17"/>
      <c r="W306" s="17"/>
    </row>
    <row r="307" spans="8:23">
      <c r="H307" s="17"/>
      <c r="I307" s="17"/>
      <c r="J307" s="17"/>
      <c r="V307" s="17"/>
      <c r="W307" s="17"/>
    </row>
    <row r="308" spans="8:23">
      <c r="H308" s="17"/>
      <c r="I308" s="17"/>
      <c r="J308" s="17"/>
      <c r="V308" s="17"/>
      <c r="W308" s="17"/>
    </row>
    <row r="309" spans="8:23">
      <c r="H309" s="17"/>
      <c r="I309" s="17"/>
      <c r="J309" s="17"/>
      <c r="V309" s="17"/>
      <c r="W309" s="17"/>
    </row>
    <row r="310" spans="8:23">
      <c r="H310" s="17"/>
      <c r="I310" s="17"/>
      <c r="J310" s="17"/>
      <c r="V310" s="17"/>
      <c r="W310" s="17"/>
    </row>
    <row r="311" spans="8:23">
      <c r="H311" s="17"/>
      <c r="I311" s="17"/>
      <c r="J311" s="17"/>
      <c r="V311" s="17"/>
      <c r="W311" s="17"/>
    </row>
    <row r="312" spans="8:23">
      <c r="H312" s="17"/>
      <c r="I312" s="17"/>
      <c r="J312" s="17"/>
      <c r="V312" s="17"/>
      <c r="W312" s="17"/>
    </row>
    <row r="313" spans="8:23">
      <c r="H313" s="17"/>
      <c r="I313" s="17"/>
      <c r="J313" s="17"/>
      <c r="V313" s="17"/>
      <c r="W313" s="17"/>
    </row>
    <row r="314" spans="8:23">
      <c r="H314" s="17"/>
      <c r="I314" s="17"/>
      <c r="J314" s="17"/>
      <c r="V314" s="17"/>
      <c r="W314" s="17"/>
    </row>
    <row r="315" spans="8:23">
      <c r="H315" s="17"/>
      <c r="I315" s="17"/>
      <c r="J315" s="17"/>
      <c r="V315" s="17"/>
      <c r="W315" s="17"/>
    </row>
    <row r="316" spans="8:23">
      <c r="H316" s="17"/>
      <c r="I316" s="17"/>
      <c r="J316" s="17"/>
      <c r="V316" s="17"/>
      <c r="W316" s="17"/>
    </row>
    <row r="317" spans="8:23">
      <c r="H317" s="17"/>
      <c r="I317" s="17"/>
      <c r="J317" s="17"/>
      <c r="V317" s="17"/>
      <c r="W317" s="17"/>
    </row>
    <row r="318" spans="8:23">
      <c r="H318" s="17"/>
      <c r="I318" s="17"/>
      <c r="J318" s="17"/>
      <c r="V318" s="17"/>
      <c r="W318" s="17"/>
    </row>
    <row r="319" spans="8:23">
      <c r="H319" s="17"/>
      <c r="I319" s="17"/>
      <c r="J319" s="17"/>
      <c r="V319" s="17"/>
      <c r="W319" s="17"/>
    </row>
    <row r="320" spans="8:23">
      <c r="H320" s="17"/>
      <c r="I320" s="17"/>
      <c r="J320" s="17"/>
      <c r="V320" s="17"/>
      <c r="W320" s="17"/>
    </row>
    <row r="321" spans="8:23">
      <c r="H321" s="17"/>
      <c r="I321" s="17"/>
      <c r="J321" s="17"/>
      <c r="V321" s="17"/>
      <c r="W321" s="17"/>
    </row>
    <row r="322" spans="8:23">
      <c r="H322" s="17"/>
      <c r="I322" s="17"/>
      <c r="J322" s="17"/>
      <c r="V322" s="17"/>
      <c r="W322" s="17"/>
    </row>
    <row r="323" spans="8:23">
      <c r="H323" s="17"/>
      <c r="I323" s="17"/>
      <c r="J323" s="17"/>
      <c r="V323" s="17"/>
      <c r="W323" s="17"/>
    </row>
    <row r="324" spans="8:23">
      <c r="H324" s="17"/>
      <c r="I324" s="17"/>
      <c r="J324" s="17"/>
      <c r="V324" s="17"/>
      <c r="W324" s="17"/>
    </row>
    <row r="325" spans="8:23">
      <c r="H325" s="17"/>
      <c r="I325" s="17"/>
      <c r="J325" s="17"/>
      <c r="V325" s="17"/>
      <c r="W325" s="17"/>
    </row>
    <row r="326" spans="8:23">
      <c r="H326" s="17"/>
      <c r="I326" s="17"/>
      <c r="J326" s="17"/>
      <c r="V326" s="17"/>
      <c r="W326" s="17"/>
    </row>
    <row r="327" spans="8:23">
      <c r="H327" s="17"/>
      <c r="I327" s="17"/>
      <c r="J327" s="17"/>
      <c r="V327" s="17"/>
      <c r="W327" s="17"/>
    </row>
    <row r="328" spans="8:23">
      <c r="H328" s="17"/>
      <c r="I328" s="17"/>
      <c r="J328" s="17"/>
      <c r="V328" s="17"/>
      <c r="W328" s="17"/>
    </row>
    <row r="329" spans="8:23">
      <c r="H329" s="17"/>
      <c r="I329" s="17"/>
      <c r="J329" s="17"/>
      <c r="V329" s="17"/>
      <c r="W329" s="17"/>
    </row>
    <row r="330" spans="8:23">
      <c r="H330" s="17"/>
      <c r="I330" s="17"/>
      <c r="J330" s="17"/>
      <c r="V330" s="17"/>
      <c r="W330" s="17"/>
    </row>
    <row r="331" spans="8:23">
      <c r="H331" s="17"/>
      <c r="I331" s="17"/>
      <c r="J331" s="17"/>
      <c r="V331" s="17"/>
      <c r="W331" s="17"/>
    </row>
    <row r="332" spans="8:23">
      <c r="H332" s="17"/>
      <c r="I332" s="17"/>
      <c r="J332" s="17"/>
      <c r="V332" s="17"/>
      <c r="W332" s="17"/>
    </row>
    <row r="333" spans="8:23">
      <c r="H333" s="17"/>
      <c r="I333" s="17"/>
      <c r="J333" s="17"/>
      <c r="V333" s="17"/>
      <c r="W333" s="17"/>
    </row>
    <row r="334" spans="8:23">
      <c r="H334" s="17"/>
      <c r="I334" s="17"/>
      <c r="J334" s="17"/>
      <c r="V334" s="17"/>
      <c r="W334" s="17"/>
    </row>
    <row r="335" spans="8:23">
      <c r="H335" s="17"/>
      <c r="I335" s="17"/>
      <c r="J335" s="17"/>
      <c r="V335" s="17"/>
      <c r="W335" s="17"/>
    </row>
    <row r="336" spans="8:23">
      <c r="H336" s="17"/>
      <c r="I336" s="17"/>
      <c r="J336" s="17"/>
      <c r="V336" s="17"/>
      <c r="W336" s="17"/>
    </row>
    <row r="337" spans="8:23">
      <c r="H337" s="17"/>
      <c r="I337" s="17"/>
      <c r="J337" s="17"/>
      <c r="V337" s="17"/>
      <c r="W337" s="17"/>
    </row>
    <row r="338" spans="8:23">
      <c r="H338" s="17"/>
      <c r="I338" s="17"/>
      <c r="J338" s="17"/>
      <c r="V338" s="17"/>
      <c r="W338" s="17"/>
    </row>
    <row r="339" spans="8:23">
      <c r="H339" s="17"/>
      <c r="I339" s="17"/>
      <c r="J339" s="17"/>
      <c r="V339" s="17"/>
      <c r="W339" s="17"/>
    </row>
    <row r="340" spans="8:23">
      <c r="H340" s="17"/>
      <c r="I340" s="17"/>
      <c r="J340" s="17"/>
      <c r="V340" s="17"/>
      <c r="W340" s="17"/>
    </row>
    <row r="341" spans="8:23">
      <c r="H341" s="17"/>
      <c r="I341" s="17"/>
      <c r="J341" s="17"/>
      <c r="V341" s="17"/>
      <c r="W341" s="17"/>
    </row>
    <row r="342" spans="8:23">
      <c r="H342" s="17"/>
      <c r="I342" s="17"/>
      <c r="J342" s="17"/>
      <c r="V342" s="17"/>
      <c r="W342" s="17"/>
    </row>
    <row r="343" spans="8:23">
      <c r="H343" s="17"/>
      <c r="I343" s="17"/>
      <c r="J343" s="17"/>
      <c r="V343" s="17"/>
      <c r="W343" s="17"/>
    </row>
    <row r="344" spans="8:23">
      <c r="H344" s="17"/>
      <c r="I344" s="17"/>
      <c r="J344" s="17"/>
      <c r="V344" s="17"/>
      <c r="W344" s="17"/>
    </row>
    <row r="345" spans="8:23">
      <c r="H345" s="17"/>
      <c r="I345" s="17"/>
      <c r="J345" s="17"/>
      <c r="V345" s="17"/>
      <c r="W345" s="17"/>
    </row>
    <row r="346" spans="8:23">
      <c r="H346" s="17"/>
      <c r="I346" s="17"/>
      <c r="J346" s="17"/>
      <c r="V346" s="17"/>
      <c r="W346" s="17"/>
    </row>
    <row r="347" spans="8:23">
      <c r="H347" s="17"/>
      <c r="I347" s="17"/>
      <c r="J347" s="17"/>
      <c r="V347" s="17"/>
      <c r="W347" s="17"/>
    </row>
    <row r="348" spans="8:23">
      <c r="H348" s="17"/>
      <c r="I348" s="17"/>
      <c r="J348" s="17"/>
      <c r="V348" s="17"/>
      <c r="W348" s="17"/>
    </row>
    <row r="349" spans="8:23">
      <c r="H349" s="17"/>
      <c r="I349" s="17"/>
      <c r="J349" s="17"/>
      <c r="V349" s="17"/>
      <c r="W349" s="17"/>
    </row>
    <row r="350" spans="8:23">
      <c r="H350" s="17"/>
      <c r="I350" s="17"/>
      <c r="J350" s="17"/>
      <c r="V350" s="17"/>
      <c r="W350" s="17"/>
    </row>
    <row r="351" spans="8:23">
      <c r="H351" s="17"/>
      <c r="I351" s="17"/>
      <c r="J351" s="17"/>
      <c r="V351" s="17"/>
      <c r="W351" s="17"/>
    </row>
    <row r="352" spans="8:23">
      <c r="H352" s="17"/>
      <c r="I352" s="17"/>
      <c r="J352" s="17"/>
      <c r="V352" s="17"/>
      <c r="W352" s="17"/>
    </row>
    <row r="353" spans="8:23">
      <c r="H353" s="17"/>
      <c r="I353" s="17"/>
      <c r="J353" s="17"/>
      <c r="V353" s="17"/>
      <c r="W353" s="17"/>
    </row>
    <row r="354" spans="8:23">
      <c r="H354" s="17"/>
      <c r="I354" s="17"/>
      <c r="J354" s="17"/>
      <c r="V354" s="17"/>
      <c r="W354" s="17"/>
    </row>
    <row r="355" spans="8:23">
      <c r="H355" s="17"/>
      <c r="I355" s="17"/>
      <c r="J355" s="17"/>
      <c r="V355" s="17"/>
      <c r="W355" s="17"/>
    </row>
    <row r="356" spans="8:23">
      <c r="H356" s="17"/>
      <c r="I356" s="17"/>
      <c r="J356" s="17"/>
      <c r="V356" s="17"/>
      <c r="W356" s="17"/>
    </row>
    <row r="357" spans="8:23">
      <c r="H357" s="17"/>
      <c r="I357" s="17"/>
      <c r="J357" s="17"/>
      <c r="V357" s="17"/>
      <c r="W357" s="17"/>
    </row>
    <row r="358" spans="8:23">
      <c r="H358" s="17"/>
      <c r="I358" s="17"/>
      <c r="J358" s="17"/>
      <c r="V358" s="17"/>
      <c r="W358" s="17"/>
    </row>
    <row r="359" spans="8:23">
      <c r="H359" s="17"/>
      <c r="I359" s="17"/>
      <c r="J359" s="17"/>
      <c r="V359" s="17"/>
      <c r="W359" s="17"/>
    </row>
    <row r="360" spans="8:23">
      <c r="H360" s="17"/>
      <c r="I360" s="17"/>
      <c r="J360" s="17"/>
      <c r="V360" s="17"/>
      <c r="W360" s="17"/>
    </row>
    <row r="361" spans="8:23">
      <c r="H361" s="17"/>
      <c r="I361" s="17"/>
      <c r="J361" s="17"/>
      <c r="V361" s="17"/>
      <c r="W361" s="17"/>
    </row>
    <row r="362" spans="8:23">
      <c r="H362" s="17"/>
      <c r="I362" s="17"/>
      <c r="J362" s="17"/>
      <c r="V362" s="17"/>
      <c r="W362" s="17"/>
    </row>
    <row r="363" spans="8:23">
      <c r="H363" s="17"/>
      <c r="I363" s="17"/>
      <c r="J363" s="17"/>
      <c r="V363" s="17"/>
      <c r="W363" s="17"/>
    </row>
    <row r="364" spans="8:23">
      <c r="H364" s="17"/>
      <c r="I364" s="17"/>
      <c r="J364" s="17"/>
      <c r="V364" s="17"/>
      <c r="W364" s="17"/>
    </row>
    <row r="365" spans="8:23">
      <c r="H365" s="17"/>
      <c r="I365" s="17"/>
      <c r="J365" s="17"/>
      <c r="V365" s="17"/>
      <c r="W365" s="17"/>
    </row>
    <row r="366" spans="8:23">
      <c r="H366" s="17"/>
      <c r="I366" s="17"/>
      <c r="J366" s="17"/>
      <c r="V366" s="17"/>
      <c r="W366" s="17"/>
    </row>
    <row r="367" spans="8:23">
      <c r="H367" s="17"/>
      <c r="I367" s="17"/>
      <c r="J367" s="17"/>
      <c r="V367" s="17"/>
      <c r="W367" s="17"/>
    </row>
    <row r="368" spans="8:23">
      <c r="H368" s="17"/>
      <c r="I368" s="17"/>
      <c r="J368" s="17"/>
      <c r="V368" s="17"/>
      <c r="W368" s="17"/>
    </row>
    <row r="369" spans="8:23">
      <c r="H369" s="17"/>
      <c r="I369" s="17"/>
      <c r="J369" s="17"/>
      <c r="V369" s="17"/>
      <c r="W369" s="17"/>
    </row>
    <row r="370" spans="8:23">
      <c r="H370" s="17"/>
      <c r="I370" s="17"/>
      <c r="J370" s="17"/>
      <c r="V370" s="17"/>
      <c r="W370" s="17"/>
    </row>
    <row r="371" spans="8:23">
      <c r="H371" s="17"/>
      <c r="I371" s="17"/>
      <c r="J371" s="17"/>
      <c r="V371" s="17"/>
      <c r="W371" s="17"/>
    </row>
    <row r="372" spans="8:23">
      <c r="H372" s="17"/>
      <c r="I372" s="17"/>
      <c r="J372" s="17"/>
      <c r="V372" s="17"/>
      <c r="W372" s="17"/>
    </row>
    <row r="373" spans="8:23">
      <c r="H373" s="17"/>
      <c r="I373" s="17"/>
      <c r="J373" s="17"/>
      <c r="V373" s="17"/>
      <c r="W373" s="17"/>
    </row>
    <row r="374" spans="8:23">
      <c r="H374" s="17"/>
      <c r="I374" s="17"/>
      <c r="J374" s="17"/>
      <c r="V374" s="17"/>
      <c r="W374" s="17"/>
    </row>
    <row r="375" spans="8:23">
      <c r="H375" s="17"/>
      <c r="I375" s="17"/>
      <c r="J375" s="17"/>
      <c r="V375" s="17"/>
      <c r="W375" s="17"/>
    </row>
    <row r="376" spans="8:23">
      <c r="H376" s="17"/>
      <c r="I376" s="17"/>
      <c r="J376" s="17"/>
      <c r="V376" s="17"/>
      <c r="W376" s="17"/>
    </row>
    <row r="377" spans="8:23">
      <c r="H377" s="17"/>
      <c r="I377" s="17"/>
      <c r="J377" s="17"/>
      <c r="V377" s="17"/>
      <c r="W377" s="17"/>
    </row>
    <row r="378" spans="8:23">
      <c r="H378" s="17"/>
      <c r="I378" s="17"/>
      <c r="J378" s="17"/>
      <c r="V378" s="17"/>
      <c r="W378" s="17"/>
    </row>
    <row r="379" spans="8:23">
      <c r="H379" s="17"/>
      <c r="I379" s="17"/>
      <c r="J379" s="17"/>
      <c r="V379" s="17"/>
      <c r="W379" s="17"/>
    </row>
    <row r="380" spans="8:23">
      <c r="H380" s="17"/>
      <c r="I380" s="17"/>
      <c r="J380" s="17"/>
      <c r="V380" s="17"/>
      <c r="W380" s="17"/>
    </row>
    <row r="381" spans="8:23">
      <c r="H381" s="17"/>
      <c r="I381" s="17"/>
      <c r="J381" s="17"/>
      <c r="V381" s="17"/>
      <c r="W381" s="17"/>
    </row>
    <row r="382" spans="8:23">
      <c r="H382" s="17"/>
      <c r="I382" s="17"/>
      <c r="J382" s="17"/>
      <c r="V382" s="17"/>
      <c r="W382" s="17"/>
    </row>
    <row r="383" spans="8:23">
      <c r="H383" s="17"/>
      <c r="I383" s="17"/>
      <c r="J383" s="17"/>
      <c r="V383" s="17"/>
      <c r="W383" s="17"/>
    </row>
    <row r="384" spans="8:23">
      <c r="H384" s="17"/>
      <c r="I384" s="17"/>
      <c r="J384" s="17"/>
      <c r="V384" s="17"/>
      <c r="W384" s="17"/>
    </row>
    <row r="385" spans="8:23">
      <c r="H385" s="17"/>
      <c r="I385" s="17"/>
      <c r="J385" s="17"/>
      <c r="V385" s="17"/>
      <c r="W385" s="17"/>
    </row>
    <row r="386" spans="8:23">
      <c r="H386" s="17"/>
      <c r="I386" s="17"/>
      <c r="J386" s="17"/>
      <c r="V386" s="17"/>
      <c r="W386" s="17"/>
    </row>
    <row r="387" spans="8:23">
      <c r="H387" s="17"/>
      <c r="I387" s="17"/>
      <c r="J387" s="17"/>
      <c r="V387" s="17"/>
      <c r="W387" s="17"/>
    </row>
    <row r="388" spans="8:23">
      <c r="H388" s="17"/>
      <c r="I388" s="17"/>
      <c r="J388" s="17"/>
      <c r="V388" s="17"/>
      <c r="W388" s="17"/>
    </row>
    <row r="389" spans="8:23">
      <c r="H389" s="17"/>
      <c r="I389" s="17"/>
      <c r="J389" s="17"/>
      <c r="V389" s="17"/>
      <c r="W389" s="17"/>
    </row>
    <row r="390" spans="8:23">
      <c r="H390" s="17"/>
      <c r="I390" s="17"/>
      <c r="J390" s="17"/>
      <c r="V390" s="17"/>
      <c r="W390" s="17"/>
    </row>
    <row r="391" spans="8:23">
      <c r="H391" s="17"/>
      <c r="I391" s="17"/>
      <c r="J391" s="17"/>
      <c r="V391" s="17"/>
      <c r="W391" s="17"/>
    </row>
    <row r="392" spans="8:23">
      <c r="H392" s="17"/>
      <c r="I392" s="17"/>
      <c r="J392" s="17"/>
      <c r="V392" s="17"/>
      <c r="W392" s="17"/>
    </row>
    <row r="393" spans="8:23">
      <c r="H393" s="17"/>
      <c r="I393" s="17"/>
      <c r="J393" s="17"/>
      <c r="V393" s="17"/>
      <c r="W393" s="17"/>
    </row>
    <row r="394" spans="8:23">
      <c r="H394" s="17"/>
      <c r="I394" s="17"/>
      <c r="J394" s="17"/>
      <c r="V394" s="17"/>
      <c r="W394" s="17"/>
    </row>
    <row r="395" spans="8:23">
      <c r="H395" s="17"/>
      <c r="I395" s="17"/>
      <c r="J395" s="17"/>
      <c r="V395" s="17"/>
      <c r="W395" s="17"/>
    </row>
    <row r="396" spans="8:23">
      <c r="H396" s="17"/>
      <c r="I396" s="17"/>
      <c r="J396" s="17"/>
      <c r="V396" s="17"/>
      <c r="W396" s="17"/>
    </row>
    <row r="397" spans="8:23">
      <c r="H397" s="17"/>
      <c r="I397" s="17"/>
      <c r="J397" s="17"/>
      <c r="V397" s="17"/>
      <c r="W397" s="17"/>
    </row>
    <row r="398" spans="8:23">
      <c r="H398" s="17"/>
      <c r="I398" s="17"/>
      <c r="J398" s="17"/>
      <c r="V398" s="17"/>
      <c r="W398" s="17"/>
    </row>
    <row r="399" spans="8:23">
      <c r="H399" s="17"/>
      <c r="I399" s="17"/>
      <c r="J399" s="17"/>
      <c r="V399" s="17"/>
      <c r="W399" s="17"/>
    </row>
    <row r="400" spans="8:23">
      <c r="H400" s="17"/>
      <c r="I400" s="17"/>
      <c r="J400" s="17"/>
      <c r="V400" s="17"/>
      <c r="W400" s="17"/>
    </row>
    <row r="401" spans="8:23">
      <c r="H401" s="17"/>
      <c r="I401" s="17"/>
      <c r="J401" s="17"/>
      <c r="V401" s="17"/>
      <c r="W401" s="17"/>
    </row>
    <row r="402" spans="8:23">
      <c r="H402" s="17"/>
      <c r="I402" s="17"/>
      <c r="J402" s="17"/>
      <c r="V402" s="17"/>
      <c r="W402" s="17"/>
    </row>
    <row r="403" spans="8:23">
      <c r="H403" s="17"/>
      <c r="I403" s="17"/>
      <c r="J403" s="17"/>
      <c r="V403" s="17"/>
      <c r="W403" s="17"/>
    </row>
    <row r="404" spans="8:23">
      <c r="H404" s="17"/>
      <c r="I404" s="17"/>
      <c r="J404" s="17"/>
      <c r="V404" s="17"/>
      <c r="W404" s="17"/>
    </row>
    <row r="405" spans="8:23">
      <c r="H405" s="17"/>
      <c r="I405" s="17"/>
      <c r="J405" s="17"/>
      <c r="V405" s="17"/>
      <c r="W405" s="17"/>
    </row>
    <row r="406" spans="8:23">
      <c r="H406" s="17"/>
      <c r="I406" s="17"/>
      <c r="J406" s="17"/>
      <c r="V406" s="17"/>
      <c r="W406" s="17"/>
    </row>
    <row r="407" spans="8:23">
      <c r="H407" s="17"/>
      <c r="I407" s="17"/>
      <c r="J407" s="17"/>
      <c r="V407" s="17"/>
      <c r="W407" s="17"/>
    </row>
    <row r="408" spans="8:23">
      <c r="H408" s="17"/>
      <c r="I408" s="17"/>
      <c r="J408" s="17"/>
      <c r="V408" s="17"/>
      <c r="W408" s="17"/>
    </row>
    <row r="409" spans="8:23">
      <c r="H409" s="17"/>
      <c r="I409" s="17"/>
      <c r="J409" s="17"/>
      <c r="V409" s="17"/>
      <c r="W409" s="17"/>
    </row>
    <row r="410" spans="8:23">
      <c r="H410" s="17"/>
      <c r="I410" s="17"/>
      <c r="J410" s="17"/>
      <c r="V410" s="17"/>
      <c r="W410" s="17"/>
    </row>
    <row r="411" spans="8:23">
      <c r="H411" s="17"/>
      <c r="I411" s="17"/>
      <c r="J411" s="17"/>
      <c r="V411" s="17"/>
      <c r="W411" s="17"/>
    </row>
    <row r="412" spans="8:23">
      <c r="H412" s="17"/>
      <c r="I412" s="17"/>
      <c r="J412" s="17"/>
      <c r="V412" s="17"/>
      <c r="W412" s="17"/>
    </row>
    <row r="413" spans="8:23">
      <c r="H413" s="17"/>
      <c r="I413" s="17"/>
      <c r="J413" s="17"/>
      <c r="V413" s="17"/>
      <c r="W413" s="17"/>
    </row>
    <row r="414" spans="8:23">
      <c r="H414" s="17"/>
      <c r="I414" s="17"/>
      <c r="J414" s="17"/>
      <c r="V414" s="17"/>
      <c r="W414" s="17"/>
    </row>
    <row r="415" spans="8:23">
      <c r="H415" s="17"/>
      <c r="I415" s="17"/>
      <c r="J415" s="17"/>
      <c r="V415" s="17"/>
      <c r="W415" s="17"/>
    </row>
    <row r="416" spans="8:23">
      <c r="H416" s="17"/>
      <c r="I416" s="17"/>
      <c r="J416" s="17"/>
      <c r="V416" s="17"/>
      <c r="W416" s="17"/>
    </row>
    <row r="417" spans="8:23">
      <c r="H417" s="17"/>
      <c r="I417" s="17"/>
      <c r="J417" s="17"/>
      <c r="V417" s="17"/>
      <c r="W417" s="17"/>
    </row>
    <row r="418" spans="8:23">
      <c r="H418" s="17"/>
      <c r="I418" s="17"/>
      <c r="J418" s="17"/>
      <c r="V418" s="17"/>
      <c r="W418" s="17"/>
    </row>
    <row r="419" spans="8:23">
      <c r="H419" s="17"/>
      <c r="I419" s="17"/>
      <c r="J419" s="17"/>
      <c r="V419" s="17"/>
      <c r="W419" s="17"/>
    </row>
    <row r="420" spans="8:23">
      <c r="H420" s="17"/>
      <c r="I420" s="17"/>
      <c r="J420" s="17"/>
      <c r="V420" s="17"/>
      <c r="W420" s="17"/>
    </row>
    <row r="421" spans="8:23">
      <c r="H421" s="17"/>
      <c r="I421" s="17"/>
      <c r="J421" s="17"/>
      <c r="V421" s="17"/>
      <c r="W421" s="17"/>
    </row>
    <row r="422" spans="8:23">
      <c r="H422" s="17"/>
      <c r="I422" s="17"/>
      <c r="J422" s="17"/>
      <c r="V422" s="17"/>
      <c r="W422" s="17"/>
    </row>
    <row r="423" spans="8:23">
      <c r="H423" s="17"/>
      <c r="I423" s="17"/>
      <c r="J423" s="17"/>
      <c r="V423" s="17"/>
      <c r="W423" s="17"/>
    </row>
    <row r="424" spans="8:23">
      <c r="H424" s="17"/>
      <c r="I424" s="17"/>
      <c r="J424" s="17"/>
      <c r="V424" s="17"/>
      <c r="W424" s="17"/>
    </row>
    <row r="425" spans="8:23">
      <c r="H425" s="17"/>
      <c r="I425" s="17"/>
      <c r="J425" s="17"/>
      <c r="V425" s="17"/>
      <c r="W425" s="17"/>
    </row>
    <row r="426" spans="8:23">
      <c r="H426" s="17"/>
      <c r="I426" s="17"/>
      <c r="J426" s="17"/>
      <c r="V426" s="17"/>
      <c r="W426" s="17"/>
    </row>
    <row r="427" spans="8:23">
      <c r="H427" s="17"/>
      <c r="I427" s="17"/>
      <c r="J427" s="17"/>
      <c r="V427" s="17"/>
      <c r="W427" s="17"/>
    </row>
    <row r="428" spans="8:23">
      <c r="H428" s="17"/>
      <c r="I428" s="17"/>
      <c r="J428" s="17"/>
      <c r="V428" s="17"/>
      <c r="W428" s="17"/>
    </row>
    <row r="429" spans="8:23">
      <c r="H429" s="17"/>
      <c r="I429" s="17"/>
      <c r="J429" s="17"/>
      <c r="V429" s="17"/>
      <c r="W429" s="17"/>
    </row>
    <row r="430" spans="8:23">
      <c r="H430" s="17"/>
      <c r="I430" s="17"/>
      <c r="J430" s="17"/>
      <c r="V430" s="17"/>
      <c r="W430" s="17"/>
    </row>
    <row r="431" spans="8:23">
      <c r="H431" s="17"/>
      <c r="I431" s="17"/>
      <c r="J431" s="17"/>
      <c r="V431" s="17"/>
      <c r="W431" s="17"/>
    </row>
    <row r="432" spans="8:23">
      <c r="H432" s="17"/>
      <c r="I432" s="17"/>
      <c r="J432" s="17"/>
      <c r="V432" s="17"/>
      <c r="W432" s="17"/>
    </row>
    <row r="433" spans="8:23">
      <c r="H433" s="17"/>
      <c r="I433" s="17"/>
      <c r="J433" s="17"/>
      <c r="V433" s="17"/>
      <c r="W433" s="17"/>
    </row>
    <row r="434" spans="8:23">
      <c r="H434" s="17"/>
      <c r="I434" s="17"/>
      <c r="J434" s="17"/>
      <c r="V434" s="17"/>
      <c r="W434" s="17"/>
    </row>
    <row r="435" spans="8:23">
      <c r="H435" s="17"/>
      <c r="I435" s="17"/>
      <c r="J435" s="17"/>
      <c r="V435" s="17"/>
      <c r="W435" s="17"/>
    </row>
    <row r="436" spans="8:23">
      <c r="H436" s="17"/>
      <c r="I436" s="17"/>
      <c r="J436" s="17"/>
      <c r="V436" s="17"/>
      <c r="W436" s="17"/>
    </row>
    <row r="437" spans="8:23">
      <c r="H437" s="17"/>
      <c r="I437" s="17"/>
      <c r="J437" s="17"/>
      <c r="V437" s="17"/>
      <c r="W437" s="17"/>
    </row>
    <row r="438" spans="8:23">
      <c r="H438" s="17"/>
      <c r="I438" s="17"/>
      <c r="J438" s="17"/>
      <c r="V438" s="17"/>
      <c r="W438" s="17"/>
    </row>
    <row r="439" spans="8:23">
      <c r="H439" s="17"/>
      <c r="I439" s="17"/>
      <c r="J439" s="17"/>
      <c r="V439" s="17"/>
      <c r="W439" s="17"/>
    </row>
    <row r="440" spans="8:23">
      <c r="H440" s="17"/>
      <c r="I440" s="17"/>
      <c r="J440" s="17"/>
      <c r="V440" s="17"/>
      <c r="W440" s="17"/>
    </row>
    <row r="441" spans="8:23">
      <c r="H441" s="17"/>
      <c r="I441" s="17"/>
      <c r="J441" s="17"/>
      <c r="V441" s="17"/>
      <c r="W441" s="17"/>
    </row>
    <row r="442" spans="8:23">
      <c r="H442" s="17"/>
      <c r="I442" s="17"/>
      <c r="J442" s="17"/>
      <c r="V442" s="17"/>
      <c r="W442" s="17"/>
    </row>
    <row r="443" spans="8:23">
      <c r="H443" s="17"/>
      <c r="I443" s="17"/>
      <c r="J443" s="17"/>
      <c r="V443" s="17"/>
      <c r="W443" s="17"/>
    </row>
    <row r="444" spans="8:23">
      <c r="H444" s="17"/>
      <c r="I444" s="17"/>
      <c r="J444" s="17"/>
      <c r="V444" s="17"/>
      <c r="W444" s="17"/>
    </row>
    <row r="445" spans="8:23">
      <c r="H445" s="17"/>
      <c r="I445" s="17"/>
      <c r="J445" s="17"/>
      <c r="V445" s="17"/>
      <c r="W445" s="17"/>
    </row>
    <row r="446" spans="8:23">
      <c r="H446" s="17"/>
      <c r="I446" s="17"/>
      <c r="J446" s="17"/>
      <c r="V446" s="17"/>
      <c r="W446" s="17"/>
    </row>
    <row r="447" spans="8:23">
      <c r="H447" s="17"/>
      <c r="I447" s="17"/>
      <c r="J447" s="17"/>
      <c r="V447" s="17"/>
      <c r="W447" s="17"/>
    </row>
    <row r="448" spans="8:23">
      <c r="H448" s="17"/>
      <c r="I448" s="17"/>
      <c r="J448" s="17"/>
      <c r="V448" s="17"/>
      <c r="W448" s="17"/>
    </row>
    <row r="449" spans="8:23">
      <c r="H449" s="17"/>
      <c r="I449" s="17"/>
      <c r="J449" s="17"/>
      <c r="V449" s="17"/>
      <c r="W449" s="17"/>
    </row>
    <row r="450" spans="8:23">
      <c r="H450" s="17"/>
      <c r="I450" s="17"/>
      <c r="J450" s="17"/>
      <c r="V450" s="17"/>
      <c r="W450" s="17"/>
    </row>
    <row r="451" spans="8:23">
      <c r="H451" s="17"/>
      <c r="I451" s="17"/>
      <c r="J451" s="17"/>
      <c r="V451" s="17"/>
      <c r="W451" s="17"/>
    </row>
    <row r="452" spans="8:23">
      <c r="H452" s="17"/>
      <c r="I452" s="17"/>
      <c r="J452" s="17"/>
      <c r="V452" s="17"/>
      <c r="W452" s="17"/>
    </row>
    <row r="453" spans="8:23">
      <c r="H453" s="17"/>
      <c r="I453" s="17"/>
      <c r="J453" s="17"/>
      <c r="V453" s="17"/>
      <c r="W453" s="17"/>
    </row>
    <row r="454" spans="8:23">
      <c r="H454" s="17"/>
      <c r="I454" s="17"/>
      <c r="J454" s="17"/>
      <c r="V454" s="17"/>
      <c r="W454" s="17"/>
    </row>
    <row r="455" spans="8:23">
      <c r="H455" s="17"/>
      <c r="I455" s="17"/>
      <c r="J455" s="17"/>
      <c r="V455" s="17"/>
      <c r="W455" s="17"/>
    </row>
    <row r="456" spans="8:23">
      <c r="H456" s="17"/>
      <c r="I456" s="17"/>
      <c r="J456" s="17"/>
      <c r="V456" s="17"/>
      <c r="W456" s="17"/>
    </row>
    <row r="457" spans="8:23">
      <c r="H457" s="17"/>
      <c r="I457" s="17"/>
      <c r="J457" s="17"/>
      <c r="V457" s="17"/>
      <c r="W457" s="17"/>
    </row>
    <row r="458" spans="8:23">
      <c r="H458" s="17"/>
      <c r="I458" s="17"/>
      <c r="J458" s="17"/>
      <c r="V458" s="17"/>
      <c r="W458" s="17"/>
    </row>
    <row r="459" spans="8:23">
      <c r="H459" s="17"/>
      <c r="I459" s="17"/>
      <c r="J459" s="17"/>
      <c r="V459" s="17"/>
      <c r="W459" s="17"/>
    </row>
    <row r="460" spans="8:23">
      <c r="H460" s="17"/>
      <c r="I460" s="17"/>
      <c r="J460" s="17"/>
      <c r="V460" s="17"/>
      <c r="W460" s="17"/>
    </row>
    <row r="461" spans="8:23">
      <c r="H461" s="17"/>
      <c r="I461" s="17"/>
      <c r="J461" s="17"/>
      <c r="V461" s="17"/>
      <c r="W461" s="17"/>
    </row>
    <row r="462" spans="8:23">
      <c r="H462" s="17"/>
      <c r="I462" s="17"/>
      <c r="J462" s="17"/>
      <c r="V462" s="17"/>
      <c r="W462" s="17"/>
    </row>
    <row r="463" spans="8:23">
      <c r="H463" s="17"/>
      <c r="I463" s="17"/>
      <c r="J463" s="17"/>
      <c r="V463" s="17"/>
      <c r="W463" s="17"/>
    </row>
    <row r="464" spans="8:23">
      <c r="H464" s="17"/>
      <c r="I464" s="17"/>
      <c r="J464" s="17"/>
      <c r="V464" s="17"/>
      <c r="W464" s="17"/>
    </row>
    <row r="465" spans="8:23">
      <c r="H465" s="17"/>
      <c r="I465" s="17"/>
      <c r="J465" s="17"/>
      <c r="V465" s="17"/>
      <c r="W465" s="17"/>
    </row>
    <row r="466" spans="8:23">
      <c r="H466" s="17"/>
      <c r="I466" s="17"/>
      <c r="J466" s="17"/>
      <c r="V466" s="17"/>
      <c r="W466" s="17"/>
    </row>
    <row r="467" spans="8:23">
      <c r="H467" s="17"/>
      <c r="I467" s="17"/>
      <c r="J467" s="17"/>
      <c r="V467" s="17"/>
      <c r="W467" s="17"/>
    </row>
    <row r="468" spans="8:23">
      <c r="H468" s="17"/>
      <c r="I468" s="17"/>
      <c r="J468" s="17"/>
      <c r="V468" s="17"/>
      <c r="W468" s="17"/>
    </row>
    <row r="469" spans="8:23">
      <c r="H469" s="17"/>
      <c r="I469" s="17"/>
      <c r="J469" s="17"/>
      <c r="V469" s="17"/>
      <c r="W469" s="17"/>
    </row>
    <row r="470" spans="8:23">
      <c r="H470" s="17"/>
      <c r="I470" s="17"/>
      <c r="J470" s="17"/>
      <c r="V470" s="17"/>
      <c r="W470" s="17"/>
    </row>
    <row r="471" spans="8:23">
      <c r="H471" s="17"/>
      <c r="I471" s="17"/>
      <c r="J471" s="17"/>
      <c r="V471" s="17"/>
      <c r="W471" s="17"/>
    </row>
    <row r="472" spans="8:23">
      <c r="H472" s="17"/>
      <c r="I472" s="17"/>
      <c r="J472" s="17"/>
      <c r="V472" s="17"/>
      <c r="W472" s="17"/>
    </row>
    <row r="473" spans="8:23">
      <c r="H473" s="17"/>
      <c r="I473" s="17"/>
      <c r="J473" s="17"/>
      <c r="V473" s="17"/>
      <c r="W473" s="17"/>
    </row>
    <row r="474" spans="8:23">
      <c r="H474" s="17"/>
      <c r="I474" s="17"/>
      <c r="J474" s="17"/>
      <c r="V474" s="17"/>
      <c r="W474" s="17"/>
    </row>
    <row r="475" spans="8:23">
      <c r="H475" s="17"/>
      <c r="I475" s="17"/>
      <c r="J475" s="17"/>
      <c r="V475" s="17"/>
      <c r="W475" s="17"/>
    </row>
    <row r="476" spans="8:23">
      <c r="H476" s="17"/>
      <c r="I476" s="17"/>
      <c r="J476" s="17"/>
      <c r="V476" s="17"/>
      <c r="W476" s="17"/>
    </row>
    <row r="477" spans="8:23">
      <c r="H477" s="17"/>
      <c r="I477" s="17"/>
      <c r="J477" s="17"/>
      <c r="V477" s="17"/>
      <c r="W477" s="17"/>
    </row>
    <row r="478" spans="8:23">
      <c r="H478" s="17"/>
      <c r="I478" s="17"/>
      <c r="J478" s="17"/>
      <c r="V478" s="17"/>
      <c r="W478" s="17"/>
    </row>
    <row r="479" spans="8:23">
      <c r="H479" s="17"/>
      <c r="I479" s="17"/>
      <c r="J479" s="17"/>
      <c r="V479" s="17"/>
      <c r="W479" s="17"/>
    </row>
    <row r="480" spans="8:23">
      <c r="H480" s="17"/>
      <c r="I480" s="17"/>
      <c r="J480" s="17"/>
      <c r="V480" s="17"/>
      <c r="W480" s="17"/>
    </row>
    <row r="481" spans="8:23">
      <c r="H481" s="17"/>
      <c r="I481" s="17"/>
      <c r="J481" s="17"/>
      <c r="V481" s="17"/>
      <c r="W481" s="17"/>
    </row>
    <row r="482" spans="8:23">
      <c r="H482" s="17"/>
      <c r="I482" s="17"/>
      <c r="J482" s="17"/>
      <c r="V482" s="17"/>
      <c r="W482" s="17"/>
    </row>
    <row r="483" spans="8:23">
      <c r="H483" s="17"/>
      <c r="I483" s="17"/>
      <c r="J483" s="17"/>
      <c r="V483" s="17"/>
      <c r="W483" s="17"/>
    </row>
    <row r="484" spans="8:23">
      <c r="H484" s="17"/>
      <c r="I484" s="17"/>
      <c r="J484" s="17"/>
      <c r="V484" s="17"/>
      <c r="W484" s="17"/>
    </row>
    <row r="485" spans="8:23">
      <c r="H485" s="17"/>
      <c r="I485" s="17"/>
      <c r="J485" s="17"/>
      <c r="V485" s="17"/>
      <c r="W485" s="17"/>
    </row>
    <row r="486" spans="8:23">
      <c r="H486" s="17"/>
      <c r="I486" s="17"/>
      <c r="J486" s="17"/>
      <c r="V486" s="17"/>
      <c r="W486" s="17"/>
    </row>
    <row r="487" spans="8:23">
      <c r="H487" s="17"/>
      <c r="I487" s="17"/>
      <c r="J487" s="17"/>
      <c r="V487" s="17"/>
      <c r="W487" s="17"/>
    </row>
    <row r="488" spans="8:23">
      <c r="H488" s="17"/>
      <c r="I488" s="17"/>
      <c r="J488" s="17"/>
      <c r="V488" s="17"/>
      <c r="W488" s="17"/>
    </row>
    <row r="489" spans="8:23">
      <c r="H489" s="17"/>
      <c r="I489" s="17"/>
      <c r="J489" s="17"/>
      <c r="V489" s="17"/>
      <c r="W489" s="17"/>
    </row>
    <row r="490" spans="8:23">
      <c r="H490" s="17"/>
      <c r="I490" s="17"/>
      <c r="J490" s="17"/>
      <c r="V490" s="17"/>
      <c r="W490" s="17"/>
    </row>
    <row r="491" spans="8:23">
      <c r="H491" s="17"/>
      <c r="I491" s="17"/>
      <c r="J491" s="17"/>
      <c r="V491" s="17"/>
      <c r="W491" s="17"/>
    </row>
    <row r="492" spans="8:23">
      <c r="H492" s="17"/>
      <c r="I492" s="17"/>
      <c r="J492" s="17"/>
      <c r="V492" s="17"/>
      <c r="W492" s="17"/>
    </row>
    <row r="493" spans="8:23">
      <c r="H493" s="17"/>
      <c r="I493" s="17"/>
      <c r="J493" s="17"/>
      <c r="V493" s="17"/>
      <c r="W493" s="17"/>
    </row>
    <row r="494" spans="8:23">
      <c r="H494" s="17"/>
      <c r="I494" s="17"/>
      <c r="J494" s="17"/>
      <c r="V494" s="17"/>
      <c r="W494" s="17"/>
    </row>
    <row r="495" spans="8:23">
      <c r="H495" s="17"/>
      <c r="I495" s="17"/>
      <c r="J495" s="17"/>
      <c r="V495" s="17"/>
      <c r="W495" s="17"/>
    </row>
    <row r="496" spans="8:23">
      <c r="H496" s="17"/>
      <c r="I496" s="17"/>
      <c r="J496" s="17"/>
      <c r="V496" s="17"/>
      <c r="W496" s="17"/>
    </row>
    <row r="497" spans="8:23">
      <c r="H497" s="17"/>
      <c r="I497" s="17"/>
      <c r="J497" s="17"/>
      <c r="V497" s="17"/>
      <c r="W497" s="17"/>
    </row>
    <row r="498" spans="8:23">
      <c r="H498" s="17"/>
      <c r="I498" s="17"/>
      <c r="J498" s="17"/>
      <c r="V498" s="17"/>
      <c r="W498" s="17"/>
    </row>
    <row r="499" spans="8:23">
      <c r="H499" s="17"/>
      <c r="I499" s="17"/>
      <c r="J499" s="17"/>
      <c r="V499" s="17"/>
      <c r="W499" s="17"/>
    </row>
    <row r="500" spans="8:23">
      <c r="H500" s="17"/>
      <c r="I500" s="17"/>
      <c r="J500" s="17"/>
      <c r="V500" s="17"/>
      <c r="W500" s="17"/>
    </row>
    <row r="501" spans="8:23">
      <c r="H501" s="17"/>
      <c r="I501" s="17"/>
      <c r="J501" s="17"/>
      <c r="V501" s="17"/>
      <c r="W501" s="17"/>
    </row>
    <row r="502" spans="8:23">
      <c r="H502" s="17"/>
      <c r="I502" s="17"/>
      <c r="J502" s="17"/>
      <c r="V502" s="17"/>
      <c r="W502" s="17"/>
    </row>
    <row r="503" spans="8:23">
      <c r="H503" s="17"/>
      <c r="I503" s="17"/>
      <c r="J503" s="17"/>
      <c r="V503" s="17"/>
      <c r="W503" s="17"/>
    </row>
    <row r="504" spans="8:23">
      <c r="H504" s="17"/>
      <c r="I504" s="17"/>
      <c r="J504" s="17"/>
      <c r="V504" s="17"/>
      <c r="W504" s="17"/>
    </row>
    <row r="505" spans="8:23">
      <c r="H505" s="17"/>
      <c r="I505" s="17"/>
      <c r="J505" s="17"/>
      <c r="V505" s="17"/>
      <c r="W505" s="17"/>
    </row>
    <row r="506" spans="8:23">
      <c r="H506" s="17"/>
      <c r="I506" s="17"/>
      <c r="J506" s="17"/>
      <c r="V506" s="17"/>
      <c r="W506" s="17"/>
    </row>
    <row r="507" spans="8:23">
      <c r="H507" s="17"/>
      <c r="I507" s="17"/>
      <c r="J507" s="17"/>
      <c r="V507" s="17"/>
      <c r="W507" s="17"/>
    </row>
    <row r="508" spans="8:23">
      <c r="H508" s="17"/>
      <c r="I508" s="17"/>
      <c r="J508" s="17"/>
      <c r="V508" s="17"/>
      <c r="W508" s="17"/>
    </row>
    <row r="509" spans="8:23">
      <c r="H509" s="17"/>
      <c r="I509" s="17"/>
      <c r="J509" s="17"/>
      <c r="V509" s="17"/>
      <c r="W509" s="17"/>
    </row>
    <row r="510" spans="8:23">
      <c r="H510" s="17"/>
      <c r="I510" s="17"/>
      <c r="J510" s="17"/>
      <c r="V510" s="17"/>
      <c r="W510" s="17"/>
    </row>
    <row r="511" spans="8:23">
      <c r="H511" s="17"/>
      <c r="I511" s="17"/>
      <c r="J511" s="17"/>
      <c r="V511" s="17"/>
      <c r="W511" s="17"/>
    </row>
    <row r="512" spans="8:23">
      <c r="H512" s="17"/>
      <c r="I512" s="17"/>
      <c r="J512" s="17"/>
      <c r="V512" s="17"/>
      <c r="W512" s="17"/>
    </row>
    <row r="513" spans="8:23">
      <c r="H513" s="17"/>
      <c r="I513" s="17"/>
      <c r="J513" s="17"/>
      <c r="V513" s="17"/>
      <c r="W513" s="17"/>
    </row>
    <row r="514" spans="8:23">
      <c r="H514" s="17"/>
      <c r="I514" s="17"/>
      <c r="J514" s="17"/>
      <c r="V514" s="17"/>
      <c r="W514" s="17"/>
    </row>
    <row r="515" spans="8:23">
      <c r="H515" s="17"/>
      <c r="I515" s="17"/>
      <c r="J515" s="17"/>
      <c r="V515" s="17"/>
      <c r="W515" s="17"/>
    </row>
    <row r="516" spans="8:23">
      <c r="H516" s="17"/>
      <c r="I516" s="17"/>
      <c r="J516" s="17"/>
      <c r="V516" s="17"/>
      <c r="W516" s="17"/>
    </row>
    <row r="517" spans="8:23">
      <c r="H517" s="17"/>
      <c r="I517" s="17"/>
      <c r="J517" s="17"/>
      <c r="V517" s="17"/>
      <c r="W517" s="17"/>
    </row>
    <row r="518" spans="8:23">
      <c r="H518" s="17"/>
      <c r="I518" s="17"/>
      <c r="J518" s="17"/>
      <c r="V518" s="17"/>
      <c r="W518" s="17"/>
    </row>
    <row r="519" spans="8:23">
      <c r="H519" s="17"/>
      <c r="I519" s="17"/>
      <c r="J519" s="17"/>
      <c r="V519" s="17"/>
      <c r="W519" s="17"/>
    </row>
    <row r="520" spans="8:23">
      <c r="H520" s="17"/>
      <c r="I520" s="17"/>
      <c r="J520" s="17"/>
      <c r="V520" s="17"/>
      <c r="W520" s="17"/>
    </row>
    <row r="521" spans="8:23">
      <c r="H521" s="17"/>
      <c r="I521" s="17"/>
      <c r="J521" s="17"/>
      <c r="V521" s="17"/>
      <c r="W521" s="17"/>
    </row>
    <row r="522" spans="8:23">
      <c r="H522" s="17"/>
      <c r="I522" s="17"/>
      <c r="J522" s="17"/>
      <c r="V522" s="17"/>
      <c r="W522" s="17"/>
    </row>
    <row r="523" spans="8:23">
      <c r="H523" s="17"/>
      <c r="I523" s="17"/>
      <c r="J523" s="17"/>
      <c r="V523" s="17"/>
      <c r="W523" s="17"/>
    </row>
    <row r="524" spans="8:23">
      <c r="H524" s="17"/>
      <c r="I524" s="17"/>
      <c r="J524" s="17"/>
      <c r="V524" s="17"/>
      <c r="W524" s="17"/>
    </row>
    <row r="525" spans="8:23">
      <c r="H525" s="17"/>
      <c r="I525" s="17"/>
      <c r="J525" s="17"/>
      <c r="V525" s="17"/>
      <c r="W525" s="17"/>
    </row>
    <row r="526" spans="8:23">
      <c r="H526" s="17"/>
      <c r="I526" s="17"/>
      <c r="J526" s="17"/>
      <c r="V526" s="17"/>
      <c r="W526" s="17"/>
    </row>
    <row r="527" spans="8:23">
      <c r="H527" s="17"/>
      <c r="I527" s="17"/>
      <c r="J527" s="17"/>
      <c r="V527" s="17"/>
      <c r="W527" s="17"/>
    </row>
    <row r="528" spans="8:23">
      <c r="H528" s="17"/>
      <c r="I528" s="17"/>
      <c r="J528" s="17"/>
      <c r="V528" s="17"/>
      <c r="W528" s="17"/>
    </row>
    <row r="529" spans="8:23">
      <c r="H529" s="17"/>
      <c r="I529" s="17"/>
      <c r="J529" s="17"/>
      <c r="V529" s="17"/>
      <c r="W529" s="17"/>
    </row>
    <row r="530" spans="8:23">
      <c r="H530" s="17"/>
      <c r="I530" s="17"/>
      <c r="J530" s="17"/>
      <c r="V530" s="17"/>
      <c r="W530" s="17"/>
    </row>
    <row r="531" spans="8:23">
      <c r="H531" s="17"/>
      <c r="I531" s="17"/>
      <c r="J531" s="17"/>
      <c r="V531" s="17"/>
      <c r="W531" s="17"/>
    </row>
    <row r="532" spans="8:23">
      <c r="H532" s="17"/>
      <c r="I532" s="17"/>
      <c r="J532" s="17"/>
      <c r="V532" s="17"/>
      <c r="W532" s="17"/>
    </row>
    <row r="533" spans="8:23">
      <c r="H533" s="17"/>
      <c r="I533" s="17"/>
      <c r="J533" s="17"/>
      <c r="V533" s="17"/>
      <c r="W533" s="17"/>
    </row>
    <row r="534" spans="8:23">
      <c r="H534" s="17"/>
      <c r="I534" s="17"/>
      <c r="J534" s="17"/>
      <c r="V534" s="17"/>
      <c r="W534" s="17"/>
    </row>
    <row r="535" spans="8:23">
      <c r="H535" s="17"/>
      <c r="I535" s="17"/>
      <c r="J535" s="17"/>
      <c r="V535" s="17"/>
      <c r="W535" s="17"/>
    </row>
    <row r="536" spans="8:23">
      <c r="H536" s="17"/>
      <c r="I536" s="17"/>
      <c r="J536" s="17"/>
      <c r="V536" s="17"/>
      <c r="W536" s="17"/>
    </row>
    <row r="537" spans="8:23">
      <c r="H537" s="17"/>
      <c r="I537" s="17"/>
      <c r="J537" s="17"/>
      <c r="V537" s="17"/>
      <c r="W537" s="17"/>
    </row>
    <row r="538" spans="8:23">
      <c r="H538" s="17"/>
      <c r="I538" s="17"/>
      <c r="J538" s="17"/>
      <c r="V538" s="17"/>
      <c r="W538" s="17"/>
    </row>
    <row r="539" spans="8:23">
      <c r="H539" s="17"/>
      <c r="I539" s="17"/>
      <c r="J539" s="17"/>
      <c r="V539" s="17"/>
      <c r="W539" s="17"/>
    </row>
    <row r="540" spans="8:23">
      <c r="H540" s="17"/>
      <c r="I540" s="17"/>
      <c r="J540" s="17"/>
      <c r="V540" s="17"/>
      <c r="W540" s="17"/>
    </row>
    <row r="541" spans="8:23">
      <c r="H541" s="17"/>
      <c r="I541" s="17"/>
      <c r="J541" s="17"/>
      <c r="V541" s="17"/>
      <c r="W541" s="17"/>
    </row>
    <row r="542" spans="8:23">
      <c r="H542" s="17"/>
      <c r="I542" s="17"/>
      <c r="J542" s="17"/>
      <c r="V542" s="17"/>
      <c r="W542" s="17"/>
    </row>
    <row r="543" spans="8:23">
      <c r="H543" s="17"/>
      <c r="I543" s="17"/>
      <c r="J543" s="17"/>
      <c r="V543" s="17"/>
      <c r="W543" s="17"/>
    </row>
    <row r="544" spans="8:23">
      <c r="H544" s="17"/>
      <c r="I544" s="17"/>
      <c r="J544" s="17"/>
      <c r="V544" s="17"/>
      <c r="W544" s="17"/>
    </row>
    <row r="545" spans="8:23">
      <c r="H545" s="17"/>
      <c r="I545" s="17"/>
      <c r="J545" s="17"/>
      <c r="V545" s="17"/>
      <c r="W545" s="17"/>
    </row>
    <row r="546" spans="8:23">
      <c r="H546" s="17"/>
      <c r="I546" s="17"/>
      <c r="J546" s="17"/>
      <c r="V546" s="17"/>
      <c r="W546" s="17"/>
    </row>
    <row r="547" spans="8:23">
      <c r="H547" s="17"/>
      <c r="I547" s="17"/>
      <c r="J547" s="17"/>
      <c r="V547" s="17"/>
      <c r="W547" s="17"/>
    </row>
    <row r="548" spans="8:23">
      <c r="H548" s="17"/>
      <c r="I548" s="17"/>
      <c r="J548" s="17"/>
      <c r="V548" s="17"/>
      <c r="W548" s="17"/>
    </row>
    <row r="549" spans="8:23">
      <c r="H549" s="17"/>
      <c r="I549" s="17"/>
      <c r="J549" s="17"/>
      <c r="V549" s="17"/>
      <c r="W549" s="17"/>
    </row>
    <row r="550" spans="8:23">
      <c r="H550" s="17"/>
      <c r="I550" s="17"/>
      <c r="J550" s="17"/>
      <c r="V550" s="17"/>
      <c r="W550" s="17"/>
    </row>
    <row r="551" spans="8:23">
      <c r="H551" s="17"/>
      <c r="I551" s="17"/>
      <c r="J551" s="17"/>
      <c r="V551" s="17"/>
      <c r="W551" s="17"/>
    </row>
    <row r="552" spans="8:23">
      <c r="H552" s="17"/>
      <c r="I552" s="17"/>
      <c r="J552" s="17"/>
      <c r="V552" s="17"/>
      <c r="W552" s="17"/>
    </row>
    <row r="553" spans="8:23">
      <c r="H553" s="17"/>
      <c r="I553" s="17"/>
      <c r="J553" s="17"/>
      <c r="V553" s="17"/>
      <c r="W553" s="17"/>
    </row>
    <row r="554" spans="8:23">
      <c r="H554" s="17"/>
      <c r="I554" s="17"/>
      <c r="J554" s="17"/>
      <c r="V554" s="17"/>
      <c r="W554" s="17"/>
    </row>
    <row r="555" spans="8:23">
      <c r="H555" s="17"/>
      <c r="I555" s="17"/>
      <c r="J555" s="17"/>
      <c r="V555" s="17"/>
      <c r="W555" s="17"/>
    </row>
    <row r="556" spans="8:23">
      <c r="H556" s="17"/>
      <c r="I556" s="17"/>
      <c r="J556" s="17"/>
      <c r="V556" s="17"/>
      <c r="W556" s="17"/>
    </row>
    <row r="557" spans="8:23">
      <c r="H557" s="17"/>
      <c r="I557" s="17"/>
      <c r="J557" s="17"/>
      <c r="V557" s="17"/>
      <c r="W557" s="17"/>
    </row>
    <row r="558" spans="8:23">
      <c r="H558" s="17"/>
      <c r="I558" s="17"/>
      <c r="J558" s="17"/>
      <c r="V558" s="17"/>
      <c r="W558" s="17"/>
    </row>
    <row r="559" spans="8:23">
      <c r="H559" s="17"/>
      <c r="I559" s="17"/>
      <c r="J559" s="17"/>
      <c r="V559" s="17"/>
      <c r="W559" s="17"/>
    </row>
    <row r="560" spans="8:23">
      <c r="H560" s="17"/>
      <c r="I560" s="17"/>
      <c r="J560" s="17"/>
      <c r="V560" s="17"/>
      <c r="W560" s="17"/>
    </row>
    <row r="561" spans="8:23">
      <c r="H561" s="17"/>
      <c r="I561" s="17"/>
      <c r="J561" s="17"/>
      <c r="V561" s="17"/>
      <c r="W561" s="17"/>
    </row>
    <row r="562" spans="8:23">
      <c r="H562" s="17"/>
      <c r="I562" s="17"/>
      <c r="J562" s="17"/>
      <c r="V562" s="17"/>
      <c r="W562" s="17"/>
    </row>
    <row r="563" spans="8:23">
      <c r="H563" s="17"/>
      <c r="I563" s="17"/>
      <c r="J563" s="17"/>
      <c r="V563" s="17"/>
      <c r="W563" s="17"/>
    </row>
    <row r="564" spans="8:23">
      <c r="H564" s="17"/>
      <c r="I564" s="17"/>
      <c r="J564" s="17"/>
      <c r="V564" s="17"/>
      <c r="W564" s="17"/>
    </row>
    <row r="565" spans="8:23">
      <c r="H565" s="17"/>
      <c r="I565" s="17"/>
      <c r="J565" s="17"/>
      <c r="V565" s="17"/>
      <c r="W565" s="17"/>
    </row>
    <row r="566" spans="8:23">
      <c r="H566" s="17"/>
      <c r="I566" s="17"/>
      <c r="J566" s="17"/>
      <c r="V566" s="17"/>
      <c r="W566" s="17"/>
    </row>
    <row r="567" spans="8:23">
      <c r="H567" s="17"/>
      <c r="I567" s="17"/>
      <c r="J567" s="17"/>
      <c r="V567" s="17"/>
      <c r="W567" s="17"/>
    </row>
    <row r="568" spans="8:23">
      <c r="H568" s="17"/>
      <c r="I568" s="17"/>
      <c r="J568" s="17"/>
      <c r="V568" s="17"/>
      <c r="W568" s="17"/>
    </row>
    <row r="569" spans="8:23">
      <c r="H569" s="17"/>
      <c r="I569" s="17"/>
      <c r="J569" s="17"/>
      <c r="V569" s="17"/>
      <c r="W569" s="17"/>
    </row>
    <row r="570" spans="8:23">
      <c r="H570" s="17"/>
      <c r="I570" s="17"/>
      <c r="J570" s="17"/>
      <c r="V570" s="17"/>
      <c r="W570" s="17"/>
    </row>
    <row r="571" spans="8:23">
      <c r="H571" s="17"/>
      <c r="I571" s="17"/>
      <c r="J571" s="17"/>
      <c r="V571" s="17"/>
      <c r="W571" s="17"/>
    </row>
    <row r="572" spans="8:23">
      <c r="H572" s="17"/>
      <c r="I572" s="17"/>
      <c r="J572" s="17"/>
      <c r="V572" s="17"/>
      <c r="W572" s="17"/>
    </row>
    <row r="573" spans="8:23">
      <c r="H573" s="17"/>
      <c r="I573" s="17"/>
      <c r="J573" s="17"/>
      <c r="V573" s="17"/>
      <c r="W573" s="17"/>
    </row>
    <row r="574" spans="8:23">
      <c r="H574" s="17"/>
      <c r="I574" s="17"/>
      <c r="J574" s="17"/>
      <c r="V574" s="17"/>
      <c r="W574" s="17"/>
    </row>
    <row r="575" spans="8:23">
      <c r="H575" s="17"/>
      <c r="I575" s="17"/>
      <c r="J575" s="17"/>
      <c r="V575" s="17"/>
      <c r="W575" s="17"/>
    </row>
    <row r="576" spans="8:23">
      <c r="H576" s="17"/>
      <c r="I576" s="17"/>
      <c r="J576" s="17"/>
      <c r="V576" s="17"/>
      <c r="W576" s="17"/>
    </row>
    <row r="577" spans="8:23">
      <c r="H577" s="17"/>
      <c r="I577" s="17"/>
      <c r="J577" s="17"/>
      <c r="V577" s="17"/>
      <c r="W577" s="17"/>
    </row>
    <row r="578" spans="8:23">
      <c r="H578" s="17"/>
      <c r="I578" s="17"/>
      <c r="J578" s="17"/>
      <c r="V578" s="17"/>
      <c r="W578" s="17"/>
    </row>
    <row r="579" spans="8:23">
      <c r="H579" s="17"/>
      <c r="I579" s="17"/>
      <c r="J579" s="17"/>
      <c r="V579" s="17"/>
      <c r="W579" s="17"/>
    </row>
    <row r="580" spans="8:23">
      <c r="H580" s="17"/>
      <c r="I580" s="17"/>
      <c r="J580" s="17"/>
      <c r="V580" s="17"/>
      <c r="W580" s="17"/>
    </row>
    <row r="581" spans="8:23">
      <c r="H581" s="17"/>
      <c r="I581" s="17"/>
      <c r="J581" s="17"/>
      <c r="V581" s="17"/>
      <c r="W581" s="17"/>
    </row>
    <row r="582" spans="8:23">
      <c r="H582" s="17"/>
      <c r="I582" s="17"/>
      <c r="J582" s="17"/>
      <c r="V582" s="17"/>
      <c r="W582" s="17"/>
    </row>
    <row r="583" spans="8:23">
      <c r="H583" s="17"/>
      <c r="I583" s="17"/>
      <c r="J583" s="17"/>
      <c r="V583" s="17"/>
      <c r="W583" s="17"/>
    </row>
    <row r="584" spans="8:23">
      <c r="H584" s="17"/>
      <c r="I584" s="17"/>
      <c r="J584" s="17"/>
      <c r="V584" s="17"/>
      <c r="W584" s="17"/>
    </row>
    <row r="585" spans="8:23">
      <c r="H585" s="17"/>
      <c r="I585" s="17"/>
      <c r="J585" s="17"/>
      <c r="V585" s="17"/>
      <c r="W585" s="17"/>
    </row>
    <row r="586" spans="8:23">
      <c r="H586" s="17"/>
      <c r="I586" s="17"/>
      <c r="J586" s="17"/>
      <c r="V586" s="17"/>
      <c r="W586" s="17"/>
    </row>
    <row r="587" spans="8:23">
      <c r="H587" s="17"/>
      <c r="I587" s="17"/>
      <c r="J587" s="17"/>
      <c r="V587" s="17"/>
      <c r="W587" s="17"/>
    </row>
    <row r="588" spans="8:23">
      <c r="H588" s="17"/>
      <c r="I588" s="17"/>
      <c r="J588" s="17"/>
      <c r="V588" s="17"/>
      <c r="W588" s="17"/>
    </row>
    <row r="589" spans="8:23">
      <c r="H589" s="17"/>
      <c r="I589" s="17"/>
      <c r="J589" s="17"/>
      <c r="V589" s="17"/>
      <c r="W589" s="17"/>
    </row>
    <row r="590" spans="8:23">
      <c r="H590" s="17"/>
      <c r="I590" s="17"/>
      <c r="J590" s="17"/>
      <c r="V590" s="17"/>
      <c r="W590" s="17"/>
    </row>
    <row r="591" spans="8:23">
      <c r="H591" s="17"/>
      <c r="I591" s="17"/>
      <c r="J591" s="17"/>
      <c r="V591" s="17"/>
      <c r="W591" s="17"/>
    </row>
    <row r="592" spans="8:23">
      <c r="H592" s="17"/>
      <c r="I592" s="17"/>
      <c r="J592" s="17"/>
      <c r="V592" s="17"/>
      <c r="W592" s="17"/>
    </row>
    <row r="593" spans="8:23">
      <c r="H593" s="17"/>
      <c r="I593" s="17"/>
      <c r="J593" s="17"/>
      <c r="V593" s="17"/>
      <c r="W593" s="17"/>
    </row>
    <row r="594" spans="8:23">
      <c r="H594" s="17"/>
      <c r="I594" s="17"/>
      <c r="J594" s="17"/>
      <c r="V594" s="17"/>
      <c r="W594" s="17"/>
    </row>
    <row r="595" spans="8:23">
      <c r="H595" s="17"/>
      <c r="I595" s="17"/>
      <c r="J595" s="17"/>
      <c r="V595" s="17"/>
      <c r="W595" s="17"/>
    </row>
    <row r="596" spans="8:23">
      <c r="H596" s="17"/>
      <c r="I596" s="17"/>
      <c r="J596" s="17"/>
      <c r="V596" s="17"/>
      <c r="W596" s="17"/>
    </row>
    <row r="597" spans="8:23">
      <c r="H597" s="17"/>
      <c r="I597" s="17"/>
      <c r="J597" s="17"/>
      <c r="V597" s="17"/>
      <c r="W597" s="17"/>
    </row>
    <row r="598" spans="8:23">
      <c r="H598" s="17"/>
      <c r="I598" s="17"/>
      <c r="J598" s="17"/>
      <c r="V598" s="17"/>
      <c r="W598" s="17"/>
    </row>
    <row r="599" spans="8:23">
      <c r="H599" s="17"/>
      <c r="I599" s="17"/>
      <c r="J599" s="17"/>
      <c r="V599" s="17"/>
      <c r="W599" s="17"/>
    </row>
    <row r="600" spans="8:23">
      <c r="H600" s="17"/>
      <c r="I600" s="17"/>
      <c r="J600" s="17"/>
      <c r="V600" s="17"/>
      <c r="W600" s="17"/>
    </row>
    <row r="601" spans="8:23">
      <c r="H601" s="17"/>
      <c r="I601" s="17"/>
      <c r="J601" s="17"/>
      <c r="V601" s="17"/>
      <c r="W601" s="17"/>
    </row>
    <row r="602" spans="8:23">
      <c r="H602" s="17"/>
      <c r="I602" s="17"/>
      <c r="J602" s="17"/>
      <c r="V602" s="17"/>
      <c r="W602" s="17"/>
    </row>
    <row r="603" spans="8:23">
      <c r="H603" s="17"/>
      <c r="I603" s="17"/>
      <c r="J603" s="17"/>
      <c r="V603" s="17"/>
      <c r="W603" s="17"/>
    </row>
    <row r="604" spans="8:23">
      <c r="H604" s="17"/>
      <c r="I604" s="17"/>
      <c r="J604" s="17"/>
      <c r="V604" s="17"/>
      <c r="W604" s="17"/>
    </row>
    <row r="605" spans="8:23">
      <c r="H605" s="17"/>
      <c r="I605" s="17"/>
      <c r="J605" s="17"/>
      <c r="V605" s="17"/>
      <c r="W605" s="17"/>
    </row>
    <row r="606" spans="8:23">
      <c r="H606" s="17"/>
      <c r="I606" s="17"/>
      <c r="J606" s="17"/>
      <c r="V606" s="17"/>
      <c r="W606" s="17"/>
    </row>
    <row r="607" spans="8:23">
      <c r="H607" s="17"/>
      <c r="I607" s="17"/>
      <c r="J607" s="17"/>
      <c r="V607" s="17"/>
      <c r="W607" s="17"/>
    </row>
    <row r="608" spans="8:23">
      <c r="H608" s="17"/>
      <c r="I608" s="17"/>
      <c r="J608" s="17"/>
      <c r="V608" s="17"/>
      <c r="W608" s="17"/>
    </row>
    <row r="609" spans="8:23">
      <c r="H609" s="17"/>
      <c r="I609" s="17"/>
      <c r="J609" s="17"/>
      <c r="V609" s="17"/>
      <c r="W609" s="17"/>
    </row>
    <row r="610" spans="8:23">
      <c r="H610" s="17"/>
      <c r="I610" s="17"/>
      <c r="J610" s="17"/>
      <c r="V610" s="17"/>
      <c r="W610" s="17"/>
    </row>
    <row r="611" spans="8:23">
      <c r="H611" s="17"/>
      <c r="I611" s="17"/>
      <c r="J611" s="17"/>
      <c r="V611" s="17"/>
      <c r="W611" s="17"/>
    </row>
    <row r="612" spans="8:23">
      <c r="H612" s="17"/>
      <c r="I612" s="17"/>
      <c r="J612" s="17"/>
      <c r="V612" s="17"/>
      <c r="W612" s="17"/>
    </row>
    <row r="613" spans="8:23">
      <c r="H613" s="17"/>
      <c r="I613" s="17"/>
      <c r="J613" s="17"/>
      <c r="V613" s="17"/>
      <c r="W613" s="17"/>
    </row>
    <row r="614" spans="8:23">
      <c r="H614" s="17"/>
      <c r="I614" s="17"/>
      <c r="J614" s="17"/>
      <c r="V614" s="17"/>
      <c r="W614" s="17"/>
    </row>
    <row r="615" spans="8:23">
      <c r="H615" s="17"/>
      <c r="I615" s="17"/>
      <c r="J615" s="17"/>
      <c r="V615" s="17"/>
      <c r="W615" s="17"/>
    </row>
    <row r="616" spans="8:23">
      <c r="H616" s="17"/>
      <c r="I616" s="17"/>
      <c r="J616" s="17"/>
      <c r="V616" s="17"/>
      <c r="W616" s="17"/>
    </row>
    <row r="617" spans="8:23">
      <c r="H617" s="17"/>
      <c r="I617" s="17"/>
      <c r="J617" s="17"/>
      <c r="V617" s="17"/>
      <c r="W617" s="17"/>
    </row>
    <row r="618" spans="8:23">
      <c r="H618" s="17"/>
      <c r="I618" s="17"/>
      <c r="J618" s="17"/>
      <c r="V618" s="17"/>
      <c r="W618" s="17"/>
    </row>
    <row r="619" spans="8:23">
      <c r="H619" s="17"/>
      <c r="I619" s="17"/>
      <c r="J619" s="17"/>
      <c r="V619" s="17"/>
      <c r="W619" s="17"/>
    </row>
    <row r="620" spans="8:23">
      <c r="H620" s="17"/>
      <c r="I620" s="17"/>
      <c r="J620" s="17"/>
      <c r="V620" s="17"/>
      <c r="W620" s="17"/>
    </row>
    <row r="621" spans="8:23">
      <c r="H621" s="17"/>
      <c r="I621" s="17"/>
      <c r="J621" s="17"/>
      <c r="V621" s="17"/>
      <c r="W621" s="17"/>
    </row>
    <row r="622" spans="8:23">
      <c r="H622" s="17"/>
      <c r="I622" s="17"/>
      <c r="J622" s="17"/>
      <c r="V622" s="17"/>
      <c r="W622" s="17"/>
    </row>
    <row r="623" spans="8:23">
      <c r="H623" s="17"/>
      <c r="I623" s="17"/>
      <c r="J623" s="17"/>
      <c r="V623" s="17"/>
      <c r="W623" s="17"/>
    </row>
    <row r="624" spans="8:23">
      <c r="H624" s="17"/>
      <c r="I624" s="17"/>
      <c r="J624" s="17"/>
      <c r="V624" s="17"/>
      <c r="W624" s="17"/>
    </row>
    <row r="625" spans="8:23">
      <c r="H625" s="17"/>
      <c r="I625" s="17"/>
      <c r="J625" s="17"/>
      <c r="V625" s="17"/>
      <c r="W625" s="17"/>
    </row>
    <row r="626" spans="8:23">
      <c r="H626" s="17"/>
      <c r="I626" s="17"/>
      <c r="J626" s="17"/>
      <c r="V626" s="17"/>
      <c r="W626" s="17"/>
    </row>
    <row r="627" spans="8:23">
      <c r="H627" s="17"/>
      <c r="I627" s="17"/>
      <c r="J627" s="17"/>
      <c r="V627" s="17"/>
      <c r="W627" s="17"/>
    </row>
    <row r="628" spans="8:23">
      <c r="H628" s="17"/>
      <c r="I628" s="17"/>
      <c r="J628" s="17"/>
      <c r="V628" s="17"/>
      <c r="W628" s="17"/>
    </row>
    <row r="629" spans="8:23">
      <c r="H629" s="17"/>
      <c r="I629" s="17"/>
      <c r="J629" s="17"/>
      <c r="V629" s="17"/>
      <c r="W629" s="17"/>
    </row>
    <row r="630" spans="8:23">
      <c r="H630" s="17"/>
      <c r="I630" s="17"/>
      <c r="J630" s="17"/>
      <c r="V630" s="17"/>
      <c r="W630" s="17"/>
    </row>
    <row r="631" spans="8:23">
      <c r="H631" s="17"/>
      <c r="I631" s="17"/>
      <c r="J631" s="17"/>
      <c r="V631" s="17"/>
      <c r="W631" s="17"/>
    </row>
    <row r="632" spans="8:23">
      <c r="H632" s="17"/>
      <c r="I632" s="17"/>
      <c r="J632" s="17"/>
      <c r="V632" s="17"/>
      <c r="W632" s="17"/>
    </row>
    <row r="633" spans="8:23">
      <c r="H633" s="17"/>
      <c r="I633" s="17"/>
      <c r="J633" s="17"/>
      <c r="V633" s="17"/>
      <c r="W633" s="17"/>
    </row>
    <row r="634" spans="8:23">
      <c r="H634" s="17"/>
      <c r="I634" s="17"/>
      <c r="J634" s="17"/>
      <c r="V634" s="17"/>
      <c r="W634" s="17"/>
    </row>
    <row r="635" spans="8:23">
      <c r="H635" s="17"/>
      <c r="I635" s="17"/>
      <c r="J635" s="17"/>
      <c r="V635" s="17"/>
      <c r="W635" s="17"/>
    </row>
    <row r="636" spans="8:23">
      <c r="H636" s="17"/>
      <c r="I636" s="17"/>
      <c r="J636" s="17"/>
      <c r="V636" s="17"/>
      <c r="W636" s="17"/>
    </row>
    <row r="637" spans="8:23">
      <c r="H637" s="17"/>
      <c r="I637" s="17"/>
      <c r="J637" s="17"/>
      <c r="V637" s="17"/>
      <c r="W637" s="17"/>
    </row>
    <row r="638" spans="8:23">
      <c r="H638" s="17"/>
      <c r="I638" s="17"/>
      <c r="J638" s="17"/>
      <c r="V638" s="17"/>
      <c r="W638" s="17"/>
    </row>
    <row r="639" spans="8:23">
      <c r="H639" s="17"/>
      <c r="I639" s="17"/>
      <c r="J639" s="17"/>
      <c r="V639" s="17"/>
      <c r="W639" s="17"/>
    </row>
    <row r="640" spans="8:23">
      <c r="H640" s="17"/>
      <c r="I640" s="17"/>
      <c r="J640" s="17"/>
      <c r="V640" s="17"/>
      <c r="W640" s="17"/>
    </row>
    <row r="641" spans="8:23">
      <c r="H641" s="17"/>
      <c r="I641" s="17"/>
      <c r="J641" s="17"/>
      <c r="V641" s="17"/>
      <c r="W641" s="17"/>
    </row>
    <row r="642" spans="8:23">
      <c r="H642" s="17"/>
      <c r="I642" s="17"/>
      <c r="J642" s="17"/>
      <c r="V642" s="17"/>
      <c r="W642" s="17"/>
    </row>
    <row r="643" spans="8:23">
      <c r="H643" s="17"/>
      <c r="I643" s="17"/>
      <c r="J643" s="17"/>
      <c r="V643" s="17"/>
      <c r="W643" s="17"/>
    </row>
    <row r="644" spans="8:23">
      <c r="H644" s="17"/>
      <c r="I644" s="17"/>
      <c r="J644" s="17"/>
      <c r="V644" s="17"/>
      <c r="W644" s="17"/>
    </row>
    <row r="645" spans="8:23">
      <c r="H645" s="17"/>
      <c r="I645" s="17"/>
      <c r="J645" s="17"/>
      <c r="V645" s="17"/>
      <c r="W645" s="17"/>
    </row>
    <row r="646" spans="8:23">
      <c r="H646" s="17"/>
      <c r="I646" s="17"/>
      <c r="J646" s="17"/>
      <c r="V646" s="17"/>
      <c r="W646" s="17"/>
    </row>
    <row r="647" spans="8:23">
      <c r="H647" s="17"/>
      <c r="I647" s="17"/>
      <c r="J647" s="17"/>
      <c r="V647" s="17"/>
      <c r="W647" s="17"/>
    </row>
    <row r="648" spans="8:23">
      <c r="H648" s="17"/>
      <c r="I648" s="17"/>
      <c r="J648" s="17"/>
      <c r="V648" s="17"/>
      <c r="W648" s="17"/>
    </row>
    <row r="649" spans="8:23">
      <c r="H649" s="17"/>
      <c r="I649" s="17"/>
      <c r="J649" s="17"/>
      <c r="V649" s="17"/>
      <c r="W649" s="17"/>
    </row>
    <row r="650" spans="8:23">
      <c r="H650" s="17"/>
      <c r="I650" s="17"/>
      <c r="J650" s="17"/>
      <c r="V650" s="17"/>
      <c r="W650" s="17"/>
    </row>
    <row r="651" spans="8:23">
      <c r="H651" s="17"/>
      <c r="I651" s="17"/>
      <c r="J651" s="17"/>
      <c r="V651" s="17"/>
      <c r="W651" s="17"/>
    </row>
    <row r="652" spans="8:23">
      <c r="H652" s="17"/>
      <c r="I652" s="17"/>
      <c r="J652" s="17"/>
      <c r="V652" s="17"/>
      <c r="W652" s="17"/>
    </row>
    <row r="653" spans="8:23">
      <c r="H653" s="17"/>
      <c r="I653" s="17"/>
      <c r="J653" s="17"/>
      <c r="V653" s="17"/>
      <c r="W653" s="17"/>
    </row>
    <row r="654" spans="8:23">
      <c r="H654" s="17"/>
      <c r="I654" s="17"/>
      <c r="J654" s="17"/>
      <c r="V654" s="17"/>
      <c r="W654" s="17"/>
    </row>
    <row r="655" spans="8:23">
      <c r="H655" s="17"/>
      <c r="I655" s="17"/>
      <c r="J655" s="17"/>
      <c r="V655" s="17"/>
      <c r="W655" s="17"/>
    </row>
    <row r="656" spans="8:23">
      <c r="H656" s="17"/>
      <c r="I656" s="17"/>
      <c r="J656" s="17"/>
      <c r="V656" s="17"/>
      <c r="W656" s="17"/>
    </row>
    <row r="657" spans="8:23">
      <c r="H657" s="17"/>
      <c r="I657" s="17"/>
      <c r="J657" s="17"/>
      <c r="V657" s="17"/>
      <c r="W657" s="17"/>
    </row>
    <row r="658" spans="8:23">
      <c r="H658" s="17"/>
      <c r="I658" s="17"/>
      <c r="J658" s="17"/>
      <c r="V658" s="17"/>
      <c r="W658" s="17"/>
    </row>
    <row r="659" spans="8:23">
      <c r="H659" s="17"/>
      <c r="I659" s="17"/>
      <c r="J659" s="17"/>
      <c r="V659" s="17"/>
      <c r="W659" s="17"/>
    </row>
    <row r="660" spans="8:23">
      <c r="H660" s="17"/>
      <c r="I660" s="17"/>
      <c r="J660" s="17"/>
      <c r="V660" s="17"/>
      <c r="W660" s="17"/>
    </row>
    <row r="661" spans="8:23">
      <c r="H661" s="17"/>
      <c r="I661" s="17"/>
      <c r="J661" s="17"/>
      <c r="V661" s="17"/>
      <c r="W661" s="17"/>
    </row>
    <row r="662" spans="8:23">
      <c r="H662" s="17"/>
      <c r="I662" s="17"/>
      <c r="J662" s="17"/>
      <c r="V662" s="17"/>
      <c r="W662" s="17"/>
    </row>
    <row r="663" spans="8:23">
      <c r="H663" s="17"/>
      <c r="I663" s="17"/>
      <c r="J663" s="17"/>
      <c r="V663" s="17"/>
      <c r="W663" s="17"/>
    </row>
    <row r="664" spans="8:23">
      <c r="H664" s="17"/>
      <c r="I664" s="17"/>
      <c r="J664" s="17"/>
      <c r="V664" s="17"/>
      <c r="W664" s="17"/>
    </row>
    <row r="665" spans="8:23">
      <c r="H665" s="17"/>
      <c r="I665" s="17"/>
      <c r="J665" s="17"/>
      <c r="V665" s="17"/>
      <c r="W665" s="17"/>
    </row>
    <row r="666" spans="8:23">
      <c r="H666" s="17"/>
      <c r="I666" s="17"/>
      <c r="J666" s="17"/>
      <c r="V666" s="17"/>
      <c r="W666" s="17"/>
    </row>
    <row r="667" spans="8:23">
      <c r="H667" s="17"/>
      <c r="I667" s="17"/>
      <c r="J667" s="17"/>
      <c r="V667" s="17"/>
      <c r="W667" s="17"/>
    </row>
    <row r="668" spans="8:23">
      <c r="H668" s="17"/>
      <c r="I668" s="17"/>
      <c r="J668" s="17"/>
      <c r="V668" s="17"/>
      <c r="W668" s="17"/>
    </row>
    <row r="669" spans="8:23">
      <c r="H669" s="17"/>
      <c r="I669" s="17"/>
      <c r="J669" s="17"/>
      <c r="V669" s="17"/>
      <c r="W669" s="17"/>
    </row>
    <row r="670" spans="8:23">
      <c r="H670" s="17"/>
      <c r="I670" s="17"/>
      <c r="J670" s="17"/>
      <c r="V670" s="17"/>
      <c r="W670" s="17"/>
    </row>
    <row r="671" spans="8:23">
      <c r="H671" s="17"/>
      <c r="I671" s="17"/>
      <c r="J671" s="17"/>
      <c r="V671" s="17"/>
      <c r="W671" s="17"/>
    </row>
    <row r="672" spans="8:23">
      <c r="H672" s="17"/>
      <c r="I672" s="17"/>
      <c r="J672" s="17"/>
      <c r="V672" s="17"/>
      <c r="W672" s="17"/>
    </row>
    <row r="673" spans="8:23">
      <c r="H673" s="17"/>
      <c r="I673" s="17"/>
      <c r="J673" s="17"/>
      <c r="V673" s="17"/>
      <c r="W673" s="17"/>
    </row>
    <row r="674" spans="8:23">
      <c r="H674" s="17"/>
      <c r="I674" s="17"/>
      <c r="J674" s="17"/>
      <c r="V674" s="17"/>
      <c r="W674" s="17"/>
    </row>
    <row r="675" spans="8:23">
      <c r="H675" s="17"/>
      <c r="I675" s="17"/>
      <c r="J675" s="17"/>
      <c r="V675" s="17"/>
      <c r="W675" s="17"/>
    </row>
    <row r="676" spans="8:23">
      <c r="H676" s="17"/>
      <c r="I676" s="17"/>
      <c r="J676" s="17"/>
      <c r="V676" s="17"/>
      <c r="W676" s="17"/>
    </row>
    <row r="677" spans="8:23">
      <c r="H677" s="17"/>
      <c r="I677" s="17"/>
      <c r="J677" s="17"/>
      <c r="V677" s="17"/>
      <c r="W677" s="17"/>
    </row>
    <row r="678" spans="8:23">
      <c r="H678" s="17"/>
      <c r="I678" s="17"/>
      <c r="J678" s="17"/>
      <c r="V678" s="17"/>
      <c r="W678" s="17"/>
    </row>
    <row r="679" spans="8:23">
      <c r="H679" s="17"/>
      <c r="I679" s="17"/>
      <c r="J679" s="17"/>
      <c r="V679" s="17"/>
      <c r="W679" s="17"/>
    </row>
    <row r="680" spans="8:23">
      <c r="H680" s="17"/>
      <c r="I680" s="17"/>
      <c r="J680" s="17"/>
      <c r="V680" s="17"/>
      <c r="W680" s="17"/>
    </row>
    <row r="681" spans="8:23">
      <c r="H681" s="17"/>
      <c r="I681" s="17"/>
      <c r="J681" s="17"/>
      <c r="V681" s="17"/>
      <c r="W681" s="17"/>
    </row>
    <row r="682" spans="8:23">
      <c r="H682" s="17"/>
      <c r="I682" s="17"/>
      <c r="J682" s="17"/>
      <c r="V682" s="17"/>
      <c r="W682" s="17"/>
    </row>
    <row r="683" spans="8:23">
      <c r="H683" s="17"/>
      <c r="I683" s="17"/>
      <c r="J683" s="17"/>
      <c r="V683" s="17"/>
      <c r="W683" s="17"/>
    </row>
    <row r="684" spans="8:23">
      <c r="H684" s="17"/>
      <c r="I684" s="17"/>
      <c r="J684" s="17"/>
      <c r="V684" s="17"/>
      <c r="W684" s="17"/>
    </row>
    <row r="685" spans="8:23">
      <c r="H685" s="17"/>
      <c r="I685" s="17"/>
      <c r="J685" s="17"/>
      <c r="V685" s="17"/>
      <c r="W685" s="17"/>
    </row>
    <row r="686" spans="8:23">
      <c r="H686" s="17"/>
      <c r="I686" s="17"/>
      <c r="J686" s="17"/>
      <c r="V686" s="17"/>
      <c r="W686" s="17"/>
    </row>
    <row r="687" spans="8:23">
      <c r="H687" s="17"/>
      <c r="I687" s="17"/>
      <c r="J687" s="17"/>
      <c r="V687" s="17"/>
      <c r="W687" s="17"/>
    </row>
    <row r="688" spans="8:23">
      <c r="H688" s="17"/>
      <c r="I688" s="17"/>
      <c r="J688" s="17"/>
      <c r="V688" s="17"/>
      <c r="W688" s="17"/>
    </row>
    <row r="689" spans="8:23">
      <c r="H689" s="17"/>
      <c r="I689" s="17"/>
      <c r="J689" s="17"/>
      <c r="V689" s="17"/>
      <c r="W689" s="17"/>
    </row>
    <row r="690" spans="8:23">
      <c r="H690" s="17"/>
      <c r="I690" s="17"/>
      <c r="J690" s="17"/>
      <c r="V690" s="17"/>
      <c r="W690" s="17"/>
    </row>
    <row r="691" spans="8:23">
      <c r="H691" s="17"/>
      <c r="I691" s="17"/>
      <c r="J691" s="17"/>
      <c r="V691" s="17"/>
      <c r="W691" s="17"/>
    </row>
    <row r="692" spans="8:23">
      <c r="H692" s="17"/>
      <c r="I692" s="17"/>
      <c r="J692" s="17"/>
      <c r="V692" s="17"/>
      <c r="W692" s="17"/>
    </row>
    <row r="693" spans="8:23">
      <c r="H693" s="17"/>
      <c r="I693" s="17"/>
      <c r="J693" s="17"/>
      <c r="V693" s="17"/>
      <c r="W693" s="17"/>
    </row>
    <row r="694" spans="8:23">
      <c r="H694" s="17"/>
      <c r="I694" s="17"/>
      <c r="J694" s="17"/>
      <c r="V694" s="17"/>
      <c r="W694" s="17"/>
    </row>
    <row r="695" spans="8:23">
      <c r="H695" s="17"/>
      <c r="I695" s="17"/>
      <c r="J695" s="17"/>
      <c r="V695" s="17"/>
      <c r="W695" s="17"/>
    </row>
    <row r="696" spans="8:23">
      <c r="H696" s="17"/>
      <c r="I696" s="17"/>
      <c r="J696" s="17"/>
      <c r="V696" s="17"/>
      <c r="W696" s="17"/>
    </row>
    <row r="697" spans="8:23">
      <c r="H697" s="17"/>
      <c r="I697" s="17"/>
      <c r="J697" s="17"/>
      <c r="V697" s="17"/>
      <c r="W697" s="17"/>
    </row>
    <row r="698" spans="8:23">
      <c r="H698" s="17"/>
      <c r="I698" s="17"/>
      <c r="J698" s="17"/>
      <c r="V698" s="17"/>
      <c r="W698" s="17"/>
    </row>
    <row r="699" spans="8:23">
      <c r="H699" s="17"/>
      <c r="I699" s="17"/>
      <c r="J699" s="17"/>
      <c r="V699" s="17"/>
      <c r="W699" s="17"/>
    </row>
    <row r="700" spans="8:23">
      <c r="H700" s="17"/>
      <c r="I700" s="17"/>
      <c r="J700" s="17"/>
      <c r="V700" s="17"/>
      <c r="W700" s="17"/>
    </row>
    <row r="701" spans="8:23">
      <c r="H701" s="17"/>
      <c r="I701" s="17"/>
      <c r="J701" s="17"/>
      <c r="V701" s="17"/>
      <c r="W701" s="17"/>
    </row>
    <row r="702" spans="8:23">
      <c r="H702" s="17"/>
      <c r="I702" s="17"/>
      <c r="J702" s="17"/>
      <c r="V702" s="17"/>
      <c r="W702" s="17"/>
    </row>
    <row r="703" spans="8:23">
      <c r="H703" s="17"/>
      <c r="I703" s="17"/>
      <c r="J703" s="17"/>
      <c r="V703" s="17"/>
      <c r="W703" s="17"/>
    </row>
    <row r="704" spans="8:23">
      <c r="H704" s="17"/>
      <c r="I704" s="17"/>
      <c r="J704" s="17"/>
      <c r="V704" s="17"/>
      <c r="W704" s="17"/>
    </row>
    <row r="705" spans="8:23">
      <c r="H705" s="17"/>
      <c r="I705" s="17"/>
      <c r="J705" s="17"/>
      <c r="V705" s="17"/>
      <c r="W705" s="17"/>
    </row>
    <row r="706" spans="8:23">
      <c r="H706" s="17"/>
      <c r="I706" s="17"/>
      <c r="J706" s="17"/>
      <c r="V706" s="17"/>
      <c r="W706" s="17"/>
    </row>
    <row r="707" spans="8:23">
      <c r="H707" s="17"/>
      <c r="I707" s="17"/>
      <c r="J707" s="17"/>
      <c r="V707" s="17"/>
      <c r="W707" s="17"/>
    </row>
    <row r="708" spans="8:23">
      <c r="H708" s="17"/>
      <c r="I708" s="17"/>
      <c r="J708" s="17"/>
      <c r="V708" s="17"/>
      <c r="W708" s="17"/>
    </row>
    <row r="709" spans="8:23">
      <c r="H709" s="17"/>
      <c r="I709" s="17"/>
      <c r="J709" s="17"/>
      <c r="V709" s="17"/>
      <c r="W709" s="17"/>
    </row>
    <row r="710" spans="8:23">
      <c r="H710" s="17"/>
      <c r="I710" s="17"/>
      <c r="J710" s="17"/>
      <c r="V710" s="17"/>
      <c r="W710" s="17"/>
    </row>
    <row r="711" spans="8:23">
      <c r="H711" s="17"/>
      <c r="I711" s="17"/>
      <c r="J711" s="17"/>
      <c r="V711" s="17"/>
      <c r="W711" s="17"/>
    </row>
    <row r="712" spans="8:23">
      <c r="H712" s="17"/>
      <c r="I712" s="17"/>
      <c r="J712" s="17"/>
      <c r="V712" s="17"/>
      <c r="W712" s="17"/>
    </row>
    <row r="713" spans="8:23">
      <c r="H713" s="17"/>
      <c r="I713" s="17"/>
      <c r="J713" s="17"/>
      <c r="V713" s="17"/>
      <c r="W713" s="17"/>
    </row>
    <row r="714" spans="8:23">
      <c r="H714" s="17"/>
      <c r="I714" s="17"/>
      <c r="J714" s="17"/>
      <c r="V714" s="17"/>
      <c r="W714" s="17"/>
    </row>
    <row r="715" spans="8:23">
      <c r="H715" s="17"/>
      <c r="I715" s="17"/>
      <c r="J715" s="17"/>
      <c r="V715" s="17"/>
      <c r="W715" s="17"/>
    </row>
    <row r="716" spans="8:23">
      <c r="H716" s="17"/>
      <c r="I716" s="17"/>
      <c r="J716" s="17"/>
      <c r="V716" s="17"/>
      <c r="W716" s="17"/>
    </row>
    <row r="717" spans="8:23">
      <c r="H717" s="17"/>
      <c r="I717" s="17"/>
      <c r="J717" s="17"/>
      <c r="V717" s="17"/>
      <c r="W717" s="17"/>
    </row>
    <row r="718" spans="8:23">
      <c r="H718" s="17"/>
      <c r="I718" s="17"/>
      <c r="J718" s="17"/>
      <c r="V718" s="17"/>
      <c r="W718" s="17"/>
    </row>
    <row r="719" spans="8:23">
      <c r="H719" s="17"/>
      <c r="I719" s="17"/>
      <c r="J719" s="17"/>
      <c r="V719" s="17"/>
      <c r="W719" s="17"/>
    </row>
    <row r="720" spans="8:23">
      <c r="H720" s="17"/>
      <c r="I720" s="17"/>
      <c r="J720" s="17"/>
      <c r="V720" s="17"/>
      <c r="W720" s="17"/>
    </row>
    <row r="721" spans="8:23">
      <c r="H721" s="17"/>
      <c r="I721" s="17"/>
      <c r="J721" s="17"/>
      <c r="V721" s="17"/>
      <c r="W721" s="17"/>
    </row>
    <row r="722" spans="8:23">
      <c r="H722" s="17"/>
      <c r="I722" s="17"/>
      <c r="J722" s="17"/>
      <c r="V722" s="17"/>
      <c r="W722" s="17"/>
    </row>
    <row r="723" spans="8:23">
      <c r="H723" s="17"/>
      <c r="I723" s="17"/>
      <c r="J723" s="17"/>
      <c r="V723" s="17"/>
      <c r="W723" s="17"/>
    </row>
    <row r="724" spans="8:23">
      <c r="H724" s="17"/>
      <c r="I724" s="17"/>
      <c r="J724" s="17"/>
      <c r="V724" s="17"/>
      <c r="W724" s="17"/>
    </row>
    <row r="725" spans="8:23">
      <c r="H725" s="17"/>
      <c r="I725" s="17"/>
      <c r="J725" s="17"/>
      <c r="V725" s="17"/>
      <c r="W725" s="17"/>
    </row>
    <row r="726" spans="8:23">
      <c r="H726" s="17"/>
      <c r="I726" s="17"/>
      <c r="J726" s="17"/>
      <c r="V726" s="17"/>
      <c r="W726" s="17"/>
    </row>
    <row r="727" spans="8:23">
      <c r="H727" s="17"/>
      <c r="I727" s="17"/>
      <c r="J727" s="17"/>
      <c r="V727" s="17"/>
      <c r="W727" s="17"/>
    </row>
    <row r="728" spans="8:23">
      <c r="H728" s="17"/>
      <c r="I728" s="17"/>
      <c r="J728" s="17"/>
      <c r="V728" s="17"/>
      <c r="W728" s="17"/>
    </row>
    <row r="729" spans="8:23">
      <c r="H729" s="17"/>
      <c r="I729" s="17"/>
      <c r="J729" s="17"/>
      <c r="V729" s="17"/>
      <c r="W729" s="17"/>
    </row>
    <row r="730" spans="8:23">
      <c r="H730" s="17"/>
      <c r="I730" s="17"/>
      <c r="J730" s="17"/>
      <c r="V730" s="17"/>
      <c r="W730" s="17"/>
    </row>
    <row r="731" spans="8:23">
      <c r="H731" s="17"/>
      <c r="I731" s="17"/>
      <c r="J731" s="17"/>
      <c r="V731" s="17"/>
      <c r="W731" s="17"/>
    </row>
    <row r="732" spans="8:23">
      <c r="H732" s="17"/>
      <c r="I732" s="17"/>
      <c r="J732" s="17"/>
      <c r="V732" s="17"/>
      <c r="W732" s="17"/>
    </row>
    <row r="733" spans="8:23">
      <c r="H733" s="17"/>
      <c r="I733" s="17"/>
      <c r="J733" s="17"/>
      <c r="V733" s="17"/>
      <c r="W733" s="17"/>
    </row>
    <row r="734" spans="8:23">
      <c r="H734" s="17"/>
      <c r="I734" s="17"/>
      <c r="J734" s="17"/>
      <c r="V734" s="17"/>
      <c r="W734" s="17"/>
    </row>
    <row r="735" spans="8:23">
      <c r="H735" s="17"/>
      <c r="I735" s="17"/>
      <c r="J735" s="17"/>
      <c r="V735" s="17"/>
      <c r="W735" s="17"/>
    </row>
    <row r="736" spans="8:23">
      <c r="H736" s="17"/>
      <c r="I736" s="17"/>
      <c r="J736" s="17"/>
      <c r="V736" s="17"/>
      <c r="W736" s="17"/>
    </row>
    <row r="737" spans="8:23">
      <c r="H737" s="17"/>
      <c r="I737" s="17"/>
      <c r="J737" s="17"/>
      <c r="V737" s="17"/>
      <c r="W737" s="17"/>
    </row>
    <row r="738" spans="8:23">
      <c r="H738" s="17"/>
      <c r="I738" s="17"/>
      <c r="J738" s="17"/>
      <c r="V738" s="17"/>
      <c r="W738" s="17"/>
    </row>
    <row r="739" spans="8:23">
      <c r="H739" s="17"/>
      <c r="I739" s="17"/>
      <c r="J739" s="17"/>
      <c r="V739" s="17"/>
      <c r="W739" s="17"/>
    </row>
    <row r="740" spans="8:23">
      <c r="H740" s="17"/>
      <c r="I740" s="17"/>
      <c r="J740" s="17"/>
      <c r="V740" s="17"/>
      <c r="W740" s="17"/>
    </row>
    <row r="741" spans="8:23">
      <c r="H741" s="17"/>
      <c r="I741" s="17"/>
      <c r="J741" s="17"/>
      <c r="V741" s="17"/>
      <c r="W741" s="17"/>
    </row>
    <row r="742" spans="8:23">
      <c r="H742" s="17"/>
      <c r="I742" s="17"/>
      <c r="J742" s="17"/>
      <c r="V742" s="17"/>
      <c r="W742" s="17"/>
    </row>
    <row r="743" spans="8:23">
      <c r="H743" s="17"/>
      <c r="I743" s="17"/>
      <c r="J743" s="17"/>
      <c r="V743" s="17"/>
      <c r="W743" s="17"/>
    </row>
    <row r="744" spans="8:23">
      <c r="H744" s="17"/>
      <c r="I744" s="17"/>
      <c r="J744" s="17"/>
      <c r="V744" s="17"/>
      <c r="W744" s="17"/>
    </row>
    <row r="745" spans="8:23">
      <c r="H745" s="17"/>
      <c r="I745" s="17"/>
      <c r="J745" s="17"/>
      <c r="V745" s="17"/>
      <c r="W745" s="17"/>
    </row>
    <row r="746" spans="8:23">
      <c r="H746" s="17"/>
      <c r="I746" s="17"/>
      <c r="J746" s="17"/>
      <c r="V746" s="17"/>
      <c r="W746" s="17"/>
    </row>
    <row r="747" spans="8:23">
      <c r="H747" s="17"/>
      <c r="I747" s="17"/>
      <c r="J747" s="17"/>
      <c r="V747" s="17"/>
      <c r="W747" s="17"/>
    </row>
    <row r="748" spans="8:23">
      <c r="H748" s="17"/>
      <c r="I748" s="17"/>
      <c r="J748" s="17"/>
      <c r="V748" s="17"/>
      <c r="W748" s="17"/>
    </row>
    <row r="749" spans="8:23">
      <c r="H749" s="17"/>
      <c r="I749" s="17"/>
      <c r="J749" s="17"/>
      <c r="V749" s="17"/>
      <c r="W749" s="17"/>
    </row>
    <row r="750" spans="8:23">
      <c r="H750" s="17"/>
      <c r="I750" s="17"/>
      <c r="J750" s="17"/>
      <c r="V750" s="17"/>
      <c r="W750" s="17"/>
    </row>
    <row r="751" spans="8:23">
      <c r="H751" s="17"/>
      <c r="I751" s="17"/>
      <c r="J751" s="17"/>
      <c r="V751" s="17"/>
      <c r="W751" s="17"/>
    </row>
    <row r="752" spans="8:23">
      <c r="H752" s="17"/>
      <c r="I752" s="17"/>
      <c r="J752" s="17"/>
      <c r="V752" s="17"/>
      <c r="W752" s="17"/>
    </row>
    <row r="753" spans="8:23">
      <c r="H753" s="17"/>
      <c r="I753" s="17"/>
      <c r="J753" s="17"/>
      <c r="V753" s="17"/>
      <c r="W753" s="17"/>
    </row>
    <row r="754" spans="8:23">
      <c r="H754" s="17"/>
      <c r="I754" s="17"/>
      <c r="J754" s="17"/>
      <c r="V754" s="17"/>
      <c r="W754" s="17"/>
    </row>
    <row r="755" spans="8:23">
      <c r="H755" s="17"/>
      <c r="I755" s="17"/>
      <c r="J755" s="17"/>
      <c r="V755" s="17"/>
      <c r="W755" s="17"/>
    </row>
    <row r="756" spans="8:23">
      <c r="H756" s="17"/>
      <c r="I756" s="17"/>
      <c r="J756" s="17"/>
      <c r="V756" s="17"/>
      <c r="W756" s="17"/>
    </row>
    <row r="757" spans="8:23">
      <c r="H757" s="17"/>
      <c r="I757" s="17"/>
      <c r="J757" s="17"/>
      <c r="V757" s="17"/>
      <c r="W757" s="17"/>
    </row>
    <row r="758" spans="8:23">
      <c r="H758" s="17"/>
      <c r="I758" s="17"/>
      <c r="J758" s="17"/>
      <c r="V758" s="17"/>
      <c r="W758" s="17"/>
    </row>
    <row r="759" spans="8:23">
      <c r="H759" s="17"/>
      <c r="I759" s="17"/>
      <c r="J759" s="17"/>
      <c r="V759" s="17"/>
      <c r="W759" s="17"/>
    </row>
    <row r="760" spans="8:23">
      <c r="H760" s="17"/>
      <c r="I760" s="17"/>
      <c r="J760" s="17"/>
      <c r="V760" s="17"/>
      <c r="W760" s="17"/>
    </row>
    <row r="761" spans="8:23">
      <c r="H761" s="17"/>
      <c r="I761" s="17"/>
      <c r="J761" s="17"/>
      <c r="V761" s="17"/>
      <c r="W761" s="17"/>
    </row>
    <row r="762" spans="8:23">
      <c r="H762" s="17"/>
      <c r="I762" s="17"/>
      <c r="J762" s="17"/>
      <c r="V762" s="17"/>
      <c r="W762" s="17"/>
    </row>
    <row r="763" spans="8:23">
      <c r="H763" s="17"/>
      <c r="I763" s="17"/>
      <c r="J763" s="17"/>
      <c r="V763" s="17"/>
      <c r="W763" s="17"/>
    </row>
    <row r="764" spans="8:23">
      <c r="H764" s="17"/>
      <c r="I764" s="17"/>
      <c r="J764" s="17"/>
      <c r="V764" s="17"/>
      <c r="W764" s="17"/>
    </row>
    <row r="765" spans="8:23">
      <c r="H765" s="17"/>
      <c r="I765" s="17"/>
      <c r="J765" s="17"/>
      <c r="V765" s="17"/>
      <c r="W765" s="17"/>
    </row>
    <row r="766" spans="8:23">
      <c r="H766" s="17"/>
      <c r="I766" s="17"/>
      <c r="J766" s="17"/>
      <c r="V766" s="17"/>
      <c r="W766" s="17"/>
    </row>
    <row r="767" spans="8:23">
      <c r="H767" s="17"/>
      <c r="I767" s="17"/>
      <c r="J767" s="17"/>
      <c r="V767" s="17"/>
      <c r="W767" s="17"/>
    </row>
    <row r="768" spans="8:23">
      <c r="H768" s="17"/>
      <c r="I768" s="17"/>
      <c r="J768" s="17"/>
      <c r="V768" s="17"/>
      <c r="W768" s="17"/>
    </row>
    <row r="769" spans="8:23">
      <c r="H769" s="17"/>
      <c r="I769" s="17"/>
      <c r="J769" s="17"/>
      <c r="V769" s="17"/>
      <c r="W769" s="17"/>
    </row>
    <row r="770" spans="8:23">
      <c r="H770" s="17"/>
      <c r="I770" s="17"/>
      <c r="J770" s="17"/>
      <c r="V770" s="17"/>
      <c r="W770" s="17"/>
    </row>
    <row r="771" spans="8:23">
      <c r="H771" s="17"/>
      <c r="I771" s="17"/>
      <c r="J771" s="17"/>
      <c r="V771" s="17"/>
      <c r="W771" s="17"/>
    </row>
    <row r="772" spans="8:23">
      <c r="H772" s="17"/>
      <c r="I772" s="17"/>
      <c r="J772" s="17"/>
      <c r="V772" s="17"/>
      <c r="W772" s="17"/>
    </row>
    <row r="773" spans="8:23">
      <c r="H773" s="17"/>
      <c r="I773" s="17"/>
      <c r="J773" s="17"/>
      <c r="V773" s="17"/>
      <c r="W773" s="17"/>
    </row>
    <row r="774" spans="8:23">
      <c r="H774" s="17"/>
      <c r="I774" s="17"/>
      <c r="J774" s="17"/>
      <c r="V774" s="17"/>
      <c r="W774" s="17"/>
    </row>
    <row r="775" spans="8:23">
      <c r="H775" s="17"/>
      <c r="I775" s="17"/>
      <c r="J775" s="17"/>
      <c r="V775" s="17"/>
      <c r="W775" s="17"/>
    </row>
    <row r="776" spans="8:23">
      <c r="H776" s="17"/>
      <c r="I776" s="17"/>
      <c r="J776" s="17"/>
      <c r="V776" s="17"/>
      <c r="W776" s="17"/>
    </row>
    <row r="777" spans="8:23">
      <c r="H777" s="17"/>
      <c r="I777" s="17"/>
      <c r="J777" s="17"/>
      <c r="V777" s="17"/>
      <c r="W777" s="17"/>
    </row>
    <row r="778" spans="8:23">
      <c r="H778" s="17"/>
      <c r="I778" s="17"/>
      <c r="J778" s="17"/>
      <c r="V778" s="17"/>
      <c r="W778" s="17"/>
    </row>
    <row r="779" spans="8:23">
      <c r="H779" s="17"/>
      <c r="I779" s="17"/>
      <c r="J779" s="17"/>
      <c r="V779" s="17"/>
      <c r="W779" s="17"/>
    </row>
    <row r="780" spans="8:23">
      <c r="H780" s="17"/>
      <c r="I780" s="17"/>
      <c r="J780" s="17"/>
      <c r="V780" s="17"/>
      <c r="W780" s="17"/>
    </row>
    <row r="781" spans="8:23">
      <c r="H781" s="17"/>
      <c r="I781" s="17"/>
      <c r="J781" s="17"/>
      <c r="V781" s="17"/>
      <c r="W781" s="17"/>
    </row>
    <row r="782" spans="8:23">
      <c r="H782" s="17"/>
      <c r="I782" s="17"/>
      <c r="J782" s="17"/>
      <c r="V782" s="17"/>
      <c r="W782" s="17"/>
    </row>
    <row r="783" spans="8:23">
      <c r="H783" s="17"/>
      <c r="I783" s="17"/>
      <c r="J783" s="17"/>
      <c r="V783" s="17"/>
      <c r="W783" s="17"/>
    </row>
    <row r="784" spans="8:23">
      <c r="H784" s="17"/>
      <c r="I784" s="17"/>
      <c r="J784" s="17"/>
      <c r="V784" s="17"/>
      <c r="W784" s="17"/>
    </row>
    <row r="785" spans="8:23">
      <c r="H785" s="17"/>
      <c r="I785" s="17"/>
      <c r="J785" s="17"/>
      <c r="V785" s="17"/>
      <c r="W785" s="17"/>
    </row>
    <row r="786" spans="8:23">
      <c r="H786" s="17"/>
      <c r="I786" s="17"/>
      <c r="J786" s="17"/>
      <c r="V786" s="17"/>
      <c r="W786" s="17"/>
    </row>
    <row r="787" spans="8:23">
      <c r="H787" s="17"/>
      <c r="I787" s="17"/>
      <c r="J787" s="17"/>
      <c r="V787" s="17"/>
      <c r="W787" s="17"/>
    </row>
    <row r="788" spans="8:23">
      <c r="H788" s="17"/>
      <c r="I788" s="17"/>
      <c r="J788" s="17"/>
      <c r="V788" s="17"/>
      <c r="W788" s="17"/>
    </row>
    <row r="789" spans="8:23">
      <c r="H789" s="17"/>
      <c r="I789" s="17"/>
      <c r="J789" s="17"/>
      <c r="V789" s="17"/>
      <c r="W789" s="17"/>
    </row>
    <row r="790" spans="8:23">
      <c r="H790" s="17"/>
      <c r="I790" s="17"/>
      <c r="J790" s="17"/>
      <c r="V790" s="17"/>
      <c r="W790" s="17"/>
    </row>
    <row r="791" spans="8:23">
      <c r="H791" s="17"/>
      <c r="I791" s="17"/>
      <c r="J791" s="17"/>
      <c r="V791" s="17"/>
      <c r="W791" s="17"/>
    </row>
    <row r="792" spans="8:23">
      <c r="H792" s="17"/>
      <c r="I792" s="17"/>
      <c r="J792" s="17"/>
      <c r="V792" s="17"/>
      <c r="W792" s="17"/>
    </row>
    <row r="793" spans="8:23">
      <c r="H793" s="17"/>
      <c r="I793" s="17"/>
      <c r="J793" s="17"/>
      <c r="V793" s="17"/>
      <c r="W793" s="17"/>
    </row>
    <row r="794" spans="8:23">
      <c r="H794" s="17"/>
      <c r="I794" s="17"/>
      <c r="J794" s="17"/>
      <c r="V794" s="17"/>
      <c r="W794" s="17"/>
    </row>
    <row r="795" spans="8:23">
      <c r="H795" s="17"/>
      <c r="I795" s="17"/>
      <c r="J795" s="17"/>
      <c r="V795" s="17"/>
      <c r="W795" s="17"/>
    </row>
    <row r="796" spans="8:23">
      <c r="H796" s="17"/>
      <c r="I796" s="17"/>
      <c r="J796" s="17"/>
      <c r="V796" s="17"/>
      <c r="W796" s="17"/>
    </row>
    <row r="797" spans="8:23">
      <c r="H797" s="17"/>
      <c r="I797" s="17"/>
      <c r="J797" s="17"/>
      <c r="V797" s="17"/>
      <c r="W797" s="17"/>
    </row>
    <row r="798" spans="8:23">
      <c r="H798" s="17"/>
      <c r="I798" s="17"/>
      <c r="J798" s="17"/>
      <c r="V798" s="17"/>
      <c r="W798" s="17"/>
    </row>
    <row r="799" spans="8:23">
      <c r="H799" s="17"/>
      <c r="I799" s="17"/>
      <c r="J799" s="17"/>
      <c r="V799" s="17"/>
      <c r="W799" s="17"/>
    </row>
    <row r="800" spans="8:23">
      <c r="H800" s="17"/>
      <c r="I800" s="17"/>
      <c r="J800" s="17"/>
      <c r="V800" s="17"/>
      <c r="W800" s="17"/>
    </row>
    <row r="801" spans="8:23">
      <c r="H801" s="17"/>
      <c r="I801" s="17"/>
      <c r="J801" s="17"/>
      <c r="V801" s="17"/>
      <c r="W801" s="17"/>
    </row>
    <row r="802" spans="8:23">
      <c r="H802" s="17"/>
      <c r="I802" s="17"/>
      <c r="J802" s="17"/>
      <c r="V802" s="17"/>
      <c r="W802" s="17"/>
    </row>
    <row r="803" spans="8:23">
      <c r="H803" s="17"/>
      <c r="I803" s="17"/>
      <c r="J803" s="17"/>
      <c r="V803" s="17"/>
      <c r="W803" s="17"/>
    </row>
    <row r="804" spans="8:23">
      <c r="H804" s="17"/>
      <c r="I804" s="17"/>
      <c r="J804" s="17"/>
      <c r="V804" s="17"/>
      <c r="W804" s="17"/>
    </row>
    <row r="805" spans="8:23">
      <c r="H805" s="17"/>
      <c r="I805" s="17"/>
      <c r="J805" s="17"/>
      <c r="V805" s="17"/>
      <c r="W805" s="17"/>
    </row>
    <row r="806" spans="8:23">
      <c r="H806" s="17"/>
      <c r="I806" s="17"/>
      <c r="J806" s="17"/>
      <c r="V806" s="17"/>
      <c r="W806" s="17"/>
    </row>
    <row r="807" spans="8:23">
      <c r="H807" s="17"/>
      <c r="I807" s="17"/>
      <c r="J807" s="17"/>
      <c r="V807" s="17"/>
      <c r="W807" s="17"/>
    </row>
    <row r="808" spans="8:23">
      <c r="H808" s="17"/>
      <c r="I808" s="17"/>
      <c r="J808" s="17"/>
      <c r="V808" s="17"/>
      <c r="W808" s="17"/>
    </row>
    <row r="809" spans="8:23">
      <c r="H809" s="17"/>
      <c r="I809" s="17"/>
      <c r="J809" s="17"/>
      <c r="V809" s="17"/>
      <c r="W809" s="17"/>
    </row>
    <row r="810" spans="8:23">
      <c r="H810" s="17"/>
      <c r="I810" s="17"/>
      <c r="J810" s="17"/>
      <c r="V810" s="17"/>
      <c r="W810" s="17"/>
    </row>
    <row r="811" spans="8:23">
      <c r="H811" s="17"/>
      <c r="I811" s="17"/>
      <c r="J811" s="17"/>
      <c r="V811" s="17"/>
      <c r="W811" s="17"/>
    </row>
    <row r="812" spans="8:23">
      <c r="H812" s="17"/>
      <c r="I812" s="17"/>
      <c r="J812" s="17"/>
      <c r="V812" s="17"/>
      <c r="W812" s="17"/>
    </row>
    <row r="813" spans="8:23">
      <c r="H813" s="17"/>
      <c r="I813" s="17"/>
      <c r="J813" s="17"/>
      <c r="V813" s="17"/>
      <c r="W813" s="17"/>
    </row>
    <row r="814" spans="8:23">
      <c r="H814" s="17"/>
      <c r="I814" s="17"/>
      <c r="J814" s="17"/>
      <c r="V814" s="17"/>
      <c r="W814" s="17"/>
    </row>
    <row r="815" spans="8:23">
      <c r="H815" s="17"/>
      <c r="I815" s="17"/>
      <c r="J815" s="17"/>
      <c r="V815" s="17"/>
      <c r="W815" s="17"/>
    </row>
    <row r="816" spans="8:23">
      <c r="H816" s="17"/>
      <c r="I816" s="17"/>
      <c r="J816" s="17"/>
      <c r="V816" s="17"/>
      <c r="W816" s="17"/>
    </row>
    <row r="817" spans="8:23">
      <c r="H817" s="17"/>
      <c r="I817" s="17"/>
      <c r="J817" s="17"/>
      <c r="V817" s="17"/>
      <c r="W817" s="17"/>
    </row>
    <row r="818" spans="8:23">
      <c r="H818" s="17"/>
      <c r="I818" s="17"/>
      <c r="J818" s="17"/>
      <c r="V818" s="17"/>
      <c r="W818" s="17"/>
    </row>
    <row r="819" spans="8:23">
      <c r="H819" s="17"/>
      <c r="I819" s="17"/>
      <c r="J819" s="17"/>
      <c r="V819" s="17"/>
      <c r="W819" s="17"/>
    </row>
    <row r="820" spans="8:23">
      <c r="H820" s="17"/>
      <c r="I820" s="17"/>
      <c r="J820" s="17"/>
      <c r="V820" s="17"/>
      <c r="W820" s="17"/>
    </row>
    <row r="821" spans="8:23">
      <c r="H821" s="17"/>
      <c r="I821" s="17"/>
      <c r="J821" s="17"/>
      <c r="V821" s="17"/>
      <c r="W821" s="17"/>
    </row>
    <row r="822" spans="8:23">
      <c r="H822" s="17"/>
      <c r="I822" s="17"/>
      <c r="J822" s="17"/>
      <c r="V822" s="17"/>
      <c r="W822" s="17"/>
    </row>
    <row r="823" spans="8:23">
      <c r="H823" s="17"/>
      <c r="I823" s="17"/>
      <c r="J823" s="17"/>
      <c r="V823" s="17"/>
      <c r="W823" s="17"/>
    </row>
    <row r="824" spans="8:23">
      <c r="H824" s="17"/>
      <c r="I824" s="17"/>
      <c r="J824" s="17"/>
      <c r="V824" s="17"/>
      <c r="W824" s="17"/>
    </row>
    <row r="825" spans="8:23">
      <c r="H825" s="17"/>
      <c r="I825" s="17"/>
      <c r="J825" s="17"/>
      <c r="V825" s="17"/>
      <c r="W825" s="17"/>
    </row>
    <row r="826" spans="8:23">
      <c r="H826" s="17"/>
      <c r="I826" s="17"/>
      <c r="J826" s="17"/>
      <c r="V826" s="17"/>
      <c r="W826" s="17"/>
    </row>
    <row r="827" spans="8:23">
      <c r="H827" s="17"/>
      <c r="I827" s="17"/>
      <c r="J827" s="17"/>
      <c r="V827" s="17"/>
      <c r="W827" s="17"/>
    </row>
    <row r="828" spans="8:23">
      <c r="H828" s="17"/>
      <c r="I828" s="17"/>
      <c r="J828" s="17"/>
      <c r="V828" s="17"/>
      <c r="W828" s="17"/>
    </row>
    <row r="829" spans="8:23">
      <c r="H829" s="17"/>
      <c r="I829" s="17"/>
      <c r="J829" s="17"/>
      <c r="V829" s="17"/>
      <c r="W829" s="17"/>
    </row>
    <row r="830" spans="8:23">
      <c r="H830" s="17"/>
      <c r="I830" s="17"/>
      <c r="J830" s="17"/>
      <c r="V830" s="17"/>
      <c r="W830" s="17"/>
    </row>
    <row r="831" spans="8:23">
      <c r="H831" s="17"/>
      <c r="I831" s="17"/>
      <c r="J831" s="17"/>
      <c r="V831" s="17"/>
      <c r="W831" s="17"/>
    </row>
    <row r="832" spans="8:23">
      <c r="H832" s="17"/>
      <c r="I832" s="17"/>
      <c r="J832" s="17"/>
      <c r="V832" s="17"/>
      <c r="W832" s="17"/>
    </row>
    <row r="833" spans="8:23">
      <c r="H833" s="17"/>
      <c r="I833" s="17"/>
      <c r="J833" s="17"/>
      <c r="V833" s="17"/>
      <c r="W833" s="17"/>
    </row>
    <row r="834" spans="8:23">
      <c r="H834" s="17"/>
      <c r="I834" s="17"/>
      <c r="J834" s="17"/>
      <c r="V834" s="17"/>
      <c r="W834" s="17"/>
    </row>
    <row r="835" spans="8:23">
      <c r="H835" s="17"/>
      <c r="I835" s="17"/>
      <c r="J835" s="17"/>
      <c r="V835" s="17"/>
      <c r="W835" s="17"/>
    </row>
    <row r="836" spans="8:23">
      <c r="H836" s="17"/>
      <c r="I836" s="17"/>
      <c r="J836" s="17"/>
      <c r="V836" s="17"/>
      <c r="W836" s="17"/>
    </row>
    <row r="837" spans="8:23">
      <c r="H837" s="17"/>
      <c r="I837" s="17"/>
      <c r="J837" s="17"/>
      <c r="V837" s="17"/>
      <c r="W837" s="17"/>
    </row>
    <row r="838" spans="8:23">
      <c r="H838" s="17"/>
      <c r="I838" s="17"/>
      <c r="J838" s="17"/>
      <c r="V838" s="17"/>
      <c r="W838" s="17"/>
    </row>
    <row r="839" spans="8:23">
      <c r="H839" s="17"/>
      <c r="I839" s="17"/>
      <c r="J839" s="17"/>
      <c r="V839" s="17"/>
      <c r="W839" s="17"/>
    </row>
    <row r="840" spans="8:23">
      <c r="H840" s="17"/>
      <c r="I840" s="17"/>
      <c r="J840" s="17"/>
      <c r="V840" s="17"/>
      <c r="W840" s="17"/>
    </row>
    <row r="841" spans="8:23">
      <c r="H841" s="17"/>
      <c r="I841" s="17"/>
      <c r="J841" s="17"/>
      <c r="V841" s="17"/>
      <c r="W841" s="17"/>
    </row>
    <row r="842" spans="8:23">
      <c r="H842" s="17"/>
      <c r="I842" s="17"/>
      <c r="J842" s="17"/>
      <c r="V842" s="17"/>
      <c r="W842" s="17"/>
    </row>
    <row r="843" spans="8:23">
      <c r="H843" s="17"/>
      <c r="I843" s="17"/>
      <c r="J843" s="17"/>
      <c r="V843" s="17"/>
      <c r="W843" s="17"/>
    </row>
    <row r="844" spans="8:23">
      <c r="H844" s="17"/>
      <c r="I844" s="17"/>
      <c r="J844" s="17"/>
      <c r="V844" s="17"/>
      <c r="W844" s="17"/>
    </row>
    <row r="845" spans="8:23">
      <c r="H845" s="17"/>
      <c r="I845" s="17"/>
      <c r="J845" s="17"/>
      <c r="V845" s="17"/>
      <c r="W845" s="17"/>
    </row>
    <row r="846" spans="8:23">
      <c r="H846" s="17"/>
      <c r="I846" s="17"/>
      <c r="J846" s="17"/>
      <c r="V846" s="17"/>
      <c r="W846" s="17"/>
    </row>
    <row r="847" spans="8:23">
      <c r="H847" s="17"/>
      <c r="I847" s="17"/>
      <c r="J847" s="17"/>
      <c r="V847" s="17"/>
      <c r="W847" s="17"/>
    </row>
    <row r="848" spans="8:23">
      <c r="H848" s="17"/>
      <c r="I848" s="17"/>
      <c r="J848" s="17"/>
      <c r="V848" s="17"/>
      <c r="W848" s="17"/>
    </row>
    <row r="849" spans="8:23">
      <c r="H849" s="17"/>
      <c r="I849" s="17"/>
      <c r="J849" s="17"/>
      <c r="V849" s="17"/>
      <c r="W849" s="17"/>
    </row>
    <row r="850" spans="8:23">
      <c r="H850" s="17"/>
      <c r="I850" s="17"/>
      <c r="J850" s="17"/>
      <c r="V850" s="17"/>
      <c r="W850" s="17"/>
    </row>
    <row r="851" spans="8:23">
      <c r="H851" s="17"/>
      <c r="I851" s="17"/>
      <c r="J851" s="17"/>
      <c r="V851" s="17"/>
      <c r="W851" s="17"/>
    </row>
    <row r="852" spans="8:23">
      <c r="H852" s="17"/>
      <c r="I852" s="17"/>
      <c r="J852" s="17"/>
      <c r="V852" s="17"/>
      <c r="W852" s="17"/>
    </row>
    <row r="853" spans="8:23">
      <c r="H853" s="17"/>
      <c r="I853" s="17"/>
      <c r="J853" s="17"/>
      <c r="V853" s="17"/>
      <c r="W853" s="17"/>
    </row>
    <row r="854" spans="8:23">
      <c r="H854" s="17"/>
      <c r="I854" s="17"/>
      <c r="J854" s="17"/>
      <c r="V854" s="17"/>
      <c r="W854" s="17"/>
    </row>
    <row r="855" spans="8:23">
      <c r="H855" s="17"/>
      <c r="I855" s="17"/>
      <c r="J855" s="17"/>
      <c r="V855" s="17"/>
      <c r="W855" s="17"/>
    </row>
    <row r="856" spans="8:23">
      <c r="H856" s="17"/>
      <c r="I856" s="17"/>
      <c r="J856" s="17"/>
      <c r="V856" s="17"/>
      <c r="W856" s="17"/>
    </row>
    <row r="857" spans="8:23">
      <c r="H857" s="17"/>
      <c r="I857" s="17"/>
      <c r="J857" s="17"/>
      <c r="V857" s="17"/>
      <c r="W857" s="17"/>
    </row>
    <row r="858" spans="8:23">
      <c r="H858" s="17"/>
      <c r="I858" s="17"/>
      <c r="J858" s="17"/>
      <c r="V858" s="17"/>
      <c r="W858" s="17"/>
    </row>
    <row r="859" spans="8:23">
      <c r="H859" s="17"/>
      <c r="I859" s="17"/>
      <c r="J859" s="17"/>
      <c r="V859" s="17"/>
      <c r="W859" s="17"/>
    </row>
    <row r="860" spans="8:23">
      <c r="H860" s="17"/>
      <c r="I860" s="17"/>
      <c r="J860" s="17"/>
      <c r="V860" s="17"/>
      <c r="W860" s="17"/>
    </row>
    <row r="861" spans="8:23">
      <c r="H861" s="17"/>
      <c r="I861" s="17"/>
      <c r="J861" s="17"/>
      <c r="V861" s="17"/>
      <c r="W861" s="17"/>
    </row>
    <row r="862" spans="8:23">
      <c r="H862" s="17"/>
      <c r="I862" s="17"/>
      <c r="J862" s="17"/>
      <c r="V862" s="17"/>
      <c r="W862" s="17"/>
    </row>
    <row r="863" spans="8:23">
      <c r="H863" s="17"/>
      <c r="I863" s="17"/>
      <c r="J863" s="17"/>
      <c r="V863" s="17"/>
      <c r="W863" s="17"/>
    </row>
    <row r="864" spans="8:23">
      <c r="H864" s="17"/>
      <c r="I864" s="17"/>
      <c r="J864" s="17"/>
      <c r="V864" s="17"/>
      <c r="W864" s="17"/>
    </row>
    <row r="865" spans="8:23">
      <c r="H865" s="17"/>
      <c r="I865" s="17"/>
      <c r="J865" s="17"/>
      <c r="V865" s="17"/>
      <c r="W865" s="17"/>
    </row>
    <row r="866" spans="8:23">
      <c r="H866" s="17"/>
      <c r="I866" s="17"/>
      <c r="J866" s="17"/>
      <c r="V866" s="17"/>
      <c r="W866" s="17"/>
    </row>
    <row r="867" spans="8:23">
      <c r="H867" s="17"/>
      <c r="I867" s="17"/>
      <c r="J867" s="17"/>
      <c r="V867" s="17"/>
      <c r="W867" s="17"/>
    </row>
    <row r="868" spans="8:23">
      <c r="H868" s="17"/>
      <c r="I868" s="17"/>
      <c r="J868" s="17"/>
      <c r="V868" s="17"/>
      <c r="W868" s="17"/>
    </row>
    <row r="869" spans="8:23">
      <c r="H869" s="17"/>
      <c r="I869" s="17"/>
      <c r="J869" s="17"/>
      <c r="V869" s="17"/>
      <c r="W869" s="17"/>
    </row>
    <row r="870" spans="8:23">
      <c r="H870" s="17"/>
      <c r="I870" s="17"/>
      <c r="J870" s="17"/>
      <c r="V870" s="17"/>
      <c r="W870" s="17"/>
    </row>
    <row r="871" spans="8:23">
      <c r="H871" s="17"/>
      <c r="I871" s="17"/>
      <c r="J871" s="17"/>
      <c r="V871" s="17"/>
      <c r="W871" s="17"/>
    </row>
    <row r="872" spans="8:23">
      <c r="H872" s="17"/>
      <c r="I872" s="17"/>
      <c r="J872" s="17"/>
      <c r="V872" s="17"/>
      <c r="W872" s="17"/>
    </row>
    <row r="873" spans="8:23">
      <c r="H873" s="17"/>
      <c r="I873" s="17"/>
      <c r="J873" s="17"/>
      <c r="V873" s="17"/>
      <c r="W873" s="17"/>
    </row>
    <row r="874" spans="8:23">
      <c r="H874" s="17"/>
      <c r="I874" s="17"/>
      <c r="J874" s="17"/>
      <c r="V874" s="17"/>
      <c r="W874" s="17"/>
    </row>
    <row r="875" spans="8:23">
      <c r="H875" s="17"/>
      <c r="I875" s="17"/>
      <c r="J875" s="17"/>
      <c r="V875" s="17"/>
      <c r="W875" s="17"/>
    </row>
    <row r="876" spans="8:23">
      <c r="H876" s="17"/>
      <c r="I876" s="17"/>
      <c r="J876" s="17"/>
      <c r="V876" s="17"/>
      <c r="W876" s="17"/>
    </row>
    <row r="877" spans="8:23">
      <c r="H877" s="17"/>
      <c r="I877" s="17"/>
      <c r="J877" s="17"/>
      <c r="V877" s="17"/>
      <c r="W877" s="17"/>
    </row>
    <row r="878" spans="8:23">
      <c r="H878" s="17"/>
      <c r="I878" s="17"/>
      <c r="J878" s="17"/>
      <c r="V878" s="17"/>
      <c r="W878" s="17"/>
    </row>
    <row r="879" spans="8:23">
      <c r="H879" s="17"/>
      <c r="I879" s="17"/>
      <c r="J879" s="17"/>
      <c r="V879" s="17"/>
      <c r="W879" s="17"/>
    </row>
    <row r="880" spans="8:23">
      <c r="H880" s="17"/>
      <c r="I880" s="17"/>
      <c r="J880" s="17"/>
      <c r="V880" s="17"/>
      <c r="W880" s="17"/>
    </row>
    <row r="881" spans="8:23">
      <c r="H881" s="17"/>
      <c r="I881" s="17"/>
      <c r="J881" s="17"/>
      <c r="V881" s="17"/>
      <c r="W881" s="17"/>
    </row>
    <row r="882" spans="8:23">
      <c r="H882" s="17"/>
      <c r="I882" s="17"/>
      <c r="J882" s="17"/>
      <c r="V882" s="17"/>
      <c r="W882" s="17"/>
    </row>
    <row r="883" spans="8:23">
      <c r="H883" s="17"/>
      <c r="I883" s="17"/>
      <c r="J883" s="17"/>
      <c r="V883" s="17"/>
      <c r="W883" s="17"/>
    </row>
    <row r="884" spans="8:23">
      <c r="H884" s="17"/>
      <c r="I884" s="17"/>
      <c r="J884" s="17"/>
      <c r="V884" s="17"/>
      <c r="W884" s="17"/>
    </row>
    <row r="885" spans="8:23">
      <c r="H885" s="17"/>
      <c r="I885" s="17"/>
      <c r="J885" s="17"/>
      <c r="V885" s="17"/>
      <c r="W885" s="17"/>
    </row>
    <row r="886" spans="8:23">
      <c r="H886" s="17"/>
      <c r="I886" s="17"/>
      <c r="J886" s="17"/>
      <c r="V886" s="17"/>
      <c r="W886" s="17"/>
    </row>
    <row r="887" spans="8:23">
      <c r="H887" s="17"/>
      <c r="I887" s="17"/>
      <c r="J887" s="17"/>
      <c r="V887" s="17"/>
      <c r="W887" s="17"/>
    </row>
    <row r="888" spans="8:23">
      <c r="H888" s="17"/>
      <c r="I888" s="17"/>
      <c r="J888" s="17"/>
      <c r="V888" s="17"/>
      <c r="W888" s="17"/>
    </row>
    <row r="889" spans="8:23">
      <c r="H889" s="17"/>
      <c r="I889" s="17"/>
      <c r="J889" s="17"/>
      <c r="V889" s="17"/>
      <c r="W889" s="17"/>
    </row>
    <row r="890" spans="8:23">
      <c r="H890" s="17"/>
      <c r="I890" s="17"/>
      <c r="J890" s="17"/>
      <c r="V890" s="17"/>
      <c r="W890" s="17"/>
    </row>
    <row r="891" spans="8:23">
      <c r="H891" s="17"/>
      <c r="I891" s="17"/>
      <c r="J891" s="17"/>
      <c r="V891" s="17"/>
      <c r="W891" s="17"/>
    </row>
    <row r="892" spans="8:23">
      <c r="H892" s="17"/>
      <c r="I892" s="17"/>
      <c r="J892" s="17"/>
      <c r="V892" s="17"/>
      <c r="W892" s="17"/>
    </row>
    <row r="893" spans="8:23">
      <c r="H893" s="17"/>
      <c r="I893" s="17"/>
      <c r="J893" s="17"/>
      <c r="V893" s="17"/>
      <c r="W893" s="17"/>
    </row>
    <row r="894" spans="8:23">
      <c r="H894" s="17"/>
      <c r="I894" s="17"/>
      <c r="J894" s="17"/>
      <c r="V894" s="17"/>
      <c r="W894" s="17"/>
    </row>
    <row r="895" spans="8:23">
      <c r="H895" s="17"/>
      <c r="I895" s="17"/>
      <c r="J895" s="17"/>
      <c r="V895" s="17"/>
      <c r="W895" s="17"/>
    </row>
    <row r="896" spans="8:23">
      <c r="H896" s="17"/>
      <c r="I896" s="17"/>
      <c r="J896" s="17"/>
      <c r="V896" s="17"/>
      <c r="W896" s="17"/>
    </row>
    <row r="897" spans="8:23">
      <c r="H897" s="17"/>
      <c r="I897" s="17"/>
      <c r="J897" s="17"/>
      <c r="V897" s="17"/>
      <c r="W897" s="17"/>
    </row>
    <row r="898" spans="8:23">
      <c r="H898" s="17"/>
      <c r="I898" s="17"/>
      <c r="J898" s="17"/>
      <c r="V898" s="17"/>
      <c r="W898" s="17"/>
    </row>
    <row r="899" spans="8:23">
      <c r="H899" s="17"/>
      <c r="I899" s="17"/>
      <c r="J899" s="17"/>
      <c r="V899" s="17"/>
      <c r="W899" s="17"/>
    </row>
    <row r="900" spans="8:23">
      <c r="H900" s="17"/>
      <c r="I900" s="17"/>
      <c r="J900" s="17"/>
      <c r="V900" s="17"/>
      <c r="W900" s="17"/>
    </row>
    <row r="901" spans="8:23">
      <c r="H901" s="17"/>
      <c r="I901" s="17"/>
      <c r="J901" s="17"/>
      <c r="V901" s="17"/>
      <c r="W901" s="17"/>
    </row>
    <row r="902" spans="8:23">
      <c r="H902" s="17"/>
      <c r="I902" s="17"/>
      <c r="J902" s="17"/>
      <c r="V902" s="17"/>
      <c r="W902" s="17"/>
    </row>
    <row r="903" spans="8:23">
      <c r="H903" s="17"/>
      <c r="I903" s="17"/>
      <c r="J903" s="17"/>
      <c r="V903" s="17"/>
      <c r="W903" s="17"/>
    </row>
    <row r="904" spans="8:23">
      <c r="H904" s="17"/>
      <c r="I904" s="17"/>
      <c r="J904" s="17"/>
      <c r="V904" s="17"/>
      <c r="W904" s="17"/>
    </row>
    <row r="905" spans="8:23">
      <c r="H905" s="17"/>
      <c r="I905" s="17"/>
      <c r="J905" s="17"/>
      <c r="V905" s="17"/>
      <c r="W905" s="17"/>
    </row>
    <row r="906" spans="8:23">
      <c r="H906" s="17"/>
      <c r="I906" s="17"/>
      <c r="J906" s="17"/>
      <c r="V906" s="17"/>
      <c r="W906" s="17"/>
    </row>
    <row r="907" spans="8:23">
      <c r="H907" s="17"/>
      <c r="I907" s="17"/>
      <c r="J907" s="17"/>
      <c r="V907" s="17"/>
      <c r="W907" s="17"/>
    </row>
    <row r="908" spans="8:23">
      <c r="H908" s="17"/>
      <c r="I908" s="17"/>
      <c r="J908" s="17"/>
      <c r="V908" s="17"/>
      <c r="W908" s="17"/>
    </row>
    <row r="909" spans="8:23">
      <c r="H909" s="17"/>
      <c r="I909" s="17"/>
      <c r="J909" s="17"/>
      <c r="V909" s="17"/>
      <c r="W909" s="17"/>
    </row>
    <row r="910" spans="8:23">
      <c r="H910" s="17"/>
      <c r="I910" s="17"/>
      <c r="J910" s="17"/>
      <c r="V910" s="17"/>
      <c r="W910" s="17"/>
    </row>
    <row r="911" spans="8:23">
      <c r="H911" s="17"/>
      <c r="I911" s="17"/>
      <c r="J911" s="17"/>
      <c r="V911" s="17"/>
      <c r="W911" s="17"/>
    </row>
    <row r="912" spans="8:23">
      <c r="H912" s="17"/>
      <c r="I912" s="17"/>
      <c r="J912" s="17"/>
      <c r="V912" s="17"/>
      <c r="W912" s="17"/>
    </row>
    <row r="913" spans="8:23">
      <c r="H913" s="17"/>
      <c r="I913" s="17"/>
      <c r="J913" s="17"/>
      <c r="V913" s="17"/>
      <c r="W913" s="17"/>
    </row>
    <row r="914" spans="8:23">
      <c r="H914" s="17"/>
      <c r="I914" s="17"/>
      <c r="J914" s="17"/>
      <c r="V914" s="17"/>
      <c r="W914" s="17"/>
    </row>
    <row r="915" spans="8:23">
      <c r="H915" s="17"/>
      <c r="I915" s="17"/>
      <c r="J915" s="17"/>
      <c r="V915" s="17"/>
      <c r="W915" s="17"/>
    </row>
    <row r="916" spans="8:23">
      <c r="H916" s="17"/>
      <c r="I916" s="17"/>
      <c r="J916" s="17"/>
      <c r="V916" s="17"/>
      <c r="W916" s="17"/>
    </row>
    <row r="917" spans="8:23">
      <c r="H917" s="17"/>
      <c r="I917" s="17"/>
      <c r="J917" s="17"/>
      <c r="V917" s="17"/>
      <c r="W917" s="17"/>
    </row>
    <row r="918" spans="8:23">
      <c r="H918" s="17"/>
      <c r="I918" s="17"/>
      <c r="J918" s="17"/>
      <c r="V918" s="17"/>
      <c r="W918" s="17"/>
    </row>
    <row r="919" spans="8:23">
      <c r="H919" s="17"/>
      <c r="I919" s="17"/>
      <c r="J919" s="17"/>
      <c r="V919" s="17"/>
      <c r="W919" s="17"/>
    </row>
    <row r="920" spans="8:23">
      <c r="H920" s="17"/>
      <c r="I920" s="17"/>
      <c r="J920" s="17"/>
      <c r="V920" s="17"/>
      <c r="W920" s="17"/>
    </row>
    <row r="921" spans="8:23">
      <c r="H921" s="17"/>
      <c r="I921" s="17"/>
      <c r="J921" s="17"/>
      <c r="V921" s="17"/>
      <c r="W921" s="17"/>
    </row>
    <row r="922" spans="8:23">
      <c r="H922" s="17"/>
      <c r="I922" s="17"/>
      <c r="J922" s="17"/>
      <c r="V922" s="17"/>
      <c r="W922" s="17"/>
    </row>
    <row r="923" spans="8:23">
      <c r="H923" s="17"/>
      <c r="I923" s="17"/>
      <c r="J923" s="17"/>
      <c r="V923" s="17"/>
      <c r="W923" s="17"/>
    </row>
    <row r="924" spans="8:23">
      <c r="H924" s="17"/>
      <c r="I924" s="17"/>
      <c r="J924" s="17"/>
      <c r="V924" s="17"/>
      <c r="W924" s="17"/>
    </row>
    <row r="925" spans="8:23">
      <c r="H925" s="17"/>
      <c r="I925" s="17"/>
      <c r="J925" s="17"/>
      <c r="V925" s="17"/>
      <c r="W925" s="17"/>
    </row>
    <row r="926" spans="8:23">
      <c r="H926" s="17"/>
      <c r="I926" s="17"/>
      <c r="J926" s="17"/>
      <c r="V926" s="17"/>
      <c r="W926" s="17"/>
    </row>
    <row r="927" spans="8:23">
      <c r="H927" s="17"/>
      <c r="I927" s="17"/>
      <c r="J927" s="17"/>
      <c r="V927" s="17"/>
      <c r="W927" s="17"/>
    </row>
    <row r="928" spans="8:23">
      <c r="H928" s="17"/>
      <c r="I928" s="17"/>
      <c r="J928" s="17"/>
      <c r="V928" s="17"/>
      <c r="W928" s="17"/>
    </row>
    <row r="929" spans="8:23">
      <c r="H929" s="17"/>
      <c r="I929" s="17"/>
      <c r="J929" s="17"/>
      <c r="V929" s="17"/>
      <c r="W929" s="17"/>
    </row>
    <row r="930" spans="8:23">
      <c r="H930" s="17"/>
      <c r="I930" s="17"/>
      <c r="J930" s="17"/>
      <c r="V930" s="17"/>
      <c r="W930" s="17"/>
    </row>
    <row r="931" spans="8:23">
      <c r="H931" s="17"/>
      <c r="I931" s="17"/>
      <c r="J931" s="17"/>
      <c r="V931" s="17"/>
      <c r="W931" s="17"/>
    </row>
    <row r="932" spans="8:23">
      <c r="H932" s="17"/>
      <c r="I932" s="17"/>
      <c r="J932" s="17"/>
      <c r="V932" s="17"/>
      <c r="W932" s="17"/>
    </row>
    <row r="933" spans="8:23">
      <c r="H933" s="17"/>
      <c r="I933" s="17"/>
      <c r="J933" s="17"/>
      <c r="V933" s="17"/>
      <c r="W933" s="17"/>
    </row>
    <row r="934" spans="8:23">
      <c r="H934" s="17"/>
      <c r="I934" s="17"/>
      <c r="J934" s="17"/>
      <c r="V934" s="17"/>
      <c r="W934" s="17"/>
    </row>
    <row r="935" spans="8:23">
      <c r="H935" s="17"/>
      <c r="I935" s="17"/>
      <c r="J935" s="17"/>
      <c r="V935" s="17"/>
      <c r="W935" s="17"/>
    </row>
    <row r="936" spans="8:23">
      <c r="H936" s="17"/>
      <c r="I936" s="17"/>
      <c r="J936" s="17"/>
      <c r="V936" s="17"/>
      <c r="W936" s="17"/>
    </row>
    <row r="937" spans="8:23">
      <c r="H937" s="17"/>
      <c r="I937" s="17"/>
      <c r="J937" s="17"/>
      <c r="V937" s="17"/>
      <c r="W937" s="17"/>
    </row>
    <row r="938" spans="8:23">
      <c r="H938" s="17"/>
      <c r="I938" s="17"/>
      <c r="J938" s="17"/>
      <c r="V938" s="17"/>
      <c r="W938" s="17"/>
    </row>
    <row r="939" spans="8:23">
      <c r="H939" s="17"/>
      <c r="I939" s="17"/>
      <c r="J939" s="17"/>
      <c r="V939" s="17"/>
      <c r="W939" s="17"/>
    </row>
    <row r="940" spans="8:23">
      <c r="H940" s="17"/>
      <c r="I940" s="17"/>
      <c r="J940" s="17"/>
      <c r="V940" s="17"/>
      <c r="W940" s="17"/>
    </row>
    <row r="941" spans="8:23">
      <c r="H941" s="17"/>
      <c r="I941" s="17"/>
      <c r="J941" s="17"/>
      <c r="V941" s="17"/>
      <c r="W941" s="17"/>
    </row>
    <row r="942" spans="8:23">
      <c r="H942" s="17"/>
      <c r="I942" s="17"/>
      <c r="J942" s="17"/>
      <c r="V942" s="17"/>
      <c r="W942" s="17"/>
    </row>
    <row r="943" spans="8:23">
      <c r="H943" s="17"/>
      <c r="I943" s="17"/>
      <c r="J943" s="17"/>
      <c r="V943" s="17"/>
      <c r="W943" s="17"/>
    </row>
    <row r="944" spans="8:23">
      <c r="H944" s="17"/>
      <c r="I944" s="17"/>
      <c r="J944" s="17"/>
      <c r="V944" s="17"/>
      <c r="W944" s="17"/>
    </row>
    <row r="945" spans="8:23">
      <c r="H945" s="17"/>
      <c r="I945" s="17"/>
      <c r="J945" s="17"/>
      <c r="V945" s="17"/>
      <c r="W945" s="17"/>
    </row>
    <row r="946" spans="8:23">
      <c r="H946" s="17"/>
      <c r="I946" s="17"/>
      <c r="J946" s="17"/>
      <c r="V946" s="17"/>
      <c r="W946" s="17"/>
    </row>
    <row r="947" spans="8:23">
      <c r="H947" s="17"/>
      <c r="I947" s="17"/>
      <c r="J947" s="17"/>
      <c r="V947" s="17"/>
      <c r="W947" s="17"/>
    </row>
    <row r="948" spans="8:23">
      <c r="H948" s="17"/>
      <c r="I948" s="17"/>
      <c r="J948" s="17"/>
      <c r="V948" s="17"/>
      <c r="W948" s="17"/>
    </row>
    <row r="949" spans="8:23">
      <c r="H949" s="17"/>
      <c r="I949" s="17"/>
      <c r="J949" s="17"/>
      <c r="V949" s="17"/>
      <c r="W949" s="17"/>
    </row>
    <row r="950" spans="8:23">
      <c r="H950" s="17"/>
      <c r="I950" s="17"/>
      <c r="J950" s="17"/>
      <c r="V950" s="17"/>
      <c r="W950" s="17"/>
    </row>
    <row r="951" spans="8:23">
      <c r="H951" s="17"/>
      <c r="I951" s="17"/>
      <c r="J951" s="17"/>
      <c r="V951" s="17"/>
      <c r="W951" s="17"/>
    </row>
    <row r="952" spans="8:23">
      <c r="H952" s="17"/>
      <c r="I952" s="17"/>
      <c r="J952" s="17"/>
      <c r="V952" s="17"/>
      <c r="W952" s="17"/>
    </row>
    <row r="953" spans="8:23">
      <c r="H953" s="17"/>
      <c r="I953" s="17"/>
      <c r="J953" s="17"/>
      <c r="V953" s="17"/>
      <c r="W953" s="17"/>
    </row>
    <row r="954" spans="8:23">
      <c r="H954" s="17"/>
      <c r="I954" s="17"/>
      <c r="J954" s="17"/>
      <c r="V954" s="17"/>
      <c r="W954" s="17"/>
    </row>
    <row r="955" spans="8:23">
      <c r="H955" s="17"/>
      <c r="I955" s="17"/>
      <c r="J955" s="17"/>
      <c r="V955" s="17"/>
      <c r="W955" s="17"/>
    </row>
    <row r="956" spans="8:23">
      <c r="H956" s="17"/>
      <c r="I956" s="17"/>
      <c r="J956" s="17"/>
      <c r="V956" s="17"/>
      <c r="W956" s="17"/>
    </row>
    <row r="957" spans="8:23">
      <c r="H957" s="17"/>
      <c r="I957" s="17"/>
      <c r="J957" s="17"/>
      <c r="V957" s="17"/>
      <c r="W957" s="17"/>
    </row>
    <row r="958" spans="8:23">
      <c r="H958" s="17"/>
      <c r="I958" s="17"/>
      <c r="J958" s="17"/>
      <c r="V958" s="17"/>
      <c r="W958" s="17"/>
    </row>
    <row r="959" spans="8:23">
      <c r="H959" s="17"/>
      <c r="I959" s="17"/>
      <c r="J959" s="17"/>
      <c r="V959" s="17"/>
      <c r="W959" s="17"/>
    </row>
    <row r="960" spans="8:23">
      <c r="H960" s="17"/>
      <c r="I960" s="17"/>
      <c r="J960" s="17"/>
      <c r="V960" s="17"/>
      <c r="W960" s="17"/>
    </row>
    <row r="961" spans="8:23">
      <c r="H961" s="17"/>
      <c r="I961" s="17"/>
      <c r="J961" s="17"/>
      <c r="V961" s="17"/>
      <c r="W961" s="17"/>
    </row>
    <row r="962" spans="8:23">
      <c r="H962" s="17"/>
      <c r="I962" s="17"/>
      <c r="J962" s="17"/>
      <c r="V962" s="17"/>
      <c r="W962" s="17"/>
    </row>
    <row r="963" spans="8:23">
      <c r="H963" s="17"/>
      <c r="I963" s="17"/>
      <c r="J963" s="17"/>
      <c r="V963" s="17"/>
      <c r="W963" s="17"/>
    </row>
    <row r="964" spans="8:23">
      <c r="H964" s="17"/>
      <c r="I964" s="17"/>
      <c r="J964" s="17"/>
      <c r="V964" s="17"/>
      <c r="W964" s="17"/>
    </row>
    <row r="965" spans="8:23">
      <c r="H965" s="17"/>
      <c r="I965" s="17"/>
      <c r="J965" s="17"/>
      <c r="V965" s="17"/>
      <c r="W965" s="17"/>
    </row>
    <row r="966" spans="8:23">
      <c r="H966" s="17"/>
      <c r="I966" s="17"/>
      <c r="J966" s="17"/>
      <c r="V966" s="17"/>
      <c r="W966" s="17"/>
    </row>
    <row r="967" spans="8:23">
      <c r="H967" s="17"/>
      <c r="I967" s="17"/>
      <c r="J967" s="17"/>
      <c r="V967" s="17"/>
      <c r="W967" s="17"/>
    </row>
    <row r="968" spans="8:23">
      <c r="H968" s="17"/>
      <c r="I968" s="17"/>
      <c r="J968" s="17"/>
      <c r="V968" s="17"/>
      <c r="W968" s="17"/>
    </row>
    <row r="969" spans="8:23">
      <c r="H969" s="17"/>
      <c r="I969" s="17"/>
      <c r="J969" s="17"/>
      <c r="V969" s="17"/>
      <c r="W969" s="17"/>
    </row>
    <row r="970" spans="8:23">
      <c r="H970" s="17"/>
      <c r="I970" s="17"/>
      <c r="J970" s="17"/>
      <c r="V970" s="17"/>
      <c r="W970" s="17"/>
    </row>
    <row r="971" spans="8:23">
      <c r="H971" s="17"/>
      <c r="I971" s="17"/>
      <c r="J971" s="17"/>
      <c r="V971" s="17"/>
      <c r="W971" s="17"/>
    </row>
    <row r="972" spans="8:23">
      <c r="H972" s="17"/>
      <c r="I972" s="17"/>
      <c r="J972" s="17"/>
      <c r="V972" s="17"/>
      <c r="W972" s="17"/>
    </row>
    <row r="973" spans="8:23">
      <c r="H973" s="17"/>
      <c r="I973" s="17"/>
      <c r="J973" s="17"/>
      <c r="V973" s="17"/>
      <c r="W973" s="17"/>
    </row>
    <row r="974" spans="8:23">
      <c r="H974" s="17"/>
      <c r="I974" s="17"/>
      <c r="J974" s="17"/>
      <c r="V974" s="17"/>
      <c r="W974" s="17"/>
    </row>
    <row r="975" spans="8:23">
      <c r="H975" s="17"/>
      <c r="I975" s="17"/>
      <c r="J975" s="17"/>
      <c r="V975" s="17"/>
      <c r="W975" s="17"/>
    </row>
    <row r="976" spans="8:23">
      <c r="H976" s="17"/>
      <c r="I976" s="17"/>
      <c r="J976" s="17"/>
      <c r="V976" s="17"/>
      <c r="W976" s="17"/>
    </row>
    <row r="977" spans="8:23">
      <c r="H977" s="17"/>
      <c r="I977" s="17"/>
      <c r="J977" s="17"/>
      <c r="V977" s="17"/>
      <c r="W977" s="17"/>
    </row>
    <row r="978" spans="8:23">
      <c r="H978" s="17"/>
      <c r="I978" s="17"/>
      <c r="J978" s="17"/>
      <c r="V978" s="17"/>
      <c r="W978" s="17"/>
    </row>
    <row r="979" spans="8:23">
      <c r="H979" s="17"/>
      <c r="I979" s="17"/>
      <c r="J979" s="17"/>
      <c r="V979" s="17"/>
      <c r="W979" s="17"/>
    </row>
    <row r="980" spans="8:23">
      <c r="H980" s="17"/>
      <c r="I980" s="17"/>
      <c r="J980" s="17"/>
      <c r="V980" s="17"/>
      <c r="W980" s="17"/>
    </row>
    <row r="981" spans="8:23">
      <c r="H981" s="17"/>
      <c r="I981" s="17"/>
      <c r="J981" s="17"/>
      <c r="V981" s="17"/>
      <c r="W981" s="17"/>
    </row>
    <row r="982" spans="8:23">
      <c r="H982" s="17"/>
      <c r="I982" s="17"/>
      <c r="J982" s="17"/>
      <c r="V982" s="17"/>
      <c r="W982" s="17"/>
    </row>
    <row r="983" spans="8:23">
      <c r="H983" s="17"/>
      <c r="I983" s="17"/>
      <c r="J983" s="17"/>
      <c r="V983" s="17"/>
      <c r="W983" s="17"/>
    </row>
    <row r="984" spans="8:23">
      <c r="H984" s="17"/>
      <c r="I984" s="17"/>
      <c r="J984" s="17"/>
      <c r="V984" s="17"/>
      <c r="W984" s="17"/>
    </row>
    <row r="985" spans="8:23">
      <c r="H985" s="17"/>
      <c r="I985" s="17"/>
      <c r="J985" s="17"/>
      <c r="V985" s="17"/>
      <c r="W985" s="17"/>
    </row>
    <row r="986" spans="8:23">
      <c r="H986" s="17"/>
      <c r="I986" s="17"/>
      <c r="J986" s="17"/>
      <c r="V986" s="17"/>
      <c r="W986" s="17"/>
    </row>
    <row r="987" spans="8:23">
      <c r="H987" s="17"/>
      <c r="I987" s="17"/>
      <c r="J987" s="17"/>
      <c r="V987" s="17"/>
      <c r="W987" s="17"/>
    </row>
    <row r="988" spans="8:23">
      <c r="H988" s="17"/>
      <c r="I988" s="17"/>
      <c r="J988" s="17"/>
      <c r="V988" s="17"/>
      <c r="W988" s="17"/>
    </row>
    <row r="989" spans="8:23">
      <c r="H989" s="17"/>
      <c r="I989" s="17"/>
      <c r="J989" s="17"/>
      <c r="V989" s="17"/>
      <c r="W989" s="17"/>
    </row>
    <row r="990" spans="8:23">
      <c r="H990" s="17"/>
      <c r="I990" s="17"/>
      <c r="J990" s="17"/>
      <c r="V990" s="17"/>
      <c r="W990" s="17"/>
    </row>
    <row r="991" spans="8:23">
      <c r="H991" s="17"/>
      <c r="I991" s="17"/>
      <c r="J991" s="17"/>
      <c r="V991" s="17"/>
      <c r="W991" s="17"/>
    </row>
    <row r="992" spans="8:23">
      <c r="H992" s="17"/>
      <c r="I992" s="17"/>
      <c r="J992" s="17"/>
      <c r="V992" s="17"/>
      <c r="W992" s="17"/>
    </row>
    <row r="993" spans="8:23">
      <c r="H993" s="17"/>
      <c r="I993" s="17"/>
      <c r="J993" s="17"/>
      <c r="V993" s="17"/>
      <c r="W993" s="17"/>
    </row>
    <row r="994" spans="8:23">
      <c r="H994" s="17"/>
      <c r="I994" s="17"/>
      <c r="J994" s="17"/>
      <c r="V994" s="17"/>
      <c r="W994" s="17"/>
    </row>
    <row r="995" spans="8:23">
      <c r="H995" s="17"/>
      <c r="I995" s="17"/>
      <c r="J995" s="17"/>
      <c r="V995" s="17"/>
      <c r="W995" s="17"/>
    </row>
    <row r="996" spans="8:23">
      <c r="H996" s="17"/>
      <c r="I996" s="17"/>
      <c r="J996" s="17"/>
      <c r="V996" s="17"/>
      <c r="W996" s="17"/>
    </row>
    <row r="997" spans="8:23">
      <c r="H997" s="17"/>
      <c r="I997" s="17"/>
      <c r="J997" s="17"/>
      <c r="V997" s="17"/>
      <c r="W997" s="17"/>
    </row>
    <row r="998" spans="8:23">
      <c r="H998" s="17"/>
      <c r="I998" s="17"/>
      <c r="J998" s="17"/>
      <c r="V998" s="17"/>
      <c r="W998" s="17"/>
    </row>
    <row r="999" spans="8:23">
      <c r="H999" s="17"/>
      <c r="I999" s="17"/>
      <c r="J999" s="17"/>
      <c r="V999" s="17"/>
      <c r="W999" s="17"/>
    </row>
    <row r="1000" spans="8:23">
      <c r="H1000" s="17"/>
      <c r="I1000" s="17"/>
      <c r="J1000" s="17"/>
      <c r="V1000" s="17"/>
      <c r="W1000" s="17"/>
    </row>
    <row r="1001" spans="8:23">
      <c r="H1001" s="17"/>
      <c r="I1001" s="17"/>
      <c r="J1001" s="17"/>
      <c r="V1001" s="17"/>
      <c r="W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L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5703125" defaultRowHeight="15.75" customHeight="1"/>
  <cols>
    <col min="2" max="2" width="38.42578125" customWidth="1"/>
    <col min="4" max="11" width="12.5703125" hidden="1"/>
    <col min="12" max="12" width="9.5703125" hidden="1" customWidth="1"/>
    <col min="13" max="13" width="12.5703125" hidden="1"/>
    <col min="14" max="14" width="9.42578125" customWidth="1"/>
    <col min="17" max="17" width="8.7109375" customWidth="1"/>
    <col min="18" max="19" width="10" customWidth="1"/>
    <col min="20" max="20" width="11.140625" customWidth="1"/>
    <col min="21" max="21" width="8.5703125" customWidth="1"/>
    <col min="25" max="64" width="12.5703125" hidden="1"/>
  </cols>
  <sheetData>
    <row r="1" spans="1:64">
      <c r="I1" s="10"/>
      <c r="J1" s="10">
        <f t="shared" ref="J1:K1" si="0">SUM(J3:J295)</f>
        <v>1824219.863099999</v>
      </c>
      <c r="K1" s="32">
        <f t="shared" si="0"/>
        <v>2090</v>
      </c>
      <c r="L1" s="33"/>
      <c r="N1" s="16">
        <f>SUM(N3:N262)</f>
        <v>657</v>
      </c>
      <c r="Q1" s="16">
        <f>SUM(Q3:Q262)</f>
        <v>820</v>
      </c>
      <c r="U1" s="16">
        <f>SUM(U3:U262)</f>
        <v>613</v>
      </c>
      <c r="V1" s="34">
        <f>X1/W1</f>
        <v>0.75327484262554778</v>
      </c>
      <c r="W1" s="17">
        <f t="shared" ref="W1:X1" si="1">SUM(W3:W295)</f>
        <v>9889946.9999999963</v>
      </c>
      <c r="X1" s="17">
        <f t="shared" si="1"/>
        <v>7449848.2700000061</v>
      </c>
    </row>
    <row r="2" spans="1:6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3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 t="s">
        <v>14</v>
      </c>
      <c r="P2" s="8" t="s">
        <v>15</v>
      </c>
      <c r="Q2" s="5" t="s">
        <v>16</v>
      </c>
      <c r="R2" s="8"/>
      <c r="S2" s="8" t="s">
        <v>17</v>
      </c>
      <c r="T2" s="8" t="s">
        <v>18</v>
      </c>
      <c r="U2" s="5" t="s">
        <v>19</v>
      </c>
      <c r="V2" s="8" t="s">
        <v>20</v>
      </c>
      <c r="W2" s="9" t="s">
        <v>21</v>
      </c>
      <c r="X2" s="9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</row>
    <row r="3" spans="1:64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1">
        <v>84.88</v>
      </c>
      <c r="I3" s="3">
        <v>1358.08</v>
      </c>
      <c r="J3" s="10">
        <f t="shared" ref="J3:J270" si="2">I3*K3</f>
        <v>81484.799999999988</v>
      </c>
      <c r="K3" s="11">
        <f t="shared" ref="K3:K270" si="3">SUM(N3+Q3+U3)</f>
        <v>60</v>
      </c>
      <c r="L3" s="1">
        <v>103.94</v>
      </c>
      <c r="M3" s="1">
        <v>41.81</v>
      </c>
      <c r="N3" s="26">
        <v>40</v>
      </c>
      <c r="O3" s="1">
        <v>246.88</v>
      </c>
      <c r="P3" s="1">
        <v>151.69</v>
      </c>
      <c r="Q3" s="5">
        <v>0</v>
      </c>
      <c r="R3" s="1"/>
      <c r="S3" s="1">
        <v>136.81</v>
      </c>
      <c r="T3" s="1">
        <v>82.62</v>
      </c>
      <c r="U3" s="5">
        <v>20</v>
      </c>
      <c r="V3" s="1">
        <v>0</v>
      </c>
      <c r="W3" s="12">
        <v>662233.76</v>
      </c>
      <c r="X3" s="2">
        <v>374999.84</v>
      </c>
      <c r="Y3" s="1">
        <v>576</v>
      </c>
      <c r="Z3" s="1">
        <v>402</v>
      </c>
      <c r="AA3" s="1">
        <v>582</v>
      </c>
      <c r="AB3" s="1">
        <v>608</v>
      </c>
      <c r="AC3" s="1">
        <v>669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1115</v>
      </c>
      <c r="AT3" s="1">
        <v>798</v>
      </c>
      <c r="AU3" s="1">
        <v>1144</v>
      </c>
      <c r="AV3" s="1">
        <v>1168</v>
      </c>
      <c r="AW3" s="1">
        <v>2195</v>
      </c>
      <c r="AX3" s="1">
        <v>229</v>
      </c>
      <c r="AY3" s="1">
        <v>199</v>
      </c>
      <c r="AZ3" s="1">
        <v>270</v>
      </c>
      <c r="BA3" s="1">
        <v>219</v>
      </c>
      <c r="BB3" s="1">
        <v>232</v>
      </c>
      <c r="BC3" s="1">
        <v>736</v>
      </c>
      <c r="BD3" s="1">
        <v>483</v>
      </c>
      <c r="BE3" s="1">
        <v>753</v>
      </c>
      <c r="BF3" s="1">
        <v>917</v>
      </c>
      <c r="BG3" s="1">
        <v>1322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1">
        <v>71.84</v>
      </c>
      <c r="I4" s="3">
        <v>1436.8</v>
      </c>
      <c r="J4" s="10">
        <f t="shared" si="2"/>
        <v>0</v>
      </c>
      <c r="K4" s="11">
        <f t="shared" si="3"/>
        <v>0</v>
      </c>
      <c r="L4" s="1">
        <v>108.75</v>
      </c>
      <c r="M4" s="1">
        <v>161.6</v>
      </c>
      <c r="N4" s="16">
        <f>MAX(0,(TRUNC((L4*0.75)-M4)))</f>
        <v>0</v>
      </c>
      <c r="O4" s="1">
        <v>204.55</v>
      </c>
      <c r="P4" s="1">
        <v>181.2</v>
      </c>
      <c r="Q4" s="5">
        <v>0</v>
      </c>
      <c r="R4" s="1"/>
      <c r="S4" s="1">
        <v>138.07</v>
      </c>
      <c r="T4" s="1">
        <v>119.3</v>
      </c>
      <c r="U4" s="16">
        <f>MAX(0,(TRUNC((S4*0.75)-T4)))</f>
        <v>0</v>
      </c>
      <c r="V4" s="1">
        <v>0</v>
      </c>
      <c r="W4" s="12">
        <v>648535.6</v>
      </c>
      <c r="X4" s="2">
        <v>663945.28</v>
      </c>
      <c r="Y4" s="1">
        <v>710</v>
      </c>
      <c r="Z4" s="1">
        <v>548</v>
      </c>
      <c r="AA4" s="1">
        <v>900</v>
      </c>
      <c r="AB4" s="1">
        <v>582</v>
      </c>
      <c r="AC4" s="1">
        <v>3232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1146</v>
      </c>
      <c r="AT4" s="1">
        <v>816</v>
      </c>
      <c r="AU4" s="1">
        <v>1332</v>
      </c>
      <c r="AV4" s="1">
        <v>1362</v>
      </c>
      <c r="AW4" s="1">
        <v>3117</v>
      </c>
      <c r="AX4" s="1">
        <v>164</v>
      </c>
      <c r="AY4" s="1">
        <v>155</v>
      </c>
      <c r="AZ4" s="1">
        <v>181</v>
      </c>
      <c r="BA4" s="1">
        <v>203</v>
      </c>
      <c r="BB4" s="1">
        <v>507</v>
      </c>
      <c r="BC4" s="1">
        <v>810</v>
      </c>
      <c r="BD4" s="1">
        <v>864</v>
      </c>
      <c r="BE4" s="1">
        <v>1014</v>
      </c>
      <c r="BF4" s="1">
        <v>1011</v>
      </c>
      <c r="BG4" s="1">
        <v>2386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1">
        <v>49.06</v>
      </c>
      <c r="I5" s="3">
        <v>735.9</v>
      </c>
      <c r="J5" s="10">
        <f t="shared" si="2"/>
        <v>132462</v>
      </c>
      <c r="K5" s="11">
        <f t="shared" si="3"/>
        <v>180</v>
      </c>
      <c r="L5" s="1">
        <v>202.27</v>
      </c>
      <c r="M5" s="1">
        <v>127.6</v>
      </c>
      <c r="N5" s="26">
        <v>30</v>
      </c>
      <c r="O5" s="1">
        <v>270.07</v>
      </c>
      <c r="P5" s="1">
        <v>87.73</v>
      </c>
      <c r="Q5" s="5">
        <v>100</v>
      </c>
      <c r="R5" s="1"/>
      <c r="S5" s="1">
        <v>151.80000000000001</v>
      </c>
      <c r="T5" s="1">
        <v>81</v>
      </c>
      <c r="U5" s="5">
        <v>50</v>
      </c>
      <c r="V5" s="1">
        <v>0</v>
      </c>
      <c r="W5" s="12">
        <v>459299.72</v>
      </c>
      <c r="X5" s="2">
        <v>167245.54</v>
      </c>
      <c r="Y5" s="1">
        <v>1161</v>
      </c>
      <c r="Z5" s="1">
        <v>763</v>
      </c>
      <c r="AA5" s="1">
        <v>831</v>
      </c>
      <c r="AB5" s="1">
        <v>1321</v>
      </c>
      <c r="AC5" s="1">
        <v>1914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1241</v>
      </c>
      <c r="AT5" s="1">
        <v>746</v>
      </c>
      <c r="AU5" s="1">
        <v>1080</v>
      </c>
      <c r="AV5" s="1">
        <v>1630</v>
      </c>
      <c r="AW5" s="1">
        <v>1179</v>
      </c>
      <c r="AX5" s="1">
        <v>165</v>
      </c>
      <c r="AY5" s="1">
        <v>133</v>
      </c>
      <c r="AZ5" s="1">
        <v>213</v>
      </c>
      <c r="BA5" s="1">
        <v>195</v>
      </c>
      <c r="BB5" s="1">
        <v>137</v>
      </c>
      <c r="BC5" s="1">
        <v>851</v>
      </c>
      <c r="BD5" s="1">
        <v>658</v>
      </c>
      <c r="BE5" s="1">
        <v>784</v>
      </c>
      <c r="BF5" s="1">
        <v>626</v>
      </c>
      <c r="BG5" s="1">
        <v>179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1">
        <v>73.62</v>
      </c>
      <c r="I6" s="3">
        <v>883.44</v>
      </c>
      <c r="J6" s="10">
        <f t="shared" si="2"/>
        <v>0</v>
      </c>
      <c r="K6" s="11">
        <f t="shared" si="3"/>
        <v>0</v>
      </c>
      <c r="L6" s="1">
        <v>120.46</v>
      </c>
      <c r="M6" s="1">
        <v>135.41999999999999</v>
      </c>
      <c r="N6" s="16">
        <f>MAX(0,(TRUNC((L6*0.75)-M6)))</f>
        <v>0</v>
      </c>
      <c r="O6" s="1">
        <v>187.92</v>
      </c>
      <c r="P6" s="1">
        <v>71.67</v>
      </c>
      <c r="Q6" s="5"/>
      <c r="R6" s="1" t="s">
        <v>376</v>
      </c>
      <c r="S6" s="1">
        <v>146.04</v>
      </c>
      <c r="T6" s="1">
        <v>205.92</v>
      </c>
      <c r="U6" s="16">
        <f t="shared" ref="U6:U7" si="4">MAX(0,(TRUNC((S6*0.75)-T6)))</f>
        <v>0</v>
      </c>
      <c r="V6" s="1">
        <v>0</v>
      </c>
      <c r="W6" s="12">
        <v>401449.86</v>
      </c>
      <c r="X6" s="2">
        <v>364860.72</v>
      </c>
      <c r="Y6" s="1">
        <v>427</v>
      </c>
      <c r="Z6" s="1">
        <v>339</v>
      </c>
      <c r="AA6" s="1">
        <v>592</v>
      </c>
      <c r="AB6" s="1">
        <v>514</v>
      </c>
      <c r="AC6" s="1">
        <v>1625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537</v>
      </c>
      <c r="AT6" s="1">
        <v>570</v>
      </c>
      <c r="AU6" s="1">
        <v>687</v>
      </c>
      <c r="AV6" s="1">
        <v>636</v>
      </c>
      <c r="AW6" s="1">
        <v>748</v>
      </c>
      <c r="AX6" s="1">
        <v>117</v>
      </c>
      <c r="AY6" s="1">
        <v>85</v>
      </c>
      <c r="AZ6" s="1">
        <v>198</v>
      </c>
      <c r="BA6" s="1">
        <v>141</v>
      </c>
      <c r="BB6" s="1">
        <v>112</v>
      </c>
      <c r="BC6" s="1">
        <v>447</v>
      </c>
      <c r="BD6" s="1">
        <v>469</v>
      </c>
      <c r="BE6" s="1">
        <v>687</v>
      </c>
      <c r="BF6" s="1">
        <v>768</v>
      </c>
      <c r="BG6" s="1">
        <v>2471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>
        <v>70019</v>
      </c>
      <c r="B7" s="1" t="s">
        <v>85</v>
      </c>
      <c r="C7" s="1">
        <v>20</v>
      </c>
      <c r="D7" s="1">
        <v>285</v>
      </c>
      <c r="E7" s="1" t="s">
        <v>64</v>
      </c>
      <c r="F7" s="1">
        <v>562</v>
      </c>
      <c r="G7" s="1" t="s">
        <v>65</v>
      </c>
      <c r="H7" s="1">
        <v>68.760000000000005</v>
      </c>
      <c r="I7" s="3">
        <v>1375.2</v>
      </c>
      <c r="J7" s="10">
        <f t="shared" si="2"/>
        <v>41256</v>
      </c>
      <c r="K7" s="11">
        <f t="shared" si="3"/>
        <v>30</v>
      </c>
      <c r="L7" s="1">
        <v>63.62</v>
      </c>
      <c r="M7" s="1">
        <v>36.1</v>
      </c>
      <c r="N7" s="21">
        <v>10</v>
      </c>
      <c r="O7" s="1">
        <v>115.02</v>
      </c>
      <c r="P7" s="1">
        <v>64.45</v>
      </c>
      <c r="Q7" s="5">
        <v>20</v>
      </c>
      <c r="R7" s="1"/>
      <c r="S7" s="1">
        <v>64.75</v>
      </c>
      <c r="T7" s="1">
        <v>59.25</v>
      </c>
      <c r="U7" s="16">
        <f t="shared" si="4"/>
        <v>0</v>
      </c>
      <c r="V7" s="1">
        <v>0</v>
      </c>
      <c r="W7" s="12">
        <v>334723.68</v>
      </c>
      <c r="X7" s="2">
        <v>219756.96</v>
      </c>
      <c r="Y7" s="1">
        <v>333</v>
      </c>
      <c r="Z7" s="1">
        <v>226</v>
      </c>
      <c r="AA7" s="1">
        <v>588</v>
      </c>
      <c r="AB7" s="1">
        <v>477</v>
      </c>
      <c r="AC7" s="1">
        <v>722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582</v>
      </c>
      <c r="AT7" s="1">
        <v>328</v>
      </c>
      <c r="AU7" s="1">
        <v>973</v>
      </c>
      <c r="AV7" s="1">
        <v>596</v>
      </c>
      <c r="AW7" s="1">
        <v>1253</v>
      </c>
      <c r="AX7" s="1">
        <v>65</v>
      </c>
      <c r="AY7" s="1">
        <v>33</v>
      </c>
      <c r="AZ7" s="1">
        <v>137</v>
      </c>
      <c r="BA7" s="1">
        <v>130</v>
      </c>
      <c r="BB7" s="1">
        <v>36</v>
      </c>
      <c r="BC7" s="1">
        <v>286</v>
      </c>
      <c r="BD7" s="1">
        <v>230</v>
      </c>
      <c r="BE7" s="1">
        <v>630</v>
      </c>
      <c r="BF7" s="1">
        <v>528</v>
      </c>
      <c r="BG7" s="1">
        <v>1185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>
        <v>70031</v>
      </c>
      <c r="B8" s="1" t="s">
        <v>90</v>
      </c>
      <c r="C8" s="1">
        <v>20</v>
      </c>
      <c r="D8" s="1">
        <v>285</v>
      </c>
      <c r="E8" s="1" t="s">
        <v>64</v>
      </c>
      <c r="F8" s="1">
        <v>558</v>
      </c>
      <c r="G8" s="1" t="s">
        <v>67</v>
      </c>
      <c r="H8" s="1">
        <v>86.35</v>
      </c>
      <c r="I8" s="3">
        <v>1727</v>
      </c>
      <c r="J8" s="10">
        <f t="shared" si="2"/>
        <v>34540</v>
      </c>
      <c r="K8" s="11">
        <f t="shared" si="3"/>
        <v>20</v>
      </c>
      <c r="L8" s="1">
        <v>66.22</v>
      </c>
      <c r="M8" s="1">
        <v>58.85</v>
      </c>
      <c r="N8" s="16">
        <f t="shared" ref="N8:N10" si="5">MAX(0,(TRUNC((L8*0.75)-M8)))</f>
        <v>0</v>
      </c>
      <c r="O8" s="1">
        <v>47.9</v>
      </c>
      <c r="P8" s="1">
        <v>38.85</v>
      </c>
      <c r="Q8" s="5">
        <v>0</v>
      </c>
      <c r="R8" s="1"/>
      <c r="S8" s="1">
        <v>61.02</v>
      </c>
      <c r="T8" s="1">
        <v>25.8</v>
      </c>
      <c r="U8" s="5">
        <v>20</v>
      </c>
      <c r="V8" s="1">
        <v>0</v>
      </c>
      <c r="W8" s="12">
        <v>302484.05</v>
      </c>
      <c r="X8" s="2">
        <v>213284.5</v>
      </c>
      <c r="Y8" s="1">
        <v>396</v>
      </c>
      <c r="Z8" s="1">
        <v>280</v>
      </c>
      <c r="AA8" s="1">
        <v>524</v>
      </c>
      <c r="AB8" s="1">
        <v>529</v>
      </c>
      <c r="AC8" s="1">
        <v>1177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256</v>
      </c>
      <c r="AT8" s="1">
        <v>153</v>
      </c>
      <c r="AU8" s="1">
        <v>279</v>
      </c>
      <c r="AV8" s="1">
        <v>569</v>
      </c>
      <c r="AW8" s="1">
        <v>675</v>
      </c>
      <c r="AX8" s="1">
        <v>18</v>
      </c>
      <c r="AY8" s="1">
        <v>23</v>
      </c>
      <c r="AZ8" s="1">
        <v>19</v>
      </c>
      <c r="BA8" s="1">
        <v>27</v>
      </c>
      <c r="BB8" s="1">
        <v>102</v>
      </c>
      <c r="BC8" s="1">
        <v>286</v>
      </c>
      <c r="BD8" s="1">
        <v>338</v>
      </c>
      <c r="BE8" s="1">
        <v>536</v>
      </c>
      <c r="BF8" s="1">
        <v>459</v>
      </c>
      <c r="BG8" s="1">
        <v>516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>
        <v>70034</v>
      </c>
      <c r="B9" s="1" t="s">
        <v>99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1">
        <v>55.92</v>
      </c>
      <c r="I9" s="3">
        <v>1342.08</v>
      </c>
      <c r="J9" s="10">
        <f t="shared" si="2"/>
        <v>0</v>
      </c>
      <c r="K9" s="11">
        <f t="shared" si="3"/>
        <v>0</v>
      </c>
      <c r="L9" s="1">
        <v>54.75</v>
      </c>
      <c r="M9" s="1">
        <v>74.83</v>
      </c>
      <c r="N9" s="16">
        <f t="shared" si="5"/>
        <v>0</v>
      </c>
      <c r="O9" s="1">
        <v>74.75</v>
      </c>
      <c r="P9" s="1">
        <v>40.04</v>
      </c>
      <c r="Q9" s="5">
        <v>0</v>
      </c>
      <c r="R9" s="1"/>
      <c r="S9" s="1">
        <v>67.69</v>
      </c>
      <c r="T9" s="1">
        <v>64.790000000000006</v>
      </c>
      <c r="U9" s="16">
        <f t="shared" ref="U9:U10" si="6">MAX(0,(TRUNC((S9*0.75)-T9)))</f>
        <v>0</v>
      </c>
      <c r="V9" s="1">
        <v>0</v>
      </c>
      <c r="W9" s="12">
        <v>264641.40000000002</v>
      </c>
      <c r="X9" s="2">
        <v>241127.04000000001</v>
      </c>
      <c r="Y9" s="1">
        <v>320</v>
      </c>
      <c r="Z9" s="1">
        <v>292</v>
      </c>
      <c r="AA9" s="1">
        <v>559</v>
      </c>
      <c r="AB9" s="1">
        <v>578</v>
      </c>
      <c r="AC9" s="1">
        <v>1796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405</v>
      </c>
      <c r="AT9" s="1">
        <v>250</v>
      </c>
      <c r="AU9" s="1">
        <v>717</v>
      </c>
      <c r="AV9" s="1">
        <v>737</v>
      </c>
      <c r="AW9" s="1">
        <v>856</v>
      </c>
      <c r="AX9" s="1">
        <v>37</v>
      </c>
      <c r="AY9" s="1">
        <v>33</v>
      </c>
      <c r="AZ9" s="1">
        <v>92</v>
      </c>
      <c r="BA9" s="1">
        <v>66</v>
      </c>
      <c r="BB9" s="1">
        <v>105</v>
      </c>
      <c r="BC9" s="1">
        <v>590</v>
      </c>
      <c r="BD9" s="1">
        <v>301</v>
      </c>
      <c r="BE9" s="1">
        <v>660</v>
      </c>
      <c r="BF9" s="1">
        <v>448</v>
      </c>
      <c r="BG9" s="1">
        <v>1555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>
        <v>70028</v>
      </c>
      <c r="B10" s="1" t="s">
        <v>103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1">
        <v>40.9</v>
      </c>
      <c r="I10" s="3">
        <v>981.6</v>
      </c>
      <c r="J10" s="10">
        <f t="shared" si="2"/>
        <v>34356</v>
      </c>
      <c r="K10" s="11">
        <f t="shared" si="3"/>
        <v>35</v>
      </c>
      <c r="L10" s="1">
        <v>79.98</v>
      </c>
      <c r="M10" s="1">
        <v>44.62</v>
      </c>
      <c r="N10" s="28">
        <f t="shared" si="5"/>
        <v>15</v>
      </c>
      <c r="O10" s="1">
        <v>92.25</v>
      </c>
      <c r="P10" s="1">
        <v>42.96</v>
      </c>
      <c r="Q10" s="5">
        <v>20</v>
      </c>
      <c r="R10" s="1"/>
      <c r="S10" s="1">
        <v>65.42</v>
      </c>
      <c r="T10" s="1">
        <v>62.96</v>
      </c>
      <c r="U10" s="16">
        <f t="shared" si="6"/>
        <v>0</v>
      </c>
      <c r="V10" s="1">
        <v>0</v>
      </c>
      <c r="W10" s="12">
        <v>233273.15</v>
      </c>
      <c r="X10" s="2">
        <v>147771.70000000001</v>
      </c>
      <c r="Y10" s="1">
        <v>553</v>
      </c>
      <c r="Z10" s="1">
        <v>457</v>
      </c>
      <c r="AA10" s="1">
        <v>690</v>
      </c>
      <c r="AB10" s="1">
        <v>896</v>
      </c>
      <c r="AC10" s="1">
        <v>1071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684</v>
      </c>
      <c r="AT10" s="1">
        <v>420</v>
      </c>
      <c r="AU10" s="1">
        <v>621</v>
      </c>
      <c r="AV10" s="1">
        <v>897</v>
      </c>
      <c r="AW10" s="1">
        <v>823</v>
      </c>
      <c r="AX10" s="1">
        <v>69</v>
      </c>
      <c r="AY10" s="1">
        <v>48</v>
      </c>
      <c r="AZ10" s="1">
        <v>110</v>
      </c>
      <c r="BA10" s="1">
        <v>95</v>
      </c>
      <c r="BB10" s="1">
        <v>208</v>
      </c>
      <c r="BC10" s="1">
        <v>346</v>
      </c>
      <c r="BD10" s="1">
        <v>460</v>
      </c>
      <c r="BE10" s="1">
        <v>543</v>
      </c>
      <c r="BF10" s="1">
        <v>902</v>
      </c>
      <c r="BG10" s="1">
        <v>1511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1">
        <v>70150</v>
      </c>
      <c r="B11" s="1" t="s">
        <v>118</v>
      </c>
      <c r="C11" s="1">
        <v>20</v>
      </c>
      <c r="D11" s="1">
        <v>285</v>
      </c>
      <c r="E11" s="1" t="s">
        <v>64</v>
      </c>
      <c r="F11" s="1">
        <v>558</v>
      </c>
      <c r="G11" s="1" t="s">
        <v>67</v>
      </c>
      <c r="H11" s="1">
        <v>77.58</v>
      </c>
      <c r="I11" s="3">
        <v>1551.6</v>
      </c>
      <c r="J11" s="10">
        <f t="shared" si="2"/>
        <v>62064</v>
      </c>
      <c r="K11" s="11">
        <f t="shared" si="3"/>
        <v>40</v>
      </c>
      <c r="L11" s="1">
        <v>43.5</v>
      </c>
      <c r="M11" s="1">
        <v>19.899999999999999</v>
      </c>
      <c r="N11" s="20">
        <v>15</v>
      </c>
      <c r="O11" s="1">
        <v>45</v>
      </c>
      <c r="P11" s="1">
        <v>17.350000000000001</v>
      </c>
      <c r="Q11" s="5">
        <v>15</v>
      </c>
      <c r="R11" s="1"/>
      <c r="S11" s="1">
        <v>55.05</v>
      </c>
      <c r="T11" s="1">
        <v>39.950000000000003</v>
      </c>
      <c r="U11" s="5">
        <v>10</v>
      </c>
      <c r="V11" s="1">
        <v>0</v>
      </c>
      <c r="W11" s="12">
        <v>222732.18</v>
      </c>
      <c r="X11" s="2">
        <v>119783.52</v>
      </c>
      <c r="Y11" s="1">
        <v>248</v>
      </c>
      <c r="Z11" s="1">
        <v>266</v>
      </c>
      <c r="AA11" s="1">
        <v>331</v>
      </c>
      <c r="AB11" s="1">
        <v>316</v>
      </c>
      <c r="AC11" s="1">
        <v>398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233</v>
      </c>
      <c r="AT11" s="1">
        <v>165</v>
      </c>
      <c r="AU11" s="1">
        <v>318</v>
      </c>
      <c r="AV11" s="1">
        <v>397</v>
      </c>
      <c r="AW11" s="1">
        <v>302</v>
      </c>
      <c r="AX11" s="1">
        <v>15</v>
      </c>
      <c r="AY11" s="1">
        <v>18</v>
      </c>
      <c r="AZ11" s="1">
        <v>32</v>
      </c>
      <c r="BA11" s="1">
        <v>24</v>
      </c>
      <c r="BB11" s="1">
        <v>45</v>
      </c>
      <c r="BC11" s="1">
        <v>341</v>
      </c>
      <c r="BD11" s="1">
        <v>272</v>
      </c>
      <c r="BE11" s="1">
        <v>398</v>
      </c>
      <c r="BF11" s="1">
        <v>452</v>
      </c>
      <c r="BG11" s="1">
        <v>799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s="1">
        <v>70103</v>
      </c>
      <c r="B12" s="1" t="s">
        <v>112</v>
      </c>
      <c r="C12" s="1">
        <v>18</v>
      </c>
      <c r="D12" s="1">
        <v>285</v>
      </c>
      <c r="E12" s="1" t="s">
        <v>64</v>
      </c>
      <c r="F12" s="1">
        <v>567</v>
      </c>
      <c r="G12" s="1" t="s">
        <v>74</v>
      </c>
      <c r="H12" s="1">
        <v>50.87</v>
      </c>
      <c r="I12" s="3">
        <v>915.66</v>
      </c>
      <c r="J12" s="10">
        <f t="shared" si="2"/>
        <v>109879.2</v>
      </c>
      <c r="K12" s="11">
        <f t="shared" si="3"/>
        <v>120</v>
      </c>
      <c r="L12" s="1">
        <v>61.58</v>
      </c>
      <c r="M12" s="1">
        <v>13.61</v>
      </c>
      <c r="N12" s="20">
        <v>30</v>
      </c>
      <c r="O12" s="1">
        <v>83.36</v>
      </c>
      <c r="P12" s="1">
        <v>32.33</v>
      </c>
      <c r="Q12" s="5">
        <v>20</v>
      </c>
      <c r="R12" s="1"/>
      <c r="S12" s="1">
        <v>85.19</v>
      </c>
      <c r="T12" s="1">
        <v>24</v>
      </c>
      <c r="U12" s="5">
        <v>70</v>
      </c>
      <c r="V12" s="1">
        <v>0</v>
      </c>
      <c r="W12" s="12">
        <v>210728.97</v>
      </c>
      <c r="X12" s="2">
        <v>40746.870000000003</v>
      </c>
      <c r="Y12" s="1">
        <v>421</v>
      </c>
      <c r="Z12" s="1">
        <v>249</v>
      </c>
      <c r="AA12" s="1">
        <v>311</v>
      </c>
      <c r="AB12" s="1">
        <v>504</v>
      </c>
      <c r="AC12" s="1">
        <v>245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440</v>
      </c>
      <c r="AT12" s="1">
        <v>393</v>
      </c>
      <c r="AU12" s="1">
        <v>444</v>
      </c>
      <c r="AV12" s="1">
        <v>457</v>
      </c>
      <c r="AW12" s="1">
        <v>517</v>
      </c>
      <c r="AX12" s="1">
        <v>59</v>
      </c>
      <c r="AY12" s="1">
        <v>38</v>
      </c>
      <c r="AZ12" s="1">
        <v>80</v>
      </c>
      <c r="BA12" s="1">
        <v>67</v>
      </c>
      <c r="BB12" s="1">
        <v>65</v>
      </c>
      <c r="BC12" s="1">
        <v>520</v>
      </c>
      <c r="BD12" s="1">
        <v>421</v>
      </c>
      <c r="BE12" s="1">
        <v>423</v>
      </c>
      <c r="BF12" s="1">
        <v>760</v>
      </c>
      <c r="BG12" s="1">
        <v>-26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1">
        <v>42.41</v>
      </c>
      <c r="I13" s="3">
        <v>636.15</v>
      </c>
      <c r="J13" s="10">
        <f t="shared" si="2"/>
        <v>25446</v>
      </c>
      <c r="K13" s="11">
        <f t="shared" si="3"/>
        <v>40</v>
      </c>
      <c r="L13" s="1">
        <v>120.07</v>
      </c>
      <c r="M13" s="1">
        <v>47.2</v>
      </c>
      <c r="N13" s="26">
        <v>40</v>
      </c>
      <c r="O13" s="1">
        <v>120.13</v>
      </c>
      <c r="P13" s="1">
        <v>81.67</v>
      </c>
      <c r="Q13" s="5">
        <v>0</v>
      </c>
      <c r="R13" s="1"/>
      <c r="S13" s="1">
        <v>87.9</v>
      </c>
      <c r="T13" s="1">
        <v>108.4</v>
      </c>
      <c r="U13" s="16">
        <f>MAX(0,(TRUNC((S13*0.75)-T13)))</f>
        <v>0</v>
      </c>
      <c r="V13" s="1">
        <v>0</v>
      </c>
      <c r="W13" s="12">
        <v>208720.82</v>
      </c>
      <c r="X13" s="2">
        <v>150937.19</v>
      </c>
      <c r="Y13" s="1">
        <v>503</v>
      </c>
      <c r="Z13" s="1">
        <v>385</v>
      </c>
      <c r="AA13" s="1">
        <v>777</v>
      </c>
      <c r="AB13" s="1">
        <v>657</v>
      </c>
      <c r="AC13" s="1">
        <v>708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654</v>
      </c>
      <c r="AT13" s="1">
        <v>359</v>
      </c>
      <c r="AU13" s="1">
        <v>530</v>
      </c>
      <c r="AV13" s="1">
        <v>623</v>
      </c>
      <c r="AW13" s="1">
        <v>1200</v>
      </c>
      <c r="AX13" s="1">
        <v>58</v>
      </c>
      <c r="AY13" s="1">
        <v>37</v>
      </c>
      <c r="AZ13" s="1">
        <v>30</v>
      </c>
      <c r="BA13" s="1">
        <v>41</v>
      </c>
      <c r="BB13" s="1">
        <v>25</v>
      </c>
      <c r="BC13" s="1">
        <v>335</v>
      </c>
      <c r="BD13" s="1">
        <v>413</v>
      </c>
      <c r="BE13" s="1">
        <v>570</v>
      </c>
      <c r="BF13" s="1">
        <v>414</v>
      </c>
      <c r="BG13" s="1">
        <v>1626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s="1">
        <v>70500</v>
      </c>
      <c r="B14" s="1" t="s">
        <v>105</v>
      </c>
      <c r="C14" s="1">
        <v>10</v>
      </c>
      <c r="D14" s="1">
        <v>285</v>
      </c>
      <c r="E14" s="1" t="s">
        <v>64</v>
      </c>
      <c r="F14" s="1">
        <v>285</v>
      </c>
      <c r="G14" s="1" t="s">
        <v>64</v>
      </c>
      <c r="H14" s="1">
        <v>125.14</v>
      </c>
      <c r="I14" s="3">
        <v>1251.4000000000001</v>
      </c>
      <c r="J14" s="10">
        <f t="shared" si="2"/>
        <v>75084</v>
      </c>
      <c r="K14" s="11">
        <f t="shared" si="3"/>
        <v>60</v>
      </c>
      <c r="L14" s="1">
        <v>59.95</v>
      </c>
      <c r="M14" s="1">
        <v>7.7</v>
      </c>
      <c r="N14" s="20">
        <v>40</v>
      </c>
      <c r="O14" s="1">
        <v>63.9</v>
      </c>
      <c r="P14" s="1">
        <v>38.5</v>
      </c>
      <c r="Q14" s="5">
        <v>20</v>
      </c>
      <c r="R14" s="1"/>
      <c r="S14" s="1">
        <v>42.45</v>
      </c>
      <c r="T14" s="1">
        <v>30</v>
      </c>
      <c r="U14" s="5">
        <v>0</v>
      </c>
      <c r="V14" s="1">
        <v>0</v>
      </c>
      <c r="W14" s="12">
        <v>208107.82</v>
      </c>
      <c r="X14" s="2">
        <v>57814.68</v>
      </c>
      <c r="Y14" s="1">
        <v>228</v>
      </c>
      <c r="Z14" s="1">
        <v>75</v>
      </c>
      <c r="AA14" s="1">
        <v>268</v>
      </c>
      <c r="AB14" s="1">
        <v>132</v>
      </c>
      <c r="AC14" s="1">
        <v>77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95</v>
      </c>
      <c r="AT14" s="1">
        <v>165</v>
      </c>
      <c r="AU14" s="1">
        <v>271</v>
      </c>
      <c r="AV14" s="1">
        <v>267</v>
      </c>
      <c r="AW14" s="1">
        <v>380</v>
      </c>
      <c r="AX14" s="1">
        <v>17</v>
      </c>
      <c r="AY14" s="1">
        <v>8</v>
      </c>
      <c r="AZ14" s="1">
        <v>33</v>
      </c>
      <c r="BA14" s="1">
        <v>6</v>
      </c>
      <c r="BB14" s="1">
        <v>5</v>
      </c>
      <c r="BC14" s="1">
        <v>8</v>
      </c>
      <c r="BD14" s="1">
        <v>101</v>
      </c>
      <c r="BE14" s="1">
        <v>281</v>
      </c>
      <c r="BF14" s="1">
        <v>170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1">
        <v>46.2</v>
      </c>
      <c r="I15" s="3">
        <v>831.6</v>
      </c>
      <c r="J15" s="10">
        <f t="shared" si="2"/>
        <v>0</v>
      </c>
      <c r="K15" s="11">
        <f t="shared" si="3"/>
        <v>0</v>
      </c>
      <c r="L15" s="1">
        <v>68.72</v>
      </c>
      <c r="M15" s="1">
        <v>118.39</v>
      </c>
      <c r="N15" s="16">
        <f>MAX(0,(TRUNC((L15*0.75)-M15)))</f>
        <v>0</v>
      </c>
      <c r="O15" s="1">
        <v>98.03</v>
      </c>
      <c r="P15" s="1">
        <v>36.56</v>
      </c>
      <c r="Q15" s="5">
        <v>0</v>
      </c>
      <c r="R15" s="13" t="s">
        <v>377</v>
      </c>
      <c r="S15" s="1">
        <v>78.61</v>
      </c>
      <c r="T15" s="1">
        <v>75.61</v>
      </c>
      <c r="U15" s="16">
        <f>MAX(0,(TRUNC((S15*0.75)-T15)))</f>
        <v>0</v>
      </c>
      <c r="V15" s="1">
        <v>0</v>
      </c>
      <c r="W15" s="12">
        <v>204042.3</v>
      </c>
      <c r="X15" s="2">
        <v>191730</v>
      </c>
      <c r="Y15" s="1">
        <v>253</v>
      </c>
      <c r="Z15" s="1">
        <v>157</v>
      </c>
      <c r="AA15" s="1">
        <v>579</v>
      </c>
      <c r="AB15" s="1">
        <v>653</v>
      </c>
      <c r="AC15" s="1">
        <v>2131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544</v>
      </c>
      <c r="AT15" s="1">
        <v>481</v>
      </c>
      <c r="AU15" s="1">
        <v>586</v>
      </c>
      <c r="AV15" s="1">
        <v>576</v>
      </c>
      <c r="AW15" s="1">
        <v>644</v>
      </c>
      <c r="AX15" s="1">
        <v>22</v>
      </c>
      <c r="AY15" s="1">
        <v>18</v>
      </c>
      <c r="AZ15" s="1">
        <v>56</v>
      </c>
      <c r="BA15" s="1">
        <v>38</v>
      </c>
      <c r="BB15" s="1">
        <v>14</v>
      </c>
      <c r="BC15" s="1">
        <v>263</v>
      </c>
      <c r="BD15" s="1">
        <v>374</v>
      </c>
      <c r="BE15" s="1">
        <v>595</v>
      </c>
      <c r="BF15" s="1">
        <v>740</v>
      </c>
      <c r="BG15" s="1">
        <v>1361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s="1">
        <v>70100</v>
      </c>
      <c r="B16" s="1" t="s">
        <v>91</v>
      </c>
      <c r="C16" s="1">
        <v>16</v>
      </c>
      <c r="D16" s="1">
        <v>285</v>
      </c>
      <c r="E16" s="1" t="s">
        <v>64</v>
      </c>
      <c r="F16" s="1">
        <v>567</v>
      </c>
      <c r="G16" s="1" t="s">
        <v>74</v>
      </c>
      <c r="H16" s="1">
        <v>42.32</v>
      </c>
      <c r="I16" s="3">
        <v>677.12</v>
      </c>
      <c r="J16" s="10">
        <f t="shared" si="2"/>
        <v>33856</v>
      </c>
      <c r="K16" s="11">
        <f t="shared" si="3"/>
        <v>50</v>
      </c>
      <c r="L16" s="1">
        <v>95.5</v>
      </c>
      <c r="M16" s="1">
        <v>53.81</v>
      </c>
      <c r="N16" s="26">
        <v>20</v>
      </c>
      <c r="O16" s="1">
        <v>97.59</v>
      </c>
      <c r="P16" s="1">
        <v>46.31</v>
      </c>
      <c r="Q16" s="5">
        <v>20</v>
      </c>
      <c r="R16" s="1"/>
      <c r="S16" s="1">
        <v>82.12</v>
      </c>
      <c r="T16" s="1">
        <v>51.75</v>
      </c>
      <c r="U16" s="5">
        <v>10</v>
      </c>
      <c r="V16" s="1">
        <v>0</v>
      </c>
      <c r="W16" s="12">
        <v>186356.12</v>
      </c>
      <c r="X16" s="2">
        <v>102837.6</v>
      </c>
      <c r="Y16" s="1">
        <v>410</v>
      </c>
      <c r="Z16" s="1">
        <v>271</v>
      </c>
      <c r="AA16" s="1">
        <v>643</v>
      </c>
      <c r="AB16" s="1">
        <v>679</v>
      </c>
      <c r="AC16" s="1">
        <v>861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362</v>
      </c>
      <c r="AT16" s="1">
        <v>213</v>
      </c>
      <c r="AU16" s="1">
        <v>519</v>
      </c>
      <c r="AV16" s="1">
        <v>709</v>
      </c>
      <c r="AW16" s="1">
        <v>684</v>
      </c>
      <c r="AX16" s="1">
        <v>73</v>
      </c>
      <c r="AY16" s="1">
        <v>37</v>
      </c>
      <c r="AZ16" s="1">
        <v>91</v>
      </c>
      <c r="BA16" s="1">
        <v>74</v>
      </c>
      <c r="BB16" s="1">
        <v>57</v>
      </c>
      <c r="BC16" s="1">
        <v>408</v>
      </c>
      <c r="BD16" s="1">
        <v>351</v>
      </c>
      <c r="BE16" s="1">
        <v>530</v>
      </c>
      <c r="BF16" s="1">
        <v>401</v>
      </c>
      <c r="BG16" s="1">
        <v>828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s="1">
        <v>70038</v>
      </c>
      <c r="B17" s="1" t="s">
        <v>66</v>
      </c>
      <c r="C17" s="1">
        <v>16</v>
      </c>
      <c r="D17" s="1">
        <v>285</v>
      </c>
      <c r="E17" s="1" t="s">
        <v>64</v>
      </c>
      <c r="F17" s="1">
        <v>558</v>
      </c>
      <c r="G17" s="1" t="s">
        <v>67</v>
      </c>
      <c r="H17" s="1">
        <v>52.430999999999997</v>
      </c>
      <c r="I17" s="3">
        <v>838.89599999999996</v>
      </c>
      <c r="J17" s="10">
        <f t="shared" si="2"/>
        <v>25166.879999999997</v>
      </c>
      <c r="K17" s="11">
        <f t="shared" si="3"/>
        <v>30</v>
      </c>
      <c r="L17" s="1">
        <v>45.69</v>
      </c>
      <c r="M17" s="1">
        <v>68.06</v>
      </c>
      <c r="N17" s="16">
        <f>MAX(0,(TRUNC((L17*0.75)-M17)))</f>
        <v>0</v>
      </c>
      <c r="O17" s="1">
        <v>122.53</v>
      </c>
      <c r="P17" s="1">
        <v>58.94</v>
      </c>
      <c r="Q17" s="5">
        <v>30</v>
      </c>
      <c r="R17" s="1"/>
      <c r="S17" s="1">
        <v>51.78</v>
      </c>
      <c r="T17" s="1">
        <v>60.5</v>
      </c>
      <c r="U17" s="16">
        <f>MAX(0,(TRUNC((S17*0.75)-T17)))</f>
        <v>0</v>
      </c>
      <c r="V17" s="1">
        <v>2</v>
      </c>
      <c r="W17" s="12">
        <v>184557.12</v>
      </c>
      <c r="X17" s="2">
        <v>157293</v>
      </c>
      <c r="Y17" s="1">
        <v>167</v>
      </c>
      <c r="Z17" s="1">
        <v>113</v>
      </c>
      <c r="AA17" s="1">
        <v>352</v>
      </c>
      <c r="AB17" s="1">
        <v>311</v>
      </c>
      <c r="AC17" s="1">
        <v>1089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547</v>
      </c>
      <c r="AT17" s="1">
        <v>745</v>
      </c>
      <c r="AU17" s="1">
        <v>630</v>
      </c>
      <c r="AV17" s="1">
        <v>460</v>
      </c>
      <c r="AW17" s="1">
        <v>698</v>
      </c>
      <c r="AX17" s="1">
        <v>45</v>
      </c>
      <c r="AY17" s="1">
        <v>30</v>
      </c>
      <c r="AZ17" s="1">
        <v>99</v>
      </c>
      <c r="BA17" s="1">
        <v>44</v>
      </c>
      <c r="BB17" s="1">
        <v>245</v>
      </c>
      <c r="BC17" s="1">
        <v>312</v>
      </c>
      <c r="BD17" s="1">
        <v>64</v>
      </c>
      <c r="BE17" s="1">
        <v>299</v>
      </c>
      <c r="BF17" s="1">
        <v>371</v>
      </c>
      <c r="BG17" s="1">
        <v>968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s="1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1">
        <v>652.46</v>
      </c>
      <c r="I18" s="3">
        <v>652.46</v>
      </c>
      <c r="J18" s="10">
        <f t="shared" si="2"/>
        <v>65246</v>
      </c>
      <c r="K18" s="11">
        <f t="shared" si="3"/>
        <v>100</v>
      </c>
      <c r="L18" s="1">
        <v>43</v>
      </c>
      <c r="M18" s="1">
        <v>19</v>
      </c>
      <c r="N18" s="21">
        <v>10</v>
      </c>
      <c r="O18" s="1">
        <v>135</v>
      </c>
      <c r="P18" s="1">
        <v>55</v>
      </c>
      <c r="Q18" s="5">
        <v>50</v>
      </c>
      <c r="R18" s="1"/>
      <c r="S18" s="1">
        <v>99</v>
      </c>
      <c r="T18" s="1">
        <v>47</v>
      </c>
      <c r="U18" s="5">
        <v>40</v>
      </c>
      <c r="V18" s="1">
        <v>0</v>
      </c>
      <c r="W18" s="12">
        <v>180731.42</v>
      </c>
      <c r="X18" s="2">
        <v>59373.86</v>
      </c>
      <c r="Y18" s="1">
        <v>16</v>
      </c>
      <c r="Z18" s="1">
        <v>1</v>
      </c>
      <c r="AA18" s="1">
        <v>20</v>
      </c>
      <c r="AB18" s="1">
        <v>13</v>
      </c>
      <c r="AC18" s="1">
        <v>19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50</v>
      </c>
      <c r="AT18" s="1">
        <v>10</v>
      </c>
      <c r="AU18" s="1">
        <v>61</v>
      </c>
      <c r="AV18" s="1">
        <v>38</v>
      </c>
      <c r="AW18" s="1">
        <v>55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27</v>
      </c>
      <c r="BD18" s="1">
        <v>1</v>
      </c>
      <c r="BE18" s="1">
        <v>55</v>
      </c>
      <c r="BF18" s="1">
        <v>33</v>
      </c>
      <c r="BG18" s="1">
        <v>17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s="1">
        <v>70072</v>
      </c>
      <c r="B19" s="1" t="s">
        <v>79</v>
      </c>
      <c r="C19" s="1">
        <v>20</v>
      </c>
      <c r="D19" s="1">
        <v>285</v>
      </c>
      <c r="E19" s="1" t="s">
        <v>64</v>
      </c>
      <c r="F19" s="1">
        <v>570</v>
      </c>
      <c r="G19" s="1" t="s">
        <v>72</v>
      </c>
      <c r="H19" s="1">
        <v>41.94</v>
      </c>
      <c r="I19" s="3">
        <v>838.8</v>
      </c>
      <c r="J19" s="10">
        <f t="shared" si="2"/>
        <v>16776</v>
      </c>
      <c r="K19" s="11">
        <f t="shared" si="3"/>
        <v>20</v>
      </c>
      <c r="L19" s="1">
        <v>46.12</v>
      </c>
      <c r="M19" s="1">
        <v>132.65</v>
      </c>
      <c r="N19" s="16">
        <f>MAX(0,(TRUNC((L19*0.75)-M19)))</f>
        <v>0</v>
      </c>
      <c r="O19" s="1">
        <v>124.6</v>
      </c>
      <c r="P19" s="1">
        <v>97.1</v>
      </c>
      <c r="Q19" s="5">
        <v>0</v>
      </c>
      <c r="S19" s="1">
        <v>43.25</v>
      </c>
      <c r="T19" s="1">
        <v>13.15</v>
      </c>
      <c r="U19" s="5">
        <v>20</v>
      </c>
      <c r="V19" s="1">
        <v>0</v>
      </c>
      <c r="W19" s="12">
        <v>179482.23</v>
      </c>
      <c r="X19" s="2">
        <v>203744.52</v>
      </c>
      <c r="Y19" s="1">
        <v>308</v>
      </c>
      <c r="Z19" s="1">
        <v>232</v>
      </c>
      <c r="AA19" s="1">
        <v>344</v>
      </c>
      <c r="AB19" s="1">
        <v>309</v>
      </c>
      <c r="AC19" s="1">
        <v>2653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658</v>
      </c>
      <c r="AT19" s="1">
        <v>550</v>
      </c>
      <c r="AU19" s="1">
        <v>731</v>
      </c>
      <c r="AV19" s="1">
        <v>768</v>
      </c>
      <c r="AW19" s="1">
        <v>1827</v>
      </c>
      <c r="AX19" s="1">
        <v>129</v>
      </c>
      <c r="AY19" s="1">
        <v>101</v>
      </c>
      <c r="AZ19" s="1">
        <v>181</v>
      </c>
      <c r="BA19" s="1">
        <v>167</v>
      </c>
      <c r="BB19" s="1">
        <v>115</v>
      </c>
      <c r="BC19" s="1">
        <v>202</v>
      </c>
      <c r="BD19" s="1">
        <v>340</v>
      </c>
      <c r="BE19" s="1">
        <v>363</v>
      </c>
      <c r="BF19" s="1">
        <v>260</v>
      </c>
      <c r="BG19" s="1">
        <v>263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s="1">
        <v>70159</v>
      </c>
      <c r="B20" s="1" t="s">
        <v>166</v>
      </c>
      <c r="C20" s="1">
        <v>20</v>
      </c>
      <c r="D20" s="1">
        <v>285</v>
      </c>
      <c r="E20" s="1" t="s">
        <v>64</v>
      </c>
      <c r="F20" s="1">
        <v>322</v>
      </c>
      <c r="G20" s="1" t="s">
        <v>167</v>
      </c>
      <c r="H20" s="1">
        <v>68.760000000000005</v>
      </c>
      <c r="I20" s="3">
        <v>1375.2</v>
      </c>
      <c r="J20" s="10">
        <f t="shared" si="2"/>
        <v>48132</v>
      </c>
      <c r="K20" s="11">
        <f t="shared" si="3"/>
        <v>35</v>
      </c>
      <c r="L20" s="1">
        <v>36.15</v>
      </c>
      <c r="M20" s="1">
        <v>13.1</v>
      </c>
      <c r="N20" s="20">
        <v>15</v>
      </c>
      <c r="O20" s="1">
        <v>64.38</v>
      </c>
      <c r="P20" s="1">
        <v>18.149999999999999</v>
      </c>
      <c r="Q20" s="5">
        <v>15</v>
      </c>
      <c r="R20" s="1"/>
      <c r="S20" s="1">
        <v>25.5</v>
      </c>
      <c r="T20" s="1">
        <v>25.45</v>
      </c>
      <c r="U20" s="5">
        <v>5</v>
      </c>
      <c r="V20" s="1">
        <v>0</v>
      </c>
      <c r="W20" s="12">
        <v>173309.58</v>
      </c>
      <c r="X20" s="2">
        <v>64221.84</v>
      </c>
      <c r="Y20" s="1">
        <v>143</v>
      </c>
      <c r="Z20" s="1">
        <v>8</v>
      </c>
      <c r="AA20" s="1">
        <v>535</v>
      </c>
      <c r="AB20" s="1">
        <v>82</v>
      </c>
      <c r="AC20" s="1">
        <v>262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416</v>
      </c>
      <c r="AT20" s="1">
        <v>26</v>
      </c>
      <c r="AU20" s="1">
        <v>632</v>
      </c>
      <c r="AV20" s="1">
        <v>156</v>
      </c>
      <c r="AW20" s="1">
        <v>344</v>
      </c>
      <c r="AX20" s="1">
        <v>36</v>
      </c>
      <c r="AY20" s="1">
        <v>29</v>
      </c>
      <c r="AZ20" s="1">
        <v>85</v>
      </c>
      <c r="BA20" s="1">
        <v>26</v>
      </c>
      <c r="BB20" s="1">
        <v>19</v>
      </c>
      <c r="BC20" s="1">
        <v>92</v>
      </c>
      <c r="BD20" s="1">
        <v>39</v>
      </c>
      <c r="BE20" s="1">
        <v>366</v>
      </c>
      <c r="BF20" s="1">
        <v>65</v>
      </c>
      <c r="BG20" s="1">
        <v>309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>
      <c r="A21" s="1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1">
        <v>39.53</v>
      </c>
      <c r="I21" s="3">
        <v>948.72</v>
      </c>
      <c r="J21" s="10">
        <f t="shared" si="2"/>
        <v>23718</v>
      </c>
      <c r="K21" s="11">
        <f t="shared" si="3"/>
        <v>25</v>
      </c>
      <c r="L21" s="1">
        <v>60.75</v>
      </c>
      <c r="M21" s="1">
        <v>40.71</v>
      </c>
      <c r="N21" s="26">
        <v>5</v>
      </c>
      <c r="O21" s="1">
        <v>49.48</v>
      </c>
      <c r="P21" s="1">
        <v>14.42</v>
      </c>
      <c r="Q21" s="5">
        <v>20</v>
      </c>
      <c r="R21" s="1"/>
      <c r="S21" s="1">
        <v>50.02</v>
      </c>
      <c r="T21" s="1">
        <v>65.5</v>
      </c>
      <c r="U21" s="16">
        <f>MAX(0,(TRUNC((S21*0.75)-T21)))</f>
        <v>0</v>
      </c>
      <c r="V21" s="1">
        <v>0</v>
      </c>
      <c r="W21" s="12">
        <v>152032.38</v>
      </c>
      <c r="X21" s="2">
        <v>114439.35</v>
      </c>
      <c r="Y21" s="1">
        <v>409</v>
      </c>
      <c r="Z21" s="1">
        <v>310</v>
      </c>
      <c r="AA21" s="1">
        <v>582</v>
      </c>
      <c r="AB21" s="1">
        <v>624</v>
      </c>
      <c r="AC21" s="1">
        <v>977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416</v>
      </c>
      <c r="AT21" s="1">
        <v>246</v>
      </c>
      <c r="AU21" s="1">
        <v>337</v>
      </c>
      <c r="AV21" s="1">
        <v>430</v>
      </c>
      <c r="AW21" s="1">
        <v>307</v>
      </c>
      <c r="AX21" s="1">
        <v>21</v>
      </c>
      <c r="AY21" s="1">
        <v>37</v>
      </c>
      <c r="AZ21" s="1">
        <v>32</v>
      </c>
      <c r="BA21" s="1">
        <v>50</v>
      </c>
      <c r="BB21" s="1">
        <v>39</v>
      </c>
      <c r="BC21" s="1">
        <v>279</v>
      </c>
      <c r="BD21" s="1">
        <v>206</v>
      </c>
      <c r="BE21" s="1">
        <v>544</v>
      </c>
      <c r="BF21" s="1">
        <v>549</v>
      </c>
      <c r="BG21" s="1">
        <v>1572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>
      <c r="A22" s="1">
        <v>70005</v>
      </c>
      <c r="B22" s="1" t="s">
        <v>107</v>
      </c>
      <c r="C22" s="1">
        <v>24</v>
      </c>
      <c r="D22" s="1">
        <v>285</v>
      </c>
      <c r="E22" s="1" t="s">
        <v>64</v>
      </c>
      <c r="F22" s="1">
        <v>557</v>
      </c>
      <c r="G22" s="1" t="s">
        <v>69</v>
      </c>
      <c r="H22" s="1">
        <v>50.79</v>
      </c>
      <c r="I22" s="3">
        <v>1218.96</v>
      </c>
      <c r="J22" s="10">
        <f t="shared" si="2"/>
        <v>36568.800000000003</v>
      </c>
      <c r="K22" s="11">
        <f t="shared" si="3"/>
        <v>30</v>
      </c>
      <c r="L22" s="1">
        <v>21.75</v>
      </c>
      <c r="M22" s="1">
        <v>22.75</v>
      </c>
      <c r="N22" s="16">
        <f t="shared" ref="N22:N23" si="7">MAX(0,(TRUNC((L22*0.75)-M22)))</f>
        <v>0</v>
      </c>
      <c r="O22" s="1">
        <v>72.98</v>
      </c>
      <c r="P22" s="1">
        <v>32.58</v>
      </c>
      <c r="Q22" s="5">
        <v>20</v>
      </c>
      <c r="R22" s="1"/>
      <c r="S22" s="1">
        <v>24.02</v>
      </c>
      <c r="T22" s="1">
        <v>17</v>
      </c>
      <c r="U22" s="5">
        <v>10</v>
      </c>
      <c r="V22" s="1">
        <v>0</v>
      </c>
      <c r="W22" s="12">
        <v>144751.5</v>
      </c>
      <c r="X22" s="2">
        <v>82076.639999999999</v>
      </c>
      <c r="Y22" s="1">
        <v>155</v>
      </c>
      <c r="Z22" s="1">
        <v>91</v>
      </c>
      <c r="AA22" s="1">
        <v>259</v>
      </c>
      <c r="AB22" s="1">
        <v>125</v>
      </c>
      <c r="AC22" s="1">
        <v>546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504</v>
      </c>
      <c r="AT22" s="1">
        <v>266</v>
      </c>
      <c r="AU22" s="1">
        <v>685</v>
      </c>
      <c r="AV22" s="1">
        <v>623</v>
      </c>
      <c r="AW22" s="1">
        <v>672</v>
      </c>
      <c r="AX22" s="1">
        <v>32</v>
      </c>
      <c r="AY22" s="1">
        <v>21</v>
      </c>
      <c r="AZ22" s="1">
        <v>52</v>
      </c>
      <c r="BA22" s="1">
        <v>47</v>
      </c>
      <c r="BB22" s="1">
        <v>110</v>
      </c>
      <c r="BC22" s="1">
        <v>184</v>
      </c>
      <c r="BD22" s="1">
        <v>222</v>
      </c>
      <c r="BE22" s="1">
        <v>174</v>
      </c>
      <c r="BF22" s="1">
        <v>215</v>
      </c>
      <c r="BG22" s="1">
        <v>288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>
      <c r="A23" s="1">
        <v>70012</v>
      </c>
      <c r="B23" s="1" t="s">
        <v>89</v>
      </c>
      <c r="C23" s="1">
        <v>15</v>
      </c>
      <c r="D23" s="1">
        <v>285</v>
      </c>
      <c r="E23" s="1" t="s">
        <v>64</v>
      </c>
      <c r="F23" s="1">
        <v>562</v>
      </c>
      <c r="G23" s="1" t="s">
        <v>65</v>
      </c>
      <c r="H23" s="1">
        <v>28.82</v>
      </c>
      <c r="I23" s="3">
        <v>432.3</v>
      </c>
      <c r="J23" s="10">
        <f t="shared" si="2"/>
        <v>30261</v>
      </c>
      <c r="K23" s="11">
        <f t="shared" si="3"/>
        <v>70</v>
      </c>
      <c r="L23" s="1">
        <v>83.63</v>
      </c>
      <c r="M23" s="1">
        <v>31.93</v>
      </c>
      <c r="N23" s="25">
        <f t="shared" si="7"/>
        <v>30</v>
      </c>
      <c r="O23" s="1">
        <v>115.2</v>
      </c>
      <c r="P23" s="1">
        <v>63.87</v>
      </c>
      <c r="Q23" s="5">
        <v>20</v>
      </c>
      <c r="R23" s="1"/>
      <c r="S23" s="1">
        <v>119.8</v>
      </c>
      <c r="T23" s="1">
        <v>73.73</v>
      </c>
      <c r="U23" s="5">
        <v>20</v>
      </c>
      <c r="V23" s="1">
        <v>0</v>
      </c>
      <c r="W23" s="12">
        <v>137745.19</v>
      </c>
      <c r="X23" s="2">
        <v>60320.26</v>
      </c>
      <c r="Y23" s="1">
        <v>392</v>
      </c>
      <c r="Z23" s="1">
        <v>300</v>
      </c>
      <c r="AA23" s="1">
        <v>580</v>
      </c>
      <c r="AB23" s="1">
        <v>265</v>
      </c>
      <c r="AC23" s="1">
        <v>479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478</v>
      </c>
      <c r="AT23" s="1">
        <v>654</v>
      </c>
      <c r="AU23" s="1">
        <v>522</v>
      </c>
      <c r="AV23" s="1">
        <v>581</v>
      </c>
      <c r="AW23" s="1">
        <v>864</v>
      </c>
      <c r="AX23" s="1">
        <v>40</v>
      </c>
      <c r="AY23" s="1">
        <v>16</v>
      </c>
      <c r="AZ23" s="1">
        <v>39</v>
      </c>
      <c r="BA23" s="1">
        <v>47</v>
      </c>
      <c r="BB23" s="1">
        <v>94</v>
      </c>
      <c r="BC23" s="1">
        <v>455</v>
      </c>
      <c r="BD23" s="1">
        <v>964</v>
      </c>
      <c r="BE23" s="1">
        <v>696</v>
      </c>
      <c r="BF23" s="1">
        <v>328</v>
      </c>
      <c r="BG23" s="1">
        <v>656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s="1">
        <v>70168</v>
      </c>
      <c r="B24" s="1" t="s">
        <v>109</v>
      </c>
      <c r="C24" s="1">
        <v>24</v>
      </c>
      <c r="D24" s="1">
        <v>285</v>
      </c>
      <c r="E24" s="1" t="s">
        <v>64</v>
      </c>
      <c r="F24" s="1">
        <v>974</v>
      </c>
      <c r="G24" s="1" t="s">
        <v>110</v>
      </c>
      <c r="H24" s="1">
        <v>50.94</v>
      </c>
      <c r="I24" s="3">
        <v>1222.56</v>
      </c>
      <c r="J24" s="10">
        <f t="shared" si="2"/>
        <v>18338.399999999998</v>
      </c>
      <c r="K24" s="11">
        <f t="shared" si="3"/>
        <v>15</v>
      </c>
      <c r="L24" s="1">
        <v>27.06</v>
      </c>
      <c r="M24" s="1">
        <v>16.079999999999998</v>
      </c>
      <c r="N24" s="35">
        <v>5</v>
      </c>
      <c r="O24" s="1">
        <v>43.23</v>
      </c>
      <c r="P24" s="1">
        <v>42.58</v>
      </c>
      <c r="Q24" s="5">
        <v>0</v>
      </c>
      <c r="R24" s="1"/>
      <c r="S24" s="1">
        <v>33.229999999999997</v>
      </c>
      <c r="T24" s="1">
        <v>25.21</v>
      </c>
      <c r="U24" s="5">
        <v>10</v>
      </c>
      <c r="V24" s="1">
        <v>0</v>
      </c>
      <c r="W24" s="12">
        <v>126560.43</v>
      </c>
      <c r="X24" s="2">
        <v>90316.62</v>
      </c>
      <c r="Y24" s="1">
        <v>210</v>
      </c>
      <c r="Z24" s="1">
        <v>183</v>
      </c>
      <c r="AA24" s="1">
        <v>257</v>
      </c>
      <c r="AB24" s="1">
        <v>182</v>
      </c>
      <c r="AC24" s="1">
        <v>386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180</v>
      </c>
      <c r="AT24" s="1">
        <v>337</v>
      </c>
      <c r="AU24" s="1">
        <v>468</v>
      </c>
      <c r="AV24" s="1">
        <v>383</v>
      </c>
      <c r="AW24" s="1">
        <v>932</v>
      </c>
      <c r="AX24" s="1">
        <v>6</v>
      </c>
      <c r="AY24" s="1">
        <v>8</v>
      </c>
      <c r="AZ24" s="1">
        <v>15</v>
      </c>
      <c r="BA24" s="1">
        <v>9</v>
      </c>
      <c r="BB24" s="1">
        <v>90</v>
      </c>
      <c r="BC24" s="1">
        <v>241</v>
      </c>
      <c r="BD24" s="1">
        <v>262</v>
      </c>
      <c r="BE24" s="1">
        <v>308</v>
      </c>
      <c r="BF24" s="1">
        <v>235</v>
      </c>
      <c r="BG24" s="1">
        <v>365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>
      <c r="A25" s="1">
        <v>70002</v>
      </c>
      <c r="B25" s="1" t="s">
        <v>113</v>
      </c>
      <c r="C25" s="1">
        <v>48</v>
      </c>
      <c r="D25" s="1">
        <v>285</v>
      </c>
      <c r="E25" s="1" t="s">
        <v>64</v>
      </c>
      <c r="F25" s="1">
        <v>557</v>
      </c>
      <c r="G25" s="1" t="s">
        <v>69</v>
      </c>
      <c r="H25" s="1">
        <v>28.86</v>
      </c>
      <c r="I25" s="3">
        <v>1385.28</v>
      </c>
      <c r="J25" s="10">
        <f t="shared" si="2"/>
        <v>20779.2</v>
      </c>
      <c r="K25" s="11">
        <f t="shared" si="3"/>
        <v>15</v>
      </c>
      <c r="L25" s="1">
        <v>23.12</v>
      </c>
      <c r="M25" s="1">
        <v>11.85</v>
      </c>
      <c r="N25" s="27">
        <f>MAX(0,(TRUNC((L25*0.75)-M25)))</f>
        <v>5</v>
      </c>
      <c r="O25" s="1">
        <v>41.85</v>
      </c>
      <c r="P25" s="1">
        <v>22.17</v>
      </c>
      <c r="Q25" s="5">
        <v>10</v>
      </c>
      <c r="R25" s="1"/>
      <c r="S25" s="1">
        <v>22.68</v>
      </c>
      <c r="T25" s="1">
        <v>17.73</v>
      </c>
      <c r="U25" s="16">
        <f t="shared" ref="U25:U26" si="8">MAX(0,(TRUNC((S25*0.75)-T25)))</f>
        <v>0</v>
      </c>
      <c r="V25" s="1">
        <v>0</v>
      </c>
      <c r="W25" s="12">
        <v>121428.45</v>
      </c>
      <c r="X25" s="2">
        <v>71688.240000000005</v>
      </c>
      <c r="Y25" s="1">
        <v>296</v>
      </c>
      <c r="Z25" s="1">
        <v>313</v>
      </c>
      <c r="AA25" s="1">
        <v>443</v>
      </c>
      <c r="AB25" s="1">
        <v>429</v>
      </c>
      <c r="AC25" s="1">
        <v>569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559</v>
      </c>
      <c r="AT25" s="1">
        <v>386</v>
      </c>
      <c r="AU25" s="1">
        <v>745</v>
      </c>
      <c r="AV25" s="1">
        <v>560</v>
      </c>
      <c r="AW25" s="1">
        <v>949</v>
      </c>
      <c r="AX25" s="1">
        <v>82</v>
      </c>
      <c r="AY25" s="1">
        <v>43</v>
      </c>
      <c r="AZ25" s="1">
        <v>82</v>
      </c>
      <c r="BA25" s="1">
        <v>93</v>
      </c>
      <c r="BB25" s="1">
        <v>115</v>
      </c>
      <c r="BC25" s="1">
        <v>324</v>
      </c>
      <c r="BD25" s="1">
        <v>385</v>
      </c>
      <c r="BE25" s="1">
        <v>315</v>
      </c>
      <c r="BF25" s="1">
        <v>514</v>
      </c>
      <c r="BG25" s="1">
        <v>851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>
      <c r="A26" s="1">
        <v>70070</v>
      </c>
      <c r="B26" s="1" t="s">
        <v>63</v>
      </c>
      <c r="C26" s="1">
        <v>5</v>
      </c>
      <c r="D26" s="1">
        <v>285</v>
      </c>
      <c r="E26" s="1" t="s">
        <v>64</v>
      </c>
      <c r="F26" s="1">
        <v>562</v>
      </c>
      <c r="G26" s="1" t="s">
        <v>65</v>
      </c>
      <c r="H26" s="1">
        <v>74.72</v>
      </c>
      <c r="I26" s="3">
        <v>373.6</v>
      </c>
      <c r="J26" s="10">
        <f t="shared" si="2"/>
        <v>0</v>
      </c>
      <c r="K26" s="11">
        <f t="shared" si="3"/>
        <v>0</v>
      </c>
      <c r="L26" s="1">
        <v>82.9</v>
      </c>
      <c r="M26" s="1">
        <v>33</v>
      </c>
      <c r="N26" s="5">
        <v>0</v>
      </c>
      <c r="O26" s="1">
        <v>163</v>
      </c>
      <c r="P26" s="1">
        <v>439.4</v>
      </c>
      <c r="Q26" s="5">
        <v>0</v>
      </c>
      <c r="R26" s="1"/>
      <c r="S26" s="1">
        <v>78.5</v>
      </c>
      <c r="T26" s="1">
        <v>88.6</v>
      </c>
      <c r="U26" s="16">
        <f t="shared" si="8"/>
        <v>0</v>
      </c>
      <c r="V26" s="1">
        <v>10</v>
      </c>
      <c r="W26" s="12">
        <v>121195.84</v>
      </c>
      <c r="X26" s="2">
        <v>209589.6</v>
      </c>
      <c r="Y26" s="1">
        <v>146</v>
      </c>
      <c r="Z26" s="1">
        <v>11</v>
      </c>
      <c r="AA26" s="1">
        <v>223</v>
      </c>
      <c r="AB26" s="1">
        <v>80</v>
      </c>
      <c r="AC26" s="1">
        <v>165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180</v>
      </c>
      <c r="AT26" s="1">
        <v>335</v>
      </c>
      <c r="AU26" s="1">
        <v>273</v>
      </c>
      <c r="AV26" s="1">
        <v>111</v>
      </c>
      <c r="AW26" s="1">
        <v>2161</v>
      </c>
      <c r="AX26" s="1">
        <v>48</v>
      </c>
      <c r="AY26" s="1">
        <v>68</v>
      </c>
      <c r="AZ26" s="1">
        <v>39</v>
      </c>
      <c r="BA26" s="1">
        <v>36</v>
      </c>
      <c r="BB26" s="1">
        <v>36</v>
      </c>
      <c r="BC26" s="1">
        <v>133</v>
      </c>
      <c r="BD26" s="1">
        <v>71</v>
      </c>
      <c r="BE26" s="1">
        <v>174</v>
      </c>
      <c r="BF26" s="1">
        <v>100</v>
      </c>
      <c r="BG26" s="1">
        <v>443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s="1">
        <v>70013</v>
      </c>
      <c r="B27" s="1" t="s">
        <v>84</v>
      </c>
      <c r="C27" s="1">
        <v>5</v>
      </c>
      <c r="D27" s="1">
        <v>285</v>
      </c>
      <c r="E27" s="1" t="s">
        <v>64</v>
      </c>
      <c r="F27" s="1">
        <v>562</v>
      </c>
      <c r="G27" s="1" t="s">
        <v>65</v>
      </c>
      <c r="H27" s="1">
        <v>61.49</v>
      </c>
      <c r="I27" s="3">
        <v>307.45</v>
      </c>
      <c r="J27" s="10">
        <f t="shared" si="2"/>
        <v>15372.5</v>
      </c>
      <c r="K27" s="11">
        <f t="shared" si="3"/>
        <v>50</v>
      </c>
      <c r="L27" s="1">
        <v>87.1</v>
      </c>
      <c r="M27" s="1">
        <v>55.2</v>
      </c>
      <c r="N27" s="25">
        <f t="shared" ref="N27:N29" si="9">MAX(0,(TRUNC((L27*0.75)-M27)))</f>
        <v>10</v>
      </c>
      <c r="O27" s="1">
        <v>198.4</v>
      </c>
      <c r="P27" s="1">
        <v>114</v>
      </c>
      <c r="Q27" s="5">
        <v>30</v>
      </c>
      <c r="R27" s="1"/>
      <c r="S27" s="1">
        <v>89.6</v>
      </c>
      <c r="T27" s="1">
        <v>79</v>
      </c>
      <c r="U27" s="5">
        <v>10</v>
      </c>
      <c r="V27" s="1">
        <v>0</v>
      </c>
      <c r="W27" s="12">
        <v>115324.5</v>
      </c>
      <c r="X27" s="2">
        <v>60936.59</v>
      </c>
      <c r="Y27" s="1">
        <v>146</v>
      </c>
      <c r="Z27" s="1">
        <v>105</v>
      </c>
      <c r="AA27" s="1">
        <v>200</v>
      </c>
      <c r="AB27" s="1">
        <v>74</v>
      </c>
      <c r="AC27" s="1">
        <v>276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318</v>
      </c>
      <c r="AT27" s="1">
        <v>377</v>
      </c>
      <c r="AU27" s="1">
        <v>289</v>
      </c>
      <c r="AV27" s="1">
        <v>208</v>
      </c>
      <c r="AW27" s="1">
        <v>520</v>
      </c>
      <c r="AX27" s="1">
        <v>31</v>
      </c>
      <c r="AY27" s="1">
        <v>24</v>
      </c>
      <c r="AZ27" s="1">
        <v>33</v>
      </c>
      <c r="BA27" s="1">
        <v>33</v>
      </c>
      <c r="BB27" s="1">
        <v>50</v>
      </c>
      <c r="BC27" s="1">
        <v>78</v>
      </c>
      <c r="BD27" s="1">
        <v>277</v>
      </c>
      <c r="BE27" s="1">
        <v>172</v>
      </c>
      <c r="BF27" s="1">
        <v>119</v>
      </c>
      <c r="BG27" s="1">
        <v>145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>
      <c r="A28" s="1">
        <v>70044</v>
      </c>
      <c r="B28" s="1" t="s">
        <v>96</v>
      </c>
      <c r="C28" s="1">
        <v>21</v>
      </c>
      <c r="D28" s="1">
        <v>285</v>
      </c>
      <c r="E28" s="1" t="s">
        <v>64</v>
      </c>
      <c r="F28" s="1">
        <v>565</v>
      </c>
      <c r="G28" s="1" t="s">
        <v>94</v>
      </c>
      <c r="H28" s="1">
        <v>31.19</v>
      </c>
      <c r="I28" s="3">
        <v>654.99</v>
      </c>
      <c r="J28" s="10">
        <f t="shared" si="2"/>
        <v>19649.7</v>
      </c>
      <c r="K28" s="11">
        <f t="shared" si="3"/>
        <v>30</v>
      </c>
      <c r="L28" s="1">
        <v>46.74</v>
      </c>
      <c r="M28" s="1">
        <v>52.67</v>
      </c>
      <c r="N28" s="16">
        <f t="shared" si="9"/>
        <v>0</v>
      </c>
      <c r="O28" s="1">
        <v>74.02</v>
      </c>
      <c r="P28" s="1">
        <v>61</v>
      </c>
      <c r="Q28" s="5">
        <v>0</v>
      </c>
      <c r="R28" s="1"/>
      <c r="S28" s="1">
        <v>52.76</v>
      </c>
      <c r="T28" s="1">
        <v>33.950000000000003</v>
      </c>
      <c r="U28" s="5">
        <v>30</v>
      </c>
      <c r="V28" s="1">
        <v>0</v>
      </c>
      <c r="W28" s="12">
        <v>113656.36</v>
      </c>
      <c r="X28" s="2">
        <v>77039.3</v>
      </c>
      <c r="Y28" s="1">
        <v>200</v>
      </c>
      <c r="Z28" s="1">
        <v>233</v>
      </c>
      <c r="AA28" s="1">
        <v>487</v>
      </c>
      <c r="AB28" s="1">
        <v>356</v>
      </c>
      <c r="AC28" s="1">
        <v>1106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432</v>
      </c>
      <c r="AT28" s="1">
        <v>362</v>
      </c>
      <c r="AU28" s="1">
        <v>518</v>
      </c>
      <c r="AV28" s="1">
        <v>441</v>
      </c>
      <c r="AW28" s="1">
        <v>1181</v>
      </c>
      <c r="AX28" s="1">
        <v>44</v>
      </c>
      <c r="AY28" s="1">
        <v>40</v>
      </c>
      <c r="AZ28" s="1">
        <v>103</v>
      </c>
      <c r="BA28" s="1">
        <v>72</v>
      </c>
      <c r="BB28" s="1">
        <v>100</v>
      </c>
      <c r="BC28" s="1">
        <v>273</v>
      </c>
      <c r="BD28" s="1">
        <v>361</v>
      </c>
      <c r="BE28" s="1">
        <v>479</v>
      </c>
      <c r="BF28" s="1">
        <v>351</v>
      </c>
      <c r="BG28" s="1">
        <v>83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s="1">
        <v>70039</v>
      </c>
      <c r="B29" s="1" t="s">
        <v>78</v>
      </c>
      <c r="C29" s="1">
        <v>18</v>
      </c>
      <c r="D29" s="1">
        <v>285</v>
      </c>
      <c r="E29" s="1" t="s">
        <v>64</v>
      </c>
      <c r="F29" s="1">
        <v>558</v>
      </c>
      <c r="G29" s="1" t="s">
        <v>67</v>
      </c>
      <c r="H29" s="1">
        <v>42.88</v>
      </c>
      <c r="I29" s="3">
        <v>771.84</v>
      </c>
      <c r="J29" s="10">
        <f t="shared" si="2"/>
        <v>0</v>
      </c>
      <c r="K29" s="11">
        <f t="shared" si="3"/>
        <v>0</v>
      </c>
      <c r="L29" s="1">
        <v>41.81</v>
      </c>
      <c r="M29" s="1">
        <v>146.94</v>
      </c>
      <c r="N29" s="16">
        <f t="shared" si="9"/>
        <v>0</v>
      </c>
      <c r="O29" s="1">
        <v>61.06</v>
      </c>
      <c r="P29" s="1">
        <v>59.89</v>
      </c>
      <c r="Q29" s="5">
        <v>0</v>
      </c>
      <c r="R29" s="13" t="s">
        <v>377</v>
      </c>
      <c r="S29" s="1">
        <v>37.5</v>
      </c>
      <c r="T29" s="1">
        <v>41.28</v>
      </c>
      <c r="U29" s="16">
        <f>MAX(0,(TRUNC((S29*0.75)-T29)))</f>
        <v>0</v>
      </c>
      <c r="V29" s="1">
        <v>0</v>
      </c>
      <c r="W29" s="12">
        <v>108336.32000000001</v>
      </c>
      <c r="X29" s="2">
        <v>191502.07999999999</v>
      </c>
      <c r="Y29" s="1">
        <v>205</v>
      </c>
      <c r="Z29" s="1">
        <v>67</v>
      </c>
      <c r="AA29" s="1">
        <v>374</v>
      </c>
      <c r="AB29" s="1">
        <v>280</v>
      </c>
      <c r="AC29" s="1">
        <v>2645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226</v>
      </c>
      <c r="AT29" s="1">
        <v>263</v>
      </c>
      <c r="AU29" s="1">
        <v>456</v>
      </c>
      <c r="AV29" s="1">
        <v>329</v>
      </c>
      <c r="AW29" s="1">
        <v>1041</v>
      </c>
      <c r="AX29" s="1">
        <v>35</v>
      </c>
      <c r="AY29" s="1">
        <v>0</v>
      </c>
      <c r="AZ29" s="1">
        <v>64</v>
      </c>
      <c r="BA29" s="1">
        <v>44</v>
      </c>
      <c r="BB29" s="1">
        <v>37</v>
      </c>
      <c r="BC29" s="1">
        <v>137</v>
      </c>
      <c r="BD29" s="1">
        <v>355</v>
      </c>
      <c r="BE29" s="1">
        <v>236</v>
      </c>
      <c r="BF29" s="1">
        <v>249</v>
      </c>
      <c r="BG29" s="1">
        <v>743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>
      <c r="A30" s="1">
        <v>70090</v>
      </c>
      <c r="B30" s="1" t="s">
        <v>86</v>
      </c>
      <c r="C30" s="1">
        <v>32</v>
      </c>
      <c r="D30" s="1">
        <v>285</v>
      </c>
      <c r="E30" s="1" t="s">
        <v>64</v>
      </c>
      <c r="F30" s="1">
        <v>573</v>
      </c>
      <c r="G30" s="1" t="s">
        <v>87</v>
      </c>
      <c r="H30" s="1">
        <v>33.270000000000003</v>
      </c>
      <c r="I30" s="3">
        <v>1064.6400000000001</v>
      </c>
      <c r="J30" s="10">
        <f t="shared" si="2"/>
        <v>31939.200000000004</v>
      </c>
      <c r="K30" s="11">
        <f t="shared" si="3"/>
        <v>30</v>
      </c>
      <c r="L30" s="1">
        <v>35.479999999999997</v>
      </c>
      <c r="M30" s="1">
        <v>22.19</v>
      </c>
      <c r="N30" s="26">
        <v>5</v>
      </c>
      <c r="O30" s="1">
        <v>43.45</v>
      </c>
      <c r="P30" s="1">
        <v>16.5</v>
      </c>
      <c r="Q30" s="5">
        <v>15</v>
      </c>
      <c r="R30" s="1"/>
      <c r="S30" s="1">
        <v>22.53</v>
      </c>
      <c r="T30" s="1">
        <v>13</v>
      </c>
      <c r="U30" s="5">
        <v>10</v>
      </c>
      <c r="V30" s="1">
        <v>0</v>
      </c>
      <c r="W30" s="12">
        <v>108027.69</v>
      </c>
      <c r="X30" s="2">
        <v>38626.47</v>
      </c>
      <c r="Y30" s="1">
        <v>374</v>
      </c>
      <c r="Z30" s="1">
        <v>244</v>
      </c>
      <c r="AA30" s="1">
        <v>442</v>
      </c>
      <c r="AB30" s="1">
        <v>395</v>
      </c>
      <c r="AC30" s="1">
        <v>710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555</v>
      </c>
      <c r="AT30" s="1">
        <v>496</v>
      </c>
      <c r="AU30" s="1">
        <v>263</v>
      </c>
      <c r="AV30" s="1">
        <v>291</v>
      </c>
      <c r="AW30" s="1">
        <v>487</v>
      </c>
      <c r="AX30" s="1">
        <v>52</v>
      </c>
      <c r="AY30" s="1">
        <v>35</v>
      </c>
      <c r="AZ30" s="1">
        <v>64</v>
      </c>
      <c r="BA30" s="1">
        <v>91</v>
      </c>
      <c r="BB30" s="1">
        <v>41</v>
      </c>
      <c r="BC30" s="1">
        <v>74</v>
      </c>
      <c r="BD30" s="1">
        <v>503</v>
      </c>
      <c r="BE30" s="1">
        <v>246</v>
      </c>
      <c r="BF30" s="1">
        <v>299</v>
      </c>
      <c r="BG30" s="1">
        <v>-77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>
      <c r="A31" s="1">
        <v>70048</v>
      </c>
      <c r="B31" s="1" t="s">
        <v>133</v>
      </c>
      <c r="C31" s="1">
        <v>20</v>
      </c>
      <c r="D31" s="1">
        <v>285</v>
      </c>
      <c r="E31" s="1" t="s">
        <v>64</v>
      </c>
      <c r="F31" s="1">
        <v>558</v>
      </c>
      <c r="G31" s="1" t="s">
        <v>67</v>
      </c>
      <c r="H31" s="1">
        <v>88.09</v>
      </c>
      <c r="I31" s="3">
        <v>1761.8</v>
      </c>
      <c r="J31" s="10">
        <f t="shared" si="2"/>
        <v>3523.6</v>
      </c>
      <c r="K31" s="11">
        <f t="shared" si="3"/>
        <v>2</v>
      </c>
      <c r="L31" s="1">
        <v>15.35</v>
      </c>
      <c r="M31" s="1">
        <v>9.1</v>
      </c>
      <c r="N31" s="28">
        <f t="shared" ref="N31:N37" si="10">MAX(0,(TRUNC((L31*0.75)-M31)))</f>
        <v>2</v>
      </c>
      <c r="O31" s="1">
        <v>21.05</v>
      </c>
      <c r="P31" s="1">
        <v>12.4</v>
      </c>
      <c r="Q31" s="5">
        <v>0</v>
      </c>
      <c r="R31" s="1"/>
      <c r="S31" s="1">
        <v>18.18</v>
      </c>
      <c r="T31" s="1">
        <v>23.95</v>
      </c>
      <c r="U31" s="16">
        <f>MAX(0,(TRUNC((S31*0.75)-T31)))</f>
        <v>0</v>
      </c>
      <c r="V31" s="1">
        <v>0</v>
      </c>
      <c r="W31" s="12">
        <v>96150.24</v>
      </c>
      <c r="X31" s="2">
        <v>80073.81</v>
      </c>
      <c r="Y31" s="1">
        <v>56</v>
      </c>
      <c r="Z31" s="1">
        <v>34</v>
      </c>
      <c r="AA31" s="1">
        <v>116</v>
      </c>
      <c r="AB31" s="1">
        <v>236</v>
      </c>
      <c r="AC31" s="1">
        <v>182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100</v>
      </c>
      <c r="AT31" s="1">
        <v>79</v>
      </c>
      <c r="AU31" s="1">
        <v>176</v>
      </c>
      <c r="AV31" s="1">
        <v>142</v>
      </c>
      <c r="AW31" s="1">
        <v>226</v>
      </c>
      <c r="AX31" s="1">
        <v>13</v>
      </c>
      <c r="AY31" s="1">
        <v>11</v>
      </c>
      <c r="AZ31" s="1">
        <v>10</v>
      </c>
      <c r="BA31" s="1">
        <v>12</v>
      </c>
      <c r="BB31" s="1">
        <v>22</v>
      </c>
      <c r="BC31" s="1">
        <v>84</v>
      </c>
      <c r="BD31" s="1">
        <v>36</v>
      </c>
      <c r="BE31" s="1">
        <v>165</v>
      </c>
      <c r="BF31" s="1">
        <v>193</v>
      </c>
      <c r="BG31" s="1">
        <v>479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>
      <c r="A32" s="1">
        <v>70253</v>
      </c>
      <c r="B32" s="1" t="s">
        <v>111</v>
      </c>
      <c r="C32" s="1">
        <v>12</v>
      </c>
      <c r="D32" s="1">
        <v>285</v>
      </c>
      <c r="E32" s="1" t="s">
        <v>64</v>
      </c>
      <c r="F32" s="1">
        <v>558</v>
      </c>
      <c r="G32" s="1" t="s">
        <v>67</v>
      </c>
      <c r="H32" s="1">
        <v>98.03</v>
      </c>
      <c r="I32" s="3">
        <v>1176.3599999999999</v>
      </c>
      <c r="J32" s="10">
        <f t="shared" si="2"/>
        <v>17645.399999999998</v>
      </c>
      <c r="K32" s="11">
        <f t="shared" si="3"/>
        <v>15</v>
      </c>
      <c r="L32" s="1">
        <v>13.46</v>
      </c>
      <c r="M32" s="1">
        <v>14.75</v>
      </c>
      <c r="N32" s="16">
        <f t="shared" si="10"/>
        <v>0</v>
      </c>
      <c r="O32" s="1">
        <v>42.21</v>
      </c>
      <c r="P32" s="1">
        <v>11.42</v>
      </c>
      <c r="Q32" s="5">
        <v>15</v>
      </c>
      <c r="R32" s="1"/>
      <c r="S32" s="1">
        <v>25.38</v>
      </c>
      <c r="T32" s="1">
        <v>30</v>
      </c>
      <c r="U32" s="5">
        <v>0</v>
      </c>
      <c r="V32" s="1">
        <v>0</v>
      </c>
      <c r="W32" s="12">
        <v>95334.18</v>
      </c>
      <c r="X32" s="2">
        <v>27252.34</v>
      </c>
      <c r="Y32" s="1">
        <v>14</v>
      </c>
      <c r="Z32" s="1">
        <v>0</v>
      </c>
      <c r="AA32" s="1">
        <v>111</v>
      </c>
      <c r="AB32" s="1">
        <v>73</v>
      </c>
      <c r="AC32" s="1">
        <v>177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164</v>
      </c>
      <c r="AT32" s="1">
        <v>0</v>
      </c>
      <c r="AU32" s="1">
        <v>195</v>
      </c>
      <c r="AV32" s="1">
        <v>228</v>
      </c>
      <c r="AW32" s="1">
        <v>136</v>
      </c>
      <c r="AX32" s="1">
        <v>8</v>
      </c>
      <c r="AY32" s="1">
        <v>3</v>
      </c>
      <c r="AZ32" s="1">
        <v>16</v>
      </c>
      <c r="BA32" s="1">
        <v>16</v>
      </c>
      <c r="BB32" s="1">
        <v>1</v>
      </c>
      <c r="BC32" s="1">
        <v>72</v>
      </c>
      <c r="BD32" s="1">
        <v>27</v>
      </c>
      <c r="BE32" s="1">
        <v>151</v>
      </c>
      <c r="BF32" s="1">
        <v>136</v>
      </c>
      <c r="BG32" s="1">
        <v>-36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s="1">
        <v>70011</v>
      </c>
      <c r="B33" s="1" t="s">
        <v>101</v>
      </c>
      <c r="C33" s="1">
        <v>15</v>
      </c>
      <c r="D33" s="1">
        <v>285</v>
      </c>
      <c r="E33" s="1" t="s">
        <v>64</v>
      </c>
      <c r="F33" s="1">
        <v>562</v>
      </c>
      <c r="G33" s="1" t="s">
        <v>65</v>
      </c>
      <c r="H33" s="1">
        <v>28.82</v>
      </c>
      <c r="I33" s="3">
        <v>432.3</v>
      </c>
      <c r="J33" s="10">
        <f t="shared" si="2"/>
        <v>8646</v>
      </c>
      <c r="K33" s="11">
        <f t="shared" si="3"/>
        <v>20</v>
      </c>
      <c r="L33" s="1">
        <v>42.47</v>
      </c>
      <c r="M33" s="1">
        <v>38.53</v>
      </c>
      <c r="N33" s="16">
        <f t="shared" si="10"/>
        <v>0</v>
      </c>
      <c r="O33" s="1">
        <v>86.77</v>
      </c>
      <c r="P33" s="1">
        <v>55.67</v>
      </c>
      <c r="Q33" s="5">
        <v>0</v>
      </c>
      <c r="R33" s="1"/>
      <c r="S33" s="1">
        <v>82.13</v>
      </c>
      <c r="T33" s="1">
        <v>50</v>
      </c>
      <c r="U33" s="5">
        <v>20</v>
      </c>
      <c r="V33" s="1">
        <v>0</v>
      </c>
      <c r="W33" s="12">
        <v>91373.81</v>
      </c>
      <c r="X33" s="2">
        <v>40837.94</v>
      </c>
      <c r="Y33" s="1">
        <v>174</v>
      </c>
      <c r="Z33" s="1">
        <v>187</v>
      </c>
      <c r="AA33" s="1">
        <v>298</v>
      </c>
      <c r="AB33" s="1">
        <v>143</v>
      </c>
      <c r="AC33" s="1">
        <v>578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295</v>
      </c>
      <c r="AT33" s="1">
        <v>498</v>
      </c>
      <c r="AU33" s="1">
        <v>418</v>
      </c>
      <c r="AV33" s="1">
        <v>404</v>
      </c>
      <c r="AW33" s="1">
        <v>772</v>
      </c>
      <c r="AX33" s="1">
        <v>50</v>
      </c>
      <c r="AY33" s="1">
        <v>52</v>
      </c>
      <c r="AZ33" s="1">
        <v>45</v>
      </c>
      <c r="BA33" s="1">
        <v>33</v>
      </c>
      <c r="BB33" s="1">
        <v>63</v>
      </c>
      <c r="BC33" s="1">
        <v>299</v>
      </c>
      <c r="BD33" s="1">
        <v>602</v>
      </c>
      <c r="BE33" s="1">
        <v>504</v>
      </c>
      <c r="BF33" s="1">
        <v>256</v>
      </c>
      <c r="BG33" s="1">
        <v>4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>
      <c r="A34" s="1">
        <v>70187</v>
      </c>
      <c r="B34" s="1" t="s">
        <v>127</v>
      </c>
      <c r="C34" s="1">
        <v>1</v>
      </c>
      <c r="D34" s="1">
        <v>285</v>
      </c>
      <c r="E34" s="1" t="s">
        <v>64</v>
      </c>
      <c r="F34" s="1">
        <v>567</v>
      </c>
      <c r="G34" s="1" t="s">
        <v>74</v>
      </c>
      <c r="H34" s="1">
        <v>1133.01</v>
      </c>
      <c r="I34" s="3">
        <v>1133.01</v>
      </c>
      <c r="J34" s="10">
        <f t="shared" si="2"/>
        <v>5665.05</v>
      </c>
      <c r="K34" s="11">
        <f t="shared" si="3"/>
        <v>5</v>
      </c>
      <c r="L34" s="1">
        <v>0</v>
      </c>
      <c r="M34" s="1">
        <v>0</v>
      </c>
      <c r="N34" s="16">
        <f t="shared" si="10"/>
        <v>0</v>
      </c>
      <c r="O34" s="1">
        <v>52.5</v>
      </c>
      <c r="P34" s="1">
        <v>62</v>
      </c>
      <c r="Q34" s="5">
        <v>0</v>
      </c>
      <c r="R34" s="1"/>
      <c r="S34" s="1">
        <v>28</v>
      </c>
      <c r="T34" s="1">
        <v>16</v>
      </c>
      <c r="U34" s="16">
        <f>MAX(0,(TRUNC((S34*0.75)-T34)))</f>
        <v>5</v>
      </c>
      <c r="V34" s="1">
        <v>0</v>
      </c>
      <c r="W34" s="12">
        <v>91207.3</v>
      </c>
      <c r="X34" s="2">
        <v>77044.679999999993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31</v>
      </c>
      <c r="AT34" s="1">
        <v>16</v>
      </c>
      <c r="AU34" s="1">
        <v>5</v>
      </c>
      <c r="AV34" s="1">
        <v>17</v>
      </c>
      <c r="AW34" s="1">
        <v>62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17</v>
      </c>
      <c r="BD34" s="1">
        <v>10</v>
      </c>
      <c r="BE34" s="1">
        <v>3</v>
      </c>
      <c r="BF34" s="1">
        <v>6</v>
      </c>
      <c r="BG34" s="1">
        <v>6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>
      <c r="A35" s="1">
        <v>70263</v>
      </c>
      <c r="B35" s="1" t="s">
        <v>129</v>
      </c>
      <c r="C35" s="1">
        <v>16</v>
      </c>
      <c r="D35" s="1">
        <v>285</v>
      </c>
      <c r="E35" s="1" t="s">
        <v>64</v>
      </c>
      <c r="F35" s="1">
        <v>557</v>
      </c>
      <c r="G35" s="1" t="s">
        <v>69</v>
      </c>
      <c r="H35" s="1">
        <v>97.94</v>
      </c>
      <c r="I35" s="3">
        <v>1567.04</v>
      </c>
      <c r="J35" s="10">
        <f t="shared" si="2"/>
        <v>12536.32</v>
      </c>
      <c r="K35" s="11">
        <f t="shared" si="3"/>
        <v>8</v>
      </c>
      <c r="L35" s="1">
        <v>8.5299999999999994</v>
      </c>
      <c r="M35" s="1">
        <v>3.31</v>
      </c>
      <c r="N35" s="28">
        <f t="shared" si="10"/>
        <v>3</v>
      </c>
      <c r="O35" s="1">
        <v>32.94</v>
      </c>
      <c r="P35" s="1">
        <v>17.809999999999999</v>
      </c>
      <c r="Q35" s="5">
        <v>0</v>
      </c>
      <c r="R35" s="1"/>
      <c r="S35" s="1">
        <v>15.62</v>
      </c>
      <c r="T35" s="1">
        <v>8.81</v>
      </c>
      <c r="U35" s="5">
        <v>5</v>
      </c>
      <c r="V35" s="1">
        <v>0</v>
      </c>
      <c r="W35" s="12">
        <v>89468.19</v>
      </c>
      <c r="X35" s="2">
        <v>34376.94</v>
      </c>
      <c r="Y35" s="1">
        <v>43</v>
      </c>
      <c r="Z35" s="1">
        <v>29</v>
      </c>
      <c r="AA35" s="1">
        <v>58</v>
      </c>
      <c r="AB35" s="1">
        <v>42</v>
      </c>
      <c r="AC35" s="1">
        <v>53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97</v>
      </c>
      <c r="AT35" s="1">
        <v>143</v>
      </c>
      <c r="AU35" s="1">
        <v>180</v>
      </c>
      <c r="AV35" s="1">
        <v>174</v>
      </c>
      <c r="AW35" s="1">
        <v>236</v>
      </c>
      <c r="AX35" s="1">
        <v>31</v>
      </c>
      <c r="AY35" s="1">
        <v>20</v>
      </c>
      <c r="AZ35" s="1">
        <v>35</v>
      </c>
      <c r="BA35" s="1">
        <v>31</v>
      </c>
      <c r="BB35" s="1">
        <v>49</v>
      </c>
      <c r="BC35" s="1">
        <v>84</v>
      </c>
      <c r="BD35" s="1">
        <v>55</v>
      </c>
      <c r="BE35" s="1">
        <v>116</v>
      </c>
      <c r="BF35" s="1">
        <v>45</v>
      </c>
      <c r="BG35" s="1">
        <v>13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>
      <c r="A36" s="1">
        <v>70003</v>
      </c>
      <c r="B36" s="1" t="s">
        <v>82</v>
      </c>
      <c r="C36" s="1">
        <v>25</v>
      </c>
      <c r="D36" s="1">
        <v>285</v>
      </c>
      <c r="E36" s="1" t="s">
        <v>64</v>
      </c>
      <c r="F36" s="1">
        <v>557</v>
      </c>
      <c r="G36" s="1" t="s">
        <v>69</v>
      </c>
      <c r="H36" s="1">
        <v>64.78</v>
      </c>
      <c r="I36" s="3">
        <v>1619.5</v>
      </c>
      <c r="J36" s="10">
        <f t="shared" si="2"/>
        <v>0</v>
      </c>
      <c r="K36" s="11">
        <f t="shared" si="3"/>
        <v>0</v>
      </c>
      <c r="L36" s="1">
        <v>15.3</v>
      </c>
      <c r="M36" s="1">
        <v>76.28</v>
      </c>
      <c r="N36" s="16">
        <f t="shared" si="10"/>
        <v>0</v>
      </c>
      <c r="O36" s="1">
        <v>24.44</v>
      </c>
      <c r="P36" s="1">
        <v>25.32</v>
      </c>
      <c r="Q36" s="5">
        <v>0</v>
      </c>
      <c r="R36" s="1"/>
      <c r="S36" s="1">
        <v>13.42</v>
      </c>
      <c r="T36" s="1">
        <v>79.56</v>
      </c>
      <c r="U36" s="16">
        <f t="shared" ref="U36:U37" si="11">MAX(0,(TRUNC((S36*0.75)-T36)))</f>
        <v>0</v>
      </c>
      <c r="V36" s="1">
        <v>0</v>
      </c>
      <c r="W36" s="12">
        <v>86092.62</v>
      </c>
      <c r="X36" s="2">
        <v>293388.62</v>
      </c>
      <c r="Y36" s="1">
        <v>123</v>
      </c>
      <c r="Z36" s="1">
        <v>141</v>
      </c>
      <c r="AA36" s="1">
        <v>181</v>
      </c>
      <c r="AB36" s="1">
        <v>16</v>
      </c>
      <c r="AC36" s="1">
        <v>1907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138</v>
      </c>
      <c r="AT36" s="1">
        <v>114</v>
      </c>
      <c r="AU36" s="1">
        <v>253</v>
      </c>
      <c r="AV36" s="1">
        <v>222</v>
      </c>
      <c r="AW36" s="1">
        <v>509</v>
      </c>
      <c r="AX36" s="1">
        <v>16</v>
      </c>
      <c r="AY36" s="1">
        <v>16</v>
      </c>
      <c r="AZ36" s="1">
        <v>18</v>
      </c>
      <c r="BA36" s="1">
        <v>20</v>
      </c>
      <c r="BB36" s="1">
        <v>124</v>
      </c>
      <c r="BC36" s="1">
        <v>97</v>
      </c>
      <c r="BD36" s="1">
        <v>111</v>
      </c>
      <c r="BE36" s="1">
        <v>105</v>
      </c>
      <c r="BF36" s="1">
        <v>156</v>
      </c>
      <c r="BG36" s="1">
        <v>1989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>
      <c r="A37" s="1">
        <v>70135</v>
      </c>
      <c r="B37" s="1" t="s">
        <v>80</v>
      </c>
      <c r="C37" s="1">
        <v>15</v>
      </c>
      <c r="D37" s="1">
        <v>285</v>
      </c>
      <c r="E37" s="1" t="s">
        <v>64</v>
      </c>
      <c r="F37" s="1">
        <v>567</v>
      </c>
      <c r="G37" s="1" t="s">
        <v>74</v>
      </c>
      <c r="H37" s="1">
        <v>50.82</v>
      </c>
      <c r="I37" s="3">
        <v>762.3</v>
      </c>
      <c r="J37" s="10">
        <f t="shared" si="2"/>
        <v>11434.5</v>
      </c>
      <c r="K37" s="11">
        <f t="shared" si="3"/>
        <v>15</v>
      </c>
      <c r="L37" s="1">
        <v>30.13</v>
      </c>
      <c r="M37" s="1">
        <v>17.27</v>
      </c>
      <c r="N37" s="27">
        <f t="shared" si="10"/>
        <v>5</v>
      </c>
      <c r="O37" s="1">
        <v>48.9</v>
      </c>
      <c r="P37" s="1">
        <v>21.6</v>
      </c>
      <c r="Q37" s="5">
        <v>10</v>
      </c>
      <c r="R37" s="1"/>
      <c r="S37" s="1">
        <v>24.63</v>
      </c>
      <c r="T37" s="1">
        <v>21.07</v>
      </c>
      <c r="U37" s="16">
        <f t="shared" si="11"/>
        <v>0</v>
      </c>
      <c r="V37" s="1">
        <v>0</v>
      </c>
      <c r="W37" s="12">
        <v>79025.100000000006</v>
      </c>
      <c r="X37" s="2">
        <v>45687.18</v>
      </c>
      <c r="Y37" s="1">
        <v>207</v>
      </c>
      <c r="Z37" s="1">
        <v>147</v>
      </c>
      <c r="AA37" s="1">
        <v>117</v>
      </c>
      <c r="AB37" s="1">
        <v>109</v>
      </c>
      <c r="AC37" s="1">
        <v>259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214</v>
      </c>
      <c r="AT37" s="1">
        <v>274</v>
      </c>
      <c r="AU37" s="1">
        <v>177</v>
      </c>
      <c r="AV37" s="1">
        <v>278</v>
      </c>
      <c r="AW37" s="1">
        <v>252</v>
      </c>
      <c r="AX37" s="1">
        <v>24</v>
      </c>
      <c r="AY37" s="1">
        <v>25</v>
      </c>
      <c r="AZ37" s="1">
        <v>27</v>
      </c>
      <c r="BA37" s="1">
        <v>6</v>
      </c>
      <c r="BB37" s="1">
        <v>72</v>
      </c>
      <c r="BC37" s="1">
        <v>65</v>
      </c>
      <c r="BD37" s="1">
        <v>283</v>
      </c>
      <c r="BE37" s="1">
        <v>131</v>
      </c>
      <c r="BF37" s="1">
        <v>64</v>
      </c>
      <c r="BG37" s="1">
        <v>316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s="1">
        <v>70104</v>
      </c>
      <c r="B38" s="1" t="s">
        <v>71</v>
      </c>
      <c r="C38" s="1">
        <v>6</v>
      </c>
      <c r="D38" s="1">
        <v>285</v>
      </c>
      <c r="E38" s="1" t="s">
        <v>64</v>
      </c>
      <c r="F38" s="1">
        <v>570</v>
      </c>
      <c r="G38" s="1" t="s">
        <v>72</v>
      </c>
      <c r="H38" s="1">
        <v>198.91</v>
      </c>
      <c r="I38" s="3">
        <v>1193.46</v>
      </c>
      <c r="J38" s="10">
        <f t="shared" si="2"/>
        <v>14321.52</v>
      </c>
      <c r="K38" s="11">
        <f t="shared" si="3"/>
        <v>12</v>
      </c>
      <c r="L38" s="1">
        <v>20.67</v>
      </c>
      <c r="M38" s="1">
        <v>9.67</v>
      </c>
      <c r="N38" s="21">
        <v>2</v>
      </c>
      <c r="O38" s="1">
        <v>32</v>
      </c>
      <c r="P38" s="1">
        <v>16.170000000000002</v>
      </c>
      <c r="Q38" s="5">
        <v>5</v>
      </c>
      <c r="R38" s="1"/>
      <c r="S38" s="1">
        <v>13.25</v>
      </c>
      <c r="T38" s="1">
        <v>10</v>
      </c>
      <c r="U38" s="5">
        <v>5</v>
      </c>
      <c r="V38" s="1">
        <v>0</v>
      </c>
      <c r="W38" s="12">
        <v>78668.91</v>
      </c>
      <c r="X38" s="2">
        <v>30831.05</v>
      </c>
      <c r="Y38" s="1">
        <v>68</v>
      </c>
      <c r="Z38" s="1">
        <v>64</v>
      </c>
      <c r="AA38" s="1">
        <v>0</v>
      </c>
      <c r="AB38" s="1">
        <v>48</v>
      </c>
      <c r="AC38" s="1">
        <v>58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86</v>
      </c>
      <c r="AT38" s="1">
        <v>70</v>
      </c>
      <c r="AU38" s="1">
        <v>36</v>
      </c>
      <c r="AV38" s="1">
        <v>63</v>
      </c>
      <c r="AW38" s="1">
        <v>97</v>
      </c>
      <c r="AX38" s="1">
        <v>0</v>
      </c>
      <c r="AY38" s="1">
        <v>1</v>
      </c>
      <c r="AZ38" s="1">
        <v>2</v>
      </c>
      <c r="BA38" s="1">
        <v>2</v>
      </c>
      <c r="BB38" s="1">
        <v>0</v>
      </c>
      <c r="BC38" s="1">
        <v>0</v>
      </c>
      <c r="BD38" s="1">
        <v>0</v>
      </c>
      <c r="BE38" s="1">
        <v>34</v>
      </c>
      <c r="BF38" s="1">
        <v>91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s="1">
        <v>70122</v>
      </c>
      <c r="B39" s="1" t="s">
        <v>132</v>
      </c>
      <c r="C39" s="1">
        <v>20</v>
      </c>
      <c r="D39" s="1">
        <v>285</v>
      </c>
      <c r="E39" s="1" t="s">
        <v>64</v>
      </c>
      <c r="F39" s="1">
        <v>558</v>
      </c>
      <c r="G39" s="1" t="s">
        <v>67</v>
      </c>
      <c r="H39" s="1">
        <v>77</v>
      </c>
      <c r="I39" s="3">
        <v>1540</v>
      </c>
      <c r="J39" s="10">
        <f t="shared" si="2"/>
        <v>7700</v>
      </c>
      <c r="K39" s="11">
        <f t="shared" si="3"/>
        <v>5</v>
      </c>
      <c r="L39" s="1">
        <v>12.68</v>
      </c>
      <c r="M39" s="1">
        <v>8.15</v>
      </c>
      <c r="N39" s="5">
        <v>0</v>
      </c>
      <c r="O39" s="1">
        <v>22.85</v>
      </c>
      <c r="P39" s="1">
        <v>11.95</v>
      </c>
      <c r="Q39" s="5">
        <v>0</v>
      </c>
      <c r="R39" s="1"/>
      <c r="S39" s="1">
        <v>12.75</v>
      </c>
      <c r="T39" s="1">
        <v>5.0999999999999996</v>
      </c>
      <c r="U39" s="5">
        <v>5</v>
      </c>
      <c r="V39" s="1">
        <v>0</v>
      </c>
      <c r="W39" s="12">
        <v>74343.5</v>
      </c>
      <c r="X39" s="2">
        <v>32648</v>
      </c>
      <c r="Y39" s="1">
        <v>55</v>
      </c>
      <c r="Z39" s="1">
        <v>32</v>
      </c>
      <c r="AA39" s="1">
        <v>141</v>
      </c>
      <c r="AB39" s="1">
        <v>83</v>
      </c>
      <c r="AC39" s="1">
        <v>163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45</v>
      </c>
      <c r="AT39" s="1">
        <v>72</v>
      </c>
      <c r="AU39" s="1">
        <v>206</v>
      </c>
      <c r="AV39" s="1">
        <v>230</v>
      </c>
      <c r="AW39" s="1">
        <v>202</v>
      </c>
      <c r="AX39" s="1">
        <v>16</v>
      </c>
      <c r="AY39" s="1">
        <v>17</v>
      </c>
      <c r="AZ39" s="1">
        <v>20</v>
      </c>
      <c r="BA39" s="1">
        <v>21</v>
      </c>
      <c r="BB39" s="1">
        <v>37</v>
      </c>
      <c r="BC39" s="1">
        <v>81</v>
      </c>
      <c r="BD39" s="1">
        <v>84</v>
      </c>
      <c r="BE39" s="1">
        <v>50</v>
      </c>
      <c r="BF39" s="1">
        <v>164</v>
      </c>
      <c r="BG39" s="1">
        <v>22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>
      <c r="A40" s="1">
        <v>70246</v>
      </c>
      <c r="B40" s="1" t="s">
        <v>154</v>
      </c>
      <c r="C40" s="1">
        <v>16</v>
      </c>
      <c r="D40" s="1">
        <v>285</v>
      </c>
      <c r="E40" s="1" t="s">
        <v>64</v>
      </c>
      <c r="F40" s="1">
        <v>387</v>
      </c>
      <c r="G40" s="1" t="s">
        <v>94</v>
      </c>
      <c r="H40" s="1">
        <v>45.31</v>
      </c>
      <c r="I40" s="3">
        <v>724.96</v>
      </c>
      <c r="J40" s="10">
        <f t="shared" si="2"/>
        <v>24648.639999999999</v>
      </c>
      <c r="K40" s="11">
        <f t="shared" si="3"/>
        <v>34</v>
      </c>
      <c r="L40" s="1">
        <v>28.5</v>
      </c>
      <c r="M40" s="1">
        <v>5.75</v>
      </c>
      <c r="N40" s="21">
        <v>14</v>
      </c>
      <c r="O40" s="1">
        <v>39.590000000000003</v>
      </c>
      <c r="P40" s="1">
        <v>14.69</v>
      </c>
      <c r="Q40" s="5">
        <v>10</v>
      </c>
      <c r="R40" s="1"/>
      <c r="S40" s="1">
        <v>24.47</v>
      </c>
      <c r="T40" s="1">
        <v>9</v>
      </c>
      <c r="U40" s="5">
        <v>10</v>
      </c>
      <c r="V40" s="1">
        <v>0</v>
      </c>
      <c r="W40" s="12">
        <v>67104.11</v>
      </c>
      <c r="X40" s="2">
        <v>13547.69</v>
      </c>
      <c r="Y40" s="1">
        <v>206</v>
      </c>
      <c r="Z40" s="1">
        <v>89</v>
      </c>
      <c r="AA40" s="1">
        <v>135</v>
      </c>
      <c r="AB40" s="1">
        <v>141</v>
      </c>
      <c r="AC40" s="1">
        <v>92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183</v>
      </c>
      <c r="AT40" s="1">
        <v>141</v>
      </c>
      <c r="AU40" s="1">
        <v>243</v>
      </c>
      <c r="AV40" s="1">
        <v>193</v>
      </c>
      <c r="AW40" s="1">
        <v>207</v>
      </c>
      <c r="AX40" s="1">
        <v>7</v>
      </c>
      <c r="AY40" s="1">
        <v>10</v>
      </c>
      <c r="AZ40" s="1">
        <v>20</v>
      </c>
      <c r="BA40" s="1">
        <v>17</v>
      </c>
      <c r="BB40" s="1">
        <v>28</v>
      </c>
      <c r="BC40" s="1">
        <v>122</v>
      </c>
      <c r="BD40" s="1">
        <v>57</v>
      </c>
      <c r="BE40" s="1">
        <v>170</v>
      </c>
      <c r="BF40" s="1">
        <v>142</v>
      </c>
      <c r="BG40" s="1">
        <v>-28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s="1">
        <v>70269</v>
      </c>
      <c r="B41" s="1" t="s">
        <v>125</v>
      </c>
      <c r="C41" s="1">
        <v>10</v>
      </c>
      <c r="D41" s="1">
        <v>285</v>
      </c>
      <c r="E41" s="1" t="s">
        <v>64</v>
      </c>
      <c r="F41" s="1">
        <v>285</v>
      </c>
      <c r="G41" s="1" t="s">
        <v>64</v>
      </c>
      <c r="H41" s="1">
        <v>125.14</v>
      </c>
      <c r="I41" s="3">
        <v>1251.4000000000001</v>
      </c>
      <c r="J41" s="10">
        <f t="shared" si="2"/>
        <v>12514</v>
      </c>
      <c r="K41" s="11">
        <f t="shared" si="3"/>
        <v>10</v>
      </c>
      <c r="L41" s="1">
        <v>10.4</v>
      </c>
      <c r="M41" s="1">
        <v>7.6</v>
      </c>
      <c r="N41" s="16">
        <f t="shared" ref="N41:N46" si="12">MAX(0,(TRUNC((L41*0.75)-M41)))</f>
        <v>0</v>
      </c>
      <c r="O41" s="1">
        <v>26.75</v>
      </c>
      <c r="P41" s="1">
        <v>7.1</v>
      </c>
      <c r="Q41" s="5">
        <v>10</v>
      </c>
      <c r="R41" s="1"/>
      <c r="S41" s="1">
        <v>14.35</v>
      </c>
      <c r="T41" s="1">
        <v>16.600000000000001</v>
      </c>
      <c r="U41" s="16">
        <f>MAX(0,(TRUNC((S41*0.75)-T41)))</f>
        <v>0</v>
      </c>
      <c r="V41" s="1">
        <v>0</v>
      </c>
      <c r="W41" s="12">
        <v>64447.1</v>
      </c>
      <c r="X41" s="2">
        <v>39168.82</v>
      </c>
      <c r="Y41" s="1">
        <v>27</v>
      </c>
      <c r="Z41" s="1">
        <v>8</v>
      </c>
      <c r="AA41" s="1">
        <v>53</v>
      </c>
      <c r="AB41" s="1">
        <v>40</v>
      </c>
      <c r="AC41" s="1">
        <v>76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88</v>
      </c>
      <c r="AT41" s="1">
        <v>46</v>
      </c>
      <c r="AU41" s="1">
        <v>100</v>
      </c>
      <c r="AV41" s="1">
        <v>58</v>
      </c>
      <c r="AW41" s="1">
        <v>55</v>
      </c>
      <c r="AX41" s="1">
        <v>12</v>
      </c>
      <c r="AY41" s="1">
        <v>2</v>
      </c>
      <c r="AZ41" s="1">
        <v>12</v>
      </c>
      <c r="BA41" s="1">
        <v>5</v>
      </c>
      <c r="BB41" s="1">
        <v>16</v>
      </c>
      <c r="BC41" s="1">
        <v>40</v>
      </c>
      <c r="BD41" s="1">
        <v>30</v>
      </c>
      <c r="BE41" s="1">
        <v>56</v>
      </c>
      <c r="BF41" s="1">
        <v>65</v>
      </c>
      <c r="BG41" s="1">
        <v>166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>
      <c r="A42" s="1">
        <v>70257</v>
      </c>
      <c r="B42" s="1" t="s">
        <v>93</v>
      </c>
      <c r="C42" s="1">
        <v>25</v>
      </c>
      <c r="D42" s="1">
        <v>285</v>
      </c>
      <c r="E42" s="1" t="s">
        <v>64</v>
      </c>
      <c r="F42" s="1">
        <v>387</v>
      </c>
      <c r="G42" s="1" t="s">
        <v>94</v>
      </c>
      <c r="H42" s="1">
        <v>28.24</v>
      </c>
      <c r="I42" s="3">
        <v>706</v>
      </c>
      <c r="J42" s="10">
        <f t="shared" si="2"/>
        <v>21180</v>
      </c>
      <c r="K42" s="11">
        <f t="shared" si="3"/>
        <v>30</v>
      </c>
      <c r="L42" s="1">
        <v>22.66</v>
      </c>
      <c r="M42" s="1">
        <v>11</v>
      </c>
      <c r="N42" s="28">
        <f t="shared" si="12"/>
        <v>5</v>
      </c>
      <c r="O42" s="1">
        <v>36.520000000000003</v>
      </c>
      <c r="P42" s="1">
        <v>20.8</v>
      </c>
      <c r="Q42" s="5">
        <v>0</v>
      </c>
      <c r="R42" s="1"/>
      <c r="S42" s="1">
        <v>25.6</v>
      </c>
      <c r="T42" s="1">
        <v>8</v>
      </c>
      <c r="U42" s="5">
        <v>25</v>
      </c>
      <c r="V42" s="1">
        <v>1.6</v>
      </c>
      <c r="W42" s="12">
        <v>59854.68</v>
      </c>
      <c r="X42" s="2">
        <v>18836.080000000002</v>
      </c>
      <c r="Y42" s="1">
        <v>70</v>
      </c>
      <c r="Z42" s="1">
        <v>107</v>
      </c>
      <c r="AA42" s="1">
        <v>331</v>
      </c>
      <c r="AB42" s="1">
        <v>224</v>
      </c>
      <c r="AC42" s="1">
        <v>275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213</v>
      </c>
      <c r="AT42" s="1">
        <v>297</v>
      </c>
      <c r="AU42" s="1">
        <v>328</v>
      </c>
      <c r="AV42" s="1">
        <v>280</v>
      </c>
      <c r="AW42" s="1">
        <v>470</v>
      </c>
      <c r="AX42" s="1">
        <v>31</v>
      </c>
      <c r="AY42" s="1">
        <v>46</v>
      </c>
      <c r="AZ42" s="1">
        <v>18</v>
      </c>
      <c r="BA42" s="1">
        <v>23</v>
      </c>
      <c r="BB42" s="1">
        <v>50</v>
      </c>
      <c r="BC42" s="1">
        <v>75</v>
      </c>
      <c r="BD42" s="1">
        <v>103</v>
      </c>
      <c r="BE42" s="1">
        <v>406</v>
      </c>
      <c r="BF42" s="1">
        <v>215</v>
      </c>
      <c r="BG42" s="1">
        <v>-128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>
      <c r="A43" s="1">
        <v>70089</v>
      </c>
      <c r="B43" s="1" t="s">
        <v>122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1">
        <v>64.91</v>
      </c>
      <c r="I43" s="3">
        <v>1298.2</v>
      </c>
      <c r="J43" s="10">
        <f t="shared" si="2"/>
        <v>0</v>
      </c>
      <c r="K43" s="11">
        <f t="shared" si="3"/>
        <v>0</v>
      </c>
      <c r="L43" s="1">
        <v>10.050000000000001</v>
      </c>
      <c r="M43" s="1">
        <v>34.299999999999997</v>
      </c>
      <c r="N43" s="16">
        <f t="shared" si="12"/>
        <v>0</v>
      </c>
      <c r="O43" s="1">
        <v>17.25</v>
      </c>
      <c r="P43" s="1">
        <v>16.75</v>
      </c>
      <c r="Q43" s="5">
        <v>0</v>
      </c>
      <c r="R43" s="1"/>
      <c r="S43" s="1">
        <v>16.18</v>
      </c>
      <c r="T43" s="1">
        <v>50</v>
      </c>
      <c r="U43" s="16">
        <f t="shared" ref="U43:U44" si="13">MAX(0,(TRUNC((S43*0.75)-T43)))</f>
        <v>0</v>
      </c>
      <c r="V43" s="1">
        <v>0</v>
      </c>
      <c r="W43" s="12">
        <v>56439.24</v>
      </c>
      <c r="X43" s="2">
        <v>131183.10999999999</v>
      </c>
      <c r="Y43" s="1">
        <v>71</v>
      </c>
      <c r="Z43" s="1">
        <v>19</v>
      </c>
      <c r="AA43" s="1">
        <v>95</v>
      </c>
      <c r="AB43" s="1">
        <v>51</v>
      </c>
      <c r="AC43" s="1">
        <v>686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86</v>
      </c>
      <c r="AT43" s="1">
        <v>76</v>
      </c>
      <c r="AU43" s="1">
        <v>153</v>
      </c>
      <c r="AV43" s="1">
        <v>94</v>
      </c>
      <c r="AW43" s="1">
        <v>295</v>
      </c>
      <c r="AX43" s="1">
        <v>2</v>
      </c>
      <c r="AY43" s="1">
        <v>15</v>
      </c>
      <c r="AZ43" s="1">
        <v>10</v>
      </c>
      <c r="BA43" s="1">
        <v>3</v>
      </c>
      <c r="BB43" s="1">
        <v>40</v>
      </c>
      <c r="BC43" s="1">
        <v>84</v>
      </c>
      <c r="BD43" s="1">
        <v>95</v>
      </c>
      <c r="BE43" s="1">
        <v>145</v>
      </c>
      <c r="BF43" s="1">
        <v>94</v>
      </c>
      <c r="BG43" s="1">
        <v>1000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>
      <c r="A44" s="1">
        <v>70140</v>
      </c>
      <c r="B44" s="1" t="s">
        <v>206</v>
      </c>
      <c r="C44" s="1">
        <v>1</v>
      </c>
      <c r="D44" s="1">
        <v>285</v>
      </c>
      <c r="E44" s="1" t="s">
        <v>64</v>
      </c>
      <c r="F44" s="1">
        <v>558</v>
      </c>
      <c r="G44" s="1" t="s">
        <v>67</v>
      </c>
      <c r="H44" s="1">
        <v>1168.8399999999999</v>
      </c>
      <c r="I44" s="3">
        <v>1168.8399999999999</v>
      </c>
      <c r="J44" s="10">
        <f t="shared" si="2"/>
        <v>0</v>
      </c>
      <c r="K44" s="11">
        <f t="shared" si="3"/>
        <v>0</v>
      </c>
      <c r="L44" s="1">
        <v>8.5</v>
      </c>
      <c r="M44" s="1">
        <v>11</v>
      </c>
      <c r="N44" s="16">
        <f t="shared" si="12"/>
        <v>0</v>
      </c>
      <c r="O44" s="1">
        <v>5.5</v>
      </c>
      <c r="P44" s="1">
        <v>5</v>
      </c>
      <c r="Q44" s="5">
        <v>0</v>
      </c>
      <c r="R44" s="1"/>
      <c r="S44" s="1">
        <v>32.5</v>
      </c>
      <c r="T44" s="1">
        <v>53</v>
      </c>
      <c r="U44" s="16">
        <f t="shared" si="13"/>
        <v>0</v>
      </c>
      <c r="V44" s="1">
        <v>0</v>
      </c>
      <c r="W44" s="12">
        <v>54351.06</v>
      </c>
      <c r="X44" s="2">
        <v>80649.960000000006</v>
      </c>
      <c r="Y44" s="1">
        <v>3</v>
      </c>
      <c r="Z44" s="1">
        <v>2</v>
      </c>
      <c r="AA44" s="1">
        <v>3</v>
      </c>
      <c r="AB44" s="1">
        <v>3</v>
      </c>
      <c r="AC44" s="1">
        <v>11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1</v>
      </c>
      <c r="AT44" s="1">
        <v>2</v>
      </c>
      <c r="AU44" s="1">
        <v>3</v>
      </c>
      <c r="AV44" s="1">
        <v>1</v>
      </c>
      <c r="AW44" s="1">
        <v>5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</v>
      </c>
      <c r="BD44" s="1">
        <v>1</v>
      </c>
      <c r="BE44" s="1">
        <v>25</v>
      </c>
      <c r="BF44" s="1">
        <v>12</v>
      </c>
      <c r="BG44" s="1">
        <v>53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s="1">
        <v>70087</v>
      </c>
      <c r="B45" s="1" t="s">
        <v>115</v>
      </c>
      <c r="C45" s="1">
        <v>25</v>
      </c>
      <c r="D45" s="1">
        <v>285</v>
      </c>
      <c r="E45" s="1" t="s">
        <v>64</v>
      </c>
      <c r="F45" s="1">
        <v>35</v>
      </c>
      <c r="G45" s="1" t="s">
        <v>76</v>
      </c>
      <c r="H45" s="1">
        <v>43.63</v>
      </c>
      <c r="I45" s="3">
        <v>1090.75</v>
      </c>
      <c r="J45" s="10">
        <f t="shared" si="2"/>
        <v>10907.5</v>
      </c>
      <c r="K45" s="11">
        <f t="shared" si="3"/>
        <v>10</v>
      </c>
      <c r="L45" s="1">
        <v>10.3</v>
      </c>
      <c r="M45" s="1">
        <v>16.600000000000001</v>
      </c>
      <c r="N45" s="16">
        <f t="shared" si="12"/>
        <v>0</v>
      </c>
      <c r="O45" s="1">
        <v>19.54</v>
      </c>
      <c r="P45" s="1">
        <v>27.28</v>
      </c>
      <c r="Q45" s="5">
        <v>0</v>
      </c>
      <c r="R45" s="1"/>
      <c r="S45" s="1">
        <v>15.66</v>
      </c>
      <c r="T45" s="1">
        <v>10</v>
      </c>
      <c r="U45" s="5">
        <v>10</v>
      </c>
      <c r="V45" s="1">
        <v>0</v>
      </c>
      <c r="W45" s="12">
        <v>49629.120000000003</v>
      </c>
      <c r="X45" s="2">
        <v>45680.61</v>
      </c>
      <c r="Y45" s="1">
        <v>80</v>
      </c>
      <c r="Z45" s="1">
        <v>116</v>
      </c>
      <c r="AA45" s="1">
        <v>103</v>
      </c>
      <c r="AB45" s="1">
        <v>33</v>
      </c>
      <c r="AC45" s="1">
        <v>415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107</v>
      </c>
      <c r="AT45" s="1">
        <v>273</v>
      </c>
      <c r="AU45" s="1">
        <v>152</v>
      </c>
      <c r="AV45" s="1">
        <v>88</v>
      </c>
      <c r="AW45" s="1">
        <v>536</v>
      </c>
      <c r="AX45" s="1">
        <v>4</v>
      </c>
      <c r="AY45" s="1">
        <v>0</v>
      </c>
      <c r="AZ45" s="1">
        <v>34</v>
      </c>
      <c r="BA45" s="1">
        <v>22</v>
      </c>
      <c r="BB45" s="1">
        <v>146</v>
      </c>
      <c r="BC45" s="1">
        <v>50</v>
      </c>
      <c r="BD45" s="1">
        <v>152</v>
      </c>
      <c r="BE45" s="1">
        <v>165</v>
      </c>
      <c r="BF45" s="1">
        <v>201</v>
      </c>
      <c r="BG45" s="1">
        <v>-50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s="1">
        <v>70027</v>
      </c>
      <c r="B46" s="1" t="s">
        <v>164</v>
      </c>
      <c r="C46" s="1">
        <v>24</v>
      </c>
      <c r="D46" s="1">
        <v>285</v>
      </c>
      <c r="E46" s="1" t="s">
        <v>64</v>
      </c>
      <c r="F46" s="1">
        <v>558</v>
      </c>
      <c r="G46" s="1" t="s">
        <v>67</v>
      </c>
      <c r="H46" s="1">
        <v>41.93</v>
      </c>
      <c r="I46" s="3">
        <v>1006.32</v>
      </c>
      <c r="J46" s="10">
        <f t="shared" si="2"/>
        <v>13082.16</v>
      </c>
      <c r="K46" s="11">
        <f t="shared" si="3"/>
        <v>13</v>
      </c>
      <c r="L46" s="1">
        <v>10.5</v>
      </c>
      <c r="M46" s="1">
        <v>4.33</v>
      </c>
      <c r="N46" s="25">
        <f t="shared" si="12"/>
        <v>3</v>
      </c>
      <c r="O46" s="1">
        <v>28.96</v>
      </c>
      <c r="P46" s="1">
        <v>12.54</v>
      </c>
      <c r="Q46" s="5">
        <v>5</v>
      </c>
      <c r="R46" s="1"/>
      <c r="S46" s="1">
        <v>8.77</v>
      </c>
      <c r="T46" s="1">
        <v>1</v>
      </c>
      <c r="U46" s="16">
        <f>MAX(0,(TRUNC((S46*0.75)-T46)))</f>
        <v>5</v>
      </c>
      <c r="V46" s="1">
        <v>0</v>
      </c>
      <c r="W46" s="12">
        <v>48533.97</v>
      </c>
      <c r="X46" s="2">
        <v>17987.97</v>
      </c>
      <c r="Y46" s="1">
        <v>57</v>
      </c>
      <c r="Z46" s="1">
        <v>71</v>
      </c>
      <c r="AA46" s="1">
        <v>108</v>
      </c>
      <c r="AB46" s="1">
        <v>103</v>
      </c>
      <c r="AC46" s="1">
        <v>104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211</v>
      </c>
      <c r="AT46" s="1">
        <v>69</v>
      </c>
      <c r="AU46" s="1">
        <v>245</v>
      </c>
      <c r="AV46" s="1">
        <v>284</v>
      </c>
      <c r="AW46" s="1">
        <v>177</v>
      </c>
      <c r="AX46" s="1">
        <v>9</v>
      </c>
      <c r="AY46" s="1">
        <v>15</v>
      </c>
      <c r="AZ46" s="1">
        <v>37</v>
      </c>
      <c r="BA46" s="1">
        <v>18</v>
      </c>
      <c r="BB46" s="1">
        <v>124</v>
      </c>
      <c r="BC46" s="1">
        <v>96</v>
      </c>
      <c r="BD46" s="1">
        <v>0</v>
      </c>
      <c r="BE46" s="1">
        <v>77</v>
      </c>
      <c r="BF46" s="1">
        <v>75</v>
      </c>
      <c r="BG46" s="1">
        <v>24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>
      <c r="A47" s="1">
        <v>70046</v>
      </c>
      <c r="B47" s="1" t="s">
        <v>194</v>
      </c>
      <c r="C47" s="1">
        <v>24</v>
      </c>
      <c r="D47" s="1">
        <v>285</v>
      </c>
      <c r="E47" s="1" t="s">
        <v>64</v>
      </c>
      <c r="F47" s="1">
        <v>558</v>
      </c>
      <c r="G47" s="1" t="s">
        <v>67</v>
      </c>
      <c r="H47" s="1">
        <v>40.9</v>
      </c>
      <c r="I47" s="3">
        <v>981.6</v>
      </c>
      <c r="J47" s="10">
        <f t="shared" si="2"/>
        <v>9816</v>
      </c>
      <c r="K47" s="11">
        <f t="shared" si="3"/>
        <v>10</v>
      </c>
      <c r="L47" s="1">
        <v>18.27</v>
      </c>
      <c r="M47" s="1">
        <v>12.62</v>
      </c>
      <c r="N47" s="5">
        <v>0</v>
      </c>
      <c r="O47" s="1">
        <v>22.52</v>
      </c>
      <c r="P47" s="1">
        <v>20.12</v>
      </c>
      <c r="Q47" s="5">
        <v>0</v>
      </c>
      <c r="R47" s="1"/>
      <c r="S47" s="1">
        <v>8.6199999999999992</v>
      </c>
      <c r="T47" s="1">
        <v>3</v>
      </c>
      <c r="U47" s="5">
        <v>10</v>
      </c>
      <c r="V47" s="1">
        <v>0</v>
      </c>
      <c r="W47" s="12">
        <v>48507.4</v>
      </c>
      <c r="X47" s="2">
        <v>31493</v>
      </c>
      <c r="Y47" s="1">
        <v>117</v>
      </c>
      <c r="Z47" s="1">
        <v>93</v>
      </c>
      <c r="AA47" s="1">
        <v>157</v>
      </c>
      <c r="AB47" s="1">
        <v>236</v>
      </c>
      <c r="AC47" s="1">
        <v>303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103</v>
      </c>
      <c r="AT47" s="1">
        <v>80</v>
      </c>
      <c r="AU47" s="1">
        <v>262</v>
      </c>
      <c r="AV47" s="1">
        <v>172</v>
      </c>
      <c r="AW47" s="1">
        <v>318</v>
      </c>
      <c r="AX47" s="1">
        <v>10</v>
      </c>
      <c r="AY47" s="1">
        <v>11</v>
      </c>
      <c r="AZ47" s="1">
        <v>22</v>
      </c>
      <c r="BA47" s="1">
        <v>24</v>
      </c>
      <c r="BB47" s="1">
        <v>165</v>
      </c>
      <c r="BC47" s="1">
        <v>64</v>
      </c>
      <c r="BD47" s="1">
        <v>1</v>
      </c>
      <c r="BE47" s="1">
        <v>96</v>
      </c>
      <c r="BF47" s="1">
        <v>93</v>
      </c>
      <c r="BG47" s="1">
        <v>-16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>
      <c r="A48" s="1">
        <v>70024</v>
      </c>
      <c r="B48" s="1" t="s">
        <v>196</v>
      </c>
      <c r="C48" s="1">
        <v>20</v>
      </c>
      <c r="D48" s="1">
        <v>285</v>
      </c>
      <c r="E48" s="1" t="s">
        <v>64</v>
      </c>
      <c r="F48" s="1">
        <v>558</v>
      </c>
      <c r="G48" s="1" t="s">
        <v>67</v>
      </c>
      <c r="H48" s="1">
        <v>77.58</v>
      </c>
      <c r="I48" s="3">
        <v>1551.6</v>
      </c>
      <c r="J48" s="10">
        <f t="shared" si="2"/>
        <v>0</v>
      </c>
      <c r="K48" s="11">
        <f t="shared" si="3"/>
        <v>0</v>
      </c>
      <c r="L48" s="1">
        <v>12.55</v>
      </c>
      <c r="M48" s="1">
        <v>14.25</v>
      </c>
      <c r="N48" s="16">
        <f>MAX(0,(TRUNC((L48*0.75)-M48)))</f>
        <v>0</v>
      </c>
      <c r="O48" s="1">
        <v>10.8</v>
      </c>
      <c r="P48" s="1">
        <v>7.4</v>
      </c>
      <c r="Q48" s="5">
        <v>0</v>
      </c>
      <c r="R48" s="1"/>
      <c r="S48" s="1">
        <v>7.55</v>
      </c>
      <c r="T48" s="1">
        <v>4.95</v>
      </c>
      <c r="U48" s="16">
        <f t="shared" ref="U48:U49" si="14">MAX(0,(TRUNC((S48*0.75)-T48)))</f>
        <v>0</v>
      </c>
      <c r="V48" s="1">
        <v>0</v>
      </c>
      <c r="W48" s="12">
        <v>47944.44</v>
      </c>
      <c r="X48" s="2">
        <v>41272.559999999998</v>
      </c>
      <c r="Y48" s="1">
        <v>54</v>
      </c>
      <c r="Z48" s="1">
        <v>81</v>
      </c>
      <c r="AA48" s="1">
        <v>123</v>
      </c>
      <c r="AB48" s="1">
        <v>67</v>
      </c>
      <c r="AC48" s="1">
        <v>285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45</v>
      </c>
      <c r="AT48" s="1">
        <v>39</v>
      </c>
      <c r="AU48" s="1">
        <v>86</v>
      </c>
      <c r="AV48" s="1">
        <v>90</v>
      </c>
      <c r="AW48" s="1">
        <v>107</v>
      </c>
      <c r="AX48" s="1">
        <v>4</v>
      </c>
      <c r="AY48" s="1">
        <v>5</v>
      </c>
      <c r="AZ48" s="1">
        <v>10</v>
      </c>
      <c r="BA48" s="1">
        <v>8</v>
      </c>
      <c r="BB48" s="1">
        <v>41</v>
      </c>
      <c r="BC48" s="1">
        <v>24</v>
      </c>
      <c r="BD48" s="1">
        <v>51</v>
      </c>
      <c r="BE48" s="1">
        <v>82</v>
      </c>
      <c r="BF48" s="1">
        <v>39</v>
      </c>
      <c r="BG48" s="1">
        <v>99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>
      <c r="A49" s="1">
        <v>70067</v>
      </c>
      <c r="B49" s="1" t="s">
        <v>136</v>
      </c>
      <c r="C49" s="1">
        <v>16</v>
      </c>
      <c r="D49" s="1">
        <v>285</v>
      </c>
      <c r="E49" s="1" t="s">
        <v>64</v>
      </c>
      <c r="F49" s="1">
        <v>387</v>
      </c>
      <c r="G49" s="1" t="s">
        <v>94</v>
      </c>
      <c r="H49" s="1">
        <v>50.88</v>
      </c>
      <c r="I49" s="3">
        <v>814.08</v>
      </c>
      <c r="J49" s="10">
        <f t="shared" si="2"/>
        <v>28492.800000000003</v>
      </c>
      <c r="K49" s="11">
        <f t="shared" si="3"/>
        <v>35</v>
      </c>
      <c r="L49" s="1">
        <v>8.44</v>
      </c>
      <c r="M49" s="1">
        <v>2.19</v>
      </c>
      <c r="N49" s="5">
        <v>5</v>
      </c>
      <c r="O49" s="1">
        <v>39.03</v>
      </c>
      <c r="P49" s="1">
        <v>0.38</v>
      </c>
      <c r="Q49" s="5">
        <v>30</v>
      </c>
      <c r="R49" s="1"/>
      <c r="S49" s="1">
        <v>9.75</v>
      </c>
      <c r="T49" s="1">
        <v>14.38</v>
      </c>
      <c r="U49" s="16">
        <f t="shared" si="14"/>
        <v>0</v>
      </c>
      <c r="V49" s="1">
        <v>0</v>
      </c>
      <c r="W49" s="12">
        <v>46580.639999999999</v>
      </c>
      <c r="X49" s="2">
        <v>13788.48</v>
      </c>
      <c r="Y49" s="1">
        <v>43</v>
      </c>
      <c r="Z49" s="1">
        <v>99</v>
      </c>
      <c r="AA49" s="1">
        <v>0</v>
      </c>
      <c r="AB49" s="1">
        <v>85</v>
      </c>
      <c r="AC49" s="1">
        <v>35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33</v>
      </c>
      <c r="AT49" s="1">
        <v>150</v>
      </c>
      <c r="AU49" s="1">
        <v>317</v>
      </c>
      <c r="AV49" s="1">
        <v>264</v>
      </c>
      <c r="AW49" s="1">
        <v>0</v>
      </c>
      <c r="AX49" s="1">
        <v>24</v>
      </c>
      <c r="AY49" s="1">
        <v>2</v>
      </c>
      <c r="AZ49" s="1">
        <v>27</v>
      </c>
      <c r="BA49" s="1">
        <v>31</v>
      </c>
      <c r="BB49" s="1">
        <v>6</v>
      </c>
      <c r="BC49" s="1">
        <v>77</v>
      </c>
      <c r="BD49" s="1">
        <v>89</v>
      </c>
      <c r="BE49" s="1">
        <v>0</v>
      </c>
      <c r="BF49" s="1">
        <v>69</v>
      </c>
      <c r="BG49" s="1">
        <v>230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>
      <c r="A50" s="1">
        <v>70080</v>
      </c>
      <c r="B50" s="1" t="s">
        <v>159</v>
      </c>
      <c r="C50" s="1">
        <v>12</v>
      </c>
      <c r="D50" s="1">
        <v>285</v>
      </c>
      <c r="E50" s="1" t="s">
        <v>64</v>
      </c>
      <c r="F50" s="1">
        <v>35</v>
      </c>
      <c r="G50" s="1" t="s">
        <v>76</v>
      </c>
      <c r="H50" s="1">
        <v>74.31</v>
      </c>
      <c r="I50" s="3">
        <v>891.72</v>
      </c>
      <c r="J50" s="10">
        <f t="shared" si="2"/>
        <v>26751.600000000002</v>
      </c>
      <c r="K50" s="11">
        <f t="shared" si="3"/>
        <v>30</v>
      </c>
      <c r="L50" s="1">
        <v>2.79</v>
      </c>
      <c r="M50" s="1">
        <v>7.08</v>
      </c>
      <c r="N50" s="16">
        <f t="shared" ref="N50:N55" si="15">MAX(0,(TRUNC((L50*0.75)-M50)))</f>
        <v>0</v>
      </c>
      <c r="O50" s="1">
        <v>28.04</v>
      </c>
      <c r="P50" s="1">
        <v>3.75</v>
      </c>
      <c r="Q50" s="5">
        <v>15</v>
      </c>
      <c r="R50" s="1"/>
      <c r="S50" s="1">
        <v>21.17</v>
      </c>
      <c r="T50" s="1">
        <v>1</v>
      </c>
      <c r="U50" s="5">
        <v>15</v>
      </c>
      <c r="V50" s="1">
        <v>0</v>
      </c>
      <c r="W50" s="12">
        <v>46369.440000000002</v>
      </c>
      <c r="X50" s="2">
        <v>10552.02</v>
      </c>
      <c r="Y50" s="1">
        <v>7</v>
      </c>
      <c r="Z50" s="1">
        <v>10</v>
      </c>
      <c r="AA50" s="1">
        <v>15</v>
      </c>
      <c r="AB50" s="1">
        <v>13</v>
      </c>
      <c r="AC50" s="1">
        <v>85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13</v>
      </c>
      <c r="AT50" s="1">
        <v>47</v>
      </c>
      <c r="AU50" s="1">
        <v>205</v>
      </c>
      <c r="AV50" s="1">
        <v>157</v>
      </c>
      <c r="AW50" s="1">
        <v>0</v>
      </c>
      <c r="AX50" s="1">
        <v>5</v>
      </c>
      <c r="AY50" s="1">
        <v>3</v>
      </c>
      <c r="AZ50" s="1">
        <v>6</v>
      </c>
      <c r="BA50" s="1">
        <v>8</v>
      </c>
      <c r="BB50" s="1">
        <v>45</v>
      </c>
      <c r="BC50" s="1">
        <v>21</v>
      </c>
      <c r="BD50" s="1">
        <v>39</v>
      </c>
      <c r="BE50" s="1">
        <v>174</v>
      </c>
      <c r="BF50" s="1">
        <v>79</v>
      </c>
      <c r="BG50" s="1">
        <v>12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>
      <c r="A51" s="1">
        <v>70042</v>
      </c>
      <c r="B51" s="1" t="s">
        <v>182</v>
      </c>
      <c r="C51" s="1">
        <v>25</v>
      </c>
      <c r="D51" s="1">
        <v>285</v>
      </c>
      <c r="E51" s="1" t="s">
        <v>64</v>
      </c>
      <c r="F51" s="1">
        <v>387</v>
      </c>
      <c r="G51" s="1" t="s">
        <v>94</v>
      </c>
      <c r="H51" s="1">
        <v>28.35</v>
      </c>
      <c r="I51" s="3">
        <v>708.75</v>
      </c>
      <c r="J51" s="10">
        <f t="shared" si="2"/>
        <v>3543.75</v>
      </c>
      <c r="K51" s="11">
        <f t="shared" si="3"/>
        <v>5</v>
      </c>
      <c r="L51" s="1">
        <v>11.94</v>
      </c>
      <c r="M51" s="1">
        <v>9.08</v>
      </c>
      <c r="N51" s="16">
        <f t="shared" si="15"/>
        <v>0</v>
      </c>
      <c r="O51" s="1">
        <v>30.96</v>
      </c>
      <c r="P51" s="1">
        <v>12.56</v>
      </c>
      <c r="Q51" s="5">
        <v>5</v>
      </c>
      <c r="R51" s="1"/>
      <c r="S51" s="1">
        <v>17.14</v>
      </c>
      <c r="T51" s="1">
        <v>11.36</v>
      </c>
      <c r="U51" s="5">
        <v>0</v>
      </c>
      <c r="V51" s="1">
        <v>0</v>
      </c>
      <c r="W51" s="12">
        <v>42553.35</v>
      </c>
      <c r="X51" s="2">
        <v>23388.75</v>
      </c>
      <c r="Y51" s="1">
        <v>57</v>
      </c>
      <c r="Z51" s="1">
        <v>197</v>
      </c>
      <c r="AA51" s="1">
        <v>81</v>
      </c>
      <c r="AB51" s="1">
        <v>124</v>
      </c>
      <c r="AC51" s="1">
        <v>227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158</v>
      </c>
      <c r="AT51" s="1">
        <v>179</v>
      </c>
      <c r="AU51" s="1">
        <v>324</v>
      </c>
      <c r="AV51" s="1">
        <v>248</v>
      </c>
      <c r="AW51" s="1">
        <v>270</v>
      </c>
      <c r="AX51" s="1">
        <v>23</v>
      </c>
      <c r="AY51" s="1">
        <v>18</v>
      </c>
      <c r="AZ51" s="1">
        <v>33</v>
      </c>
      <c r="BA51" s="1">
        <v>27</v>
      </c>
      <c r="BB51" s="1">
        <v>44</v>
      </c>
      <c r="BC51" s="1">
        <v>123</v>
      </c>
      <c r="BD51" s="1">
        <v>285</v>
      </c>
      <c r="BE51" s="1">
        <v>111</v>
      </c>
      <c r="BF51" s="1">
        <v>104</v>
      </c>
      <c r="BG51" s="1">
        <v>284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>
      <c r="A52" s="1">
        <v>70078</v>
      </c>
      <c r="B52" s="1" t="s">
        <v>100</v>
      </c>
      <c r="C52" s="1">
        <v>10</v>
      </c>
      <c r="D52" s="1">
        <v>285</v>
      </c>
      <c r="E52" s="1" t="s">
        <v>64</v>
      </c>
      <c r="F52" s="1">
        <v>285</v>
      </c>
      <c r="G52" s="1" t="s">
        <v>64</v>
      </c>
      <c r="H52" s="1">
        <v>125.14</v>
      </c>
      <c r="I52" s="3">
        <v>1251.4000000000001</v>
      </c>
      <c r="J52" s="10">
        <f t="shared" si="2"/>
        <v>40044.800000000003</v>
      </c>
      <c r="K52" s="11">
        <f t="shared" si="3"/>
        <v>32</v>
      </c>
      <c r="L52" s="1">
        <v>5.5</v>
      </c>
      <c r="M52" s="1">
        <v>1.2</v>
      </c>
      <c r="N52" s="16">
        <f t="shared" si="15"/>
        <v>2</v>
      </c>
      <c r="O52" s="1">
        <v>19.3</v>
      </c>
      <c r="P52" s="1">
        <v>0</v>
      </c>
      <c r="Q52" s="5">
        <v>20</v>
      </c>
      <c r="R52" s="1"/>
      <c r="S52" s="1">
        <v>8.75</v>
      </c>
      <c r="T52" s="1">
        <v>-0.1</v>
      </c>
      <c r="U52" s="5">
        <v>10</v>
      </c>
      <c r="V52" s="1">
        <v>0</v>
      </c>
      <c r="W52" s="12">
        <v>41984.47</v>
      </c>
      <c r="X52" s="2">
        <v>1376.54</v>
      </c>
      <c r="Y52" s="1">
        <v>9</v>
      </c>
      <c r="Z52" s="1">
        <v>17</v>
      </c>
      <c r="AA52" s="1">
        <v>0</v>
      </c>
      <c r="AB52" s="1">
        <v>75</v>
      </c>
      <c r="AC52" s="1">
        <v>12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5</v>
      </c>
      <c r="AT52" s="1">
        <v>30</v>
      </c>
      <c r="AU52" s="1">
        <v>89</v>
      </c>
      <c r="AV52" s="1">
        <v>117</v>
      </c>
      <c r="AW52" s="1">
        <v>0</v>
      </c>
      <c r="AX52" s="1">
        <v>5</v>
      </c>
      <c r="AY52" s="1">
        <v>5</v>
      </c>
      <c r="AZ52" s="1">
        <v>17</v>
      </c>
      <c r="BA52" s="1">
        <v>2</v>
      </c>
      <c r="BB52" s="1">
        <v>0</v>
      </c>
      <c r="BC52" s="1">
        <v>12</v>
      </c>
      <c r="BD52" s="1">
        <v>27</v>
      </c>
      <c r="BE52" s="1">
        <v>52</v>
      </c>
      <c r="BF52" s="1">
        <v>20</v>
      </c>
      <c r="BG52" s="1">
        <v>-1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s="1">
        <v>70016</v>
      </c>
      <c r="B53" s="1" t="s">
        <v>128</v>
      </c>
      <c r="C53" s="1">
        <v>5</v>
      </c>
      <c r="D53" s="1">
        <v>285</v>
      </c>
      <c r="E53" s="1" t="s">
        <v>64</v>
      </c>
      <c r="F53" s="1">
        <v>562</v>
      </c>
      <c r="G53" s="1" t="s">
        <v>65</v>
      </c>
      <c r="H53" s="1">
        <v>61.49</v>
      </c>
      <c r="I53" s="3">
        <v>307.45</v>
      </c>
      <c r="J53" s="10">
        <f t="shared" si="2"/>
        <v>3074.5</v>
      </c>
      <c r="K53" s="11">
        <f t="shared" si="3"/>
        <v>10</v>
      </c>
      <c r="L53" s="1">
        <v>10.8</v>
      </c>
      <c r="M53" s="1">
        <v>12.2</v>
      </c>
      <c r="N53" s="16">
        <f t="shared" si="15"/>
        <v>0</v>
      </c>
      <c r="O53" s="1">
        <v>88.2</v>
      </c>
      <c r="P53" s="1">
        <v>86.4</v>
      </c>
      <c r="Q53" s="5">
        <v>0</v>
      </c>
      <c r="R53" s="1"/>
      <c r="S53" s="1">
        <v>33.200000000000003</v>
      </c>
      <c r="T53" s="1">
        <v>23.8</v>
      </c>
      <c r="U53" s="5">
        <v>10</v>
      </c>
      <c r="V53" s="1">
        <v>0</v>
      </c>
      <c r="W53" s="12">
        <v>40644.89</v>
      </c>
      <c r="X53" s="2">
        <v>31482.880000000001</v>
      </c>
      <c r="Y53" s="1">
        <v>9</v>
      </c>
      <c r="Z53" s="1">
        <v>0</v>
      </c>
      <c r="AA53" s="1">
        <v>42</v>
      </c>
      <c r="AB53" s="1">
        <v>6</v>
      </c>
      <c r="AC53" s="1">
        <v>61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160</v>
      </c>
      <c r="AT53" s="1">
        <v>154</v>
      </c>
      <c r="AU53" s="1">
        <v>137</v>
      </c>
      <c r="AV53" s="1">
        <v>100</v>
      </c>
      <c r="AW53" s="1">
        <v>407</v>
      </c>
      <c r="AX53" s="1">
        <v>5</v>
      </c>
      <c r="AY53" s="1">
        <v>0</v>
      </c>
      <c r="AZ53" s="1">
        <v>9</v>
      </c>
      <c r="BA53" s="1">
        <v>6</v>
      </c>
      <c r="BB53" s="1">
        <v>25</v>
      </c>
      <c r="BC53" s="1">
        <v>46</v>
      </c>
      <c r="BD53" s="1">
        <v>126</v>
      </c>
      <c r="BE53" s="1">
        <v>48</v>
      </c>
      <c r="BF53" s="1">
        <v>18</v>
      </c>
      <c r="BG53" s="1">
        <v>19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>
      <c r="A54" s="1">
        <v>70137</v>
      </c>
      <c r="B54" s="1" t="s">
        <v>152</v>
      </c>
      <c r="C54" s="1">
        <v>12</v>
      </c>
      <c r="D54" s="1">
        <v>285</v>
      </c>
      <c r="E54" s="1" t="s">
        <v>64</v>
      </c>
      <c r="F54" s="1">
        <v>567</v>
      </c>
      <c r="G54" s="1" t="s">
        <v>74</v>
      </c>
      <c r="H54" s="1">
        <v>78.930000000000007</v>
      </c>
      <c r="I54" s="3">
        <v>947.16</v>
      </c>
      <c r="J54" s="10">
        <f t="shared" si="2"/>
        <v>11365.92</v>
      </c>
      <c r="K54" s="11">
        <f t="shared" si="3"/>
        <v>12</v>
      </c>
      <c r="L54" s="1">
        <v>14.29</v>
      </c>
      <c r="M54" s="1">
        <v>0</v>
      </c>
      <c r="N54" s="25">
        <f t="shared" si="15"/>
        <v>10</v>
      </c>
      <c r="O54" s="1">
        <v>25.54</v>
      </c>
      <c r="P54" s="1">
        <v>21.58</v>
      </c>
      <c r="Q54" s="5">
        <v>0</v>
      </c>
      <c r="R54" s="1"/>
      <c r="S54" s="1">
        <v>3.04</v>
      </c>
      <c r="T54" s="1">
        <v>3</v>
      </c>
      <c r="U54" s="5">
        <v>2</v>
      </c>
      <c r="V54" s="1">
        <v>0</v>
      </c>
      <c r="W54" s="12">
        <v>40609.480000000003</v>
      </c>
      <c r="X54" s="2">
        <v>18548.55</v>
      </c>
      <c r="Y54" s="1">
        <v>60</v>
      </c>
      <c r="Z54" s="1">
        <v>0</v>
      </c>
      <c r="AA54" s="1">
        <v>74</v>
      </c>
      <c r="AB54" s="1">
        <v>75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147</v>
      </c>
      <c r="AV54" s="1">
        <v>142</v>
      </c>
      <c r="AW54" s="1">
        <v>240</v>
      </c>
      <c r="AX54" s="1">
        <v>45</v>
      </c>
      <c r="AY54" s="1">
        <v>31</v>
      </c>
      <c r="AZ54" s="1">
        <v>16</v>
      </c>
      <c r="BA54" s="1">
        <v>24</v>
      </c>
      <c r="BB54" s="1">
        <v>19</v>
      </c>
      <c r="BC54" s="1">
        <v>24</v>
      </c>
      <c r="BD54" s="1">
        <v>12</v>
      </c>
      <c r="BE54" s="1">
        <v>6</v>
      </c>
      <c r="BF54" s="1">
        <v>1</v>
      </c>
      <c r="BG54" s="1">
        <v>-24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s="1">
        <v>70006</v>
      </c>
      <c r="B55" s="1" t="s">
        <v>88</v>
      </c>
      <c r="C55" s="1">
        <v>1</v>
      </c>
      <c r="D55" s="1">
        <v>285</v>
      </c>
      <c r="E55" s="1" t="s">
        <v>64</v>
      </c>
      <c r="F55" s="1">
        <v>570</v>
      </c>
      <c r="G55" s="1" t="s">
        <v>72</v>
      </c>
      <c r="H55" s="1">
        <v>888.50220000000002</v>
      </c>
      <c r="I55" s="3">
        <v>888.50220000000002</v>
      </c>
      <c r="J55" s="10">
        <f t="shared" si="2"/>
        <v>0</v>
      </c>
      <c r="K55" s="11">
        <f t="shared" si="3"/>
        <v>0</v>
      </c>
      <c r="L55" s="1">
        <v>11.5</v>
      </c>
      <c r="M55" s="1">
        <v>107</v>
      </c>
      <c r="N55" s="16">
        <f t="shared" si="15"/>
        <v>0</v>
      </c>
      <c r="O55" s="1">
        <v>10.5</v>
      </c>
      <c r="P55" s="1">
        <v>209</v>
      </c>
      <c r="Q55" s="5">
        <v>0</v>
      </c>
      <c r="R55" s="1"/>
      <c r="S55" s="1">
        <v>23.5</v>
      </c>
      <c r="T55" s="1">
        <v>153</v>
      </c>
      <c r="U55" s="16">
        <f t="shared" ref="U55:U57" si="16">MAX(0,(TRUNC((S55*0.75)-T55)))</f>
        <v>0</v>
      </c>
      <c r="V55" s="1">
        <v>238</v>
      </c>
      <c r="W55" s="12">
        <v>40426.85</v>
      </c>
      <c r="X55" s="2">
        <v>416707.53</v>
      </c>
      <c r="Y55" s="1">
        <v>2</v>
      </c>
      <c r="Z55" s="1">
        <v>15</v>
      </c>
      <c r="AA55" s="1">
        <v>2</v>
      </c>
      <c r="AB55" s="1">
        <v>0</v>
      </c>
      <c r="AC55" s="1">
        <v>107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5</v>
      </c>
      <c r="AT55" s="1">
        <v>6</v>
      </c>
      <c r="AU55" s="1">
        <v>1</v>
      </c>
      <c r="AV55" s="1">
        <v>3</v>
      </c>
      <c r="AW55" s="1">
        <v>209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3</v>
      </c>
      <c r="BD55" s="1">
        <v>17</v>
      </c>
      <c r="BE55" s="1">
        <v>10</v>
      </c>
      <c r="BF55" s="1">
        <v>4</v>
      </c>
      <c r="BG55" s="1">
        <v>153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>
      <c r="A56" s="1">
        <v>70163</v>
      </c>
      <c r="B56" s="1" t="s">
        <v>187</v>
      </c>
      <c r="C56" s="1">
        <v>18</v>
      </c>
      <c r="D56" s="1">
        <v>285</v>
      </c>
      <c r="E56" s="1" t="s">
        <v>64</v>
      </c>
      <c r="F56" s="1">
        <v>974</v>
      </c>
      <c r="G56" s="1" t="s">
        <v>110</v>
      </c>
      <c r="H56" s="1">
        <v>58.939900000000002</v>
      </c>
      <c r="I56" s="3">
        <v>1060.9182000000001</v>
      </c>
      <c r="J56" s="10">
        <f t="shared" si="2"/>
        <v>0</v>
      </c>
      <c r="K56" s="11">
        <f t="shared" si="3"/>
        <v>0</v>
      </c>
      <c r="L56" s="1">
        <v>6.5</v>
      </c>
      <c r="M56" s="1">
        <v>2.94</v>
      </c>
      <c r="N56" s="5">
        <v>0</v>
      </c>
      <c r="O56" s="1">
        <v>20.75</v>
      </c>
      <c r="P56" s="1">
        <v>12.22</v>
      </c>
      <c r="Q56" s="5">
        <v>0</v>
      </c>
      <c r="R56" s="1"/>
      <c r="S56" s="1">
        <v>9.31</v>
      </c>
      <c r="T56" s="1">
        <v>8.7799999999999994</v>
      </c>
      <c r="U56" s="16">
        <f t="shared" si="16"/>
        <v>0</v>
      </c>
      <c r="V56" s="1">
        <v>0</v>
      </c>
      <c r="W56" s="12">
        <v>38782.449999999997</v>
      </c>
      <c r="X56" s="2">
        <v>25403.1</v>
      </c>
      <c r="Y56" s="1">
        <v>33</v>
      </c>
      <c r="Z56" s="1">
        <v>26</v>
      </c>
      <c r="AA56" s="1">
        <v>47</v>
      </c>
      <c r="AB56" s="1">
        <v>48</v>
      </c>
      <c r="AC56" s="1">
        <v>53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128</v>
      </c>
      <c r="AT56" s="1">
        <v>77</v>
      </c>
      <c r="AU56" s="1">
        <v>158</v>
      </c>
      <c r="AV56" s="1">
        <v>92</v>
      </c>
      <c r="AW56" s="1">
        <v>200</v>
      </c>
      <c r="AX56" s="1">
        <v>1</v>
      </c>
      <c r="AY56" s="1">
        <v>3</v>
      </c>
      <c r="AZ56" s="1">
        <v>0</v>
      </c>
      <c r="BA56" s="1">
        <v>1</v>
      </c>
      <c r="BB56" s="1">
        <v>20</v>
      </c>
      <c r="BC56" s="1">
        <v>43</v>
      </c>
      <c r="BD56" s="1">
        <v>62</v>
      </c>
      <c r="BE56" s="1">
        <v>72</v>
      </c>
      <c r="BF56" s="1">
        <v>43</v>
      </c>
      <c r="BG56" s="1">
        <v>158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>
      <c r="A57" s="1">
        <v>70121</v>
      </c>
      <c r="B57" s="1" t="s">
        <v>116</v>
      </c>
      <c r="C57" s="1">
        <v>20</v>
      </c>
      <c r="D57" s="1">
        <v>285</v>
      </c>
      <c r="E57" s="1" t="s">
        <v>64</v>
      </c>
      <c r="F57" s="1">
        <v>573</v>
      </c>
      <c r="G57" s="1" t="s">
        <v>87</v>
      </c>
      <c r="H57" s="1">
        <v>38.04</v>
      </c>
      <c r="I57" s="3">
        <v>760.8</v>
      </c>
      <c r="J57" s="10">
        <f t="shared" si="2"/>
        <v>3804</v>
      </c>
      <c r="K57" s="11">
        <f t="shared" si="3"/>
        <v>5</v>
      </c>
      <c r="L57" s="1">
        <v>9.6</v>
      </c>
      <c r="M57" s="1">
        <v>1.65</v>
      </c>
      <c r="N57" s="20">
        <v>3</v>
      </c>
      <c r="O57" s="1">
        <v>31.92</v>
      </c>
      <c r="P57" s="1">
        <v>17.05</v>
      </c>
      <c r="Q57" s="5">
        <v>0</v>
      </c>
      <c r="R57" s="1"/>
      <c r="S57" s="1">
        <v>6.72</v>
      </c>
      <c r="T57" s="1">
        <v>3</v>
      </c>
      <c r="U57" s="16">
        <f t="shared" si="16"/>
        <v>2</v>
      </c>
      <c r="V57" s="1">
        <v>0</v>
      </c>
      <c r="W57" s="12">
        <v>36708.6</v>
      </c>
      <c r="X57" s="2">
        <v>14226.96</v>
      </c>
      <c r="Y57" s="1">
        <v>25</v>
      </c>
      <c r="Z57" s="1">
        <v>77</v>
      </c>
      <c r="AA57" s="1">
        <v>98</v>
      </c>
      <c r="AB57" s="1">
        <v>61</v>
      </c>
      <c r="AC57" s="1">
        <v>33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43</v>
      </c>
      <c r="AT57" s="1">
        <v>133</v>
      </c>
      <c r="AU57" s="1">
        <v>366</v>
      </c>
      <c r="AV57" s="1">
        <v>176</v>
      </c>
      <c r="AW57" s="1">
        <v>340</v>
      </c>
      <c r="AX57" s="1">
        <v>20</v>
      </c>
      <c r="AY57" s="1">
        <v>11</v>
      </c>
      <c r="AZ57" s="1">
        <v>47</v>
      </c>
      <c r="BA57" s="1">
        <v>5</v>
      </c>
      <c r="BB57" s="1">
        <v>1</v>
      </c>
      <c r="BC57" s="1">
        <v>0</v>
      </c>
      <c r="BD57" s="1">
        <v>0</v>
      </c>
      <c r="BE57" s="1">
        <v>69</v>
      </c>
      <c r="BF57" s="1">
        <v>131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>
      <c r="A58" s="1">
        <v>70131</v>
      </c>
      <c r="B58" s="1" t="s">
        <v>203</v>
      </c>
      <c r="C58" s="1">
        <v>5</v>
      </c>
      <c r="D58" s="1">
        <v>285</v>
      </c>
      <c r="E58" s="1" t="s">
        <v>64</v>
      </c>
      <c r="F58" s="1">
        <v>322</v>
      </c>
      <c r="G58" s="1" t="s">
        <v>167</v>
      </c>
      <c r="H58" s="1">
        <v>61.49</v>
      </c>
      <c r="I58" s="3">
        <v>307.45</v>
      </c>
      <c r="J58" s="10">
        <f t="shared" si="2"/>
        <v>10760.75</v>
      </c>
      <c r="K58" s="11">
        <f t="shared" si="3"/>
        <v>35</v>
      </c>
      <c r="L58" s="1">
        <v>5.0999999999999996</v>
      </c>
      <c r="M58" s="1">
        <v>7.8</v>
      </c>
      <c r="N58" s="16">
        <f t="shared" ref="N58:N62" si="17">MAX(0,(TRUNC((L58*0.75)-M58)))</f>
        <v>0</v>
      </c>
      <c r="O58" s="1">
        <v>91.2</v>
      </c>
      <c r="P58" s="1">
        <v>18.600000000000001</v>
      </c>
      <c r="Q58" s="5">
        <v>30</v>
      </c>
      <c r="R58" s="1"/>
      <c r="S58" s="1">
        <v>16.8</v>
      </c>
      <c r="T58" s="1">
        <v>15</v>
      </c>
      <c r="U58" s="5">
        <v>5</v>
      </c>
      <c r="V58" s="1">
        <v>0</v>
      </c>
      <c r="W58" s="12">
        <v>34772.589999999997</v>
      </c>
      <c r="X58" s="2">
        <v>8116.68</v>
      </c>
      <c r="Y58" s="1">
        <v>8</v>
      </c>
      <c r="Z58" s="1">
        <v>2</v>
      </c>
      <c r="AA58" s="1">
        <v>16</v>
      </c>
      <c r="AB58" s="1">
        <v>1</v>
      </c>
      <c r="AC58" s="1">
        <v>39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204</v>
      </c>
      <c r="AT58" s="1">
        <v>0</v>
      </c>
      <c r="AU58" s="1">
        <v>223</v>
      </c>
      <c r="AV58" s="1">
        <v>36</v>
      </c>
      <c r="AW58" s="1">
        <v>71</v>
      </c>
      <c r="AX58" s="1">
        <v>3</v>
      </c>
      <c r="AY58" s="1">
        <v>15</v>
      </c>
      <c r="AZ58" s="1">
        <v>0</v>
      </c>
      <c r="BA58" s="1">
        <v>1</v>
      </c>
      <c r="BB58" s="1">
        <v>22</v>
      </c>
      <c r="BC58" s="1">
        <v>3</v>
      </c>
      <c r="BD58" s="1">
        <v>2</v>
      </c>
      <c r="BE58" s="1">
        <v>79</v>
      </c>
      <c r="BF58" s="1">
        <v>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s="1">
        <v>70169</v>
      </c>
      <c r="B59" s="1" t="s">
        <v>137</v>
      </c>
      <c r="C59" s="1">
        <v>15</v>
      </c>
      <c r="D59" s="1">
        <v>285</v>
      </c>
      <c r="E59" s="1" t="s">
        <v>64</v>
      </c>
      <c r="F59" s="1">
        <v>562</v>
      </c>
      <c r="G59" s="1" t="s">
        <v>65</v>
      </c>
      <c r="H59" s="1">
        <v>30.07</v>
      </c>
      <c r="I59" s="3">
        <v>451.05</v>
      </c>
      <c r="J59" s="10">
        <f t="shared" si="2"/>
        <v>6765.75</v>
      </c>
      <c r="K59" s="11">
        <f t="shared" si="3"/>
        <v>15</v>
      </c>
      <c r="L59" s="1">
        <v>9.9700000000000006</v>
      </c>
      <c r="M59" s="1">
        <v>7.13</v>
      </c>
      <c r="N59" s="16">
        <f t="shared" si="17"/>
        <v>0</v>
      </c>
      <c r="O59" s="1">
        <v>49.77</v>
      </c>
      <c r="P59" s="1">
        <v>18.8</v>
      </c>
      <c r="Q59" s="5">
        <v>10</v>
      </c>
      <c r="R59" s="1"/>
      <c r="S59" s="1">
        <v>15.73</v>
      </c>
      <c r="T59" s="1">
        <v>8</v>
      </c>
      <c r="U59" s="5">
        <v>5</v>
      </c>
      <c r="V59" s="1">
        <v>0</v>
      </c>
      <c r="W59" s="12">
        <v>34039.24</v>
      </c>
      <c r="X59" s="2">
        <v>12178.35</v>
      </c>
      <c r="Y59" s="1">
        <v>37</v>
      </c>
      <c r="Z59" s="1">
        <v>61</v>
      </c>
      <c r="AA59" s="1">
        <v>54</v>
      </c>
      <c r="AB59" s="1">
        <v>56</v>
      </c>
      <c r="AC59" s="1">
        <v>107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241</v>
      </c>
      <c r="AT59" s="1">
        <v>241</v>
      </c>
      <c r="AU59" s="1">
        <v>233</v>
      </c>
      <c r="AV59" s="1">
        <v>184</v>
      </c>
      <c r="AW59" s="1">
        <v>257</v>
      </c>
      <c r="AX59" s="1">
        <v>14</v>
      </c>
      <c r="AY59" s="1">
        <v>11</v>
      </c>
      <c r="AZ59" s="1">
        <v>29</v>
      </c>
      <c r="BA59" s="1">
        <v>23</v>
      </c>
      <c r="BB59" s="1">
        <v>25</v>
      </c>
      <c r="BC59" s="1">
        <v>49</v>
      </c>
      <c r="BD59" s="1">
        <v>70</v>
      </c>
      <c r="BE59" s="1">
        <v>97</v>
      </c>
      <c r="BF59" s="1">
        <v>110</v>
      </c>
      <c r="BG59" s="1">
        <v>16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s="1">
        <v>70259</v>
      </c>
      <c r="B60" s="1" t="s">
        <v>155</v>
      </c>
      <c r="C60" s="1">
        <v>24</v>
      </c>
      <c r="D60" s="1">
        <v>285</v>
      </c>
      <c r="E60" s="1" t="s">
        <v>64</v>
      </c>
      <c r="F60" s="1">
        <v>974</v>
      </c>
      <c r="G60" s="1" t="s">
        <v>110</v>
      </c>
      <c r="H60" s="1">
        <v>35.979999999999997</v>
      </c>
      <c r="I60" s="3">
        <v>863.52</v>
      </c>
      <c r="J60" s="10">
        <f t="shared" si="2"/>
        <v>0</v>
      </c>
      <c r="K60" s="11">
        <f t="shared" si="3"/>
        <v>0</v>
      </c>
      <c r="L60" s="1">
        <v>11.15</v>
      </c>
      <c r="M60" s="1">
        <v>9.75</v>
      </c>
      <c r="N60" s="16">
        <f t="shared" si="17"/>
        <v>0</v>
      </c>
      <c r="O60" s="1">
        <v>22.44</v>
      </c>
      <c r="P60" s="1">
        <v>11.83</v>
      </c>
      <c r="Q60" s="5">
        <v>0</v>
      </c>
      <c r="R60" s="1"/>
      <c r="S60" s="1">
        <v>5.69</v>
      </c>
      <c r="T60" s="1">
        <v>10</v>
      </c>
      <c r="U60" s="16">
        <f t="shared" ref="U60:U61" si="18">MAX(0,(TRUNC((S60*0.75)-T60)))</f>
        <v>0</v>
      </c>
      <c r="V60" s="1">
        <v>0</v>
      </c>
      <c r="W60" s="12">
        <v>33911.15</v>
      </c>
      <c r="X60" s="2">
        <v>17810.099999999999</v>
      </c>
      <c r="Y60" s="1">
        <v>68</v>
      </c>
      <c r="Z60" s="1">
        <v>78</v>
      </c>
      <c r="AA60" s="1">
        <v>113</v>
      </c>
      <c r="AB60" s="1">
        <v>95</v>
      </c>
      <c r="AC60" s="1">
        <v>234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92</v>
      </c>
      <c r="AT60" s="1">
        <v>161</v>
      </c>
      <c r="AU60" s="1">
        <v>261</v>
      </c>
      <c r="AV60" s="1">
        <v>164</v>
      </c>
      <c r="AW60" s="1">
        <v>243</v>
      </c>
      <c r="AX60" s="1">
        <v>3</v>
      </c>
      <c r="AY60" s="1">
        <v>9</v>
      </c>
      <c r="AZ60" s="1">
        <v>9</v>
      </c>
      <c r="BA60" s="1">
        <v>13</v>
      </c>
      <c r="BB60" s="1">
        <v>41</v>
      </c>
      <c r="BC60" s="1">
        <v>9</v>
      </c>
      <c r="BD60" s="1">
        <v>30</v>
      </c>
      <c r="BE60" s="1">
        <v>41</v>
      </c>
      <c r="BF60" s="1">
        <v>143</v>
      </c>
      <c r="BG60" s="1">
        <v>-23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>
      <c r="A61" s="1">
        <v>70093</v>
      </c>
      <c r="B61" s="1" t="s">
        <v>144</v>
      </c>
      <c r="C61" s="1">
        <v>16</v>
      </c>
      <c r="D61" s="1">
        <v>285</v>
      </c>
      <c r="E61" s="1" t="s">
        <v>64</v>
      </c>
      <c r="F61" s="1">
        <v>573</v>
      </c>
      <c r="G61" s="1" t="s">
        <v>87</v>
      </c>
      <c r="H61" s="1">
        <v>61.95</v>
      </c>
      <c r="I61" s="3">
        <v>991.2</v>
      </c>
      <c r="J61" s="10">
        <f t="shared" si="2"/>
        <v>0</v>
      </c>
      <c r="K61" s="11">
        <f t="shared" si="3"/>
        <v>0</v>
      </c>
      <c r="L61" s="1">
        <v>6.41</v>
      </c>
      <c r="M61" s="1">
        <v>4.12</v>
      </c>
      <c r="N61" s="16">
        <f t="shared" si="17"/>
        <v>0</v>
      </c>
      <c r="O61" s="1">
        <v>20.440000000000001</v>
      </c>
      <c r="P61" s="1">
        <v>14.94</v>
      </c>
      <c r="Q61" s="5">
        <v>0</v>
      </c>
      <c r="R61" s="1"/>
      <c r="S61" s="1">
        <v>7.12</v>
      </c>
      <c r="T61" s="1">
        <v>4.62</v>
      </c>
      <c r="U61" s="16">
        <f t="shared" si="18"/>
        <v>0</v>
      </c>
      <c r="V61" s="1">
        <v>0</v>
      </c>
      <c r="W61" s="12">
        <v>33669.83</v>
      </c>
      <c r="X61" s="2">
        <v>23479.05</v>
      </c>
      <c r="Y61" s="1">
        <v>35</v>
      </c>
      <c r="Z61" s="1">
        <v>44</v>
      </c>
      <c r="AA61" s="1">
        <v>25</v>
      </c>
      <c r="AB61" s="1">
        <v>41</v>
      </c>
      <c r="AC61" s="1">
        <v>66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64</v>
      </c>
      <c r="AT61" s="1">
        <v>85</v>
      </c>
      <c r="AU61" s="1">
        <v>150</v>
      </c>
      <c r="AV61" s="1">
        <v>77</v>
      </c>
      <c r="AW61" s="1">
        <v>239</v>
      </c>
      <c r="AX61" s="1">
        <v>0</v>
      </c>
      <c r="AY61" s="1">
        <v>3</v>
      </c>
      <c r="AZ61" s="1">
        <v>19</v>
      </c>
      <c r="BA61" s="1">
        <v>23</v>
      </c>
      <c r="BB61" s="1">
        <v>0</v>
      </c>
      <c r="BC61" s="1">
        <v>40</v>
      </c>
      <c r="BD61" s="1">
        <v>35</v>
      </c>
      <c r="BE61" s="1">
        <v>43</v>
      </c>
      <c r="BF61" s="1">
        <v>27</v>
      </c>
      <c r="BG61" s="1">
        <v>74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>
      <c r="A62" s="1">
        <v>70128</v>
      </c>
      <c r="B62" s="1" t="s">
        <v>134</v>
      </c>
      <c r="C62" s="1">
        <v>20</v>
      </c>
      <c r="D62" s="1">
        <v>285</v>
      </c>
      <c r="E62" s="1" t="s">
        <v>64</v>
      </c>
      <c r="F62" s="1">
        <v>573</v>
      </c>
      <c r="G62" s="1" t="s">
        <v>87</v>
      </c>
      <c r="H62" s="1">
        <v>50.367400000000004</v>
      </c>
      <c r="I62" s="3">
        <v>1007.348</v>
      </c>
      <c r="J62" s="10">
        <f t="shared" si="2"/>
        <v>10073.48</v>
      </c>
      <c r="K62" s="11">
        <f t="shared" si="3"/>
        <v>10</v>
      </c>
      <c r="L62" s="1">
        <v>10.55</v>
      </c>
      <c r="M62" s="1">
        <v>2.0499999999999998</v>
      </c>
      <c r="N62" s="25">
        <f t="shared" si="17"/>
        <v>5</v>
      </c>
      <c r="O62" s="1">
        <v>16.55</v>
      </c>
      <c r="P62" s="1">
        <v>12.4</v>
      </c>
      <c r="Q62" s="5">
        <v>0</v>
      </c>
      <c r="R62" s="1"/>
      <c r="S62" s="1">
        <v>6.1</v>
      </c>
      <c r="T62" s="1">
        <v>0.8</v>
      </c>
      <c r="U62" s="5">
        <v>5</v>
      </c>
      <c r="V62" s="1">
        <v>0</v>
      </c>
      <c r="W62" s="12">
        <v>33443.949999999997</v>
      </c>
      <c r="X62" s="2">
        <v>15362.06</v>
      </c>
      <c r="Y62" s="1">
        <v>83</v>
      </c>
      <c r="Z62" s="1">
        <v>70</v>
      </c>
      <c r="AA62" s="1">
        <v>48</v>
      </c>
      <c r="AB62" s="1">
        <v>90</v>
      </c>
      <c r="AC62" s="1">
        <v>41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63</v>
      </c>
      <c r="AT62" s="1">
        <v>140</v>
      </c>
      <c r="AU62" s="1">
        <v>87</v>
      </c>
      <c r="AV62" s="1">
        <v>92</v>
      </c>
      <c r="AW62" s="1">
        <v>207</v>
      </c>
      <c r="AX62" s="1">
        <v>27</v>
      </c>
      <c r="AY62" s="1">
        <v>20</v>
      </c>
      <c r="AZ62" s="1">
        <v>21</v>
      </c>
      <c r="BA62" s="1">
        <v>14</v>
      </c>
      <c r="BB62" s="1">
        <v>41</v>
      </c>
      <c r="BC62" s="1">
        <v>62</v>
      </c>
      <c r="BD62" s="1">
        <v>51</v>
      </c>
      <c r="BE62" s="1">
        <v>20</v>
      </c>
      <c r="BF62" s="1">
        <v>29</v>
      </c>
      <c r="BG62" s="1">
        <v>16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>
      <c r="A63" s="1">
        <v>70023</v>
      </c>
      <c r="B63" s="1" t="s">
        <v>185</v>
      </c>
      <c r="C63" s="1">
        <v>12</v>
      </c>
      <c r="D63" s="1">
        <v>285</v>
      </c>
      <c r="E63" s="1" t="s">
        <v>64</v>
      </c>
      <c r="F63" s="1">
        <v>991</v>
      </c>
      <c r="G63" s="1" t="s">
        <v>141</v>
      </c>
      <c r="H63" s="1">
        <v>54.37</v>
      </c>
      <c r="I63" s="3">
        <v>652.44000000000005</v>
      </c>
      <c r="J63" s="10">
        <f t="shared" si="2"/>
        <v>0</v>
      </c>
      <c r="K63" s="11">
        <f t="shared" si="3"/>
        <v>0</v>
      </c>
      <c r="L63" s="1">
        <v>26.21</v>
      </c>
      <c r="M63" s="1">
        <v>-4.08</v>
      </c>
      <c r="N63" s="5">
        <v>0</v>
      </c>
      <c r="O63" s="1">
        <v>13.79</v>
      </c>
      <c r="P63" s="1">
        <v>5.58</v>
      </c>
      <c r="Q63" s="5">
        <v>0</v>
      </c>
      <c r="R63" s="1"/>
      <c r="S63" s="1">
        <v>10.83</v>
      </c>
      <c r="T63" s="1">
        <v>-2.17</v>
      </c>
      <c r="U63" s="5">
        <v>0</v>
      </c>
      <c r="V63" s="1">
        <v>0</v>
      </c>
      <c r="W63" s="12">
        <v>33165.699999999997</v>
      </c>
      <c r="X63" s="2">
        <v>-434.96</v>
      </c>
      <c r="Y63" s="1">
        <v>111</v>
      </c>
      <c r="Z63" s="1">
        <v>53</v>
      </c>
      <c r="AA63" s="1">
        <v>132</v>
      </c>
      <c r="AB63" s="1">
        <v>90</v>
      </c>
      <c r="AC63" s="1">
        <v>-49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66</v>
      </c>
      <c r="AT63" s="1">
        <v>51</v>
      </c>
      <c r="AU63" s="1">
        <v>17</v>
      </c>
      <c r="AV63" s="1">
        <v>65</v>
      </c>
      <c r="AW63" s="1">
        <v>60</v>
      </c>
      <c r="AX63" s="1">
        <v>10</v>
      </c>
      <c r="AY63" s="1">
        <v>7</v>
      </c>
      <c r="AZ63" s="1">
        <v>10</v>
      </c>
      <c r="BA63" s="1">
        <v>2</v>
      </c>
      <c r="BB63" s="1">
        <v>7</v>
      </c>
      <c r="BC63" s="1">
        <v>74</v>
      </c>
      <c r="BD63" s="1">
        <v>0</v>
      </c>
      <c r="BE63" s="1">
        <v>42</v>
      </c>
      <c r="BF63" s="1">
        <v>28</v>
      </c>
      <c r="BG63" s="1">
        <v>-26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>
      <c r="A64" s="1">
        <v>70968</v>
      </c>
      <c r="B64" s="1" t="s">
        <v>197</v>
      </c>
      <c r="C64" s="1">
        <v>12</v>
      </c>
      <c r="D64" s="1">
        <v>285</v>
      </c>
      <c r="E64" s="1" t="s">
        <v>64</v>
      </c>
      <c r="F64" s="1">
        <v>567</v>
      </c>
      <c r="G64" s="1" t="s">
        <v>74</v>
      </c>
      <c r="H64" s="1">
        <v>64.44</v>
      </c>
      <c r="I64" s="3">
        <v>773.28</v>
      </c>
      <c r="J64" s="10">
        <f t="shared" si="2"/>
        <v>7732.7999999999993</v>
      </c>
      <c r="K64" s="11">
        <f t="shared" si="3"/>
        <v>10</v>
      </c>
      <c r="L64" s="1">
        <v>4.12</v>
      </c>
      <c r="M64" s="1">
        <v>4.25</v>
      </c>
      <c r="N64" s="16">
        <f t="shared" ref="N64:N69" si="19">MAX(0,(TRUNC((L64*0.75)-M64)))</f>
        <v>0</v>
      </c>
      <c r="O64" s="1">
        <v>26.25</v>
      </c>
      <c r="P64" s="1">
        <v>11.67</v>
      </c>
      <c r="Q64" s="5">
        <v>0</v>
      </c>
      <c r="R64" s="1"/>
      <c r="S64" s="1">
        <v>11.71</v>
      </c>
      <c r="T64" s="1">
        <v>2.75</v>
      </c>
      <c r="U64" s="5">
        <v>10</v>
      </c>
      <c r="V64" s="1">
        <v>0</v>
      </c>
      <c r="W64" s="12">
        <v>32542.2</v>
      </c>
      <c r="X64" s="2">
        <v>12888</v>
      </c>
      <c r="Y64" s="1">
        <v>20</v>
      </c>
      <c r="Z64" s="1">
        <v>11</v>
      </c>
      <c r="AA64" s="1">
        <v>15</v>
      </c>
      <c r="AB64" s="1">
        <v>18</v>
      </c>
      <c r="AC64" s="1">
        <v>51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74</v>
      </c>
      <c r="AT64" s="1">
        <v>34</v>
      </c>
      <c r="AU64" s="1">
        <v>126</v>
      </c>
      <c r="AV64" s="1">
        <v>111</v>
      </c>
      <c r="AW64" s="1">
        <v>122</v>
      </c>
      <c r="AX64" s="1">
        <v>16</v>
      </c>
      <c r="AY64" s="1">
        <v>2</v>
      </c>
      <c r="AZ64" s="1">
        <v>17</v>
      </c>
      <c r="BA64" s="1">
        <v>17</v>
      </c>
      <c r="BB64" s="1">
        <v>18</v>
      </c>
      <c r="BC64" s="1">
        <v>53</v>
      </c>
      <c r="BD64" s="1">
        <v>42</v>
      </c>
      <c r="BE64" s="1">
        <v>50</v>
      </c>
      <c r="BF64" s="1">
        <v>33</v>
      </c>
      <c r="BG64" s="1">
        <v>9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>
      <c r="A65" s="1">
        <v>70091</v>
      </c>
      <c r="B65" s="1" t="s">
        <v>106</v>
      </c>
      <c r="C65" s="1">
        <v>30</v>
      </c>
      <c r="D65" s="1">
        <v>285</v>
      </c>
      <c r="E65" s="1" t="s">
        <v>64</v>
      </c>
      <c r="F65" s="1">
        <v>573</v>
      </c>
      <c r="G65" s="1" t="s">
        <v>87</v>
      </c>
      <c r="H65" s="1">
        <v>29.93</v>
      </c>
      <c r="I65" s="3">
        <v>897.9</v>
      </c>
      <c r="J65" s="10">
        <f t="shared" si="2"/>
        <v>0</v>
      </c>
      <c r="K65" s="11">
        <f t="shared" si="3"/>
        <v>0</v>
      </c>
      <c r="L65" s="1">
        <v>8.0500000000000007</v>
      </c>
      <c r="M65" s="1">
        <v>52</v>
      </c>
      <c r="N65" s="16">
        <f t="shared" si="19"/>
        <v>0</v>
      </c>
      <c r="O65" s="1">
        <v>21.35</v>
      </c>
      <c r="P65" s="1">
        <v>17.829999999999998</v>
      </c>
      <c r="Q65" s="5">
        <v>0</v>
      </c>
      <c r="R65" s="13" t="s">
        <v>215</v>
      </c>
      <c r="S65" s="1">
        <v>6.52</v>
      </c>
      <c r="T65" s="1">
        <v>20.97</v>
      </c>
      <c r="U65" s="16">
        <f t="shared" ref="U65:U66" si="20">MAX(0,(TRUNC((S65*0.75)-T65)))</f>
        <v>0</v>
      </c>
      <c r="V65" s="1">
        <v>0</v>
      </c>
      <c r="W65" s="12">
        <v>32249.57</v>
      </c>
      <c r="X65" s="2">
        <v>81529.320000000007</v>
      </c>
      <c r="Y65" s="1">
        <v>106</v>
      </c>
      <c r="Z65" s="1">
        <v>61</v>
      </c>
      <c r="AA65" s="1">
        <v>107</v>
      </c>
      <c r="AB65" s="1">
        <v>-4</v>
      </c>
      <c r="AC65" s="1">
        <v>1560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206</v>
      </c>
      <c r="AT65" s="1">
        <v>256</v>
      </c>
      <c r="AU65" s="1">
        <v>155</v>
      </c>
      <c r="AV65" s="1">
        <v>128</v>
      </c>
      <c r="AW65" s="1">
        <v>474</v>
      </c>
      <c r="AX65" s="1">
        <v>36</v>
      </c>
      <c r="AY65" s="1">
        <v>51</v>
      </c>
      <c r="AZ65" s="1">
        <v>16</v>
      </c>
      <c r="BA65" s="1">
        <v>20</v>
      </c>
      <c r="BB65" s="1">
        <v>61</v>
      </c>
      <c r="BC65" s="1">
        <v>42</v>
      </c>
      <c r="BD65" s="1">
        <v>92</v>
      </c>
      <c r="BE65" s="1">
        <v>98</v>
      </c>
      <c r="BF65" s="1">
        <v>19</v>
      </c>
      <c r="BG65" s="1">
        <v>629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s="1">
        <v>70085</v>
      </c>
      <c r="B66" s="1" t="s">
        <v>153</v>
      </c>
      <c r="C66" s="1">
        <v>12</v>
      </c>
      <c r="D66" s="1">
        <v>285</v>
      </c>
      <c r="E66" s="1" t="s">
        <v>64</v>
      </c>
      <c r="F66" s="1">
        <v>573</v>
      </c>
      <c r="G66" s="1" t="s">
        <v>87</v>
      </c>
      <c r="H66" s="1">
        <v>77.58</v>
      </c>
      <c r="I66" s="3">
        <v>930.96</v>
      </c>
      <c r="J66" s="10">
        <f t="shared" si="2"/>
        <v>13964.400000000001</v>
      </c>
      <c r="K66" s="11">
        <f t="shared" si="3"/>
        <v>15</v>
      </c>
      <c r="L66" s="1">
        <v>2.04</v>
      </c>
      <c r="M66" s="1">
        <v>1.67</v>
      </c>
      <c r="N66" s="16">
        <f t="shared" si="19"/>
        <v>0</v>
      </c>
      <c r="O66" s="1">
        <v>22</v>
      </c>
      <c r="P66" s="1">
        <v>3.83</v>
      </c>
      <c r="Q66" s="5">
        <v>10</v>
      </c>
      <c r="R66" s="1"/>
      <c r="S66" s="1">
        <v>9.92</v>
      </c>
      <c r="T66" s="1">
        <v>1.58</v>
      </c>
      <c r="U66" s="16">
        <f t="shared" si="20"/>
        <v>5</v>
      </c>
      <c r="V66" s="1">
        <v>0</v>
      </c>
      <c r="W66" s="12">
        <v>31613.85</v>
      </c>
      <c r="X66" s="2">
        <v>6594.3</v>
      </c>
      <c r="Y66" s="1">
        <v>5</v>
      </c>
      <c r="Z66" s="1">
        <v>1</v>
      </c>
      <c r="AA66" s="1">
        <v>16</v>
      </c>
      <c r="AB66" s="1">
        <v>6</v>
      </c>
      <c r="AC66" s="1">
        <v>20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103</v>
      </c>
      <c r="AT66" s="1">
        <v>104</v>
      </c>
      <c r="AU66" s="1">
        <v>63</v>
      </c>
      <c r="AV66" s="1">
        <v>80</v>
      </c>
      <c r="AW66" s="1">
        <v>9</v>
      </c>
      <c r="AX66" s="1">
        <v>1</v>
      </c>
      <c r="AY66" s="1">
        <v>8</v>
      </c>
      <c r="AZ66" s="1">
        <v>1</v>
      </c>
      <c r="BA66" s="1">
        <v>0</v>
      </c>
      <c r="BB66" s="1">
        <v>37</v>
      </c>
      <c r="BC66" s="1">
        <v>33</v>
      </c>
      <c r="BD66" s="1">
        <v>17</v>
      </c>
      <c r="BE66" s="1">
        <v>46</v>
      </c>
      <c r="BF66" s="1">
        <v>63</v>
      </c>
      <c r="BG66" s="1">
        <v>19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s="1">
        <v>70144</v>
      </c>
      <c r="B67" s="1" t="s">
        <v>177</v>
      </c>
      <c r="C67" s="1">
        <v>12</v>
      </c>
      <c r="D67" s="1">
        <v>285</v>
      </c>
      <c r="E67" s="1" t="s">
        <v>64</v>
      </c>
      <c r="F67" s="1">
        <v>567</v>
      </c>
      <c r="G67" s="1" t="s">
        <v>74</v>
      </c>
      <c r="H67" s="1">
        <v>64.44</v>
      </c>
      <c r="I67" s="3">
        <v>773.28</v>
      </c>
      <c r="J67" s="10">
        <f t="shared" si="2"/>
        <v>6186.24</v>
      </c>
      <c r="K67" s="11">
        <f t="shared" si="3"/>
        <v>8</v>
      </c>
      <c r="L67" s="1">
        <v>7.29</v>
      </c>
      <c r="M67" s="1">
        <v>8.42</v>
      </c>
      <c r="N67" s="16">
        <f t="shared" si="19"/>
        <v>0</v>
      </c>
      <c r="O67" s="1">
        <v>17.96</v>
      </c>
      <c r="P67" s="1">
        <v>7.83</v>
      </c>
      <c r="Q67" s="5">
        <v>3</v>
      </c>
      <c r="R67" s="1"/>
      <c r="S67" s="1">
        <v>15.08</v>
      </c>
      <c r="T67" s="1">
        <v>7.92</v>
      </c>
      <c r="U67" s="5">
        <v>5</v>
      </c>
      <c r="V67" s="1">
        <v>0</v>
      </c>
      <c r="W67" s="12">
        <v>31188.959999999999</v>
      </c>
      <c r="X67" s="2">
        <v>13274.64</v>
      </c>
      <c r="Y67" s="1">
        <v>23</v>
      </c>
      <c r="Z67" s="1">
        <v>10</v>
      </c>
      <c r="AA67" s="1">
        <v>26</v>
      </c>
      <c r="AB67" s="1">
        <v>67</v>
      </c>
      <c r="AC67" s="1">
        <v>101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52</v>
      </c>
      <c r="AT67" s="1">
        <v>51</v>
      </c>
      <c r="AU67" s="1">
        <v>74</v>
      </c>
      <c r="AV67" s="1">
        <v>63</v>
      </c>
      <c r="AW67" s="1">
        <v>62</v>
      </c>
      <c r="AX67" s="1">
        <v>14</v>
      </c>
      <c r="AY67" s="1">
        <v>8</v>
      </c>
      <c r="AZ67" s="1">
        <v>6</v>
      </c>
      <c r="BA67" s="1">
        <v>17</v>
      </c>
      <c r="BB67" s="1">
        <v>32</v>
      </c>
      <c r="BC67" s="1">
        <v>56</v>
      </c>
      <c r="BD67" s="1">
        <v>39</v>
      </c>
      <c r="BE67" s="1">
        <v>81</v>
      </c>
      <c r="BF67" s="1">
        <v>49</v>
      </c>
      <c r="BG67" s="1">
        <v>11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s="1">
        <v>70171</v>
      </c>
      <c r="B68" s="1" t="s">
        <v>283</v>
      </c>
      <c r="C68" s="1">
        <v>15</v>
      </c>
      <c r="D68" s="1">
        <v>285</v>
      </c>
      <c r="E68" s="1" t="s">
        <v>64</v>
      </c>
      <c r="F68" s="1">
        <v>322</v>
      </c>
      <c r="G68" s="1" t="s">
        <v>167</v>
      </c>
      <c r="H68" s="1">
        <v>30.07</v>
      </c>
      <c r="I68" s="3">
        <v>451.05</v>
      </c>
      <c r="J68" s="10">
        <f t="shared" si="2"/>
        <v>9021</v>
      </c>
      <c r="K68" s="11">
        <f t="shared" si="3"/>
        <v>20</v>
      </c>
      <c r="L68" s="1">
        <v>25.87</v>
      </c>
      <c r="M68" s="1">
        <v>3.47</v>
      </c>
      <c r="N68" s="25">
        <f t="shared" si="19"/>
        <v>15</v>
      </c>
      <c r="O68" s="1">
        <v>29.27</v>
      </c>
      <c r="P68" s="1">
        <v>29.87</v>
      </c>
      <c r="Q68" s="5">
        <v>0</v>
      </c>
      <c r="R68" s="1"/>
      <c r="S68" s="1">
        <v>2.4300000000000002</v>
      </c>
      <c r="T68" s="1">
        <v>0.73</v>
      </c>
      <c r="U68" s="5">
        <v>5</v>
      </c>
      <c r="V68" s="1">
        <v>0</v>
      </c>
      <c r="W68" s="12">
        <v>25965.45</v>
      </c>
      <c r="X68" s="2">
        <v>15365.77</v>
      </c>
      <c r="Y68" s="1">
        <v>96</v>
      </c>
      <c r="Z68" s="1">
        <v>14</v>
      </c>
      <c r="AA68" s="1">
        <v>283</v>
      </c>
      <c r="AB68" s="1">
        <v>4</v>
      </c>
      <c r="AC68" s="1">
        <v>52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17</v>
      </c>
      <c r="AT68" s="1">
        <v>0</v>
      </c>
      <c r="AU68" s="1">
        <v>382</v>
      </c>
      <c r="AV68" s="1">
        <v>29</v>
      </c>
      <c r="AW68" s="1">
        <v>448</v>
      </c>
      <c r="AX68" s="1">
        <v>0</v>
      </c>
      <c r="AY68" s="1">
        <v>1</v>
      </c>
      <c r="AZ68" s="1">
        <v>25</v>
      </c>
      <c r="BA68" s="1">
        <v>0</v>
      </c>
      <c r="BB68" s="1">
        <v>0</v>
      </c>
      <c r="BC68" s="1">
        <v>15</v>
      </c>
      <c r="BD68" s="1">
        <v>18</v>
      </c>
      <c r="BE68" s="1">
        <v>11</v>
      </c>
      <c r="BF68" s="1">
        <v>3</v>
      </c>
      <c r="BG68" s="1">
        <v>11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s="1">
        <v>70129</v>
      </c>
      <c r="B69" s="1" t="s">
        <v>142</v>
      </c>
      <c r="C69" s="1">
        <v>16</v>
      </c>
      <c r="D69" s="1">
        <v>285</v>
      </c>
      <c r="E69" s="1" t="s">
        <v>64</v>
      </c>
      <c r="F69" s="1">
        <v>558</v>
      </c>
      <c r="G69" s="1" t="s">
        <v>67</v>
      </c>
      <c r="H69" s="1">
        <v>47.85</v>
      </c>
      <c r="I69" s="3">
        <v>765.6</v>
      </c>
      <c r="J69" s="10">
        <f t="shared" si="2"/>
        <v>9187.2000000000007</v>
      </c>
      <c r="K69" s="11">
        <f t="shared" si="3"/>
        <v>12</v>
      </c>
      <c r="L69" s="1">
        <v>7.38</v>
      </c>
      <c r="M69" s="1">
        <v>3.44</v>
      </c>
      <c r="N69" s="25">
        <f t="shared" si="19"/>
        <v>2</v>
      </c>
      <c r="O69" s="1">
        <v>8.5299999999999994</v>
      </c>
      <c r="P69" s="1">
        <v>6.56</v>
      </c>
      <c r="Q69" s="5">
        <v>0</v>
      </c>
      <c r="R69" s="1"/>
      <c r="S69" s="1">
        <v>17.84</v>
      </c>
      <c r="T69" s="1">
        <v>10</v>
      </c>
      <c r="U69" s="5">
        <v>10</v>
      </c>
      <c r="V69" s="1">
        <v>0</v>
      </c>
      <c r="W69" s="12">
        <v>25839</v>
      </c>
      <c r="X69" s="2">
        <v>7656</v>
      </c>
      <c r="Y69" s="1">
        <v>41</v>
      </c>
      <c r="Z69" s="1">
        <v>0</v>
      </c>
      <c r="AA69" s="1">
        <v>49</v>
      </c>
      <c r="AB69" s="1">
        <v>56</v>
      </c>
      <c r="AC69" s="1">
        <v>55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87</v>
      </c>
      <c r="AT69" s="1">
        <v>0</v>
      </c>
      <c r="AU69" s="1">
        <v>17</v>
      </c>
      <c r="AV69" s="1">
        <v>42</v>
      </c>
      <c r="AW69" s="1">
        <v>89</v>
      </c>
      <c r="AX69" s="1">
        <v>0</v>
      </c>
      <c r="AY69" s="1">
        <v>0</v>
      </c>
      <c r="AZ69" s="1">
        <v>7</v>
      </c>
      <c r="BA69" s="1">
        <v>9</v>
      </c>
      <c r="BB69" s="1">
        <v>16</v>
      </c>
      <c r="BC69" s="1">
        <v>48</v>
      </c>
      <c r="BD69" s="1">
        <v>40</v>
      </c>
      <c r="BE69" s="1">
        <v>135</v>
      </c>
      <c r="BF69" s="1">
        <v>165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s="1">
        <v>70306</v>
      </c>
      <c r="B70" s="1" t="s">
        <v>204</v>
      </c>
      <c r="C70" s="1">
        <v>16</v>
      </c>
      <c r="D70" s="1">
        <v>285</v>
      </c>
      <c r="E70" s="1" t="s">
        <v>64</v>
      </c>
      <c r="F70" s="1">
        <v>558</v>
      </c>
      <c r="G70" s="1" t="s">
        <v>67</v>
      </c>
      <c r="H70" s="1">
        <v>81.209999999999994</v>
      </c>
      <c r="I70" s="3">
        <v>1299.3599999999999</v>
      </c>
      <c r="J70" s="10">
        <f t="shared" si="2"/>
        <v>12993.599999999999</v>
      </c>
      <c r="K70" s="11">
        <f t="shared" si="3"/>
        <v>10</v>
      </c>
      <c r="L70" s="1">
        <v>6.69</v>
      </c>
      <c r="M70" s="1">
        <v>0.38</v>
      </c>
      <c r="N70" s="20">
        <v>5</v>
      </c>
      <c r="O70" s="1">
        <v>6.28</v>
      </c>
      <c r="P70" s="1">
        <v>7.06</v>
      </c>
      <c r="Q70" s="5">
        <v>0</v>
      </c>
      <c r="R70" s="1"/>
      <c r="S70" s="1">
        <v>6.66</v>
      </c>
      <c r="T70" s="1">
        <v>2.56</v>
      </c>
      <c r="U70" s="5">
        <v>5</v>
      </c>
      <c r="V70" s="1">
        <v>0</v>
      </c>
      <c r="W70" s="12">
        <v>25499.94</v>
      </c>
      <c r="X70" s="2">
        <v>10394.879999999999</v>
      </c>
      <c r="Y70" s="1">
        <v>18</v>
      </c>
      <c r="Z70" s="1">
        <v>0</v>
      </c>
      <c r="AA70" s="1">
        <v>57</v>
      </c>
      <c r="AB70" s="1">
        <v>64</v>
      </c>
      <c r="AC70" s="1">
        <v>6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10</v>
      </c>
      <c r="AT70" s="1">
        <v>26</v>
      </c>
      <c r="AU70" s="1">
        <v>44</v>
      </c>
      <c r="AV70" s="1">
        <v>45</v>
      </c>
      <c r="AW70" s="1">
        <v>80</v>
      </c>
      <c r="AX70" s="1">
        <v>2</v>
      </c>
      <c r="AY70" s="1">
        <v>4</v>
      </c>
      <c r="AZ70" s="1">
        <v>5</v>
      </c>
      <c r="BA70" s="1">
        <v>4</v>
      </c>
      <c r="BB70" s="1">
        <v>33</v>
      </c>
      <c r="BC70" s="1">
        <v>15</v>
      </c>
      <c r="BD70" s="1">
        <v>10</v>
      </c>
      <c r="BE70" s="1">
        <v>69</v>
      </c>
      <c r="BF70" s="1">
        <v>35</v>
      </c>
      <c r="BG70" s="1">
        <v>9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>
      <c r="A71" s="1">
        <v>70110</v>
      </c>
      <c r="B71" s="1" t="s">
        <v>235</v>
      </c>
      <c r="C71" s="1">
        <v>18</v>
      </c>
      <c r="D71" s="1">
        <v>285</v>
      </c>
      <c r="E71" s="1" t="s">
        <v>64</v>
      </c>
      <c r="F71" s="1">
        <v>567</v>
      </c>
      <c r="G71" s="1" t="s">
        <v>74</v>
      </c>
      <c r="H71" s="1">
        <v>51.52</v>
      </c>
      <c r="I71" s="3">
        <v>927.36</v>
      </c>
      <c r="J71" s="10">
        <f t="shared" si="2"/>
        <v>12055.68</v>
      </c>
      <c r="K71" s="11">
        <f t="shared" si="3"/>
        <v>13</v>
      </c>
      <c r="L71" s="1">
        <v>13.06</v>
      </c>
      <c r="M71" s="1">
        <v>0.22</v>
      </c>
      <c r="N71" s="20">
        <v>10</v>
      </c>
      <c r="O71" s="1">
        <v>7.14</v>
      </c>
      <c r="P71" s="1">
        <v>9.83</v>
      </c>
      <c r="Q71" s="5">
        <v>0</v>
      </c>
      <c r="R71" s="1"/>
      <c r="S71" s="1">
        <v>5.92</v>
      </c>
      <c r="T71" s="1">
        <v>1.28</v>
      </c>
      <c r="U71" s="16">
        <f>MAX(0,(TRUNC((S71*0.75)-T71)))</f>
        <v>3</v>
      </c>
      <c r="V71" s="1">
        <v>0</v>
      </c>
      <c r="W71" s="12">
        <v>24214.400000000001</v>
      </c>
      <c r="X71" s="2">
        <v>10510.08</v>
      </c>
      <c r="Y71" s="1">
        <v>105</v>
      </c>
      <c r="Z71" s="1">
        <v>92</v>
      </c>
      <c r="AA71" s="1">
        <v>55</v>
      </c>
      <c r="AB71" s="1">
        <v>58</v>
      </c>
      <c r="AC71" s="1">
        <v>4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47</v>
      </c>
      <c r="AT71" s="1">
        <v>20</v>
      </c>
      <c r="AU71" s="1">
        <v>29</v>
      </c>
      <c r="AV71" s="1">
        <v>25</v>
      </c>
      <c r="AW71" s="1">
        <v>167</v>
      </c>
      <c r="AX71" s="1">
        <v>17</v>
      </c>
      <c r="AY71" s="1">
        <v>11</v>
      </c>
      <c r="AZ71" s="1">
        <v>3</v>
      </c>
      <c r="BA71" s="1">
        <v>9</v>
      </c>
      <c r="BB71" s="1">
        <v>10</v>
      </c>
      <c r="BC71" s="1">
        <v>67</v>
      </c>
      <c r="BD71" s="1">
        <v>0</v>
      </c>
      <c r="BE71" s="1">
        <v>30</v>
      </c>
      <c r="BF71" s="1">
        <v>19</v>
      </c>
      <c r="BG71" s="1">
        <v>23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s="1">
        <v>70277</v>
      </c>
      <c r="B72" s="1" t="s">
        <v>138</v>
      </c>
      <c r="C72" s="1">
        <v>18</v>
      </c>
      <c r="D72" s="1">
        <v>285</v>
      </c>
      <c r="E72" s="1" t="s">
        <v>64</v>
      </c>
      <c r="F72" s="1">
        <v>558</v>
      </c>
      <c r="G72" s="1" t="s">
        <v>67</v>
      </c>
      <c r="H72" s="1">
        <v>42.88</v>
      </c>
      <c r="I72" s="3">
        <v>771.84</v>
      </c>
      <c r="J72" s="10">
        <f t="shared" si="2"/>
        <v>10033.92</v>
      </c>
      <c r="K72" s="11">
        <f t="shared" si="3"/>
        <v>13</v>
      </c>
      <c r="L72" s="1">
        <v>2.5</v>
      </c>
      <c r="M72" s="1">
        <v>1</v>
      </c>
      <c r="N72" s="16">
        <f t="shared" ref="N72:N74" si="21">MAX(0,(TRUNC((L72*0.75)-M72)))</f>
        <v>0</v>
      </c>
      <c r="O72" s="1">
        <v>26.22</v>
      </c>
      <c r="P72" s="1">
        <v>8.11</v>
      </c>
      <c r="Q72" s="5">
        <v>10</v>
      </c>
      <c r="R72" s="1"/>
      <c r="S72" s="1">
        <v>2.14</v>
      </c>
      <c r="T72" s="1">
        <v>1</v>
      </c>
      <c r="U72" s="5">
        <v>3</v>
      </c>
      <c r="V72" s="1">
        <v>0</v>
      </c>
      <c r="W72" s="12">
        <v>23819.84</v>
      </c>
      <c r="X72" s="2">
        <v>7032.32</v>
      </c>
      <c r="Y72" s="1">
        <v>0</v>
      </c>
      <c r="Z72" s="1">
        <v>0</v>
      </c>
      <c r="AA72" s="1">
        <v>24</v>
      </c>
      <c r="AB72" s="1">
        <v>42</v>
      </c>
      <c r="AC72" s="1">
        <v>18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123</v>
      </c>
      <c r="AT72" s="1">
        <v>0</v>
      </c>
      <c r="AU72" s="1">
        <v>216</v>
      </c>
      <c r="AV72" s="1">
        <v>263</v>
      </c>
      <c r="AW72" s="1">
        <v>111</v>
      </c>
      <c r="AX72" s="1">
        <v>1</v>
      </c>
      <c r="AY72" s="1">
        <v>0</v>
      </c>
      <c r="AZ72" s="1">
        <v>0</v>
      </c>
      <c r="BA72" s="1">
        <v>1</v>
      </c>
      <c r="BB72" s="1">
        <v>35</v>
      </c>
      <c r="BC72" s="1">
        <v>0</v>
      </c>
      <c r="BD72" s="1">
        <v>0</v>
      </c>
      <c r="BE72" s="1">
        <v>20</v>
      </c>
      <c r="BF72" s="1">
        <v>37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>
      <c r="A73" s="1">
        <v>70008</v>
      </c>
      <c r="B73" s="1" t="s">
        <v>213</v>
      </c>
      <c r="C73" s="1">
        <v>24</v>
      </c>
      <c r="D73" s="1">
        <v>285</v>
      </c>
      <c r="E73" s="1" t="s">
        <v>64</v>
      </c>
      <c r="F73" s="1">
        <v>558</v>
      </c>
      <c r="G73" s="1" t="s">
        <v>67</v>
      </c>
      <c r="H73" s="1">
        <v>39.53</v>
      </c>
      <c r="I73" s="3">
        <v>948.72</v>
      </c>
      <c r="J73" s="10">
        <f t="shared" si="2"/>
        <v>7589.76</v>
      </c>
      <c r="K73" s="11">
        <f t="shared" si="3"/>
        <v>8</v>
      </c>
      <c r="L73" s="1">
        <v>6.56</v>
      </c>
      <c r="M73" s="1">
        <v>1.54</v>
      </c>
      <c r="N73" s="25">
        <f t="shared" si="21"/>
        <v>3</v>
      </c>
      <c r="O73" s="1">
        <v>13.1</v>
      </c>
      <c r="P73" s="1">
        <v>5.38</v>
      </c>
      <c r="Q73" s="5">
        <v>3</v>
      </c>
      <c r="R73" s="1"/>
      <c r="S73" s="1">
        <v>4.92</v>
      </c>
      <c r="T73" s="1">
        <v>1.58</v>
      </c>
      <c r="U73" s="16">
        <f t="shared" ref="U73:U75" si="22">MAX(0,(TRUNC((S73*0.75)-T73)))</f>
        <v>2</v>
      </c>
      <c r="V73" s="1">
        <v>0</v>
      </c>
      <c r="W73" s="12">
        <v>23322.7</v>
      </c>
      <c r="X73" s="2">
        <v>8064.12</v>
      </c>
      <c r="Y73" s="1">
        <v>30</v>
      </c>
      <c r="Z73" s="1">
        <v>55</v>
      </c>
      <c r="AA73" s="1">
        <v>65</v>
      </c>
      <c r="AB73" s="1">
        <v>70</v>
      </c>
      <c r="AC73" s="1">
        <v>37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106</v>
      </c>
      <c r="AT73" s="1">
        <v>59</v>
      </c>
      <c r="AU73" s="1">
        <v>111</v>
      </c>
      <c r="AV73" s="1">
        <v>98</v>
      </c>
      <c r="AW73" s="1">
        <v>129</v>
      </c>
      <c r="AX73" s="1">
        <v>0</v>
      </c>
      <c r="AY73" s="1">
        <v>0</v>
      </c>
      <c r="AZ73" s="1">
        <v>10</v>
      </c>
      <c r="BA73" s="1">
        <v>18</v>
      </c>
      <c r="BB73" s="1">
        <v>0</v>
      </c>
      <c r="BC73" s="1">
        <v>18</v>
      </c>
      <c r="BD73" s="1">
        <v>52</v>
      </c>
      <c r="BE73" s="1">
        <v>55</v>
      </c>
      <c r="BF73" s="1">
        <v>38</v>
      </c>
      <c r="BG73" s="1">
        <v>38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s="1">
        <v>70138</v>
      </c>
      <c r="B74" s="1" t="s">
        <v>148</v>
      </c>
      <c r="C74" s="1">
        <v>12</v>
      </c>
      <c r="D74" s="1">
        <v>285</v>
      </c>
      <c r="E74" s="1" t="s">
        <v>64</v>
      </c>
      <c r="F74" s="1">
        <v>35</v>
      </c>
      <c r="G74" s="1" t="s">
        <v>76</v>
      </c>
      <c r="H74" s="1">
        <v>73.620900000000006</v>
      </c>
      <c r="I74" s="3">
        <v>883.45079999999996</v>
      </c>
      <c r="J74" s="10">
        <f t="shared" si="2"/>
        <v>6184.1556</v>
      </c>
      <c r="K74" s="11">
        <f t="shared" si="3"/>
        <v>7</v>
      </c>
      <c r="L74" s="1">
        <v>3.25</v>
      </c>
      <c r="M74" s="1">
        <v>7</v>
      </c>
      <c r="N74" s="16">
        <f t="shared" si="21"/>
        <v>0</v>
      </c>
      <c r="O74" s="1">
        <v>18.170000000000002</v>
      </c>
      <c r="P74" s="1">
        <v>6.83</v>
      </c>
      <c r="Q74" s="5">
        <v>5</v>
      </c>
      <c r="R74" s="1"/>
      <c r="S74" s="1">
        <v>4.08</v>
      </c>
      <c r="T74" s="1">
        <v>0.42</v>
      </c>
      <c r="U74" s="16">
        <f t="shared" si="22"/>
        <v>2</v>
      </c>
      <c r="V74" s="1">
        <v>0</v>
      </c>
      <c r="W74" s="12">
        <v>22528</v>
      </c>
      <c r="X74" s="2">
        <v>12589.17</v>
      </c>
      <c r="Y74" s="1">
        <v>8</v>
      </c>
      <c r="Z74" s="1">
        <v>3</v>
      </c>
      <c r="AA74" s="1">
        <v>21</v>
      </c>
      <c r="AB74" s="1">
        <v>17</v>
      </c>
      <c r="AC74" s="1">
        <v>84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45</v>
      </c>
      <c r="AT74" s="1">
        <v>25</v>
      </c>
      <c r="AU74" s="1">
        <v>107</v>
      </c>
      <c r="AV74" s="1">
        <v>78</v>
      </c>
      <c r="AW74" s="1">
        <v>75</v>
      </c>
      <c r="AX74" s="1">
        <v>8</v>
      </c>
      <c r="AY74" s="1">
        <v>3</v>
      </c>
      <c r="AZ74" s="1">
        <v>5</v>
      </c>
      <c r="BA74" s="1">
        <v>0</v>
      </c>
      <c r="BB74" s="1">
        <v>7</v>
      </c>
      <c r="BC74" s="1">
        <v>9</v>
      </c>
      <c r="BD74" s="1">
        <v>16</v>
      </c>
      <c r="BE74" s="1">
        <v>20</v>
      </c>
      <c r="BF74" s="1">
        <v>24</v>
      </c>
      <c r="BG74" s="1">
        <v>5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s="1">
        <v>75000</v>
      </c>
      <c r="B75" s="1" t="s">
        <v>156</v>
      </c>
      <c r="C75" s="1">
        <v>25</v>
      </c>
      <c r="D75" s="1">
        <v>285</v>
      </c>
      <c r="E75" s="1" t="s">
        <v>64</v>
      </c>
      <c r="F75" s="1">
        <v>285</v>
      </c>
      <c r="G75" s="1" t="s">
        <v>64</v>
      </c>
      <c r="H75" s="1">
        <v>32.270000000000003</v>
      </c>
      <c r="I75" s="3">
        <v>806.75</v>
      </c>
      <c r="J75" s="10">
        <f t="shared" si="2"/>
        <v>7260.75</v>
      </c>
      <c r="K75" s="11">
        <f t="shared" si="3"/>
        <v>9</v>
      </c>
      <c r="L75" s="1">
        <v>2.92</v>
      </c>
      <c r="M75" s="1">
        <v>0.96</v>
      </c>
      <c r="N75" s="20">
        <v>3</v>
      </c>
      <c r="O75" s="1">
        <v>17.28</v>
      </c>
      <c r="P75" s="1">
        <v>6.2</v>
      </c>
      <c r="Q75" s="5">
        <v>3</v>
      </c>
      <c r="R75" s="1"/>
      <c r="S75" s="1">
        <v>7.22</v>
      </c>
      <c r="T75" s="1">
        <v>2.08</v>
      </c>
      <c r="U75" s="16">
        <f t="shared" si="22"/>
        <v>3</v>
      </c>
      <c r="V75" s="1">
        <v>0</v>
      </c>
      <c r="W75" s="12">
        <v>22121.09</v>
      </c>
      <c r="X75" s="2">
        <v>5840.87</v>
      </c>
      <c r="Y75" s="1">
        <v>12</v>
      </c>
      <c r="Z75" s="1">
        <v>16</v>
      </c>
      <c r="AA75" s="1">
        <v>49</v>
      </c>
      <c r="AB75" s="1">
        <v>8</v>
      </c>
      <c r="AC75" s="1">
        <v>24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128</v>
      </c>
      <c r="AT75" s="1">
        <v>26</v>
      </c>
      <c r="AU75" s="1">
        <v>197</v>
      </c>
      <c r="AV75" s="1">
        <v>166</v>
      </c>
      <c r="AW75" s="1">
        <v>122</v>
      </c>
      <c r="AX75" s="1">
        <v>4</v>
      </c>
      <c r="AY75" s="1">
        <v>5</v>
      </c>
      <c r="AZ75" s="1">
        <v>2</v>
      </c>
      <c r="BA75" s="1">
        <v>5</v>
      </c>
      <c r="BB75" s="1">
        <v>33</v>
      </c>
      <c r="BC75" s="1">
        <v>62</v>
      </c>
      <c r="BD75" s="1">
        <v>91</v>
      </c>
      <c r="BE75" s="1">
        <v>66</v>
      </c>
      <c r="BF75" s="1">
        <v>14</v>
      </c>
      <c r="BG75" s="1">
        <v>2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s="1">
        <v>70050</v>
      </c>
      <c r="B76" s="1" t="s">
        <v>126</v>
      </c>
      <c r="C76" s="1">
        <v>24</v>
      </c>
      <c r="D76" s="1">
        <v>285</v>
      </c>
      <c r="E76" s="1" t="s">
        <v>64</v>
      </c>
      <c r="F76" s="1">
        <v>974</v>
      </c>
      <c r="G76" s="1" t="s">
        <v>110</v>
      </c>
      <c r="H76" s="1">
        <v>36.130099999999999</v>
      </c>
      <c r="I76" s="3">
        <v>867.12239999999997</v>
      </c>
      <c r="J76" s="10">
        <f t="shared" si="2"/>
        <v>6936.9791999999998</v>
      </c>
      <c r="K76" s="11">
        <f t="shared" si="3"/>
        <v>8</v>
      </c>
      <c r="L76" s="1">
        <v>9.52</v>
      </c>
      <c r="M76" s="1">
        <v>5.5</v>
      </c>
      <c r="N76" s="35">
        <v>3</v>
      </c>
      <c r="O76" s="1">
        <v>9.81</v>
      </c>
      <c r="P76" s="1">
        <v>11.54</v>
      </c>
      <c r="Q76" s="5">
        <v>0</v>
      </c>
      <c r="R76" s="1"/>
      <c r="S76" s="1">
        <v>6.15</v>
      </c>
      <c r="T76" s="1">
        <v>0</v>
      </c>
      <c r="U76" s="5">
        <v>5</v>
      </c>
      <c r="V76" s="1">
        <v>0</v>
      </c>
      <c r="W76" s="12">
        <v>22093.56</v>
      </c>
      <c r="X76" s="2">
        <v>14777.21</v>
      </c>
      <c r="Y76" s="1">
        <v>107</v>
      </c>
      <c r="Z76" s="1">
        <v>102</v>
      </c>
      <c r="AA76" s="1">
        <v>0</v>
      </c>
      <c r="AB76" s="1">
        <v>141</v>
      </c>
      <c r="AC76" s="1">
        <v>132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72</v>
      </c>
      <c r="AT76" s="1">
        <v>72</v>
      </c>
      <c r="AU76" s="1">
        <v>0</v>
      </c>
      <c r="AV76" s="1">
        <v>240</v>
      </c>
      <c r="AW76" s="1">
        <v>240</v>
      </c>
      <c r="AX76" s="1">
        <v>6</v>
      </c>
      <c r="AY76" s="1">
        <v>3</v>
      </c>
      <c r="AZ76" s="1">
        <v>0</v>
      </c>
      <c r="BA76" s="1">
        <v>0</v>
      </c>
      <c r="BB76" s="1">
        <v>37</v>
      </c>
      <c r="BC76" s="1">
        <v>49</v>
      </c>
      <c r="BD76" s="1">
        <v>105</v>
      </c>
      <c r="BE76" s="1">
        <v>0</v>
      </c>
      <c r="BF76" s="1">
        <v>92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s="1">
        <v>70116</v>
      </c>
      <c r="B77" s="1" t="s">
        <v>120</v>
      </c>
      <c r="C77" s="1">
        <v>24</v>
      </c>
      <c r="D77" s="1">
        <v>285</v>
      </c>
      <c r="E77" s="1" t="s">
        <v>64</v>
      </c>
      <c r="F77" s="1">
        <v>558</v>
      </c>
      <c r="G77" s="1" t="s">
        <v>67</v>
      </c>
      <c r="H77" s="1">
        <v>29.31</v>
      </c>
      <c r="I77" s="3">
        <v>703.44</v>
      </c>
      <c r="J77" s="10">
        <f t="shared" si="2"/>
        <v>1406.88</v>
      </c>
      <c r="K77" s="11">
        <f t="shared" si="3"/>
        <v>2</v>
      </c>
      <c r="L77" s="1">
        <v>10.02</v>
      </c>
      <c r="M77" s="1">
        <v>26.62</v>
      </c>
      <c r="N77" s="16">
        <f>MAX(0,(TRUNC((L77*0.75)-M77)))</f>
        <v>0</v>
      </c>
      <c r="O77" s="1">
        <v>11.92</v>
      </c>
      <c r="P77" s="1">
        <v>10.29</v>
      </c>
      <c r="Q77" s="5">
        <v>0</v>
      </c>
      <c r="R77" s="1"/>
      <c r="S77" s="1">
        <v>9.0399999999999991</v>
      </c>
      <c r="T77" s="1">
        <v>4.17</v>
      </c>
      <c r="U77" s="16">
        <f>MAX(0,(TRUNC((S77*0.75)-T77)))</f>
        <v>2</v>
      </c>
      <c r="V77" s="1">
        <v>0</v>
      </c>
      <c r="W77" s="12">
        <v>21791.98</v>
      </c>
      <c r="X77" s="2">
        <v>28899.66</v>
      </c>
      <c r="Y77" s="1">
        <v>55</v>
      </c>
      <c r="Z77" s="1">
        <v>94</v>
      </c>
      <c r="AA77" s="1">
        <v>98</v>
      </c>
      <c r="AB77" s="1">
        <v>81</v>
      </c>
      <c r="AC77" s="1">
        <v>639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26</v>
      </c>
      <c r="AT77" s="1">
        <v>125</v>
      </c>
      <c r="AU77" s="1">
        <v>163</v>
      </c>
      <c r="AV77" s="1">
        <v>55</v>
      </c>
      <c r="AW77" s="1">
        <v>206</v>
      </c>
      <c r="AX77" s="1">
        <v>7</v>
      </c>
      <c r="AY77" s="1">
        <v>0</v>
      </c>
      <c r="AZ77" s="1">
        <v>0</v>
      </c>
      <c r="BA77" s="1">
        <v>0</v>
      </c>
      <c r="BB77" s="1">
        <v>41</v>
      </c>
      <c r="BC77" s="1">
        <v>72</v>
      </c>
      <c r="BD77" s="1">
        <v>91</v>
      </c>
      <c r="BE77" s="1">
        <v>68</v>
      </c>
      <c r="BF77" s="1">
        <v>63</v>
      </c>
      <c r="BG77" s="1">
        <v>100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>
      <c r="A78" s="1">
        <v>70058</v>
      </c>
      <c r="B78" s="1" t="s">
        <v>147</v>
      </c>
      <c r="C78" s="1">
        <v>32</v>
      </c>
      <c r="D78" s="1">
        <v>285</v>
      </c>
      <c r="E78" s="1" t="s">
        <v>64</v>
      </c>
      <c r="F78" s="1">
        <v>573</v>
      </c>
      <c r="G78" s="1" t="s">
        <v>87</v>
      </c>
      <c r="H78" s="1">
        <v>33.270000000000003</v>
      </c>
      <c r="I78" s="3">
        <v>1064.6400000000001</v>
      </c>
      <c r="J78" s="10">
        <f t="shared" si="2"/>
        <v>15969.600000000002</v>
      </c>
      <c r="K78" s="11">
        <f t="shared" si="3"/>
        <v>15</v>
      </c>
      <c r="L78" s="1">
        <v>3.89</v>
      </c>
      <c r="M78" s="1">
        <v>-0.47</v>
      </c>
      <c r="N78" s="26">
        <v>5</v>
      </c>
      <c r="O78" s="1">
        <v>9.91</v>
      </c>
      <c r="P78" s="1">
        <v>3.09</v>
      </c>
      <c r="Q78" s="5">
        <v>5</v>
      </c>
      <c r="R78" s="1"/>
      <c r="S78" s="1">
        <v>6.53</v>
      </c>
      <c r="T78" s="1">
        <v>1</v>
      </c>
      <c r="U78" s="5">
        <v>5</v>
      </c>
      <c r="V78" s="1">
        <v>0</v>
      </c>
      <c r="W78" s="12">
        <v>21642.14</v>
      </c>
      <c r="X78" s="2">
        <v>3094.11</v>
      </c>
      <c r="Y78" s="1">
        <v>33</v>
      </c>
      <c r="Z78" s="1">
        <v>41</v>
      </c>
      <c r="AA78" s="1">
        <v>64</v>
      </c>
      <c r="AB78" s="1">
        <v>14</v>
      </c>
      <c r="AC78" s="1">
        <v>-15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71</v>
      </c>
      <c r="AT78" s="1">
        <v>93</v>
      </c>
      <c r="AU78" s="1">
        <v>124</v>
      </c>
      <c r="AV78" s="1">
        <v>88</v>
      </c>
      <c r="AW78" s="1">
        <v>99</v>
      </c>
      <c r="AX78" s="1">
        <v>0</v>
      </c>
      <c r="AY78" s="1">
        <v>16</v>
      </c>
      <c r="AZ78" s="1">
        <v>14</v>
      </c>
      <c r="BA78" s="1">
        <v>19</v>
      </c>
      <c r="BB78" s="1">
        <v>0</v>
      </c>
      <c r="BC78" s="1">
        <v>39</v>
      </c>
      <c r="BD78" s="1">
        <v>39</v>
      </c>
      <c r="BE78" s="1">
        <v>108</v>
      </c>
      <c r="BF78" s="1">
        <v>85</v>
      </c>
      <c r="BG78" s="1">
        <v>9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>
      <c r="A79" s="1">
        <v>70406</v>
      </c>
      <c r="B79" s="1" t="s">
        <v>180</v>
      </c>
      <c r="C79" s="1">
        <v>20</v>
      </c>
      <c r="D79" s="1">
        <v>285</v>
      </c>
      <c r="E79" s="1" t="s">
        <v>64</v>
      </c>
      <c r="F79" s="1">
        <v>562</v>
      </c>
      <c r="G79" s="1" t="s">
        <v>65</v>
      </c>
      <c r="H79" s="1">
        <v>68.760000000000005</v>
      </c>
      <c r="I79" s="3">
        <v>1375.2</v>
      </c>
      <c r="J79" s="10">
        <f t="shared" si="2"/>
        <v>2750.4</v>
      </c>
      <c r="K79" s="11">
        <f t="shared" si="3"/>
        <v>2</v>
      </c>
      <c r="L79" s="1">
        <v>2.02</v>
      </c>
      <c r="M79" s="1">
        <v>1.35</v>
      </c>
      <c r="N79" s="16">
        <f t="shared" ref="N79:N81" si="23">MAX(0,(TRUNC((L79*0.75)-M79)))</f>
        <v>0</v>
      </c>
      <c r="O79" s="1">
        <v>8.75</v>
      </c>
      <c r="P79" s="1">
        <v>18.600000000000001</v>
      </c>
      <c r="Q79" s="5">
        <v>0</v>
      </c>
      <c r="R79" s="1"/>
      <c r="S79" s="1">
        <v>4.75</v>
      </c>
      <c r="T79" s="1">
        <v>2</v>
      </c>
      <c r="U79" s="5">
        <v>2</v>
      </c>
      <c r="V79" s="1">
        <v>0</v>
      </c>
      <c r="W79" s="12">
        <v>21349.98</v>
      </c>
      <c r="X79" s="2">
        <v>25441.200000000001</v>
      </c>
      <c r="Y79" s="1">
        <v>5</v>
      </c>
      <c r="Z79" s="1">
        <v>8</v>
      </c>
      <c r="AA79" s="1">
        <v>24</v>
      </c>
      <c r="AB79" s="1">
        <v>15</v>
      </c>
      <c r="AC79" s="1">
        <v>27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54</v>
      </c>
      <c r="AT79" s="1">
        <v>46</v>
      </c>
      <c r="AU79" s="1">
        <v>0</v>
      </c>
      <c r="AV79" s="1">
        <v>170</v>
      </c>
      <c r="AW79" s="1">
        <v>373</v>
      </c>
      <c r="AX79" s="1">
        <v>0</v>
      </c>
      <c r="AY79" s="1">
        <v>15</v>
      </c>
      <c r="AZ79" s="1">
        <v>0</v>
      </c>
      <c r="BA79" s="1">
        <v>11</v>
      </c>
      <c r="BB79" s="1">
        <v>-1</v>
      </c>
      <c r="BC79" s="1">
        <v>48</v>
      </c>
      <c r="BD79" s="1">
        <v>12</v>
      </c>
      <c r="BE79" s="1">
        <v>26</v>
      </c>
      <c r="BF79" s="1">
        <v>30</v>
      </c>
      <c r="BG79" s="1">
        <v>-29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>
      <c r="A80" s="1">
        <v>70010</v>
      </c>
      <c r="B80" s="1" t="s">
        <v>178</v>
      </c>
      <c r="C80" s="1">
        <v>15</v>
      </c>
      <c r="D80" s="1">
        <v>285</v>
      </c>
      <c r="E80" s="1" t="s">
        <v>64</v>
      </c>
      <c r="F80" s="1">
        <v>562</v>
      </c>
      <c r="G80" s="1" t="s">
        <v>65</v>
      </c>
      <c r="H80" s="1">
        <v>28.82</v>
      </c>
      <c r="I80" s="3">
        <v>432.3</v>
      </c>
      <c r="J80" s="10">
        <f t="shared" si="2"/>
        <v>2161.5</v>
      </c>
      <c r="K80" s="11">
        <f t="shared" si="3"/>
        <v>5</v>
      </c>
      <c r="L80" s="1">
        <v>3.43</v>
      </c>
      <c r="M80" s="1">
        <v>5.67</v>
      </c>
      <c r="N80" s="16">
        <f t="shared" si="23"/>
        <v>0</v>
      </c>
      <c r="O80" s="1">
        <v>31.77</v>
      </c>
      <c r="P80" s="1">
        <v>19.27</v>
      </c>
      <c r="Q80" s="5">
        <v>0</v>
      </c>
      <c r="R80" s="1"/>
      <c r="S80" s="1">
        <v>12.13</v>
      </c>
      <c r="T80" s="1">
        <v>7</v>
      </c>
      <c r="U80" s="5">
        <v>5</v>
      </c>
      <c r="V80" s="1">
        <v>0</v>
      </c>
      <c r="W80" s="12">
        <v>20462.2</v>
      </c>
      <c r="X80" s="2">
        <v>10519.3</v>
      </c>
      <c r="Y80" s="1">
        <v>19</v>
      </c>
      <c r="Z80" s="1">
        <v>8</v>
      </c>
      <c r="AA80" s="1">
        <v>24</v>
      </c>
      <c r="AB80" s="1">
        <v>9</v>
      </c>
      <c r="AC80" s="1">
        <v>85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85</v>
      </c>
      <c r="AT80" s="1">
        <v>153</v>
      </c>
      <c r="AU80" s="1">
        <v>161</v>
      </c>
      <c r="AV80" s="1">
        <v>114</v>
      </c>
      <c r="AW80" s="1">
        <v>239</v>
      </c>
      <c r="AX80" s="1">
        <v>34</v>
      </c>
      <c r="AY80" s="1">
        <v>19</v>
      </c>
      <c r="AZ80" s="1">
        <v>50</v>
      </c>
      <c r="BA80" s="1">
        <v>7</v>
      </c>
      <c r="BB80" s="1">
        <v>50</v>
      </c>
      <c r="BC80" s="1">
        <v>40</v>
      </c>
      <c r="BD80" s="1">
        <v>50</v>
      </c>
      <c r="BE80" s="1">
        <v>75</v>
      </c>
      <c r="BF80" s="1">
        <v>84</v>
      </c>
      <c r="BG80" s="1">
        <v>-9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>
      <c r="A81" s="1">
        <v>70130</v>
      </c>
      <c r="B81" s="1" t="s">
        <v>163</v>
      </c>
      <c r="C81" s="1">
        <v>24</v>
      </c>
      <c r="D81" s="1">
        <v>285</v>
      </c>
      <c r="E81" s="1" t="s">
        <v>64</v>
      </c>
      <c r="F81" s="1">
        <v>974</v>
      </c>
      <c r="G81" s="1" t="s">
        <v>110</v>
      </c>
      <c r="H81" s="1">
        <v>31.439900000000002</v>
      </c>
      <c r="I81" s="3">
        <v>754.55759999999998</v>
      </c>
      <c r="J81" s="10">
        <f t="shared" si="2"/>
        <v>0</v>
      </c>
      <c r="K81" s="11">
        <f t="shared" si="3"/>
        <v>0</v>
      </c>
      <c r="L81" s="1">
        <v>5.85</v>
      </c>
      <c r="M81" s="1">
        <v>5.62</v>
      </c>
      <c r="N81" s="16">
        <f t="shared" si="23"/>
        <v>0</v>
      </c>
      <c r="O81" s="1">
        <v>18.690000000000001</v>
      </c>
      <c r="P81" s="1">
        <v>11.92</v>
      </c>
      <c r="Q81" s="5">
        <v>0</v>
      </c>
      <c r="R81" s="1"/>
      <c r="S81" s="1">
        <v>2.54</v>
      </c>
      <c r="T81" s="1">
        <v>5.58</v>
      </c>
      <c r="U81" s="16">
        <f t="shared" ref="U81:U85" si="24">MAX(0,(TRUNC((S81*0.75)-T81)))</f>
        <v>0</v>
      </c>
      <c r="V81" s="1">
        <v>0</v>
      </c>
      <c r="W81" s="12">
        <v>20435.939999999999</v>
      </c>
      <c r="X81" s="2">
        <v>17449.14</v>
      </c>
      <c r="Y81" s="1">
        <v>31</v>
      </c>
      <c r="Z81" s="1">
        <v>21</v>
      </c>
      <c r="AA81" s="1">
        <v>78</v>
      </c>
      <c r="AB81" s="1">
        <v>42</v>
      </c>
      <c r="AC81" s="1">
        <v>135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94</v>
      </c>
      <c r="AT81" s="1">
        <v>129</v>
      </c>
      <c r="AU81" s="1">
        <v>166</v>
      </c>
      <c r="AV81" s="1">
        <v>182</v>
      </c>
      <c r="AW81" s="1">
        <v>281</v>
      </c>
      <c r="AX81" s="1">
        <v>15</v>
      </c>
      <c r="AY81" s="1">
        <v>8</v>
      </c>
      <c r="AZ81" s="1">
        <v>7</v>
      </c>
      <c r="BA81" s="1">
        <v>14</v>
      </c>
      <c r="BB81" s="1">
        <v>5</v>
      </c>
      <c r="BC81" s="1">
        <v>14</v>
      </c>
      <c r="BD81" s="1">
        <v>16</v>
      </c>
      <c r="BE81" s="1">
        <v>27</v>
      </c>
      <c r="BF81" s="1">
        <v>24</v>
      </c>
      <c r="BG81" s="1">
        <v>134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>
      <c r="A82" s="1">
        <v>70229</v>
      </c>
      <c r="B82" s="1" t="s">
        <v>199</v>
      </c>
      <c r="C82" s="1">
        <v>3</v>
      </c>
      <c r="D82" s="1">
        <v>285</v>
      </c>
      <c r="E82" s="1" t="s">
        <v>64</v>
      </c>
      <c r="F82" s="1">
        <v>567</v>
      </c>
      <c r="G82" s="1" t="s">
        <v>74</v>
      </c>
      <c r="H82" s="1">
        <v>307.61</v>
      </c>
      <c r="I82" s="3">
        <v>922.83</v>
      </c>
      <c r="J82" s="10">
        <f t="shared" si="2"/>
        <v>3691.32</v>
      </c>
      <c r="K82" s="11">
        <f t="shared" si="3"/>
        <v>4</v>
      </c>
      <c r="L82" s="1">
        <v>8.67</v>
      </c>
      <c r="M82" s="1">
        <v>4.67</v>
      </c>
      <c r="N82" s="26">
        <v>2</v>
      </c>
      <c r="O82" s="1">
        <v>7.83</v>
      </c>
      <c r="P82" s="1">
        <v>4.33</v>
      </c>
      <c r="Q82" s="5">
        <v>0</v>
      </c>
      <c r="R82" s="1"/>
      <c r="S82" s="1">
        <v>5.5</v>
      </c>
      <c r="T82" s="1">
        <v>1.33</v>
      </c>
      <c r="U82" s="16">
        <f t="shared" si="24"/>
        <v>2</v>
      </c>
      <c r="V82" s="1">
        <v>0</v>
      </c>
      <c r="W82" s="12">
        <v>20302.259999999998</v>
      </c>
      <c r="X82" s="2">
        <v>9535.91</v>
      </c>
      <c r="Y82" s="1">
        <v>10</v>
      </c>
      <c r="Z82" s="1">
        <v>9</v>
      </c>
      <c r="AA82" s="1">
        <v>9</v>
      </c>
      <c r="AB82" s="1">
        <v>5</v>
      </c>
      <c r="AC82" s="1">
        <v>14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6</v>
      </c>
      <c r="AT82" s="1">
        <v>4</v>
      </c>
      <c r="AU82" s="1">
        <v>9</v>
      </c>
      <c r="AV82" s="1">
        <v>9</v>
      </c>
      <c r="AW82" s="1">
        <v>13</v>
      </c>
      <c r="AX82" s="1">
        <v>1</v>
      </c>
      <c r="AY82" s="1">
        <v>2</v>
      </c>
      <c r="AZ82" s="1">
        <v>0</v>
      </c>
      <c r="BA82" s="1">
        <v>0</v>
      </c>
      <c r="BB82" s="1">
        <v>0</v>
      </c>
      <c r="BC82" s="1">
        <v>8</v>
      </c>
      <c r="BD82" s="1">
        <v>7</v>
      </c>
      <c r="BE82" s="1">
        <v>4</v>
      </c>
      <c r="BF82" s="1">
        <v>2</v>
      </c>
      <c r="BG82" s="1">
        <v>4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s="1">
        <v>70084</v>
      </c>
      <c r="B83" s="1" t="s">
        <v>135</v>
      </c>
      <c r="C83" s="1">
        <v>12</v>
      </c>
      <c r="D83" s="1">
        <v>285</v>
      </c>
      <c r="E83" s="1" t="s">
        <v>64</v>
      </c>
      <c r="F83" s="1">
        <v>35</v>
      </c>
      <c r="G83" s="1" t="s">
        <v>76</v>
      </c>
      <c r="H83" s="1">
        <v>65.12</v>
      </c>
      <c r="I83" s="3">
        <v>781.44</v>
      </c>
      <c r="J83" s="10">
        <f t="shared" si="2"/>
        <v>1562.88</v>
      </c>
      <c r="K83" s="11">
        <f t="shared" si="3"/>
        <v>2</v>
      </c>
      <c r="L83" s="1">
        <v>5.29</v>
      </c>
      <c r="M83" s="1">
        <v>2.83</v>
      </c>
      <c r="N83" s="26">
        <v>2</v>
      </c>
      <c r="O83" s="1">
        <v>15.04</v>
      </c>
      <c r="P83" s="1">
        <v>7.75</v>
      </c>
      <c r="Q83" s="5">
        <v>0</v>
      </c>
      <c r="R83" s="1"/>
      <c r="S83" s="1">
        <v>5.5</v>
      </c>
      <c r="T83" s="1">
        <v>3.5</v>
      </c>
      <c r="U83" s="16">
        <f t="shared" si="24"/>
        <v>0</v>
      </c>
      <c r="V83" s="1">
        <v>0</v>
      </c>
      <c r="W83" s="12">
        <v>20187.2</v>
      </c>
      <c r="X83" s="2">
        <v>9442.4</v>
      </c>
      <c r="Y83" s="1">
        <v>27</v>
      </c>
      <c r="Z83" s="1">
        <v>6</v>
      </c>
      <c r="AA83" s="1">
        <v>25</v>
      </c>
      <c r="AB83" s="1">
        <v>17</v>
      </c>
      <c r="AC83" s="1">
        <v>34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64</v>
      </c>
      <c r="AT83" s="1">
        <v>61</v>
      </c>
      <c r="AU83" s="1">
        <v>46</v>
      </c>
      <c r="AV83" s="1">
        <v>67</v>
      </c>
      <c r="AW83" s="1">
        <v>59</v>
      </c>
      <c r="AX83" s="1">
        <v>0</v>
      </c>
      <c r="AY83" s="1">
        <v>1</v>
      </c>
      <c r="AZ83" s="1">
        <v>2</v>
      </c>
      <c r="BA83" s="1">
        <v>8</v>
      </c>
      <c r="BB83" s="1">
        <v>34</v>
      </c>
      <c r="BC83" s="1">
        <v>37</v>
      </c>
      <c r="BD83" s="1">
        <v>42</v>
      </c>
      <c r="BE83" s="1">
        <v>5</v>
      </c>
      <c r="BF83" s="1">
        <v>6</v>
      </c>
      <c r="BG83" s="1">
        <v>18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s="1">
        <v>70142</v>
      </c>
      <c r="B84" s="1" t="s">
        <v>252</v>
      </c>
      <c r="C84" s="1">
        <v>18</v>
      </c>
      <c r="D84" s="1">
        <v>285</v>
      </c>
      <c r="E84" s="1" t="s">
        <v>64</v>
      </c>
      <c r="F84" s="1">
        <v>991</v>
      </c>
      <c r="G84" s="1" t="s">
        <v>141</v>
      </c>
      <c r="H84" s="1">
        <v>64.94</v>
      </c>
      <c r="I84" s="3">
        <v>1168.92</v>
      </c>
      <c r="J84" s="10">
        <f t="shared" si="2"/>
        <v>8182.4400000000005</v>
      </c>
      <c r="K84" s="11">
        <f t="shared" si="3"/>
        <v>7</v>
      </c>
      <c r="L84" s="1">
        <v>7.64</v>
      </c>
      <c r="M84" s="1">
        <v>1.17</v>
      </c>
      <c r="N84" s="5">
        <v>5</v>
      </c>
      <c r="O84" s="1">
        <v>4.4400000000000004</v>
      </c>
      <c r="P84" s="1">
        <v>5.83</v>
      </c>
      <c r="Q84" s="5">
        <v>0</v>
      </c>
      <c r="R84" s="1"/>
      <c r="S84" s="1">
        <v>4.97</v>
      </c>
      <c r="T84" s="1">
        <v>1</v>
      </c>
      <c r="U84" s="16">
        <f t="shared" si="24"/>
        <v>2</v>
      </c>
      <c r="V84" s="1">
        <v>0</v>
      </c>
      <c r="W84" s="12">
        <v>19936.580000000002</v>
      </c>
      <c r="X84" s="2">
        <v>9351.36</v>
      </c>
      <c r="Y84" s="1">
        <v>44</v>
      </c>
      <c r="Z84" s="1">
        <v>51</v>
      </c>
      <c r="AA84" s="1">
        <v>44</v>
      </c>
      <c r="AB84" s="1">
        <v>48</v>
      </c>
      <c r="AC84" s="1">
        <v>21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31</v>
      </c>
      <c r="AT84" s="1">
        <v>27</v>
      </c>
      <c r="AU84" s="1">
        <v>12</v>
      </c>
      <c r="AV84" s="1">
        <v>4</v>
      </c>
      <c r="AW84" s="1">
        <v>105</v>
      </c>
      <c r="AX84" s="1">
        <v>7</v>
      </c>
      <c r="AY84" s="1">
        <v>9</v>
      </c>
      <c r="AZ84" s="1">
        <v>2</v>
      </c>
      <c r="BA84" s="1">
        <v>16</v>
      </c>
      <c r="BB84" s="1">
        <v>0</v>
      </c>
      <c r="BC84" s="1">
        <v>23</v>
      </c>
      <c r="BD84" s="1">
        <v>13</v>
      </c>
      <c r="BE84" s="1">
        <v>50</v>
      </c>
      <c r="BF84" s="1">
        <v>20</v>
      </c>
      <c r="BG84" s="1">
        <v>18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s="1">
        <v>70149</v>
      </c>
      <c r="B85" s="1" t="s">
        <v>130</v>
      </c>
      <c r="C85" s="1">
        <v>24</v>
      </c>
      <c r="D85" s="1">
        <v>285</v>
      </c>
      <c r="E85" s="1" t="s">
        <v>64</v>
      </c>
      <c r="F85" s="1">
        <v>570</v>
      </c>
      <c r="G85" s="1" t="s">
        <v>72</v>
      </c>
      <c r="H85" s="1">
        <v>33.04</v>
      </c>
      <c r="I85" s="3">
        <v>792.96</v>
      </c>
      <c r="J85" s="10">
        <f t="shared" si="2"/>
        <v>2378.88</v>
      </c>
      <c r="K85" s="11">
        <f t="shared" si="3"/>
        <v>3</v>
      </c>
      <c r="L85" s="1">
        <v>3.88</v>
      </c>
      <c r="M85" s="1">
        <v>4.96</v>
      </c>
      <c r="N85" s="16">
        <f t="shared" ref="N85:N95" si="25">MAX(0,(TRUNC((L85*0.75)-M85)))</f>
        <v>0</v>
      </c>
      <c r="O85" s="1">
        <v>9.81</v>
      </c>
      <c r="P85" s="1">
        <v>8.8800000000000008</v>
      </c>
      <c r="Q85" s="5">
        <v>0</v>
      </c>
      <c r="R85" s="1"/>
      <c r="S85" s="1">
        <v>11.33</v>
      </c>
      <c r="T85" s="1">
        <v>5.33</v>
      </c>
      <c r="U85" s="16">
        <f t="shared" si="24"/>
        <v>3</v>
      </c>
      <c r="V85" s="1">
        <v>0</v>
      </c>
      <c r="W85" s="12">
        <v>19840.52</v>
      </c>
      <c r="X85" s="2">
        <v>12026.56</v>
      </c>
      <c r="Y85" s="1">
        <v>47</v>
      </c>
      <c r="Z85" s="1">
        <v>33</v>
      </c>
      <c r="AA85" s="1">
        <v>35</v>
      </c>
      <c r="AB85" s="1">
        <v>-11</v>
      </c>
      <c r="AC85" s="1">
        <v>119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34</v>
      </c>
      <c r="AT85" s="1">
        <v>101</v>
      </c>
      <c r="AU85" s="1">
        <v>119</v>
      </c>
      <c r="AV85" s="1">
        <v>20</v>
      </c>
      <c r="AW85" s="1">
        <v>199</v>
      </c>
      <c r="AX85" s="1">
        <v>10</v>
      </c>
      <c r="AY85" s="1">
        <v>0</v>
      </c>
      <c r="AZ85" s="1">
        <v>9</v>
      </c>
      <c r="BA85" s="1">
        <v>6</v>
      </c>
      <c r="BB85" s="1">
        <v>14</v>
      </c>
      <c r="BC85" s="1">
        <v>55</v>
      </c>
      <c r="BD85" s="1">
        <v>84</v>
      </c>
      <c r="BE85" s="1">
        <v>148</v>
      </c>
      <c r="BF85" s="1">
        <v>54</v>
      </c>
      <c r="BG85" s="1">
        <v>32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s="1">
        <v>70026</v>
      </c>
      <c r="B86" s="1" t="s">
        <v>143</v>
      </c>
      <c r="C86" s="1">
        <v>18</v>
      </c>
      <c r="D86" s="1">
        <v>285</v>
      </c>
      <c r="E86" s="1" t="s">
        <v>64</v>
      </c>
      <c r="F86" s="1">
        <v>558</v>
      </c>
      <c r="G86" s="1" t="s">
        <v>67</v>
      </c>
      <c r="H86" s="1">
        <v>49.07</v>
      </c>
      <c r="I86" s="3">
        <v>883.26</v>
      </c>
      <c r="J86" s="10">
        <f t="shared" si="2"/>
        <v>3533.04</v>
      </c>
      <c r="K86" s="11">
        <f t="shared" si="3"/>
        <v>4</v>
      </c>
      <c r="L86" s="1">
        <v>4.6399999999999997</v>
      </c>
      <c r="M86" s="1">
        <v>1.28</v>
      </c>
      <c r="N86" s="27">
        <f t="shared" si="25"/>
        <v>2</v>
      </c>
      <c r="O86" s="1">
        <v>11.08</v>
      </c>
      <c r="P86" s="1">
        <v>9.2799999999999994</v>
      </c>
      <c r="Q86" s="5">
        <v>0</v>
      </c>
      <c r="R86" s="1"/>
      <c r="S86" s="1">
        <v>6.42</v>
      </c>
      <c r="T86" s="1">
        <v>4.17</v>
      </c>
      <c r="U86" s="5">
        <v>2</v>
      </c>
      <c r="V86" s="1">
        <v>0</v>
      </c>
      <c r="W86" s="12">
        <v>19554.400000000001</v>
      </c>
      <c r="X86" s="2">
        <v>12120.29</v>
      </c>
      <c r="Y86" s="1">
        <v>23</v>
      </c>
      <c r="Z86" s="1">
        <v>37</v>
      </c>
      <c r="AA86" s="1">
        <v>22</v>
      </c>
      <c r="AB86" s="1">
        <v>40</v>
      </c>
      <c r="AC86" s="1">
        <v>23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32</v>
      </c>
      <c r="AT86" s="1">
        <v>74</v>
      </c>
      <c r="AU86" s="1">
        <v>71</v>
      </c>
      <c r="AV86" s="1">
        <v>92</v>
      </c>
      <c r="AW86" s="1">
        <v>113</v>
      </c>
      <c r="AX86" s="1">
        <v>0</v>
      </c>
      <c r="AY86" s="1">
        <v>0</v>
      </c>
      <c r="AZ86" s="1">
        <v>11</v>
      </c>
      <c r="BA86" s="1">
        <v>5</v>
      </c>
      <c r="BB86" s="1">
        <v>54</v>
      </c>
      <c r="BC86" s="1">
        <v>12</v>
      </c>
      <c r="BD86" s="1">
        <v>4</v>
      </c>
      <c r="BE86" s="1">
        <v>88</v>
      </c>
      <c r="BF86" s="1">
        <v>27</v>
      </c>
      <c r="BG86" s="1">
        <v>57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s="1">
        <v>70055</v>
      </c>
      <c r="B87" s="1" t="s">
        <v>139</v>
      </c>
      <c r="C87" s="1">
        <v>28</v>
      </c>
      <c r="D87" s="1">
        <v>285</v>
      </c>
      <c r="E87" s="1" t="s">
        <v>64</v>
      </c>
      <c r="F87" s="1">
        <v>974</v>
      </c>
      <c r="G87" s="1" t="s">
        <v>110</v>
      </c>
      <c r="H87" s="1">
        <v>34.56</v>
      </c>
      <c r="I87" s="3">
        <v>967.68</v>
      </c>
      <c r="J87" s="10">
        <f t="shared" si="2"/>
        <v>0</v>
      </c>
      <c r="K87" s="11">
        <f t="shared" si="3"/>
        <v>0</v>
      </c>
      <c r="L87" s="1">
        <v>5.04</v>
      </c>
      <c r="M87" s="1">
        <v>2.79</v>
      </c>
      <c r="N87" s="16">
        <f t="shared" si="25"/>
        <v>0</v>
      </c>
      <c r="O87" s="1">
        <v>7.2</v>
      </c>
      <c r="P87" s="1">
        <v>11.43</v>
      </c>
      <c r="Q87" s="5">
        <v>0</v>
      </c>
      <c r="R87" s="1"/>
      <c r="S87" s="1">
        <v>7.71</v>
      </c>
      <c r="T87" s="1">
        <v>15.32</v>
      </c>
      <c r="U87" s="16">
        <f t="shared" ref="U87:U92" si="26">MAX(0,(TRUNC((S87*0.75)-T87)))</f>
        <v>0</v>
      </c>
      <c r="V87" s="1">
        <v>0</v>
      </c>
      <c r="W87" s="12">
        <v>19301.759999999998</v>
      </c>
      <c r="X87" s="2">
        <v>28581.119999999999</v>
      </c>
      <c r="Y87" s="1">
        <v>67</v>
      </c>
      <c r="Z87" s="1">
        <v>39</v>
      </c>
      <c r="AA87" s="1">
        <v>32</v>
      </c>
      <c r="AB87" s="1">
        <v>45</v>
      </c>
      <c r="AC87" s="1">
        <v>78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37</v>
      </c>
      <c r="AT87" s="1">
        <v>47</v>
      </c>
      <c r="AU87" s="1">
        <v>67</v>
      </c>
      <c r="AV87" s="1">
        <v>126</v>
      </c>
      <c r="AW87" s="1">
        <v>207</v>
      </c>
      <c r="AX87" s="1">
        <v>4</v>
      </c>
      <c r="AY87" s="1">
        <v>7</v>
      </c>
      <c r="AZ87" s="1">
        <v>2</v>
      </c>
      <c r="BA87" s="1">
        <v>3</v>
      </c>
      <c r="BB87" s="1">
        <v>113</v>
      </c>
      <c r="BC87" s="1">
        <v>68</v>
      </c>
      <c r="BD87" s="1">
        <v>110</v>
      </c>
      <c r="BE87" s="1">
        <v>42</v>
      </c>
      <c r="BF87" s="1">
        <v>102</v>
      </c>
      <c r="BG87" s="1">
        <v>429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>
      <c r="A88" s="1">
        <v>70245</v>
      </c>
      <c r="B88" s="1" t="s">
        <v>217</v>
      </c>
      <c r="C88" s="1">
        <v>8</v>
      </c>
      <c r="D88" s="1">
        <v>285</v>
      </c>
      <c r="E88" s="1" t="s">
        <v>64</v>
      </c>
      <c r="F88" s="1">
        <v>387</v>
      </c>
      <c r="G88" s="1" t="s">
        <v>94</v>
      </c>
      <c r="H88" s="1">
        <v>73.37</v>
      </c>
      <c r="I88" s="3">
        <v>586.96</v>
      </c>
      <c r="J88" s="10">
        <f t="shared" si="2"/>
        <v>3521.76</v>
      </c>
      <c r="K88" s="11">
        <f t="shared" si="3"/>
        <v>6</v>
      </c>
      <c r="L88" s="1">
        <v>7.62</v>
      </c>
      <c r="M88" s="1">
        <v>2.62</v>
      </c>
      <c r="N88" s="25">
        <f t="shared" si="25"/>
        <v>3</v>
      </c>
      <c r="O88" s="1">
        <v>16.690000000000001</v>
      </c>
      <c r="P88" s="1">
        <v>9.25</v>
      </c>
      <c r="Q88" s="5">
        <v>0</v>
      </c>
      <c r="R88" s="1"/>
      <c r="S88" s="1">
        <v>8.56</v>
      </c>
      <c r="T88" s="1">
        <v>2.88</v>
      </c>
      <c r="U88" s="16">
        <f t="shared" si="26"/>
        <v>3</v>
      </c>
      <c r="V88" s="1">
        <v>0</v>
      </c>
      <c r="W88" s="12">
        <v>19296.310000000001</v>
      </c>
      <c r="X88" s="2">
        <v>8657.66</v>
      </c>
      <c r="Y88" s="1">
        <v>19</v>
      </c>
      <c r="Z88" s="1">
        <v>9</v>
      </c>
      <c r="AA88" s="1">
        <v>28</v>
      </c>
      <c r="AB88" s="1">
        <v>19</v>
      </c>
      <c r="AC88" s="1">
        <v>21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44</v>
      </c>
      <c r="AT88" s="1">
        <v>25</v>
      </c>
      <c r="AU88" s="1">
        <v>40</v>
      </c>
      <c r="AV88" s="1">
        <v>31</v>
      </c>
      <c r="AW88" s="1">
        <v>51</v>
      </c>
      <c r="AX88" s="1">
        <v>6</v>
      </c>
      <c r="AY88" s="1">
        <v>8</v>
      </c>
      <c r="AZ88" s="1">
        <v>9</v>
      </c>
      <c r="BA88" s="1">
        <v>5</v>
      </c>
      <c r="BB88" s="1">
        <v>23</v>
      </c>
      <c r="BC88" s="1">
        <v>8</v>
      </c>
      <c r="BD88" s="1">
        <v>8</v>
      </c>
      <c r="BE88" s="1">
        <v>52</v>
      </c>
      <c r="BF88" s="1">
        <v>9</v>
      </c>
      <c r="BG88" s="1">
        <v>23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>
      <c r="A89" s="1">
        <v>70020</v>
      </c>
      <c r="B89" s="1" t="s">
        <v>170</v>
      </c>
      <c r="C89" s="1">
        <v>12</v>
      </c>
      <c r="D89" s="1">
        <v>285</v>
      </c>
      <c r="E89" s="1" t="s">
        <v>64</v>
      </c>
      <c r="F89" s="1">
        <v>558</v>
      </c>
      <c r="G89" s="1" t="s">
        <v>67</v>
      </c>
      <c r="H89" s="1">
        <v>77.97</v>
      </c>
      <c r="I89" s="3">
        <v>935.64</v>
      </c>
      <c r="J89" s="10">
        <f t="shared" si="2"/>
        <v>0</v>
      </c>
      <c r="K89" s="11">
        <f t="shared" si="3"/>
        <v>0</v>
      </c>
      <c r="L89" s="1">
        <v>8</v>
      </c>
      <c r="M89" s="1">
        <v>5.08</v>
      </c>
      <c r="N89" s="16">
        <f t="shared" si="25"/>
        <v>0</v>
      </c>
      <c r="O89" s="1">
        <v>1.96</v>
      </c>
      <c r="P89" s="1">
        <v>5</v>
      </c>
      <c r="Q89" s="5">
        <v>0</v>
      </c>
      <c r="R89" s="1"/>
      <c r="S89" s="1">
        <v>10.58</v>
      </c>
      <c r="T89" s="1">
        <v>10.75</v>
      </c>
      <c r="U89" s="16">
        <f t="shared" si="26"/>
        <v>0</v>
      </c>
      <c r="V89" s="1">
        <v>0</v>
      </c>
      <c r="W89" s="12">
        <v>19219.599999999999</v>
      </c>
      <c r="X89" s="2">
        <v>19492.5</v>
      </c>
      <c r="Y89" s="1">
        <v>15</v>
      </c>
      <c r="Z89" s="1">
        <v>27</v>
      </c>
      <c r="AA89" s="1">
        <v>52</v>
      </c>
      <c r="AB89" s="1">
        <v>31</v>
      </c>
      <c r="AC89" s="1">
        <v>61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14</v>
      </c>
      <c r="AV89" s="1">
        <v>19</v>
      </c>
      <c r="AW89" s="1">
        <v>60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33</v>
      </c>
      <c r="BD89" s="1">
        <v>50</v>
      </c>
      <c r="BE89" s="1">
        <v>39</v>
      </c>
      <c r="BF89" s="1">
        <v>60</v>
      </c>
      <c r="BG89" s="1">
        <v>129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s="1">
        <v>70102</v>
      </c>
      <c r="B90" s="1" t="s">
        <v>188</v>
      </c>
      <c r="C90" s="1">
        <v>16</v>
      </c>
      <c r="D90" s="1">
        <v>285</v>
      </c>
      <c r="E90" s="1" t="s">
        <v>64</v>
      </c>
      <c r="F90" s="1">
        <v>570</v>
      </c>
      <c r="G90" s="1" t="s">
        <v>72</v>
      </c>
      <c r="H90" s="1">
        <v>38.191299999999998</v>
      </c>
      <c r="I90" s="3">
        <v>611.06079999999997</v>
      </c>
      <c r="J90" s="10">
        <f t="shared" si="2"/>
        <v>4277.4255999999996</v>
      </c>
      <c r="K90" s="11">
        <f t="shared" si="3"/>
        <v>7</v>
      </c>
      <c r="L90" s="1">
        <v>4.38</v>
      </c>
      <c r="M90" s="1">
        <v>1.19</v>
      </c>
      <c r="N90" s="28">
        <f t="shared" si="25"/>
        <v>2</v>
      </c>
      <c r="O90" s="1">
        <v>15.88</v>
      </c>
      <c r="P90" s="1">
        <v>8.94</v>
      </c>
      <c r="Q90" s="5">
        <v>0</v>
      </c>
      <c r="R90" s="1"/>
      <c r="S90" s="1">
        <v>9.44</v>
      </c>
      <c r="T90" s="1">
        <v>2</v>
      </c>
      <c r="U90" s="16">
        <f t="shared" si="26"/>
        <v>5</v>
      </c>
      <c r="V90" s="1">
        <v>0</v>
      </c>
      <c r="W90" s="12">
        <v>18140.87</v>
      </c>
      <c r="X90" s="2">
        <v>5957.84</v>
      </c>
      <c r="Y90" s="1">
        <v>31</v>
      </c>
      <c r="Z90" s="1">
        <v>67</v>
      </c>
      <c r="AA90" s="1">
        <v>4</v>
      </c>
      <c r="AB90" s="1">
        <v>3</v>
      </c>
      <c r="AC90" s="1">
        <v>19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81</v>
      </c>
      <c r="AT90" s="1">
        <v>50</v>
      </c>
      <c r="AU90" s="1">
        <v>104</v>
      </c>
      <c r="AV90" s="1">
        <v>81</v>
      </c>
      <c r="AW90" s="1">
        <v>131</v>
      </c>
      <c r="AX90" s="1">
        <v>3</v>
      </c>
      <c r="AY90" s="1">
        <v>1</v>
      </c>
      <c r="AZ90" s="1">
        <v>0</v>
      </c>
      <c r="BA90" s="1">
        <v>0</v>
      </c>
      <c r="BB90" s="1">
        <v>12</v>
      </c>
      <c r="BC90" s="1">
        <v>59</v>
      </c>
      <c r="BD90" s="1">
        <v>28</v>
      </c>
      <c r="BE90" s="1">
        <v>32</v>
      </c>
      <c r="BF90" s="1">
        <v>92</v>
      </c>
      <c r="BG90" s="1">
        <v>-6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s="1">
        <v>70047</v>
      </c>
      <c r="B91" s="1" t="s">
        <v>200</v>
      </c>
      <c r="C91" s="1">
        <v>16</v>
      </c>
      <c r="D91" s="1">
        <v>285</v>
      </c>
      <c r="E91" s="1" t="s">
        <v>64</v>
      </c>
      <c r="F91" s="1">
        <v>387</v>
      </c>
      <c r="G91" s="1" t="s">
        <v>94</v>
      </c>
      <c r="H91" s="1">
        <v>45.31</v>
      </c>
      <c r="I91" s="3">
        <v>724.96</v>
      </c>
      <c r="J91" s="10">
        <f t="shared" si="2"/>
        <v>0</v>
      </c>
      <c r="K91" s="11">
        <f t="shared" si="3"/>
        <v>0</v>
      </c>
      <c r="L91" s="1">
        <v>2.0299999999999998</v>
      </c>
      <c r="M91" s="1">
        <v>7</v>
      </c>
      <c r="N91" s="16">
        <f t="shared" si="25"/>
        <v>0</v>
      </c>
      <c r="O91" s="1">
        <v>20.5</v>
      </c>
      <c r="P91" s="1">
        <v>8.56</v>
      </c>
      <c r="Q91" s="5">
        <v>0</v>
      </c>
      <c r="R91" s="1"/>
      <c r="S91" s="1">
        <v>2.31</v>
      </c>
      <c r="T91" s="1">
        <v>4.12</v>
      </c>
      <c r="U91" s="16">
        <f t="shared" si="26"/>
        <v>0</v>
      </c>
      <c r="V91" s="1">
        <v>0</v>
      </c>
      <c r="W91" s="12">
        <v>18010.73</v>
      </c>
      <c r="X91" s="2">
        <v>14272.65</v>
      </c>
      <c r="Y91" s="1">
        <v>16</v>
      </c>
      <c r="Z91" s="1">
        <v>7</v>
      </c>
      <c r="AA91" s="1">
        <v>5</v>
      </c>
      <c r="AB91" s="1">
        <v>16</v>
      </c>
      <c r="AC91" s="1">
        <v>112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135</v>
      </c>
      <c r="AT91" s="1">
        <v>53</v>
      </c>
      <c r="AU91" s="1">
        <v>99</v>
      </c>
      <c r="AV91" s="1">
        <v>123</v>
      </c>
      <c r="AW91" s="1">
        <v>122</v>
      </c>
      <c r="AX91" s="1">
        <v>0</v>
      </c>
      <c r="AY91" s="1">
        <v>1</v>
      </c>
      <c r="AZ91" s="1">
        <v>3</v>
      </c>
      <c r="BA91" s="1">
        <v>5</v>
      </c>
      <c r="BB91" s="1">
        <v>15</v>
      </c>
      <c r="BC91" s="1">
        <v>16</v>
      </c>
      <c r="BD91" s="1">
        <v>10</v>
      </c>
      <c r="BE91" s="1">
        <v>16</v>
      </c>
      <c r="BF91" s="1">
        <v>0</v>
      </c>
      <c r="BG91" s="1">
        <v>66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>
      <c r="A92" s="1">
        <v>70061</v>
      </c>
      <c r="B92" s="1" t="s">
        <v>131</v>
      </c>
      <c r="C92" s="1">
        <v>24</v>
      </c>
      <c r="D92" s="1">
        <v>285</v>
      </c>
      <c r="E92" s="1" t="s">
        <v>64</v>
      </c>
      <c r="F92" s="1">
        <v>570</v>
      </c>
      <c r="G92" s="1" t="s">
        <v>72</v>
      </c>
      <c r="H92" s="1">
        <v>34.97</v>
      </c>
      <c r="I92" s="3">
        <v>839.28</v>
      </c>
      <c r="J92" s="10">
        <f t="shared" si="2"/>
        <v>0</v>
      </c>
      <c r="K92" s="11">
        <f t="shared" si="3"/>
        <v>0</v>
      </c>
      <c r="L92" s="1">
        <v>3.04</v>
      </c>
      <c r="M92" s="1">
        <v>18.29</v>
      </c>
      <c r="N92" s="16">
        <f t="shared" si="25"/>
        <v>0</v>
      </c>
      <c r="O92" s="1">
        <v>12.23</v>
      </c>
      <c r="P92" s="1">
        <v>10.25</v>
      </c>
      <c r="Q92" s="5">
        <v>0</v>
      </c>
      <c r="R92" s="1"/>
      <c r="S92" s="1">
        <v>5.94</v>
      </c>
      <c r="T92" s="1">
        <v>15.92</v>
      </c>
      <c r="U92" s="16">
        <f t="shared" si="26"/>
        <v>0</v>
      </c>
      <c r="V92" s="1">
        <v>0</v>
      </c>
      <c r="W92" s="12">
        <v>17799.73</v>
      </c>
      <c r="X92" s="2">
        <v>37312.99</v>
      </c>
      <c r="Y92" s="1">
        <v>41</v>
      </c>
      <c r="Z92" s="1">
        <v>-26</v>
      </c>
      <c r="AA92" s="1">
        <v>39</v>
      </c>
      <c r="AB92" s="1">
        <v>12</v>
      </c>
      <c r="AC92" s="1">
        <v>439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142</v>
      </c>
      <c r="AT92" s="1">
        <v>83</v>
      </c>
      <c r="AU92" s="1">
        <v>51</v>
      </c>
      <c r="AV92" s="1">
        <v>61</v>
      </c>
      <c r="AW92" s="1">
        <v>213</v>
      </c>
      <c r="AX92" s="1">
        <v>11</v>
      </c>
      <c r="AY92" s="1">
        <v>13</v>
      </c>
      <c r="AZ92" s="1">
        <v>9</v>
      </c>
      <c r="BA92" s="1">
        <v>4</v>
      </c>
      <c r="BB92" s="1">
        <v>33</v>
      </c>
      <c r="BC92" s="1">
        <v>64</v>
      </c>
      <c r="BD92" s="1">
        <v>44</v>
      </c>
      <c r="BE92" s="1">
        <v>53</v>
      </c>
      <c r="BF92" s="1">
        <v>7</v>
      </c>
      <c r="BG92" s="1">
        <v>382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>
      <c r="A93" s="1">
        <v>70036</v>
      </c>
      <c r="B93" s="1" t="s">
        <v>214</v>
      </c>
      <c r="C93" s="1">
        <v>15</v>
      </c>
      <c r="D93" s="1">
        <v>285</v>
      </c>
      <c r="E93" s="1" t="s">
        <v>64</v>
      </c>
      <c r="F93" s="1">
        <v>562</v>
      </c>
      <c r="G93" s="1" t="s">
        <v>65</v>
      </c>
      <c r="H93" s="1">
        <v>28.82</v>
      </c>
      <c r="I93" s="3">
        <v>432.3</v>
      </c>
      <c r="J93" s="10">
        <f t="shared" si="2"/>
        <v>0</v>
      </c>
      <c r="K93" s="11">
        <f t="shared" si="3"/>
        <v>0</v>
      </c>
      <c r="L93" s="1">
        <v>14.5</v>
      </c>
      <c r="M93" s="1">
        <v>83.07</v>
      </c>
      <c r="N93" s="16">
        <f t="shared" si="25"/>
        <v>0</v>
      </c>
      <c r="O93" s="1">
        <v>20.9</v>
      </c>
      <c r="P93" s="1">
        <v>9.5299999999999994</v>
      </c>
      <c r="Q93" s="5">
        <v>0</v>
      </c>
      <c r="R93" s="13" t="s">
        <v>215</v>
      </c>
      <c r="S93" s="1">
        <v>5.43</v>
      </c>
      <c r="T93" s="1">
        <v>4</v>
      </c>
      <c r="U93" s="5">
        <v>0</v>
      </c>
      <c r="V93" s="1">
        <v>0</v>
      </c>
      <c r="W93" s="12">
        <v>17652.25</v>
      </c>
      <c r="X93" s="2">
        <v>40434.46</v>
      </c>
      <c r="Y93" s="1">
        <v>0</v>
      </c>
      <c r="Z93" s="1">
        <v>51</v>
      </c>
      <c r="AA93" s="1">
        <v>147</v>
      </c>
      <c r="AB93" s="1">
        <v>90</v>
      </c>
      <c r="AC93" s="1">
        <v>1246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66</v>
      </c>
      <c r="AT93" s="1">
        <v>66</v>
      </c>
      <c r="AU93" s="1">
        <v>138</v>
      </c>
      <c r="AV93" s="1">
        <v>63</v>
      </c>
      <c r="AW93" s="1">
        <v>123</v>
      </c>
      <c r="AX93" s="1">
        <v>25</v>
      </c>
      <c r="AY93" s="1">
        <v>0</v>
      </c>
      <c r="AZ93" s="1">
        <v>16</v>
      </c>
      <c r="BA93" s="1">
        <v>8</v>
      </c>
      <c r="BB93" s="1">
        <v>20</v>
      </c>
      <c r="BC93" s="1">
        <v>0</v>
      </c>
      <c r="BD93" s="1">
        <v>45</v>
      </c>
      <c r="BE93" s="1">
        <v>51</v>
      </c>
      <c r="BF93" s="1">
        <v>16</v>
      </c>
      <c r="BG93" s="1">
        <v>14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s="1">
        <v>70045</v>
      </c>
      <c r="B94" s="1" t="s">
        <v>209</v>
      </c>
      <c r="C94" s="1">
        <v>16</v>
      </c>
      <c r="D94" s="1">
        <v>285</v>
      </c>
      <c r="E94" s="1" t="s">
        <v>64</v>
      </c>
      <c r="F94" s="1">
        <v>387</v>
      </c>
      <c r="G94" s="1" t="s">
        <v>94</v>
      </c>
      <c r="H94" s="1">
        <v>45.31</v>
      </c>
      <c r="I94" s="3">
        <v>724.96</v>
      </c>
      <c r="J94" s="10">
        <f t="shared" si="2"/>
        <v>3624.8</v>
      </c>
      <c r="K94" s="11">
        <f t="shared" si="3"/>
        <v>5</v>
      </c>
      <c r="L94" s="1">
        <v>3.03</v>
      </c>
      <c r="M94" s="1">
        <v>1.31</v>
      </c>
      <c r="N94" s="16">
        <f t="shared" si="25"/>
        <v>0</v>
      </c>
      <c r="O94" s="1">
        <v>18.66</v>
      </c>
      <c r="P94" s="1">
        <v>4.25</v>
      </c>
      <c r="Q94" s="5">
        <v>5</v>
      </c>
      <c r="R94" s="1"/>
      <c r="S94" s="1">
        <v>1.25</v>
      </c>
      <c r="T94" s="1">
        <v>1.88</v>
      </c>
      <c r="U94" s="16">
        <f t="shared" ref="U94:U95" si="27">MAX(0,(TRUNC((S94*0.75)-T94)))</f>
        <v>0</v>
      </c>
      <c r="V94" s="1">
        <v>0</v>
      </c>
      <c r="W94" s="12">
        <v>16628.77</v>
      </c>
      <c r="X94" s="2">
        <v>5391.89</v>
      </c>
      <c r="Y94" s="1">
        <v>21</v>
      </c>
      <c r="Z94" s="1">
        <v>0</v>
      </c>
      <c r="AA94" s="1">
        <v>20</v>
      </c>
      <c r="AB94" s="1">
        <v>15</v>
      </c>
      <c r="AC94" s="1">
        <v>21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94</v>
      </c>
      <c r="AT94" s="1">
        <v>57</v>
      </c>
      <c r="AU94" s="1">
        <v>102</v>
      </c>
      <c r="AV94" s="1">
        <v>96</v>
      </c>
      <c r="AW94" s="1">
        <v>34</v>
      </c>
      <c r="AX94" s="1">
        <v>1</v>
      </c>
      <c r="AY94" s="1">
        <v>12</v>
      </c>
      <c r="AZ94" s="1">
        <v>15</v>
      </c>
      <c r="BA94" s="1">
        <v>8</v>
      </c>
      <c r="BB94" s="1">
        <v>34</v>
      </c>
      <c r="BC94" s="1">
        <v>0</v>
      </c>
      <c r="BD94" s="1">
        <v>34</v>
      </c>
      <c r="BE94" s="1">
        <v>3</v>
      </c>
      <c r="BF94" s="1">
        <v>0</v>
      </c>
      <c r="BG94" s="1">
        <v>30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>
      <c r="A95" s="1">
        <v>70073</v>
      </c>
      <c r="B95" s="1" t="s">
        <v>158</v>
      </c>
      <c r="C95" s="1">
        <v>24</v>
      </c>
      <c r="D95" s="1">
        <v>285</v>
      </c>
      <c r="E95" s="1" t="s">
        <v>64</v>
      </c>
      <c r="F95" s="1">
        <v>570</v>
      </c>
      <c r="G95" s="1" t="s">
        <v>72</v>
      </c>
      <c r="H95" s="1">
        <v>36.869999999999997</v>
      </c>
      <c r="I95" s="3">
        <v>884.88</v>
      </c>
      <c r="J95" s="10">
        <f t="shared" si="2"/>
        <v>1769.76</v>
      </c>
      <c r="K95" s="11">
        <f t="shared" si="3"/>
        <v>2</v>
      </c>
      <c r="L95" s="1">
        <v>4.8499999999999996</v>
      </c>
      <c r="M95" s="1">
        <v>1.17</v>
      </c>
      <c r="N95" s="25">
        <f t="shared" si="25"/>
        <v>2</v>
      </c>
      <c r="O95" s="1">
        <v>6.38</v>
      </c>
      <c r="P95" s="1">
        <v>7.17</v>
      </c>
      <c r="Q95" s="5">
        <v>0</v>
      </c>
      <c r="R95" s="1"/>
      <c r="S95" s="1">
        <v>7.5</v>
      </c>
      <c r="T95" s="1">
        <v>6</v>
      </c>
      <c r="U95" s="16">
        <f t="shared" si="27"/>
        <v>0</v>
      </c>
      <c r="V95" s="1">
        <v>0</v>
      </c>
      <c r="W95" s="12">
        <v>16573.060000000001</v>
      </c>
      <c r="X95" s="2">
        <v>6489.12</v>
      </c>
      <c r="Y95" s="1">
        <v>47</v>
      </c>
      <c r="Z95" s="1">
        <v>4</v>
      </c>
      <c r="AA95" s="1">
        <v>60</v>
      </c>
      <c r="AB95" s="1">
        <v>15</v>
      </c>
      <c r="AC95" s="1">
        <v>28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33</v>
      </c>
      <c r="AT95" s="1">
        <v>40</v>
      </c>
      <c r="AU95" s="1">
        <v>46</v>
      </c>
      <c r="AV95" s="1">
        <v>64</v>
      </c>
      <c r="AW95" s="1">
        <v>40</v>
      </c>
      <c r="AX95" s="1">
        <v>7</v>
      </c>
      <c r="AY95" s="1">
        <v>8</v>
      </c>
      <c r="AZ95" s="1">
        <v>9</v>
      </c>
      <c r="BA95" s="1">
        <v>4</v>
      </c>
      <c r="BB95" s="1">
        <v>132</v>
      </c>
      <c r="BC95" s="1">
        <v>24</v>
      </c>
      <c r="BD95" s="1">
        <v>82</v>
      </c>
      <c r="BE95" s="1">
        <v>112</v>
      </c>
      <c r="BF95" s="1">
        <v>6</v>
      </c>
      <c r="BG95" s="1">
        <v>-24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>
      <c r="A96" s="1">
        <v>78116</v>
      </c>
      <c r="B96" s="1" t="s">
        <v>183</v>
      </c>
      <c r="C96" s="1">
        <v>20</v>
      </c>
      <c r="D96" s="1">
        <v>285</v>
      </c>
      <c r="E96" s="1" t="s">
        <v>64</v>
      </c>
      <c r="F96" s="1">
        <v>558</v>
      </c>
      <c r="G96" s="1" t="s">
        <v>67</v>
      </c>
      <c r="H96" s="1">
        <v>54</v>
      </c>
      <c r="I96" s="3">
        <v>1080</v>
      </c>
      <c r="J96" s="10">
        <f t="shared" si="2"/>
        <v>7560</v>
      </c>
      <c r="K96" s="11">
        <f t="shared" si="3"/>
        <v>7</v>
      </c>
      <c r="L96" s="1">
        <v>6.42</v>
      </c>
      <c r="M96" s="1">
        <v>0.05</v>
      </c>
      <c r="N96" s="26">
        <v>5</v>
      </c>
      <c r="O96" s="1">
        <v>5.3</v>
      </c>
      <c r="P96" s="1">
        <v>1.75</v>
      </c>
      <c r="Q96" s="5">
        <v>0</v>
      </c>
      <c r="R96" s="1"/>
      <c r="S96" s="1">
        <v>3.55</v>
      </c>
      <c r="T96" s="1">
        <v>1.55</v>
      </c>
      <c r="U96" s="5">
        <v>2</v>
      </c>
      <c r="V96" s="1">
        <v>0</v>
      </c>
      <c r="W96" s="12">
        <v>16497</v>
      </c>
      <c r="X96" s="2">
        <v>3618</v>
      </c>
      <c r="Y96" s="1">
        <v>25</v>
      </c>
      <c r="Z96" s="1">
        <v>34</v>
      </c>
      <c r="AA96" s="1">
        <v>66</v>
      </c>
      <c r="AB96" s="1">
        <v>41</v>
      </c>
      <c r="AC96" s="1">
        <v>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27</v>
      </c>
      <c r="AT96" s="1">
        <v>2</v>
      </c>
      <c r="AU96" s="1">
        <v>23</v>
      </c>
      <c r="AV96" s="1">
        <v>80</v>
      </c>
      <c r="AW96" s="1">
        <v>33</v>
      </c>
      <c r="AX96" s="1">
        <v>5</v>
      </c>
      <c r="AY96" s="1">
        <v>11</v>
      </c>
      <c r="AZ96" s="1">
        <v>4</v>
      </c>
      <c r="BA96" s="1">
        <v>1</v>
      </c>
      <c r="BB96" s="1">
        <v>2</v>
      </c>
      <c r="BC96" s="1">
        <v>29</v>
      </c>
      <c r="BD96" s="1">
        <v>0</v>
      </c>
      <c r="BE96" s="1">
        <v>23</v>
      </c>
      <c r="BF96" s="1">
        <v>38</v>
      </c>
      <c r="BG96" s="1">
        <v>31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>
      <c r="A97" s="1">
        <v>70972</v>
      </c>
      <c r="B97" s="1" t="s">
        <v>181</v>
      </c>
      <c r="C97" s="1">
        <v>20</v>
      </c>
      <c r="D97" s="1">
        <v>285</v>
      </c>
      <c r="E97" s="1" t="s">
        <v>64</v>
      </c>
      <c r="F97" s="1">
        <v>558</v>
      </c>
      <c r="G97" s="1" t="s">
        <v>67</v>
      </c>
      <c r="H97" s="1">
        <v>100.1</v>
      </c>
      <c r="I97" s="3">
        <v>2002</v>
      </c>
      <c r="J97" s="10">
        <f t="shared" si="2"/>
        <v>0</v>
      </c>
      <c r="K97" s="11">
        <f t="shared" si="3"/>
        <v>0</v>
      </c>
      <c r="L97" s="1">
        <v>4.0999999999999996</v>
      </c>
      <c r="M97" s="1">
        <v>2.2000000000000002</v>
      </c>
      <c r="N97" s="16">
        <f t="shared" ref="N97:N98" si="28">MAX(0,(TRUNC((L97*0.75)-M97)))</f>
        <v>0</v>
      </c>
      <c r="O97" s="1">
        <v>1.38</v>
      </c>
      <c r="P97" s="1">
        <v>4.9000000000000004</v>
      </c>
      <c r="Q97" s="5">
        <v>0</v>
      </c>
      <c r="R97" s="1"/>
      <c r="S97" s="1">
        <v>2.72</v>
      </c>
      <c r="T97" s="1">
        <v>1.6</v>
      </c>
      <c r="U97" s="16">
        <f t="shared" ref="U97:U99" si="29">MAX(0,(TRUNC((S97*0.75)-T97)))</f>
        <v>0</v>
      </c>
      <c r="V97" s="1">
        <v>0</v>
      </c>
      <c r="W97" s="12">
        <v>16416.400000000001</v>
      </c>
      <c r="X97" s="2">
        <v>17417.400000000001</v>
      </c>
      <c r="Y97" s="1">
        <v>40</v>
      </c>
      <c r="Z97" s="1">
        <v>48</v>
      </c>
      <c r="AA97" s="1">
        <v>0</v>
      </c>
      <c r="AB97" s="1">
        <v>36</v>
      </c>
      <c r="AC97" s="1">
        <v>44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14</v>
      </c>
      <c r="AT97" s="1">
        <v>12</v>
      </c>
      <c r="AU97" s="1">
        <v>0</v>
      </c>
      <c r="AV97" s="1">
        <v>0</v>
      </c>
      <c r="AW97" s="1">
        <v>85</v>
      </c>
      <c r="AX97" s="1">
        <v>2</v>
      </c>
      <c r="AY97" s="1">
        <v>11</v>
      </c>
      <c r="AZ97" s="1">
        <v>0</v>
      </c>
      <c r="BA97" s="1">
        <v>0</v>
      </c>
      <c r="BB97" s="1">
        <v>13</v>
      </c>
      <c r="BC97" s="1">
        <v>9</v>
      </c>
      <c r="BD97" s="1">
        <v>32</v>
      </c>
      <c r="BE97" s="1">
        <v>14</v>
      </c>
      <c r="BF97" s="1">
        <v>31</v>
      </c>
      <c r="BG97" s="1">
        <v>32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>
      <c r="A98" s="1">
        <v>70233</v>
      </c>
      <c r="B98" s="1" t="s">
        <v>216</v>
      </c>
      <c r="C98" s="1">
        <v>12</v>
      </c>
      <c r="D98" s="1">
        <v>285</v>
      </c>
      <c r="E98" s="1" t="s">
        <v>64</v>
      </c>
      <c r="F98" s="1">
        <v>557</v>
      </c>
      <c r="G98" s="1" t="s">
        <v>69</v>
      </c>
      <c r="H98" s="1">
        <v>77.78</v>
      </c>
      <c r="I98" s="3">
        <v>933.36</v>
      </c>
      <c r="J98" s="10">
        <f t="shared" si="2"/>
        <v>0</v>
      </c>
      <c r="K98" s="11">
        <f t="shared" si="3"/>
        <v>0</v>
      </c>
      <c r="L98" s="1">
        <v>2.79</v>
      </c>
      <c r="M98" s="1">
        <v>2.67</v>
      </c>
      <c r="N98" s="16">
        <f t="shared" si="28"/>
        <v>0</v>
      </c>
      <c r="O98" s="1">
        <v>7.75</v>
      </c>
      <c r="P98" s="1">
        <v>11.08</v>
      </c>
      <c r="Q98" s="5">
        <v>0</v>
      </c>
      <c r="R98" s="1"/>
      <c r="S98" s="1">
        <v>6.92</v>
      </c>
      <c r="T98" s="1">
        <v>5.08</v>
      </c>
      <c r="U98" s="16">
        <f t="shared" si="29"/>
        <v>0</v>
      </c>
      <c r="V98" s="1">
        <v>0</v>
      </c>
      <c r="W98" s="12">
        <v>16294.91</v>
      </c>
      <c r="X98" s="2">
        <v>15711.56</v>
      </c>
      <c r="Y98" s="1">
        <v>22</v>
      </c>
      <c r="Z98" s="1">
        <v>11</v>
      </c>
      <c r="AA98" s="1">
        <v>0</v>
      </c>
      <c r="AB98" s="1">
        <v>12</v>
      </c>
      <c r="AC98" s="1">
        <v>32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11</v>
      </c>
      <c r="AT98" s="1">
        <v>36</v>
      </c>
      <c r="AU98" s="1">
        <v>33</v>
      </c>
      <c r="AV98" s="1">
        <v>25</v>
      </c>
      <c r="AW98" s="1">
        <v>119</v>
      </c>
      <c r="AX98" s="1">
        <v>8</v>
      </c>
      <c r="AY98" s="1">
        <v>7</v>
      </c>
      <c r="AZ98" s="1">
        <v>6</v>
      </c>
      <c r="BA98" s="1">
        <v>2</v>
      </c>
      <c r="BB98" s="1">
        <v>14</v>
      </c>
      <c r="BC98" s="1">
        <v>20</v>
      </c>
      <c r="BD98" s="1">
        <v>75</v>
      </c>
      <c r="BE98" s="1">
        <v>17</v>
      </c>
      <c r="BF98" s="1">
        <v>17</v>
      </c>
      <c r="BG98" s="1">
        <v>37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>
      <c r="A99" s="1">
        <v>70976</v>
      </c>
      <c r="B99" s="1" t="s">
        <v>191</v>
      </c>
      <c r="C99" s="1">
        <v>20</v>
      </c>
      <c r="D99" s="1">
        <v>285</v>
      </c>
      <c r="E99" s="1" t="s">
        <v>64</v>
      </c>
      <c r="F99" s="1">
        <v>974</v>
      </c>
      <c r="G99" s="1" t="s">
        <v>110</v>
      </c>
      <c r="H99" s="1">
        <v>40.81</v>
      </c>
      <c r="I99" s="3">
        <v>816.2</v>
      </c>
      <c r="J99" s="10">
        <f t="shared" si="2"/>
        <v>4081</v>
      </c>
      <c r="K99" s="11">
        <f t="shared" si="3"/>
        <v>5</v>
      </c>
      <c r="L99" s="1">
        <v>3.28</v>
      </c>
      <c r="M99" s="1">
        <v>0.95</v>
      </c>
      <c r="N99" s="35">
        <v>5</v>
      </c>
      <c r="O99" s="1">
        <v>14.6</v>
      </c>
      <c r="P99" s="1">
        <v>6.3</v>
      </c>
      <c r="Q99" s="5">
        <v>0</v>
      </c>
      <c r="R99" s="1"/>
      <c r="S99" s="1">
        <v>1.5</v>
      </c>
      <c r="T99" s="1">
        <v>1.35</v>
      </c>
      <c r="U99" s="16">
        <f t="shared" si="29"/>
        <v>0</v>
      </c>
      <c r="V99" s="1">
        <v>0</v>
      </c>
      <c r="W99" s="12">
        <v>15813.88</v>
      </c>
      <c r="X99" s="2">
        <v>7019.32</v>
      </c>
      <c r="Y99" s="1">
        <v>21</v>
      </c>
      <c r="Z99" s="1">
        <v>9</v>
      </c>
      <c r="AA99" s="1">
        <v>16</v>
      </c>
      <c r="AB99" s="1">
        <v>48</v>
      </c>
      <c r="AC99" s="1">
        <v>19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17</v>
      </c>
      <c r="AT99" s="1">
        <v>20</v>
      </c>
      <c r="AU99" s="1">
        <v>191</v>
      </c>
      <c r="AV99" s="1">
        <v>132</v>
      </c>
      <c r="AW99" s="1">
        <v>83</v>
      </c>
      <c r="AX99" s="1">
        <v>3</v>
      </c>
      <c r="AY99" s="1">
        <v>0</v>
      </c>
      <c r="AZ99" s="1">
        <v>4</v>
      </c>
      <c r="BA99" s="1">
        <v>2</v>
      </c>
      <c r="BB99" s="1">
        <v>43</v>
      </c>
      <c r="BC99" s="1">
        <v>1</v>
      </c>
      <c r="BD99" s="1">
        <v>1</v>
      </c>
      <c r="BE99" s="1">
        <v>21</v>
      </c>
      <c r="BF99" s="1">
        <v>15</v>
      </c>
      <c r="BG99" s="1">
        <v>27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>
      <c r="A100" s="1">
        <v>70275</v>
      </c>
      <c r="B100" s="1" t="s">
        <v>161</v>
      </c>
      <c r="C100" s="1">
        <v>32</v>
      </c>
      <c r="D100" s="1">
        <v>285</v>
      </c>
      <c r="E100" s="1" t="s">
        <v>64</v>
      </c>
      <c r="F100" s="1">
        <v>573</v>
      </c>
      <c r="G100" s="1" t="s">
        <v>87</v>
      </c>
      <c r="H100" s="1">
        <v>33.270000000000003</v>
      </c>
      <c r="I100" s="3">
        <v>1064.6400000000001</v>
      </c>
      <c r="J100" s="10">
        <f t="shared" si="2"/>
        <v>5323.2000000000007</v>
      </c>
      <c r="K100" s="11">
        <f t="shared" si="3"/>
        <v>5</v>
      </c>
      <c r="L100" s="1">
        <v>0.7</v>
      </c>
      <c r="M100" s="1">
        <v>4.12</v>
      </c>
      <c r="N100" s="16">
        <f t="shared" ref="N100:N101" si="30">MAX(0,(TRUNC((L100*0.75)-M100)))</f>
        <v>0</v>
      </c>
      <c r="O100" s="1">
        <v>9.2799999999999994</v>
      </c>
      <c r="P100" s="1">
        <v>5.12</v>
      </c>
      <c r="Q100" s="5">
        <v>0</v>
      </c>
      <c r="R100" s="1"/>
      <c r="S100" s="1">
        <v>4.72</v>
      </c>
      <c r="T100" s="1">
        <v>0.62</v>
      </c>
      <c r="U100" s="5">
        <v>5</v>
      </c>
      <c r="V100" s="1">
        <v>0</v>
      </c>
      <c r="W100" s="12">
        <v>15653.54</v>
      </c>
      <c r="X100" s="2">
        <v>10513.32</v>
      </c>
      <c r="Y100" s="1">
        <v>9</v>
      </c>
      <c r="Z100" s="1">
        <v>27</v>
      </c>
      <c r="AA100" s="1">
        <v>0</v>
      </c>
      <c r="AB100" s="1">
        <v>0</v>
      </c>
      <c r="AC100" s="1">
        <v>132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103</v>
      </c>
      <c r="AT100" s="1">
        <v>69</v>
      </c>
      <c r="AU100" s="1">
        <v>90</v>
      </c>
      <c r="AV100" s="1">
        <v>62</v>
      </c>
      <c r="AW100" s="1">
        <v>121</v>
      </c>
      <c r="AX100" s="1">
        <v>10</v>
      </c>
      <c r="AY100" s="1">
        <v>14</v>
      </c>
      <c r="AZ100" s="1">
        <v>15</v>
      </c>
      <c r="BA100" s="1">
        <v>13</v>
      </c>
      <c r="BB100" s="1">
        <v>43</v>
      </c>
      <c r="BC100" s="1">
        <v>35</v>
      </c>
      <c r="BD100" s="1">
        <v>86</v>
      </c>
      <c r="BE100" s="1">
        <v>51</v>
      </c>
      <c r="BF100" s="1">
        <v>44</v>
      </c>
      <c r="BG100" s="1">
        <v>20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>
      <c r="A101" s="1">
        <v>70014</v>
      </c>
      <c r="B101" s="1" t="s">
        <v>124</v>
      </c>
      <c r="C101" s="1">
        <v>4</v>
      </c>
      <c r="D101" s="1">
        <v>285</v>
      </c>
      <c r="E101" s="1" t="s">
        <v>64</v>
      </c>
      <c r="F101" s="1">
        <v>562</v>
      </c>
      <c r="G101" s="1" t="s">
        <v>65</v>
      </c>
      <c r="H101" s="1">
        <v>80.58</v>
      </c>
      <c r="I101" s="3">
        <v>322.32</v>
      </c>
      <c r="J101" s="10">
        <f t="shared" si="2"/>
        <v>1933.92</v>
      </c>
      <c r="K101" s="11">
        <f t="shared" si="3"/>
        <v>6</v>
      </c>
      <c r="L101" s="1">
        <v>10.75</v>
      </c>
      <c r="M101" s="1">
        <v>1.25</v>
      </c>
      <c r="N101" s="25">
        <f t="shared" si="30"/>
        <v>6</v>
      </c>
      <c r="O101" s="1">
        <v>25.75</v>
      </c>
      <c r="P101" s="1">
        <v>10</v>
      </c>
      <c r="Q101" s="5">
        <v>0</v>
      </c>
      <c r="R101" s="1"/>
      <c r="S101" s="1">
        <v>11.75</v>
      </c>
      <c r="T101" s="1">
        <v>8.5</v>
      </c>
      <c r="U101" s="16">
        <f t="shared" ref="U101:U102" si="31">MAX(0,(TRUNC((S101*0.75)-T101)))</f>
        <v>0</v>
      </c>
      <c r="V101" s="1">
        <v>0</v>
      </c>
      <c r="W101" s="12">
        <v>15551.94</v>
      </c>
      <c r="X101" s="2">
        <v>6365.82</v>
      </c>
      <c r="Y101" s="1">
        <v>11</v>
      </c>
      <c r="Z101" s="1">
        <v>3</v>
      </c>
      <c r="AA101" s="1">
        <v>24</v>
      </c>
      <c r="AB101" s="1">
        <v>13</v>
      </c>
      <c r="AC101" s="1">
        <v>5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24</v>
      </c>
      <c r="AU101" s="1">
        <v>69</v>
      </c>
      <c r="AV101" s="1">
        <v>27</v>
      </c>
      <c r="AW101" s="1">
        <v>40</v>
      </c>
      <c r="AX101" s="1">
        <v>0</v>
      </c>
      <c r="AY101" s="1">
        <v>0</v>
      </c>
      <c r="AZ101" s="1">
        <v>6</v>
      </c>
      <c r="BA101" s="1">
        <v>5</v>
      </c>
      <c r="BB101" s="1">
        <v>0</v>
      </c>
      <c r="BC101" s="1">
        <v>17</v>
      </c>
      <c r="BD101" s="1">
        <v>37</v>
      </c>
      <c r="BE101" s="1">
        <v>9</v>
      </c>
      <c r="BF101" s="1">
        <v>5</v>
      </c>
      <c r="BG101" s="1">
        <v>34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s="1">
        <v>70161</v>
      </c>
      <c r="B102" s="1" t="s">
        <v>289</v>
      </c>
      <c r="C102" s="1">
        <v>16</v>
      </c>
      <c r="D102" s="1">
        <v>285</v>
      </c>
      <c r="E102" s="1" t="s">
        <v>64</v>
      </c>
      <c r="F102" s="1">
        <v>567</v>
      </c>
      <c r="G102" s="1" t="s">
        <v>74</v>
      </c>
      <c r="H102" s="1">
        <v>54.11</v>
      </c>
      <c r="I102" s="3">
        <v>865.76</v>
      </c>
      <c r="J102" s="10">
        <f t="shared" si="2"/>
        <v>6060.32</v>
      </c>
      <c r="K102" s="11">
        <f t="shared" si="3"/>
        <v>7</v>
      </c>
      <c r="L102" s="1">
        <v>6.16</v>
      </c>
      <c r="M102" s="1">
        <v>2.88</v>
      </c>
      <c r="N102" s="20">
        <v>2</v>
      </c>
      <c r="O102" s="1">
        <v>10.28</v>
      </c>
      <c r="P102" s="1">
        <v>-0.06</v>
      </c>
      <c r="Q102" s="5">
        <v>5</v>
      </c>
      <c r="R102" s="1"/>
      <c r="S102" s="1">
        <v>1.1200000000000001</v>
      </c>
      <c r="T102" s="1">
        <v>0.38</v>
      </c>
      <c r="U102" s="16">
        <f t="shared" si="31"/>
        <v>0</v>
      </c>
      <c r="V102" s="1">
        <v>0</v>
      </c>
      <c r="W102" s="12">
        <v>15204.91</v>
      </c>
      <c r="X102" s="2">
        <v>2759.61</v>
      </c>
      <c r="Y102" s="1">
        <v>32</v>
      </c>
      <c r="Z102" s="1">
        <v>29</v>
      </c>
      <c r="AA102" s="1">
        <v>28</v>
      </c>
      <c r="AB102" s="1">
        <v>48</v>
      </c>
      <c r="AC102" s="1">
        <v>46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80</v>
      </c>
      <c r="AT102" s="1">
        <v>0</v>
      </c>
      <c r="AU102" s="1">
        <v>29</v>
      </c>
      <c r="AV102" s="1">
        <v>84</v>
      </c>
      <c r="AW102" s="1">
        <v>0</v>
      </c>
      <c r="AX102" s="1">
        <v>9</v>
      </c>
      <c r="AY102" s="1">
        <v>6</v>
      </c>
      <c r="AZ102" s="1">
        <v>0</v>
      </c>
      <c r="BA102" s="1">
        <v>3</v>
      </c>
      <c r="BB102" s="1">
        <v>-1</v>
      </c>
      <c r="BC102" s="1">
        <v>4</v>
      </c>
      <c r="BD102" s="1">
        <v>7</v>
      </c>
      <c r="BE102" s="1">
        <v>10</v>
      </c>
      <c r="BF102" s="1">
        <v>1</v>
      </c>
      <c r="BG102" s="1">
        <v>6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>
      <c r="A103" s="1">
        <v>70209</v>
      </c>
      <c r="B103" s="1" t="s">
        <v>290</v>
      </c>
      <c r="C103" s="1">
        <v>10</v>
      </c>
      <c r="D103" s="1">
        <v>285</v>
      </c>
      <c r="E103" s="1" t="s">
        <v>64</v>
      </c>
      <c r="F103" s="1">
        <v>387</v>
      </c>
      <c r="G103" s="1" t="s">
        <v>94</v>
      </c>
      <c r="H103" s="1">
        <v>122.98</v>
      </c>
      <c r="I103" s="3">
        <v>1229.8</v>
      </c>
      <c r="J103" s="10">
        <f t="shared" si="2"/>
        <v>12298</v>
      </c>
      <c r="K103" s="11">
        <f t="shared" si="3"/>
        <v>10</v>
      </c>
      <c r="L103" s="1">
        <v>2.8</v>
      </c>
      <c r="M103" s="1">
        <v>0.4</v>
      </c>
      <c r="N103" s="20">
        <v>5</v>
      </c>
      <c r="O103" s="1">
        <v>5</v>
      </c>
      <c r="P103" s="1">
        <v>5.2</v>
      </c>
      <c r="Q103" s="5">
        <v>0</v>
      </c>
      <c r="R103" s="1"/>
      <c r="S103" s="1">
        <v>4.5</v>
      </c>
      <c r="T103" s="1">
        <v>1</v>
      </c>
      <c r="U103" s="5">
        <v>5</v>
      </c>
      <c r="V103" s="1">
        <v>0</v>
      </c>
      <c r="W103" s="12">
        <v>15126.54</v>
      </c>
      <c r="X103" s="2">
        <v>6886.88</v>
      </c>
      <c r="Y103" s="1">
        <v>5</v>
      </c>
      <c r="Z103" s="1">
        <v>2</v>
      </c>
      <c r="AA103" s="1">
        <v>22</v>
      </c>
      <c r="AB103" s="1">
        <v>0</v>
      </c>
      <c r="AC103" s="1">
        <v>4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32</v>
      </c>
      <c r="AV103" s="1">
        <v>11</v>
      </c>
      <c r="AW103" s="1">
        <v>50</v>
      </c>
      <c r="AX103" s="1">
        <v>3</v>
      </c>
      <c r="AY103" s="1">
        <v>1</v>
      </c>
      <c r="AZ103" s="1">
        <v>9</v>
      </c>
      <c r="BA103" s="1">
        <v>0</v>
      </c>
      <c r="BB103" s="1">
        <v>2</v>
      </c>
      <c r="BC103" s="1">
        <v>9</v>
      </c>
      <c r="BD103" s="1">
        <v>2</v>
      </c>
      <c r="BE103" s="1">
        <v>23</v>
      </c>
      <c r="BF103" s="1">
        <v>24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s="1">
        <v>70032</v>
      </c>
      <c r="B104" s="1" t="s">
        <v>221</v>
      </c>
      <c r="C104" s="1">
        <v>20</v>
      </c>
      <c r="D104" s="1">
        <v>285</v>
      </c>
      <c r="E104" s="1" t="s">
        <v>64</v>
      </c>
      <c r="F104" s="1">
        <v>558</v>
      </c>
      <c r="G104" s="1" t="s">
        <v>67</v>
      </c>
      <c r="H104" s="1">
        <v>86.35</v>
      </c>
      <c r="I104" s="3">
        <v>1727</v>
      </c>
      <c r="J104" s="10">
        <f t="shared" si="2"/>
        <v>0</v>
      </c>
      <c r="K104" s="11">
        <f t="shared" si="3"/>
        <v>0</v>
      </c>
      <c r="L104" s="1">
        <v>3.98</v>
      </c>
      <c r="M104" s="1">
        <v>5</v>
      </c>
      <c r="N104" s="16">
        <f t="shared" ref="N104:N108" si="32">MAX(0,(TRUNC((L104*0.75)-M104)))</f>
        <v>0</v>
      </c>
      <c r="O104" s="1">
        <v>2.38</v>
      </c>
      <c r="P104" s="1">
        <v>7.35</v>
      </c>
      <c r="Q104" s="5">
        <v>0</v>
      </c>
      <c r="R104" s="1"/>
      <c r="S104" s="1">
        <v>2.25</v>
      </c>
      <c r="T104" s="1">
        <v>2.1</v>
      </c>
      <c r="U104" s="16">
        <f t="shared" ref="U104:U105" si="33">MAX(0,(TRUNC((S104*0.75)-T104)))</f>
        <v>0</v>
      </c>
      <c r="V104" s="1">
        <v>0</v>
      </c>
      <c r="W104" s="12">
        <v>14852.2</v>
      </c>
      <c r="X104" s="2">
        <v>23228.15</v>
      </c>
      <c r="Y104" s="1">
        <v>9</v>
      </c>
      <c r="Z104" s="1">
        <v>13</v>
      </c>
      <c r="AA104" s="1">
        <v>64</v>
      </c>
      <c r="AB104" s="1">
        <v>0</v>
      </c>
      <c r="AC104" s="1">
        <v>100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13</v>
      </c>
      <c r="AT104" s="1">
        <v>10</v>
      </c>
      <c r="AU104" s="1">
        <v>18</v>
      </c>
      <c r="AV104" s="1">
        <v>0</v>
      </c>
      <c r="AW104" s="1">
        <v>147</v>
      </c>
      <c r="AX104" s="1">
        <v>0</v>
      </c>
      <c r="AY104" s="1">
        <v>0</v>
      </c>
      <c r="AZ104" s="1">
        <v>10</v>
      </c>
      <c r="BA104" s="1">
        <v>3</v>
      </c>
      <c r="BB104" s="1">
        <v>0</v>
      </c>
      <c r="BC104" s="1">
        <v>9</v>
      </c>
      <c r="BD104" s="1">
        <v>26</v>
      </c>
      <c r="BE104" s="1">
        <v>23</v>
      </c>
      <c r="BF104" s="1">
        <v>0</v>
      </c>
      <c r="BG104" s="1">
        <v>22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s="1">
        <v>70009</v>
      </c>
      <c r="B105" s="1" t="s">
        <v>184</v>
      </c>
      <c r="C105" s="1">
        <v>24</v>
      </c>
      <c r="D105" s="1">
        <v>285</v>
      </c>
      <c r="E105" s="1" t="s">
        <v>64</v>
      </c>
      <c r="F105" s="1">
        <v>558</v>
      </c>
      <c r="G105" s="1" t="s">
        <v>67</v>
      </c>
      <c r="H105" s="1">
        <v>37.83</v>
      </c>
      <c r="I105" s="3">
        <v>907.92</v>
      </c>
      <c r="J105" s="10">
        <f t="shared" si="2"/>
        <v>2723.7599999999998</v>
      </c>
      <c r="K105" s="11">
        <f t="shared" si="3"/>
        <v>3</v>
      </c>
      <c r="L105" s="1">
        <v>3.02</v>
      </c>
      <c r="M105" s="1">
        <v>2.12</v>
      </c>
      <c r="N105" s="16">
        <f t="shared" si="32"/>
        <v>0</v>
      </c>
      <c r="O105" s="1">
        <v>9.7899999999999991</v>
      </c>
      <c r="P105" s="1">
        <v>3.25</v>
      </c>
      <c r="Q105" s="5">
        <v>3</v>
      </c>
      <c r="R105" s="1"/>
      <c r="S105" s="1">
        <v>3.54</v>
      </c>
      <c r="T105" s="1">
        <v>1.79</v>
      </c>
      <c r="U105" s="16">
        <f t="shared" si="33"/>
        <v>0</v>
      </c>
      <c r="V105" s="1">
        <v>0</v>
      </c>
      <c r="W105" s="12">
        <v>14848.28</v>
      </c>
      <c r="X105" s="2">
        <v>6506.76</v>
      </c>
      <c r="Y105" s="1">
        <v>21</v>
      </c>
      <c r="Z105" s="1">
        <v>46</v>
      </c>
      <c r="AA105" s="1">
        <v>7</v>
      </c>
      <c r="AB105" s="1">
        <v>43</v>
      </c>
      <c r="AC105" s="1">
        <v>51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49</v>
      </c>
      <c r="AT105" s="1">
        <v>46</v>
      </c>
      <c r="AU105" s="1">
        <v>84</v>
      </c>
      <c r="AV105" s="1">
        <v>90</v>
      </c>
      <c r="AW105" s="1">
        <v>78</v>
      </c>
      <c r="AX105" s="1">
        <v>6</v>
      </c>
      <c r="AY105" s="1">
        <v>8</v>
      </c>
      <c r="AZ105" s="1">
        <v>14</v>
      </c>
      <c r="BA105" s="1">
        <v>20</v>
      </c>
      <c r="BB105" s="1">
        <v>0</v>
      </c>
      <c r="BC105" s="1">
        <v>5</v>
      </c>
      <c r="BD105" s="1">
        <v>17</v>
      </c>
      <c r="BE105" s="1">
        <v>50</v>
      </c>
      <c r="BF105" s="1">
        <v>43</v>
      </c>
      <c r="BG105" s="1">
        <v>43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>
      <c r="A106" s="1">
        <v>70097</v>
      </c>
      <c r="B106" s="1" t="s">
        <v>239</v>
      </c>
      <c r="C106" s="1">
        <v>16</v>
      </c>
      <c r="D106" s="1">
        <v>285</v>
      </c>
      <c r="E106" s="1" t="s">
        <v>64</v>
      </c>
      <c r="F106" s="1">
        <v>567</v>
      </c>
      <c r="G106" s="1" t="s">
        <v>74</v>
      </c>
      <c r="H106" s="1">
        <v>43.77</v>
      </c>
      <c r="I106" s="3">
        <v>700.32</v>
      </c>
      <c r="J106" s="10">
        <f t="shared" si="2"/>
        <v>2100.96</v>
      </c>
      <c r="K106" s="11">
        <f t="shared" si="3"/>
        <v>3</v>
      </c>
      <c r="L106" s="1">
        <v>0</v>
      </c>
      <c r="M106" s="1">
        <v>3</v>
      </c>
      <c r="N106" s="16">
        <f t="shared" si="32"/>
        <v>0</v>
      </c>
      <c r="O106" s="1">
        <v>14.78</v>
      </c>
      <c r="P106" s="1">
        <v>4.5599999999999996</v>
      </c>
      <c r="Q106" s="5">
        <v>3</v>
      </c>
      <c r="R106" s="1"/>
      <c r="S106" s="1">
        <v>5.78</v>
      </c>
      <c r="T106" s="1">
        <v>5.12</v>
      </c>
      <c r="U106" s="5">
        <v>0</v>
      </c>
      <c r="V106" s="1">
        <v>0</v>
      </c>
      <c r="W106" s="12">
        <v>14400.33</v>
      </c>
      <c r="X106" s="2">
        <v>7484.67</v>
      </c>
      <c r="Y106" s="1">
        <v>0</v>
      </c>
      <c r="Z106" s="1">
        <v>0</v>
      </c>
      <c r="AA106" s="1">
        <v>0</v>
      </c>
      <c r="AB106" s="1">
        <v>0</v>
      </c>
      <c r="AC106" s="1">
        <v>48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78</v>
      </c>
      <c r="AT106" s="1">
        <v>14</v>
      </c>
      <c r="AU106" s="1">
        <v>98</v>
      </c>
      <c r="AV106" s="1">
        <v>83</v>
      </c>
      <c r="AW106" s="1">
        <v>68</v>
      </c>
      <c r="AX106" s="1">
        <v>2</v>
      </c>
      <c r="AY106" s="1">
        <v>3</v>
      </c>
      <c r="AZ106" s="1">
        <v>6</v>
      </c>
      <c r="BA106" s="1">
        <v>5</v>
      </c>
      <c r="BB106" s="1">
        <v>5</v>
      </c>
      <c r="BC106" s="1">
        <v>42</v>
      </c>
      <c r="BD106" s="1">
        <v>36</v>
      </c>
      <c r="BE106" s="1">
        <v>31</v>
      </c>
      <c r="BF106" s="1">
        <v>3</v>
      </c>
      <c r="BG106" s="1">
        <v>50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s="1">
        <v>70160</v>
      </c>
      <c r="B107" s="1" t="s">
        <v>172</v>
      </c>
      <c r="C107" s="1">
        <v>16</v>
      </c>
      <c r="D107" s="1">
        <v>285</v>
      </c>
      <c r="E107" s="1" t="s">
        <v>64</v>
      </c>
      <c r="F107" s="1">
        <v>558</v>
      </c>
      <c r="G107" s="1" t="s">
        <v>67</v>
      </c>
      <c r="H107" s="1">
        <v>77.67</v>
      </c>
      <c r="I107" s="3">
        <v>1242.72</v>
      </c>
      <c r="J107" s="10">
        <f t="shared" si="2"/>
        <v>0</v>
      </c>
      <c r="K107" s="11">
        <f t="shared" si="3"/>
        <v>0</v>
      </c>
      <c r="L107" s="1">
        <v>2.72</v>
      </c>
      <c r="M107" s="1">
        <v>1.5</v>
      </c>
      <c r="N107" s="16">
        <f t="shared" si="32"/>
        <v>0</v>
      </c>
      <c r="O107" s="1">
        <v>6.59</v>
      </c>
      <c r="P107" s="1">
        <v>5.56</v>
      </c>
      <c r="Q107" s="5">
        <v>0</v>
      </c>
      <c r="R107" s="1"/>
      <c r="S107" s="1">
        <v>1.91</v>
      </c>
      <c r="T107" s="1">
        <v>1.1200000000000001</v>
      </c>
      <c r="U107" s="16">
        <f t="shared" ref="U107:U109" si="34">MAX(0,(TRUNC((S107*0.75)-T107)))</f>
        <v>0</v>
      </c>
      <c r="V107" s="1">
        <v>0</v>
      </c>
      <c r="W107" s="12">
        <v>13941.76</v>
      </c>
      <c r="X107" s="2">
        <v>10174.77</v>
      </c>
      <c r="Y107" s="1">
        <v>5</v>
      </c>
      <c r="Z107" s="1">
        <v>12</v>
      </c>
      <c r="AA107" s="1">
        <v>28</v>
      </c>
      <c r="AB107" s="1">
        <v>9</v>
      </c>
      <c r="AC107" s="1">
        <v>24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21</v>
      </c>
      <c r="AT107" s="1">
        <v>34</v>
      </c>
      <c r="AU107" s="1">
        <v>47</v>
      </c>
      <c r="AV107" s="1">
        <v>41</v>
      </c>
      <c r="AW107" s="1">
        <v>89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18</v>
      </c>
      <c r="BD107" s="1">
        <v>3</v>
      </c>
      <c r="BE107" s="1">
        <v>5</v>
      </c>
      <c r="BF107" s="1">
        <v>12</v>
      </c>
      <c r="BG107" s="1">
        <v>18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s="1">
        <v>70120</v>
      </c>
      <c r="B108" s="1" t="s">
        <v>189</v>
      </c>
      <c r="C108" s="1">
        <v>24</v>
      </c>
      <c r="D108" s="1">
        <v>285</v>
      </c>
      <c r="E108" s="1" t="s">
        <v>64</v>
      </c>
      <c r="F108" s="1">
        <v>570</v>
      </c>
      <c r="G108" s="1" t="s">
        <v>72</v>
      </c>
      <c r="H108" s="1">
        <v>36</v>
      </c>
      <c r="I108" s="3">
        <v>864</v>
      </c>
      <c r="J108" s="10">
        <f t="shared" si="2"/>
        <v>0</v>
      </c>
      <c r="K108" s="11">
        <f t="shared" si="3"/>
        <v>0</v>
      </c>
      <c r="L108" s="1">
        <v>3.54</v>
      </c>
      <c r="M108" s="1">
        <v>2.04</v>
      </c>
      <c r="N108" s="16">
        <f t="shared" si="32"/>
        <v>0</v>
      </c>
      <c r="O108" s="1">
        <v>10.42</v>
      </c>
      <c r="P108" s="1">
        <v>5.42</v>
      </c>
      <c r="Q108" s="5">
        <v>0</v>
      </c>
      <c r="R108" s="1"/>
      <c r="S108" s="1">
        <v>2.15</v>
      </c>
      <c r="T108" s="1">
        <v>2</v>
      </c>
      <c r="U108" s="16">
        <f t="shared" si="34"/>
        <v>0</v>
      </c>
      <c r="V108" s="1">
        <v>0</v>
      </c>
      <c r="W108" s="12">
        <v>13914</v>
      </c>
      <c r="X108" s="2">
        <v>8172</v>
      </c>
      <c r="Y108" s="1">
        <v>23</v>
      </c>
      <c r="Z108" s="1">
        <v>0</v>
      </c>
      <c r="AA108" s="1">
        <v>52</v>
      </c>
      <c r="AB108" s="1">
        <v>20</v>
      </c>
      <c r="AC108" s="1">
        <v>49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49</v>
      </c>
      <c r="AT108" s="1">
        <v>88</v>
      </c>
      <c r="AU108" s="1">
        <v>77</v>
      </c>
      <c r="AV108" s="1">
        <v>108</v>
      </c>
      <c r="AW108" s="1">
        <v>119</v>
      </c>
      <c r="AX108" s="1">
        <v>6</v>
      </c>
      <c r="AY108" s="1">
        <v>4</v>
      </c>
      <c r="AZ108" s="1">
        <v>16</v>
      </c>
      <c r="BA108" s="1">
        <v>4</v>
      </c>
      <c r="BB108" s="1">
        <v>11</v>
      </c>
      <c r="BC108" s="1">
        <v>16</v>
      </c>
      <c r="BD108" s="1">
        <v>10</v>
      </c>
      <c r="BE108" s="1">
        <v>23</v>
      </c>
      <c r="BF108" s="1">
        <v>15</v>
      </c>
      <c r="BG108" s="1">
        <v>48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>
      <c r="A109" s="1">
        <v>70052</v>
      </c>
      <c r="B109" s="1" t="s">
        <v>202</v>
      </c>
      <c r="C109" s="1">
        <v>28</v>
      </c>
      <c r="D109" s="1">
        <v>285</v>
      </c>
      <c r="E109" s="1" t="s">
        <v>64</v>
      </c>
      <c r="F109" s="1">
        <v>974</v>
      </c>
      <c r="G109" s="1" t="s">
        <v>110</v>
      </c>
      <c r="H109" s="1">
        <v>37.870100000000001</v>
      </c>
      <c r="I109" s="3">
        <v>1060.3628000000001</v>
      </c>
      <c r="J109" s="10">
        <f t="shared" si="2"/>
        <v>2120.7256000000002</v>
      </c>
      <c r="K109" s="11">
        <f t="shared" si="3"/>
        <v>2</v>
      </c>
      <c r="L109" s="1">
        <v>4.8899999999999997</v>
      </c>
      <c r="M109" s="1">
        <v>2.11</v>
      </c>
      <c r="N109" s="35">
        <v>2</v>
      </c>
      <c r="O109" s="1">
        <v>7.77</v>
      </c>
      <c r="P109" s="1">
        <v>4.1399999999999997</v>
      </c>
      <c r="Q109" s="5">
        <v>0</v>
      </c>
      <c r="R109" s="1"/>
      <c r="S109" s="1">
        <v>0.28999999999999998</v>
      </c>
      <c r="T109" s="1">
        <v>0.14000000000000001</v>
      </c>
      <c r="U109" s="16">
        <f t="shared" si="34"/>
        <v>0</v>
      </c>
      <c r="V109" s="1">
        <v>0</v>
      </c>
      <c r="W109" s="12">
        <v>13727.91</v>
      </c>
      <c r="X109" s="2">
        <v>6778.75</v>
      </c>
      <c r="Y109" s="1">
        <v>48</v>
      </c>
      <c r="Z109" s="1">
        <v>42</v>
      </c>
      <c r="AA109" s="1">
        <v>62</v>
      </c>
      <c r="AB109" s="1">
        <v>12</v>
      </c>
      <c r="AC109" s="1">
        <v>59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58</v>
      </c>
      <c r="AT109" s="1">
        <v>51</v>
      </c>
      <c r="AU109" s="1">
        <v>60</v>
      </c>
      <c r="AV109" s="1">
        <v>92</v>
      </c>
      <c r="AW109" s="1">
        <v>112</v>
      </c>
      <c r="AX109" s="1">
        <v>2</v>
      </c>
      <c r="AY109" s="1">
        <v>1</v>
      </c>
      <c r="AZ109" s="1">
        <v>25</v>
      </c>
      <c r="BA109" s="1">
        <v>1</v>
      </c>
      <c r="BB109" s="1">
        <v>4</v>
      </c>
      <c r="BC109" s="1">
        <v>2</v>
      </c>
      <c r="BD109" s="1">
        <v>10</v>
      </c>
      <c r="BE109" s="1">
        <v>1</v>
      </c>
      <c r="BF109" s="1">
        <v>0</v>
      </c>
      <c r="BG109" s="1">
        <v>4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>
      <c r="A110" s="1">
        <v>70092</v>
      </c>
      <c r="B110" s="1" t="s">
        <v>195</v>
      </c>
      <c r="C110" s="1">
        <v>32</v>
      </c>
      <c r="D110" s="1">
        <v>285</v>
      </c>
      <c r="E110" s="1" t="s">
        <v>64</v>
      </c>
      <c r="F110" s="1">
        <v>573</v>
      </c>
      <c r="G110" s="1" t="s">
        <v>87</v>
      </c>
      <c r="H110" s="1">
        <v>33.270000000000003</v>
      </c>
      <c r="I110" s="3">
        <v>1064.6400000000001</v>
      </c>
      <c r="J110" s="10">
        <f t="shared" si="2"/>
        <v>3193.92</v>
      </c>
      <c r="K110" s="11">
        <f t="shared" si="3"/>
        <v>3</v>
      </c>
      <c r="L110" s="1">
        <v>1.05</v>
      </c>
      <c r="M110" s="1">
        <v>1.78</v>
      </c>
      <c r="N110" s="16">
        <f>MAX(0,(TRUNC((L110*0.75)-M110)))</f>
        <v>0</v>
      </c>
      <c r="O110" s="1">
        <v>8.33</v>
      </c>
      <c r="P110" s="1">
        <v>6.47</v>
      </c>
      <c r="Q110" s="5">
        <v>0</v>
      </c>
      <c r="R110" s="1"/>
      <c r="S110" s="1">
        <v>3.2</v>
      </c>
      <c r="T110" s="1">
        <v>1.8</v>
      </c>
      <c r="U110" s="5">
        <v>3</v>
      </c>
      <c r="V110" s="1">
        <v>0</v>
      </c>
      <c r="W110" s="12">
        <v>13391.18</v>
      </c>
      <c r="X110" s="2">
        <v>9714.84</v>
      </c>
      <c r="Y110" s="1">
        <v>17</v>
      </c>
      <c r="Z110" s="1">
        <v>33</v>
      </c>
      <c r="AA110" s="1">
        <v>0</v>
      </c>
      <c r="AB110" s="1">
        <v>0</v>
      </c>
      <c r="AC110" s="1">
        <v>57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109</v>
      </c>
      <c r="AT110" s="1">
        <v>45</v>
      </c>
      <c r="AU110" s="1">
        <v>78</v>
      </c>
      <c r="AV110" s="1">
        <v>67</v>
      </c>
      <c r="AW110" s="1">
        <v>179</v>
      </c>
      <c r="AX110" s="1">
        <v>4</v>
      </c>
      <c r="AY110" s="1">
        <v>0</v>
      </c>
      <c r="AZ110" s="1">
        <v>10</v>
      </c>
      <c r="BA110" s="1">
        <v>19</v>
      </c>
      <c r="BB110" s="1">
        <v>28</v>
      </c>
      <c r="BC110" s="1">
        <v>11</v>
      </c>
      <c r="BD110" s="1">
        <v>65</v>
      </c>
      <c r="BE110" s="1">
        <v>54</v>
      </c>
      <c r="BF110" s="1">
        <v>10</v>
      </c>
      <c r="BG110" s="1">
        <v>28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s="1">
        <v>70136</v>
      </c>
      <c r="B111" s="1" t="s">
        <v>272</v>
      </c>
      <c r="C111" s="1">
        <v>24</v>
      </c>
      <c r="D111" s="1">
        <v>285</v>
      </c>
      <c r="E111" s="1" t="s">
        <v>64</v>
      </c>
      <c r="F111" s="1">
        <v>570</v>
      </c>
      <c r="G111" s="1" t="s">
        <v>72</v>
      </c>
      <c r="H111" s="1">
        <v>36.869999999999997</v>
      </c>
      <c r="I111" s="3">
        <v>884.88</v>
      </c>
      <c r="J111" s="10">
        <f t="shared" si="2"/>
        <v>4424.3999999999996</v>
      </c>
      <c r="K111" s="11">
        <f t="shared" si="3"/>
        <v>5</v>
      </c>
      <c r="L111" s="1">
        <v>4.9800000000000004</v>
      </c>
      <c r="M111" s="1">
        <v>0.46</v>
      </c>
      <c r="N111" s="21">
        <v>5</v>
      </c>
      <c r="O111" s="1">
        <v>4.6500000000000004</v>
      </c>
      <c r="P111" s="1">
        <v>4.42</v>
      </c>
      <c r="Q111" s="5">
        <v>0</v>
      </c>
      <c r="R111" s="1"/>
      <c r="S111" s="1">
        <v>5.31</v>
      </c>
      <c r="T111" s="1">
        <v>4.17</v>
      </c>
      <c r="U111" s="16">
        <f t="shared" ref="U111:U112" si="35">MAX(0,(TRUNC((S111*0.75)-T111)))</f>
        <v>0</v>
      </c>
      <c r="V111" s="1">
        <v>0</v>
      </c>
      <c r="W111" s="12">
        <v>13217.89</v>
      </c>
      <c r="X111" s="2">
        <v>5346.15</v>
      </c>
      <c r="Y111" s="1">
        <v>37</v>
      </c>
      <c r="Z111" s="1">
        <v>0</v>
      </c>
      <c r="AA111" s="1">
        <v>43</v>
      </c>
      <c r="AB111" s="1">
        <v>79</v>
      </c>
      <c r="AC111" s="1">
        <v>11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4</v>
      </c>
      <c r="AT111" s="1">
        <v>0</v>
      </c>
      <c r="AU111" s="1">
        <v>68</v>
      </c>
      <c r="AV111" s="1">
        <v>31</v>
      </c>
      <c r="AW111" s="1">
        <v>68</v>
      </c>
      <c r="AX111" s="1">
        <v>6</v>
      </c>
      <c r="AY111" s="1">
        <v>5</v>
      </c>
      <c r="AZ111" s="1">
        <v>13</v>
      </c>
      <c r="BA111" s="1">
        <v>5</v>
      </c>
      <c r="BB111" s="1">
        <v>38</v>
      </c>
      <c r="BC111" s="1">
        <v>6</v>
      </c>
      <c r="BD111" s="1">
        <v>10</v>
      </c>
      <c r="BE111" s="1">
        <v>103</v>
      </c>
      <c r="BF111" s="1">
        <v>27</v>
      </c>
      <c r="BG111" s="1">
        <v>28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s="1">
        <v>70069</v>
      </c>
      <c r="B112" s="1" t="s">
        <v>205</v>
      </c>
      <c r="C112" s="1">
        <v>12</v>
      </c>
      <c r="D112" s="1">
        <v>285</v>
      </c>
      <c r="E112" s="1" t="s">
        <v>64</v>
      </c>
      <c r="F112" s="1">
        <v>570</v>
      </c>
      <c r="G112" s="1" t="s">
        <v>72</v>
      </c>
      <c r="H112" s="1">
        <v>74.209999999999994</v>
      </c>
      <c r="I112" s="3">
        <v>890.52</v>
      </c>
      <c r="J112" s="10">
        <f t="shared" si="2"/>
        <v>1781.04</v>
      </c>
      <c r="K112" s="11">
        <f t="shared" si="3"/>
        <v>2</v>
      </c>
      <c r="L112" s="1">
        <v>1.5</v>
      </c>
      <c r="M112" s="1">
        <v>2</v>
      </c>
      <c r="N112" s="16">
        <f t="shared" ref="N112:N113" si="36">MAX(0,(TRUNC((L112*0.75)-M112)))</f>
        <v>0</v>
      </c>
      <c r="O112" s="1">
        <v>5.83</v>
      </c>
      <c r="P112" s="1">
        <v>2</v>
      </c>
      <c r="Q112" s="5">
        <v>0</v>
      </c>
      <c r="R112" s="1"/>
      <c r="S112" s="1">
        <v>7.38</v>
      </c>
      <c r="T112" s="1">
        <v>3</v>
      </c>
      <c r="U112" s="16">
        <f t="shared" si="35"/>
        <v>2</v>
      </c>
      <c r="V112" s="1">
        <v>0</v>
      </c>
      <c r="W112" s="12">
        <v>13098.06</v>
      </c>
      <c r="X112" s="2">
        <v>2819.98</v>
      </c>
      <c r="Y112" s="1">
        <v>0</v>
      </c>
      <c r="Z112" s="1">
        <v>0</v>
      </c>
      <c r="AA112" s="1">
        <v>17</v>
      </c>
      <c r="AB112" s="1">
        <v>2</v>
      </c>
      <c r="AC112" s="1">
        <v>24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26</v>
      </c>
      <c r="AT112" s="1">
        <v>15</v>
      </c>
      <c r="AU112" s="1">
        <v>32</v>
      </c>
      <c r="AV112" s="1">
        <v>6</v>
      </c>
      <c r="AW112" s="1">
        <v>19</v>
      </c>
      <c r="AX112" s="1">
        <v>1</v>
      </c>
      <c r="AY112" s="1">
        <v>1</v>
      </c>
      <c r="AZ112" s="1">
        <v>0</v>
      </c>
      <c r="BA112" s="1">
        <v>0</v>
      </c>
      <c r="BB112" s="1">
        <v>5</v>
      </c>
      <c r="BC112" s="1">
        <v>18</v>
      </c>
      <c r="BD112" s="1">
        <v>9</v>
      </c>
      <c r="BE112" s="1">
        <v>38</v>
      </c>
      <c r="BF112" s="1">
        <v>56</v>
      </c>
      <c r="BG112" s="1">
        <v>-10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s="1">
        <v>70126</v>
      </c>
      <c r="B113" s="1" t="s">
        <v>168</v>
      </c>
      <c r="C113" s="1">
        <v>15</v>
      </c>
      <c r="D113" s="1">
        <v>285</v>
      </c>
      <c r="E113" s="1" t="s">
        <v>64</v>
      </c>
      <c r="F113" s="1">
        <v>570</v>
      </c>
      <c r="G113" s="1" t="s">
        <v>72</v>
      </c>
      <c r="H113" s="1">
        <v>56.71</v>
      </c>
      <c r="I113" s="3">
        <v>850.65</v>
      </c>
      <c r="J113" s="10">
        <f t="shared" si="2"/>
        <v>0</v>
      </c>
      <c r="K113" s="11">
        <f t="shared" si="3"/>
        <v>0</v>
      </c>
      <c r="L113" s="1">
        <v>4.03</v>
      </c>
      <c r="M113" s="1">
        <v>5</v>
      </c>
      <c r="N113" s="16">
        <f t="shared" si="36"/>
        <v>0</v>
      </c>
      <c r="O113" s="1">
        <v>7.4</v>
      </c>
      <c r="P113" s="1">
        <v>6.93</v>
      </c>
      <c r="Q113" s="5">
        <v>0</v>
      </c>
      <c r="R113" s="1"/>
      <c r="S113" s="1">
        <v>3.8</v>
      </c>
      <c r="T113" s="1">
        <v>4</v>
      </c>
      <c r="U113" s="5">
        <v>0</v>
      </c>
      <c r="V113" s="1">
        <v>0</v>
      </c>
      <c r="W113" s="12">
        <v>12958.23</v>
      </c>
      <c r="X113" s="2">
        <v>10151.09</v>
      </c>
      <c r="Y113" s="1">
        <v>-11</v>
      </c>
      <c r="Z113" s="1">
        <v>61</v>
      </c>
      <c r="AA113" s="1">
        <v>16</v>
      </c>
      <c r="AB113" s="1">
        <v>50</v>
      </c>
      <c r="AC113" s="1">
        <v>75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39</v>
      </c>
      <c r="AU113" s="1">
        <v>61</v>
      </c>
      <c r="AV113" s="1">
        <v>27</v>
      </c>
      <c r="AW113" s="1">
        <v>74</v>
      </c>
      <c r="AX113" s="1">
        <v>4</v>
      </c>
      <c r="AY113" s="1">
        <v>7</v>
      </c>
      <c r="AZ113" s="1">
        <v>6</v>
      </c>
      <c r="BA113" s="1">
        <v>7</v>
      </c>
      <c r="BB113" s="1">
        <v>30</v>
      </c>
      <c r="BC113" s="1">
        <v>15</v>
      </c>
      <c r="BD113" s="1">
        <v>37</v>
      </c>
      <c r="BE113" s="1">
        <v>21</v>
      </c>
      <c r="BF113" s="1">
        <v>5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s="1">
        <v>70256</v>
      </c>
      <c r="B114" s="1" t="s">
        <v>192</v>
      </c>
      <c r="C114" s="1">
        <v>25</v>
      </c>
      <c r="D114" s="1">
        <v>285</v>
      </c>
      <c r="E114" s="1" t="s">
        <v>64</v>
      </c>
      <c r="F114" s="1">
        <v>35</v>
      </c>
      <c r="G114" s="1" t="s">
        <v>76</v>
      </c>
      <c r="H114" s="1">
        <v>35.67</v>
      </c>
      <c r="I114" s="3">
        <v>891.75</v>
      </c>
      <c r="J114" s="10">
        <f t="shared" si="2"/>
        <v>8917.5</v>
      </c>
      <c r="K114" s="11">
        <f t="shared" si="3"/>
        <v>10</v>
      </c>
      <c r="L114" s="1">
        <v>4.0999999999999996</v>
      </c>
      <c r="M114" s="1">
        <v>0.92</v>
      </c>
      <c r="N114" s="20">
        <v>5</v>
      </c>
      <c r="O114" s="1">
        <v>9.08</v>
      </c>
      <c r="P114" s="1">
        <v>4.12</v>
      </c>
      <c r="Q114" s="5">
        <v>0</v>
      </c>
      <c r="R114" s="1"/>
      <c r="S114" s="1">
        <v>1.2</v>
      </c>
      <c r="T114" s="1">
        <v>0</v>
      </c>
      <c r="U114" s="5">
        <v>5</v>
      </c>
      <c r="V114" s="1">
        <v>0</v>
      </c>
      <c r="W114" s="12">
        <v>12823.37</v>
      </c>
      <c r="X114" s="2">
        <v>4494.42</v>
      </c>
      <c r="Y114" s="1">
        <v>2</v>
      </c>
      <c r="Z114" s="1">
        <v>0</v>
      </c>
      <c r="AA114" s="1">
        <v>72</v>
      </c>
      <c r="AB114" s="1">
        <v>57</v>
      </c>
      <c r="AC114" s="1">
        <v>23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22</v>
      </c>
      <c r="AT114" s="1">
        <v>26</v>
      </c>
      <c r="AU114" s="1">
        <v>117</v>
      </c>
      <c r="AV114" s="1">
        <v>98</v>
      </c>
      <c r="AW114" s="1">
        <v>103</v>
      </c>
      <c r="AX114" s="1">
        <v>0</v>
      </c>
      <c r="AY114" s="1">
        <v>2</v>
      </c>
      <c r="AZ114" s="1">
        <v>21</v>
      </c>
      <c r="BA114" s="1">
        <v>8</v>
      </c>
      <c r="BB114" s="1">
        <v>0</v>
      </c>
      <c r="BC114" s="1">
        <v>0</v>
      </c>
      <c r="BD114" s="1">
        <v>0</v>
      </c>
      <c r="BE114" s="1">
        <v>21</v>
      </c>
      <c r="BF114" s="1">
        <v>18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s="1">
        <v>70272</v>
      </c>
      <c r="B115" s="1" t="s">
        <v>207</v>
      </c>
      <c r="C115" s="1">
        <v>20</v>
      </c>
      <c r="D115" s="1">
        <v>285</v>
      </c>
      <c r="E115" s="1" t="s">
        <v>64</v>
      </c>
      <c r="F115" s="1">
        <v>35</v>
      </c>
      <c r="G115" s="1" t="s">
        <v>76</v>
      </c>
      <c r="H115" s="1">
        <v>28.89</v>
      </c>
      <c r="I115" s="3">
        <v>577.79999999999995</v>
      </c>
      <c r="J115" s="10">
        <f t="shared" si="2"/>
        <v>1733.3999999999999</v>
      </c>
      <c r="K115" s="11">
        <f t="shared" si="3"/>
        <v>3</v>
      </c>
      <c r="L115" s="1">
        <v>9.7200000000000006</v>
      </c>
      <c r="M115" s="1">
        <v>3.7</v>
      </c>
      <c r="N115" s="25">
        <f t="shared" ref="N115:N117" si="37">MAX(0,(TRUNC((L115*0.75)-M115)))</f>
        <v>3</v>
      </c>
      <c r="O115" s="1">
        <v>7.88</v>
      </c>
      <c r="P115" s="1">
        <v>7.75</v>
      </c>
      <c r="Q115" s="5">
        <v>0</v>
      </c>
      <c r="R115" s="1"/>
      <c r="S115" s="1">
        <v>4.47</v>
      </c>
      <c r="T115" s="1">
        <v>2.95</v>
      </c>
      <c r="U115" s="16">
        <f t="shared" ref="U115:U122" si="38">MAX(0,(TRUNC((S115*0.75)-T115)))</f>
        <v>0</v>
      </c>
      <c r="V115" s="1">
        <v>0</v>
      </c>
      <c r="W115" s="12">
        <v>12754.94</v>
      </c>
      <c r="X115" s="2">
        <v>8320.32</v>
      </c>
      <c r="Y115" s="1">
        <v>49</v>
      </c>
      <c r="Z115" s="1">
        <v>90</v>
      </c>
      <c r="AA115" s="1">
        <v>88</v>
      </c>
      <c r="AB115" s="1">
        <v>25</v>
      </c>
      <c r="AC115" s="1">
        <v>74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33</v>
      </c>
      <c r="AT115" s="1">
        <v>61</v>
      </c>
      <c r="AU115" s="1">
        <v>49</v>
      </c>
      <c r="AV115" s="1">
        <v>49</v>
      </c>
      <c r="AW115" s="1">
        <v>139</v>
      </c>
      <c r="AX115" s="1">
        <v>12</v>
      </c>
      <c r="AY115" s="1">
        <v>12</v>
      </c>
      <c r="AZ115" s="1">
        <v>2</v>
      </c>
      <c r="BA115" s="1">
        <v>1</v>
      </c>
      <c r="BB115" s="1">
        <v>16</v>
      </c>
      <c r="BC115" s="1">
        <v>41</v>
      </c>
      <c r="BD115" s="1">
        <v>18</v>
      </c>
      <c r="BE115" s="1">
        <v>28</v>
      </c>
      <c r="BF115" s="1">
        <v>23</v>
      </c>
      <c r="BG115" s="1">
        <v>59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>
      <c r="A116" s="1">
        <v>70271</v>
      </c>
      <c r="B116" s="1" t="s">
        <v>145</v>
      </c>
      <c r="C116" s="1">
        <v>16</v>
      </c>
      <c r="D116" s="1">
        <v>285</v>
      </c>
      <c r="E116" s="1" t="s">
        <v>64</v>
      </c>
      <c r="F116" s="1">
        <v>588</v>
      </c>
      <c r="G116" s="1" t="s">
        <v>146</v>
      </c>
      <c r="H116" s="1">
        <v>47.85</v>
      </c>
      <c r="I116" s="3">
        <v>765.6</v>
      </c>
      <c r="J116" s="10">
        <f t="shared" si="2"/>
        <v>3062.4</v>
      </c>
      <c r="K116" s="11">
        <f t="shared" si="3"/>
        <v>4</v>
      </c>
      <c r="L116" s="1">
        <v>1.1200000000000001</v>
      </c>
      <c r="M116" s="1">
        <v>2.62</v>
      </c>
      <c r="N116" s="16">
        <f t="shared" si="37"/>
        <v>0</v>
      </c>
      <c r="O116" s="1">
        <v>11.75</v>
      </c>
      <c r="P116" s="1">
        <v>3</v>
      </c>
      <c r="Q116" s="5">
        <v>3</v>
      </c>
      <c r="R116" s="1"/>
      <c r="S116" s="1">
        <v>3.75</v>
      </c>
      <c r="T116" s="1">
        <v>1.5</v>
      </c>
      <c r="U116" s="16">
        <f t="shared" si="38"/>
        <v>1</v>
      </c>
      <c r="V116" s="1">
        <v>0</v>
      </c>
      <c r="W116" s="12">
        <v>12728.1</v>
      </c>
      <c r="X116" s="2">
        <v>5454.9</v>
      </c>
      <c r="Y116" s="1">
        <v>6</v>
      </c>
      <c r="Z116" s="1">
        <v>0</v>
      </c>
      <c r="AA116" s="1">
        <v>10</v>
      </c>
      <c r="AB116" s="1">
        <v>4</v>
      </c>
      <c r="AC116" s="1">
        <v>42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32</v>
      </c>
      <c r="AT116" s="1">
        <v>0</v>
      </c>
      <c r="AU116" s="1">
        <v>124</v>
      </c>
      <c r="AV116" s="1">
        <v>41</v>
      </c>
      <c r="AW116" s="1">
        <v>48</v>
      </c>
      <c r="AX116" s="1">
        <v>0</v>
      </c>
      <c r="AY116" s="1">
        <v>0</v>
      </c>
      <c r="AZ116" s="1">
        <v>9</v>
      </c>
      <c r="BA116" s="1">
        <v>5</v>
      </c>
      <c r="BB116" s="1">
        <v>0</v>
      </c>
      <c r="BC116" s="1">
        <v>38</v>
      </c>
      <c r="BD116" s="1">
        <v>28</v>
      </c>
      <c r="BE116" s="1">
        <v>0</v>
      </c>
      <c r="BF116" s="1">
        <v>16</v>
      </c>
      <c r="BG116" s="1">
        <v>24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s="1">
        <v>70164</v>
      </c>
      <c r="B117" s="1" t="s">
        <v>225</v>
      </c>
      <c r="C117" s="1">
        <v>24</v>
      </c>
      <c r="D117" s="1">
        <v>285</v>
      </c>
      <c r="E117" s="1" t="s">
        <v>64</v>
      </c>
      <c r="F117" s="1">
        <v>558</v>
      </c>
      <c r="G117" s="1" t="s">
        <v>67</v>
      </c>
      <c r="H117" s="1">
        <v>39.53</v>
      </c>
      <c r="I117" s="3">
        <v>948.72</v>
      </c>
      <c r="J117" s="10">
        <f t="shared" si="2"/>
        <v>0</v>
      </c>
      <c r="K117" s="11">
        <f t="shared" si="3"/>
        <v>0</v>
      </c>
      <c r="L117" s="1">
        <v>2.31</v>
      </c>
      <c r="M117" s="1">
        <v>2</v>
      </c>
      <c r="N117" s="16">
        <f t="shared" si="37"/>
        <v>0</v>
      </c>
      <c r="O117" s="1">
        <v>6.46</v>
      </c>
      <c r="P117" s="1">
        <v>6.21</v>
      </c>
      <c r="Q117" s="5">
        <v>0</v>
      </c>
      <c r="R117" s="1"/>
      <c r="S117" s="1">
        <v>4.0199999999999996</v>
      </c>
      <c r="T117" s="1">
        <v>2.96</v>
      </c>
      <c r="U117" s="16">
        <f t="shared" si="38"/>
        <v>0</v>
      </c>
      <c r="V117" s="1">
        <v>0</v>
      </c>
      <c r="W117" s="12">
        <v>12135.71</v>
      </c>
      <c r="X117" s="2">
        <v>9645.32</v>
      </c>
      <c r="Y117" s="1">
        <v>0</v>
      </c>
      <c r="Z117" s="1">
        <v>13</v>
      </c>
      <c r="AA117" s="1">
        <v>41</v>
      </c>
      <c r="AB117" s="1">
        <v>16</v>
      </c>
      <c r="AC117" s="1">
        <v>48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13</v>
      </c>
      <c r="AT117" s="1">
        <v>12</v>
      </c>
      <c r="AU117" s="1">
        <v>67</v>
      </c>
      <c r="AV117" s="1">
        <v>120</v>
      </c>
      <c r="AW117" s="1">
        <v>107</v>
      </c>
      <c r="AX117" s="1">
        <v>1</v>
      </c>
      <c r="AY117" s="1">
        <v>5</v>
      </c>
      <c r="AZ117" s="1">
        <v>4</v>
      </c>
      <c r="BA117" s="1">
        <v>3</v>
      </c>
      <c r="BB117" s="1">
        <v>42</v>
      </c>
      <c r="BC117" s="1">
        <v>33</v>
      </c>
      <c r="BD117" s="1">
        <v>45</v>
      </c>
      <c r="BE117" s="1">
        <v>29</v>
      </c>
      <c r="BF117" s="1">
        <v>24</v>
      </c>
      <c r="BG117" s="1">
        <v>47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s="1">
        <v>18071</v>
      </c>
      <c r="B118" s="1" t="s">
        <v>281</v>
      </c>
      <c r="C118" s="1">
        <v>24</v>
      </c>
      <c r="D118" s="1">
        <v>285</v>
      </c>
      <c r="E118" s="1" t="s">
        <v>64</v>
      </c>
      <c r="F118" s="1">
        <v>285</v>
      </c>
      <c r="G118" s="1" t="s">
        <v>64</v>
      </c>
      <c r="H118" s="1">
        <v>51.47</v>
      </c>
      <c r="I118" s="3">
        <v>1235.28</v>
      </c>
      <c r="J118" s="10">
        <f t="shared" si="2"/>
        <v>3705.84</v>
      </c>
      <c r="K118" s="11">
        <f t="shared" si="3"/>
        <v>3</v>
      </c>
      <c r="L118" s="1">
        <v>4.5199999999999996</v>
      </c>
      <c r="M118" s="1">
        <v>1.67</v>
      </c>
      <c r="N118" s="20">
        <v>3</v>
      </c>
      <c r="O118" s="1">
        <v>2.85</v>
      </c>
      <c r="P118" s="1">
        <v>5.04</v>
      </c>
      <c r="Q118" s="5">
        <v>0</v>
      </c>
      <c r="R118" s="1"/>
      <c r="S118" s="1">
        <v>2.35</v>
      </c>
      <c r="T118" s="1">
        <v>1</v>
      </c>
      <c r="U118" s="16">
        <f t="shared" si="38"/>
        <v>0</v>
      </c>
      <c r="V118" s="1">
        <v>0</v>
      </c>
      <c r="W118" s="12">
        <v>12018.24</v>
      </c>
      <c r="X118" s="2">
        <v>8286.67</v>
      </c>
      <c r="Y118" s="1">
        <v>30</v>
      </c>
      <c r="Z118" s="1">
        <v>20</v>
      </c>
      <c r="AA118" s="1">
        <v>42</v>
      </c>
      <c r="AB118" s="1">
        <v>53</v>
      </c>
      <c r="AC118" s="1">
        <v>40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8</v>
      </c>
      <c r="AT118" s="1">
        <v>39</v>
      </c>
      <c r="AU118" s="1">
        <v>37</v>
      </c>
      <c r="AV118" s="1">
        <v>8</v>
      </c>
      <c r="AW118" s="1">
        <v>121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12</v>
      </c>
      <c r="BD118" s="1">
        <v>17</v>
      </c>
      <c r="BE118" s="1">
        <v>34</v>
      </c>
      <c r="BF118" s="1">
        <v>4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>
      <c r="A119" s="1">
        <v>70258</v>
      </c>
      <c r="B119" s="1" t="s">
        <v>240</v>
      </c>
      <c r="C119" s="1">
        <v>16</v>
      </c>
      <c r="D119" s="1">
        <v>285</v>
      </c>
      <c r="E119" s="1" t="s">
        <v>64</v>
      </c>
      <c r="F119" s="1">
        <v>573</v>
      </c>
      <c r="G119" s="1" t="s">
        <v>87</v>
      </c>
      <c r="H119" s="1">
        <v>61.95</v>
      </c>
      <c r="I119" s="3">
        <v>991.2</v>
      </c>
      <c r="J119" s="10">
        <f t="shared" si="2"/>
        <v>7929.6</v>
      </c>
      <c r="K119" s="11">
        <f t="shared" si="3"/>
        <v>8</v>
      </c>
      <c r="L119" s="1">
        <v>1.22</v>
      </c>
      <c r="M119" s="1">
        <v>0</v>
      </c>
      <c r="N119" s="20">
        <v>2</v>
      </c>
      <c r="O119" s="1">
        <v>6.69</v>
      </c>
      <c r="P119" s="1">
        <v>0</v>
      </c>
      <c r="Q119" s="5">
        <v>5</v>
      </c>
      <c r="R119" s="1"/>
      <c r="S119" s="1">
        <v>4.12</v>
      </c>
      <c r="T119" s="1">
        <v>1.62</v>
      </c>
      <c r="U119" s="16">
        <f t="shared" si="38"/>
        <v>1</v>
      </c>
      <c r="V119" s="1">
        <v>0</v>
      </c>
      <c r="W119" s="12">
        <v>11925.38</v>
      </c>
      <c r="X119" s="2">
        <v>1610.7</v>
      </c>
      <c r="Y119" s="1">
        <v>0</v>
      </c>
      <c r="Z119" s="1">
        <v>0</v>
      </c>
      <c r="AA119" s="1">
        <v>15</v>
      </c>
      <c r="AB119" s="1">
        <v>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2</v>
      </c>
      <c r="AU119" s="1">
        <v>62</v>
      </c>
      <c r="AV119" s="1">
        <v>50</v>
      </c>
      <c r="AW119" s="1">
        <v>0</v>
      </c>
      <c r="AX119" s="1">
        <v>1</v>
      </c>
      <c r="AY119" s="1">
        <v>10</v>
      </c>
      <c r="AZ119" s="1">
        <v>9</v>
      </c>
      <c r="BA119" s="1">
        <v>8</v>
      </c>
      <c r="BB119" s="1">
        <v>0</v>
      </c>
      <c r="BC119" s="1">
        <v>16</v>
      </c>
      <c r="BD119" s="1">
        <v>28</v>
      </c>
      <c r="BE119" s="1">
        <v>33</v>
      </c>
      <c r="BF119" s="1">
        <v>6</v>
      </c>
      <c r="BG119" s="1">
        <v>26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s="1">
        <v>70040</v>
      </c>
      <c r="B120" s="1" t="s">
        <v>121</v>
      </c>
      <c r="C120" s="1">
        <v>25</v>
      </c>
      <c r="D120" s="1">
        <v>285</v>
      </c>
      <c r="E120" s="1" t="s">
        <v>64</v>
      </c>
      <c r="F120" s="1">
        <v>35</v>
      </c>
      <c r="G120" s="1" t="s">
        <v>76</v>
      </c>
      <c r="H120" s="1">
        <v>42.5</v>
      </c>
      <c r="I120" s="3">
        <v>1062.5</v>
      </c>
      <c r="J120" s="10">
        <f t="shared" si="2"/>
        <v>6375</v>
      </c>
      <c r="K120" s="11">
        <f t="shared" si="3"/>
        <v>6</v>
      </c>
      <c r="L120" s="1">
        <v>0.44</v>
      </c>
      <c r="M120" s="1">
        <v>0.32</v>
      </c>
      <c r="N120" s="16">
        <f t="shared" ref="N120:N123" si="39">MAX(0,(TRUNC((L120*0.75)-M120)))</f>
        <v>0</v>
      </c>
      <c r="O120" s="1">
        <v>7.58</v>
      </c>
      <c r="P120" s="1">
        <v>2.68</v>
      </c>
      <c r="Q120" s="5">
        <v>3</v>
      </c>
      <c r="R120" s="1"/>
      <c r="S120" s="1">
        <v>3.2</v>
      </c>
      <c r="T120" s="1">
        <v>-1</v>
      </c>
      <c r="U120" s="16">
        <f t="shared" si="38"/>
        <v>3</v>
      </c>
      <c r="V120" s="1">
        <v>0</v>
      </c>
      <c r="W120" s="12">
        <v>11921.25</v>
      </c>
      <c r="X120" s="2">
        <v>2125</v>
      </c>
      <c r="Y120" s="1">
        <v>12</v>
      </c>
      <c r="Z120" s="1">
        <v>-20</v>
      </c>
      <c r="AA120" s="1">
        <v>8</v>
      </c>
      <c r="AB120" s="1">
        <v>2</v>
      </c>
      <c r="AC120" s="1">
        <v>8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-25</v>
      </c>
      <c r="AT120" s="1">
        <v>20</v>
      </c>
      <c r="AU120" s="1">
        <v>163</v>
      </c>
      <c r="AV120" s="1">
        <v>52</v>
      </c>
      <c r="AW120" s="1">
        <v>1</v>
      </c>
      <c r="AX120" s="1">
        <v>3</v>
      </c>
      <c r="AY120" s="1">
        <v>7</v>
      </c>
      <c r="AZ120" s="1">
        <v>7</v>
      </c>
      <c r="BA120" s="1">
        <v>4</v>
      </c>
      <c r="BB120" s="1">
        <v>66</v>
      </c>
      <c r="BC120" s="1">
        <v>0</v>
      </c>
      <c r="BD120" s="1">
        <v>25</v>
      </c>
      <c r="BE120" s="1">
        <v>44</v>
      </c>
      <c r="BF120" s="1">
        <v>47</v>
      </c>
      <c r="BG120" s="1">
        <v>-25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s="1">
        <v>70146</v>
      </c>
      <c r="B121" s="1" t="s">
        <v>313</v>
      </c>
      <c r="C121" s="1">
        <v>20</v>
      </c>
      <c r="D121" s="1">
        <v>285</v>
      </c>
      <c r="E121" s="1" t="s">
        <v>64</v>
      </c>
      <c r="F121" s="1">
        <v>588</v>
      </c>
      <c r="G121" s="1" t="s">
        <v>146</v>
      </c>
      <c r="H121" s="1">
        <v>53.1</v>
      </c>
      <c r="I121" s="3">
        <v>1062</v>
      </c>
      <c r="J121" s="10">
        <f t="shared" si="2"/>
        <v>10620</v>
      </c>
      <c r="K121" s="11">
        <f t="shared" si="3"/>
        <v>10</v>
      </c>
      <c r="L121" s="1">
        <v>7.22</v>
      </c>
      <c r="M121" s="1">
        <v>0</v>
      </c>
      <c r="N121" s="16">
        <f t="shared" si="39"/>
        <v>5</v>
      </c>
      <c r="O121" s="1">
        <v>3.72</v>
      </c>
      <c r="P121" s="1">
        <v>0</v>
      </c>
      <c r="Q121" s="5">
        <v>5</v>
      </c>
      <c r="R121" s="1"/>
      <c r="S121" s="1">
        <v>0.2</v>
      </c>
      <c r="T121" s="1">
        <v>0.15</v>
      </c>
      <c r="U121" s="16">
        <f t="shared" si="38"/>
        <v>0</v>
      </c>
      <c r="V121" s="1">
        <v>0</v>
      </c>
      <c r="W121" s="12">
        <v>11841.3</v>
      </c>
      <c r="X121" s="2">
        <v>159.30000000000001</v>
      </c>
      <c r="Y121" s="1">
        <v>0</v>
      </c>
      <c r="Z121" s="1">
        <v>0</v>
      </c>
      <c r="AA121" s="1">
        <v>114</v>
      </c>
      <c r="AB121" s="1">
        <v>61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55</v>
      </c>
      <c r="AV121" s="1">
        <v>34</v>
      </c>
      <c r="AW121" s="1">
        <v>0</v>
      </c>
      <c r="AX121" s="1">
        <v>0</v>
      </c>
      <c r="AY121" s="1">
        <v>0</v>
      </c>
      <c r="AZ121" s="1">
        <v>2</v>
      </c>
      <c r="BA121" s="1">
        <v>1</v>
      </c>
      <c r="BB121" s="1">
        <v>0</v>
      </c>
      <c r="BC121" s="1">
        <v>0</v>
      </c>
      <c r="BD121" s="1">
        <v>0</v>
      </c>
      <c r="BE121" s="1">
        <v>3</v>
      </c>
      <c r="BF121" s="1">
        <v>2</v>
      </c>
      <c r="BG121" s="1">
        <v>3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s="1">
        <v>70134</v>
      </c>
      <c r="B122" s="1" t="s">
        <v>151</v>
      </c>
      <c r="C122" s="1">
        <v>24</v>
      </c>
      <c r="D122" s="1">
        <v>285</v>
      </c>
      <c r="E122" s="1" t="s">
        <v>64</v>
      </c>
      <c r="F122" s="1">
        <v>570</v>
      </c>
      <c r="G122" s="1" t="s">
        <v>72</v>
      </c>
      <c r="H122" s="1">
        <v>34.97</v>
      </c>
      <c r="I122" s="3">
        <v>839.28</v>
      </c>
      <c r="J122" s="10">
        <f t="shared" si="2"/>
        <v>0</v>
      </c>
      <c r="K122" s="11">
        <f t="shared" si="3"/>
        <v>0</v>
      </c>
      <c r="L122" s="1">
        <v>0.65</v>
      </c>
      <c r="M122" s="1">
        <v>2.33</v>
      </c>
      <c r="N122" s="16">
        <f t="shared" si="39"/>
        <v>0</v>
      </c>
      <c r="O122" s="1">
        <v>7.69</v>
      </c>
      <c r="P122" s="1">
        <v>3.04</v>
      </c>
      <c r="Q122" s="5">
        <v>0</v>
      </c>
      <c r="R122" s="1"/>
      <c r="S122" s="1">
        <v>5.65</v>
      </c>
      <c r="T122" s="1">
        <v>3.58</v>
      </c>
      <c r="U122" s="16">
        <f t="shared" si="38"/>
        <v>0</v>
      </c>
      <c r="V122" s="1">
        <v>0</v>
      </c>
      <c r="W122" s="12">
        <v>11732.44</v>
      </c>
      <c r="X122" s="2">
        <v>7518.55</v>
      </c>
      <c r="Y122" s="1">
        <v>8</v>
      </c>
      <c r="Z122" s="1">
        <v>15</v>
      </c>
      <c r="AA122" s="1">
        <v>0</v>
      </c>
      <c r="AB122" s="1">
        <v>0</v>
      </c>
      <c r="AC122" s="1">
        <v>56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93</v>
      </c>
      <c r="AT122" s="1">
        <v>86</v>
      </c>
      <c r="AU122" s="1">
        <v>24</v>
      </c>
      <c r="AV122" s="1">
        <v>29</v>
      </c>
      <c r="AW122" s="1">
        <v>30</v>
      </c>
      <c r="AX122" s="1">
        <v>4</v>
      </c>
      <c r="AY122" s="1">
        <v>1</v>
      </c>
      <c r="AZ122" s="1">
        <v>4</v>
      </c>
      <c r="BA122" s="1">
        <v>3</v>
      </c>
      <c r="BB122" s="1">
        <v>43</v>
      </c>
      <c r="BC122" s="1">
        <v>46</v>
      </c>
      <c r="BD122" s="1">
        <v>41</v>
      </c>
      <c r="BE122" s="1">
        <v>64</v>
      </c>
      <c r="BF122" s="1">
        <v>10</v>
      </c>
      <c r="BG122" s="1">
        <v>86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s="1">
        <v>70154</v>
      </c>
      <c r="B123" s="1" t="s">
        <v>224</v>
      </c>
      <c r="C123" s="1">
        <v>24</v>
      </c>
      <c r="D123" s="1">
        <v>285</v>
      </c>
      <c r="E123" s="1" t="s">
        <v>64</v>
      </c>
      <c r="F123" s="1">
        <v>570</v>
      </c>
      <c r="G123" s="1" t="s">
        <v>72</v>
      </c>
      <c r="H123" s="1">
        <v>34.979999999999997</v>
      </c>
      <c r="I123" s="3">
        <v>839.52</v>
      </c>
      <c r="J123" s="10">
        <f t="shared" si="2"/>
        <v>0</v>
      </c>
      <c r="K123" s="11">
        <f t="shared" si="3"/>
        <v>0</v>
      </c>
      <c r="L123" s="1">
        <v>3.31</v>
      </c>
      <c r="M123" s="1">
        <v>2</v>
      </c>
      <c r="N123" s="16">
        <f t="shared" si="39"/>
        <v>0</v>
      </c>
      <c r="O123" s="1">
        <v>5.56</v>
      </c>
      <c r="P123" s="1">
        <v>4.42</v>
      </c>
      <c r="Q123" s="5">
        <v>0</v>
      </c>
      <c r="R123" s="1"/>
      <c r="S123" s="1">
        <v>4.96</v>
      </c>
      <c r="T123" s="1">
        <v>2</v>
      </c>
      <c r="U123" s="5">
        <v>0</v>
      </c>
      <c r="V123" s="1">
        <v>0</v>
      </c>
      <c r="W123" s="12">
        <v>11613.36</v>
      </c>
      <c r="X123" s="2">
        <v>5386.92</v>
      </c>
      <c r="Y123" s="1">
        <v>0</v>
      </c>
      <c r="Z123" s="1">
        <v>8</v>
      </c>
      <c r="AA123" s="1">
        <v>59</v>
      </c>
      <c r="AB123" s="1">
        <v>33</v>
      </c>
      <c r="AC123" s="1">
        <v>48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94</v>
      </c>
      <c r="AT123" s="1">
        <v>0</v>
      </c>
      <c r="AU123" s="1">
        <v>19</v>
      </c>
      <c r="AV123" s="1">
        <v>15</v>
      </c>
      <c r="AW123" s="1">
        <v>98</v>
      </c>
      <c r="AX123" s="1">
        <v>3</v>
      </c>
      <c r="AY123" s="1">
        <v>11</v>
      </c>
      <c r="AZ123" s="1">
        <v>0</v>
      </c>
      <c r="BA123" s="1">
        <v>9</v>
      </c>
      <c r="BB123" s="1">
        <v>8</v>
      </c>
      <c r="BC123" s="1">
        <v>0</v>
      </c>
      <c r="BD123" s="1">
        <v>0</v>
      </c>
      <c r="BE123" s="1">
        <v>83</v>
      </c>
      <c r="BF123" s="1">
        <v>72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>
      <c r="A124" s="1">
        <v>70192</v>
      </c>
      <c r="B124" s="1" t="s">
        <v>173</v>
      </c>
      <c r="C124" s="1">
        <v>16</v>
      </c>
      <c r="D124" s="1">
        <v>285</v>
      </c>
      <c r="E124" s="1" t="s">
        <v>64</v>
      </c>
      <c r="F124" s="1">
        <v>588</v>
      </c>
      <c r="G124" s="1" t="s">
        <v>146</v>
      </c>
      <c r="H124" s="1">
        <v>113.9</v>
      </c>
      <c r="I124" s="3">
        <v>1822.4</v>
      </c>
      <c r="J124" s="10">
        <f t="shared" si="2"/>
        <v>3644.8</v>
      </c>
      <c r="K124" s="11">
        <f t="shared" si="3"/>
        <v>2</v>
      </c>
      <c r="L124" s="1">
        <v>3.91</v>
      </c>
      <c r="M124" s="1">
        <v>1.56</v>
      </c>
      <c r="N124" s="20">
        <v>2</v>
      </c>
      <c r="O124" s="1">
        <v>1.34</v>
      </c>
      <c r="P124" s="1">
        <v>14.75</v>
      </c>
      <c r="Q124" s="5">
        <v>0</v>
      </c>
      <c r="R124" s="1"/>
      <c r="S124" s="1">
        <v>0.69</v>
      </c>
      <c r="T124" s="1">
        <v>0</v>
      </c>
      <c r="U124" s="16">
        <f t="shared" ref="U124:U270" si="40">MAX(0,(TRUNC((S124*0.75)-T124)))</f>
        <v>0</v>
      </c>
      <c r="V124" s="1">
        <v>0</v>
      </c>
      <c r="W124" s="12">
        <v>10820.5</v>
      </c>
      <c r="X124" s="2">
        <v>29727.9</v>
      </c>
      <c r="Y124" s="1">
        <v>40</v>
      </c>
      <c r="Z124" s="1">
        <v>45</v>
      </c>
      <c r="AA124" s="1">
        <v>0</v>
      </c>
      <c r="AB124" s="1">
        <v>0</v>
      </c>
      <c r="AC124" s="1">
        <v>25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5</v>
      </c>
      <c r="AT124" s="1">
        <v>33</v>
      </c>
      <c r="AU124" s="1">
        <v>0</v>
      </c>
      <c r="AV124" s="1">
        <v>0</v>
      </c>
      <c r="AW124" s="1">
        <v>236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5</v>
      </c>
      <c r="BD124" s="1">
        <v>12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>
      <c r="A125" s="1">
        <v>70083</v>
      </c>
      <c r="B125" s="1" t="s">
        <v>119</v>
      </c>
      <c r="C125" s="1">
        <v>25</v>
      </c>
      <c r="D125" s="1">
        <v>285</v>
      </c>
      <c r="E125" s="1" t="s">
        <v>64</v>
      </c>
      <c r="F125" s="1">
        <v>35</v>
      </c>
      <c r="G125" s="1" t="s">
        <v>76</v>
      </c>
      <c r="H125" s="1">
        <v>43.6325</v>
      </c>
      <c r="I125" s="3">
        <v>1090.8125</v>
      </c>
      <c r="J125" s="10">
        <f t="shared" si="2"/>
        <v>3272.4375</v>
      </c>
      <c r="K125" s="11">
        <f t="shared" si="3"/>
        <v>3</v>
      </c>
      <c r="L125" s="1">
        <v>1.7</v>
      </c>
      <c r="M125" s="1">
        <v>0.04</v>
      </c>
      <c r="N125" s="26">
        <v>3</v>
      </c>
      <c r="O125" s="1">
        <v>6</v>
      </c>
      <c r="P125" s="1">
        <v>7.24</v>
      </c>
      <c r="Q125" s="5">
        <v>0</v>
      </c>
      <c r="R125" s="1"/>
      <c r="S125" s="1">
        <v>1.84</v>
      </c>
      <c r="T125" s="1">
        <v>1</v>
      </c>
      <c r="U125" s="16">
        <f t="shared" si="40"/>
        <v>0</v>
      </c>
      <c r="V125" s="1">
        <v>0</v>
      </c>
      <c r="W125" s="12">
        <v>10406.35</v>
      </c>
      <c r="X125" s="2">
        <v>7941.12</v>
      </c>
      <c r="Y125" s="1">
        <v>29</v>
      </c>
      <c r="Z125" s="1">
        <v>2</v>
      </c>
      <c r="AA125" s="1">
        <v>11</v>
      </c>
      <c r="AB125" s="1">
        <v>3</v>
      </c>
      <c r="AC125" s="1">
        <v>1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18</v>
      </c>
      <c r="AT125" s="1">
        <v>71</v>
      </c>
      <c r="AU125" s="1">
        <v>81</v>
      </c>
      <c r="AV125" s="1">
        <v>12</v>
      </c>
      <c r="AW125" s="1">
        <v>129</v>
      </c>
      <c r="AX125" s="1">
        <v>4</v>
      </c>
      <c r="AY125" s="1">
        <v>9</v>
      </c>
      <c r="AZ125" s="1">
        <v>0</v>
      </c>
      <c r="BA125" s="1">
        <v>2</v>
      </c>
      <c r="BB125" s="1">
        <v>52</v>
      </c>
      <c r="BC125" s="1">
        <v>0</v>
      </c>
      <c r="BD125" s="1">
        <v>0</v>
      </c>
      <c r="BE125" s="1">
        <v>18</v>
      </c>
      <c r="BF125" s="1">
        <v>56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>
      <c r="A126" s="1">
        <v>76001</v>
      </c>
      <c r="B126" s="1" t="s">
        <v>247</v>
      </c>
      <c r="C126" s="1">
        <v>30</v>
      </c>
      <c r="D126" s="1">
        <v>285</v>
      </c>
      <c r="E126" s="1" t="s">
        <v>64</v>
      </c>
      <c r="F126" s="1">
        <v>558</v>
      </c>
      <c r="G126" s="1" t="s">
        <v>67</v>
      </c>
      <c r="H126" s="1">
        <v>14.71</v>
      </c>
      <c r="I126" s="3">
        <v>441.3</v>
      </c>
      <c r="J126" s="10">
        <f t="shared" si="2"/>
        <v>6619.5</v>
      </c>
      <c r="K126" s="11">
        <f t="shared" si="3"/>
        <v>15</v>
      </c>
      <c r="L126" s="1">
        <v>5.75</v>
      </c>
      <c r="M126" s="1">
        <v>0.17</v>
      </c>
      <c r="N126" s="5">
        <v>5</v>
      </c>
      <c r="O126" s="1">
        <v>17.68</v>
      </c>
      <c r="P126" s="1">
        <v>0.23</v>
      </c>
      <c r="Q126" s="5">
        <v>10</v>
      </c>
      <c r="R126" s="1"/>
      <c r="S126" s="1">
        <v>0</v>
      </c>
      <c r="T126" s="1">
        <v>0</v>
      </c>
      <c r="U126" s="16">
        <f t="shared" si="40"/>
        <v>0</v>
      </c>
      <c r="V126" s="1">
        <v>0</v>
      </c>
      <c r="W126" s="12">
        <v>10341.129999999999</v>
      </c>
      <c r="X126" s="2">
        <v>176.52</v>
      </c>
      <c r="Y126" s="1">
        <v>0</v>
      </c>
      <c r="Z126" s="1">
        <v>32</v>
      </c>
      <c r="AA126" s="1">
        <v>121</v>
      </c>
      <c r="AB126" s="1">
        <v>71</v>
      </c>
      <c r="AC126" s="1">
        <v>5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90</v>
      </c>
      <c r="AT126" s="1">
        <v>114</v>
      </c>
      <c r="AU126" s="1">
        <v>304</v>
      </c>
      <c r="AV126" s="1">
        <v>26</v>
      </c>
      <c r="AW126" s="1">
        <v>6</v>
      </c>
      <c r="AX126" s="1">
        <v>23</v>
      </c>
      <c r="AY126" s="1">
        <v>6</v>
      </c>
      <c r="AZ126" s="1">
        <v>40</v>
      </c>
      <c r="BA126" s="1">
        <v>1</v>
      </c>
      <c r="BB126" s="1">
        <v>1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>
      <c r="A127" s="1">
        <v>76000</v>
      </c>
      <c r="B127" s="1" t="s">
        <v>356</v>
      </c>
      <c r="C127" s="1">
        <v>75</v>
      </c>
      <c r="D127" s="1">
        <v>285</v>
      </c>
      <c r="E127" s="1" t="s">
        <v>64</v>
      </c>
      <c r="F127" s="1">
        <v>502</v>
      </c>
      <c r="G127" s="1" t="s">
        <v>146</v>
      </c>
      <c r="H127" s="1">
        <v>8.5500000000000007</v>
      </c>
      <c r="I127" s="3">
        <v>641.25</v>
      </c>
      <c r="J127" s="10">
        <f t="shared" si="2"/>
        <v>9618.75</v>
      </c>
      <c r="K127" s="11">
        <f t="shared" si="3"/>
        <v>15</v>
      </c>
      <c r="L127" s="1">
        <v>4.7699999999999996</v>
      </c>
      <c r="M127" s="1">
        <v>0</v>
      </c>
      <c r="N127" s="5">
        <v>5</v>
      </c>
      <c r="O127" s="1">
        <v>10.199999999999999</v>
      </c>
      <c r="P127" s="1">
        <v>0</v>
      </c>
      <c r="Q127" s="5">
        <v>10</v>
      </c>
      <c r="R127" s="1"/>
      <c r="S127" s="1">
        <v>0</v>
      </c>
      <c r="T127" s="1">
        <v>0</v>
      </c>
      <c r="U127" s="16">
        <f t="shared" si="40"/>
        <v>0</v>
      </c>
      <c r="V127" s="1">
        <v>0</v>
      </c>
      <c r="W127" s="14">
        <v>9597.3799999999992</v>
      </c>
      <c r="X127" s="2">
        <v>0</v>
      </c>
      <c r="Y127" s="1">
        <v>0</v>
      </c>
      <c r="Z127" s="1">
        <v>0</v>
      </c>
      <c r="AA127" s="1">
        <v>342</v>
      </c>
      <c r="AB127" s="1">
        <v>31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639</v>
      </c>
      <c r="AV127" s="1">
        <v>130</v>
      </c>
      <c r="AW127" s="1">
        <v>0</v>
      </c>
      <c r="AX127" s="1">
        <v>0</v>
      </c>
      <c r="AY127" s="1">
        <v>0</v>
      </c>
      <c r="AZ127" s="1">
        <v>61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>
      <c r="A128" s="1">
        <v>70268</v>
      </c>
      <c r="B128" s="1" t="s">
        <v>175</v>
      </c>
      <c r="C128" s="1">
        <v>20</v>
      </c>
      <c r="D128" s="1">
        <v>285</v>
      </c>
      <c r="E128" s="1" t="s">
        <v>64</v>
      </c>
      <c r="F128" s="1">
        <v>387</v>
      </c>
      <c r="G128" s="1" t="s">
        <v>94</v>
      </c>
      <c r="H128" s="1">
        <v>50.78</v>
      </c>
      <c r="I128" s="3">
        <v>1015.6</v>
      </c>
      <c r="J128" s="10">
        <f t="shared" si="2"/>
        <v>0</v>
      </c>
      <c r="K128" s="11">
        <f t="shared" si="3"/>
        <v>0</v>
      </c>
      <c r="L128" s="1">
        <v>1.9</v>
      </c>
      <c r="M128" s="1">
        <v>0.85</v>
      </c>
      <c r="N128" s="16">
        <f>MAX(0,(TRUNC((L128*0.75)-M128)))</f>
        <v>0</v>
      </c>
      <c r="O128" s="1">
        <v>4.6500000000000004</v>
      </c>
      <c r="P128" s="1">
        <v>3</v>
      </c>
      <c r="Q128" s="5">
        <v>0</v>
      </c>
      <c r="R128" s="1"/>
      <c r="S128" s="1">
        <v>2.82</v>
      </c>
      <c r="T128" s="1">
        <v>2.7</v>
      </c>
      <c r="U128" s="16">
        <f t="shared" si="40"/>
        <v>0</v>
      </c>
      <c r="V128" s="1">
        <v>0</v>
      </c>
      <c r="W128" s="14">
        <v>9521.25</v>
      </c>
      <c r="X128" s="2">
        <v>4620.9799999999996</v>
      </c>
      <c r="Y128" s="1">
        <v>12</v>
      </c>
      <c r="Z128" s="1">
        <v>3</v>
      </c>
      <c r="AA128" s="1">
        <v>15</v>
      </c>
      <c r="AB128" s="1">
        <v>19</v>
      </c>
      <c r="AC128" s="1">
        <v>17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20</v>
      </c>
      <c r="AT128" s="1">
        <v>0</v>
      </c>
      <c r="AU128" s="1">
        <v>31</v>
      </c>
      <c r="AV128" s="1">
        <v>76</v>
      </c>
      <c r="AW128" s="1">
        <v>60</v>
      </c>
      <c r="AX128" s="1">
        <v>0</v>
      </c>
      <c r="AY128" s="1">
        <v>0</v>
      </c>
      <c r="AZ128" s="1">
        <v>1</v>
      </c>
      <c r="BA128" s="1">
        <v>6</v>
      </c>
      <c r="BB128" s="1">
        <v>0</v>
      </c>
      <c r="BC128" s="1">
        <v>12</v>
      </c>
      <c r="BD128" s="1">
        <v>15</v>
      </c>
      <c r="BE128" s="1">
        <v>34</v>
      </c>
      <c r="BF128" s="1">
        <v>6</v>
      </c>
      <c r="BG128" s="1">
        <v>14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s="1">
        <v>70364</v>
      </c>
      <c r="B129" s="1" t="s">
        <v>212</v>
      </c>
      <c r="C129" s="1">
        <v>10</v>
      </c>
      <c r="D129" s="1">
        <v>285</v>
      </c>
      <c r="E129" s="1" t="s">
        <v>64</v>
      </c>
      <c r="F129" s="1">
        <v>285</v>
      </c>
      <c r="G129" s="1" t="s">
        <v>64</v>
      </c>
      <c r="H129" s="1">
        <v>125.14</v>
      </c>
      <c r="I129" s="3">
        <v>1251.4000000000001</v>
      </c>
      <c r="J129" s="10">
        <f t="shared" si="2"/>
        <v>18771</v>
      </c>
      <c r="K129" s="11">
        <f t="shared" si="3"/>
        <v>15</v>
      </c>
      <c r="L129" s="1">
        <v>5.25</v>
      </c>
      <c r="M129" s="1">
        <v>0</v>
      </c>
      <c r="N129" s="5">
        <v>5</v>
      </c>
      <c r="O129" s="1">
        <v>1.8</v>
      </c>
      <c r="P129" s="1">
        <v>0</v>
      </c>
      <c r="Q129" s="5">
        <v>10</v>
      </c>
      <c r="R129" s="1"/>
      <c r="S129" s="1">
        <v>0.55000000000000004</v>
      </c>
      <c r="T129" s="1">
        <v>0</v>
      </c>
      <c r="U129" s="16">
        <f t="shared" si="40"/>
        <v>0</v>
      </c>
      <c r="V129" s="1">
        <v>0</v>
      </c>
      <c r="W129" s="14">
        <v>9510.64</v>
      </c>
      <c r="X129" s="2">
        <v>0</v>
      </c>
      <c r="Y129" s="1">
        <v>0</v>
      </c>
      <c r="Z129" s="1">
        <v>0</v>
      </c>
      <c r="AA129" s="1">
        <v>18</v>
      </c>
      <c r="AB129" s="1">
        <v>69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7</v>
      </c>
      <c r="AU129" s="1">
        <v>0</v>
      </c>
      <c r="AV129" s="1">
        <v>29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11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s="1">
        <v>70054</v>
      </c>
      <c r="B130" s="1" t="s">
        <v>260</v>
      </c>
      <c r="C130" s="1">
        <v>16</v>
      </c>
      <c r="D130" s="1">
        <v>285</v>
      </c>
      <c r="E130" s="1" t="s">
        <v>64</v>
      </c>
      <c r="F130" s="1">
        <v>387</v>
      </c>
      <c r="G130" s="1" t="s">
        <v>94</v>
      </c>
      <c r="H130" s="1">
        <v>45.31</v>
      </c>
      <c r="I130" s="3">
        <v>724.96</v>
      </c>
      <c r="J130" s="10">
        <f t="shared" si="2"/>
        <v>3624.8</v>
      </c>
      <c r="K130" s="11">
        <f t="shared" si="3"/>
        <v>5</v>
      </c>
      <c r="L130" s="1">
        <v>5.38</v>
      </c>
      <c r="M130" s="1">
        <v>-0.25</v>
      </c>
      <c r="N130" s="26">
        <v>5</v>
      </c>
      <c r="O130" s="1">
        <v>3.25</v>
      </c>
      <c r="P130" s="1">
        <v>3.75</v>
      </c>
      <c r="Q130" s="5">
        <v>0</v>
      </c>
      <c r="R130" s="1"/>
      <c r="S130" s="1">
        <v>4.0599999999999996</v>
      </c>
      <c r="T130" s="1">
        <v>9.3800000000000008</v>
      </c>
      <c r="U130" s="16">
        <f t="shared" si="40"/>
        <v>0</v>
      </c>
      <c r="V130" s="1">
        <v>0</v>
      </c>
      <c r="W130" s="14">
        <v>9197.93</v>
      </c>
      <c r="X130" s="2">
        <v>9333.86</v>
      </c>
      <c r="Y130" s="1">
        <v>42</v>
      </c>
      <c r="Z130" s="1">
        <v>21</v>
      </c>
      <c r="AA130" s="1">
        <v>23</v>
      </c>
      <c r="AB130" s="1">
        <v>21</v>
      </c>
      <c r="AC130" s="1">
        <v>-4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5</v>
      </c>
      <c r="AT130" s="1">
        <v>31</v>
      </c>
      <c r="AU130" s="1">
        <v>16</v>
      </c>
      <c r="AV130" s="1">
        <v>0</v>
      </c>
      <c r="AW130" s="1">
        <v>50</v>
      </c>
      <c r="AX130" s="1">
        <v>2</v>
      </c>
      <c r="AY130" s="1">
        <v>1</v>
      </c>
      <c r="AZ130" s="1">
        <v>10</v>
      </c>
      <c r="BA130" s="1">
        <v>6</v>
      </c>
      <c r="BB130" s="1">
        <v>10</v>
      </c>
      <c r="BC130" s="1">
        <v>29</v>
      </c>
      <c r="BD130" s="1">
        <v>11</v>
      </c>
      <c r="BE130" s="1">
        <v>30</v>
      </c>
      <c r="BF130" s="1">
        <v>1</v>
      </c>
      <c r="BG130" s="1">
        <v>150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s="1">
        <v>70148</v>
      </c>
      <c r="B131" s="1" t="s">
        <v>210</v>
      </c>
      <c r="C131" s="1">
        <v>20</v>
      </c>
      <c r="D131" s="1">
        <v>285</v>
      </c>
      <c r="E131" s="1" t="s">
        <v>64</v>
      </c>
      <c r="F131" s="1">
        <v>974</v>
      </c>
      <c r="G131" s="1" t="s">
        <v>110</v>
      </c>
      <c r="H131" s="1">
        <v>50.08</v>
      </c>
      <c r="I131" s="3">
        <v>1001.6</v>
      </c>
      <c r="J131" s="10">
        <f t="shared" si="2"/>
        <v>0</v>
      </c>
      <c r="K131" s="11">
        <f t="shared" si="3"/>
        <v>0</v>
      </c>
      <c r="L131" s="1">
        <v>2.33</v>
      </c>
      <c r="M131" s="1">
        <v>2.85</v>
      </c>
      <c r="N131" s="16">
        <f>MAX(0,(TRUNC((L131*0.75)-M131)))</f>
        <v>0</v>
      </c>
      <c r="O131" s="1">
        <v>5.85</v>
      </c>
      <c r="P131" s="1">
        <v>6.8</v>
      </c>
      <c r="Q131" s="5">
        <v>0</v>
      </c>
      <c r="R131" s="1"/>
      <c r="S131" s="1">
        <v>0.8</v>
      </c>
      <c r="T131" s="1">
        <v>1</v>
      </c>
      <c r="U131" s="16">
        <f t="shared" si="40"/>
        <v>0</v>
      </c>
      <c r="V131" s="1">
        <v>0</v>
      </c>
      <c r="W131" s="14">
        <v>8989.36</v>
      </c>
      <c r="X131" s="2">
        <v>9665.44</v>
      </c>
      <c r="Y131" s="1">
        <v>21</v>
      </c>
      <c r="Z131" s="1">
        <v>8</v>
      </c>
      <c r="AA131" s="1">
        <v>13</v>
      </c>
      <c r="AB131" s="1">
        <v>17</v>
      </c>
      <c r="AC131" s="1">
        <v>57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39</v>
      </c>
      <c r="AT131" s="1">
        <v>15</v>
      </c>
      <c r="AU131" s="1">
        <v>44</v>
      </c>
      <c r="AV131" s="1">
        <v>45</v>
      </c>
      <c r="AW131" s="1">
        <v>99</v>
      </c>
      <c r="AX131" s="1">
        <v>1</v>
      </c>
      <c r="AY131" s="1">
        <v>0</v>
      </c>
      <c r="AZ131" s="1">
        <v>2</v>
      </c>
      <c r="BA131" s="1">
        <v>2</v>
      </c>
      <c r="BB131" s="1">
        <v>37</v>
      </c>
      <c r="BC131" s="1">
        <v>3</v>
      </c>
      <c r="BD131" s="1">
        <v>5</v>
      </c>
      <c r="BE131" s="1">
        <v>10</v>
      </c>
      <c r="BF131" s="1">
        <v>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>
      <c r="A132" s="1">
        <v>70158</v>
      </c>
      <c r="B132" s="1" t="s">
        <v>218</v>
      </c>
      <c r="C132" s="1">
        <v>16</v>
      </c>
      <c r="D132" s="1">
        <v>285</v>
      </c>
      <c r="E132" s="1" t="s">
        <v>64</v>
      </c>
      <c r="F132" s="1">
        <v>573</v>
      </c>
      <c r="G132" s="1" t="s">
        <v>87</v>
      </c>
      <c r="H132" s="1">
        <v>61.95</v>
      </c>
      <c r="I132" s="3">
        <v>991.2</v>
      </c>
      <c r="J132" s="10">
        <f t="shared" si="2"/>
        <v>6938.4000000000005</v>
      </c>
      <c r="K132" s="11">
        <f t="shared" si="3"/>
        <v>7</v>
      </c>
      <c r="L132" s="1">
        <v>0.88</v>
      </c>
      <c r="M132" s="1">
        <v>-0.06</v>
      </c>
      <c r="N132" s="21">
        <v>1</v>
      </c>
      <c r="O132" s="1">
        <v>4.53</v>
      </c>
      <c r="P132" s="1">
        <v>0</v>
      </c>
      <c r="Q132" s="5">
        <v>5</v>
      </c>
      <c r="R132" s="1"/>
      <c r="S132" s="1">
        <v>3.56</v>
      </c>
      <c r="T132" s="1">
        <v>0.88</v>
      </c>
      <c r="U132" s="16">
        <f t="shared" si="40"/>
        <v>1</v>
      </c>
      <c r="V132" s="1">
        <v>0</v>
      </c>
      <c r="W132" s="14">
        <v>8889.83</v>
      </c>
      <c r="X132" s="2">
        <v>805.35</v>
      </c>
      <c r="Y132" s="1">
        <v>0</v>
      </c>
      <c r="Z132" s="1">
        <v>16</v>
      </c>
      <c r="AA132" s="1">
        <v>0</v>
      </c>
      <c r="AB132" s="1">
        <v>12</v>
      </c>
      <c r="AC132" s="1">
        <v>-1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51</v>
      </c>
      <c r="AV132" s="1">
        <v>38</v>
      </c>
      <c r="AW132" s="1">
        <v>0</v>
      </c>
      <c r="AX132" s="1">
        <v>0</v>
      </c>
      <c r="AY132" s="1">
        <v>1</v>
      </c>
      <c r="AZ132" s="1">
        <v>0</v>
      </c>
      <c r="BA132" s="1">
        <v>4</v>
      </c>
      <c r="BB132" s="1">
        <v>0</v>
      </c>
      <c r="BC132" s="1">
        <v>11</v>
      </c>
      <c r="BD132" s="1">
        <v>13</v>
      </c>
      <c r="BE132" s="1">
        <v>38</v>
      </c>
      <c r="BF132" s="1">
        <v>3</v>
      </c>
      <c r="BG132" s="1">
        <v>14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s="1">
        <v>70504</v>
      </c>
      <c r="B133" s="1" t="s">
        <v>254</v>
      </c>
      <c r="C133" s="1">
        <v>20</v>
      </c>
      <c r="D133" s="1">
        <v>285</v>
      </c>
      <c r="E133" s="1" t="s">
        <v>64</v>
      </c>
      <c r="F133" s="1">
        <v>991</v>
      </c>
      <c r="G133" s="1" t="s">
        <v>141</v>
      </c>
      <c r="H133" s="1">
        <v>62.57</v>
      </c>
      <c r="I133" s="3">
        <v>1251.4000000000001</v>
      </c>
      <c r="J133" s="10">
        <f t="shared" si="2"/>
        <v>0</v>
      </c>
      <c r="K133" s="11">
        <f t="shared" si="3"/>
        <v>0</v>
      </c>
      <c r="L133" s="1">
        <v>2.68</v>
      </c>
      <c r="M133" s="1">
        <v>-1.9</v>
      </c>
      <c r="N133" s="5">
        <v>0</v>
      </c>
      <c r="O133" s="1">
        <v>4.25</v>
      </c>
      <c r="P133" s="1">
        <v>0</v>
      </c>
      <c r="Q133" s="5">
        <v>0</v>
      </c>
      <c r="R133" s="1"/>
      <c r="S133" s="1">
        <v>0</v>
      </c>
      <c r="T133" s="1">
        <v>0</v>
      </c>
      <c r="U133" s="16">
        <f t="shared" si="40"/>
        <v>0</v>
      </c>
      <c r="V133" s="1">
        <v>0</v>
      </c>
      <c r="W133" s="14">
        <v>8665.94</v>
      </c>
      <c r="X133" s="2">
        <v>-2627.94</v>
      </c>
      <c r="Y133" s="1">
        <v>38</v>
      </c>
      <c r="Z133" s="1">
        <v>0</v>
      </c>
      <c r="AA133" s="1">
        <v>4</v>
      </c>
      <c r="AB133" s="1">
        <v>23</v>
      </c>
      <c r="AC133" s="1">
        <v>-38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57</v>
      </c>
      <c r="AT133" s="1">
        <v>11</v>
      </c>
      <c r="AU133" s="1">
        <v>0</v>
      </c>
      <c r="AV133" s="1">
        <v>25</v>
      </c>
      <c r="AW133" s="1">
        <v>-5</v>
      </c>
      <c r="AX133" s="1">
        <v>4</v>
      </c>
      <c r="AY133" s="1">
        <v>12</v>
      </c>
      <c r="AZ133" s="1">
        <v>0</v>
      </c>
      <c r="BA133" s="1">
        <v>0</v>
      </c>
      <c r="BB133" s="1">
        <v>1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s="1">
        <v>70235</v>
      </c>
      <c r="B134" s="1" t="s">
        <v>274</v>
      </c>
      <c r="C134" s="1">
        <v>20</v>
      </c>
      <c r="D134" s="1">
        <v>285</v>
      </c>
      <c r="E134" s="1" t="s">
        <v>64</v>
      </c>
      <c r="F134" s="1">
        <v>558</v>
      </c>
      <c r="G134" s="1" t="s">
        <v>67</v>
      </c>
      <c r="H134" s="1">
        <v>63.65</v>
      </c>
      <c r="I134" s="3">
        <v>1273</v>
      </c>
      <c r="J134" s="10">
        <f t="shared" si="2"/>
        <v>3819</v>
      </c>
      <c r="K134" s="11">
        <f t="shared" si="3"/>
        <v>3</v>
      </c>
      <c r="L134" s="1">
        <v>5.0999999999999996</v>
      </c>
      <c r="M134" s="1">
        <v>1.55</v>
      </c>
      <c r="N134" s="20">
        <v>3</v>
      </c>
      <c r="O134" s="1">
        <v>1.55</v>
      </c>
      <c r="P134" s="1">
        <v>5</v>
      </c>
      <c r="Q134" s="5">
        <v>0</v>
      </c>
      <c r="R134" s="1"/>
      <c r="S134" s="1">
        <v>0</v>
      </c>
      <c r="T134" s="1">
        <v>0</v>
      </c>
      <c r="U134" s="16">
        <f t="shared" si="40"/>
        <v>0</v>
      </c>
      <c r="V134" s="1">
        <v>0</v>
      </c>
      <c r="W134" s="14">
        <v>8465.4500000000007</v>
      </c>
      <c r="X134" s="2">
        <v>8338.15</v>
      </c>
      <c r="Y134" s="1">
        <v>9</v>
      </c>
      <c r="Z134" s="1">
        <v>37</v>
      </c>
      <c r="AA134" s="1">
        <v>35</v>
      </c>
      <c r="AB134" s="1">
        <v>79</v>
      </c>
      <c r="AC134" s="1">
        <v>31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28</v>
      </c>
      <c r="AV134" s="1">
        <v>6</v>
      </c>
      <c r="AW134" s="1">
        <v>100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>
      <c r="A135" s="1">
        <v>70074</v>
      </c>
      <c r="B135" s="1" t="s">
        <v>222</v>
      </c>
      <c r="C135" s="1">
        <v>21</v>
      </c>
      <c r="D135" s="1">
        <v>285</v>
      </c>
      <c r="E135" s="1" t="s">
        <v>64</v>
      </c>
      <c r="F135" s="1">
        <v>387</v>
      </c>
      <c r="G135" s="1" t="s">
        <v>94</v>
      </c>
      <c r="H135" s="1">
        <v>31.19</v>
      </c>
      <c r="I135" s="3">
        <v>654.99</v>
      </c>
      <c r="J135" s="10">
        <f t="shared" si="2"/>
        <v>6549.9</v>
      </c>
      <c r="K135" s="11">
        <f t="shared" si="3"/>
        <v>10</v>
      </c>
      <c r="L135" s="1">
        <v>5.98</v>
      </c>
      <c r="M135" s="1">
        <v>0.38</v>
      </c>
      <c r="N135" s="5">
        <v>5</v>
      </c>
      <c r="O135" s="1">
        <v>6.5</v>
      </c>
      <c r="P135" s="1">
        <v>0</v>
      </c>
      <c r="Q135" s="5">
        <v>5</v>
      </c>
      <c r="R135" s="1"/>
      <c r="S135" s="1">
        <v>7.0000000000000007E-2</v>
      </c>
      <c r="T135" s="1">
        <v>0</v>
      </c>
      <c r="U135" s="16">
        <f t="shared" si="40"/>
        <v>0</v>
      </c>
      <c r="V135" s="1">
        <v>0</v>
      </c>
      <c r="W135" s="14">
        <v>8218.56</v>
      </c>
      <c r="X135" s="2">
        <v>249.52</v>
      </c>
      <c r="Y135" s="1">
        <v>21</v>
      </c>
      <c r="Z135" s="1">
        <v>18</v>
      </c>
      <c r="AA135" s="1">
        <v>88</v>
      </c>
      <c r="AB135" s="1">
        <v>15</v>
      </c>
      <c r="AC135" s="1">
        <v>8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98</v>
      </c>
      <c r="AV135" s="1">
        <v>60</v>
      </c>
      <c r="AW135" s="1">
        <v>0</v>
      </c>
      <c r="AX135" s="1">
        <v>0</v>
      </c>
      <c r="AY135" s="1">
        <v>0</v>
      </c>
      <c r="AZ135" s="1">
        <v>7</v>
      </c>
      <c r="BA135" s="1">
        <v>3</v>
      </c>
      <c r="BB135" s="1">
        <v>0</v>
      </c>
      <c r="BC135" s="1">
        <v>0</v>
      </c>
      <c r="BD135" s="1">
        <v>0</v>
      </c>
      <c r="BE135" s="1">
        <v>1</v>
      </c>
      <c r="BF135" s="1">
        <v>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s="1">
        <v>70212</v>
      </c>
      <c r="B136" s="1" t="s">
        <v>230</v>
      </c>
      <c r="C136" s="1">
        <v>12</v>
      </c>
      <c r="D136" s="1">
        <v>285</v>
      </c>
      <c r="E136" s="1" t="s">
        <v>64</v>
      </c>
      <c r="F136" s="1">
        <v>285</v>
      </c>
      <c r="G136" s="1" t="s">
        <v>64</v>
      </c>
      <c r="H136" s="1">
        <v>49.1</v>
      </c>
      <c r="I136" s="3">
        <v>589.20000000000005</v>
      </c>
      <c r="J136" s="10">
        <f t="shared" si="2"/>
        <v>1767.6000000000001</v>
      </c>
      <c r="K136" s="11">
        <f t="shared" si="3"/>
        <v>3</v>
      </c>
      <c r="L136" s="1">
        <v>3.29</v>
      </c>
      <c r="M136" s="1">
        <v>0.67</v>
      </c>
      <c r="N136" s="20">
        <v>3</v>
      </c>
      <c r="O136" s="1">
        <v>8.92</v>
      </c>
      <c r="P136" s="1">
        <v>15.92</v>
      </c>
      <c r="Q136" s="5">
        <v>0</v>
      </c>
      <c r="R136" s="1"/>
      <c r="S136" s="1">
        <v>1.5</v>
      </c>
      <c r="T136" s="1">
        <v>1.5</v>
      </c>
      <c r="U136" s="16">
        <f t="shared" si="40"/>
        <v>0</v>
      </c>
      <c r="V136" s="1">
        <v>0</v>
      </c>
      <c r="W136" s="14">
        <v>8076.95</v>
      </c>
      <c r="X136" s="2">
        <v>10654.7</v>
      </c>
      <c r="Y136" s="1">
        <v>20</v>
      </c>
      <c r="Z136" s="1">
        <v>3</v>
      </c>
      <c r="AA136" s="1">
        <v>12</v>
      </c>
      <c r="AB136" s="1">
        <v>12</v>
      </c>
      <c r="AC136" s="1">
        <v>8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2</v>
      </c>
      <c r="AT136" s="1">
        <v>24</v>
      </c>
      <c r="AU136" s="1">
        <v>41</v>
      </c>
      <c r="AV136" s="1">
        <v>44</v>
      </c>
      <c r="AW136" s="1">
        <v>180</v>
      </c>
      <c r="AX136" s="1">
        <v>15</v>
      </c>
      <c r="AY136" s="1">
        <v>5</v>
      </c>
      <c r="AZ136" s="1">
        <v>10</v>
      </c>
      <c r="BA136" s="1">
        <v>5</v>
      </c>
      <c r="BB136" s="1">
        <v>11</v>
      </c>
      <c r="BC136" s="1">
        <v>3</v>
      </c>
      <c r="BD136" s="1">
        <v>10</v>
      </c>
      <c r="BE136" s="1">
        <v>6</v>
      </c>
      <c r="BF136" s="1">
        <v>8</v>
      </c>
      <c r="BG136" s="1">
        <v>18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s="1">
        <v>70147</v>
      </c>
      <c r="B137" s="1" t="s">
        <v>232</v>
      </c>
      <c r="C137" s="1">
        <v>40</v>
      </c>
      <c r="D137" s="1">
        <v>285</v>
      </c>
      <c r="E137" s="1" t="s">
        <v>64</v>
      </c>
      <c r="F137" s="1">
        <v>974</v>
      </c>
      <c r="G137" s="1" t="s">
        <v>110</v>
      </c>
      <c r="H137" s="1">
        <v>30.79</v>
      </c>
      <c r="I137" s="3">
        <v>1231.5999999999999</v>
      </c>
      <c r="J137" s="10">
        <f t="shared" si="2"/>
        <v>0</v>
      </c>
      <c r="K137" s="11">
        <f t="shared" si="3"/>
        <v>0</v>
      </c>
      <c r="L137" s="1">
        <v>3.54</v>
      </c>
      <c r="M137" s="1">
        <v>2.1</v>
      </c>
      <c r="N137" s="16">
        <f t="shared" ref="N137:N140" si="41">MAX(0,(TRUNC((L137*0.75)-M137)))</f>
        <v>0</v>
      </c>
      <c r="O137" s="1">
        <v>1.32</v>
      </c>
      <c r="P137" s="1">
        <v>0.4</v>
      </c>
      <c r="Q137" s="5">
        <v>0</v>
      </c>
      <c r="R137" s="1"/>
      <c r="S137" s="1">
        <v>1.68</v>
      </c>
      <c r="T137" s="1">
        <v>3.4</v>
      </c>
      <c r="U137" s="16">
        <f t="shared" si="40"/>
        <v>0</v>
      </c>
      <c r="V137" s="1">
        <v>0</v>
      </c>
      <c r="W137" s="14">
        <v>8051.58</v>
      </c>
      <c r="X137" s="2">
        <v>7266.44</v>
      </c>
      <c r="Y137" s="1">
        <v>30</v>
      </c>
      <c r="Z137" s="1">
        <v>46</v>
      </c>
      <c r="AA137" s="1">
        <v>73</v>
      </c>
      <c r="AB137" s="1">
        <v>31</v>
      </c>
      <c r="AC137" s="1">
        <v>84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42</v>
      </c>
      <c r="AT137" s="1">
        <v>22</v>
      </c>
      <c r="AU137" s="1">
        <v>0</v>
      </c>
      <c r="AV137" s="1">
        <v>0</v>
      </c>
      <c r="AW137" s="1">
        <v>16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5</v>
      </c>
      <c r="BD137" s="1">
        <v>67</v>
      </c>
      <c r="BE137" s="1">
        <v>21</v>
      </c>
      <c r="BF137" s="1">
        <v>15</v>
      </c>
      <c r="BG137" s="1">
        <v>136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s="1">
        <v>70503</v>
      </c>
      <c r="B138" s="1" t="s">
        <v>219</v>
      </c>
      <c r="C138" s="1">
        <v>32</v>
      </c>
      <c r="D138" s="1">
        <v>285</v>
      </c>
      <c r="E138" s="1" t="s">
        <v>64</v>
      </c>
      <c r="F138" s="1">
        <v>573</v>
      </c>
      <c r="G138" s="1" t="s">
        <v>87</v>
      </c>
      <c r="H138" s="1">
        <v>33.270000000000003</v>
      </c>
      <c r="I138" s="3">
        <v>1064.6400000000001</v>
      </c>
      <c r="J138" s="10">
        <f t="shared" si="2"/>
        <v>0</v>
      </c>
      <c r="K138" s="11">
        <f t="shared" si="3"/>
        <v>0</v>
      </c>
      <c r="L138" s="1">
        <v>2.52</v>
      </c>
      <c r="M138" s="1">
        <v>1.84</v>
      </c>
      <c r="N138" s="16">
        <f t="shared" si="41"/>
        <v>0</v>
      </c>
      <c r="O138" s="1">
        <v>4.0599999999999996</v>
      </c>
      <c r="P138" s="1">
        <v>5.84</v>
      </c>
      <c r="Q138" s="5">
        <v>0</v>
      </c>
      <c r="R138" s="1"/>
      <c r="S138" s="1">
        <v>0.95</v>
      </c>
      <c r="T138" s="1">
        <v>3.09</v>
      </c>
      <c r="U138" s="16">
        <f t="shared" si="40"/>
        <v>0</v>
      </c>
      <c r="V138" s="1">
        <v>0</v>
      </c>
      <c r="W138" s="14">
        <v>8018.07</v>
      </c>
      <c r="X138" s="2">
        <v>11478.15</v>
      </c>
      <c r="Y138" s="1">
        <v>6</v>
      </c>
      <c r="Z138" s="1">
        <v>15</v>
      </c>
      <c r="AA138" s="1">
        <v>59</v>
      </c>
      <c r="AB138" s="1">
        <v>16</v>
      </c>
      <c r="AC138" s="1">
        <v>59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37</v>
      </c>
      <c r="AT138" s="1">
        <v>31</v>
      </c>
      <c r="AU138" s="1">
        <v>42</v>
      </c>
      <c r="AV138" s="1">
        <v>22</v>
      </c>
      <c r="AW138" s="1">
        <v>159</v>
      </c>
      <c r="AX138" s="1">
        <v>10</v>
      </c>
      <c r="AY138" s="1">
        <v>10</v>
      </c>
      <c r="AZ138" s="1">
        <v>7</v>
      </c>
      <c r="BA138" s="1">
        <v>5</v>
      </c>
      <c r="BB138" s="1">
        <v>28</v>
      </c>
      <c r="BC138" s="1">
        <v>6</v>
      </c>
      <c r="BD138" s="1">
        <v>14</v>
      </c>
      <c r="BE138" s="1">
        <v>12</v>
      </c>
      <c r="BF138" s="1">
        <v>11</v>
      </c>
      <c r="BG138" s="1">
        <v>99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s="1">
        <v>70004</v>
      </c>
      <c r="B139" s="1" t="s">
        <v>211</v>
      </c>
      <c r="C139" s="1">
        <v>24</v>
      </c>
      <c r="D139" s="1">
        <v>285</v>
      </c>
      <c r="E139" s="1" t="s">
        <v>64</v>
      </c>
      <c r="F139" s="1">
        <v>557</v>
      </c>
      <c r="G139" s="1" t="s">
        <v>69</v>
      </c>
      <c r="H139" s="1">
        <v>51.12</v>
      </c>
      <c r="I139" s="3">
        <v>1226.8800000000001</v>
      </c>
      <c r="J139" s="10">
        <f t="shared" si="2"/>
        <v>0</v>
      </c>
      <c r="K139" s="11">
        <f t="shared" si="3"/>
        <v>0</v>
      </c>
      <c r="L139" s="1">
        <v>2.69</v>
      </c>
      <c r="M139" s="1">
        <v>2.04</v>
      </c>
      <c r="N139" s="16">
        <f t="shared" si="41"/>
        <v>0</v>
      </c>
      <c r="O139" s="1">
        <v>2.4</v>
      </c>
      <c r="P139" s="1">
        <v>0.21</v>
      </c>
      <c r="Q139" s="5">
        <v>0</v>
      </c>
      <c r="R139" s="1"/>
      <c r="S139" s="1">
        <v>1.44</v>
      </c>
      <c r="T139" s="1">
        <v>2.25</v>
      </c>
      <c r="U139" s="16">
        <f t="shared" si="40"/>
        <v>0</v>
      </c>
      <c r="V139" s="1">
        <v>0</v>
      </c>
      <c r="W139" s="14">
        <v>8000.28</v>
      </c>
      <c r="X139" s="2">
        <v>5520.96</v>
      </c>
      <c r="Y139" s="1">
        <v>21</v>
      </c>
      <c r="Z139" s="1">
        <v>33</v>
      </c>
      <c r="AA139" s="1">
        <v>23</v>
      </c>
      <c r="AB139" s="1">
        <v>8</v>
      </c>
      <c r="AC139" s="1">
        <v>49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13</v>
      </c>
      <c r="AT139" s="1">
        <v>14</v>
      </c>
      <c r="AU139" s="1">
        <v>18</v>
      </c>
      <c r="AV139" s="1">
        <v>25</v>
      </c>
      <c r="AW139" s="1">
        <v>4</v>
      </c>
      <c r="AX139" s="1">
        <v>4</v>
      </c>
      <c r="AY139" s="1">
        <v>6</v>
      </c>
      <c r="AZ139" s="1">
        <v>0</v>
      </c>
      <c r="BA139" s="1">
        <v>0</v>
      </c>
      <c r="BB139" s="1">
        <v>1</v>
      </c>
      <c r="BC139" s="1">
        <v>2</v>
      </c>
      <c r="BD139" s="1">
        <v>40</v>
      </c>
      <c r="BE139" s="1">
        <v>11</v>
      </c>
      <c r="BF139" s="1">
        <v>3</v>
      </c>
      <c r="BG139" s="1">
        <v>54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>
      <c r="A140" s="1">
        <v>70117</v>
      </c>
      <c r="B140" s="1" t="s">
        <v>284</v>
      </c>
      <c r="C140" s="1">
        <v>24</v>
      </c>
      <c r="D140" s="1">
        <v>285</v>
      </c>
      <c r="E140" s="1" t="s">
        <v>64</v>
      </c>
      <c r="F140" s="1">
        <v>974</v>
      </c>
      <c r="G140" s="1" t="s">
        <v>110</v>
      </c>
      <c r="H140" s="1">
        <v>37.630099999999999</v>
      </c>
      <c r="I140" s="3">
        <v>903.12239999999997</v>
      </c>
      <c r="J140" s="10">
        <f t="shared" si="2"/>
        <v>0</v>
      </c>
      <c r="K140" s="11">
        <f t="shared" si="3"/>
        <v>0</v>
      </c>
      <c r="L140" s="1">
        <v>1.29</v>
      </c>
      <c r="M140" s="1">
        <v>2.25</v>
      </c>
      <c r="N140" s="16">
        <f t="shared" si="41"/>
        <v>0</v>
      </c>
      <c r="O140" s="1">
        <v>5.42</v>
      </c>
      <c r="P140" s="1">
        <v>5.5</v>
      </c>
      <c r="Q140" s="5">
        <v>0</v>
      </c>
      <c r="R140" s="1"/>
      <c r="S140" s="1">
        <v>2.06</v>
      </c>
      <c r="T140" s="1">
        <v>2.38</v>
      </c>
      <c r="U140" s="16">
        <f t="shared" si="40"/>
        <v>0</v>
      </c>
      <c r="V140" s="1">
        <v>0</v>
      </c>
      <c r="W140" s="14">
        <v>7921.14</v>
      </c>
      <c r="X140" s="2">
        <v>9144.11</v>
      </c>
      <c r="Y140" s="1">
        <v>27</v>
      </c>
      <c r="Z140" s="1">
        <v>2</v>
      </c>
      <c r="AA140" s="1">
        <v>3</v>
      </c>
      <c r="AB140" s="1">
        <v>0</v>
      </c>
      <c r="AC140" s="1">
        <v>54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40</v>
      </c>
      <c r="AT140" s="1">
        <v>29</v>
      </c>
      <c r="AU140" s="1">
        <v>59</v>
      </c>
      <c r="AV140" s="1">
        <v>25</v>
      </c>
      <c r="AW140" s="1">
        <v>123</v>
      </c>
      <c r="AX140" s="1">
        <v>1</v>
      </c>
      <c r="AY140" s="1">
        <v>2</v>
      </c>
      <c r="AZ140" s="1">
        <v>2</v>
      </c>
      <c r="BA140" s="1">
        <v>0</v>
      </c>
      <c r="BB140" s="1">
        <v>9</v>
      </c>
      <c r="BC140" s="1">
        <v>8</v>
      </c>
      <c r="BD140" s="1">
        <v>4</v>
      </c>
      <c r="BE140" s="1">
        <v>34</v>
      </c>
      <c r="BF140" s="1">
        <v>11</v>
      </c>
      <c r="BG140" s="1">
        <v>57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>
      <c r="A141" s="1">
        <v>70066</v>
      </c>
      <c r="B141" s="1" t="s">
        <v>228</v>
      </c>
      <c r="C141" s="1">
        <v>25</v>
      </c>
      <c r="D141" s="1">
        <v>285</v>
      </c>
      <c r="E141" s="1" t="s">
        <v>64</v>
      </c>
      <c r="F141" s="1">
        <v>35</v>
      </c>
      <c r="G141" s="1" t="s">
        <v>76</v>
      </c>
      <c r="H141" s="1">
        <v>42.86</v>
      </c>
      <c r="I141" s="3">
        <v>1071.5</v>
      </c>
      <c r="J141" s="10">
        <f t="shared" si="2"/>
        <v>3214.5</v>
      </c>
      <c r="K141" s="11">
        <f t="shared" si="3"/>
        <v>3</v>
      </c>
      <c r="L141" s="1">
        <v>0.08</v>
      </c>
      <c r="M141" s="1">
        <v>0</v>
      </c>
      <c r="N141" s="5">
        <v>3</v>
      </c>
      <c r="O141" s="1">
        <v>4.8</v>
      </c>
      <c r="P141" s="1">
        <v>5.52</v>
      </c>
      <c r="Q141" s="5">
        <v>0</v>
      </c>
      <c r="R141" s="1"/>
      <c r="S141" s="1">
        <v>2.36</v>
      </c>
      <c r="T141" s="1">
        <v>1</v>
      </c>
      <c r="U141" s="16">
        <f t="shared" si="40"/>
        <v>0</v>
      </c>
      <c r="V141" s="1">
        <v>0</v>
      </c>
      <c r="W141" s="14">
        <v>7757.66</v>
      </c>
      <c r="X141" s="2">
        <v>5914.68</v>
      </c>
      <c r="Y141" s="1">
        <v>0</v>
      </c>
      <c r="Z141" s="1">
        <v>0</v>
      </c>
      <c r="AA141" s="1">
        <v>0</v>
      </c>
      <c r="AB141" s="1">
        <v>4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89</v>
      </c>
      <c r="AV141" s="1">
        <v>54</v>
      </c>
      <c r="AW141" s="1">
        <v>100</v>
      </c>
      <c r="AX141" s="1">
        <v>2</v>
      </c>
      <c r="AY141" s="1">
        <v>4</v>
      </c>
      <c r="AZ141" s="1">
        <v>0</v>
      </c>
      <c r="BA141" s="1">
        <v>0</v>
      </c>
      <c r="BB141" s="1">
        <v>38</v>
      </c>
      <c r="BC141" s="1">
        <v>0</v>
      </c>
      <c r="BD141" s="1">
        <v>0</v>
      </c>
      <c r="BE141" s="1">
        <v>55</v>
      </c>
      <c r="BF141" s="1">
        <v>8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s="1">
        <v>70064</v>
      </c>
      <c r="B142" s="1" t="s">
        <v>193</v>
      </c>
      <c r="C142" s="1">
        <v>24</v>
      </c>
      <c r="D142" s="1">
        <v>285</v>
      </c>
      <c r="E142" s="1" t="s">
        <v>64</v>
      </c>
      <c r="F142" s="1">
        <v>570</v>
      </c>
      <c r="G142" s="1" t="s">
        <v>72</v>
      </c>
      <c r="H142" s="1">
        <v>34.97</v>
      </c>
      <c r="I142" s="3">
        <v>839.28</v>
      </c>
      <c r="J142" s="10">
        <f t="shared" si="2"/>
        <v>0</v>
      </c>
      <c r="K142" s="11">
        <f t="shared" si="3"/>
        <v>0</v>
      </c>
      <c r="L142" s="1">
        <v>1.06</v>
      </c>
      <c r="M142" s="1">
        <v>9.4600000000000009</v>
      </c>
      <c r="N142" s="16">
        <f>MAX(0,(TRUNC((L142*0.75)-M142)))</f>
        <v>0</v>
      </c>
      <c r="O142" s="1">
        <v>4.2699999999999996</v>
      </c>
      <c r="P142" s="1">
        <v>8.6199999999999992</v>
      </c>
      <c r="Q142" s="5">
        <v>0</v>
      </c>
      <c r="R142" s="1"/>
      <c r="S142" s="1">
        <v>3.9</v>
      </c>
      <c r="T142" s="1">
        <v>14.17</v>
      </c>
      <c r="U142" s="16">
        <f t="shared" si="40"/>
        <v>0</v>
      </c>
      <c r="V142" s="1">
        <v>0</v>
      </c>
      <c r="W142" s="14">
        <v>7745.86</v>
      </c>
      <c r="X142" s="2">
        <v>27066.78</v>
      </c>
      <c r="Y142" s="1">
        <v>7</v>
      </c>
      <c r="Z142" s="1">
        <v>6</v>
      </c>
      <c r="AA142" s="1">
        <v>13</v>
      </c>
      <c r="AB142" s="1">
        <v>5</v>
      </c>
      <c r="AC142" s="1">
        <v>227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38</v>
      </c>
      <c r="AT142" s="1">
        <v>64</v>
      </c>
      <c r="AU142" s="1">
        <v>21</v>
      </c>
      <c r="AV142" s="1">
        <v>14</v>
      </c>
      <c r="AW142" s="1">
        <v>185</v>
      </c>
      <c r="AX142" s="1">
        <v>0</v>
      </c>
      <c r="AY142" s="1">
        <v>5</v>
      </c>
      <c r="AZ142" s="1">
        <v>2</v>
      </c>
      <c r="BA142" s="1">
        <v>0</v>
      </c>
      <c r="BB142" s="1">
        <v>22</v>
      </c>
      <c r="BC142" s="1">
        <v>19</v>
      </c>
      <c r="BD142" s="1">
        <v>62</v>
      </c>
      <c r="BE142" s="1">
        <v>41</v>
      </c>
      <c r="BF142" s="1">
        <v>5</v>
      </c>
      <c r="BG142" s="1">
        <v>340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>
      <c r="A143" s="1">
        <v>70166</v>
      </c>
      <c r="B143" s="1" t="s">
        <v>201</v>
      </c>
      <c r="C143" s="1">
        <v>24</v>
      </c>
      <c r="D143" s="1">
        <v>285</v>
      </c>
      <c r="E143" s="1" t="s">
        <v>64</v>
      </c>
      <c r="F143" s="1">
        <v>570</v>
      </c>
      <c r="G143" s="1" t="s">
        <v>72</v>
      </c>
      <c r="H143" s="1">
        <v>40.15</v>
      </c>
      <c r="I143" s="3">
        <v>963.6</v>
      </c>
      <c r="J143" s="10">
        <f t="shared" si="2"/>
        <v>2890.8</v>
      </c>
      <c r="K143" s="11">
        <f t="shared" si="3"/>
        <v>3</v>
      </c>
      <c r="L143" s="1">
        <v>0.4</v>
      </c>
      <c r="M143" s="1">
        <v>0</v>
      </c>
      <c r="N143" s="26">
        <v>3</v>
      </c>
      <c r="O143" s="1">
        <v>7.52</v>
      </c>
      <c r="P143" s="1">
        <v>6.42</v>
      </c>
      <c r="Q143" s="5">
        <v>0</v>
      </c>
      <c r="R143" s="1"/>
      <c r="S143" s="1">
        <v>0</v>
      </c>
      <c r="T143" s="1">
        <v>0</v>
      </c>
      <c r="U143" s="16">
        <f t="shared" si="40"/>
        <v>0</v>
      </c>
      <c r="V143" s="1">
        <v>0</v>
      </c>
      <c r="W143" s="14">
        <v>7628.5</v>
      </c>
      <c r="X143" s="2">
        <v>6183.1</v>
      </c>
      <c r="Y143" s="1">
        <v>0</v>
      </c>
      <c r="Z143" s="1">
        <v>0</v>
      </c>
      <c r="AA143" s="1">
        <v>6</v>
      </c>
      <c r="AB143" s="1">
        <v>7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6</v>
      </c>
      <c r="AT143" s="1">
        <v>0</v>
      </c>
      <c r="AU143" s="1">
        <v>131</v>
      </c>
      <c r="AV143" s="1">
        <v>63</v>
      </c>
      <c r="AW143" s="1">
        <v>114</v>
      </c>
      <c r="AX143" s="1">
        <v>3</v>
      </c>
      <c r="AY143" s="1">
        <v>8</v>
      </c>
      <c r="AZ143" s="1">
        <v>4</v>
      </c>
      <c r="BA143" s="1">
        <v>2</v>
      </c>
      <c r="BB143" s="1">
        <v>40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s="1">
        <v>70184</v>
      </c>
      <c r="B144" s="1" t="s">
        <v>229</v>
      </c>
      <c r="C144" s="1">
        <v>20</v>
      </c>
      <c r="D144" s="1">
        <v>285</v>
      </c>
      <c r="E144" s="1" t="s">
        <v>64</v>
      </c>
      <c r="F144" s="1">
        <v>573</v>
      </c>
      <c r="G144" s="1" t="s">
        <v>87</v>
      </c>
      <c r="H144" s="1">
        <v>38.04</v>
      </c>
      <c r="I144" s="3">
        <v>760.8</v>
      </c>
      <c r="J144" s="10">
        <f t="shared" si="2"/>
        <v>3043.2</v>
      </c>
      <c r="K144" s="11">
        <f t="shared" si="3"/>
        <v>4</v>
      </c>
      <c r="L144" s="1">
        <v>0.3</v>
      </c>
      <c r="M144" s="1">
        <v>0</v>
      </c>
      <c r="N144" s="5">
        <v>3</v>
      </c>
      <c r="O144" s="1">
        <v>7.38</v>
      </c>
      <c r="P144" s="1">
        <v>2.85</v>
      </c>
      <c r="Q144" s="5">
        <v>0</v>
      </c>
      <c r="R144" s="1"/>
      <c r="S144" s="1">
        <v>2.35</v>
      </c>
      <c r="T144" s="1">
        <v>0</v>
      </c>
      <c r="U144" s="16">
        <f t="shared" si="40"/>
        <v>1</v>
      </c>
      <c r="V144" s="1">
        <v>0</v>
      </c>
      <c r="W144" s="14">
        <v>7627.02</v>
      </c>
      <c r="X144" s="2">
        <v>2168.2800000000002</v>
      </c>
      <c r="Y144" s="1">
        <v>0</v>
      </c>
      <c r="Z144" s="1">
        <v>10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119</v>
      </c>
      <c r="AV144" s="1">
        <v>42</v>
      </c>
      <c r="AW144" s="1">
        <v>40</v>
      </c>
      <c r="AX144" s="1">
        <v>5</v>
      </c>
      <c r="AY144" s="1">
        <v>5</v>
      </c>
      <c r="AZ144" s="1">
        <v>0</v>
      </c>
      <c r="BA144" s="1">
        <v>0</v>
      </c>
      <c r="BB144" s="1">
        <v>17</v>
      </c>
      <c r="BC144" s="1">
        <v>0</v>
      </c>
      <c r="BD144" s="1">
        <v>4</v>
      </c>
      <c r="BE144" s="1">
        <v>41</v>
      </c>
      <c r="BF144" s="1">
        <v>8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s="1">
        <v>70119</v>
      </c>
      <c r="B145" s="1" t="s">
        <v>264</v>
      </c>
      <c r="C145" s="1">
        <v>16</v>
      </c>
      <c r="D145" s="1">
        <v>285</v>
      </c>
      <c r="E145" s="1" t="s">
        <v>64</v>
      </c>
      <c r="F145" s="1">
        <v>573</v>
      </c>
      <c r="G145" s="1" t="s">
        <v>87</v>
      </c>
      <c r="H145" s="1">
        <v>61.95</v>
      </c>
      <c r="I145" s="3">
        <v>991.2</v>
      </c>
      <c r="J145" s="10">
        <f t="shared" si="2"/>
        <v>7929.6</v>
      </c>
      <c r="K145" s="11">
        <f t="shared" si="3"/>
        <v>8</v>
      </c>
      <c r="L145" s="1">
        <v>1.62</v>
      </c>
      <c r="M145" s="1">
        <v>0.5</v>
      </c>
      <c r="N145" s="5">
        <v>2</v>
      </c>
      <c r="O145" s="1">
        <v>4.59</v>
      </c>
      <c r="P145" s="1">
        <v>0</v>
      </c>
      <c r="Q145" s="5">
        <v>5</v>
      </c>
      <c r="R145" s="1"/>
      <c r="S145" s="1">
        <v>1.41</v>
      </c>
      <c r="T145" s="1">
        <v>0</v>
      </c>
      <c r="U145" s="16">
        <f t="shared" si="40"/>
        <v>1</v>
      </c>
      <c r="V145" s="1">
        <v>0</v>
      </c>
      <c r="W145" s="14">
        <v>7557.9</v>
      </c>
      <c r="X145" s="2">
        <v>495.6</v>
      </c>
      <c r="Y145" s="1">
        <v>5</v>
      </c>
      <c r="Z145" s="1">
        <v>17</v>
      </c>
      <c r="AA145" s="1">
        <v>0</v>
      </c>
      <c r="AB145" s="1">
        <v>25</v>
      </c>
      <c r="AC145" s="1">
        <v>8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57</v>
      </c>
      <c r="AV145" s="1">
        <v>22</v>
      </c>
      <c r="AW145" s="1">
        <v>0</v>
      </c>
      <c r="AX145" s="1">
        <v>0</v>
      </c>
      <c r="AY145" s="1">
        <v>1</v>
      </c>
      <c r="AZ145" s="1">
        <v>1</v>
      </c>
      <c r="BA145" s="1">
        <v>8</v>
      </c>
      <c r="BB145" s="1">
        <v>0</v>
      </c>
      <c r="BC145" s="1">
        <v>1</v>
      </c>
      <c r="BD145" s="1">
        <v>6</v>
      </c>
      <c r="BE145" s="1">
        <v>17</v>
      </c>
      <c r="BF145" s="1">
        <v>3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s="1">
        <v>70200</v>
      </c>
      <c r="B146" s="1" t="s">
        <v>176</v>
      </c>
      <c r="C146" s="1">
        <v>24</v>
      </c>
      <c r="D146" s="1">
        <v>285</v>
      </c>
      <c r="E146" s="1" t="s">
        <v>64</v>
      </c>
      <c r="F146" s="1">
        <v>565</v>
      </c>
      <c r="G146" s="1" t="s">
        <v>94</v>
      </c>
      <c r="H146" s="1">
        <v>34.74</v>
      </c>
      <c r="I146" s="3">
        <v>833.76</v>
      </c>
      <c r="J146" s="10">
        <f t="shared" si="2"/>
        <v>1667.52</v>
      </c>
      <c r="K146" s="11">
        <f t="shared" si="3"/>
        <v>2</v>
      </c>
      <c r="L146" s="1">
        <v>0.62</v>
      </c>
      <c r="M146" s="1">
        <v>0.08</v>
      </c>
      <c r="N146" s="20">
        <v>2</v>
      </c>
      <c r="O146" s="1">
        <v>8.1</v>
      </c>
      <c r="P146" s="1">
        <v>8.7100000000000009</v>
      </c>
      <c r="Q146" s="5">
        <v>0</v>
      </c>
      <c r="R146" s="1"/>
      <c r="S146" s="1">
        <v>0.25</v>
      </c>
      <c r="T146" s="1">
        <v>0.04</v>
      </c>
      <c r="U146" s="16">
        <f t="shared" si="40"/>
        <v>0</v>
      </c>
      <c r="V146" s="1">
        <v>0</v>
      </c>
      <c r="W146" s="14">
        <v>7486.47</v>
      </c>
      <c r="X146" s="2">
        <v>7364.88</v>
      </c>
      <c r="Y146" s="1">
        <v>4</v>
      </c>
      <c r="Z146" s="1">
        <v>13</v>
      </c>
      <c r="AA146" s="1">
        <v>0</v>
      </c>
      <c r="AB146" s="1">
        <v>9</v>
      </c>
      <c r="AC146" s="1">
        <v>2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36</v>
      </c>
      <c r="AT146" s="1">
        <v>80</v>
      </c>
      <c r="AU146" s="1">
        <v>63</v>
      </c>
      <c r="AV146" s="1">
        <v>48</v>
      </c>
      <c r="AW146" s="1">
        <v>169</v>
      </c>
      <c r="AX146" s="1">
        <v>17</v>
      </c>
      <c r="AY146" s="1">
        <v>24</v>
      </c>
      <c r="AZ146" s="1">
        <v>0</v>
      </c>
      <c r="BA146" s="1">
        <v>5</v>
      </c>
      <c r="BB146" s="1">
        <v>40</v>
      </c>
      <c r="BC146" s="1">
        <v>0</v>
      </c>
      <c r="BD146" s="1">
        <v>0</v>
      </c>
      <c r="BE146" s="1">
        <v>5</v>
      </c>
      <c r="BF146" s="1">
        <v>2</v>
      </c>
      <c r="BG146" s="1">
        <v>1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s="1">
        <v>70407</v>
      </c>
      <c r="B147" s="1" t="s">
        <v>220</v>
      </c>
      <c r="C147" s="1">
        <v>20</v>
      </c>
      <c r="D147" s="1">
        <v>285</v>
      </c>
      <c r="E147" s="1" t="s">
        <v>64</v>
      </c>
      <c r="F147" s="1">
        <v>557</v>
      </c>
      <c r="G147" s="1" t="s">
        <v>69</v>
      </c>
      <c r="H147" s="1">
        <v>71.849999999999994</v>
      </c>
      <c r="I147" s="3">
        <v>1437</v>
      </c>
      <c r="J147" s="10">
        <f t="shared" si="2"/>
        <v>4311</v>
      </c>
      <c r="K147" s="11">
        <f t="shared" si="3"/>
        <v>3</v>
      </c>
      <c r="L147" s="1">
        <v>0.88</v>
      </c>
      <c r="M147" s="1">
        <v>0</v>
      </c>
      <c r="N147" s="5">
        <v>3</v>
      </c>
      <c r="O147" s="1">
        <v>3.08</v>
      </c>
      <c r="P147" s="1">
        <v>1.5</v>
      </c>
      <c r="Q147" s="5">
        <v>0</v>
      </c>
      <c r="R147" s="1"/>
      <c r="S147" s="1">
        <v>0.8</v>
      </c>
      <c r="T147" s="1">
        <v>2.15</v>
      </c>
      <c r="U147" s="16">
        <f t="shared" si="40"/>
        <v>0</v>
      </c>
      <c r="V147" s="1">
        <v>0</v>
      </c>
      <c r="W147" s="14">
        <v>6825.75</v>
      </c>
      <c r="X147" s="2">
        <v>5245.05</v>
      </c>
      <c r="Y147" s="1">
        <v>13</v>
      </c>
      <c r="Z147" s="1">
        <v>9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15</v>
      </c>
      <c r="AT147" s="1">
        <v>24</v>
      </c>
      <c r="AU147" s="1">
        <v>24</v>
      </c>
      <c r="AV147" s="1">
        <v>14</v>
      </c>
      <c r="AW147" s="1">
        <v>30</v>
      </c>
      <c r="AX147" s="1">
        <v>0</v>
      </c>
      <c r="AY147" s="1">
        <v>0</v>
      </c>
      <c r="AZ147" s="1">
        <v>3</v>
      </c>
      <c r="BA147" s="1">
        <v>1</v>
      </c>
      <c r="BB147" s="1">
        <v>0</v>
      </c>
      <c r="BC147" s="1">
        <v>8</v>
      </c>
      <c r="BD147" s="1">
        <v>16</v>
      </c>
      <c r="BE147" s="1">
        <v>0</v>
      </c>
      <c r="BF147" s="1">
        <v>0</v>
      </c>
      <c r="BG147" s="1">
        <v>43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s="1">
        <v>70000</v>
      </c>
      <c r="B148" s="1" t="s">
        <v>140</v>
      </c>
      <c r="C148" s="1">
        <v>9</v>
      </c>
      <c r="D148" s="1">
        <v>285</v>
      </c>
      <c r="E148" s="1" t="s">
        <v>64</v>
      </c>
      <c r="F148" s="1">
        <v>991</v>
      </c>
      <c r="G148" s="1" t="s">
        <v>141</v>
      </c>
      <c r="H148" s="1">
        <v>109.71</v>
      </c>
      <c r="I148" s="3">
        <v>987.39</v>
      </c>
      <c r="J148" s="10">
        <f t="shared" si="2"/>
        <v>0</v>
      </c>
      <c r="K148" s="11">
        <f t="shared" si="3"/>
        <v>0</v>
      </c>
      <c r="L148" s="1">
        <v>3.78</v>
      </c>
      <c r="M148" s="1">
        <v>3</v>
      </c>
      <c r="N148" s="5">
        <v>0</v>
      </c>
      <c r="O148" s="1">
        <v>1.44</v>
      </c>
      <c r="P148" s="1">
        <v>5.56</v>
      </c>
      <c r="Q148" s="5">
        <v>0</v>
      </c>
      <c r="R148" s="1"/>
      <c r="S148" s="1">
        <v>1.67</v>
      </c>
      <c r="T148" s="1">
        <v>3.56</v>
      </c>
      <c r="U148" s="16">
        <f t="shared" si="40"/>
        <v>0</v>
      </c>
      <c r="V148" s="1">
        <v>0</v>
      </c>
      <c r="W148" s="14">
        <v>6802.02</v>
      </c>
      <c r="X148" s="2">
        <v>11958.39</v>
      </c>
      <c r="Y148" s="1">
        <v>4</v>
      </c>
      <c r="Z148" s="1">
        <v>20</v>
      </c>
      <c r="AA148" s="1">
        <v>17</v>
      </c>
      <c r="AB148" s="1">
        <v>6</v>
      </c>
      <c r="AC148" s="1">
        <v>27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2</v>
      </c>
      <c r="AT148" s="1">
        <v>11</v>
      </c>
      <c r="AU148" s="1">
        <v>0</v>
      </c>
      <c r="AV148" s="1">
        <v>3</v>
      </c>
      <c r="AW148" s="1">
        <v>50</v>
      </c>
      <c r="AX148" s="1">
        <v>0</v>
      </c>
      <c r="AY148" s="1">
        <v>0</v>
      </c>
      <c r="AZ148" s="1">
        <v>2</v>
      </c>
      <c r="BA148" s="1">
        <v>4</v>
      </c>
      <c r="BB148" s="1">
        <v>0</v>
      </c>
      <c r="BC148" s="1">
        <v>2</v>
      </c>
      <c r="BD148" s="1">
        <v>7</v>
      </c>
      <c r="BE148" s="1">
        <v>5</v>
      </c>
      <c r="BF148" s="1">
        <v>9</v>
      </c>
      <c r="BG148" s="1">
        <v>32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>
      <c r="A149" s="1">
        <v>70969</v>
      </c>
      <c r="B149" s="1" t="s">
        <v>277</v>
      </c>
      <c r="C149" s="1">
        <v>12</v>
      </c>
      <c r="D149" s="1">
        <v>285</v>
      </c>
      <c r="E149" s="1" t="s">
        <v>64</v>
      </c>
      <c r="F149" s="1">
        <v>567</v>
      </c>
      <c r="G149" s="1" t="s">
        <v>74</v>
      </c>
      <c r="H149" s="1">
        <v>64.44</v>
      </c>
      <c r="I149" s="3">
        <v>773.28</v>
      </c>
      <c r="J149" s="10">
        <f t="shared" si="2"/>
        <v>0</v>
      </c>
      <c r="K149" s="11">
        <f t="shared" si="3"/>
        <v>0</v>
      </c>
      <c r="L149" s="1">
        <v>5.04</v>
      </c>
      <c r="M149" s="1">
        <v>3.17</v>
      </c>
      <c r="N149" s="16">
        <f t="shared" ref="N149:N150" si="42">MAX(0,(TRUNC((L149*0.75)-M149)))</f>
        <v>0</v>
      </c>
      <c r="O149" s="1">
        <v>1.54</v>
      </c>
      <c r="P149" s="1">
        <v>2.08</v>
      </c>
      <c r="Q149" s="5">
        <v>0</v>
      </c>
      <c r="R149" s="1"/>
      <c r="S149" s="1">
        <v>2.17</v>
      </c>
      <c r="T149" s="1">
        <v>2.58</v>
      </c>
      <c r="U149" s="16">
        <f t="shared" si="40"/>
        <v>0</v>
      </c>
      <c r="V149" s="1">
        <v>0</v>
      </c>
      <c r="W149" s="14">
        <v>6766.2</v>
      </c>
      <c r="X149" s="2">
        <v>6057.36</v>
      </c>
      <c r="Y149" s="1">
        <v>16</v>
      </c>
      <c r="Z149" s="1">
        <v>13</v>
      </c>
      <c r="AA149" s="1">
        <v>23</v>
      </c>
      <c r="AB149" s="1">
        <v>30</v>
      </c>
      <c r="AC149" s="1">
        <v>38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3</v>
      </c>
      <c r="AT149" s="1">
        <v>2</v>
      </c>
      <c r="AU149" s="1">
        <v>6</v>
      </c>
      <c r="AV149" s="1">
        <v>7</v>
      </c>
      <c r="AW149" s="1">
        <v>9</v>
      </c>
      <c r="AX149" s="1">
        <v>4</v>
      </c>
      <c r="AY149" s="1">
        <v>2</v>
      </c>
      <c r="AZ149" s="1">
        <v>0</v>
      </c>
      <c r="BA149" s="1">
        <v>0</v>
      </c>
      <c r="BB149" s="1">
        <v>16</v>
      </c>
      <c r="BC149" s="1">
        <v>12</v>
      </c>
      <c r="BD149" s="1">
        <v>7</v>
      </c>
      <c r="BE149" s="1">
        <v>5</v>
      </c>
      <c r="BF149" s="1">
        <v>11</v>
      </c>
      <c r="BG149" s="1">
        <v>31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s="1">
        <v>70984</v>
      </c>
      <c r="B150" s="1" t="s">
        <v>149</v>
      </c>
      <c r="C150" s="1">
        <v>5</v>
      </c>
      <c r="D150" s="1">
        <v>285</v>
      </c>
      <c r="E150" s="1" t="s">
        <v>64</v>
      </c>
      <c r="F150" s="1">
        <v>573</v>
      </c>
      <c r="G150" s="1" t="s">
        <v>87</v>
      </c>
      <c r="H150" s="1">
        <v>171.09</v>
      </c>
      <c r="I150" s="3">
        <v>855.45</v>
      </c>
      <c r="J150" s="10">
        <f t="shared" si="2"/>
        <v>0</v>
      </c>
      <c r="K150" s="11">
        <f t="shared" si="3"/>
        <v>0</v>
      </c>
      <c r="L150" s="1">
        <v>0.8</v>
      </c>
      <c r="M150" s="1">
        <v>2</v>
      </c>
      <c r="N150" s="16">
        <f t="shared" si="42"/>
        <v>0</v>
      </c>
      <c r="O150" s="1">
        <v>6.1</v>
      </c>
      <c r="P150" s="1">
        <v>5.6</v>
      </c>
      <c r="Q150" s="5">
        <v>0</v>
      </c>
      <c r="R150" s="1"/>
      <c r="S150" s="1">
        <v>0.8</v>
      </c>
      <c r="T150" s="1">
        <v>2</v>
      </c>
      <c r="U150" s="16">
        <f t="shared" si="40"/>
        <v>0</v>
      </c>
      <c r="V150" s="1">
        <v>0</v>
      </c>
      <c r="W150" s="14">
        <v>6586.96</v>
      </c>
      <c r="X150" s="2">
        <v>8212.32</v>
      </c>
      <c r="Y150" s="1">
        <v>3</v>
      </c>
      <c r="Z150" s="1">
        <v>2</v>
      </c>
      <c r="AA150" s="1">
        <v>0</v>
      </c>
      <c r="AB150" s="1">
        <v>0</v>
      </c>
      <c r="AC150" s="1">
        <v>10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9</v>
      </c>
      <c r="AT150" s="1">
        <v>26</v>
      </c>
      <c r="AU150" s="1">
        <v>6</v>
      </c>
      <c r="AV150" s="1">
        <v>3</v>
      </c>
      <c r="AW150" s="1">
        <v>25</v>
      </c>
      <c r="AX150" s="1">
        <v>0</v>
      </c>
      <c r="AY150" s="1">
        <v>0</v>
      </c>
      <c r="AZ150" s="1">
        <v>1</v>
      </c>
      <c r="BA150" s="1">
        <v>0</v>
      </c>
      <c r="BB150" s="1">
        <v>3</v>
      </c>
      <c r="BC150" s="1">
        <v>1</v>
      </c>
      <c r="BD150" s="1">
        <v>6</v>
      </c>
      <c r="BE150" s="1">
        <v>0</v>
      </c>
      <c r="BF150" s="1">
        <v>0</v>
      </c>
      <c r="BG150" s="1">
        <v>10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s="1">
        <v>70153</v>
      </c>
      <c r="B151" s="1" t="s">
        <v>186</v>
      </c>
      <c r="C151" s="1">
        <v>24</v>
      </c>
      <c r="D151" s="1">
        <v>285</v>
      </c>
      <c r="E151" s="1" t="s">
        <v>64</v>
      </c>
      <c r="F151" s="1">
        <v>974</v>
      </c>
      <c r="G151" s="1" t="s">
        <v>110</v>
      </c>
      <c r="H151" s="1">
        <v>44.36</v>
      </c>
      <c r="I151" s="3">
        <v>1064.6400000000001</v>
      </c>
      <c r="J151" s="10">
        <f t="shared" si="2"/>
        <v>2129.2800000000002</v>
      </c>
      <c r="K151" s="11">
        <f t="shared" si="3"/>
        <v>2</v>
      </c>
      <c r="L151" s="1">
        <v>0.96</v>
      </c>
      <c r="M151" s="1">
        <v>0.21</v>
      </c>
      <c r="N151" s="35">
        <v>2</v>
      </c>
      <c r="O151" s="1">
        <v>3.58</v>
      </c>
      <c r="P151" s="1">
        <v>2.96</v>
      </c>
      <c r="Q151" s="5">
        <v>0</v>
      </c>
      <c r="R151" s="1"/>
      <c r="S151" s="1">
        <v>1.33</v>
      </c>
      <c r="T151" s="1">
        <v>1.46</v>
      </c>
      <c r="U151" s="16">
        <f t="shared" si="40"/>
        <v>0</v>
      </c>
      <c r="V151" s="1">
        <v>0</v>
      </c>
      <c r="W151" s="14">
        <v>6254.76</v>
      </c>
      <c r="X151" s="2">
        <v>4923.96</v>
      </c>
      <c r="Y151" s="1">
        <v>2</v>
      </c>
      <c r="Z151" s="1">
        <v>9</v>
      </c>
      <c r="AA151" s="1">
        <v>16</v>
      </c>
      <c r="AB151" s="1">
        <v>1</v>
      </c>
      <c r="AC151" s="1">
        <v>5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38</v>
      </c>
      <c r="AT151" s="1">
        <v>9</v>
      </c>
      <c r="AU151" s="1">
        <v>38</v>
      </c>
      <c r="AV151" s="1">
        <v>3</v>
      </c>
      <c r="AW151" s="1">
        <v>45</v>
      </c>
      <c r="AX151" s="1">
        <v>1</v>
      </c>
      <c r="AY151" s="1">
        <v>0</v>
      </c>
      <c r="AZ151" s="1">
        <v>2</v>
      </c>
      <c r="BA151" s="1">
        <v>2</v>
      </c>
      <c r="BB151" s="1">
        <v>26</v>
      </c>
      <c r="BC151" s="1">
        <v>16</v>
      </c>
      <c r="BD151" s="1">
        <v>5</v>
      </c>
      <c r="BE151" s="1">
        <v>9</v>
      </c>
      <c r="BF151" s="1">
        <v>9</v>
      </c>
      <c r="BG151" s="1">
        <v>35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>
      <c r="A152" s="1">
        <v>70975</v>
      </c>
      <c r="B152" s="1" t="s">
        <v>256</v>
      </c>
      <c r="C152" s="1">
        <v>20</v>
      </c>
      <c r="D152" s="1">
        <v>285</v>
      </c>
      <c r="E152" s="1" t="s">
        <v>64</v>
      </c>
      <c r="F152" s="1">
        <v>974</v>
      </c>
      <c r="G152" s="1" t="s">
        <v>110</v>
      </c>
      <c r="H152" s="1">
        <v>40.81</v>
      </c>
      <c r="I152" s="3">
        <v>816.2</v>
      </c>
      <c r="J152" s="10">
        <f t="shared" si="2"/>
        <v>2448.6000000000004</v>
      </c>
      <c r="K152" s="11">
        <f t="shared" si="3"/>
        <v>3</v>
      </c>
      <c r="L152" s="1">
        <v>0</v>
      </c>
      <c r="M152" s="1">
        <v>0</v>
      </c>
      <c r="N152" s="35">
        <v>3</v>
      </c>
      <c r="O152" s="1">
        <v>6.85</v>
      </c>
      <c r="P152" s="1">
        <v>7.65</v>
      </c>
      <c r="Q152" s="5">
        <v>0</v>
      </c>
      <c r="R152" s="1"/>
      <c r="S152" s="1">
        <v>0.78</v>
      </c>
      <c r="T152" s="1">
        <v>0.25</v>
      </c>
      <c r="U152" s="16">
        <f t="shared" si="40"/>
        <v>0</v>
      </c>
      <c r="V152" s="1">
        <v>0</v>
      </c>
      <c r="W152" s="14">
        <v>6223.52</v>
      </c>
      <c r="X152" s="2">
        <v>6447.98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80</v>
      </c>
      <c r="AT152" s="1">
        <v>50</v>
      </c>
      <c r="AU152" s="1">
        <v>25</v>
      </c>
      <c r="AV152" s="1">
        <v>11</v>
      </c>
      <c r="AW152" s="1">
        <v>102</v>
      </c>
      <c r="AX152" s="1">
        <v>0</v>
      </c>
      <c r="AY152" s="1">
        <v>1</v>
      </c>
      <c r="AZ152" s="1">
        <v>0</v>
      </c>
      <c r="BA152" s="1">
        <v>2</v>
      </c>
      <c r="BB152" s="1">
        <v>51</v>
      </c>
      <c r="BC152" s="1">
        <v>0</v>
      </c>
      <c r="BD152" s="1">
        <v>6</v>
      </c>
      <c r="BE152" s="1">
        <v>11</v>
      </c>
      <c r="BF152" s="1">
        <v>3</v>
      </c>
      <c r="BG152" s="1">
        <v>5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>
      <c r="A153" s="1">
        <v>70030</v>
      </c>
      <c r="B153" s="1" t="s">
        <v>280</v>
      </c>
      <c r="C153" s="1">
        <v>20</v>
      </c>
      <c r="D153" s="1">
        <v>285</v>
      </c>
      <c r="E153" s="1" t="s">
        <v>64</v>
      </c>
      <c r="F153" s="1">
        <v>558</v>
      </c>
      <c r="G153" s="1" t="s">
        <v>67</v>
      </c>
      <c r="H153" s="1">
        <v>86.35</v>
      </c>
      <c r="I153" s="3">
        <v>1727</v>
      </c>
      <c r="J153" s="10">
        <f t="shared" si="2"/>
        <v>0</v>
      </c>
      <c r="K153" s="11">
        <f t="shared" si="3"/>
        <v>0</v>
      </c>
      <c r="L153" s="1">
        <v>1.38</v>
      </c>
      <c r="M153" s="1">
        <v>1.85</v>
      </c>
      <c r="N153" s="16">
        <f>MAX(0,(TRUNC((L153*0.75)-M153)))</f>
        <v>0</v>
      </c>
      <c r="O153" s="1">
        <v>2.15</v>
      </c>
      <c r="P153" s="1">
        <v>5</v>
      </c>
      <c r="Q153" s="5">
        <v>0</v>
      </c>
      <c r="R153" s="1"/>
      <c r="S153" s="1">
        <v>0</v>
      </c>
      <c r="T153" s="1">
        <v>0</v>
      </c>
      <c r="U153" s="16">
        <f t="shared" si="40"/>
        <v>0</v>
      </c>
      <c r="V153" s="1">
        <v>0</v>
      </c>
      <c r="W153" s="14">
        <v>6087.68</v>
      </c>
      <c r="X153" s="2">
        <v>11829.95</v>
      </c>
      <c r="Y153" s="1">
        <v>2</v>
      </c>
      <c r="Z153" s="1">
        <v>5</v>
      </c>
      <c r="AA153" s="1">
        <v>13</v>
      </c>
      <c r="AB153" s="1">
        <v>20</v>
      </c>
      <c r="AC153" s="1">
        <v>37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28</v>
      </c>
      <c r="AV153" s="1">
        <v>30</v>
      </c>
      <c r="AW153" s="1">
        <v>100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>
      <c r="A154" s="1">
        <v>70123</v>
      </c>
      <c r="B154" s="1" t="s">
        <v>169</v>
      </c>
      <c r="C154" s="1">
        <v>6</v>
      </c>
      <c r="D154" s="1">
        <v>285</v>
      </c>
      <c r="E154" s="1" t="s">
        <v>64</v>
      </c>
      <c r="F154" s="1">
        <v>285</v>
      </c>
      <c r="G154" s="1" t="s">
        <v>64</v>
      </c>
      <c r="H154" s="1">
        <v>157.97</v>
      </c>
      <c r="I154" s="3">
        <v>947.82</v>
      </c>
      <c r="J154" s="10">
        <f t="shared" si="2"/>
        <v>0</v>
      </c>
      <c r="K154" s="11">
        <f t="shared" si="3"/>
        <v>0</v>
      </c>
      <c r="L154" s="1">
        <v>1.83</v>
      </c>
      <c r="M154" s="1">
        <v>0</v>
      </c>
      <c r="N154" s="5">
        <v>0</v>
      </c>
      <c r="O154" s="1">
        <v>2.58</v>
      </c>
      <c r="P154" s="1">
        <v>3</v>
      </c>
      <c r="Q154" s="5">
        <v>0</v>
      </c>
      <c r="R154" s="1"/>
      <c r="S154" s="1">
        <v>2</v>
      </c>
      <c r="T154" s="1">
        <v>1.5</v>
      </c>
      <c r="U154" s="16">
        <f t="shared" si="40"/>
        <v>0</v>
      </c>
      <c r="V154" s="1">
        <v>0</v>
      </c>
      <c r="W154" s="14">
        <v>6081.84</v>
      </c>
      <c r="X154" s="2">
        <v>4265.1899999999996</v>
      </c>
      <c r="Y154" s="1">
        <v>0</v>
      </c>
      <c r="Z154" s="1">
        <v>0</v>
      </c>
      <c r="AA154" s="1">
        <v>6</v>
      </c>
      <c r="AB154" s="1">
        <v>10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9</v>
      </c>
      <c r="AT154" s="1">
        <v>13</v>
      </c>
      <c r="AU154" s="1">
        <v>0</v>
      </c>
      <c r="AV154" s="1">
        <v>0</v>
      </c>
      <c r="AW154" s="1">
        <v>18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8</v>
      </c>
      <c r="BD154" s="1">
        <v>8</v>
      </c>
      <c r="BE154" s="1">
        <v>0</v>
      </c>
      <c r="BF154" s="1">
        <v>0</v>
      </c>
      <c r="BG154" s="1">
        <v>9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s="1">
        <v>70981</v>
      </c>
      <c r="B155" s="1" t="s">
        <v>294</v>
      </c>
      <c r="C155" s="1">
        <v>15</v>
      </c>
      <c r="D155" s="1">
        <v>285</v>
      </c>
      <c r="E155" s="1" t="s">
        <v>64</v>
      </c>
      <c r="F155" s="1">
        <v>562</v>
      </c>
      <c r="G155" s="1" t="s">
        <v>65</v>
      </c>
      <c r="H155" s="1">
        <v>28.82</v>
      </c>
      <c r="I155" s="3">
        <v>432.3</v>
      </c>
      <c r="J155" s="10">
        <f t="shared" si="2"/>
        <v>2161.5</v>
      </c>
      <c r="K155" s="11">
        <f t="shared" si="3"/>
        <v>5</v>
      </c>
      <c r="L155" s="1">
        <v>1.2</v>
      </c>
      <c r="M155" s="1">
        <v>2.8</v>
      </c>
      <c r="N155" s="16">
        <f>MAX(0,(TRUNC((L155*0.75)-M155)))</f>
        <v>0</v>
      </c>
      <c r="O155" s="1">
        <v>8.67</v>
      </c>
      <c r="P155" s="1">
        <v>2.93</v>
      </c>
      <c r="Q155" s="5">
        <v>3</v>
      </c>
      <c r="R155" s="1"/>
      <c r="S155" s="1">
        <v>4.17</v>
      </c>
      <c r="T155" s="1">
        <v>0.2</v>
      </c>
      <c r="U155" s="16">
        <f t="shared" si="40"/>
        <v>2</v>
      </c>
      <c r="V155" s="1">
        <v>0</v>
      </c>
      <c r="W155" s="14">
        <v>6066.61</v>
      </c>
      <c r="X155" s="2">
        <v>2564.98</v>
      </c>
      <c r="Y155" s="1">
        <v>1</v>
      </c>
      <c r="Z155" s="1">
        <v>2</v>
      </c>
      <c r="AA155" s="1">
        <v>13</v>
      </c>
      <c r="AB155" s="1">
        <v>6</v>
      </c>
      <c r="AC155" s="1">
        <v>42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31</v>
      </c>
      <c r="AT155" s="1">
        <v>0</v>
      </c>
      <c r="AU155" s="1">
        <v>73</v>
      </c>
      <c r="AV155" s="1">
        <v>28</v>
      </c>
      <c r="AW155" s="1">
        <v>29</v>
      </c>
      <c r="AX155" s="1">
        <v>0</v>
      </c>
      <c r="AY155" s="1">
        <v>0</v>
      </c>
      <c r="AZ155" s="1">
        <v>9</v>
      </c>
      <c r="BA155" s="1">
        <v>6</v>
      </c>
      <c r="BB155" s="1">
        <v>15</v>
      </c>
      <c r="BC155" s="1">
        <v>12</v>
      </c>
      <c r="BD155" s="1">
        <v>30</v>
      </c>
      <c r="BE155" s="1">
        <v>29</v>
      </c>
      <c r="BF155" s="1">
        <v>13</v>
      </c>
      <c r="BG155" s="1">
        <v>3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s="1">
        <v>70098</v>
      </c>
      <c r="B156" s="1" t="s">
        <v>278</v>
      </c>
      <c r="C156" s="1">
        <v>24</v>
      </c>
      <c r="D156" s="1">
        <v>285</v>
      </c>
      <c r="E156" s="1" t="s">
        <v>64</v>
      </c>
      <c r="F156" s="1">
        <v>558</v>
      </c>
      <c r="G156" s="1" t="s">
        <v>67</v>
      </c>
      <c r="H156" s="1">
        <v>51.47</v>
      </c>
      <c r="I156" s="3">
        <v>1235.28</v>
      </c>
      <c r="J156" s="10">
        <f t="shared" si="2"/>
        <v>6176.4</v>
      </c>
      <c r="K156" s="11">
        <f t="shared" si="3"/>
        <v>5</v>
      </c>
      <c r="L156" s="1">
        <v>0.6</v>
      </c>
      <c r="M156" s="1">
        <v>0</v>
      </c>
      <c r="N156" s="20">
        <v>5</v>
      </c>
      <c r="O156" s="1">
        <v>3.6</v>
      </c>
      <c r="P156" s="1">
        <v>5</v>
      </c>
      <c r="Q156" s="5">
        <v>0</v>
      </c>
      <c r="R156" s="1"/>
      <c r="S156" s="1">
        <v>0.65</v>
      </c>
      <c r="T156" s="1">
        <v>0</v>
      </c>
      <c r="U156" s="16">
        <f t="shared" si="40"/>
        <v>0</v>
      </c>
      <c r="V156" s="1">
        <v>0</v>
      </c>
      <c r="W156" s="14">
        <v>5996.26</v>
      </c>
      <c r="X156" s="2">
        <v>6176.4</v>
      </c>
      <c r="Y156" s="1">
        <v>0</v>
      </c>
      <c r="Z156" s="1">
        <v>2</v>
      </c>
      <c r="AA156" s="1">
        <v>1</v>
      </c>
      <c r="AB156" s="1">
        <v>25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55</v>
      </c>
      <c r="AV156" s="1">
        <v>63</v>
      </c>
      <c r="AW156" s="1">
        <v>120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1</v>
      </c>
      <c r="BF156" s="1">
        <v>29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>
      <c r="A157" s="1">
        <v>70139</v>
      </c>
      <c r="B157" s="1" t="s">
        <v>259</v>
      </c>
      <c r="C157" s="1">
        <v>15</v>
      </c>
      <c r="D157" s="1">
        <v>285</v>
      </c>
      <c r="E157" s="1" t="s">
        <v>64</v>
      </c>
      <c r="F157" s="1">
        <v>562</v>
      </c>
      <c r="G157" s="1" t="s">
        <v>65</v>
      </c>
      <c r="H157" s="1">
        <v>28.82</v>
      </c>
      <c r="I157" s="3">
        <v>432.3</v>
      </c>
      <c r="J157" s="10">
        <f t="shared" si="2"/>
        <v>864.6</v>
      </c>
      <c r="K157" s="11">
        <f t="shared" si="3"/>
        <v>2</v>
      </c>
      <c r="L157" s="1">
        <v>4.93</v>
      </c>
      <c r="M157" s="1">
        <v>1.4</v>
      </c>
      <c r="N157" s="25">
        <f t="shared" ref="N157:N159" si="43">MAX(0,(TRUNC((L157*0.75)-M157)))</f>
        <v>2</v>
      </c>
      <c r="O157" s="1">
        <v>6.37</v>
      </c>
      <c r="P157" s="1">
        <v>3.4</v>
      </c>
      <c r="Q157" s="5">
        <v>0</v>
      </c>
      <c r="R157" s="1"/>
      <c r="S157" s="1">
        <v>1.77</v>
      </c>
      <c r="T157" s="1">
        <v>1</v>
      </c>
      <c r="U157" s="16">
        <f t="shared" si="40"/>
        <v>0</v>
      </c>
      <c r="V157" s="1">
        <v>0</v>
      </c>
      <c r="W157" s="14">
        <v>5648.72</v>
      </c>
      <c r="X157" s="2">
        <v>2103.86</v>
      </c>
      <c r="Y157" s="1">
        <v>25</v>
      </c>
      <c r="Z157" s="1">
        <v>19</v>
      </c>
      <c r="AA157" s="1">
        <v>33</v>
      </c>
      <c r="AB157" s="1">
        <v>13</v>
      </c>
      <c r="AC157" s="1">
        <v>21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24</v>
      </c>
      <c r="AT157" s="1">
        <v>0</v>
      </c>
      <c r="AU157" s="1">
        <v>36</v>
      </c>
      <c r="AV157" s="1">
        <v>50</v>
      </c>
      <c r="AW157" s="1">
        <v>36</v>
      </c>
      <c r="AX157" s="1">
        <v>0</v>
      </c>
      <c r="AY157" s="1">
        <v>0</v>
      </c>
      <c r="AZ157" s="1">
        <v>9</v>
      </c>
      <c r="BA157" s="1">
        <v>3</v>
      </c>
      <c r="BB157" s="1">
        <v>15</v>
      </c>
      <c r="BC157" s="1">
        <v>0</v>
      </c>
      <c r="BD157" s="1">
        <v>0</v>
      </c>
      <c r="BE157" s="1">
        <v>22</v>
      </c>
      <c r="BF157" s="1">
        <v>9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s="1">
        <v>70060</v>
      </c>
      <c r="B158" s="1" t="s">
        <v>305</v>
      </c>
      <c r="C158" s="1">
        <v>1</v>
      </c>
      <c r="D158" s="1">
        <v>285</v>
      </c>
      <c r="E158" s="1" t="s">
        <v>64</v>
      </c>
      <c r="F158" s="1">
        <v>570</v>
      </c>
      <c r="G158" s="1" t="s">
        <v>72</v>
      </c>
      <c r="H158" s="1">
        <v>780.58</v>
      </c>
      <c r="I158" s="3">
        <v>780.58</v>
      </c>
      <c r="J158" s="10">
        <f t="shared" si="2"/>
        <v>0</v>
      </c>
      <c r="K158" s="11">
        <f t="shared" si="3"/>
        <v>0</v>
      </c>
      <c r="L158" s="1">
        <v>0</v>
      </c>
      <c r="M158" s="1">
        <v>8</v>
      </c>
      <c r="N158" s="16">
        <f t="shared" si="43"/>
        <v>0</v>
      </c>
      <c r="O158" s="1">
        <v>0</v>
      </c>
      <c r="P158" s="1">
        <v>0</v>
      </c>
      <c r="Q158" s="5">
        <v>0</v>
      </c>
      <c r="R158" s="1"/>
      <c r="S158" s="1">
        <v>7</v>
      </c>
      <c r="T158" s="1">
        <v>9</v>
      </c>
      <c r="U158" s="16">
        <f t="shared" si="40"/>
        <v>0</v>
      </c>
      <c r="V158" s="1">
        <v>0</v>
      </c>
      <c r="W158" s="14">
        <v>5464.06</v>
      </c>
      <c r="X158" s="2">
        <v>13269.86</v>
      </c>
      <c r="Y158" s="1">
        <v>0</v>
      </c>
      <c r="Z158" s="1">
        <v>0</v>
      </c>
      <c r="AA158" s="1">
        <v>0</v>
      </c>
      <c r="AB158" s="1">
        <v>0</v>
      </c>
      <c r="AC158" s="1">
        <v>8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2</v>
      </c>
      <c r="BD158" s="1">
        <v>4</v>
      </c>
      <c r="BE158" s="1">
        <v>2</v>
      </c>
      <c r="BF158" s="1">
        <v>2</v>
      </c>
      <c r="BG158" s="1">
        <v>9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>
      <c r="A159" s="1">
        <v>70361</v>
      </c>
      <c r="B159" s="1" t="s">
        <v>271</v>
      </c>
      <c r="C159" s="1">
        <v>15</v>
      </c>
      <c r="D159" s="1">
        <v>285</v>
      </c>
      <c r="E159" s="1" t="s">
        <v>64</v>
      </c>
      <c r="F159" s="1">
        <v>562</v>
      </c>
      <c r="G159" s="1" t="s">
        <v>65</v>
      </c>
      <c r="H159" s="1">
        <v>30.07</v>
      </c>
      <c r="I159" s="3">
        <v>451.05</v>
      </c>
      <c r="J159" s="10">
        <f t="shared" si="2"/>
        <v>1353.15</v>
      </c>
      <c r="K159" s="11">
        <f t="shared" si="3"/>
        <v>3</v>
      </c>
      <c r="L159" s="1">
        <v>2.23</v>
      </c>
      <c r="M159" s="1">
        <v>5.6</v>
      </c>
      <c r="N159" s="16">
        <f t="shared" si="43"/>
        <v>0</v>
      </c>
      <c r="O159" s="1">
        <v>7.87</v>
      </c>
      <c r="P159" s="1">
        <v>1.73</v>
      </c>
      <c r="Q159" s="5">
        <v>3</v>
      </c>
      <c r="R159" s="1"/>
      <c r="S159" s="1">
        <v>1.77</v>
      </c>
      <c r="T159" s="1">
        <v>1.27</v>
      </c>
      <c r="U159" s="16">
        <f t="shared" si="40"/>
        <v>0</v>
      </c>
      <c r="V159" s="1">
        <v>0</v>
      </c>
      <c r="W159" s="14">
        <v>5352.46</v>
      </c>
      <c r="X159" s="2">
        <v>3879.03</v>
      </c>
      <c r="Y159" s="1">
        <v>10</v>
      </c>
      <c r="Z159" s="1">
        <v>11</v>
      </c>
      <c r="AA159" s="1">
        <v>16</v>
      </c>
      <c r="AB159" s="1">
        <v>4</v>
      </c>
      <c r="AC159" s="1">
        <v>84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44</v>
      </c>
      <c r="AT159" s="1">
        <v>0</v>
      </c>
      <c r="AU159" s="1">
        <v>26</v>
      </c>
      <c r="AV159" s="1">
        <v>55</v>
      </c>
      <c r="AW159" s="1">
        <v>16</v>
      </c>
      <c r="AX159" s="1">
        <v>5</v>
      </c>
      <c r="AY159" s="1">
        <v>0</v>
      </c>
      <c r="AZ159" s="1">
        <v>12</v>
      </c>
      <c r="BA159" s="1">
        <v>7</v>
      </c>
      <c r="BB159" s="1">
        <v>10</v>
      </c>
      <c r="BC159" s="1">
        <v>7</v>
      </c>
      <c r="BD159" s="1">
        <v>0</v>
      </c>
      <c r="BE159" s="1">
        <v>14</v>
      </c>
      <c r="BF159" s="1">
        <v>11</v>
      </c>
      <c r="BG159" s="1">
        <v>19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>
      <c r="A160" s="1">
        <v>70053</v>
      </c>
      <c r="B160" s="1" t="s">
        <v>249</v>
      </c>
      <c r="C160" s="1">
        <v>20</v>
      </c>
      <c r="D160" s="1">
        <v>285</v>
      </c>
      <c r="E160" s="1" t="s">
        <v>64</v>
      </c>
      <c r="F160" s="1">
        <v>573</v>
      </c>
      <c r="G160" s="1" t="s">
        <v>87</v>
      </c>
      <c r="H160" s="1">
        <v>38.04</v>
      </c>
      <c r="I160" s="3">
        <v>760.8</v>
      </c>
      <c r="J160" s="10">
        <f t="shared" si="2"/>
        <v>6847.2</v>
      </c>
      <c r="K160" s="11">
        <f t="shared" si="3"/>
        <v>9</v>
      </c>
      <c r="L160" s="1">
        <v>1.48</v>
      </c>
      <c r="M160" s="1">
        <v>0</v>
      </c>
      <c r="N160" s="5">
        <v>3</v>
      </c>
      <c r="O160" s="1">
        <v>3.02</v>
      </c>
      <c r="P160" s="1">
        <v>-0.05</v>
      </c>
      <c r="Q160" s="5">
        <v>5</v>
      </c>
      <c r="R160" s="1"/>
      <c r="S160" s="1">
        <v>2.2999999999999998</v>
      </c>
      <c r="T160" s="1">
        <v>0</v>
      </c>
      <c r="U160" s="16">
        <f t="shared" si="40"/>
        <v>1</v>
      </c>
      <c r="V160" s="1">
        <v>0</v>
      </c>
      <c r="W160" s="14">
        <v>5173.4399999999996</v>
      </c>
      <c r="X160" s="2">
        <v>-38.04</v>
      </c>
      <c r="Y160" s="1">
        <v>0</v>
      </c>
      <c r="Z160" s="1">
        <v>0</v>
      </c>
      <c r="AA160" s="1">
        <v>17</v>
      </c>
      <c r="AB160" s="1">
        <v>25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1</v>
      </c>
      <c r="AT160" s="1">
        <v>0</v>
      </c>
      <c r="AU160" s="1">
        <v>40</v>
      </c>
      <c r="AV160" s="1">
        <v>0</v>
      </c>
      <c r="AW160" s="1">
        <v>-1</v>
      </c>
      <c r="AX160" s="1">
        <v>0</v>
      </c>
      <c r="AY160" s="1">
        <v>0</v>
      </c>
      <c r="AZ160" s="1">
        <v>19</v>
      </c>
      <c r="BA160" s="1">
        <v>1</v>
      </c>
      <c r="BB160" s="1">
        <v>0</v>
      </c>
      <c r="BC160" s="1">
        <v>0</v>
      </c>
      <c r="BD160" s="1">
        <v>0</v>
      </c>
      <c r="BE160" s="1">
        <v>24</v>
      </c>
      <c r="BF160" s="1">
        <v>44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s="1">
        <v>70112</v>
      </c>
      <c r="B161" s="1" t="s">
        <v>246</v>
      </c>
      <c r="C161" s="1">
        <v>18</v>
      </c>
      <c r="D161" s="1">
        <v>285</v>
      </c>
      <c r="E161" s="1" t="s">
        <v>64</v>
      </c>
      <c r="F161" s="1">
        <v>558</v>
      </c>
      <c r="G161" s="1" t="s">
        <v>67</v>
      </c>
      <c r="H161" s="1">
        <v>47.35</v>
      </c>
      <c r="I161" s="3">
        <v>852.3</v>
      </c>
      <c r="J161" s="10">
        <f t="shared" si="2"/>
        <v>0</v>
      </c>
      <c r="K161" s="11">
        <f t="shared" si="3"/>
        <v>0</v>
      </c>
      <c r="L161" s="1">
        <v>3.33</v>
      </c>
      <c r="M161" s="1">
        <v>2.11</v>
      </c>
      <c r="N161" s="16">
        <f>MAX(0,(TRUNC((L161*0.75)-M161)))</f>
        <v>0</v>
      </c>
      <c r="O161" s="1">
        <v>2.72</v>
      </c>
      <c r="P161" s="1">
        <v>5.72</v>
      </c>
      <c r="Q161" s="5">
        <v>0</v>
      </c>
      <c r="R161" s="1"/>
      <c r="S161" s="1">
        <v>0</v>
      </c>
      <c r="T161" s="1">
        <v>0</v>
      </c>
      <c r="U161" s="16">
        <f t="shared" si="40"/>
        <v>0</v>
      </c>
      <c r="V161" s="1">
        <v>0</v>
      </c>
      <c r="W161" s="14">
        <v>5161.1499999999996</v>
      </c>
      <c r="X161" s="2">
        <v>6676.35</v>
      </c>
      <c r="Y161" s="1">
        <v>8</v>
      </c>
      <c r="Z161" s="1">
        <v>21</v>
      </c>
      <c r="AA161" s="1">
        <v>38</v>
      </c>
      <c r="AB161" s="1">
        <v>7</v>
      </c>
      <c r="AC161" s="1">
        <v>38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10</v>
      </c>
      <c r="AT161" s="1">
        <v>12</v>
      </c>
      <c r="AU161" s="1">
        <v>15</v>
      </c>
      <c r="AV161" s="1">
        <v>27</v>
      </c>
      <c r="AW161" s="1">
        <v>80</v>
      </c>
      <c r="AX161" s="1">
        <v>1</v>
      </c>
      <c r="AY161" s="1">
        <v>7</v>
      </c>
      <c r="AZ161" s="1">
        <v>0</v>
      </c>
      <c r="BA161" s="1">
        <v>0</v>
      </c>
      <c r="BB161" s="1">
        <v>23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s="1">
        <v>70970</v>
      </c>
      <c r="B162" s="1" t="s">
        <v>237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1">
        <v>28.82</v>
      </c>
      <c r="I162" s="3">
        <v>432.3</v>
      </c>
      <c r="J162" s="10">
        <f t="shared" si="2"/>
        <v>2161.5</v>
      </c>
      <c r="K162" s="11">
        <f t="shared" si="3"/>
        <v>5</v>
      </c>
      <c r="L162" s="1">
        <v>2.2000000000000002</v>
      </c>
      <c r="M162" s="1">
        <v>0.8</v>
      </c>
      <c r="N162" s="20">
        <v>5</v>
      </c>
      <c r="O162" s="1">
        <v>6.2</v>
      </c>
      <c r="P162" s="1">
        <v>3.2</v>
      </c>
      <c r="Q162" s="5">
        <v>0</v>
      </c>
      <c r="R162" s="1"/>
      <c r="S162" s="1">
        <v>3.27</v>
      </c>
      <c r="T162" s="1">
        <v>2.4700000000000002</v>
      </c>
      <c r="U162" s="16">
        <f t="shared" si="40"/>
        <v>0</v>
      </c>
      <c r="V162" s="1">
        <v>0</v>
      </c>
      <c r="W162" s="14">
        <v>5043.5</v>
      </c>
      <c r="X162" s="2">
        <v>2795.54</v>
      </c>
      <c r="Y162" s="1">
        <v>8</v>
      </c>
      <c r="Z162" s="1">
        <v>10</v>
      </c>
      <c r="AA162" s="1">
        <v>16</v>
      </c>
      <c r="AB162" s="1">
        <v>8</v>
      </c>
      <c r="AC162" s="1">
        <v>12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28</v>
      </c>
      <c r="AT162" s="1">
        <v>0</v>
      </c>
      <c r="AU162" s="1">
        <v>33</v>
      </c>
      <c r="AV162" s="1">
        <v>45</v>
      </c>
      <c r="AW162" s="1">
        <v>32</v>
      </c>
      <c r="AX162" s="1">
        <v>5</v>
      </c>
      <c r="AY162" s="1">
        <v>9</v>
      </c>
      <c r="AZ162" s="1">
        <v>0</v>
      </c>
      <c r="BA162" s="1">
        <v>0</v>
      </c>
      <c r="BB162" s="1">
        <v>16</v>
      </c>
      <c r="BC162" s="1">
        <v>9</v>
      </c>
      <c r="BD162" s="1">
        <v>44</v>
      </c>
      <c r="BE162" s="1">
        <v>13</v>
      </c>
      <c r="BF162" s="1">
        <v>10</v>
      </c>
      <c r="BG162" s="1">
        <v>37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>
      <c r="A163" s="1">
        <v>70141</v>
      </c>
      <c r="B163" s="1" t="s">
        <v>270</v>
      </c>
      <c r="C163" s="1">
        <v>15</v>
      </c>
      <c r="D163" s="1">
        <v>285</v>
      </c>
      <c r="E163" s="1" t="s">
        <v>64</v>
      </c>
      <c r="F163" s="1">
        <v>562</v>
      </c>
      <c r="G163" s="1" t="s">
        <v>65</v>
      </c>
      <c r="H163" s="1">
        <v>28.82</v>
      </c>
      <c r="I163" s="3">
        <v>432.3</v>
      </c>
      <c r="J163" s="10">
        <f t="shared" si="2"/>
        <v>2593.8000000000002</v>
      </c>
      <c r="K163" s="11">
        <f t="shared" si="3"/>
        <v>6</v>
      </c>
      <c r="L163" s="1">
        <v>1.23</v>
      </c>
      <c r="M163" s="1">
        <v>4.13</v>
      </c>
      <c r="N163" s="16">
        <f>MAX(0,(TRUNC((L163*0.75)-M163)))</f>
        <v>0</v>
      </c>
      <c r="O163" s="1">
        <v>7.13</v>
      </c>
      <c r="P163" s="1">
        <v>0.6</v>
      </c>
      <c r="Q163" s="5">
        <v>5</v>
      </c>
      <c r="R163" s="1"/>
      <c r="S163" s="1">
        <v>3.17</v>
      </c>
      <c r="T163" s="1">
        <v>1.1299999999999999</v>
      </c>
      <c r="U163" s="16">
        <f t="shared" si="40"/>
        <v>1</v>
      </c>
      <c r="V163" s="1">
        <v>0</v>
      </c>
      <c r="W163" s="14">
        <v>4985.8599999999997</v>
      </c>
      <c r="X163" s="2">
        <v>2103.86</v>
      </c>
      <c r="Y163" s="1">
        <v>4</v>
      </c>
      <c r="Z163" s="1">
        <v>14</v>
      </c>
      <c r="AA163" s="1">
        <v>3</v>
      </c>
      <c r="AB163" s="1">
        <v>9</v>
      </c>
      <c r="AC163" s="1">
        <v>62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35</v>
      </c>
      <c r="AT163" s="1">
        <v>0</v>
      </c>
      <c r="AU163" s="1">
        <v>27</v>
      </c>
      <c r="AV163" s="1">
        <v>46</v>
      </c>
      <c r="AW163" s="1">
        <v>0</v>
      </c>
      <c r="AX163" s="1">
        <v>2</v>
      </c>
      <c r="AY163" s="1">
        <v>10</v>
      </c>
      <c r="AZ163" s="1">
        <v>10</v>
      </c>
      <c r="BA163" s="1">
        <v>10</v>
      </c>
      <c r="BB163" s="1">
        <v>9</v>
      </c>
      <c r="BC163" s="1">
        <v>10</v>
      </c>
      <c r="BD163" s="1">
        <v>9</v>
      </c>
      <c r="BE163" s="1">
        <v>27</v>
      </c>
      <c r="BF163" s="1">
        <v>12</v>
      </c>
      <c r="BG163" s="1">
        <v>2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s="1">
        <v>70415</v>
      </c>
      <c r="B164" s="1" t="s">
        <v>350</v>
      </c>
      <c r="C164" s="1">
        <v>20</v>
      </c>
      <c r="D164" s="1">
        <v>285</v>
      </c>
      <c r="E164" s="1" t="s">
        <v>64</v>
      </c>
      <c r="F164" s="1">
        <v>285</v>
      </c>
      <c r="G164" s="1" t="s">
        <v>64</v>
      </c>
      <c r="H164" s="1">
        <v>76.3</v>
      </c>
      <c r="I164" s="3">
        <v>1526</v>
      </c>
      <c r="J164" s="10">
        <f t="shared" si="2"/>
        <v>3052</v>
      </c>
      <c r="K164" s="11">
        <f t="shared" si="3"/>
        <v>2</v>
      </c>
      <c r="L164" s="1">
        <v>1.45</v>
      </c>
      <c r="M164" s="1">
        <v>0</v>
      </c>
      <c r="N164" s="5">
        <v>2</v>
      </c>
      <c r="O164" s="1">
        <v>0.62</v>
      </c>
      <c r="P164" s="1">
        <v>1</v>
      </c>
      <c r="Q164" s="5">
        <v>0</v>
      </c>
      <c r="R164" s="1"/>
      <c r="S164" s="1">
        <v>1.18</v>
      </c>
      <c r="T164" s="1">
        <v>0.25</v>
      </c>
      <c r="U164" s="16">
        <f t="shared" si="40"/>
        <v>0</v>
      </c>
      <c r="V164" s="1">
        <v>0</v>
      </c>
      <c r="W164" s="14">
        <v>4959.5</v>
      </c>
      <c r="X164" s="2">
        <v>1907.5</v>
      </c>
      <c r="Y164" s="1">
        <v>0</v>
      </c>
      <c r="Z164" s="1">
        <v>0</v>
      </c>
      <c r="AA164" s="1">
        <v>28</v>
      </c>
      <c r="AB164" s="1">
        <v>2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5</v>
      </c>
      <c r="AV164" s="1">
        <v>5</v>
      </c>
      <c r="AW164" s="1">
        <v>0</v>
      </c>
      <c r="AX164" s="1">
        <v>1</v>
      </c>
      <c r="AY164" s="1">
        <v>0</v>
      </c>
      <c r="AZ164" s="1">
        <v>0</v>
      </c>
      <c r="BA164" s="1">
        <v>8</v>
      </c>
      <c r="BB164" s="1">
        <v>20</v>
      </c>
      <c r="BC164" s="1">
        <v>0</v>
      </c>
      <c r="BD164" s="1">
        <v>0</v>
      </c>
      <c r="BE164" s="1">
        <v>23</v>
      </c>
      <c r="BF164" s="1">
        <v>1</v>
      </c>
      <c r="BG164" s="1">
        <v>5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s="1">
        <v>70231</v>
      </c>
      <c r="B165" s="1" t="s">
        <v>331</v>
      </c>
      <c r="C165" s="1">
        <v>12</v>
      </c>
      <c r="D165" s="1">
        <v>285</v>
      </c>
      <c r="E165" s="1" t="s">
        <v>64</v>
      </c>
      <c r="F165" s="1">
        <v>558</v>
      </c>
      <c r="G165" s="1" t="s">
        <v>67</v>
      </c>
      <c r="H165" s="1">
        <v>66.930000000000007</v>
      </c>
      <c r="I165" s="3">
        <v>803.16</v>
      </c>
      <c r="J165" s="10">
        <f t="shared" si="2"/>
        <v>6425.28</v>
      </c>
      <c r="K165" s="11">
        <f t="shared" si="3"/>
        <v>8</v>
      </c>
      <c r="L165" s="1">
        <v>0.21</v>
      </c>
      <c r="M165" s="1">
        <v>0</v>
      </c>
      <c r="N165" s="5">
        <v>3</v>
      </c>
      <c r="O165" s="1">
        <v>5.96</v>
      </c>
      <c r="P165" s="1">
        <v>0</v>
      </c>
      <c r="Q165" s="5">
        <v>5</v>
      </c>
      <c r="R165" s="1"/>
      <c r="S165" s="1">
        <v>0</v>
      </c>
      <c r="T165" s="1">
        <v>0</v>
      </c>
      <c r="U165" s="16">
        <f t="shared" si="40"/>
        <v>0</v>
      </c>
      <c r="V165" s="1">
        <v>0</v>
      </c>
      <c r="W165" s="14">
        <v>4952.82</v>
      </c>
      <c r="X165" s="2">
        <v>0</v>
      </c>
      <c r="Y165" s="1">
        <v>0</v>
      </c>
      <c r="Z165" s="1">
        <v>0</v>
      </c>
      <c r="AA165" s="1">
        <v>0</v>
      </c>
      <c r="AB165" s="1">
        <v>5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56</v>
      </c>
      <c r="AV165" s="1">
        <v>31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>
      <c r="A166" s="1">
        <v>70018</v>
      </c>
      <c r="B166" s="1" t="s">
        <v>238</v>
      </c>
      <c r="C166" s="1">
        <v>20</v>
      </c>
      <c r="D166" s="1">
        <v>285</v>
      </c>
      <c r="E166" s="1" t="s">
        <v>64</v>
      </c>
      <c r="F166" s="1">
        <v>573</v>
      </c>
      <c r="G166" s="1" t="s">
        <v>87</v>
      </c>
      <c r="H166" s="1">
        <v>50.37</v>
      </c>
      <c r="I166" s="3">
        <v>1007.4</v>
      </c>
      <c r="J166" s="10">
        <f t="shared" si="2"/>
        <v>0</v>
      </c>
      <c r="K166" s="11">
        <f t="shared" si="3"/>
        <v>0</v>
      </c>
      <c r="L166" s="1">
        <v>1.82</v>
      </c>
      <c r="M166" s="1">
        <v>2.75</v>
      </c>
      <c r="N166" s="16">
        <f t="shared" ref="N166:N170" si="44">MAX(0,(TRUNC((L166*0.75)-M166)))</f>
        <v>0</v>
      </c>
      <c r="O166" s="1">
        <v>2.48</v>
      </c>
      <c r="P166" s="1">
        <v>3.45</v>
      </c>
      <c r="Q166" s="5">
        <v>0</v>
      </c>
      <c r="R166" s="1"/>
      <c r="S166" s="1">
        <v>0.48</v>
      </c>
      <c r="T166" s="1">
        <v>0</v>
      </c>
      <c r="U166" s="16">
        <f t="shared" si="40"/>
        <v>0</v>
      </c>
      <c r="V166" s="1">
        <v>0</v>
      </c>
      <c r="W166" s="14">
        <v>4810.34</v>
      </c>
      <c r="X166" s="2">
        <v>6245.88</v>
      </c>
      <c r="Y166" s="1">
        <v>3</v>
      </c>
      <c r="Z166" s="1">
        <v>12</v>
      </c>
      <c r="AA166" s="1">
        <v>26</v>
      </c>
      <c r="AB166" s="1">
        <v>3</v>
      </c>
      <c r="AC166" s="1">
        <v>55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26</v>
      </c>
      <c r="AT166" s="1">
        <v>25</v>
      </c>
      <c r="AU166" s="1">
        <v>0</v>
      </c>
      <c r="AV166" s="1">
        <v>20</v>
      </c>
      <c r="AW166" s="1">
        <v>50</v>
      </c>
      <c r="AX166" s="1">
        <v>1</v>
      </c>
      <c r="AY166" s="1">
        <v>0</v>
      </c>
      <c r="AZ166" s="1">
        <v>0</v>
      </c>
      <c r="BA166" s="1">
        <v>0</v>
      </c>
      <c r="BB166" s="1">
        <v>19</v>
      </c>
      <c r="BC166" s="1">
        <v>0</v>
      </c>
      <c r="BD166" s="1">
        <v>4</v>
      </c>
      <c r="BE166" s="1">
        <v>6</v>
      </c>
      <c r="BF166" s="1">
        <v>3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>
      <c r="A167" s="1">
        <v>70315</v>
      </c>
      <c r="B167" s="1" t="s">
        <v>244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1">
        <v>28.82</v>
      </c>
      <c r="I167" s="3">
        <v>432.3</v>
      </c>
      <c r="J167" s="10">
        <f t="shared" si="2"/>
        <v>2161.5</v>
      </c>
      <c r="K167" s="11">
        <f t="shared" si="3"/>
        <v>5</v>
      </c>
      <c r="L167" s="1">
        <v>2.4300000000000002</v>
      </c>
      <c r="M167" s="1">
        <v>2</v>
      </c>
      <c r="N167" s="16">
        <f t="shared" si="44"/>
        <v>0</v>
      </c>
      <c r="O167" s="1">
        <v>5.97</v>
      </c>
      <c r="P167" s="1">
        <v>0.8</v>
      </c>
      <c r="Q167" s="5">
        <v>5</v>
      </c>
      <c r="R167" s="1"/>
      <c r="S167" s="1">
        <v>2.33</v>
      </c>
      <c r="T167" s="1">
        <v>1.6</v>
      </c>
      <c r="U167" s="16">
        <f t="shared" si="40"/>
        <v>0</v>
      </c>
      <c r="V167" s="1">
        <v>0</v>
      </c>
      <c r="W167" s="14">
        <v>4640.0200000000004</v>
      </c>
      <c r="X167" s="2">
        <v>1902.12</v>
      </c>
      <c r="Y167" s="1">
        <v>14</v>
      </c>
      <c r="Z167" s="1">
        <v>5</v>
      </c>
      <c r="AA167" s="1">
        <v>12</v>
      </c>
      <c r="AB167" s="1">
        <v>16</v>
      </c>
      <c r="AC167" s="1">
        <v>30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35</v>
      </c>
      <c r="AT167" s="1">
        <v>3</v>
      </c>
      <c r="AU167" s="1">
        <v>29</v>
      </c>
      <c r="AV167" s="1">
        <v>27</v>
      </c>
      <c r="AW167" s="1">
        <v>0</v>
      </c>
      <c r="AX167" s="1">
        <v>6</v>
      </c>
      <c r="AY167" s="1">
        <v>9</v>
      </c>
      <c r="AZ167" s="1">
        <v>0</v>
      </c>
      <c r="BA167" s="1">
        <v>0</v>
      </c>
      <c r="BB167" s="1">
        <v>12</v>
      </c>
      <c r="BC167" s="1">
        <v>18</v>
      </c>
      <c r="BD167" s="1">
        <v>9</v>
      </c>
      <c r="BE167" s="1">
        <v>10</v>
      </c>
      <c r="BF167" s="1">
        <v>5</v>
      </c>
      <c r="BG167" s="1">
        <v>24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>
      <c r="A168" s="1">
        <v>70033</v>
      </c>
      <c r="B168" s="1" t="s">
        <v>179</v>
      </c>
      <c r="C168" s="1">
        <v>18</v>
      </c>
      <c r="D168" s="1">
        <v>285</v>
      </c>
      <c r="E168" s="1" t="s">
        <v>64</v>
      </c>
      <c r="F168" s="1">
        <v>991</v>
      </c>
      <c r="G168" s="1" t="s">
        <v>141</v>
      </c>
      <c r="H168" s="1">
        <v>54.85</v>
      </c>
      <c r="I168" s="3">
        <v>987.3</v>
      </c>
      <c r="J168" s="10">
        <f t="shared" si="2"/>
        <v>0</v>
      </c>
      <c r="K168" s="11">
        <f t="shared" si="3"/>
        <v>0</v>
      </c>
      <c r="L168" s="1">
        <v>1.83</v>
      </c>
      <c r="M168" s="1">
        <v>5.56</v>
      </c>
      <c r="N168" s="16">
        <f t="shared" si="44"/>
        <v>0</v>
      </c>
      <c r="O168" s="1">
        <v>1.58</v>
      </c>
      <c r="P168" s="1">
        <v>7.39</v>
      </c>
      <c r="Q168" s="5">
        <v>0</v>
      </c>
      <c r="R168" s="1"/>
      <c r="S168" s="1">
        <v>1.28</v>
      </c>
      <c r="T168" s="1">
        <v>0.78</v>
      </c>
      <c r="U168" s="16">
        <f t="shared" si="40"/>
        <v>0</v>
      </c>
      <c r="V168" s="1">
        <v>0</v>
      </c>
      <c r="W168" s="14">
        <v>4634.83</v>
      </c>
      <c r="X168" s="2">
        <v>13547.95</v>
      </c>
      <c r="Y168" s="1">
        <v>4</v>
      </c>
      <c r="Z168" s="1">
        <v>35</v>
      </c>
      <c r="AA168" s="1">
        <v>5</v>
      </c>
      <c r="AB168" s="1">
        <v>13</v>
      </c>
      <c r="AC168" s="1">
        <v>100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2</v>
      </c>
      <c r="AT168" s="1">
        <v>22</v>
      </c>
      <c r="AU168" s="1">
        <v>0</v>
      </c>
      <c r="AV168" s="1">
        <v>7</v>
      </c>
      <c r="AW168" s="1">
        <v>106</v>
      </c>
      <c r="AX168" s="1">
        <v>5</v>
      </c>
      <c r="AY168" s="1">
        <v>4</v>
      </c>
      <c r="AZ168" s="1">
        <v>3</v>
      </c>
      <c r="BA168" s="1">
        <v>4</v>
      </c>
      <c r="BB168" s="1">
        <v>27</v>
      </c>
      <c r="BC168" s="1">
        <v>7</v>
      </c>
      <c r="BD168" s="1">
        <v>2</v>
      </c>
      <c r="BE168" s="1">
        <v>11</v>
      </c>
      <c r="BF168" s="1">
        <v>8</v>
      </c>
      <c r="BG168" s="1">
        <v>14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>
      <c r="A169" s="1">
        <v>70316</v>
      </c>
      <c r="B169" s="1" t="s">
        <v>261</v>
      </c>
      <c r="C169" s="1">
        <v>15</v>
      </c>
      <c r="D169" s="1">
        <v>285</v>
      </c>
      <c r="E169" s="1" t="s">
        <v>64</v>
      </c>
      <c r="F169" s="1">
        <v>562</v>
      </c>
      <c r="G169" s="1" t="s">
        <v>65</v>
      </c>
      <c r="H169" s="1">
        <v>28.82</v>
      </c>
      <c r="I169" s="3">
        <v>432.3</v>
      </c>
      <c r="J169" s="10">
        <f t="shared" si="2"/>
        <v>2161.5</v>
      </c>
      <c r="K169" s="11">
        <f t="shared" si="3"/>
        <v>5</v>
      </c>
      <c r="L169" s="1">
        <v>1.53</v>
      </c>
      <c r="M169" s="1">
        <v>3</v>
      </c>
      <c r="N169" s="16">
        <f t="shared" si="44"/>
        <v>0</v>
      </c>
      <c r="O169" s="1">
        <v>7.97</v>
      </c>
      <c r="P169" s="1">
        <v>1</v>
      </c>
      <c r="Q169" s="5">
        <v>5</v>
      </c>
      <c r="R169" s="1"/>
      <c r="S169" s="1">
        <v>1.17</v>
      </c>
      <c r="T169" s="1">
        <v>1</v>
      </c>
      <c r="U169" s="16">
        <f t="shared" si="40"/>
        <v>0</v>
      </c>
      <c r="V169" s="1">
        <v>0</v>
      </c>
      <c r="W169" s="14">
        <v>4611.2</v>
      </c>
      <c r="X169" s="2">
        <v>1729.2</v>
      </c>
      <c r="Y169" s="1">
        <v>2</v>
      </c>
      <c r="Z169" s="1">
        <v>8</v>
      </c>
      <c r="AA169" s="1">
        <v>12</v>
      </c>
      <c r="AB169" s="1">
        <v>10</v>
      </c>
      <c r="AC169" s="1">
        <v>45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60</v>
      </c>
      <c r="AT169" s="1">
        <v>0</v>
      </c>
      <c r="AU169" s="1">
        <v>41</v>
      </c>
      <c r="AV169" s="1">
        <v>18</v>
      </c>
      <c r="AW169" s="1">
        <v>0</v>
      </c>
      <c r="AX169" s="1">
        <v>0</v>
      </c>
      <c r="AY169" s="1">
        <v>15</v>
      </c>
      <c r="AZ169" s="1">
        <v>0</v>
      </c>
      <c r="BA169" s="1">
        <v>4</v>
      </c>
      <c r="BB169" s="1">
        <v>15</v>
      </c>
      <c r="BC169" s="1">
        <v>0</v>
      </c>
      <c r="BD169" s="1">
        <v>35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>
      <c r="A170" s="1">
        <v>70360</v>
      </c>
      <c r="B170" s="1" t="s">
        <v>245</v>
      </c>
      <c r="C170" s="1">
        <v>15</v>
      </c>
      <c r="D170" s="1">
        <v>285</v>
      </c>
      <c r="E170" s="1" t="s">
        <v>64</v>
      </c>
      <c r="F170" s="1">
        <v>562</v>
      </c>
      <c r="G170" s="1" t="s">
        <v>65</v>
      </c>
      <c r="H170" s="1">
        <v>30.07</v>
      </c>
      <c r="I170" s="3">
        <v>451.05</v>
      </c>
      <c r="J170" s="10">
        <f t="shared" si="2"/>
        <v>1353.15</v>
      </c>
      <c r="K170" s="11">
        <f t="shared" si="3"/>
        <v>3</v>
      </c>
      <c r="L170" s="1">
        <v>1.03</v>
      </c>
      <c r="M170" s="1">
        <v>0.4</v>
      </c>
      <c r="N170" s="16">
        <f t="shared" si="44"/>
        <v>0</v>
      </c>
      <c r="O170" s="1">
        <v>8.9</v>
      </c>
      <c r="P170" s="1">
        <v>2.6</v>
      </c>
      <c r="Q170" s="5">
        <v>3</v>
      </c>
      <c r="R170" s="1"/>
      <c r="S170" s="1">
        <v>0.17</v>
      </c>
      <c r="T170" s="1">
        <v>0</v>
      </c>
      <c r="U170" s="16">
        <f t="shared" si="40"/>
        <v>0</v>
      </c>
      <c r="V170" s="1">
        <v>0</v>
      </c>
      <c r="W170" s="14">
        <v>4555.6000000000004</v>
      </c>
      <c r="X170" s="2">
        <v>1353.15</v>
      </c>
      <c r="Y170" s="1">
        <v>0</v>
      </c>
      <c r="Z170" s="1">
        <v>0</v>
      </c>
      <c r="AA170" s="1">
        <v>10</v>
      </c>
      <c r="AB170" s="1">
        <v>11</v>
      </c>
      <c r="AC170" s="1">
        <v>6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34</v>
      </c>
      <c r="AT170" s="1">
        <v>0</v>
      </c>
      <c r="AU170" s="1">
        <v>57</v>
      </c>
      <c r="AV170" s="1">
        <v>49</v>
      </c>
      <c r="AW170" s="1">
        <v>26</v>
      </c>
      <c r="AX170" s="1">
        <v>2</v>
      </c>
      <c r="AY170" s="1">
        <v>0</v>
      </c>
      <c r="AZ170" s="1">
        <v>13</v>
      </c>
      <c r="BA170" s="1">
        <v>6</v>
      </c>
      <c r="BB170" s="1">
        <v>13</v>
      </c>
      <c r="BC170" s="1">
        <v>0</v>
      </c>
      <c r="BD170" s="1">
        <v>0</v>
      </c>
      <c r="BE170" s="1">
        <v>2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>
      <c r="A171" s="1">
        <v>70185</v>
      </c>
      <c r="B171" s="1" t="s">
        <v>174</v>
      </c>
      <c r="C171" s="1">
        <v>40</v>
      </c>
      <c r="D171" s="1">
        <v>285</v>
      </c>
      <c r="E171" s="1" t="s">
        <v>64</v>
      </c>
      <c r="F171" s="1">
        <v>570</v>
      </c>
      <c r="G171" s="1" t="s">
        <v>72</v>
      </c>
      <c r="H171" s="1">
        <v>26.14</v>
      </c>
      <c r="I171" s="3">
        <v>1045.5999999999999</v>
      </c>
      <c r="J171" s="10">
        <f t="shared" si="2"/>
        <v>7319.1999999999989</v>
      </c>
      <c r="K171" s="11">
        <f t="shared" si="3"/>
        <v>7</v>
      </c>
      <c r="L171" s="1">
        <v>4.0599999999999996</v>
      </c>
      <c r="M171" s="1">
        <v>0</v>
      </c>
      <c r="N171" s="26">
        <v>5</v>
      </c>
      <c r="O171" s="1">
        <v>0.01</v>
      </c>
      <c r="P171" s="1">
        <v>0</v>
      </c>
      <c r="Q171" s="5">
        <v>2</v>
      </c>
      <c r="R171" s="1"/>
      <c r="S171" s="1">
        <v>0.14000000000000001</v>
      </c>
      <c r="T171" s="1">
        <v>0</v>
      </c>
      <c r="U171" s="16">
        <f t="shared" si="40"/>
        <v>0</v>
      </c>
      <c r="V171" s="1">
        <v>0</v>
      </c>
      <c r="W171" s="14">
        <v>4404.59</v>
      </c>
      <c r="X171" s="2">
        <v>0</v>
      </c>
      <c r="Y171" s="1">
        <v>0</v>
      </c>
      <c r="Z171" s="1">
        <v>0</v>
      </c>
      <c r="AA171" s="1">
        <v>122</v>
      </c>
      <c r="AB171" s="1">
        <v>81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11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s="1">
        <v>70017</v>
      </c>
      <c r="B172" s="1" t="s">
        <v>253</v>
      </c>
      <c r="C172" s="1">
        <v>20</v>
      </c>
      <c r="D172" s="1">
        <v>285</v>
      </c>
      <c r="E172" s="1" t="s">
        <v>64</v>
      </c>
      <c r="F172" s="1">
        <v>562</v>
      </c>
      <c r="G172" s="1" t="s">
        <v>65</v>
      </c>
      <c r="H172" s="1">
        <v>78.930000000000007</v>
      </c>
      <c r="I172" s="3">
        <v>1578.6</v>
      </c>
      <c r="J172" s="10">
        <f t="shared" si="2"/>
        <v>0</v>
      </c>
      <c r="K172" s="11">
        <f t="shared" si="3"/>
        <v>0</v>
      </c>
      <c r="L172" s="1">
        <v>0.82</v>
      </c>
      <c r="M172" s="1">
        <v>0</v>
      </c>
      <c r="N172" s="16">
        <f t="shared" ref="N172:N173" si="45">MAX(0,(TRUNC((L172*0.75)-M172)))</f>
        <v>0</v>
      </c>
      <c r="O172" s="1">
        <v>1.78</v>
      </c>
      <c r="P172" s="1">
        <v>2.95</v>
      </c>
      <c r="Q172" s="5">
        <v>0</v>
      </c>
      <c r="R172" s="1"/>
      <c r="S172" s="1">
        <v>0</v>
      </c>
      <c r="T172" s="1">
        <v>0.05</v>
      </c>
      <c r="U172" s="16">
        <f t="shared" si="40"/>
        <v>0</v>
      </c>
      <c r="V172" s="1">
        <v>0</v>
      </c>
      <c r="W172" s="14">
        <v>4104.3599999999997</v>
      </c>
      <c r="X172" s="2">
        <v>4735.8</v>
      </c>
      <c r="Y172" s="1">
        <v>0</v>
      </c>
      <c r="Z172" s="1">
        <v>3</v>
      </c>
      <c r="AA172" s="1">
        <v>0</v>
      </c>
      <c r="AB172" s="1">
        <v>30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18</v>
      </c>
      <c r="AT172" s="1">
        <v>1</v>
      </c>
      <c r="AU172" s="1">
        <v>0</v>
      </c>
      <c r="AV172" s="1">
        <v>19</v>
      </c>
      <c r="AW172" s="1">
        <v>22</v>
      </c>
      <c r="AX172" s="1">
        <v>3</v>
      </c>
      <c r="AY172" s="1">
        <v>5</v>
      </c>
      <c r="AZ172" s="1">
        <v>2</v>
      </c>
      <c r="BA172" s="1">
        <v>0</v>
      </c>
      <c r="BB172" s="1">
        <v>37</v>
      </c>
      <c r="BC172" s="1">
        <v>0</v>
      </c>
      <c r="BD172" s="1">
        <v>0</v>
      </c>
      <c r="BE172" s="1">
        <v>0</v>
      </c>
      <c r="BF172" s="1">
        <v>0</v>
      </c>
      <c r="BG172" s="1">
        <v>1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s="1">
        <v>70978</v>
      </c>
      <c r="B173" s="1" t="s">
        <v>265</v>
      </c>
      <c r="C173" s="1">
        <v>16</v>
      </c>
      <c r="D173" s="1">
        <v>285</v>
      </c>
      <c r="E173" s="1" t="s">
        <v>64</v>
      </c>
      <c r="F173" s="1">
        <v>998</v>
      </c>
      <c r="G173" s="1" t="s">
        <v>266</v>
      </c>
      <c r="H173" s="1">
        <v>84.48</v>
      </c>
      <c r="I173" s="3">
        <v>1351.68</v>
      </c>
      <c r="J173" s="10">
        <f t="shared" si="2"/>
        <v>0</v>
      </c>
      <c r="K173" s="11">
        <f t="shared" si="3"/>
        <v>0</v>
      </c>
      <c r="L173" s="1">
        <v>0.94</v>
      </c>
      <c r="M173" s="1">
        <v>0.94</v>
      </c>
      <c r="N173" s="16">
        <f t="shared" si="45"/>
        <v>0</v>
      </c>
      <c r="O173" s="1">
        <v>2</v>
      </c>
      <c r="P173" s="1">
        <v>2.25</v>
      </c>
      <c r="Q173" s="5">
        <v>0</v>
      </c>
      <c r="R173" s="1"/>
      <c r="S173" s="1">
        <v>0</v>
      </c>
      <c r="T173" s="1">
        <v>0</v>
      </c>
      <c r="U173" s="16">
        <f t="shared" si="40"/>
        <v>0</v>
      </c>
      <c r="V173" s="1">
        <v>0</v>
      </c>
      <c r="W173" s="14">
        <v>3970.56</v>
      </c>
      <c r="X173" s="2">
        <v>4308.4799999999996</v>
      </c>
      <c r="Y173" s="1">
        <v>7</v>
      </c>
      <c r="Z173" s="1">
        <v>3</v>
      </c>
      <c r="AA173" s="1">
        <v>5</v>
      </c>
      <c r="AB173" s="1">
        <v>3</v>
      </c>
      <c r="AC173" s="1">
        <v>15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12</v>
      </c>
      <c r="AT173" s="1">
        <v>4</v>
      </c>
      <c r="AU173" s="1">
        <v>5</v>
      </c>
      <c r="AV173" s="1">
        <v>26</v>
      </c>
      <c r="AW173" s="1">
        <v>36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>
      <c r="A174" s="1">
        <v>70082</v>
      </c>
      <c r="B174" s="1" t="s">
        <v>268</v>
      </c>
      <c r="C174" s="1">
        <v>24</v>
      </c>
      <c r="D174" s="1">
        <v>285</v>
      </c>
      <c r="E174" s="1" t="s">
        <v>64</v>
      </c>
      <c r="F174" s="1">
        <v>572</v>
      </c>
      <c r="G174" s="1" t="s">
        <v>269</v>
      </c>
      <c r="H174" s="1">
        <v>37.17</v>
      </c>
      <c r="I174" s="3">
        <v>892.08</v>
      </c>
      <c r="J174" s="10">
        <f t="shared" si="2"/>
        <v>2676.2400000000002</v>
      </c>
      <c r="K174" s="11">
        <f t="shared" si="3"/>
        <v>3</v>
      </c>
      <c r="L174" s="1">
        <v>0.04</v>
      </c>
      <c r="M174" s="1">
        <v>0</v>
      </c>
      <c r="N174" s="5">
        <v>3</v>
      </c>
      <c r="O174" s="1">
        <v>4.2699999999999996</v>
      </c>
      <c r="P174" s="1">
        <v>1.29</v>
      </c>
      <c r="Q174" s="5">
        <v>0</v>
      </c>
      <c r="R174" s="1"/>
      <c r="S174" s="1">
        <v>0</v>
      </c>
      <c r="T174" s="1">
        <v>0</v>
      </c>
      <c r="U174" s="16">
        <f t="shared" si="40"/>
        <v>0</v>
      </c>
      <c r="V174" s="1">
        <v>0</v>
      </c>
      <c r="W174" s="14">
        <v>3847.1</v>
      </c>
      <c r="X174" s="2">
        <v>1152.27</v>
      </c>
      <c r="Y174" s="1">
        <v>0</v>
      </c>
      <c r="Z174" s="1">
        <v>0</v>
      </c>
      <c r="AA174" s="1">
        <v>1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24</v>
      </c>
      <c r="AV174" s="1">
        <v>124</v>
      </c>
      <c r="AW174" s="1">
        <v>0</v>
      </c>
      <c r="AX174" s="1">
        <v>4</v>
      </c>
      <c r="AY174" s="1">
        <v>4</v>
      </c>
      <c r="AZ174" s="1">
        <v>7</v>
      </c>
      <c r="BA174" s="1">
        <v>7</v>
      </c>
      <c r="BB174" s="1">
        <v>31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s="1">
        <v>70314</v>
      </c>
      <c r="B175" s="1" t="s">
        <v>286</v>
      </c>
      <c r="C175" s="1">
        <v>15</v>
      </c>
      <c r="D175" s="1">
        <v>285</v>
      </c>
      <c r="E175" s="1" t="s">
        <v>64</v>
      </c>
      <c r="F175" s="1">
        <v>562</v>
      </c>
      <c r="G175" s="1" t="s">
        <v>65</v>
      </c>
      <c r="H175" s="1">
        <v>28.82</v>
      </c>
      <c r="I175" s="3">
        <v>432.3</v>
      </c>
      <c r="J175" s="10">
        <f t="shared" si="2"/>
        <v>0</v>
      </c>
      <c r="K175" s="11">
        <f t="shared" si="3"/>
        <v>0</v>
      </c>
      <c r="L175" s="1">
        <v>2.4300000000000002</v>
      </c>
      <c r="M175" s="1">
        <v>0.87</v>
      </c>
      <c r="N175" s="16">
        <f t="shared" ref="N175:N176" si="46">MAX(0,(TRUNC((L175*0.75)-M175)))</f>
        <v>0</v>
      </c>
      <c r="O175" s="1">
        <v>3.5</v>
      </c>
      <c r="P175" s="1">
        <v>5</v>
      </c>
      <c r="Q175" s="5">
        <v>0</v>
      </c>
      <c r="R175" s="1"/>
      <c r="S175" s="1">
        <v>2.77</v>
      </c>
      <c r="T175" s="1">
        <v>2.27</v>
      </c>
      <c r="U175" s="16">
        <f t="shared" si="40"/>
        <v>0</v>
      </c>
      <c r="V175" s="1">
        <v>0</v>
      </c>
      <c r="W175" s="14">
        <v>3761.01</v>
      </c>
      <c r="X175" s="2">
        <v>3083.74</v>
      </c>
      <c r="Y175" s="1">
        <v>18</v>
      </c>
      <c r="Z175" s="1">
        <v>6</v>
      </c>
      <c r="AA175" s="1">
        <v>8</v>
      </c>
      <c r="AB175" s="1">
        <v>15</v>
      </c>
      <c r="AC175" s="1">
        <v>13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34</v>
      </c>
      <c r="AV175" s="1">
        <v>20</v>
      </c>
      <c r="AW175" s="1">
        <v>75</v>
      </c>
      <c r="AX175" s="1">
        <v>0</v>
      </c>
      <c r="AY175" s="1">
        <v>0</v>
      </c>
      <c r="AZ175" s="1">
        <v>5</v>
      </c>
      <c r="BA175" s="1">
        <v>7</v>
      </c>
      <c r="BB175" s="1">
        <v>0</v>
      </c>
      <c r="BC175" s="1">
        <v>16</v>
      </c>
      <c r="BD175" s="1">
        <v>22</v>
      </c>
      <c r="BE175" s="1">
        <v>13</v>
      </c>
      <c r="BF175" s="1">
        <v>3</v>
      </c>
      <c r="BG175" s="1">
        <v>19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>
      <c r="A176" s="1">
        <v>70350</v>
      </c>
      <c r="B176" s="1" t="s">
        <v>262</v>
      </c>
      <c r="C176" s="1">
        <v>5</v>
      </c>
      <c r="D176" s="1">
        <v>285</v>
      </c>
      <c r="E176" s="1" t="s">
        <v>64</v>
      </c>
      <c r="F176" s="1">
        <v>322</v>
      </c>
      <c r="G176" s="1" t="s">
        <v>167</v>
      </c>
      <c r="H176" s="1">
        <v>61.49</v>
      </c>
      <c r="I176" s="3">
        <v>307.45</v>
      </c>
      <c r="J176" s="10">
        <f t="shared" si="2"/>
        <v>0</v>
      </c>
      <c r="K176" s="11">
        <f t="shared" si="3"/>
        <v>0</v>
      </c>
      <c r="L176" s="1">
        <v>3.3</v>
      </c>
      <c r="M176" s="1">
        <v>5</v>
      </c>
      <c r="N176" s="16">
        <f t="shared" si="46"/>
        <v>0</v>
      </c>
      <c r="O176" s="1">
        <v>8.9</v>
      </c>
      <c r="P176" s="1">
        <v>6</v>
      </c>
      <c r="Q176" s="5">
        <v>0</v>
      </c>
      <c r="R176" s="1"/>
      <c r="S176" s="1">
        <v>0</v>
      </c>
      <c r="T176" s="1">
        <v>0</v>
      </c>
      <c r="U176" s="16">
        <f t="shared" si="40"/>
        <v>0</v>
      </c>
      <c r="V176" s="1">
        <v>0</v>
      </c>
      <c r="W176" s="14">
        <v>3750.89</v>
      </c>
      <c r="X176" s="2">
        <v>3381.95</v>
      </c>
      <c r="Y176" s="1">
        <v>0</v>
      </c>
      <c r="Z176" s="1">
        <v>0</v>
      </c>
      <c r="AA176" s="1">
        <v>15</v>
      </c>
      <c r="AB176" s="1">
        <v>3</v>
      </c>
      <c r="AC176" s="1">
        <v>25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19</v>
      </c>
      <c r="AT176" s="1">
        <v>0</v>
      </c>
      <c r="AU176" s="1">
        <v>20</v>
      </c>
      <c r="AV176" s="1">
        <v>6</v>
      </c>
      <c r="AW176" s="1">
        <v>6</v>
      </c>
      <c r="AX176" s="1">
        <v>1</v>
      </c>
      <c r="AY176" s="1">
        <v>0</v>
      </c>
      <c r="AZ176" s="1">
        <v>1</v>
      </c>
      <c r="BA176" s="1">
        <v>1</v>
      </c>
      <c r="BB176" s="1">
        <v>24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s="1">
        <v>70180</v>
      </c>
      <c r="B177" s="1" t="s">
        <v>319</v>
      </c>
      <c r="C177" s="1">
        <v>25</v>
      </c>
      <c r="D177" s="1">
        <v>285</v>
      </c>
      <c r="E177" s="1" t="s">
        <v>64</v>
      </c>
      <c r="F177" s="1">
        <v>35</v>
      </c>
      <c r="G177" s="1" t="s">
        <v>76</v>
      </c>
      <c r="H177" s="1">
        <v>43.63</v>
      </c>
      <c r="I177" s="3">
        <v>1090.75</v>
      </c>
      <c r="J177" s="10">
        <f t="shared" si="2"/>
        <v>8726</v>
      </c>
      <c r="K177" s="11">
        <f t="shared" si="3"/>
        <v>8</v>
      </c>
      <c r="L177" s="1">
        <v>0</v>
      </c>
      <c r="M177" s="1">
        <v>0</v>
      </c>
      <c r="N177" s="5">
        <v>3</v>
      </c>
      <c r="O177" s="1">
        <v>2.58</v>
      </c>
      <c r="P177" s="1">
        <v>0</v>
      </c>
      <c r="Q177" s="5">
        <v>5</v>
      </c>
      <c r="R177" s="1"/>
      <c r="S177" s="1">
        <v>0.6</v>
      </c>
      <c r="T177" s="1">
        <v>0</v>
      </c>
      <c r="U177" s="16">
        <f t="shared" si="40"/>
        <v>0</v>
      </c>
      <c r="V177" s="1">
        <v>0</v>
      </c>
      <c r="W177" s="14">
        <v>3468.58</v>
      </c>
      <c r="X177" s="2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25</v>
      </c>
      <c r="AV177" s="1">
        <v>63</v>
      </c>
      <c r="AW177" s="1">
        <v>0</v>
      </c>
      <c r="AX177" s="1">
        <v>0</v>
      </c>
      <c r="AY177" s="1">
        <v>0</v>
      </c>
      <c r="AZ177" s="1">
        <v>6</v>
      </c>
      <c r="BA177" s="1">
        <v>4</v>
      </c>
      <c r="BB177" s="1">
        <v>0</v>
      </c>
      <c r="BC177" s="1">
        <v>0</v>
      </c>
      <c r="BD177" s="1">
        <v>0</v>
      </c>
      <c r="BE177" s="1">
        <v>12</v>
      </c>
      <c r="BF177" s="1">
        <v>6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s="1">
        <v>70232</v>
      </c>
      <c r="B178" s="1" t="s">
        <v>234</v>
      </c>
      <c r="C178" s="1">
        <v>5</v>
      </c>
      <c r="D178" s="1">
        <v>285</v>
      </c>
      <c r="E178" s="1" t="s">
        <v>64</v>
      </c>
      <c r="F178" s="1">
        <v>562</v>
      </c>
      <c r="G178" s="1" t="s">
        <v>65</v>
      </c>
      <c r="H178" s="1">
        <v>61.49</v>
      </c>
      <c r="I178" s="3">
        <v>307.45</v>
      </c>
      <c r="J178" s="10">
        <f t="shared" si="2"/>
        <v>1229.8</v>
      </c>
      <c r="K178" s="11">
        <f t="shared" si="3"/>
        <v>4</v>
      </c>
      <c r="L178" s="1">
        <v>1.9</v>
      </c>
      <c r="M178" s="1">
        <v>4.2</v>
      </c>
      <c r="N178" s="16">
        <f>MAX(0,(TRUNC((L178*0.75)-M178)))</f>
        <v>0</v>
      </c>
      <c r="O178" s="1">
        <v>5.7</v>
      </c>
      <c r="P178" s="1">
        <v>2.4</v>
      </c>
      <c r="Q178" s="5">
        <v>3</v>
      </c>
      <c r="R178" s="1"/>
      <c r="S178" s="1">
        <v>3</v>
      </c>
      <c r="T178" s="1">
        <v>1</v>
      </c>
      <c r="U178" s="16">
        <f t="shared" si="40"/>
        <v>1</v>
      </c>
      <c r="V178" s="1">
        <v>0</v>
      </c>
      <c r="W178" s="14">
        <v>3258.97</v>
      </c>
      <c r="X178" s="2">
        <v>2336.62</v>
      </c>
      <c r="Y178" s="1">
        <v>0</v>
      </c>
      <c r="Z178" s="1">
        <v>3</v>
      </c>
      <c r="AA178" s="1">
        <v>6</v>
      </c>
      <c r="AB178" s="1">
        <v>4</v>
      </c>
      <c r="AC178" s="1">
        <v>21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13</v>
      </c>
      <c r="AT178" s="1">
        <v>0</v>
      </c>
      <c r="AU178" s="1">
        <v>7</v>
      </c>
      <c r="AV178" s="1">
        <v>17</v>
      </c>
      <c r="AW178" s="1">
        <v>7</v>
      </c>
      <c r="AX178" s="1">
        <v>0</v>
      </c>
      <c r="AY178" s="1">
        <v>0</v>
      </c>
      <c r="AZ178" s="1">
        <v>0</v>
      </c>
      <c r="BA178" s="1">
        <v>0</v>
      </c>
      <c r="BB178" s="1">
        <v>5</v>
      </c>
      <c r="BC178" s="1">
        <v>7</v>
      </c>
      <c r="BD178" s="1">
        <v>4</v>
      </c>
      <c r="BE178" s="1">
        <v>5</v>
      </c>
      <c r="BF178" s="1">
        <v>2</v>
      </c>
      <c r="BG178" s="1">
        <v>5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>
      <c r="A179" s="1">
        <v>70172</v>
      </c>
      <c r="B179" s="1" t="s">
        <v>282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1">
        <v>30.07</v>
      </c>
      <c r="I179" s="3">
        <v>451.05</v>
      </c>
      <c r="J179" s="10">
        <f t="shared" si="2"/>
        <v>4510.5</v>
      </c>
      <c r="K179" s="11">
        <f t="shared" si="3"/>
        <v>10</v>
      </c>
      <c r="L179" s="1">
        <v>0.17</v>
      </c>
      <c r="M179" s="1">
        <v>0</v>
      </c>
      <c r="N179" s="26">
        <v>5</v>
      </c>
      <c r="O179" s="1">
        <v>7</v>
      </c>
      <c r="P179" s="1">
        <v>0.73</v>
      </c>
      <c r="Q179" s="5">
        <v>5</v>
      </c>
      <c r="R179" s="1"/>
      <c r="S179" s="1">
        <v>0</v>
      </c>
      <c r="T179" s="1">
        <v>0.93</v>
      </c>
      <c r="U179" s="16">
        <f t="shared" si="40"/>
        <v>0</v>
      </c>
      <c r="V179" s="1">
        <v>0</v>
      </c>
      <c r="W179" s="14">
        <v>3232.52</v>
      </c>
      <c r="X179" s="2">
        <v>751.75</v>
      </c>
      <c r="Y179" s="1">
        <v>0</v>
      </c>
      <c r="Z179" s="1">
        <v>0</v>
      </c>
      <c r="AA179" s="1">
        <v>2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34</v>
      </c>
      <c r="AT179" s="1">
        <v>0</v>
      </c>
      <c r="AU179" s="1">
        <v>46</v>
      </c>
      <c r="AV179" s="1">
        <v>26</v>
      </c>
      <c r="AW179" s="1">
        <v>11</v>
      </c>
      <c r="AX179" s="1">
        <v>0</v>
      </c>
      <c r="AY179" s="1">
        <v>0</v>
      </c>
      <c r="AZ179" s="1">
        <v>10</v>
      </c>
      <c r="BA179" s="1">
        <v>4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14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>
      <c r="A180" s="1">
        <v>70063</v>
      </c>
      <c r="B180" s="1" t="s">
        <v>198</v>
      </c>
      <c r="C180" s="1">
        <v>24</v>
      </c>
      <c r="D180" s="1">
        <v>285</v>
      </c>
      <c r="E180" s="1" t="s">
        <v>64</v>
      </c>
      <c r="F180" s="1">
        <v>565</v>
      </c>
      <c r="G180" s="1" t="s">
        <v>94</v>
      </c>
      <c r="H180" s="1">
        <v>34.74</v>
      </c>
      <c r="I180" s="3">
        <v>833.76</v>
      </c>
      <c r="J180" s="10">
        <f t="shared" si="2"/>
        <v>0</v>
      </c>
      <c r="K180" s="11">
        <f t="shared" si="3"/>
        <v>0</v>
      </c>
      <c r="L180" s="1">
        <v>0.83</v>
      </c>
      <c r="M180" s="1">
        <v>0.54</v>
      </c>
      <c r="N180" s="16">
        <f>MAX(0,(TRUNC((L180*0.75)-M180)))</f>
        <v>0</v>
      </c>
      <c r="O180" s="1">
        <v>2.54</v>
      </c>
      <c r="P180" s="1">
        <v>3.33</v>
      </c>
      <c r="Q180" s="5">
        <v>0</v>
      </c>
      <c r="R180" s="1"/>
      <c r="S180" s="1">
        <v>0.44</v>
      </c>
      <c r="T180" s="1">
        <v>2.12</v>
      </c>
      <c r="U180" s="16">
        <f t="shared" si="40"/>
        <v>0</v>
      </c>
      <c r="V180" s="1">
        <v>0</v>
      </c>
      <c r="W180" s="14">
        <v>3178.71</v>
      </c>
      <c r="X180" s="2">
        <v>5002.5600000000004</v>
      </c>
      <c r="Y180" s="1">
        <v>17</v>
      </c>
      <c r="Z180" s="1">
        <v>6</v>
      </c>
      <c r="AA180" s="1">
        <v>0</v>
      </c>
      <c r="AB180" s="1">
        <v>0</v>
      </c>
      <c r="AC180" s="1">
        <v>13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23</v>
      </c>
      <c r="AT180" s="1">
        <v>24</v>
      </c>
      <c r="AU180" s="1">
        <v>20</v>
      </c>
      <c r="AV180" s="1">
        <v>8</v>
      </c>
      <c r="AW180" s="1">
        <v>80</v>
      </c>
      <c r="AX180" s="1">
        <v>0</v>
      </c>
      <c r="AY180" s="1">
        <v>0</v>
      </c>
      <c r="AZ180" s="1">
        <v>1</v>
      </c>
      <c r="BA180" s="1">
        <v>2</v>
      </c>
      <c r="BB180" s="1">
        <v>0</v>
      </c>
      <c r="BC180" s="1">
        <v>6</v>
      </c>
      <c r="BD180" s="1">
        <v>1</v>
      </c>
      <c r="BE180" s="1">
        <v>2</v>
      </c>
      <c r="BF180" s="1">
        <v>4</v>
      </c>
      <c r="BG180" s="1">
        <v>51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>
      <c r="A181" s="1">
        <v>70266</v>
      </c>
      <c r="B181" s="1" t="s">
        <v>335</v>
      </c>
      <c r="C181" s="1">
        <v>24</v>
      </c>
      <c r="D181" s="1">
        <v>285</v>
      </c>
      <c r="E181" s="1" t="s">
        <v>64</v>
      </c>
      <c r="F181" s="1">
        <v>558</v>
      </c>
      <c r="G181" s="1" t="s">
        <v>67</v>
      </c>
      <c r="H181" s="1">
        <v>45.624299999999998</v>
      </c>
      <c r="I181" s="3">
        <v>1094.9831999999999</v>
      </c>
      <c r="J181" s="10">
        <f t="shared" si="2"/>
        <v>3284.9495999999999</v>
      </c>
      <c r="K181" s="11">
        <f t="shared" si="3"/>
        <v>3</v>
      </c>
      <c r="L181" s="1">
        <v>0.62</v>
      </c>
      <c r="M181" s="1">
        <v>0</v>
      </c>
      <c r="N181" s="20">
        <v>3</v>
      </c>
      <c r="O181" s="1">
        <v>2</v>
      </c>
      <c r="P181" s="1">
        <v>2.79</v>
      </c>
      <c r="Q181" s="5">
        <v>0</v>
      </c>
      <c r="R181" s="1"/>
      <c r="S181" s="1">
        <v>0.08</v>
      </c>
      <c r="T181" s="1">
        <v>0.54</v>
      </c>
      <c r="U181" s="16">
        <f t="shared" si="40"/>
        <v>0</v>
      </c>
      <c r="V181" s="1">
        <v>0</v>
      </c>
      <c r="W181" s="15">
        <v>2965.58</v>
      </c>
      <c r="X181" s="2">
        <v>3649.94</v>
      </c>
      <c r="Y181" s="1">
        <v>8</v>
      </c>
      <c r="Z181" s="1">
        <v>4</v>
      </c>
      <c r="AA181" s="1">
        <v>3</v>
      </c>
      <c r="AB181" s="1">
        <v>4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5</v>
      </c>
      <c r="AT181" s="1">
        <v>0</v>
      </c>
      <c r="AU181" s="1">
        <v>32</v>
      </c>
      <c r="AV181" s="1">
        <v>22</v>
      </c>
      <c r="AW181" s="1">
        <v>67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2</v>
      </c>
      <c r="BD181" s="1">
        <v>0</v>
      </c>
      <c r="BE181" s="1">
        <v>0</v>
      </c>
      <c r="BF181" s="1">
        <v>0</v>
      </c>
      <c r="BG181" s="1">
        <v>13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>
      <c r="A182" s="1">
        <v>70071</v>
      </c>
      <c r="B182" s="1" t="s">
        <v>285</v>
      </c>
      <c r="C182" s="1">
        <v>6</v>
      </c>
      <c r="D182" s="1">
        <v>285</v>
      </c>
      <c r="E182" s="1" t="s">
        <v>64</v>
      </c>
      <c r="F182" s="1">
        <v>974</v>
      </c>
      <c r="G182" s="1" t="s">
        <v>110</v>
      </c>
      <c r="H182" s="1">
        <v>174.97</v>
      </c>
      <c r="I182" s="3">
        <v>1049.82</v>
      </c>
      <c r="J182" s="10">
        <f t="shared" si="2"/>
        <v>0</v>
      </c>
      <c r="K182" s="11">
        <f t="shared" si="3"/>
        <v>0</v>
      </c>
      <c r="L182" s="1">
        <v>0.17</v>
      </c>
      <c r="M182" s="1">
        <v>0.33</v>
      </c>
      <c r="N182" s="16">
        <f t="shared" ref="N182:N185" si="47">MAX(0,(TRUNC((L182*0.75)-M182)))</f>
        <v>0</v>
      </c>
      <c r="O182" s="1">
        <v>1.75</v>
      </c>
      <c r="P182" s="1">
        <v>5.5</v>
      </c>
      <c r="Q182" s="5">
        <v>0</v>
      </c>
      <c r="R182" s="1"/>
      <c r="S182" s="1">
        <v>0.83</v>
      </c>
      <c r="T182" s="1">
        <v>5.5</v>
      </c>
      <c r="U182" s="16">
        <f t="shared" si="40"/>
        <v>0</v>
      </c>
      <c r="V182" s="1">
        <v>0</v>
      </c>
      <c r="W182" s="15">
        <v>2887</v>
      </c>
      <c r="X182" s="2">
        <v>11897.96</v>
      </c>
      <c r="Y182" s="1">
        <v>0</v>
      </c>
      <c r="Z182" s="1">
        <v>0</v>
      </c>
      <c r="AA182" s="1">
        <v>1</v>
      </c>
      <c r="AB182" s="1">
        <v>0</v>
      </c>
      <c r="AC182" s="1">
        <v>2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8</v>
      </c>
      <c r="AV182" s="1">
        <v>5</v>
      </c>
      <c r="AW182" s="1">
        <v>30</v>
      </c>
      <c r="AX182" s="1">
        <v>0</v>
      </c>
      <c r="AY182" s="1">
        <v>0</v>
      </c>
      <c r="AZ182" s="1">
        <v>0</v>
      </c>
      <c r="BA182" s="1">
        <v>0</v>
      </c>
      <c r="BB182" s="1">
        <v>3</v>
      </c>
      <c r="BC182" s="1">
        <v>1</v>
      </c>
      <c r="BD182" s="1">
        <v>1</v>
      </c>
      <c r="BE182" s="1">
        <v>3</v>
      </c>
      <c r="BF182" s="1">
        <v>1</v>
      </c>
      <c r="BG182" s="1">
        <v>33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>
      <c r="A183" s="1">
        <v>70416</v>
      </c>
      <c r="B183" s="1" t="s">
        <v>273</v>
      </c>
      <c r="C183" s="1">
        <v>18</v>
      </c>
      <c r="D183" s="1">
        <v>285</v>
      </c>
      <c r="E183" s="1" t="s">
        <v>64</v>
      </c>
      <c r="F183" s="1">
        <v>285</v>
      </c>
      <c r="G183" s="1" t="s">
        <v>64</v>
      </c>
      <c r="H183" s="1">
        <v>41.066000000000003</v>
      </c>
      <c r="I183" s="3">
        <v>739.18799999999999</v>
      </c>
      <c r="J183" s="10">
        <f t="shared" si="2"/>
        <v>0</v>
      </c>
      <c r="K183" s="11">
        <f t="shared" si="3"/>
        <v>0</v>
      </c>
      <c r="L183" s="1">
        <v>0.25</v>
      </c>
      <c r="M183" s="1">
        <v>0.67</v>
      </c>
      <c r="N183" s="16">
        <f t="shared" si="47"/>
        <v>0</v>
      </c>
      <c r="O183" s="1">
        <v>1.36</v>
      </c>
      <c r="P183" s="1">
        <v>3.61</v>
      </c>
      <c r="Q183" s="5">
        <v>0</v>
      </c>
      <c r="R183" s="1"/>
      <c r="S183" s="1">
        <v>2.11</v>
      </c>
      <c r="T183" s="1">
        <v>12.56</v>
      </c>
      <c r="U183" s="16">
        <f t="shared" si="40"/>
        <v>0</v>
      </c>
      <c r="V183" s="1">
        <v>0</v>
      </c>
      <c r="W183" s="15">
        <v>2751.42</v>
      </c>
      <c r="X183" s="2">
        <v>12443</v>
      </c>
      <c r="Y183" s="1">
        <v>4</v>
      </c>
      <c r="Z183" s="1">
        <v>1</v>
      </c>
      <c r="AA183" s="1">
        <v>0</v>
      </c>
      <c r="AB183" s="1">
        <v>0</v>
      </c>
      <c r="AC183" s="1">
        <v>12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18</v>
      </c>
      <c r="AT183" s="1">
        <v>1</v>
      </c>
      <c r="AU183" s="1">
        <v>0</v>
      </c>
      <c r="AV183" s="1">
        <v>0</v>
      </c>
      <c r="AW183" s="1">
        <v>53</v>
      </c>
      <c r="AX183" s="1">
        <v>6</v>
      </c>
      <c r="AY183" s="1">
        <v>0</v>
      </c>
      <c r="AZ183" s="1">
        <v>0</v>
      </c>
      <c r="BA183" s="1">
        <v>0</v>
      </c>
      <c r="BB183" s="1">
        <v>12</v>
      </c>
      <c r="BC183" s="1">
        <v>36</v>
      </c>
      <c r="BD183" s="1">
        <v>4</v>
      </c>
      <c r="BE183" s="1">
        <v>0</v>
      </c>
      <c r="BF183" s="1">
        <v>0</v>
      </c>
      <c r="BG183" s="1">
        <v>226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s="1">
        <v>70264</v>
      </c>
      <c r="B184" s="1" t="s">
        <v>233</v>
      </c>
      <c r="C184" s="1">
        <v>20</v>
      </c>
      <c r="D184" s="1">
        <v>285</v>
      </c>
      <c r="E184" s="1" t="s">
        <v>64</v>
      </c>
      <c r="F184" s="1">
        <v>573</v>
      </c>
      <c r="G184" s="1" t="s">
        <v>87</v>
      </c>
      <c r="H184" s="1">
        <v>50.37</v>
      </c>
      <c r="I184" s="3">
        <v>1007.4</v>
      </c>
      <c r="J184" s="10">
        <f t="shared" si="2"/>
        <v>0</v>
      </c>
      <c r="K184" s="11">
        <f t="shared" si="3"/>
        <v>0</v>
      </c>
      <c r="L184" s="1">
        <v>0.7</v>
      </c>
      <c r="M184" s="1">
        <v>0.1</v>
      </c>
      <c r="N184" s="16">
        <f t="shared" si="47"/>
        <v>0</v>
      </c>
      <c r="O184" s="1">
        <v>1.08</v>
      </c>
      <c r="P184" s="1">
        <v>0.8</v>
      </c>
      <c r="Q184" s="5">
        <v>0</v>
      </c>
      <c r="R184" s="1"/>
      <c r="S184" s="1">
        <v>0.9</v>
      </c>
      <c r="T184" s="1">
        <v>2.0499999999999998</v>
      </c>
      <c r="U184" s="16">
        <f t="shared" si="40"/>
        <v>0</v>
      </c>
      <c r="V184" s="1">
        <v>0</v>
      </c>
      <c r="W184" s="15">
        <v>2694.79</v>
      </c>
      <c r="X184" s="2">
        <v>2971.83</v>
      </c>
      <c r="Y184" s="1">
        <v>11</v>
      </c>
      <c r="Z184" s="1">
        <v>6</v>
      </c>
      <c r="AA184" s="1">
        <v>0</v>
      </c>
      <c r="AB184" s="1">
        <v>0</v>
      </c>
      <c r="AC184" s="1">
        <v>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14</v>
      </c>
      <c r="AT184" s="1">
        <v>12</v>
      </c>
      <c r="AU184" s="1">
        <v>0</v>
      </c>
      <c r="AV184" s="1">
        <v>0</v>
      </c>
      <c r="AW184" s="1">
        <v>4</v>
      </c>
      <c r="AX184" s="1">
        <v>0</v>
      </c>
      <c r="AY184" s="1">
        <v>3</v>
      </c>
      <c r="AZ184" s="1">
        <v>0</v>
      </c>
      <c r="BA184" s="1">
        <v>0</v>
      </c>
      <c r="BB184" s="1">
        <v>12</v>
      </c>
      <c r="BC184" s="1">
        <v>4</v>
      </c>
      <c r="BD184" s="1">
        <v>13</v>
      </c>
      <c r="BE184" s="1">
        <v>7</v>
      </c>
      <c r="BF184" s="1">
        <v>1</v>
      </c>
      <c r="BG184" s="1">
        <v>41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s="1">
        <v>70351</v>
      </c>
      <c r="B185" s="1" t="s">
        <v>275</v>
      </c>
      <c r="C185" s="1">
        <v>5</v>
      </c>
      <c r="D185" s="1">
        <v>285</v>
      </c>
      <c r="E185" s="1" t="s">
        <v>64</v>
      </c>
      <c r="F185" s="1">
        <v>562</v>
      </c>
      <c r="G185" s="1" t="s">
        <v>65</v>
      </c>
      <c r="H185" s="1">
        <v>61.49</v>
      </c>
      <c r="I185" s="3">
        <v>307.45</v>
      </c>
      <c r="J185" s="10">
        <f t="shared" si="2"/>
        <v>1537.25</v>
      </c>
      <c r="K185" s="11">
        <f t="shared" si="3"/>
        <v>5</v>
      </c>
      <c r="L185" s="1">
        <v>1.4</v>
      </c>
      <c r="M185" s="1">
        <v>2.6</v>
      </c>
      <c r="N185" s="16">
        <f t="shared" si="47"/>
        <v>0</v>
      </c>
      <c r="O185" s="1">
        <v>7.3</v>
      </c>
      <c r="P185" s="1">
        <v>1.2</v>
      </c>
      <c r="Q185" s="5">
        <v>5</v>
      </c>
      <c r="R185" s="1"/>
      <c r="S185" s="1">
        <v>0</v>
      </c>
      <c r="T185" s="1">
        <v>0.8</v>
      </c>
      <c r="U185" s="16">
        <f t="shared" si="40"/>
        <v>0</v>
      </c>
      <c r="V185" s="1">
        <v>0</v>
      </c>
      <c r="W185" s="15">
        <v>2674.81</v>
      </c>
      <c r="X185" s="2">
        <v>1414.27</v>
      </c>
      <c r="Y185" s="1">
        <v>0</v>
      </c>
      <c r="Z185" s="1">
        <v>3</v>
      </c>
      <c r="AA185" s="1">
        <v>5</v>
      </c>
      <c r="AB185" s="1">
        <v>1</v>
      </c>
      <c r="AC185" s="1">
        <v>13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19</v>
      </c>
      <c r="AT185" s="1">
        <v>0</v>
      </c>
      <c r="AU185" s="1">
        <v>10</v>
      </c>
      <c r="AV185" s="1">
        <v>5</v>
      </c>
      <c r="AW185" s="1">
        <v>1</v>
      </c>
      <c r="AX185" s="1">
        <v>0</v>
      </c>
      <c r="AY185" s="1">
        <v>10</v>
      </c>
      <c r="AZ185" s="1">
        <v>0</v>
      </c>
      <c r="BA185" s="1">
        <v>0</v>
      </c>
      <c r="BB185" s="1">
        <v>5</v>
      </c>
      <c r="BC185" s="1">
        <v>0</v>
      </c>
      <c r="BD185" s="1">
        <v>0</v>
      </c>
      <c r="BE185" s="1">
        <v>0</v>
      </c>
      <c r="BF185" s="1">
        <v>0</v>
      </c>
      <c r="BG185" s="1">
        <v>4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>
      <c r="A186" s="1">
        <v>70115</v>
      </c>
      <c r="B186" s="1" t="s">
        <v>241</v>
      </c>
      <c r="C186" s="1">
        <v>30</v>
      </c>
      <c r="D186" s="1">
        <v>285</v>
      </c>
      <c r="E186" s="1" t="s">
        <v>64</v>
      </c>
      <c r="F186" s="1">
        <v>573</v>
      </c>
      <c r="G186" s="1" t="s">
        <v>87</v>
      </c>
      <c r="H186" s="1">
        <v>29.93</v>
      </c>
      <c r="I186" s="3">
        <v>897.9</v>
      </c>
      <c r="J186" s="10">
        <f t="shared" si="2"/>
        <v>5387.4</v>
      </c>
      <c r="K186" s="11">
        <f t="shared" si="3"/>
        <v>6</v>
      </c>
      <c r="L186" s="1">
        <v>0.35</v>
      </c>
      <c r="M186" s="1">
        <v>0</v>
      </c>
      <c r="N186" s="26">
        <v>3</v>
      </c>
      <c r="O186" s="1">
        <v>1.97</v>
      </c>
      <c r="P186" s="1">
        <v>0</v>
      </c>
      <c r="Q186" s="5">
        <v>3</v>
      </c>
      <c r="R186" s="1"/>
      <c r="S186" s="1">
        <v>0.32</v>
      </c>
      <c r="T186" s="1">
        <v>7.0000000000000007E-2</v>
      </c>
      <c r="U186" s="16">
        <f t="shared" si="40"/>
        <v>0</v>
      </c>
      <c r="V186" s="1">
        <v>0</v>
      </c>
      <c r="W186" s="15">
        <v>2364.4699999999998</v>
      </c>
      <c r="X186" s="2">
        <v>59.86</v>
      </c>
      <c r="Y186" s="1">
        <v>0</v>
      </c>
      <c r="Z186" s="1">
        <v>0</v>
      </c>
      <c r="AA186" s="1">
        <v>6</v>
      </c>
      <c r="AB186" s="1">
        <v>9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8</v>
      </c>
      <c r="AV186" s="1">
        <v>102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3</v>
      </c>
      <c r="BD186" s="1">
        <v>2</v>
      </c>
      <c r="BE186" s="1">
        <v>4</v>
      </c>
      <c r="BF186" s="1">
        <v>3</v>
      </c>
      <c r="BG186" s="1">
        <v>2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>
      <c r="A187" s="1">
        <v>70118</v>
      </c>
      <c r="B187" s="1" t="s">
        <v>310</v>
      </c>
      <c r="C187" s="1">
        <v>25</v>
      </c>
      <c r="D187" s="1">
        <v>285</v>
      </c>
      <c r="E187" s="1" t="s">
        <v>64</v>
      </c>
      <c r="F187" s="1">
        <v>558</v>
      </c>
      <c r="G187" s="1" t="s">
        <v>67</v>
      </c>
      <c r="H187" s="1">
        <v>74.86</v>
      </c>
      <c r="I187" s="3">
        <v>1871.5</v>
      </c>
      <c r="J187" s="10">
        <f t="shared" si="2"/>
        <v>5614.5</v>
      </c>
      <c r="K187" s="11">
        <f t="shared" si="3"/>
        <v>3</v>
      </c>
      <c r="L187" s="1">
        <v>1.26</v>
      </c>
      <c r="M187" s="1">
        <v>0</v>
      </c>
      <c r="N187" s="5">
        <v>3</v>
      </c>
      <c r="O187" s="1">
        <v>0</v>
      </c>
      <c r="P187" s="1">
        <v>0</v>
      </c>
      <c r="Q187" s="5">
        <v>0</v>
      </c>
      <c r="R187" s="1"/>
      <c r="S187" s="1">
        <v>0</v>
      </c>
      <c r="T187" s="1">
        <v>0</v>
      </c>
      <c r="U187" s="16">
        <f t="shared" si="40"/>
        <v>0</v>
      </c>
      <c r="V187" s="1">
        <v>0</v>
      </c>
      <c r="W187" s="15">
        <v>2358.09</v>
      </c>
      <c r="X187" s="2">
        <v>0</v>
      </c>
      <c r="Y187" s="1">
        <v>0</v>
      </c>
      <c r="Z187" s="1">
        <v>0</v>
      </c>
      <c r="AA187" s="1">
        <v>27</v>
      </c>
      <c r="AB187" s="1">
        <v>9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s="1">
        <v>70326</v>
      </c>
      <c r="B188" s="1" t="s">
        <v>340</v>
      </c>
      <c r="C188" s="1">
        <v>6</v>
      </c>
      <c r="D188" s="1">
        <v>285</v>
      </c>
      <c r="E188" s="1" t="s">
        <v>64</v>
      </c>
      <c r="F188" s="1">
        <v>285</v>
      </c>
      <c r="G188" s="1" t="s">
        <v>64</v>
      </c>
      <c r="H188" s="1">
        <v>113.36</v>
      </c>
      <c r="I188" s="3">
        <v>680.16</v>
      </c>
      <c r="J188" s="10">
        <f t="shared" si="2"/>
        <v>0</v>
      </c>
      <c r="K188" s="11">
        <f t="shared" si="3"/>
        <v>0</v>
      </c>
      <c r="L188" s="1">
        <v>0.83</v>
      </c>
      <c r="M188" s="1">
        <v>-0.33</v>
      </c>
      <c r="N188" s="16">
        <f>MAX(0,(TRUNC((L188*0.75)-M188)))</f>
        <v>0</v>
      </c>
      <c r="O188" s="1">
        <v>2.5</v>
      </c>
      <c r="P188" s="1">
        <v>0.5</v>
      </c>
      <c r="Q188" s="5">
        <v>0</v>
      </c>
      <c r="R188" s="1"/>
      <c r="S188" s="1">
        <v>0</v>
      </c>
      <c r="T188" s="1">
        <v>0</v>
      </c>
      <c r="U188" s="16">
        <f t="shared" si="40"/>
        <v>0</v>
      </c>
      <c r="V188" s="1">
        <v>0</v>
      </c>
      <c r="W188" s="15">
        <v>2267.1999999999998</v>
      </c>
      <c r="X188" s="2">
        <v>113.36</v>
      </c>
      <c r="Y188" s="1">
        <v>2</v>
      </c>
      <c r="Z188" s="1">
        <v>6</v>
      </c>
      <c r="AA188" s="1">
        <v>0</v>
      </c>
      <c r="AB188" s="1">
        <v>0</v>
      </c>
      <c r="AC188" s="1">
        <v>-2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15</v>
      </c>
      <c r="AT188" s="1">
        <v>0</v>
      </c>
      <c r="AU188" s="1">
        <v>0</v>
      </c>
      <c r="AV188" s="1">
        <v>0</v>
      </c>
      <c r="AW188" s="1">
        <v>3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s="1">
        <v>70105</v>
      </c>
      <c r="B189" s="1" t="s">
        <v>307</v>
      </c>
      <c r="C189" s="1">
        <v>4</v>
      </c>
      <c r="D189" s="1">
        <v>285</v>
      </c>
      <c r="E189" s="1" t="s">
        <v>64</v>
      </c>
      <c r="F189" s="1">
        <v>570</v>
      </c>
      <c r="G189" s="1" t="s">
        <v>72</v>
      </c>
      <c r="H189" s="1">
        <v>201.48</v>
      </c>
      <c r="I189" s="3">
        <v>805.92</v>
      </c>
      <c r="J189" s="10">
        <f t="shared" si="2"/>
        <v>1611.84</v>
      </c>
      <c r="K189" s="11">
        <f t="shared" si="3"/>
        <v>2</v>
      </c>
      <c r="L189" s="1">
        <v>0</v>
      </c>
      <c r="M189" s="1">
        <v>0</v>
      </c>
      <c r="N189" s="26">
        <v>2</v>
      </c>
      <c r="O189" s="1">
        <v>2.25</v>
      </c>
      <c r="P189" s="1">
        <v>3</v>
      </c>
      <c r="Q189" s="5">
        <v>0</v>
      </c>
      <c r="R189" s="1"/>
      <c r="S189" s="1">
        <v>0.5</v>
      </c>
      <c r="T189" s="1">
        <v>0.25</v>
      </c>
      <c r="U189" s="16">
        <f t="shared" si="40"/>
        <v>0</v>
      </c>
      <c r="V189" s="1">
        <v>0</v>
      </c>
      <c r="W189" s="15">
        <v>2216.2800000000002</v>
      </c>
      <c r="X189" s="2">
        <v>2619.2399999999998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3</v>
      </c>
      <c r="AV189" s="1">
        <v>6</v>
      </c>
      <c r="AW189" s="1">
        <v>12</v>
      </c>
      <c r="AX189" s="1">
        <v>0</v>
      </c>
      <c r="AY189" s="1">
        <v>0</v>
      </c>
      <c r="AZ189" s="1">
        <v>3</v>
      </c>
      <c r="BA189" s="1">
        <v>0</v>
      </c>
      <c r="BB189" s="1">
        <v>0</v>
      </c>
      <c r="BC189" s="1">
        <v>0</v>
      </c>
      <c r="BD189" s="1">
        <v>4</v>
      </c>
      <c r="BE189" s="1">
        <v>0</v>
      </c>
      <c r="BF189" s="1">
        <v>0</v>
      </c>
      <c r="BG189" s="1">
        <v>1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s="1">
        <v>70317</v>
      </c>
      <c r="B190" s="1" t="s">
        <v>337</v>
      </c>
      <c r="C190" s="1">
        <v>20</v>
      </c>
      <c r="D190" s="1">
        <v>285</v>
      </c>
      <c r="E190" s="1" t="s">
        <v>64</v>
      </c>
      <c r="F190" s="1">
        <v>558</v>
      </c>
      <c r="G190" s="1" t="s">
        <v>67</v>
      </c>
      <c r="H190" s="1">
        <v>30.66</v>
      </c>
      <c r="I190" s="3">
        <v>613.20000000000005</v>
      </c>
      <c r="J190" s="10">
        <f t="shared" si="2"/>
        <v>6132</v>
      </c>
      <c r="K190" s="11">
        <f t="shared" si="3"/>
        <v>10</v>
      </c>
      <c r="L190" s="1">
        <v>0</v>
      </c>
      <c r="M190" s="1">
        <v>0</v>
      </c>
      <c r="N190" s="5">
        <v>5</v>
      </c>
      <c r="O190" s="1">
        <v>2.7</v>
      </c>
      <c r="P190" s="1">
        <v>0</v>
      </c>
      <c r="Q190" s="5">
        <v>5</v>
      </c>
      <c r="R190" s="1"/>
      <c r="S190" s="1">
        <v>0.9</v>
      </c>
      <c r="T190" s="1">
        <v>0</v>
      </c>
      <c r="U190" s="16">
        <f t="shared" si="40"/>
        <v>0</v>
      </c>
      <c r="V190" s="1">
        <v>0</v>
      </c>
      <c r="W190" s="15">
        <v>2207.52</v>
      </c>
      <c r="X190" s="2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33</v>
      </c>
      <c r="AV190" s="1">
        <v>21</v>
      </c>
      <c r="AW190" s="1">
        <v>0</v>
      </c>
      <c r="AX190" s="1">
        <v>0</v>
      </c>
      <c r="AY190" s="1">
        <v>0</v>
      </c>
      <c r="AZ190" s="1">
        <v>7</v>
      </c>
      <c r="BA190" s="1">
        <v>7</v>
      </c>
      <c r="BB190" s="1">
        <v>0</v>
      </c>
      <c r="BC190" s="1">
        <v>0</v>
      </c>
      <c r="BD190" s="1">
        <v>0</v>
      </c>
      <c r="BE190" s="1">
        <v>9</v>
      </c>
      <c r="BF190" s="1">
        <v>18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s="1">
        <v>70015</v>
      </c>
      <c r="B191" s="1" t="s">
        <v>288</v>
      </c>
      <c r="C191" s="1">
        <v>12</v>
      </c>
      <c r="D191" s="1">
        <v>285</v>
      </c>
      <c r="E191" s="1" t="s">
        <v>64</v>
      </c>
      <c r="F191" s="1">
        <v>562</v>
      </c>
      <c r="G191" s="1" t="s">
        <v>65</v>
      </c>
      <c r="H191" s="1">
        <v>29.4</v>
      </c>
      <c r="I191" s="3">
        <v>352.8</v>
      </c>
      <c r="J191" s="10">
        <f t="shared" si="2"/>
        <v>1764</v>
      </c>
      <c r="K191" s="11">
        <f t="shared" si="3"/>
        <v>5</v>
      </c>
      <c r="L191" s="1">
        <v>0.96</v>
      </c>
      <c r="M191" s="1">
        <v>1.83</v>
      </c>
      <c r="N191" s="5">
        <v>0</v>
      </c>
      <c r="O191" s="1">
        <v>3.46</v>
      </c>
      <c r="P191" s="1">
        <v>0.25</v>
      </c>
      <c r="Q191" s="5">
        <v>5</v>
      </c>
      <c r="R191" s="1"/>
      <c r="S191" s="1">
        <v>1.71</v>
      </c>
      <c r="T191" s="1">
        <v>0.75</v>
      </c>
      <c r="U191" s="16">
        <f t="shared" si="40"/>
        <v>0</v>
      </c>
      <c r="V191" s="1">
        <v>0</v>
      </c>
      <c r="W191" s="15">
        <v>2160.9</v>
      </c>
      <c r="X191" s="2">
        <v>999.6</v>
      </c>
      <c r="Y191" s="1">
        <v>0</v>
      </c>
      <c r="Z191" s="1">
        <v>0</v>
      </c>
      <c r="AA191" s="1">
        <v>11</v>
      </c>
      <c r="AB191" s="1">
        <v>1</v>
      </c>
      <c r="AC191" s="1">
        <v>22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33</v>
      </c>
      <c r="AT191" s="1">
        <v>0</v>
      </c>
      <c r="AU191" s="1">
        <v>0</v>
      </c>
      <c r="AV191" s="1">
        <v>17</v>
      </c>
      <c r="AW191" s="1">
        <v>3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16</v>
      </c>
      <c r="BD191" s="1">
        <v>8</v>
      </c>
      <c r="BE191" s="1">
        <v>0</v>
      </c>
      <c r="BF191" s="1">
        <v>1</v>
      </c>
      <c r="BG191" s="1">
        <v>9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s="1">
        <v>79159</v>
      </c>
      <c r="B192" s="1" t="s">
        <v>358</v>
      </c>
      <c r="C192" s="1">
        <v>24</v>
      </c>
      <c r="D192" s="1">
        <v>285</v>
      </c>
      <c r="E192" s="1" t="s">
        <v>64</v>
      </c>
      <c r="F192" s="1">
        <v>285</v>
      </c>
      <c r="G192" s="1" t="s">
        <v>64</v>
      </c>
      <c r="H192" s="1">
        <v>37.53</v>
      </c>
      <c r="I192" s="3">
        <v>900.72</v>
      </c>
      <c r="J192" s="10">
        <f t="shared" si="2"/>
        <v>0</v>
      </c>
      <c r="K192" s="11">
        <f t="shared" si="3"/>
        <v>0</v>
      </c>
      <c r="L192" s="1">
        <v>1.96</v>
      </c>
      <c r="M192" s="1">
        <v>0</v>
      </c>
      <c r="N192" s="5">
        <v>0</v>
      </c>
      <c r="O192" s="1">
        <v>0</v>
      </c>
      <c r="P192" s="1">
        <v>0</v>
      </c>
      <c r="Q192" s="5">
        <v>0</v>
      </c>
      <c r="R192" s="1"/>
      <c r="S192" s="1">
        <v>0.1</v>
      </c>
      <c r="T192" s="1">
        <v>0.71</v>
      </c>
      <c r="U192" s="16">
        <f t="shared" si="40"/>
        <v>0</v>
      </c>
      <c r="V192" s="1">
        <v>0</v>
      </c>
      <c r="W192" s="15">
        <v>1857.74</v>
      </c>
      <c r="X192" s="2">
        <v>638.01</v>
      </c>
      <c r="Y192" s="1">
        <v>0</v>
      </c>
      <c r="Z192" s="1">
        <v>0</v>
      </c>
      <c r="AA192" s="1">
        <v>45</v>
      </c>
      <c r="AB192" s="1">
        <v>4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</v>
      </c>
      <c r="BD192" s="1">
        <v>3</v>
      </c>
      <c r="BE192" s="1">
        <v>0</v>
      </c>
      <c r="BF192" s="1">
        <v>0</v>
      </c>
      <c r="BG192" s="1">
        <v>17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s="1">
        <v>70501</v>
      </c>
      <c r="B193" s="1" t="s">
        <v>190</v>
      </c>
      <c r="C193" s="1">
        <v>24</v>
      </c>
      <c r="D193" s="1">
        <v>285</v>
      </c>
      <c r="E193" s="1" t="s">
        <v>64</v>
      </c>
      <c r="F193" s="1">
        <v>974</v>
      </c>
      <c r="G193" s="1" t="s">
        <v>110</v>
      </c>
      <c r="H193" s="1">
        <v>36.130099999999999</v>
      </c>
      <c r="I193" s="3">
        <v>867.12239999999997</v>
      </c>
      <c r="J193" s="10">
        <f t="shared" si="2"/>
        <v>4335.6120000000001</v>
      </c>
      <c r="K193" s="11">
        <f t="shared" si="3"/>
        <v>5</v>
      </c>
      <c r="L193" s="1">
        <v>0</v>
      </c>
      <c r="M193" s="1">
        <v>0</v>
      </c>
      <c r="N193" s="5">
        <v>5</v>
      </c>
      <c r="O193" s="1">
        <v>1.48</v>
      </c>
      <c r="P193" s="1">
        <v>3.21</v>
      </c>
      <c r="Q193" s="5">
        <v>0</v>
      </c>
      <c r="R193" s="1"/>
      <c r="S193" s="1">
        <v>0.62</v>
      </c>
      <c r="T193" s="1">
        <v>6</v>
      </c>
      <c r="U193" s="16">
        <f t="shared" si="40"/>
        <v>0</v>
      </c>
      <c r="V193" s="1">
        <v>0</v>
      </c>
      <c r="W193" s="15">
        <v>1824.57</v>
      </c>
      <c r="X193" s="2">
        <v>4516.26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24</v>
      </c>
      <c r="AV193" s="1">
        <v>0</v>
      </c>
      <c r="AW193" s="1">
        <v>0</v>
      </c>
      <c r="AX193" s="1">
        <v>0</v>
      </c>
      <c r="AY193" s="1">
        <v>1</v>
      </c>
      <c r="AZ193" s="1">
        <v>7</v>
      </c>
      <c r="BA193" s="1">
        <v>8</v>
      </c>
      <c r="BB193" s="1">
        <v>77</v>
      </c>
      <c r="BC193" s="1">
        <v>12</v>
      </c>
      <c r="BD193" s="1">
        <v>6</v>
      </c>
      <c r="BE193" s="1">
        <v>0</v>
      </c>
      <c r="BF193" s="1">
        <v>0</v>
      </c>
      <c r="BG193" s="1">
        <v>48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s="1">
        <v>70353</v>
      </c>
      <c r="B194" s="1" t="s">
        <v>248</v>
      </c>
      <c r="C194" s="1">
        <v>5</v>
      </c>
      <c r="D194" s="1">
        <v>285</v>
      </c>
      <c r="E194" s="1" t="s">
        <v>64</v>
      </c>
      <c r="F194" s="1">
        <v>562</v>
      </c>
      <c r="G194" s="1" t="s">
        <v>65</v>
      </c>
      <c r="H194" s="1">
        <v>61.49</v>
      </c>
      <c r="I194" s="3">
        <v>307.45</v>
      </c>
      <c r="J194" s="10">
        <f t="shared" si="2"/>
        <v>0</v>
      </c>
      <c r="K194" s="11">
        <f t="shared" si="3"/>
        <v>0</v>
      </c>
      <c r="L194" s="1">
        <v>2</v>
      </c>
      <c r="M194" s="1">
        <v>1</v>
      </c>
      <c r="N194" s="16">
        <f>MAX(0,(TRUNC((L194*0.75)-M194)))</f>
        <v>0</v>
      </c>
      <c r="O194" s="1">
        <v>3.7</v>
      </c>
      <c r="P194" s="1">
        <v>4.4000000000000004</v>
      </c>
      <c r="Q194" s="5">
        <v>0</v>
      </c>
      <c r="R194" s="1"/>
      <c r="S194" s="1">
        <v>0</v>
      </c>
      <c r="T194" s="1">
        <v>0.8</v>
      </c>
      <c r="U194" s="16">
        <f t="shared" si="40"/>
        <v>0</v>
      </c>
      <c r="V194" s="1">
        <v>0</v>
      </c>
      <c r="W194" s="15">
        <v>1752.46</v>
      </c>
      <c r="X194" s="2">
        <v>1906.19</v>
      </c>
      <c r="Y194" s="1">
        <v>0</v>
      </c>
      <c r="Z194" s="1">
        <v>0</v>
      </c>
      <c r="AA194" s="1">
        <v>8</v>
      </c>
      <c r="AB194" s="1">
        <v>4</v>
      </c>
      <c r="AC194" s="1">
        <v>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3</v>
      </c>
      <c r="AT194" s="1">
        <v>1</v>
      </c>
      <c r="AU194" s="1">
        <v>8</v>
      </c>
      <c r="AV194" s="1">
        <v>2</v>
      </c>
      <c r="AW194" s="1">
        <v>12</v>
      </c>
      <c r="AX194" s="1">
        <v>0</v>
      </c>
      <c r="AY194" s="1">
        <v>0</v>
      </c>
      <c r="AZ194" s="1">
        <v>5</v>
      </c>
      <c r="BA194" s="1">
        <v>2</v>
      </c>
      <c r="BB194" s="1">
        <v>10</v>
      </c>
      <c r="BC194" s="1">
        <v>0</v>
      </c>
      <c r="BD194" s="1">
        <v>0</v>
      </c>
      <c r="BE194" s="1">
        <v>0</v>
      </c>
      <c r="BF194" s="1">
        <v>0</v>
      </c>
      <c r="BG194" s="1">
        <v>4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s="1">
        <v>70065</v>
      </c>
      <c r="B195" s="1" t="s">
        <v>123</v>
      </c>
      <c r="C195" s="1">
        <v>50</v>
      </c>
      <c r="D195" s="1">
        <v>285</v>
      </c>
      <c r="E195" s="1" t="s">
        <v>64</v>
      </c>
      <c r="F195" s="1">
        <v>285</v>
      </c>
      <c r="G195" s="1" t="s">
        <v>64</v>
      </c>
      <c r="H195" s="1">
        <v>16.4161</v>
      </c>
      <c r="I195" s="3">
        <v>820.80499999999995</v>
      </c>
      <c r="J195" s="10">
        <f t="shared" si="2"/>
        <v>4924.83</v>
      </c>
      <c r="K195" s="11">
        <f t="shared" si="3"/>
        <v>6</v>
      </c>
      <c r="L195" s="1">
        <v>0.02</v>
      </c>
      <c r="M195" s="1">
        <v>-0.02</v>
      </c>
      <c r="N195" s="20">
        <v>3</v>
      </c>
      <c r="O195" s="1">
        <v>1.89</v>
      </c>
      <c r="P195" s="1">
        <v>-0.02</v>
      </c>
      <c r="Q195" s="5">
        <v>3</v>
      </c>
      <c r="R195" s="1"/>
      <c r="S195" s="1">
        <v>0</v>
      </c>
      <c r="T195" s="1">
        <v>0</v>
      </c>
      <c r="U195" s="16">
        <f t="shared" si="40"/>
        <v>0</v>
      </c>
      <c r="V195" s="1">
        <v>0</v>
      </c>
      <c r="W195" s="15">
        <v>1567.74</v>
      </c>
      <c r="X195" s="2">
        <v>-32.83</v>
      </c>
      <c r="Y195" s="1">
        <v>0</v>
      </c>
      <c r="Z195" s="1">
        <v>2</v>
      </c>
      <c r="AA195" s="1">
        <v>0</v>
      </c>
      <c r="AB195" s="1">
        <v>0</v>
      </c>
      <c r="AC195" s="1">
        <v>-1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1</v>
      </c>
      <c r="AU195" s="1">
        <v>75</v>
      </c>
      <c r="AV195" s="1">
        <v>1</v>
      </c>
      <c r="AW195" s="1">
        <v>-1</v>
      </c>
      <c r="AX195" s="1">
        <v>0</v>
      </c>
      <c r="AY195" s="1">
        <v>20</v>
      </c>
      <c r="AZ195" s="1">
        <v>5</v>
      </c>
      <c r="BA195" s="1">
        <v>7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>
      <c r="A196" s="1">
        <v>70337</v>
      </c>
      <c r="B196" s="1" t="s">
        <v>208</v>
      </c>
      <c r="C196" s="1">
        <v>12</v>
      </c>
      <c r="D196" s="1">
        <v>285</v>
      </c>
      <c r="E196" s="1" t="s">
        <v>64</v>
      </c>
      <c r="F196" s="1">
        <v>285</v>
      </c>
      <c r="G196" s="1" t="s">
        <v>64</v>
      </c>
      <c r="H196" s="1">
        <v>30.668600000000001</v>
      </c>
      <c r="I196" s="3">
        <v>368.02319999999997</v>
      </c>
      <c r="J196" s="10">
        <f t="shared" si="2"/>
        <v>0</v>
      </c>
      <c r="K196" s="11">
        <f t="shared" si="3"/>
        <v>0</v>
      </c>
      <c r="L196" s="1">
        <v>0.75</v>
      </c>
      <c r="M196" s="1">
        <v>4.92</v>
      </c>
      <c r="N196" s="16">
        <f>MAX(0,(TRUNC((L196*0.75)-M196)))</f>
        <v>0</v>
      </c>
      <c r="O196" s="1">
        <v>0</v>
      </c>
      <c r="P196" s="1">
        <v>10</v>
      </c>
      <c r="Q196" s="5">
        <v>0</v>
      </c>
      <c r="R196" s="1"/>
      <c r="S196" s="1">
        <v>3.46</v>
      </c>
      <c r="T196" s="1">
        <v>5.42</v>
      </c>
      <c r="U196" s="16">
        <f t="shared" si="40"/>
        <v>0</v>
      </c>
      <c r="V196" s="1">
        <v>0</v>
      </c>
      <c r="W196" s="15">
        <v>1548.76</v>
      </c>
      <c r="X196" s="2">
        <v>7483.14</v>
      </c>
      <c r="Y196" s="1">
        <v>1</v>
      </c>
      <c r="Z196" s="1">
        <v>8</v>
      </c>
      <c r="AA196" s="1">
        <v>0</v>
      </c>
      <c r="AB196" s="1">
        <v>8</v>
      </c>
      <c r="AC196" s="1">
        <v>59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120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28</v>
      </c>
      <c r="BD196" s="1">
        <v>16</v>
      </c>
      <c r="BE196" s="1">
        <v>0</v>
      </c>
      <c r="BF196" s="1">
        <v>11</v>
      </c>
      <c r="BG196" s="1">
        <v>65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>
      <c r="A197" s="1">
        <v>70114</v>
      </c>
      <c r="B197" s="1" t="s">
        <v>309</v>
      </c>
      <c r="C197" s="1">
        <v>16</v>
      </c>
      <c r="D197" s="1">
        <v>285</v>
      </c>
      <c r="E197" s="1" t="s">
        <v>64</v>
      </c>
      <c r="F197" s="1">
        <v>974</v>
      </c>
      <c r="G197" s="1" t="s">
        <v>110</v>
      </c>
      <c r="H197" s="1">
        <v>51.921599999999998</v>
      </c>
      <c r="I197" s="3">
        <v>830.74559999999997</v>
      </c>
      <c r="J197" s="10">
        <f t="shared" si="2"/>
        <v>8307.4560000000001</v>
      </c>
      <c r="K197" s="11">
        <f t="shared" si="3"/>
        <v>10</v>
      </c>
      <c r="L197" s="1">
        <v>0.62</v>
      </c>
      <c r="M197" s="1">
        <v>0</v>
      </c>
      <c r="N197" s="5">
        <v>5</v>
      </c>
      <c r="O197" s="1">
        <v>1.0900000000000001</v>
      </c>
      <c r="P197" s="1">
        <v>0</v>
      </c>
      <c r="Q197" s="5">
        <v>5</v>
      </c>
      <c r="R197" s="1"/>
      <c r="S197" s="1">
        <v>0</v>
      </c>
      <c r="T197" s="1">
        <v>0</v>
      </c>
      <c r="U197" s="16">
        <f t="shared" si="40"/>
        <v>0</v>
      </c>
      <c r="V197" s="1">
        <v>0</v>
      </c>
      <c r="W197" s="15">
        <v>1427.84</v>
      </c>
      <c r="X197" s="2">
        <v>0</v>
      </c>
      <c r="Y197" s="1">
        <v>1</v>
      </c>
      <c r="Z197" s="1">
        <v>2</v>
      </c>
      <c r="AA197" s="1">
        <v>7</v>
      </c>
      <c r="AB197" s="1">
        <v>2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11</v>
      </c>
      <c r="AV197" s="1">
        <v>12</v>
      </c>
      <c r="AW197" s="1">
        <v>0</v>
      </c>
      <c r="AX197" s="1">
        <v>0</v>
      </c>
      <c r="AY197" s="1">
        <v>0</v>
      </c>
      <c r="AZ197" s="1">
        <v>0</v>
      </c>
      <c r="BA197" s="1">
        <v>1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>
      <c r="A198" s="1">
        <v>70194</v>
      </c>
      <c r="B198" s="1" t="s">
        <v>325</v>
      </c>
      <c r="C198" s="1">
        <v>10</v>
      </c>
      <c r="D198" s="1">
        <v>285</v>
      </c>
      <c r="E198" s="1" t="s">
        <v>64</v>
      </c>
      <c r="F198" s="1">
        <v>558</v>
      </c>
      <c r="G198" s="1" t="s">
        <v>67</v>
      </c>
      <c r="H198" s="1">
        <v>79.13</v>
      </c>
      <c r="I198" s="3">
        <v>791.3</v>
      </c>
      <c r="J198" s="10">
        <f t="shared" si="2"/>
        <v>7913</v>
      </c>
      <c r="K198" s="11">
        <f t="shared" si="3"/>
        <v>10</v>
      </c>
      <c r="L198" s="1">
        <v>0</v>
      </c>
      <c r="M198" s="1">
        <v>0</v>
      </c>
      <c r="N198" s="5">
        <v>5</v>
      </c>
      <c r="O198" s="1">
        <v>1.8</v>
      </c>
      <c r="P198" s="1">
        <v>0</v>
      </c>
      <c r="Q198" s="5">
        <v>5</v>
      </c>
      <c r="R198" s="1"/>
      <c r="S198" s="1">
        <v>0</v>
      </c>
      <c r="T198" s="1">
        <v>0</v>
      </c>
      <c r="U198" s="16">
        <f t="shared" si="40"/>
        <v>0</v>
      </c>
      <c r="V198" s="1">
        <v>0</v>
      </c>
      <c r="W198" s="15">
        <v>1424.34</v>
      </c>
      <c r="X198" s="2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11</v>
      </c>
      <c r="AV198" s="1">
        <v>14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>
      <c r="A199" s="1">
        <v>70173</v>
      </c>
      <c r="B199" s="1" t="s">
        <v>316</v>
      </c>
      <c r="C199" s="1">
        <v>4</v>
      </c>
      <c r="D199" s="1">
        <v>285</v>
      </c>
      <c r="E199" s="1" t="s">
        <v>64</v>
      </c>
      <c r="F199" s="1">
        <v>562</v>
      </c>
      <c r="G199" s="1" t="s">
        <v>65</v>
      </c>
      <c r="H199" s="1">
        <v>76.63</v>
      </c>
      <c r="I199" s="3">
        <v>306.52</v>
      </c>
      <c r="J199" s="10">
        <f t="shared" si="2"/>
        <v>0</v>
      </c>
      <c r="K199" s="11">
        <f t="shared" si="3"/>
        <v>0</v>
      </c>
      <c r="L199" s="1">
        <v>2.5</v>
      </c>
      <c r="M199" s="1">
        <v>1</v>
      </c>
      <c r="N199" s="16">
        <f>MAX(0,(TRUNC((L199*0.75)-M199)))</f>
        <v>0</v>
      </c>
      <c r="O199" s="1">
        <v>2.12</v>
      </c>
      <c r="P199" s="1">
        <v>0</v>
      </c>
      <c r="Q199" s="5">
        <v>0</v>
      </c>
      <c r="R199" s="1"/>
      <c r="S199" s="1">
        <v>0</v>
      </c>
      <c r="T199" s="1">
        <v>0</v>
      </c>
      <c r="U199" s="16">
        <f t="shared" si="40"/>
        <v>0</v>
      </c>
      <c r="V199" s="1">
        <v>0</v>
      </c>
      <c r="W199" s="15">
        <v>1417.66</v>
      </c>
      <c r="X199" s="2">
        <v>306.52</v>
      </c>
      <c r="Y199" s="1">
        <v>0</v>
      </c>
      <c r="Z199" s="1">
        <v>0</v>
      </c>
      <c r="AA199" s="1">
        <v>6</v>
      </c>
      <c r="AB199" s="1">
        <v>8</v>
      </c>
      <c r="AC199" s="1">
        <v>4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7</v>
      </c>
      <c r="AW199" s="1">
        <v>0</v>
      </c>
      <c r="AX199" s="1">
        <v>0</v>
      </c>
      <c r="AY199" s="1">
        <v>0</v>
      </c>
      <c r="AZ199" s="1">
        <v>2</v>
      </c>
      <c r="BA199" s="1">
        <v>6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</row>
    <row r="200" spans="1:64">
      <c r="A200" s="1">
        <v>70075</v>
      </c>
      <c r="B200" s="1" t="s">
        <v>231</v>
      </c>
      <c r="C200" s="1">
        <v>25</v>
      </c>
      <c r="D200" s="1">
        <v>285</v>
      </c>
      <c r="E200" s="1" t="s">
        <v>64</v>
      </c>
      <c r="F200" s="1">
        <v>285</v>
      </c>
      <c r="G200" s="1" t="s">
        <v>64</v>
      </c>
      <c r="H200" s="1">
        <v>32.270000000000003</v>
      </c>
      <c r="I200" s="3">
        <v>806.75</v>
      </c>
      <c r="J200" s="10">
        <f t="shared" si="2"/>
        <v>2420.25</v>
      </c>
      <c r="K200" s="11">
        <f t="shared" si="3"/>
        <v>3</v>
      </c>
      <c r="L200" s="1">
        <v>0.3</v>
      </c>
      <c r="M200" s="1">
        <v>0</v>
      </c>
      <c r="N200" s="5">
        <v>3</v>
      </c>
      <c r="O200" s="1">
        <v>1.38</v>
      </c>
      <c r="P200" s="1">
        <v>5.48</v>
      </c>
      <c r="Q200" s="5">
        <v>0</v>
      </c>
      <c r="R200" s="1"/>
      <c r="S200" s="1">
        <v>0</v>
      </c>
      <c r="T200" s="1">
        <v>0</v>
      </c>
      <c r="U200" s="16">
        <f t="shared" si="40"/>
        <v>0</v>
      </c>
      <c r="V200" s="1">
        <v>0</v>
      </c>
      <c r="W200" s="15">
        <v>1355.34</v>
      </c>
      <c r="X200" s="2">
        <v>4420.99</v>
      </c>
      <c r="Y200" s="1">
        <v>0</v>
      </c>
      <c r="Z200" s="1">
        <v>0</v>
      </c>
      <c r="AA200" s="1">
        <v>5</v>
      </c>
      <c r="AB200" s="1">
        <v>5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3</v>
      </c>
      <c r="AT200" s="1">
        <v>24</v>
      </c>
      <c r="AU200" s="1">
        <v>19</v>
      </c>
      <c r="AV200" s="1">
        <v>1</v>
      </c>
      <c r="AW200" s="1">
        <v>125</v>
      </c>
      <c r="AX200" s="1">
        <v>0</v>
      </c>
      <c r="AY200" s="1">
        <v>0</v>
      </c>
      <c r="AZ200" s="1">
        <v>0</v>
      </c>
      <c r="BA200" s="1">
        <v>0</v>
      </c>
      <c r="BB200" s="1">
        <v>12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</row>
    <row r="201" spans="1:64">
      <c r="A201" s="1">
        <v>70302</v>
      </c>
      <c r="B201" s="1" t="s">
        <v>242</v>
      </c>
      <c r="C201" s="1">
        <v>20</v>
      </c>
      <c r="D201" s="1">
        <v>285</v>
      </c>
      <c r="E201" s="1" t="s">
        <v>64</v>
      </c>
      <c r="F201" s="1">
        <v>285</v>
      </c>
      <c r="G201" s="1" t="s">
        <v>64</v>
      </c>
      <c r="H201" s="1">
        <v>86.351399999999998</v>
      </c>
      <c r="I201" s="3">
        <v>1727.028</v>
      </c>
      <c r="J201" s="10">
        <f t="shared" si="2"/>
        <v>10362.168</v>
      </c>
      <c r="K201" s="11">
        <f t="shared" si="3"/>
        <v>6</v>
      </c>
      <c r="L201" s="1">
        <v>0.75</v>
      </c>
      <c r="M201" s="1">
        <v>0</v>
      </c>
      <c r="N201" s="20">
        <v>3</v>
      </c>
      <c r="O201" s="1">
        <v>0</v>
      </c>
      <c r="P201" s="1">
        <v>0</v>
      </c>
      <c r="Q201" s="5">
        <v>3</v>
      </c>
      <c r="R201" s="1"/>
      <c r="S201" s="1">
        <v>0</v>
      </c>
      <c r="T201" s="1">
        <v>0</v>
      </c>
      <c r="U201" s="16">
        <f t="shared" si="40"/>
        <v>0</v>
      </c>
      <c r="V201" s="1">
        <v>0</v>
      </c>
      <c r="W201" s="15">
        <v>1295.27</v>
      </c>
      <c r="X201" s="2">
        <v>0</v>
      </c>
      <c r="Y201" s="1">
        <v>6</v>
      </c>
      <c r="Z201" s="1">
        <v>18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>
      <c r="A202" s="1">
        <v>70113</v>
      </c>
      <c r="B202" s="1" t="s">
        <v>308</v>
      </c>
      <c r="C202" s="1">
        <v>24</v>
      </c>
      <c r="D202" s="1">
        <v>285</v>
      </c>
      <c r="E202" s="1" t="s">
        <v>64</v>
      </c>
      <c r="F202" s="1">
        <v>558</v>
      </c>
      <c r="G202" s="1" t="s">
        <v>67</v>
      </c>
      <c r="H202" s="1">
        <v>55.16</v>
      </c>
      <c r="I202" s="3">
        <v>1323.84</v>
      </c>
      <c r="J202" s="10">
        <f t="shared" si="2"/>
        <v>6619.2</v>
      </c>
      <c r="K202" s="11">
        <f t="shared" si="3"/>
        <v>5</v>
      </c>
      <c r="L202" s="1">
        <v>0.08</v>
      </c>
      <c r="M202" s="1">
        <v>0.79</v>
      </c>
      <c r="N202" s="16">
        <f t="shared" ref="N202:N206" si="48">MAX(0,(TRUNC((L202*0.75)-M202)))</f>
        <v>0</v>
      </c>
      <c r="O202" s="1">
        <v>0.71</v>
      </c>
      <c r="P202" s="1">
        <v>0</v>
      </c>
      <c r="Q202" s="5">
        <v>5</v>
      </c>
      <c r="R202" s="1"/>
      <c r="S202" s="1">
        <v>0.1</v>
      </c>
      <c r="T202" s="1">
        <v>0</v>
      </c>
      <c r="U202" s="16">
        <f t="shared" si="40"/>
        <v>0</v>
      </c>
      <c r="V202" s="1">
        <v>0</v>
      </c>
      <c r="W202" s="15">
        <v>1185.94</v>
      </c>
      <c r="X202" s="2">
        <v>1048.04</v>
      </c>
      <c r="Y202" s="1">
        <v>0</v>
      </c>
      <c r="Z202" s="1">
        <v>0</v>
      </c>
      <c r="AA202" s="1">
        <v>2</v>
      </c>
      <c r="AB202" s="1">
        <v>0</v>
      </c>
      <c r="AC202" s="1">
        <v>19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1</v>
      </c>
      <c r="AV202" s="1">
        <v>12</v>
      </c>
      <c r="AW202" s="1">
        <v>0</v>
      </c>
      <c r="AX202" s="1">
        <v>0</v>
      </c>
      <c r="AY202" s="1">
        <v>0</v>
      </c>
      <c r="AZ202" s="1">
        <v>7</v>
      </c>
      <c r="BA202" s="1">
        <v>6</v>
      </c>
      <c r="BB202" s="1">
        <v>0</v>
      </c>
      <c r="BC202" s="1">
        <v>0</v>
      </c>
      <c r="BD202" s="1">
        <v>0</v>
      </c>
      <c r="BE202" s="1">
        <v>2</v>
      </c>
      <c r="BF202" s="1">
        <v>1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>
      <c r="A203" s="1">
        <v>70971</v>
      </c>
      <c r="B203" s="1" t="s">
        <v>279</v>
      </c>
      <c r="C203" s="1">
        <v>16</v>
      </c>
      <c r="D203" s="1">
        <v>285</v>
      </c>
      <c r="E203" s="1" t="s">
        <v>64</v>
      </c>
      <c r="F203" s="1">
        <v>285</v>
      </c>
      <c r="G203" s="1" t="s">
        <v>64</v>
      </c>
      <c r="H203" s="1">
        <v>56.3</v>
      </c>
      <c r="I203" s="3">
        <v>900.8</v>
      </c>
      <c r="J203" s="10">
        <f t="shared" si="2"/>
        <v>0</v>
      </c>
      <c r="K203" s="11">
        <f t="shared" si="3"/>
        <v>0</v>
      </c>
      <c r="L203" s="1">
        <v>0.38</v>
      </c>
      <c r="M203" s="1">
        <v>0.75</v>
      </c>
      <c r="N203" s="16">
        <f t="shared" si="48"/>
        <v>0</v>
      </c>
      <c r="O203" s="1">
        <v>0.28000000000000003</v>
      </c>
      <c r="P203" s="1">
        <v>2.88</v>
      </c>
      <c r="Q203" s="5">
        <v>0</v>
      </c>
      <c r="R203" s="1"/>
      <c r="S203" s="1">
        <v>0.66</v>
      </c>
      <c r="T203" s="1">
        <v>2.88</v>
      </c>
      <c r="U203" s="16">
        <f t="shared" si="40"/>
        <v>0</v>
      </c>
      <c r="V203" s="1">
        <v>0</v>
      </c>
      <c r="W203" s="15">
        <v>1182.3</v>
      </c>
      <c r="X203" s="2">
        <v>5855.2</v>
      </c>
      <c r="Y203" s="1">
        <v>4</v>
      </c>
      <c r="Z203" s="1">
        <v>4</v>
      </c>
      <c r="AA203" s="1">
        <v>0</v>
      </c>
      <c r="AB203" s="1">
        <v>0</v>
      </c>
      <c r="AC203" s="1">
        <v>12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9</v>
      </c>
      <c r="AU203" s="1">
        <v>0</v>
      </c>
      <c r="AV203" s="1">
        <v>0</v>
      </c>
      <c r="AW203" s="1">
        <v>32</v>
      </c>
      <c r="AX203" s="1">
        <v>0</v>
      </c>
      <c r="AY203" s="1">
        <v>0</v>
      </c>
      <c r="AZ203" s="1">
        <v>0</v>
      </c>
      <c r="BA203" s="1">
        <v>0</v>
      </c>
      <c r="BB203" s="1">
        <v>14</v>
      </c>
      <c r="BC203" s="1">
        <v>4</v>
      </c>
      <c r="BD203" s="1">
        <v>1</v>
      </c>
      <c r="BE203" s="1">
        <v>3</v>
      </c>
      <c r="BF203" s="1">
        <v>6</v>
      </c>
      <c r="BG203" s="1">
        <v>46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</row>
    <row r="204" spans="1:64">
      <c r="A204" s="1">
        <v>70095</v>
      </c>
      <c r="B204" s="1" t="s">
        <v>291</v>
      </c>
      <c r="C204" s="1">
        <v>16</v>
      </c>
      <c r="D204" s="1">
        <v>285</v>
      </c>
      <c r="E204" s="1" t="s">
        <v>64</v>
      </c>
      <c r="F204" s="1">
        <v>999</v>
      </c>
      <c r="G204" s="1" t="s">
        <v>292</v>
      </c>
      <c r="H204" s="1">
        <v>61.95</v>
      </c>
      <c r="I204" s="3">
        <v>991.2</v>
      </c>
      <c r="J204" s="10">
        <f t="shared" si="2"/>
        <v>0</v>
      </c>
      <c r="K204" s="11">
        <f t="shared" si="3"/>
        <v>0</v>
      </c>
      <c r="L204" s="1">
        <v>0.69</v>
      </c>
      <c r="M204" s="1">
        <v>4.38</v>
      </c>
      <c r="N204" s="16">
        <f t="shared" si="48"/>
        <v>0</v>
      </c>
      <c r="O204" s="1">
        <v>0.5</v>
      </c>
      <c r="P204" s="1">
        <v>4.5</v>
      </c>
      <c r="Q204" s="5">
        <v>0</v>
      </c>
      <c r="R204" s="1"/>
      <c r="S204" s="1">
        <v>0</v>
      </c>
      <c r="T204" s="1">
        <v>0</v>
      </c>
      <c r="U204" s="16">
        <f t="shared" si="40"/>
        <v>0</v>
      </c>
      <c r="V204" s="1">
        <v>0</v>
      </c>
      <c r="W204" s="15">
        <v>1177.05</v>
      </c>
      <c r="X204" s="2">
        <v>8796.9</v>
      </c>
      <c r="Y204" s="1">
        <v>2</v>
      </c>
      <c r="Z204" s="1">
        <v>1</v>
      </c>
      <c r="AA204" s="1">
        <v>7</v>
      </c>
      <c r="AB204" s="1">
        <v>3</v>
      </c>
      <c r="AC204" s="1">
        <v>70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8</v>
      </c>
      <c r="AT204" s="1">
        <v>0</v>
      </c>
      <c r="AU204" s="1">
        <v>0</v>
      </c>
      <c r="AV204" s="1">
        <v>0</v>
      </c>
      <c r="AW204" s="1">
        <v>72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>
      <c r="A205" s="1">
        <v>70251</v>
      </c>
      <c r="B205" s="1" t="s">
        <v>251</v>
      </c>
      <c r="C205" s="1">
        <v>15</v>
      </c>
      <c r="D205" s="1">
        <v>285</v>
      </c>
      <c r="E205" s="1" t="s">
        <v>64</v>
      </c>
      <c r="F205" s="1">
        <v>562</v>
      </c>
      <c r="G205" s="1" t="s">
        <v>65</v>
      </c>
      <c r="H205" s="1">
        <v>30.07</v>
      </c>
      <c r="I205" s="3">
        <v>451.05</v>
      </c>
      <c r="J205" s="10">
        <f t="shared" si="2"/>
        <v>2255.25</v>
      </c>
      <c r="K205" s="11">
        <f t="shared" si="3"/>
        <v>5</v>
      </c>
      <c r="L205" s="1">
        <v>0.13</v>
      </c>
      <c r="M205" s="1">
        <v>1.4</v>
      </c>
      <c r="N205" s="16">
        <f t="shared" si="48"/>
        <v>0</v>
      </c>
      <c r="O205" s="1">
        <v>1.23</v>
      </c>
      <c r="P205" s="1">
        <v>0.53</v>
      </c>
      <c r="Q205" s="5">
        <v>5</v>
      </c>
      <c r="R205" s="1"/>
      <c r="S205" s="1">
        <v>1.17</v>
      </c>
      <c r="T205" s="1">
        <v>0.4</v>
      </c>
      <c r="U205" s="16">
        <f t="shared" si="40"/>
        <v>0</v>
      </c>
      <c r="V205" s="1">
        <v>0</v>
      </c>
      <c r="W205" s="15">
        <v>1142.6600000000001</v>
      </c>
      <c r="X205" s="2">
        <v>1052.45</v>
      </c>
      <c r="Y205" s="1">
        <v>0</v>
      </c>
      <c r="Z205" s="1">
        <v>0</v>
      </c>
      <c r="AA205" s="1">
        <v>2</v>
      </c>
      <c r="AB205" s="1">
        <v>0</v>
      </c>
      <c r="AC205" s="1">
        <v>21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1</v>
      </c>
      <c r="AU205" s="1">
        <v>0</v>
      </c>
      <c r="AV205" s="1">
        <v>22</v>
      </c>
      <c r="AW205" s="1">
        <v>0</v>
      </c>
      <c r="AX205" s="1">
        <v>1</v>
      </c>
      <c r="AY205" s="1">
        <v>8</v>
      </c>
      <c r="AZ205" s="1">
        <v>0</v>
      </c>
      <c r="BA205" s="1">
        <v>4</v>
      </c>
      <c r="BB205" s="1">
        <v>8</v>
      </c>
      <c r="BC205" s="1">
        <v>8</v>
      </c>
      <c r="BD205" s="1">
        <v>19</v>
      </c>
      <c r="BE205" s="1">
        <v>0</v>
      </c>
      <c r="BF205" s="1">
        <v>0</v>
      </c>
      <c r="BG205" s="1">
        <v>6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>
      <c r="A206" s="1">
        <v>70254</v>
      </c>
      <c r="B206" s="1" t="s">
        <v>334</v>
      </c>
      <c r="C206" s="1">
        <v>12</v>
      </c>
      <c r="D206" s="1">
        <v>285</v>
      </c>
      <c r="E206" s="1" t="s">
        <v>64</v>
      </c>
      <c r="F206" s="1">
        <v>285</v>
      </c>
      <c r="G206" s="1" t="s">
        <v>64</v>
      </c>
      <c r="H206" s="1">
        <v>77.709999999999994</v>
      </c>
      <c r="I206" s="3">
        <v>932.52</v>
      </c>
      <c r="J206" s="10">
        <f t="shared" si="2"/>
        <v>0</v>
      </c>
      <c r="K206" s="11">
        <f t="shared" si="3"/>
        <v>0</v>
      </c>
      <c r="L206" s="1">
        <v>0.28999999999999998</v>
      </c>
      <c r="M206" s="1">
        <v>2</v>
      </c>
      <c r="N206" s="16">
        <f t="shared" si="48"/>
        <v>0</v>
      </c>
      <c r="O206" s="1">
        <v>0.54</v>
      </c>
      <c r="P206" s="1">
        <v>2</v>
      </c>
      <c r="Q206" s="5">
        <v>0</v>
      </c>
      <c r="R206" s="1"/>
      <c r="S206" s="1">
        <v>0.38</v>
      </c>
      <c r="T206" s="1">
        <v>0.83</v>
      </c>
      <c r="U206" s="16">
        <f t="shared" si="40"/>
        <v>0</v>
      </c>
      <c r="V206" s="1">
        <v>0</v>
      </c>
      <c r="W206" s="15">
        <v>1126.79</v>
      </c>
      <c r="X206" s="2">
        <v>4507.18</v>
      </c>
      <c r="Y206" s="1">
        <v>0</v>
      </c>
      <c r="Z206" s="1">
        <v>0</v>
      </c>
      <c r="AA206" s="1">
        <v>2</v>
      </c>
      <c r="AB206" s="1">
        <v>3</v>
      </c>
      <c r="AC206" s="1">
        <v>24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5</v>
      </c>
      <c r="AV206" s="1">
        <v>3</v>
      </c>
      <c r="AW206" s="1">
        <v>24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</v>
      </c>
      <c r="BD206" s="1">
        <v>6</v>
      </c>
      <c r="BE206" s="1">
        <v>0</v>
      </c>
      <c r="BF206" s="1">
        <v>1</v>
      </c>
      <c r="BG206" s="1">
        <v>10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>
      <c r="A207" s="1">
        <v>70190</v>
      </c>
      <c r="B207" s="1" t="s">
        <v>322</v>
      </c>
      <c r="C207" s="1">
        <v>12</v>
      </c>
      <c r="D207" s="1">
        <v>285</v>
      </c>
      <c r="E207" s="1" t="s">
        <v>64</v>
      </c>
      <c r="F207" s="1">
        <v>558</v>
      </c>
      <c r="G207" s="1" t="s">
        <v>67</v>
      </c>
      <c r="H207" s="1">
        <v>36.630000000000003</v>
      </c>
      <c r="I207" s="3">
        <v>439.56</v>
      </c>
      <c r="J207" s="10">
        <f t="shared" si="2"/>
        <v>3516.48</v>
      </c>
      <c r="K207" s="11">
        <f t="shared" si="3"/>
        <v>8</v>
      </c>
      <c r="L207" s="1">
        <v>0</v>
      </c>
      <c r="M207" s="1">
        <v>0</v>
      </c>
      <c r="N207" s="5">
        <v>5</v>
      </c>
      <c r="O207" s="1">
        <v>2.46</v>
      </c>
      <c r="P207" s="1">
        <v>0</v>
      </c>
      <c r="Q207" s="5">
        <v>3</v>
      </c>
      <c r="R207" s="1"/>
      <c r="S207" s="1">
        <v>0</v>
      </c>
      <c r="T207" s="1">
        <v>0</v>
      </c>
      <c r="U207" s="16">
        <f t="shared" si="40"/>
        <v>0</v>
      </c>
      <c r="V207" s="1">
        <v>0</v>
      </c>
      <c r="W207" s="15">
        <v>1080.5899999999999</v>
      </c>
      <c r="X207" s="2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25</v>
      </c>
      <c r="AV207" s="1">
        <v>7</v>
      </c>
      <c r="AW207" s="1">
        <v>0</v>
      </c>
      <c r="AX207" s="1">
        <v>0</v>
      </c>
      <c r="AY207" s="1">
        <v>0</v>
      </c>
      <c r="AZ207" s="1">
        <v>1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>
      <c r="A208" s="1">
        <v>70124</v>
      </c>
      <c r="B208" s="1" t="s">
        <v>311</v>
      </c>
      <c r="C208" s="1">
        <v>72</v>
      </c>
      <c r="D208" s="1">
        <v>285</v>
      </c>
      <c r="E208" s="1" t="s">
        <v>64</v>
      </c>
      <c r="F208" s="1">
        <v>1</v>
      </c>
      <c r="G208" s="1" t="s">
        <v>312</v>
      </c>
      <c r="H208" s="1">
        <v>12.63</v>
      </c>
      <c r="I208" s="3">
        <v>909.36</v>
      </c>
      <c r="J208" s="10">
        <f t="shared" si="2"/>
        <v>0</v>
      </c>
      <c r="K208" s="11">
        <f t="shared" si="3"/>
        <v>0</v>
      </c>
      <c r="L208" s="1">
        <v>0.86</v>
      </c>
      <c r="M208" s="1">
        <v>-0.06</v>
      </c>
      <c r="N208" s="16">
        <f t="shared" ref="N208:N209" si="49">MAX(0,(TRUNC((L208*0.75)-M208)))</f>
        <v>0</v>
      </c>
      <c r="O208" s="1">
        <v>0.17</v>
      </c>
      <c r="P208" s="1">
        <v>-0.08</v>
      </c>
      <c r="Q208" s="5">
        <v>0</v>
      </c>
      <c r="R208" s="1"/>
      <c r="S208" s="1">
        <v>0</v>
      </c>
      <c r="T208" s="1">
        <v>0.01</v>
      </c>
      <c r="U208" s="16">
        <f t="shared" si="40"/>
        <v>0</v>
      </c>
      <c r="V208" s="1">
        <v>0</v>
      </c>
      <c r="W208" s="15">
        <v>940.94</v>
      </c>
      <c r="X208" s="2">
        <v>-113.67</v>
      </c>
      <c r="Y208" s="1">
        <v>3</v>
      </c>
      <c r="Z208" s="1">
        <v>0</v>
      </c>
      <c r="AA208" s="1">
        <v>42</v>
      </c>
      <c r="AB208" s="1">
        <v>34</v>
      </c>
      <c r="AC208" s="1">
        <v>-4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2</v>
      </c>
      <c r="AW208" s="1">
        <v>0</v>
      </c>
      <c r="AX208" s="1">
        <v>4</v>
      </c>
      <c r="AY208" s="1">
        <v>2</v>
      </c>
      <c r="AZ208" s="1">
        <v>5</v>
      </c>
      <c r="BA208" s="1">
        <v>3</v>
      </c>
      <c r="BB208" s="1">
        <v>-6</v>
      </c>
      <c r="BC208" s="1">
        <v>0</v>
      </c>
      <c r="BD208" s="1">
        <v>0</v>
      </c>
      <c r="BE208" s="1">
        <v>0</v>
      </c>
      <c r="BF208" s="1">
        <v>0</v>
      </c>
      <c r="BG208" s="1">
        <v>1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>
      <c r="A209" s="1">
        <v>70219</v>
      </c>
      <c r="B209" s="1" t="s">
        <v>250</v>
      </c>
      <c r="C209" s="1">
        <v>20</v>
      </c>
      <c r="D209" s="1">
        <v>285</v>
      </c>
      <c r="E209" s="1" t="s">
        <v>64</v>
      </c>
      <c r="F209" s="1">
        <v>991</v>
      </c>
      <c r="G209" s="1" t="s">
        <v>141</v>
      </c>
      <c r="H209" s="1">
        <v>62.57</v>
      </c>
      <c r="I209" s="3">
        <v>1251.4000000000001</v>
      </c>
      <c r="J209" s="10">
        <f t="shared" si="2"/>
        <v>0</v>
      </c>
      <c r="K209" s="11">
        <f t="shared" si="3"/>
        <v>0</v>
      </c>
      <c r="L209" s="1">
        <v>0</v>
      </c>
      <c r="M209" s="1">
        <v>0</v>
      </c>
      <c r="N209" s="16">
        <f t="shared" si="49"/>
        <v>0</v>
      </c>
      <c r="O209" s="1">
        <v>0.75</v>
      </c>
      <c r="P209" s="1">
        <v>0</v>
      </c>
      <c r="Q209" s="5">
        <v>0</v>
      </c>
      <c r="R209" s="1"/>
      <c r="S209" s="1">
        <v>0</v>
      </c>
      <c r="T209" s="1">
        <v>0</v>
      </c>
      <c r="U209" s="16">
        <f t="shared" si="40"/>
        <v>0</v>
      </c>
      <c r="V209" s="1">
        <v>0</v>
      </c>
      <c r="W209" s="15">
        <v>938.55</v>
      </c>
      <c r="X209" s="2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4</v>
      </c>
      <c r="AT209" s="1">
        <v>22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>
      <c r="A210" s="1">
        <v>70352</v>
      </c>
      <c r="B210" s="1" t="s">
        <v>276</v>
      </c>
      <c r="C210" s="1">
        <v>5</v>
      </c>
      <c r="D210" s="1">
        <v>285</v>
      </c>
      <c r="E210" s="1" t="s">
        <v>64</v>
      </c>
      <c r="F210" s="1">
        <v>562</v>
      </c>
      <c r="G210" s="1" t="s">
        <v>65</v>
      </c>
      <c r="H210" s="1">
        <v>61.49</v>
      </c>
      <c r="I210" s="3">
        <v>307.45</v>
      </c>
      <c r="J210" s="10">
        <f t="shared" si="2"/>
        <v>922.34999999999991</v>
      </c>
      <c r="K210" s="11">
        <f t="shared" si="3"/>
        <v>3</v>
      </c>
      <c r="L210" s="1">
        <v>1.4</v>
      </c>
      <c r="M210" s="1">
        <v>0</v>
      </c>
      <c r="N210" s="20">
        <v>3</v>
      </c>
      <c r="O210" s="1">
        <v>1.2</v>
      </c>
      <c r="P210" s="1">
        <v>4</v>
      </c>
      <c r="Q210" s="5">
        <v>0</v>
      </c>
      <c r="R210" s="1"/>
      <c r="S210" s="1">
        <v>0.4</v>
      </c>
      <c r="T210" s="1">
        <v>1</v>
      </c>
      <c r="U210" s="16">
        <f t="shared" si="40"/>
        <v>0</v>
      </c>
      <c r="V210" s="1">
        <v>0</v>
      </c>
      <c r="W210" s="15">
        <v>922.35</v>
      </c>
      <c r="X210" s="2">
        <v>1537.25</v>
      </c>
      <c r="Y210" s="1">
        <v>0</v>
      </c>
      <c r="Z210" s="1">
        <v>0</v>
      </c>
      <c r="AA210" s="1">
        <v>7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4</v>
      </c>
      <c r="AT210" s="1">
        <v>0</v>
      </c>
      <c r="AU210" s="1">
        <v>0</v>
      </c>
      <c r="AV210" s="1">
        <v>2</v>
      </c>
      <c r="AW210" s="1">
        <v>11</v>
      </c>
      <c r="AX210" s="1">
        <v>1</v>
      </c>
      <c r="AY210" s="1">
        <v>0</v>
      </c>
      <c r="AZ210" s="1">
        <v>0</v>
      </c>
      <c r="BA210" s="1">
        <v>0</v>
      </c>
      <c r="BB210" s="1">
        <v>9</v>
      </c>
      <c r="BC210" s="1">
        <v>0</v>
      </c>
      <c r="BD210" s="1">
        <v>0</v>
      </c>
      <c r="BE210" s="1">
        <v>1</v>
      </c>
      <c r="BF210" s="1">
        <v>2</v>
      </c>
      <c r="BG210" s="1">
        <v>5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</row>
    <row r="211" spans="1:64">
      <c r="A211" s="1">
        <v>70295</v>
      </c>
      <c r="B211" s="1" t="s">
        <v>263</v>
      </c>
      <c r="C211" s="1">
        <v>20</v>
      </c>
      <c r="D211" s="1">
        <v>285</v>
      </c>
      <c r="E211" s="1" t="s">
        <v>64</v>
      </c>
      <c r="F211" s="1">
        <v>991</v>
      </c>
      <c r="G211" s="1" t="s">
        <v>141</v>
      </c>
      <c r="H211" s="1">
        <v>62.57</v>
      </c>
      <c r="I211" s="3">
        <v>1251.4000000000001</v>
      </c>
      <c r="J211" s="10">
        <f t="shared" si="2"/>
        <v>0</v>
      </c>
      <c r="K211" s="11">
        <f t="shared" si="3"/>
        <v>0</v>
      </c>
      <c r="L211" s="1">
        <v>0</v>
      </c>
      <c r="M211" s="1">
        <v>0</v>
      </c>
      <c r="N211" s="16">
        <f>MAX(0,(TRUNC((L211*0.75)-M211)))</f>
        <v>0</v>
      </c>
      <c r="O211" s="1">
        <v>0.72</v>
      </c>
      <c r="P211" s="1">
        <v>2.95</v>
      </c>
      <c r="Q211" s="5">
        <v>0</v>
      </c>
      <c r="R211" s="1"/>
      <c r="S211" s="1">
        <v>0</v>
      </c>
      <c r="T211" s="1">
        <v>0</v>
      </c>
      <c r="U211" s="16">
        <f t="shared" si="40"/>
        <v>0</v>
      </c>
      <c r="V211" s="1">
        <v>0</v>
      </c>
      <c r="W211" s="15">
        <v>907.26</v>
      </c>
      <c r="X211" s="2">
        <v>3691.63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11</v>
      </c>
      <c r="AT211" s="1">
        <v>7</v>
      </c>
      <c r="AU211" s="1">
        <v>0</v>
      </c>
      <c r="AV211" s="1">
        <v>0</v>
      </c>
      <c r="AW211" s="1">
        <v>59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</row>
    <row r="212" spans="1:64">
      <c r="A212" s="1">
        <v>70982</v>
      </c>
      <c r="B212" s="1" t="s">
        <v>243</v>
      </c>
      <c r="C212" s="1">
        <v>32</v>
      </c>
      <c r="D212" s="1">
        <v>285</v>
      </c>
      <c r="E212" s="1" t="s">
        <v>64</v>
      </c>
      <c r="F212" s="1">
        <v>573</v>
      </c>
      <c r="G212" s="1" t="s">
        <v>87</v>
      </c>
      <c r="H212" s="1">
        <v>33.270000000000003</v>
      </c>
      <c r="I212" s="3">
        <v>1064.6400000000001</v>
      </c>
      <c r="J212" s="10">
        <f t="shared" si="2"/>
        <v>2129.2800000000002</v>
      </c>
      <c r="K212" s="11">
        <f t="shared" si="3"/>
        <v>2</v>
      </c>
      <c r="L212" s="1">
        <v>0.45</v>
      </c>
      <c r="M212" s="1">
        <v>0.03</v>
      </c>
      <c r="N212" s="20">
        <v>2</v>
      </c>
      <c r="O212" s="1">
        <v>0</v>
      </c>
      <c r="P212" s="1">
        <v>3</v>
      </c>
      <c r="Q212" s="5">
        <v>0</v>
      </c>
      <c r="R212" s="1"/>
      <c r="S212" s="1">
        <v>0.39</v>
      </c>
      <c r="T212" s="1">
        <v>0.19</v>
      </c>
      <c r="U212" s="16">
        <f t="shared" si="40"/>
        <v>0</v>
      </c>
      <c r="V212" s="1">
        <v>0</v>
      </c>
      <c r="W212" s="15">
        <v>898.29</v>
      </c>
      <c r="X212" s="2">
        <v>3426.81</v>
      </c>
      <c r="Y212" s="1">
        <v>0</v>
      </c>
      <c r="Z212" s="1">
        <v>10</v>
      </c>
      <c r="AA212" s="1">
        <v>4</v>
      </c>
      <c r="AB212" s="1">
        <v>11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96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10</v>
      </c>
      <c r="BD212" s="1">
        <v>2</v>
      </c>
      <c r="BE212" s="1">
        <v>1</v>
      </c>
      <c r="BF212" s="1">
        <v>1</v>
      </c>
      <c r="BG212" s="1">
        <v>6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</row>
    <row r="213" spans="1:64">
      <c r="A213" s="1">
        <v>70507</v>
      </c>
      <c r="B213" s="1" t="s">
        <v>352</v>
      </c>
      <c r="C213" s="1">
        <v>12</v>
      </c>
      <c r="D213" s="1">
        <v>285</v>
      </c>
      <c r="E213" s="1" t="s">
        <v>64</v>
      </c>
      <c r="F213" s="1">
        <v>573</v>
      </c>
      <c r="G213" s="1" t="s">
        <v>87</v>
      </c>
      <c r="H213" s="1">
        <v>46.76</v>
      </c>
      <c r="I213" s="3">
        <v>561.12</v>
      </c>
      <c r="J213" s="10">
        <f t="shared" si="2"/>
        <v>0</v>
      </c>
      <c r="K213" s="11">
        <f t="shared" si="3"/>
        <v>0</v>
      </c>
      <c r="L213" s="1">
        <v>0.38</v>
      </c>
      <c r="M213" s="1">
        <v>2</v>
      </c>
      <c r="N213" s="16">
        <f t="shared" ref="N213:N223" si="50">MAX(0,(TRUNC((L213*0.75)-M213)))</f>
        <v>0</v>
      </c>
      <c r="O213" s="1">
        <v>1.08</v>
      </c>
      <c r="P213" s="1">
        <v>3</v>
      </c>
      <c r="Q213" s="5">
        <v>0</v>
      </c>
      <c r="R213" s="1"/>
      <c r="S213" s="1">
        <v>0.08</v>
      </c>
      <c r="T213" s="1">
        <v>0</v>
      </c>
      <c r="U213" s="16">
        <f t="shared" si="40"/>
        <v>0</v>
      </c>
      <c r="V213" s="1">
        <v>0</v>
      </c>
      <c r="W213" s="15">
        <v>865.06</v>
      </c>
      <c r="X213" s="2">
        <v>2805.6</v>
      </c>
      <c r="Y213" s="1">
        <v>0</v>
      </c>
      <c r="Z213" s="1">
        <v>0</v>
      </c>
      <c r="AA213" s="1">
        <v>2</v>
      </c>
      <c r="AB213" s="1">
        <v>5</v>
      </c>
      <c r="AC213" s="1">
        <v>24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5</v>
      </c>
      <c r="AV213" s="1">
        <v>8</v>
      </c>
      <c r="AW213" s="1">
        <v>36</v>
      </c>
      <c r="AX213" s="1">
        <v>0</v>
      </c>
      <c r="AY213" s="1">
        <v>0</v>
      </c>
      <c r="AZ213" s="1">
        <v>4</v>
      </c>
      <c r="BA213" s="1">
        <v>0</v>
      </c>
      <c r="BB213" s="1">
        <v>0</v>
      </c>
      <c r="BC213" s="1">
        <v>0</v>
      </c>
      <c r="BD213" s="1">
        <v>0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</row>
    <row r="214" spans="1:64">
      <c r="A214" s="1">
        <v>70985</v>
      </c>
      <c r="B214" s="1" t="s">
        <v>227</v>
      </c>
      <c r="C214" s="1">
        <v>20</v>
      </c>
      <c r="D214" s="1">
        <v>285</v>
      </c>
      <c r="E214" s="1" t="s">
        <v>64</v>
      </c>
      <c r="F214" s="1">
        <v>285</v>
      </c>
      <c r="G214" s="1" t="s">
        <v>64</v>
      </c>
      <c r="H214" s="1">
        <v>58.21</v>
      </c>
      <c r="I214" s="3">
        <v>1164.2</v>
      </c>
      <c r="J214" s="10">
        <f t="shared" si="2"/>
        <v>0</v>
      </c>
      <c r="K214" s="11">
        <f t="shared" si="3"/>
        <v>0</v>
      </c>
      <c r="L214" s="1">
        <v>0.3</v>
      </c>
      <c r="M214" s="1">
        <v>0.2</v>
      </c>
      <c r="N214" s="16">
        <f t="shared" si="50"/>
        <v>0</v>
      </c>
      <c r="O214" s="1">
        <v>0.02</v>
      </c>
      <c r="P214" s="1">
        <v>0</v>
      </c>
      <c r="Q214" s="5">
        <v>0</v>
      </c>
      <c r="R214" s="1"/>
      <c r="S214" s="1">
        <v>0.4</v>
      </c>
      <c r="T214" s="1">
        <v>0.4</v>
      </c>
      <c r="U214" s="16">
        <f t="shared" si="40"/>
        <v>0</v>
      </c>
      <c r="V214" s="1">
        <v>0</v>
      </c>
      <c r="W214" s="15">
        <v>844.04</v>
      </c>
      <c r="X214" s="2">
        <v>698.52</v>
      </c>
      <c r="Y214" s="1">
        <v>0</v>
      </c>
      <c r="Z214" s="1">
        <v>12</v>
      </c>
      <c r="AA214" s="1">
        <v>0</v>
      </c>
      <c r="AB214" s="1">
        <v>0</v>
      </c>
      <c r="AC214" s="1">
        <v>4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1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4</v>
      </c>
      <c r="BD214" s="1">
        <v>8</v>
      </c>
      <c r="BE214" s="1">
        <v>0</v>
      </c>
      <c r="BF214" s="1">
        <v>0</v>
      </c>
      <c r="BG214" s="1">
        <v>8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</row>
    <row r="215" spans="1:64">
      <c r="A215" s="1">
        <v>70049</v>
      </c>
      <c r="B215" s="1" t="s">
        <v>302</v>
      </c>
      <c r="C215" s="1">
        <v>18</v>
      </c>
      <c r="D215" s="1">
        <v>285</v>
      </c>
      <c r="E215" s="1" t="s">
        <v>64</v>
      </c>
      <c r="F215" s="1">
        <v>558</v>
      </c>
      <c r="G215" s="1" t="s">
        <v>67</v>
      </c>
      <c r="H215" s="1">
        <v>45.62</v>
      </c>
      <c r="I215" s="3">
        <v>821.16</v>
      </c>
      <c r="J215" s="10">
        <f t="shared" si="2"/>
        <v>0</v>
      </c>
      <c r="K215" s="11">
        <f t="shared" si="3"/>
        <v>0</v>
      </c>
      <c r="L215" s="1">
        <v>0</v>
      </c>
      <c r="M215" s="1">
        <v>0</v>
      </c>
      <c r="N215" s="16">
        <f t="shared" si="50"/>
        <v>0</v>
      </c>
      <c r="O215" s="1">
        <v>0.69</v>
      </c>
      <c r="P215" s="1">
        <v>0.17</v>
      </c>
      <c r="Q215" s="5">
        <v>0</v>
      </c>
      <c r="R215" s="1"/>
      <c r="S215" s="1">
        <v>0.33</v>
      </c>
      <c r="T215" s="1">
        <v>-0.11</v>
      </c>
      <c r="U215" s="16">
        <f t="shared" si="40"/>
        <v>0</v>
      </c>
      <c r="V215" s="1">
        <v>0</v>
      </c>
      <c r="W215" s="15">
        <v>843.97</v>
      </c>
      <c r="X215" s="2">
        <v>45.62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9</v>
      </c>
      <c r="AY215" s="1">
        <v>1</v>
      </c>
      <c r="AZ215" s="1">
        <v>3</v>
      </c>
      <c r="BA215" s="1">
        <v>0</v>
      </c>
      <c r="BB215" s="1">
        <v>3</v>
      </c>
      <c r="BC215" s="1">
        <v>6</v>
      </c>
      <c r="BD215" s="1">
        <v>0</v>
      </c>
      <c r="BE215" s="1">
        <v>0</v>
      </c>
      <c r="BF215" s="1">
        <v>0</v>
      </c>
      <c r="BG215" s="1">
        <v>-2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</row>
    <row r="216" spans="1:64">
      <c r="A216" s="1">
        <v>70329</v>
      </c>
      <c r="B216" s="1" t="s">
        <v>267</v>
      </c>
      <c r="C216" s="1">
        <v>12</v>
      </c>
      <c r="D216" s="1">
        <v>285</v>
      </c>
      <c r="E216" s="1" t="s">
        <v>64</v>
      </c>
      <c r="F216" s="1">
        <v>285</v>
      </c>
      <c r="G216" s="1" t="s">
        <v>64</v>
      </c>
      <c r="H216" s="1">
        <v>28.88</v>
      </c>
      <c r="I216" s="3">
        <v>346.56</v>
      </c>
      <c r="J216" s="10">
        <f t="shared" si="2"/>
        <v>0</v>
      </c>
      <c r="K216" s="11">
        <f t="shared" si="3"/>
        <v>0</v>
      </c>
      <c r="L216" s="1">
        <v>0.12</v>
      </c>
      <c r="M216" s="1">
        <v>5</v>
      </c>
      <c r="N216" s="16">
        <f t="shared" si="50"/>
        <v>0</v>
      </c>
      <c r="O216" s="1">
        <v>1</v>
      </c>
      <c r="P216" s="1">
        <v>9.92</v>
      </c>
      <c r="Q216" s="5">
        <v>0</v>
      </c>
      <c r="R216" s="1"/>
      <c r="S216" s="1">
        <v>1</v>
      </c>
      <c r="T216" s="1">
        <v>0.08</v>
      </c>
      <c r="U216" s="16">
        <f t="shared" si="40"/>
        <v>0</v>
      </c>
      <c r="V216" s="1">
        <v>0</v>
      </c>
      <c r="W216" s="15">
        <v>736.44</v>
      </c>
      <c r="X216" s="2">
        <v>5198.3999999999996</v>
      </c>
      <c r="Y216" s="1">
        <v>0</v>
      </c>
      <c r="Z216" s="1">
        <v>3</v>
      </c>
      <c r="AA216" s="1">
        <v>0</v>
      </c>
      <c r="AB216" s="1">
        <v>0</v>
      </c>
      <c r="AC216" s="1">
        <v>60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</v>
      </c>
      <c r="AT216" s="1">
        <v>0</v>
      </c>
      <c r="AU216" s="1">
        <v>0</v>
      </c>
      <c r="AV216" s="1">
        <v>0</v>
      </c>
      <c r="AW216" s="1">
        <v>119</v>
      </c>
      <c r="AX216" s="1">
        <v>0</v>
      </c>
      <c r="AY216" s="1">
        <v>22</v>
      </c>
      <c r="AZ216" s="1">
        <v>0</v>
      </c>
      <c r="BA216" s="1">
        <v>0</v>
      </c>
      <c r="BB216" s="1">
        <v>0</v>
      </c>
      <c r="BC216" s="1">
        <v>3</v>
      </c>
      <c r="BD216" s="1">
        <v>18</v>
      </c>
      <c r="BE216" s="1">
        <v>0</v>
      </c>
      <c r="BF216" s="1">
        <v>0</v>
      </c>
      <c r="BG216" s="1">
        <v>1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</row>
    <row r="217" spans="1:64">
      <c r="A217" s="1">
        <v>70974</v>
      </c>
      <c r="B217" s="1" t="s">
        <v>287</v>
      </c>
      <c r="C217" s="1">
        <v>28</v>
      </c>
      <c r="D217" s="1">
        <v>285</v>
      </c>
      <c r="E217" s="1" t="s">
        <v>64</v>
      </c>
      <c r="F217" s="1">
        <v>974</v>
      </c>
      <c r="G217" s="1" t="s">
        <v>110</v>
      </c>
      <c r="H217" s="1">
        <v>37.870100000000001</v>
      </c>
      <c r="I217" s="3">
        <v>1060.3628000000001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50"/>
        <v>0</v>
      </c>
      <c r="O217" s="1">
        <v>0.43</v>
      </c>
      <c r="P217" s="1">
        <v>4.82</v>
      </c>
      <c r="Q217" s="5">
        <v>0</v>
      </c>
      <c r="R217" s="1"/>
      <c r="S217" s="1">
        <v>0.23</v>
      </c>
      <c r="T217" s="1">
        <v>1</v>
      </c>
      <c r="U217" s="16">
        <f t="shared" si="40"/>
        <v>0</v>
      </c>
      <c r="V217" s="1">
        <v>0</v>
      </c>
      <c r="W217" s="15">
        <v>700.6</v>
      </c>
      <c r="X217" s="2">
        <v>6172.83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5</v>
      </c>
      <c r="AT217" s="1">
        <v>0</v>
      </c>
      <c r="AU217" s="1">
        <v>6</v>
      </c>
      <c r="AV217" s="1">
        <v>2</v>
      </c>
      <c r="AW217" s="1">
        <v>135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10</v>
      </c>
      <c r="BE217" s="1">
        <v>1</v>
      </c>
      <c r="BF217" s="1">
        <v>1</v>
      </c>
      <c r="BG217" s="1">
        <v>28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</row>
    <row r="218" spans="1:64">
      <c r="A218" s="1">
        <v>97020</v>
      </c>
      <c r="B218" s="1" t="s">
        <v>236</v>
      </c>
      <c r="C218" s="1">
        <v>16</v>
      </c>
      <c r="D218" s="1">
        <v>285</v>
      </c>
      <c r="E218" s="1" t="s">
        <v>64</v>
      </c>
      <c r="F218" s="1">
        <v>558</v>
      </c>
      <c r="G218" s="1" t="s">
        <v>67</v>
      </c>
      <c r="H218" s="1">
        <v>55.48</v>
      </c>
      <c r="I218" s="3">
        <v>887.68</v>
      </c>
      <c r="J218" s="10">
        <f t="shared" si="2"/>
        <v>0</v>
      </c>
      <c r="K218" s="11">
        <f t="shared" si="3"/>
        <v>0</v>
      </c>
      <c r="L218" s="1">
        <v>0.22</v>
      </c>
      <c r="M218" s="1">
        <v>0</v>
      </c>
      <c r="N218" s="16">
        <f t="shared" si="50"/>
        <v>0</v>
      </c>
      <c r="O218" s="1">
        <v>0.47</v>
      </c>
      <c r="P218" s="1">
        <v>3</v>
      </c>
      <c r="Q218" s="5">
        <v>0</v>
      </c>
      <c r="R218" s="1"/>
      <c r="S218" s="1">
        <v>0.06</v>
      </c>
      <c r="T218" s="1">
        <v>0</v>
      </c>
      <c r="U218" s="16">
        <f t="shared" si="40"/>
        <v>0</v>
      </c>
      <c r="V218" s="1">
        <v>0</v>
      </c>
      <c r="W218" s="15">
        <v>665.76</v>
      </c>
      <c r="X218" s="2">
        <v>2663.04</v>
      </c>
      <c r="Y218" s="1">
        <v>0</v>
      </c>
      <c r="Z218" s="1">
        <v>0</v>
      </c>
      <c r="AA218" s="1">
        <v>2</v>
      </c>
      <c r="AB218" s="1">
        <v>3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5</v>
      </c>
      <c r="AV218" s="1">
        <v>3</v>
      </c>
      <c r="AW218" s="1">
        <v>48</v>
      </c>
      <c r="AX218" s="1">
        <v>0</v>
      </c>
      <c r="AY218" s="1">
        <v>0</v>
      </c>
      <c r="AZ218" s="1">
        <v>1</v>
      </c>
      <c r="BA218" s="1">
        <v>0</v>
      </c>
      <c r="BB218" s="1">
        <v>0</v>
      </c>
      <c r="BC218" s="1">
        <v>1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</row>
    <row r="219" spans="1:64">
      <c r="A219" s="1">
        <v>10233</v>
      </c>
      <c r="B219" s="1" t="s">
        <v>297</v>
      </c>
      <c r="C219" s="1">
        <v>16</v>
      </c>
      <c r="D219" s="1">
        <v>285</v>
      </c>
      <c r="E219" s="1" t="s">
        <v>64</v>
      </c>
      <c r="F219" s="1">
        <v>565</v>
      </c>
      <c r="G219" s="1" t="s">
        <v>94</v>
      </c>
      <c r="H219" s="1">
        <v>45.31</v>
      </c>
      <c r="I219" s="3">
        <v>724.96</v>
      </c>
      <c r="J219" s="10">
        <f t="shared" si="2"/>
        <v>0</v>
      </c>
      <c r="K219" s="11">
        <f t="shared" si="3"/>
        <v>0</v>
      </c>
      <c r="L219" s="1">
        <v>0.72</v>
      </c>
      <c r="M219" s="1">
        <v>0</v>
      </c>
      <c r="N219" s="16">
        <f t="shared" si="50"/>
        <v>0</v>
      </c>
      <c r="O219" s="1">
        <v>0</v>
      </c>
      <c r="P219" s="1">
        <v>0</v>
      </c>
      <c r="Q219" s="5">
        <v>0</v>
      </c>
      <c r="R219" s="1"/>
      <c r="S219" s="1">
        <v>0.19</v>
      </c>
      <c r="T219" s="1">
        <v>0.19</v>
      </c>
      <c r="U219" s="16">
        <f t="shared" si="40"/>
        <v>0</v>
      </c>
      <c r="V219" s="1">
        <v>0</v>
      </c>
      <c r="W219" s="15">
        <v>657</v>
      </c>
      <c r="X219" s="2">
        <v>135.93</v>
      </c>
      <c r="Y219" s="1">
        <v>0</v>
      </c>
      <c r="Z219" s="1">
        <v>0</v>
      </c>
      <c r="AA219" s="1">
        <v>9</v>
      </c>
      <c r="AB219" s="1">
        <v>5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2</v>
      </c>
      <c r="BE219" s="1">
        <v>2</v>
      </c>
      <c r="BF219" s="1">
        <v>0</v>
      </c>
      <c r="BG219" s="1">
        <v>3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</row>
    <row r="220" spans="1:64">
      <c r="A220" s="1">
        <v>70217</v>
      </c>
      <c r="B220" s="1" t="s">
        <v>330</v>
      </c>
      <c r="C220" s="1">
        <v>20</v>
      </c>
      <c r="D220" s="1">
        <v>285</v>
      </c>
      <c r="E220" s="1" t="s">
        <v>64</v>
      </c>
      <c r="F220" s="1">
        <v>285</v>
      </c>
      <c r="G220" s="1" t="s">
        <v>64</v>
      </c>
      <c r="H220" s="1">
        <v>71.84</v>
      </c>
      <c r="I220" s="3">
        <v>1436.8</v>
      </c>
      <c r="J220" s="10">
        <f t="shared" si="2"/>
        <v>4310.3999999999996</v>
      </c>
      <c r="K220" s="11">
        <f t="shared" si="3"/>
        <v>3</v>
      </c>
      <c r="L220" s="1">
        <v>0.2</v>
      </c>
      <c r="M220" s="1">
        <v>0</v>
      </c>
      <c r="N220" s="16">
        <f t="shared" si="50"/>
        <v>0</v>
      </c>
      <c r="O220" s="1">
        <v>0.25</v>
      </c>
      <c r="P220" s="1">
        <v>0</v>
      </c>
      <c r="Q220" s="5">
        <v>3</v>
      </c>
      <c r="R220" s="1"/>
      <c r="S220" s="1">
        <v>0</v>
      </c>
      <c r="T220" s="1">
        <v>0</v>
      </c>
      <c r="U220" s="16">
        <f t="shared" si="40"/>
        <v>0</v>
      </c>
      <c r="V220" s="1">
        <v>0</v>
      </c>
      <c r="W220" s="15">
        <v>646.55999999999995</v>
      </c>
      <c r="X220" s="2">
        <v>0</v>
      </c>
      <c r="Y220" s="1">
        <v>0</v>
      </c>
      <c r="Z220" s="1">
        <v>0</v>
      </c>
      <c r="AA220" s="1">
        <v>3</v>
      </c>
      <c r="AB220" s="1">
        <v>2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4</v>
      </c>
      <c r="BA220" s="1">
        <v>2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</row>
    <row r="221" spans="1:64">
      <c r="A221" s="1">
        <v>70165</v>
      </c>
      <c r="B221" s="1" t="s">
        <v>314</v>
      </c>
      <c r="C221" s="1">
        <v>24</v>
      </c>
      <c r="D221" s="1">
        <v>285</v>
      </c>
      <c r="E221" s="1" t="s">
        <v>64</v>
      </c>
      <c r="F221" s="1">
        <v>998</v>
      </c>
      <c r="G221" s="1" t="s">
        <v>266</v>
      </c>
      <c r="H221" s="1">
        <v>40.15</v>
      </c>
      <c r="I221" s="3">
        <v>963.6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>
        <f t="shared" si="50"/>
        <v>0</v>
      </c>
      <c r="O221" s="1">
        <v>0</v>
      </c>
      <c r="P221" s="1">
        <v>0</v>
      </c>
      <c r="Q221" s="5">
        <v>0</v>
      </c>
      <c r="R221" s="1"/>
      <c r="S221" s="1">
        <v>0.67</v>
      </c>
      <c r="T221" s="1">
        <v>0.04</v>
      </c>
      <c r="U221" s="16">
        <f t="shared" si="40"/>
        <v>0</v>
      </c>
      <c r="V221" s="1">
        <v>0</v>
      </c>
      <c r="W221" s="15">
        <v>642.4</v>
      </c>
      <c r="X221" s="2">
        <v>40.15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4</v>
      </c>
      <c r="BD221" s="1">
        <v>0</v>
      </c>
      <c r="BE221" s="1">
        <v>11</v>
      </c>
      <c r="BF221" s="1">
        <v>2</v>
      </c>
      <c r="BG221" s="1">
        <v>1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</row>
    <row r="222" spans="1:64">
      <c r="A222" s="1">
        <v>70980</v>
      </c>
      <c r="B222" s="1" t="s">
        <v>355</v>
      </c>
      <c r="C222" s="1">
        <v>15</v>
      </c>
      <c r="D222" s="1">
        <v>285</v>
      </c>
      <c r="E222" s="1" t="s">
        <v>64</v>
      </c>
      <c r="F222" s="1">
        <v>562</v>
      </c>
      <c r="G222" s="1" t="s">
        <v>65</v>
      </c>
      <c r="H222" s="1">
        <v>28.82</v>
      </c>
      <c r="I222" s="3">
        <v>432.3</v>
      </c>
      <c r="J222" s="10">
        <f t="shared" si="2"/>
        <v>0</v>
      </c>
      <c r="K222" s="11">
        <f t="shared" si="3"/>
        <v>0</v>
      </c>
      <c r="L222" s="1">
        <v>0</v>
      </c>
      <c r="M222" s="1">
        <v>0</v>
      </c>
      <c r="N222" s="16">
        <f t="shared" si="50"/>
        <v>0</v>
      </c>
      <c r="O222" s="1">
        <v>1.47</v>
      </c>
      <c r="P222" s="1">
        <v>3</v>
      </c>
      <c r="Q222" s="5">
        <v>0</v>
      </c>
      <c r="R222" s="1"/>
      <c r="S222" s="1">
        <v>0</v>
      </c>
      <c r="T222" s="1">
        <v>0</v>
      </c>
      <c r="U222" s="16">
        <f t="shared" si="40"/>
        <v>0</v>
      </c>
      <c r="V222" s="1">
        <v>0</v>
      </c>
      <c r="W222" s="15">
        <v>634.04</v>
      </c>
      <c r="X222" s="2">
        <v>1296.9000000000001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19</v>
      </c>
      <c r="AV222" s="1">
        <v>6</v>
      </c>
      <c r="AW222" s="1">
        <v>45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</row>
    <row r="223" spans="1:64">
      <c r="A223" s="1">
        <v>44290</v>
      </c>
      <c r="B223" s="1" t="s">
        <v>299</v>
      </c>
      <c r="C223" s="1">
        <v>16</v>
      </c>
      <c r="D223" s="1">
        <v>285</v>
      </c>
      <c r="E223" s="1" t="s">
        <v>64</v>
      </c>
      <c r="F223" s="1">
        <v>285</v>
      </c>
      <c r="G223" s="1" t="s">
        <v>64</v>
      </c>
      <c r="H223" s="1">
        <v>53.03</v>
      </c>
      <c r="I223" s="3">
        <v>848.48</v>
      </c>
      <c r="J223" s="10">
        <f t="shared" si="2"/>
        <v>0</v>
      </c>
      <c r="K223" s="11">
        <f t="shared" si="3"/>
        <v>0</v>
      </c>
      <c r="L223" s="1">
        <v>0</v>
      </c>
      <c r="M223" s="1">
        <v>0</v>
      </c>
      <c r="N223" s="16">
        <f t="shared" si="50"/>
        <v>0</v>
      </c>
      <c r="O223" s="1">
        <v>0.25</v>
      </c>
      <c r="P223" s="1">
        <v>0</v>
      </c>
      <c r="Q223" s="5">
        <v>0</v>
      </c>
      <c r="R223" s="1"/>
      <c r="S223" s="1">
        <v>0.12</v>
      </c>
      <c r="T223" s="1">
        <v>0</v>
      </c>
      <c r="U223" s="16">
        <f t="shared" si="40"/>
        <v>0</v>
      </c>
      <c r="V223" s="1">
        <v>0</v>
      </c>
      <c r="W223" s="15">
        <v>318.18</v>
      </c>
      <c r="X223" s="2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3</v>
      </c>
      <c r="AV223" s="1">
        <v>2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2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</row>
    <row r="224" spans="1:64">
      <c r="A224" s="1">
        <v>70191</v>
      </c>
      <c r="B224" s="1" t="s">
        <v>323</v>
      </c>
      <c r="C224" s="1">
        <v>10</v>
      </c>
      <c r="D224" s="1">
        <v>285</v>
      </c>
      <c r="E224" s="1" t="s">
        <v>64</v>
      </c>
      <c r="F224" s="1">
        <v>558</v>
      </c>
      <c r="G224" s="1" t="s">
        <v>67</v>
      </c>
      <c r="H224" s="1">
        <v>79.13</v>
      </c>
      <c r="I224" s="3">
        <v>791.3</v>
      </c>
      <c r="J224" s="10">
        <f t="shared" si="2"/>
        <v>7913</v>
      </c>
      <c r="K224" s="11">
        <f t="shared" si="3"/>
        <v>10</v>
      </c>
      <c r="L224" s="1">
        <v>0.4</v>
      </c>
      <c r="M224" s="1">
        <v>0</v>
      </c>
      <c r="N224" s="5">
        <v>5</v>
      </c>
      <c r="O224" s="1">
        <v>0</v>
      </c>
      <c r="P224" s="1">
        <v>0</v>
      </c>
      <c r="Q224" s="5">
        <v>5</v>
      </c>
      <c r="R224" s="1"/>
      <c r="S224" s="1">
        <v>0</v>
      </c>
      <c r="T224" s="1">
        <v>0</v>
      </c>
      <c r="U224" s="16">
        <f t="shared" si="40"/>
        <v>0</v>
      </c>
      <c r="V224" s="1">
        <v>0</v>
      </c>
      <c r="W224" s="15">
        <v>316.52</v>
      </c>
      <c r="X224" s="2">
        <v>0</v>
      </c>
      <c r="Y224" s="1">
        <v>0</v>
      </c>
      <c r="Z224" s="1">
        <v>0</v>
      </c>
      <c r="AA224" s="1">
        <v>4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</row>
    <row r="225" spans="1:64">
      <c r="A225" s="1">
        <v>70198</v>
      </c>
      <c r="B225" s="1" t="s">
        <v>329</v>
      </c>
      <c r="C225" s="1">
        <v>10</v>
      </c>
      <c r="D225" s="1">
        <v>285</v>
      </c>
      <c r="E225" s="1" t="s">
        <v>64</v>
      </c>
      <c r="F225" s="1">
        <v>558</v>
      </c>
      <c r="G225" s="1" t="s">
        <v>67</v>
      </c>
      <c r="H225" s="1">
        <v>79.13</v>
      </c>
      <c r="I225" s="3">
        <v>791.3</v>
      </c>
      <c r="J225" s="10">
        <f t="shared" si="2"/>
        <v>7913</v>
      </c>
      <c r="K225" s="11">
        <f t="shared" si="3"/>
        <v>10</v>
      </c>
      <c r="L225" s="1">
        <v>0.4</v>
      </c>
      <c r="M225" s="1">
        <v>0</v>
      </c>
      <c r="N225" s="5">
        <v>5</v>
      </c>
      <c r="O225" s="1">
        <v>0</v>
      </c>
      <c r="P225" s="1">
        <v>0</v>
      </c>
      <c r="Q225" s="5">
        <v>5</v>
      </c>
      <c r="R225" s="1"/>
      <c r="S225" s="1">
        <v>0</v>
      </c>
      <c r="T225" s="1">
        <v>0</v>
      </c>
      <c r="U225" s="16">
        <f t="shared" si="40"/>
        <v>0</v>
      </c>
      <c r="V225" s="1">
        <v>0</v>
      </c>
      <c r="W225" s="15">
        <v>316.52</v>
      </c>
      <c r="X225" s="2">
        <v>0</v>
      </c>
      <c r="Y225" s="1">
        <v>0</v>
      </c>
      <c r="Z225" s="1">
        <v>0</v>
      </c>
      <c r="AA225" s="1">
        <v>4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</row>
    <row r="226" spans="1:64">
      <c r="A226" s="1">
        <v>70336</v>
      </c>
      <c r="B226" s="1" t="s">
        <v>342</v>
      </c>
      <c r="C226" s="1">
        <v>12</v>
      </c>
      <c r="D226" s="1">
        <v>285</v>
      </c>
      <c r="E226" s="1" t="s">
        <v>64</v>
      </c>
      <c r="F226" s="1">
        <v>285</v>
      </c>
      <c r="G226" s="1" t="s">
        <v>64</v>
      </c>
      <c r="H226" s="1">
        <v>30.688600000000001</v>
      </c>
      <c r="I226" s="3">
        <v>368.26319999999998</v>
      </c>
      <c r="J226" s="10">
        <f t="shared" si="2"/>
        <v>0</v>
      </c>
      <c r="K226" s="11">
        <f t="shared" si="3"/>
        <v>0</v>
      </c>
      <c r="L226" s="1">
        <v>0.28999999999999998</v>
      </c>
      <c r="M226" s="1">
        <v>0</v>
      </c>
      <c r="N226" s="16">
        <f>MAX(0,(TRUNC((L226*0.75)-M226)))</f>
        <v>0</v>
      </c>
      <c r="O226" s="1">
        <v>0</v>
      </c>
      <c r="P226" s="1">
        <v>10</v>
      </c>
      <c r="Q226" s="5">
        <v>0</v>
      </c>
      <c r="R226" s="1"/>
      <c r="S226" s="1">
        <v>0.42</v>
      </c>
      <c r="T226" s="1">
        <v>0</v>
      </c>
      <c r="U226" s="16">
        <f t="shared" si="40"/>
        <v>0</v>
      </c>
      <c r="V226" s="1">
        <v>0</v>
      </c>
      <c r="W226" s="15">
        <v>260.85000000000002</v>
      </c>
      <c r="X226" s="2">
        <v>3682.63</v>
      </c>
      <c r="Y226" s="1">
        <v>0</v>
      </c>
      <c r="Z226" s="1">
        <v>0</v>
      </c>
      <c r="AA226" s="1">
        <v>0</v>
      </c>
      <c r="AB226" s="1">
        <v>7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120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</row>
    <row r="227" spans="1:64">
      <c r="A227" s="1">
        <v>307</v>
      </c>
      <c r="B227" s="1" t="s">
        <v>296</v>
      </c>
      <c r="C227" s="1">
        <v>10</v>
      </c>
      <c r="D227" s="1">
        <v>285</v>
      </c>
      <c r="E227" s="1" t="s">
        <v>64</v>
      </c>
      <c r="F227" s="1">
        <v>285</v>
      </c>
      <c r="G227" s="1" t="s">
        <v>64</v>
      </c>
      <c r="H227" s="1">
        <v>79.13</v>
      </c>
      <c r="I227" s="3">
        <v>791.3</v>
      </c>
      <c r="J227" s="10">
        <f t="shared" si="2"/>
        <v>7913</v>
      </c>
      <c r="K227" s="11">
        <f t="shared" si="3"/>
        <v>10</v>
      </c>
      <c r="L227" s="1">
        <v>0.3</v>
      </c>
      <c r="M227" s="1">
        <v>0</v>
      </c>
      <c r="N227" s="5">
        <v>5</v>
      </c>
      <c r="O227" s="1">
        <v>0</v>
      </c>
      <c r="P227" s="1">
        <v>0</v>
      </c>
      <c r="Q227" s="5">
        <v>5</v>
      </c>
      <c r="R227" s="1"/>
      <c r="S227" s="1">
        <v>0</v>
      </c>
      <c r="T227" s="1">
        <v>0</v>
      </c>
      <c r="U227" s="16">
        <f t="shared" si="40"/>
        <v>0</v>
      </c>
      <c r="V227" s="1">
        <v>0</v>
      </c>
      <c r="W227" s="15">
        <v>237.39</v>
      </c>
      <c r="X227" s="2">
        <v>0</v>
      </c>
      <c r="Y227" s="1">
        <v>0</v>
      </c>
      <c r="Z227" s="1">
        <v>0</v>
      </c>
      <c r="AA227" s="1">
        <v>3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</row>
    <row r="228" spans="1:64">
      <c r="A228" s="1">
        <v>70979</v>
      </c>
      <c r="B228" s="1" t="s">
        <v>354</v>
      </c>
      <c r="C228" s="1">
        <v>16</v>
      </c>
      <c r="D228" s="1">
        <v>285</v>
      </c>
      <c r="E228" s="1" t="s">
        <v>64</v>
      </c>
      <c r="F228" s="1">
        <v>1</v>
      </c>
      <c r="G228" s="1" t="s">
        <v>312</v>
      </c>
      <c r="H228" s="1">
        <v>14.07</v>
      </c>
      <c r="I228" s="3">
        <v>225.12</v>
      </c>
      <c r="J228" s="10">
        <f t="shared" si="2"/>
        <v>0</v>
      </c>
      <c r="K228" s="11">
        <f t="shared" si="3"/>
        <v>0</v>
      </c>
      <c r="L228" s="1">
        <v>0.81</v>
      </c>
      <c r="M228" s="1">
        <v>0.75</v>
      </c>
      <c r="N228" s="16">
        <f t="shared" ref="N228:N259" si="51">MAX(0,(TRUNC((L228*0.75)-M228)))</f>
        <v>0</v>
      </c>
      <c r="O228" s="1">
        <v>0</v>
      </c>
      <c r="P228" s="1">
        <v>0</v>
      </c>
      <c r="Q228" s="5">
        <v>0</v>
      </c>
      <c r="R228" s="1"/>
      <c r="S228" s="1">
        <v>0</v>
      </c>
      <c r="T228" s="1">
        <v>0</v>
      </c>
      <c r="U228" s="16">
        <f t="shared" si="40"/>
        <v>0</v>
      </c>
      <c r="V228" s="1">
        <v>0</v>
      </c>
      <c r="W228" s="15">
        <v>182.91</v>
      </c>
      <c r="X228" s="2">
        <v>168.84</v>
      </c>
      <c r="Y228" s="1">
        <v>2</v>
      </c>
      <c r="Z228" s="1">
        <v>20</v>
      </c>
      <c r="AA228" s="1">
        <v>1</v>
      </c>
      <c r="AB228" s="1">
        <v>0</v>
      </c>
      <c r="AC228" s="1">
        <v>12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</row>
    <row r="229" spans="1:64">
      <c r="A229" s="1">
        <v>70413</v>
      </c>
      <c r="B229" s="1" t="s">
        <v>348</v>
      </c>
      <c r="C229" s="1">
        <v>16</v>
      </c>
      <c r="D229" s="1">
        <v>285</v>
      </c>
      <c r="E229" s="1" t="s">
        <v>64</v>
      </c>
      <c r="F229" s="1">
        <v>387</v>
      </c>
      <c r="G229" s="1" t="s">
        <v>94</v>
      </c>
      <c r="H229" s="1">
        <v>19.100000000000001</v>
      </c>
      <c r="I229" s="3">
        <v>305.60000000000002</v>
      </c>
      <c r="J229" s="10">
        <f t="shared" si="2"/>
        <v>0</v>
      </c>
      <c r="K229" s="11">
        <f t="shared" si="3"/>
        <v>0</v>
      </c>
      <c r="L229" s="1">
        <v>0.56000000000000005</v>
      </c>
      <c r="M229" s="1">
        <v>0</v>
      </c>
      <c r="N229" s="16">
        <f t="shared" si="51"/>
        <v>0</v>
      </c>
      <c r="O229" s="1">
        <v>0</v>
      </c>
      <c r="P229" s="1">
        <v>0</v>
      </c>
      <c r="Q229" s="5">
        <v>0</v>
      </c>
      <c r="R229" s="1"/>
      <c r="S229" s="1">
        <v>0</v>
      </c>
      <c r="T229" s="1">
        <v>0</v>
      </c>
      <c r="U229" s="16">
        <f t="shared" si="40"/>
        <v>0</v>
      </c>
      <c r="V229" s="1">
        <v>0</v>
      </c>
      <c r="W229" s="15">
        <v>171.9</v>
      </c>
      <c r="X229" s="2">
        <v>0</v>
      </c>
      <c r="Y229" s="1">
        <v>0</v>
      </c>
      <c r="Z229" s="1">
        <v>0</v>
      </c>
      <c r="AA229" s="1">
        <v>8</v>
      </c>
      <c r="AB229" s="1">
        <v>2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</row>
    <row r="230" spans="1:64">
      <c r="A230" s="1">
        <v>70132</v>
      </c>
      <c r="B230" s="1" t="s">
        <v>223</v>
      </c>
      <c r="C230" s="1">
        <v>18</v>
      </c>
      <c r="D230" s="1">
        <v>285</v>
      </c>
      <c r="E230" s="1" t="s">
        <v>64</v>
      </c>
      <c r="F230" s="1">
        <v>558</v>
      </c>
      <c r="G230" s="1" t="s">
        <v>67</v>
      </c>
      <c r="H230" s="1">
        <v>54.67</v>
      </c>
      <c r="I230" s="3">
        <v>984.06</v>
      </c>
      <c r="J230" s="10">
        <f t="shared" si="2"/>
        <v>0</v>
      </c>
      <c r="K230" s="11">
        <f t="shared" si="3"/>
        <v>0</v>
      </c>
      <c r="L230" s="1">
        <v>0.14000000000000001</v>
      </c>
      <c r="M230" s="1">
        <v>0</v>
      </c>
      <c r="N230" s="16">
        <f t="shared" si="51"/>
        <v>0</v>
      </c>
      <c r="O230" s="1">
        <v>0.03</v>
      </c>
      <c r="P230" s="1">
        <v>5.1100000000000003</v>
      </c>
      <c r="Q230" s="5">
        <v>0</v>
      </c>
      <c r="R230" s="1"/>
      <c r="S230" s="1">
        <v>0</v>
      </c>
      <c r="T230" s="1">
        <v>0</v>
      </c>
      <c r="U230" s="16">
        <f t="shared" si="40"/>
        <v>0</v>
      </c>
      <c r="V230" s="1">
        <v>0</v>
      </c>
      <c r="W230" s="15">
        <v>164.01</v>
      </c>
      <c r="X230" s="2">
        <v>5029.6400000000003</v>
      </c>
      <c r="Y230" s="1">
        <v>0</v>
      </c>
      <c r="Z230" s="1">
        <v>0</v>
      </c>
      <c r="AA230" s="1">
        <v>1</v>
      </c>
      <c r="AB230" s="1">
        <v>3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-2</v>
      </c>
      <c r="AT230" s="1">
        <v>0</v>
      </c>
      <c r="AU230" s="1">
        <v>0</v>
      </c>
      <c r="AV230" s="1">
        <v>5</v>
      </c>
      <c r="AW230" s="1">
        <v>92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</row>
    <row r="231" spans="1:64">
      <c r="A231" s="1">
        <v>70414</v>
      </c>
      <c r="B231" s="1" t="s">
        <v>349</v>
      </c>
      <c r="C231" s="1">
        <v>16</v>
      </c>
      <c r="D231" s="1">
        <v>285</v>
      </c>
      <c r="E231" s="1" t="s">
        <v>64</v>
      </c>
      <c r="F231" s="1">
        <v>387</v>
      </c>
      <c r="G231" s="1" t="s">
        <v>94</v>
      </c>
      <c r="H231" s="1">
        <v>49.1</v>
      </c>
      <c r="I231" s="3">
        <v>785.6</v>
      </c>
      <c r="J231" s="10">
        <f t="shared" si="2"/>
        <v>0</v>
      </c>
      <c r="K231" s="11">
        <f t="shared" si="3"/>
        <v>0</v>
      </c>
      <c r="L231" s="1">
        <v>0.19</v>
      </c>
      <c r="M231" s="1">
        <v>2.44</v>
      </c>
      <c r="N231" s="16">
        <f t="shared" si="51"/>
        <v>0</v>
      </c>
      <c r="O231" s="1">
        <v>0</v>
      </c>
      <c r="P231" s="1">
        <v>0</v>
      </c>
      <c r="Q231" s="5">
        <v>0</v>
      </c>
      <c r="R231" s="1"/>
      <c r="S231" s="1">
        <v>0</v>
      </c>
      <c r="T231" s="1">
        <v>0</v>
      </c>
      <c r="U231" s="16">
        <f t="shared" si="40"/>
        <v>0</v>
      </c>
      <c r="V231" s="1">
        <v>0</v>
      </c>
      <c r="W231" s="15">
        <v>147.30000000000001</v>
      </c>
      <c r="X231" s="2">
        <v>1914.9</v>
      </c>
      <c r="Y231" s="1">
        <v>0</v>
      </c>
      <c r="Z231" s="1">
        <v>0</v>
      </c>
      <c r="AA231" s="1">
        <v>2</v>
      </c>
      <c r="AB231" s="1">
        <v>2</v>
      </c>
      <c r="AC231" s="1">
        <v>39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</row>
    <row r="232" spans="1:64">
      <c r="A232" s="1">
        <v>70508</v>
      </c>
      <c r="B232" s="1" t="s">
        <v>353</v>
      </c>
      <c r="C232" s="1">
        <v>24</v>
      </c>
      <c r="D232" s="1">
        <v>285</v>
      </c>
      <c r="E232" s="1" t="s">
        <v>64</v>
      </c>
      <c r="F232" s="1">
        <v>285</v>
      </c>
      <c r="G232" s="1" t="s">
        <v>64</v>
      </c>
      <c r="H232" s="1">
        <v>34.967700000000001</v>
      </c>
      <c r="I232" s="3">
        <v>839.22479999999996</v>
      </c>
      <c r="J232" s="10">
        <f t="shared" si="2"/>
        <v>0</v>
      </c>
      <c r="K232" s="11">
        <f t="shared" si="3"/>
        <v>0</v>
      </c>
      <c r="L232" s="1">
        <v>0</v>
      </c>
      <c r="M232" s="1">
        <v>0</v>
      </c>
      <c r="N232" s="16">
        <f t="shared" si="51"/>
        <v>0</v>
      </c>
      <c r="O232" s="1">
        <v>0.17</v>
      </c>
      <c r="P232" s="1">
        <v>4.08</v>
      </c>
      <c r="Q232" s="5">
        <v>0</v>
      </c>
      <c r="R232" s="1"/>
      <c r="S232" s="1">
        <v>0</v>
      </c>
      <c r="T232" s="1">
        <v>0</v>
      </c>
      <c r="U232" s="16">
        <f t="shared" si="40"/>
        <v>0</v>
      </c>
      <c r="V232" s="1">
        <v>0</v>
      </c>
      <c r="W232" s="15">
        <v>139.87</v>
      </c>
      <c r="X232" s="2">
        <v>3426.83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72</v>
      </c>
      <c r="AX232" s="1">
        <v>1</v>
      </c>
      <c r="AY232" s="1">
        <v>6</v>
      </c>
      <c r="AZ232" s="1">
        <v>0</v>
      </c>
      <c r="BA232" s="1">
        <v>0</v>
      </c>
      <c r="BB232" s="1">
        <v>26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</row>
    <row r="233" spans="1:64">
      <c r="A233" s="1">
        <v>70215</v>
      </c>
      <c r="B233" s="1" t="s">
        <v>257</v>
      </c>
      <c r="C233" s="1">
        <v>24</v>
      </c>
      <c r="D233" s="1">
        <v>285</v>
      </c>
      <c r="E233" s="1" t="s">
        <v>64</v>
      </c>
      <c r="F233" s="1">
        <v>795</v>
      </c>
      <c r="G233" s="1" t="s">
        <v>258</v>
      </c>
      <c r="H233" s="1">
        <v>40.33</v>
      </c>
      <c r="I233" s="3">
        <v>967.92</v>
      </c>
      <c r="J233" s="10">
        <f t="shared" si="2"/>
        <v>0</v>
      </c>
      <c r="K233" s="11">
        <f t="shared" si="3"/>
        <v>0</v>
      </c>
      <c r="L233" s="1">
        <v>0</v>
      </c>
      <c r="M233" s="1">
        <v>0</v>
      </c>
      <c r="N233" s="16">
        <f t="shared" si="51"/>
        <v>0</v>
      </c>
      <c r="O233" s="1">
        <v>0.1</v>
      </c>
      <c r="P233" s="1">
        <v>10</v>
      </c>
      <c r="Q233" s="5">
        <v>0</v>
      </c>
      <c r="R233" s="1"/>
      <c r="S233" s="1">
        <v>0</v>
      </c>
      <c r="T233" s="1">
        <v>0</v>
      </c>
      <c r="U233" s="16">
        <f t="shared" si="40"/>
        <v>0</v>
      </c>
      <c r="V233" s="1">
        <v>0</v>
      </c>
      <c r="W233" s="15">
        <v>100.82</v>
      </c>
      <c r="X233" s="2">
        <v>9679.2000000000007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2</v>
      </c>
      <c r="AV233" s="1">
        <v>0</v>
      </c>
      <c r="AW233" s="1">
        <v>240</v>
      </c>
      <c r="AX233" s="1">
        <v>0</v>
      </c>
      <c r="AY233" s="1">
        <v>1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</row>
    <row r="234" spans="1:64">
      <c r="A234" s="1">
        <v>70243</v>
      </c>
      <c r="B234" s="1" t="s">
        <v>378</v>
      </c>
      <c r="C234" s="1">
        <v>20</v>
      </c>
      <c r="D234" s="1">
        <v>285</v>
      </c>
      <c r="E234" s="1" t="s">
        <v>64</v>
      </c>
      <c r="F234" s="1">
        <v>557</v>
      </c>
      <c r="G234" s="1" t="s">
        <v>69</v>
      </c>
      <c r="H234" s="1">
        <v>87.881</v>
      </c>
      <c r="I234" s="3">
        <v>1757.62</v>
      </c>
      <c r="J234" s="10">
        <f t="shared" si="2"/>
        <v>0</v>
      </c>
      <c r="K234" s="11">
        <f t="shared" si="3"/>
        <v>0</v>
      </c>
      <c r="L234" s="1">
        <v>0</v>
      </c>
      <c r="M234" s="1">
        <v>0</v>
      </c>
      <c r="N234" s="16">
        <f t="shared" si="51"/>
        <v>0</v>
      </c>
      <c r="O234" s="1">
        <v>0.05</v>
      </c>
      <c r="P234" s="1">
        <v>2.95</v>
      </c>
      <c r="Q234" s="5">
        <v>0</v>
      </c>
      <c r="R234" s="1"/>
      <c r="S234" s="1">
        <v>0</v>
      </c>
      <c r="T234" s="1">
        <v>0</v>
      </c>
      <c r="U234" s="16">
        <f t="shared" si="40"/>
        <v>0</v>
      </c>
      <c r="V234" s="1">
        <v>0</v>
      </c>
      <c r="W234" s="15">
        <v>87.88</v>
      </c>
      <c r="X234" s="2">
        <v>5184.9799999999996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1">
        <v>59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</row>
    <row r="235" spans="1:64">
      <c r="A235" s="1">
        <v>70323</v>
      </c>
      <c r="B235" s="1" t="s">
        <v>339</v>
      </c>
      <c r="C235" s="1">
        <v>8</v>
      </c>
      <c r="D235" s="1">
        <v>285</v>
      </c>
      <c r="E235" s="1" t="s">
        <v>64</v>
      </c>
      <c r="F235" s="1">
        <v>285</v>
      </c>
      <c r="G235" s="1" t="s">
        <v>64</v>
      </c>
      <c r="H235" s="1">
        <v>86.99</v>
      </c>
      <c r="I235" s="3">
        <v>695.92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>
        <f t="shared" si="51"/>
        <v>0</v>
      </c>
      <c r="O235" s="1">
        <v>0.12</v>
      </c>
      <c r="P235" s="1">
        <v>0.12</v>
      </c>
      <c r="Q235" s="5">
        <v>0</v>
      </c>
      <c r="R235" s="1"/>
      <c r="S235" s="1">
        <v>0</v>
      </c>
      <c r="T235" s="1">
        <v>0</v>
      </c>
      <c r="U235" s="16">
        <f t="shared" si="40"/>
        <v>0</v>
      </c>
      <c r="V235" s="1">
        <v>0</v>
      </c>
      <c r="W235" s="15">
        <v>86.99</v>
      </c>
      <c r="X235" s="2">
        <v>86.99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0</v>
      </c>
      <c r="AZ235" s="1">
        <v>0</v>
      </c>
      <c r="BA235" s="1">
        <v>0</v>
      </c>
      <c r="BB235" s="1">
        <v>1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</row>
    <row r="236" spans="1:64">
      <c r="A236" s="1">
        <v>70107</v>
      </c>
      <c r="B236" s="1" t="s">
        <v>97</v>
      </c>
      <c r="C236" s="1">
        <v>40</v>
      </c>
      <c r="D236" s="1">
        <v>285</v>
      </c>
      <c r="E236" s="1" t="s">
        <v>64</v>
      </c>
      <c r="F236" s="1">
        <v>28</v>
      </c>
      <c r="G236" s="1" t="s">
        <v>98</v>
      </c>
      <c r="H236" s="1">
        <v>24.054400000000001</v>
      </c>
      <c r="I236" s="3">
        <v>962.17600000000004</v>
      </c>
      <c r="J236" s="10">
        <f t="shared" si="2"/>
        <v>0</v>
      </c>
      <c r="K236" s="11">
        <f t="shared" si="3"/>
        <v>0</v>
      </c>
      <c r="L236" s="1">
        <v>0.02</v>
      </c>
      <c r="M236" s="1">
        <v>0</v>
      </c>
      <c r="N236" s="16">
        <f t="shared" si="51"/>
        <v>0</v>
      </c>
      <c r="O236" s="1">
        <v>0.04</v>
      </c>
      <c r="P236" s="1">
        <v>0</v>
      </c>
      <c r="Q236" s="5">
        <v>0</v>
      </c>
      <c r="R236" s="1"/>
      <c r="S236" s="1">
        <v>0.02</v>
      </c>
      <c r="T236" s="1">
        <v>0</v>
      </c>
      <c r="U236" s="16">
        <f t="shared" si="40"/>
        <v>0</v>
      </c>
      <c r="V236" s="1">
        <v>0</v>
      </c>
      <c r="W236" s="15">
        <v>84.19</v>
      </c>
      <c r="X236" s="2">
        <v>0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3</v>
      </c>
      <c r="AZ236" s="1">
        <v>0</v>
      </c>
      <c r="BA236" s="1">
        <v>0</v>
      </c>
      <c r="BB236" s="1">
        <v>0</v>
      </c>
      <c r="BC236" s="1">
        <v>0</v>
      </c>
      <c r="BD236" s="1">
        <v>2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</row>
    <row r="237" spans="1:64">
      <c r="A237" s="1">
        <v>70088</v>
      </c>
      <c r="B237" s="1" t="s">
        <v>306</v>
      </c>
      <c r="C237" s="1">
        <v>16</v>
      </c>
      <c r="D237" s="1">
        <v>285</v>
      </c>
      <c r="E237" s="1" t="s">
        <v>64</v>
      </c>
      <c r="F237" s="1">
        <v>558</v>
      </c>
      <c r="G237" s="1" t="s">
        <v>67</v>
      </c>
      <c r="H237" s="1">
        <v>54.07</v>
      </c>
      <c r="I237" s="3">
        <v>865.12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>
        <f t="shared" si="51"/>
        <v>0</v>
      </c>
      <c r="O237" s="1">
        <v>0</v>
      </c>
      <c r="P237" s="1">
        <v>0</v>
      </c>
      <c r="Q237" s="5">
        <v>0</v>
      </c>
      <c r="R237" s="1"/>
      <c r="S237" s="1">
        <v>0.09</v>
      </c>
      <c r="T237" s="1">
        <v>0</v>
      </c>
      <c r="U237" s="16">
        <f t="shared" si="40"/>
        <v>0</v>
      </c>
      <c r="V237" s="1">
        <v>0</v>
      </c>
      <c r="W237" s="15">
        <v>81.099999999999994</v>
      </c>
      <c r="X237" s="2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1</v>
      </c>
      <c r="BF237" s="1">
        <v>1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</row>
    <row r="238" spans="1:64">
      <c r="A238" s="1">
        <v>70175</v>
      </c>
      <c r="B238" s="1" t="s">
        <v>317</v>
      </c>
      <c r="C238" s="1">
        <v>20</v>
      </c>
      <c r="D238" s="1">
        <v>285</v>
      </c>
      <c r="E238" s="1" t="s">
        <v>64</v>
      </c>
      <c r="F238" s="1">
        <v>991</v>
      </c>
      <c r="G238" s="1" t="s">
        <v>141</v>
      </c>
      <c r="H238" s="1">
        <v>73.62</v>
      </c>
      <c r="I238" s="3">
        <v>1472.4</v>
      </c>
      <c r="J238" s="10">
        <f t="shared" si="2"/>
        <v>0</v>
      </c>
      <c r="K238" s="11">
        <f t="shared" si="3"/>
        <v>0</v>
      </c>
      <c r="L238" s="1">
        <v>0.05</v>
      </c>
      <c r="M238" s="1">
        <v>0</v>
      </c>
      <c r="N238" s="16">
        <f t="shared" si="51"/>
        <v>0</v>
      </c>
      <c r="O238" s="1">
        <v>0</v>
      </c>
      <c r="P238" s="1">
        <v>0</v>
      </c>
      <c r="Q238" s="5">
        <v>0</v>
      </c>
      <c r="R238" s="1"/>
      <c r="S238" s="1">
        <v>0</v>
      </c>
      <c r="T238" s="1">
        <v>0</v>
      </c>
      <c r="U238" s="16">
        <f t="shared" si="40"/>
        <v>0</v>
      </c>
      <c r="V238" s="1">
        <v>0</v>
      </c>
      <c r="W238" s="15">
        <v>73.62</v>
      </c>
      <c r="X238" s="2">
        <v>0</v>
      </c>
      <c r="Y238" s="1">
        <v>0</v>
      </c>
      <c r="Z238" s="1">
        <v>0</v>
      </c>
      <c r="AA238" s="1">
        <v>1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</row>
    <row r="239" spans="1:64">
      <c r="A239" s="1">
        <v>70133</v>
      </c>
      <c r="B239" s="1" t="s">
        <v>293</v>
      </c>
      <c r="C239" s="1">
        <v>24</v>
      </c>
      <c r="D239" s="1">
        <v>285</v>
      </c>
      <c r="E239" s="1" t="s">
        <v>64</v>
      </c>
      <c r="F239" s="1">
        <v>999</v>
      </c>
      <c r="G239" s="1" t="s">
        <v>292</v>
      </c>
      <c r="H239" s="1">
        <v>48.754800000000003</v>
      </c>
      <c r="I239" s="3">
        <v>1170.1152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16">
        <f t="shared" si="51"/>
        <v>0</v>
      </c>
      <c r="O239" s="1">
        <v>0</v>
      </c>
      <c r="P239" s="1">
        <v>0</v>
      </c>
      <c r="Q239" s="5">
        <v>0</v>
      </c>
      <c r="R239" s="1"/>
      <c r="S239" s="1">
        <v>0.06</v>
      </c>
      <c r="T239" s="1">
        <v>0.08</v>
      </c>
      <c r="U239" s="16">
        <f t="shared" si="40"/>
        <v>0</v>
      </c>
      <c r="V239" s="1">
        <v>0</v>
      </c>
      <c r="W239" s="15">
        <v>73.13</v>
      </c>
      <c r="X239" s="2">
        <v>97.51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>
        <v>1</v>
      </c>
      <c r="BF239" s="1">
        <v>0</v>
      </c>
      <c r="BG239" s="1">
        <v>2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</row>
    <row r="240" spans="1:64">
      <c r="A240" s="1">
        <v>70108</v>
      </c>
      <c r="B240" s="1" t="s">
        <v>295</v>
      </c>
      <c r="C240" s="1">
        <v>70</v>
      </c>
      <c r="D240" s="1">
        <v>285</v>
      </c>
      <c r="E240" s="1" t="s">
        <v>64</v>
      </c>
      <c r="F240" s="1">
        <v>28</v>
      </c>
      <c r="G240" s="1" t="s">
        <v>98</v>
      </c>
      <c r="H240" s="1">
        <v>13.911099999999999</v>
      </c>
      <c r="I240" s="3">
        <v>973.77700000000004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51"/>
        <v>0</v>
      </c>
      <c r="O240" s="1">
        <v>0.01</v>
      </c>
      <c r="P240" s="1">
        <v>0.01</v>
      </c>
      <c r="Q240" s="5">
        <v>0</v>
      </c>
      <c r="R240" s="1"/>
      <c r="S240" s="1">
        <v>0.01</v>
      </c>
      <c r="T240" s="1">
        <v>0</v>
      </c>
      <c r="U240" s="16">
        <f t="shared" si="40"/>
        <v>0</v>
      </c>
      <c r="V240" s="1">
        <v>0</v>
      </c>
      <c r="W240" s="15">
        <v>27.82</v>
      </c>
      <c r="X240" s="2">
        <v>13.91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  <c r="AX240" s="1">
        <v>0</v>
      </c>
      <c r="AY240" s="1">
        <v>2</v>
      </c>
      <c r="AZ240" s="1">
        <v>0</v>
      </c>
      <c r="BA240" s="1">
        <v>0</v>
      </c>
      <c r="BB240" s="1">
        <v>0</v>
      </c>
      <c r="BC240" s="1">
        <v>0</v>
      </c>
      <c r="BD240" s="1">
        <v>2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</row>
    <row r="241" spans="1:64">
      <c r="A241" s="1">
        <v>44401</v>
      </c>
      <c r="B241" s="1" t="s">
        <v>300</v>
      </c>
      <c r="C241" s="1">
        <v>16</v>
      </c>
      <c r="D241" s="1">
        <v>285</v>
      </c>
      <c r="E241" s="1" t="s">
        <v>64</v>
      </c>
      <c r="F241" s="1">
        <v>285</v>
      </c>
      <c r="G241" s="1" t="s">
        <v>64</v>
      </c>
      <c r="H241" s="1">
        <v>54.11</v>
      </c>
      <c r="I241" s="3">
        <v>865.76</v>
      </c>
      <c r="J241" s="10">
        <f t="shared" si="2"/>
        <v>0</v>
      </c>
      <c r="K241" s="11">
        <f t="shared" si="3"/>
        <v>0</v>
      </c>
      <c r="L241" s="1">
        <v>0.03</v>
      </c>
      <c r="M241" s="1">
        <v>0</v>
      </c>
      <c r="N241" s="16">
        <f t="shared" si="51"/>
        <v>0</v>
      </c>
      <c r="O241" s="1">
        <v>0</v>
      </c>
      <c r="P241" s="1">
        <v>0</v>
      </c>
      <c r="Q241" s="5">
        <v>0</v>
      </c>
      <c r="R241" s="1"/>
      <c r="S241" s="1">
        <v>0</v>
      </c>
      <c r="T241" s="1">
        <v>0.06</v>
      </c>
      <c r="U241" s="16">
        <f t="shared" si="40"/>
        <v>0</v>
      </c>
      <c r="V241" s="1">
        <v>0</v>
      </c>
      <c r="W241" s="15">
        <v>27.06</v>
      </c>
      <c r="X241" s="2">
        <v>54.11</v>
      </c>
      <c r="Y241" s="1">
        <v>0</v>
      </c>
      <c r="Z241" s="1">
        <v>0</v>
      </c>
      <c r="AA241" s="1">
        <v>0</v>
      </c>
      <c r="AB241" s="1">
        <v>1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</row>
    <row r="242" spans="1:64">
      <c r="A242" s="1">
        <v>70328</v>
      </c>
      <c r="B242" s="1" t="s">
        <v>255</v>
      </c>
      <c r="C242" s="1">
        <v>12</v>
      </c>
      <c r="D242" s="1">
        <v>285</v>
      </c>
      <c r="E242" s="1" t="s">
        <v>64</v>
      </c>
      <c r="F242" s="1">
        <v>285</v>
      </c>
      <c r="G242" s="1" t="s">
        <v>64</v>
      </c>
      <c r="H242" s="1">
        <v>28.88</v>
      </c>
      <c r="I242" s="3">
        <v>346.56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51"/>
        <v>0</v>
      </c>
      <c r="O242" s="1">
        <v>0.04</v>
      </c>
      <c r="P242" s="1">
        <v>10</v>
      </c>
      <c r="Q242" s="5">
        <v>0</v>
      </c>
      <c r="R242" s="1"/>
      <c r="S242" s="1">
        <v>0</v>
      </c>
      <c r="T242" s="1">
        <v>0</v>
      </c>
      <c r="U242" s="16">
        <f t="shared" si="40"/>
        <v>0</v>
      </c>
      <c r="V242" s="1">
        <v>0</v>
      </c>
      <c r="W242" s="15">
        <v>14.44</v>
      </c>
      <c r="X242" s="2">
        <v>3465.6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120</v>
      </c>
      <c r="AX242" s="1">
        <v>0</v>
      </c>
      <c r="AY242" s="1">
        <v>1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</row>
    <row r="243" spans="1:64">
      <c r="A243" s="1">
        <v>70412</v>
      </c>
      <c r="B243" s="1" t="s">
        <v>347</v>
      </c>
      <c r="C243" s="1">
        <v>16</v>
      </c>
      <c r="D243" s="1">
        <v>285</v>
      </c>
      <c r="E243" s="1" t="s">
        <v>64</v>
      </c>
      <c r="F243" s="1">
        <v>387</v>
      </c>
      <c r="G243" s="1" t="s">
        <v>94</v>
      </c>
      <c r="H243" s="1">
        <v>19.100000000000001</v>
      </c>
      <c r="I243" s="3">
        <v>305.60000000000002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51"/>
        <v>0</v>
      </c>
      <c r="O243" s="1">
        <v>0</v>
      </c>
      <c r="P243" s="1">
        <v>0</v>
      </c>
      <c r="Q243" s="5">
        <v>0</v>
      </c>
      <c r="R243" s="1"/>
      <c r="S243" s="1">
        <v>0.03</v>
      </c>
      <c r="T243" s="1">
        <v>0</v>
      </c>
      <c r="U243" s="16">
        <f t="shared" si="40"/>
        <v>0</v>
      </c>
      <c r="V243" s="1">
        <v>0</v>
      </c>
      <c r="W243" s="15">
        <v>9.5500000000000007</v>
      </c>
      <c r="X243" s="2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</row>
    <row r="244" spans="1:64">
      <c r="A244" s="1">
        <v>70247</v>
      </c>
      <c r="B244" s="1" t="s">
        <v>332</v>
      </c>
      <c r="C244" s="1">
        <v>320</v>
      </c>
      <c r="D244" s="1">
        <v>285</v>
      </c>
      <c r="E244" s="1" t="s">
        <v>64</v>
      </c>
      <c r="F244" s="1">
        <v>1</v>
      </c>
      <c r="G244" s="1" t="s">
        <v>312</v>
      </c>
      <c r="H244" s="1">
        <v>4.5999999999999996</v>
      </c>
      <c r="I244" s="3">
        <v>1472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51"/>
        <v>0</v>
      </c>
      <c r="O244" s="1">
        <v>0</v>
      </c>
      <c r="P244" s="1">
        <v>0</v>
      </c>
      <c r="Q244" s="16">
        <f t="shared" ref="Q244:Q256" si="52">O244*0.5-P244</f>
        <v>0</v>
      </c>
      <c r="R244" s="1"/>
      <c r="S244" s="1">
        <v>0</v>
      </c>
      <c r="T244" s="1">
        <v>0</v>
      </c>
      <c r="U244" s="16">
        <f t="shared" si="40"/>
        <v>0</v>
      </c>
      <c r="V244" s="1">
        <v>0</v>
      </c>
      <c r="W244" s="15">
        <v>2.2999999999999998</v>
      </c>
      <c r="X244" s="2">
        <v>-4.5999999999999996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1</v>
      </c>
      <c r="BE244" s="1">
        <v>0</v>
      </c>
      <c r="BF244" s="1">
        <v>0</v>
      </c>
      <c r="BG244" s="1">
        <v>-1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</row>
    <row r="245" spans="1:64">
      <c r="A245" s="1">
        <v>44289</v>
      </c>
      <c r="B245" s="1" t="s">
        <v>298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1">
        <v>54.11</v>
      </c>
      <c r="I245" s="3">
        <v>865.76</v>
      </c>
      <c r="J245" s="10">
        <f t="shared" si="2"/>
        <v>0</v>
      </c>
      <c r="K245" s="11">
        <f t="shared" si="3"/>
        <v>0</v>
      </c>
      <c r="L245" s="1">
        <v>0</v>
      </c>
      <c r="M245" s="1">
        <v>1</v>
      </c>
      <c r="N245" s="16">
        <f t="shared" si="51"/>
        <v>0</v>
      </c>
      <c r="O245" s="1">
        <v>0</v>
      </c>
      <c r="P245" s="1">
        <v>0</v>
      </c>
      <c r="Q245" s="16">
        <f t="shared" si="52"/>
        <v>0</v>
      </c>
      <c r="R245" s="1"/>
      <c r="S245" s="1">
        <v>0</v>
      </c>
      <c r="T245" s="1">
        <v>0</v>
      </c>
      <c r="U245" s="16">
        <f t="shared" si="40"/>
        <v>0</v>
      </c>
      <c r="V245" s="1">
        <v>0</v>
      </c>
      <c r="W245" s="15">
        <v>0</v>
      </c>
      <c r="X245" s="2">
        <v>865.76</v>
      </c>
      <c r="Y245" s="1">
        <v>0</v>
      </c>
      <c r="Z245" s="1">
        <v>0</v>
      </c>
      <c r="AA245" s="1">
        <v>0</v>
      </c>
      <c r="AB245" s="1">
        <v>0</v>
      </c>
      <c r="AC245" s="1">
        <v>16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</row>
    <row r="246" spans="1:64">
      <c r="A246" s="1">
        <v>70021</v>
      </c>
      <c r="B246" s="1" t="s">
        <v>301</v>
      </c>
      <c r="C246" s="1">
        <v>1</v>
      </c>
      <c r="D246" s="1">
        <v>285</v>
      </c>
      <c r="E246" s="1" t="s">
        <v>64</v>
      </c>
      <c r="F246" s="1">
        <v>285</v>
      </c>
      <c r="G246" s="1" t="s">
        <v>64</v>
      </c>
      <c r="H246" s="1">
        <v>432.12</v>
      </c>
      <c r="I246" s="3">
        <v>432.12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51"/>
        <v>0</v>
      </c>
      <c r="O246" s="1">
        <v>0</v>
      </c>
      <c r="P246" s="1">
        <v>0</v>
      </c>
      <c r="Q246" s="16">
        <f t="shared" si="52"/>
        <v>0</v>
      </c>
      <c r="R246" s="1"/>
      <c r="S246" s="1">
        <v>0</v>
      </c>
      <c r="T246" s="1">
        <v>0</v>
      </c>
      <c r="U246" s="16">
        <f t="shared" si="40"/>
        <v>0</v>
      </c>
      <c r="V246" s="1">
        <v>0</v>
      </c>
      <c r="W246" s="15">
        <v>0</v>
      </c>
      <c r="X246" s="2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</row>
    <row r="247" spans="1:64">
      <c r="A247" s="1">
        <v>70057</v>
      </c>
      <c r="B247" s="1" t="s">
        <v>303</v>
      </c>
      <c r="C247" s="1">
        <v>6</v>
      </c>
      <c r="D247" s="1">
        <v>285</v>
      </c>
      <c r="E247" s="1" t="s">
        <v>64</v>
      </c>
      <c r="F247" s="1">
        <v>998</v>
      </c>
      <c r="G247" s="1" t="s">
        <v>266</v>
      </c>
      <c r="H247" s="1">
        <v>138.214</v>
      </c>
      <c r="I247" s="3">
        <v>829.28399999999999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51"/>
        <v>0</v>
      </c>
      <c r="O247" s="1">
        <v>0</v>
      </c>
      <c r="P247" s="1">
        <v>0</v>
      </c>
      <c r="Q247" s="16">
        <f t="shared" si="52"/>
        <v>0</v>
      </c>
      <c r="R247" s="1"/>
      <c r="S247" s="1">
        <v>0</v>
      </c>
      <c r="T247" s="1">
        <v>0</v>
      </c>
      <c r="U247" s="16">
        <f t="shared" si="40"/>
        <v>0</v>
      </c>
      <c r="V247" s="1">
        <v>0</v>
      </c>
      <c r="W247" s="15">
        <v>0</v>
      </c>
      <c r="X247" s="2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</row>
    <row r="248" spans="1:64">
      <c r="A248" s="1">
        <v>70059</v>
      </c>
      <c r="B248" s="1" t="s">
        <v>304</v>
      </c>
      <c r="C248" s="1">
        <v>24</v>
      </c>
      <c r="D248" s="1">
        <v>285</v>
      </c>
      <c r="E248" s="1" t="s">
        <v>64</v>
      </c>
      <c r="F248" s="1">
        <v>998</v>
      </c>
      <c r="G248" s="1" t="s">
        <v>266</v>
      </c>
      <c r="H248" s="1">
        <v>42.78</v>
      </c>
      <c r="I248" s="3">
        <v>1026.72</v>
      </c>
      <c r="J248" s="10">
        <f t="shared" si="2"/>
        <v>0</v>
      </c>
      <c r="K248" s="11">
        <f t="shared" si="3"/>
        <v>0</v>
      </c>
      <c r="L248" s="1">
        <v>0</v>
      </c>
      <c r="M248" s="1">
        <v>8</v>
      </c>
      <c r="N248" s="16">
        <f t="shared" si="51"/>
        <v>0</v>
      </c>
      <c r="O248" s="1">
        <v>0</v>
      </c>
      <c r="P248" s="1">
        <v>0</v>
      </c>
      <c r="Q248" s="16">
        <f t="shared" si="52"/>
        <v>0</v>
      </c>
      <c r="R248" s="1"/>
      <c r="S248" s="1">
        <v>0</v>
      </c>
      <c r="T248" s="1">
        <v>0</v>
      </c>
      <c r="U248" s="16">
        <f t="shared" si="40"/>
        <v>0</v>
      </c>
      <c r="V248" s="1">
        <v>0</v>
      </c>
      <c r="W248" s="15">
        <v>0</v>
      </c>
      <c r="X248" s="2">
        <v>8213.76</v>
      </c>
      <c r="Y248" s="1">
        <v>0</v>
      </c>
      <c r="Z248" s="1">
        <v>0</v>
      </c>
      <c r="AA248" s="1">
        <v>0</v>
      </c>
      <c r="AB248" s="1">
        <v>0</v>
      </c>
      <c r="AC248" s="1">
        <v>192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</row>
    <row r="249" spans="1:64">
      <c r="A249" s="1">
        <v>70170</v>
      </c>
      <c r="B249" s="1" t="s">
        <v>315</v>
      </c>
      <c r="C249" s="1">
        <v>12</v>
      </c>
      <c r="D249" s="1">
        <v>285</v>
      </c>
      <c r="E249" s="1" t="s">
        <v>64</v>
      </c>
      <c r="F249" s="1">
        <v>998</v>
      </c>
      <c r="G249" s="1" t="s">
        <v>266</v>
      </c>
      <c r="H249" s="1">
        <v>73.37</v>
      </c>
      <c r="I249" s="3">
        <v>880.44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51"/>
        <v>0</v>
      </c>
      <c r="O249" s="1">
        <v>0</v>
      </c>
      <c r="P249" s="1">
        <v>0</v>
      </c>
      <c r="Q249" s="16">
        <f t="shared" si="52"/>
        <v>0</v>
      </c>
      <c r="R249" s="1"/>
      <c r="S249" s="1">
        <v>0</v>
      </c>
      <c r="T249" s="1">
        <v>0</v>
      </c>
      <c r="U249" s="16">
        <f t="shared" si="40"/>
        <v>0</v>
      </c>
      <c r="V249" s="1">
        <v>0</v>
      </c>
      <c r="W249" s="15">
        <v>0</v>
      </c>
      <c r="X249" s="2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</row>
    <row r="250" spans="1:64">
      <c r="A250" s="1">
        <v>70176</v>
      </c>
      <c r="B250" s="1" t="s">
        <v>318</v>
      </c>
      <c r="C250" s="1">
        <v>12</v>
      </c>
      <c r="D250" s="1">
        <v>285</v>
      </c>
      <c r="E250" s="1" t="s">
        <v>64</v>
      </c>
      <c r="F250" s="1">
        <v>999</v>
      </c>
      <c r="G250" s="1" t="s">
        <v>292</v>
      </c>
      <c r="H250" s="1">
        <v>73.36</v>
      </c>
      <c r="I250" s="3">
        <v>880.32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51"/>
        <v>0</v>
      </c>
      <c r="O250" s="1">
        <v>0</v>
      </c>
      <c r="P250" s="1">
        <v>0</v>
      </c>
      <c r="Q250" s="16">
        <f t="shared" si="52"/>
        <v>0</v>
      </c>
      <c r="R250" s="1"/>
      <c r="S250" s="1">
        <v>0</v>
      </c>
      <c r="T250" s="1">
        <v>0</v>
      </c>
      <c r="U250" s="16">
        <f t="shared" si="40"/>
        <v>0</v>
      </c>
      <c r="V250" s="1">
        <v>0</v>
      </c>
      <c r="W250" s="15">
        <v>0</v>
      </c>
      <c r="X250" s="2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</row>
    <row r="251" spans="1:64">
      <c r="A251" s="1">
        <v>70183</v>
      </c>
      <c r="B251" s="1" t="s">
        <v>320</v>
      </c>
      <c r="C251" s="1">
        <v>20</v>
      </c>
      <c r="D251" s="1">
        <v>285</v>
      </c>
      <c r="E251" s="1" t="s">
        <v>64</v>
      </c>
      <c r="F251" s="1">
        <v>991</v>
      </c>
      <c r="G251" s="1" t="s">
        <v>141</v>
      </c>
      <c r="H251" s="1">
        <v>62.57</v>
      </c>
      <c r="I251" s="3">
        <v>1251.4000000000001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51"/>
        <v>0</v>
      </c>
      <c r="O251" s="1">
        <v>0</v>
      </c>
      <c r="P251" s="1">
        <v>0</v>
      </c>
      <c r="Q251" s="16">
        <f t="shared" si="52"/>
        <v>0</v>
      </c>
      <c r="R251" s="1"/>
      <c r="S251" s="1">
        <v>0</v>
      </c>
      <c r="T251" s="1">
        <v>0</v>
      </c>
      <c r="U251" s="16">
        <f t="shared" si="40"/>
        <v>0</v>
      </c>
      <c r="V251" s="1">
        <v>0</v>
      </c>
      <c r="W251" s="15">
        <v>0</v>
      </c>
      <c r="X251" s="2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</row>
    <row r="252" spans="1:64">
      <c r="A252" s="1">
        <v>70186</v>
      </c>
      <c r="B252" s="1" t="s">
        <v>321</v>
      </c>
      <c r="C252" s="1">
        <v>24</v>
      </c>
      <c r="D252" s="1">
        <v>285</v>
      </c>
      <c r="E252" s="1" t="s">
        <v>64</v>
      </c>
      <c r="F252" s="1">
        <v>998</v>
      </c>
      <c r="G252" s="1" t="s">
        <v>266</v>
      </c>
      <c r="H252" s="1">
        <v>34.97</v>
      </c>
      <c r="I252" s="3">
        <v>839.28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51"/>
        <v>0</v>
      </c>
      <c r="O252" s="1">
        <v>0</v>
      </c>
      <c r="P252" s="1">
        <v>0</v>
      </c>
      <c r="Q252" s="16">
        <f t="shared" si="52"/>
        <v>0</v>
      </c>
      <c r="R252" s="1"/>
      <c r="S252" s="1">
        <v>0</v>
      </c>
      <c r="T252" s="1">
        <v>0</v>
      </c>
      <c r="U252" s="16">
        <f t="shared" si="40"/>
        <v>0</v>
      </c>
      <c r="V252" s="1">
        <v>0</v>
      </c>
      <c r="W252" s="15">
        <v>0</v>
      </c>
      <c r="X252" s="2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</row>
    <row r="253" spans="1:64">
      <c r="A253" s="1">
        <v>70193</v>
      </c>
      <c r="B253" s="1" t="s">
        <v>324</v>
      </c>
      <c r="C253" s="1">
        <v>10</v>
      </c>
      <c r="D253" s="1">
        <v>285</v>
      </c>
      <c r="E253" s="1" t="s">
        <v>64</v>
      </c>
      <c r="F253" s="1">
        <v>588</v>
      </c>
      <c r="G253" s="1" t="s">
        <v>146</v>
      </c>
      <c r="H253" s="1">
        <v>79.13</v>
      </c>
      <c r="I253" s="3">
        <v>791.3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51"/>
        <v>0</v>
      </c>
      <c r="O253" s="1">
        <v>0</v>
      </c>
      <c r="P253" s="1">
        <v>0</v>
      </c>
      <c r="Q253" s="16">
        <f t="shared" si="52"/>
        <v>0</v>
      </c>
      <c r="R253" s="1"/>
      <c r="S253" s="1">
        <v>0</v>
      </c>
      <c r="T253" s="1">
        <v>0</v>
      </c>
      <c r="U253" s="16">
        <f t="shared" si="40"/>
        <v>0</v>
      </c>
      <c r="V253" s="1">
        <v>0</v>
      </c>
      <c r="W253" s="15">
        <v>0</v>
      </c>
      <c r="X253" s="2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</row>
    <row r="254" spans="1:64">
      <c r="A254" s="1">
        <v>70195</v>
      </c>
      <c r="B254" s="1" t="s">
        <v>326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1">
        <v>36.630000000000003</v>
      </c>
      <c r="I254" s="3">
        <v>439.56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51"/>
        <v>0</v>
      </c>
      <c r="O254" s="1">
        <v>0</v>
      </c>
      <c r="P254" s="1">
        <v>0</v>
      </c>
      <c r="Q254" s="16">
        <f t="shared" si="52"/>
        <v>0</v>
      </c>
      <c r="R254" s="1"/>
      <c r="S254" s="1">
        <v>0</v>
      </c>
      <c r="T254" s="1">
        <v>0</v>
      </c>
      <c r="U254" s="16">
        <f t="shared" si="40"/>
        <v>0</v>
      </c>
      <c r="V254" s="1">
        <v>0</v>
      </c>
      <c r="W254" s="15">
        <v>0</v>
      </c>
      <c r="X254" s="2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</row>
    <row r="255" spans="1:64">
      <c r="A255" s="1">
        <v>70196</v>
      </c>
      <c r="B255" s="1" t="s">
        <v>327</v>
      </c>
      <c r="C255" s="1">
        <v>12</v>
      </c>
      <c r="D255" s="1">
        <v>285</v>
      </c>
      <c r="E255" s="1" t="s">
        <v>64</v>
      </c>
      <c r="F255" s="1">
        <v>558</v>
      </c>
      <c r="G255" s="1" t="s">
        <v>67</v>
      </c>
      <c r="H255" s="1">
        <v>36.93</v>
      </c>
      <c r="I255" s="3">
        <v>443.16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51"/>
        <v>0</v>
      </c>
      <c r="O255" s="1">
        <v>0</v>
      </c>
      <c r="P255" s="1">
        <v>0</v>
      </c>
      <c r="Q255" s="16">
        <f t="shared" si="52"/>
        <v>0</v>
      </c>
      <c r="R255" s="1"/>
      <c r="S255" s="1">
        <v>0</v>
      </c>
      <c r="T255" s="1">
        <v>0</v>
      </c>
      <c r="U255" s="16">
        <f t="shared" si="40"/>
        <v>0</v>
      </c>
      <c r="V255" s="1">
        <v>0</v>
      </c>
      <c r="W255" s="15">
        <v>0</v>
      </c>
      <c r="X255" s="2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</row>
    <row r="256" spans="1:64">
      <c r="A256" s="1">
        <v>70197</v>
      </c>
      <c r="B256" s="1" t="s">
        <v>328</v>
      </c>
      <c r="C256" s="1">
        <v>12</v>
      </c>
      <c r="D256" s="1">
        <v>285</v>
      </c>
      <c r="E256" s="1" t="s">
        <v>64</v>
      </c>
      <c r="F256" s="1">
        <v>558</v>
      </c>
      <c r="G256" s="1" t="s">
        <v>67</v>
      </c>
      <c r="H256" s="1">
        <v>36.630000000000003</v>
      </c>
      <c r="I256" s="3">
        <v>439.56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51"/>
        <v>0</v>
      </c>
      <c r="O256" s="1">
        <v>0</v>
      </c>
      <c r="P256" s="1">
        <v>0</v>
      </c>
      <c r="Q256" s="16">
        <f t="shared" si="52"/>
        <v>0</v>
      </c>
      <c r="R256" s="1"/>
      <c r="S256" s="1">
        <v>0</v>
      </c>
      <c r="T256" s="1">
        <v>0</v>
      </c>
      <c r="U256" s="16">
        <f t="shared" si="40"/>
        <v>0</v>
      </c>
      <c r="V256" s="1">
        <v>0</v>
      </c>
      <c r="W256" s="15">
        <v>0</v>
      </c>
      <c r="X256" s="2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</row>
    <row r="257" spans="1:64">
      <c r="A257" s="1">
        <v>70248</v>
      </c>
      <c r="B257" s="1" t="s">
        <v>333</v>
      </c>
      <c r="C257" s="1">
        <v>20</v>
      </c>
      <c r="D257" s="1">
        <v>285</v>
      </c>
      <c r="E257" s="1" t="s">
        <v>64</v>
      </c>
      <c r="F257" s="1">
        <v>998</v>
      </c>
      <c r="G257" s="1" t="s">
        <v>266</v>
      </c>
      <c r="H257" s="1">
        <v>39.17</v>
      </c>
      <c r="I257" s="3">
        <v>783.4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51"/>
        <v>0</v>
      </c>
      <c r="O257" s="1">
        <v>0</v>
      </c>
      <c r="P257" s="1">
        <v>0.05</v>
      </c>
      <c r="Q257" s="5">
        <v>0</v>
      </c>
      <c r="R257" s="1"/>
      <c r="S257" s="1">
        <v>0</v>
      </c>
      <c r="T257" s="1">
        <v>0</v>
      </c>
      <c r="U257" s="16">
        <f t="shared" si="40"/>
        <v>0</v>
      </c>
      <c r="V257" s="1">
        <v>0</v>
      </c>
      <c r="W257" s="15">
        <v>0</v>
      </c>
      <c r="X257" s="2">
        <v>39.17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1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</row>
    <row r="258" spans="1:64">
      <c r="A258" s="1">
        <v>70321</v>
      </c>
      <c r="B258" s="1" t="s">
        <v>338</v>
      </c>
      <c r="C258" s="1">
        <v>24</v>
      </c>
      <c r="D258" s="1">
        <v>285</v>
      </c>
      <c r="E258" s="1" t="s">
        <v>64</v>
      </c>
      <c r="F258" s="1">
        <v>285</v>
      </c>
      <c r="G258" s="1" t="s">
        <v>64</v>
      </c>
      <c r="H258" s="1">
        <v>36.869999999999997</v>
      </c>
      <c r="I258" s="3">
        <v>884.88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51"/>
        <v>0</v>
      </c>
      <c r="O258" s="1">
        <v>0</v>
      </c>
      <c r="P258" s="1">
        <v>0</v>
      </c>
      <c r="Q258" s="16">
        <f t="shared" ref="Q258:Q269" si="53">O258*0.5-P258</f>
        <v>0</v>
      </c>
      <c r="R258" s="1"/>
      <c r="S258" s="1">
        <v>0</v>
      </c>
      <c r="T258" s="1">
        <v>0</v>
      </c>
      <c r="U258" s="16">
        <f t="shared" si="40"/>
        <v>0</v>
      </c>
      <c r="V258" s="1">
        <v>0</v>
      </c>
      <c r="W258" s="15">
        <v>0</v>
      </c>
      <c r="X258" s="2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</row>
    <row r="259" spans="1:64">
      <c r="A259" s="1">
        <v>70334</v>
      </c>
      <c r="B259" s="1" t="s">
        <v>341</v>
      </c>
      <c r="C259" s="1">
        <v>20</v>
      </c>
      <c r="D259" s="1">
        <v>285</v>
      </c>
      <c r="E259" s="1" t="s">
        <v>64</v>
      </c>
      <c r="F259" s="1">
        <v>285</v>
      </c>
      <c r="G259" s="1" t="s">
        <v>64</v>
      </c>
      <c r="H259" s="1">
        <v>38.04</v>
      </c>
      <c r="I259" s="3">
        <v>760.8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51"/>
        <v>0</v>
      </c>
      <c r="O259" s="1">
        <v>0</v>
      </c>
      <c r="P259" s="1">
        <v>0</v>
      </c>
      <c r="Q259" s="16">
        <f t="shared" si="53"/>
        <v>0</v>
      </c>
      <c r="R259" s="1"/>
      <c r="S259" s="1">
        <v>0</v>
      </c>
      <c r="T259" s="1">
        <v>0</v>
      </c>
      <c r="U259" s="16">
        <f t="shared" si="40"/>
        <v>0</v>
      </c>
      <c r="V259" s="1">
        <v>0</v>
      </c>
      <c r="W259" s="15">
        <v>0</v>
      </c>
      <c r="X259" s="2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</row>
    <row r="260" spans="1:64">
      <c r="A260" s="1">
        <v>70348</v>
      </c>
      <c r="B260" s="1" t="s">
        <v>343</v>
      </c>
      <c r="C260" s="1">
        <v>10</v>
      </c>
      <c r="D260" s="1">
        <v>285</v>
      </c>
      <c r="E260" s="1" t="s">
        <v>64</v>
      </c>
      <c r="F260" s="1">
        <v>285</v>
      </c>
      <c r="G260" s="1" t="s">
        <v>64</v>
      </c>
      <c r="H260" s="1">
        <v>125.1382</v>
      </c>
      <c r="I260" s="3">
        <v>1251.3820000000001</v>
      </c>
      <c r="J260" s="10">
        <f t="shared" si="2"/>
        <v>2502.7640000000001</v>
      </c>
      <c r="K260" s="11">
        <f t="shared" si="3"/>
        <v>2</v>
      </c>
      <c r="L260" s="1">
        <v>0</v>
      </c>
      <c r="M260" s="1">
        <v>0</v>
      </c>
      <c r="N260" s="20">
        <v>2</v>
      </c>
      <c r="O260" s="1">
        <v>0</v>
      </c>
      <c r="P260" s="1">
        <v>0</v>
      </c>
      <c r="Q260" s="16">
        <f t="shared" si="53"/>
        <v>0</v>
      </c>
      <c r="R260" s="1"/>
      <c r="S260" s="1">
        <v>0</v>
      </c>
      <c r="T260" s="1">
        <v>0</v>
      </c>
      <c r="U260" s="16">
        <f t="shared" si="40"/>
        <v>0</v>
      </c>
      <c r="V260" s="1">
        <v>0</v>
      </c>
      <c r="W260" s="15">
        <v>0</v>
      </c>
      <c r="X260" s="2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</row>
    <row r="261" spans="1:64">
      <c r="A261" s="1">
        <v>70405</v>
      </c>
      <c r="B261" s="1" t="s">
        <v>344</v>
      </c>
      <c r="C261" s="1">
        <v>12</v>
      </c>
      <c r="D261" s="1">
        <v>285</v>
      </c>
      <c r="E261" s="1" t="s">
        <v>64</v>
      </c>
      <c r="F261" s="1">
        <v>999</v>
      </c>
      <c r="G261" s="1" t="s">
        <v>292</v>
      </c>
      <c r="H261" s="1">
        <v>84.22</v>
      </c>
      <c r="I261" s="3">
        <v>1010.64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ref="N261:N270" si="54">MAX(0,(TRUNC((L261*0.75)-M261)))</f>
        <v>0</v>
      </c>
      <c r="O261" s="1">
        <v>0</v>
      </c>
      <c r="P261" s="1">
        <v>0</v>
      </c>
      <c r="Q261" s="16">
        <f t="shared" si="53"/>
        <v>0</v>
      </c>
      <c r="R261" s="1"/>
      <c r="S261" s="1">
        <v>0</v>
      </c>
      <c r="T261" s="1">
        <v>0</v>
      </c>
      <c r="U261" s="16">
        <f t="shared" si="40"/>
        <v>0</v>
      </c>
      <c r="V261" s="1">
        <v>0</v>
      </c>
      <c r="W261" s="15">
        <v>0</v>
      </c>
      <c r="X261" s="2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</row>
    <row r="262" spans="1:64">
      <c r="A262" s="1">
        <v>70410</v>
      </c>
      <c r="B262" s="1" t="s">
        <v>345</v>
      </c>
      <c r="C262" s="1">
        <v>12</v>
      </c>
      <c r="D262" s="1">
        <v>285</v>
      </c>
      <c r="E262" s="1" t="s">
        <v>64</v>
      </c>
      <c r="F262" s="1">
        <v>285</v>
      </c>
      <c r="G262" s="1" t="s">
        <v>64</v>
      </c>
      <c r="H262" s="1">
        <v>36.630000000000003</v>
      </c>
      <c r="I262" s="3">
        <v>439.56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54"/>
        <v>0</v>
      </c>
      <c r="O262" s="1">
        <v>0</v>
      </c>
      <c r="P262" s="1">
        <v>0</v>
      </c>
      <c r="Q262" s="16">
        <f t="shared" si="53"/>
        <v>0</v>
      </c>
      <c r="R262" s="1"/>
      <c r="S262" s="1">
        <v>0</v>
      </c>
      <c r="T262" s="1">
        <v>0</v>
      </c>
      <c r="U262" s="16">
        <f t="shared" si="40"/>
        <v>0</v>
      </c>
      <c r="V262" s="1">
        <v>0</v>
      </c>
      <c r="W262" s="15">
        <v>0</v>
      </c>
      <c r="X262" s="2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</row>
    <row r="263" spans="1:64">
      <c r="A263" s="1">
        <v>70411</v>
      </c>
      <c r="B263" s="1" t="s">
        <v>346</v>
      </c>
      <c r="C263" s="1">
        <v>16</v>
      </c>
      <c r="D263" s="1">
        <v>285</v>
      </c>
      <c r="E263" s="1" t="s">
        <v>64</v>
      </c>
      <c r="F263" s="1">
        <v>387</v>
      </c>
      <c r="G263" s="1" t="s">
        <v>94</v>
      </c>
      <c r="H263" s="1">
        <v>49.1</v>
      </c>
      <c r="I263" s="3">
        <v>785.6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54"/>
        <v>0</v>
      </c>
      <c r="O263" s="1">
        <v>0</v>
      </c>
      <c r="P263" s="1">
        <v>0</v>
      </c>
      <c r="Q263" s="16">
        <f t="shared" si="53"/>
        <v>0</v>
      </c>
      <c r="R263" s="1"/>
      <c r="S263" s="1">
        <v>0</v>
      </c>
      <c r="T263" s="1">
        <v>0</v>
      </c>
      <c r="U263" s="16">
        <f t="shared" si="40"/>
        <v>0</v>
      </c>
      <c r="V263" s="1">
        <v>0</v>
      </c>
      <c r="W263" s="15">
        <v>0</v>
      </c>
      <c r="X263" s="2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</row>
    <row r="264" spans="1:64">
      <c r="A264" s="1">
        <v>70506</v>
      </c>
      <c r="B264" s="1" t="s">
        <v>351</v>
      </c>
      <c r="C264" s="1">
        <v>1</v>
      </c>
      <c r="D264" s="1">
        <v>285</v>
      </c>
      <c r="E264" s="1" t="s">
        <v>64</v>
      </c>
      <c r="F264" s="1">
        <v>285</v>
      </c>
      <c r="G264" s="1" t="s">
        <v>64</v>
      </c>
      <c r="H264" s="1">
        <v>979.59</v>
      </c>
      <c r="I264" s="3">
        <v>979.59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54"/>
        <v>0</v>
      </c>
      <c r="O264" s="1">
        <v>0</v>
      </c>
      <c r="P264" s="1">
        <v>0</v>
      </c>
      <c r="Q264" s="16">
        <f t="shared" si="53"/>
        <v>0</v>
      </c>
      <c r="R264" s="1"/>
      <c r="S264" s="1">
        <v>0</v>
      </c>
      <c r="T264" s="1">
        <v>0</v>
      </c>
      <c r="U264" s="16">
        <f t="shared" si="40"/>
        <v>0</v>
      </c>
      <c r="V264" s="1">
        <v>0</v>
      </c>
      <c r="W264" s="15">
        <v>0</v>
      </c>
      <c r="X264" s="2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</row>
    <row r="265" spans="1:64">
      <c r="A265" s="1">
        <v>78181</v>
      </c>
      <c r="B265" s="1" t="s">
        <v>357</v>
      </c>
      <c r="C265" s="1">
        <v>40</v>
      </c>
      <c r="D265" s="1">
        <v>285</v>
      </c>
      <c r="E265" s="1" t="s">
        <v>64</v>
      </c>
      <c r="F265" s="1">
        <v>1</v>
      </c>
      <c r="G265" s="1" t="s">
        <v>312</v>
      </c>
      <c r="H265" s="1">
        <v>3.64</v>
      </c>
      <c r="I265" s="3">
        <v>145.6</v>
      </c>
      <c r="J265" s="10">
        <f t="shared" si="2"/>
        <v>0</v>
      </c>
      <c r="K265" s="11">
        <f t="shared" si="3"/>
        <v>0</v>
      </c>
      <c r="L265" s="1">
        <v>0</v>
      </c>
      <c r="M265" s="1">
        <v>0</v>
      </c>
      <c r="N265" s="16">
        <f t="shared" si="54"/>
        <v>0</v>
      </c>
      <c r="O265" s="1">
        <v>0</v>
      </c>
      <c r="P265" s="1">
        <v>0</v>
      </c>
      <c r="Q265" s="16">
        <f t="shared" si="53"/>
        <v>0</v>
      </c>
      <c r="R265" s="1"/>
      <c r="S265" s="1">
        <v>0</v>
      </c>
      <c r="T265" s="1">
        <v>0</v>
      </c>
      <c r="U265" s="16">
        <f t="shared" si="40"/>
        <v>0</v>
      </c>
      <c r="V265" s="1">
        <v>0</v>
      </c>
      <c r="W265" s="15">
        <v>0</v>
      </c>
      <c r="X265" s="2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</row>
    <row r="266" spans="1:64">
      <c r="A266" s="1">
        <v>95394</v>
      </c>
      <c r="B266" s="1" t="s">
        <v>359</v>
      </c>
      <c r="C266" s="1">
        <v>10</v>
      </c>
      <c r="D266" s="1">
        <v>285</v>
      </c>
      <c r="E266" s="1" t="s">
        <v>64</v>
      </c>
      <c r="F266" s="1">
        <v>1</v>
      </c>
      <c r="G266" s="1" t="s">
        <v>312</v>
      </c>
      <c r="H266" s="1">
        <v>4</v>
      </c>
      <c r="I266" s="3">
        <v>40</v>
      </c>
      <c r="J266" s="10">
        <f t="shared" si="2"/>
        <v>0</v>
      </c>
      <c r="K266" s="11">
        <f t="shared" si="3"/>
        <v>0</v>
      </c>
      <c r="L266" s="1">
        <v>0</v>
      </c>
      <c r="M266" s="1">
        <v>0</v>
      </c>
      <c r="N266" s="16">
        <f t="shared" si="54"/>
        <v>0</v>
      </c>
      <c r="O266" s="1">
        <v>0</v>
      </c>
      <c r="P266" s="1">
        <v>0</v>
      </c>
      <c r="Q266" s="16">
        <f t="shared" si="53"/>
        <v>0</v>
      </c>
      <c r="R266" s="1"/>
      <c r="S266" s="1">
        <v>0</v>
      </c>
      <c r="T266" s="1">
        <v>0</v>
      </c>
      <c r="U266" s="16">
        <f t="shared" si="40"/>
        <v>0</v>
      </c>
      <c r="V266" s="1">
        <v>0</v>
      </c>
      <c r="W266" s="15">
        <v>0</v>
      </c>
      <c r="X266" s="2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</row>
    <row r="267" spans="1:64">
      <c r="A267" s="1">
        <v>95677</v>
      </c>
      <c r="B267" s="1" t="s">
        <v>360</v>
      </c>
      <c r="C267" s="1">
        <v>144</v>
      </c>
      <c r="D267" s="1">
        <v>285</v>
      </c>
      <c r="E267" s="1" t="s">
        <v>64</v>
      </c>
      <c r="F267" s="1">
        <v>1</v>
      </c>
      <c r="G267" s="1" t="s">
        <v>312</v>
      </c>
      <c r="H267" s="1">
        <v>5.8</v>
      </c>
      <c r="I267" s="3">
        <v>835.2</v>
      </c>
      <c r="J267" s="10">
        <f t="shared" si="2"/>
        <v>0</v>
      </c>
      <c r="K267" s="11">
        <f t="shared" si="3"/>
        <v>0</v>
      </c>
      <c r="L267" s="1">
        <v>0</v>
      </c>
      <c r="M267" s="1">
        <v>0</v>
      </c>
      <c r="N267" s="16">
        <f t="shared" si="54"/>
        <v>0</v>
      </c>
      <c r="O267" s="1">
        <v>0</v>
      </c>
      <c r="P267" s="1">
        <v>0</v>
      </c>
      <c r="Q267" s="16">
        <f t="shared" si="53"/>
        <v>0</v>
      </c>
      <c r="R267" s="1"/>
      <c r="S267" s="1">
        <v>0</v>
      </c>
      <c r="T267" s="1">
        <v>0</v>
      </c>
      <c r="U267" s="16">
        <f t="shared" si="40"/>
        <v>0</v>
      </c>
      <c r="V267" s="1">
        <v>0</v>
      </c>
      <c r="W267" s="15">
        <v>0</v>
      </c>
      <c r="X267" s="2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</row>
    <row r="268" spans="1:64">
      <c r="A268" s="1">
        <v>99546</v>
      </c>
      <c r="B268" s="1" t="s">
        <v>361</v>
      </c>
      <c r="C268" s="1">
        <v>1</v>
      </c>
      <c r="D268" s="1">
        <v>285</v>
      </c>
      <c r="E268" s="1" t="s">
        <v>64</v>
      </c>
      <c r="F268" s="1">
        <v>285</v>
      </c>
      <c r="G268" s="1" t="s">
        <v>64</v>
      </c>
      <c r="H268" s="1">
        <v>285</v>
      </c>
      <c r="I268" s="3">
        <v>285</v>
      </c>
      <c r="J268" s="10">
        <f t="shared" si="2"/>
        <v>0</v>
      </c>
      <c r="K268" s="11">
        <f t="shared" si="3"/>
        <v>0</v>
      </c>
      <c r="L268" s="1">
        <v>0</v>
      </c>
      <c r="M268" s="1">
        <v>0</v>
      </c>
      <c r="N268" s="16">
        <f t="shared" si="54"/>
        <v>0</v>
      </c>
      <c r="O268" s="1">
        <v>0</v>
      </c>
      <c r="P268" s="1">
        <v>0</v>
      </c>
      <c r="Q268" s="16">
        <f t="shared" si="53"/>
        <v>0</v>
      </c>
      <c r="R268" s="1"/>
      <c r="S268" s="1">
        <v>0</v>
      </c>
      <c r="T268" s="1">
        <v>0</v>
      </c>
      <c r="U268" s="16">
        <f t="shared" si="40"/>
        <v>0</v>
      </c>
      <c r="V268" s="1">
        <v>0</v>
      </c>
      <c r="W268" s="15">
        <v>0</v>
      </c>
      <c r="X268" s="2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</row>
    <row r="269" spans="1:64">
      <c r="A269" s="1">
        <v>70270</v>
      </c>
      <c r="B269" s="1" t="s">
        <v>336</v>
      </c>
      <c r="C269" s="1">
        <v>1</v>
      </c>
      <c r="D269" s="1">
        <v>285</v>
      </c>
      <c r="E269" s="1" t="s">
        <v>64</v>
      </c>
      <c r="F269" s="1">
        <v>285</v>
      </c>
      <c r="G269" s="1" t="s">
        <v>64</v>
      </c>
      <c r="H269" s="1">
        <v>780.58</v>
      </c>
      <c r="I269" s="3">
        <v>780.58</v>
      </c>
      <c r="J269" s="10">
        <f t="shared" si="2"/>
        <v>0</v>
      </c>
      <c r="K269" s="11">
        <f t="shared" si="3"/>
        <v>0</v>
      </c>
      <c r="L269" s="1">
        <v>0</v>
      </c>
      <c r="M269" s="1">
        <v>0</v>
      </c>
      <c r="N269" s="16">
        <f t="shared" si="54"/>
        <v>0</v>
      </c>
      <c r="O269" s="1">
        <v>0</v>
      </c>
      <c r="P269" s="1">
        <v>0</v>
      </c>
      <c r="Q269" s="16">
        <f t="shared" si="53"/>
        <v>0</v>
      </c>
      <c r="R269" s="1"/>
      <c r="S269" s="1">
        <v>-0.5</v>
      </c>
      <c r="T269" s="1">
        <v>7</v>
      </c>
      <c r="U269" s="16">
        <f t="shared" si="40"/>
        <v>0</v>
      </c>
      <c r="V269" s="1">
        <v>0</v>
      </c>
      <c r="W269" s="15">
        <v>-390.29</v>
      </c>
      <c r="X269" s="2">
        <v>5464.06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-1</v>
      </c>
      <c r="BD269" s="1">
        <v>1</v>
      </c>
      <c r="BE269" s="1">
        <v>0</v>
      </c>
      <c r="BF269" s="1">
        <v>0</v>
      </c>
      <c r="BG269" s="1">
        <v>7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</row>
    <row r="270" spans="1:64">
      <c r="A270" s="1">
        <v>70106</v>
      </c>
      <c r="B270" s="1" t="s">
        <v>104</v>
      </c>
      <c r="C270" s="1">
        <v>24</v>
      </c>
      <c r="D270" s="1">
        <v>285</v>
      </c>
      <c r="E270" s="1" t="s">
        <v>64</v>
      </c>
      <c r="F270" s="1">
        <v>28</v>
      </c>
      <c r="G270" s="1" t="s">
        <v>98</v>
      </c>
      <c r="H270" s="1">
        <v>35</v>
      </c>
      <c r="I270" s="3">
        <v>840</v>
      </c>
      <c r="J270" s="10">
        <f t="shared" si="2"/>
        <v>0</v>
      </c>
      <c r="K270" s="11">
        <f t="shared" si="3"/>
        <v>0</v>
      </c>
      <c r="L270" s="1">
        <v>-14.52</v>
      </c>
      <c r="M270" s="1">
        <v>-1</v>
      </c>
      <c r="N270" s="16">
        <f t="shared" si="54"/>
        <v>0</v>
      </c>
      <c r="O270" s="1">
        <v>0.57999999999999996</v>
      </c>
      <c r="P270" s="1">
        <v>13.33</v>
      </c>
      <c r="Q270" s="5">
        <v>0</v>
      </c>
      <c r="R270" s="1"/>
      <c r="S270" s="1">
        <v>0.08</v>
      </c>
      <c r="T270" s="1">
        <v>-0.21</v>
      </c>
      <c r="U270" s="16">
        <f t="shared" si="40"/>
        <v>0</v>
      </c>
      <c r="V270" s="1">
        <v>0</v>
      </c>
      <c r="W270" s="15">
        <v>-11637.5</v>
      </c>
      <c r="X270" s="2">
        <v>10185</v>
      </c>
      <c r="Y270" s="1">
        <v>-720</v>
      </c>
      <c r="Z270" s="1">
        <v>735</v>
      </c>
      <c r="AA270" s="1">
        <v>4</v>
      </c>
      <c r="AB270" s="1">
        <v>0</v>
      </c>
      <c r="AC270" s="1">
        <v>-24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11</v>
      </c>
      <c r="AT270" s="1">
        <v>5</v>
      </c>
      <c r="AU270" s="1">
        <v>0</v>
      </c>
      <c r="AV270" s="1">
        <v>0</v>
      </c>
      <c r="AW270" s="1">
        <v>320</v>
      </c>
      <c r="AX270" s="1">
        <v>0</v>
      </c>
      <c r="AY270" s="1">
        <v>1</v>
      </c>
      <c r="AZ270" s="1">
        <v>0</v>
      </c>
      <c r="BA270" s="1">
        <v>0</v>
      </c>
      <c r="BB270" s="1">
        <v>0</v>
      </c>
      <c r="BC270" s="1">
        <v>0</v>
      </c>
      <c r="BD270" s="1">
        <v>4</v>
      </c>
      <c r="BE270" s="1">
        <v>0</v>
      </c>
      <c r="BF270" s="1">
        <v>0</v>
      </c>
      <c r="BG270" s="1">
        <v>-5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</row>
    <row r="271" spans="1:64">
      <c r="I271" s="10"/>
      <c r="J271" s="10"/>
      <c r="K271" s="11"/>
      <c r="N271" s="16"/>
      <c r="Q271" s="16"/>
      <c r="U271" s="16"/>
      <c r="W271" s="36"/>
      <c r="X271" s="17"/>
    </row>
    <row r="272" spans="1:64">
      <c r="I272" s="10"/>
      <c r="J272" s="10"/>
      <c r="K272" s="11"/>
      <c r="N272" s="16"/>
      <c r="Q272" s="16"/>
      <c r="U272" s="16"/>
      <c r="W272" s="36"/>
      <c r="X272" s="17"/>
    </row>
    <row r="273" spans="9:24">
      <c r="I273" s="10"/>
      <c r="J273" s="10"/>
      <c r="K273" s="11"/>
      <c r="N273" s="16"/>
      <c r="Q273" s="16"/>
      <c r="U273" s="16"/>
      <c r="W273" s="36"/>
      <c r="X273" s="17"/>
    </row>
    <row r="274" spans="9:24">
      <c r="I274" s="10"/>
      <c r="J274" s="10"/>
      <c r="K274" s="11"/>
      <c r="N274" s="16"/>
      <c r="Q274" s="16"/>
      <c r="U274" s="16"/>
      <c r="W274" s="36"/>
      <c r="X274" s="17"/>
    </row>
    <row r="275" spans="9:24">
      <c r="I275" s="10"/>
      <c r="J275" s="10"/>
      <c r="K275" s="11"/>
      <c r="N275" s="16"/>
      <c r="Q275" s="16"/>
      <c r="U275" s="16"/>
      <c r="W275" s="36"/>
      <c r="X275" s="17"/>
    </row>
    <row r="276" spans="9:24">
      <c r="I276" s="10"/>
      <c r="J276" s="10"/>
      <c r="K276" s="11"/>
      <c r="N276" s="16"/>
      <c r="Q276" s="16"/>
      <c r="U276" s="16"/>
      <c r="W276" s="36"/>
      <c r="X276" s="17"/>
    </row>
    <row r="277" spans="9:24">
      <c r="I277" s="10"/>
      <c r="J277" s="10"/>
      <c r="K277" s="11"/>
      <c r="N277" s="16"/>
      <c r="Q277" s="16"/>
      <c r="U277" s="16"/>
      <c r="W277" s="36"/>
      <c r="X277" s="17"/>
    </row>
    <row r="278" spans="9:24">
      <c r="I278" s="10"/>
      <c r="J278" s="10"/>
      <c r="K278" s="11"/>
      <c r="N278" s="16"/>
      <c r="Q278" s="16"/>
      <c r="U278" s="16"/>
      <c r="W278" s="36"/>
      <c r="X278" s="17"/>
    </row>
    <row r="279" spans="9:24">
      <c r="I279" s="10"/>
      <c r="J279" s="10"/>
      <c r="K279" s="11"/>
      <c r="N279" s="16"/>
      <c r="Q279" s="16"/>
      <c r="U279" s="16"/>
      <c r="W279" s="36"/>
      <c r="X279" s="17"/>
    </row>
    <row r="280" spans="9:24">
      <c r="I280" s="10"/>
      <c r="J280" s="10"/>
      <c r="K280" s="11"/>
      <c r="N280" s="16"/>
      <c r="Q280" s="16"/>
      <c r="U280" s="16"/>
      <c r="W280" s="36"/>
      <c r="X280" s="17"/>
    </row>
    <row r="281" spans="9:24">
      <c r="I281" s="10"/>
      <c r="J281" s="10"/>
      <c r="K281" s="11"/>
      <c r="N281" s="16"/>
      <c r="Q281" s="16"/>
      <c r="U281" s="16"/>
      <c r="W281" s="36"/>
      <c r="X281" s="17"/>
    </row>
    <row r="282" spans="9:24">
      <c r="I282" s="10"/>
      <c r="J282" s="10"/>
      <c r="K282" s="11"/>
      <c r="N282" s="16"/>
      <c r="Q282" s="16"/>
      <c r="U282" s="16"/>
      <c r="W282" s="36"/>
      <c r="X282" s="17"/>
    </row>
    <row r="283" spans="9:24">
      <c r="I283" s="10"/>
      <c r="J283" s="10"/>
      <c r="K283" s="11"/>
      <c r="N283" s="16"/>
      <c r="Q283" s="16"/>
      <c r="U283" s="16"/>
      <c r="W283" s="36"/>
      <c r="X283" s="17"/>
    </row>
    <row r="284" spans="9:24">
      <c r="I284" s="10"/>
      <c r="J284" s="10"/>
      <c r="K284" s="11"/>
      <c r="N284" s="16"/>
      <c r="Q284" s="16"/>
      <c r="U284" s="16"/>
      <c r="W284" s="36"/>
      <c r="X284" s="17"/>
    </row>
    <row r="285" spans="9:24">
      <c r="I285" s="10"/>
      <c r="J285" s="10"/>
      <c r="K285" s="11"/>
      <c r="N285" s="16"/>
      <c r="Q285" s="16"/>
      <c r="U285" s="16"/>
      <c r="W285" s="36"/>
      <c r="X285" s="17"/>
    </row>
    <row r="286" spans="9:24">
      <c r="I286" s="10"/>
      <c r="J286" s="10"/>
      <c r="K286" s="11"/>
      <c r="N286" s="16"/>
      <c r="Q286" s="16"/>
      <c r="U286" s="16"/>
      <c r="W286" s="17"/>
      <c r="X286" s="17"/>
    </row>
    <row r="287" spans="9:24">
      <c r="I287" s="10"/>
      <c r="J287" s="10"/>
      <c r="K287" s="11"/>
      <c r="N287" s="16"/>
      <c r="Q287" s="16"/>
      <c r="U287" s="16"/>
      <c r="W287" s="17"/>
      <c r="X287" s="17"/>
    </row>
    <row r="288" spans="9:24">
      <c r="I288" s="10"/>
      <c r="J288" s="10"/>
      <c r="K288" s="11"/>
      <c r="N288" s="16"/>
      <c r="Q288" s="16"/>
      <c r="U288" s="16"/>
      <c r="W288" s="17"/>
      <c r="X288" s="17"/>
    </row>
    <row r="289" spans="9:24">
      <c r="I289" s="10"/>
      <c r="J289" s="10"/>
      <c r="K289" s="11"/>
      <c r="N289" s="16"/>
      <c r="Q289" s="16"/>
      <c r="U289" s="16"/>
      <c r="W289" s="17"/>
      <c r="X289" s="17"/>
    </row>
    <row r="290" spans="9:24">
      <c r="I290" s="10"/>
      <c r="J290" s="10"/>
      <c r="K290" s="11"/>
      <c r="N290" s="16"/>
      <c r="Q290" s="16"/>
      <c r="U290" s="16"/>
      <c r="W290" s="17"/>
      <c r="X290" s="17"/>
    </row>
    <row r="291" spans="9:24">
      <c r="I291" s="10"/>
      <c r="J291" s="10"/>
      <c r="K291" s="11"/>
      <c r="N291" s="16"/>
      <c r="Q291" s="16"/>
      <c r="U291" s="16"/>
      <c r="W291" s="17"/>
      <c r="X291" s="17"/>
    </row>
    <row r="292" spans="9:24">
      <c r="I292" s="10"/>
      <c r="J292" s="10"/>
      <c r="K292" s="11"/>
      <c r="N292" s="16"/>
      <c r="Q292" s="16"/>
      <c r="U292" s="16"/>
      <c r="W292" s="17"/>
      <c r="X292" s="17"/>
    </row>
    <row r="293" spans="9:24">
      <c r="I293" s="10"/>
      <c r="J293" s="10"/>
      <c r="K293" s="11"/>
      <c r="N293" s="16"/>
      <c r="Q293" s="16"/>
      <c r="U293" s="16"/>
      <c r="W293" s="17"/>
      <c r="X293" s="17"/>
    </row>
    <row r="294" spans="9:24">
      <c r="I294" s="10"/>
      <c r="J294" s="10"/>
      <c r="K294" s="11"/>
      <c r="N294" s="16"/>
      <c r="Q294" s="16"/>
      <c r="U294" s="16"/>
      <c r="W294" s="17"/>
      <c r="X294" s="17"/>
    </row>
    <row r="295" spans="9:24">
      <c r="I295" s="10"/>
      <c r="J295" s="10"/>
      <c r="K295" s="11"/>
      <c r="N295" s="16"/>
      <c r="Q295" s="16"/>
      <c r="U295" s="16"/>
      <c r="W295" s="17"/>
      <c r="X295" s="17"/>
    </row>
    <row r="296" spans="9:24">
      <c r="I296" s="10"/>
      <c r="J296" s="10"/>
      <c r="K296" s="11"/>
      <c r="N296" s="16"/>
      <c r="Q296" s="16"/>
      <c r="U296" s="16"/>
      <c r="W296" s="17"/>
      <c r="X296" s="17"/>
    </row>
    <row r="297" spans="9:24">
      <c r="I297" s="10"/>
      <c r="J297" s="10"/>
      <c r="K297" s="11"/>
      <c r="N297" s="16"/>
      <c r="Q297" s="16"/>
      <c r="U297" s="16"/>
      <c r="W297" s="17"/>
      <c r="X297" s="17"/>
    </row>
    <row r="298" spans="9:24">
      <c r="I298" s="10"/>
      <c r="J298" s="10"/>
      <c r="K298" s="11"/>
      <c r="N298" s="16"/>
      <c r="Q298" s="16"/>
      <c r="U298" s="16"/>
      <c r="W298" s="17"/>
      <c r="X298" s="17"/>
    </row>
    <row r="299" spans="9:24">
      <c r="I299" s="10"/>
      <c r="J299" s="10"/>
      <c r="K299" s="11"/>
      <c r="N299" s="16"/>
      <c r="Q299" s="16"/>
      <c r="U299" s="16"/>
      <c r="W299" s="17"/>
      <c r="X299" s="17"/>
    </row>
    <row r="300" spans="9:24">
      <c r="I300" s="10"/>
      <c r="J300" s="10"/>
      <c r="K300" s="11"/>
      <c r="N300" s="16"/>
      <c r="Q300" s="16"/>
      <c r="U300" s="16"/>
      <c r="W300" s="17"/>
      <c r="X300" s="17"/>
    </row>
    <row r="301" spans="9:24">
      <c r="I301" s="10"/>
      <c r="J301" s="10"/>
      <c r="K301" s="11"/>
      <c r="N301" s="16"/>
      <c r="Q301" s="16"/>
      <c r="U301" s="16"/>
      <c r="W301" s="17"/>
      <c r="X301" s="17"/>
    </row>
    <row r="302" spans="9:24">
      <c r="I302" s="10"/>
      <c r="J302" s="10"/>
      <c r="K302" s="11"/>
      <c r="N302" s="16"/>
      <c r="Q302" s="16"/>
      <c r="U302" s="16"/>
      <c r="W302" s="17"/>
      <c r="X302" s="17"/>
    </row>
    <row r="303" spans="9:24">
      <c r="I303" s="10"/>
      <c r="J303" s="10"/>
      <c r="K303" s="11"/>
      <c r="N303" s="16"/>
      <c r="Q303" s="16"/>
      <c r="U303" s="16"/>
      <c r="W303" s="17"/>
      <c r="X303" s="17"/>
    </row>
    <row r="304" spans="9:24">
      <c r="I304" s="10"/>
      <c r="J304" s="10"/>
      <c r="K304" s="11"/>
      <c r="N304" s="16"/>
      <c r="Q304" s="16"/>
      <c r="U304" s="16"/>
      <c r="W304" s="17"/>
      <c r="X304" s="17"/>
    </row>
    <row r="305" spans="9:24">
      <c r="I305" s="10"/>
      <c r="J305" s="10"/>
      <c r="K305" s="11"/>
      <c r="N305" s="16"/>
      <c r="Q305" s="16"/>
      <c r="U305" s="16"/>
      <c r="W305" s="17"/>
      <c r="X305" s="17"/>
    </row>
    <row r="306" spans="9:24">
      <c r="I306" s="10"/>
      <c r="J306" s="10"/>
      <c r="K306" s="11"/>
      <c r="N306" s="16"/>
      <c r="Q306" s="16"/>
      <c r="U306" s="16"/>
      <c r="W306" s="17"/>
      <c r="X306" s="17"/>
    </row>
    <row r="307" spans="9:24">
      <c r="I307" s="10"/>
      <c r="J307" s="10"/>
      <c r="K307" s="11"/>
      <c r="N307" s="16"/>
      <c r="Q307" s="16"/>
      <c r="U307" s="16"/>
      <c r="W307" s="17"/>
      <c r="X307" s="17"/>
    </row>
    <row r="308" spans="9:24">
      <c r="I308" s="10"/>
      <c r="J308" s="10"/>
      <c r="K308" s="11"/>
      <c r="N308" s="16"/>
      <c r="Q308" s="16"/>
      <c r="U308" s="16"/>
      <c r="W308" s="17"/>
      <c r="X308" s="17"/>
    </row>
    <row r="309" spans="9:24">
      <c r="I309" s="10"/>
      <c r="J309" s="10"/>
      <c r="K309" s="11"/>
      <c r="N309" s="16"/>
      <c r="Q309" s="16"/>
      <c r="U309" s="16"/>
      <c r="W309" s="17"/>
      <c r="X309" s="17"/>
    </row>
    <row r="310" spans="9:24">
      <c r="I310" s="10"/>
      <c r="J310" s="10"/>
      <c r="K310" s="11"/>
      <c r="N310" s="16"/>
      <c r="Q310" s="16"/>
      <c r="U310" s="16"/>
      <c r="W310" s="17"/>
      <c r="X310" s="17"/>
    </row>
    <row r="311" spans="9:24">
      <c r="I311" s="10"/>
      <c r="J311" s="10"/>
      <c r="K311" s="11"/>
      <c r="N311" s="16"/>
      <c r="Q311" s="16"/>
      <c r="U311" s="16"/>
      <c r="W311" s="17"/>
      <c r="X311" s="17"/>
    </row>
    <row r="312" spans="9:24">
      <c r="I312" s="10"/>
      <c r="J312" s="10"/>
      <c r="K312" s="11"/>
      <c r="N312" s="16"/>
      <c r="Q312" s="16"/>
      <c r="U312" s="16"/>
      <c r="W312" s="17"/>
      <c r="X312" s="17"/>
    </row>
    <row r="313" spans="9:24">
      <c r="I313" s="10"/>
      <c r="J313" s="10"/>
      <c r="K313" s="11"/>
      <c r="N313" s="16"/>
      <c r="Q313" s="16"/>
      <c r="U313" s="16"/>
      <c r="W313" s="17"/>
      <c r="X313" s="17"/>
    </row>
    <row r="314" spans="9:24">
      <c r="I314" s="10"/>
      <c r="J314" s="10"/>
      <c r="K314" s="11"/>
      <c r="N314" s="16"/>
      <c r="Q314" s="16"/>
      <c r="U314" s="16"/>
      <c r="W314" s="17"/>
      <c r="X314" s="17"/>
    </row>
    <row r="315" spans="9:24">
      <c r="I315" s="10"/>
      <c r="J315" s="10"/>
      <c r="K315" s="11"/>
      <c r="N315" s="16"/>
      <c r="Q315" s="16"/>
      <c r="U315" s="16"/>
      <c r="W315" s="17"/>
      <c r="X315" s="17"/>
    </row>
    <row r="316" spans="9:24">
      <c r="I316" s="10"/>
      <c r="J316" s="10"/>
      <c r="K316" s="11"/>
      <c r="N316" s="16"/>
      <c r="Q316" s="16"/>
      <c r="U316" s="16"/>
      <c r="W316" s="17"/>
      <c r="X316" s="17"/>
    </row>
    <row r="317" spans="9:24">
      <c r="I317" s="10"/>
      <c r="J317" s="10"/>
      <c r="K317" s="11"/>
      <c r="N317" s="16"/>
      <c r="Q317" s="16"/>
      <c r="U317" s="16"/>
      <c r="W317" s="17"/>
      <c r="X317" s="17"/>
    </row>
    <row r="318" spans="9:24">
      <c r="I318" s="10"/>
      <c r="J318" s="10"/>
      <c r="K318" s="11"/>
      <c r="N318" s="16"/>
      <c r="Q318" s="16"/>
      <c r="U318" s="16"/>
      <c r="W318" s="17"/>
      <c r="X318" s="17"/>
    </row>
    <row r="319" spans="9:24">
      <c r="I319" s="10"/>
      <c r="J319" s="10"/>
      <c r="K319" s="11"/>
      <c r="N319" s="16"/>
      <c r="Q319" s="16"/>
      <c r="U319" s="16"/>
      <c r="W319" s="17"/>
      <c r="X319" s="17"/>
    </row>
    <row r="320" spans="9:24">
      <c r="I320" s="10"/>
      <c r="J320" s="10"/>
      <c r="K320" s="11"/>
      <c r="N320" s="16"/>
      <c r="Q320" s="16"/>
      <c r="U320" s="16"/>
      <c r="W320" s="17"/>
      <c r="X320" s="17"/>
    </row>
    <row r="321" spans="9:24">
      <c r="I321" s="10"/>
      <c r="J321" s="10"/>
      <c r="K321" s="11"/>
      <c r="N321" s="16"/>
      <c r="Q321" s="16"/>
      <c r="U321" s="16"/>
      <c r="W321" s="17"/>
      <c r="X321" s="17"/>
    </row>
    <row r="322" spans="9:24">
      <c r="I322" s="10"/>
      <c r="J322" s="10"/>
      <c r="K322" s="11"/>
      <c r="N322" s="16"/>
      <c r="Q322" s="16"/>
      <c r="U322" s="16"/>
      <c r="W322" s="17"/>
      <c r="X322" s="17"/>
    </row>
    <row r="323" spans="9:24">
      <c r="I323" s="10"/>
      <c r="J323" s="10"/>
      <c r="K323" s="11"/>
      <c r="N323" s="16"/>
      <c r="Q323" s="16"/>
      <c r="U323" s="16"/>
      <c r="W323" s="17"/>
      <c r="X323" s="17"/>
    </row>
    <row r="324" spans="9:24">
      <c r="I324" s="10"/>
      <c r="J324" s="10"/>
      <c r="K324" s="11"/>
      <c r="N324" s="16"/>
      <c r="Q324" s="16"/>
      <c r="U324" s="16"/>
      <c r="W324" s="17"/>
      <c r="X324" s="17"/>
    </row>
    <row r="325" spans="9:24">
      <c r="I325" s="10"/>
      <c r="J325" s="10"/>
      <c r="K325" s="11"/>
      <c r="N325" s="16"/>
      <c r="Q325" s="16"/>
      <c r="U325" s="16"/>
      <c r="W325" s="17"/>
      <c r="X325" s="17"/>
    </row>
    <row r="326" spans="9:24">
      <c r="I326" s="10"/>
      <c r="J326" s="10"/>
      <c r="K326" s="11"/>
      <c r="N326" s="16"/>
      <c r="Q326" s="16"/>
      <c r="U326" s="16"/>
      <c r="W326" s="17"/>
      <c r="X326" s="17"/>
    </row>
    <row r="327" spans="9:24">
      <c r="I327" s="10"/>
      <c r="J327" s="10"/>
      <c r="K327" s="11"/>
      <c r="N327" s="16"/>
      <c r="Q327" s="16"/>
      <c r="U327" s="16"/>
      <c r="W327" s="17"/>
      <c r="X327" s="17"/>
    </row>
    <row r="328" spans="9:24">
      <c r="I328" s="10"/>
      <c r="J328" s="10"/>
      <c r="K328" s="11"/>
      <c r="N328" s="16"/>
      <c r="Q328" s="16"/>
      <c r="U328" s="16"/>
      <c r="W328" s="17"/>
      <c r="X328" s="17"/>
    </row>
    <row r="329" spans="9:24">
      <c r="I329" s="10"/>
      <c r="J329" s="10"/>
      <c r="K329" s="11"/>
      <c r="N329" s="16"/>
      <c r="Q329" s="16"/>
      <c r="U329" s="16"/>
      <c r="W329" s="17"/>
      <c r="X329" s="17"/>
    </row>
    <row r="330" spans="9:24">
      <c r="I330" s="10"/>
      <c r="J330" s="10"/>
      <c r="K330" s="11"/>
      <c r="N330" s="16"/>
      <c r="Q330" s="16"/>
      <c r="U330" s="16"/>
      <c r="W330" s="17"/>
      <c r="X330" s="17"/>
    </row>
    <row r="331" spans="9:24">
      <c r="I331" s="10"/>
      <c r="J331" s="10"/>
      <c r="K331" s="11"/>
      <c r="N331" s="16"/>
      <c r="Q331" s="16"/>
      <c r="U331" s="16"/>
      <c r="W331" s="17"/>
      <c r="X331" s="17"/>
    </row>
    <row r="332" spans="9:24">
      <c r="I332" s="10"/>
      <c r="J332" s="10"/>
      <c r="K332" s="11"/>
      <c r="N332" s="16"/>
      <c r="Q332" s="16"/>
      <c r="U332" s="16"/>
      <c r="W332" s="17"/>
      <c r="X332" s="17"/>
    </row>
    <row r="333" spans="9:24">
      <c r="I333" s="10"/>
      <c r="J333" s="10"/>
      <c r="K333" s="11"/>
      <c r="N333" s="16"/>
      <c r="Q333" s="16"/>
      <c r="U333" s="16"/>
      <c r="W333" s="17"/>
      <c r="X333" s="17"/>
    </row>
    <row r="334" spans="9:24">
      <c r="I334" s="10"/>
      <c r="J334" s="10"/>
      <c r="K334" s="11"/>
      <c r="N334" s="16"/>
      <c r="Q334" s="16"/>
      <c r="U334" s="16"/>
      <c r="W334" s="17"/>
      <c r="X334" s="17"/>
    </row>
    <row r="335" spans="9:24">
      <c r="I335" s="10"/>
      <c r="J335" s="10"/>
      <c r="K335" s="11"/>
      <c r="N335" s="16"/>
      <c r="Q335" s="16"/>
      <c r="U335" s="16"/>
      <c r="W335" s="17"/>
      <c r="X335" s="17"/>
    </row>
    <row r="336" spans="9:24">
      <c r="I336" s="10"/>
      <c r="J336" s="10"/>
      <c r="K336" s="11"/>
      <c r="N336" s="16"/>
      <c r="Q336" s="16"/>
      <c r="U336" s="16"/>
      <c r="W336" s="17"/>
      <c r="X336" s="17"/>
    </row>
    <row r="337" spans="9:24">
      <c r="I337" s="10"/>
      <c r="J337" s="10"/>
      <c r="K337" s="11"/>
      <c r="N337" s="16"/>
      <c r="Q337" s="16"/>
      <c r="U337" s="16"/>
      <c r="W337" s="17"/>
      <c r="X337" s="17"/>
    </row>
    <row r="338" spans="9:24">
      <c r="I338" s="10"/>
      <c r="J338" s="10"/>
      <c r="K338" s="11"/>
      <c r="N338" s="16"/>
      <c r="Q338" s="16"/>
      <c r="U338" s="16"/>
      <c r="W338" s="17"/>
      <c r="X338" s="17"/>
    </row>
    <row r="339" spans="9:24">
      <c r="I339" s="10"/>
      <c r="J339" s="10"/>
      <c r="K339" s="11"/>
      <c r="N339" s="16"/>
      <c r="Q339" s="16"/>
      <c r="U339" s="16"/>
      <c r="W339" s="17"/>
      <c r="X339" s="17"/>
    </row>
    <row r="340" spans="9:24">
      <c r="I340" s="10"/>
      <c r="J340" s="10"/>
      <c r="K340" s="11"/>
      <c r="N340" s="16"/>
      <c r="Q340" s="16"/>
      <c r="U340" s="16"/>
      <c r="W340" s="17"/>
      <c r="X340" s="17"/>
    </row>
    <row r="341" spans="9:24">
      <c r="I341" s="10"/>
      <c r="J341" s="10"/>
      <c r="K341" s="11"/>
      <c r="N341" s="16"/>
      <c r="Q341" s="16"/>
      <c r="U341" s="16"/>
      <c r="W341" s="17"/>
      <c r="X341" s="17"/>
    </row>
    <row r="342" spans="9:24">
      <c r="I342" s="10"/>
      <c r="J342" s="10"/>
      <c r="K342" s="11"/>
      <c r="N342" s="16"/>
      <c r="Q342" s="16"/>
      <c r="U342" s="16"/>
      <c r="W342" s="17"/>
      <c r="X342" s="17"/>
    </row>
    <row r="343" spans="9:24">
      <c r="I343" s="10"/>
      <c r="J343" s="10"/>
      <c r="K343" s="11"/>
      <c r="N343" s="16"/>
      <c r="Q343" s="16"/>
      <c r="U343" s="16"/>
      <c r="W343" s="17"/>
      <c r="X343" s="17"/>
    </row>
    <row r="344" spans="9:24">
      <c r="I344" s="10"/>
      <c r="J344" s="10"/>
      <c r="K344" s="11"/>
      <c r="N344" s="16"/>
      <c r="Q344" s="16"/>
      <c r="U344" s="16"/>
      <c r="W344" s="17"/>
      <c r="X344" s="17"/>
    </row>
    <row r="345" spans="9:24">
      <c r="I345" s="10"/>
      <c r="J345" s="10"/>
      <c r="K345" s="11"/>
      <c r="N345" s="16"/>
      <c r="Q345" s="16"/>
      <c r="U345" s="16"/>
      <c r="W345" s="17"/>
      <c r="X345" s="17"/>
    </row>
    <row r="346" spans="9:24">
      <c r="I346" s="10"/>
      <c r="J346" s="10"/>
      <c r="K346" s="11"/>
      <c r="N346" s="16"/>
      <c r="Q346" s="16"/>
      <c r="U346" s="16"/>
      <c r="W346" s="17"/>
      <c r="X346" s="17"/>
    </row>
    <row r="347" spans="9:24">
      <c r="I347" s="10"/>
      <c r="J347" s="10"/>
      <c r="K347" s="11"/>
      <c r="N347" s="16"/>
      <c r="Q347" s="16"/>
      <c r="U347" s="16"/>
      <c r="W347" s="17"/>
      <c r="X347" s="17"/>
    </row>
    <row r="348" spans="9:24">
      <c r="I348" s="10"/>
      <c r="J348" s="10"/>
      <c r="K348" s="11"/>
      <c r="N348" s="16"/>
      <c r="Q348" s="16"/>
      <c r="U348" s="16"/>
      <c r="W348" s="17"/>
      <c r="X348" s="17"/>
    </row>
    <row r="349" spans="9:24">
      <c r="I349" s="10"/>
      <c r="J349" s="10"/>
      <c r="K349" s="11"/>
      <c r="N349" s="16"/>
      <c r="Q349" s="16"/>
      <c r="U349" s="16"/>
      <c r="W349" s="17"/>
      <c r="X349" s="17"/>
    </row>
    <row r="350" spans="9:24">
      <c r="I350" s="10"/>
      <c r="J350" s="10"/>
      <c r="K350" s="11"/>
      <c r="N350" s="16"/>
      <c r="Q350" s="16"/>
      <c r="U350" s="16"/>
      <c r="W350" s="17"/>
      <c r="X350" s="17"/>
    </row>
    <row r="351" spans="9:24">
      <c r="I351" s="10"/>
      <c r="J351" s="10"/>
      <c r="K351" s="11"/>
      <c r="N351" s="16"/>
      <c r="Q351" s="16"/>
      <c r="U351" s="16"/>
      <c r="W351" s="17"/>
      <c r="X351" s="17"/>
    </row>
    <row r="352" spans="9:24">
      <c r="I352" s="10"/>
      <c r="J352" s="10"/>
      <c r="K352" s="11"/>
      <c r="N352" s="16"/>
      <c r="Q352" s="16"/>
      <c r="U352" s="16"/>
      <c r="W352" s="17"/>
      <c r="X352" s="17"/>
    </row>
    <row r="353" spans="9:24">
      <c r="I353" s="10"/>
      <c r="J353" s="10"/>
      <c r="K353" s="11"/>
      <c r="N353" s="16"/>
      <c r="Q353" s="16"/>
      <c r="U353" s="16"/>
      <c r="W353" s="17"/>
      <c r="X353" s="17"/>
    </row>
    <row r="354" spans="9:24">
      <c r="I354" s="10"/>
      <c r="J354" s="10"/>
      <c r="K354" s="11"/>
      <c r="N354" s="16"/>
      <c r="Q354" s="16"/>
      <c r="U354" s="16"/>
      <c r="W354" s="17"/>
      <c r="X354" s="17"/>
    </row>
    <row r="355" spans="9:24">
      <c r="I355" s="10"/>
      <c r="J355" s="10"/>
      <c r="K355" s="11"/>
      <c r="N355" s="16"/>
      <c r="Q355" s="16"/>
      <c r="U355" s="16"/>
      <c r="W355" s="17"/>
      <c r="X355" s="17"/>
    </row>
    <row r="356" spans="9:24">
      <c r="I356" s="10"/>
      <c r="J356" s="10"/>
      <c r="K356" s="11"/>
      <c r="N356" s="16"/>
      <c r="Q356" s="16"/>
      <c r="U356" s="16"/>
      <c r="W356" s="17"/>
      <c r="X356" s="17"/>
    </row>
    <row r="357" spans="9:24">
      <c r="I357" s="10"/>
      <c r="J357" s="10"/>
      <c r="K357" s="11"/>
      <c r="N357" s="16"/>
      <c r="Q357" s="16"/>
      <c r="U357" s="16"/>
      <c r="W357" s="17"/>
      <c r="X357" s="17"/>
    </row>
    <row r="358" spans="9:24">
      <c r="I358" s="10"/>
      <c r="J358" s="10"/>
      <c r="K358" s="11"/>
      <c r="N358" s="16"/>
      <c r="Q358" s="16"/>
      <c r="U358" s="16"/>
      <c r="W358" s="17"/>
      <c r="X358" s="17"/>
    </row>
    <row r="359" spans="9:24">
      <c r="I359" s="10"/>
      <c r="J359" s="10"/>
      <c r="K359" s="11"/>
      <c r="N359" s="16"/>
      <c r="Q359" s="16"/>
      <c r="U359" s="16"/>
      <c r="W359" s="17"/>
      <c r="X359" s="17"/>
    </row>
    <row r="360" spans="9:24">
      <c r="I360" s="10"/>
      <c r="J360" s="10"/>
      <c r="K360" s="11"/>
      <c r="N360" s="16"/>
      <c r="Q360" s="16"/>
      <c r="U360" s="16"/>
      <c r="W360" s="17"/>
      <c r="X360" s="17"/>
    </row>
    <row r="361" spans="9:24">
      <c r="I361" s="10"/>
      <c r="J361" s="10"/>
      <c r="K361" s="11"/>
      <c r="N361" s="16"/>
      <c r="Q361" s="16"/>
      <c r="U361" s="16"/>
      <c r="W361" s="17"/>
      <c r="X361" s="17"/>
    </row>
    <row r="362" spans="9:24">
      <c r="I362" s="10"/>
      <c r="J362" s="10"/>
      <c r="K362" s="11"/>
      <c r="N362" s="16"/>
      <c r="Q362" s="16"/>
      <c r="U362" s="16"/>
      <c r="W362" s="17"/>
      <c r="X362" s="17"/>
    </row>
    <row r="363" spans="9:24">
      <c r="I363" s="10"/>
      <c r="J363" s="10"/>
      <c r="K363" s="11"/>
      <c r="N363" s="16"/>
      <c r="Q363" s="16"/>
      <c r="U363" s="16"/>
      <c r="W363" s="17"/>
      <c r="X363" s="17"/>
    </row>
    <row r="364" spans="9:24">
      <c r="I364" s="10"/>
      <c r="J364" s="10"/>
      <c r="K364" s="11"/>
      <c r="N364" s="16"/>
      <c r="Q364" s="16"/>
      <c r="U364" s="16"/>
      <c r="W364" s="17"/>
      <c r="X364" s="17"/>
    </row>
    <row r="365" spans="9:24">
      <c r="I365" s="10"/>
      <c r="J365" s="10"/>
      <c r="K365" s="11"/>
      <c r="N365" s="16"/>
      <c r="Q365" s="16"/>
      <c r="U365" s="16"/>
      <c r="W365" s="17"/>
      <c r="X365" s="17"/>
    </row>
    <row r="366" spans="9:24">
      <c r="I366" s="10"/>
      <c r="J366" s="10"/>
      <c r="K366" s="11"/>
      <c r="N366" s="16"/>
      <c r="Q366" s="16"/>
      <c r="U366" s="16"/>
      <c r="W366" s="17"/>
      <c r="X366" s="17"/>
    </row>
    <row r="367" spans="9:24">
      <c r="I367" s="10"/>
      <c r="J367" s="10"/>
      <c r="K367" s="11"/>
      <c r="N367" s="16"/>
      <c r="Q367" s="16"/>
      <c r="U367" s="16"/>
      <c r="W367" s="17"/>
      <c r="X367" s="17"/>
    </row>
    <row r="368" spans="9:24">
      <c r="I368" s="10"/>
      <c r="J368" s="10"/>
      <c r="K368" s="11"/>
      <c r="N368" s="16"/>
      <c r="Q368" s="16"/>
      <c r="U368" s="16"/>
      <c r="W368" s="17"/>
      <c r="X368" s="17"/>
    </row>
    <row r="369" spans="9:24">
      <c r="I369" s="10"/>
      <c r="J369" s="10"/>
      <c r="K369" s="11"/>
      <c r="N369" s="16"/>
      <c r="Q369" s="16"/>
      <c r="U369" s="16"/>
      <c r="W369" s="17"/>
      <c r="X369" s="17"/>
    </row>
    <row r="370" spans="9:24">
      <c r="I370" s="10"/>
      <c r="J370" s="10"/>
      <c r="K370" s="11"/>
      <c r="N370" s="16"/>
      <c r="Q370" s="16"/>
      <c r="U370" s="16"/>
      <c r="W370" s="17"/>
      <c r="X370" s="17"/>
    </row>
    <row r="371" spans="9:24">
      <c r="I371" s="10"/>
      <c r="J371" s="10"/>
      <c r="K371" s="11"/>
      <c r="N371" s="16"/>
      <c r="Q371" s="16"/>
      <c r="U371" s="16"/>
      <c r="W371" s="17"/>
      <c r="X371" s="17"/>
    </row>
    <row r="372" spans="9:24">
      <c r="I372" s="10"/>
      <c r="J372" s="10"/>
      <c r="K372" s="11"/>
      <c r="N372" s="16"/>
      <c r="Q372" s="16"/>
      <c r="U372" s="16"/>
      <c r="W372" s="17"/>
      <c r="X372" s="17"/>
    </row>
    <row r="373" spans="9:24">
      <c r="I373" s="10"/>
      <c r="J373" s="10"/>
      <c r="K373" s="11"/>
      <c r="N373" s="16"/>
      <c r="Q373" s="16"/>
      <c r="U373" s="16"/>
      <c r="W373" s="17"/>
      <c r="X373" s="17"/>
    </row>
    <row r="374" spans="9:24">
      <c r="I374" s="10"/>
      <c r="J374" s="10"/>
      <c r="K374" s="11"/>
      <c r="N374" s="16"/>
      <c r="Q374" s="16"/>
      <c r="U374" s="16"/>
      <c r="W374" s="17"/>
      <c r="X374" s="17"/>
    </row>
    <row r="375" spans="9:24">
      <c r="I375" s="10"/>
      <c r="J375" s="10"/>
      <c r="K375" s="11"/>
      <c r="N375" s="16"/>
      <c r="Q375" s="16"/>
      <c r="U375" s="16"/>
      <c r="W375" s="17"/>
      <c r="X375" s="17"/>
    </row>
    <row r="376" spans="9:24">
      <c r="I376" s="10"/>
      <c r="J376" s="10"/>
      <c r="K376" s="11"/>
      <c r="N376" s="16"/>
      <c r="Q376" s="16"/>
      <c r="U376" s="16"/>
      <c r="W376" s="17"/>
      <c r="X376" s="17"/>
    </row>
    <row r="377" spans="9:24">
      <c r="I377" s="10"/>
      <c r="J377" s="10"/>
      <c r="K377" s="11"/>
      <c r="N377" s="16"/>
      <c r="Q377" s="16"/>
      <c r="U377" s="16"/>
      <c r="W377" s="17"/>
      <c r="X377" s="17"/>
    </row>
    <row r="378" spans="9:24">
      <c r="I378" s="10"/>
      <c r="J378" s="10"/>
      <c r="K378" s="11"/>
      <c r="N378" s="16"/>
      <c r="Q378" s="16"/>
      <c r="U378" s="16"/>
      <c r="W378" s="17"/>
      <c r="X378" s="17"/>
    </row>
    <row r="379" spans="9:24">
      <c r="I379" s="10"/>
      <c r="J379" s="10"/>
      <c r="K379" s="11"/>
      <c r="N379" s="16"/>
      <c r="Q379" s="16"/>
      <c r="U379" s="16"/>
      <c r="W379" s="17"/>
      <c r="X379" s="17"/>
    </row>
    <row r="380" spans="9:24">
      <c r="I380" s="10"/>
      <c r="J380" s="10"/>
      <c r="K380" s="11"/>
      <c r="N380" s="16"/>
      <c r="Q380" s="16"/>
      <c r="U380" s="16"/>
      <c r="W380" s="17"/>
      <c r="X380" s="17"/>
    </row>
    <row r="381" spans="9:24">
      <c r="I381" s="10"/>
      <c r="J381" s="10"/>
      <c r="K381" s="11"/>
      <c r="N381" s="16"/>
      <c r="Q381" s="16"/>
      <c r="U381" s="16"/>
      <c r="W381" s="17"/>
      <c r="X381" s="17"/>
    </row>
    <row r="382" spans="9:24">
      <c r="I382" s="10"/>
      <c r="J382" s="10"/>
      <c r="K382" s="11"/>
      <c r="N382" s="16"/>
      <c r="Q382" s="16"/>
      <c r="U382" s="16"/>
      <c r="W382" s="17"/>
      <c r="X382" s="17"/>
    </row>
    <row r="383" spans="9:24">
      <c r="I383" s="10"/>
      <c r="J383" s="10"/>
      <c r="K383" s="11"/>
      <c r="N383" s="16"/>
      <c r="Q383" s="16"/>
      <c r="U383" s="16"/>
      <c r="W383" s="17"/>
      <c r="X383" s="17"/>
    </row>
    <row r="384" spans="9:24">
      <c r="I384" s="10"/>
      <c r="J384" s="10"/>
      <c r="K384" s="11"/>
      <c r="N384" s="16"/>
      <c r="Q384" s="16"/>
      <c r="U384" s="16"/>
      <c r="W384" s="17"/>
      <c r="X384" s="17"/>
    </row>
    <row r="385" spans="9:24">
      <c r="I385" s="10"/>
      <c r="J385" s="10"/>
      <c r="K385" s="11"/>
      <c r="N385" s="16"/>
      <c r="Q385" s="16"/>
      <c r="U385" s="16"/>
      <c r="W385" s="17"/>
      <c r="X385" s="17"/>
    </row>
    <row r="386" spans="9:24">
      <c r="I386" s="10"/>
      <c r="J386" s="10"/>
      <c r="K386" s="11"/>
      <c r="N386" s="16"/>
      <c r="Q386" s="16"/>
      <c r="U386" s="16"/>
      <c r="W386" s="17"/>
      <c r="X386" s="17"/>
    </row>
    <row r="387" spans="9:24">
      <c r="I387" s="10"/>
      <c r="J387" s="10"/>
      <c r="K387" s="11"/>
      <c r="N387" s="16"/>
      <c r="Q387" s="16"/>
      <c r="U387" s="16"/>
      <c r="W387" s="17"/>
      <c r="X387" s="17"/>
    </row>
    <row r="388" spans="9:24">
      <c r="I388" s="10"/>
      <c r="J388" s="10"/>
      <c r="K388" s="11"/>
      <c r="N388" s="16"/>
      <c r="Q388" s="16"/>
      <c r="U388" s="16"/>
      <c r="W388" s="17"/>
      <c r="X388" s="17"/>
    </row>
    <row r="389" spans="9:24">
      <c r="I389" s="10"/>
      <c r="J389" s="10"/>
      <c r="K389" s="11"/>
      <c r="N389" s="16"/>
      <c r="Q389" s="16"/>
      <c r="U389" s="16"/>
      <c r="W389" s="17"/>
      <c r="X389" s="17"/>
    </row>
    <row r="390" spans="9:24">
      <c r="I390" s="10"/>
      <c r="J390" s="10"/>
      <c r="K390" s="11"/>
      <c r="N390" s="16"/>
      <c r="Q390" s="16"/>
      <c r="U390" s="16"/>
      <c r="W390" s="17"/>
      <c r="X390" s="17"/>
    </row>
    <row r="391" spans="9:24">
      <c r="I391" s="10"/>
      <c r="J391" s="10"/>
      <c r="K391" s="11"/>
      <c r="N391" s="16"/>
      <c r="Q391" s="16"/>
      <c r="U391" s="16"/>
      <c r="W391" s="17"/>
      <c r="X391" s="17"/>
    </row>
    <row r="392" spans="9:24">
      <c r="I392" s="10"/>
      <c r="J392" s="10"/>
      <c r="K392" s="11"/>
      <c r="N392" s="16"/>
      <c r="Q392" s="16"/>
      <c r="U392" s="16"/>
      <c r="W392" s="17"/>
      <c r="X392" s="17"/>
    </row>
    <row r="393" spans="9:24">
      <c r="I393" s="10"/>
      <c r="J393" s="10"/>
      <c r="K393" s="11"/>
      <c r="N393" s="16"/>
      <c r="Q393" s="16"/>
      <c r="U393" s="16"/>
      <c r="W393" s="17"/>
      <c r="X393" s="17"/>
    </row>
    <row r="394" spans="9:24">
      <c r="I394" s="10"/>
      <c r="J394" s="10"/>
      <c r="K394" s="11"/>
      <c r="N394" s="16"/>
      <c r="Q394" s="16"/>
      <c r="U394" s="16"/>
      <c r="W394" s="17"/>
      <c r="X394" s="17"/>
    </row>
    <row r="395" spans="9:24">
      <c r="I395" s="10"/>
      <c r="J395" s="10"/>
      <c r="K395" s="11"/>
      <c r="N395" s="16"/>
      <c r="Q395" s="16"/>
      <c r="U395" s="16"/>
      <c r="W395" s="17"/>
      <c r="X395" s="17"/>
    </row>
    <row r="396" spans="9:24">
      <c r="I396" s="10"/>
      <c r="J396" s="10"/>
      <c r="K396" s="11"/>
      <c r="N396" s="16"/>
      <c r="Q396" s="16"/>
      <c r="U396" s="16"/>
      <c r="W396" s="17"/>
      <c r="X396" s="17"/>
    </row>
    <row r="397" spans="9:24">
      <c r="I397" s="10"/>
      <c r="J397" s="10"/>
      <c r="K397" s="11"/>
      <c r="N397" s="16"/>
      <c r="Q397" s="16"/>
      <c r="U397" s="16"/>
      <c r="W397" s="17"/>
      <c r="X397" s="17"/>
    </row>
    <row r="398" spans="9:24">
      <c r="I398" s="10"/>
      <c r="J398" s="10"/>
      <c r="K398" s="11"/>
      <c r="N398" s="16"/>
      <c r="Q398" s="16"/>
      <c r="U398" s="16"/>
      <c r="W398" s="17"/>
      <c r="X398" s="17"/>
    </row>
    <row r="399" spans="9:24">
      <c r="I399" s="10"/>
      <c r="J399" s="10"/>
      <c r="K399" s="11"/>
      <c r="N399" s="16"/>
      <c r="Q399" s="16"/>
      <c r="U399" s="16"/>
      <c r="W399" s="17"/>
      <c r="X399" s="17"/>
    </row>
    <row r="400" spans="9:24">
      <c r="I400" s="10"/>
      <c r="J400" s="10"/>
      <c r="K400" s="11"/>
      <c r="N400" s="16"/>
      <c r="Q400" s="16"/>
      <c r="U400" s="16"/>
      <c r="W400" s="17"/>
      <c r="X400" s="17"/>
    </row>
    <row r="401" spans="9:24">
      <c r="I401" s="10"/>
      <c r="J401" s="10"/>
      <c r="K401" s="11"/>
      <c r="N401" s="16"/>
      <c r="Q401" s="16"/>
      <c r="U401" s="16"/>
      <c r="W401" s="17"/>
      <c r="X401" s="17"/>
    </row>
    <row r="402" spans="9:24">
      <c r="I402" s="10"/>
      <c r="J402" s="10"/>
      <c r="K402" s="11"/>
      <c r="N402" s="16"/>
      <c r="Q402" s="16"/>
      <c r="U402" s="16"/>
      <c r="W402" s="17"/>
      <c r="X402" s="17"/>
    </row>
    <row r="403" spans="9:24">
      <c r="I403" s="10"/>
      <c r="J403" s="10"/>
      <c r="K403" s="11"/>
      <c r="N403" s="16"/>
      <c r="Q403" s="16"/>
      <c r="U403" s="16"/>
      <c r="W403" s="17"/>
      <c r="X403" s="17"/>
    </row>
    <row r="404" spans="9:24">
      <c r="I404" s="10"/>
      <c r="J404" s="10"/>
      <c r="K404" s="11"/>
      <c r="N404" s="16"/>
      <c r="Q404" s="16"/>
      <c r="U404" s="16"/>
      <c r="W404" s="17"/>
      <c r="X404" s="17"/>
    </row>
    <row r="405" spans="9:24">
      <c r="I405" s="10"/>
      <c r="J405" s="10"/>
      <c r="K405" s="11"/>
      <c r="N405" s="16"/>
      <c r="Q405" s="16"/>
      <c r="U405" s="16"/>
      <c r="W405" s="17"/>
      <c r="X405" s="17"/>
    </row>
    <row r="406" spans="9:24">
      <c r="I406" s="10"/>
      <c r="J406" s="10"/>
      <c r="K406" s="11"/>
      <c r="N406" s="16"/>
      <c r="Q406" s="16"/>
      <c r="U406" s="16"/>
      <c r="W406" s="17"/>
      <c r="X406" s="17"/>
    </row>
    <row r="407" spans="9:24">
      <c r="I407" s="10"/>
      <c r="J407" s="10"/>
      <c r="K407" s="11"/>
      <c r="N407" s="16"/>
      <c r="Q407" s="16"/>
      <c r="U407" s="16"/>
      <c r="W407" s="17"/>
      <c r="X407" s="17"/>
    </row>
    <row r="408" spans="9:24">
      <c r="I408" s="10"/>
      <c r="J408" s="10"/>
      <c r="K408" s="11"/>
      <c r="N408" s="16"/>
      <c r="Q408" s="16"/>
      <c r="U408" s="16"/>
      <c r="W408" s="17"/>
      <c r="X408" s="17"/>
    </row>
    <row r="409" spans="9:24">
      <c r="I409" s="10"/>
      <c r="J409" s="10"/>
      <c r="K409" s="11"/>
      <c r="N409" s="16"/>
      <c r="Q409" s="16"/>
      <c r="U409" s="16"/>
      <c r="W409" s="17"/>
      <c r="X409" s="17"/>
    </row>
    <row r="410" spans="9:24">
      <c r="I410" s="10"/>
      <c r="J410" s="10"/>
      <c r="K410" s="11"/>
      <c r="N410" s="16"/>
      <c r="Q410" s="16"/>
      <c r="U410" s="16"/>
      <c r="W410" s="17"/>
      <c r="X410" s="17"/>
    </row>
    <row r="411" spans="9:24">
      <c r="I411" s="10"/>
      <c r="J411" s="10"/>
      <c r="K411" s="11"/>
      <c r="N411" s="16"/>
      <c r="Q411" s="16"/>
      <c r="U411" s="16"/>
      <c r="W411" s="17"/>
      <c r="X411" s="17"/>
    </row>
    <row r="412" spans="9:24">
      <c r="I412" s="10"/>
      <c r="J412" s="10"/>
      <c r="K412" s="11"/>
      <c r="N412" s="16"/>
      <c r="Q412" s="16"/>
      <c r="U412" s="16"/>
      <c r="W412" s="17"/>
      <c r="X412" s="17"/>
    </row>
    <row r="413" spans="9:24">
      <c r="I413" s="10"/>
      <c r="J413" s="10"/>
      <c r="K413" s="11"/>
      <c r="N413" s="16"/>
      <c r="Q413" s="16"/>
      <c r="U413" s="16"/>
      <c r="W413" s="17"/>
      <c r="X413" s="17"/>
    </row>
    <row r="414" spans="9:24">
      <c r="I414" s="10"/>
      <c r="J414" s="10"/>
      <c r="K414" s="11"/>
      <c r="N414" s="16"/>
      <c r="Q414" s="16"/>
      <c r="U414" s="16"/>
      <c r="W414" s="17"/>
      <c r="X414" s="17"/>
    </row>
    <row r="415" spans="9:24">
      <c r="I415" s="10"/>
      <c r="J415" s="10"/>
      <c r="K415" s="11"/>
      <c r="N415" s="16"/>
      <c r="Q415" s="16"/>
      <c r="U415" s="16"/>
      <c r="W415" s="17"/>
      <c r="X415" s="17"/>
    </row>
    <row r="416" spans="9:24">
      <c r="I416" s="10"/>
      <c r="J416" s="10"/>
      <c r="K416" s="11"/>
      <c r="N416" s="16"/>
      <c r="Q416" s="16"/>
      <c r="U416" s="16"/>
      <c r="W416" s="17"/>
      <c r="X416" s="17"/>
    </row>
    <row r="417" spans="9:24">
      <c r="I417" s="10"/>
      <c r="J417" s="10"/>
      <c r="K417" s="11"/>
      <c r="N417" s="16"/>
      <c r="Q417" s="16"/>
      <c r="U417" s="16"/>
      <c r="W417" s="17"/>
      <c r="X417" s="17"/>
    </row>
    <row r="418" spans="9:24">
      <c r="I418" s="10"/>
      <c r="J418" s="10"/>
      <c r="K418" s="11"/>
      <c r="N418" s="16"/>
      <c r="Q418" s="16"/>
      <c r="U418" s="16"/>
      <c r="W418" s="17"/>
      <c r="X418" s="17"/>
    </row>
    <row r="419" spans="9:24">
      <c r="I419" s="10"/>
      <c r="J419" s="10"/>
      <c r="K419" s="11"/>
      <c r="N419" s="16"/>
      <c r="Q419" s="16"/>
      <c r="U419" s="16"/>
      <c r="W419" s="17"/>
      <c r="X419" s="17"/>
    </row>
    <row r="420" spans="9:24">
      <c r="I420" s="10"/>
      <c r="J420" s="10"/>
      <c r="K420" s="11"/>
      <c r="N420" s="16"/>
      <c r="Q420" s="16"/>
      <c r="U420" s="16"/>
      <c r="W420" s="17"/>
      <c r="X420" s="17"/>
    </row>
    <row r="421" spans="9:24">
      <c r="I421" s="10"/>
      <c r="J421" s="10"/>
      <c r="K421" s="11"/>
      <c r="N421" s="16"/>
      <c r="Q421" s="16"/>
      <c r="U421" s="16"/>
      <c r="W421" s="17"/>
      <c r="X421" s="17"/>
    </row>
    <row r="422" spans="9:24">
      <c r="I422" s="10"/>
      <c r="J422" s="10"/>
      <c r="K422" s="11"/>
      <c r="N422" s="16"/>
      <c r="Q422" s="16"/>
      <c r="U422" s="16"/>
      <c r="W422" s="17"/>
      <c r="X422" s="17"/>
    </row>
    <row r="423" spans="9:24">
      <c r="I423" s="10"/>
      <c r="J423" s="10"/>
      <c r="K423" s="11"/>
      <c r="N423" s="16"/>
      <c r="Q423" s="16"/>
      <c r="U423" s="16"/>
      <c r="W423" s="17"/>
      <c r="X423" s="17"/>
    </row>
    <row r="424" spans="9:24">
      <c r="I424" s="10"/>
      <c r="J424" s="10"/>
      <c r="K424" s="11"/>
      <c r="N424" s="16"/>
      <c r="Q424" s="16"/>
      <c r="U424" s="16"/>
      <c r="W424" s="17"/>
      <c r="X424" s="17"/>
    </row>
    <row r="425" spans="9:24">
      <c r="I425" s="10"/>
      <c r="J425" s="10"/>
      <c r="K425" s="11"/>
      <c r="N425" s="16"/>
      <c r="Q425" s="16"/>
      <c r="U425" s="16"/>
      <c r="W425" s="17"/>
      <c r="X425" s="17"/>
    </row>
    <row r="426" spans="9:24">
      <c r="I426" s="10"/>
      <c r="J426" s="10"/>
      <c r="K426" s="11"/>
      <c r="N426" s="16"/>
      <c r="Q426" s="16"/>
      <c r="U426" s="16"/>
      <c r="W426" s="17"/>
      <c r="X426" s="17"/>
    </row>
    <row r="427" spans="9:24">
      <c r="I427" s="10"/>
      <c r="J427" s="10"/>
      <c r="K427" s="11"/>
      <c r="N427" s="16"/>
      <c r="Q427" s="16"/>
      <c r="U427" s="16"/>
      <c r="W427" s="17"/>
      <c r="X427" s="17"/>
    </row>
    <row r="428" spans="9:24">
      <c r="I428" s="10"/>
      <c r="J428" s="10"/>
      <c r="K428" s="11"/>
      <c r="N428" s="16"/>
      <c r="Q428" s="16"/>
      <c r="U428" s="16"/>
      <c r="W428" s="17"/>
      <c r="X428" s="17"/>
    </row>
    <row r="429" spans="9:24">
      <c r="I429" s="10"/>
      <c r="J429" s="10"/>
      <c r="K429" s="11"/>
      <c r="N429" s="16"/>
      <c r="Q429" s="16"/>
      <c r="U429" s="16"/>
      <c r="W429" s="17"/>
      <c r="X429" s="17"/>
    </row>
    <row r="430" spans="9:24">
      <c r="I430" s="10"/>
      <c r="J430" s="10"/>
      <c r="K430" s="11"/>
      <c r="N430" s="16"/>
      <c r="Q430" s="16"/>
      <c r="U430" s="16"/>
      <c r="W430" s="17"/>
      <c r="X430" s="17"/>
    </row>
    <row r="431" spans="9:24">
      <c r="I431" s="10"/>
      <c r="J431" s="10"/>
      <c r="K431" s="11"/>
      <c r="N431" s="16"/>
      <c r="Q431" s="16"/>
      <c r="U431" s="16"/>
      <c r="W431" s="17"/>
      <c r="X431" s="17"/>
    </row>
    <row r="432" spans="9:24">
      <c r="I432" s="10"/>
      <c r="J432" s="10"/>
      <c r="K432" s="11"/>
      <c r="N432" s="16"/>
      <c r="Q432" s="16"/>
      <c r="U432" s="16"/>
      <c r="W432" s="17"/>
      <c r="X432" s="17"/>
    </row>
    <row r="433" spans="9:24">
      <c r="I433" s="10"/>
      <c r="J433" s="10"/>
      <c r="K433" s="11"/>
      <c r="N433" s="16"/>
      <c r="Q433" s="16"/>
      <c r="U433" s="16"/>
      <c r="W433" s="17"/>
      <c r="X433" s="17"/>
    </row>
    <row r="434" spans="9:24">
      <c r="I434" s="10"/>
      <c r="J434" s="10"/>
      <c r="K434" s="11"/>
      <c r="N434" s="16"/>
      <c r="Q434" s="16"/>
      <c r="U434" s="16"/>
      <c r="W434" s="17"/>
      <c r="X434" s="17"/>
    </row>
    <row r="435" spans="9:24">
      <c r="I435" s="10"/>
      <c r="J435" s="10"/>
      <c r="K435" s="11"/>
      <c r="N435" s="16"/>
      <c r="Q435" s="16"/>
      <c r="U435" s="16"/>
      <c r="W435" s="17"/>
      <c r="X435" s="17"/>
    </row>
    <row r="436" spans="9:24">
      <c r="I436" s="10"/>
      <c r="J436" s="10"/>
      <c r="K436" s="11"/>
      <c r="N436" s="16"/>
      <c r="Q436" s="16"/>
      <c r="U436" s="16"/>
      <c r="W436" s="17"/>
      <c r="X436" s="17"/>
    </row>
    <row r="437" spans="9:24">
      <c r="I437" s="10"/>
      <c r="J437" s="10"/>
      <c r="K437" s="11"/>
      <c r="N437" s="16"/>
      <c r="Q437" s="16"/>
      <c r="U437" s="16"/>
      <c r="W437" s="17"/>
      <c r="X437" s="17"/>
    </row>
    <row r="438" spans="9:24">
      <c r="I438" s="10"/>
      <c r="J438" s="10"/>
      <c r="K438" s="11"/>
      <c r="N438" s="16"/>
      <c r="Q438" s="16"/>
      <c r="U438" s="16"/>
      <c r="W438" s="17"/>
      <c r="X438" s="17"/>
    </row>
    <row r="439" spans="9:24">
      <c r="I439" s="10"/>
      <c r="J439" s="10"/>
      <c r="K439" s="11"/>
      <c r="N439" s="16"/>
      <c r="Q439" s="16"/>
      <c r="U439" s="16"/>
      <c r="W439" s="17"/>
      <c r="X439" s="17"/>
    </row>
    <row r="440" spans="9:24">
      <c r="I440" s="10"/>
      <c r="J440" s="10"/>
      <c r="K440" s="11"/>
      <c r="N440" s="16"/>
      <c r="Q440" s="16"/>
      <c r="U440" s="16"/>
      <c r="W440" s="17"/>
      <c r="X440" s="17"/>
    </row>
    <row r="441" spans="9:24">
      <c r="I441" s="10"/>
      <c r="J441" s="10"/>
      <c r="K441" s="11"/>
      <c r="N441" s="16"/>
      <c r="Q441" s="16"/>
      <c r="U441" s="16"/>
      <c r="W441" s="17"/>
      <c r="X441" s="17"/>
    </row>
    <row r="442" spans="9:24">
      <c r="I442" s="10"/>
      <c r="J442" s="10"/>
      <c r="K442" s="11"/>
      <c r="N442" s="16"/>
      <c r="Q442" s="16"/>
      <c r="U442" s="16"/>
      <c r="W442" s="17"/>
      <c r="X442" s="17"/>
    </row>
    <row r="443" spans="9:24">
      <c r="I443" s="10"/>
      <c r="J443" s="10"/>
      <c r="K443" s="11"/>
      <c r="N443" s="16"/>
      <c r="Q443" s="16"/>
      <c r="U443" s="16"/>
      <c r="W443" s="17"/>
      <c r="X443" s="17"/>
    </row>
    <row r="444" spans="9:24">
      <c r="I444" s="10"/>
      <c r="J444" s="10"/>
      <c r="K444" s="11"/>
      <c r="N444" s="16"/>
      <c r="Q444" s="16"/>
      <c r="U444" s="16"/>
      <c r="W444" s="17"/>
      <c r="X444" s="17"/>
    </row>
    <row r="445" spans="9:24">
      <c r="I445" s="10"/>
      <c r="J445" s="10"/>
      <c r="K445" s="11"/>
      <c r="N445" s="16"/>
      <c r="Q445" s="16"/>
      <c r="U445" s="16"/>
      <c r="W445" s="17"/>
      <c r="X445" s="17"/>
    </row>
    <row r="446" spans="9:24">
      <c r="I446" s="10"/>
      <c r="J446" s="10"/>
      <c r="K446" s="11"/>
      <c r="N446" s="16"/>
      <c r="Q446" s="16"/>
      <c r="U446" s="16"/>
      <c r="W446" s="17"/>
      <c r="X446" s="17"/>
    </row>
    <row r="447" spans="9:24">
      <c r="I447" s="10"/>
      <c r="J447" s="10"/>
      <c r="K447" s="11"/>
      <c r="N447" s="16"/>
      <c r="Q447" s="16"/>
      <c r="U447" s="16"/>
      <c r="W447" s="17"/>
      <c r="X447" s="17"/>
    </row>
    <row r="448" spans="9:24">
      <c r="I448" s="10"/>
      <c r="J448" s="10"/>
      <c r="K448" s="11"/>
      <c r="N448" s="16"/>
      <c r="Q448" s="16"/>
      <c r="U448" s="16"/>
      <c r="W448" s="17"/>
      <c r="X448" s="17"/>
    </row>
    <row r="449" spans="9:24">
      <c r="I449" s="10"/>
      <c r="J449" s="10"/>
      <c r="K449" s="11"/>
      <c r="N449" s="16"/>
      <c r="Q449" s="16"/>
      <c r="U449" s="16"/>
      <c r="W449" s="17"/>
      <c r="X449" s="17"/>
    </row>
    <row r="450" spans="9:24">
      <c r="I450" s="10"/>
      <c r="J450" s="10"/>
      <c r="K450" s="11"/>
      <c r="N450" s="16"/>
      <c r="Q450" s="16"/>
      <c r="U450" s="16"/>
      <c r="W450" s="17"/>
      <c r="X450" s="17"/>
    </row>
    <row r="451" spans="9:24">
      <c r="I451" s="10"/>
      <c r="J451" s="10"/>
      <c r="K451" s="11"/>
      <c r="N451" s="16"/>
      <c r="Q451" s="16"/>
      <c r="U451" s="16"/>
      <c r="W451" s="17"/>
      <c r="X451" s="17"/>
    </row>
    <row r="452" spans="9:24">
      <c r="I452" s="10"/>
      <c r="J452" s="10"/>
      <c r="K452" s="11"/>
      <c r="N452" s="16"/>
      <c r="Q452" s="16"/>
      <c r="U452" s="16"/>
      <c r="W452" s="17"/>
      <c r="X452" s="17"/>
    </row>
    <row r="453" spans="9:24">
      <c r="I453" s="10"/>
      <c r="J453" s="10"/>
      <c r="K453" s="11"/>
      <c r="N453" s="16"/>
      <c r="Q453" s="16"/>
      <c r="U453" s="16"/>
      <c r="W453" s="17"/>
      <c r="X453" s="17"/>
    </row>
    <row r="454" spans="9:24">
      <c r="I454" s="10"/>
      <c r="J454" s="10"/>
      <c r="K454" s="11"/>
      <c r="N454" s="16"/>
      <c r="Q454" s="16"/>
      <c r="U454" s="16"/>
      <c r="W454" s="17"/>
      <c r="X454" s="17"/>
    </row>
    <row r="455" spans="9:24">
      <c r="I455" s="10"/>
      <c r="J455" s="10"/>
      <c r="K455" s="11"/>
      <c r="N455" s="16"/>
      <c r="Q455" s="16"/>
      <c r="U455" s="16"/>
      <c r="W455" s="17"/>
      <c r="X455" s="17"/>
    </row>
    <row r="456" spans="9:24">
      <c r="I456" s="10"/>
      <c r="J456" s="10"/>
      <c r="K456" s="11"/>
      <c r="N456" s="16"/>
      <c r="Q456" s="16"/>
      <c r="U456" s="16"/>
      <c r="W456" s="17"/>
      <c r="X456" s="17"/>
    </row>
    <row r="457" spans="9:24">
      <c r="I457" s="10"/>
      <c r="J457" s="10"/>
      <c r="K457" s="11"/>
      <c r="N457" s="16"/>
      <c r="Q457" s="16"/>
      <c r="U457" s="16"/>
      <c r="W457" s="17"/>
      <c r="X457" s="17"/>
    </row>
    <row r="458" spans="9:24">
      <c r="I458" s="10"/>
      <c r="J458" s="10"/>
      <c r="K458" s="11"/>
      <c r="N458" s="16"/>
      <c r="Q458" s="16"/>
      <c r="U458" s="16"/>
      <c r="W458" s="17"/>
      <c r="X458" s="17"/>
    </row>
    <row r="459" spans="9:24">
      <c r="I459" s="10"/>
      <c r="J459" s="10"/>
      <c r="K459" s="11"/>
      <c r="N459" s="16"/>
      <c r="Q459" s="16"/>
      <c r="U459" s="16"/>
      <c r="W459" s="17"/>
      <c r="X459" s="17"/>
    </row>
    <row r="460" spans="9:24">
      <c r="I460" s="10"/>
      <c r="J460" s="10"/>
      <c r="K460" s="11"/>
      <c r="N460" s="16"/>
      <c r="Q460" s="16"/>
      <c r="U460" s="16"/>
      <c r="W460" s="17"/>
      <c r="X460" s="17"/>
    </row>
    <row r="461" spans="9:24">
      <c r="I461" s="10"/>
      <c r="J461" s="10"/>
      <c r="K461" s="11"/>
      <c r="N461" s="16"/>
      <c r="Q461" s="16"/>
      <c r="U461" s="16"/>
      <c r="W461" s="17"/>
      <c r="X461" s="17"/>
    </row>
    <row r="462" spans="9:24">
      <c r="I462" s="10"/>
      <c r="J462" s="10"/>
      <c r="K462" s="11"/>
      <c r="N462" s="16"/>
      <c r="Q462" s="16"/>
      <c r="U462" s="16"/>
      <c r="W462" s="17"/>
      <c r="X462" s="17"/>
    </row>
    <row r="463" spans="9:24">
      <c r="I463" s="10"/>
      <c r="J463" s="10"/>
      <c r="K463" s="11"/>
      <c r="N463" s="16"/>
      <c r="Q463" s="16"/>
      <c r="U463" s="16"/>
      <c r="W463" s="17"/>
      <c r="X463" s="17"/>
    </row>
    <row r="464" spans="9:24">
      <c r="I464" s="10"/>
      <c r="J464" s="10"/>
      <c r="K464" s="11"/>
      <c r="N464" s="16"/>
      <c r="Q464" s="16"/>
      <c r="U464" s="16"/>
      <c r="W464" s="17"/>
      <c r="X464" s="17"/>
    </row>
    <row r="465" spans="9:24">
      <c r="I465" s="10"/>
      <c r="J465" s="10"/>
      <c r="K465" s="11"/>
      <c r="N465" s="16"/>
      <c r="Q465" s="16"/>
      <c r="U465" s="16"/>
      <c r="W465" s="17"/>
      <c r="X465" s="17"/>
    </row>
    <row r="466" spans="9:24">
      <c r="I466" s="10"/>
      <c r="J466" s="10"/>
      <c r="K466" s="11"/>
      <c r="N466" s="16"/>
      <c r="Q466" s="16"/>
      <c r="U466" s="16"/>
      <c r="W466" s="17"/>
      <c r="X466" s="17"/>
    </row>
    <row r="467" spans="9:24">
      <c r="I467" s="10"/>
      <c r="J467" s="10"/>
      <c r="K467" s="11"/>
      <c r="N467" s="16"/>
      <c r="Q467" s="16"/>
      <c r="U467" s="16"/>
      <c r="W467" s="17"/>
      <c r="X467" s="17"/>
    </row>
    <row r="468" spans="9:24">
      <c r="I468" s="10"/>
      <c r="J468" s="10"/>
      <c r="K468" s="11"/>
      <c r="N468" s="16"/>
      <c r="Q468" s="16"/>
      <c r="U468" s="16"/>
      <c r="W468" s="17"/>
      <c r="X468" s="17"/>
    </row>
    <row r="469" spans="9:24">
      <c r="I469" s="10"/>
      <c r="J469" s="10"/>
      <c r="K469" s="11"/>
      <c r="N469" s="16"/>
      <c r="Q469" s="16"/>
      <c r="U469" s="16"/>
      <c r="W469" s="17"/>
      <c r="X469" s="17"/>
    </row>
    <row r="470" spans="9:24">
      <c r="I470" s="10"/>
      <c r="J470" s="10"/>
      <c r="K470" s="11"/>
      <c r="N470" s="16"/>
      <c r="Q470" s="16"/>
      <c r="U470" s="16"/>
      <c r="W470" s="17"/>
      <c r="X470" s="17"/>
    </row>
    <row r="471" spans="9:24">
      <c r="I471" s="10"/>
      <c r="J471" s="10"/>
      <c r="K471" s="11"/>
      <c r="N471" s="16"/>
      <c r="Q471" s="16"/>
      <c r="U471" s="16"/>
      <c r="W471" s="17"/>
      <c r="X471" s="17"/>
    </row>
    <row r="472" spans="9:24">
      <c r="I472" s="10"/>
      <c r="J472" s="10"/>
      <c r="K472" s="11"/>
      <c r="N472" s="16"/>
      <c r="Q472" s="16"/>
      <c r="U472" s="16"/>
      <c r="W472" s="17"/>
      <c r="X472" s="17"/>
    </row>
    <row r="473" spans="9:24">
      <c r="I473" s="10"/>
      <c r="J473" s="10"/>
      <c r="K473" s="11"/>
      <c r="N473" s="16"/>
      <c r="Q473" s="16"/>
      <c r="U473" s="16"/>
      <c r="W473" s="17"/>
      <c r="X473" s="17"/>
    </row>
    <row r="474" spans="9:24">
      <c r="I474" s="10"/>
      <c r="J474" s="10"/>
      <c r="K474" s="11"/>
      <c r="N474" s="16"/>
      <c r="Q474" s="16"/>
      <c r="U474" s="16"/>
      <c r="W474" s="17"/>
      <c r="X474" s="17"/>
    </row>
    <row r="475" spans="9:24">
      <c r="I475" s="10"/>
      <c r="J475" s="10"/>
      <c r="K475" s="11"/>
      <c r="N475" s="16"/>
      <c r="Q475" s="16"/>
      <c r="U475" s="16"/>
      <c r="W475" s="17"/>
      <c r="X475" s="17"/>
    </row>
    <row r="476" spans="9:24">
      <c r="I476" s="10"/>
      <c r="J476" s="10"/>
      <c r="K476" s="11"/>
      <c r="N476" s="16"/>
      <c r="Q476" s="16"/>
      <c r="U476" s="16"/>
      <c r="W476" s="17"/>
      <c r="X476" s="17"/>
    </row>
    <row r="477" spans="9:24">
      <c r="I477" s="10"/>
      <c r="J477" s="10"/>
      <c r="K477" s="11"/>
      <c r="N477" s="16"/>
      <c r="Q477" s="16"/>
      <c r="U477" s="16"/>
      <c r="W477" s="17"/>
      <c r="X477" s="17"/>
    </row>
    <row r="478" spans="9:24">
      <c r="I478" s="10"/>
      <c r="J478" s="10"/>
      <c r="K478" s="11"/>
      <c r="N478" s="16"/>
      <c r="Q478" s="16"/>
      <c r="U478" s="16"/>
      <c r="W478" s="17"/>
      <c r="X478" s="17"/>
    </row>
    <row r="479" spans="9:24">
      <c r="I479" s="10"/>
      <c r="J479" s="10"/>
      <c r="K479" s="11"/>
      <c r="N479" s="16"/>
      <c r="Q479" s="16"/>
      <c r="U479" s="16"/>
      <c r="W479" s="17"/>
      <c r="X479" s="17"/>
    </row>
    <row r="480" spans="9:24">
      <c r="I480" s="10"/>
      <c r="J480" s="10"/>
      <c r="K480" s="11"/>
      <c r="N480" s="16"/>
      <c r="Q480" s="16"/>
      <c r="U480" s="16"/>
      <c r="W480" s="17"/>
      <c r="X480" s="17"/>
    </row>
    <row r="481" spans="9:24">
      <c r="I481" s="10"/>
      <c r="J481" s="10"/>
      <c r="K481" s="11"/>
      <c r="N481" s="16"/>
      <c r="Q481" s="16"/>
      <c r="U481" s="16"/>
      <c r="W481" s="17"/>
      <c r="X481" s="17"/>
    </row>
    <row r="482" spans="9:24">
      <c r="I482" s="10"/>
      <c r="J482" s="10"/>
      <c r="K482" s="11"/>
      <c r="N482" s="16"/>
      <c r="Q482" s="16"/>
      <c r="U482" s="16"/>
      <c r="W482" s="17"/>
      <c r="X482" s="17"/>
    </row>
    <row r="483" spans="9:24">
      <c r="I483" s="10"/>
      <c r="J483" s="10"/>
      <c r="K483" s="11"/>
      <c r="N483" s="16"/>
      <c r="Q483" s="16"/>
      <c r="U483" s="16"/>
      <c r="W483" s="17"/>
      <c r="X483" s="17"/>
    </row>
    <row r="484" spans="9:24">
      <c r="I484" s="10"/>
      <c r="J484" s="10"/>
      <c r="K484" s="11"/>
      <c r="N484" s="16"/>
      <c r="Q484" s="16"/>
      <c r="U484" s="16"/>
      <c r="W484" s="17"/>
      <c r="X484" s="17"/>
    </row>
    <row r="485" spans="9:24">
      <c r="I485" s="10"/>
      <c r="J485" s="10"/>
      <c r="K485" s="11"/>
      <c r="N485" s="16"/>
      <c r="Q485" s="16"/>
      <c r="U485" s="16"/>
      <c r="W485" s="17"/>
      <c r="X485" s="17"/>
    </row>
    <row r="486" spans="9:24">
      <c r="I486" s="10"/>
      <c r="J486" s="10"/>
      <c r="K486" s="11"/>
      <c r="N486" s="16"/>
      <c r="Q486" s="16"/>
      <c r="U486" s="16"/>
      <c r="W486" s="17"/>
      <c r="X486" s="17"/>
    </row>
    <row r="487" spans="9:24">
      <c r="I487" s="10"/>
      <c r="J487" s="10"/>
      <c r="K487" s="11"/>
      <c r="N487" s="16"/>
      <c r="Q487" s="16"/>
      <c r="U487" s="16"/>
      <c r="W487" s="17"/>
      <c r="X487" s="17"/>
    </row>
    <row r="488" spans="9:24">
      <c r="I488" s="10"/>
      <c r="J488" s="10"/>
      <c r="K488" s="11"/>
      <c r="N488" s="16"/>
      <c r="Q488" s="16"/>
      <c r="U488" s="16"/>
      <c r="W488" s="17"/>
      <c r="X488" s="17"/>
    </row>
    <row r="489" spans="9:24">
      <c r="I489" s="10"/>
      <c r="J489" s="10"/>
      <c r="K489" s="11"/>
      <c r="N489" s="16"/>
      <c r="Q489" s="16"/>
      <c r="U489" s="16"/>
      <c r="W489" s="17"/>
      <c r="X489" s="17"/>
    </row>
    <row r="490" spans="9:24">
      <c r="I490" s="10"/>
      <c r="J490" s="10"/>
      <c r="K490" s="11"/>
      <c r="N490" s="16"/>
      <c r="Q490" s="16"/>
      <c r="U490" s="16"/>
      <c r="W490" s="17"/>
      <c r="X490" s="17"/>
    </row>
    <row r="491" spans="9:24">
      <c r="I491" s="10"/>
      <c r="J491" s="10"/>
      <c r="K491" s="11"/>
      <c r="N491" s="16"/>
      <c r="Q491" s="16"/>
      <c r="U491" s="16"/>
      <c r="W491" s="17"/>
      <c r="X491" s="17"/>
    </row>
    <row r="492" spans="9:24">
      <c r="I492" s="10"/>
      <c r="J492" s="10"/>
      <c r="K492" s="11"/>
      <c r="N492" s="16"/>
      <c r="Q492" s="16"/>
      <c r="U492" s="16"/>
      <c r="W492" s="17"/>
      <c r="X492" s="17"/>
    </row>
    <row r="493" spans="9:24">
      <c r="I493" s="10"/>
      <c r="J493" s="10"/>
      <c r="K493" s="11"/>
      <c r="N493" s="16"/>
      <c r="Q493" s="16"/>
      <c r="U493" s="16"/>
      <c r="W493" s="17"/>
      <c r="X493" s="17"/>
    </row>
    <row r="494" spans="9:24">
      <c r="I494" s="10"/>
      <c r="J494" s="10"/>
      <c r="K494" s="11"/>
      <c r="N494" s="16"/>
      <c r="Q494" s="16"/>
      <c r="U494" s="16"/>
      <c r="W494" s="17"/>
      <c r="X494" s="17"/>
    </row>
    <row r="495" spans="9:24">
      <c r="I495" s="10"/>
      <c r="J495" s="10"/>
      <c r="K495" s="11"/>
      <c r="N495" s="16"/>
      <c r="Q495" s="16"/>
      <c r="U495" s="16"/>
      <c r="W495" s="17"/>
      <c r="X495" s="17"/>
    </row>
    <row r="496" spans="9:24">
      <c r="I496" s="10"/>
      <c r="J496" s="10"/>
      <c r="K496" s="11"/>
      <c r="N496" s="16"/>
      <c r="Q496" s="16"/>
      <c r="U496" s="16"/>
      <c r="W496" s="17"/>
      <c r="X496" s="17"/>
    </row>
    <row r="497" spans="9:24">
      <c r="I497" s="10"/>
      <c r="J497" s="10"/>
      <c r="K497" s="11"/>
      <c r="N497" s="16"/>
      <c r="Q497" s="16"/>
      <c r="U497" s="16"/>
      <c r="W497" s="17"/>
      <c r="X497" s="17"/>
    </row>
    <row r="498" spans="9:24">
      <c r="I498" s="10"/>
      <c r="J498" s="10"/>
      <c r="K498" s="11"/>
      <c r="N498" s="16"/>
      <c r="Q498" s="16"/>
      <c r="U498" s="16"/>
      <c r="W498" s="17"/>
      <c r="X498" s="17"/>
    </row>
    <row r="499" spans="9:24">
      <c r="I499" s="10"/>
      <c r="J499" s="10"/>
      <c r="K499" s="11"/>
      <c r="N499" s="16"/>
      <c r="Q499" s="16"/>
      <c r="U499" s="16"/>
      <c r="W499" s="17"/>
      <c r="X499" s="17"/>
    </row>
    <row r="500" spans="9:24">
      <c r="I500" s="10"/>
      <c r="J500" s="10"/>
      <c r="K500" s="11"/>
      <c r="N500" s="16"/>
      <c r="Q500" s="16"/>
      <c r="U500" s="16"/>
      <c r="W500" s="17"/>
      <c r="X500" s="17"/>
    </row>
    <row r="501" spans="9:24">
      <c r="I501" s="10"/>
      <c r="J501" s="10"/>
      <c r="K501" s="11"/>
      <c r="N501" s="16"/>
      <c r="Q501" s="16"/>
      <c r="U501" s="16"/>
      <c r="W501" s="17"/>
      <c r="X501" s="17"/>
    </row>
    <row r="502" spans="9:24">
      <c r="I502" s="10"/>
      <c r="J502" s="10"/>
      <c r="K502" s="11"/>
      <c r="N502" s="16"/>
      <c r="Q502" s="16"/>
      <c r="U502" s="16"/>
      <c r="W502" s="17"/>
      <c r="X502" s="17"/>
    </row>
    <row r="503" spans="9:24">
      <c r="I503" s="10"/>
      <c r="J503" s="10"/>
      <c r="K503" s="11"/>
      <c r="N503" s="16"/>
      <c r="Q503" s="16"/>
      <c r="U503" s="16"/>
      <c r="W503" s="17"/>
      <c r="X503" s="17"/>
    </row>
    <row r="504" spans="9:24">
      <c r="I504" s="10"/>
      <c r="J504" s="10"/>
      <c r="K504" s="11"/>
      <c r="N504" s="16"/>
      <c r="Q504" s="16"/>
      <c r="U504" s="16"/>
      <c r="W504" s="17"/>
      <c r="X504" s="17"/>
    </row>
    <row r="505" spans="9:24">
      <c r="I505" s="10"/>
      <c r="J505" s="10"/>
      <c r="K505" s="11"/>
      <c r="N505" s="16"/>
      <c r="Q505" s="16"/>
      <c r="U505" s="16"/>
      <c r="W505" s="17"/>
      <c r="X505" s="17"/>
    </row>
    <row r="506" spans="9:24">
      <c r="I506" s="10"/>
      <c r="J506" s="10"/>
      <c r="K506" s="11"/>
      <c r="N506" s="16"/>
      <c r="Q506" s="16"/>
      <c r="U506" s="16"/>
      <c r="W506" s="17"/>
      <c r="X506" s="17"/>
    </row>
    <row r="507" spans="9:24">
      <c r="I507" s="10"/>
      <c r="J507" s="10"/>
      <c r="K507" s="11"/>
      <c r="N507" s="16"/>
      <c r="Q507" s="16"/>
      <c r="U507" s="16"/>
      <c r="W507" s="17"/>
      <c r="X507" s="17"/>
    </row>
    <row r="508" spans="9:24">
      <c r="I508" s="10"/>
      <c r="J508" s="10"/>
      <c r="K508" s="11"/>
      <c r="N508" s="16"/>
      <c r="Q508" s="16"/>
      <c r="U508" s="16"/>
      <c r="W508" s="17"/>
      <c r="X508" s="17"/>
    </row>
    <row r="509" spans="9:24">
      <c r="I509" s="10"/>
      <c r="J509" s="10"/>
      <c r="K509" s="11"/>
      <c r="N509" s="16"/>
      <c r="Q509" s="16"/>
      <c r="U509" s="16"/>
      <c r="W509" s="17"/>
      <c r="X509" s="17"/>
    </row>
    <row r="510" spans="9:24">
      <c r="I510" s="10"/>
      <c r="J510" s="10"/>
      <c r="K510" s="11"/>
      <c r="N510" s="16"/>
      <c r="Q510" s="16"/>
      <c r="U510" s="16"/>
      <c r="W510" s="17"/>
      <c r="X510" s="17"/>
    </row>
    <row r="511" spans="9:24">
      <c r="I511" s="10"/>
      <c r="J511" s="10"/>
      <c r="K511" s="11"/>
      <c r="N511" s="16"/>
      <c r="Q511" s="16"/>
      <c r="U511" s="16"/>
      <c r="W511" s="17"/>
      <c r="X511" s="17"/>
    </row>
    <row r="512" spans="9:24">
      <c r="I512" s="10"/>
      <c r="J512" s="10"/>
      <c r="K512" s="11"/>
      <c r="N512" s="16"/>
      <c r="Q512" s="16"/>
      <c r="U512" s="16"/>
      <c r="W512" s="17"/>
      <c r="X512" s="17"/>
    </row>
    <row r="513" spans="9:24">
      <c r="I513" s="10"/>
      <c r="J513" s="10"/>
      <c r="K513" s="11"/>
      <c r="N513" s="16"/>
      <c r="Q513" s="16"/>
      <c r="U513" s="16"/>
      <c r="W513" s="17"/>
      <c r="X513" s="17"/>
    </row>
    <row r="514" spans="9:24">
      <c r="I514" s="10"/>
      <c r="J514" s="10"/>
      <c r="K514" s="11"/>
      <c r="N514" s="16"/>
      <c r="Q514" s="16"/>
      <c r="U514" s="16"/>
      <c r="W514" s="17"/>
      <c r="X514" s="17"/>
    </row>
    <row r="515" spans="9:24">
      <c r="I515" s="10"/>
      <c r="J515" s="10"/>
      <c r="K515" s="11"/>
      <c r="N515" s="16"/>
      <c r="Q515" s="16"/>
      <c r="U515" s="16"/>
      <c r="W515" s="17"/>
      <c r="X515" s="17"/>
    </row>
    <row r="516" spans="9:24">
      <c r="I516" s="10"/>
      <c r="J516" s="10"/>
      <c r="K516" s="11"/>
      <c r="N516" s="16"/>
      <c r="Q516" s="16"/>
      <c r="U516" s="16"/>
      <c r="W516" s="17"/>
      <c r="X516" s="17"/>
    </row>
    <row r="517" spans="9:24">
      <c r="I517" s="10"/>
      <c r="J517" s="10"/>
      <c r="K517" s="11"/>
      <c r="N517" s="16"/>
      <c r="Q517" s="16"/>
      <c r="U517" s="16"/>
      <c r="W517" s="17"/>
      <c r="X517" s="17"/>
    </row>
    <row r="518" spans="9:24">
      <c r="I518" s="10"/>
      <c r="J518" s="10"/>
      <c r="K518" s="11"/>
      <c r="N518" s="16"/>
      <c r="Q518" s="16"/>
      <c r="U518" s="16"/>
      <c r="W518" s="17"/>
      <c r="X518" s="17"/>
    </row>
    <row r="519" spans="9:24">
      <c r="I519" s="10"/>
      <c r="J519" s="10"/>
      <c r="K519" s="11"/>
      <c r="N519" s="16"/>
      <c r="Q519" s="16"/>
      <c r="U519" s="16"/>
      <c r="W519" s="17"/>
      <c r="X519" s="17"/>
    </row>
    <row r="520" spans="9:24">
      <c r="I520" s="10"/>
      <c r="J520" s="10"/>
      <c r="K520" s="11"/>
      <c r="N520" s="16"/>
      <c r="Q520" s="16"/>
      <c r="U520" s="16"/>
      <c r="W520" s="17"/>
      <c r="X520" s="17"/>
    </row>
    <row r="521" spans="9:24">
      <c r="I521" s="10"/>
      <c r="J521" s="10"/>
      <c r="K521" s="11"/>
      <c r="N521" s="16"/>
      <c r="Q521" s="16"/>
      <c r="U521" s="16"/>
      <c r="W521" s="17"/>
      <c r="X521" s="17"/>
    </row>
    <row r="522" spans="9:24">
      <c r="I522" s="10"/>
      <c r="J522" s="10"/>
      <c r="K522" s="11"/>
      <c r="N522" s="16"/>
      <c r="Q522" s="16"/>
      <c r="U522" s="16"/>
      <c r="W522" s="17"/>
      <c r="X522" s="17"/>
    </row>
    <row r="523" spans="9:24">
      <c r="I523" s="10"/>
      <c r="J523" s="10"/>
      <c r="K523" s="11"/>
      <c r="N523" s="16"/>
      <c r="Q523" s="16"/>
      <c r="U523" s="16"/>
      <c r="W523" s="17"/>
      <c r="X523" s="17"/>
    </row>
    <row r="524" spans="9:24">
      <c r="I524" s="10"/>
      <c r="J524" s="10"/>
      <c r="K524" s="11"/>
      <c r="N524" s="16"/>
      <c r="Q524" s="16"/>
      <c r="U524" s="16"/>
      <c r="W524" s="17"/>
      <c r="X524" s="17"/>
    </row>
    <row r="525" spans="9:24">
      <c r="I525" s="10"/>
      <c r="J525" s="10"/>
      <c r="K525" s="11"/>
      <c r="N525" s="16"/>
      <c r="Q525" s="16"/>
      <c r="U525" s="16"/>
      <c r="W525" s="17"/>
      <c r="X525" s="17"/>
    </row>
    <row r="526" spans="9:24">
      <c r="I526" s="10"/>
      <c r="J526" s="10"/>
      <c r="K526" s="11"/>
      <c r="N526" s="16"/>
      <c r="Q526" s="16"/>
      <c r="U526" s="16"/>
      <c r="W526" s="17"/>
      <c r="X526" s="17"/>
    </row>
    <row r="527" spans="9:24">
      <c r="I527" s="10"/>
      <c r="J527" s="10"/>
      <c r="K527" s="11"/>
      <c r="N527" s="16"/>
      <c r="Q527" s="16"/>
      <c r="U527" s="16"/>
      <c r="W527" s="17"/>
      <c r="X527" s="17"/>
    </row>
    <row r="528" spans="9:24">
      <c r="I528" s="10"/>
      <c r="J528" s="10"/>
      <c r="K528" s="11"/>
      <c r="N528" s="16"/>
      <c r="Q528" s="16"/>
      <c r="U528" s="16"/>
      <c r="W528" s="17"/>
      <c r="X528" s="17"/>
    </row>
    <row r="529" spans="9:24">
      <c r="I529" s="10"/>
      <c r="J529" s="10"/>
      <c r="K529" s="11"/>
      <c r="N529" s="16"/>
      <c r="Q529" s="16"/>
      <c r="U529" s="16"/>
      <c r="W529" s="17"/>
      <c r="X529" s="17"/>
    </row>
    <row r="530" spans="9:24">
      <c r="I530" s="10"/>
      <c r="J530" s="10"/>
      <c r="K530" s="11"/>
      <c r="N530" s="16"/>
      <c r="Q530" s="16"/>
      <c r="U530" s="16"/>
      <c r="W530" s="17"/>
      <c r="X530" s="17"/>
    </row>
    <row r="531" spans="9:24">
      <c r="I531" s="10"/>
      <c r="J531" s="10"/>
      <c r="K531" s="11"/>
      <c r="N531" s="16"/>
      <c r="Q531" s="16"/>
      <c r="U531" s="16"/>
      <c r="W531" s="17"/>
      <c r="X531" s="17"/>
    </row>
    <row r="532" spans="9:24">
      <c r="I532" s="10"/>
      <c r="J532" s="10"/>
      <c r="K532" s="11"/>
      <c r="N532" s="16"/>
      <c r="Q532" s="16"/>
      <c r="U532" s="16"/>
      <c r="W532" s="17"/>
      <c r="X532" s="17"/>
    </row>
    <row r="533" spans="9:24">
      <c r="I533" s="10"/>
      <c r="J533" s="10"/>
      <c r="K533" s="11"/>
      <c r="N533" s="16"/>
      <c r="Q533" s="16"/>
      <c r="U533" s="16"/>
      <c r="W533" s="17"/>
      <c r="X533" s="17"/>
    </row>
    <row r="534" spans="9:24">
      <c r="I534" s="10"/>
      <c r="J534" s="10"/>
      <c r="K534" s="11"/>
      <c r="N534" s="16"/>
      <c r="Q534" s="16"/>
      <c r="U534" s="16"/>
      <c r="W534" s="17"/>
      <c r="X534" s="17"/>
    </row>
    <row r="535" spans="9:24">
      <c r="I535" s="10"/>
      <c r="J535" s="10"/>
      <c r="K535" s="11"/>
      <c r="N535" s="16"/>
      <c r="Q535" s="16"/>
      <c r="U535" s="16"/>
      <c r="W535" s="17"/>
      <c r="X535" s="17"/>
    </row>
    <row r="536" spans="9:24">
      <c r="I536" s="10"/>
      <c r="J536" s="10"/>
      <c r="K536" s="11"/>
      <c r="N536" s="16"/>
      <c r="Q536" s="16"/>
      <c r="U536" s="16"/>
      <c r="W536" s="17"/>
      <c r="X536" s="17"/>
    </row>
    <row r="537" spans="9:24">
      <c r="I537" s="10"/>
      <c r="J537" s="10"/>
      <c r="K537" s="11"/>
      <c r="N537" s="16"/>
      <c r="Q537" s="16"/>
      <c r="U537" s="16"/>
      <c r="W537" s="17"/>
      <c r="X537" s="17"/>
    </row>
    <row r="538" spans="9:24">
      <c r="I538" s="10"/>
      <c r="J538" s="10"/>
      <c r="K538" s="11"/>
      <c r="N538" s="16"/>
      <c r="Q538" s="16"/>
      <c r="U538" s="16"/>
      <c r="W538" s="17"/>
      <c r="X538" s="17"/>
    </row>
    <row r="539" spans="9:24">
      <c r="I539" s="10"/>
      <c r="J539" s="10"/>
      <c r="K539" s="11"/>
      <c r="N539" s="16"/>
      <c r="Q539" s="16"/>
      <c r="U539" s="16"/>
      <c r="W539" s="17"/>
      <c r="X539" s="17"/>
    </row>
    <row r="540" spans="9:24">
      <c r="I540" s="10"/>
      <c r="J540" s="10"/>
      <c r="K540" s="11"/>
      <c r="N540" s="16"/>
      <c r="Q540" s="16"/>
      <c r="U540" s="16"/>
      <c r="W540" s="17"/>
      <c r="X540" s="17"/>
    </row>
    <row r="541" spans="9:24">
      <c r="I541" s="10"/>
      <c r="J541" s="10"/>
      <c r="K541" s="11"/>
      <c r="N541" s="16"/>
      <c r="Q541" s="16"/>
      <c r="U541" s="16"/>
      <c r="W541" s="17"/>
      <c r="X541" s="17"/>
    </row>
    <row r="542" spans="9:24">
      <c r="I542" s="10"/>
      <c r="J542" s="10"/>
      <c r="K542" s="11"/>
      <c r="N542" s="16"/>
      <c r="Q542" s="16"/>
      <c r="U542" s="16"/>
      <c r="W542" s="17"/>
      <c r="X542" s="17"/>
    </row>
    <row r="543" spans="9:24">
      <c r="I543" s="10"/>
      <c r="J543" s="10"/>
      <c r="K543" s="11"/>
      <c r="N543" s="16"/>
      <c r="Q543" s="16"/>
      <c r="U543" s="16"/>
      <c r="W543" s="17"/>
      <c r="X543" s="17"/>
    </row>
    <row r="544" spans="9:24">
      <c r="I544" s="10"/>
      <c r="J544" s="10"/>
      <c r="K544" s="11"/>
      <c r="N544" s="16"/>
      <c r="Q544" s="16"/>
      <c r="U544" s="16"/>
      <c r="W544" s="17"/>
      <c r="X544" s="17"/>
    </row>
    <row r="545" spans="9:24">
      <c r="I545" s="10"/>
      <c r="J545" s="10"/>
      <c r="K545" s="11"/>
      <c r="N545" s="16"/>
      <c r="Q545" s="16"/>
      <c r="U545" s="16"/>
      <c r="W545" s="17"/>
      <c r="X545" s="17"/>
    </row>
    <row r="546" spans="9:24">
      <c r="I546" s="10"/>
      <c r="J546" s="10"/>
      <c r="K546" s="11"/>
      <c r="N546" s="16"/>
      <c r="Q546" s="16"/>
      <c r="U546" s="16"/>
      <c r="W546" s="17"/>
      <c r="X546" s="17"/>
    </row>
    <row r="547" spans="9:24">
      <c r="I547" s="10"/>
      <c r="J547" s="10"/>
      <c r="K547" s="11"/>
      <c r="N547" s="16"/>
      <c r="Q547" s="16"/>
      <c r="U547" s="16"/>
      <c r="W547" s="17"/>
      <c r="X547" s="17"/>
    </row>
    <row r="548" spans="9:24">
      <c r="I548" s="10"/>
      <c r="J548" s="10"/>
      <c r="K548" s="11"/>
      <c r="N548" s="16"/>
      <c r="Q548" s="16"/>
      <c r="U548" s="16"/>
      <c r="W548" s="17"/>
      <c r="X548" s="17"/>
    </row>
    <row r="549" spans="9:24">
      <c r="I549" s="10"/>
      <c r="J549" s="10"/>
      <c r="K549" s="11"/>
      <c r="N549" s="16"/>
      <c r="Q549" s="16"/>
      <c r="U549" s="16"/>
      <c r="W549" s="17"/>
      <c r="X549" s="17"/>
    </row>
    <row r="550" spans="9:24">
      <c r="I550" s="10"/>
      <c r="J550" s="10"/>
      <c r="K550" s="11"/>
      <c r="N550" s="16"/>
      <c r="Q550" s="16"/>
      <c r="U550" s="16"/>
      <c r="W550" s="17"/>
      <c r="X550" s="17"/>
    </row>
    <row r="551" spans="9:24">
      <c r="I551" s="10"/>
      <c r="J551" s="10"/>
      <c r="K551" s="11"/>
      <c r="N551" s="16"/>
      <c r="Q551" s="16"/>
      <c r="U551" s="16"/>
      <c r="W551" s="17"/>
      <c r="X551" s="17"/>
    </row>
    <row r="552" spans="9:24">
      <c r="I552" s="10"/>
      <c r="J552" s="10"/>
      <c r="K552" s="11"/>
      <c r="N552" s="16"/>
      <c r="Q552" s="16"/>
      <c r="U552" s="16"/>
      <c r="W552" s="17"/>
      <c r="X552" s="17"/>
    </row>
    <row r="553" spans="9:24">
      <c r="I553" s="10"/>
      <c r="J553" s="10"/>
      <c r="K553" s="11"/>
      <c r="N553" s="16"/>
      <c r="Q553" s="16"/>
      <c r="U553" s="16"/>
      <c r="W553" s="17"/>
      <c r="X553" s="17"/>
    </row>
    <row r="554" spans="9:24">
      <c r="I554" s="10"/>
      <c r="J554" s="10"/>
      <c r="K554" s="11"/>
      <c r="N554" s="16"/>
      <c r="Q554" s="16"/>
      <c r="U554" s="16"/>
      <c r="W554" s="17"/>
      <c r="X554" s="17"/>
    </row>
    <row r="555" spans="9:24">
      <c r="I555" s="10"/>
      <c r="J555" s="10"/>
      <c r="K555" s="11"/>
      <c r="N555" s="16"/>
      <c r="Q555" s="16"/>
      <c r="U555" s="16"/>
      <c r="W555" s="17"/>
      <c r="X555" s="17"/>
    </row>
    <row r="556" spans="9:24">
      <c r="I556" s="10"/>
      <c r="J556" s="10"/>
      <c r="K556" s="11"/>
      <c r="N556" s="16"/>
      <c r="Q556" s="16"/>
      <c r="U556" s="16"/>
      <c r="W556" s="17"/>
      <c r="X556" s="17"/>
    </row>
    <row r="557" spans="9:24">
      <c r="I557" s="10"/>
      <c r="J557" s="10"/>
      <c r="K557" s="11"/>
      <c r="N557" s="16"/>
      <c r="Q557" s="16"/>
      <c r="U557" s="16"/>
      <c r="W557" s="17"/>
      <c r="X557" s="17"/>
    </row>
    <row r="558" spans="9:24">
      <c r="I558" s="10"/>
      <c r="J558" s="10"/>
      <c r="K558" s="11"/>
      <c r="N558" s="16"/>
      <c r="Q558" s="16"/>
      <c r="U558" s="16"/>
      <c r="W558" s="17"/>
      <c r="X558" s="17"/>
    </row>
    <row r="559" spans="9:24">
      <c r="I559" s="10"/>
      <c r="J559" s="10"/>
      <c r="K559" s="11"/>
      <c r="N559" s="16"/>
      <c r="Q559" s="16"/>
      <c r="U559" s="16"/>
      <c r="W559" s="17"/>
      <c r="X559" s="17"/>
    </row>
    <row r="560" spans="9:24">
      <c r="I560" s="10"/>
      <c r="J560" s="10"/>
      <c r="K560" s="11"/>
      <c r="N560" s="16"/>
      <c r="Q560" s="16"/>
      <c r="U560" s="16"/>
      <c r="W560" s="17"/>
      <c r="X560" s="17"/>
    </row>
    <row r="561" spans="9:24">
      <c r="I561" s="10"/>
      <c r="J561" s="10"/>
      <c r="K561" s="11"/>
      <c r="N561" s="16"/>
      <c r="Q561" s="16"/>
      <c r="U561" s="16"/>
      <c r="W561" s="17"/>
      <c r="X561" s="17"/>
    </row>
    <row r="562" spans="9:24">
      <c r="I562" s="10"/>
      <c r="J562" s="10"/>
      <c r="K562" s="11"/>
      <c r="N562" s="16"/>
      <c r="Q562" s="16"/>
      <c r="U562" s="16"/>
      <c r="W562" s="17"/>
      <c r="X562" s="17"/>
    </row>
    <row r="563" spans="9:24">
      <c r="I563" s="10"/>
      <c r="J563" s="10"/>
      <c r="K563" s="11"/>
      <c r="N563" s="16"/>
      <c r="Q563" s="16"/>
      <c r="U563" s="16"/>
      <c r="W563" s="17"/>
      <c r="X563" s="17"/>
    </row>
    <row r="564" spans="9:24">
      <c r="I564" s="10"/>
      <c r="J564" s="10"/>
      <c r="K564" s="11"/>
      <c r="N564" s="16"/>
      <c r="Q564" s="16"/>
      <c r="U564" s="16"/>
      <c r="W564" s="17"/>
      <c r="X564" s="17"/>
    </row>
    <row r="565" spans="9:24">
      <c r="I565" s="10"/>
      <c r="J565" s="10"/>
      <c r="K565" s="11"/>
      <c r="N565" s="16"/>
      <c r="Q565" s="16"/>
      <c r="U565" s="16"/>
      <c r="W565" s="17"/>
      <c r="X565" s="17"/>
    </row>
    <row r="566" spans="9:24">
      <c r="I566" s="10"/>
      <c r="J566" s="10"/>
      <c r="K566" s="11"/>
      <c r="N566" s="16"/>
      <c r="Q566" s="16"/>
      <c r="U566" s="16"/>
      <c r="W566" s="17"/>
      <c r="X566" s="17"/>
    </row>
    <row r="567" spans="9:24">
      <c r="I567" s="10"/>
      <c r="J567" s="10"/>
      <c r="K567" s="11"/>
      <c r="N567" s="16"/>
      <c r="Q567" s="16"/>
      <c r="U567" s="16"/>
      <c r="W567" s="17"/>
      <c r="X567" s="17"/>
    </row>
    <row r="568" spans="9:24">
      <c r="I568" s="10"/>
      <c r="J568" s="10"/>
      <c r="K568" s="11"/>
      <c r="N568" s="16"/>
      <c r="Q568" s="16"/>
      <c r="U568" s="16"/>
      <c r="W568" s="17"/>
      <c r="X568" s="17"/>
    </row>
    <row r="569" spans="9:24">
      <c r="I569" s="10"/>
      <c r="J569" s="10"/>
      <c r="K569" s="11"/>
      <c r="N569" s="16"/>
      <c r="Q569" s="16"/>
      <c r="U569" s="16"/>
      <c r="W569" s="17"/>
      <c r="X569" s="17"/>
    </row>
    <row r="570" spans="9:24">
      <c r="I570" s="10"/>
      <c r="J570" s="10"/>
      <c r="K570" s="11"/>
      <c r="N570" s="16"/>
      <c r="Q570" s="16"/>
      <c r="U570" s="16"/>
      <c r="W570" s="17"/>
      <c r="X570" s="17"/>
    </row>
    <row r="571" spans="9:24">
      <c r="I571" s="10"/>
      <c r="J571" s="10"/>
      <c r="K571" s="11"/>
      <c r="N571" s="16"/>
      <c r="Q571" s="16"/>
      <c r="U571" s="16"/>
      <c r="W571" s="17"/>
      <c r="X571" s="17"/>
    </row>
    <row r="572" spans="9:24">
      <c r="I572" s="10"/>
      <c r="J572" s="10"/>
      <c r="K572" s="11"/>
      <c r="N572" s="16"/>
      <c r="Q572" s="16"/>
      <c r="U572" s="16"/>
      <c r="W572" s="17"/>
      <c r="X572" s="17"/>
    </row>
    <row r="573" spans="9:24">
      <c r="I573" s="10"/>
      <c r="J573" s="10"/>
      <c r="K573" s="11"/>
      <c r="N573" s="16"/>
      <c r="Q573" s="16"/>
      <c r="U573" s="16"/>
      <c r="W573" s="17"/>
      <c r="X573" s="17"/>
    </row>
    <row r="574" spans="9:24">
      <c r="I574" s="10"/>
      <c r="J574" s="10"/>
      <c r="K574" s="11"/>
      <c r="N574" s="16"/>
      <c r="Q574" s="16"/>
      <c r="U574" s="16"/>
      <c r="W574" s="17"/>
      <c r="X574" s="17"/>
    </row>
    <row r="575" spans="9:24">
      <c r="I575" s="10"/>
      <c r="J575" s="10"/>
      <c r="K575" s="11"/>
      <c r="N575" s="16"/>
      <c r="Q575" s="16"/>
      <c r="U575" s="16"/>
      <c r="W575" s="17"/>
      <c r="X575" s="17"/>
    </row>
    <row r="576" spans="9:24">
      <c r="I576" s="10"/>
      <c r="J576" s="10"/>
      <c r="K576" s="11"/>
      <c r="N576" s="16"/>
      <c r="Q576" s="16"/>
      <c r="U576" s="16"/>
      <c r="W576" s="17"/>
      <c r="X576" s="17"/>
    </row>
    <row r="577" spans="9:24">
      <c r="I577" s="10"/>
      <c r="J577" s="10"/>
      <c r="K577" s="11"/>
      <c r="N577" s="16"/>
      <c r="Q577" s="16"/>
      <c r="U577" s="16"/>
      <c r="W577" s="17"/>
      <c r="X577" s="17"/>
    </row>
    <row r="578" spans="9:24">
      <c r="I578" s="10"/>
      <c r="J578" s="10"/>
      <c r="K578" s="11"/>
      <c r="N578" s="16"/>
      <c r="Q578" s="16"/>
      <c r="U578" s="16"/>
      <c r="W578" s="17"/>
      <c r="X578" s="17"/>
    </row>
    <row r="579" spans="9:24">
      <c r="I579" s="10"/>
      <c r="J579" s="10"/>
      <c r="K579" s="11"/>
      <c r="N579" s="16"/>
      <c r="Q579" s="16"/>
      <c r="U579" s="16"/>
      <c r="W579" s="17"/>
      <c r="X579" s="17"/>
    </row>
    <row r="580" spans="9:24">
      <c r="I580" s="10"/>
      <c r="J580" s="10"/>
      <c r="K580" s="11"/>
      <c r="N580" s="16"/>
      <c r="Q580" s="16"/>
      <c r="U580" s="16"/>
      <c r="W580" s="17"/>
      <c r="X580" s="17"/>
    </row>
    <row r="581" spans="9:24">
      <c r="I581" s="10"/>
      <c r="J581" s="10"/>
      <c r="K581" s="11"/>
      <c r="N581" s="16"/>
      <c r="Q581" s="16"/>
      <c r="U581" s="16"/>
      <c r="W581" s="17"/>
      <c r="X581" s="17"/>
    </row>
    <row r="582" spans="9:24">
      <c r="I582" s="10"/>
      <c r="J582" s="10"/>
      <c r="K582" s="11"/>
      <c r="N582" s="16"/>
      <c r="Q582" s="16"/>
      <c r="U582" s="16"/>
      <c r="W582" s="17"/>
      <c r="X582" s="17"/>
    </row>
    <row r="583" spans="9:24">
      <c r="I583" s="10"/>
      <c r="J583" s="10"/>
      <c r="K583" s="11"/>
      <c r="N583" s="16"/>
      <c r="Q583" s="16"/>
      <c r="U583" s="16"/>
      <c r="W583" s="17"/>
      <c r="X583" s="17"/>
    </row>
    <row r="584" spans="9:24">
      <c r="I584" s="10"/>
      <c r="J584" s="10"/>
      <c r="K584" s="11"/>
      <c r="N584" s="16"/>
      <c r="Q584" s="16"/>
      <c r="U584" s="16"/>
      <c r="W584" s="17"/>
      <c r="X584" s="17"/>
    </row>
    <row r="585" spans="9:24">
      <c r="I585" s="10"/>
      <c r="J585" s="10"/>
      <c r="K585" s="11"/>
      <c r="N585" s="16"/>
      <c r="Q585" s="16"/>
      <c r="U585" s="16"/>
      <c r="W585" s="17"/>
      <c r="X585" s="17"/>
    </row>
    <row r="586" spans="9:24">
      <c r="I586" s="10"/>
      <c r="J586" s="10"/>
      <c r="K586" s="11"/>
      <c r="N586" s="16"/>
      <c r="Q586" s="16"/>
      <c r="U586" s="16"/>
      <c r="W586" s="17"/>
      <c r="X586" s="17"/>
    </row>
    <row r="587" spans="9:24">
      <c r="I587" s="10"/>
      <c r="J587" s="10"/>
      <c r="K587" s="11"/>
      <c r="N587" s="16"/>
      <c r="Q587" s="16"/>
      <c r="U587" s="16"/>
      <c r="W587" s="17"/>
      <c r="X587" s="17"/>
    </row>
    <row r="588" spans="9:24">
      <c r="I588" s="10"/>
      <c r="J588" s="10"/>
      <c r="K588" s="11"/>
      <c r="N588" s="16"/>
      <c r="Q588" s="16"/>
      <c r="U588" s="16"/>
      <c r="W588" s="17"/>
      <c r="X588" s="17"/>
    </row>
    <row r="589" spans="9:24">
      <c r="I589" s="10"/>
      <c r="J589" s="10"/>
      <c r="K589" s="11"/>
      <c r="N589" s="16"/>
      <c r="Q589" s="16"/>
      <c r="U589" s="16"/>
      <c r="W589" s="17"/>
      <c r="X589" s="17"/>
    </row>
    <row r="590" spans="9:24">
      <c r="I590" s="10"/>
      <c r="J590" s="10"/>
      <c r="K590" s="11"/>
      <c r="N590" s="16"/>
      <c r="Q590" s="16"/>
      <c r="U590" s="16"/>
      <c r="W590" s="17"/>
      <c r="X590" s="17"/>
    </row>
    <row r="591" spans="9:24">
      <c r="I591" s="10"/>
      <c r="J591" s="10"/>
      <c r="K591" s="11"/>
      <c r="N591" s="16"/>
      <c r="Q591" s="16"/>
      <c r="U591" s="16"/>
      <c r="W591" s="17"/>
      <c r="X591" s="17"/>
    </row>
    <row r="592" spans="9:24">
      <c r="I592" s="10"/>
      <c r="J592" s="10"/>
      <c r="K592" s="11"/>
      <c r="N592" s="16"/>
      <c r="Q592" s="16"/>
      <c r="U592" s="16"/>
      <c r="W592" s="17"/>
      <c r="X592" s="17"/>
    </row>
    <row r="593" spans="9:24">
      <c r="I593" s="10"/>
      <c r="J593" s="10"/>
      <c r="K593" s="11"/>
      <c r="N593" s="16"/>
      <c r="Q593" s="16"/>
      <c r="U593" s="16"/>
      <c r="W593" s="17"/>
      <c r="X593" s="17"/>
    </row>
    <row r="594" spans="9:24">
      <c r="I594" s="10"/>
      <c r="J594" s="10"/>
      <c r="K594" s="11"/>
      <c r="N594" s="16"/>
      <c r="Q594" s="16"/>
      <c r="U594" s="16"/>
      <c r="W594" s="17"/>
      <c r="X594" s="17"/>
    </row>
    <row r="595" spans="9:24">
      <c r="I595" s="10"/>
      <c r="J595" s="10"/>
      <c r="K595" s="11"/>
      <c r="N595" s="16"/>
      <c r="Q595" s="16"/>
      <c r="U595" s="16"/>
      <c r="W595" s="17"/>
      <c r="X595" s="17"/>
    </row>
    <row r="596" spans="9:24">
      <c r="I596" s="10"/>
      <c r="J596" s="10"/>
      <c r="K596" s="11"/>
      <c r="N596" s="16"/>
      <c r="Q596" s="16"/>
      <c r="U596" s="16"/>
      <c r="W596" s="17"/>
      <c r="X596" s="17"/>
    </row>
    <row r="597" spans="9:24">
      <c r="I597" s="10"/>
      <c r="J597" s="10"/>
      <c r="K597" s="11"/>
      <c r="N597" s="16"/>
      <c r="Q597" s="16"/>
      <c r="U597" s="16"/>
      <c r="W597" s="17"/>
      <c r="X597" s="17"/>
    </row>
    <row r="598" spans="9:24">
      <c r="I598" s="10"/>
      <c r="J598" s="10"/>
      <c r="K598" s="11"/>
      <c r="N598" s="16"/>
      <c r="Q598" s="16"/>
      <c r="U598" s="16"/>
      <c r="W598" s="17"/>
      <c r="X598" s="17"/>
    </row>
    <row r="599" spans="9:24">
      <c r="I599" s="10"/>
      <c r="J599" s="10"/>
      <c r="K599" s="11"/>
      <c r="N599" s="16"/>
      <c r="Q599" s="16"/>
      <c r="U599" s="16"/>
      <c r="W599" s="17"/>
      <c r="X599" s="17"/>
    </row>
    <row r="600" spans="9:24">
      <c r="I600" s="10"/>
      <c r="J600" s="10"/>
      <c r="K600" s="11"/>
      <c r="N600" s="16"/>
      <c r="Q600" s="16"/>
      <c r="U600" s="16"/>
      <c r="W600" s="17"/>
      <c r="X600" s="17"/>
    </row>
    <row r="601" spans="9:24">
      <c r="I601" s="10"/>
      <c r="J601" s="10"/>
      <c r="K601" s="11"/>
      <c r="N601" s="16"/>
      <c r="Q601" s="16"/>
      <c r="U601" s="16"/>
      <c r="W601" s="17"/>
      <c r="X601" s="17"/>
    </row>
    <row r="602" spans="9:24">
      <c r="I602" s="10"/>
      <c r="J602" s="10"/>
      <c r="K602" s="11"/>
      <c r="N602" s="16"/>
      <c r="Q602" s="16"/>
      <c r="U602" s="16"/>
      <c r="W602" s="17"/>
      <c r="X602" s="17"/>
    </row>
    <row r="603" spans="9:24">
      <c r="I603" s="10"/>
      <c r="J603" s="10"/>
      <c r="K603" s="11"/>
      <c r="N603" s="16"/>
      <c r="Q603" s="16"/>
      <c r="U603" s="16"/>
      <c r="W603" s="17"/>
      <c r="X603" s="17"/>
    </row>
    <row r="604" spans="9:24">
      <c r="I604" s="10"/>
      <c r="J604" s="10"/>
      <c r="K604" s="11"/>
      <c r="N604" s="16"/>
      <c r="Q604" s="16"/>
      <c r="U604" s="16"/>
      <c r="W604" s="17"/>
      <c r="X604" s="17"/>
    </row>
    <row r="605" spans="9:24">
      <c r="I605" s="10"/>
      <c r="J605" s="10"/>
      <c r="K605" s="11"/>
      <c r="N605" s="16"/>
      <c r="Q605" s="16"/>
      <c r="U605" s="16"/>
      <c r="W605" s="17"/>
      <c r="X605" s="17"/>
    </row>
    <row r="606" spans="9:24">
      <c r="I606" s="10"/>
      <c r="J606" s="10"/>
      <c r="K606" s="11"/>
      <c r="N606" s="16"/>
      <c r="Q606" s="16"/>
      <c r="U606" s="16"/>
      <c r="W606" s="17"/>
      <c r="X606" s="17"/>
    </row>
    <row r="607" spans="9:24">
      <c r="I607" s="10"/>
      <c r="J607" s="10"/>
      <c r="K607" s="11"/>
      <c r="N607" s="16"/>
      <c r="Q607" s="16"/>
      <c r="U607" s="16"/>
      <c r="W607" s="17"/>
      <c r="X607" s="17"/>
    </row>
    <row r="608" spans="9:24">
      <c r="I608" s="10"/>
      <c r="J608" s="10"/>
      <c r="K608" s="11"/>
      <c r="N608" s="16"/>
      <c r="Q608" s="16"/>
      <c r="U608" s="16"/>
      <c r="W608" s="17"/>
      <c r="X608" s="17"/>
    </row>
    <row r="609" spans="9:24">
      <c r="I609" s="10"/>
      <c r="J609" s="10"/>
      <c r="K609" s="11"/>
      <c r="N609" s="16"/>
      <c r="Q609" s="16"/>
      <c r="U609" s="16"/>
      <c r="W609" s="17"/>
      <c r="X609" s="17"/>
    </row>
    <row r="610" spans="9:24">
      <c r="I610" s="10"/>
      <c r="J610" s="10"/>
      <c r="K610" s="11"/>
      <c r="N610" s="16"/>
      <c r="Q610" s="16"/>
      <c r="U610" s="16"/>
      <c r="W610" s="17"/>
      <c r="X610" s="17"/>
    </row>
    <row r="611" spans="9:24">
      <c r="I611" s="10"/>
      <c r="J611" s="10"/>
      <c r="K611" s="11"/>
      <c r="N611" s="16"/>
      <c r="Q611" s="16"/>
      <c r="U611" s="16"/>
      <c r="W611" s="17"/>
      <c r="X611" s="17"/>
    </row>
    <row r="612" spans="9:24">
      <c r="I612" s="10"/>
      <c r="J612" s="10"/>
      <c r="K612" s="11"/>
      <c r="N612" s="16"/>
      <c r="Q612" s="16"/>
      <c r="U612" s="16"/>
      <c r="W612" s="17"/>
      <c r="X612" s="17"/>
    </row>
    <row r="613" spans="9:24">
      <c r="I613" s="10"/>
      <c r="J613" s="10"/>
      <c r="K613" s="11"/>
      <c r="N613" s="16"/>
      <c r="Q613" s="16"/>
      <c r="U613" s="16"/>
      <c r="W613" s="17"/>
      <c r="X613" s="17"/>
    </row>
    <row r="614" spans="9:24">
      <c r="I614" s="10"/>
      <c r="J614" s="10"/>
      <c r="K614" s="11"/>
      <c r="N614" s="16"/>
      <c r="Q614" s="16"/>
      <c r="U614" s="16"/>
      <c r="W614" s="17"/>
      <c r="X614" s="17"/>
    </row>
    <row r="615" spans="9:24">
      <c r="I615" s="10"/>
      <c r="J615" s="10"/>
      <c r="K615" s="11"/>
      <c r="N615" s="16"/>
      <c r="Q615" s="16"/>
      <c r="U615" s="16"/>
      <c r="W615" s="17"/>
      <c r="X615" s="17"/>
    </row>
    <row r="616" spans="9:24">
      <c r="I616" s="10"/>
      <c r="J616" s="10"/>
      <c r="K616" s="11"/>
      <c r="N616" s="16"/>
      <c r="Q616" s="16"/>
      <c r="U616" s="16"/>
      <c r="W616" s="17"/>
      <c r="X616" s="17"/>
    </row>
    <row r="617" spans="9:24">
      <c r="I617" s="10"/>
      <c r="J617" s="10"/>
      <c r="K617" s="11"/>
      <c r="N617" s="16"/>
      <c r="Q617" s="16"/>
      <c r="U617" s="16"/>
      <c r="W617" s="17"/>
      <c r="X617" s="17"/>
    </row>
    <row r="618" spans="9:24">
      <c r="I618" s="10"/>
      <c r="J618" s="10"/>
      <c r="K618" s="11"/>
      <c r="N618" s="16"/>
      <c r="Q618" s="16"/>
      <c r="U618" s="16"/>
      <c r="W618" s="17"/>
      <c r="X618" s="17"/>
    </row>
    <row r="619" spans="9:24">
      <c r="I619" s="10"/>
      <c r="J619" s="10"/>
      <c r="K619" s="11"/>
      <c r="N619" s="16"/>
      <c r="Q619" s="16"/>
      <c r="U619" s="16"/>
      <c r="W619" s="17"/>
      <c r="X619" s="17"/>
    </row>
    <row r="620" spans="9:24">
      <c r="I620" s="10"/>
      <c r="J620" s="10"/>
      <c r="K620" s="11"/>
      <c r="N620" s="16"/>
      <c r="Q620" s="16"/>
      <c r="U620" s="16"/>
      <c r="W620" s="17"/>
      <c r="X620" s="17"/>
    </row>
    <row r="621" spans="9:24">
      <c r="I621" s="10"/>
      <c r="J621" s="10"/>
      <c r="K621" s="11"/>
      <c r="N621" s="16"/>
      <c r="Q621" s="16"/>
      <c r="U621" s="16"/>
      <c r="W621" s="17"/>
      <c r="X621" s="17"/>
    </row>
    <row r="622" spans="9:24">
      <c r="I622" s="10"/>
      <c r="J622" s="10"/>
      <c r="K622" s="11"/>
      <c r="N622" s="16"/>
      <c r="Q622" s="16"/>
      <c r="U622" s="16"/>
      <c r="W622" s="17"/>
      <c r="X622" s="17"/>
    </row>
    <row r="623" spans="9:24">
      <c r="I623" s="10"/>
      <c r="J623" s="10"/>
      <c r="K623" s="11"/>
      <c r="N623" s="16"/>
      <c r="Q623" s="16"/>
      <c r="U623" s="16"/>
      <c r="W623" s="17"/>
      <c r="X623" s="17"/>
    </row>
    <row r="624" spans="9:24">
      <c r="I624" s="10"/>
      <c r="J624" s="10"/>
      <c r="K624" s="11"/>
      <c r="N624" s="16"/>
      <c r="Q624" s="16"/>
      <c r="U624" s="16"/>
      <c r="W624" s="17"/>
      <c r="X624" s="17"/>
    </row>
    <row r="625" spans="9:24">
      <c r="I625" s="10"/>
      <c r="J625" s="10"/>
      <c r="K625" s="11"/>
      <c r="N625" s="16"/>
      <c r="Q625" s="16"/>
      <c r="U625" s="16"/>
      <c r="W625" s="17"/>
      <c r="X625" s="17"/>
    </row>
    <row r="626" spans="9:24">
      <c r="I626" s="10"/>
      <c r="J626" s="10"/>
      <c r="K626" s="11"/>
      <c r="N626" s="16"/>
      <c r="Q626" s="16"/>
      <c r="U626" s="16"/>
      <c r="W626" s="17"/>
      <c r="X626" s="17"/>
    </row>
    <row r="627" spans="9:24">
      <c r="I627" s="10"/>
      <c r="J627" s="10"/>
      <c r="K627" s="11"/>
      <c r="N627" s="16"/>
      <c r="Q627" s="16"/>
      <c r="U627" s="16"/>
      <c r="W627" s="17"/>
      <c r="X627" s="17"/>
    </row>
    <row r="628" spans="9:24">
      <c r="I628" s="10"/>
      <c r="J628" s="10"/>
      <c r="K628" s="11"/>
      <c r="N628" s="16"/>
      <c r="Q628" s="16"/>
      <c r="U628" s="16"/>
      <c r="W628" s="17"/>
      <c r="X628" s="17"/>
    </row>
    <row r="629" spans="9:24">
      <c r="I629" s="10"/>
      <c r="J629" s="10"/>
      <c r="K629" s="11"/>
      <c r="N629" s="16"/>
      <c r="Q629" s="16"/>
      <c r="U629" s="16"/>
      <c r="W629" s="17"/>
      <c r="X629" s="17"/>
    </row>
    <row r="630" spans="9:24">
      <c r="I630" s="10"/>
      <c r="J630" s="10"/>
      <c r="K630" s="11"/>
      <c r="N630" s="16"/>
      <c r="Q630" s="16"/>
      <c r="U630" s="16"/>
      <c r="W630" s="17"/>
      <c r="X630" s="17"/>
    </row>
    <row r="631" spans="9:24">
      <c r="I631" s="10"/>
      <c r="J631" s="10"/>
      <c r="K631" s="11"/>
      <c r="N631" s="16"/>
      <c r="Q631" s="16"/>
      <c r="U631" s="16"/>
      <c r="W631" s="17"/>
      <c r="X631" s="17"/>
    </row>
    <row r="632" spans="9:24">
      <c r="I632" s="10"/>
      <c r="J632" s="10"/>
      <c r="K632" s="11"/>
      <c r="N632" s="16"/>
      <c r="Q632" s="16"/>
      <c r="U632" s="16"/>
      <c r="W632" s="17"/>
      <c r="X632" s="17"/>
    </row>
    <row r="633" spans="9:24">
      <c r="I633" s="10"/>
      <c r="J633" s="10"/>
      <c r="K633" s="11"/>
      <c r="N633" s="16"/>
      <c r="Q633" s="16"/>
      <c r="U633" s="16"/>
      <c r="W633" s="17"/>
      <c r="X633" s="17"/>
    </row>
    <row r="634" spans="9:24">
      <c r="I634" s="10"/>
      <c r="J634" s="10"/>
      <c r="K634" s="11"/>
      <c r="N634" s="16"/>
      <c r="Q634" s="16"/>
      <c r="U634" s="16"/>
      <c r="W634" s="17"/>
      <c r="X634" s="17"/>
    </row>
    <row r="635" spans="9:24">
      <c r="I635" s="10"/>
      <c r="J635" s="10"/>
      <c r="K635" s="11"/>
      <c r="N635" s="16"/>
      <c r="Q635" s="16"/>
      <c r="U635" s="16"/>
      <c r="W635" s="17"/>
      <c r="X635" s="17"/>
    </row>
    <row r="636" spans="9:24">
      <c r="I636" s="10"/>
      <c r="J636" s="10"/>
      <c r="K636" s="11"/>
      <c r="N636" s="16"/>
      <c r="Q636" s="16"/>
      <c r="U636" s="16"/>
      <c r="W636" s="17"/>
      <c r="X636" s="17"/>
    </row>
    <row r="637" spans="9:24">
      <c r="I637" s="10"/>
      <c r="J637" s="10"/>
      <c r="K637" s="11"/>
      <c r="N637" s="16"/>
      <c r="Q637" s="16"/>
      <c r="U637" s="16"/>
      <c r="W637" s="17"/>
      <c r="X637" s="17"/>
    </row>
    <row r="638" spans="9:24">
      <c r="I638" s="10"/>
      <c r="J638" s="10"/>
      <c r="K638" s="11"/>
      <c r="N638" s="16"/>
      <c r="Q638" s="16"/>
      <c r="U638" s="16"/>
      <c r="W638" s="17"/>
      <c r="X638" s="17"/>
    </row>
    <row r="639" spans="9:24">
      <c r="I639" s="10"/>
      <c r="J639" s="10"/>
      <c r="K639" s="11"/>
      <c r="N639" s="16"/>
      <c r="Q639" s="16"/>
      <c r="U639" s="16"/>
      <c r="W639" s="17"/>
      <c r="X639" s="17"/>
    </row>
    <row r="640" spans="9:24">
      <c r="I640" s="10"/>
      <c r="J640" s="10"/>
      <c r="K640" s="11"/>
      <c r="N640" s="16"/>
      <c r="Q640" s="16"/>
      <c r="U640" s="16"/>
      <c r="W640" s="17"/>
      <c r="X640" s="17"/>
    </row>
    <row r="641" spans="9:24">
      <c r="I641" s="10"/>
      <c r="J641" s="10"/>
      <c r="K641" s="11"/>
      <c r="N641" s="16"/>
      <c r="Q641" s="16"/>
      <c r="U641" s="16"/>
      <c r="W641" s="17"/>
      <c r="X641" s="17"/>
    </row>
    <row r="642" spans="9:24">
      <c r="I642" s="10"/>
      <c r="J642" s="10"/>
      <c r="K642" s="11"/>
      <c r="N642" s="16"/>
      <c r="Q642" s="16"/>
      <c r="U642" s="16"/>
      <c r="W642" s="17"/>
      <c r="X642" s="17"/>
    </row>
    <row r="643" spans="9:24">
      <c r="I643" s="10"/>
      <c r="J643" s="10"/>
      <c r="K643" s="11"/>
      <c r="N643" s="16"/>
      <c r="Q643" s="16"/>
      <c r="U643" s="16"/>
      <c r="W643" s="17"/>
      <c r="X643" s="17"/>
    </row>
    <row r="644" spans="9:24">
      <c r="I644" s="10"/>
      <c r="J644" s="10"/>
      <c r="K644" s="11"/>
      <c r="N644" s="16"/>
      <c r="Q644" s="16"/>
      <c r="U644" s="16"/>
      <c r="W644" s="17"/>
      <c r="X644" s="17"/>
    </row>
    <row r="645" spans="9:24">
      <c r="I645" s="10"/>
      <c r="J645" s="10"/>
      <c r="K645" s="11"/>
      <c r="N645" s="16"/>
      <c r="Q645" s="16"/>
      <c r="U645" s="16"/>
      <c r="W645" s="17"/>
      <c r="X645" s="17"/>
    </row>
    <row r="646" spans="9:24">
      <c r="I646" s="10"/>
      <c r="J646" s="10"/>
      <c r="K646" s="11"/>
      <c r="N646" s="16"/>
      <c r="Q646" s="16"/>
      <c r="U646" s="16"/>
      <c r="W646" s="17"/>
      <c r="X646" s="17"/>
    </row>
    <row r="647" spans="9:24">
      <c r="I647" s="10"/>
      <c r="J647" s="10"/>
      <c r="K647" s="11"/>
      <c r="N647" s="16"/>
      <c r="Q647" s="16"/>
      <c r="U647" s="16"/>
      <c r="W647" s="17"/>
      <c r="X647" s="17"/>
    </row>
    <row r="648" spans="9:24">
      <c r="I648" s="10"/>
      <c r="J648" s="10"/>
      <c r="K648" s="11"/>
      <c r="N648" s="16"/>
      <c r="Q648" s="16"/>
      <c r="U648" s="16"/>
      <c r="W648" s="17"/>
      <c r="X648" s="17"/>
    </row>
    <row r="649" spans="9:24">
      <c r="I649" s="10"/>
      <c r="J649" s="10"/>
      <c r="K649" s="11"/>
      <c r="N649" s="16"/>
      <c r="Q649" s="16"/>
      <c r="U649" s="16"/>
      <c r="W649" s="17"/>
      <c r="X649" s="17"/>
    </row>
    <row r="650" spans="9:24">
      <c r="I650" s="10"/>
      <c r="J650" s="10"/>
      <c r="K650" s="11"/>
      <c r="N650" s="16"/>
      <c r="Q650" s="16"/>
      <c r="U650" s="16"/>
      <c r="W650" s="17"/>
      <c r="X650" s="17"/>
    </row>
    <row r="651" spans="9:24">
      <c r="I651" s="10"/>
      <c r="J651" s="10"/>
      <c r="K651" s="11"/>
      <c r="N651" s="16"/>
      <c r="Q651" s="16"/>
      <c r="U651" s="16"/>
      <c r="W651" s="17"/>
      <c r="X651" s="17"/>
    </row>
    <row r="652" spans="9:24">
      <c r="I652" s="10"/>
      <c r="J652" s="10"/>
      <c r="K652" s="11"/>
      <c r="N652" s="16"/>
      <c r="Q652" s="16"/>
      <c r="U652" s="16"/>
      <c r="W652" s="17"/>
      <c r="X652" s="17"/>
    </row>
    <row r="653" spans="9:24">
      <c r="I653" s="10"/>
      <c r="J653" s="10"/>
      <c r="K653" s="11"/>
      <c r="N653" s="16"/>
      <c r="Q653" s="16"/>
      <c r="U653" s="16"/>
      <c r="W653" s="17"/>
      <c r="X653" s="17"/>
    </row>
    <row r="654" spans="9:24">
      <c r="I654" s="10"/>
      <c r="J654" s="10"/>
      <c r="K654" s="11"/>
      <c r="N654" s="16"/>
      <c r="Q654" s="16"/>
      <c r="U654" s="16"/>
      <c r="W654" s="17"/>
      <c r="X654" s="17"/>
    </row>
    <row r="655" spans="9:24">
      <c r="I655" s="10"/>
      <c r="J655" s="10"/>
      <c r="K655" s="11"/>
      <c r="N655" s="16"/>
      <c r="Q655" s="16"/>
      <c r="U655" s="16"/>
      <c r="W655" s="17"/>
      <c r="X655" s="17"/>
    </row>
    <row r="656" spans="9:24">
      <c r="I656" s="10"/>
      <c r="J656" s="10"/>
      <c r="K656" s="11"/>
      <c r="N656" s="16"/>
      <c r="Q656" s="16"/>
      <c r="U656" s="16"/>
      <c r="W656" s="17"/>
      <c r="X656" s="17"/>
    </row>
    <row r="657" spans="9:24">
      <c r="I657" s="10"/>
      <c r="J657" s="10"/>
      <c r="K657" s="11"/>
      <c r="N657" s="16"/>
      <c r="Q657" s="16"/>
      <c r="U657" s="16"/>
      <c r="W657" s="17"/>
      <c r="X657" s="17"/>
    </row>
    <row r="658" spans="9:24">
      <c r="I658" s="10"/>
      <c r="J658" s="10"/>
      <c r="K658" s="11"/>
      <c r="N658" s="16"/>
      <c r="Q658" s="16"/>
      <c r="U658" s="16"/>
      <c r="W658" s="17"/>
      <c r="X658" s="17"/>
    </row>
    <row r="659" spans="9:24">
      <c r="I659" s="10"/>
      <c r="J659" s="10"/>
      <c r="K659" s="11"/>
      <c r="N659" s="16"/>
      <c r="Q659" s="16"/>
      <c r="U659" s="16"/>
      <c r="W659" s="17"/>
      <c r="X659" s="17"/>
    </row>
    <row r="660" spans="9:24">
      <c r="I660" s="10"/>
      <c r="J660" s="10"/>
      <c r="K660" s="11"/>
      <c r="N660" s="16"/>
      <c r="Q660" s="16"/>
      <c r="U660" s="16"/>
      <c r="W660" s="17"/>
      <c r="X660" s="17"/>
    </row>
    <row r="661" spans="9:24">
      <c r="I661" s="10"/>
      <c r="J661" s="10"/>
      <c r="K661" s="11"/>
      <c r="N661" s="16"/>
      <c r="Q661" s="16"/>
      <c r="U661" s="16"/>
      <c r="W661" s="17"/>
      <c r="X661" s="17"/>
    </row>
    <row r="662" spans="9:24">
      <c r="I662" s="10"/>
      <c r="J662" s="10"/>
      <c r="K662" s="11"/>
      <c r="N662" s="16"/>
      <c r="Q662" s="16"/>
      <c r="U662" s="16"/>
      <c r="W662" s="17"/>
      <c r="X662" s="17"/>
    </row>
    <row r="663" spans="9:24">
      <c r="I663" s="10"/>
      <c r="J663" s="10"/>
      <c r="K663" s="11"/>
      <c r="N663" s="16"/>
      <c r="Q663" s="16"/>
      <c r="U663" s="16"/>
      <c r="W663" s="17"/>
      <c r="X663" s="17"/>
    </row>
    <row r="664" spans="9:24">
      <c r="I664" s="10"/>
      <c r="J664" s="10"/>
      <c r="K664" s="11"/>
      <c r="N664" s="16"/>
      <c r="Q664" s="16"/>
      <c r="U664" s="16"/>
      <c r="W664" s="17"/>
      <c r="X664" s="17"/>
    </row>
    <row r="665" spans="9:24">
      <c r="I665" s="10"/>
      <c r="J665" s="10"/>
      <c r="K665" s="11"/>
      <c r="N665" s="16"/>
      <c r="Q665" s="16"/>
      <c r="U665" s="16"/>
      <c r="W665" s="17"/>
      <c r="X665" s="17"/>
    </row>
    <row r="666" spans="9:24">
      <c r="I666" s="10"/>
      <c r="J666" s="10"/>
      <c r="K666" s="11"/>
      <c r="N666" s="16"/>
      <c r="Q666" s="16"/>
      <c r="U666" s="16"/>
      <c r="W666" s="17"/>
      <c r="X666" s="17"/>
    </row>
    <row r="667" spans="9:24">
      <c r="I667" s="10"/>
      <c r="J667" s="10"/>
      <c r="K667" s="11"/>
      <c r="N667" s="16"/>
      <c r="Q667" s="16"/>
      <c r="U667" s="16"/>
      <c r="W667" s="17"/>
      <c r="X667" s="17"/>
    </row>
    <row r="668" spans="9:24">
      <c r="I668" s="10"/>
      <c r="J668" s="10"/>
      <c r="K668" s="11"/>
      <c r="N668" s="16"/>
      <c r="Q668" s="16"/>
      <c r="U668" s="16"/>
      <c r="W668" s="17"/>
      <c r="X668" s="17"/>
    </row>
    <row r="669" spans="9:24">
      <c r="I669" s="10"/>
      <c r="J669" s="10"/>
      <c r="K669" s="11"/>
      <c r="N669" s="16"/>
      <c r="Q669" s="16"/>
      <c r="U669" s="16"/>
      <c r="W669" s="17"/>
      <c r="X669" s="17"/>
    </row>
    <row r="670" spans="9:24">
      <c r="I670" s="10"/>
      <c r="J670" s="10"/>
      <c r="K670" s="11"/>
      <c r="N670" s="16"/>
      <c r="Q670" s="16"/>
      <c r="U670" s="16"/>
      <c r="W670" s="17"/>
      <c r="X670" s="17"/>
    </row>
    <row r="671" spans="9:24">
      <c r="I671" s="10"/>
      <c r="J671" s="10"/>
      <c r="K671" s="11"/>
      <c r="N671" s="16"/>
      <c r="Q671" s="16"/>
      <c r="U671" s="16"/>
      <c r="W671" s="17"/>
      <c r="X671" s="17"/>
    </row>
    <row r="672" spans="9:24">
      <c r="I672" s="10"/>
      <c r="J672" s="10"/>
      <c r="K672" s="11"/>
      <c r="N672" s="16"/>
      <c r="Q672" s="16"/>
      <c r="U672" s="16"/>
      <c r="W672" s="17"/>
      <c r="X672" s="17"/>
    </row>
    <row r="673" spans="9:24">
      <c r="I673" s="10"/>
      <c r="J673" s="10"/>
      <c r="K673" s="11"/>
      <c r="N673" s="16"/>
      <c r="Q673" s="16"/>
      <c r="U673" s="16"/>
      <c r="W673" s="17"/>
      <c r="X673" s="17"/>
    </row>
    <row r="674" spans="9:24">
      <c r="I674" s="10"/>
      <c r="J674" s="10"/>
      <c r="K674" s="11"/>
      <c r="N674" s="16"/>
      <c r="Q674" s="16"/>
      <c r="U674" s="16"/>
      <c r="W674" s="17"/>
      <c r="X674" s="17"/>
    </row>
    <row r="675" spans="9:24">
      <c r="I675" s="10"/>
      <c r="J675" s="10"/>
      <c r="K675" s="11"/>
      <c r="N675" s="16"/>
      <c r="Q675" s="16"/>
      <c r="U675" s="16"/>
      <c r="W675" s="17"/>
      <c r="X675" s="17"/>
    </row>
    <row r="676" spans="9:24">
      <c r="I676" s="10"/>
      <c r="J676" s="10"/>
      <c r="K676" s="11"/>
      <c r="N676" s="16"/>
      <c r="Q676" s="16"/>
      <c r="U676" s="16"/>
      <c r="W676" s="17"/>
      <c r="X676" s="17"/>
    </row>
    <row r="677" spans="9:24">
      <c r="I677" s="10"/>
      <c r="J677" s="10"/>
      <c r="K677" s="11"/>
      <c r="N677" s="16"/>
      <c r="Q677" s="16"/>
      <c r="U677" s="16"/>
      <c r="W677" s="17"/>
      <c r="X677" s="17"/>
    </row>
    <row r="678" spans="9:24">
      <c r="I678" s="10"/>
      <c r="J678" s="10"/>
      <c r="K678" s="11"/>
      <c r="N678" s="16"/>
      <c r="Q678" s="16"/>
      <c r="U678" s="16"/>
      <c r="W678" s="17"/>
      <c r="X678" s="17"/>
    </row>
    <row r="679" spans="9:24">
      <c r="I679" s="10"/>
      <c r="J679" s="10"/>
      <c r="K679" s="11"/>
      <c r="N679" s="16"/>
      <c r="Q679" s="16"/>
      <c r="U679" s="16"/>
      <c r="W679" s="17"/>
      <c r="X679" s="17"/>
    </row>
    <row r="680" spans="9:24">
      <c r="I680" s="10"/>
      <c r="J680" s="10"/>
      <c r="K680" s="11"/>
      <c r="N680" s="16"/>
      <c r="Q680" s="16"/>
      <c r="U680" s="16"/>
      <c r="W680" s="17"/>
      <c r="X680" s="17"/>
    </row>
    <row r="681" spans="9:24">
      <c r="I681" s="10"/>
      <c r="J681" s="10"/>
      <c r="K681" s="11"/>
      <c r="N681" s="16"/>
      <c r="Q681" s="16"/>
      <c r="U681" s="16"/>
      <c r="W681" s="17"/>
      <c r="X681" s="17"/>
    </row>
    <row r="682" spans="9:24">
      <c r="I682" s="10"/>
      <c r="J682" s="10"/>
      <c r="K682" s="11"/>
      <c r="N682" s="16"/>
      <c r="Q682" s="16"/>
      <c r="U682" s="16"/>
      <c r="W682" s="17"/>
      <c r="X682" s="17"/>
    </row>
    <row r="683" spans="9:24">
      <c r="I683" s="10"/>
      <c r="J683" s="10"/>
      <c r="K683" s="11"/>
      <c r="N683" s="16"/>
      <c r="Q683" s="16"/>
      <c r="U683" s="16"/>
      <c r="W683" s="17"/>
      <c r="X683" s="17"/>
    </row>
    <row r="684" spans="9:24">
      <c r="I684" s="10"/>
      <c r="J684" s="10"/>
      <c r="K684" s="11"/>
      <c r="N684" s="16"/>
      <c r="Q684" s="16"/>
      <c r="U684" s="16"/>
      <c r="W684" s="17"/>
      <c r="X684" s="17"/>
    </row>
    <row r="685" spans="9:24">
      <c r="I685" s="10"/>
      <c r="J685" s="10"/>
      <c r="K685" s="11"/>
      <c r="N685" s="16"/>
      <c r="Q685" s="16"/>
      <c r="U685" s="16"/>
      <c r="W685" s="17"/>
      <c r="X685" s="17"/>
    </row>
    <row r="686" spans="9:24">
      <c r="I686" s="10"/>
      <c r="J686" s="10"/>
      <c r="K686" s="11"/>
      <c r="N686" s="16"/>
      <c r="Q686" s="16"/>
      <c r="U686" s="16"/>
      <c r="W686" s="17"/>
      <c r="X686" s="17"/>
    </row>
    <row r="687" spans="9:24">
      <c r="I687" s="10"/>
      <c r="J687" s="10"/>
      <c r="K687" s="11"/>
      <c r="N687" s="16"/>
      <c r="Q687" s="16"/>
      <c r="U687" s="16"/>
      <c r="W687" s="17"/>
      <c r="X687" s="17"/>
    </row>
    <row r="688" spans="9:24">
      <c r="I688" s="10"/>
      <c r="J688" s="10"/>
      <c r="K688" s="11"/>
      <c r="N688" s="16"/>
      <c r="Q688" s="16"/>
      <c r="U688" s="16"/>
      <c r="W688" s="17"/>
      <c r="X688" s="17"/>
    </row>
    <row r="689" spans="9:24">
      <c r="I689" s="10"/>
      <c r="J689" s="10"/>
      <c r="K689" s="11"/>
      <c r="N689" s="16"/>
      <c r="Q689" s="16"/>
      <c r="U689" s="16"/>
      <c r="W689" s="17"/>
      <c r="X689" s="17"/>
    </row>
    <row r="690" spans="9:24">
      <c r="I690" s="10"/>
      <c r="J690" s="10"/>
      <c r="K690" s="11"/>
      <c r="N690" s="16"/>
      <c r="Q690" s="16"/>
      <c r="U690" s="16"/>
      <c r="W690" s="17"/>
      <c r="X690" s="17"/>
    </row>
    <row r="691" spans="9:24">
      <c r="I691" s="10"/>
      <c r="J691" s="10"/>
      <c r="K691" s="11"/>
      <c r="N691" s="16"/>
      <c r="Q691" s="16"/>
      <c r="U691" s="16"/>
      <c r="W691" s="17"/>
      <c r="X691" s="17"/>
    </row>
    <row r="692" spans="9:24">
      <c r="I692" s="10"/>
      <c r="J692" s="10"/>
      <c r="K692" s="11"/>
      <c r="N692" s="16"/>
      <c r="Q692" s="16"/>
      <c r="U692" s="16"/>
      <c r="W692" s="17"/>
      <c r="X692" s="17"/>
    </row>
    <row r="693" spans="9:24">
      <c r="I693" s="10"/>
      <c r="J693" s="10"/>
      <c r="K693" s="11"/>
      <c r="N693" s="16"/>
      <c r="Q693" s="16"/>
      <c r="U693" s="16"/>
      <c r="W693" s="17"/>
      <c r="X693" s="17"/>
    </row>
    <row r="694" spans="9:24">
      <c r="I694" s="10"/>
      <c r="J694" s="10"/>
      <c r="K694" s="11"/>
      <c r="N694" s="16"/>
      <c r="Q694" s="16"/>
      <c r="U694" s="16"/>
      <c r="W694" s="17"/>
      <c r="X694" s="17"/>
    </row>
    <row r="695" spans="9:24">
      <c r="I695" s="10"/>
      <c r="J695" s="10"/>
      <c r="K695" s="11"/>
      <c r="N695" s="16"/>
      <c r="Q695" s="16"/>
      <c r="U695" s="16"/>
      <c r="W695" s="17"/>
      <c r="X695" s="17"/>
    </row>
    <row r="696" spans="9:24">
      <c r="I696" s="10"/>
      <c r="J696" s="10"/>
      <c r="K696" s="11"/>
      <c r="N696" s="16"/>
      <c r="Q696" s="16"/>
      <c r="U696" s="16"/>
      <c r="W696" s="17"/>
      <c r="X696" s="17"/>
    </row>
    <row r="697" spans="9:24">
      <c r="I697" s="10"/>
      <c r="J697" s="10"/>
      <c r="K697" s="11"/>
      <c r="N697" s="16"/>
      <c r="Q697" s="16"/>
      <c r="U697" s="16"/>
      <c r="W697" s="17"/>
      <c r="X697" s="17"/>
    </row>
    <row r="698" spans="9:24">
      <c r="I698" s="10"/>
      <c r="J698" s="10"/>
      <c r="K698" s="11"/>
      <c r="N698" s="16"/>
      <c r="Q698" s="16"/>
      <c r="U698" s="16"/>
      <c r="W698" s="17"/>
      <c r="X698" s="17"/>
    </row>
    <row r="699" spans="9:24">
      <c r="I699" s="10"/>
      <c r="J699" s="10"/>
      <c r="K699" s="11"/>
      <c r="N699" s="16"/>
      <c r="Q699" s="16"/>
      <c r="U699" s="16"/>
      <c r="W699" s="17"/>
      <c r="X699" s="17"/>
    </row>
    <row r="700" spans="9:24">
      <c r="I700" s="10"/>
      <c r="J700" s="10"/>
      <c r="K700" s="11"/>
      <c r="N700" s="16"/>
      <c r="Q700" s="16"/>
      <c r="U700" s="16"/>
      <c r="W700" s="17"/>
      <c r="X700" s="17"/>
    </row>
    <row r="701" spans="9:24">
      <c r="I701" s="10"/>
      <c r="J701" s="10"/>
      <c r="K701" s="11"/>
      <c r="N701" s="16"/>
      <c r="Q701" s="16"/>
      <c r="U701" s="16"/>
      <c r="W701" s="17"/>
      <c r="X701" s="17"/>
    </row>
    <row r="702" spans="9:24">
      <c r="I702" s="10"/>
      <c r="J702" s="10"/>
      <c r="K702" s="11"/>
      <c r="N702" s="16"/>
      <c r="Q702" s="16"/>
      <c r="U702" s="16"/>
      <c r="W702" s="17"/>
      <c r="X702" s="17"/>
    </row>
    <row r="703" spans="9:24">
      <c r="I703" s="10"/>
      <c r="J703" s="10"/>
      <c r="K703" s="11"/>
      <c r="N703" s="16"/>
      <c r="Q703" s="16"/>
      <c r="U703" s="16"/>
      <c r="W703" s="17"/>
      <c r="X703" s="17"/>
    </row>
    <row r="704" spans="9:24">
      <c r="I704" s="10"/>
      <c r="J704" s="10"/>
      <c r="K704" s="11"/>
      <c r="N704" s="16"/>
      <c r="Q704" s="16"/>
      <c r="U704" s="16"/>
      <c r="W704" s="17"/>
      <c r="X704" s="17"/>
    </row>
    <row r="705" spans="9:24">
      <c r="I705" s="10"/>
      <c r="J705" s="10"/>
      <c r="K705" s="11"/>
      <c r="N705" s="16"/>
      <c r="Q705" s="16"/>
      <c r="U705" s="16"/>
      <c r="W705" s="17"/>
      <c r="X705" s="17"/>
    </row>
    <row r="706" spans="9:24">
      <c r="I706" s="10"/>
      <c r="J706" s="10"/>
      <c r="K706" s="11"/>
      <c r="N706" s="16"/>
      <c r="Q706" s="16"/>
      <c r="U706" s="16"/>
      <c r="W706" s="17"/>
      <c r="X706" s="17"/>
    </row>
    <row r="707" spans="9:24">
      <c r="I707" s="10"/>
      <c r="J707" s="10"/>
      <c r="K707" s="11"/>
      <c r="N707" s="16"/>
      <c r="Q707" s="16"/>
      <c r="U707" s="16"/>
      <c r="W707" s="17"/>
      <c r="X707" s="17"/>
    </row>
    <row r="708" spans="9:24">
      <c r="I708" s="10"/>
      <c r="J708" s="10"/>
      <c r="K708" s="11"/>
      <c r="N708" s="16"/>
      <c r="Q708" s="16"/>
      <c r="U708" s="16"/>
      <c r="W708" s="17"/>
      <c r="X708" s="17"/>
    </row>
    <row r="709" spans="9:24">
      <c r="I709" s="10"/>
      <c r="J709" s="10"/>
      <c r="K709" s="11"/>
      <c r="N709" s="16"/>
      <c r="Q709" s="16"/>
      <c r="U709" s="16"/>
      <c r="W709" s="17"/>
      <c r="X709" s="17"/>
    </row>
    <row r="710" spans="9:24">
      <c r="I710" s="10"/>
      <c r="J710" s="10"/>
      <c r="K710" s="11"/>
      <c r="N710" s="16"/>
      <c r="Q710" s="16"/>
      <c r="U710" s="16"/>
      <c r="W710" s="17"/>
      <c r="X710" s="17"/>
    </row>
    <row r="711" spans="9:24">
      <c r="I711" s="10"/>
      <c r="J711" s="10"/>
      <c r="K711" s="11"/>
      <c r="N711" s="16"/>
      <c r="Q711" s="16"/>
      <c r="U711" s="16"/>
      <c r="W711" s="17"/>
      <c r="X711" s="17"/>
    </row>
    <row r="712" spans="9:24">
      <c r="I712" s="10"/>
      <c r="J712" s="10"/>
      <c r="K712" s="11"/>
      <c r="N712" s="16"/>
      <c r="Q712" s="16"/>
      <c r="U712" s="16"/>
      <c r="W712" s="17"/>
      <c r="X712" s="17"/>
    </row>
    <row r="713" spans="9:24">
      <c r="I713" s="10"/>
      <c r="J713" s="10"/>
      <c r="K713" s="11"/>
      <c r="N713" s="16"/>
      <c r="Q713" s="16"/>
      <c r="U713" s="16"/>
      <c r="W713" s="17"/>
      <c r="X713" s="17"/>
    </row>
    <row r="714" spans="9:24">
      <c r="I714" s="10"/>
      <c r="J714" s="10"/>
      <c r="K714" s="11"/>
      <c r="N714" s="16"/>
      <c r="Q714" s="16"/>
      <c r="U714" s="16"/>
      <c r="W714" s="17"/>
      <c r="X714" s="17"/>
    </row>
    <row r="715" spans="9:24">
      <c r="I715" s="10"/>
      <c r="J715" s="10"/>
      <c r="K715" s="11"/>
      <c r="N715" s="16"/>
      <c r="Q715" s="16"/>
      <c r="U715" s="16"/>
      <c r="W715" s="17"/>
      <c r="X715" s="17"/>
    </row>
    <row r="716" spans="9:24">
      <c r="I716" s="10"/>
      <c r="J716" s="10"/>
      <c r="K716" s="11"/>
      <c r="N716" s="16"/>
      <c r="Q716" s="16"/>
      <c r="U716" s="16"/>
      <c r="W716" s="17"/>
      <c r="X716" s="17"/>
    </row>
    <row r="717" spans="9:24">
      <c r="I717" s="10"/>
      <c r="J717" s="10"/>
      <c r="K717" s="11"/>
      <c r="N717" s="16"/>
      <c r="Q717" s="16"/>
      <c r="U717" s="16"/>
      <c r="W717" s="17"/>
      <c r="X717" s="17"/>
    </row>
    <row r="718" spans="9:24">
      <c r="I718" s="10"/>
      <c r="J718" s="10"/>
      <c r="K718" s="11"/>
      <c r="N718" s="16"/>
      <c r="Q718" s="16"/>
      <c r="U718" s="16"/>
      <c r="W718" s="17"/>
      <c r="X718" s="17"/>
    </row>
    <row r="719" spans="9:24">
      <c r="I719" s="10"/>
      <c r="J719" s="10"/>
      <c r="K719" s="11"/>
      <c r="N719" s="16"/>
      <c r="Q719" s="16"/>
      <c r="U719" s="16"/>
      <c r="W719" s="17"/>
      <c r="X719" s="17"/>
    </row>
    <row r="720" spans="9:24">
      <c r="I720" s="10"/>
      <c r="J720" s="10"/>
      <c r="K720" s="11"/>
      <c r="N720" s="16"/>
      <c r="Q720" s="16"/>
      <c r="U720" s="16"/>
      <c r="W720" s="17"/>
      <c r="X720" s="17"/>
    </row>
    <row r="721" spans="9:24">
      <c r="I721" s="10"/>
      <c r="J721" s="10"/>
      <c r="K721" s="11"/>
      <c r="N721" s="16"/>
      <c r="Q721" s="16"/>
      <c r="U721" s="16"/>
      <c r="W721" s="17"/>
      <c r="X721" s="17"/>
    </row>
    <row r="722" spans="9:24">
      <c r="I722" s="10"/>
      <c r="J722" s="10"/>
      <c r="K722" s="11"/>
      <c r="N722" s="16"/>
      <c r="Q722" s="16"/>
      <c r="U722" s="16"/>
      <c r="W722" s="17"/>
      <c r="X722" s="17"/>
    </row>
    <row r="723" spans="9:24">
      <c r="I723" s="10"/>
      <c r="J723" s="10"/>
      <c r="K723" s="11"/>
      <c r="N723" s="16"/>
      <c r="Q723" s="16"/>
      <c r="U723" s="16"/>
      <c r="W723" s="17"/>
      <c r="X723" s="17"/>
    </row>
    <row r="724" spans="9:24">
      <c r="I724" s="10"/>
      <c r="J724" s="10"/>
      <c r="K724" s="11"/>
      <c r="N724" s="16"/>
      <c r="Q724" s="16"/>
      <c r="U724" s="16"/>
      <c r="W724" s="17"/>
      <c r="X724" s="17"/>
    </row>
    <row r="725" spans="9:24">
      <c r="I725" s="10"/>
      <c r="J725" s="10"/>
      <c r="K725" s="11"/>
      <c r="N725" s="16"/>
      <c r="Q725" s="16"/>
      <c r="U725" s="16"/>
      <c r="W725" s="17"/>
      <c r="X725" s="17"/>
    </row>
    <row r="726" spans="9:24">
      <c r="I726" s="10"/>
      <c r="J726" s="10"/>
      <c r="K726" s="11"/>
      <c r="N726" s="16"/>
      <c r="Q726" s="16"/>
      <c r="U726" s="16"/>
      <c r="W726" s="17"/>
      <c r="X726" s="17"/>
    </row>
    <row r="727" spans="9:24">
      <c r="I727" s="10"/>
      <c r="J727" s="10"/>
      <c r="K727" s="11"/>
      <c r="N727" s="16"/>
      <c r="Q727" s="16"/>
      <c r="U727" s="16"/>
      <c r="W727" s="17"/>
      <c r="X727" s="17"/>
    </row>
    <row r="728" spans="9:24">
      <c r="I728" s="10"/>
      <c r="J728" s="10"/>
      <c r="K728" s="11"/>
      <c r="N728" s="16"/>
      <c r="Q728" s="16"/>
      <c r="U728" s="16"/>
      <c r="W728" s="17"/>
      <c r="X728" s="17"/>
    </row>
    <row r="729" spans="9:24">
      <c r="I729" s="10"/>
      <c r="J729" s="10"/>
      <c r="K729" s="11"/>
      <c r="N729" s="16"/>
      <c r="Q729" s="16"/>
      <c r="U729" s="16"/>
      <c r="W729" s="17"/>
      <c r="X729" s="17"/>
    </row>
    <row r="730" spans="9:24">
      <c r="I730" s="10"/>
      <c r="J730" s="10"/>
      <c r="K730" s="11"/>
      <c r="N730" s="16"/>
      <c r="Q730" s="16"/>
      <c r="U730" s="16"/>
      <c r="W730" s="17"/>
      <c r="X730" s="17"/>
    </row>
    <row r="731" spans="9:24">
      <c r="I731" s="10"/>
      <c r="J731" s="10"/>
      <c r="K731" s="11"/>
      <c r="N731" s="16"/>
      <c r="Q731" s="16"/>
      <c r="U731" s="16"/>
      <c r="W731" s="17"/>
      <c r="X731" s="17"/>
    </row>
    <row r="732" spans="9:24">
      <c r="I732" s="10"/>
      <c r="J732" s="10"/>
      <c r="K732" s="11"/>
      <c r="N732" s="16"/>
      <c r="Q732" s="16"/>
      <c r="U732" s="16"/>
      <c r="W732" s="17"/>
      <c r="X732" s="17"/>
    </row>
    <row r="733" spans="9:24">
      <c r="I733" s="10"/>
      <c r="J733" s="10"/>
      <c r="K733" s="11"/>
      <c r="N733" s="16"/>
      <c r="Q733" s="16"/>
      <c r="U733" s="16"/>
      <c r="W733" s="17"/>
      <c r="X733" s="17"/>
    </row>
    <row r="734" spans="9:24">
      <c r="I734" s="10"/>
      <c r="J734" s="10"/>
      <c r="K734" s="11"/>
      <c r="N734" s="16"/>
      <c r="Q734" s="16"/>
      <c r="U734" s="16"/>
      <c r="W734" s="17"/>
      <c r="X734" s="17"/>
    </row>
    <row r="735" spans="9:24">
      <c r="I735" s="10"/>
      <c r="J735" s="10"/>
      <c r="K735" s="11"/>
      <c r="N735" s="16"/>
      <c r="Q735" s="16"/>
      <c r="U735" s="16"/>
      <c r="W735" s="17"/>
      <c r="X735" s="17"/>
    </row>
    <row r="736" spans="9:24">
      <c r="I736" s="10"/>
      <c r="J736" s="10"/>
      <c r="K736" s="11"/>
      <c r="N736" s="16"/>
      <c r="Q736" s="16"/>
      <c r="U736" s="16"/>
      <c r="W736" s="17"/>
      <c r="X736" s="17"/>
    </row>
    <row r="737" spans="9:24">
      <c r="I737" s="10"/>
      <c r="J737" s="10"/>
      <c r="K737" s="11"/>
      <c r="N737" s="16"/>
      <c r="Q737" s="16"/>
      <c r="U737" s="16"/>
      <c r="W737" s="17"/>
      <c r="X737" s="17"/>
    </row>
    <row r="738" spans="9:24">
      <c r="I738" s="10"/>
      <c r="J738" s="10"/>
      <c r="K738" s="11"/>
      <c r="N738" s="16"/>
      <c r="Q738" s="16"/>
      <c r="U738" s="16"/>
      <c r="W738" s="17"/>
      <c r="X738" s="17"/>
    </row>
    <row r="739" spans="9:24">
      <c r="I739" s="10"/>
      <c r="J739" s="10"/>
      <c r="K739" s="11"/>
      <c r="N739" s="16"/>
      <c r="Q739" s="16"/>
      <c r="U739" s="16"/>
      <c r="W739" s="17"/>
      <c r="X739" s="17"/>
    </row>
    <row r="740" spans="9:24">
      <c r="I740" s="10"/>
      <c r="J740" s="10"/>
      <c r="K740" s="11"/>
      <c r="N740" s="16"/>
      <c r="Q740" s="16"/>
      <c r="U740" s="16"/>
      <c r="W740" s="17"/>
      <c r="X740" s="17"/>
    </row>
    <row r="741" spans="9:24">
      <c r="I741" s="10"/>
      <c r="J741" s="10"/>
      <c r="K741" s="11"/>
      <c r="N741" s="16"/>
      <c r="Q741" s="16"/>
      <c r="U741" s="16"/>
      <c r="W741" s="17"/>
      <c r="X741" s="17"/>
    </row>
    <row r="742" spans="9:24">
      <c r="I742" s="10"/>
      <c r="J742" s="10"/>
      <c r="K742" s="11"/>
      <c r="N742" s="16"/>
      <c r="Q742" s="16"/>
      <c r="U742" s="16"/>
      <c r="W742" s="17"/>
      <c r="X742" s="17"/>
    </row>
    <row r="743" spans="9:24">
      <c r="I743" s="10"/>
      <c r="J743" s="10"/>
      <c r="K743" s="11"/>
      <c r="N743" s="16"/>
      <c r="Q743" s="16"/>
      <c r="U743" s="16"/>
      <c r="W743" s="17"/>
      <c r="X743" s="17"/>
    </row>
    <row r="744" spans="9:24">
      <c r="I744" s="10"/>
      <c r="J744" s="10"/>
      <c r="K744" s="11"/>
      <c r="N744" s="16"/>
      <c r="Q744" s="16"/>
      <c r="U744" s="16"/>
      <c r="W744" s="17"/>
      <c r="X744" s="17"/>
    </row>
    <row r="745" spans="9:24">
      <c r="I745" s="10"/>
      <c r="J745" s="10"/>
      <c r="K745" s="11"/>
      <c r="N745" s="16"/>
      <c r="Q745" s="16"/>
      <c r="U745" s="16"/>
      <c r="W745" s="17"/>
      <c r="X745" s="17"/>
    </row>
    <row r="746" spans="9:24">
      <c r="I746" s="10"/>
      <c r="J746" s="10"/>
      <c r="K746" s="11"/>
      <c r="N746" s="16"/>
      <c r="Q746" s="16"/>
      <c r="U746" s="16"/>
      <c r="W746" s="17"/>
      <c r="X746" s="17"/>
    </row>
    <row r="747" spans="9:24">
      <c r="I747" s="10"/>
      <c r="J747" s="10"/>
      <c r="K747" s="11"/>
      <c r="N747" s="16"/>
      <c r="Q747" s="16"/>
      <c r="U747" s="16"/>
      <c r="W747" s="17"/>
      <c r="X747" s="17"/>
    </row>
    <row r="748" spans="9:24">
      <c r="I748" s="10"/>
      <c r="J748" s="10"/>
      <c r="K748" s="11"/>
      <c r="N748" s="16"/>
      <c r="Q748" s="16"/>
      <c r="U748" s="16"/>
      <c r="W748" s="17"/>
      <c r="X748" s="17"/>
    </row>
    <row r="749" spans="9:24">
      <c r="I749" s="10"/>
      <c r="J749" s="10"/>
      <c r="K749" s="11"/>
      <c r="N749" s="16"/>
      <c r="Q749" s="16"/>
      <c r="U749" s="16"/>
      <c r="W749" s="17"/>
      <c r="X749" s="17"/>
    </row>
    <row r="750" spans="9:24">
      <c r="I750" s="10"/>
      <c r="J750" s="10"/>
      <c r="K750" s="11"/>
      <c r="N750" s="16"/>
      <c r="Q750" s="16"/>
      <c r="U750" s="16"/>
      <c r="W750" s="17"/>
      <c r="X750" s="17"/>
    </row>
    <row r="751" spans="9:24">
      <c r="I751" s="10"/>
      <c r="J751" s="10"/>
      <c r="K751" s="11"/>
      <c r="N751" s="16"/>
      <c r="Q751" s="16"/>
      <c r="U751" s="16"/>
      <c r="W751" s="17"/>
      <c r="X751" s="17"/>
    </row>
    <row r="752" spans="9:24">
      <c r="I752" s="10"/>
      <c r="J752" s="10"/>
      <c r="K752" s="11"/>
      <c r="N752" s="16"/>
      <c r="Q752" s="16"/>
      <c r="U752" s="16"/>
      <c r="W752" s="17"/>
      <c r="X752" s="17"/>
    </row>
    <row r="753" spans="9:24">
      <c r="I753" s="10"/>
      <c r="J753" s="10"/>
      <c r="K753" s="11"/>
      <c r="N753" s="16"/>
      <c r="Q753" s="16"/>
      <c r="U753" s="16"/>
      <c r="W753" s="17"/>
      <c r="X753" s="17"/>
    </row>
    <row r="754" spans="9:24">
      <c r="I754" s="10"/>
      <c r="J754" s="10"/>
      <c r="K754" s="11"/>
      <c r="N754" s="16"/>
      <c r="Q754" s="16"/>
      <c r="U754" s="16"/>
      <c r="W754" s="17"/>
      <c r="X754" s="17"/>
    </row>
    <row r="755" spans="9:24">
      <c r="I755" s="10"/>
      <c r="J755" s="10"/>
      <c r="K755" s="11"/>
      <c r="N755" s="16"/>
      <c r="Q755" s="16"/>
      <c r="U755" s="16"/>
      <c r="W755" s="17"/>
      <c r="X755" s="17"/>
    </row>
    <row r="756" spans="9:24">
      <c r="I756" s="10"/>
      <c r="J756" s="10"/>
      <c r="K756" s="11"/>
      <c r="N756" s="16"/>
      <c r="Q756" s="16"/>
      <c r="U756" s="16"/>
      <c r="W756" s="17"/>
      <c r="X756" s="17"/>
    </row>
    <row r="757" spans="9:24">
      <c r="I757" s="10"/>
      <c r="J757" s="10"/>
      <c r="K757" s="11"/>
      <c r="N757" s="16"/>
      <c r="Q757" s="16"/>
      <c r="U757" s="16"/>
      <c r="W757" s="17"/>
      <c r="X757" s="17"/>
    </row>
    <row r="758" spans="9:24">
      <c r="I758" s="10"/>
      <c r="J758" s="10"/>
      <c r="K758" s="11"/>
      <c r="N758" s="16"/>
      <c r="Q758" s="16"/>
      <c r="U758" s="16"/>
      <c r="W758" s="17"/>
      <c r="X758" s="17"/>
    </row>
    <row r="759" spans="9:24">
      <c r="I759" s="10"/>
      <c r="J759" s="10"/>
      <c r="K759" s="11"/>
      <c r="N759" s="16"/>
      <c r="Q759" s="16"/>
      <c r="U759" s="16"/>
      <c r="W759" s="17"/>
      <c r="X759" s="17"/>
    </row>
    <row r="760" spans="9:24">
      <c r="I760" s="10"/>
      <c r="J760" s="10"/>
      <c r="K760" s="11"/>
      <c r="N760" s="16"/>
      <c r="Q760" s="16"/>
      <c r="U760" s="16"/>
      <c r="W760" s="17"/>
      <c r="X760" s="17"/>
    </row>
    <row r="761" spans="9:24">
      <c r="I761" s="10"/>
      <c r="J761" s="10"/>
      <c r="K761" s="11"/>
      <c r="N761" s="16"/>
      <c r="Q761" s="16"/>
      <c r="U761" s="16"/>
      <c r="W761" s="17"/>
      <c r="X761" s="17"/>
    </row>
    <row r="762" spans="9:24">
      <c r="I762" s="10"/>
      <c r="J762" s="10"/>
      <c r="K762" s="11"/>
      <c r="N762" s="16"/>
      <c r="Q762" s="16"/>
      <c r="U762" s="16"/>
      <c r="W762" s="17"/>
      <c r="X762" s="17"/>
    </row>
    <row r="763" spans="9:24">
      <c r="I763" s="10"/>
      <c r="J763" s="10"/>
      <c r="K763" s="11"/>
      <c r="N763" s="16"/>
      <c r="Q763" s="16"/>
      <c r="U763" s="16"/>
      <c r="W763" s="17"/>
      <c r="X763" s="17"/>
    </row>
    <row r="764" spans="9:24">
      <c r="I764" s="10"/>
      <c r="J764" s="10"/>
      <c r="K764" s="11"/>
      <c r="N764" s="16"/>
      <c r="Q764" s="16"/>
      <c r="U764" s="16"/>
      <c r="W764" s="17"/>
      <c r="X764" s="17"/>
    </row>
    <row r="765" spans="9:24">
      <c r="I765" s="10"/>
      <c r="J765" s="10"/>
      <c r="K765" s="11"/>
      <c r="N765" s="16"/>
      <c r="Q765" s="16"/>
      <c r="U765" s="16"/>
      <c r="W765" s="17"/>
      <c r="X765" s="17"/>
    </row>
    <row r="766" spans="9:24">
      <c r="I766" s="10"/>
      <c r="J766" s="10"/>
      <c r="K766" s="11"/>
      <c r="N766" s="16"/>
      <c r="Q766" s="16"/>
      <c r="U766" s="16"/>
      <c r="W766" s="17"/>
      <c r="X766" s="17"/>
    </row>
    <row r="767" spans="9:24">
      <c r="I767" s="10"/>
      <c r="J767" s="10"/>
      <c r="K767" s="11"/>
      <c r="N767" s="16"/>
      <c r="Q767" s="16"/>
      <c r="U767" s="16"/>
      <c r="W767" s="17"/>
      <c r="X767" s="17"/>
    </row>
    <row r="768" spans="9:24">
      <c r="I768" s="10"/>
      <c r="J768" s="10"/>
      <c r="K768" s="11"/>
      <c r="N768" s="16"/>
      <c r="Q768" s="16"/>
      <c r="U768" s="16"/>
      <c r="W768" s="17"/>
      <c r="X768" s="17"/>
    </row>
    <row r="769" spans="9:24">
      <c r="I769" s="10"/>
      <c r="J769" s="10"/>
      <c r="K769" s="11"/>
      <c r="N769" s="16"/>
      <c r="Q769" s="16"/>
      <c r="U769" s="16"/>
      <c r="W769" s="17"/>
      <c r="X769" s="17"/>
    </row>
    <row r="770" spans="9:24">
      <c r="I770" s="10"/>
      <c r="J770" s="10"/>
      <c r="K770" s="11"/>
      <c r="N770" s="16"/>
      <c r="Q770" s="16"/>
      <c r="U770" s="16"/>
      <c r="W770" s="17"/>
      <c r="X770" s="17"/>
    </row>
    <row r="771" spans="9:24">
      <c r="I771" s="10"/>
      <c r="J771" s="10"/>
      <c r="K771" s="11"/>
      <c r="N771" s="16"/>
      <c r="Q771" s="16"/>
      <c r="U771" s="16"/>
      <c r="W771" s="17"/>
      <c r="X771" s="17"/>
    </row>
    <row r="772" spans="9:24">
      <c r="I772" s="10"/>
      <c r="J772" s="10"/>
      <c r="K772" s="11"/>
      <c r="N772" s="16"/>
      <c r="Q772" s="16"/>
      <c r="U772" s="16"/>
      <c r="W772" s="17"/>
      <c r="X772" s="17"/>
    </row>
    <row r="773" spans="9:24">
      <c r="I773" s="10"/>
      <c r="J773" s="10"/>
      <c r="K773" s="11"/>
      <c r="N773" s="16"/>
      <c r="Q773" s="16"/>
      <c r="U773" s="16"/>
      <c r="W773" s="17"/>
      <c r="X773" s="17"/>
    </row>
    <row r="774" spans="9:24">
      <c r="I774" s="10"/>
      <c r="J774" s="10"/>
      <c r="K774" s="11"/>
      <c r="N774" s="16"/>
      <c r="Q774" s="16"/>
      <c r="U774" s="16"/>
      <c r="W774" s="17"/>
      <c r="X774" s="17"/>
    </row>
    <row r="775" spans="9:24">
      <c r="I775" s="10"/>
      <c r="J775" s="10"/>
      <c r="K775" s="11"/>
      <c r="N775" s="16"/>
      <c r="Q775" s="16"/>
      <c r="U775" s="16"/>
      <c r="W775" s="17"/>
      <c r="X775" s="17"/>
    </row>
    <row r="776" spans="9:24">
      <c r="I776" s="10"/>
      <c r="J776" s="10"/>
      <c r="K776" s="11"/>
      <c r="N776" s="16"/>
      <c r="Q776" s="16"/>
      <c r="U776" s="16"/>
      <c r="W776" s="17"/>
      <c r="X776" s="17"/>
    </row>
    <row r="777" spans="9:24">
      <c r="I777" s="10"/>
      <c r="J777" s="10"/>
      <c r="K777" s="11"/>
      <c r="N777" s="16"/>
      <c r="Q777" s="16"/>
      <c r="U777" s="16"/>
      <c r="W777" s="17"/>
      <c r="X777" s="17"/>
    </row>
    <row r="778" spans="9:24">
      <c r="I778" s="10"/>
      <c r="J778" s="10"/>
      <c r="K778" s="11"/>
      <c r="N778" s="16"/>
      <c r="Q778" s="16"/>
      <c r="U778" s="16"/>
      <c r="W778" s="17"/>
      <c r="X778" s="17"/>
    </row>
    <row r="779" spans="9:24">
      <c r="I779" s="10"/>
      <c r="J779" s="10"/>
      <c r="K779" s="11"/>
      <c r="N779" s="16"/>
      <c r="Q779" s="16"/>
      <c r="U779" s="16"/>
      <c r="W779" s="17"/>
      <c r="X779" s="17"/>
    </row>
    <row r="780" spans="9:24">
      <c r="I780" s="10"/>
      <c r="J780" s="10"/>
      <c r="K780" s="11"/>
      <c r="N780" s="16"/>
      <c r="Q780" s="16"/>
      <c r="U780" s="16"/>
      <c r="W780" s="17"/>
      <c r="X780" s="17"/>
    </row>
    <row r="781" spans="9:24">
      <c r="I781" s="10"/>
      <c r="J781" s="10"/>
      <c r="K781" s="11"/>
      <c r="N781" s="16"/>
      <c r="Q781" s="16"/>
      <c r="U781" s="16"/>
      <c r="W781" s="17"/>
      <c r="X781" s="17"/>
    </row>
    <row r="782" spans="9:24">
      <c r="I782" s="10"/>
      <c r="J782" s="10"/>
      <c r="K782" s="11"/>
      <c r="N782" s="16"/>
      <c r="Q782" s="16"/>
      <c r="U782" s="16"/>
      <c r="W782" s="17"/>
      <c r="X782" s="17"/>
    </row>
    <row r="783" spans="9:24">
      <c r="I783" s="10"/>
      <c r="J783" s="10"/>
      <c r="K783" s="11"/>
      <c r="N783" s="16"/>
      <c r="Q783" s="16"/>
      <c r="U783" s="16"/>
      <c r="W783" s="17"/>
      <c r="X783" s="17"/>
    </row>
    <row r="784" spans="9:24">
      <c r="I784" s="10"/>
      <c r="J784" s="10"/>
      <c r="K784" s="11"/>
      <c r="N784" s="16"/>
      <c r="Q784" s="16"/>
      <c r="U784" s="16"/>
      <c r="W784" s="17"/>
      <c r="X784" s="17"/>
    </row>
    <row r="785" spans="9:24">
      <c r="I785" s="10"/>
      <c r="J785" s="10"/>
      <c r="K785" s="11"/>
      <c r="N785" s="16"/>
      <c r="Q785" s="16"/>
      <c r="U785" s="16"/>
      <c r="W785" s="17"/>
      <c r="X785" s="17"/>
    </row>
    <row r="786" spans="9:24">
      <c r="I786" s="10"/>
      <c r="J786" s="10"/>
      <c r="K786" s="11"/>
      <c r="N786" s="16"/>
      <c r="Q786" s="16"/>
      <c r="U786" s="16"/>
      <c r="W786" s="17"/>
      <c r="X786" s="17"/>
    </row>
    <row r="787" spans="9:24">
      <c r="I787" s="10"/>
      <c r="J787" s="10"/>
      <c r="K787" s="11"/>
      <c r="N787" s="16"/>
      <c r="Q787" s="16"/>
      <c r="U787" s="16"/>
      <c r="W787" s="17"/>
      <c r="X787" s="17"/>
    </row>
    <row r="788" spans="9:24">
      <c r="I788" s="10"/>
      <c r="J788" s="10"/>
      <c r="K788" s="11"/>
      <c r="N788" s="16"/>
      <c r="Q788" s="16"/>
      <c r="U788" s="16"/>
      <c r="W788" s="17"/>
      <c r="X788" s="17"/>
    </row>
    <row r="789" spans="9:24">
      <c r="I789" s="10"/>
      <c r="J789" s="10"/>
      <c r="K789" s="11"/>
      <c r="N789" s="16"/>
      <c r="Q789" s="16"/>
      <c r="U789" s="16"/>
      <c r="W789" s="17"/>
      <c r="X789" s="17"/>
    </row>
    <row r="790" spans="9:24">
      <c r="I790" s="10"/>
      <c r="J790" s="10"/>
      <c r="K790" s="11"/>
      <c r="N790" s="16"/>
      <c r="Q790" s="16"/>
      <c r="U790" s="16"/>
      <c r="W790" s="17"/>
      <c r="X790" s="17"/>
    </row>
    <row r="791" spans="9:24">
      <c r="I791" s="10"/>
      <c r="J791" s="10"/>
      <c r="K791" s="11"/>
      <c r="N791" s="16"/>
      <c r="Q791" s="16"/>
      <c r="U791" s="16"/>
      <c r="W791" s="17"/>
      <c r="X791" s="17"/>
    </row>
    <row r="792" spans="9:24">
      <c r="I792" s="10"/>
      <c r="J792" s="10"/>
      <c r="K792" s="11"/>
      <c r="N792" s="16"/>
      <c r="Q792" s="16"/>
      <c r="U792" s="16"/>
      <c r="W792" s="17"/>
      <c r="X792" s="17"/>
    </row>
    <row r="793" spans="9:24">
      <c r="I793" s="10"/>
      <c r="J793" s="10"/>
      <c r="K793" s="11"/>
      <c r="N793" s="16"/>
      <c r="Q793" s="16"/>
      <c r="U793" s="16"/>
      <c r="W793" s="17"/>
      <c r="X793" s="17"/>
    </row>
    <row r="794" spans="9:24">
      <c r="I794" s="10"/>
      <c r="J794" s="10"/>
      <c r="K794" s="11"/>
      <c r="N794" s="16"/>
      <c r="Q794" s="16"/>
      <c r="U794" s="16"/>
      <c r="W794" s="17"/>
      <c r="X794" s="17"/>
    </row>
    <row r="795" spans="9:24">
      <c r="I795" s="10"/>
      <c r="J795" s="10"/>
      <c r="K795" s="11"/>
      <c r="N795" s="16"/>
      <c r="Q795" s="16"/>
      <c r="U795" s="16"/>
      <c r="W795" s="17"/>
      <c r="X795" s="17"/>
    </row>
    <row r="796" spans="9:24">
      <c r="I796" s="10"/>
      <c r="J796" s="10"/>
      <c r="K796" s="11"/>
      <c r="N796" s="16"/>
      <c r="Q796" s="16"/>
      <c r="U796" s="16"/>
      <c r="W796" s="17"/>
      <c r="X796" s="17"/>
    </row>
    <row r="797" spans="9:24">
      <c r="I797" s="10"/>
      <c r="J797" s="10"/>
      <c r="K797" s="11"/>
      <c r="N797" s="16"/>
      <c r="Q797" s="16"/>
      <c r="U797" s="16"/>
      <c r="W797" s="17"/>
      <c r="X797" s="17"/>
    </row>
    <row r="798" spans="9:24">
      <c r="I798" s="10"/>
      <c r="J798" s="10"/>
      <c r="K798" s="11"/>
      <c r="N798" s="16"/>
      <c r="Q798" s="16"/>
      <c r="U798" s="16"/>
      <c r="W798" s="17"/>
      <c r="X798" s="17"/>
    </row>
    <row r="799" spans="9:24">
      <c r="I799" s="10"/>
      <c r="J799" s="10"/>
      <c r="K799" s="11"/>
      <c r="N799" s="16"/>
      <c r="Q799" s="16"/>
      <c r="U799" s="16"/>
      <c r="W799" s="17"/>
      <c r="X799" s="17"/>
    </row>
    <row r="800" spans="9:24">
      <c r="I800" s="10"/>
      <c r="J800" s="10"/>
      <c r="K800" s="11"/>
      <c r="N800" s="16"/>
      <c r="Q800" s="16"/>
      <c r="U800" s="16"/>
      <c r="W800" s="17"/>
      <c r="X800" s="17"/>
    </row>
    <row r="801" spans="9:24">
      <c r="I801" s="10"/>
      <c r="J801" s="10"/>
      <c r="K801" s="11"/>
      <c r="N801" s="16"/>
      <c r="Q801" s="16"/>
      <c r="U801" s="16"/>
      <c r="W801" s="17"/>
      <c r="X801" s="17"/>
    </row>
    <row r="802" spans="9:24">
      <c r="I802" s="10"/>
      <c r="J802" s="10"/>
      <c r="K802" s="11"/>
      <c r="N802" s="16"/>
      <c r="Q802" s="16"/>
      <c r="U802" s="16"/>
      <c r="W802" s="17"/>
      <c r="X802" s="17"/>
    </row>
    <row r="803" spans="9:24">
      <c r="I803" s="10"/>
      <c r="J803" s="10"/>
      <c r="K803" s="11"/>
      <c r="N803" s="16"/>
      <c r="Q803" s="16"/>
      <c r="U803" s="16"/>
      <c r="W803" s="17"/>
      <c r="X803" s="17"/>
    </row>
    <row r="804" spans="9:24">
      <c r="I804" s="10"/>
      <c r="J804" s="10"/>
      <c r="K804" s="11"/>
      <c r="N804" s="16"/>
      <c r="Q804" s="16"/>
      <c r="U804" s="16"/>
      <c r="W804" s="17"/>
      <c r="X804" s="17"/>
    </row>
    <row r="805" spans="9:24">
      <c r="I805" s="10"/>
      <c r="J805" s="10"/>
      <c r="K805" s="11"/>
      <c r="N805" s="16"/>
      <c r="Q805" s="16"/>
      <c r="U805" s="16"/>
      <c r="W805" s="17"/>
      <c r="X805" s="17"/>
    </row>
    <row r="806" spans="9:24">
      <c r="I806" s="10"/>
      <c r="J806" s="10"/>
      <c r="K806" s="11"/>
      <c r="N806" s="16"/>
      <c r="Q806" s="16"/>
      <c r="U806" s="16"/>
      <c r="W806" s="17"/>
      <c r="X806" s="17"/>
    </row>
    <row r="807" spans="9:24">
      <c r="I807" s="10"/>
      <c r="J807" s="10"/>
      <c r="K807" s="11"/>
      <c r="N807" s="16"/>
      <c r="Q807" s="16"/>
      <c r="U807" s="16"/>
      <c r="W807" s="17"/>
      <c r="X807" s="17"/>
    </row>
    <row r="808" spans="9:24">
      <c r="I808" s="10"/>
      <c r="J808" s="10"/>
      <c r="K808" s="11"/>
      <c r="N808" s="16"/>
      <c r="Q808" s="16"/>
      <c r="U808" s="16"/>
      <c r="W808" s="17"/>
      <c r="X808" s="17"/>
    </row>
    <row r="809" spans="9:24">
      <c r="I809" s="10"/>
      <c r="J809" s="10"/>
      <c r="K809" s="11"/>
      <c r="N809" s="16"/>
      <c r="Q809" s="16"/>
      <c r="U809" s="16"/>
      <c r="W809" s="17"/>
      <c r="X809" s="17"/>
    </row>
    <row r="810" spans="9:24">
      <c r="I810" s="10"/>
      <c r="J810" s="10"/>
      <c r="K810" s="11"/>
      <c r="N810" s="16"/>
      <c r="Q810" s="16"/>
      <c r="U810" s="16"/>
      <c r="W810" s="17"/>
      <c r="X810" s="17"/>
    </row>
    <row r="811" spans="9:24">
      <c r="I811" s="10"/>
      <c r="J811" s="10"/>
      <c r="K811" s="11"/>
      <c r="N811" s="16"/>
      <c r="Q811" s="16"/>
      <c r="U811" s="16"/>
      <c r="W811" s="17"/>
      <c r="X811" s="17"/>
    </row>
    <row r="812" spans="9:24">
      <c r="I812" s="10"/>
      <c r="J812" s="10"/>
      <c r="K812" s="11"/>
      <c r="N812" s="16"/>
      <c r="Q812" s="16"/>
      <c r="U812" s="16"/>
      <c r="W812" s="17"/>
      <c r="X812" s="17"/>
    </row>
    <row r="813" spans="9:24">
      <c r="I813" s="10"/>
      <c r="J813" s="10"/>
      <c r="K813" s="11"/>
      <c r="N813" s="16"/>
      <c r="Q813" s="16"/>
      <c r="U813" s="16"/>
      <c r="W813" s="17"/>
      <c r="X813" s="17"/>
    </row>
    <row r="814" spans="9:24">
      <c r="I814" s="10"/>
      <c r="J814" s="10"/>
      <c r="K814" s="11"/>
      <c r="N814" s="16"/>
      <c r="Q814" s="16"/>
      <c r="U814" s="16"/>
      <c r="W814" s="17"/>
      <c r="X814" s="17"/>
    </row>
    <row r="815" spans="9:24">
      <c r="I815" s="10"/>
      <c r="J815" s="10"/>
      <c r="K815" s="11"/>
      <c r="N815" s="16"/>
      <c r="Q815" s="16"/>
      <c r="U815" s="16"/>
      <c r="W815" s="17"/>
      <c r="X815" s="17"/>
    </row>
    <row r="816" spans="9:24">
      <c r="I816" s="10"/>
      <c r="J816" s="10"/>
      <c r="K816" s="11"/>
      <c r="N816" s="16"/>
      <c r="Q816" s="16"/>
      <c r="U816" s="16"/>
      <c r="W816" s="17"/>
      <c r="X816" s="17"/>
    </row>
    <row r="817" spans="9:24">
      <c r="I817" s="10"/>
      <c r="J817" s="10"/>
      <c r="K817" s="11"/>
      <c r="N817" s="16"/>
      <c r="Q817" s="16"/>
      <c r="U817" s="16"/>
      <c r="W817" s="17"/>
      <c r="X817" s="17"/>
    </row>
    <row r="818" spans="9:24">
      <c r="I818" s="10"/>
      <c r="J818" s="10"/>
      <c r="K818" s="11"/>
      <c r="N818" s="16"/>
      <c r="Q818" s="16"/>
      <c r="U818" s="16"/>
      <c r="W818" s="17"/>
      <c r="X818" s="17"/>
    </row>
    <row r="819" spans="9:24">
      <c r="I819" s="10"/>
      <c r="J819" s="10"/>
      <c r="K819" s="11"/>
      <c r="N819" s="16"/>
      <c r="Q819" s="16"/>
      <c r="U819" s="16"/>
      <c r="W819" s="17"/>
      <c r="X819" s="17"/>
    </row>
    <row r="820" spans="9:24">
      <c r="I820" s="10"/>
      <c r="J820" s="10"/>
      <c r="K820" s="11"/>
      <c r="N820" s="16"/>
      <c r="Q820" s="16"/>
      <c r="U820" s="16"/>
      <c r="W820" s="17"/>
      <c r="X820" s="17"/>
    </row>
    <row r="821" spans="9:24">
      <c r="I821" s="10"/>
      <c r="J821" s="10"/>
      <c r="K821" s="11"/>
      <c r="N821" s="16"/>
      <c r="Q821" s="16"/>
      <c r="U821" s="16"/>
      <c r="W821" s="17"/>
      <c r="X821" s="17"/>
    </row>
    <row r="822" spans="9:24">
      <c r="I822" s="10"/>
      <c r="J822" s="10"/>
      <c r="K822" s="11"/>
      <c r="N822" s="16"/>
      <c r="Q822" s="16"/>
      <c r="U822" s="16"/>
      <c r="W822" s="17"/>
      <c r="X822" s="17"/>
    </row>
    <row r="823" spans="9:24">
      <c r="I823" s="10"/>
      <c r="J823" s="10"/>
      <c r="K823" s="11"/>
      <c r="N823" s="16"/>
      <c r="Q823" s="16"/>
      <c r="U823" s="16"/>
      <c r="W823" s="17"/>
      <c r="X823" s="17"/>
    </row>
    <row r="824" spans="9:24">
      <c r="I824" s="10"/>
      <c r="J824" s="10"/>
      <c r="K824" s="11"/>
      <c r="N824" s="16"/>
      <c r="Q824" s="16"/>
      <c r="U824" s="16"/>
      <c r="W824" s="17"/>
      <c r="X824" s="17"/>
    </row>
    <row r="825" spans="9:24">
      <c r="I825" s="10"/>
      <c r="J825" s="10"/>
      <c r="K825" s="11"/>
      <c r="N825" s="16"/>
      <c r="Q825" s="16"/>
      <c r="U825" s="16"/>
      <c r="W825" s="17"/>
      <c r="X825" s="17"/>
    </row>
    <row r="826" spans="9:24">
      <c r="I826" s="10"/>
      <c r="J826" s="10"/>
      <c r="K826" s="11"/>
      <c r="N826" s="16"/>
      <c r="Q826" s="16"/>
      <c r="U826" s="16"/>
      <c r="W826" s="17"/>
      <c r="X826" s="17"/>
    </row>
    <row r="827" spans="9:24">
      <c r="I827" s="10"/>
      <c r="J827" s="10"/>
      <c r="K827" s="11"/>
      <c r="N827" s="16"/>
      <c r="Q827" s="16"/>
      <c r="U827" s="16"/>
      <c r="W827" s="17"/>
      <c r="X827" s="17"/>
    </row>
    <row r="828" spans="9:24">
      <c r="I828" s="10"/>
      <c r="J828" s="10"/>
      <c r="K828" s="11"/>
      <c r="N828" s="16"/>
      <c r="Q828" s="16"/>
      <c r="U828" s="16"/>
      <c r="W828" s="17"/>
      <c r="X828" s="17"/>
    </row>
    <row r="829" spans="9:24">
      <c r="I829" s="10"/>
      <c r="J829" s="10"/>
      <c r="K829" s="11"/>
      <c r="N829" s="16"/>
      <c r="Q829" s="16"/>
      <c r="U829" s="16"/>
      <c r="W829" s="17"/>
      <c r="X829" s="17"/>
    </row>
    <row r="830" spans="9:24">
      <c r="I830" s="10"/>
      <c r="J830" s="10"/>
      <c r="K830" s="11"/>
      <c r="N830" s="16"/>
      <c r="Q830" s="16"/>
      <c r="U830" s="16"/>
      <c r="W830" s="17"/>
      <c r="X830" s="17"/>
    </row>
    <row r="831" spans="9:24">
      <c r="I831" s="10"/>
      <c r="J831" s="10"/>
      <c r="K831" s="11"/>
      <c r="N831" s="16"/>
      <c r="Q831" s="16"/>
      <c r="U831" s="16"/>
      <c r="W831" s="17"/>
      <c r="X831" s="17"/>
    </row>
    <row r="832" spans="9:24">
      <c r="I832" s="10"/>
      <c r="J832" s="10"/>
      <c r="K832" s="11"/>
      <c r="N832" s="16"/>
      <c r="Q832" s="16"/>
      <c r="U832" s="16"/>
      <c r="W832" s="17"/>
      <c r="X832" s="17"/>
    </row>
    <row r="833" spans="9:24">
      <c r="I833" s="10"/>
      <c r="J833" s="10"/>
      <c r="K833" s="11"/>
      <c r="N833" s="16"/>
      <c r="Q833" s="16"/>
      <c r="U833" s="16"/>
      <c r="W833" s="17"/>
      <c r="X833" s="17"/>
    </row>
    <row r="834" spans="9:24">
      <c r="I834" s="10"/>
      <c r="J834" s="10"/>
      <c r="K834" s="11"/>
      <c r="N834" s="16"/>
      <c r="Q834" s="16"/>
      <c r="U834" s="16"/>
      <c r="W834" s="17"/>
      <c r="X834" s="17"/>
    </row>
    <row r="835" spans="9:24">
      <c r="I835" s="10"/>
      <c r="J835" s="10"/>
      <c r="K835" s="11"/>
      <c r="N835" s="16"/>
      <c r="Q835" s="16"/>
      <c r="U835" s="16"/>
      <c r="W835" s="17"/>
      <c r="X835" s="17"/>
    </row>
    <row r="836" spans="9:24">
      <c r="I836" s="10"/>
      <c r="J836" s="10"/>
      <c r="K836" s="11"/>
      <c r="N836" s="16"/>
      <c r="Q836" s="16"/>
      <c r="U836" s="16"/>
      <c r="W836" s="17"/>
      <c r="X836" s="17"/>
    </row>
    <row r="837" spans="9:24">
      <c r="I837" s="10"/>
      <c r="J837" s="10"/>
      <c r="K837" s="11"/>
      <c r="N837" s="16"/>
      <c r="Q837" s="16"/>
      <c r="U837" s="16"/>
      <c r="W837" s="17"/>
      <c r="X837" s="17"/>
    </row>
    <row r="838" spans="9:24">
      <c r="I838" s="10"/>
      <c r="J838" s="10"/>
      <c r="K838" s="11"/>
      <c r="N838" s="16"/>
      <c r="Q838" s="16"/>
      <c r="U838" s="16"/>
      <c r="W838" s="17"/>
      <c r="X838" s="17"/>
    </row>
    <row r="839" spans="9:24">
      <c r="I839" s="10"/>
      <c r="J839" s="10"/>
      <c r="K839" s="11"/>
      <c r="N839" s="16"/>
      <c r="Q839" s="16"/>
      <c r="U839" s="16"/>
      <c r="W839" s="17"/>
      <c r="X839" s="17"/>
    </row>
    <row r="840" spans="9:24">
      <c r="I840" s="10"/>
      <c r="J840" s="10"/>
      <c r="K840" s="11"/>
      <c r="N840" s="16"/>
      <c r="Q840" s="16"/>
      <c r="U840" s="16"/>
      <c r="W840" s="17"/>
      <c r="X840" s="17"/>
    </row>
    <row r="841" spans="9:24">
      <c r="I841" s="10"/>
      <c r="J841" s="10"/>
      <c r="K841" s="11"/>
      <c r="N841" s="16"/>
      <c r="Q841" s="16"/>
      <c r="U841" s="16"/>
      <c r="W841" s="17"/>
      <c r="X841" s="17"/>
    </row>
    <row r="842" spans="9:24">
      <c r="I842" s="10"/>
      <c r="J842" s="10"/>
      <c r="K842" s="11"/>
      <c r="N842" s="16"/>
      <c r="Q842" s="16"/>
      <c r="U842" s="16"/>
      <c r="W842" s="17"/>
      <c r="X842" s="17"/>
    </row>
    <row r="843" spans="9:24">
      <c r="I843" s="10"/>
      <c r="J843" s="10"/>
      <c r="K843" s="11"/>
      <c r="N843" s="16"/>
      <c r="Q843" s="16"/>
      <c r="U843" s="16"/>
      <c r="W843" s="17"/>
      <c r="X843" s="17"/>
    </row>
    <row r="844" spans="9:24">
      <c r="I844" s="10"/>
      <c r="J844" s="10"/>
      <c r="K844" s="11"/>
      <c r="N844" s="16"/>
      <c r="Q844" s="16"/>
      <c r="U844" s="16"/>
      <c r="W844" s="17"/>
      <c r="X844" s="17"/>
    </row>
    <row r="845" spans="9:24">
      <c r="I845" s="10"/>
      <c r="J845" s="10"/>
      <c r="K845" s="11"/>
      <c r="N845" s="16"/>
      <c r="Q845" s="16"/>
      <c r="U845" s="16"/>
      <c r="W845" s="17"/>
      <c r="X845" s="17"/>
    </row>
    <row r="846" spans="9:24">
      <c r="I846" s="10"/>
      <c r="J846" s="10"/>
      <c r="K846" s="11"/>
      <c r="N846" s="16"/>
      <c r="Q846" s="16"/>
      <c r="U846" s="16"/>
      <c r="W846" s="17"/>
      <c r="X846" s="17"/>
    </row>
    <row r="847" spans="9:24">
      <c r="I847" s="10"/>
      <c r="J847" s="10"/>
      <c r="K847" s="11"/>
      <c r="N847" s="16"/>
      <c r="Q847" s="16"/>
      <c r="U847" s="16"/>
      <c r="W847" s="17"/>
      <c r="X847" s="17"/>
    </row>
    <row r="848" spans="9:24">
      <c r="I848" s="10"/>
      <c r="J848" s="10"/>
      <c r="K848" s="11"/>
      <c r="N848" s="16"/>
      <c r="Q848" s="16"/>
      <c r="U848" s="16"/>
      <c r="W848" s="17"/>
      <c r="X848" s="17"/>
    </row>
    <row r="849" spans="9:24">
      <c r="I849" s="10"/>
      <c r="J849" s="10"/>
      <c r="K849" s="11"/>
      <c r="N849" s="16"/>
      <c r="Q849" s="16"/>
      <c r="U849" s="16"/>
      <c r="W849" s="17"/>
      <c r="X849" s="17"/>
    </row>
    <row r="850" spans="9:24">
      <c r="I850" s="10"/>
      <c r="J850" s="10"/>
      <c r="K850" s="11"/>
      <c r="N850" s="16"/>
      <c r="Q850" s="16"/>
      <c r="U850" s="16"/>
      <c r="W850" s="17"/>
      <c r="X850" s="17"/>
    </row>
    <row r="851" spans="9:24">
      <c r="I851" s="10"/>
      <c r="J851" s="10"/>
      <c r="K851" s="11"/>
      <c r="N851" s="16"/>
      <c r="Q851" s="16"/>
      <c r="U851" s="16"/>
      <c r="W851" s="17"/>
      <c r="X851" s="17"/>
    </row>
    <row r="852" spans="9:24">
      <c r="I852" s="10"/>
      <c r="J852" s="10"/>
      <c r="K852" s="11"/>
      <c r="N852" s="16"/>
      <c r="Q852" s="16"/>
      <c r="U852" s="16"/>
      <c r="W852" s="17"/>
      <c r="X852" s="17"/>
    </row>
    <row r="853" spans="9:24">
      <c r="I853" s="10"/>
      <c r="J853" s="10"/>
      <c r="K853" s="11"/>
      <c r="N853" s="16"/>
      <c r="Q853" s="16"/>
      <c r="U853" s="16"/>
      <c r="W853" s="17"/>
      <c r="X853" s="17"/>
    </row>
    <row r="854" spans="9:24">
      <c r="I854" s="10"/>
      <c r="J854" s="10"/>
      <c r="K854" s="11"/>
      <c r="N854" s="16"/>
      <c r="Q854" s="16"/>
      <c r="U854" s="16"/>
      <c r="W854" s="17"/>
      <c r="X854" s="17"/>
    </row>
    <row r="855" spans="9:24">
      <c r="I855" s="10"/>
      <c r="J855" s="10"/>
      <c r="K855" s="11"/>
      <c r="N855" s="16"/>
      <c r="Q855" s="16"/>
      <c r="U855" s="16"/>
      <c r="W855" s="17"/>
      <c r="X855" s="17"/>
    </row>
    <row r="856" spans="9:24">
      <c r="I856" s="10"/>
      <c r="J856" s="10"/>
      <c r="K856" s="11"/>
      <c r="N856" s="16"/>
      <c r="Q856" s="16"/>
      <c r="U856" s="16"/>
      <c r="W856" s="17"/>
      <c r="X856" s="17"/>
    </row>
    <row r="857" spans="9:24">
      <c r="I857" s="10"/>
      <c r="J857" s="10"/>
      <c r="K857" s="11"/>
      <c r="N857" s="16"/>
      <c r="Q857" s="16"/>
      <c r="U857" s="16"/>
      <c r="W857" s="17"/>
      <c r="X857" s="17"/>
    </row>
    <row r="858" spans="9:24">
      <c r="I858" s="10"/>
      <c r="J858" s="10"/>
      <c r="K858" s="11"/>
      <c r="N858" s="16"/>
      <c r="Q858" s="16"/>
      <c r="U858" s="16"/>
      <c r="W858" s="17"/>
      <c r="X858" s="17"/>
    </row>
    <row r="859" spans="9:24">
      <c r="I859" s="10"/>
      <c r="J859" s="10"/>
      <c r="K859" s="11"/>
      <c r="N859" s="16"/>
      <c r="Q859" s="16"/>
      <c r="U859" s="16"/>
      <c r="W859" s="17"/>
      <c r="X859" s="17"/>
    </row>
    <row r="860" spans="9:24">
      <c r="I860" s="10"/>
      <c r="J860" s="10"/>
      <c r="K860" s="11"/>
      <c r="N860" s="16"/>
      <c r="Q860" s="16"/>
      <c r="U860" s="16"/>
      <c r="W860" s="17"/>
      <c r="X860" s="17"/>
    </row>
    <row r="861" spans="9:24">
      <c r="I861" s="10"/>
      <c r="J861" s="10"/>
      <c r="K861" s="11"/>
      <c r="N861" s="16"/>
      <c r="Q861" s="16"/>
      <c r="U861" s="16"/>
      <c r="W861" s="17"/>
      <c r="X861" s="17"/>
    </row>
    <row r="862" spans="9:24">
      <c r="I862" s="10"/>
      <c r="J862" s="10"/>
      <c r="K862" s="11"/>
      <c r="N862" s="16"/>
      <c r="Q862" s="16"/>
      <c r="U862" s="16"/>
      <c r="W862" s="17"/>
      <c r="X862" s="17"/>
    </row>
    <row r="863" spans="9:24">
      <c r="I863" s="10"/>
      <c r="J863" s="10"/>
      <c r="K863" s="11"/>
      <c r="N863" s="16"/>
      <c r="Q863" s="16"/>
      <c r="U863" s="16"/>
      <c r="W863" s="17"/>
      <c r="X863" s="17"/>
    </row>
    <row r="864" spans="9:24">
      <c r="I864" s="10"/>
      <c r="J864" s="10"/>
      <c r="K864" s="11"/>
      <c r="N864" s="16"/>
      <c r="Q864" s="16"/>
      <c r="U864" s="16"/>
      <c r="W864" s="17"/>
      <c r="X864" s="17"/>
    </row>
    <row r="865" spans="9:24">
      <c r="I865" s="10"/>
      <c r="J865" s="10"/>
      <c r="K865" s="11"/>
      <c r="N865" s="16"/>
      <c r="Q865" s="16"/>
      <c r="U865" s="16"/>
      <c r="W865" s="17"/>
      <c r="X865" s="17"/>
    </row>
    <row r="866" spans="9:24">
      <c r="I866" s="10"/>
      <c r="J866" s="10"/>
      <c r="K866" s="11"/>
      <c r="N866" s="16"/>
      <c r="Q866" s="16"/>
      <c r="U866" s="16"/>
      <c r="W866" s="17"/>
      <c r="X866" s="17"/>
    </row>
    <row r="867" spans="9:24">
      <c r="I867" s="10"/>
      <c r="J867" s="10"/>
      <c r="K867" s="11"/>
      <c r="N867" s="16"/>
      <c r="Q867" s="16"/>
      <c r="U867" s="16"/>
      <c r="W867" s="17"/>
      <c r="X867" s="17"/>
    </row>
    <row r="868" spans="9:24">
      <c r="I868" s="10"/>
      <c r="J868" s="10"/>
      <c r="K868" s="11"/>
      <c r="N868" s="16"/>
      <c r="Q868" s="16"/>
      <c r="U868" s="16"/>
      <c r="W868" s="17"/>
      <c r="X868" s="17"/>
    </row>
    <row r="869" spans="9:24">
      <c r="I869" s="10"/>
      <c r="J869" s="10"/>
      <c r="K869" s="11"/>
      <c r="N869" s="16"/>
      <c r="Q869" s="16"/>
      <c r="U869" s="16"/>
      <c r="W869" s="17"/>
      <c r="X869" s="17"/>
    </row>
    <row r="870" spans="9:24">
      <c r="I870" s="10"/>
      <c r="J870" s="10"/>
      <c r="K870" s="11"/>
      <c r="N870" s="16"/>
      <c r="Q870" s="16"/>
      <c r="U870" s="16"/>
      <c r="W870" s="17"/>
      <c r="X870" s="17"/>
    </row>
    <row r="871" spans="9:24">
      <c r="I871" s="10"/>
      <c r="J871" s="10"/>
      <c r="K871" s="11"/>
      <c r="N871" s="16"/>
      <c r="Q871" s="16"/>
      <c r="U871" s="16"/>
      <c r="W871" s="17"/>
      <c r="X871" s="17"/>
    </row>
    <row r="872" spans="9:24">
      <c r="I872" s="10"/>
      <c r="J872" s="10"/>
      <c r="K872" s="11"/>
      <c r="N872" s="16"/>
      <c r="Q872" s="16"/>
      <c r="U872" s="16"/>
      <c r="W872" s="17"/>
      <c r="X872" s="17"/>
    </row>
    <row r="873" spans="9:24">
      <c r="I873" s="10"/>
      <c r="J873" s="10"/>
      <c r="K873" s="11"/>
      <c r="N873" s="16"/>
      <c r="Q873" s="16"/>
      <c r="U873" s="16"/>
      <c r="W873" s="17"/>
      <c r="X873" s="17"/>
    </row>
    <row r="874" spans="9:24">
      <c r="I874" s="10"/>
      <c r="J874" s="10"/>
      <c r="K874" s="11"/>
      <c r="N874" s="16"/>
      <c r="Q874" s="16"/>
      <c r="U874" s="16"/>
      <c r="W874" s="17"/>
      <c r="X874" s="17"/>
    </row>
    <row r="875" spans="9:24">
      <c r="I875" s="10"/>
      <c r="J875" s="10"/>
      <c r="K875" s="11"/>
      <c r="N875" s="16"/>
      <c r="Q875" s="16"/>
      <c r="U875" s="16"/>
      <c r="W875" s="17"/>
      <c r="X875" s="17"/>
    </row>
    <row r="876" spans="9:24">
      <c r="I876" s="10"/>
      <c r="J876" s="10"/>
      <c r="K876" s="11"/>
      <c r="N876" s="16"/>
      <c r="Q876" s="16"/>
      <c r="U876" s="16"/>
      <c r="W876" s="17"/>
      <c r="X876" s="17"/>
    </row>
    <row r="877" spans="9:24">
      <c r="I877" s="10"/>
      <c r="J877" s="10"/>
      <c r="K877" s="11"/>
      <c r="N877" s="16"/>
      <c r="Q877" s="16"/>
      <c r="U877" s="16"/>
      <c r="W877" s="17"/>
      <c r="X877" s="17"/>
    </row>
    <row r="878" spans="9:24">
      <c r="I878" s="10"/>
      <c r="J878" s="10"/>
      <c r="K878" s="11"/>
      <c r="N878" s="16"/>
      <c r="Q878" s="16"/>
      <c r="U878" s="16"/>
      <c r="W878" s="17"/>
      <c r="X878" s="17"/>
    </row>
    <row r="879" spans="9:24">
      <c r="I879" s="10"/>
      <c r="J879" s="10"/>
      <c r="K879" s="11"/>
      <c r="N879" s="16"/>
      <c r="Q879" s="16"/>
      <c r="U879" s="16"/>
      <c r="W879" s="17"/>
      <c r="X879" s="17"/>
    </row>
    <row r="880" spans="9:24">
      <c r="I880" s="10"/>
      <c r="J880" s="10"/>
      <c r="K880" s="11"/>
      <c r="N880" s="16"/>
      <c r="Q880" s="16"/>
      <c r="U880" s="16"/>
      <c r="W880" s="17"/>
      <c r="X880" s="17"/>
    </row>
    <row r="881" spans="9:24">
      <c r="I881" s="10"/>
      <c r="J881" s="10"/>
      <c r="K881" s="11"/>
      <c r="N881" s="16"/>
      <c r="Q881" s="16"/>
      <c r="U881" s="16"/>
      <c r="W881" s="17"/>
      <c r="X881" s="17"/>
    </row>
    <row r="882" spans="9:24">
      <c r="I882" s="10"/>
      <c r="J882" s="10"/>
      <c r="K882" s="11"/>
      <c r="N882" s="16"/>
      <c r="Q882" s="16"/>
      <c r="U882" s="16"/>
      <c r="W882" s="17"/>
      <c r="X882" s="17"/>
    </row>
    <row r="883" spans="9:24">
      <c r="I883" s="10"/>
      <c r="J883" s="10"/>
      <c r="K883" s="11"/>
      <c r="N883" s="16"/>
      <c r="Q883" s="16"/>
      <c r="U883" s="16"/>
      <c r="W883" s="17"/>
      <c r="X883" s="17"/>
    </row>
    <row r="884" spans="9:24">
      <c r="I884" s="10"/>
      <c r="J884" s="10"/>
      <c r="K884" s="11"/>
      <c r="N884" s="16"/>
      <c r="Q884" s="16"/>
      <c r="U884" s="16"/>
      <c r="W884" s="17"/>
      <c r="X884" s="17"/>
    </row>
    <row r="885" spans="9:24">
      <c r="I885" s="10"/>
      <c r="J885" s="10"/>
      <c r="K885" s="11"/>
      <c r="N885" s="16"/>
      <c r="Q885" s="16"/>
      <c r="U885" s="16"/>
      <c r="W885" s="17"/>
      <c r="X885" s="17"/>
    </row>
    <row r="886" spans="9:24">
      <c r="I886" s="10"/>
      <c r="J886" s="10"/>
      <c r="K886" s="11"/>
      <c r="N886" s="16"/>
      <c r="Q886" s="16"/>
      <c r="U886" s="16"/>
      <c r="W886" s="17"/>
      <c r="X886" s="17"/>
    </row>
    <row r="887" spans="9:24">
      <c r="I887" s="10"/>
      <c r="J887" s="10"/>
      <c r="K887" s="11"/>
      <c r="N887" s="16"/>
      <c r="Q887" s="16"/>
      <c r="U887" s="16"/>
      <c r="W887" s="17"/>
      <c r="X887" s="17"/>
    </row>
    <row r="888" spans="9:24">
      <c r="I888" s="10"/>
      <c r="J888" s="10"/>
      <c r="K888" s="11"/>
      <c r="N888" s="16"/>
      <c r="Q888" s="16"/>
      <c r="U888" s="16"/>
      <c r="W888" s="17"/>
      <c r="X888" s="17"/>
    </row>
    <row r="889" spans="9:24">
      <c r="I889" s="10"/>
      <c r="J889" s="10"/>
      <c r="K889" s="11"/>
      <c r="N889" s="16"/>
      <c r="Q889" s="16"/>
      <c r="U889" s="16"/>
      <c r="W889" s="17"/>
      <c r="X889" s="17"/>
    </row>
    <row r="890" spans="9:24">
      <c r="I890" s="10"/>
      <c r="J890" s="10"/>
      <c r="K890" s="11"/>
      <c r="N890" s="16"/>
      <c r="Q890" s="16"/>
      <c r="U890" s="16"/>
      <c r="W890" s="17"/>
      <c r="X890" s="17"/>
    </row>
    <row r="891" spans="9:24">
      <c r="I891" s="10"/>
      <c r="J891" s="10"/>
      <c r="K891" s="11"/>
      <c r="N891" s="16"/>
      <c r="Q891" s="16"/>
      <c r="U891" s="16"/>
      <c r="W891" s="17"/>
      <c r="X891" s="17"/>
    </row>
    <row r="892" spans="9:24">
      <c r="I892" s="10"/>
      <c r="J892" s="10"/>
      <c r="K892" s="11"/>
      <c r="N892" s="16"/>
      <c r="Q892" s="16"/>
      <c r="U892" s="16"/>
      <c r="W892" s="17"/>
      <c r="X892" s="17"/>
    </row>
    <row r="893" spans="9:24">
      <c r="I893" s="10"/>
      <c r="J893" s="10"/>
      <c r="K893" s="11"/>
      <c r="N893" s="16"/>
      <c r="Q893" s="16"/>
      <c r="U893" s="16"/>
      <c r="W893" s="17"/>
      <c r="X893" s="17"/>
    </row>
    <row r="894" spans="9:24">
      <c r="I894" s="10"/>
      <c r="J894" s="10"/>
      <c r="K894" s="11"/>
      <c r="N894" s="16"/>
      <c r="Q894" s="16"/>
      <c r="U894" s="16"/>
      <c r="W894" s="17"/>
      <c r="X894" s="17"/>
    </row>
    <row r="895" spans="9:24">
      <c r="I895" s="10"/>
      <c r="J895" s="10"/>
      <c r="K895" s="11"/>
      <c r="N895" s="16"/>
      <c r="Q895" s="16"/>
      <c r="U895" s="16"/>
      <c r="W895" s="17"/>
      <c r="X895" s="17"/>
    </row>
    <row r="896" spans="9:24">
      <c r="I896" s="10"/>
      <c r="J896" s="10"/>
      <c r="K896" s="11"/>
      <c r="N896" s="16"/>
      <c r="Q896" s="16"/>
      <c r="U896" s="16"/>
      <c r="W896" s="17"/>
      <c r="X896" s="17"/>
    </row>
    <row r="897" spans="9:24">
      <c r="I897" s="10"/>
      <c r="J897" s="10"/>
      <c r="K897" s="11"/>
      <c r="N897" s="16"/>
      <c r="Q897" s="16"/>
      <c r="U897" s="16"/>
      <c r="W897" s="17"/>
      <c r="X897" s="17"/>
    </row>
    <row r="898" spans="9:24">
      <c r="I898" s="10"/>
      <c r="J898" s="10"/>
      <c r="K898" s="11"/>
      <c r="N898" s="16"/>
      <c r="Q898" s="16"/>
      <c r="U898" s="16"/>
      <c r="W898" s="17"/>
      <c r="X898" s="17"/>
    </row>
    <row r="899" spans="9:24">
      <c r="I899" s="10"/>
      <c r="J899" s="10"/>
      <c r="K899" s="11"/>
      <c r="N899" s="16"/>
      <c r="Q899" s="16"/>
      <c r="U899" s="16"/>
      <c r="W899" s="17"/>
      <c r="X899" s="17"/>
    </row>
    <row r="900" spans="9:24">
      <c r="I900" s="10"/>
      <c r="J900" s="10"/>
      <c r="K900" s="11"/>
      <c r="N900" s="16"/>
      <c r="Q900" s="16"/>
      <c r="U900" s="16"/>
      <c r="W900" s="17"/>
      <c r="X900" s="17"/>
    </row>
    <row r="901" spans="9:24">
      <c r="I901" s="10"/>
      <c r="J901" s="10"/>
      <c r="K901" s="11"/>
      <c r="N901" s="16"/>
      <c r="Q901" s="16"/>
      <c r="U901" s="16"/>
      <c r="W901" s="17"/>
      <c r="X901" s="17"/>
    </row>
    <row r="902" spans="9:24">
      <c r="I902" s="10"/>
      <c r="J902" s="10"/>
      <c r="K902" s="11"/>
      <c r="N902" s="16"/>
      <c r="Q902" s="16"/>
      <c r="U902" s="16"/>
      <c r="W902" s="17"/>
      <c r="X902" s="17"/>
    </row>
    <row r="903" spans="9:24">
      <c r="I903" s="10"/>
      <c r="J903" s="10"/>
      <c r="K903" s="11"/>
      <c r="N903" s="16"/>
      <c r="Q903" s="16"/>
      <c r="U903" s="16"/>
      <c r="W903" s="17"/>
      <c r="X903" s="17"/>
    </row>
    <row r="904" spans="9:24">
      <c r="I904" s="10"/>
      <c r="J904" s="10"/>
      <c r="K904" s="11"/>
      <c r="N904" s="16"/>
      <c r="Q904" s="16"/>
      <c r="U904" s="16"/>
      <c r="W904" s="17"/>
      <c r="X904" s="17"/>
    </row>
    <row r="905" spans="9:24">
      <c r="I905" s="10"/>
      <c r="J905" s="10"/>
      <c r="K905" s="11"/>
      <c r="N905" s="16"/>
      <c r="Q905" s="16"/>
      <c r="U905" s="16"/>
      <c r="W905" s="17"/>
      <c r="X905" s="17"/>
    </row>
    <row r="906" spans="9:24">
      <c r="I906" s="10"/>
      <c r="J906" s="10"/>
      <c r="K906" s="11"/>
      <c r="N906" s="16"/>
      <c r="Q906" s="16"/>
      <c r="U906" s="16"/>
      <c r="W906" s="17"/>
      <c r="X906" s="17"/>
    </row>
    <row r="907" spans="9:24">
      <c r="I907" s="10"/>
      <c r="J907" s="10"/>
      <c r="K907" s="11"/>
      <c r="N907" s="16"/>
      <c r="Q907" s="16"/>
      <c r="U907" s="16"/>
      <c r="W907" s="17"/>
      <c r="X907" s="17"/>
    </row>
    <row r="908" spans="9:24">
      <c r="I908" s="10"/>
      <c r="J908" s="10"/>
      <c r="K908" s="11"/>
      <c r="N908" s="16"/>
      <c r="Q908" s="16"/>
      <c r="U908" s="16"/>
      <c r="W908" s="17"/>
      <c r="X908" s="17"/>
    </row>
    <row r="909" spans="9:24">
      <c r="I909" s="10"/>
      <c r="J909" s="10"/>
      <c r="K909" s="11"/>
      <c r="N909" s="16"/>
      <c r="Q909" s="16"/>
      <c r="U909" s="16"/>
      <c r="W909" s="17"/>
      <c r="X909" s="17"/>
    </row>
    <row r="910" spans="9:24">
      <c r="I910" s="10"/>
      <c r="J910" s="10"/>
      <c r="K910" s="11"/>
      <c r="N910" s="16"/>
      <c r="Q910" s="16"/>
      <c r="U910" s="16"/>
      <c r="W910" s="17"/>
      <c r="X910" s="17"/>
    </row>
    <row r="911" spans="9:24">
      <c r="I911" s="10"/>
      <c r="J911" s="10"/>
      <c r="K911" s="11"/>
      <c r="N911" s="16"/>
      <c r="Q911" s="16"/>
      <c r="U911" s="16"/>
      <c r="W911" s="17"/>
      <c r="X911" s="17"/>
    </row>
    <row r="912" spans="9:24">
      <c r="I912" s="10"/>
      <c r="J912" s="10"/>
      <c r="K912" s="11"/>
      <c r="N912" s="16"/>
      <c r="Q912" s="16"/>
      <c r="U912" s="16"/>
      <c r="W912" s="17"/>
      <c r="X912" s="17"/>
    </row>
    <row r="913" spans="9:24">
      <c r="I913" s="10"/>
      <c r="J913" s="10"/>
      <c r="K913" s="11"/>
      <c r="N913" s="16"/>
      <c r="Q913" s="16"/>
      <c r="U913" s="16"/>
      <c r="W913" s="17"/>
      <c r="X913" s="17"/>
    </row>
    <row r="914" spans="9:24">
      <c r="I914" s="10"/>
      <c r="J914" s="10"/>
      <c r="K914" s="11"/>
      <c r="N914" s="16"/>
      <c r="Q914" s="16"/>
      <c r="U914" s="16"/>
      <c r="W914" s="17"/>
      <c r="X914" s="17"/>
    </row>
    <row r="915" spans="9:24">
      <c r="I915" s="10"/>
      <c r="J915" s="10"/>
      <c r="K915" s="11"/>
      <c r="N915" s="16"/>
      <c r="Q915" s="16"/>
      <c r="U915" s="16"/>
      <c r="W915" s="17"/>
      <c r="X915" s="17"/>
    </row>
    <row r="916" spans="9:24">
      <c r="I916" s="10"/>
      <c r="J916" s="10"/>
      <c r="K916" s="11"/>
      <c r="N916" s="16"/>
      <c r="Q916" s="16"/>
      <c r="U916" s="16"/>
      <c r="W916" s="17"/>
      <c r="X916" s="17"/>
    </row>
    <row r="917" spans="9:24">
      <c r="I917" s="10"/>
      <c r="J917" s="10"/>
      <c r="K917" s="11"/>
      <c r="N917" s="16"/>
      <c r="Q917" s="16"/>
      <c r="U917" s="16"/>
      <c r="W917" s="17"/>
      <c r="X917" s="17"/>
    </row>
    <row r="918" spans="9:24">
      <c r="I918" s="10"/>
      <c r="J918" s="10"/>
      <c r="K918" s="11"/>
      <c r="N918" s="16"/>
      <c r="Q918" s="16"/>
      <c r="U918" s="16"/>
      <c r="W918" s="17"/>
      <c r="X918" s="17"/>
    </row>
    <row r="919" spans="9:24">
      <c r="I919" s="10"/>
      <c r="J919" s="10"/>
      <c r="K919" s="11"/>
      <c r="N919" s="16"/>
      <c r="Q919" s="16"/>
      <c r="U919" s="16"/>
      <c r="W919" s="17"/>
      <c r="X919" s="17"/>
    </row>
    <row r="920" spans="9:24">
      <c r="I920" s="10"/>
      <c r="J920" s="10"/>
      <c r="K920" s="11"/>
      <c r="N920" s="16"/>
      <c r="Q920" s="16"/>
      <c r="U920" s="16"/>
      <c r="W920" s="17"/>
      <c r="X920" s="17"/>
    </row>
    <row r="921" spans="9:24">
      <c r="I921" s="10"/>
      <c r="J921" s="10"/>
      <c r="K921" s="11"/>
      <c r="N921" s="16"/>
      <c r="Q921" s="16"/>
      <c r="U921" s="16"/>
      <c r="W921" s="17"/>
      <c r="X921" s="17"/>
    </row>
    <row r="922" spans="9:24">
      <c r="I922" s="10"/>
      <c r="J922" s="10"/>
      <c r="K922" s="11"/>
      <c r="N922" s="16"/>
      <c r="Q922" s="16"/>
      <c r="U922" s="16"/>
      <c r="W922" s="17"/>
      <c r="X922" s="17"/>
    </row>
    <row r="923" spans="9:24">
      <c r="I923" s="10"/>
      <c r="J923" s="10"/>
      <c r="K923" s="11"/>
      <c r="N923" s="16"/>
      <c r="Q923" s="16"/>
      <c r="U923" s="16"/>
      <c r="W923" s="17"/>
      <c r="X923" s="17"/>
    </row>
    <row r="924" spans="9:24">
      <c r="I924" s="10"/>
      <c r="J924" s="10"/>
      <c r="K924" s="11"/>
      <c r="N924" s="16"/>
      <c r="Q924" s="16"/>
      <c r="U924" s="16"/>
      <c r="W924" s="17"/>
      <c r="X924" s="17"/>
    </row>
    <row r="925" spans="9:24">
      <c r="I925" s="10"/>
      <c r="J925" s="10"/>
      <c r="K925" s="11"/>
      <c r="N925" s="16"/>
      <c r="Q925" s="16"/>
      <c r="U925" s="16"/>
      <c r="W925" s="17"/>
      <c r="X925" s="17"/>
    </row>
    <row r="926" spans="9:24">
      <c r="I926" s="10"/>
      <c r="J926" s="10"/>
      <c r="K926" s="11"/>
      <c r="N926" s="16"/>
      <c r="Q926" s="16"/>
      <c r="U926" s="16"/>
      <c r="W926" s="17"/>
      <c r="X926" s="17"/>
    </row>
    <row r="927" spans="9:24">
      <c r="I927" s="10"/>
      <c r="J927" s="10"/>
      <c r="K927" s="11"/>
      <c r="N927" s="16"/>
      <c r="Q927" s="16"/>
      <c r="U927" s="16"/>
      <c r="W927" s="17"/>
      <c r="X927" s="17"/>
    </row>
    <row r="928" spans="9:24">
      <c r="I928" s="10"/>
      <c r="J928" s="10"/>
      <c r="K928" s="11"/>
      <c r="N928" s="16"/>
      <c r="Q928" s="16"/>
      <c r="U928" s="16"/>
      <c r="W928" s="17"/>
      <c r="X928" s="17"/>
    </row>
    <row r="929" spans="9:24">
      <c r="I929" s="10"/>
      <c r="J929" s="10"/>
      <c r="K929" s="11"/>
      <c r="N929" s="16"/>
      <c r="Q929" s="16"/>
      <c r="U929" s="16"/>
      <c r="W929" s="17"/>
      <c r="X929" s="17"/>
    </row>
    <row r="930" spans="9:24">
      <c r="I930" s="10"/>
      <c r="J930" s="10"/>
      <c r="K930" s="11"/>
      <c r="N930" s="16"/>
      <c r="Q930" s="16"/>
      <c r="U930" s="16"/>
      <c r="W930" s="17"/>
      <c r="X930" s="17"/>
    </row>
    <row r="931" spans="9:24">
      <c r="I931" s="10"/>
      <c r="J931" s="10"/>
      <c r="K931" s="11"/>
      <c r="N931" s="16"/>
      <c r="Q931" s="16"/>
      <c r="U931" s="16"/>
      <c r="W931" s="17"/>
      <c r="X931" s="17"/>
    </row>
    <row r="932" spans="9:24">
      <c r="I932" s="10"/>
      <c r="J932" s="10"/>
      <c r="K932" s="11"/>
      <c r="N932" s="16"/>
      <c r="Q932" s="16"/>
      <c r="U932" s="16"/>
      <c r="W932" s="17"/>
      <c r="X932" s="17"/>
    </row>
    <row r="933" spans="9:24">
      <c r="I933" s="10"/>
      <c r="J933" s="10"/>
      <c r="K933" s="11"/>
      <c r="N933" s="16"/>
      <c r="Q933" s="16"/>
      <c r="U933" s="16"/>
      <c r="W933" s="17"/>
      <c r="X933" s="17"/>
    </row>
    <row r="934" spans="9:24">
      <c r="I934" s="10"/>
      <c r="J934" s="10"/>
      <c r="K934" s="11"/>
      <c r="N934" s="16"/>
      <c r="Q934" s="16"/>
      <c r="U934" s="16"/>
      <c r="W934" s="17"/>
      <c r="X934" s="17"/>
    </row>
    <row r="935" spans="9:24">
      <c r="I935" s="10"/>
      <c r="J935" s="10"/>
      <c r="K935" s="11"/>
      <c r="N935" s="16"/>
      <c r="Q935" s="16"/>
      <c r="U935" s="16"/>
      <c r="W935" s="17"/>
      <c r="X935" s="17"/>
    </row>
    <row r="936" spans="9:24">
      <c r="I936" s="10"/>
      <c r="J936" s="10"/>
      <c r="K936" s="11"/>
      <c r="N936" s="16"/>
      <c r="Q936" s="16"/>
      <c r="U936" s="16"/>
      <c r="W936" s="17"/>
      <c r="X936" s="17"/>
    </row>
    <row r="937" spans="9:24">
      <c r="I937" s="10"/>
      <c r="J937" s="10"/>
      <c r="K937" s="11"/>
      <c r="N937" s="16"/>
      <c r="Q937" s="16"/>
      <c r="U937" s="16"/>
      <c r="W937" s="17"/>
      <c r="X937" s="17"/>
    </row>
    <row r="938" spans="9:24">
      <c r="I938" s="10"/>
      <c r="J938" s="10"/>
      <c r="K938" s="11"/>
      <c r="N938" s="16"/>
      <c r="Q938" s="16"/>
      <c r="U938" s="16"/>
      <c r="W938" s="17"/>
      <c r="X938" s="17"/>
    </row>
    <row r="939" spans="9:24">
      <c r="I939" s="10"/>
      <c r="J939" s="10"/>
      <c r="K939" s="11"/>
      <c r="N939" s="16"/>
      <c r="Q939" s="16"/>
      <c r="U939" s="16"/>
      <c r="W939" s="17"/>
      <c r="X939" s="17"/>
    </row>
    <row r="940" spans="9:24">
      <c r="I940" s="10"/>
      <c r="J940" s="10"/>
      <c r="K940" s="11"/>
      <c r="N940" s="16"/>
      <c r="Q940" s="16"/>
      <c r="U940" s="16"/>
      <c r="W940" s="17"/>
      <c r="X940" s="17"/>
    </row>
    <row r="941" spans="9:24">
      <c r="I941" s="10"/>
      <c r="J941" s="10"/>
      <c r="K941" s="11"/>
      <c r="N941" s="16"/>
      <c r="Q941" s="16"/>
      <c r="U941" s="16"/>
      <c r="W941" s="17"/>
      <c r="X941" s="17"/>
    </row>
    <row r="942" spans="9:24">
      <c r="I942" s="10"/>
      <c r="J942" s="10"/>
      <c r="K942" s="11"/>
      <c r="N942" s="16"/>
      <c r="Q942" s="16"/>
      <c r="U942" s="16"/>
      <c r="W942" s="17"/>
      <c r="X942" s="17"/>
    </row>
    <row r="943" spans="9:24">
      <c r="I943" s="10"/>
      <c r="J943" s="10"/>
      <c r="K943" s="11"/>
      <c r="N943" s="16"/>
      <c r="Q943" s="16"/>
      <c r="U943" s="16"/>
      <c r="W943" s="17"/>
      <c r="X943" s="17"/>
    </row>
    <row r="944" spans="9:24">
      <c r="I944" s="10"/>
      <c r="J944" s="10"/>
      <c r="K944" s="11"/>
      <c r="N944" s="16"/>
      <c r="Q944" s="16"/>
      <c r="U944" s="16"/>
      <c r="W944" s="17"/>
      <c r="X944" s="17"/>
    </row>
    <row r="945" spans="9:24">
      <c r="I945" s="10"/>
      <c r="J945" s="10"/>
      <c r="K945" s="11"/>
      <c r="N945" s="16"/>
      <c r="Q945" s="16"/>
      <c r="U945" s="16"/>
      <c r="W945" s="17"/>
      <c r="X945" s="17"/>
    </row>
    <row r="946" spans="9:24">
      <c r="I946" s="10"/>
      <c r="J946" s="10"/>
      <c r="K946" s="11"/>
      <c r="N946" s="16"/>
      <c r="Q946" s="16"/>
      <c r="U946" s="16"/>
      <c r="W946" s="17"/>
      <c r="X946" s="17"/>
    </row>
    <row r="947" spans="9:24">
      <c r="I947" s="10"/>
      <c r="J947" s="10"/>
      <c r="K947" s="11"/>
      <c r="N947" s="16"/>
      <c r="Q947" s="16"/>
      <c r="U947" s="16"/>
      <c r="W947" s="17"/>
      <c r="X947" s="17"/>
    </row>
    <row r="948" spans="9:24">
      <c r="I948" s="10"/>
      <c r="J948" s="10"/>
      <c r="K948" s="11"/>
      <c r="N948" s="16"/>
      <c r="Q948" s="16"/>
      <c r="U948" s="16"/>
      <c r="W948" s="17"/>
      <c r="X948" s="17"/>
    </row>
    <row r="949" spans="9:24">
      <c r="I949" s="10"/>
      <c r="J949" s="10"/>
      <c r="K949" s="11"/>
      <c r="N949" s="16"/>
      <c r="Q949" s="16"/>
      <c r="U949" s="16"/>
      <c r="W949" s="17"/>
      <c r="X949" s="17"/>
    </row>
    <row r="950" spans="9:24">
      <c r="I950" s="10"/>
      <c r="J950" s="10"/>
      <c r="K950" s="11"/>
      <c r="N950" s="16"/>
      <c r="Q950" s="16"/>
      <c r="U950" s="16"/>
      <c r="W950" s="17"/>
      <c r="X950" s="17"/>
    </row>
    <row r="951" spans="9:24">
      <c r="I951" s="10"/>
      <c r="J951" s="10"/>
      <c r="K951" s="11"/>
      <c r="N951" s="16"/>
      <c r="Q951" s="16"/>
      <c r="U951" s="16"/>
      <c r="W951" s="17"/>
      <c r="X951" s="17"/>
    </row>
    <row r="952" spans="9:24">
      <c r="I952" s="10"/>
      <c r="J952" s="10"/>
      <c r="K952" s="11"/>
      <c r="N952" s="16"/>
      <c r="Q952" s="16"/>
      <c r="U952" s="16"/>
      <c r="W952" s="17"/>
      <c r="X952" s="17"/>
    </row>
    <row r="953" spans="9:24">
      <c r="I953" s="10"/>
      <c r="J953" s="10"/>
      <c r="K953" s="11"/>
      <c r="N953" s="16"/>
      <c r="Q953" s="16"/>
      <c r="U953" s="16"/>
      <c r="W953" s="17"/>
      <c r="X953" s="17"/>
    </row>
    <row r="954" spans="9:24">
      <c r="I954" s="10"/>
      <c r="J954" s="10"/>
      <c r="K954" s="11"/>
      <c r="N954" s="16"/>
      <c r="Q954" s="16"/>
      <c r="U954" s="16"/>
      <c r="W954" s="17"/>
      <c r="X954" s="17"/>
    </row>
    <row r="955" spans="9:24">
      <c r="I955" s="10"/>
      <c r="J955" s="10"/>
      <c r="K955" s="11"/>
      <c r="N955" s="16"/>
      <c r="Q955" s="16"/>
      <c r="U955" s="16"/>
      <c r="W955" s="17"/>
      <c r="X955" s="17"/>
    </row>
    <row r="956" spans="9:24">
      <c r="I956" s="10"/>
      <c r="J956" s="10"/>
      <c r="K956" s="11"/>
      <c r="N956" s="16"/>
      <c r="Q956" s="16"/>
      <c r="U956" s="16"/>
      <c r="W956" s="17"/>
      <c r="X956" s="17"/>
    </row>
    <row r="957" spans="9:24">
      <c r="I957" s="10"/>
      <c r="J957" s="10"/>
      <c r="K957" s="11"/>
      <c r="N957" s="16"/>
      <c r="Q957" s="16"/>
      <c r="U957" s="16"/>
      <c r="W957" s="17"/>
      <c r="X957" s="17"/>
    </row>
    <row r="958" spans="9:24">
      <c r="I958" s="10"/>
      <c r="J958" s="10"/>
      <c r="K958" s="11"/>
      <c r="N958" s="16"/>
      <c r="Q958" s="16"/>
      <c r="U958" s="16"/>
      <c r="W958" s="17"/>
      <c r="X958" s="17"/>
    </row>
    <row r="959" spans="9:24">
      <c r="I959" s="10"/>
      <c r="J959" s="10"/>
      <c r="K959" s="11"/>
      <c r="N959" s="16"/>
      <c r="Q959" s="16"/>
      <c r="U959" s="16"/>
      <c r="W959" s="17"/>
      <c r="X959" s="17"/>
    </row>
    <row r="960" spans="9:24">
      <c r="I960" s="10"/>
      <c r="J960" s="10"/>
      <c r="K960" s="11"/>
      <c r="N960" s="16"/>
      <c r="Q960" s="16"/>
      <c r="U960" s="16"/>
      <c r="W960" s="17"/>
      <c r="X960" s="17"/>
    </row>
    <row r="961" spans="9:24">
      <c r="I961" s="10"/>
      <c r="J961" s="10"/>
      <c r="K961" s="11"/>
      <c r="N961" s="16"/>
      <c r="Q961" s="16"/>
      <c r="U961" s="16"/>
      <c r="W961" s="17"/>
      <c r="X961" s="17"/>
    </row>
    <row r="962" spans="9:24">
      <c r="I962" s="10"/>
      <c r="J962" s="10"/>
      <c r="K962" s="11"/>
      <c r="N962" s="16"/>
      <c r="Q962" s="16"/>
      <c r="U962" s="16"/>
      <c r="W962" s="17"/>
      <c r="X962" s="17"/>
    </row>
    <row r="963" spans="9:24">
      <c r="I963" s="10"/>
      <c r="J963" s="10"/>
      <c r="K963" s="11"/>
      <c r="N963" s="16"/>
      <c r="Q963" s="16"/>
      <c r="U963" s="16"/>
      <c r="W963" s="17"/>
      <c r="X963" s="17"/>
    </row>
    <row r="964" spans="9:24">
      <c r="I964" s="10"/>
      <c r="J964" s="10"/>
      <c r="K964" s="11"/>
      <c r="N964" s="16"/>
      <c r="Q964" s="16"/>
      <c r="U964" s="16"/>
      <c r="W964" s="17"/>
      <c r="X964" s="17"/>
    </row>
    <row r="965" spans="9:24">
      <c r="I965" s="10"/>
      <c r="J965" s="10"/>
      <c r="K965" s="11"/>
      <c r="N965" s="16"/>
      <c r="Q965" s="16"/>
      <c r="U965" s="16"/>
      <c r="W965" s="17"/>
      <c r="X965" s="17"/>
    </row>
    <row r="966" spans="9:24">
      <c r="I966" s="10"/>
      <c r="J966" s="10"/>
      <c r="K966" s="11"/>
      <c r="N966" s="16"/>
      <c r="Q966" s="16"/>
      <c r="U966" s="16"/>
      <c r="W966" s="17"/>
      <c r="X966" s="17"/>
    </row>
    <row r="967" spans="9:24">
      <c r="I967" s="10"/>
      <c r="J967" s="10"/>
      <c r="K967" s="11"/>
      <c r="N967" s="16"/>
      <c r="Q967" s="16"/>
      <c r="U967" s="16"/>
      <c r="W967" s="17"/>
      <c r="X967" s="17"/>
    </row>
    <row r="968" spans="9:24">
      <c r="I968" s="10"/>
      <c r="J968" s="10"/>
      <c r="K968" s="11"/>
      <c r="N968" s="16"/>
      <c r="Q968" s="16"/>
      <c r="U968" s="16"/>
      <c r="W968" s="17"/>
      <c r="X968" s="17"/>
    </row>
    <row r="969" spans="9:24">
      <c r="I969" s="10"/>
      <c r="J969" s="10"/>
      <c r="K969" s="11"/>
      <c r="N969" s="16"/>
      <c r="Q969" s="16"/>
      <c r="U969" s="16"/>
      <c r="W969" s="17"/>
      <c r="X969" s="17"/>
    </row>
    <row r="970" spans="9:24">
      <c r="I970" s="10"/>
      <c r="J970" s="10"/>
      <c r="K970" s="11"/>
      <c r="N970" s="16"/>
      <c r="Q970" s="16"/>
      <c r="U970" s="16"/>
      <c r="W970" s="17"/>
      <c r="X970" s="17"/>
    </row>
    <row r="971" spans="9:24">
      <c r="I971" s="10"/>
      <c r="J971" s="10"/>
      <c r="K971" s="11"/>
      <c r="N971" s="16"/>
      <c r="Q971" s="16"/>
      <c r="U971" s="16"/>
      <c r="W971" s="17"/>
      <c r="X971" s="17"/>
    </row>
    <row r="972" spans="9:24">
      <c r="I972" s="10"/>
      <c r="J972" s="10"/>
      <c r="K972" s="11"/>
      <c r="N972" s="16"/>
      <c r="Q972" s="16"/>
      <c r="U972" s="16"/>
      <c r="W972" s="17"/>
      <c r="X972" s="17"/>
    </row>
    <row r="973" spans="9:24">
      <c r="I973" s="10"/>
      <c r="J973" s="10"/>
      <c r="K973" s="11"/>
      <c r="N973" s="16"/>
      <c r="Q973" s="16"/>
      <c r="U973" s="16"/>
      <c r="W973" s="17"/>
      <c r="X973" s="17"/>
    </row>
    <row r="974" spans="9:24">
      <c r="I974" s="10"/>
      <c r="J974" s="10"/>
      <c r="K974" s="11"/>
      <c r="N974" s="16"/>
      <c r="Q974" s="16"/>
      <c r="U974" s="16"/>
      <c r="W974" s="17"/>
      <c r="X974" s="17"/>
    </row>
    <row r="975" spans="9:24">
      <c r="I975" s="10"/>
      <c r="J975" s="10"/>
      <c r="K975" s="11"/>
      <c r="N975" s="16"/>
      <c r="Q975" s="16"/>
      <c r="U975" s="16"/>
      <c r="W975" s="17"/>
      <c r="X975" s="17"/>
    </row>
    <row r="976" spans="9:24">
      <c r="I976" s="10"/>
      <c r="J976" s="10"/>
      <c r="K976" s="11"/>
      <c r="N976" s="16"/>
      <c r="Q976" s="16"/>
      <c r="U976" s="16"/>
      <c r="W976" s="17"/>
      <c r="X976" s="17"/>
    </row>
    <row r="977" spans="9:24">
      <c r="I977" s="10"/>
      <c r="J977" s="10"/>
      <c r="K977" s="11"/>
      <c r="N977" s="16"/>
      <c r="Q977" s="16"/>
      <c r="U977" s="16"/>
      <c r="W977" s="17"/>
      <c r="X977" s="17"/>
    </row>
    <row r="978" spans="9:24">
      <c r="I978" s="10"/>
      <c r="J978" s="10"/>
      <c r="K978" s="11"/>
      <c r="N978" s="16"/>
      <c r="Q978" s="16"/>
      <c r="U978" s="16"/>
      <c r="W978" s="17"/>
      <c r="X978" s="17"/>
    </row>
    <row r="979" spans="9:24">
      <c r="I979" s="10"/>
      <c r="J979" s="10"/>
      <c r="K979" s="11"/>
      <c r="N979" s="16"/>
      <c r="Q979" s="16"/>
      <c r="U979" s="16"/>
      <c r="W979" s="17"/>
      <c r="X979" s="17"/>
    </row>
    <row r="980" spans="9:24">
      <c r="I980" s="10"/>
      <c r="J980" s="10"/>
      <c r="K980" s="11"/>
      <c r="N980" s="16"/>
      <c r="Q980" s="16"/>
      <c r="U980" s="16"/>
      <c r="W980" s="17"/>
      <c r="X980" s="17"/>
    </row>
    <row r="981" spans="9:24">
      <c r="I981" s="10"/>
      <c r="J981" s="10"/>
      <c r="K981" s="11"/>
      <c r="N981" s="16"/>
      <c r="Q981" s="16"/>
      <c r="U981" s="16"/>
      <c r="W981" s="17"/>
      <c r="X981" s="17"/>
    </row>
    <row r="982" spans="9:24">
      <c r="I982" s="10"/>
      <c r="J982" s="10"/>
      <c r="K982" s="11"/>
      <c r="N982" s="16"/>
      <c r="Q982" s="16"/>
      <c r="U982" s="16"/>
      <c r="W982" s="17"/>
      <c r="X982" s="17"/>
    </row>
    <row r="983" spans="9:24">
      <c r="I983" s="10"/>
      <c r="J983" s="10"/>
      <c r="K983" s="11"/>
      <c r="N983" s="16"/>
      <c r="Q983" s="16"/>
      <c r="U983" s="16"/>
      <c r="W983" s="17"/>
      <c r="X983" s="17"/>
    </row>
    <row r="984" spans="9:24">
      <c r="I984" s="10"/>
      <c r="J984" s="10"/>
      <c r="K984" s="11"/>
      <c r="N984" s="16"/>
      <c r="Q984" s="16"/>
      <c r="U984" s="16"/>
      <c r="W984" s="17"/>
      <c r="X984" s="17"/>
    </row>
    <row r="985" spans="9:24">
      <c r="I985" s="10"/>
      <c r="J985" s="10"/>
      <c r="K985" s="11"/>
      <c r="N985" s="16"/>
      <c r="Q985" s="16"/>
      <c r="U985" s="16"/>
      <c r="W985" s="17"/>
      <c r="X985" s="17"/>
    </row>
    <row r="986" spans="9:24">
      <c r="I986" s="10"/>
      <c r="J986" s="10"/>
      <c r="K986" s="11"/>
      <c r="N986" s="16"/>
      <c r="Q986" s="16"/>
      <c r="U986" s="16"/>
      <c r="W986" s="17"/>
      <c r="X986" s="17"/>
    </row>
    <row r="987" spans="9:24">
      <c r="I987" s="10"/>
      <c r="J987" s="10"/>
      <c r="K987" s="11"/>
      <c r="N987" s="16"/>
      <c r="Q987" s="16"/>
      <c r="U987" s="16"/>
      <c r="W987" s="17"/>
      <c r="X987" s="17"/>
    </row>
    <row r="988" spans="9:24">
      <c r="I988" s="10"/>
      <c r="J988" s="10"/>
      <c r="K988" s="11"/>
      <c r="N988" s="16"/>
      <c r="Q988" s="16"/>
      <c r="U988" s="16"/>
      <c r="W988" s="17"/>
      <c r="X988" s="17"/>
    </row>
    <row r="989" spans="9:24">
      <c r="I989" s="10"/>
      <c r="J989" s="10"/>
      <c r="K989" s="11"/>
      <c r="N989" s="16"/>
      <c r="Q989" s="16"/>
      <c r="U989" s="16"/>
      <c r="W989" s="17"/>
      <c r="X989" s="17"/>
    </row>
    <row r="990" spans="9:24">
      <c r="I990" s="10"/>
      <c r="J990" s="10"/>
      <c r="K990" s="11"/>
      <c r="N990" s="16"/>
      <c r="Q990" s="16"/>
      <c r="U990" s="16"/>
      <c r="W990" s="17"/>
      <c r="X990" s="17"/>
    </row>
    <row r="991" spans="9:24">
      <c r="I991" s="10"/>
      <c r="J991" s="10"/>
      <c r="K991" s="11"/>
      <c r="N991" s="16"/>
      <c r="Q991" s="16"/>
      <c r="U991" s="16"/>
      <c r="W991" s="17"/>
      <c r="X991" s="17"/>
    </row>
    <row r="992" spans="9:24">
      <c r="I992" s="10"/>
      <c r="J992" s="10"/>
      <c r="K992" s="11"/>
      <c r="N992" s="16"/>
      <c r="Q992" s="16"/>
      <c r="U992" s="16"/>
      <c r="W992" s="17"/>
      <c r="X992" s="17"/>
    </row>
    <row r="993" spans="9:24">
      <c r="I993" s="10"/>
      <c r="J993" s="10"/>
      <c r="K993" s="11"/>
      <c r="N993" s="16"/>
      <c r="Q993" s="16"/>
      <c r="U993" s="16"/>
      <c r="W993" s="17"/>
      <c r="X993" s="17"/>
    </row>
    <row r="994" spans="9:24">
      <c r="I994" s="10"/>
      <c r="J994" s="10"/>
      <c r="K994" s="11"/>
      <c r="N994" s="16"/>
      <c r="Q994" s="16"/>
      <c r="U994" s="16"/>
      <c r="W994" s="17"/>
      <c r="X994" s="17"/>
    </row>
    <row r="995" spans="9:24">
      <c r="I995" s="10"/>
      <c r="J995" s="10"/>
      <c r="K995" s="11"/>
      <c r="N995" s="16"/>
      <c r="Q995" s="16"/>
      <c r="U995" s="16"/>
      <c r="W995" s="17"/>
      <c r="X995" s="17"/>
    </row>
    <row r="996" spans="9:24">
      <c r="I996" s="10"/>
      <c r="J996" s="10"/>
      <c r="K996" s="11"/>
      <c r="N996" s="16"/>
      <c r="Q996" s="16"/>
      <c r="U996" s="16"/>
      <c r="W996" s="17"/>
      <c r="X996" s="17"/>
    </row>
    <row r="997" spans="9:24">
      <c r="I997" s="10"/>
      <c r="J997" s="10"/>
      <c r="K997" s="11"/>
      <c r="N997" s="16"/>
      <c r="Q997" s="16"/>
      <c r="U997" s="16"/>
      <c r="W997" s="17"/>
      <c r="X997" s="17"/>
    </row>
    <row r="998" spans="9:24">
      <c r="I998" s="10"/>
      <c r="J998" s="10"/>
      <c r="K998" s="11"/>
      <c r="N998" s="16"/>
      <c r="Q998" s="16"/>
      <c r="U998" s="16"/>
      <c r="W998" s="17"/>
      <c r="X998" s="17"/>
    </row>
    <row r="999" spans="9:24">
      <c r="I999" s="10"/>
      <c r="J999" s="10"/>
      <c r="K999" s="11"/>
      <c r="N999" s="16"/>
      <c r="Q999" s="16"/>
      <c r="U999" s="16"/>
      <c r="W999" s="17"/>
      <c r="X999" s="17"/>
    </row>
    <row r="1000" spans="9:24">
      <c r="I1000" s="10"/>
      <c r="J1000" s="10"/>
      <c r="K1000" s="11"/>
      <c r="N1000" s="16"/>
      <c r="Q1000" s="16"/>
      <c r="U1000" s="16"/>
      <c r="W1000" s="17"/>
      <c r="X1000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P1000"/>
  <sheetViews>
    <sheetView workbookViewId="0"/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1" width="11.5703125" hidden="1" customWidth="1"/>
    <col min="12" max="12" width="10.42578125" hidden="1" customWidth="1"/>
    <col min="13" max="13" width="9.28515625" hidden="1" customWidth="1"/>
    <col min="14" max="14" width="11.7109375" hidden="1" customWidth="1"/>
    <col min="15" max="16" width="9.42578125" customWidth="1"/>
    <col min="17" max="17" width="9.28515625" customWidth="1"/>
    <col min="18" max="18" width="9.28515625" hidden="1" customWidth="1"/>
    <col min="19" max="19" width="12.5703125" hidden="1" customWidth="1"/>
    <col min="20" max="21" width="12.5703125" hidden="1"/>
    <col min="22" max="22" width="9.42578125" customWidth="1"/>
    <col min="23" max="23" width="9.28515625" hidden="1" customWidth="1"/>
    <col min="24" max="24" width="11.7109375" hidden="1" customWidth="1"/>
    <col min="25" max="25" width="9.42578125" customWidth="1"/>
    <col min="26" max="26" width="8" customWidth="1"/>
    <col min="27" max="27" width="12.5703125" customWidth="1"/>
    <col min="28" max="28" width="13.5703125" customWidth="1"/>
    <col min="29" max="29" width="9.42578125" customWidth="1"/>
    <col min="30" max="31" width="10.42578125" customWidth="1"/>
    <col min="32" max="32" width="11.7109375" customWidth="1"/>
    <col min="33" max="33" width="13.28515625" customWidth="1"/>
    <col min="34" max="34" width="9.42578125" customWidth="1"/>
    <col min="35" max="36" width="10.42578125" customWidth="1"/>
    <col min="37" max="37" width="11.7109375" customWidth="1"/>
    <col min="38" max="38" width="13.28515625" customWidth="1"/>
    <col min="39" max="39" width="9.42578125" customWidth="1"/>
    <col min="40" max="41" width="10.42578125" customWidth="1"/>
    <col min="42" max="42" width="11.7109375" customWidth="1"/>
    <col min="43" max="43" width="13.28515625" customWidth="1"/>
    <col min="44" max="44" width="9.42578125" customWidth="1"/>
    <col min="45" max="46" width="10.42578125" customWidth="1"/>
    <col min="47" max="47" width="11.7109375" customWidth="1"/>
    <col min="48" max="48" width="13.28515625" customWidth="1"/>
    <col min="49" max="49" width="9.42578125" customWidth="1"/>
    <col min="50" max="51" width="10.42578125" customWidth="1"/>
    <col min="52" max="52" width="11.7109375" customWidth="1"/>
    <col min="53" max="53" width="13.28515625" customWidth="1"/>
    <col min="54" max="54" width="9.42578125" customWidth="1"/>
    <col min="55" max="56" width="10.42578125" customWidth="1"/>
    <col min="57" max="57" width="11.7109375" customWidth="1"/>
    <col min="58" max="58" width="13.28515625" customWidth="1"/>
    <col min="59" max="59" width="9.42578125" customWidth="1"/>
    <col min="60" max="61" width="10.42578125" customWidth="1"/>
    <col min="62" max="62" width="11.7109375" customWidth="1"/>
    <col min="63" max="63" width="13.28515625" customWidth="1"/>
    <col min="64" max="64" width="9.42578125" customWidth="1"/>
    <col min="65" max="66" width="10.42578125" customWidth="1"/>
    <col min="67" max="67" width="11.7109375" customWidth="1"/>
    <col min="68" max="68" width="13.28515625" customWidth="1"/>
  </cols>
  <sheetData>
    <row r="1" spans="1:68">
      <c r="I1" s="10"/>
      <c r="J1" s="10">
        <f t="shared" ref="J1:L1" si="0">SUM(J3:J266)</f>
        <v>1058683.5259999998</v>
      </c>
      <c r="K1" s="10">
        <f t="shared" si="0"/>
        <v>2114749.0844000005</v>
      </c>
      <c r="L1" s="32">
        <f t="shared" si="0"/>
        <v>2349</v>
      </c>
      <c r="O1" s="16"/>
      <c r="P1" s="16">
        <f t="shared" ref="P1:Q1" si="1">SUM(P3:P266)</f>
        <v>657</v>
      </c>
      <c r="Q1" s="16">
        <f t="shared" si="1"/>
        <v>563</v>
      </c>
      <c r="T1" s="16"/>
      <c r="U1" s="16"/>
      <c r="V1" s="16">
        <f>SUM(V3:V266)</f>
        <v>1160</v>
      </c>
      <c r="Y1" s="16">
        <f>SUM(Y3:Y266)</f>
        <v>532</v>
      </c>
      <c r="Z1" s="37">
        <f>AB1/AA1</f>
        <v>0.68929219953608833</v>
      </c>
      <c r="AA1" s="38">
        <f t="shared" ref="AA1:AB1" si="2">SUM(AA3:AA266)</f>
        <v>10002136.139999997</v>
      </c>
      <c r="AB1" s="38">
        <f t="shared" si="2"/>
        <v>6894394.4199999981</v>
      </c>
    </row>
    <row r="2" spans="1:68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3" t="s">
        <v>8</v>
      </c>
      <c r="J2" s="3"/>
      <c r="K2" s="3" t="s">
        <v>9</v>
      </c>
      <c r="L2" s="4" t="s">
        <v>10</v>
      </c>
      <c r="M2" s="8" t="s">
        <v>11</v>
      </c>
      <c r="N2" s="8" t="s">
        <v>12</v>
      </c>
      <c r="O2" s="5"/>
      <c r="P2" s="5" t="s">
        <v>13</v>
      </c>
      <c r="Q2" s="5" t="s">
        <v>379</v>
      </c>
      <c r="R2" s="8" t="s">
        <v>14</v>
      </c>
      <c r="S2" s="8" t="s">
        <v>15</v>
      </c>
      <c r="T2" s="5"/>
      <c r="U2" s="5"/>
      <c r="V2" s="5" t="s">
        <v>16</v>
      </c>
      <c r="W2" s="8" t="s">
        <v>17</v>
      </c>
      <c r="X2" s="8" t="s">
        <v>18</v>
      </c>
      <c r="Y2" s="5" t="s">
        <v>19</v>
      </c>
      <c r="Z2" s="8" t="s">
        <v>20</v>
      </c>
      <c r="AA2" s="9" t="s">
        <v>21</v>
      </c>
      <c r="AB2" s="9" t="s">
        <v>22</v>
      </c>
      <c r="AC2" s="8" t="s">
        <v>23</v>
      </c>
      <c r="AD2" s="8" t="s">
        <v>24</v>
      </c>
      <c r="AE2" s="8" t="s">
        <v>25</v>
      </c>
      <c r="AF2" s="8" t="s">
        <v>26</v>
      </c>
      <c r="AG2" s="8" t="s">
        <v>27</v>
      </c>
      <c r="AH2" s="8" t="s">
        <v>28</v>
      </c>
      <c r="AI2" s="8" t="s">
        <v>29</v>
      </c>
      <c r="AJ2" s="8" t="s">
        <v>30</v>
      </c>
      <c r="AK2" s="8" t="s">
        <v>31</v>
      </c>
      <c r="AL2" s="8" t="s">
        <v>32</v>
      </c>
      <c r="AM2" s="8" t="s">
        <v>33</v>
      </c>
      <c r="AN2" s="8" t="s">
        <v>34</v>
      </c>
      <c r="AO2" s="8" t="s">
        <v>35</v>
      </c>
      <c r="AP2" s="8" t="s">
        <v>36</v>
      </c>
      <c r="AQ2" s="8" t="s">
        <v>37</v>
      </c>
      <c r="AR2" s="8" t="s">
        <v>38</v>
      </c>
      <c r="AS2" s="8" t="s">
        <v>39</v>
      </c>
      <c r="AT2" s="8" t="s">
        <v>40</v>
      </c>
      <c r="AU2" s="8" t="s">
        <v>41</v>
      </c>
      <c r="AV2" s="8" t="s">
        <v>42</v>
      </c>
      <c r="AW2" s="8" t="s">
        <v>43</v>
      </c>
      <c r="AX2" s="8" t="s">
        <v>44</v>
      </c>
      <c r="AY2" s="8" t="s">
        <v>45</v>
      </c>
      <c r="AZ2" s="8" t="s">
        <v>46</v>
      </c>
      <c r="BA2" s="8" t="s">
        <v>47</v>
      </c>
      <c r="BB2" s="8" t="s">
        <v>48</v>
      </c>
      <c r="BC2" s="8" t="s">
        <v>49</v>
      </c>
      <c r="BD2" s="8" t="s">
        <v>50</v>
      </c>
      <c r="BE2" s="8" t="s">
        <v>51</v>
      </c>
      <c r="BF2" s="8" t="s">
        <v>52</v>
      </c>
      <c r="BG2" s="8" t="s">
        <v>53</v>
      </c>
      <c r="BH2" s="8" t="s">
        <v>54</v>
      </c>
      <c r="BI2" s="8" t="s">
        <v>55</v>
      </c>
      <c r="BJ2" s="8" t="s">
        <v>56</v>
      </c>
      <c r="BK2" s="8" t="s">
        <v>57</v>
      </c>
      <c r="BL2" s="8" t="s">
        <v>58</v>
      </c>
      <c r="BM2" s="8" t="s">
        <v>59</v>
      </c>
      <c r="BN2" s="8" t="s">
        <v>60</v>
      </c>
      <c r="BO2" s="8" t="s">
        <v>61</v>
      </c>
      <c r="BP2" s="8" t="s">
        <v>62</v>
      </c>
    </row>
    <row r="3" spans="1:68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1">
        <v>84.88</v>
      </c>
      <c r="I3" s="3">
        <v>1358.08</v>
      </c>
      <c r="J3" s="10">
        <f t="shared" ref="J3:J266" si="3">I3*V3</f>
        <v>67904</v>
      </c>
      <c r="K3" s="10">
        <f t="shared" ref="K3:K266" si="4">I3*L3</f>
        <v>115436.79999999999</v>
      </c>
      <c r="L3" s="11">
        <f t="shared" ref="L3:L266" si="5">SUM(P3+V3+Y3)</f>
        <v>85</v>
      </c>
      <c r="M3" s="1">
        <v>103.69</v>
      </c>
      <c r="N3" s="1">
        <v>55.06</v>
      </c>
      <c r="O3" s="5"/>
      <c r="P3" s="26">
        <v>20</v>
      </c>
      <c r="Q3" s="5">
        <v>5</v>
      </c>
      <c r="R3" s="1">
        <v>236.59</v>
      </c>
      <c r="S3" s="1">
        <v>96</v>
      </c>
      <c r="T3" s="16">
        <f t="shared" ref="T3:T266" si="6">R3/30*5</f>
        <v>39.431666666666672</v>
      </c>
      <c r="U3" s="16">
        <f t="shared" ref="U3:U266" si="7">S3-T3</f>
        <v>56.568333333333328</v>
      </c>
      <c r="V3" s="5">
        <v>50</v>
      </c>
      <c r="W3" s="1">
        <v>128.06</v>
      </c>
      <c r="X3" s="1">
        <v>80.5</v>
      </c>
      <c r="Y3" s="16">
        <f t="shared" ref="Y3:Y4" si="8">MAX(0,(TRUNC((W3*0.75)-X3)))</f>
        <v>15</v>
      </c>
      <c r="Z3" s="1">
        <v>0</v>
      </c>
      <c r="AA3" s="12">
        <v>636048.28</v>
      </c>
      <c r="AB3" s="2">
        <v>314480.40000000002</v>
      </c>
      <c r="AC3" s="1">
        <v>520</v>
      </c>
      <c r="AD3" s="1">
        <v>491</v>
      </c>
      <c r="AE3" s="1">
        <v>637</v>
      </c>
      <c r="AF3" s="1">
        <v>513</v>
      </c>
      <c r="AG3" s="1">
        <v>881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925</v>
      </c>
      <c r="AX3" s="1">
        <v>1102</v>
      </c>
      <c r="AY3" s="1">
        <v>1137</v>
      </c>
      <c r="AZ3" s="1">
        <v>892</v>
      </c>
      <c r="BA3" s="1">
        <v>1171</v>
      </c>
      <c r="BB3" s="1">
        <v>245</v>
      </c>
      <c r="BC3" s="1">
        <v>218</v>
      </c>
      <c r="BD3" s="1">
        <v>242</v>
      </c>
      <c r="BE3" s="1">
        <v>261</v>
      </c>
      <c r="BF3" s="1">
        <v>365</v>
      </c>
      <c r="BG3" s="1">
        <v>464</v>
      </c>
      <c r="BH3" s="1">
        <v>702</v>
      </c>
      <c r="BI3" s="1">
        <v>966</v>
      </c>
      <c r="BJ3" s="1">
        <v>536</v>
      </c>
      <c r="BK3" s="1">
        <v>1288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</row>
    <row r="4" spans="1:68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1">
        <v>71.84</v>
      </c>
      <c r="I4" s="3">
        <v>1436.8</v>
      </c>
      <c r="J4" s="10">
        <f t="shared" si="3"/>
        <v>0</v>
      </c>
      <c r="K4" s="10">
        <f t="shared" si="4"/>
        <v>0</v>
      </c>
      <c r="L4" s="11">
        <f t="shared" si="5"/>
        <v>0</v>
      </c>
      <c r="M4" s="1">
        <v>106.35</v>
      </c>
      <c r="N4" s="1">
        <v>128.69999999999999</v>
      </c>
      <c r="O4" s="16"/>
      <c r="P4" s="16">
        <f>MAX(0,(TRUNC((M4*0.75)-N4)))</f>
        <v>0</v>
      </c>
      <c r="Q4" s="5">
        <v>10</v>
      </c>
      <c r="R4" s="1">
        <v>203.52</v>
      </c>
      <c r="S4" s="1">
        <v>137.1</v>
      </c>
      <c r="T4" s="16">
        <f t="shared" si="6"/>
        <v>33.92</v>
      </c>
      <c r="U4" s="16">
        <f t="shared" si="7"/>
        <v>103.17999999999999</v>
      </c>
      <c r="V4" s="5">
        <v>0</v>
      </c>
      <c r="W4" s="1">
        <v>124.62</v>
      </c>
      <c r="X4" s="1">
        <v>100.45</v>
      </c>
      <c r="Y4" s="16">
        <f t="shared" si="8"/>
        <v>0</v>
      </c>
      <c r="Z4" s="1">
        <v>0</v>
      </c>
      <c r="AA4" s="12">
        <v>624289.6</v>
      </c>
      <c r="AB4" s="2">
        <v>526228</v>
      </c>
      <c r="AC4" s="1">
        <v>741</v>
      </c>
      <c r="AD4" s="1">
        <v>685</v>
      </c>
      <c r="AE4" s="1">
        <v>725</v>
      </c>
      <c r="AF4" s="1">
        <v>637</v>
      </c>
      <c r="AG4" s="1">
        <v>2574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902</v>
      </c>
      <c r="AX4" s="1">
        <v>1204</v>
      </c>
      <c r="AY4" s="1">
        <v>1542</v>
      </c>
      <c r="AZ4" s="1">
        <v>895</v>
      </c>
      <c r="BA4" s="1">
        <v>2402</v>
      </c>
      <c r="BB4" s="1">
        <v>204</v>
      </c>
      <c r="BC4" s="1">
        <v>160</v>
      </c>
      <c r="BD4" s="1">
        <v>207</v>
      </c>
      <c r="BE4" s="1">
        <v>172</v>
      </c>
      <c r="BF4" s="1">
        <v>340</v>
      </c>
      <c r="BG4" s="1">
        <v>595</v>
      </c>
      <c r="BH4" s="1">
        <v>751</v>
      </c>
      <c r="BI4" s="1">
        <v>1136</v>
      </c>
      <c r="BJ4" s="1">
        <v>772</v>
      </c>
      <c r="BK4" s="1">
        <v>2009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</row>
    <row r="5" spans="1:68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1">
        <v>49.06</v>
      </c>
      <c r="I5" s="3">
        <v>735.9</v>
      </c>
      <c r="J5" s="10">
        <f t="shared" si="3"/>
        <v>36795</v>
      </c>
      <c r="K5" s="10">
        <f t="shared" si="4"/>
        <v>91987.5</v>
      </c>
      <c r="L5" s="11">
        <f t="shared" si="5"/>
        <v>125</v>
      </c>
      <c r="M5" s="1">
        <v>225.6</v>
      </c>
      <c r="N5" s="1">
        <v>87.47</v>
      </c>
      <c r="O5" s="20">
        <v>35</v>
      </c>
      <c r="P5" s="21">
        <v>45</v>
      </c>
      <c r="Q5" s="5">
        <v>10</v>
      </c>
      <c r="R5" s="1">
        <v>290.27</v>
      </c>
      <c r="S5" s="1">
        <v>127.07</v>
      </c>
      <c r="T5" s="16">
        <f t="shared" si="6"/>
        <v>48.37833333333333</v>
      </c>
      <c r="U5" s="16">
        <f t="shared" si="7"/>
        <v>78.691666666666663</v>
      </c>
      <c r="V5" s="5">
        <v>50</v>
      </c>
      <c r="W5" s="1">
        <v>153.83000000000001</v>
      </c>
      <c r="X5" s="1">
        <v>88.13</v>
      </c>
      <c r="Y5" s="5">
        <v>30</v>
      </c>
      <c r="Z5" s="1">
        <v>0</v>
      </c>
      <c r="AA5" s="12">
        <v>492832.23</v>
      </c>
      <c r="AB5" s="2">
        <v>222732.4</v>
      </c>
      <c r="AC5" s="1">
        <v>916</v>
      </c>
      <c r="AD5" s="1">
        <v>1163</v>
      </c>
      <c r="AE5" s="1">
        <v>1297</v>
      </c>
      <c r="AF5" s="1">
        <v>1179</v>
      </c>
      <c r="AG5" s="1">
        <v>1312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1101</v>
      </c>
      <c r="AX5" s="1">
        <v>1212</v>
      </c>
      <c r="AY5" s="1">
        <v>1422</v>
      </c>
      <c r="AZ5" s="1">
        <v>1438</v>
      </c>
      <c r="BA5" s="1">
        <v>1872</v>
      </c>
      <c r="BB5" s="1">
        <v>139</v>
      </c>
      <c r="BC5" s="1">
        <v>145</v>
      </c>
      <c r="BD5" s="1">
        <v>196</v>
      </c>
      <c r="BE5" s="1">
        <v>197</v>
      </c>
      <c r="BF5" s="1">
        <v>34</v>
      </c>
      <c r="BG5" s="1">
        <v>854</v>
      </c>
      <c r="BH5" s="1">
        <v>803</v>
      </c>
      <c r="BI5" s="1">
        <v>895</v>
      </c>
      <c r="BJ5" s="1">
        <v>314</v>
      </c>
      <c r="BK5" s="1">
        <v>1322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</row>
    <row r="6" spans="1:68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1">
        <v>73.62</v>
      </c>
      <c r="I6" s="3">
        <v>883.44</v>
      </c>
      <c r="J6" s="10">
        <f t="shared" si="3"/>
        <v>88344</v>
      </c>
      <c r="K6" s="10">
        <f t="shared" si="4"/>
        <v>88344</v>
      </c>
      <c r="L6" s="11">
        <f t="shared" si="5"/>
        <v>100</v>
      </c>
      <c r="M6" s="1">
        <v>120.62</v>
      </c>
      <c r="N6" s="1">
        <v>93.08</v>
      </c>
      <c r="O6" s="16"/>
      <c r="P6" s="16">
        <f>MAX(0,(TRUNC((M6*0.75)-N6)))</f>
        <v>0</v>
      </c>
      <c r="Q6" s="5">
        <v>10</v>
      </c>
      <c r="R6" s="1">
        <v>195.83</v>
      </c>
      <c r="S6" s="1">
        <v>28.33</v>
      </c>
      <c r="T6" s="16">
        <f t="shared" si="6"/>
        <v>32.638333333333335</v>
      </c>
      <c r="U6" s="16">
        <f t="shared" si="7"/>
        <v>-4.3083333333333371</v>
      </c>
      <c r="V6" s="5">
        <v>100</v>
      </c>
      <c r="W6" s="1">
        <v>170</v>
      </c>
      <c r="X6" s="1">
        <v>149.58000000000001</v>
      </c>
      <c r="Y6" s="16">
        <f>MAX(0,(TRUNC((W6*0.75)-X6)))</f>
        <v>0</v>
      </c>
      <c r="Z6" s="1">
        <v>0</v>
      </c>
      <c r="AA6" s="12">
        <v>429756.75</v>
      </c>
      <c r="AB6" s="2">
        <v>239412.24</v>
      </c>
      <c r="AC6" s="1">
        <v>471</v>
      </c>
      <c r="AD6" s="1">
        <v>330</v>
      </c>
      <c r="AE6" s="1">
        <v>612</v>
      </c>
      <c r="AF6" s="1">
        <v>399</v>
      </c>
      <c r="AG6" s="1">
        <v>1117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598</v>
      </c>
      <c r="AX6" s="1">
        <v>560</v>
      </c>
      <c r="AY6" s="1">
        <v>701</v>
      </c>
      <c r="AZ6" s="1">
        <v>609</v>
      </c>
      <c r="BA6" s="1">
        <v>273</v>
      </c>
      <c r="BB6" s="1">
        <v>126</v>
      </c>
      <c r="BC6" s="1">
        <v>126</v>
      </c>
      <c r="BD6" s="1">
        <v>200</v>
      </c>
      <c r="BE6" s="1">
        <v>155</v>
      </c>
      <c r="BF6" s="1">
        <v>67</v>
      </c>
      <c r="BG6" s="1">
        <v>645</v>
      </c>
      <c r="BH6" s="1">
        <v>515</v>
      </c>
      <c r="BI6" s="1">
        <v>935</v>
      </c>
      <c r="BJ6" s="1">
        <v>405</v>
      </c>
      <c r="BK6" s="1">
        <v>1795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</row>
    <row r="7" spans="1:68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1">
        <v>86.35</v>
      </c>
      <c r="I7" s="3">
        <v>1727</v>
      </c>
      <c r="J7" s="10">
        <f t="shared" si="3"/>
        <v>25905</v>
      </c>
      <c r="K7" s="10">
        <f t="shared" si="4"/>
        <v>94985</v>
      </c>
      <c r="L7" s="11">
        <f t="shared" si="5"/>
        <v>55</v>
      </c>
      <c r="M7" s="1">
        <v>68.78</v>
      </c>
      <c r="N7" s="1">
        <v>23.25</v>
      </c>
      <c r="O7" s="5"/>
      <c r="P7" s="20">
        <v>30</v>
      </c>
      <c r="Q7" s="5">
        <v>0</v>
      </c>
      <c r="R7" s="1">
        <v>61.18</v>
      </c>
      <c r="S7" s="1">
        <v>28.7</v>
      </c>
      <c r="T7" s="16">
        <f t="shared" si="6"/>
        <v>10.196666666666667</v>
      </c>
      <c r="U7" s="16">
        <f t="shared" si="7"/>
        <v>18.50333333333333</v>
      </c>
      <c r="V7" s="5">
        <v>15</v>
      </c>
      <c r="W7" s="1">
        <v>58.55</v>
      </c>
      <c r="X7" s="1">
        <v>32.450000000000003</v>
      </c>
      <c r="Y7" s="5">
        <v>10</v>
      </c>
      <c r="Z7" s="1">
        <v>0</v>
      </c>
      <c r="AA7" s="12">
        <v>325539.5</v>
      </c>
      <c r="AB7" s="2">
        <v>145758.79999999999</v>
      </c>
      <c r="AC7" s="1">
        <v>394</v>
      </c>
      <c r="AD7" s="1">
        <v>380</v>
      </c>
      <c r="AE7" s="1">
        <v>625</v>
      </c>
      <c r="AF7" s="1">
        <v>333</v>
      </c>
      <c r="AG7" s="1">
        <v>465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256</v>
      </c>
      <c r="AX7" s="1">
        <v>224</v>
      </c>
      <c r="AY7" s="1">
        <v>583</v>
      </c>
      <c r="AZ7" s="1">
        <v>398</v>
      </c>
      <c r="BA7" s="1">
        <v>493</v>
      </c>
      <c r="BB7" s="1">
        <v>26</v>
      </c>
      <c r="BC7" s="1">
        <v>19</v>
      </c>
      <c r="BD7" s="1">
        <v>24</v>
      </c>
      <c r="BE7" s="1">
        <v>28</v>
      </c>
      <c r="BF7" s="1">
        <v>81</v>
      </c>
      <c r="BG7" s="1">
        <v>315</v>
      </c>
      <c r="BH7" s="1">
        <v>240</v>
      </c>
      <c r="BI7" s="1">
        <v>579</v>
      </c>
      <c r="BJ7" s="1">
        <v>314</v>
      </c>
      <c r="BK7" s="1">
        <v>649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</row>
    <row r="8" spans="1:68">
      <c r="A8" s="1">
        <v>70019</v>
      </c>
      <c r="B8" s="1" t="s">
        <v>85</v>
      </c>
      <c r="C8" s="1">
        <v>20</v>
      </c>
      <c r="D8" s="1">
        <v>285</v>
      </c>
      <c r="E8" s="1" t="s">
        <v>64</v>
      </c>
      <c r="F8" s="1">
        <v>562</v>
      </c>
      <c r="G8" s="1" t="s">
        <v>65</v>
      </c>
      <c r="H8" s="1">
        <v>68.760000000000005</v>
      </c>
      <c r="I8" s="3">
        <v>1375.2</v>
      </c>
      <c r="J8" s="10">
        <f t="shared" si="3"/>
        <v>6876</v>
      </c>
      <c r="K8" s="10">
        <f t="shared" si="4"/>
        <v>20628</v>
      </c>
      <c r="L8" s="11">
        <f t="shared" si="5"/>
        <v>15</v>
      </c>
      <c r="M8" s="1">
        <v>59.4</v>
      </c>
      <c r="N8" s="1">
        <v>37.35</v>
      </c>
      <c r="O8" s="5"/>
      <c r="P8" s="21">
        <v>10</v>
      </c>
      <c r="Q8" s="5">
        <v>5</v>
      </c>
      <c r="R8" s="1">
        <v>103.4</v>
      </c>
      <c r="S8" s="1">
        <v>65.150000000000006</v>
      </c>
      <c r="T8" s="16">
        <f t="shared" si="6"/>
        <v>17.233333333333334</v>
      </c>
      <c r="U8" s="16">
        <f t="shared" si="7"/>
        <v>47.916666666666671</v>
      </c>
      <c r="V8" s="5">
        <v>5</v>
      </c>
      <c r="W8" s="1">
        <v>51.15</v>
      </c>
      <c r="X8" s="1">
        <v>51.6</v>
      </c>
      <c r="Y8" s="16">
        <f>MAX(0,(TRUNC((W8*0.75)-X8)))</f>
        <v>0</v>
      </c>
      <c r="Z8" s="1">
        <v>0</v>
      </c>
      <c r="AA8" s="12">
        <v>294224.03999999998</v>
      </c>
      <c r="AB8" s="2">
        <v>211918.32</v>
      </c>
      <c r="AC8" s="1">
        <v>294</v>
      </c>
      <c r="AD8" s="1">
        <v>287</v>
      </c>
      <c r="AE8" s="1">
        <v>646</v>
      </c>
      <c r="AF8" s="1">
        <v>209</v>
      </c>
      <c r="AG8" s="1">
        <v>747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456</v>
      </c>
      <c r="AX8" s="1">
        <v>565</v>
      </c>
      <c r="AY8" s="1">
        <v>764</v>
      </c>
      <c r="AZ8" s="1">
        <v>572</v>
      </c>
      <c r="BA8" s="1">
        <v>1287</v>
      </c>
      <c r="BB8" s="1">
        <v>54</v>
      </c>
      <c r="BC8" s="1">
        <v>65</v>
      </c>
      <c r="BD8" s="1">
        <v>154</v>
      </c>
      <c r="BE8" s="1">
        <v>78</v>
      </c>
      <c r="BF8" s="1">
        <v>16</v>
      </c>
      <c r="BG8" s="1">
        <v>209</v>
      </c>
      <c r="BH8" s="1">
        <v>260</v>
      </c>
      <c r="BI8" s="1">
        <v>570</v>
      </c>
      <c r="BJ8" s="1">
        <v>228</v>
      </c>
      <c r="BK8" s="1">
        <v>1032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</row>
    <row r="9" spans="1:68">
      <c r="A9" s="1">
        <v>70028</v>
      </c>
      <c r="B9" s="1" t="s">
        <v>103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1">
        <v>40.9</v>
      </c>
      <c r="I9" s="3">
        <v>981.6</v>
      </c>
      <c r="J9" s="10">
        <f t="shared" si="3"/>
        <v>29448</v>
      </c>
      <c r="K9" s="10">
        <f t="shared" si="4"/>
        <v>68712</v>
      </c>
      <c r="L9" s="11">
        <f t="shared" si="5"/>
        <v>70</v>
      </c>
      <c r="M9" s="1">
        <v>87.27</v>
      </c>
      <c r="N9" s="1">
        <v>35.33</v>
      </c>
      <c r="O9" s="16"/>
      <c r="P9" s="28">
        <f t="shared" ref="P9:P12" si="9">MAX(0,(TRUNC((M9*0.75)-N9)))</f>
        <v>30</v>
      </c>
      <c r="Q9" s="5">
        <v>0</v>
      </c>
      <c r="R9" s="1">
        <v>103.46</v>
      </c>
      <c r="S9" s="1">
        <v>38.619999999999997</v>
      </c>
      <c r="T9" s="16">
        <f t="shared" si="6"/>
        <v>17.243333333333332</v>
      </c>
      <c r="U9" s="16">
        <f t="shared" si="7"/>
        <v>21.376666666666665</v>
      </c>
      <c r="V9" s="5">
        <v>30</v>
      </c>
      <c r="W9" s="1">
        <v>76.42</v>
      </c>
      <c r="X9" s="1">
        <v>49.92</v>
      </c>
      <c r="Y9" s="5">
        <v>10</v>
      </c>
      <c r="Z9" s="1">
        <v>0</v>
      </c>
      <c r="AA9" s="12">
        <v>262230.34999999998</v>
      </c>
      <c r="AB9" s="2">
        <v>121595.7</v>
      </c>
      <c r="AC9" s="1">
        <v>616</v>
      </c>
      <c r="AD9" s="1">
        <v>503</v>
      </c>
      <c r="AE9" s="1">
        <v>929</v>
      </c>
      <c r="AF9" s="1">
        <v>596</v>
      </c>
      <c r="AG9" s="1">
        <v>848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671</v>
      </c>
      <c r="AX9" s="1">
        <v>600</v>
      </c>
      <c r="AY9" s="1">
        <v>924</v>
      </c>
      <c r="AZ9" s="1">
        <v>636</v>
      </c>
      <c r="BA9" s="1">
        <v>794</v>
      </c>
      <c r="BB9" s="1">
        <v>93</v>
      </c>
      <c r="BC9" s="1">
        <v>62</v>
      </c>
      <c r="BD9" s="1">
        <v>108</v>
      </c>
      <c r="BE9" s="1">
        <v>76</v>
      </c>
      <c r="BF9" s="1">
        <v>133</v>
      </c>
      <c r="BG9" s="1">
        <v>413</v>
      </c>
      <c r="BH9" s="1">
        <v>529</v>
      </c>
      <c r="BI9" s="1">
        <v>1033</v>
      </c>
      <c r="BJ9" s="1">
        <v>247</v>
      </c>
      <c r="BK9" s="1">
        <v>1198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</row>
    <row r="10" spans="1:68">
      <c r="A10" s="1">
        <v>70034</v>
      </c>
      <c r="B10" s="1" t="s">
        <v>99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1">
        <v>55.92</v>
      </c>
      <c r="I10" s="3">
        <v>1342.08</v>
      </c>
      <c r="J10" s="10">
        <f t="shared" si="3"/>
        <v>20131.199999999997</v>
      </c>
      <c r="K10" s="10">
        <f t="shared" si="4"/>
        <v>20131.199999999997</v>
      </c>
      <c r="L10" s="11">
        <f t="shared" si="5"/>
        <v>15</v>
      </c>
      <c r="M10" s="1">
        <v>55.29</v>
      </c>
      <c r="N10" s="1">
        <v>55.75</v>
      </c>
      <c r="O10" s="16"/>
      <c r="P10" s="16">
        <f t="shared" si="9"/>
        <v>0</v>
      </c>
      <c r="Q10" s="5">
        <v>0</v>
      </c>
      <c r="R10" s="1">
        <v>67.099999999999994</v>
      </c>
      <c r="S10" s="1">
        <v>29.79</v>
      </c>
      <c r="T10" s="16">
        <f t="shared" si="6"/>
        <v>11.183333333333332</v>
      </c>
      <c r="U10" s="16">
        <f t="shared" si="7"/>
        <v>18.606666666666669</v>
      </c>
      <c r="V10" s="5">
        <v>15</v>
      </c>
      <c r="W10" s="1">
        <v>62.48</v>
      </c>
      <c r="X10" s="1">
        <v>51</v>
      </c>
      <c r="Y10" s="16">
        <f>MAX(0,(TRUNC((W10*0.75)-X10)))</f>
        <v>0</v>
      </c>
      <c r="Z10" s="1">
        <v>0</v>
      </c>
      <c r="AA10" s="12">
        <v>248117.04</v>
      </c>
      <c r="AB10" s="2">
        <v>183249.84</v>
      </c>
      <c r="AC10" s="1">
        <v>307</v>
      </c>
      <c r="AD10" s="1">
        <v>317</v>
      </c>
      <c r="AE10" s="1">
        <v>611</v>
      </c>
      <c r="AF10" s="1">
        <v>501</v>
      </c>
      <c r="AG10" s="1">
        <v>1338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294</v>
      </c>
      <c r="AX10" s="1">
        <v>377</v>
      </c>
      <c r="AY10" s="1">
        <v>683</v>
      </c>
      <c r="AZ10" s="1">
        <v>567</v>
      </c>
      <c r="BA10" s="1">
        <v>640</v>
      </c>
      <c r="BB10" s="1">
        <v>45</v>
      </c>
      <c r="BC10" s="1">
        <v>32</v>
      </c>
      <c r="BD10" s="1">
        <v>72</v>
      </c>
      <c r="BE10" s="1">
        <v>57</v>
      </c>
      <c r="BF10" s="1">
        <v>75</v>
      </c>
      <c r="BG10" s="1">
        <v>445</v>
      </c>
      <c r="BH10" s="1">
        <v>604</v>
      </c>
      <c r="BI10" s="1">
        <v>484</v>
      </c>
      <c r="BJ10" s="1">
        <v>537</v>
      </c>
      <c r="BK10" s="1">
        <v>1224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</row>
    <row r="11" spans="1:68">
      <c r="A11" s="1">
        <v>70029</v>
      </c>
      <c r="B11" s="1" t="s">
        <v>102</v>
      </c>
      <c r="C11" s="1">
        <v>18</v>
      </c>
      <c r="D11" s="1">
        <v>285</v>
      </c>
      <c r="E11" s="1" t="s">
        <v>64</v>
      </c>
      <c r="F11" s="1">
        <v>558</v>
      </c>
      <c r="G11" s="1" t="s">
        <v>67</v>
      </c>
      <c r="H11" s="1">
        <v>46.2</v>
      </c>
      <c r="I11" s="3">
        <v>831.6</v>
      </c>
      <c r="J11" s="10">
        <f t="shared" si="3"/>
        <v>24948</v>
      </c>
      <c r="K11" s="10">
        <f t="shared" si="4"/>
        <v>45738</v>
      </c>
      <c r="L11" s="11">
        <f t="shared" si="5"/>
        <v>55</v>
      </c>
      <c r="M11" s="1">
        <v>75.81</v>
      </c>
      <c r="N11" s="1">
        <v>103.39</v>
      </c>
      <c r="O11" s="16"/>
      <c r="P11" s="16">
        <f t="shared" si="9"/>
        <v>0</v>
      </c>
      <c r="Q11" s="5">
        <v>5</v>
      </c>
      <c r="R11" s="1">
        <v>106.25</v>
      </c>
      <c r="S11" s="1">
        <v>42.39</v>
      </c>
      <c r="T11" s="16">
        <f t="shared" si="6"/>
        <v>17.708333333333332</v>
      </c>
      <c r="U11" s="16">
        <f t="shared" si="7"/>
        <v>24.681666666666668</v>
      </c>
      <c r="V11" s="5">
        <v>30</v>
      </c>
      <c r="W11" s="1">
        <v>95.97</v>
      </c>
      <c r="X11" s="1">
        <v>48.28</v>
      </c>
      <c r="Y11" s="5">
        <v>25</v>
      </c>
      <c r="Z11" s="1">
        <v>0</v>
      </c>
      <c r="AA11" s="12">
        <v>231207.9</v>
      </c>
      <c r="AB11" s="2">
        <v>161376.6</v>
      </c>
      <c r="AC11" s="1">
        <v>343</v>
      </c>
      <c r="AD11" s="1">
        <v>234</v>
      </c>
      <c r="AE11" s="1">
        <v>714</v>
      </c>
      <c r="AF11" s="1">
        <v>381</v>
      </c>
      <c r="AG11" s="1">
        <v>1861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656</v>
      </c>
      <c r="AX11" s="1">
        <v>386</v>
      </c>
      <c r="AY11" s="1">
        <v>707</v>
      </c>
      <c r="AZ11" s="1">
        <v>503</v>
      </c>
      <c r="BA11" s="1">
        <v>761</v>
      </c>
      <c r="BB11" s="1">
        <v>20</v>
      </c>
      <c r="BC11" s="1">
        <v>21</v>
      </c>
      <c r="BD11" s="1">
        <v>53</v>
      </c>
      <c r="BE11" s="1">
        <v>43</v>
      </c>
      <c r="BF11" s="1">
        <v>2</v>
      </c>
      <c r="BG11" s="1">
        <v>571</v>
      </c>
      <c r="BH11" s="1">
        <v>249</v>
      </c>
      <c r="BI11" s="1">
        <v>809</v>
      </c>
      <c r="BJ11" s="1">
        <v>446</v>
      </c>
      <c r="BK11" s="1">
        <v>869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</row>
    <row r="12" spans="1:68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1">
        <v>77.58</v>
      </c>
      <c r="I12" s="3">
        <v>1551.6</v>
      </c>
      <c r="J12" s="10">
        <f t="shared" si="3"/>
        <v>15516</v>
      </c>
      <c r="K12" s="10">
        <f t="shared" si="4"/>
        <v>31032</v>
      </c>
      <c r="L12" s="11">
        <f t="shared" si="5"/>
        <v>20</v>
      </c>
      <c r="M12" s="1">
        <v>45.48</v>
      </c>
      <c r="N12" s="1">
        <v>23.85</v>
      </c>
      <c r="O12" s="16"/>
      <c r="P12" s="28">
        <f t="shared" si="9"/>
        <v>10</v>
      </c>
      <c r="Q12" s="5">
        <v>5</v>
      </c>
      <c r="R12" s="1">
        <v>46.08</v>
      </c>
      <c r="S12" s="1">
        <v>23.7</v>
      </c>
      <c r="T12" s="16">
        <f t="shared" si="6"/>
        <v>7.68</v>
      </c>
      <c r="U12" s="16">
        <f t="shared" si="7"/>
        <v>16.02</v>
      </c>
      <c r="V12" s="5">
        <v>10</v>
      </c>
      <c r="W12" s="1">
        <v>52.92</v>
      </c>
      <c r="X12" s="1">
        <v>39.950000000000003</v>
      </c>
      <c r="Y12" s="16">
        <f t="shared" ref="Y12:Y14" si="10">MAX(0,(TRUNC((W12*0.75)-X12)))</f>
        <v>0</v>
      </c>
      <c r="Z12" s="1">
        <v>0</v>
      </c>
      <c r="AA12" s="12">
        <v>224167.41</v>
      </c>
      <c r="AB12" s="2">
        <v>135765</v>
      </c>
      <c r="AC12" s="1">
        <v>263</v>
      </c>
      <c r="AD12" s="1">
        <v>273</v>
      </c>
      <c r="AE12" s="1">
        <v>386</v>
      </c>
      <c r="AF12" s="1">
        <v>248</v>
      </c>
      <c r="AG12" s="1">
        <v>477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210</v>
      </c>
      <c r="AX12" s="1">
        <v>197</v>
      </c>
      <c r="AY12" s="1">
        <v>388</v>
      </c>
      <c r="AZ12" s="1">
        <v>293</v>
      </c>
      <c r="BA12" s="1">
        <v>453</v>
      </c>
      <c r="BB12" s="1">
        <v>26</v>
      </c>
      <c r="BC12" s="1">
        <v>24</v>
      </c>
      <c r="BD12" s="1">
        <v>25</v>
      </c>
      <c r="BE12" s="1">
        <v>31</v>
      </c>
      <c r="BF12" s="1">
        <v>21</v>
      </c>
      <c r="BG12" s="1">
        <v>308</v>
      </c>
      <c r="BH12" s="1">
        <v>273</v>
      </c>
      <c r="BI12" s="1">
        <v>494</v>
      </c>
      <c r="BJ12" s="1">
        <v>240</v>
      </c>
      <c r="BK12" s="1">
        <v>799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</row>
    <row r="13" spans="1:68">
      <c r="A13" s="1">
        <v>70103</v>
      </c>
      <c r="B13" s="1" t="s">
        <v>112</v>
      </c>
      <c r="C13" s="1">
        <v>18</v>
      </c>
      <c r="D13" s="1">
        <v>285</v>
      </c>
      <c r="E13" s="1" t="s">
        <v>64</v>
      </c>
      <c r="F13" s="1">
        <v>567</v>
      </c>
      <c r="G13" s="1" t="s">
        <v>74</v>
      </c>
      <c r="H13" s="1">
        <v>50.87</v>
      </c>
      <c r="I13" s="3">
        <v>915.66</v>
      </c>
      <c r="J13" s="10">
        <f t="shared" si="3"/>
        <v>13734.9</v>
      </c>
      <c r="K13" s="10">
        <f t="shared" si="4"/>
        <v>41204.699999999997</v>
      </c>
      <c r="L13" s="11">
        <f t="shared" si="5"/>
        <v>45</v>
      </c>
      <c r="M13" s="1">
        <v>65.89</v>
      </c>
      <c r="N13" s="1">
        <v>17.940000000000001</v>
      </c>
      <c r="O13" s="5"/>
      <c r="P13" s="21">
        <v>30</v>
      </c>
      <c r="Q13" s="5">
        <v>10</v>
      </c>
      <c r="R13" s="1">
        <v>79.14</v>
      </c>
      <c r="S13" s="1">
        <v>37.06</v>
      </c>
      <c r="T13" s="16">
        <f t="shared" si="6"/>
        <v>13.19</v>
      </c>
      <c r="U13" s="16">
        <f t="shared" si="7"/>
        <v>23.870000000000005</v>
      </c>
      <c r="V13" s="5">
        <v>15</v>
      </c>
      <c r="W13" s="1">
        <v>88.81</v>
      </c>
      <c r="X13" s="1">
        <v>81.06</v>
      </c>
      <c r="Y13" s="16">
        <f t="shared" si="10"/>
        <v>0</v>
      </c>
      <c r="Z13" s="1">
        <v>0</v>
      </c>
      <c r="AA13" s="12">
        <v>214111.83</v>
      </c>
      <c r="AB13" s="2">
        <v>124580.63</v>
      </c>
      <c r="AC13" s="1">
        <v>330</v>
      </c>
      <c r="AD13" s="1">
        <v>490</v>
      </c>
      <c r="AE13" s="1">
        <v>521</v>
      </c>
      <c r="AF13" s="1">
        <v>180</v>
      </c>
      <c r="AG13" s="1">
        <v>323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311</v>
      </c>
      <c r="AX13" s="1">
        <v>462</v>
      </c>
      <c r="AY13" s="1">
        <v>461</v>
      </c>
      <c r="AZ13" s="1">
        <v>450</v>
      </c>
      <c r="BA13" s="1">
        <v>652</v>
      </c>
      <c r="BB13" s="1">
        <v>65</v>
      </c>
      <c r="BC13" s="1">
        <v>62</v>
      </c>
      <c r="BD13" s="1">
        <v>69</v>
      </c>
      <c r="BE13" s="1">
        <v>63</v>
      </c>
      <c r="BF13" s="1">
        <v>15</v>
      </c>
      <c r="BG13" s="1">
        <v>288</v>
      </c>
      <c r="BH13" s="1">
        <v>676</v>
      </c>
      <c r="BI13" s="1">
        <v>807</v>
      </c>
      <c r="BJ13" s="1">
        <v>331</v>
      </c>
      <c r="BK13" s="1">
        <v>1459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</row>
    <row r="14" spans="1:68">
      <c r="A14" s="1">
        <v>70101</v>
      </c>
      <c r="B14" s="1" t="s">
        <v>73</v>
      </c>
      <c r="C14" s="1">
        <v>15</v>
      </c>
      <c r="D14" s="1">
        <v>285</v>
      </c>
      <c r="E14" s="1" t="s">
        <v>64</v>
      </c>
      <c r="F14" s="1">
        <v>567</v>
      </c>
      <c r="G14" s="1" t="s">
        <v>74</v>
      </c>
      <c r="H14" s="1">
        <v>42.41</v>
      </c>
      <c r="I14" s="3">
        <v>636.15</v>
      </c>
      <c r="J14" s="10">
        <f t="shared" si="3"/>
        <v>25446</v>
      </c>
      <c r="K14" s="10">
        <f t="shared" si="4"/>
        <v>44530.5</v>
      </c>
      <c r="L14" s="11">
        <f t="shared" si="5"/>
        <v>70</v>
      </c>
      <c r="M14" s="1">
        <v>113.07</v>
      </c>
      <c r="N14" s="1">
        <v>50.87</v>
      </c>
      <c r="O14" s="5"/>
      <c r="P14" s="26">
        <v>30</v>
      </c>
      <c r="Q14" s="5">
        <v>20</v>
      </c>
      <c r="R14" s="1">
        <v>126.73</v>
      </c>
      <c r="S14" s="1">
        <v>47.07</v>
      </c>
      <c r="T14" s="16">
        <f t="shared" si="6"/>
        <v>21.121666666666666</v>
      </c>
      <c r="U14" s="16">
        <f t="shared" si="7"/>
        <v>25.948333333333334</v>
      </c>
      <c r="V14" s="5">
        <v>40</v>
      </c>
      <c r="W14" s="1">
        <v>88.93</v>
      </c>
      <c r="X14" s="1">
        <v>94.13</v>
      </c>
      <c r="Y14" s="16">
        <f t="shared" si="10"/>
        <v>0</v>
      </c>
      <c r="Z14" s="1">
        <v>0</v>
      </c>
      <c r="AA14" s="12">
        <v>209123.71</v>
      </c>
      <c r="AB14" s="2">
        <v>122183.21</v>
      </c>
      <c r="AC14" s="1">
        <v>496</v>
      </c>
      <c r="AD14" s="1">
        <v>510</v>
      </c>
      <c r="AE14" s="1">
        <v>702</v>
      </c>
      <c r="AF14" s="1">
        <v>486</v>
      </c>
      <c r="AG14" s="1">
        <v>763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602</v>
      </c>
      <c r="AX14" s="1">
        <v>588</v>
      </c>
      <c r="AY14" s="1">
        <v>656</v>
      </c>
      <c r="AZ14" s="1">
        <v>411</v>
      </c>
      <c r="BA14" s="1">
        <v>647</v>
      </c>
      <c r="BB14" s="1">
        <v>58</v>
      </c>
      <c r="BC14" s="1">
        <v>53</v>
      </c>
      <c r="BD14" s="1">
        <v>44</v>
      </c>
      <c r="BE14" s="1">
        <v>30</v>
      </c>
      <c r="BF14" s="1">
        <v>59</v>
      </c>
      <c r="BG14" s="1">
        <v>408</v>
      </c>
      <c r="BH14" s="1">
        <v>258</v>
      </c>
      <c r="BI14" s="1">
        <v>640</v>
      </c>
      <c r="BJ14" s="1">
        <v>314</v>
      </c>
      <c r="BK14" s="1">
        <v>1412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</row>
    <row r="15" spans="1:68">
      <c r="A15" s="1">
        <v>70500</v>
      </c>
      <c r="B15" s="1" t="s">
        <v>105</v>
      </c>
      <c r="C15" s="1">
        <v>10</v>
      </c>
      <c r="D15" s="1">
        <v>285</v>
      </c>
      <c r="E15" s="1" t="s">
        <v>64</v>
      </c>
      <c r="F15" s="1">
        <v>285</v>
      </c>
      <c r="G15" s="1" t="s">
        <v>64</v>
      </c>
      <c r="H15" s="1">
        <v>125.14</v>
      </c>
      <c r="I15" s="3">
        <v>1251.4000000000001</v>
      </c>
      <c r="J15" s="10">
        <f t="shared" si="3"/>
        <v>25028</v>
      </c>
      <c r="K15" s="10">
        <f t="shared" si="4"/>
        <v>50056</v>
      </c>
      <c r="L15" s="11">
        <f t="shared" si="5"/>
        <v>40</v>
      </c>
      <c r="M15" s="1">
        <v>51</v>
      </c>
      <c r="N15" s="1">
        <v>35.799999999999997</v>
      </c>
      <c r="O15" s="5"/>
      <c r="P15" s="5">
        <v>0</v>
      </c>
      <c r="Q15" s="5">
        <v>10</v>
      </c>
      <c r="R15" s="1">
        <v>73.400000000000006</v>
      </c>
      <c r="S15" s="1">
        <v>29.9</v>
      </c>
      <c r="T15" s="16">
        <f t="shared" si="6"/>
        <v>12.233333333333334</v>
      </c>
      <c r="U15" s="16">
        <f t="shared" si="7"/>
        <v>17.666666666666664</v>
      </c>
      <c r="V15" s="5">
        <v>20</v>
      </c>
      <c r="W15" s="1">
        <v>37.299999999999997</v>
      </c>
      <c r="X15" s="1">
        <v>10.199999999999999</v>
      </c>
      <c r="Y15" s="5">
        <v>20</v>
      </c>
      <c r="Z15" s="1">
        <v>0</v>
      </c>
      <c r="AA15" s="12">
        <v>202351.38</v>
      </c>
      <c r="AB15" s="2">
        <v>94981.26</v>
      </c>
      <c r="AC15" s="1">
        <v>127</v>
      </c>
      <c r="AD15" s="1">
        <v>246</v>
      </c>
      <c r="AE15" s="1">
        <v>223</v>
      </c>
      <c r="AF15" s="1">
        <v>74</v>
      </c>
      <c r="AG15" s="1">
        <v>358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279</v>
      </c>
      <c r="AX15" s="1">
        <v>115</v>
      </c>
      <c r="AY15" s="1">
        <v>267</v>
      </c>
      <c r="AZ15" s="1">
        <v>137</v>
      </c>
      <c r="BA15" s="1">
        <v>299</v>
      </c>
      <c r="BB15" s="1">
        <v>21</v>
      </c>
      <c r="BC15" s="1">
        <v>18</v>
      </c>
      <c r="BD15" s="1">
        <v>29</v>
      </c>
      <c r="BE15" s="1">
        <v>6</v>
      </c>
      <c r="BF15" s="1">
        <v>0</v>
      </c>
      <c r="BG15" s="1">
        <v>138</v>
      </c>
      <c r="BH15" s="1">
        <v>42</v>
      </c>
      <c r="BI15" s="1">
        <v>171</v>
      </c>
      <c r="BJ15" s="1">
        <v>86</v>
      </c>
      <c r="BK15" s="1">
        <v>102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</row>
    <row r="16" spans="1:68">
      <c r="A16" s="1">
        <v>70100</v>
      </c>
      <c r="B16" s="1" t="s">
        <v>91</v>
      </c>
      <c r="C16" s="1">
        <v>16</v>
      </c>
      <c r="D16" s="1">
        <v>285</v>
      </c>
      <c r="E16" s="1" t="s">
        <v>64</v>
      </c>
      <c r="F16" s="1">
        <v>567</v>
      </c>
      <c r="G16" s="1" t="s">
        <v>74</v>
      </c>
      <c r="H16" s="1">
        <v>42.32</v>
      </c>
      <c r="I16" s="3">
        <v>677.12</v>
      </c>
      <c r="J16" s="10">
        <f t="shared" si="3"/>
        <v>13542.4</v>
      </c>
      <c r="K16" s="10">
        <f t="shared" si="4"/>
        <v>60940.800000000003</v>
      </c>
      <c r="L16" s="11">
        <f t="shared" si="5"/>
        <v>90</v>
      </c>
      <c r="M16" s="1">
        <v>96.53</v>
      </c>
      <c r="N16" s="1">
        <v>42.44</v>
      </c>
      <c r="O16" s="5"/>
      <c r="P16" s="26">
        <v>30</v>
      </c>
      <c r="Q16" s="5">
        <v>5</v>
      </c>
      <c r="R16" s="1">
        <v>103.44</v>
      </c>
      <c r="S16" s="1">
        <v>48.06</v>
      </c>
      <c r="T16" s="16">
        <f t="shared" si="6"/>
        <v>17.239999999999998</v>
      </c>
      <c r="U16" s="16">
        <f t="shared" si="7"/>
        <v>30.820000000000004</v>
      </c>
      <c r="V16" s="5">
        <v>20</v>
      </c>
      <c r="W16" s="1">
        <v>91.16</v>
      </c>
      <c r="X16" s="1">
        <v>27.62</v>
      </c>
      <c r="Y16" s="16">
        <f t="shared" ref="Y16:Y17" si="11">MAX(0,(TRUNC((W16*0.75)-X16)))</f>
        <v>40</v>
      </c>
      <c r="Z16" s="1">
        <v>0</v>
      </c>
      <c r="AA16" s="12">
        <v>197126.56</v>
      </c>
      <c r="AB16" s="2">
        <v>79984.800000000003</v>
      </c>
      <c r="AC16" s="1">
        <v>357</v>
      </c>
      <c r="AD16" s="1">
        <v>380</v>
      </c>
      <c r="AE16" s="1">
        <v>739</v>
      </c>
      <c r="AF16" s="1">
        <v>517</v>
      </c>
      <c r="AG16" s="1">
        <v>679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300</v>
      </c>
      <c r="AX16" s="1">
        <v>375</v>
      </c>
      <c r="AY16" s="1">
        <v>730</v>
      </c>
      <c r="AZ16" s="1">
        <v>443</v>
      </c>
      <c r="BA16" s="1">
        <v>759</v>
      </c>
      <c r="BB16" s="1">
        <v>56</v>
      </c>
      <c r="BC16" s="1">
        <v>84</v>
      </c>
      <c r="BD16" s="1">
        <v>89</v>
      </c>
      <c r="BE16" s="1">
        <v>58</v>
      </c>
      <c r="BF16" s="1">
        <v>10</v>
      </c>
      <c r="BG16" s="1">
        <v>533</v>
      </c>
      <c r="BH16" s="1">
        <v>407</v>
      </c>
      <c r="BI16" s="1">
        <v>560</v>
      </c>
      <c r="BJ16" s="1">
        <v>324</v>
      </c>
      <c r="BK16" s="1">
        <v>442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</row>
    <row r="17" spans="1:68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1">
        <v>41.94</v>
      </c>
      <c r="I17" s="3">
        <v>838.8</v>
      </c>
      <c r="J17" s="10">
        <f t="shared" si="3"/>
        <v>25164</v>
      </c>
      <c r="K17" s="10">
        <f t="shared" si="4"/>
        <v>33552</v>
      </c>
      <c r="L17" s="11">
        <f t="shared" si="5"/>
        <v>40</v>
      </c>
      <c r="M17" s="1">
        <v>48.42</v>
      </c>
      <c r="N17" s="1">
        <v>117.9</v>
      </c>
      <c r="O17" s="16"/>
      <c r="P17" s="16">
        <f t="shared" ref="P17:P18" si="12">MAX(0,(TRUNC((M17*0.75)-N17)))</f>
        <v>0</v>
      </c>
      <c r="Q17" s="5">
        <v>10</v>
      </c>
      <c r="R17" s="1">
        <v>141.5</v>
      </c>
      <c r="S17" s="1">
        <v>63.5</v>
      </c>
      <c r="T17" s="16">
        <f t="shared" si="6"/>
        <v>23.583333333333336</v>
      </c>
      <c r="U17" s="16">
        <f t="shared" si="7"/>
        <v>39.916666666666664</v>
      </c>
      <c r="V17" s="5">
        <v>30</v>
      </c>
      <c r="W17" s="1">
        <v>41.05</v>
      </c>
      <c r="X17" s="1">
        <v>19.899999999999999</v>
      </c>
      <c r="Y17" s="16">
        <f t="shared" si="11"/>
        <v>10</v>
      </c>
      <c r="Z17" s="1">
        <v>0</v>
      </c>
      <c r="AA17" s="12">
        <v>193741.83</v>
      </c>
      <c r="AB17" s="2">
        <v>168850.44</v>
      </c>
      <c r="AC17" s="1">
        <v>308</v>
      </c>
      <c r="AD17" s="1">
        <v>269</v>
      </c>
      <c r="AE17" s="1">
        <v>318</v>
      </c>
      <c r="AF17" s="1">
        <v>416</v>
      </c>
      <c r="AG17" s="1">
        <v>2358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698</v>
      </c>
      <c r="AX17" s="1">
        <v>672</v>
      </c>
      <c r="AY17" s="1">
        <v>781</v>
      </c>
      <c r="AZ17" s="1">
        <v>1093</v>
      </c>
      <c r="BA17" s="1">
        <v>1266</v>
      </c>
      <c r="BB17" s="1">
        <v>148</v>
      </c>
      <c r="BC17" s="1">
        <v>118</v>
      </c>
      <c r="BD17" s="1">
        <v>157</v>
      </c>
      <c r="BE17" s="1">
        <v>209</v>
      </c>
      <c r="BF17" s="1">
        <v>4</v>
      </c>
      <c r="BG17" s="1">
        <v>306</v>
      </c>
      <c r="BH17" s="1">
        <v>289</v>
      </c>
      <c r="BI17" s="1">
        <v>298</v>
      </c>
      <c r="BJ17" s="1">
        <v>145</v>
      </c>
      <c r="BK17" s="1">
        <v>398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</row>
    <row r="18" spans="1:68">
      <c r="A18" s="1">
        <v>70038</v>
      </c>
      <c r="B18" s="1" t="s">
        <v>66</v>
      </c>
      <c r="C18" s="1">
        <v>16</v>
      </c>
      <c r="D18" s="1">
        <v>285</v>
      </c>
      <c r="E18" s="1" t="s">
        <v>64</v>
      </c>
      <c r="F18" s="1">
        <v>558</v>
      </c>
      <c r="G18" s="1" t="s">
        <v>67</v>
      </c>
      <c r="H18" s="1">
        <v>52.430999999999997</v>
      </c>
      <c r="I18" s="3">
        <v>838.89599999999996</v>
      </c>
      <c r="J18" s="10">
        <f t="shared" si="3"/>
        <v>0</v>
      </c>
      <c r="K18" s="10">
        <f t="shared" si="4"/>
        <v>16777.919999999998</v>
      </c>
      <c r="L18" s="11">
        <f t="shared" si="5"/>
        <v>20</v>
      </c>
      <c r="M18" s="1">
        <v>48.22</v>
      </c>
      <c r="N18" s="1">
        <v>38.25</v>
      </c>
      <c r="O18" s="16"/>
      <c r="P18" s="16">
        <f t="shared" si="12"/>
        <v>0</v>
      </c>
      <c r="Q18" s="5">
        <v>0</v>
      </c>
      <c r="R18" s="1">
        <v>95.97</v>
      </c>
      <c r="S18" s="1">
        <v>68.75</v>
      </c>
      <c r="T18" s="16">
        <f t="shared" si="6"/>
        <v>15.994999999999999</v>
      </c>
      <c r="U18" s="16">
        <f t="shared" si="7"/>
        <v>52.755000000000003</v>
      </c>
      <c r="V18" s="5">
        <v>0</v>
      </c>
      <c r="W18" s="1">
        <v>65.62</v>
      </c>
      <c r="X18" s="1">
        <v>29.94</v>
      </c>
      <c r="Y18" s="5">
        <v>20</v>
      </c>
      <c r="Z18" s="1">
        <v>0</v>
      </c>
      <c r="AA18" s="12">
        <v>176010.87</v>
      </c>
      <c r="AB18" s="2">
        <v>114876.32</v>
      </c>
      <c r="AC18" s="1">
        <v>239</v>
      </c>
      <c r="AD18" s="1">
        <v>140</v>
      </c>
      <c r="AE18" s="1">
        <v>353</v>
      </c>
      <c r="AF18" s="1">
        <v>219</v>
      </c>
      <c r="AG18" s="1">
        <v>612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413</v>
      </c>
      <c r="AX18" s="1">
        <v>508</v>
      </c>
      <c r="AY18" s="1">
        <v>504</v>
      </c>
      <c r="AZ18" s="1">
        <v>352</v>
      </c>
      <c r="BA18" s="1">
        <v>908</v>
      </c>
      <c r="BB18" s="1">
        <v>68</v>
      </c>
      <c r="BC18" s="1">
        <v>57</v>
      </c>
      <c r="BD18" s="1">
        <v>70</v>
      </c>
      <c r="BE18" s="1">
        <v>44</v>
      </c>
      <c r="BF18" s="1">
        <v>192</v>
      </c>
      <c r="BG18" s="1">
        <v>433</v>
      </c>
      <c r="BH18" s="1">
        <v>292</v>
      </c>
      <c r="BI18" s="1">
        <v>439</v>
      </c>
      <c r="BJ18" s="1">
        <v>64</v>
      </c>
      <c r="BK18" s="1">
        <v>479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</row>
    <row r="19" spans="1:68">
      <c r="A19" s="1">
        <v>70043</v>
      </c>
      <c r="B19" s="1" t="s">
        <v>117</v>
      </c>
      <c r="C19" s="1">
        <v>1</v>
      </c>
      <c r="D19" s="1">
        <v>285</v>
      </c>
      <c r="E19" s="1" t="s">
        <v>64</v>
      </c>
      <c r="F19" s="1">
        <v>387</v>
      </c>
      <c r="G19" s="1" t="s">
        <v>94</v>
      </c>
      <c r="H19" s="1">
        <v>652.46</v>
      </c>
      <c r="I19" s="3">
        <v>652.46</v>
      </c>
      <c r="J19" s="10">
        <f t="shared" si="3"/>
        <v>0</v>
      </c>
      <c r="K19" s="10">
        <f t="shared" si="4"/>
        <v>19573.800000000003</v>
      </c>
      <c r="L19" s="11">
        <f t="shared" si="5"/>
        <v>30</v>
      </c>
      <c r="M19" s="1">
        <v>40</v>
      </c>
      <c r="N19" s="1">
        <v>22</v>
      </c>
      <c r="O19" s="5"/>
      <c r="P19" s="26">
        <v>10</v>
      </c>
      <c r="Q19" s="5">
        <v>5</v>
      </c>
      <c r="R19" s="1">
        <v>133.5</v>
      </c>
      <c r="S19" s="1">
        <v>88</v>
      </c>
      <c r="T19" s="16">
        <f t="shared" si="6"/>
        <v>22.25</v>
      </c>
      <c r="U19" s="16">
        <f t="shared" si="7"/>
        <v>65.75</v>
      </c>
      <c r="V19" s="5">
        <v>0</v>
      </c>
      <c r="W19" s="1">
        <v>82</v>
      </c>
      <c r="X19" s="1">
        <v>44</v>
      </c>
      <c r="Y19" s="5">
        <v>20</v>
      </c>
      <c r="Z19" s="1">
        <v>0</v>
      </c>
      <c r="AA19" s="12">
        <v>166703.53</v>
      </c>
      <c r="AB19" s="2">
        <v>100478.84</v>
      </c>
      <c r="AC19" s="1">
        <v>16</v>
      </c>
      <c r="AD19" s="1">
        <v>12</v>
      </c>
      <c r="AE19" s="1">
        <v>12</v>
      </c>
      <c r="AF19" s="1">
        <v>12</v>
      </c>
      <c r="AG19" s="1">
        <v>22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35</v>
      </c>
      <c r="AX19" s="1">
        <v>34</v>
      </c>
      <c r="AY19" s="1">
        <v>72</v>
      </c>
      <c r="AZ19" s="1">
        <v>19</v>
      </c>
      <c r="BA19" s="1">
        <v>88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24</v>
      </c>
      <c r="BH19" s="1">
        <v>16</v>
      </c>
      <c r="BI19" s="1">
        <v>47</v>
      </c>
      <c r="BJ19" s="1">
        <v>6</v>
      </c>
      <c r="BK19" s="1">
        <v>44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</row>
    <row r="20" spans="1:68">
      <c r="A20" s="1">
        <v>70041</v>
      </c>
      <c r="B20" s="1" t="s">
        <v>114</v>
      </c>
      <c r="C20" s="1">
        <v>24</v>
      </c>
      <c r="D20" s="1">
        <v>285</v>
      </c>
      <c r="E20" s="1" t="s">
        <v>64</v>
      </c>
      <c r="F20" s="1">
        <v>558</v>
      </c>
      <c r="G20" s="1" t="s">
        <v>67</v>
      </c>
      <c r="H20" s="1">
        <v>39.53</v>
      </c>
      <c r="I20" s="3">
        <v>948.72</v>
      </c>
      <c r="J20" s="10">
        <f t="shared" si="3"/>
        <v>14230.800000000001</v>
      </c>
      <c r="K20" s="10">
        <f t="shared" si="4"/>
        <v>28461.600000000002</v>
      </c>
      <c r="L20" s="11">
        <f t="shared" si="5"/>
        <v>30</v>
      </c>
      <c r="M20" s="1">
        <v>65.69</v>
      </c>
      <c r="N20" s="1">
        <v>33.880000000000003</v>
      </c>
      <c r="O20" s="16"/>
      <c r="P20" s="25">
        <f>MAX(0,(TRUNC((M20*0.75)-N20)))</f>
        <v>15</v>
      </c>
      <c r="Q20" s="5">
        <v>10</v>
      </c>
      <c r="R20" s="1">
        <v>53.5</v>
      </c>
      <c r="S20" s="1">
        <v>23.12</v>
      </c>
      <c r="T20" s="16">
        <f t="shared" si="6"/>
        <v>8.9166666666666679</v>
      </c>
      <c r="U20" s="16">
        <f t="shared" si="7"/>
        <v>14.203333333333333</v>
      </c>
      <c r="V20" s="5">
        <v>15</v>
      </c>
      <c r="W20" s="1">
        <v>51.81</v>
      </c>
      <c r="X20" s="1">
        <v>55.96</v>
      </c>
      <c r="Y20" s="16">
        <f t="shared" ref="Y20:Y22" si="13">MAX(0,(TRUNC((W20*0.75)-X20)))</f>
        <v>0</v>
      </c>
      <c r="Z20" s="1">
        <v>0</v>
      </c>
      <c r="AA20" s="12">
        <v>162231.12</v>
      </c>
      <c r="AB20" s="2">
        <v>107165.83</v>
      </c>
      <c r="AC20" s="1">
        <v>358</v>
      </c>
      <c r="AD20" s="1">
        <v>440</v>
      </c>
      <c r="AE20" s="1">
        <v>772</v>
      </c>
      <c r="AF20" s="1">
        <v>453</v>
      </c>
      <c r="AG20" s="1">
        <v>813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318</v>
      </c>
      <c r="AX20" s="1">
        <v>422</v>
      </c>
      <c r="AY20" s="1">
        <v>437</v>
      </c>
      <c r="AZ20" s="1">
        <v>430</v>
      </c>
      <c r="BA20" s="1">
        <v>509</v>
      </c>
      <c r="BB20" s="1">
        <v>21</v>
      </c>
      <c r="BC20" s="1">
        <v>26</v>
      </c>
      <c r="BD20" s="1">
        <v>58</v>
      </c>
      <c r="BE20" s="1">
        <v>22</v>
      </c>
      <c r="BF20" s="1">
        <v>46</v>
      </c>
      <c r="BG20" s="1">
        <v>301</v>
      </c>
      <c r="BH20" s="1">
        <v>230</v>
      </c>
      <c r="BI20" s="1">
        <v>733</v>
      </c>
      <c r="BJ20" s="1">
        <v>189</v>
      </c>
      <c r="BK20" s="1">
        <v>1343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</row>
    <row r="21" spans="1:68">
      <c r="A21" s="1">
        <v>70159</v>
      </c>
      <c r="B21" s="1" t="s">
        <v>166</v>
      </c>
      <c r="C21" s="1">
        <v>20</v>
      </c>
      <c r="D21" s="1">
        <v>285</v>
      </c>
      <c r="E21" s="1" t="s">
        <v>64</v>
      </c>
      <c r="F21" s="1">
        <v>322</v>
      </c>
      <c r="G21" s="1" t="s">
        <v>167</v>
      </c>
      <c r="H21" s="1">
        <v>68.760000000000005</v>
      </c>
      <c r="I21" s="3">
        <v>1375.2</v>
      </c>
      <c r="J21" s="10">
        <f t="shared" si="3"/>
        <v>41256</v>
      </c>
      <c r="K21" s="10">
        <f t="shared" si="4"/>
        <v>41256</v>
      </c>
      <c r="L21" s="11">
        <f t="shared" si="5"/>
        <v>30</v>
      </c>
      <c r="M21" s="1">
        <v>29.3</v>
      </c>
      <c r="N21" s="1">
        <v>20.55</v>
      </c>
      <c r="O21" s="5"/>
      <c r="P21" s="5">
        <v>0</v>
      </c>
      <c r="Q21" s="5">
        <v>5</v>
      </c>
      <c r="R21" s="1">
        <v>62.78</v>
      </c>
      <c r="S21" s="1">
        <v>14.2</v>
      </c>
      <c r="T21" s="16">
        <f t="shared" si="6"/>
        <v>10.463333333333333</v>
      </c>
      <c r="U21" s="16">
        <f t="shared" si="7"/>
        <v>3.7366666666666664</v>
      </c>
      <c r="V21" s="5">
        <v>30</v>
      </c>
      <c r="W21" s="1">
        <v>22.32</v>
      </c>
      <c r="X21" s="1">
        <v>21.35</v>
      </c>
      <c r="Y21" s="16">
        <f t="shared" si="13"/>
        <v>0</v>
      </c>
      <c r="Z21" s="1">
        <v>0</v>
      </c>
      <c r="AA21" s="12">
        <v>157322.88</v>
      </c>
      <c r="AB21" s="2">
        <v>77148.72</v>
      </c>
      <c r="AC21" s="1">
        <v>231</v>
      </c>
      <c r="AD21" s="1">
        <v>24</v>
      </c>
      <c r="AE21" s="1">
        <v>361</v>
      </c>
      <c r="AF21" s="1">
        <v>-36</v>
      </c>
      <c r="AG21" s="1">
        <v>411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521</v>
      </c>
      <c r="AX21" s="1">
        <v>257</v>
      </c>
      <c r="AY21" s="1">
        <v>423</v>
      </c>
      <c r="AZ21" s="1">
        <v>67</v>
      </c>
      <c r="BA21" s="1">
        <v>282</v>
      </c>
      <c r="BB21" s="1">
        <v>38</v>
      </c>
      <c r="BC21" s="1">
        <v>37</v>
      </c>
      <c r="BD21" s="1">
        <v>88</v>
      </c>
      <c r="BE21" s="1">
        <v>10</v>
      </c>
      <c r="BF21" s="1">
        <v>2</v>
      </c>
      <c r="BG21" s="1">
        <v>211</v>
      </c>
      <c r="BH21" s="1">
        <v>51</v>
      </c>
      <c r="BI21" s="1">
        <v>202</v>
      </c>
      <c r="BJ21" s="1">
        <v>16</v>
      </c>
      <c r="BK21" s="1">
        <v>427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</row>
    <row r="22" spans="1:68">
      <c r="A22" s="1">
        <v>70005</v>
      </c>
      <c r="B22" s="1" t="s">
        <v>107</v>
      </c>
      <c r="C22" s="1">
        <v>24</v>
      </c>
      <c r="D22" s="1">
        <v>285</v>
      </c>
      <c r="E22" s="1" t="s">
        <v>64</v>
      </c>
      <c r="F22" s="1">
        <v>557</v>
      </c>
      <c r="G22" s="1" t="s">
        <v>69</v>
      </c>
      <c r="H22" s="1">
        <v>50.79</v>
      </c>
      <c r="I22" s="3">
        <v>1218.96</v>
      </c>
      <c r="J22" s="10">
        <f t="shared" si="3"/>
        <v>18284.400000000001</v>
      </c>
      <c r="K22" s="10">
        <f t="shared" si="4"/>
        <v>18284.400000000001</v>
      </c>
      <c r="L22" s="11">
        <f t="shared" si="5"/>
        <v>15</v>
      </c>
      <c r="M22" s="1">
        <v>19.690000000000001</v>
      </c>
      <c r="N22" s="1">
        <v>17.04</v>
      </c>
      <c r="O22" s="16"/>
      <c r="P22" s="16">
        <f>MAX(0,(TRUNC((M22*0.75)-N22)))</f>
        <v>0</v>
      </c>
      <c r="Q22" s="5">
        <v>10</v>
      </c>
      <c r="R22" s="1">
        <v>78.44</v>
      </c>
      <c r="S22" s="1">
        <v>36.04</v>
      </c>
      <c r="T22" s="16">
        <f t="shared" si="6"/>
        <v>13.073333333333332</v>
      </c>
      <c r="U22" s="16">
        <f t="shared" si="7"/>
        <v>22.966666666666669</v>
      </c>
      <c r="V22" s="5">
        <v>15</v>
      </c>
      <c r="W22" s="1">
        <v>26.46</v>
      </c>
      <c r="X22" s="1">
        <v>22.08</v>
      </c>
      <c r="Y22" s="16">
        <f t="shared" si="13"/>
        <v>0</v>
      </c>
      <c r="Z22" s="1">
        <v>0</v>
      </c>
      <c r="AA22" s="12">
        <v>151862.1</v>
      </c>
      <c r="AB22" s="2">
        <v>91625.16</v>
      </c>
      <c r="AC22" s="1">
        <v>132</v>
      </c>
      <c r="AD22" s="1">
        <v>147</v>
      </c>
      <c r="AE22" s="1">
        <v>213</v>
      </c>
      <c r="AF22" s="1">
        <v>108</v>
      </c>
      <c r="AG22" s="1">
        <v>409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540</v>
      </c>
      <c r="AX22" s="1">
        <v>377</v>
      </c>
      <c r="AY22" s="1">
        <v>791</v>
      </c>
      <c r="AZ22" s="1">
        <v>478</v>
      </c>
      <c r="BA22" s="1">
        <v>787</v>
      </c>
      <c r="BB22" s="1">
        <v>41</v>
      </c>
      <c r="BC22" s="1">
        <v>27</v>
      </c>
      <c r="BD22" s="1">
        <v>54</v>
      </c>
      <c r="BE22" s="1">
        <v>31</v>
      </c>
      <c r="BF22" s="1">
        <v>78</v>
      </c>
      <c r="BG22" s="1">
        <v>171</v>
      </c>
      <c r="BH22" s="1">
        <v>193</v>
      </c>
      <c r="BI22" s="1">
        <v>285</v>
      </c>
      <c r="BJ22" s="1">
        <v>165</v>
      </c>
      <c r="BK22" s="1">
        <v>530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</row>
    <row r="23" spans="1:68">
      <c r="A23" s="1">
        <v>70002</v>
      </c>
      <c r="B23" s="1" t="s">
        <v>113</v>
      </c>
      <c r="C23" s="1">
        <v>48</v>
      </c>
      <c r="D23" s="1">
        <v>285</v>
      </c>
      <c r="E23" s="1" t="s">
        <v>64</v>
      </c>
      <c r="F23" s="1">
        <v>557</v>
      </c>
      <c r="G23" s="1" t="s">
        <v>69</v>
      </c>
      <c r="H23" s="1">
        <v>28.86</v>
      </c>
      <c r="I23" s="3">
        <v>1385.28</v>
      </c>
      <c r="J23" s="10">
        <f t="shared" si="3"/>
        <v>13852.8</v>
      </c>
      <c r="K23" s="10">
        <f t="shared" si="4"/>
        <v>27705.599999999999</v>
      </c>
      <c r="L23" s="11">
        <f t="shared" si="5"/>
        <v>20</v>
      </c>
      <c r="M23" s="1">
        <v>24.41</v>
      </c>
      <c r="N23" s="1">
        <v>11.75</v>
      </c>
      <c r="O23" s="5"/>
      <c r="P23" s="21">
        <v>10</v>
      </c>
      <c r="Q23" s="5">
        <v>10</v>
      </c>
      <c r="R23" s="1">
        <v>43.65</v>
      </c>
      <c r="S23" s="1">
        <v>21.42</v>
      </c>
      <c r="T23" s="16">
        <f t="shared" si="6"/>
        <v>7.2749999999999995</v>
      </c>
      <c r="U23" s="16">
        <f t="shared" si="7"/>
        <v>14.145000000000003</v>
      </c>
      <c r="V23" s="5">
        <v>10</v>
      </c>
      <c r="W23" s="1">
        <v>23.47</v>
      </c>
      <c r="X23" s="1">
        <v>16.27</v>
      </c>
      <c r="Y23" s="5">
        <v>0</v>
      </c>
      <c r="Z23" s="1">
        <v>0</v>
      </c>
      <c r="AA23" s="12">
        <v>126781.98</v>
      </c>
      <c r="AB23" s="2">
        <v>68484.78</v>
      </c>
      <c r="AC23" s="1">
        <v>287</v>
      </c>
      <c r="AD23" s="1">
        <v>296</v>
      </c>
      <c r="AE23" s="1">
        <v>446</v>
      </c>
      <c r="AF23" s="1">
        <v>581</v>
      </c>
      <c r="AG23" s="1">
        <v>564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561</v>
      </c>
      <c r="AX23" s="1">
        <v>621</v>
      </c>
      <c r="AY23" s="1">
        <v>687</v>
      </c>
      <c r="AZ23" s="1">
        <v>504</v>
      </c>
      <c r="BA23" s="1">
        <v>988</v>
      </c>
      <c r="BB23" s="1">
        <v>101</v>
      </c>
      <c r="BC23" s="1">
        <v>81</v>
      </c>
      <c r="BD23" s="1">
        <v>106</v>
      </c>
      <c r="BE23" s="1">
        <v>74</v>
      </c>
      <c r="BF23" s="1">
        <v>40</v>
      </c>
      <c r="BG23" s="1">
        <v>138</v>
      </c>
      <c r="BH23" s="1">
        <v>346</v>
      </c>
      <c r="BI23" s="1">
        <v>610</v>
      </c>
      <c r="BJ23" s="1">
        <v>411</v>
      </c>
      <c r="BK23" s="1">
        <v>781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</row>
    <row r="24" spans="1:68">
      <c r="A24" s="1">
        <v>70187</v>
      </c>
      <c r="B24" s="1" t="s">
        <v>127</v>
      </c>
      <c r="C24" s="1">
        <v>1</v>
      </c>
      <c r="D24" s="1">
        <v>285</v>
      </c>
      <c r="E24" s="1" t="s">
        <v>64</v>
      </c>
      <c r="F24" s="1">
        <v>567</v>
      </c>
      <c r="G24" s="1" t="s">
        <v>74</v>
      </c>
      <c r="H24" s="1">
        <v>1133.01</v>
      </c>
      <c r="I24" s="3">
        <v>1133.01</v>
      </c>
      <c r="J24" s="10">
        <f t="shared" si="3"/>
        <v>22660.2</v>
      </c>
      <c r="K24" s="10">
        <f t="shared" si="4"/>
        <v>39655.35</v>
      </c>
      <c r="L24" s="11">
        <f t="shared" si="5"/>
        <v>35</v>
      </c>
      <c r="M24" s="1">
        <v>0</v>
      </c>
      <c r="N24" s="1">
        <v>0</v>
      </c>
      <c r="O24" s="16"/>
      <c r="P24" s="16">
        <f t="shared" ref="P24:P25" si="14">MAX(0,(TRUNC((M24*0.75)-N24)))</f>
        <v>0</v>
      </c>
      <c r="Q24" s="5">
        <v>0</v>
      </c>
      <c r="R24" s="1">
        <v>69.5</v>
      </c>
      <c r="S24" s="1">
        <v>29</v>
      </c>
      <c r="T24" s="16">
        <f t="shared" si="6"/>
        <v>11.583333333333334</v>
      </c>
      <c r="U24" s="16">
        <f t="shared" si="7"/>
        <v>17.416666666666664</v>
      </c>
      <c r="V24" s="5">
        <v>20</v>
      </c>
      <c r="W24" s="1">
        <v>35</v>
      </c>
      <c r="X24" s="1">
        <v>13</v>
      </c>
      <c r="Y24" s="5">
        <v>15</v>
      </c>
      <c r="Z24" s="1">
        <v>0</v>
      </c>
      <c r="AA24" s="12">
        <v>118399.54</v>
      </c>
      <c r="AB24" s="2">
        <v>47586.42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33</v>
      </c>
      <c r="AX24" s="1">
        <v>31</v>
      </c>
      <c r="AY24" s="1">
        <v>18</v>
      </c>
      <c r="AZ24" s="1">
        <v>6</v>
      </c>
      <c r="BA24" s="1">
        <v>29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13</v>
      </c>
      <c r="BH24" s="1">
        <v>19</v>
      </c>
      <c r="BI24" s="1">
        <v>5</v>
      </c>
      <c r="BJ24" s="1">
        <v>15</v>
      </c>
      <c r="BK24" s="1">
        <v>13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</row>
    <row r="25" spans="1:68">
      <c r="A25" s="1">
        <v>70044</v>
      </c>
      <c r="B25" s="1" t="s">
        <v>96</v>
      </c>
      <c r="C25" s="1">
        <v>21</v>
      </c>
      <c r="D25" s="1">
        <v>285</v>
      </c>
      <c r="E25" s="1" t="s">
        <v>64</v>
      </c>
      <c r="F25" s="1">
        <v>565</v>
      </c>
      <c r="G25" s="1" t="s">
        <v>94</v>
      </c>
      <c r="H25" s="1">
        <v>31.19</v>
      </c>
      <c r="I25" s="3">
        <v>654.99</v>
      </c>
      <c r="J25" s="10">
        <f t="shared" si="3"/>
        <v>0</v>
      </c>
      <c r="K25" s="10">
        <f t="shared" si="4"/>
        <v>0</v>
      </c>
      <c r="L25" s="11">
        <f t="shared" si="5"/>
        <v>0</v>
      </c>
      <c r="M25" s="1">
        <v>47.36</v>
      </c>
      <c r="N25" s="1">
        <v>35.479999999999997</v>
      </c>
      <c r="O25" s="16"/>
      <c r="P25" s="16">
        <f t="shared" si="14"/>
        <v>0</v>
      </c>
      <c r="Q25" s="5">
        <v>10</v>
      </c>
      <c r="R25" s="1">
        <v>72.12</v>
      </c>
      <c r="S25" s="1">
        <v>43.1</v>
      </c>
      <c r="T25" s="16">
        <f t="shared" si="6"/>
        <v>12.020000000000001</v>
      </c>
      <c r="U25" s="16">
        <f t="shared" si="7"/>
        <v>31.08</v>
      </c>
      <c r="V25" s="5">
        <v>0</v>
      </c>
      <c r="W25" s="1">
        <v>58.67</v>
      </c>
      <c r="X25" s="1">
        <v>48.19</v>
      </c>
      <c r="Y25" s="16">
        <f t="shared" ref="Y25:Y27" si="15">MAX(0,(TRUNC((W25*0.75)-X25)))</f>
        <v>0</v>
      </c>
      <c r="Z25" s="1">
        <v>0</v>
      </c>
      <c r="AA25" s="12">
        <v>116681.79</v>
      </c>
      <c r="AB25" s="2">
        <v>83027.78</v>
      </c>
      <c r="AC25" s="1">
        <v>226</v>
      </c>
      <c r="AD25" s="1">
        <v>242</v>
      </c>
      <c r="AE25" s="1">
        <v>403</v>
      </c>
      <c r="AF25" s="1">
        <v>489</v>
      </c>
      <c r="AG25" s="1">
        <v>745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455</v>
      </c>
      <c r="AX25" s="1">
        <v>355</v>
      </c>
      <c r="AY25" s="1">
        <v>517</v>
      </c>
      <c r="AZ25" s="1">
        <v>346</v>
      </c>
      <c r="BA25" s="1">
        <v>840</v>
      </c>
      <c r="BB25" s="1">
        <v>43</v>
      </c>
      <c r="BC25" s="1">
        <v>45</v>
      </c>
      <c r="BD25" s="1">
        <v>95</v>
      </c>
      <c r="BE25" s="1">
        <v>63</v>
      </c>
      <c r="BF25" s="1">
        <v>65</v>
      </c>
      <c r="BG25" s="1">
        <v>448</v>
      </c>
      <c r="BH25" s="1">
        <v>280</v>
      </c>
      <c r="BI25" s="1">
        <v>559</v>
      </c>
      <c r="BJ25" s="1">
        <v>170</v>
      </c>
      <c r="BK25" s="1">
        <v>1012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</row>
    <row r="26" spans="1:68">
      <c r="A26" s="1">
        <v>70168</v>
      </c>
      <c r="B26" s="1" t="s">
        <v>109</v>
      </c>
      <c r="C26" s="1">
        <v>24</v>
      </c>
      <c r="D26" s="1">
        <v>285</v>
      </c>
      <c r="E26" s="1" t="s">
        <v>64</v>
      </c>
      <c r="F26" s="1">
        <v>974</v>
      </c>
      <c r="G26" s="1" t="s">
        <v>110</v>
      </c>
      <c r="H26" s="1">
        <v>50.94</v>
      </c>
      <c r="I26" s="3">
        <v>1222.56</v>
      </c>
      <c r="J26" s="10">
        <f t="shared" si="3"/>
        <v>0</v>
      </c>
      <c r="K26" s="10">
        <f t="shared" si="4"/>
        <v>12225.599999999999</v>
      </c>
      <c r="L26" s="11">
        <f t="shared" si="5"/>
        <v>10</v>
      </c>
      <c r="M26" s="1">
        <v>29.67</v>
      </c>
      <c r="N26" s="1">
        <v>12.75</v>
      </c>
      <c r="O26" s="5"/>
      <c r="P26" s="5">
        <v>10</v>
      </c>
      <c r="Q26" s="5">
        <v>10</v>
      </c>
      <c r="R26" s="1">
        <v>34.71</v>
      </c>
      <c r="S26" s="1">
        <v>37.619999999999997</v>
      </c>
      <c r="T26" s="16">
        <f t="shared" si="6"/>
        <v>5.7850000000000001</v>
      </c>
      <c r="U26" s="16">
        <f t="shared" si="7"/>
        <v>31.834999999999997</v>
      </c>
      <c r="V26" s="5">
        <v>0</v>
      </c>
      <c r="W26" s="1">
        <v>29.75</v>
      </c>
      <c r="X26" s="1">
        <v>26.25</v>
      </c>
      <c r="Y26" s="16">
        <f t="shared" si="15"/>
        <v>0</v>
      </c>
      <c r="Z26" s="1">
        <v>0</v>
      </c>
      <c r="AA26" s="12">
        <v>115073.46</v>
      </c>
      <c r="AB26" s="2">
        <v>93678.66</v>
      </c>
      <c r="AC26" s="1">
        <v>192</v>
      </c>
      <c r="AD26" s="1">
        <v>210</v>
      </c>
      <c r="AE26" s="1">
        <v>303</v>
      </c>
      <c r="AF26" s="1">
        <v>224</v>
      </c>
      <c r="AG26" s="1">
        <v>306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138</v>
      </c>
      <c r="AX26" s="1">
        <v>215</v>
      </c>
      <c r="AY26" s="1">
        <v>351</v>
      </c>
      <c r="AZ26" s="1">
        <v>423</v>
      </c>
      <c r="BA26" s="1">
        <v>818</v>
      </c>
      <c r="BB26" s="1">
        <v>6</v>
      </c>
      <c r="BC26" s="1">
        <v>7</v>
      </c>
      <c r="BD26" s="1">
        <v>10</v>
      </c>
      <c r="BE26" s="1">
        <v>11</v>
      </c>
      <c r="BF26" s="1">
        <v>85</v>
      </c>
      <c r="BG26" s="1">
        <v>286</v>
      </c>
      <c r="BH26" s="1">
        <v>240</v>
      </c>
      <c r="BI26" s="1">
        <v>264</v>
      </c>
      <c r="BJ26" s="1">
        <v>88</v>
      </c>
      <c r="BK26" s="1">
        <v>630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</row>
    <row r="27" spans="1:68">
      <c r="A27" s="1">
        <v>70012</v>
      </c>
      <c r="B27" s="1" t="s">
        <v>89</v>
      </c>
      <c r="C27" s="1">
        <v>15</v>
      </c>
      <c r="D27" s="1">
        <v>285</v>
      </c>
      <c r="E27" s="1" t="s">
        <v>64</v>
      </c>
      <c r="F27" s="1">
        <v>562</v>
      </c>
      <c r="G27" s="1" t="s">
        <v>65</v>
      </c>
      <c r="H27" s="1">
        <v>28.82</v>
      </c>
      <c r="I27" s="3">
        <v>432.3</v>
      </c>
      <c r="J27" s="10">
        <f t="shared" si="3"/>
        <v>0</v>
      </c>
      <c r="K27" s="10">
        <f t="shared" si="4"/>
        <v>17292</v>
      </c>
      <c r="L27" s="11">
        <f t="shared" si="5"/>
        <v>40</v>
      </c>
      <c r="M27" s="1">
        <v>90.63</v>
      </c>
      <c r="N27" s="1">
        <v>26.4</v>
      </c>
      <c r="O27" s="5"/>
      <c r="P27" s="20">
        <v>40</v>
      </c>
      <c r="Q27" s="5">
        <v>15</v>
      </c>
      <c r="R27" s="1">
        <v>99</v>
      </c>
      <c r="S27" s="1">
        <v>63.73</v>
      </c>
      <c r="T27" s="16">
        <f t="shared" si="6"/>
        <v>16.5</v>
      </c>
      <c r="U27" s="16">
        <f t="shared" si="7"/>
        <v>47.23</v>
      </c>
      <c r="V27" s="5">
        <v>0</v>
      </c>
      <c r="W27" s="1">
        <v>73.23</v>
      </c>
      <c r="X27" s="1">
        <v>80.47</v>
      </c>
      <c r="Y27" s="16">
        <f t="shared" si="15"/>
        <v>0</v>
      </c>
      <c r="Z27" s="1">
        <v>0</v>
      </c>
      <c r="AA27" s="12">
        <v>113637.26</v>
      </c>
      <c r="AB27" s="2">
        <v>73750.38</v>
      </c>
      <c r="AC27" s="1">
        <v>538</v>
      </c>
      <c r="AD27" s="1">
        <v>323</v>
      </c>
      <c r="AE27" s="1">
        <v>449</v>
      </c>
      <c r="AF27" s="1">
        <v>422</v>
      </c>
      <c r="AG27" s="1">
        <v>396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388</v>
      </c>
      <c r="AX27" s="1">
        <v>513</v>
      </c>
      <c r="AY27" s="1">
        <v>504</v>
      </c>
      <c r="AZ27" s="1">
        <v>420</v>
      </c>
      <c r="BA27" s="1">
        <v>882</v>
      </c>
      <c r="BB27" s="1">
        <v>25</v>
      </c>
      <c r="BC27" s="1">
        <v>51</v>
      </c>
      <c r="BD27" s="1">
        <v>59</v>
      </c>
      <c r="BE27" s="1">
        <v>34</v>
      </c>
      <c r="BF27" s="1">
        <v>74</v>
      </c>
      <c r="BG27" s="1">
        <v>295</v>
      </c>
      <c r="BH27" s="1">
        <v>534</v>
      </c>
      <c r="BI27" s="1">
        <v>374</v>
      </c>
      <c r="BJ27" s="1">
        <v>325</v>
      </c>
      <c r="BK27" s="1">
        <v>1207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</row>
    <row r="28" spans="1:68">
      <c r="A28" s="1">
        <v>70070</v>
      </c>
      <c r="B28" s="1" t="s">
        <v>63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1">
        <v>74.72</v>
      </c>
      <c r="I28" s="3">
        <v>373.6</v>
      </c>
      <c r="J28" s="10">
        <f t="shared" si="3"/>
        <v>0</v>
      </c>
      <c r="K28" s="10">
        <f t="shared" si="4"/>
        <v>7472</v>
      </c>
      <c r="L28" s="11">
        <f t="shared" si="5"/>
        <v>20</v>
      </c>
      <c r="M28" s="1">
        <v>79.099999999999994</v>
      </c>
      <c r="N28" s="1">
        <v>50.4</v>
      </c>
      <c r="O28" s="5"/>
      <c r="P28" s="26">
        <v>10</v>
      </c>
      <c r="Q28" s="5">
        <v>0</v>
      </c>
      <c r="R28" s="1">
        <v>127.8</v>
      </c>
      <c r="S28" s="1">
        <v>388.8</v>
      </c>
      <c r="T28" s="16">
        <f t="shared" si="6"/>
        <v>21.299999999999997</v>
      </c>
      <c r="U28" s="16">
        <f t="shared" si="7"/>
        <v>367.5</v>
      </c>
      <c r="V28" s="5">
        <v>0</v>
      </c>
      <c r="W28" s="1">
        <v>83.4</v>
      </c>
      <c r="X28" s="1">
        <v>53.6</v>
      </c>
      <c r="Y28" s="5">
        <v>10</v>
      </c>
      <c r="Z28" s="1">
        <v>0</v>
      </c>
      <c r="AA28" s="12">
        <v>108456.08</v>
      </c>
      <c r="AB28" s="2">
        <v>184110.07999999999</v>
      </c>
      <c r="AC28" s="1">
        <v>217</v>
      </c>
      <c r="AD28" s="1">
        <v>115</v>
      </c>
      <c r="AE28" s="1">
        <v>79</v>
      </c>
      <c r="AF28" s="1">
        <v>84</v>
      </c>
      <c r="AG28" s="1">
        <v>252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261</v>
      </c>
      <c r="AX28" s="1">
        <v>204</v>
      </c>
      <c r="AY28" s="1">
        <v>121</v>
      </c>
      <c r="AZ28" s="1">
        <v>74</v>
      </c>
      <c r="BA28" s="1">
        <v>1940</v>
      </c>
      <c r="BB28" s="1">
        <v>39</v>
      </c>
      <c r="BC28" s="1">
        <v>55</v>
      </c>
      <c r="BD28" s="1">
        <v>36</v>
      </c>
      <c r="BE28" s="1">
        <v>31</v>
      </c>
      <c r="BF28" s="1">
        <v>4</v>
      </c>
      <c r="BG28" s="1">
        <v>234</v>
      </c>
      <c r="BH28" s="1">
        <v>79</v>
      </c>
      <c r="BI28" s="1">
        <v>105</v>
      </c>
      <c r="BJ28" s="1">
        <v>77</v>
      </c>
      <c r="BK28" s="1">
        <v>268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</row>
    <row r="29" spans="1:68">
      <c r="A29" s="1">
        <v>70039</v>
      </c>
      <c r="B29" s="1" t="s">
        <v>78</v>
      </c>
      <c r="C29" s="1">
        <v>18</v>
      </c>
      <c r="D29" s="1">
        <v>285</v>
      </c>
      <c r="E29" s="1" t="s">
        <v>64</v>
      </c>
      <c r="F29" s="1">
        <v>558</v>
      </c>
      <c r="G29" s="1" t="s">
        <v>67</v>
      </c>
      <c r="H29" s="1">
        <v>42.88</v>
      </c>
      <c r="I29" s="3">
        <v>771.84</v>
      </c>
      <c r="J29" s="10">
        <f t="shared" si="3"/>
        <v>0</v>
      </c>
      <c r="K29" s="10">
        <f t="shared" si="4"/>
        <v>0</v>
      </c>
      <c r="L29" s="11">
        <f t="shared" si="5"/>
        <v>0</v>
      </c>
      <c r="M29" s="1">
        <v>43.97</v>
      </c>
      <c r="N29" s="1">
        <v>133.22</v>
      </c>
      <c r="O29" s="16"/>
      <c r="P29" s="16">
        <f>MAX(0,(TRUNC((M29*0.75)-N29)))</f>
        <v>0</v>
      </c>
      <c r="Q29" s="5">
        <v>10</v>
      </c>
      <c r="R29" s="1">
        <v>55.5</v>
      </c>
      <c r="S29" s="1">
        <v>80.28</v>
      </c>
      <c r="T29" s="16">
        <f t="shared" si="6"/>
        <v>9.25</v>
      </c>
      <c r="U29" s="16">
        <f t="shared" si="7"/>
        <v>71.03</v>
      </c>
      <c r="V29" s="5">
        <v>0</v>
      </c>
      <c r="W29" s="1">
        <v>38.86</v>
      </c>
      <c r="X29" s="1">
        <v>30.94</v>
      </c>
      <c r="Y29" s="16">
        <f t="shared" ref="Y29:Y31" si="16">MAX(0,(TRUNC((W29*0.75)-X29)))</f>
        <v>0</v>
      </c>
      <c r="Z29" s="1">
        <v>0</v>
      </c>
      <c r="AA29" s="12">
        <v>106771.2</v>
      </c>
      <c r="AB29" s="2">
        <v>188672</v>
      </c>
      <c r="AC29" s="1">
        <v>219</v>
      </c>
      <c r="AD29" s="1">
        <v>181</v>
      </c>
      <c r="AE29" s="1">
        <v>413</v>
      </c>
      <c r="AF29" s="1">
        <v>138</v>
      </c>
      <c r="AG29" s="1">
        <v>2398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189</v>
      </c>
      <c r="AX29" s="1">
        <v>247</v>
      </c>
      <c r="AY29" s="1">
        <v>392</v>
      </c>
      <c r="AZ29" s="1">
        <v>361</v>
      </c>
      <c r="BA29" s="1">
        <v>1426</v>
      </c>
      <c r="BB29" s="1">
        <v>28</v>
      </c>
      <c r="BC29" s="1">
        <v>25</v>
      </c>
      <c r="BD29" s="1">
        <v>54</v>
      </c>
      <c r="BE29" s="1">
        <v>39</v>
      </c>
      <c r="BF29" s="1">
        <v>19</v>
      </c>
      <c r="BG29" s="1">
        <v>207</v>
      </c>
      <c r="BH29" s="1">
        <v>205</v>
      </c>
      <c r="BI29" s="1">
        <v>337</v>
      </c>
      <c r="BJ29" s="1">
        <v>106</v>
      </c>
      <c r="BK29" s="1">
        <v>557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</row>
    <row r="30" spans="1:68">
      <c r="A30" s="1">
        <v>70048</v>
      </c>
      <c r="B30" s="1" t="s">
        <v>133</v>
      </c>
      <c r="C30" s="1">
        <v>20</v>
      </c>
      <c r="D30" s="1">
        <v>285</v>
      </c>
      <c r="E30" s="1" t="s">
        <v>64</v>
      </c>
      <c r="F30" s="1">
        <v>558</v>
      </c>
      <c r="G30" s="1" t="s">
        <v>67</v>
      </c>
      <c r="H30" s="1">
        <v>88.09</v>
      </c>
      <c r="I30" s="3">
        <v>1761.8</v>
      </c>
      <c r="J30" s="10">
        <f t="shared" si="3"/>
        <v>8809</v>
      </c>
      <c r="K30" s="10">
        <f t="shared" si="4"/>
        <v>26427</v>
      </c>
      <c r="L30" s="11">
        <f t="shared" si="5"/>
        <v>15</v>
      </c>
      <c r="M30" s="1">
        <v>20.78</v>
      </c>
      <c r="N30" s="1">
        <v>5.95</v>
      </c>
      <c r="O30" s="5"/>
      <c r="P30" s="20">
        <v>10</v>
      </c>
      <c r="Q30" s="5">
        <v>0</v>
      </c>
      <c r="R30" s="1">
        <v>18.2</v>
      </c>
      <c r="S30" s="1">
        <v>9.8000000000000007</v>
      </c>
      <c r="T30" s="16">
        <f t="shared" si="6"/>
        <v>3.0333333333333332</v>
      </c>
      <c r="U30" s="16">
        <f t="shared" si="7"/>
        <v>6.7666666666666675</v>
      </c>
      <c r="V30" s="5">
        <v>5</v>
      </c>
      <c r="W30" s="1">
        <v>20.52</v>
      </c>
      <c r="X30" s="1">
        <v>20.6</v>
      </c>
      <c r="Y30" s="16">
        <f t="shared" si="16"/>
        <v>0</v>
      </c>
      <c r="Z30" s="1">
        <v>0</v>
      </c>
      <c r="AA30" s="12">
        <v>104827.1</v>
      </c>
      <c r="AB30" s="2">
        <v>64041.43</v>
      </c>
      <c r="AC30" s="1">
        <v>97</v>
      </c>
      <c r="AD30" s="1">
        <v>60</v>
      </c>
      <c r="AE30" s="1">
        <v>198</v>
      </c>
      <c r="AF30" s="1">
        <v>181</v>
      </c>
      <c r="AG30" s="1">
        <v>119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57</v>
      </c>
      <c r="AX30" s="1">
        <v>109</v>
      </c>
      <c r="AY30" s="1">
        <v>141</v>
      </c>
      <c r="AZ30" s="1">
        <v>147</v>
      </c>
      <c r="BA30" s="1">
        <v>180</v>
      </c>
      <c r="BB30" s="1">
        <v>9</v>
      </c>
      <c r="BC30" s="1">
        <v>17</v>
      </c>
      <c r="BD30" s="1">
        <v>15</v>
      </c>
      <c r="BE30" s="1">
        <v>11</v>
      </c>
      <c r="BF30" s="1">
        <v>16</v>
      </c>
      <c r="BG30" s="1">
        <v>104</v>
      </c>
      <c r="BH30" s="1">
        <v>57</v>
      </c>
      <c r="BI30" s="1">
        <v>207</v>
      </c>
      <c r="BJ30" s="1">
        <v>142</v>
      </c>
      <c r="BK30" s="1">
        <v>412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</row>
    <row r="31" spans="1:68">
      <c r="A31" s="1">
        <v>70090</v>
      </c>
      <c r="B31" s="1" t="s">
        <v>86</v>
      </c>
      <c r="C31" s="1">
        <v>32</v>
      </c>
      <c r="D31" s="1">
        <v>285</v>
      </c>
      <c r="E31" s="1" t="s">
        <v>64</v>
      </c>
      <c r="F31" s="1">
        <v>573</v>
      </c>
      <c r="G31" s="1" t="s">
        <v>87</v>
      </c>
      <c r="H31" s="1">
        <v>33.270000000000003</v>
      </c>
      <c r="I31" s="3">
        <v>1064.6400000000001</v>
      </c>
      <c r="J31" s="10">
        <f t="shared" si="3"/>
        <v>5323.2000000000007</v>
      </c>
      <c r="K31" s="10">
        <f t="shared" si="4"/>
        <v>10646.400000000001</v>
      </c>
      <c r="L31" s="11">
        <f t="shared" si="5"/>
        <v>10</v>
      </c>
      <c r="M31" s="1">
        <v>32.36</v>
      </c>
      <c r="N31" s="1">
        <v>18.440000000000001</v>
      </c>
      <c r="O31" s="16"/>
      <c r="P31" s="25">
        <f t="shared" ref="P31:P33" si="17">MAX(0,(TRUNC((M31*0.75)-N31)))</f>
        <v>5</v>
      </c>
      <c r="Q31" s="5">
        <v>0</v>
      </c>
      <c r="R31" s="1">
        <v>40.69</v>
      </c>
      <c r="S31" s="1">
        <v>23.47</v>
      </c>
      <c r="T31" s="16">
        <f t="shared" si="6"/>
        <v>6.7816666666666663</v>
      </c>
      <c r="U31" s="16">
        <f t="shared" si="7"/>
        <v>16.688333333333333</v>
      </c>
      <c r="V31" s="5">
        <v>5</v>
      </c>
      <c r="W31" s="1">
        <v>23.08</v>
      </c>
      <c r="X31" s="1">
        <v>16.440000000000001</v>
      </c>
      <c r="Y31" s="16">
        <f t="shared" si="16"/>
        <v>0</v>
      </c>
      <c r="Z31" s="1">
        <v>0</v>
      </c>
      <c r="AA31" s="12">
        <v>102338.52</v>
      </c>
      <c r="AB31" s="2">
        <v>62115.09</v>
      </c>
      <c r="AC31" s="1">
        <v>344</v>
      </c>
      <c r="AD31" s="1">
        <v>293</v>
      </c>
      <c r="AE31" s="1">
        <v>396</v>
      </c>
      <c r="AF31" s="1">
        <v>298</v>
      </c>
      <c r="AG31" s="1">
        <v>590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305</v>
      </c>
      <c r="AX31" s="1">
        <v>605</v>
      </c>
      <c r="AY31" s="1">
        <v>307</v>
      </c>
      <c r="AZ31" s="1">
        <v>403</v>
      </c>
      <c r="BA31" s="1">
        <v>711</v>
      </c>
      <c r="BB31" s="1">
        <v>44</v>
      </c>
      <c r="BC31" s="1">
        <v>54</v>
      </c>
      <c r="BD31" s="1">
        <v>72</v>
      </c>
      <c r="BE31" s="1">
        <v>86</v>
      </c>
      <c r="BF31" s="1">
        <v>40</v>
      </c>
      <c r="BG31" s="1">
        <v>271</v>
      </c>
      <c r="BH31" s="1">
        <v>10</v>
      </c>
      <c r="BI31" s="1">
        <v>397</v>
      </c>
      <c r="BJ31" s="1">
        <v>131</v>
      </c>
      <c r="BK31" s="1">
        <v>526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</row>
    <row r="32" spans="1:68">
      <c r="A32" s="1">
        <v>70104</v>
      </c>
      <c r="B32" s="1" t="s">
        <v>71</v>
      </c>
      <c r="C32" s="1">
        <v>6</v>
      </c>
      <c r="D32" s="1">
        <v>285</v>
      </c>
      <c r="E32" s="1" t="s">
        <v>64</v>
      </c>
      <c r="F32" s="1">
        <v>570</v>
      </c>
      <c r="G32" s="1" t="s">
        <v>72</v>
      </c>
      <c r="H32" s="1">
        <v>198.91</v>
      </c>
      <c r="I32" s="3">
        <v>1193.46</v>
      </c>
      <c r="J32" s="10">
        <f t="shared" si="3"/>
        <v>11934.6</v>
      </c>
      <c r="K32" s="10">
        <f t="shared" si="4"/>
        <v>53705.700000000004</v>
      </c>
      <c r="L32" s="11">
        <f t="shared" si="5"/>
        <v>45</v>
      </c>
      <c r="M32" s="1">
        <v>22.58</v>
      </c>
      <c r="N32" s="1">
        <v>1</v>
      </c>
      <c r="O32" s="16"/>
      <c r="P32" s="28">
        <f t="shared" si="17"/>
        <v>15</v>
      </c>
      <c r="Q32" s="5">
        <v>5</v>
      </c>
      <c r="R32" s="1">
        <v>30.67</v>
      </c>
      <c r="S32" s="1">
        <v>9.33</v>
      </c>
      <c r="T32" s="16">
        <f t="shared" si="6"/>
        <v>5.1116666666666664</v>
      </c>
      <c r="U32" s="16">
        <f t="shared" si="7"/>
        <v>4.2183333333333337</v>
      </c>
      <c r="V32" s="5">
        <v>10</v>
      </c>
      <c r="W32" s="1">
        <v>27.58</v>
      </c>
      <c r="X32" s="1">
        <v>2.67</v>
      </c>
      <c r="Y32" s="5">
        <v>20</v>
      </c>
      <c r="Z32" s="1">
        <v>0</v>
      </c>
      <c r="AA32" s="12">
        <v>96471.35</v>
      </c>
      <c r="AB32" s="2">
        <v>15514.98</v>
      </c>
      <c r="AC32" s="1">
        <v>44</v>
      </c>
      <c r="AD32" s="1">
        <v>81</v>
      </c>
      <c r="AE32" s="1">
        <v>30</v>
      </c>
      <c r="AF32" s="1">
        <v>42</v>
      </c>
      <c r="AG32" s="1">
        <v>6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50</v>
      </c>
      <c r="AX32" s="1">
        <v>99</v>
      </c>
      <c r="AY32" s="1">
        <v>71</v>
      </c>
      <c r="AZ32" s="1">
        <v>13</v>
      </c>
      <c r="BA32" s="1">
        <v>49</v>
      </c>
      <c r="BB32" s="1">
        <v>5</v>
      </c>
      <c r="BC32" s="1">
        <v>0</v>
      </c>
      <c r="BD32" s="1">
        <v>1</v>
      </c>
      <c r="BE32" s="1">
        <v>2</v>
      </c>
      <c r="BF32" s="1">
        <v>7</v>
      </c>
      <c r="BG32" s="1">
        <v>56</v>
      </c>
      <c r="BH32" s="1">
        <v>0</v>
      </c>
      <c r="BI32" s="1">
        <v>101</v>
      </c>
      <c r="BJ32" s="1">
        <v>17</v>
      </c>
      <c r="BK32" s="1">
        <v>16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</row>
    <row r="33" spans="1:68">
      <c r="A33" s="1">
        <v>70253</v>
      </c>
      <c r="B33" s="1" t="s">
        <v>111</v>
      </c>
      <c r="C33" s="1">
        <v>12</v>
      </c>
      <c r="D33" s="1">
        <v>285</v>
      </c>
      <c r="E33" s="1" t="s">
        <v>64</v>
      </c>
      <c r="F33" s="1">
        <v>558</v>
      </c>
      <c r="G33" s="1" t="s">
        <v>67</v>
      </c>
      <c r="H33" s="1">
        <v>98.03</v>
      </c>
      <c r="I33" s="3">
        <v>1176.3599999999999</v>
      </c>
      <c r="J33" s="10">
        <f t="shared" si="3"/>
        <v>11763.599999999999</v>
      </c>
      <c r="K33" s="10">
        <f t="shared" si="4"/>
        <v>11763.599999999999</v>
      </c>
      <c r="L33" s="11">
        <f t="shared" si="5"/>
        <v>10</v>
      </c>
      <c r="M33" s="1">
        <v>13.79</v>
      </c>
      <c r="N33" s="1">
        <v>12.75</v>
      </c>
      <c r="O33" s="16"/>
      <c r="P33" s="16">
        <f t="shared" si="17"/>
        <v>0</v>
      </c>
      <c r="Q33" s="5">
        <v>5</v>
      </c>
      <c r="R33" s="1">
        <v>45.29</v>
      </c>
      <c r="S33" s="1">
        <v>21.58</v>
      </c>
      <c r="T33" s="16">
        <f t="shared" si="6"/>
        <v>7.5483333333333338</v>
      </c>
      <c r="U33" s="16">
        <f t="shared" si="7"/>
        <v>14.031666666666665</v>
      </c>
      <c r="V33" s="5">
        <v>10</v>
      </c>
      <c r="W33" s="1">
        <v>22.17</v>
      </c>
      <c r="X33" s="1">
        <v>22.75</v>
      </c>
      <c r="Y33" s="16">
        <f t="shared" ref="Y33:Y36" si="18">MAX(0,(TRUNC((W33*0.75)-X33)))</f>
        <v>0</v>
      </c>
      <c r="Z33" s="1">
        <v>0</v>
      </c>
      <c r="AA33" s="12">
        <v>95579.25</v>
      </c>
      <c r="AB33" s="2">
        <v>67150.55</v>
      </c>
      <c r="AC33" s="1">
        <v>28</v>
      </c>
      <c r="AD33" s="1">
        <v>10</v>
      </c>
      <c r="AE33" s="1">
        <v>118</v>
      </c>
      <c r="AF33" s="1">
        <v>29</v>
      </c>
      <c r="AG33" s="1">
        <v>153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85</v>
      </c>
      <c r="AX33" s="1">
        <v>136</v>
      </c>
      <c r="AY33" s="1">
        <v>275</v>
      </c>
      <c r="AZ33" s="1">
        <v>177</v>
      </c>
      <c r="BA33" s="1">
        <v>247</v>
      </c>
      <c r="BB33" s="1">
        <v>1</v>
      </c>
      <c r="BC33" s="1">
        <v>10</v>
      </c>
      <c r="BD33" s="1">
        <v>19</v>
      </c>
      <c r="BE33" s="1">
        <v>4</v>
      </c>
      <c r="BF33" s="1">
        <v>12</v>
      </c>
      <c r="BG33" s="1">
        <v>87</v>
      </c>
      <c r="BH33" s="1">
        <v>36</v>
      </c>
      <c r="BI33" s="1">
        <v>150</v>
      </c>
      <c r="BJ33" s="1">
        <v>22</v>
      </c>
      <c r="BK33" s="1">
        <v>273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</row>
    <row r="34" spans="1:68">
      <c r="A34" s="1">
        <v>70013</v>
      </c>
      <c r="B34" s="1" t="s">
        <v>84</v>
      </c>
      <c r="C34" s="1">
        <v>5</v>
      </c>
      <c r="D34" s="1">
        <v>285</v>
      </c>
      <c r="E34" s="1" t="s">
        <v>64</v>
      </c>
      <c r="F34" s="1">
        <v>562</v>
      </c>
      <c r="G34" s="1" t="s">
        <v>65</v>
      </c>
      <c r="H34" s="1">
        <v>61.49</v>
      </c>
      <c r="I34" s="3">
        <v>307.45</v>
      </c>
      <c r="J34" s="10">
        <f t="shared" si="3"/>
        <v>0</v>
      </c>
      <c r="K34" s="10">
        <f t="shared" si="4"/>
        <v>3074.5</v>
      </c>
      <c r="L34" s="11">
        <f t="shared" si="5"/>
        <v>10</v>
      </c>
      <c r="M34" s="1">
        <v>80.2</v>
      </c>
      <c r="N34" s="1">
        <v>48.8</v>
      </c>
      <c r="O34" s="5"/>
      <c r="P34" s="26">
        <v>10</v>
      </c>
      <c r="Q34" s="5">
        <v>0</v>
      </c>
      <c r="R34" s="1">
        <v>159</v>
      </c>
      <c r="S34" s="1">
        <v>102.4</v>
      </c>
      <c r="T34" s="16">
        <f t="shared" si="6"/>
        <v>26.5</v>
      </c>
      <c r="U34" s="16">
        <f t="shared" si="7"/>
        <v>75.900000000000006</v>
      </c>
      <c r="V34" s="5">
        <v>0</v>
      </c>
      <c r="W34" s="1">
        <v>62.3</v>
      </c>
      <c r="X34" s="1">
        <v>74.400000000000006</v>
      </c>
      <c r="Y34" s="16">
        <f t="shared" si="18"/>
        <v>0</v>
      </c>
      <c r="Z34" s="1">
        <v>0</v>
      </c>
      <c r="AA34" s="12">
        <v>92696.18</v>
      </c>
      <c r="AB34" s="2">
        <v>69360.72</v>
      </c>
      <c r="AC34" s="1">
        <v>136</v>
      </c>
      <c r="AD34" s="1">
        <v>127</v>
      </c>
      <c r="AE34" s="1">
        <v>141</v>
      </c>
      <c r="AF34" s="1">
        <v>121</v>
      </c>
      <c r="AG34" s="1">
        <v>244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237</v>
      </c>
      <c r="AX34" s="1">
        <v>373</v>
      </c>
      <c r="AY34" s="1">
        <v>187</v>
      </c>
      <c r="AZ34" s="1">
        <v>211</v>
      </c>
      <c r="BA34" s="1">
        <v>470</v>
      </c>
      <c r="BB34" s="1">
        <v>12</v>
      </c>
      <c r="BC34" s="1">
        <v>29</v>
      </c>
      <c r="BD34" s="1">
        <v>36</v>
      </c>
      <c r="BE34" s="1">
        <v>33</v>
      </c>
      <c r="BF34" s="1">
        <v>42</v>
      </c>
      <c r="BG34" s="1">
        <v>84</v>
      </c>
      <c r="BH34" s="1">
        <v>151</v>
      </c>
      <c r="BI34" s="1">
        <v>122</v>
      </c>
      <c r="BJ34" s="1">
        <v>60</v>
      </c>
      <c r="BK34" s="1">
        <v>372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</row>
    <row r="35" spans="1:68">
      <c r="A35" s="1">
        <v>70003</v>
      </c>
      <c r="B35" s="1" t="s">
        <v>82</v>
      </c>
      <c r="C35" s="1">
        <v>25</v>
      </c>
      <c r="D35" s="1">
        <v>285</v>
      </c>
      <c r="E35" s="1" t="s">
        <v>64</v>
      </c>
      <c r="F35" s="1">
        <v>557</v>
      </c>
      <c r="G35" s="1" t="s">
        <v>69</v>
      </c>
      <c r="H35" s="1">
        <v>64.78</v>
      </c>
      <c r="I35" s="3">
        <v>1619.5</v>
      </c>
      <c r="J35" s="10">
        <f t="shared" si="3"/>
        <v>0</v>
      </c>
      <c r="K35" s="10">
        <f t="shared" si="4"/>
        <v>0</v>
      </c>
      <c r="L35" s="11">
        <f t="shared" si="5"/>
        <v>0</v>
      </c>
      <c r="M35" s="1">
        <v>14.18</v>
      </c>
      <c r="N35" s="1">
        <v>70.760000000000005</v>
      </c>
      <c r="O35" s="16"/>
      <c r="P35" s="16">
        <f t="shared" ref="P35:P36" si="19">MAX(0,(TRUNC((M35*0.75)-N35)))</f>
        <v>0</v>
      </c>
      <c r="Q35" s="5">
        <v>3</v>
      </c>
      <c r="R35" s="1">
        <v>26.92</v>
      </c>
      <c r="S35" s="1">
        <v>18.68</v>
      </c>
      <c r="T35" s="16">
        <f t="shared" si="6"/>
        <v>4.4866666666666672</v>
      </c>
      <c r="U35" s="16">
        <f t="shared" si="7"/>
        <v>14.193333333333332</v>
      </c>
      <c r="V35" s="5">
        <v>0</v>
      </c>
      <c r="W35" s="1">
        <v>15.12</v>
      </c>
      <c r="X35" s="1">
        <v>76.599999999999994</v>
      </c>
      <c r="Y35" s="16">
        <f t="shared" si="18"/>
        <v>0</v>
      </c>
      <c r="Z35" s="1">
        <v>0</v>
      </c>
      <c r="AA35" s="12">
        <v>91048.29</v>
      </c>
      <c r="AB35" s="2">
        <v>268901.78000000003</v>
      </c>
      <c r="AC35" s="1">
        <v>178</v>
      </c>
      <c r="AD35" s="1">
        <v>125</v>
      </c>
      <c r="AE35" s="1">
        <v>44</v>
      </c>
      <c r="AF35" s="1">
        <v>140</v>
      </c>
      <c r="AG35" s="1">
        <v>1769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184</v>
      </c>
      <c r="AX35" s="1">
        <v>132</v>
      </c>
      <c r="AY35" s="1">
        <v>283</v>
      </c>
      <c r="AZ35" s="1">
        <v>178</v>
      </c>
      <c r="BA35" s="1">
        <v>354</v>
      </c>
      <c r="BB35" s="1">
        <v>15</v>
      </c>
      <c r="BC35" s="1">
        <v>12</v>
      </c>
      <c r="BD35" s="1">
        <v>22</v>
      </c>
      <c r="BE35" s="1">
        <v>16</v>
      </c>
      <c r="BF35" s="1">
        <v>113</v>
      </c>
      <c r="BG35" s="1">
        <v>105</v>
      </c>
      <c r="BH35" s="1">
        <v>101</v>
      </c>
      <c r="BI35" s="1">
        <v>188</v>
      </c>
      <c r="BJ35" s="1">
        <v>69</v>
      </c>
      <c r="BK35" s="1">
        <v>1915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</row>
    <row r="36" spans="1:68">
      <c r="A36" s="1">
        <v>70263</v>
      </c>
      <c r="B36" s="1" t="s">
        <v>129</v>
      </c>
      <c r="C36" s="1">
        <v>16</v>
      </c>
      <c r="D36" s="1">
        <v>285</v>
      </c>
      <c r="E36" s="1" t="s">
        <v>64</v>
      </c>
      <c r="F36" s="1">
        <v>557</v>
      </c>
      <c r="G36" s="1" t="s">
        <v>69</v>
      </c>
      <c r="H36" s="1">
        <v>97.94</v>
      </c>
      <c r="I36" s="3">
        <v>1567.04</v>
      </c>
      <c r="J36" s="10">
        <f t="shared" si="3"/>
        <v>23505.599999999999</v>
      </c>
      <c r="K36" s="10">
        <f t="shared" si="4"/>
        <v>28206.720000000001</v>
      </c>
      <c r="L36" s="11">
        <f t="shared" si="5"/>
        <v>18</v>
      </c>
      <c r="M36" s="1">
        <v>9.25</v>
      </c>
      <c r="N36" s="1">
        <v>3.25</v>
      </c>
      <c r="O36" s="16"/>
      <c r="P36" s="28">
        <f t="shared" si="19"/>
        <v>3</v>
      </c>
      <c r="Q36" s="5">
        <v>0</v>
      </c>
      <c r="R36" s="1">
        <v>34</v>
      </c>
      <c r="S36" s="1">
        <v>7.62</v>
      </c>
      <c r="T36" s="16">
        <f t="shared" si="6"/>
        <v>5.6666666666666661</v>
      </c>
      <c r="U36" s="16">
        <f t="shared" si="7"/>
        <v>1.953333333333334</v>
      </c>
      <c r="V36" s="5">
        <v>15</v>
      </c>
      <c r="W36" s="1">
        <v>13.53</v>
      </c>
      <c r="X36" s="1">
        <v>10.62</v>
      </c>
      <c r="Y36" s="16">
        <f t="shared" si="18"/>
        <v>0</v>
      </c>
      <c r="Z36" s="1">
        <v>0</v>
      </c>
      <c r="AA36" s="12">
        <v>88978.49</v>
      </c>
      <c r="AB36" s="2">
        <v>33691.360000000001</v>
      </c>
      <c r="AC36" s="1">
        <v>42</v>
      </c>
      <c r="AD36" s="1">
        <v>51</v>
      </c>
      <c r="AE36" s="1">
        <v>64</v>
      </c>
      <c r="AF36" s="1">
        <v>33</v>
      </c>
      <c r="AG36" s="1">
        <v>52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170</v>
      </c>
      <c r="AX36" s="1">
        <v>114</v>
      </c>
      <c r="AY36" s="1">
        <v>153</v>
      </c>
      <c r="AZ36" s="1">
        <v>138</v>
      </c>
      <c r="BA36" s="1">
        <v>100</v>
      </c>
      <c r="BB36" s="1">
        <v>36</v>
      </c>
      <c r="BC36" s="1">
        <v>26</v>
      </c>
      <c r="BD36" s="1">
        <v>36</v>
      </c>
      <c r="BE36" s="1">
        <v>20</v>
      </c>
      <c r="BF36" s="1">
        <v>22</v>
      </c>
      <c r="BG36" s="1">
        <v>73</v>
      </c>
      <c r="BH36" s="1">
        <v>89</v>
      </c>
      <c r="BI36" s="1">
        <v>73</v>
      </c>
      <c r="BJ36" s="1">
        <v>52</v>
      </c>
      <c r="BK36" s="1">
        <v>170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</row>
    <row r="37" spans="1:68">
      <c r="A37" s="1">
        <v>70011</v>
      </c>
      <c r="B37" s="1" t="s">
        <v>101</v>
      </c>
      <c r="C37" s="1">
        <v>15</v>
      </c>
      <c r="D37" s="1">
        <v>285</v>
      </c>
      <c r="E37" s="1" t="s">
        <v>64</v>
      </c>
      <c r="F37" s="1">
        <v>562</v>
      </c>
      <c r="G37" s="1" t="s">
        <v>65</v>
      </c>
      <c r="H37" s="1">
        <v>28.82</v>
      </c>
      <c r="I37" s="3">
        <v>432.3</v>
      </c>
      <c r="J37" s="10">
        <f t="shared" si="3"/>
        <v>8646</v>
      </c>
      <c r="K37" s="10">
        <f t="shared" si="4"/>
        <v>12969</v>
      </c>
      <c r="L37" s="11">
        <f t="shared" si="5"/>
        <v>30</v>
      </c>
      <c r="M37" s="1">
        <v>39.6</v>
      </c>
      <c r="N37" s="1">
        <v>22.27</v>
      </c>
      <c r="O37" s="5"/>
      <c r="P37" s="20">
        <v>10</v>
      </c>
      <c r="Q37" s="5">
        <v>0</v>
      </c>
      <c r="R37" s="1">
        <v>86.8</v>
      </c>
      <c r="S37" s="1">
        <v>35.47</v>
      </c>
      <c r="T37" s="16">
        <f t="shared" si="6"/>
        <v>14.466666666666665</v>
      </c>
      <c r="U37" s="16">
        <f t="shared" si="7"/>
        <v>21.003333333333334</v>
      </c>
      <c r="V37" s="5">
        <v>20</v>
      </c>
      <c r="W37" s="1">
        <v>68.599999999999994</v>
      </c>
      <c r="X37" s="1">
        <v>48.6</v>
      </c>
      <c r="Y37" s="5">
        <v>0</v>
      </c>
      <c r="Z37" s="1">
        <v>0</v>
      </c>
      <c r="AA37" s="12">
        <v>84298.5</v>
      </c>
      <c r="AB37" s="2">
        <v>45967.9</v>
      </c>
      <c r="AC37" s="1">
        <v>264</v>
      </c>
      <c r="AD37" s="1">
        <v>176</v>
      </c>
      <c r="AE37" s="1">
        <v>182</v>
      </c>
      <c r="AF37" s="1">
        <v>120</v>
      </c>
      <c r="AG37" s="1">
        <v>334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318</v>
      </c>
      <c r="AX37" s="1">
        <v>364</v>
      </c>
      <c r="AY37" s="1">
        <v>437</v>
      </c>
      <c r="AZ37" s="1">
        <v>442</v>
      </c>
      <c r="BA37" s="1">
        <v>505</v>
      </c>
      <c r="BB37" s="1">
        <v>42</v>
      </c>
      <c r="BC37" s="1">
        <v>72</v>
      </c>
      <c r="BD37" s="1">
        <v>52</v>
      </c>
      <c r="BE37" s="1">
        <v>28</v>
      </c>
      <c r="BF37" s="1">
        <v>27</v>
      </c>
      <c r="BG37" s="1">
        <v>349</v>
      </c>
      <c r="BH37" s="1">
        <v>415</v>
      </c>
      <c r="BI37" s="1">
        <v>297</v>
      </c>
      <c r="BJ37" s="1">
        <v>351</v>
      </c>
      <c r="BK37" s="1">
        <v>729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</row>
    <row r="38" spans="1:68">
      <c r="A38" s="1">
        <v>70122</v>
      </c>
      <c r="B38" s="1" t="s">
        <v>132</v>
      </c>
      <c r="C38" s="1">
        <v>20</v>
      </c>
      <c r="D38" s="1">
        <v>285</v>
      </c>
      <c r="E38" s="1" t="s">
        <v>64</v>
      </c>
      <c r="F38" s="1">
        <v>558</v>
      </c>
      <c r="G38" s="1" t="s">
        <v>67</v>
      </c>
      <c r="H38" s="1">
        <v>77</v>
      </c>
      <c r="I38" s="3">
        <v>1540</v>
      </c>
      <c r="J38" s="10">
        <f t="shared" si="3"/>
        <v>15400</v>
      </c>
      <c r="K38" s="10">
        <f t="shared" si="4"/>
        <v>26180</v>
      </c>
      <c r="L38" s="11">
        <f t="shared" si="5"/>
        <v>17</v>
      </c>
      <c r="M38" s="1">
        <v>10.92</v>
      </c>
      <c r="N38" s="1">
        <v>5.95</v>
      </c>
      <c r="O38" s="16"/>
      <c r="P38" s="25">
        <f>MAX(0,(TRUNC((M38*0.75)-N38)))</f>
        <v>2</v>
      </c>
      <c r="Q38" s="5">
        <v>5</v>
      </c>
      <c r="R38" s="1">
        <v>26.75</v>
      </c>
      <c r="S38" s="1">
        <v>5.25</v>
      </c>
      <c r="T38" s="16">
        <f t="shared" si="6"/>
        <v>4.4583333333333339</v>
      </c>
      <c r="U38" s="16">
        <f t="shared" si="7"/>
        <v>0.79166666666666607</v>
      </c>
      <c r="V38" s="5">
        <v>10</v>
      </c>
      <c r="W38" s="1">
        <v>16.079999999999998</v>
      </c>
      <c r="X38" s="1">
        <v>7.8</v>
      </c>
      <c r="Y38" s="5">
        <v>5</v>
      </c>
      <c r="Z38" s="1">
        <v>0</v>
      </c>
      <c r="AA38" s="12">
        <v>82775</v>
      </c>
      <c r="AB38" s="2">
        <v>29260</v>
      </c>
      <c r="AC38" s="1">
        <v>41</v>
      </c>
      <c r="AD38" s="1">
        <v>50</v>
      </c>
      <c r="AE38" s="1">
        <v>118</v>
      </c>
      <c r="AF38" s="1">
        <v>69</v>
      </c>
      <c r="AG38" s="1">
        <v>119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125</v>
      </c>
      <c r="AX38" s="1">
        <v>53</v>
      </c>
      <c r="AY38" s="1">
        <v>257</v>
      </c>
      <c r="AZ38" s="1">
        <v>126</v>
      </c>
      <c r="BA38" s="1">
        <v>79</v>
      </c>
      <c r="BB38" s="1">
        <v>21</v>
      </c>
      <c r="BC38" s="1">
        <v>15</v>
      </c>
      <c r="BD38" s="1">
        <v>26</v>
      </c>
      <c r="BE38" s="1">
        <v>18</v>
      </c>
      <c r="BF38" s="1">
        <v>26</v>
      </c>
      <c r="BG38" s="1">
        <v>55</v>
      </c>
      <c r="BH38" s="1">
        <v>100</v>
      </c>
      <c r="BI38" s="1">
        <v>162</v>
      </c>
      <c r="BJ38" s="1">
        <v>109</v>
      </c>
      <c r="BK38" s="1">
        <v>156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</row>
    <row r="39" spans="1:68">
      <c r="A39" s="1">
        <v>70135</v>
      </c>
      <c r="B39" s="1" t="s">
        <v>80</v>
      </c>
      <c r="C39" s="1">
        <v>15</v>
      </c>
      <c r="D39" s="1">
        <v>285</v>
      </c>
      <c r="E39" s="1" t="s">
        <v>64</v>
      </c>
      <c r="F39" s="1">
        <v>567</v>
      </c>
      <c r="G39" s="1" t="s">
        <v>74</v>
      </c>
      <c r="H39" s="1">
        <v>50.82</v>
      </c>
      <c r="I39" s="3">
        <v>762.3</v>
      </c>
      <c r="J39" s="10">
        <f t="shared" si="3"/>
        <v>15246</v>
      </c>
      <c r="K39" s="10">
        <f t="shared" si="4"/>
        <v>22869</v>
      </c>
      <c r="L39" s="11">
        <f t="shared" si="5"/>
        <v>30</v>
      </c>
      <c r="M39" s="1">
        <v>24.67</v>
      </c>
      <c r="N39" s="1">
        <v>12.4</v>
      </c>
      <c r="O39" s="20">
        <v>1</v>
      </c>
      <c r="P39" s="21">
        <v>5</v>
      </c>
      <c r="Q39" s="5">
        <v>10</v>
      </c>
      <c r="R39" s="1">
        <v>49.1</v>
      </c>
      <c r="S39" s="1">
        <v>13.2</v>
      </c>
      <c r="T39" s="16">
        <f t="shared" si="6"/>
        <v>8.1833333333333336</v>
      </c>
      <c r="U39" s="16">
        <f t="shared" si="7"/>
        <v>5.0166666666666657</v>
      </c>
      <c r="V39" s="5">
        <v>20</v>
      </c>
      <c r="W39" s="1">
        <v>23.7</v>
      </c>
      <c r="X39" s="1">
        <v>11.87</v>
      </c>
      <c r="Y39" s="16">
        <f t="shared" ref="Y39:Y40" si="20">MAX(0,(TRUNC((W39*0.75)-X39)))</f>
        <v>5</v>
      </c>
      <c r="Z39" s="1">
        <v>0</v>
      </c>
      <c r="AA39" s="12">
        <v>74298.84</v>
      </c>
      <c r="AB39" s="2">
        <v>28560.84</v>
      </c>
      <c r="AC39" s="1">
        <v>156</v>
      </c>
      <c r="AD39" s="1">
        <v>200</v>
      </c>
      <c r="AE39" s="1">
        <v>95</v>
      </c>
      <c r="AF39" s="1">
        <v>38</v>
      </c>
      <c r="AG39" s="1">
        <v>186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252</v>
      </c>
      <c r="AX39" s="1">
        <v>243</v>
      </c>
      <c r="AY39" s="1">
        <v>254</v>
      </c>
      <c r="AZ39" s="1">
        <v>84</v>
      </c>
      <c r="BA39" s="1">
        <v>155</v>
      </c>
      <c r="BB39" s="1">
        <v>34</v>
      </c>
      <c r="BC39" s="1">
        <v>27</v>
      </c>
      <c r="BD39" s="1">
        <v>14</v>
      </c>
      <c r="BE39" s="1">
        <v>11</v>
      </c>
      <c r="BF39" s="1">
        <v>43</v>
      </c>
      <c r="BG39" s="1">
        <v>141</v>
      </c>
      <c r="BH39" s="1">
        <v>126</v>
      </c>
      <c r="BI39" s="1">
        <v>112</v>
      </c>
      <c r="BJ39" s="1">
        <v>79</v>
      </c>
      <c r="BK39" s="1">
        <v>178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</row>
    <row r="40" spans="1:68">
      <c r="A40" s="1">
        <v>70269</v>
      </c>
      <c r="B40" s="1" t="s">
        <v>125</v>
      </c>
      <c r="C40" s="1">
        <v>10</v>
      </c>
      <c r="D40" s="1">
        <v>285</v>
      </c>
      <c r="E40" s="1" t="s">
        <v>64</v>
      </c>
      <c r="F40" s="1">
        <v>285</v>
      </c>
      <c r="G40" s="1" t="s">
        <v>64</v>
      </c>
      <c r="H40" s="1">
        <v>125.14</v>
      </c>
      <c r="I40" s="3">
        <v>1251.4000000000001</v>
      </c>
      <c r="J40" s="10">
        <f t="shared" si="3"/>
        <v>18771</v>
      </c>
      <c r="K40" s="10">
        <f t="shared" si="4"/>
        <v>31285.000000000004</v>
      </c>
      <c r="L40" s="11">
        <f t="shared" si="5"/>
        <v>25</v>
      </c>
      <c r="M40" s="1">
        <v>14.2</v>
      </c>
      <c r="N40" s="1">
        <v>1.3</v>
      </c>
      <c r="O40" s="5"/>
      <c r="P40" s="20">
        <v>10</v>
      </c>
      <c r="Q40" s="5">
        <v>5</v>
      </c>
      <c r="R40" s="1">
        <v>25.05</v>
      </c>
      <c r="S40" s="1">
        <v>4.2</v>
      </c>
      <c r="T40" s="16">
        <f t="shared" si="6"/>
        <v>4.1750000000000007</v>
      </c>
      <c r="U40" s="16">
        <f t="shared" si="7"/>
        <v>2.4999999999999467E-2</v>
      </c>
      <c r="V40" s="5">
        <v>15</v>
      </c>
      <c r="W40" s="1">
        <v>16.100000000000001</v>
      </c>
      <c r="X40" s="1">
        <v>12</v>
      </c>
      <c r="Y40" s="16">
        <f t="shared" si="20"/>
        <v>0</v>
      </c>
      <c r="Z40" s="1">
        <v>0</v>
      </c>
      <c r="AA40" s="12">
        <v>69264.990000000005</v>
      </c>
      <c r="AB40" s="2">
        <v>21899.5</v>
      </c>
      <c r="AC40" s="1">
        <v>57</v>
      </c>
      <c r="AD40" s="1">
        <v>17</v>
      </c>
      <c r="AE40" s="1">
        <v>58</v>
      </c>
      <c r="AF40" s="1">
        <v>37</v>
      </c>
      <c r="AG40" s="1">
        <v>13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89</v>
      </c>
      <c r="AX40" s="1">
        <v>68</v>
      </c>
      <c r="AY40" s="1">
        <v>64</v>
      </c>
      <c r="AZ40" s="1">
        <v>78</v>
      </c>
      <c r="BA40" s="1">
        <v>36</v>
      </c>
      <c r="BB40" s="1">
        <v>13</v>
      </c>
      <c r="BC40" s="1">
        <v>9</v>
      </c>
      <c r="BD40" s="1">
        <v>6</v>
      </c>
      <c r="BE40" s="1">
        <v>2</v>
      </c>
      <c r="BF40" s="1">
        <v>6</v>
      </c>
      <c r="BG40" s="1">
        <v>71</v>
      </c>
      <c r="BH40" s="1">
        <v>37</v>
      </c>
      <c r="BI40" s="1">
        <v>51</v>
      </c>
      <c r="BJ40" s="1">
        <v>41</v>
      </c>
      <c r="BK40" s="1">
        <v>120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</row>
    <row r="41" spans="1:68">
      <c r="A41" s="1">
        <v>70246</v>
      </c>
      <c r="B41" s="1" t="s">
        <v>154</v>
      </c>
      <c r="C41" s="1">
        <v>16</v>
      </c>
      <c r="D41" s="1">
        <v>285</v>
      </c>
      <c r="E41" s="1" t="s">
        <v>64</v>
      </c>
      <c r="F41" s="1">
        <v>387</v>
      </c>
      <c r="G41" s="1" t="s">
        <v>94</v>
      </c>
      <c r="H41" s="1">
        <v>45.31</v>
      </c>
      <c r="I41" s="3">
        <v>724.96</v>
      </c>
      <c r="J41" s="10">
        <f t="shared" si="3"/>
        <v>10874.400000000001</v>
      </c>
      <c r="K41" s="10">
        <f t="shared" si="4"/>
        <v>22473.760000000002</v>
      </c>
      <c r="L41" s="11">
        <f t="shared" si="5"/>
        <v>31</v>
      </c>
      <c r="M41" s="1">
        <v>26.78</v>
      </c>
      <c r="N41" s="1">
        <v>13.75</v>
      </c>
      <c r="O41" s="16"/>
      <c r="P41" s="25">
        <f t="shared" ref="P41:P43" si="21">MAX(0,(TRUNC((M41*0.75)-N41)))</f>
        <v>6</v>
      </c>
      <c r="Q41" s="5">
        <v>8</v>
      </c>
      <c r="R41" s="1">
        <v>40.97</v>
      </c>
      <c r="S41" s="1">
        <v>14.81</v>
      </c>
      <c r="T41" s="16">
        <f t="shared" si="6"/>
        <v>6.8283333333333331</v>
      </c>
      <c r="U41" s="16">
        <f t="shared" si="7"/>
        <v>7.9816666666666674</v>
      </c>
      <c r="V41" s="5">
        <v>15</v>
      </c>
      <c r="W41" s="1">
        <v>27.31</v>
      </c>
      <c r="X41" s="1">
        <v>11.06</v>
      </c>
      <c r="Y41" s="5">
        <v>10</v>
      </c>
      <c r="Z41" s="1">
        <v>0</v>
      </c>
      <c r="AA41" s="12">
        <v>68916.509999999995</v>
      </c>
      <c r="AB41" s="2">
        <v>28726.54</v>
      </c>
      <c r="AC41" s="1">
        <v>132</v>
      </c>
      <c r="AD41" s="1">
        <v>203</v>
      </c>
      <c r="AE41" s="1">
        <v>114</v>
      </c>
      <c r="AF41" s="1">
        <v>162</v>
      </c>
      <c r="AG41" s="1">
        <v>220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194</v>
      </c>
      <c r="AX41" s="1">
        <v>203</v>
      </c>
      <c r="AY41" s="1">
        <v>214</v>
      </c>
      <c r="AZ41" s="1">
        <v>218</v>
      </c>
      <c r="BA41" s="1">
        <v>216</v>
      </c>
      <c r="BB41" s="1">
        <v>7</v>
      </c>
      <c r="BC41" s="1">
        <v>12</v>
      </c>
      <c r="BD41" s="1">
        <v>18</v>
      </c>
      <c r="BE41" s="1">
        <v>12</v>
      </c>
      <c r="BF41" s="1">
        <v>21</v>
      </c>
      <c r="BG41" s="1">
        <v>151</v>
      </c>
      <c r="BH41" s="1">
        <v>81</v>
      </c>
      <c r="BI41" s="1">
        <v>195</v>
      </c>
      <c r="BJ41" s="1">
        <v>101</v>
      </c>
      <c r="BK41" s="1">
        <v>177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</row>
    <row r="42" spans="1:68">
      <c r="A42" s="1">
        <v>70257</v>
      </c>
      <c r="B42" s="1" t="s">
        <v>93</v>
      </c>
      <c r="C42" s="1">
        <v>25</v>
      </c>
      <c r="D42" s="1">
        <v>285</v>
      </c>
      <c r="E42" s="1" t="s">
        <v>64</v>
      </c>
      <c r="F42" s="1">
        <v>387</v>
      </c>
      <c r="G42" s="1" t="s">
        <v>94</v>
      </c>
      <c r="H42" s="1">
        <v>28.24</v>
      </c>
      <c r="I42" s="3">
        <v>706</v>
      </c>
      <c r="J42" s="10">
        <f t="shared" si="3"/>
        <v>10590</v>
      </c>
      <c r="K42" s="10">
        <f t="shared" si="4"/>
        <v>14120</v>
      </c>
      <c r="L42" s="11">
        <f t="shared" si="5"/>
        <v>20</v>
      </c>
      <c r="M42" s="1">
        <v>19.3</v>
      </c>
      <c r="N42" s="1">
        <v>9.32</v>
      </c>
      <c r="O42" s="16"/>
      <c r="P42" s="27">
        <f t="shared" si="21"/>
        <v>5</v>
      </c>
      <c r="Q42" s="5">
        <v>10</v>
      </c>
      <c r="R42" s="1">
        <v>40.86</v>
      </c>
      <c r="S42" s="1">
        <v>11.8</v>
      </c>
      <c r="T42" s="16">
        <f t="shared" si="6"/>
        <v>6.81</v>
      </c>
      <c r="U42" s="16">
        <f t="shared" si="7"/>
        <v>4.9900000000000011</v>
      </c>
      <c r="V42" s="5">
        <v>15</v>
      </c>
      <c r="W42" s="1">
        <v>27.22</v>
      </c>
      <c r="X42" s="1">
        <v>26.52</v>
      </c>
      <c r="Y42" s="16">
        <f t="shared" ref="Y42:Y45" si="22">MAX(0,(TRUNC((W42*0.75)-X42)))</f>
        <v>0</v>
      </c>
      <c r="Z42" s="1">
        <v>0</v>
      </c>
      <c r="AA42" s="12">
        <v>61690.28</v>
      </c>
      <c r="AB42" s="2">
        <v>33633.839999999997</v>
      </c>
      <c r="AC42" s="1">
        <v>146</v>
      </c>
      <c r="AD42" s="1">
        <v>94</v>
      </c>
      <c r="AE42" s="1">
        <v>193</v>
      </c>
      <c r="AF42" s="1">
        <v>193</v>
      </c>
      <c r="AG42" s="1">
        <v>233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242</v>
      </c>
      <c r="AX42" s="1">
        <v>217</v>
      </c>
      <c r="AY42" s="1">
        <v>460</v>
      </c>
      <c r="AZ42" s="1">
        <v>262</v>
      </c>
      <c r="BA42" s="1">
        <v>215</v>
      </c>
      <c r="BB42" s="1">
        <v>21</v>
      </c>
      <c r="BC42" s="1">
        <v>39</v>
      </c>
      <c r="BD42" s="1">
        <v>27</v>
      </c>
      <c r="BE42" s="1">
        <v>25</v>
      </c>
      <c r="BF42" s="1">
        <v>80</v>
      </c>
      <c r="BG42" s="1">
        <v>284</v>
      </c>
      <c r="BH42" s="1">
        <v>53</v>
      </c>
      <c r="BI42" s="1">
        <v>230</v>
      </c>
      <c r="BJ42" s="1">
        <v>280</v>
      </c>
      <c r="BK42" s="1">
        <v>663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</row>
    <row r="43" spans="1:68">
      <c r="A43" s="1">
        <v>70089</v>
      </c>
      <c r="B43" s="1" t="s">
        <v>122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1">
        <v>64.91</v>
      </c>
      <c r="I43" s="3">
        <v>1298.2</v>
      </c>
      <c r="J43" s="10">
        <f t="shared" si="3"/>
        <v>6491</v>
      </c>
      <c r="K43" s="10">
        <f t="shared" si="4"/>
        <v>6491</v>
      </c>
      <c r="L43" s="11">
        <f t="shared" si="5"/>
        <v>5</v>
      </c>
      <c r="M43" s="1">
        <v>10.18</v>
      </c>
      <c r="N43" s="1">
        <v>31.75</v>
      </c>
      <c r="O43" s="16"/>
      <c r="P43" s="16">
        <f t="shared" si="21"/>
        <v>0</v>
      </c>
      <c r="Q43" s="5">
        <v>2</v>
      </c>
      <c r="R43" s="1">
        <v>20.420000000000002</v>
      </c>
      <c r="S43" s="1">
        <v>9.85</v>
      </c>
      <c r="T43" s="16">
        <f t="shared" si="6"/>
        <v>3.4033333333333338</v>
      </c>
      <c r="U43" s="16">
        <f t="shared" si="7"/>
        <v>6.4466666666666654</v>
      </c>
      <c r="V43" s="5">
        <v>5</v>
      </c>
      <c r="W43" s="1">
        <v>13.78</v>
      </c>
      <c r="X43" s="1">
        <v>46.6</v>
      </c>
      <c r="Y43" s="16">
        <f t="shared" si="22"/>
        <v>0</v>
      </c>
      <c r="Z43" s="1">
        <v>0</v>
      </c>
      <c r="AA43" s="12">
        <v>57607.62</v>
      </c>
      <c r="AB43" s="2">
        <v>114501.24</v>
      </c>
      <c r="AC43" s="1">
        <v>66</v>
      </c>
      <c r="AD43" s="1">
        <v>62</v>
      </c>
      <c r="AE43" s="1">
        <v>76</v>
      </c>
      <c r="AF43" s="1">
        <v>61</v>
      </c>
      <c r="AG43" s="1">
        <v>635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142</v>
      </c>
      <c r="AX43" s="1">
        <v>95</v>
      </c>
      <c r="AY43" s="1">
        <v>124</v>
      </c>
      <c r="AZ43" s="1">
        <v>157</v>
      </c>
      <c r="BA43" s="1">
        <v>159</v>
      </c>
      <c r="BB43" s="1">
        <v>4</v>
      </c>
      <c r="BC43" s="1">
        <v>1</v>
      </c>
      <c r="BD43" s="1">
        <v>8</v>
      </c>
      <c r="BE43" s="1">
        <v>8</v>
      </c>
      <c r="BF43" s="1">
        <v>38</v>
      </c>
      <c r="BG43" s="1">
        <v>90</v>
      </c>
      <c r="BH43" s="1">
        <v>112</v>
      </c>
      <c r="BI43" s="1">
        <v>78</v>
      </c>
      <c r="BJ43" s="1">
        <v>103</v>
      </c>
      <c r="BK43" s="1">
        <v>932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</row>
    <row r="44" spans="1:68">
      <c r="A44" s="1">
        <v>70067</v>
      </c>
      <c r="B44" s="1" t="s">
        <v>136</v>
      </c>
      <c r="C44" s="1">
        <v>16</v>
      </c>
      <c r="D44" s="1">
        <v>285</v>
      </c>
      <c r="E44" s="1" t="s">
        <v>64</v>
      </c>
      <c r="F44" s="1">
        <v>387</v>
      </c>
      <c r="G44" s="1" t="s">
        <v>94</v>
      </c>
      <c r="H44" s="1">
        <v>50.88</v>
      </c>
      <c r="I44" s="3">
        <v>814.08</v>
      </c>
      <c r="J44" s="10">
        <f t="shared" si="3"/>
        <v>20352</v>
      </c>
      <c r="K44" s="10">
        <f t="shared" si="4"/>
        <v>36633.599999999999</v>
      </c>
      <c r="L44" s="11">
        <f t="shared" si="5"/>
        <v>45</v>
      </c>
      <c r="M44" s="1">
        <v>12.12</v>
      </c>
      <c r="N44" s="1">
        <v>0</v>
      </c>
      <c r="O44" s="5"/>
      <c r="P44" s="21">
        <v>10</v>
      </c>
      <c r="Q44" s="5">
        <v>10</v>
      </c>
      <c r="R44" s="1">
        <v>36.28</v>
      </c>
      <c r="S44" s="1">
        <v>0.12</v>
      </c>
      <c r="T44" s="16">
        <f t="shared" si="6"/>
        <v>6.0466666666666669</v>
      </c>
      <c r="U44" s="16">
        <f t="shared" si="7"/>
        <v>-5.9266666666666667</v>
      </c>
      <c r="V44" s="5">
        <v>25</v>
      </c>
      <c r="W44" s="1">
        <v>19.59</v>
      </c>
      <c r="X44" s="1">
        <v>4.5599999999999996</v>
      </c>
      <c r="Y44" s="16">
        <f t="shared" si="22"/>
        <v>10</v>
      </c>
      <c r="Z44" s="1">
        <v>0</v>
      </c>
      <c r="AA44" s="12">
        <v>55357.440000000002</v>
      </c>
      <c r="AB44" s="2">
        <v>3816</v>
      </c>
      <c r="AC44" s="1">
        <v>38</v>
      </c>
      <c r="AD44" s="1">
        <v>77</v>
      </c>
      <c r="AE44" s="1">
        <v>64</v>
      </c>
      <c r="AF44" s="1">
        <v>107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126</v>
      </c>
      <c r="AY44" s="1">
        <v>354</v>
      </c>
      <c r="AZ44" s="1">
        <v>207</v>
      </c>
      <c r="BA44" s="1">
        <v>0</v>
      </c>
      <c r="BB44" s="1">
        <v>6</v>
      </c>
      <c r="BC44" s="1">
        <v>24</v>
      </c>
      <c r="BD44" s="1">
        <v>31</v>
      </c>
      <c r="BE44" s="1">
        <v>22</v>
      </c>
      <c r="BF44" s="1">
        <v>2</v>
      </c>
      <c r="BG44" s="1">
        <v>198</v>
      </c>
      <c r="BH44" s="1">
        <v>63</v>
      </c>
      <c r="BI44" s="1">
        <v>0</v>
      </c>
      <c r="BJ44" s="1">
        <v>168</v>
      </c>
      <c r="BK44" s="1">
        <v>73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</row>
    <row r="45" spans="1:68">
      <c r="A45" s="1">
        <v>70137</v>
      </c>
      <c r="B45" s="1" t="s">
        <v>152</v>
      </c>
      <c r="C45" s="1">
        <v>12</v>
      </c>
      <c r="D45" s="1">
        <v>285</v>
      </c>
      <c r="E45" s="1" t="s">
        <v>64</v>
      </c>
      <c r="F45" s="1">
        <v>567</v>
      </c>
      <c r="G45" s="1" t="s">
        <v>74</v>
      </c>
      <c r="H45" s="1">
        <v>78.930000000000007</v>
      </c>
      <c r="I45" s="3">
        <v>947.16</v>
      </c>
      <c r="J45" s="10">
        <f t="shared" si="3"/>
        <v>18943.2</v>
      </c>
      <c r="K45" s="10">
        <f t="shared" si="4"/>
        <v>21784.68</v>
      </c>
      <c r="L45" s="11">
        <f t="shared" si="5"/>
        <v>23</v>
      </c>
      <c r="M45" s="1">
        <v>16.62</v>
      </c>
      <c r="N45" s="1">
        <v>3.92</v>
      </c>
      <c r="O45" s="20">
        <v>7</v>
      </c>
      <c r="P45" s="21">
        <v>3</v>
      </c>
      <c r="Q45" s="5">
        <v>5</v>
      </c>
      <c r="R45" s="1">
        <v>37.54</v>
      </c>
      <c r="S45" s="1">
        <v>5.5</v>
      </c>
      <c r="T45" s="16">
        <f t="shared" si="6"/>
        <v>6.2566666666666668</v>
      </c>
      <c r="U45" s="16">
        <f t="shared" si="7"/>
        <v>-0.75666666666666682</v>
      </c>
      <c r="V45" s="5">
        <v>20</v>
      </c>
      <c r="W45" s="1">
        <v>4.25</v>
      </c>
      <c r="X45" s="1">
        <v>3</v>
      </c>
      <c r="Y45" s="16">
        <f t="shared" si="22"/>
        <v>0</v>
      </c>
      <c r="Z45" s="1">
        <v>0</v>
      </c>
      <c r="AA45" s="12">
        <v>55329.93</v>
      </c>
      <c r="AB45" s="2">
        <v>11760.57</v>
      </c>
      <c r="AC45" s="1">
        <v>109</v>
      </c>
      <c r="AD45" s="1">
        <v>0</v>
      </c>
      <c r="AE45" s="1">
        <v>66</v>
      </c>
      <c r="AF45" s="1">
        <v>49</v>
      </c>
      <c r="AG45" s="1">
        <v>47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163</v>
      </c>
      <c r="AX45" s="1">
        <v>0</v>
      </c>
      <c r="AY45" s="1">
        <v>138</v>
      </c>
      <c r="AZ45" s="1">
        <v>117</v>
      </c>
      <c r="BA45" s="1">
        <v>17</v>
      </c>
      <c r="BB45" s="1">
        <v>40</v>
      </c>
      <c r="BC45" s="1">
        <v>47</v>
      </c>
      <c r="BD45" s="1">
        <v>13</v>
      </c>
      <c r="BE45" s="1">
        <v>29</v>
      </c>
      <c r="BF45" s="1">
        <v>49</v>
      </c>
      <c r="BG45" s="1">
        <v>48</v>
      </c>
      <c r="BH45" s="1">
        <v>0</v>
      </c>
      <c r="BI45" s="1">
        <v>1</v>
      </c>
      <c r="BJ45" s="1">
        <v>4</v>
      </c>
      <c r="BK45" s="1">
        <v>36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</row>
    <row r="46" spans="1:68">
      <c r="A46" s="1">
        <v>70087</v>
      </c>
      <c r="B46" s="1" t="s">
        <v>115</v>
      </c>
      <c r="C46" s="1">
        <v>25</v>
      </c>
      <c r="D46" s="1">
        <v>285</v>
      </c>
      <c r="E46" s="1" t="s">
        <v>64</v>
      </c>
      <c r="F46" s="1">
        <v>35</v>
      </c>
      <c r="G46" s="1" t="s">
        <v>76</v>
      </c>
      <c r="H46" s="1">
        <v>43.63</v>
      </c>
      <c r="I46" s="3">
        <v>1090.75</v>
      </c>
      <c r="J46" s="10">
        <f t="shared" si="3"/>
        <v>0</v>
      </c>
      <c r="K46" s="10">
        <f t="shared" si="4"/>
        <v>16361.25</v>
      </c>
      <c r="L46" s="11">
        <f t="shared" si="5"/>
        <v>15</v>
      </c>
      <c r="M46" s="1">
        <v>10.98</v>
      </c>
      <c r="N46" s="1">
        <v>12.8</v>
      </c>
      <c r="O46" s="16"/>
      <c r="P46" s="16">
        <f>MAX(0,(TRUNC((M46*0.75)-N46)))</f>
        <v>0</v>
      </c>
      <c r="Q46" s="5">
        <v>0</v>
      </c>
      <c r="R46" s="1">
        <v>19.420000000000002</v>
      </c>
      <c r="S46" s="1">
        <v>19.96</v>
      </c>
      <c r="T46" s="16">
        <f t="shared" si="6"/>
        <v>3.2366666666666672</v>
      </c>
      <c r="U46" s="16">
        <f t="shared" si="7"/>
        <v>16.723333333333333</v>
      </c>
      <c r="V46" s="5">
        <v>0</v>
      </c>
      <c r="W46" s="1">
        <v>19.079999999999998</v>
      </c>
      <c r="X46" s="1">
        <v>1.36</v>
      </c>
      <c r="Y46" s="5">
        <v>15</v>
      </c>
      <c r="Z46" s="1">
        <v>0</v>
      </c>
      <c r="AA46" s="12">
        <v>53970.31</v>
      </c>
      <c r="AB46" s="2">
        <v>37216.39</v>
      </c>
      <c r="AC46" s="1">
        <v>101</v>
      </c>
      <c r="AD46" s="1">
        <v>121</v>
      </c>
      <c r="AE46" s="1">
        <v>79</v>
      </c>
      <c r="AF46" s="1">
        <v>68</v>
      </c>
      <c r="AG46" s="1">
        <v>320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205</v>
      </c>
      <c r="AX46" s="1">
        <v>118</v>
      </c>
      <c r="AY46" s="1">
        <v>122</v>
      </c>
      <c r="AZ46" s="1">
        <v>80</v>
      </c>
      <c r="BA46" s="1">
        <v>412</v>
      </c>
      <c r="BB46" s="1">
        <v>10</v>
      </c>
      <c r="BC46" s="1">
        <v>3</v>
      </c>
      <c r="BD46" s="1">
        <v>43</v>
      </c>
      <c r="BE46" s="1">
        <v>10</v>
      </c>
      <c r="BF46" s="1">
        <v>87</v>
      </c>
      <c r="BG46" s="1">
        <v>166</v>
      </c>
      <c r="BH46" s="1">
        <v>0</v>
      </c>
      <c r="BI46" s="1">
        <v>236</v>
      </c>
      <c r="BJ46" s="1">
        <v>150</v>
      </c>
      <c r="BK46" s="1">
        <v>34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</row>
    <row r="47" spans="1:68">
      <c r="A47" s="1">
        <v>70027</v>
      </c>
      <c r="B47" s="1" t="s">
        <v>164</v>
      </c>
      <c r="C47" s="1">
        <v>24</v>
      </c>
      <c r="D47" s="1">
        <v>285</v>
      </c>
      <c r="E47" s="1" t="s">
        <v>64</v>
      </c>
      <c r="F47" s="1">
        <v>558</v>
      </c>
      <c r="G47" s="1" t="s">
        <v>67</v>
      </c>
      <c r="H47" s="1">
        <v>41.93</v>
      </c>
      <c r="I47" s="3">
        <v>1006.32</v>
      </c>
      <c r="J47" s="10">
        <f t="shared" si="3"/>
        <v>10063.200000000001</v>
      </c>
      <c r="K47" s="10">
        <f t="shared" si="4"/>
        <v>20126.400000000001</v>
      </c>
      <c r="L47" s="11">
        <f t="shared" si="5"/>
        <v>20</v>
      </c>
      <c r="M47" s="1">
        <v>9.56</v>
      </c>
      <c r="N47" s="1">
        <v>3.83</v>
      </c>
      <c r="O47" s="5"/>
      <c r="P47" s="26">
        <v>5</v>
      </c>
      <c r="Q47" s="5">
        <v>5</v>
      </c>
      <c r="R47" s="1">
        <v>31.06</v>
      </c>
      <c r="S47" s="1">
        <v>11.75</v>
      </c>
      <c r="T47" s="16">
        <f t="shared" si="6"/>
        <v>5.1766666666666659</v>
      </c>
      <c r="U47" s="16">
        <f t="shared" si="7"/>
        <v>6.5733333333333341</v>
      </c>
      <c r="V47" s="5">
        <v>10</v>
      </c>
      <c r="W47" s="1">
        <v>11.69</v>
      </c>
      <c r="X47" s="1">
        <v>3.12</v>
      </c>
      <c r="Y47" s="16">
        <f>MAX(0,(TRUNC((W47*0.75)-X47)))</f>
        <v>5</v>
      </c>
      <c r="Z47" s="1">
        <v>0</v>
      </c>
      <c r="AA47" s="12">
        <v>52643.12</v>
      </c>
      <c r="AB47" s="2">
        <v>18826.57</v>
      </c>
      <c r="AC47" s="1">
        <v>90</v>
      </c>
      <c r="AD47" s="1">
        <v>56</v>
      </c>
      <c r="AE47" s="1">
        <v>66</v>
      </c>
      <c r="AF47" s="1">
        <v>91</v>
      </c>
      <c r="AG47" s="1">
        <v>92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179</v>
      </c>
      <c r="AX47" s="1">
        <v>182</v>
      </c>
      <c r="AY47" s="1">
        <v>326</v>
      </c>
      <c r="AZ47" s="1">
        <v>189</v>
      </c>
      <c r="BA47" s="1">
        <v>170</v>
      </c>
      <c r="BB47" s="1">
        <v>15</v>
      </c>
      <c r="BC47" s="1">
        <v>13</v>
      </c>
      <c r="BD47" s="1">
        <v>26</v>
      </c>
      <c r="BE47" s="1">
        <v>15</v>
      </c>
      <c r="BF47" s="1">
        <v>112</v>
      </c>
      <c r="BG47" s="1">
        <v>129</v>
      </c>
      <c r="BH47" s="1">
        <v>36</v>
      </c>
      <c r="BI47" s="1">
        <v>64</v>
      </c>
      <c r="BJ47" s="1">
        <v>139</v>
      </c>
      <c r="BK47" s="1">
        <v>75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</row>
    <row r="48" spans="1:68">
      <c r="A48" s="1">
        <v>70080</v>
      </c>
      <c r="B48" s="1" t="s">
        <v>159</v>
      </c>
      <c r="C48" s="1">
        <v>12</v>
      </c>
      <c r="D48" s="1">
        <v>285</v>
      </c>
      <c r="E48" s="1" t="s">
        <v>64</v>
      </c>
      <c r="F48" s="1">
        <v>35</v>
      </c>
      <c r="G48" s="1" t="s">
        <v>76</v>
      </c>
      <c r="H48" s="1">
        <v>74.31</v>
      </c>
      <c r="I48" s="3">
        <v>891.72</v>
      </c>
      <c r="J48" s="10">
        <f t="shared" si="3"/>
        <v>4458.6000000000004</v>
      </c>
      <c r="K48" s="10">
        <f t="shared" si="4"/>
        <v>8917.2000000000007</v>
      </c>
      <c r="L48" s="11">
        <f t="shared" si="5"/>
        <v>10</v>
      </c>
      <c r="M48" s="1">
        <v>3.29</v>
      </c>
      <c r="N48" s="1">
        <v>6</v>
      </c>
      <c r="O48" s="16"/>
      <c r="P48" s="16">
        <f t="shared" ref="P48:P50" si="23">MAX(0,(TRUNC((M48*0.75)-N48)))</f>
        <v>0</v>
      </c>
      <c r="Q48" s="5">
        <v>0</v>
      </c>
      <c r="R48" s="1">
        <v>32.04</v>
      </c>
      <c r="S48" s="1">
        <v>15.17</v>
      </c>
      <c r="T48" s="16">
        <f t="shared" si="6"/>
        <v>5.34</v>
      </c>
      <c r="U48" s="16">
        <f t="shared" si="7"/>
        <v>9.83</v>
      </c>
      <c r="V48" s="5">
        <v>5</v>
      </c>
      <c r="W48" s="1">
        <v>21.38</v>
      </c>
      <c r="X48" s="1">
        <v>9.5</v>
      </c>
      <c r="Y48" s="5">
        <v>5</v>
      </c>
      <c r="Z48" s="1">
        <v>0</v>
      </c>
      <c r="AA48" s="12">
        <v>50567.96</v>
      </c>
      <c r="AB48" s="2">
        <v>27346.080000000002</v>
      </c>
      <c r="AC48" s="1">
        <v>15</v>
      </c>
      <c r="AD48" s="1">
        <v>9</v>
      </c>
      <c r="AE48" s="1">
        <v>15</v>
      </c>
      <c r="AF48" s="1">
        <v>10</v>
      </c>
      <c r="AG48" s="1">
        <v>72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37</v>
      </c>
      <c r="AX48" s="1">
        <v>30</v>
      </c>
      <c r="AY48" s="1">
        <v>184</v>
      </c>
      <c r="AZ48" s="1">
        <v>254</v>
      </c>
      <c r="BA48" s="1">
        <v>167</v>
      </c>
      <c r="BB48" s="1">
        <v>8</v>
      </c>
      <c r="BC48" s="1">
        <v>2</v>
      </c>
      <c r="BD48" s="1">
        <v>10</v>
      </c>
      <c r="BE48" s="1">
        <v>5</v>
      </c>
      <c r="BF48" s="1">
        <v>15</v>
      </c>
      <c r="BG48" s="1">
        <v>83</v>
      </c>
      <c r="BH48" s="1">
        <v>27</v>
      </c>
      <c r="BI48" s="1">
        <v>143</v>
      </c>
      <c r="BJ48" s="1">
        <v>34</v>
      </c>
      <c r="BK48" s="1">
        <v>114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</row>
    <row r="49" spans="1:68">
      <c r="A49" s="1">
        <v>70046</v>
      </c>
      <c r="B49" s="1" t="s">
        <v>194</v>
      </c>
      <c r="C49" s="1">
        <v>24</v>
      </c>
      <c r="D49" s="1">
        <v>285</v>
      </c>
      <c r="E49" s="1" t="s">
        <v>64</v>
      </c>
      <c r="F49" s="1">
        <v>558</v>
      </c>
      <c r="G49" s="1" t="s">
        <v>67</v>
      </c>
      <c r="H49" s="1">
        <v>40.9</v>
      </c>
      <c r="I49" s="3">
        <v>981.6</v>
      </c>
      <c r="J49" s="10">
        <f t="shared" si="3"/>
        <v>0</v>
      </c>
      <c r="K49" s="10">
        <f t="shared" si="4"/>
        <v>6871.2</v>
      </c>
      <c r="L49" s="11">
        <f t="shared" si="5"/>
        <v>7</v>
      </c>
      <c r="M49" s="1">
        <v>21.31</v>
      </c>
      <c r="N49" s="1">
        <v>8.5399999999999991</v>
      </c>
      <c r="O49" s="16"/>
      <c r="P49" s="28">
        <f t="shared" si="23"/>
        <v>7</v>
      </c>
      <c r="Q49" s="5">
        <v>5</v>
      </c>
      <c r="R49" s="1">
        <v>18.350000000000001</v>
      </c>
      <c r="S49" s="1">
        <v>18.21</v>
      </c>
      <c r="T49" s="16">
        <f t="shared" si="6"/>
        <v>3.0583333333333336</v>
      </c>
      <c r="U49" s="16">
        <f t="shared" si="7"/>
        <v>15.151666666666667</v>
      </c>
      <c r="V49" s="5">
        <v>0</v>
      </c>
      <c r="W49" s="1">
        <v>10.54</v>
      </c>
      <c r="X49" s="1">
        <v>10</v>
      </c>
      <c r="Y49" s="16">
        <f t="shared" ref="Y49:Y51" si="24">MAX(0,(TRUNC((W49*0.75)-X49)))</f>
        <v>0</v>
      </c>
      <c r="Z49" s="1">
        <v>0</v>
      </c>
      <c r="AA49" s="12">
        <v>49284.5</v>
      </c>
      <c r="AB49" s="2">
        <v>36073.800000000003</v>
      </c>
      <c r="AC49" s="1">
        <v>108</v>
      </c>
      <c r="AD49" s="1">
        <v>129</v>
      </c>
      <c r="AE49" s="1">
        <v>290</v>
      </c>
      <c r="AF49" s="1">
        <v>98</v>
      </c>
      <c r="AG49" s="1">
        <v>205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53</v>
      </c>
      <c r="AX49" s="1">
        <v>128</v>
      </c>
      <c r="AY49" s="1">
        <v>193</v>
      </c>
      <c r="AZ49" s="1">
        <v>146</v>
      </c>
      <c r="BA49" s="1">
        <v>335</v>
      </c>
      <c r="BB49" s="1">
        <v>18</v>
      </c>
      <c r="BC49" s="1">
        <v>11</v>
      </c>
      <c r="BD49" s="1">
        <v>23</v>
      </c>
      <c r="BE49" s="1">
        <v>22</v>
      </c>
      <c r="BF49" s="1">
        <v>102</v>
      </c>
      <c r="BG49" s="1">
        <v>86</v>
      </c>
      <c r="BH49" s="1">
        <v>34</v>
      </c>
      <c r="BI49" s="1">
        <v>119</v>
      </c>
      <c r="BJ49" s="1">
        <v>62</v>
      </c>
      <c r="BK49" s="1">
        <v>240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</row>
    <row r="50" spans="1:68">
      <c r="A50" s="1">
        <v>70163</v>
      </c>
      <c r="B50" s="1" t="s">
        <v>187</v>
      </c>
      <c r="C50" s="1">
        <v>18</v>
      </c>
      <c r="D50" s="1">
        <v>285</v>
      </c>
      <c r="E50" s="1" t="s">
        <v>64</v>
      </c>
      <c r="F50" s="1">
        <v>974</v>
      </c>
      <c r="G50" s="1" t="s">
        <v>110</v>
      </c>
      <c r="H50" s="1">
        <v>58.939900000000002</v>
      </c>
      <c r="I50" s="3">
        <v>1060.9182000000001</v>
      </c>
      <c r="J50" s="10">
        <f t="shared" si="3"/>
        <v>10609.182000000001</v>
      </c>
      <c r="K50" s="10">
        <f t="shared" si="4"/>
        <v>15913.773000000001</v>
      </c>
      <c r="L50" s="11">
        <f t="shared" si="5"/>
        <v>15</v>
      </c>
      <c r="M50" s="1">
        <v>7.08</v>
      </c>
      <c r="N50" s="1">
        <v>-0.06</v>
      </c>
      <c r="O50" s="16"/>
      <c r="P50" s="39">
        <f t="shared" si="23"/>
        <v>5</v>
      </c>
      <c r="Q50" s="5">
        <v>0</v>
      </c>
      <c r="R50" s="1">
        <v>26.08</v>
      </c>
      <c r="S50" s="1">
        <v>4.33</v>
      </c>
      <c r="T50" s="16">
        <f t="shared" si="6"/>
        <v>4.3466666666666667</v>
      </c>
      <c r="U50" s="16">
        <f t="shared" si="7"/>
        <v>-1.6666666666666607E-2</v>
      </c>
      <c r="V50" s="5">
        <v>10</v>
      </c>
      <c r="W50" s="1">
        <v>9.19</v>
      </c>
      <c r="X50" s="1">
        <v>6.22</v>
      </c>
      <c r="Y50" s="16">
        <f t="shared" si="24"/>
        <v>0</v>
      </c>
      <c r="Z50" s="1">
        <v>0</v>
      </c>
      <c r="AA50" s="12">
        <v>44941.67</v>
      </c>
      <c r="AB50" s="2">
        <v>11139.64</v>
      </c>
      <c r="AC50" s="1">
        <v>46</v>
      </c>
      <c r="AD50" s="1">
        <v>36</v>
      </c>
      <c r="AE50" s="1">
        <v>42</v>
      </c>
      <c r="AF50" s="1">
        <v>43</v>
      </c>
      <c r="AG50" s="1">
        <v>-1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167</v>
      </c>
      <c r="AX50" s="1">
        <v>114</v>
      </c>
      <c r="AY50" s="1">
        <v>178</v>
      </c>
      <c r="AZ50" s="1">
        <v>126</v>
      </c>
      <c r="BA50" s="1">
        <v>60</v>
      </c>
      <c r="BB50" s="1">
        <v>2</v>
      </c>
      <c r="BC50" s="1">
        <v>2</v>
      </c>
      <c r="BD50" s="1">
        <v>1</v>
      </c>
      <c r="BE50" s="1">
        <v>1</v>
      </c>
      <c r="BF50" s="1">
        <v>18</v>
      </c>
      <c r="BG50" s="1">
        <v>58</v>
      </c>
      <c r="BH50" s="1">
        <v>55</v>
      </c>
      <c r="BI50" s="1">
        <v>40</v>
      </c>
      <c r="BJ50" s="1">
        <v>80</v>
      </c>
      <c r="BK50" s="1">
        <v>112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</row>
    <row r="51" spans="1:68">
      <c r="A51" s="1">
        <v>70140</v>
      </c>
      <c r="B51" s="1" t="s">
        <v>206</v>
      </c>
      <c r="C51" s="1">
        <v>1</v>
      </c>
      <c r="D51" s="1">
        <v>285</v>
      </c>
      <c r="E51" s="1" t="s">
        <v>64</v>
      </c>
      <c r="F51" s="1">
        <v>558</v>
      </c>
      <c r="G51" s="1" t="s">
        <v>67</v>
      </c>
      <c r="H51" s="1">
        <v>1168.8399999999999</v>
      </c>
      <c r="I51" s="3">
        <v>1168.8399999999999</v>
      </c>
      <c r="J51" s="10">
        <f t="shared" si="3"/>
        <v>11688.4</v>
      </c>
      <c r="K51" s="10">
        <f t="shared" si="4"/>
        <v>17532.599999999999</v>
      </c>
      <c r="L51" s="11">
        <f t="shared" si="5"/>
        <v>15</v>
      </c>
      <c r="M51" s="1">
        <v>10</v>
      </c>
      <c r="N51" s="1">
        <v>6</v>
      </c>
      <c r="O51" s="5"/>
      <c r="P51" s="26">
        <v>5</v>
      </c>
      <c r="Q51" s="5">
        <v>5</v>
      </c>
      <c r="R51" s="1">
        <v>8.5</v>
      </c>
      <c r="S51" s="1">
        <v>2</v>
      </c>
      <c r="T51" s="16">
        <f t="shared" si="6"/>
        <v>1.4166666666666665</v>
      </c>
      <c r="U51" s="16">
        <f t="shared" si="7"/>
        <v>0.58333333333333348</v>
      </c>
      <c r="V51" s="5">
        <v>10</v>
      </c>
      <c r="W51" s="1">
        <v>18</v>
      </c>
      <c r="X51" s="1">
        <v>53</v>
      </c>
      <c r="Y51" s="16">
        <f t="shared" si="24"/>
        <v>0</v>
      </c>
      <c r="Z51" s="1">
        <v>0</v>
      </c>
      <c r="AA51" s="12">
        <v>42662.66</v>
      </c>
      <c r="AB51" s="2">
        <v>71299.240000000005</v>
      </c>
      <c r="AC51" s="1">
        <v>4</v>
      </c>
      <c r="AD51" s="1">
        <v>3</v>
      </c>
      <c r="AE51" s="1">
        <v>3</v>
      </c>
      <c r="AF51" s="1">
        <v>3</v>
      </c>
      <c r="AG51" s="1">
        <v>6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4</v>
      </c>
      <c r="AX51" s="1">
        <v>2</v>
      </c>
      <c r="AY51" s="1">
        <v>3</v>
      </c>
      <c r="AZ51" s="1">
        <v>1</v>
      </c>
      <c r="BA51" s="1">
        <v>2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1</v>
      </c>
      <c r="BI51" s="1">
        <v>16</v>
      </c>
      <c r="BJ51" s="1">
        <v>1</v>
      </c>
      <c r="BK51" s="1">
        <v>53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</row>
    <row r="52" spans="1:68">
      <c r="A52" s="1">
        <v>70024</v>
      </c>
      <c r="B52" s="1" t="s">
        <v>196</v>
      </c>
      <c r="C52" s="1">
        <v>20</v>
      </c>
      <c r="D52" s="1">
        <v>285</v>
      </c>
      <c r="E52" s="1" t="s">
        <v>64</v>
      </c>
      <c r="F52" s="1">
        <v>558</v>
      </c>
      <c r="G52" s="1" t="s">
        <v>67</v>
      </c>
      <c r="H52" s="1">
        <v>77.58</v>
      </c>
      <c r="I52" s="3">
        <v>1551.6</v>
      </c>
      <c r="J52" s="10">
        <f t="shared" si="3"/>
        <v>0</v>
      </c>
      <c r="K52" s="10">
        <f t="shared" si="4"/>
        <v>0</v>
      </c>
      <c r="L52" s="11">
        <f t="shared" si="5"/>
        <v>0</v>
      </c>
      <c r="M52" s="1">
        <v>10.95</v>
      </c>
      <c r="N52" s="1">
        <v>12.6</v>
      </c>
      <c r="O52" s="16"/>
      <c r="P52" s="16">
        <f>MAX(0,(TRUNC((M52*0.75)-N52)))</f>
        <v>0</v>
      </c>
      <c r="Q52" s="5">
        <v>2</v>
      </c>
      <c r="R52" s="1">
        <v>9.6</v>
      </c>
      <c r="S52" s="1">
        <v>5.6</v>
      </c>
      <c r="T52" s="16">
        <f t="shared" si="6"/>
        <v>1.6</v>
      </c>
      <c r="U52" s="16">
        <f t="shared" si="7"/>
        <v>3.9999999999999996</v>
      </c>
      <c r="V52" s="5">
        <v>0</v>
      </c>
      <c r="W52" s="1">
        <v>6.85</v>
      </c>
      <c r="X52" s="1">
        <v>3.45</v>
      </c>
      <c r="Y52" s="5">
        <v>0</v>
      </c>
      <c r="Z52" s="1">
        <v>0</v>
      </c>
      <c r="AA52" s="12">
        <v>42513.84</v>
      </c>
      <c r="AB52" s="2">
        <v>33592.14</v>
      </c>
      <c r="AC52" s="1">
        <v>48</v>
      </c>
      <c r="AD52" s="1">
        <v>62</v>
      </c>
      <c r="AE52" s="1">
        <v>110</v>
      </c>
      <c r="AF52" s="1">
        <v>60</v>
      </c>
      <c r="AG52" s="1">
        <v>252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43</v>
      </c>
      <c r="AX52" s="1">
        <v>42</v>
      </c>
      <c r="AY52" s="1">
        <v>67</v>
      </c>
      <c r="AZ52" s="1">
        <v>87</v>
      </c>
      <c r="BA52" s="1">
        <v>76</v>
      </c>
      <c r="BB52" s="1">
        <v>6</v>
      </c>
      <c r="BC52" s="1">
        <v>3</v>
      </c>
      <c r="BD52" s="1">
        <v>7</v>
      </c>
      <c r="BE52" s="1">
        <v>6</v>
      </c>
      <c r="BF52" s="1">
        <v>36</v>
      </c>
      <c r="BG52" s="1">
        <v>35</v>
      </c>
      <c r="BH52" s="1">
        <v>47</v>
      </c>
      <c r="BI52" s="1">
        <v>63</v>
      </c>
      <c r="BJ52" s="1">
        <v>31</v>
      </c>
      <c r="BK52" s="1">
        <v>69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</row>
    <row r="53" spans="1:68">
      <c r="A53" s="1">
        <v>70121</v>
      </c>
      <c r="B53" s="1" t="s">
        <v>116</v>
      </c>
      <c r="C53" s="1">
        <v>20</v>
      </c>
      <c r="D53" s="1">
        <v>285</v>
      </c>
      <c r="E53" s="1" t="s">
        <v>64</v>
      </c>
      <c r="F53" s="1">
        <v>573</v>
      </c>
      <c r="G53" s="1" t="s">
        <v>87</v>
      </c>
      <c r="H53" s="1">
        <v>38.04</v>
      </c>
      <c r="I53" s="3">
        <v>760.8</v>
      </c>
      <c r="J53" s="10">
        <f t="shared" si="3"/>
        <v>15216</v>
      </c>
      <c r="K53" s="10">
        <f t="shared" si="4"/>
        <v>30432</v>
      </c>
      <c r="L53" s="11">
        <f t="shared" si="5"/>
        <v>40</v>
      </c>
      <c r="M53" s="1">
        <v>9.8000000000000007</v>
      </c>
      <c r="N53" s="1">
        <v>-0.05</v>
      </c>
      <c r="O53" s="20">
        <v>2</v>
      </c>
      <c r="P53" s="5">
        <v>10</v>
      </c>
      <c r="Q53" s="5">
        <v>6</v>
      </c>
      <c r="R53" s="1">
        <v>32.85</v>
      </c>
      <c r="S53" s="1">
        <v>4.55</v>
      </c>
      <c r="T53" s="16">
        <f t="shared" si="6"/>
        <v>5.4749999999999996</v>
      </c>
      <c r="U53" s="16">
        <f t="shared" si="7"/>
        <v>-0.92499999999999982</v>
      </c>
      <c r="V53" s="5">
        <v>20</v>
      </c>
      <c r="W53" s="1">
        <v>12.42</v>
      </c>
      <c r="X53" s="1">
        <v>0</v>
      </c>
      <c r="Y53" s="5">
        <v>10</v>
      </c>
      <c r="Z53" s="1">
        <v>0</v>
      </c>
      <c r="AA53" s="12">
        <v>41901.06</v>
      </c>
      <c r="AB53" s="2">
        <v>3423.6</v>
      </c>
      <c r="AC53" s="1">
        <v>49</v>
      </c>
      <c r="AD53" s="1">
        <v>13</v>
      </c>
      <c r="AE53" s="1">
        <v>61</v>
      </c>
      <c r="AF53" s="1">
        <v>159</v>
      </c>
      <c r="AG53" s="1">
        <v>-1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284</v>
      </c>
      <c r="AX53" s="1">
        <v>38</v>
      </c>
      <c r="AY53" s="1">
        <v>210</v>
      </c>
      <c r="AZ53" s="1">
        <v>214</v>
      </c>
      <c r="BA53" s="1">
        <v>56</v>
      </c>
      <c r="BB53" s="1">
        <v>6</v>
      </c>
      <c r="BC53" s="1">
        <v>22</v>
      </c>
      <c r="BD53" s="1">
        <v>5</v>
      </c>
      <c r="BE53" s="1">
        <v>30</v>
      </c>
      <c r="BF53" s="1">
        <v>35</v>
      </c>
      <c r="BG53" s="1">
        <v>60</v>
      </c>
      <c r="BH53" s="1">
        <v>0</v>
      </c>
      <c r="BI53" s="1">
        <v>153</v>
      </c>
      <c r="BJ53" s="1">
        <v>71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</row>
    <row r="54" spans="1:68">
      <c r="A54" s="1">
        <v>70050</v>
      </c>
      <c r="B54" s="1" t="s">
        <v>126</v>
      </c>
      <c r="C54" s="1">
        <v>24</v>
      </c>
      <c r="D54" s="1">
        <v>285</v>
      </c>
      <c r="E54" s="1" t="s">
        <v>64</v>
      </c>
      <c r="F54" s="1">
        <v>974</v>
      </c>
      <c r="G54" s="1" t="s">
        <v>110</v>
      </c>
      <c r="H54" s="1">
        <v>36.130099999999999</v>
      </c>
      <c r="I54" s="3">
        <v>867.12239999999997</v>
      </c>
      <c r="J54" s="10">
        <f t="shared" si="3"/>
        <v>13006.835999999999</v>
      </c>
      <c r="K54" s="10">
        <f t="shared" si="4"/>
        <v>23412.304799999998</v>
      </c>
      <c r="L54" s="11">
        <f t="shared" si="5"/>
        <v>27</v>
      </c>
      <c r="M54" s="1">
        <v>11.27</v>
      </c>
      <c r="N54" s="1">
        <v>5.92</v>
      </c>
      <c r="O54" s="16"/>
      <c r="P54" s="16">
        <f>MAX(0,(TRUNC((M54*0.75)-N54)))</f>
        <v>2</v>
      </c>
      <c r="Q54" s="5">
        <v>1</v>
      </c>
      <c r="R54" s="1">
        <v>24.94</v>
      </c>
      <c r="S54" s="1">
        <v>1.92</v>
      </c>
      <c r="T54" s="16">
        <f t="shared" si="6"/>
        <v>4.1566666666666672</v>
      </c>
      <c r="U54" s="16">
        <f t="shared" si="7"/>
        <v>-2.2366666666666672</v>
      </c>
      <c r="V54" s="5">
        <v>15</v>
      </c>
      <c r="W54" s="1">
        <v>11.02</v>
      </c>
      <c r="X54" s="1">
        <v>1.04</v>
      </c>
      <c r="Y54" s="5">
        <v>10</v>
      </c>
      <c r="Z54" s="1">
        <v>0</v>
      </c>
      <c r="AA54" s="12">
        <v>40953.47</v>
      </c>
      <c r="AB54" s="2">
        <v>7695.71</v>
      </c>
      <c r="AC54" s="1">
        <v>58</v>
      </c>
      <c r="AD54" s="1">
        <v>136</v>
      </c>
      <c r="AE54" s="1">
        <v>109</v>
      </c>
      <c r="AF54" s="1">
        <v>71</v>
      </c>
      <c r="AG54" s="1">
        <v>142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234</v>
      </c>
      <c r="AX54" s="1">
        <v>68</v>
      </c>
      <c r="AY54" s="1">
        <v>223</v>
      </c>
      <c r="AZ54" s="1">
        <v>204</v>
      </c>
      <c r="BA54" s="1">
        <v>10</v>
      </c>
      <c r="BB54" s="1">
        <v>3</v>
      </c>
      <c r="BC54" s="1">
        <v>5</v>
      </c>
      <c r="BD54" s="1">
        <v>0</v>
      </c>
      <c r="BE54" s="1">
        <v>0</v>
      </c>
      <c r="BF54" s="1">
        <v>36</v>
      </c>
      <c r="BG54" s="1">
        <v>95</v>
      </c>
      <c r="BH54" s="1">
        <v>98</v>
      </c>
      <c r="BI54" s="1">
        <v>0</v>
      </c>
      <c r="BJ54" s="1">
        <v>241</v>
      </c>
      <c r="BK54" s="1">
        <v>25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</row>
    <row r="55" spans="1:68">
      <c r="A55" s="1">
        <v>70042</v>
      </c>
      <c r="B55" s="1" t="s">
        <v>182</v>
      </c>
      <c r="C55" s="1">
        <v>25</v>
      </c>
      <c r="D55" s="1">
        <v>285</v>
      </c>
      <c r="E55" s="1" t="s">
        <v>64</v>
      </c>
      <c r="F55" s="1">
        <v>387</v>
      </c>
      <c r="G55" s="1" t="s">
        <v>94</v>
      </c>
      <c r="H55" s="1">
        <v>28.35</v>
      </c>
      <c r="I55" s="3">
        <v>708.75</v>
      </c>
      <c r="J55" s="10">
        <f t="shared" si="3"/>
        <v>3543.75</v>
      </c>
      <c r="K55" s="10">
        <f t="shared" si="4"/>
        <v>10631.25</v>
      </c>
      <c r="L55" s="11">
        <f t="shared" si="5"/>
        <v>15</v>
      </c>
      <c r="M55" s="1">
        <v>14.3</v>
      </c>
      <c r="N55" s="1">
        <v>4.5999999999999996</v>
      </c>
      <c r="O55" s="5"/>
      <c r="P55" s="26">
        <v>10</v>
      </c>
      <c r="Q55" s="5">
        <v>3</v>
      </c>
      <c r="R55" s="1">
        <v>28.56</v>
      </c>
      <c r="S55" s="1">
        <v>13.68</v>
      </c>
      <c r="T55" s="16">
        <f t="shared" si="6"/>
        <v>4.76</v>
      </c>
      <c r="U55" s="16">
        <f t="shared" si="7"/>
        <v>8.92</v>
      </c>
      <c r="V55" s="5">
        <v>5</v>
      </c>
      <c r="W55" s="1">
        <v>14.8</v>
      </c>
      <c r="X55" s="1">
        <v>9.36</v>
      </c>
      <c r="Y55" s="5">
        <v>0</v>
      </c>
      <c r="Z55" s="1">
        <v>0</v>
      </c>
      <c r="AA55" s="12">
        <v>40866.519999999997</v>
      </c>
      <c r="AB55" s="2">
        <v>19589.849999999999</v>
      </c>
      <c r="AC55" s="1">
        <v>111</v>
      </c>
      <c r="AD55" s="1">
        <v>88</v>
      </c>
      <c r="AE55" s="1">
        <v>153</v>
      </c>
      <c r="AF55" s="1">
        <v>99</v>
      </c>
      <c r="AG55" s="1">
        <v>115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117</v>
      </c>
      <c r="AX55" s="1">
        <v>234</v>
      </c>
      <c r="AY55" s="1">
        <v>259</v>
      </c>
      <c r="AZ55" s="1">
        <v>271</v>
      </c>
      <c r="BA55" s="1">
        <v>312</v>
      </c>
      <c r="BB55" s="1">
        <v>23</v>
      </c>
      <c r="BC55" s="1">
        <v>21</v>
      </c>
      <c r="BD55" s="1">
        <v>34</v>
      </c>
      <c r="BE55" s="1">
        <v>36</v>
      </c>
      <c r="BF55" s="1">
        <v>30</v>
      </c>
      <c r="BG55" s="1">
        <v>57</v>
      </c>
      <c r="BH55" s="1">
        <v>283</v>
      </c>
      <c r="BI55" s="1">
        <v>140</v>
      </c>
      <c r="BJ55" s="1">
        <v>63</v>
      </c>
      <c r="BK55" s="1">
        <v>234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</row>
    <row r="56" spans="1:68">
      <c r="A56" s="1">
        <v>70259</v>
      </c>
      <c r="B56" s="1" t="s">
        <v>155</v>
      </c>
      <c r="C56" s="1">
        <v>24</v>
      </c>
      <c r="D56" s="1">
        <v>285</v>
      </c>
      <c r="E56" s="1" t="s">
        <v>64</v>
      </c>
      <c r="F56" s="1">
        <v>974</v>
      </c>
      <c r="G56" s="1" t="s">
        <v>110</v>
      </c>
      <c r="H56" s="1">
        <v>35.979999999999997</v>
      </c>
      <c r="I56" s="3">
        <v>863.52</v>
      </c>
      <c r="J56" s="10">
        <f t="shared" si="3"/>
        <v>8635.2000000000007</v>
      </c>
      <c r="K56" s="10">
        <f t="shared" si="4"/>
        <v>8635.2000000000007</v>
      </c>
      <c r="L56" s="11">
        <f t="shared" si="5"/>
        <v>10</v>
      </c>
      <c r="M56" s="1">
        <v>10.92</v>
      </c>
      <c r="N56" s="1">
        <v>8.08</v>
      </c>
      <c r="O56" s="16"/>
      <c r="P56" s="16">
        <f>MAX(0,(TRUNC((M56*0.75)-N56)))</f>
        <v>0</v>
      </c>
      <c r="Q56" s="5">
        <v>0</v>
      </c>
      <c r="R56" s="1">
        <v>23.92</v>
      </c>
      <c r="S56" s="1">
        <v>6.04</v>
      </c>
      <c r="T56" s="16">
        <f t="shared" si="6"/>
        <v>3.9866666666666668</v>
      </c>
      <c r="U56" s="16">
        <f t="shared" si="7"/>
        <v>2.0533333333333332</v>
      </c>
      <c r="V56" s="5">
        <v>10</v>
      </c>
      <c r="W56" s="1">
        <v>8.7899999999999991</v>
      </c>
      <c r="X56" s="1">
        <v>6.08</v>
      </c>
      <c r="Y56" s="16">
        <f t="shared" ref="Y56:Y57" si="25">MAX(0,(TRUNC((W56*0.75)-X56)))</f>
        <v>0</v>
      </c>
      <c r="Z56" s="1">
        <v>0</v>
      </c>
      <c r="AA56" s="12">
        <v>37671.06</v>
      </c>
      <c r="AB56" s="2">
        <v>17450.3</v>
      </c>
      <c r="AC56" s="1">
        <v>51</v>
      </c>
      <c r="AD56" s="1">
        <v>98</v>
      </c>
      <c r="AE56" s="1">
        <v>129</v>
      </c>
      <c r="AF56" s="1">
        <v>66</v>
      </c>
      <c r="AG56" s="1">
        <v>194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159</v>
      </c>
      <c r="AX56" s="1">
        <v>135</v>
      </c>
      <c r="AY56" s="1">
        <v>209</v>
      </c>
      <c r="AZ56" s="1">
        <v>228</v>
      </c>
      <c r="BA56" s="1">
        <v>108</v>
      </c>
      <c r="BB56" s="1">
        <v>4</v>
      </c>
      <c r="BC56" s="1">
        <v>3</v>
      </c>
      <c r="BD56" s="1">
        <v>14</v>
      </c>
      <c r="BE56" s="1">
        <v>10</v>
      </c>
      <c r="BF56" s="1">
        <v>37</v>
      </c>
      <c r="BG56" s="1">
        <v>71</v>
      </c>
      <c r="BH56" s="1">
        <v>20</v>
      </c>
      <c r="BI56" s="1">
        <v>67</v>
      </c>
      <c r="BJ56" s="1">
        <v>126</v>
      </c>
      <c r="BK56" s="1">
        <v>146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</row>
    <row r="57" spans="1:68">
      <c r="A57" s="1">
        <v>70129</v>
      </c>
      <c r="B57" s="1" t="s">
        <v>142</v>
      </c>
      <c r="C57" s="1">
        <v>16</v>
      </c>
      <c r="D57" s="1">
        <v>285</v>
      </c>
      <c r="E57" s="1" t="s">
        <v>64</v>
      </c>
      <c r="F57" s="1">
        <v>558</v>
      </c>
      <c r="G57" s="1" t="s">
        <v>67</v>
      </c>
      <c r="H57" s="1">
        <v>47.85</v>
      </c>
      <c r="I57" s="3">
        <v>765.6</v>
      </c>
      <c r="J57" s="10">
        <f t="shared" si="3"/>
        <v>3828</v>
      </c>
      <c r="K57" s="10">
        <f t="shared" si="4"/>
        <v>17608.8</v>
      </c>
      <c r="L57" s="11">
        <f t="shared" si="5"/>
        <v>23</v>
      </c>
      <c r="M57" s="1">
        <v>10.59</v>
      </c>
      <c r="N57" s="1">
        <v>0.88</v>
      </c>
      <c r="O57" s="5"/>
      <c r="P57" s="26">
        <v>10</v>
      </c>
      <c r="Q57" s="5">
        <v>3</v>
      </c>
      <c r="R57" s="1">
        <v>11.91</v>
      </c>
      <c r="S57" s="1">
        <v>2.5</v>
      </c>
      <c r="T57" s="16">
        <f t="shared" si="6"/>
        <v>1.9850000000000001</v>
      </c>
      <c r="U57" s="16">
        <f t="shared" si="7"/>
        <v>0.5149999999999999</v>
      </c>
      <c r="V57" s="5">
        <v>5</v>
      </c>
      <c r="W57" s="1">
        <v>23.66</v>
      </c>
      <c r="X57" s="1">
        <v>9.25</v>
      </c>
      <c r="Y57" s="16">
        <f t="shared" si="25"/>
        <v>8</v>
      </c>
      <c r="Z57" s="1">
        <v>0</v>
      </c>
      <c r="AA57" s="12">
        <v>35337.22</v>
      </c>
      <c r="AB57" s="2">
        <v>9665.7000000000007</v>
      </c>
      <c r="AC57" s="1">
        <v>68</v>
      </c>
      <c r="AD57" s="1">
        <v>36</v>
      </c>
      <c r="AE57" s="1">
        <v>72</v>
      </c>
      <c r="AF57" s="1">
        <v>23</v>
      </c>
      <c r="AG57" s="1">
        <v>14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66</v>
      </c>
      <c r="AX57" s="1">
        <v>86</v>
      </c>
      <c r="AY57" s="1">
        <v>10</v>
      </c>
      <c r="AZ57" s="1">
        <v>112</v>
      </c>
      <c r="BA57" s="1">
        <v>24</v>
      </c>
      <c r="BB57" s="1">
        <v>0</v>
      </c>
      <c r="BC57" s="1">
        <v>0</v>
      </c>
      <c r="BD57" s="1">
        <v>11</v>
      </c>
      <c r="BE57" s="1">
        <v>9</v>
      </c>
      <c r="BF57" s="1">
        <v>16</v>
      </c>
      <c r="BG57" s="1">
        <v>158</v>
      </c>
      <c r="BH57" s="1">
        <v>49</v>
      </c>
      <c r="BI57" s="1">
        <v>164</v>
      </c>
      <c r="BJ57" s="1">
        <v>64</v>
      </c>
      <c r="BK57" s="1">
        <v>148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</row>
    <row r="58" spans="1:68">
      <c r="A58" s="1">
        <v>70023</v>
      </c>
      <c r="B58" s="1" t="s">
        <v>185</v>
      </c>
      <c r="C58" s="1">
        <v>12</v>
      </c>
      <c r="D58" s="1">
        <v>285</v>
      </c>
      <c r="E58" s="1" t="s">
        <v>64</v>
      </c>
      <c r="F58" s="1">
        <v>991</v>
      </c>
      <c r="G58" s="1" t="s">
        <v>141</v>
      </c>
      <c r="H58" s="1">
        <v>54.37</v>
      </c>
      <c r="I58" s="3">
        <v>652.44000000000005</v>
      </c>
      <c r="J58" s="10">
        <f t="shared" si="3"/>
        <v>6524.4000000000005</v>
      </c>
      <c r="K58" s="10">
        <f t="shared" si="4"/>
        <v>6524.4000000000005</v>
      </c>
      <c r="L58" s="11">
        <f t="shared" si="5"/>
        <v>10</v>
      </c>
      <c r="M58" s="1">
        <v>25.71</v>
      </c>
      <c r="N58" s="1">
        <v>-12</v>
      </c>
      <c r="O58" s="5"/>
      <c r="P58" s="5">
        <v>0</v>
      </c>
      <c r="Q58" s="5">
        <v>0</v>
      </c>
      <c r="R58" s="1">
        <v>15.79</v>
      </c>
      <c r="S58" s="1">
        <v>1.75</v>
      </c>
      <c r="T58" s="16">
        <f t="shared" si="6"/>
        <v>2.6316666666666668</v>
      </c>
      <c r="U58" s="16">
        <f t="shared" si="7"/>
        <v>-0.88166666666666682</v>
      </c>
      <c r="V58" s="5">
        <v>10</v>
      </c>
      <c r="W58" s="1">
        <v>10.83</v>
      </c>
      <c r="X58" s="1">
        <v>-4.92</v>
      </c>
      <c r="Y58" s="5">
        <v>0</v>
      </c>
      <c r="Z58" s="1">
        <v>0</v>
      </c>
      <c r="AA58" s="12">
        <v>34144.36</v>
      </c>
      <c r="AB58" s="2">
        <v>-9895.34</v>
      </c>
      <c r="AC58" s="1">
        <v>132</v>
      </c>
      <c r="AD58" s="1">
        <v>74</v>
      </c>
      <c r="AE58" s="1">
        <v>89</v>
      </c>
      <c r="AF58" s="1">
        <v>101</v>
      </c>
      <c r="AG58" s="1">
        <v>-144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46</v>
      </c>
      <c r="AX58" s="1">
        <v>77</v>
      </c>
      <c r="AY58" s="1">
        <v>47</v>
      </c>
      <c r="AZ58" s="1">
        <v>71</v>
      </c>
      <c r="BA58" s="1">
        <v>20</v>
      </c>
      <c r="BB58" s="1">
        <v>7</v>
      </c>
      <c r="BC58" s="1">
        <v>11</v>
      </c>
      <c r="BD58" s="1">
        <v>10</v>
      </c>
      <c r="BE58" s="1">
        <v>0</v>
      </c>
      <c r="BF58" s="1">
        <v>1</v>
      </c>
      <c r="BG58" s="1">
        <v>67</v>
      </c>
      <c r="BH58" s="1">
        <v>40</v>
      </c>
      <c r="BI58" s="1">
        <v>24</v>
      </c>
      <c r="BJ58" s="1">
        <v>38</v>
      </c>
      <c r="BK58" s="1">
        <v>-59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</row>
    <row r="59" spans="1:68">
      <c r="A59" s="1">
        <v>70085</v>
      </c>
      <c r="B59" s="1" t="s">
        <v>153</v>
      </c>
      <c r="C59" s="1">
        <v>12</v>
      </c>
      <c r="D59" s="1">
        <v>285</v>
      </c>
      <c r="E59" s="1" t="s">
        <v>64</v>
      </c>
      <c r="F59" s="1">
        <v>573</v>
      </c>
      <c r="G59" s="1" t="s">
        <v>87</v>
      </c>
      <c r="H59" s="1">
        <v>77.58</v>
      </c>
      <c r="I59" s="3">
        <v>930.96</v>
      </c>
      <c r="J59" s="10">
        <f t="shared" si="3"/>
        <v>4654.8</v>
      </c>
      <c r="K59" s="10">
        <f t="shared" si="4"/>
        <v>11171.52</v>
      </c>
      <c r="L59" s="11">
        <f t="shared" si="5"/>
        <v>12</v>
      </c>
      <c r="M59" s="1">
        <v>1.21</v>
      </c>
      <c r="N59" s="1">
        <v>1.5</v>
      </c>
      <c r="O59" s="5"/>
      <c r="P59" s="21">
        <v>2</v>
      </c>
      <c r="Q59" s="5">
        <v>2</v>
      </c>
      <c r="R59" s="1">
        <v>21.67</v>
      </c>
      <c r="S59" s="1">
        <v>11.58</v>
      </c>
      <c r="T59" s="16">
        <f t="shared" si="6"/>
        <v>3.6116666666666668</v>
      </c>
      <c r="U59" s="16">
        <f t="shared" si="7"/>
        <v>7.9683333333333337</v>
      </c>
      <c r="V59" s="5">
        <v>5</v>
      </c>
      <c r="W59" s="1">
        <v>13.71</v>
      </c>
      <c r="X59" s="1">
        <v>4.92</v>
      </c>
      <c r="Y59" s="16">
        <f>MAX(0,(TRUNC((W59*0.75)-X59)))</f>
        <v>5</v>
      </c>
      <c r="Z59" s="1">
        <v>0</v>
      </c>
      <c r="AA59" s="12">
        <v>34057.620000000003</v>
      </c>
      <c r="AB59" s="2">
        <v>16757.28</v>
      </c>
      <c r="AC59" s="1">
        <v>6</v>
      </c>
      <c r="AD59" s="1">
        <v>1</v>
      </c>
      <c r="AE59" s="1">
        <v>6</v>
      </c>
      <c r="AF59" s="1">
        <v>4</v>
      </c>
      <c r="AG59" s="1">
        <v>18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43</v>
      </c>
      <c r="AX59" s="1">
        <v>145</v>
      </c>
      <c r="AY59" s="1">
        <v>100</v>
      </c>
      <c r="AZ59" s="1">
        <v>66</v>
      </c>
      <c r="BA59" s="1">
        <v>110</v>
      </c>
      <c r="BB59" s="1">
        <v>8</v>
      </c>
      <c r="BC59" s="1">
        <v>3</v>
      </c>
      <c r="BD59" s="1">
        <v>1</v>
      </c>
      <c r="BE59" s="1">
        <v>2</v>
      </c>
      <c r="BF59" s="1">
        <v>29</v>
      </c>
      <c r="BG59" s="1">
        <v>20</v>
      </c>
      <c r="BH59" s="1">
        <v>40</v>
      </c>
      <c r="BI59" s="1">
        <v>90</v>
      </c>
      <c r="BJ59" s="1">
        <v>69</v>
      </c>
      <c r="BK59" s="1">
        <v>59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</row>
    <row r="60" spans="1:68">
      <c r="A60" s="1">
        <v>70078</v>
      </c>
      <c r="B60" s="1" t="s">
        <v>100</v>
      </c>
      <c r="C60" s="1">
        <v>10</v>
      </c>
      <c r="D60" s="1">
        <v>285</v>
      </c>
      <c r="E60" s="1" t="s">
        <v>64</v>
      </c>
      <c r="F60" s="1">
        <v>285</v>
      </c>
      <c r="G60" s="1" t="s">
        <v>64</v>
      </c>
      <c r="H60" s="1">
        <v>125.14</v>
      </c>
      <c r="I60" s="3">
        <v>1251.4000000000001</v>
      </c>
      <c r="J60" s="10">
        <f t="shared" si="3"/>
        <v>12514</v>
      </c>
      <c r="K60" s="10">
        <f t="shared" si="4"/>
        <v>25028</v>
      </c>
      <c r="L60" s="11">
        <f t="shared" si="5"/>
        <v>20</v>
      </c>
      <c r="M60" s="1">
        <v>8</v>
      </c>
      <c r="N60" s="1">
        <v>1.2</v>
      </c>
      <c r="O60" s="5"/>
      <c r="P60" s="21">
        <v>5</v>
      </c>
      <c r="Q60" s="5">
        <v>5</v>
      </c>
      <c r="R60" s="1">
        <v>14.4</v>
      </c>
      <c r="S60" s="1">
        <v>0.1</v>
      </c>
      <c r="T60" s="16">
        <f t="shared" si="6"/>
        <v>2.4000000000000004</v>
      </c>
      <c r="U60" s="16">
        <f t="shared" si="7"/>
        <v>-2.3000000000000003</v>
      </c>
      <c r="V60" s="5">
        <v>10</v>
      </c>
      <c r="W60" s="1">
        <v>4.45</v>
      </c>
      <c r="X60" s="1">
        <v>0.9</v>
      </c>
      <c r="Y60" s="5">
        <v>5</v>
      </c>
      <c r="Z60" s="1">
        <v>0</v>
      </c>
      <c r="AA60" s="12">
        <v>33600.089999999997</v>
      </c>
      <c r="AB60" s="2">
        <v>2753.08</v>
      </c>
      <c r="AC60" s="1">
        <v>0</v>
      </c>
      <c r="AD60" s="1">
        <v>15</v>
      </c>
      <c r="AE60" s="1">
        <v>51</v>
      </c>
      <c r="AF60" s="1">
        <v>43</v>
      </c>
      <c r="AG60" s="1">
        <v>12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9</v>
      </c>
      <c r="AX60" s="1">
        <v>11</v>
      </c>
      <c r="AY60" s="1">
        <v>64</v>
      </c>
      <c r="AZ60" s="1">
        <v>109</v>
      </c>
      <c r="BA60" s="1">
        <v>1</v>
      </c>
      <c r="BB60" s="1">
        <v>0</v>
      </c>
      <c r="BC60" s="1">
        <v>6</v>
      </c>
      <c r="BD60" s="1">
        <v>8</v>
      </c>
      <c r="BE60" s="1">
        <v>0</v>
      </c>
      <c r="BF60" s="1">
        <v>0</v>
      </c>
      <c r="BG60" s="1">
        <v>0</v>
      </c>
      <c r="BH60" s="1">
        <v>16</v>
      </c>
      <c r="BI60" s="1">
        <v>19</v>
      </c>
      <c r="BJ60" s="1">
        <v>35</v>
      </c>
      <c r="BK60" s="1">
        <v>9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</row>
    <row r="61" spans="1:68">
      <c r="A61" s="1">
        <v>70169</v>
      </c>
      <c r="B61" s="1" t="s">
        <v>137</v>
      </c>
      <c r="C61" s="1">
        <v>15</v>
      </c>
      <c r="D61" s="1">
        <v>285</v>
      </c>
      <c r="E61" s="1" t="s">
        <v>64</v>
      </c>
      <c r="F61" s="1">
        <v>562</v>
      </c>
      <c r="G61" s="1" t="s">
        <v>65</v>
      </c>
      <c r="H61" s="1">
        <v>30.07</v>
      </c>
      <c r="I61" s="3">
        <v>451.05</v>
      </c>
      <c r="J61" s="10">
        <f t="shared" si="3"/>
        <v>6765.75</v>
      </c>
      <c r="K61" s="10">
        <f t="shared" si="4"/>
        <v>11276.25</v>
      </c>
      <c r="L61" s="11">
        <f t="shared" si="5"/>
        <v>25</v>
      </c>
      <c r="M61" s="1">
        <v>8.57</v>
      </c>
      <c r="N61" s="1">
        <v>5.67</v>
      </c>
      <c r="O61" s="16"/>
      <c r="P61" s="16">
        <f>MAX(0,(TRUNC((M61*0.75)-N61)))</f>
        <v>0</v>
      </c>
      <c r="Q61" s="5">
        <v>5</v>
      </c>
      <c r="R61" s="1">
        <v>45.6</v>
      </c>
      <c r="S61" s="1">
        <v>16.329999999999998</v>
      </c>
      <c r="T61" s="16">
        <f t="shared" si="6"/>
        <v>7.6</v>
      </c>
      <c r="U61" s="16">
        <f t="shared" si="7"/>
        <v>8.7299999999999986</v>
      </c>
      <c r="V61" s="5">
        <v>15</v>
      </c>
      <c r="W61" s="1">
        <v>19.829999999999998</v>
      </c>
      <c r="X61" s="1">
        <v>4.2699999999999996</v>
      </c>
      <c r="Y61" s="16">
        <f>MAX(0,(TRUNC((W61*0.75)-X61)))</f>
        <v>10</v>
      </c>
      <c r="Z61" s="1">
        <v>0</v>
      </c>
      <c r="AA61" s="12">
        <v>33377.699999999997</v>
      </c>
      <c r="AB61" s="2">
        <v>11847.58</v>
      </c>
      <c r="AC61" s="1">
        <v>24</v>
      </c>
      <c r="AD61" s="1">
        <v>41</v>
      </c>
      <c r="AE61" s="1">
        <v>62</v>
      </c>
      <c r="AF61" s="1">
        <v>44</v>
      </c>
      <c r="AG61" s="1">
        <v>85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258</v>
      </c>
      <c r="AX61" s="1">
        <v>241</v>
      </c>
      <c r="AY61" s="1">
        <v>162</v>
      </c>
      <c r="AZ61" s="1">
        <v>147</v>
      </c>
      <c r="BA61" s="1">
        <v>205</v>
      </c>
      <c r="BB61" s="1">
        <v>18</v>
      </c>
      <c r="BC61" s="1">
        <v>16</v>
      </c>
      <c r="BD61" s="1">
        <v>35</v>
      </c>
      <c r="BE61" s="1">
        <v>18</v>
      </c>
      <c r="BF61" s="1">
        <v>40</v>
      </c>
      <c r="BG61" s="1">
        <v>136</v>
      </c>
      <c r="BH61" s="1">
        <v>60</v>
      </c>
      <c r="BI61" s="1">
        <v>84</v>
      </c>
      <c r="BJ61" s="1">
        <v>95</v>
      </c>
      <c r="BK61" s="1">
        <v>64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</row>
    <row r="62" spans="1:68">
      <c r="A62" s="1">
        <v>70093</v>
      </c>
      <c r="B62" s="1" t="s">
        <v>144</v>
      </c>
      <c r="C62" s="1">
        <v>16</v>
      </c>
      <c r="D62" s="1">
        <v>285</v>
      </c>
      <c r="E62" s="1" t="s">
        <v>64</v>
      </c>
      <c r="F62" s="1">
        <v>573</v>
      </c>
      <c r="G62" s="1" t="s">
        <v>87</v>
      </c>
      <c r="H62" s="1">
        <v>61.95</v>
      </c>
      <c r="I62" s="3">
        <v>991.2</v>
      </c>
      <c r="J62" s="10">
        <f t="shared" si="3"/>
        <v>4956</v>
      </c>
      <c r="K62" s="10">
        <f t="shared" si="4"/>
        <v>14868</v>
      </c>
      <c r="L62" s="11">
        <f t="shared" si="5"/>
        <v>15</v>
      </c>
      <c r="M62" s="1">
        <v>6.62</v>
      </c>
      <c r="N62" s="1">
        <v>0.81</v>
      </c>
      <c r="O62" s="5"/>
      <c r="P62" s="26">
        <v>5</v>
      </c>
      <c r="Q62" s="5">
        <v>2</v>
      </c>
      <c r="R62" s="1">
        <v>19.690000000000001</v>
      </c>
      <c r="S62" s="1">
        <v>8.8800000000000008</v>
      </c>
      <c r="T62" s="16">
        <f t="shared" si="6"/>
        <v>3.2816666666666667</v>
      </c>
      <c r="U62" s="16">
        <f t="shared" si="7"/>
        <v>5.5983333333333345</v>
      </c>
      <c r="V62" s="5">
        <v>5</v>
      </c>
      <c r="W62" s="1">
        <v>7.16</v>
      </c>
      <c r="X62" s="1">
        <v>1.25</v>
      </c>
      <c r="Y62" s="5">
        <v>5</v>
      </c>
      <c r="Z62" s="1">
        <v>0</v>
      </c>
      <c r="AA62" s="12">
        <v>33174.22</v>
      </c>
      <c r="AB62" s="2">
        <v>10841.25</v>
      </c>
      <c r="AC62" s="1">
        <v>41</v>
      </c>
      <c r="AD62" s="1">
        <v>36</v>
      </c>
      <c r="AE62" s="1">
        <v>34</v>
      </c>
      <c r="AF62" s="1">
        <v>26</v>
      </c>
      <c r="AG62" s="1">
        <v>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85</v>
      </c>
      <c r="AX62" s="1">
        <v>85</v>
      </c>
      <c r="AY62" s="1">
        <v>96</v>
      </c>
      <c r="AZ62" s="1">
        <v>95</v>
      </c>
      <c r="BA62" s="1">
        <v>123</v>
      </c>
      <c r="BB62" s="1">
        <v>13</v>
      </c>
      <c r="BC62" s="1">
        <v>0</v>
      </c>
      <c r="BD62" s="1">
        <v>19</v>
      </c>
      <c r="BE62" s="1">
        <v>24</v>
      </c>
      <c r="BF62" s="1">
        <v>19</v>
      </c>
      <c r="BG62" s="1">
        <v>48</v>
      </c>
      <c r="BH62" s="1">
        <v>36</v>
      </c>
      <c r="BI62" s="1">
        <v>27</v>
      </c>
      <c r="BJ62" s="1">
        <v>43</v>
      </c>
      <c r="BK62" s="1">
        <v>20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</row>
    <row r="63" spans="1:68">
      <c r="A63" s="1">
        <v>70144</v>
      </c>
      <c r="B63" s="1" t="s">
        <v>177</v>
      </c>
      <c r="C63" s="1">
        <v>12</v>
      </c>
      <c r="D63" s="1">
        <v>285</v>
      </c>
      <c r="E63" s="1" t="s">
        <v>64</v>
      </c>
      <c r="F63" s="1">
        <v>567</v>
      </c>
      <c r="G63" s="1" t="s">
        <v>74</v>
      </c>
      <c r="H63" s="1">
        <v>64.44</v>
      </c>
      <c r="I63" s="3">
        <v>773.28</v>
      </c>
      <c r="J63" s="10">
        <f t="shared" si="3"/>
        <v>7732.7999999999993</v>
      </c>
      <c r="K63" s="10">
        <f t="shared" si="4"/>
        <v>10052.64</v>
      </c>
      <c r="L63" s="11">
        <f t="shared" si="5"/>
        <v>13</v>
      </c>
      <c r="M63" s="1">
        <v>8.0399999999999991</v>
      </c>
      <c r="N63" s="1">
        <v>7.67</v>
      </c>
      <c r="O63" s="16"/>
      <c r="P63" s="16">
        <f t="shared" ref="P63:P65" si="26">MAX(0,(TRUNC((M63*0.75)-N63)))</f>
        <v>0</v>
      </c>
      <c r="Q63" s="5">
        <v>1</v>
      </c>
      <c r="R63" s="1">
        <v>20.54</v>
      </c>
      <c r="S63" s="1">
        <v>4.83</v>
      </c>
      <c r="T63" s="16">
        <f t="shared" si="6"/>
        <v>3.4233333333333333</v>
      </c>
      <c r="U63" s="16">
        <f t="shared" si="7"/>
        <v>1.4066666666666667</v>
      </c>
      <c r="V63" s="5">
        <v>10</v>
      </c>
      <c r="W63" s="1">
        <v>13.96</v>
      </c>
      <c r="X63" s="1">
        <v>6.83</v>
      </c>
      <c r="Y63" s="16">
        <f t="shared" ref="Y63:Y66" si="27">MAX(0,(TRUNC((W63*0.75)-X63)))</f>
        <v>3</v>
      </c>
      <c r="Z63" s="1">
        <v>0</v>
      </c>
      <c r="AA63" s="12">
        <v>32896.620000000003</v>
      </c>
      <c r="AB63" s="2">
        <v>14950.08</v>
      </c>
      <c r="AC63" s="1">
        <v>20</v>
      </c>
      <c r="AD63" s="1">
        <v>19</v>
      </c>
      <c r="AE63" s="1">
        <v>36</v>
      </c>
      <c r="AF63" s="1">
        <v>62</v>
      </c>
      <c r="AG63" s="1">
        <v>92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70</v>
      </c>
      <c r="AX63" s="1">
        <v>55</v>
      </c>
      <c r="AY63" s="1">
        <v>74</v>
      </c>
      <c r="AZ63" s="1">
        <v>84</v>
      </c>
      <c r="BA63" s="1">
        <v>31</v>
      </c>
      <c r="BB63" s="1">
        <v>9</v>
      </c>
      <c r="BC63" s="1">
        <v>12</v>
      </c>
      <c r="BD63" s="1">
        <v>12</v>
      </c>
      <c r="BE63" s="1">
        <v>12</v>
      </c>
      <c r="BF63" s="1">
        <v>27</v>
      </c>
      <c r="BG63" s="1">
        <v>83</v>
      </c>
      <c r="BH63" s="1">
        <v>55</v>
      </c>
      <c r="BI63" s="1">
        <v>17</v>
      </c>
      <c r="BJ63" s="1">
        <v>80</v>
      </c>
      <c r="BK63" s="1">
        <v>82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</row>
    <row r="64" spans="1:68">
      <c r="A64" s="1">
        <v>70968</v>
      </c>
      <c r="B64" s="1" t="s">
        <v>197</v>
      </c>
      <c r="C64" s="1">
        <v>12</v>
      </c>
      <c r="D64" s="1">
        <v>285</v>
      </c>
      <c r="E64" s="1" t="s">
        <v>64</v>
      </c>
      <c r="F64" s="1">
        <v>567</v>
      </c>
      <c r="G64" s="1" t="s">
        <v>74</v>
      </c>
      <c r="H64" s="1">
        <v>64.44</v>
      </c>
      <c r="I64" s="3">
        <v>773.28</v>
      </c>
      <c r="J64" s="10">
        <f t="shared" si="3"/>
        <v>15465.599999999999</v>
      </c>
      <c r="K64" s="10">
        <f t="shared" si="4"/>
        <v>15465.599999999999</v>
      </c>
      <c r="L64" s="11">
        <f t="shared" si="5"/>
        <v>20</v>
      </c>
      <c r="M64" s="1">
        <v>4.08</v>
      </c>
      <c r="N64" s="1">
        <v>3.58</v>
      </c>
      <c r="O64" s="16"/>
      <c r="P64" s="16">
        <f t="shared" si="26"/>
        <v>0</v>
      </c>
      <c r="Q64" s="5">
        <v>1</v>
      </c>
      <c r="R64" s="1">
        <v>27.54</v>
      </c>
      <c r="S64" s="1">
        <v>1</v>
      </c>
      <c r="T64" s="16">
        <f t="shared" si="6"/>
        <v>4.59</v>
      </c>
      <c r="U64" s="16">
        <f t="shared" si="7"/>
        <v>-3.59</v>
      </c>
      <c r="V64" s="5">
        <v>20</v>
      </c>
      <c r="W64" s="1">
        <v>10.58</v>
      </c>
      <c r="X64" s="1">
        <v>10.42</v>
      </c>
      <c r="Y64" s="16">
        <f t="shared" si="27"/>
        <v>0</v>
      </c>
      <c r="Z64" s="1">
        <v>0</v>
      </c>
      <c r="AA64" s="12">
        <v>32638.86</v>
      </c>
      <c r="AB64" s="2">
        <v>11599.2</v>
      </c>
      <c r="AC64" s="1">
        <v>17</v>
      </c>
      <c r="AD64" s="1">
        <v>14</v>
      </c>
      <c r="AE64" s="1">
        <v>19</v>
      </c>
      <c r="AF64" s="1">
        <v>12</v>
      </c>
      <c r="AG64" s="1">
        <v>43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120</v>
      </c>
      <c r="AX64" s="1">
        <v>80</v>
      </c>
      <c r="AY64" s="1">
        <v>62</v>
      </c>
      <c r="AZ64" s="1">
        <v>128</v>
      </c>
      <c r="BA64" s="1">
        <v>2</v>
      </c>
      <c r="BB64" s="1">
        <v>13</v>
      </c>
      <c r="BC64" s="1">
        <v>13</v>
      </c>
      <c r="BD64" s="1">
        <v>19</v>
      </c>
      <c r="BE64" s="1">
        <v>12</v>
      </c>
      <c r="BF64" s="1">
        <v>10</v>
      </c>
      <c r="BG64" s="1">
        <v>33</v>
      </c>
      <c r="BH64" s="1">
        <v>59</v>
      </c>
      <c r="BI64" s="1">
        <v>46</v>
      </c>
      <c r="BJ64" s="1">
        <v>37</v>
      </c>
      <c r="BK64" s="1">
        <v>125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</row>
    <row r="65" spans="1:68">
      <c r="A65" s="1">
        <v>70016</v>
      </c>
      <c r="B65" s="1" t="s">
        <v>128</v>
      </c>
      <c r="C65" s="1">
        <v>5</v>
      </c>
      <c r="D65" s="1">
        <v>285</v>
      </c>
      <c r="E65" s="1" t="s">
        <v>64</v>
      </c>
      <c r="F65" s="1">
        <v>562</v>
      </c>
      <c r="G65" s="1" t="s">
        <v>65</v>
      </c>
      <c r="H65" s="1">
        <v>61.49</v>
      </c>
      <c r="I65" s="3">
        <v>307.45</v>
      </c>
      <c r="J65" s="10">
        <f t="shared" si="3"/>
        <v>0</v>
      </c>
      <c r="K65" s="10">
        <f t="shared" si="4"/>
        <v>0</v>
      </c>
      <c r="L65" s="11">
        <f t="shared" si="5"/>
        <v>0</v>
      </c>
      <c r="M65" s="1">
        <v>10</v>
      </c>
      <c r="N65" s="1">
        <v>9.6</v>
      </c>
      <c r="O65" s="16"/>
      <c r="P65" s="16">
        <f t="shared" si="26"/>
        <v>0</v>
      </c>
      <c r="Q65" s="5">
        <v>2</v>
      </c>
      <c r="R65" s="1">
        <v>74.2</v>
      </c>
      <c r="S65" s="1">
        <v>68.8</v>
      </c>
      <c r="T65" s="16">
        <f t="shared" si="6"/>
        <v>12.366666666666667</v>
      </c>
      <c r="U65" s="16">
        <f t="shared" si="7"/>
        <v>56.43333333333333</v>
      </c>
      <c r="V65" s="5">
        <v>0</v>
      </c>
      <c r="W65" s="1">
        <v>20.100000000000001</v>
      </c>
      <c r="X65" s="1">
        <v>29.2</v>
      </c>
      <c r="Y65" s="16">
        <f t="shared" si="27"/>
        <v>0</v>
      </c>
      <c r="Z65" s="1">
        <v>0</v>
      </c>
      <c r="AA65" s="12">
        <v>32067.03</v>
      </c>
      <c r="AB65" s="2">
        <v>33081.620000000003</v>
      </c>
      <c r="AC65" s="1">
        <v>15</v>
      </c>
      <c r="AD65" s="1">
        <v>7</v>
      </c>
      <c r="AE65" s="1">
        <v>20</v>
      </c>
      <c r="AF65" s="1">
        <v>23</v>
      </c>
      <c r="AG65" s="1">
        <v>48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141</v>
      </c>
      <c r="AX65" s="1">
        <v>155</v>
      </c>
      <c r="AY65" s="1">
        <v>106</v>
      </c>
      <c r="AZ65" s="1">
        <v>61</v>
      </c>
      <c r="BA65" s="1">
        <v>324</v>
      </c>
      <c r="BB65" s="1">
        <v>5</v>
      </c>
      <c r="BC65" s="1">
        <v>5</v>
      </c>
      <c r="BD65" s="1">
        <v>7</v>
      </c>
      <c r="BE65" s="1">
        <v>3</v>
      </c>
      <c r="BF65" s="1">
        <v>20</v>
      </c>
      <c r="BG65" s="1">
        <v>51</v>
      </c>
      <c r="BH65" s="1">
        <v>55</v>
      </c>
      <c r="BI65" s="1">
        <v>14</v>
      </c>
      <c r="BJ65" s="1">
        <v>16</v>
      </c>
      <c r="BK65" s="1">
        <v>146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</row>
    <row r="66" spans="1:68">
      <c r="A66" s="1">
        <v>70131</v>
      </c>
      <c r="B66" s="1" t="s">
        <v>203</v>
      </c>
      <c r="C66" s="1">
        <v>5</v>
      </c>
      <c r="D66" s="1">
        <v>285</v>
      </c>
      <c r="E66" s="1" t="s">
        <v>64</v>
      </c>
      <c r="F66" s="1">
        <v>322</v>
      </c>
      <c r="G66" s="1" t="s">
        <v>167</v>
      </c>
      <c r="H66" s="1">
        <v>61.49</v>
      </c>
      <c r="I66" s="3">
        <v>307.45</v>
      </c>
      <c r="J66" s="10">
        <f t="shared" si="3"/>
        <v>3074.5</v>
      </c>
      <c r="K66" s="10">
        <f t="shared" si="4"/>
        <v>8608.6</v>
      </c>
      <c r="L66" s="11">
        <f t="shared" si="5"/>
        <v>28</v>
      </c>
      <c r="M66" s="1">
        <v>10.3</v>
      </c>
      <c r="N66" s="1">
        <v>0.2</v>
      </c>
      <c r="O66" s="5"/>
      <c r="P66" s="26">
        <v>10</v>
      </c>
      <c r="Q66" s="5">
        <v>2</v>
      </c>
      <c r="R66" s="1">
        <v>71.3</v>
      </c>
      <c r="S66" s="1">
        <v>24.2</v>
      </c>
      <c r="T66" s="16">
        <f t="shared" si="6"/>
        <v>11.883333333333333</v>
      </c>
      <c r="U66" s="16">
        <f t="shared" si="7"/>
        <v>12.316666666666666</v>
      </c>
      <c r="V66" s="5">
        <v>10</v>
      </c>
      <c r="W66" s="1">
        <v>19.2</v>
      </c>
      <c r="X66" s="1">
        <v>5.8</v>
      </c>
      <c r="Y66" s="16">
        <f t="shared" si="27"/>
        <v>8</v>
      </c>
      <c r="Z66" s="1">
        <v>0</v>
      </c>
      <c r="AA66" s="12">
        <v>30990.959999999999</v>
      </c>
      <c r="AB66" s="2">
        <v>9284.99</v>
      </c>
      <c r="AC66" s="1">
        <v>42</v>
      </c>
      <c r="AD66" s="1">
        <v>4</v>
      </c>
      <c r="AE66" s="1">
        <v>6</v>
      </c>
      <c r="AF66" s="1">
        <v>3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159</v>
      </c>
      <c r="AX66" s="1">
        <v>159</v>
      </c>
      <c r="AY66" s="1">
        <v>94</v>
      </c>
      <c r="AZ66" s="1">
        <v>19</v>
      </c>
      <c r="BA66" s="1">
        <v>107</v>
      </c>
      <c r="BB66" s="1">
        <v>11</v>
      </c>
      <c r="BC66" s="1">
        <v>0</v>
      </c>
      <c r="BD66" s="1">
        <v>0</v>
      </c>
      <c r="BE66" s="1">
        <v>7</v>
      </c>
      <c r="BF66" s="1">
        <v>14</v>
      </c>
      <c r="BG66" s="1">
        <v>66</v>
      </c>
      <c r="BH66" s="1">
        <v>3</v>
      </c>
      <c r="BI66" s="1">
        <v>28</v>
      </c>
      <c r="BJ66" s="1">
        <v>1</v>
      </c>
      <c r="BK66" s="1">
        <v>29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</row>
    <row r="67" spans="1:68">
      <c r="A67" s="1">
        <v>70277</v>
      </c>
      <c r="B67" s="1" t="s">
        <v>138</v>
      </c>
      <c r="C67" s="1">
        <v>18</v>
      </c>
      <c r="D67" s="1">
        <v>285</v>
      </c>
      <c r="E67" s="1" t="s">
        <v>64</v>
      </c>
      <c r="F67" s="1">
        <v>558</v>
      </c>
      <c r="G67" s="1" t="s">
        <v>67</v>
      </c>
      <c r="H67" s="1">
        <v>42.88</v>
      </c>
      <c r="I67" s="3">
        <v>771.84</v>
      </c>
      <c r="J67" s="10">
        <f t="shared" si="3"/>
        <v>3859.2000000000003</v>
      </c>
      <c r="K67" s="10">
        <f t="shared" si="4"/>
        <v>9262.08</v>
      </c>
      <c r="L67" s="11">
        <f t="shared" si="5"/>
        <v>12</v>
      </c>
      <c r="M67" s="1">
        <v>5.44</v>
      </c>
      <c r="N67" s="1">
        <v>0</v>
      </c>
      <c r="O67" s="5"/>
      <c r="P67" s="20">
        <v>5</v>
      </c>
      <c r="Q67" s="5">
        <v>5</v>
      </c>
      <c r="R67" s="1">
        <v>28.75</v>
      </c>
      <c r="S67" s="1">
        <v>12.28</v>
      </c>
      <c r="T67" s="16">
        <f t="shared" si="6"/>
        <v>4.791666666666667</v>
      </c>
      <c r="U67" s="16">
        <f t="shared" si="7"/>
        <v>7.4883333333333324</v>
      </c>
      <c r="V67" s="5">
        <v>5</v>
      </c>
      <c r="W67" s="1">
        <v>4.4400000000000004</v>
      </c>
      <c r="X67" s="1">
        <v>1.83</v>
      </c>
      <c r="Y67" s="5">
        <v>2</v>
      </c>
      <c r="Z67" s="1">
        <v>0</v>
      </c>
      <c r="AA67" s="12">
        <v>29823.040000000001</v>
      </c>
      <c r="AB67" s="2">
        <v>10891.52</v>
      </c>
      <c r="AC67" s="1">
        <v>18</v>
      </c>
      <c r="AD67" s="1">
        <v>0</v>
      </c>
      <c r="AE67" s="1">
        <v>64</v>
      </c>
      <c r="AF67" s="1">
        <v>32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139</v>
      </c>
      <c r="AX67" s="1">
        <v>71</v>
      </c>
      <c r="AY67" s="1">
        <v>280</v>
      </c>
      <c r="AZ67" s="1">
        <v>81</v>
      </c>
      <c r="BA67" s="1">
        <v>204</v>
      </c>
      <c r="BB67" s="1">
        <v>19</v>
      </c>
      <c r="BC67" s="1">
        <v>0</v>
      </c>
      <c r="BD67" s="1">
        <v>0</v>
      </c>
      <c r="BE67" s="1">
        <v>7</v>
      </c>
      <c r="BF67" s="1">
        <v>17</v>
      </c>
      <c r="BG67" s="1">
        <v>39</v>
      </c>
      <c r="BH67" s="1">
        <v>0</v>
      </c>
      <c r="BI67" s="1">
        <v>35</v>
      </c>
      <c r="BJ67" s="1">
        <v>12</v>
      </c>
      <c r="BK67" s="1">
        <v>33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</row>
    <row r="68" spans="1:68">
      <c r="A68" s="1">
        <v>70406</v>
      </c>
      <c r="B68" s="1" t="s">
        <v>180</v>
      </c>
      <c r="C68" s="1">
        <v>20</v>
      </c>
      <c r="D68" s="1">
        <v>285</v>
      </c>
      <c r="E68" s="1" t="s">
        <v>64</v>
      </c>
      <c r="F68" s="1">
        <v>562</v>
      </c>
      <c r="G68" s="1" t="s">
        <v>65</v>
      </c>
      <c r="H68" s="1">
        <v>68.760000000000005</v>
      </c>
      <c r="I68" s="3">
        <v>1375.2</v>
      </c>
      <c r="J68" s="10">
        <f t="shared" si="3"/>
        <v>0</v>
      </c>
      <c r="K68" s="10">
        <f t="shared" si="4"/>
        <v>2750.4</v>
      </c>
      <c r="L68" s="11">
        <f t="shared" si="5"/>
        <v>2</v>
      </c>
      <c r="M68" s="1">
        <v>1.35</v>
      </c>
      <c r="N68" s="1">
        <v>1.05</v>
      </c>
      <c r="O68" s="5"/>
      <c r="P68" s="20">
        <v>2</v>
      </c>
      <c r="Q68" s="5">
        <v>0</v>
      </c>
      <c r="R68" s="1">
        <v>15.2</v>
      </c>
      <c r="S68" s="1">
        <v>14.45</v>
      </c>
      <c r="T68" s="16">
        <f t="shared" si="6"/>
        <v>2.5333333333333332</v>
      </c>
      <c r="U68" s="16">
        <f t="shared" si="7"/>
        <v>11.916666666666666</v>
      </c>
      <c r="V68" s="5">
        <v>0</v>
      </c>
      <c r="W68" s="1">
        <v>4.97</v>
      </c>
      <c r="X68" s="1">
        <v>3.05</v>
      </c>
      <c r="Y68" s="16">
        <f t="shared" ref="Y68:Y79" si="28">MAX(0,(TRUNC((W68*0.75)-X68)))</f>
        <v>0</v>
      </c>
      <c r="Z68" s="1">
        <v>0</v>
      </c>
      <c r="AA68" s="12">
        <v>29601.18</v>
      </c>
      <c r="AB68" s="2">
        <v>25509.96</v>
      </c>
      <c r="AC68" s="1">
        <v>8</v>
      </c>
      <c r="AD68" s="1">
        <v>7</v>
      </c>
      <c r="AE68" s="1">
        <v>15</v>
      </c>
      <c r="AF68" s="1">
        <v>1</v>
      </c>
      <c r="AG68" s="1">
        <v>21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93</v>
      </c>
      <c r="AX68" s="1">
        <v>61</v>
      </c>
      <c r="AY68" s="1">
        <v>122</v>
      </c>
      <c r="AZ68" s="1">
        <v>79</v>
      </c>
      <c r="BA68" s="1">
        <v>253</v>
      </c>
      <c r="BB68" s="1">
        <v>3</v>
      </c>
      <c r="BC68" s="1">
        <v>6</v>
      </c>
      <c r="BD68" s="1">
        <v>6</v>
      </c>
      <c r="BE68" s="1">
        <v>14</v>
      </c>
      <c r="BF68" s="1">
        <v>36</v>
      </c>
      <c r="BG68" s="1">
        <v>52</v>
      </c>
      <c r="BH68" s="1">
        <v>8</v>
      </c>
      <c r="BI68" s="1">
        <v>30</v>
      </c>
      <c r="BJ68" s="1">
        <v>27</v>
      </c>
      <c r="BK68" s="1">
        <v>61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</row>
    <row r="69" spans="1:68">
      <c r="A69" s="1">
        <v>70128</v>
      </c>
      <c r="B69" s="1" t="s">
        <v>134</v>
      </c>
      <c r="C69" s="1">
        <v>20</v>
      </c>
      <c r="D69" s="1">
        <v>285</v>
      </c>
      <c r="E69" s="1" t="s">
        <v>64</v>
      </c>
      <c r="F69" s="1">
        <v>573</v>
      </c>
      <c r="G69" s="1" t="s">
        <v>87</v>
      </c>
      <c r="H69" s="1">
        <v>50.367400000000004</v>
      </c>
      <c r="I69" s="3">
        <v>1007.348</v>
      </c>
      <c r="J69" s="10">
        <f t="shared" si="3"/>
        <v>0</v>
      </c>
      <c r="K69" s="10">
        <f t="shared" si="4"/>
        <v>0</v>
      </c>
      <c r="L69" s="11">
        <f t="shared" si="5"/>
        <v>0</v>
      </c>
      <c r="M69" s="1">
        <v>9.25</v>
      </c>
      <c r="N69" s="1">
        <v>6.2</v>
      </c>
      <c r="O69" s="16"/>
      <c r="P69" s="16">
        <f t="shared" ref="P69:P70" si="29">MAX(0,(TRUNC((M69*0.75)-N69)))</f>
        <v>0</v>
      </c>
      <c r="Q69" s="5">
        <v>3</v>
      </c>
      <c r="R69" s="1">
        <v>15.25</v>
      </c>
      <c r="S69" s="1">
        <v>9.5500000000000007</v>
      </c>
      <c r="T69" s="16">
        <f t="shared" si="6"/>
        <v>2.5416666666666665</v>
      </c>
      <c r="U69" s="16">
        <f t="shared" si="7"/>
        <v>7.0083333333333346</v>
      </c>
      <c r="V69" s="5">
        <v>0</v>
      </c>
      <c r="W69" s="1">
        <v>4.68</v>
      </c>
      <c r="X69" s="1">
        <v>5.25</v>
      </c>
      <c r="Y69" s="16">
        <f t="shared" si="28"/>
        <v>0</v>
      </c>
      <c r="Z69" s="1">
        <v>0</v>
      </c>
      <c r="AA69" s="12">
        <v>29389.38</v>
      </c>
      <c r="AB69" s="2">
        <v>21154.31</v>
      </c>
      <c r="AC69" s="1">
        <v>25</v>
      </c>
      <c r="AD69" s="1">
        <v>90</v>
      </c>
      <c r="AE69" s="1">
        <v>76</v>
      </c>
      <c r="AF69" s="1">
        <v>78</v>
      </c>
      <c r="AG69" s="1">
        <v>124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55</v>
      </c>
      <c r="AX69" s="1">
        <v>102</v>
      </c>
      <c r="AY69" s="1">
        <v>111</v>
      </c>
      <c r="AZ69" s="1">
        <v>57</v>
      </c>
      <c r="BA69" s="1">
        <v>173</v>
      </c>
      <c r="BB69" s="1">
        <v>26</v>
      </c>
      <c r="BC69" s="1">
        <v>30</v>
      </c>
      <c r="BD69" s="1">
        <v>14</v>
      </c>
      <c r="BE69" s="1">
        <v>9</v>
      </c>
      <c r="BF69" s="1">
        <v>18</v>
      </c>
      <c r="BG69" s="1">
        <v>18</v>
      </c>
      <c r="BH69" s="1">
        <v>82</v>
      </c>
      <c r="BI69" s="1">
        <v>13</v>
      </c>
      <c r="BJ69" s="1">
        <v>43</v>
      </c>
      <c r="BK69" s="1">
        <v>105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</row>
    <row r="70" spans="1:68">
      <c r="A70" s="1">
        <v>70091</v>
      </c>
      <c r="B70" s="1" t="s">
        <v>106</v>
      </c>
      <c r="C70" s="1">
        <v>30</v>
      </c>
      <c r="D70" s="1">
        <v>285</v>
      </c>
      <c r="E70" s="1" t="s">
        <v>64</v>
      </c>
      <c r="F70" s="1">
        <v>573</v>
      </c>
      <c r="G70" s="1" t="s">
        <v>87</v>
      </c>
      <c r="H70" s="1">
        <v>29.93</v>
      </c>
      <c r="I70" s="3">
        <v>897.9</v>
      </c>
      <c r="J70" s="10">
        <f t="shared" si="3"/>
        <v>0</v>
      </c>
      <c r="K70" s="10">
        <f t="shared" si="4"/>
        <v>0</v>
      </c>
      <c r="L70" s="11">
        <f t="shared" si="5"/>
        <v>0</v>
      </c>
      <c r="M70" s="1">
        <v>6.88</v>
      </c>
      <c r="N70" s="1">
        <v>49.33</v>
      </c>
      <c r="O70" s="16"/>
      <c r="P70" s="16">
        <f t="shared" si="29"/>
        <v>0</v>
      </c>
      <c r="Q70" s="5">
        <v>0</v>
      </c>
      <c r="R70" s="1">
        <v>17.78</v>
      </c>
      <c r="S70" s="1">
        <v>24.07</v>
      </c>
      <c r="T70" s="16">
        <f t="shared" si="6"/>
        <v>2.9633333333333334</v>
      </c>
      <c r="U70" s="16">
        <f t="shared" si="7"/>
        <v>21.106666666666666</v>
      </c>
      <c r="V70" s="5">
        <v>0</v>
      </c>
      <c r="W70" s="1">
        <v>7.5</v>
      </c>
      <c r="X70" s="1">
        <v>17.7</v>
      </c>
      <c r="Y70" s="16">
        <f t="shared" si="28"/>
        <v>0</v>
      </c>
      <c r="Z70" s="1">
        <v>0</v>
      </c>
      <c r="AA70" s="12">
        <v>28882.45</v>
      </c>
      <c r="AB70" s="2">
        <v>81798.69</v>
      </c>
      <c r="AC70" s="1">
        <v>101</v>
      </c>
      <c r="AD70" s="1">
        <v>94</v>
      </c>
      <c r="AE70" s="1">
        <v>3</v>
      </c>
      <c r="AF70" s="1">
        <v>111</v>
      </c>
      <c r="AG70" s="1">
        <v>1480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117</v>
      </c>
      <c r="AX70" s="1">
        <v>185</v>
      </c>
      <c r="AY70" s="1">
        <v>155</v>
      </c>
      <c r="AZ70" s="1">
        <v>164</v>
      </c>
      <c r="BA70" s="1">
        <v>691</v>
      </c>
      <c r="BB70" s="1">
        <v>33</v>
      </c>
      <c r="BC70" s="1">
        <v>46</v>
      </c>
      <c r="BD70" s="1">
        <v>19</v>
      </c>
      <c r="BE70" s="1">
        <v>24</v>
      </c>
      <c r="BF70" s="1">
        <v>31</v>
      </c>
      <c r="BG70" s="1">
        <v>109</v>
      </c>
      <c r="BH70" s="1">
        <v>33</v>
      </c>
      <c r="BI70" s="1">
        <v>82</v>
      </c>
      <c r="BJ70" s="1">
        <v>35</v>
      </c>
      <c r="BK70" s="1">
        <v>531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</row>
    <row r="71" spans="1:68">
      <c r="A71" s="1">
        <v>70008</v>
      </c>
      <c r="B71" s="1" t="s">
        <v>213</v>
      </c>
      <c r="C71" s="1">
        <v>24</v>
      </c>
      <c r="D71" s="1">
        <v>285</v>
      </c>
      <c r="E71" s="1" t="s">
        <v>64</v>
      </c>
      <c r="F71" s="1">
        <v>558</v>
      </c>
      <c r="G71" s="1" t="s">
        <v>67</v>
      </c>
      <c r="H71" s="1">
        <v>39.53</v>
      </c>
      <c r="I71" s="3">
        <v>948.72</v>
      </c>
      <c r="J71" s="10">
        <f t="shared" si="3"/>
        <v>4743.6000000000004</v>
      </c>
      <c r="K71" s="10">
        <f t="shared" si="4"/>
        <v>9487.2000000000007</v>
      </c>
      <c r="L71" s="11">
        <f t="shared" si="5"/>
        <v>10</v>
      </c>
      <c r="M71" s="1">
        <v>8.19</v>
      </c>
      <c r="N71" s="1">
        <v>2.58</v>
      </c>
      <c r="O71" s="5"/>
      <c r="P71" s="26">
        <v>5</v>
      </c>
      <c r="Q71" s="5">
        <v>2</v>
      </c>
      <c r="R71" s="1">
        <v>16.04</v>
      </c>
      <c r="S71" s="1">
        <v>3.12</v>
      </c>
      <c r="T71" s="16">
        <f t="shared" si="6"/>
        <v>2.6733333333333329</v>
      </c>
      <c r="U71" s="16">
        <f t="shared" si="7"/>
        <v>0.44666666666666721</v>
      </c>
      <c r="V71" s="5">
        <v>5</v>
      </c>
      <c r="W71" s="1">
        <v>3.9</v>
      </c>
      <c r="X71" s="1">
        <v>3.21</v>
      </c>
      <c r="Y71" s="16">
        <f t="shared" si="28"/>
        <v>0</v>
      </c>
      <c r="Z71" s="1">
        <v>0</v>
      </c>
      <c r="AA71" s="12">
        <v>26682.75</v>
      </c>
      <c r="AB71" s="2">
        <v>8459.42</v>
      </c>
      <c r="AC71" s="1">
        <v>54</v>
      </c>
      <c r="AD71" s="1">
        <v>52</v>
      </c>
      <c r="AE71" s="1">
        <v>102</v>
      </c>
      <c r="AF71" s="1">
        <v>29</v>
      </c>
      <c r="AG71" s="1">
        <v>62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136</v>
      </c>
      <c r="AX71" s="1">
        <v>118</v>
      </c>
      <c r="AY71" s="1">
        <v>125</v>
      </c>
      <c r="AZ71" s="1">
        <v>90</v>
      </c>
      <c r="BA71" s="1">
        <v>75</v>
      </c>
      <c r="BB71" s="1">
        <v>0</v>
      </c>
      <c r="BC71" s="1">
        <v>0</v>
      </c>
      <c r="BD71" s="1">
        <v>18</v>
      </c>
      <c r="BE71" s="1">
        <v>4</v>
      </c>
      <c r="BF71" s="1">
        <v>0</v>
      </c>
      <c r="BG71" s="1">
        <v>11</v>
      </c>
      <c r="BH71" s="1">
        <v>42</v>
      </c>
      <c r="BI71" s="1">
        <v>45</v>
      </c>
      <c r="BJ71" s="1">
        <v>33</v>
      </c>
      <c r="BK71" s="1">
        <v>77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</row>
    <row r="72" spans="1:68">
      <c r="A72" s="1">
        <v>70171</v>
      </c>
      <c r="B72" s="1" t="s">
        <v>283</v>
      </c>
      <c r="C72" s="1">
        <v>15</v>
      </c>
      <c r="D72" s="1">
        <v>285</v>
      </c>
      <c r="E72" s="1" t="s">
        <v>64</v>
      </c>
      <c r="F72" s="1">
        <v>322</v>
      </c>
      <c r="G72" s="1" t="s">
        <v>167</v>
      </c>
      <c r="H72" s="1">
        <v>30.07</v>
      </c>
      <c r="I72" s="3">
        <v>451.05</v>
      </c>
      <c r="J72" s="10">
        <f t="shared" si="3"/>
        <v>4510.5</v>
      </c>
      <c r="K72" s="10">
        <f t="shared" si="4"/>
        <v>4510.5</v>
      </c>
      <c r="L72" s="11">
        <f t="shared" si="5"/>
        <v>10</v>
      </c>
      <c r="M72" s="1">
        <v>19.87</v>
      </c>
      <c r="N72" s="1">
        <v>14.13</v>
      </c>
      <c r="O72" s="16"/>
      <c r="P72" s="16">
        <f t="shared" ref="P72:P77" si="30">MAX(0,(TRUNC((M72*0.75)-N72)))</f>
        <v>0</v>
      </c>
      <c r="Q72" s="5">
        <v>2</v>
      </c>
      <c r="R72" s="1">
        <v>35.700000000000003</v>
      </c>
      <c r="S72" s="1">
        <v>3.87</v>
      </c>
      <c r="T72" s="16">
        <f t="shared" si="6"/>
        <v>5.9500000000000011</v>
      </c>
      <c r="U72" s="16">
        <f t="shared" si="7"/>
        <v>-2.080000000000001</v>
      </c>
      <c r="V72" s="5">
        <v>10</v>
      </c>
      <c r="W72" s="1">
        <v>2.4</v>
      </c>
      <c r="X72" s="1">
        <v>4.67</v>
      </c>
      <c r="Y72" s="16">
        <f t="shared" si="28"/>
        <v>0</v>
      </c>
      <c r="Z72" s="1">
        <v>0</v>
      </c>
      <c r="AA72" s="12">
        <v>26145.86</v>
      </c>
      <c r="AB72" s="2">
        <v>10223.799999999999</v>
      </c>
      <c r="AC72" s="1">
        <v>149</v>
      </c>
      <c r="AD72" s="1">
        <v>15</v>
      </c>
      <c r="AE72" s="1">
        <v>131</v>
      </c>
      <c r="AF72" s="1">
        <v>21</v>
      </c>
      <c r="AG72" s="1">
        <v>212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375</v>
      </c>
      <c r="AX72" s="1">
        <v>15</v>
      </c>
      <c r="AY72" s="1">
        <v>120</v>
      </c>
      <c r="AZ72" s="1">
        <v>32</v>
      </c>
      <c r="BA72" s="1">
        <v>45</v>
      </c>
      <c r="BB72" s="1">
        <v>17</v>
      </c>
      <c r="BC72" s="1">
        <v>0</v>
      </c>
      <c r="BD72" s="1">
        <v>0</v>
      </c>
      <c r="BE72" s="1">
        <v>0</v>
      </c>
      <c r="BF72" s="1">
        <v>13</v>
      </c>
      <c r="BG72" s="1">
        <v>18</v>
      </c>
      <c r="BH72" s="1">
        <v>16</v>
      </c>
      <c r="BI72" s="1">
        <v>10</v>
      </c>
      <c r="BJ72" s="1">
        <v>0</v>
      </c>
      <c r="BK72" s="1">
        <v>70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</row>
    <row r="73" spans="1:68">
      <c r="A73" s="1">
        <v>70110</v>
      </c>
      <c r="B73" s="1" t="s">
        <v>235</v>
      </c>
      <c r="C73" s="1">
        <v>18</v>
      </c>
      <c r="D73" s="1">
        <v>285</v>
      </c>
      <c r="E73" s="1" t="s">
        <v>64</v>
      </c>
      <c r="F73" s="1">
        <v>567</v>
      </c>
      <c r="G73" s="1" t="s">
        <v>74</v>
      </c>
      <c r="H73" s="1">
        <v>51.52</v>
      </c>
      <c r="I73" s="3">
        <v>927.36</v>
      </c>
      <c r="J73" s="10">
        <f t="shared" si="3"/>
        <v>0</v>
      </c>
      <c r="K73" s="10">
        <f t="shared" si="4"/>
        <v>2782.08</v>
      </c>
      <c r="L73" s="11">
        <f t="shared" si="5"/>
        <v>3</v>
      </c>
      <c r="M73" s="1">
        <v>11.47</v>
      </c>
      <c r="N73" s="1">
        <v>7.94</v>
      </c>
      <c r="O73" s="16"/>
      <c r="P73" s="16">
        <f t="shared" si="30"/>
        <v>0</v>
      </c>
      <c r="Q73" s="5">
        <v>5</v>
      </c>
      <c r="R73" s="1">
        <v>8.33</v>
      </c>
      <c r="S73" s="1">
        <v>6.39</v>
      </c>
      <c r="T73" s="16">
        <f t="shared" si="6"/>
        <v>1.3883333333333334</v>
      </c>
      <c r="U73" s="16">
        <f t="shared" si="7"/>
        <v>5.001666666666666</v>
      </c>
      <c r="V73" s="5">
        <v>0</v>
      </c>
      <c r="W73" s="1">
        <v>8.14</v>
      </c>
      <c r="X73" s="1">
        <v>2.89</v>
      </c>
      <c r="Y73" s="16">
        <f t="shared" si="28"/>
        <v>3</v>
      </c>
      <c r="Z73" s="1">
        <v>0</v>
      </c>
      <c r="AA73" s="12">
        <v>25914.560000000001</v>
      </c>
      <c r="AB73" s="2">
        <v>15971.2</v>
      </c>
      <c r="AC73" s="1">
        <v>80</v>
      </c>
      <c r="AD73" s="1">
        <v>68</v>
      </c>
      <c r="AE73" s="1">
        <v>59</v>
      </c>
      <c r="AF73" s="1">
        <v>67</v>
      </c>
      <c r="AG73" s="1">
        <v>143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79</v>
      </c>
      <c r="AX73" s="1">
        <v>32</v>
      </c>
      <c r="AY73" s="1">
        <v>18</v>
      </c>
      <c r="AZ73" s="1">
        <v>25</v>
      </c>
      <c r="BA73" s="1">
        <v>109</v>
      </c>
      <c r="BB73" s="1">
        <v>8</v>
      </c>
      <c r="BC73" s="1">
        <v>15</v>
      </c>
      <c r="BD73" s="1">
        <v>7</v>
      </c>
      <c r="BE73" s="1">
        <v>4</v>
      </c>
      <c r="BF73" s="1">
        <v>6</v>
      </c>
      <c r="BG73" s="1">
        <v>67</v>
      </c>
      <c r="BH73" s="1">
        <v>25</v>
      </c>
      <c r="BI73" s="1">
        <v>43</v>
      </c>
      <c r="BJ73" s="1">
        <v>48</v>
      </c>
      <c r="BK73" s="1">
        <v>52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</row>
    <row r="74" spans="1:68">
      <c r="A74" s="1">
        <v>70306</v>
      </c>
      <c r="B74" s="1" t="s">
        <v>204</v>
      </c>
      <c r="C74" s="1">
        <v>16</v>
      </c>
      <c r="D74" s="1">
        <v>285</v>
      </c>
      <c r="E74" s="1" t="s">
        <v>64</v>
      </c>
      <c r="F74" s="1">
        <v>558</v>
      </c>
      <c r="G74" s="1" t="s">
        <v>67</v>
      </c>
      <c r="H74" s="1">
        <v>81.209999999999994</v>
      </c>
      <c r="I74" s="3">
        <v>1299.3599999999999</v>
      </c>
      <c r="J74" s="10">
        <f t="shared" si="3"/>
        <v>3898.08</v>
      </c>
      <c r="K74" s="10">
        <f t="shared" si="4"/>
        <v>6496.7999999999993</v>
      </c>
      <c r="L74" s="11">
        <f t="shared" si="5"/>
        <v>5</v>
      </c>
      <c r="M74" s="1">
        <v>7.91</v>
      </c>
      <c r="N74" s="1">
        <v>3</v>
      </c>
      <c r="O74" s="16"/>
      <c r="P74" s="28">
        <f t="shared" si="30"/>
        <v>2</v>
      </c>
      <c r="Q74" s="5">
        <v>5</v>
      </c>
      <c r="R74" s="1">
        <v>7.75</v>
      </c>
      <c r="S74" s="1">
        <v>3.69</v>
      </c>
      <c r="T74" s="16">
        <f t="shared" si="6"/>
        <v>1.2916666666666667</v>
      </c>
      <c r="U74" s="16">
        <f t="shared" si="7"/>
        <v>2.3983333333333334</v>
      </c>
      <c r="V74" s="5">
        <v>3</v>
      </c>
      <c r="W74" s="1">
        <v>3.75</v>
      </c>
      <c r="X74" s="1">
        <v>6.25</v>
      </c>
      <c r="Y74" s="16">
        <f t="shared" si="28"/>
        <v>0</v>
      </c>
      <c r="Z74" s="1">
        <v>0</v>
      </c>
      <c r="AA74" s="12">
        <v>25215.7</v>
      </c>
      <c r="AB74" s="2">
        <v>16810.47</v>
      </c>
      <c r="AC74" s="1">
        <v>46</v>
      </c>
      <c r="AD74" s="1">
        <v>0</v>
      </c>
      <c r="AE74" s="1">
        <v>63</v>
      </c>
      <c r="AF74" s="1">
        <v>35</v>
      </c>
      <c r="AG74" s="1">
        <v>48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53</v>
      </c>
      <c r="AX74" s="1">
        <v>17</v>
      </c>
      <c r="AY74" s="1">
        <v>35</v>
      </c>
      <c r="AZ74" s="1">
        <v>35</v>
      </c>
      <c r="BA74" s="1">
        <v>28</v>
      </c>
      <c r="BB74" s="1">
        <v>3</v>
      </c>
      <c r="BC74" s="1">
        <v>1</v>
      </c>
      <c r="BD74" s="1">
        <v>6</v>
      </c>
      <c r="BE74" s="1">
        <v>1</v>
      </c>
      <c r="BF74" s="1">
        <v>31</v>
      </c>
      <c r="BG74" s="1">
        <v>5</v>
      </c>
      <c r="BH74" s="1">
        <v>15</v>
      </c>
      <c r="BI74" s="1">
        <v>39</v>
      </c>
      <c r="BJ74" s="1">
        <v>17</v>
      </c>
      <c r="BK74" s="1">
        <v>100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</row>
    <row r="75" spans="1:68">
      <c r="A75" s="1">
        <v>75000</v>
      </c>
      <c r="B75" s="1" t="s">
        <v>156</v>
      </c>
      <c r="C75" s="1">
        <v>25</v>
      </c>
      <c r="D75" s="1">
        <v>285</v>
      </c>
      <c r="E75" s="1" t="s">
        <v>64</v>
      </c>
      <c r="F75" s="1">
        <v>285</v>
      </c>
      <c r="G75" s="1" t="s">
        <v>64</v>
      </c>
      <c r="H75" s="1">
        <v>32.270000000000003</v>
      </c>
      <c r="I75" s="3">
        <v>806.75</v>
      </c>
      <c r="J75" s="10">
        <f t="shared" si="3"/>
        <v>4033.75</v>
      </c>
      <c r="K75" s="10">
        <f t="shared" si="4"/>
        <v>5647.25</v>
      </c>
      <c r="L75" s="11">
        <f t="shared" si="5"/>
        <v>7</v>
      </c>
      <c r="M75" s="1">
        <v>3.44</v>
      </c>
      <c r="N75" s="1">
        <v>3.32</v>
      </c>
      <c r="O75" s="16"/>
      <c r="P75" s="16">
        <f t="shared" si="30"/>
        <v>0</v>
      </c>
      <c r="Q75" s="5">
        <v>3</v>
      </c>
      <c r="R75" s="1">
        <v>19.98</v>
      </c>
      <c r="S75" s="1">
        <v>6.12</v>
      </c>
      <c r="T75" s="16">
        <f t="shared" si="6"/>
        <v>3.33</v>
      </c>
      <c r="U75" s="16">
        <f t="shared" si="7"/>
        <v>2.79</v>
      </c>
      <c r="V75" s="5">
        <v>5</v>
      </c>
      <c r="W75" s="1">
        <v>6.94</v>
      </c>
      <c r="X75" s="1">
        <v>2.8</v>
      </c>
      <c r="Y75" s="16">
        <f t="shared" si="28"/>
        <v>2</v>
      </c>
      <c r="Z75" s="1">
        <v>0</v>
      </c>
      <c r="AA75" s="12">
        <v>24492.93</v>
      </c>
      <c r="AB75" s="2">
        <v>9874.6200000000008</v>
      </c>
      <c r="AC75" s="1">
        <v>16</v>
      </c>
      <c r="AD75" s="1">
        <v>14</v>
      </c>
      <c r="AE75" s="1">
        <v>50</v>
      </c>
      <c r="AF75" s="1">
        <v>26</v>
      </c>
      <c r="AG75" s="1">
        <v>83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144</v>
      </c>
      <c r="AX75" s="1">
        <v>78</v>
      </c>
      <c r="AY75" s="1">
        <v>211</v>
      </c>
      <c r="AZ75" s="1">
        <v>186</v>
      </c>
      <c r="BA75" s="1">
        <v>120</v>
      </c>
      <c r="BB75" s="1">
        <v>1</v>
      </c>
      <c r="BC75" s="1">
        <v>3</v>
      </c>
      <c r="BD75" s="1">
        <v>5</v>
      </c>
      <c r="BE75" s="1">
        <v>10</v>
      </c>
      <c r="BF75" s="1">
        <v>33</v>
      </c>
      <c r="BG75" s="1">
        <v>84</v>
      </c>
      <c r="BH75" s="1">
        <v>69</v>
      </c>
      <c r="BI75" s="1">
        <v>25</v>
      </c>
      <c r="BJ75" s="1">
        <v>60</v>
      </c>
      <c r="BK75" s="1">
        <v>70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</row>
    <row r="76" spans="1:68">
      <c r="A76" s="1">
        <v>70116</v>
      </c>
      <c r="B76" s="1" t="s">
        <v>120</v>
      </c>
      <c r="C76" s="1">
        <v>24</v>
      </c>
      <c r="D76" s="1">
        <v>285</v>
      </c>
      <c r="E76" s="1" t="s">
        <v>64</v>
      </c>
      <c r="F76" s="1">
        <v>558</v>
      </c>
      <c r="G76" s="1" t="s">
        <v>67</v>
      </c>
      <c r="H76" s="1">
        <v>29.31</v>
      </c>
      <c r="I76" s="3">
        <v>703.44</v>
      </c>
      <c r="J76" s="10">
        <f t="shared" si="3"/>
        <v>3517.2000000000003</v>
      </c>
      <c r="K76" s="10">
        <f t="shared" si="4"/>
        <v>4924.08</v>
      </c>
      <c r="L76" s="11">
        <f t="shared" si="5"/>
        <v>7</v>
      </c>
      <c r="M76" s="1">
        <v>11.46</v>
      </c>
      <c r="N76" s="1">
        <v>21.79</v>
      </c>
      <c r="O76" s="16"/>
      <c r="P76" s="16">
        <f t="shared" si="30"/>
        <v>0</v>
      </c>
      <c r="Q76" s="5">
        <v>2</v>
      </c>
      <c r="R76" s="1">
        <v>14.27</v>
      </c>
      <c r="S76" s="1">
        <v>3.42</v>
      </c>
      <c r="T76" s="16">
        <f t="shared" si="6"/>
        <v>2.378333333333333</v>
      </c>
      <c r="U76" s="16">
        <f t="shared" si="7"/>
        <v>1.041666666666667</v>
      </c>
      <c r="V76" s="5">
        <v>5</v>
      </c>
      <c r="W76" s="1">
        <v>8.8800000000000008</v>
      </c>
      <c r="X76" s="1">
        <v>3.75</v>
      </c>
      <c r="Y76" s="16">
        <f t="shared" si="28"/>
        <v>2</v>
      </c>
      <c r="Z76" s="1">
        <v>0</v>
      </c>
      <c r="AA76" s="12">
        <v>24341.95</v>
      </c>
      <c r="AB76" s="2">
        <v>20370.45</v>
      </c>
      <c r="AC76" s="1">
        <v>125</v>
      </c>
      <c r="AD76" s="1">
        <v>64</v>
      </c>
      <c r="AE76" s="1">
        <v>79</v>
      </c>
      <c r="AF76" s="1">
        <v>78</v>
      </c>
      <c r="AG76" s="1">
        <v>523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160</v>
      </c>
      <c r="AX76" s="1">
        <v>36</v>
      </c>
      <c r="AY76" s="1">
        <v>81</v>
      </c>
      <c r="AZ76" s="1">
        <v>132</v>
      </c>
      <c r="BA76" s="1">
        <v>54</v>
      </c>
      <c r="BB76" s="1">
        <v>15</v>
      </c>
      <c r="BC76" s="1">
        <v>5</v>
      </c>
      <c r="BD76" s="1">
        <v>0</v>
      </c>
      <c r="BE76" s="1">
        <v>0</v>
      </c>
      <c r="BF76" s="1">
        <v>28</v>
      </c>
      <c r="BG76" s="1">
        <v>59</v>
      </c>
      <c r="BH76" s="1">
        <v>110</v>
      </c>
      <c r="BI76" s="1">
        <v>77</v>
      </c>
      <c r="BJ76" s="1">
        <v>44</v>
      </c>
      <c r="BK76" s="1">
        <v>90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</row>
    <row r="77" spans="1:68">
      <c r="A77" s="1">
        <v>70138</v>
      </c>
      <c r="B77" s="1" t="s">
        <v>148</v>
      </c>
      <c r="C77" s="1">
        <v>12</v>
      </c>
      <c r="D77" s="1">
        <v>285</v>
      </c>
      <c r="E77" s="1" t="s">
        <v>64</v>
      </c>
      <c r="F77" s="1">
        <v>35</v>
      </c>
      <c r="G77" s="1" t="s">
        <v>76</v>
      </c>
      <c r="H77" s="1">
        <v>73.620900000000006</v>
      </c>
      <c r="I77" s="3">
        <v>883.45079999999996</v>
      </c>
      <c r="J77" s="10">
        <f t="shared" si="3"/>
        <v>4417.2539999999999</v>
      </c>
      <c r="K77" s="10">
        <f t="shared" si="4"/>
        <v>6184.1556</v>
      </c>
      <c r="L77" s="11">
        <f t="shared" si="5"/>
        <v>7</v>
      </c>
      <c r="M77" s="1">
        <v>4.71</v>
      </c>
      <c r="N77" s="1">
        <v>9.42</v>
      </c>
      <c r="O77" s="16"/>
      <c r="P77" s="16">
        <f t="shared" si="30"/>
        <v>0</v>
      </c>
      <c r="Q77" s="5">
        <v>0</v>
      </c>
      <c r="R77" s="1">
        <v>17.25</v>
      </c>
      <c r="S77" s="1">
        <v>6.67</v>
      </c>
      <c r="T77" s="16">
        <f t="shared" si="6"/>
        <v>2.875</v>
      </c>
      <c r="U77" s="16">
        <f t="shared" si="7"/>
        <v>3.7949999999999999</v>
      </c>
      <c r="V77" s="5">
        <v>5</v>
      </c>
      <c r="W77" s="1">
        <v>4.71</v>
      </c>
      <c r="X77" s="1">
        <v>1</v>
      </c>
      <c r="Y77" s="16">
        <f t="shared" si="28"/>
        <v>2</v>
      </c>
      <c r="Z77" s="1">
        <v>0</v>
      </c>
      <c r="AA77" s="12">
        <v>23558.69</v>
      </c>
      <c r="AB77" s="2">
        <v>15092.28</v>
      </c>
      <c r="AC77" s="1">
        <v>20</v>
      </c>
      <c r="AD77" s="1">
        <v>10</v>
      </c>
      <c r="AE77" s="1">
        <v>20</v>
      </c>
      <c r="AF77" s="1">
        <v>23</v>
      </c>
      <c r="AG77" s="1">
        <v>113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71</v>
      </c>
      <c r="AX77" s="1">
        <v>42</v>
      </c>
      <c r="AY77" s="1">
        <v>79</v>
      </c>
      <c r="AZ77" s="1">
        <v>48</v>
      </c>
      <c r="BA77" s="1">
        <v>78</v>
      </c>
      <c r="BB77" s="1">
        <v>6</v>
      </c>
      <c r="BC77" s="1">
        <v>8</v>
      </c>
      <c r="BD77" s="1">
        <v>1</v>
      </c>
      <c r="BE77" s="1">
        <v>2</v>
      </c>
      <c r="BF77" s="1">
        <v>2</v>
      </c>
      <c r="BG77" s="1">
        <v>21</v>
      </c>
      <c r="BH77" s="1">
        <v>8</v>
      </c>
      <c r="BI77" s="1">
        <v>24</v>
      </c>
      <c r="BJ77" s="1">
        <v>15</v>
      </c>
      <c r="BK77" s="1">
        <v>12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</row>
    <row r="78" spans="1:68">
      <c r="A78" s="1">
        <v>70130</v>
      </c>
      <c r="B78" s="1" t="s">
        <v>163</v>
      </c>
      <c r="C78" s="1">
        <v>24</v>
      </c>
      <c r="D78" s="1">
        <v>285</v>
      </c>
      <c r="E78" s="1" t="s">
        <v>64</v>
      </c>
      <c r="F78" s="1">
        <v>974</v>
      </c>
      <c r="G78" s="1" t="s">
        <v>110</v>
      </c>
      <c r="H78" s="1">
        <v>31.439900000000002</v>
      </c>
      <c r="I78" s="3">
        <v>754.55759999999998</v>
      </c>
      <c r="J78" s="10">
        <f t="shared" si="3"/>
        <v>3772.788</v>
      </c>
      <c r="K78" s="10">
        <f t="shared" si="4"/>
        <v>5281.9031999999997</v>
      </c>
      <c r="L78" s="11">
        <f t="shared" si="5"/>
        <v>7</v>
      </c>
      <c r="M78" s="1">
        <v>6.04</v>
      </c>
      <c r="N78" s="1">
        <v>2.54</v>
      </c>
      <c r="O78" s="5"/>
      <c r="P78" s="40">
        <v>2</v>
      </c>
      <c r="Q78" s="5">
        <v>5</v>
      </c>
      <c r="R78" s="1">
        <v>19.600000000000001</v>
      </c>
      <c r="S78" s="1">
        <v>7.17</v>
      </c>
      <c r="T78" s="16">
        <f t="shared" si="6"/>
        <v>3.2666666666666671</v>
      </c>
      <c r="U78" s="16">
        <f t="shared" si="7"/>
        <v>3.9033333333333329</v>
      </c>
      <c r="V78" s="5">
        <v>5</v>
      </c>
      <c r="W78" s="1">
        <v>5.42</v>
      </c>
      <c r="X78" s="1">
        <v>3.67</v>
      </c>
      <c r="Y78" s="16">
        <f t="shared" si="28"/>
        <v>0</v>
      </c>
      <c r="Z78" s="1">
        <v>0</v>
      </c>
      <c r="AA78" s="12">
        <v>23438.45</v>
      </c>
      <c r="AB78" s="2">
        <v>10092.209999999999</v>
      </c>
      <c r="AC78" s="1">
        <v>32</v>
      </c>
      <c r="AD78" s="1">
        <v>38</v>
      </c>
      <c r="AE78" s="1">
        <v>75</v>
      </c>
      <c r="AF78" s="1">
        <v>38</v>
      </c>
      <c r="AG78" s="1">
        <v>61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132</v>
      </c>
      <c r="AX78" s="1">
        <v>113</v>
      </c>
      <c r="AY78" s="1">
        <v>155</v>
      </c>
      <c r="AZ78" s="1">
        <v>180</v>
      </c>
      <c r="BA78" s="1">
        <v>148</v>
      </c>
      <c r="BB78" s="1">
        <v>9</v>
      </c>
      <c r="BC78" s="1">
        <v>15</v>
      </c>
      <c r="BD78" s="1">
        <v>13</v>
      </c>
      <c r="BE78" s="1">
        <v>15</v>
      </c>
      <c r="BF78" s="1">
        <v>24</v>
      </c>
      <c r="BG78" s="1">
        <v>50</v>
      </c>
      <c r="BH78" s="1">
        <v>11</v>
      </c>
      <c r="BI78" s="1">
        <v>23</v>
      </c>
      <c r="BJ78" s="1">
        <v>103</v>
      </c>
      <c r="BK78" s="1">
        <v>88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</row>
    <row r="79" spans="1:68">
      <c r="A79" s="1">
        <v>70055</v>
      </c>
      <c r="B79" s="1" t="s">
        <v>139</v>
      </c>
      <c r="C79" s="1">
        <v>28</v>
      </c>
      <c r="D79" s="1">
        <v>285</v>
      </c>
      <c r="E79" s="1" t="s">
        <v>64</v>
      </c>
      <c r="F79" s="1">
        <v>974</v>
      </c>
      <c r="G79" s="1" t="s">
        <v>110</v>
      </c>
      <c r="H79" s="1">
        <v>34.56</v>
      </c>
      <c r="I79" s="3">
        <v>967.68</v>
      </c>
      <c r="J79" s="10">
        <f t="shared" si="3"/>
        <v>0</v>
      </c>
      <c r="K79" s="10">
        <f t="shared" si="4"/>
        <v>1935.36</v>
      </c>
      <c r="L79" s="11">
        <f t="shared" si="5"/>
        <v>2</v>
      </c>
      <c r="M79" s="1">
        <v>5.29</v>
      </c>
      <c r="N79" s="1">
        <v>1.54</v>
      </c>
      <c r="O79" s="16"/>
      <c r="P79" s="39">
        <f t="shared" ref="P79:P82" si="31">MAX(0,(TRUNC((M79*0.75)-N79)))</f>
        <v>2</v>
      </c>
      <c r="Q79" s="5">
        <v>0</v>
      </c>
      <c r="R79" s="1">
        <v>9.73</v>
      </c>
      <c r="S79" s="1">
        <v>8.7899999999999991</v>
      </c>
      <c r="T79" s="16">
        <f t="shared" si="6"/>
        <v>1.6216666666666668</v>
      </c>
      <c r="U79" s="16">
        <f t="shared" si="7"/>
        <v>7.1683333333333321</v>
      </c>
      <c r="V79" s="5">
        <v>0</v>
      </c>
      <c r="W79" s="1">
        <v>9.0399999999999991</v>
      </c>
      <c r="X79" s="1">
        <v>13.96</v>
      </c>
      <c r="Y79" s="16">
        <f t="shared" si="28"/>
        <v>0</v>
      </c>
      <c r="Z79" s="1">
        <v>0</v>
      </c>
      <c r="AA79" s="12">
        <v>23276.16</v>
      </c>
      <c r="AB79" s="2">
        <v>23500.799999999999</v>
      </c>
      <c r="AC79" s="1">
        <v>75</v>
      </c>
      <c r="AD79" s="1">
        <v>37</v>
      </c>
      <c r="AE79" s="1">
        <v>41</v>
      </c>
      <c r="AF79" s="1">
        <v>27</v>
      </c>
      <c r="AG79" s="1">
        <v>43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43</v>
      </c>
      <c r="AX79" s="1">
        <v>64</v>
      </c>
      <c r="AY79" s="1">
        <v>124</v>
      </c>
      <c r="AZ79" s="1">
        <v>71</v>
      </c>
      <c r="BA79" s="1">
        <v>164</v>
      </c>
      <c r="BB79" s="1">
        <v>32</v>
      </c>
      <c r="BC79" s="1">
        <v>6</v>
      </c>
      <c r="BD79" s="1">
        <v>3</v>
      </c>
      <c r="BE79" s="1">
        <v>0</v>
      </c>
      <c r="BF79" s="1">
        <v>82</v>
      </c>
      <c r="BG79" s="1">
        <v>77</v>
      </c>
      <c r="BH79" s="1">
        <v>91</v>
      </c>
      <c r="BI79" s="1">
        <v>104</v>
      </c>
      <c r="BJ79" s="1">
        <v>53</v>
      </c>
      <c r="BK79" s="1">
        <v>391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</row>
    <row r="80" spans="1:68">
      <c r="A80" s="1">
        <v>70026</v>
      </c>
      <c r="B80" s="1" t="s">
        <v>143</v>
      </c>
      <c r="C80" s="1">
        <v>18</v>
      </c>
      <c r="D80" s="1">
        <v>285</v>
      </c>
      <c r="E80" s="1" t="s">
        <v>64</v>
      </c>
      <c r="F80" s="1">
        <v>558</v>
      </c>
      <c r="G80" s="1" t="s">
        <v>67</v>
      </c>
      <c r="H80" s="1">
        <v>49.07</v>
      </c>
      <c r="I80" s="3">
        <v>883.26</v>
      </c>
      <c r="J80" s="10">
        <f t="shared" si="3"/>
        <v>4416.3</v>
      </c>
      <c r="K80" s="10">
        <f t="shared" si="4"/>
        <v>7949.34</v>
      </c>
      <c r="L80" s="11">
        <f t="shared" si="5"/>
        <v>9</v>
      </c>
      <c r="M80" s="1">
        <v>5.78</v>
      </c>
      <c r="N80" s="1">
        <v>1.72</v>
      </c>
      <c r="O80" s="16"/>
      <c r="P80" s="25">
        <f t="shared" si="31"/>
        <v>2</v>
      </c>
      <c r="Q80" s="5">
        <v>0</v>
      </c>
      <c r="R80" s="1">
        <v>12.92</v>
      </c>
      <c r="S80" s="1">
        <v>5.17</v>
      </c>
      <c r="T80" s="16">
        <f t="shared" si="6"/>
        <v>2.1533333333333333</v>
      </c>
      <c r="U80" s="16">
        <f t="shared" si="7"/>
        <v>3.0166666666666666</v>
      </c>
      <c r="V80" s="5">
        <v>5</v>
      </c>
      <c r="W80" s="1">
        <v>6.58</v>
      </c>
      <c r="X80" s="1">
        <v>3</v>
      </c>
      <c r="Y80" s="5">
        <v>2</v>
      </c>
      <c r="Z80" s="1">
        <v>0</v>
      </c>
      <c r="AA80" s="12">
        <v>22326.85</v>
      </c>
      <c r="AB80" s="2">
        <v>8734.4599999999991</v>
      </c>
      <c r="AC80" s="1">
        <v>33</v>
      </c>
      <c r="AD80" s="1">
        <v>22</v>
      </c>
      <c r="AE80" s="1">
        <v>44</v>
      </c>
      <c r="AF80" s="1">
        <v>32</v>
      </c>
      <c r="AG80" s="1">
        <v>31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97</v>
      </c>
      <c r="AX80" s="1">
        <v>16</v>
      </c>
      <c r="AY80" s="1">
        <v>95</v>
      </c>
      <c r="AZ80" s="1">
        <v>38</v>
      </c>
      <c r="BA80" s="1">
        <v>43</v>
      </c>
      <c r="BB80" s="1">
        <v>4</v>
      </c>
      <c r="BC80" s="1">
        <v>0</v>
      </c>
      <c r="BD80" s="1">
        <v>7</v>
      </c>
      <c r="BE80" s="1">
        <v>5</v>
      </c>
      <c r="BF80" s="1">
        <v>50</v>
      </c>
      <c r="BG80" s="1">
        <v>59</v>
      </c>
      <c r="BH80" s="1">
        <v>11</v>
      </c>
      <c r="BI80" s="1">
        <v>43</v>
      </c>
      <c r="BJ80" s="1">
        <v>22</v>
      </c>
      <c r="BK80" s="1">
        <v>54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</row>
    <row r="81" spans="1:68">
      <c r="A81" s="1">
        <v>70972</v>
      </c>
      <c r="B81" s="1" t="s">
        <v>181</v>
      </c>
      <c r="C81" s="1">
        <v>20</v>
      </c>
      <c r="D81" s="1">
        <v>285</v>
      </c>
      <c r="E81" s="1" t="s">
        <v>64</v>
      </c>
      <c r="F81" s="1">
        <v>558</v>
      </c>
      <c r="G81" s="1" t="s">
        <v>67</v>
      </c>
      <c r="H81" s="1">
        <v>100.1</v>
      </c>
      <c r="I81" s="3">
        <v>2002</v>
      </c>
      <c r="J81" s="10">
        <f t="shared" si="3"/>
        <v>0</v>
      </c>
      <c r="K81" s="10">
        <f t="shared" si="4"/>
        <v>8008</v>
      </c>
      <c r="L81" s="11">
        <f t="shared" si="5"/>
        <v>4</v>
      </c>
      <c r="M81" s="1">
        <v>3.65</v>
      </c>
      <c r="N81" s="1">
        <v>1.7</v>
      </c>
      <c r="O81" s="16"/>
      <c r="P81" s="28">
        <f t="shared" si="31"/>
        <v>1</v>
      </c>
      <c r="Q81" s="5">
        <v>5</v>
      </c>
      <c r="R81" s="1">
        <v>3.3</v>
      </c>
      <c r="S81" s="1">
        <v>2.85</v>
      </c>
      <c r="T81" s="16">
        <f t="shared" si="6"/>
        <v>0.55000000000000004</v>
      </c>
      <c r="U81" s="16">
        <f t="shared" si="7"/>
        <v>2.2999999999999998</v>
      </c>
      <c r="V81" s="5">
        <v>0</v>
      </c>
      <c r="W81" s="1">
        <v>4.08</v>
      </c>
      <c r="X81" s="1">
        <v>0.85</v>
      </c>
      <c r="Y81" s="5">
        <v>3</v>
      </c>
      <c r="Z81" s="1">
        <v>0</v>
      </c>
      <c r="AA81" s="12">
        <v>22072.05</v>
      </c>
      <c r="AB81" s="2">
        <v>10810.8</v>
      </c>
      <c r="AC81" s="1">
        <v>16</v>
      </c>
      <c r="AD81" s="1">
        <v>52</v>
      </c>
      <c r="AE81" s="1">
        <v>5</v>
      </c>
      <c r="AF81" s="1">
        <v>52</v>
      </c>
      <c r="AG81" s="1">
        <v>34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41</v>
      </c>
      <c r="AX81" s="1">
        <v>8</v>
      </c>
      <c r="AY81" s="1">
        <v>0</v>
      </c>
      <c r="AZ81" s="1">
        <v>23</v>
      </c>
      <c r="BA81" s="1">
        <v>51</v>
      </c>
      <c r="BB81" s="1">
        <v>9</v>
      </c>
      <c r="BC81" s="1">
        <v>1</v>
      </c>
      <c r="BD81" s="1">
        <v>0</v>
      </c>
      <c r="BE81" s="1">
        <v>0</v>
      </c>
      <c r="BF81" s="1">
        <v>6</v>
      </c>
      <c r="BG81" s="1">
        <v>20</v>
      </c>
      <c r="BH81" s="1">
        <v>8</v>
      </c>
      <c r="BI81" s="1">
        <v>34</v>
      </c>
      <c r="BJ81" s="1">
        <v>47</v>
      </c>
      <c r="BK81" s="1">
        <v>17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</row>
    <row r="82" spans="1:68">
      <c r="A82" s="1">
        <v>70047</v>
      </c>
      <c r="B82" s="1" t="s">
        <v>200</v>
      </c>
      <c r="C82" s="1">
        <v>16</v>
      </c>
      <c r="D82" s="1">
        <v>285</v>
      </c>
      <c r="E82" s="1" t="s">
        <v>64</v>
      </c>
      <c r="F82" s="1">
        <v>387</v>
      </c>
      <c r="G82" s="1" t="s">
        <v>94</v>
      </c>
      <c r="H82" s="1">
        <v>45.31</v>
      </c>
      <c r="I82" s="3">
        <v>724.96</v>
      </c>
      <c r="J82" s="10">
        <f t="shared" si="3"/>
        <v>10874.400000000001</v>
      </c>
      <c r="K82" s="10">
        <f t="shared" si="4"/>
        <v>10874.400000000001</v>
      </c>
      <c r="L82" s="11">
        <f t="shared" si="5"/>
        <v>15</v>
      </c>
      <c r="M82" s="1">
        <v>2.78</v>
      </c>
      <c r="N82" s="1">
        <v>6.12</v>
      </c>
      <c r="O82" s="16"/>
      <c r="P82" s="16">
        <f t="shared" si="31"/>
        <v>0</v>
      </c>
      <c r="Q82" s="5">
        <v>5</v>
      </c>
      <c r="R82" s="1">
        <v>26.03</v>
      </c>
      <c r="S82" s="1">
        <v>1.38</v>
      </c>
      <c r="T82" s="16">
        <f t="shared" si="6"/>
        <v>4.3383333333333338</v>
      </c>
      <c r="U82" s="16">
        <f t="shared" si="7"/>
        <v>-2.9583333333333339</v>
      </c>
      <c r="V82" s="5">
        <v>15</v>
      </c>
      <c r="W82" s="1">
        <v>1.5</v>
      </c>
      <c r="X82" s="1">
        <v>4.12</v>
      </c>
      <c r="Y82" s="16">
        <f t="shared" ref="Y82:Y88" si="32">MAX(0,(TRUNC((W82*0.75)-X82)))</f>
        <v>0</v>
      </c>
      <c r="Z82" s="1">
        <v>0</v>
      </c>
      <c r="AA82" s="12">
        <v>21975.35</v>
      </c>
      <c r="AB82" s="2">
        <v>8427.66</v>
      </c>
      <c r="AC82" s="1">
        <v>21</v>
      </c>
      <c r="AD82" s="1">
        <v>21</v>
      </c>
      <c r="AE82" s="1">
        <v>0</v>
      </c>
      <c r="AF82" s="1">
        <v>26</v>
      </c>
      <c r="AG82" s="1">
        <v>98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127</v>
      </c>
      <c r="AX82" s="1">
        <v>154</v>
      </c>
      <c r="AY82" s="1">
        <v>135</v>
      </c>
      <c r="AZ82" s="1">
        <v>138</v>
      </c>
      <c r="BA82" s="1">
        <v>7</v>
      </c>
      <c r="BB82" s="1">
        <v>0</v>
      </c>
      <c r="BC82" s="1">
        <v>1</v>
      </c>
      <c r="BD82" s="1">
        <v>8</v>
      </c>
      <c r="BE82" s="1">
        <v>0</v>
      </c>
      <c r="BF82" s="1">
        <v>15</v>
      </c>
      <c r="BG82" s="1">
        <v>0</v>
      </c>
      <c r="BH82" s="1">
        <v>16</v>
      </c>
      <c r="BI82" s="1">
        <v>0</v>
      </c>
      <c r="BJ82" s="1">
        <v>32</v>
      </c>
      <c r="BK82" s="1">
        <v>66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</row>
    <row r="83" spans="1:68">
      <c r="A83" s="1">
        <v>70229</v>
      </c>
      <c r="B83" s="1" t="s">
        <v>199</v>
      </c>
      <c r="C83" s="1">
        <v>3</v>
      </c>
      <c r="D83" s="1">
        <v>285</v>
      </c>
      <c r="E83" s="1" t="s">
        <v>64</v>
      </c>
      <c r="F83" s="1">
        <v>567</v>
      </c>
      <c r="G83" s="1" t="s">
        <v>74</v>
      </c>
      <c r="H83" s="1">
        <v>307.61</v>
      </c>
      <c r="I83" s="3">
        <v>922.83</v>
      </c>
      <c r="J83" s="10">
        <f t="shared" si="3"/>
        <v>4614.1500000000005</v>
      </c>
      <c r="K83" s="10">
        <f t="shared" si="4"/>
        <v>11073.960000000001</v>
      </c>
      <c r="L83" s="11">
        <f t="shared" si="5"/>
        <v>12</v>
      </c>
      <c r="M83" s="1">
        <v>11</v>
      </c>
      <c r="N83" s="1">
        <v>1.67</v>
      </c>
      <c r="O83" s="5"/>
      <c r="P83" s="20">
        <v>7</v>
      </c>
      <c r="Q83" s="5">
        <v>2</v>
      </c>
      <c r="R83" s="1">
        <v>8.67</v>
      </c>
      <c r="S83" s="1">
        <v>2.67</v>
      </c>
      <c r="T83" s="16">
        <f t="shared" si="6"/>
        <v>1.4449999999999998</v>
      </c>
      <c r="U83" s="16">
        <f t="shared" si="7"/>
        <v>1.2250000000000001</v>
      </c>
      <c r="V83" s="5">
        <v>5</v>
      </c>
      <c r="W83" s="1">
        <v>4</v>
      </c>
      <c r="X83" s="1">
        <v>2.33</v>
      </c>
      <c r="Y83" s="16">
        <f t="shared" si="32"/>
        <v>0</v>
      </c>
      <c r="Z83" s="1">
        <v>0</v>
      </c>
      <c r="AA83" s="12">
        <v>21840.31</v>
      </c>
      <c r="AB83" s="2">
        <v>6152.2</v>
      </c>
      <c r="AC83" s="1">
        <v>19</v>
      </c>
      <c r="AD83" s="1">
        <v>9</v>
      </c>
      <c r="AE83" s="1">
        <v>5</v>
      </c>
      <c r="AF83" s="1">
        <v>9</v>
      </c>
      <c r="AG83" s="1">
        <v>5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6</v>
      </c>
      <c r="AX83" s="1">
        <v>5</v>
      </c>
      <c r="AY83" s="1">
        <v>10</v>
      </c>
      <c r="AZ83" s="1">
        <v>6</v>
      </c>
      <c r="BA83" s="1">
        <v>7</v>
      </c>
      <c r="BB83" s="1">
        <v>3</v>
      </c>
      <c r="BC83" s="1">
        <v>0</v>
      </c>
      <c r="BD83" s="1">
        <v>0</v>
      </c>
      <c r="BE83" s="1">
        <v>3</v>
      </c>
      <c r="BF83" s="1">
        <v>1</v>
      </c>
      <c r="BG83" s="1">
        <v>5</v>
      </c>
      <c r="BH83" s="1">
        <v>8</v>
      </c>
      <c r="BI83" s="1">
        <v>3</v>
      </c>
      <c r="BJ83" s="1">
        <v>0</v>
      </c>
      <c r="BK83" s="1">
        <v>7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</row>
    <row r="84" spans="1:68">
      <c r="A84" s="1">
        <v>70102</v>
      </c>
      <c r="B84" s="1" t="s">
        <v>188</v>
      </c>
      <c r="C84" s="1">
        <v>16</v>
      </c>
      <c r="D84" s="1">
        <v>285</v>
      </c>
      <c r="E84" s="1" t="s">
        <v>64</v>
      </c>
      <c r="F84" s="1">
        <v>570</v>
      </c>
      <c r="G84" s="1" t="s">
        <v>72</v>
      </c>
      <c r="H84" s="1">
        <v>38.191299999999998</v>
      </c>
      <c r="I84" s="3">
        <v>611.06079999999997</v>
      </c>
      <c r="J84" s="10">
        <f t="shared" si="3"/>
        <v>6110.6080000000002</v>
      </c>
      <c r="K84" s="10">
        <f t="shared" si="4"/>
        <v>7943.7903999999999</v>
      </c>
      <c r="L84" s="11">
        <f t="shared" si="5"/>
        <v>13</v>
      </c>
      <c r="M84" s="1">
        <v>3.78</v>
      </c>
      <c r="N84" s="1">
        <v>2.38</v>
      </c>
      <c r="O84" s="16"/>
      <c r="P84" s="16">
        <f>MAX(0,(TRUNC((M84*0.75)-N84)))</f>
        <v>0</v>
      </c>
      <c r="Q84" s="5">
        <v>3</v>
      </c>
      <c r="R84" s="1">
        <v>18.940000000000001</v>
      </c>
      <c r="S84" s="1">
        <v>2.44</v>
      </c>
      <c r="T84" s="16">
        <f t="shared" si="6"/>
        <v>3.1566666666666672</v>
      </c>
      <c r="U84" s="16">
        <f t="shared" si="7"/>
        <v>-0.71666666666666723</v>
      </c>
      <c r="V84" s="5">
        <v>10</v>
      </c>
      <c r="W84" s="1">
        <v>12.25</v>
      </c>
      <c r="X84" s="1">
        <v>5.31</v>
      </c>
      <c r="Y84" s="16">
        <f t="shared" si="32"/>
        <v>3</v>
      </c>
      <c r="Z84" s="1">
        <v>0</v>
      </c>
      <c r="AA84" s="12">
        <v>21368.03</v>
      </c>
      <c r="AB84" s="2">
        <v>6186.99</v>
      </c>
      <c r="AC84" s="1">
        <v>27</v>
      </c>
      <c r="AD84" s="1">
        <v>37</v>
      </c>
      <c r="AE84" s="1">
        <v>1</v>
      </c>
      <c r="AF84" s="1">
        <v>28</v>
      </c>
      <c r="AG84" s="1">
        <v>38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113</v>
      </c>
      <c r="AX84" s="1">
        <v>80</v>
      </c>
      <c r="AY84" s="1">
        <v>94</v>
      </c>
      <c r="AZ84" s="1">
        <v>98</v>
      </c>
      <c r="BA84" s="1">
        <v>32</v>
      </c>
      <c r="BB84" s="1">
        <v>5</v>
      </c>
      <c r="BC84" s="1">
        <v>4</v>
      </c>
      <c r="BD84" s="1">
        <v>0</v>
      </c>
      <c r="BE84" s="1">
        <v>0</v>
      </c>
      <c r="BF84" s="1">
        <v>7</v>
      </c>
      <c r="BG84" s="1">
        <v>62</v>
      </c>
      <c r="BH84" s="1">
        <v>30</v>
      </c>
      <c r="BI84" s="1">
        <v>98</v>
      </c>
      <c r="BJ84" s="1">
        <v>42</v>
      </c>
      <c r="BK84" s="1">
        <v>85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</row>
    <row r="85" spans="1:68">
      <c r="A85" s="1">
        <v>70245</v>
      </c>
      <c r="B85" s="1" t="s">
        <v>217</v>
      </c>
      <c r="C85" s="1">
        <v>8</v>
      </c>
      <c r="D85" s="1">
        <v>285</v>
      </c>
      <c r="E85" s="1" t="s">
        <v>64</v>
      </c>
      <c r="F85" s="1">
        <v>387</v>
      </c>
      <c r="G85" s="1" t="s">
        <v>94</v>
      </c>
      <c r="H85" s="1">
        <v>73.37</v>
      </c>
      <c r="I85" s="3">
        <v>586.96</v>
      </c>
      <c r="J85" s="10">
        <f t="shared" si="3"/>
        <v>5869.6</v>
      </c>
      <c r="K85" s="10">
        <f t="shared" si="4"/>
        <v>8804.4000000000015</v>
      </c>
      <c r="L85" s="11">
        <f t="shared" si="5"/>
        <v>15</v>
      </c>
      <c r="M85" s="1">
        <v>6.75</v>
      </c>
      <c r="N85" s="1">
        <v>3.12</v>
      </c>
      <c r="O85" s="5"/>
      <c r="P85" s="26">
        <v>2</v>
      </c>
      <c r="Q85" s="5">
        <v>3</v>
      </c>
      <c r="R85" s="1">
        <v>20.440000000000001</v>
      </c>
      <c r="S85" s="1">
        <v>3</v>
      </c>
      <c r="T85" s="16">
        <f t="shared" si="6"/>
        <v>3.4066666666666667</v>
      </c>
      <c r="U85" s="16">
        <f t="shared" si="7"/>
        <v>-0.40666666666666673</v>
      </c>
      <c r="V85" s="5">
        <v>10</v>
      </c>
      <c r="W85" s="1">
        <v>8.31</v>
      </c>
      <c r="X85" s="1">
        <v>2.5</v>
      </c>
      <c r="Y85" s="16">
        <f t="shared" si="32"/>
        <v>3</v>
      </c>
      <c r="Z85" s="1">
        <v>0</v>
      </c>
      <c r="AA85" s="12">
        <v>20837.080000000002</v>
      </c>
      <c r="AB85" s="2">
        <v>5062.53</v>
      </c>
      <c r="AC85" s="1">
        <v>16</v>
      </c>
      <c r="AD85" s="1">
        <v>18</v>
      </c>
      <c r="AE85" s="1">
        <v>19</v>
      </c>
      <c r="AF85" s="1">
        <v>20</v>
      </c>
      <c r="AG85" s="1">
        <v>25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61</v>
      </c>
      <c r="AX85" s="1">
        <v>42</v>
      </c>
      <c r="AY85" s="1">
        <v>42</v>
      </c>
      <c r="AZ85" s="1">
        <v>46</v>
      </c>
      <c r="BA85" s="1">
        <v>5</v>
      </c>
      <c r="BB85" s="1">
        <v>3</v>
      </c>
      <c r="BC85" s="1">
        <v>10</v>
      </c>
      <c r="BD85" s="1">
        <v>5</v>
      </c>
      <c r="BE85" s="1">
        <v>7</v>
      </c>
      <c r="BF85" s="1">
        <v>19</v>
      </c>
      <c r="BG85" s="1">
        <v>26</v>
      </c>
      <c r="BH85" s="1">
        <v>2</v>
      </c>
      <c r="BI85" s="1">
        <v>37</v>
      </c>
      <c r="BJ85" s="1">
        <v>5</v>
      </c>
      <c r="BK85" s="1">
        <v>20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</row>
    <row r="86" spans="1:68">
      <c r="A86" s="1">
        <v>70006</v>
      </c>
      <c r="B86" s="1" t="s">
        <v>88</v>
      </c>
      <c r="C86" s="1">
        <v>1</v>
      </c>
      <c r="D86" s="1">
        <v>285</v>
      </c>
      <c r="E86" s="1" t="s">
        <v>64</v>
      </c>
      <c r="F86" s="1">
        <v>570</v>
      </c>
      <c r="G86" s="1" t="s">
        <v>72</v>
      </c>
      <c r="H86" s="1">
        <v>888.50220000000002</v>
      </c>
      <c r="I86" s="3">
        <v>888.50220000000002</v>
      </c>
      <c r="J86" s="10">
        <f t="shared" si="3"/>
        <v>0</v>
      </c>
      <c r="K86" s="10">
        <f t="shared" si="4"/>
        <v>0</v>
      </c>
      <c r="L86" s="11">
        <f t="shared" si="5"/>
        <v>0</v>
      </c>
      <c r="M86" s="1">
        <v>4.5</v>
      </c>
      <c r="N86" s="1">
        <v>103</v>
      </c>
      <c r="O86" s="16"/>
      <c r="P86" s="16">
        <f>MAX(0,(TRUNC((M86*0.75)-N86)))</f>
        <v>0</v>
      </c>
      <c r="Q86" s="5">
        <v>0</v>
      </c>
      <c r="R86" s="1">
        <v>7.5</v>
      </c>
      <c r="S86" s="1">
        <v>208</v>
      </c>
      <c r="T86" s="16">
        <f t="shared" si="6"/>
        <v>1.25</v>
      </c>
      <c r="U86" s="16">
        <f t="shared" si="7"/>
        <v>206.75</v>
      </c>
      <c r="V86" s="5">
        <v>0</v>
      </c>
      <c r="W86" s="1">
        <v>11</v>
      </c>
      <c r="X86" s="1">
        <v>153</v>
      </c>
      <c r="Y86" s="16">
        <f t="shared" si="32"/>
        <v>0</v>
      </c>
      <c r="Z86" s="1">
        <v>238</v>
      </c>
      <c r="AA86" s="12">
        <v>20435.55</v>
      </c>
      <c r="AB86" s="2">
        <v>412265.02</v>
      </c>
      <c r="AC86" s="1">
        <v>3</v>
      </c>
      <c r="AD86" s="1">
        <v>1</v>
      </c>
      <c r="AE86" s="1">
        <v>1</v>
      </c>
      <c r="AF86" s="1">
        <v>0</v>
      </c>
      <c r="AG86" s="1">
        <v>103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1</v>
      </c>
      <c r="AX86" s="1">
        <v>7</v>
      </c>
      <c r="AY86" s="1">
        <v>1</v>
      </c>
      <c r="AZ86" s="1">
        <v>4</v>
      </c>
      <c r="BA86" s="1">
        <v>208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11</v>
      </c>
      <c r="BI86" s="1">
        <v>5</v>
      </c>
      <c r="BJ86" s="1">
        <v>1</v>
      </c>
      <c r="BK86" s="1">
        <v>153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</row>
    <row r="87" spans="1:68">
      <c r="A87" s="1">
        <v>70192</v>
      </c>
      <c r="B87" s="1" t="s">
        <v>173</v>
      </c>
      <c r="C87" s="1">
        <v>16</v>
      </c>
      <c r="D87" s="1">
        <v>285</v>
      </c>
      <c r="E87" s="1" t="s">
        <v>64</v>
      </c>
      <c r="F87" s="1">
        <v>588</v>
      </c>
      <c r="G87" s="1" t="s">
        <v>146</v>
      </c>
      <c r="H87" s="1">
        <v>113.9</v>
      </c>
      <c r="I87" s="3">
        <v>1822.4</v>
      </c>
      <c r="J87" s="10">
        <f t="shared" si="3"/>
        <v>0</v>
      </c>
      <c r="K87" s="10">
        <f t="shared" si="4"/>
        <v>5467.2000000000007</v>
      </c>
      <c r="L87" s="11">
        <f t="shared" si="5"/>
        <v>3</v>
      </c>
      <c r="M87" s="1">
        <v>3.84</v>
      </c>
      <c r="N87" s="1">
        <v>1.75</v>
      </c>
      <c r="O87" s="5"/>
      <c r="P87" s="20">
        <v>3</v>
      </c>
      <c r="Q87" s="5">
        <v>5</v>
      </c>
      <c r="R87" s="1">
        <v>6.94</v>
      </c>
      <c r="S87" s="1">
        <v>8.44</v>
      </c>
      <c r="T87" s="16">
        <f t="shared" si="6"/>
        <v>1.1566666666666667</v>
      </c>
      <c r="U87" s="16">
        <f t="shared" si="7"/>
        <v>7.2833333333333332</v>
      </c>
      <c r="V87" s="5">
        <v>0</v>
      </c>
      <c r="W87" s="1">
        <v>0.31</v>
      </c>
      <c r="X87" s="1">
        <v>0</v>
      </c>
      <c r="Y87" s="16">
        <f t="shared" si="32"/>
        <v>0</v>
      </c>
      <c r="Z87" s="1">
        <v>0</v>
      </c>
      <c r="AA87" s="12">
        <v>20217.25</v>
      </c>
      <c r="AB87" s="2">
        <v>18565.7</v>
      </c>
      <c r="AC87" s="1">
        <v>36</v>
      </c>
      <c r="AD87" s="1">
        <v>40</v>
      </c>
      <c r="AE87" s="1">
        <v>0</v>
      </c>
      <c r="AF87" s="1">
        <v>11</v>
      </c>
      <c r="AG87" s="1">
        <v>28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96</v>
      </c>
      <c r="AX87" s="1">
        <v>10</v>
      </c>
      <c r="AY87" s="1">
        <v>0</v>
      </c>
      <c r="AZ87" s="1">
        <v>0</v>
      </c>
      <c r="BA87" s="1">
        <v>97</v>
      </c>
      <c r="BB87" s="1">
        <v>10</v>
      </c>
      <c r="BC87" s="1">
        <v>0</v>
      </c>
      <c r="BD87" s="1">
        <v>0</v>
      </c>
      <c r="BE87" s="1">
        <v>0</v>
      </c>
      <c r="BF87" s="1">
        <v>38</v>
      </c>
      <c r="BG87" s="1">
        <v>0</v>
      </c>
      <c r="BH87" s="1">
        <v>10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</row>
    <row r="88" spans="1:68">
      <c r="A88" s="1">
        <v>70058</v>
      </c>
      <c r="B88" s="1" t="s">
        <v>147</v>
      </c>
      <c r="C88" s="1">
        <v>32</v>
      </c>
      <c r="D88" s="1">
        <v>285</v>
      </c>
      <c r="E88" s="1" t="s">
        <v>64</v>
      </c>
      <c r="F88" s="1">
        <v>573</v>
      </c>
      <c r="G88" s="1" t="s">
        <v>87</v>
      </c>
      <c r="H88" s="1">
        <v>33.270000000000003</v>
      </c>
      <c r="I88" s="3">
        <v>1064.6400000000001</v>
      </c>
      <c r="J88" s="10">
        <f t="shared" si="3"/>
        <v>0</v>
      </c>
      <c r="K88" s="10">
        <f t="shared" si="4"/>
        <v>0</v>
      </c>
      <c r="L88" s="11">
        <f t="shared" si="5"/>
        <v>0</v>
      </c>
      <c r="M88" s="1">
        <v>2.77</v>
      </c>
      <c r="N88" s="1">
        <v>3.81</v>
      </c>
      <c r="O88" s="16"/>
      <c r="P88" s="16">
        <f t="shared" ref="P88:P89" si="33">MAX(0,(TRUNC((M88*0.75)-N88)))</f>
        <v>0</v>
      </c>
      <c r="Q88" s="5">
        <v>2</v>
      </c>
      <c r="R88" s="1">
        <v>10.36</v>
      </c>
      <c r="S88" s="1">
        <v>5.91</v>
      </c>
      <c r="T88" s="16">
        <f t="shared" si="6"/>
        <v>1.7266666666666666</v>
      </c>
      <c r="U88" s="16">
        <f t="shared" si="7"/>
        <v>4.1833333333333336</v>
      </c>
      <c r="V88" s="5">
        <v>0</v>
      </c>
      <c r="W88" s="1">
        <v>5.78</v>
      </c>
      <c r="X88" s="1">
        <v>6</v>
      </c>
      <c r="Y88" s="16">
        <f t="shared" si="32"/>
        <v>0</v>
      </c>
      <c r="Z88" s="1">
        <v>0</v>
      </c>
      <c r="AA88" s="12">
        <v>20128.349999999999</v>
      </c>
      <c r="AB88" s="2">
        <v>16734.810000000001</v>
      </c>
      <c r="AC88" s="1">
        <v>26</v>
      </c>
      <c r="AD88" s="1">
        <v>42</v>
      </c>
      <c r="AE88" s="1">
        <v>23</v>
      </c>
      <c r="AF88" s="1">
        <v>37</v>
      </c>
      <c r="AG88" s="1">
        <v>122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72</v>
      </c>
      <c r="AX88" s="1">
        <v>84</v>
      </c>
      <c r="AY88" s="1">
        <v>136</v>
      </c>
      <c r="AZ88" s="1">
        <v>103</v>
      </c>
      <c r="BA88" s="1">
        <v>189</v>
      </c>
      <c r="BB88" s="1">
        <v>0</v>
      </c>
      <c r="BC88" s="1">
        <v>1</v>
      </c>
      <c r="BD88" s="1">
        <v>19</v>
      </c>
      <c r="BE88" s="1">
        <v>21</v>
      </c>
      <c r="BF88" s="1">
        <v>0</v>
      </c>
      <c r="BG88" s="1">
        <v>13</v>
      </c>
      <c r="BH88" s="1">
        <v>43</v>
      </c>
      <c r="BI88" s="1">
        <v>125</v>
      </c>
      <c r="BJ88" s="1">
        <v>51</v>
      </c>
      <c r="BK88" s="1">
        <v>192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</row>
    <row r="89" spans="1:68">
      <c r="A89" s="1">
        <v>70010</v>
      </c>
      <c r="B89" s="1" t="s">
        <v>178</v>
      </c>
      <c r="C89" s="1">
        <v>15</v>
      </c>
      <c r="D89" s="1">
        <v>285</v>
      </c>
      <c r="E89" s="1" t="s">
        <v>64</v>
      </c>
      <c r="F89" s="1">
        <v>562</v>
      </c>
      <c r="G89" s="1" t="s">
        <v>65</v>
      </c>
      <c r="H89" s="1">
        <v>28.82</v>
      </c>
      <c r="I89" s="3">
        <v>432.3</v>
      </c>
      <c r="J89" s="10">
        <f t="shared" si="3"/>
        <v>6484.5</v>
      </c>
      <c r="K89" s="10">
        <f t="shared" si="4"/>
        <v>8646</v>
      </c>
      <c r="L89" s="11">
        <f t="shared" si="5"/>
        <v>20</v>
      </c>
      <c r="M89" s="1">
        <v>3.3</v>
      </c>
      <c r="N89" s="1">
        <v>4.33</v>
      </c>
      <c r="O89" s="16"/>
      <c r="P89" s="16">
        <f t="shared" si="33"/>
        <v>0</v>
      </c>
      <c r="Q89" s="5">
        <v>2</v>
      </c>
      <c r="R89" s="1">
        <v>30.07</v>
      </c>
      <c r="S89" s="1">
        <v>7.93</v>
      </c>
      <c r="T89" s="16">
        <f t="shared" si="6"/>
        <v>5.0116666666666667</v>
      </c>
      <c r="U89" s="16">
        <f t="shared" si="7"/>
        <v>2.918333333333333</v>
      </c>
      <c r="V89" s="5">
        <v>15</v>
      </c>
      <c r="W89" s="1">
        <v>13.13</v>
      </c>
      <c r="X89" s="1">
        <v>7.33</v>
      </c>
      <c r="Y89" s="5">
        <v>5</v>
      </c>
      <c r="Z89" s="1">
        <v>0</v>
      </c>
      <c r="AA89" s="12">
        <v>20101.95</v>
      </c>
      <c r="AB89" s="2">
        <v>8473.08</v>
      </c>
      <c r="AC89" s="1">
        <v>26</v>
      </c>
      <c r="AD89" s="1">
        <v>18</v>
      </c>
      <c r="AE89" s="1">
        <v>7</v>
      </c>
      <c r="AF89" s="1">
        <v>15</v>
      </c>
      <c r="AG89" s="1">
        <v>65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153</v>
      </c>
      <c r="AX89" s="1">
        <v>122</v>
      </c>
      <c r="AY89" s="1">
        <v>147</v>
      </c>
      <c r="AZ89" s="1">
        <v>47</v>
      </c>
      <c r="BA89" s="1">
        <v>86</v>
      </c>
      <c r="BB89" s="1">
        <v>23</v>
      </c>
      <c r="BC89" s="1">
        <v>35</v>
      </c>
      <c r="BD89" s="1">
        <v>19</v>
      </c>
      <c r="BE89" s="1">
        <v>14</v>
      </c>
      <c r="BF89" s="1">
        <v>33</v>
      </c>
      <c r="BG89" s="1">
        <v>77</v>
      </c>
      <c r="BH89" s="1">
        <v>30</v>
      </c>
      <c r="BI89" s="1">
        <v>79</v>
      </c>
      <c r="BJ89" s="1">
        <v>52</v>
      </c>
      <c r="BK89" s="1">
        <v>110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</row>
    <row r="90" spans="1:68">
      <c r="A90" s="1">
        <v>70020</v>
      </c>
      <c r="B90" s="1" t="s">
        <v>170</v>
      </c>
      <c r="C90" s="1">
        <v>12</v>
      </c>
      <c r="D90" s="1">
        <v>285</v>
      </c>
      <c r="E90" s="1" t="s">
        <v>64</v>
      </c>
      <c r="F90" s="1">
        <v>558</v>
      </c>
      <c r="G90" s="1" t="s">
        <v>67</v>
      </c>
      <c r="H90" s="1">
        <v>77.97</v>
      </c>
      <c r="I90" s="3">
        <v>935.64</v>
      </c>
      <c r="J90" s="10">
        <f t="shared" si="3"/>
        <v>0</v>
      </c>
      <c r="K90" s="10">
        <f t="shared" si="4"/>
        <v>0</v>
      </c>
      <c r="L90" s="11">
        <f t="shared" si="5"/>
        <v>0</v>
      </c>
      <c r="M90" s="1">
        <v>7.21</v>
      </c>
      <c r="N90" s="1">
        <v>4</v>
      </c>
      <c r="O90" s="5"/>
      <c r="P90" s="5">
        <v>0</v>
      </c>
      <c r="Q90" s="5">
        <v>2</v>
      </c>
      <c r="R90" s="1">
        <v>3</v>
      </c>
      <c r="S90" s="1">
        <v>4.08</v>
      </c>
      <c r="T90" s="16">
        <f t="shared" si="6"/>
        <v>0.5</v>
      </c>
      <c r="U90" s="16">
        <f t="shared" si="7"/>
        <v>3.58</v>
      </c>
      <c r="V90" s="5">
        <v>0</v>
      </c>
      <c r="W90" s="1">
        <v>10.46</v>
      </c>
      <c r="X90" s="1">
        <v>10.08</v>
      </c>
      <c r="Y90" s="16">
        <f>MAX(0,(TRUNC((W90*0.75)-X90)))</f>
        <v>0</v>
      </c>
      <c r="Z90" s="1">
        <v>0</v>
      </c>
      <c r="AA90" s="12">
        <v>19336.560000000001</v>
      </c>
      <c r="AB90" s="2">
        <v>16997.46</v>
      </c>
      <c r="AC90" s="1">
        <v>20</v>
      </c>
      <c r="AD90" s="1">
        <v>23</v>
      </c>
      <c r="AE90" s="1">
        <v>40</v>
      </c>
      <c r="AF90" s="1">
        <v>30</v>
      </c>
      <c r="AG90" s="1">
        <v>48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11</v>
      </c>
      <c r="AX90" s="1">
        <v>0</v>
      </c>
      <c r="AY90" s="1">
        <v>24</v>
      </c>
      <c r="AZ90" s="1">
        <v>2</v>
      </c>
      <c r="BA90" s="1">
        <v>49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12</v>
      </c>
      <c r="BH90" s="1">
        <v>66</v>
      </c>
      <c r="BI90" s="1">
        <v>80</v>
      </c>
      <c r="BJ90" s="1">
        <v>1</v>
      </c>
      <c r="BK90" s="1">
        <v>121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</row>
    <row r="91" spans="1:68">
      <c r="A91" s="1">
        <v>70233</v>
      </c>
      <c r="B91" s="1" t="s">
        <v>216</v>
      </c>
      <c r="C91" s="1">
        <v>12</v>
      </c>
      <c r="D91" s="1">
        <v>285</v>
      </c>
      <c r="E91" s="1" t="s">
        <v>64</v>
      </c>
      <c r="F91" s="1">
        <v>557</v>
      </c>
      <c r="G91" s="1" t="s">
        <v>69</v>
      </c>
      <c r="H91" s="1">
        <v>77.78</v>
      </c>
      <c r="I91" s="3">
        <v>933.36</v>
      </c>
      <c r="J91" s="10">
        <f t="shared" si="3"/>
        <v>0</v>
      </c>
      <c r="K91" s="10">
        <f t="shared" si="4"/>
        <v>9333.6</v>
      </c>
      <c r="L91" s="11">
        <f t="shared" si="5"/>
        <v>10</v>
      </c>
      <c r="M91" s="1">
        <v>3.42</v>
      </c>
      <c r="N91" s="1">
        <v>0</v>
      </c>
      <c r="O91" s="5"/>
      <c r="P91" s="21">
        <v>5</v>
      </c>
      <c r="Q91" s="5">
        <v>0</v>
      </c>
      <c r="R91" s="1">
        <v>10.54</v>
      </c>
      <c r="S91" s="1">
        <v>6.42</v>
      </c>
      <c r="T91" s="16">
        <f t="shared" si="6"/>
        <v>1.7566666666666666</v>
      </c>
      <c r="U91" s="16">
        <f t="shared" si="7"/>
        <v>4.6633333333333331</v>
      </c>
      <c r="V91" s="5">
        <v>0</v>
      </c>
      <c r="W91" s="1">
        <v>6.71</v>
      </c>
      <c r="X91" s="1">
        <v>1.33</v>
      </c>
      <c r="Y91" s="5">
        <v>5</v>
      </c>
      <c r="Z91" s="1">
        <v>0</v>
      </c>
      <c r="AA91" s="12">
        <v>19289.439999999999</v>
      </c>
      <c r="AB91" s="2">
        <v>7233.54</v>
      </c>
      <c r="AC91" s="1">
        <v>22</v>
      </c>
      <c r="AD91" s="1">
        <v>21</v>
      </c>
      <c r="AE91" s="1">
        <v>0</v>
      </c>
      <c r="AF91" s="1">
        <v>17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46</v>
      </c>
      <c r="AX91" s="1">
        <v>27</v>
      </c>
      <c r="AY91" s="1">
        <v>32</v>
      </c>
      <c r="AZ91" s="1">
        <v>27</v>
      </c>
      <c r="BA91" s="1">
        <v>62</v>
      </c>
      <c r="BB91" s="1">
        <v>14</v>
      </c>
      <c r="BC91" s="1">
        <v>6</v>
      </c>
      <c r="BD91" s="1">
        <v>3</v>
      </c>
      <c r="BE91" s="1">
        <v>3</v>
      </c>
      <c r="BF91" s="1">
        <v>15</v>
      </c>
      <c r="BG91" s="1">
        <v>51</v>
      </c>
      <c r="BH91" s="1">
        <v>27</v>
      </c>
      <c r="BI91" s="1">
        <v>10</v>
      </c>
      <c r="BJ91" s="1">
        <v>12</v>
      </c>
      <c r="BK91" s="1">
        <v>16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</row>
    <row r="92" spans="1:68">
      <c r="A92" s="1">
        <v>70142</v>
      </c>
      <c r="B92" s="1" t="s">
        <v>252</v>
      </c>
      <c r="C92" s="1">
        <v>18</v>
      </c>
      <c r="D92" s="1">
        <v>285</v>
      </c>
      <c r="E92" s="1" t="s">
        <v>64</v>
      </c>
      <c r="F92" s="1">
        <v>991</v>
      </c>
      <c r="G92" s="1" t="s">
        <v>141</v>
      </c>
      <c r="H92" s="1">
        <v>64.94</v>
      </c>
      <c r="I92" s="3">
        <v>1168.92</v>
      </c>
      <c r="J92" s="10">
        <f t="shared" si="3"/>
        <v>0</v>
      </c>
      <c r="K92" s="10">
        <f t="shared" si="4"/>
        <v>14027.04</v>
      </c>
      <c r="L92" s="11">
        <f t="shared" si="5"/>
        <v>12</v>
      </c>
      <c r="M92" s="1">
        <v>7.67</v>
      </c>
      <c r="N92" s="1">
        <v>-0.94</v>
      </c>
      <c r="O92" s="5"/>
      <c r="P92" s="5">
        <v>10</v>
      </c>
      <c r="Q92" s="5">
        <v>0</v>
      </c>
      <c r="R92" s="1">
        <v>5.08</v>
      </c>
      <c r="S92" s="1">
        <v>4.78</v>
      </c>
      <c r="T92" s="16">
        <f t="shared" si="6"/>
        <v>0.84666666666666668</v>
      </c>
      <c r="U92" s="16">
        <f t="shared" si="7"/>
        <v>3.9333333333333336</v>
      </c>
      <c r="V92" s="5">
        <v>0</v>
      </c>
      <c r="W92" s="1">
        <v>3.47</v>
      </c>
      <c r="X92" s="1">
        <v>0.56000000000000005</v>
      </c>
      <c r="Y92" s="16">
        <f t="shared" ref="Y92:Y93" si="34">MAX(0,(TRUNC((W92*0.75)-X92)))</f>
        <v>2</v>
      </c>
      <c r="Z92" s="1">
        <v>0</v>
      </c>
      <c r="AA92" s="12">
        <v>18962.48</v>
      </c>
      <c r="AB92" s="2">
        <v>5130.26</v>
      </c>
      <c r="AC92" s="1">
        <v>49</v>
      </c>
      <c r="AD92" s="1">
        <v>57</v>
      </c>
      <c r="AE92" s="1">
        <v>43</v>
      </c>
      <c r="AF92" s="1">
        <v>35</v>
      </c>
      <c r="AG92" s="1">
        <v>-17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26</v>
      </c>
      <c r="AX92" s="1">
        <v>36</v>
      </c>
      <c r="AY92" s="1">
        <v>14</v>
      </c>
      <c r="AZ92" s="1">
        <v>17</v>
      </c>
      <c r="BA92" s="1">
        <v>51</v>
      </c>
      <c r="BB92" s="1">
        <v>2</v>
      </c>
      <c r="BC92" s="1">
        <v>12</v>
      </c>
      <c r="BD92" s="1">
        <v>10</v>
      </c>
      <c r="BE92" s="1">
        <v>14</v>
      </c>
      <c r="BF92" s="1">
        <v>35</v>
      </c>
      <c r="BG92" s="1">
        <v>13</v>
      </c>
      <c r="BH92" s="1">
        <v>20</v>
      </c>
      <c r="BI92" s="1">
        <v>25</v>
      </c>
      <c r="BJ92" s="1">
        <v>29</v>
      </c>
      <c r="BK92" s="1">
        <v>10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</row>
    <row r="93" spans="1:68">
      <c r="A93" s="1">
        <v>78116</v>
      </c>
      <c r="B93" s="1" t="s">
        <v>183</v>
      </c>
      <c r="C93" s="1">
        <v>20</v>
      </c>
      <c r="D93" s="1">
        <v>285</v>
      </c>
      <c r="E93" s="1" t="s">
        <v>64</v>
      </c>
      <c r="F93" s="1">
        <v>558</v>
      </c>
      <c r="G93" s="1" t="s">
        <v>67</v>
      </c>
      <c r="H93" s="1">
        <v>54</v>
      </c>
      <c r="I93" s="3">
        <v>1080</v>
      </c>
      <c r="J93" s="10">
        <f t="shared" si="3"/>
        <v>3240</v>
      </c>
      <c r="K93" s="10">
        <f t="shared" si="4"/>
        <v>3240</v>
      </c>
      <c r="L93" s="11">
        <f t="shared" si="5"/>
        <v>3</v>
      </c>
      <c r="M93" s="1">
        <v>6.25</v>
      </c>
      <c r="N93" s="1">
        <v>4.5999999999999996</v>
      </c>
      <c r="O93" s="16"/>
      <c r="P93" s="16">
        <f t="shared" ref="P93:P97" si="35">MAX(0,(TRUNC((M93*0.75)-N93)))</f>
        <v>0</v>
      </c>
      <c r="Q93" s="5">
        <v>3</v>
      </c>
      <c r="R93" s="1">
        <v>5.92</v>
      </c>
      <c r="S93" s="1">
        <v>0.45</v>
      </c>
      <c r="T93" s="16">
        <f t="shared" si="6"/>
        <v>0.98666666666666669</v>
      </c>
      <c r="U93" s="16">
        <f t="shared" si="7"/>
        <v>-0.53666666666666663</v>
      </c>
      <c r="V93" s="5">
        <v>3</v>
      </c>
      <c r="W93" s="1">
        <v>5.22</v>
      </c>
      <c r="X93" s="1">
        <v>3</v>
      </c>
      <c r="Y93" s="16">
        <f t="shared" si="34"/>
        <v>0</v>
      </c>
      <c r="Z93" s="1">
        <v>0</v>
      </c>
      <c r="AA93" s="12">
        <v>18792</v>
      </c>
      <c r="AB93" s="2">
        <v>8694</v>
      </c>
      <c r="AC93" s="1">
        <v>16</v>
      </c>
      <c r="AD93" s="1">
        <v>37</v>
      </c>
      <c r="AE93" s="1">
        <v>77</v>
      </c>
      <c r="AF93" s="1">
        <v>27</v>
      </c>
      <c r="AG93" s="1">
        <v>92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31</v>
      </c>
      <c r="AX93" s="1">
        <v>22</v>
      </c>
      <c r="AY93" s="1">
        <v>29</v>
      </c>
      <c r="AZ93" s="1">
        <v>83</v>
      </c>
      <c r="BA93" s="1">
        <v>7</v>
      </c>
      <c r="BB93" s="1">
        <v>2</v>
      </c>
      <c r="BC93" s="1">
        <v>3</v>
      </c>
      <c r="BD93" s="1">
        <v>2</v>
      </c>
      <c r="BE93" s="1">
        <v>1</v>
      </c>
      <c r="BF93" s="1">
        <v>2</v>
      </c>
      <c r="BG93" s="1">
        <v>13</v>
      </c>
      <c r="BH93" s="1">
        <v>27</v>
      </c>
      <c r="BI93" s="1">
        <v>46</v>
      </c>
      <c r="BJ93" s="1">
        <v>64</v>
      </c>
      <c r="BK93" s="1">
        <v>60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</row>
    <row r="94" spans="1:68">
      <c r="A94" s="1">
        <v>70161</v>
      </c>
      <c r="B94" s="1" t="s">
        <v>289</v>
      </c>
      <c r="C94" s="1">
        <v>16</v>
      </c>
      <c r="D94" s="1">
        <v>285</v>
      </c>
      <c r="E94" s="1" t="s">
        <v>64</v>
      </c>
      <c r="F94" s="1">
        <v>567</v>
      </c>
      <c r="G94" s="1" t="s">
        <v>74</v>
      </c>
      <c r="H94" s="1">
        <v>54.11</v>
      </c>
      <c r="I94" s="3">
        <v>865.76</v>
      </c>
      <c r="J94" s="10">
        <f t="shared" si="3"/>
        <v>2597.2799999999997</v>
      </c>
      <c r="K94" s="10">
        <f t="shared" si="4"/>
        <v>6926.08</v>
      </c>
      <c r="L94" s="11">
        <f t="shared" si="5"/>
        <v>8</v>
      </c>
      <c r="M94" s="1">
        <v>6.91</v>
      </c>
      <c r="N94" s="1">
        <v>2.81</v>
      </c>
      <c r="O94" s="16"/>
      <c r="P94" s="28">
        <f t="shared" si="35"/>
        <v>2</v>
      </c>
      <c r="Q94" s="5">
        <v>1</v>
      </c>
      <c r="R94" s="1">
        <v>12.28</v>
      </c>
      <c r="S94" s="1">
        <v>4.38</v>
      </c>
      <c r="T94" s="16">
        <f t="shared" si="6"/>
        <v>2.0466666666666669</v>
      </c>
      <c r="U94" s="16">
        <f t="shared" si="7"/>
        <v>2.333333333333333</v>
      </c>
      <c r="V94" s="5">
        <v>3</v>
      </c>
      <c r="W94" s="1">
        <v>1.94</v>
      </c>
      <c r="X94" s="1">
        <v>0.25</v>
      </c>
      <c r="Y94" s="5">
        <v>3</v>
      </c>
      <c r="Z94" s="1">
        <v>0</v>
      </c>
      <c r="AA94" s="12">
        <v>18289.18</v>
      </c>
      <c r="AB94" s="2">
        <v>6439.09</v>
      </c>
      <c r="AC94" s="1">
        <v>22</v>
      </c>
      <c r="AD94" s="1">
        <v>37</v>
      </c>
      <c r="AE94" s="1">
        <v>57</v>
      </c>
      <c r="AF94" s="1">
        <v>26</v>
      </c>
      <c r="AG94" s="1">
        <v>45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70</v>
      </c>
      <c r="AX94" s="1">
        <v>19</v>
      </c>
      <c r="AY94" s="1">
        <v>91</v>
      </c>
      <c r="AZ94" s="1">
        <v>30</v>
      </c>
      <c r="BA94" s="1">
        <v>71</v>
      </c>
      <c r="BB94" s="1">
        <v>1</v>
      </c>
      <c r="BC94" s="1">
        <v>10</v>
      </c>
      <c r="BD94" s="1">
        <v>3</v>
      </c>
      <c r="BE94" s="1">
        <v>4</v>
      </c>
      <c r="BF94" s="1">
        <v>-1</v>
      </c>
      <c r="BG94" s="1">
        <v>3</v>
      </c>
      <c r="BH94" s="1">
        <v>3</v>
      </c>
      <c r="BI94" s="1">
        <v>9</v>
      </c>
      <c r="BJ94" s="1">
        <v>35</v>
      </c>
      <c r="BK94" s="1">
        <v>4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</row>
    <row r="95" spans="1:68">
      <c r="A95" s="1">
        <v>70084</v>
      </c>
      <c r="B95" s="1" t="s">
        <v>135</v>
      </c>
      <c r="C95" s="1">
        <v>12</v>
      </c>
      <c r="D95" s="1">
        <v>285</v>
      </c>
      <c r="E95" s="1" t="s">
        <v>64</v>
      </c>
      <c r="F95" s="1">
        <v>35</v>
      </c>
      <c r="G95" s="1" t="s">
        <v>76</v>
      </c>
      <c r="H95" s="1">
        <v>65.12</v>
      </c>
      <c r="I95" s="3">
        <v>781.44</v>
      </c>
      <c r="J95" s="10">
        <f t="shared" si="3"/>
        <v>3907.2000000000003</v>
      </c>
      <c r="K95" s="10">
        <f t="shared" si="4"/>
        <v>5470.08</v>
      </c>
      <c r="L95" s="11">
        <f t="shared" si="5"/>
        <v>7</v>
      </c>
      <c r="M95" s="1">
        <v>4.29</v>
      </c>
      <c r="N95" s="1">
        <v>4</v>
      </c>
      <c r="O95" s="16"/>
      <c r="P95" s="16">
        <f t="shared" si="35"/>
        <v>0</v>
      </c>
      <c r="Q95" s="5">
        <v>0</v>
      </c>
      <c r="R95" s="1">
        <v>14.17</v>
      </c>
      <c r="S95" s="1">
        <v>4</v>
      </c>
      <c r="T95" s="16">
        <f t="shared" si="6"/>
        <v>2.3616666666666668</v>
      </c>
      <c r="U95" s="16">
        <f t="shared" si="7"/>
        <v>1.6383333333333332</v>
      </c>
      <c r="V95" s="5">
        <v>5</v>
      </c>
      <c r="W95" s="1">
        <v>4.17</v>
      </c>
      <c r="X95" s="1">
        <v>1.5</v>
      </c>
      <c r="Y95" s="5">
        <v>2</v>
      </c>
      <c r="Z95" s="1">
        <v>0</v>
      </c>
      <c r="AA95" s="12">
        <v>17680.080000000002</v>
      </c>
      <c r="AB95" s="2">
        <v>7423.68</v>
      </c>
      <c r="AC95" s="1">
        <v>11</v>
      </c>
      <c r="AD95" s="1">
        <v>29</v>
      </c>
      <c r="AE95" s="1">
        <v>23</v>
      </c>
      <c r="AF95" s="1">
        <v>6</v>
      </c>
      <c r="AG95" s="1">
        <v>48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43</v>
      </c>
      <c r="AX95" s="1">
        <v>83</v>
      </c>
      <c r="AY95" s="1">
        <v>68</v>
      </c>
      <c r="AZ95" s="1">
        <v>13</v>
      </c>
      <c r="BA95" s="1">
        <v>16</v>
      </c>
      <c r="BB95" s="1">
        <v>2</v>
      </c>
      <c r="BC95" s="1">
        <v>0</v>
      </c>
      <c r="BD95" s="1">
        <v>7</v>
      </c>
      <c r="BE95" s="1">
        <v>4</v>
      </c>
      <c r="BF95" s="1">
        <v>32</v>
      </c>
      <c r="BG95" s="1">
        <v>17</v>
      </c>
      <c r="BH95" s="1">
        <v>46</v>
      </c>
      <c r="BI95" s="1">
        <v>7</v>
      </c>
      <c r="BJ95" s="1">
        <v>6</v>
      </c>
      <c r="BK95" s="1">
        <v>18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</row>
    <row r="96" spans="1:68">
      <c r="A96" s="1">
        <v>70271</v>
      </c>
      <c r="B96" s="1" t="s">
        <v>145</v>
      </c>
      <c r="C96" s="1">
        <v>16</v>
      </c>
      <c r="D96" s="1">
        <v>285</v>
      </c>
      <c r="E96" s="1" t="s">
        <v>64</v>
      </c>
      <c r="F96" s="1">
        <v>588</v>
      </c>
      <c r="G96" s="1" t="s">
        <v>146</v>
      </c>
      <c r="H96" s="1">
        <v>47.85</v>
      </c>
      <c r="I96" s="3">
        <v>765.6</v>
      </c>
      <c r="J96" s="10">
        <f t="shared" si="3"/>
        <v>3828</v>
      </c>
      <c r="K96" s="10">
        <f t="shared" si="4"/>
        <v>3828</v>
      </c>
      <c r="L96" s="11">
        <f t="shared" si="5"/>
        <v>5</v>
      </c>
      <c r="M96" s="1">
        <v>1.62</v>
      </c>
      <c r="N96" s="1">
        <v>1.62</v>
      </c>
      <c r="O96" s="16"/>
      <c r="P96" s="16">
        <f t="shared" si="35"/>
        <v>0</v>
      </c>
      <c r="Q96" s="5">
        <v>3</v>
      </c>
      <c r="R96" s="1">
        <v>15.81</v>
      </c>
      <c r="S96" s="1">
        <v>2.94</v>
      </c>
      <c r="T96" s="16">
        <f t="shared" si="6"/>
        <v>2.6350000000000002</v>
      </c>
      <c r="U96" s="16">
        <f t="shared" si="7"/>
        <v>0.30499999999999972</v>
      </c>
      <c r="V96" s="5">
        <v>5</v>
      </c>
      <c r="W96" s="1">
        <v>4.84</v>
      </c>
      <c r="X96" s="1">
        <v>2.06</v>
      </c>
      <c r="Y96" s="5">
        <v>0</v>
      </c>
      <c r="Z96" s="1">
        <v>0</v>
      </c>
      <c r="AA96" s="12">
        <v>17058.53</v>
      </c>
      <c r="AB96" s="2">
        <v>5072.1000000000004</v>
      </c>
      <c r="AC96" s="1">
        <v>18</v>
      </c>
      <c r="AD96" s="1">
        <v>4</v>
      </c>
      <c r="AE96" s="1">
        <v>0</v>
      </c>
      <c r="AF96" s="1">
        <v>12</v>
      </c>
      <c r="AG96" s="1">
        <v>26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50</v>
      </c>
      <c r="AX96" s="1">
        <v>31</v>
      </c>
      <c r="AY96" s="1">
        <v>123</v>
      </c>
      <c r="AZ96" s="1">
        <v>108</v>
      </c>
      <c r="BA96" s="1">
        <v>47</v>
      </c>
      <c r="BB96" s="1">
        <v>0</v>
      </c>
      <c r="BC96" s="1">
        <v>0</v>
      </c>
      <c r="BD96" s="1">
        <v>8</v>
      </c>
      <c r="BE96" s="1">
        <v>5</v>
      </c>
      <c r="BF96" s="1">
        <v>0</v>
      </c>
      <c r="BG96" s="1">
        <v>28</v>
      </c>
      <c r="BH96" s="1">
        <v>19</v>
      </c>
      <c r="BI96" s="1">
        <v>0</v>
      </c>
      <c r="BJ96" s="1">
        <v>80</v>
      </c>
      <c r="BK96" s="1">
        <v>33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</row>
    <row r="97" spans="1:68">
      <c r="A97" s="1">
        <v>70040</v>
      </c>
      <c r="B97" s="1" t="s">
        <v>121</v>
      </c>
      <c r="C97" s="1">
        <v>25</v>
      </c>
      <c r="D97" s="1">
        <v>285</v>
      </c>
      <c r="E97" s="1" t="s">
        <v>64</v>
      </c>
      <c r="F97" s="1">
        <v>35</v>
      </c>
      <c r="G97" s="1" t="s">
        <v>76</v>
      </c>
      <c r="H97" s="1">
        <v>42.5</v>
      </c>
      <c r="I97" s="3">
        <v>1062.5</v>
      </c>
      <c r="J97" s="10">
        <f t="shared" si="3"/>
        <v>3187.5</v>
      </c>
      <c r="K97" s="10">
        <f t="shared" si="4"/>
        <v>6375</v>
      </c>
      <c r="L97" s="11">
        <f t="shared" si="5"/>
        <v>6</v>
      </c>
      <c r="M97" s="1">
        <v>0.74</v>
      </c>
      <c r="N97" s="1">
        <v>0.16</v>
      </c>
      <c r="O97" s="16"/>
      <c r="P97" s="16">
        <f t="shared" si="35"/>
        <v>0</v>
      </c>
      <c r="Q97" s="5">
        <v>2</v>
      </c>
      <c r="R97" s="1">
        <v>10.06</v>
      </c>
      <c r="S97" s="1">
        <v>3.84</v>
      </c>
      <c r="T97" s="16">
        <f t="shared" si="6"/>
        <v>1.6766666666666667</v>
      </c>
      <c r="U97" s="16">
        <f t="shared" si="7"/>
        <v>2.1633333333333331</v>
      </c>
      <c r="V97" s="5">
        <v>3</v>
      </c>
      <c r="W97" s="1">
        <v>5.08</v>
      </c>
      <c r="X97" s="1">
        <v>0.28000000000000003</v>
      </c>
      <c r="Y97" s="16">
        <f>MAX(0,(TRUNC((W97*0.75)-X97)))</f>
        <v>3</v>
      </c>
      <c r="Z97" s="1">
        <v>0</v>
      </c>
      <c r="AA97" s="12">
        <v>16872.5</v>
      </c>
      <c r="AB97" s="2">
        <v>4547.5</v>
      </c>
      <c r="AC97" s="1">
        <v>6</v>
      </c>
      <c r="AD97" s="1">
        <v>15</v>
      </c>
      <c r="AE97" s="1">
        <v>0</v>
      </c>
      <c r="AF97" s="1">
        <v>10</v>
      </c>
      <c r="AG97" s="1">
        <v>4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41</v>
      </c>
      <c r="AX97" s="1">
        <v>-24</v>
      </c>
      <c r="AY97" s="1">
        <v>167</v>
      </c>
      <c r="AZ97" s="1">
        <v>76</v>
      </c>
      <c r="BA97" s="1">
        <v>35</v>
      </c>
      <c r="BB97" s="1">
        <v>6</v>
      </c>
      <c r="BC97" s="1">
        <v>7</v>
      </c>
      <c r="BD97" s="1">
        <v>5</v>
      </c>
      <c r="BE97" s="1">
        <v>6</v>
      </c>
      <c r="BF97" s="1">
        <v>61</v>
      </c>
      <c r="BG97" s="1">
        <v>68</v>
      </c>
      <c r="BH97" s="1">
        <v>0</v>
      </c>
      <c r="BI97" s="1">
        <v>55</v>
      </c>
      <c r="BJ97" s="1">
        <v>8</v>
      </c>
      <c r="BK97" s="1">
        <v>7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</row>
    <row r="98" spans="1:68">
      <c r="A98" s="1">
        <v>70009</v>
      </c>
      <c r="B98" s="1" t="s">
        <v>184</v>
      </c>
      <c r="C98" s="1">
        <v>24</v>
      </c>
      <c r="D98" s="1">
        <v>285</v>
      </c>
      <c r="E98" s="1" t="s">
        <v>64</v>
      </c>
      <c r="F98" s="1">
        <v>558</v>
      </c>
      <c r="G98" s="1" t="s">
        <v>67</v>
      </c>
      <c r="H98" s="1">
        <v>37.83</v>
      </c>
      <c r="I98" s="3">
        <v>907.92</v>
      </c>
      <c r="J98" s="10">
        <f t="shared" si="3"/>
        <v>2723.7599999999998</v>
      </c>
      <c r="K98" s="10">
        <f t="shared" si="4"/>
        <v>9079.1999999999989</v>
      </c>
      <c r="L98" s="11">
        <f t="shared" si="5"/>
        <v>10</v>
      </c>
      <c r="M98" s="1">
        <v>4.92</v>
      </c>
      <c r="N98" s="1">
        <v>0</v>
      </c>
      <c r="O98" s="5"/>
      <c r="P98" s="20">
        <v>5</v>
      </c>
      <c r="Q98" s="5">
        <v>3</v>
      </c>
      <c r="R98" s="1">
        <v>9.58</v>
      </c>
      <c r="S98" s="1">
        <v>4.71</v>
      </c>
      <c r="T98" s="16">
        <f t="shared" si="6"/>
        <v>1.5966666666666667</v>
      </c>
      <c r="U98" s="16">
        <f t="shared" si="7"/>
        <v>3.1133333333333333</v>
      </c>
      <c r="V98" s="5">
        <v>3</v>
      </c>
      <c r="W98" s="1">
        <v>3.96</v>
      </c>
      <c r="X98" s="1">
        <v>1.33</v>
      </c>
      <c r="Y98" s="5">
        <v>2</v>
      </c>
      <c r="Z98" s="1">
        <v>0</v>
      </c>
      <c r="AA98" s="12">
        <v>16758.689999999999</v>
      </c>
      <c r="AB98" s="2">
        <v>5485.35</v>
      </c>
      <c r="AC98" s="1">
        <v>55</v>
      </c>
      <c r="AD98" s="1">
        <v>19</v>
      </c>
      <c r="AE98" s="1">
        <v>38</v>
      </c>
      <c r="AF98" s="1">
        <v>31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55</v>
      </c>
      <c r="AX98" s="1">
        <v>39</v>
      </c>
      <c r="AY98" s="1">
        <v>97</v>
      </c>
      <c r="AZ98" s="1">
        <v>52</v>
      </c>
      <c r="BA98" s="1">
        <v>113</v>
      </c>
      <c r="BB98" s="1">
        <v>2</v>
      </c>
      <c r="BC98" s="1">
        <v>6</v>
      </c>
      <c r="BD98" s="1">
        <v>20</v>
      </c>
      <c r="BE98" s="1">
        <v>15</v>
      </c>
      <c r="BF98" s="1">
        <v>0</v>
      </c>
      <c r="BG98" s="1">
        <v>15</v>
      </c>
      <c r="BH98" s="1">
        <v>1</v>
      </c>
      <c r="BI98" s="1">
        <v>64</v>
      </c>
      <c r="BJ98" s="1">
        <v>31</v>
      </c>
      <c r="BK98" s="1">
        <v>32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</row>
    <row r="99" spans="1:68">
      <c r="A99" s="1">
        <v>70976</v>
      </c>
      <c r="B99" s="1" t="s">
        <v>191</v>
      </c>
      <c r="C99" s="1">
        <v>20</v>
      </c>
      <c r="D99" s="1">
        <v>285</v>
      </c>
      <c r="E99" s="1" t="s">
        <v>64</v>
      </c>
      <c r="F99" s="1">
        <v>974</v>
      </c>
      <c r="G99" s="1" t="s">
        <v>110</v>
      </c>
      <c r="H99" s="1">
        <v>40.81</v>
      </c>
      <c r="I99" s="3">
        <v>816.2</v>
      </c>
      <c r="J99" s="10">
        <f t="shared" si="3"/>
        <v>4081</v>
      </c>
      <c r="K99" s="10">
        <f t="shared" si="4"/>
        <v>5713.4000000000005</v>
      </c>
      <c r="L99" s="11">
        <f t="shared" si="5"/>
        <v>7</v>
      </c>
      <c r="M99" s="1">
        <v>3.78</v>
      </c>
      <c r="N99" s="1">
        <v>4.8499999999999996</v>
      </c>
      <c r="O99" s="16"/>
      <c r="P99" s="16">
        <f>MAX(0,(TRUNC((M99*0.75)-N99)))</f>
        <v>0</v>
      </c>
      <c r="Q99" s="5">
        <v>2</v>
      </c>
      <c r="R99" s="1">
        <v>15.32</v>
      </c>
      <c r="S99" s="1">
        <v>3.65</v>
      </c>
      <c r="T99" s="16">
        <f t="shared" si="6"/>
        <v>2.5533333333333337</v>
      </c>
      <c r="U99" s="16">
        <f t="shared" si="7"/>
        <v>1.0966666666666662</v>
      </c>
      <c r="V99" s="5">
        <v>5</v>
      </c>
      <c r="W99" s="1">
        <v>1.1200000000000001</v>
      </c>
      <c r="X99" s="1">
        <v>0.6</v>
      </c>
      <c r="Y99" s="5">
        <v>2</v>
      </c>
      <c r="Z99" s="1">
        <v>0</v>
      </c>
      <c r="AA99" s="12">
        <v>16507.64</v>
      </c>
      <c r="AB99" s="2">
        <v>7427.42</v>
      </c>
      <c r="AC99" s="1">
        <v>34</v>
      </c>
      <c r="AD99" s="1">
        <v>9</v>
      </c>
      <c r="AE99" s="1">
        <v>5</v>
      </c>
      <c r="AF99" s="1">
        <v>64</v>
      </c>
      <c r="AG99" s="1">
        <v>97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55</v>
      </c>
      <c r="AX99" s="1">
        <v>13</v>
      </c>
      <c r="AY99" s="1">
        <v>199</v>
      </c>
      <c r="AZ99" s="1">
        <v>78</v>
      </c>
      <c r="BA99" s="1">
        <v>32</v>
      </c>
      <c r="BB99" s="1">
        <v>4</v>
      </c>
      <c r="BC99" s="1">
        <v>1</v>
      </c>
      <c r="BD99" s="1">
        <v>2</v>
      </c>
      <c r="BE99" s="1">
        <v>1</v>
      </c>
      <c r="BF99" s="1">
        <v>41</v>
      </c>
      <c r="BG99" s="1">
        <v>5</v>
      </c>
      <c r="BH99" s="1">
        <v>1</v>
      </c>
      <c r="BI99" s="1">
        <v>14</v>
      </c>
      <c r="BJ99" s="1">
        <v>6</v>
      </c>
      <c r="BK99" s="1">
        <v>12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</row>
    <row r="100" spans="1:68">
      <c r="A100" s="1">
        <v>70036</v>
      </c>
      <c r="B100" s="1" t="s">
        <v>214</v>
      </c>
      <c r="C100" s="1">
        <v>15</v>
      </c>
      <c r="D100" s="1">
        <v>285</v>
      </c>
      <c r="E100" s="1" t="s">
        <v>64</v>
      </c>
      <c r="F100" s="1">
        <v>562</v>
      </c>
      <c r="G100" s="1" t="s">
        <v>65</v>
      </c>
      <c r="H100" s="1">
        <v>28.82</v>
      </c>
      <c r="I100" s="3">
        <v>432.3</v>
      </c>
      <c r="J100" s="10">
        <f t="shared" si="3"/>
        <v>4323</v>
      </c>
      <c r="K100" s="10">
        <f t="shared" si="4"/>
        <v>8646</v>
      </c>
      <c r="L100" s="11">
        <f t="shared" si="5"/>
        <v>20</v>
      </c>
      <c r="M100" s="1">
        <v>14.07</v>
      </c>
      <c r="N100" s="1">
        <v>1</v>
      </c>
      <c r="O100" s="5"/>
      <c r="P100" s="26">
        <v>10</v>
      </c>
      <c r="Q100" s="5">
        <v>10</v>
      </c>
      <c r="R100" s="1">
        <v>20.9</v>
      </c>
      <c r="S100" s="1">
        <v>4.07</v>
      </c>
      <c r="T100" s="16">
        <f t="shared" si="6"/>
        <v>3.4833333333333334</v>
      </c>
      <c r="U100" s="16">
        <f t="shared" si="7"/>
        <v>0.58666666666666689</v>
      </c>
      <c r="V100" s="5">
        <v>10</v>
      </c>
      <c r="W100" s="1">
        <v>2.5299999999999998</v>
      </c>
      <c r="X100" s="1">
        <v>3.8</v>
      </c>
      <c r="Y100" s="16">
        <f>MAX(0,(TRUNC((W100*0.75)-X100)))</f>
        <v>0</v>
      </c>
      <c r="Z100" s="1">
        <v>0</v>
      </c>
      <c r="AA100" s="12">
        <v>16211.25</v>
      </c>
      <c r="AB100" s="2">
        <v>3833.06</v>
      </c>
      <c r="AC100" s="1">
        <v>0</v>
      </c>
      <c r="AD100" s="1">
        <v>20</v>
      </c>
      <c r="AE100" s="1">
        <v>150</v>
      </c>
      <c r="AF100" s="1">
        <v>102</v>
      </c>
      <c r="AG100" s="1">
        <v>15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84</v>
      </c>
      <c r="AX100" s="1">
        <v>90</v>
      </c>
      <c r="AY100" s="1">
        <v>115</v>
      </c>
      <c r="AZ100" s="1">
        <v>49</v>
      </c>
      <c r="BA100" s="1">
        <v>52</v>
      </c>
      <c r="BB100" s="1">
        <v>18</v>
      </c>
      <c r="BC100" s="1">
        <v>18</v>
      </c>
      <c r="BD100" s="1">
        <v>8</v>
      </c>
      <c r="BE100" s="1">
        <v>20</v>
      </c>
      <c r="BF100" s="1">
        <v>9</v>
      </c>
      <c r="BG100" s="1">
        <v>17</v>
      </c>
      <c r="BH100" s="1">
        <v>0</v>
      </c>
      <c r="BI100" s="1">
        <v>18</v>
      </c>
      <c r="BJ100" s="1">
        <v>6</v>
      </c>
      <c r="BK100" s="1">
        <v>57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</row>
    <row r="101" spans="1:68">
      <c r="A101" s="1">
        <v>70097</v>
      </c>
      <c r="B101" s="1" t="s">
        <v>239</v>
      </c>
      <c r="C101" s="1">
        <v>16</v>
      </c>
      <c r="D101" s="1">
        <v>285</v>
      </c>
      <c r="E101" s="1" t="s">
        <v>64</v>
      </c>
      <c r="F101" s="1">
        <v>567</v>
      </c>
      <c r="G101" s="1" t="s">
        <v>74</v>
      </c>
      <c r="H101" s="1">
        <v>43.77</v>
      </c>
      <c r="I101" s="3">
        <v>700.32</v>
      </c>
      <c r="J101" s="10">
        <f t="shared" si="3"/>
        <v>7003.2000000000007</v>
      </c>
      <c r="K101" s="10">
        <f t="shared" si="4"/>
        <v>10504.800000000001</v>
      </c>
      <c r="L101" s="11">
        <f t="shared" si="5"/>
        <v>15</v>
      </c>
      <c r="M101" s="1">
        <v>0</v>
      </c>
      <c r="N101" s="1">
        <v>3</v>
      </c>
      <c r="O101" s="16"/>
      <c r="P101" s="16">
        <f>MAX(0,(TRUNC((M101*0.75)-N101)))</f>
        <v>0</v>
      </c>
      <c r="Q101" s="5">
        <v>0</v>
      </c>
      <c r="R101" s="1">
        <v>16.25</v>
      </c>
      <c r="S101" s="1">
        <v>2.25</v>
      </c>
      <c r="T101" s="16">
        <f t="shared" si="6"/>
        <v>2.708333333333333</v>
      </c>
      <c r="U101" s="16">
        <f t="shared" si="7"/>
        <v>-0.45833333333333304</v>
      </c>
      <c r="V101" s="5">
        <v>10</v>
      </c>
      <c r="W101" s="1">
        <v>6.66</v>
      </c>
      <c r="X101" s="1">
        <v>1.81</v>
      </c>
      <c r="Y101" s="5">
        <v>5</v>
      </c>
      <c r="Z101" s="1">
        <v>0</v>
      </c>
      <c r="AA101" s="12">
        <v>16041.71</v>
      </c>
      <c r="AB101" s="2">
        <v>4946.01</v>
      </c>
      <c r="AC101" s="1">
        <v>0</v>
      </c>
      <c r="AD101" s="1">
        <v>0</v>
      </c>
      <c r="AE101" s="1">
        <v>0</v>
      </c>
      <c r="AF101" s="1">
        <v>0</v>
      </c>
      <c r="AG101" s="1">
        <v>48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95</v>
      </c>
      <c r="AX101" s="1">
        <v>72</v>
      </c>
      <c r="AY101" s="1">
        <v>53</v>
      </c>
      <c r="AZ101" s="1">
        <v>123</v>
      </c>
      <c r="BA101" s="1">
        <v>32</v>
      </c>
      <c r="BB101" s="1">
        <v>3</v>
      </c>
      <c r="BC101" s="1">
        <v>0</v>
      </c>
      <c r="BD101" s="1">
        <v>8</v>
      </c>
      <c r="BE101" s="1">
        <v>7</v>
      </c>
      <c r="BF101" s="1">
        <v>4</v>
      </c>
      <c r="BG101" s="1">
        <v>69</v>
      </c>
      <c r="BH101" s="1">
        <v>43</v>
      </c>
      <c r="BI101" s="1">
        <v>12</v>
      </c>
      <c r="BJ101" s="1">
        <v>8</v>
      </c>
      <c r="BK101" s="1">
        <v>29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</row>
    <row r="102" spans="1:68">
      <c r="A102" s="1">
        <v>70364</v>
      </c>
      <c r="B102" s="1" t="s">
        <v>212</v>
      </c>
      <c r="C102" s="1">
        <v>10</v>
      </c>
      <c r="D102" s="1">
        <v>285</v>
      </c>
      <c r="E102" s="1" t="s">
        <v>64</v>
      </c>
      <c r="F102" s="1">
        <v>285</v>
      </c>
      <c r="G102" s="1" t="s">
        <v>64</v>
      </c>
      <c r="H102" s="1">
        <v>125.14</v>
      </c>
      <c r="I102" s="3">
        <v>1251.4000000000001</v>
      </c>
      <c r="J102" s="10">
        <f t="shared" si="3"/>
        <v>6257</v>
      </c>
      <c r="K102" s="10">
        <f t="shared" si="4"/>
        <v>25028</v>
      </c>
      <c r="L102" s="11">
        <f t="shared" si="5"/>
        <v>20</v>
      </c>
      <c r="M102" s="1">
        <v>8.6999999999999993</v>
      </c>
      <c r="N102" s="1">
        <v>0</v>
      </c>
      <c r="O102" s="5"/>
      <c r="P102" s="20">
        <v>10</v>
      </c>
      <c r="Q102" s="5">
        <v>0</v>
      </c>
      <c r="R102" s="1">
        <v>2.9</v>
      </c>
      <c r="S102" s="1">
        <v>0</v>
      </c>
      <c r="T102" s="16">
        <f t="shared" si="6"/>
        <v>0.48333333333333334</v>
      </c>
      <c r="U102" s="16">
        <f t="shared" si="7"/>
        <v>-0.48333333333333334</v>
      </c>
      <c r="V102" s="5">
        <v>5</v>
      </c>
      <c r="W102" s="1">
        <v>1.1000000000000001</v>
      </c>
      <c r="X102" s="1">
        <v>0</v>
      </c>
      <c r="Y102" s="5">
        <v>5</v>
      </c>
      <c r="Z102" s="1">
        <v>0</v>
      </c>
      <c r="AA102" s="12">
        <v>15892.78</v>
      </c>
      <c r="AB102" s="2">
        <v>0</v>
      </c>
      <c r="AC102" s="1">
        <v>0</v>
      </c>
      <c r="AD102" s="1">
        <v>0</v>
      </c>
      <c r="AE102" s="1">
        <v>86</v>
      </c>
      <c r="AF102" s="1">
        <v>2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29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10</v>
      </c>
      <c r="BJ102" s="1">
        <v>2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</row>
    <row r="103" spans="1:68">
      <c r="A103" s="1">
        <v>70275</v>
      </c>
      <c r="B103" s="1" t="s">
        <v>161</v>
      </c>
      <c r="C103" s="1">
        <v>32</v>
      </c>
      <c r="D103" s="1">
        <v>285</v>
      </c>
      <c r="E103" s="1" t="s">
        <v>64</v>
      </c>
      <c r="F103" s="1">
        <v>573</v>
      </c>
      <c r="G103" s="1" t="s">
        <v>87</v>
      </c>
      <c r="H103" s="1">
        <v>33.270000000000003</v>
      </c>
      <c r="I103" s="3">
        <v>1064.6400000000001</v>
      </c>
      <c r="J103" s="10">
        <f t="shared" si="3"/>
        <v>5323.2000000000007</v>
      </c>
      <c r="K103" s="10">
        <f t="shared" si="4"/>
        <v>5323.2000000000007</v>
      </c>
      <c r="L103" s="11">
        <f t="shared" si="5"/>
        <v>5</v>
      </c>
      <c r="M103" s="1">
        <v>0.91</v>
      </c>
      <c r="N103" s="1">
        <v>3.47</v>
      </c>
      <c r="O103" s="16"/>
      <c r="P103" s="16">
        <f>MAX(0,(TRUNC((M103*0.75)-N103)))</f>
        <v>0</v>
      </c>
      <c r="Q103" s="5">
        <v>0</v>
      </c>
      <c r="R103" s="1">
        <v>10.34</v>
      </c>
      <c r="S103" s="1">
        <v>2.41</v>
      </c>
      <c r="T103" s="16">
        <f t="shared" si="6"/>
        <v>1.7233333333333334</v>
      </c>
      <c r="U103" s="16">
        <f t="shared" si="7"/>
        <v>0.68666666666666676</v>
      </c>
      <c r="V103" s="5">
        <v>5</v>
      </c>
      <c r="W103" s="1">
        <v>3.61</v>
      </c>
      <c r="X103" s="1">
        <v>5.5</v>
      </c>
      <c r="Y103" s="16">
        <f t="shared" ref="Y103:Y108" si="36">MAX(0,(TRUNC((W103*0.75)-X103)))</f>
        <v>0</v>
      </c>
      <c r="Z103" s="1">
        <v>0</v>
      </c>
      <c r="AA103" s="12">
        <v>15819.89</v>
      </c>
      <c r="AB103" s="2">
        <v>12110.28</v>
      </c>
      <c r="AC103" s="1">
        <v>23</v>
      </c>
      <c r="AD103" s="1">
        <v>12</v>
      </c>
      <c r="AE103" s="1">
        <v>0</v>
      </c>
      <c r="AF103" s="1">
        <v>0</v>
      </c>
      <c r="AG103" s="1">
        <v>111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93</v>
      </c>
      <c r="AX103" s="1">
        <v>106</v>
      </c>
      <c r="AY103" s="1">
        <v>101</v>
      </c>
      <c r="AZ103" s="1">
        <v>88</v>
      </c>
      <c r="BA103" s="1">
        <v>45</v>
      </c>
      <c r="BB103" s="1">
        <v>13</v>
      </c>
      <c r="BC103" s="1">
        <v>10</v>
      </c>
      <c r="BD103" s="1">
        <v>18</v>
      </c>
      <c r="BE103" s="1">
        <v>8</v>
      </c>
      <c r="BF103" s="1">
        <v>32</v>
      </c>
      <c r="BG103" s="1">
        <v>9</v>
      </c>
      <c r="BH103" s="1">
        <v>36</v>
      </c>
      <c r="BI103" s="1">
        <v>77</v>
      </c>
      <c r="BJ103" s="1">
        <v>23</v>
      </c>
      <c r="BK103" s="1">
        <v>176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</row>
    <row r="104" spans="1:68">
      <c r="A104" s="1">
        <v>70120</v>
      </c>
      <c r="B104" s="1" t="s">
        <v>189</v>
      </c>
      <c r="C104" s="1">
        <v>24</v>
      </c>
      <c r="D104" s="1">
        <v>285</v>
      </c>
      <c r="E104" s="1" t="s">
        <v>64</v>
      </c>
      <c r="F104" s="1">
        <v>570</v>
      </c>
      <c r="G104" s="1" t="s">
        <v>72</v>
      </c>
      <c r="H104" s="1">
        <v>36</v>
      </c>
      <c r="I104" s="3">
        <v>864</v>
      </c>
      <c r="J104" s="10">
        <f t="shared" si="3"/>
        <v>6912</v>
      </c>
      <c r="K104" s="10">
        <f t="shared" si="4"/>
        <v>8640</v>
      </c>
      <c r="L104" s="11">
        <f t="shared" si="5"/>
        <v>10</v>
      </c>
      <c r="M104" s="1">
        <v>3.1</v>
      </c>
      <c r="N104" s="1">
        <v>1</v>
      </c>
      <c r="O104" s="5"/>
      <c r="P104" s="26">
        <v>2</v>
      </c>
      <c r="Q104" s="5">
        <v>3</v>
      </c>
      <c r="R104" s="1">
        <v>12.77</v>
      </c>
      <c r="S104" s="1">
        <v>1.42</v>
      </c>
      <c r="T104" s="16">
        <f t="shared" si="6"/>
        <v>2.128333333333333</v>
      </c>
      <c r="U104" s="16">
        <f t="shared" si="7"/>
        <v>-0.70833333333333304</v>
      </c>
      <c r="V104" s="5">
        <v>8</v>
      </c>
      <c r="W104" s="1">
        <v>2.15</v>
      </c>
      <c r="X104" s="1">
        <v>1.75</v>
      </c>
      <c r="Y104" s="16">
        <f t="shared" si="36"/>
        <v>0</v>
      </c>
      <c r="Z104" s="1">
        <v>0</v>
      </c>
      <c r="AA104" s="12">
        <v>15570</v>
      </c>
      <c r="AB104" s="2">
        <v>3600</v>
      </c>
      <c r="AC104" s="1">
        <v>32</v>
      </c>
      <c r="AD104" s="1">
        <v>16</v>
      </c>
      <c r="AE104" s="1">
        <v>21</v>
      </c>
      <c r="AF104" s="1">
        <v>27</v>
      </c>
      <c r="AG104" s="1">
        <v>24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97</v>
      </c>
      <c r="AX104" s="1">
        <v>55</v>
      </c>
      <c r="AY104" s="1">
        <v>117</v>
      </c>
      <c r="AZ104" s="1">
        <v>105</v>
      </c>
      <c r="BA104" s="1">
        <v>23</v>
      </c>
      <c r="BB104" s="1">
        <v>1</v>
      </c>
      <c r="BC104" s="1">
        <v>8</v>
      </c>
      <c r="BD104" s="1">
        <v>7</v>
      </c>
      <c r="BE104" s="1">
        <v>1</v>
      </c>
      <c r="BF104" s="1">
        <v>11</v>
      </c>
      <c r="BG104" s="1">
        <v>10</v>
      </c>
      <c r="BH104" s="1">
        <v>16</v>
      </c>
      <c r="BI104" s="1">
        <v>19</v>
      </c>
      <c r="BJ104" s="1">
        <v>29</v>
      </c>
      <c r="BK104" s="1">
        <v>42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</row>
    <row r="105" spans="1:68">
      <c r="A105" s="1">
        <v>70061</v>
      </c>
      <c r="B105" s="1" t="s">
        <v>131</v>
      </c>
      <c r="C105" s="1">
        <v>24</v>
      </c>
      <c r="D105" s="1">
        <v>285</v>
      </c>
      <c r="E105" s="1" t="s">
        <v>64</v>
      </c>
      <c r="F105" s="1">
        <v>570</v>
      </c>
      <c r="G105" s="1" t="s">
        <v>72</v>
      </c>
      <c r="H105" s="1">
        <v>34.97</v>
      </c>
      <c r="I105" s="3">
        <v>839.28</v>
      </c>
      <c r="J105" s="10">
        <f t="shared" si="3"/>
        <v>0</v>
      </c>
      <c r="K105" s="10">
        <f t="shared" si="4"/>
        <v>0</v>
      </c>
      <c r="L105" s="11">
        <f t="shared" si="5"/>
        <v>0</v>
      </c>
      <c r="M105" s="1">
        <v>3.65</v>
      </c>
      <c r="N105" s="1">
        <v>17.54</v>
      </c>
      <c r="O105" s="16"/>
      <c r="P105" s="16">
        <f t="shared" ref="P105:P108" si="37">MAX(0,(TRUNC((M105*0.75)-N105)))</f>
        <v>0</v>
      </c>
      <c r="Q105" s="5">
        <v>3</v>
      </c>
      <c r="R105" s="1">
        <v>8.73</v>
      </c>
      <c r="S105" s="1">
        <v>9.7100000000000009</v>
      </c>
      <c r="T105" s="16">
        <f t="shared" si="6"/>
        <v>1.4550000000000001</v>
      </c>
      <c r="U105" s="16">
        <f t="shared" si="7"/>
        <v>8.2550000000000008</v>
      </c>
      <c r="V105" s="5">
        <v>0</v>
      </c>
      <c r="W105" s="1">
        <v>5.98</v>
      </c>
      <c r="X105" s="1">
        <v>14.5</v>
      </c>
      <c r="Y105" s="16">
        <f t="shared" si="36"/>
        <v>0</v>
      </c>
      <c r="Z105" s="1">
        <v>0</v>
      </c>
      <c r="AA105" s="12">
        <v>15404.28</v>
      </c>
      <c r="AB105" s="2">
        <v>35039.94</v>
      </c>
      <c r="AC105" s="1">
        <v>30</v>
      </c>
      <c r="AD105" s="1">
        <v>34</v>
      </c>
      <c r="AE105" s="1">
        <v>31</v>
      </c>
      <c r="AF105" s="1">
        <v>19</v>
      </c>
      <c r="AG105" s="1">
        <v>421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20</v>
      </c>
      <c r="AX105" s="1">
        <v>173</v>
      </c>
      <c r="AY105" s="1">
        <v>64</v>
      </c>
      <c r="AZ105" s="1">
        <v>48</v>
      </c>
      <c r="BA105" s="1">
        <v>202</v>
      </c>
      <c r="BB105" s="1">
        <v>3</v>
      </c>
      <c r="BC105" s="1">
        <v>13</v>
      </c>
      <c r="BD105" s="1">
        <v>4</v>
      </c>
      <c r="BE105" s="1">
        <v>3</v>
      </c>
      <c r="BF105" s="1">
        <v>31</v>
      </c>
      <c r="BG105" s="1">
        <v>40</v>
      </c>
      <c r="BH105" s="1">
        <v>66</v>
      </c>
      <c r="BI105" s="1">
        <v>55</v>
      </c>
      <c r="BJ105" s="1">
        <v>31</v>
      </c>
      <c r="BK105" s="1">
        <v>348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</row>
    <row r="106" spans="1:68">
      <c r="A106" s="1">
        <v>70209</v>
      </c>
      <c r="B106" s="1" t="s">
        <v>290</v>
      </c>
      <c r="C106" s="1">
        <v>10</v>
      </c>
      <c r="D106" s="1">
        <v>285</v>
      </c>
      <c r="E106" s="1" t="s">
        <v>64</v>
      </c>
      <c r="F106" s="1">
        <v>387</v>
      </c>
      <c r="G106" s="1" t="s">
        <v>94</v>
      </c>
      <c r="H106" s="1">
        <v>122.98</v>
      </c>
      <c r="I106" s="3">
        <v>1229.8</v>
      </c>
      <c r="J106" s="10">
        <f t="shared" si="3"/>
        <v>0</v>
      </c>
      <c r="K106" s="10">
        <f t="shared" si="4"/>
        <v>0</v>
      </c>
      <c r="L106" s="11">
        <f t="shared" si="5"/>
        <v>0</v>
      </c>
      <c r="M106" s="1">
        <v>2.9</v>
      </c>
      <c r="N106" s="1">
        <v>4</v>
      </c>
      <c r="O106" s="16"/>
      <c r="P106" s="16">
        <f t="shared" si="37"/>
        <v>0</v>
      </c>
      <c r="Q106" s="5">
        <v>2</v>
      </c>
      <c r="R106" s="1">
        <v>5.2</v>
      </c>
      <c r="S106" s="1">
        <v>3.1</v>
      </c>
      <c r="T106" s="16">
        <f t="shared" si="6"/>
        <v>0.8666666666666667</v>
      </c>
      <c r="U106" s="16">
        <f t="shared" si="7"/>
        <v>2.2333333333333334</v>
      </c>
      <c r="V106" s="5">
        <v>0</v>
      </c>
      <c r="W106" s="1">
        <v>3.95</v>
      </c>
      <c r="X106" s="1">
        <v>5.8</v>
      </c>
      <c r="Y106" s="16">
        <f t="shared" si="36"/>
        <v>0</v>
      </c>
      <c r="Z106" s="1">
        <v>0</v>
      </c>
      <c r="AA106" s="12">
        <v>14819.09</v>
      </c>
      <c r="AB106" s="2">
        <v>15864.42</v>
      </c>
      <c r="AC106" s="1">
        <v>7</v>
      </c>
      <c r="AD106" s="1">
        <v>2</v>
      </c>
      <c r="AE106" s="1">
        <v>21</v>
      </c>
      <c r="AF106" s="1">
        <v>0</v>
      </c>
      <c r="AG106" s="1">
        <v>40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21</v>
      </c>
      <c r="AX106" s="1">
        <v>0</v>
      </c>
      <c r="AY106" s="1">
        <v>22</v>
      </c>
      <c r="AZ106" s="1">
        <v>10</v>
      </c>
      <c r="BA106" s="1">
        <v>29</v>
      </c>
      <c r="BB106" s="1">
        <v>1</v>
      </c>
      <c r="BC106" s="1">
        <v>2</v>
      </c>
      <c r="BD106" s="1">
        <v>2</v>
      </c>
      <c r="BE106" s="1">
        <v>0</v>
      </c>
      <c r="BF106" s="1">
        <v>2</v>
      </c>
      <c r="BG106" s="1">
        <v>9</v>
      </c>
      <c r="BH106" s="1">
        <v>2</v>
      </c>
      <c r="BI106" s="1">
        <v>24</v>
      </c>
      <c r="BJ106" s="1">
        <v>11</v>
      </c>
      <c r="BK106" s="1">
        <v>58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</row>
    <row r="107" spans="1:68">
      <c r="A107" s="1">
        <v>70164</v>
      </c>
      <c r="B107" s="1" t="s">
        <v>225</v>
      </c>
      <c r="C107" s="1">
        <v>24</v>
      </c>
      <c r="D107" s="1">
        <v>285</v>
      </c>
      <c r="E107" s="1" t="s">
        <v>64</v>
      </c>
      <c r="F107" s="1">
        <v>558</v>
      </c>
      <c r="G107" s="1" t="s">
        <v>67</v>
      </c>
      <c r="H107" s="1">
        <v>39.53</v>
      </c>
      <c r="I107" s="3">
        <v>948.72</v>
      </c>
      <c r="J107" s="10">
        <f t="shared" si="3"/>
        <v>4743.6000000000004</v>
      </c>
      <c r="K107" s="10">
        <f t="shared" si="4"/>
        <v>4743.6000000000004</v>
      </c>
      <c r="L107" s="11">
        <f t="shared" si="5"/>
        <v>5</v>
      </c>
      <c r="M107" s="1">
        <v>1.33</v>
      </c>
      <c r="N107" s="1">
        <v>1.71</v>
      </c>
      <c r="O107" s="16"/>
      <c r="P107" s="16">
        <f t="shared" si="37"/>
        <v>0</v>
      </c>
      <c r="Q107" s="5">
        <v>2</v>
      </c>
      <c r="R107" s="1">
        <v>10.58</v>
      </c>
      <c r="S107" s="1">
        <v>2.08</v>
      </c>
      <c r="T107" s="16">
        <f t="shared" si="6"/>
        <v>1.7633333333333334</v>
      </c>
      <c r="U107" s="16">
        <f t="shared" si="7"/>
        <v>0.31666666666666665</v>
      </c>
      <c r="V107" s="5">
        <v>5</v>
      </c>
      <c r="W107" s="1">
        <v>3.58</v>
      </c>
      <c r="X107" s="1">
        <v>1.75</v>
      </c>
      <c r="Y107" s="16">
        <f t="shared" si="36"/>
        <v>0</v>
      </c>
      <c r="Z107" s="1">
        <v>0</v>
      </c>
      <c r="AA107" s="12">
        <v>14705.16</v>
      </c>
      <c r="AB107" s="2">
        <v>5257.49</v>
      </c>
      <c r="AC107" s="1">
        <v>7</v>
      </c>
      <c r="AD107" s="1">
        <v>0</v>
      </c>
      <c r="AE107" s="1">
        <v>21</v>
      </c>
      <c r="AF107" s="1">
        <v>8</v>
      </c>
      <c r="AG107" s="1">
        <v>41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102</v>
      </c>
      <c r="AX107" s="1">
        <v>10</v>
      </c>
      <c r="AY107" s="1">
        <v>101</v>
      </c>
      <c r="AZ107" s="1">
        <v>76</v>
      </c>
      <c r="BA107" s="1">
        <v>9</v>
      </c>
      <c r="BB107" s="1">
        <v>1</v>
      </c>
      <c r="BC107" s="1">
        <v>4</v>
      </c>
      <c r="BD107" s="1">
        <v>4</v>
      </c>
      <c r="BE107" s="1">
        <v>2</v>
      </c>
      <c r="BF107" s="1">
        <v>41</v>
      </c>
      <c r="BG107" s="1">
        <v>5</v>
      </c>
      <c r="BH107" s="1">
        <v>62</v>
      </c>
      <c r="BI107" s="1">
        <v>33</v>
      </c>
      <c r="BJ107" s="1">
        <v>34</v>
      </c>
      <c r="BK107" s="1">
        <v>42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</row>
    <row r="108" spans="1:68">
      <c r="A108" s="1">
        <v>70256</v>
      </c>
      <c r="B108" s="1" t="s">
        <v>192</v>
      </c>
      <c r="C108" s="1">
        <v>25</v>
      </c>
      <c r="D108" s="1">
        <v>285</v>
      </c>
      <c r="E108" s="1" t="s">
        <v>64</v>
      </c>
      <c r="F108" s="1">
        <v>35</v>
      </c>
      <c r="G108" s="1" t="s">
        <v>76</v>
      </c>
      <c r="H108" s="1">
        <v>35.67</v>
      </c>
      <c r="I108" s="3">
        <v>891.75</v>
      </c>
      <c r="J108" s="10">
        <f t="shared" si="3"/>
        <v>4458.75</v>
      </c>
      <c r="K108" s="10">
        <f t="shared" si="4"/>
        <v>4458.75</v>
      </c>
      <c r="L108" s="11">
        <f t="shared" si="5"/>
        <v>5</v>
      </c>
      <c r="M108" s="1">
        <v>5.44</v>
      </c>
      <c r="N108" s="1">
        <v>4.32</v>
      </c>
      <c r="O108" s="16"/>
      <c r="P108" s="16">
        <f t="shared" si="37"/>
        <v>0</v>
      </c>
      <c r="Q108" s="5">
        <v>5</v>
      </c>
      <c r="R108" s="1">
        <v>9.86</v>
      </c>
      <c r="S108" s="1">
        <v>2.08</v>
      </c>
      <c r="T108" s="16">
        <f t="shared" si="6"/>
        <v>1.6433333333333333</v>
      </c>
      <c r="U108" s="16">
        <f t="shared" si="7"/>
        <v>0.43666666666666676</v>
      </c>
      <c r="V108" s="5">
        <v>5</v>
      </c>
      <c r="W108" s="1">
        <v>1.18</v>
      </c>
      <c r="X108" s="1">
        <v>5</v>
      </c>
      <c r="Y108" s="16">
        <f t="shared" si="36"/>
        <v>0</v>
      </c>
      <c r="Z108" s="1">
        <v>0</v>
      </c>
      <c r="AA108" s="12">
        <v>14696.04</v>
      </c>
      <c r="AB108" s="2">
        <v>10165.950000000001</v>
      </c>
      <c r="AC108" s="1">
        <v>42</v>
      </c>
      <c r="AD108" s="1">
        <v>0</v>
      </c>
      <c r="AE108" s="1">
        <v>75</v>
      </c>
      <c r="AF108" s="1">
        <v>38</v>
      </c>
      <c r="AG108" s="1">
        <v>108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62</v>
      </c>
      <c r="AX108" s="1">
        <v>10</v>
      </c>
      <c r="AY108" s="1">
        <v>124</v>
      </c>
      <c r="AZ108" s="1">
        <v>69</v>
      </c>
      <c r="BA108" s="1">
        <v>28</v>
      </c>
      <c r="BB108" s="1">
        <v>1</v>
      </c>
      <c r="BC108" s="1">
        <v>0</v>
      </c>
      <c r="BD108" s="1">
        <v>13</v>
      </c>
      <c r="BE108" s="1">
        <v>14</v>
      </c>
      <c r="BF108" s="1">
        <v>24</v>
      </c>
      <c r="BG108" s="1">
        <v>0</v>
      </c>
      <c r="BH108" s="1">
        <v>0</v>
      </c>
      <c r="BI108" s="1">
        <v>23</v>
      </c>
      <c r="BJ108" s="1">
        <v>13</v>
      </c>
      <c r="BK108" s="1">
        <v>125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</row>
    <row r="109" spans="1:68">
      <c r="A109" s="1">
        <v>70154</v>
      </c>
      <c r="B109" s="1" t="s">
        <v>224</v>
      </c>
      <c r="C109" s="1">
        <v>24</v>
      </c>
      <c r="D109" s="1">
        <v>285</v>
      </c>
      <c r="E109" s="1" t="s">
        <v>64</v>
      </c>
      <c r="F109" s="1">
        <v>570</v>
      </c>
      <c r="G109" s="1" t="s">
        <v>72</v>
      </c>
      <c r="H109" s="1">
        <v>34.979999999999997</v>
      </c>
      <c r="I109" s="3">
        <v>839.52</v>
      </c>
      <c r="J109" s="10">
        <f t="shared" si="3"/>
        <v>0</v>
      </c>
      <c r="K109" s="10">
        <f t="shared" si="4"/>
        <v>10074.24</v>
      </c>
      <c r="L109" s="11">
        <f t="shared" si="5"/>
        <v>12</v>
      </c>
      <c r="M109" s="1">
        <v>4.75</v>
      </c>
      <c r="N109" s="1">
        <v>0.62</v>
      </c>
      <c r="O109" s="5"/>
      <c r="P109" s="26">
        <v>5</v>
      </c>
      <c r="Q109" s="5">
        <v>3</v>
      </c>
      <c r="R109" s="1">
        <v>4.5</v>
      </c>
      <c r="S109" s="1">
        <v>3.88</v>
      </c>
      <c r="T109" s="16">
        <f t="shared" si="6"/>
        <v>0.75</v>
      </c>
      <c r="U109" s="16">
        <f t="shared" si="7"/>
        <v>3.13</v>
      </c>
      <c r="V109" s="5">
        <v>0</v>
      </c>
      <c r="W109" s="1">
        <v>8.15</v>
      </c>
      <c r="X109" s="1">
        <v>0</v>
      </c>
      <c r="Y109" s="5">
        <v>7</v>
      </c>
      <c r="Z109" s="1">
        <v>0</v>
      </c>
      <c r="AA109" s="12">
        <v>14604.15</v>
      </c>
      <c r="AB109" s="2">
        <v>3777.84</v>
      </c>
      <c r="AC109" s="1">
        <v>33</v>
      </c>
      <c r="AD109" s="1">
        <v>2</v>
      </c>
      <c r="AE109" s="1">
        <v>52</v>
      </c>
      <c r="AF109" s="1">
        <v>56</v>
      </c>
      <c r="AG109" s="1">
        <v>15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17</v>
      </c>
      <c r="AX109" s="1">
        <v>89</v>
      </c>
      <c r="AY109" s="1">
        <v>15</v>
      </c>
      <c r="AZ109" s="1">
        <v>43</v>
      </c>
      <c r="BA109" s="1">
        <v>86</v>
      </c>
      <c r="BB109" s="1">
        <v>2</v>
      </c>
      <c r="BC109" s="1">
        <v>2</v>
      </c>
      <c r="BD109" s="1">
        <v>0</v>
      </c>
      <c r="BE109" s="1">
        <v>14</v>
      </c>
      <c r="BF109" s="1">
        <v>7</v>
      </c>
      <c r="BG109" s="1">
        <v>48</v>
      </c>
      <c r="BH109" s="1">
        <v>0</v>
      </c>
      <c r="BI109" s="1">
        <v>104</v>
      </c>
      <c r="BJ109" s="1">
        <v>87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</row>
    <row r="110" spans="1:68">
      <c r="A110" s="1">
        <v>70149</v>
      </c>
      <c r="B110" s="1" t="s">
        <v>130</v>
      </c>
      <c r="C110" s="1">
        <v>24</v>
      </c>
      <c r="D110" s="1">
        <v>285</v>
      </c>
      <c r="E110" s="1" t="s">
        <v>64</v>
      </c>
      <c r="F110" s="1">
        <v>570</v>
      </c>
      <c r="G110" s="1" t="s">
        <v>72</v>
      </c>
      <c r="H110" s="1">
        <v>33.04</v>
      </c>
      <c r="I110" s="3">
        <v>792.96</v>
      </c>
      <c r="J110" s="10">
        <f t="shared" si="3"/>
        <v>0</v>
      </c>
      <c r="K110" s="10">
        <f t="shared" si="4"/>
        <v>2378.88</v>
      </c>
      <c r="L110" s="11">
        <f t="shared" si="5"/>
        <v>3</v>
      </c>
      <c r="M110" s="1">
        <v>3.02</v>
      </c>
      <c r="N110" s="1">
        <v>3.62</v>
      </c>
      <c r="O110" s="16"/>
      <c r="P110" s="16">
        <f>MAX(0,(TRUNC((M110*0.75)-N110)))</f>
        <v>0</v>
      </c>
      <c r="Q110" s="5">
        <v>3</v>
      </c>
      <c r="R110" s="1">
        <v>5.94</v>
      </c>
      <c r="S110" s="1">
        <v>7.71</v>
      </c>
      <c r="T110" s="16">
        <f t="shared" si="6"/>
        <v>0.99</v>
      </c>
      <c r="U110" s="16">
        <f t="shared" si="7"/>
        <v>6.72</v>
      </c>
      <c r="V110" s="5">
        <v>0</v>
      </c>
      <c r="W110" s="1">
        <v>8.94</v>
      </c>
      <c r="X110" s="1">
        <v>5.38</v>
      </c>
      <c r="Y110" s="5">
        <v>3</v>
      </c>
      <c r="Z110" s="1">
        <v>0</v>
      </c>
      <c r="AA110" s="12">
        <v>14190.68</v>
      </c>
      <c r="AB110" s="2">
        <v>13249.04</v>
      </c>
      <c r="AC110" s="1">
        <v>41</v>
      </c>
      <c r="AD110" s="1">
        <v>39</v>
      </c>
      <c r="AE110" s="1">
        <v>1</v>
      </c>
      <c r="AF110" s="1">
        <v>22</v>
      </c>
      <c r="AG110" s="1">
        <v>87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33</v>
      </c>
      <c r="AX110" s="1">
        <v>42</v>
      </c>
      <c r="AY110" s="1">
        <v>24</v>
      </c>
      <c r="AZ110" s="1">
        <v>89</v>
      </c>
      <c r="BA110" s="1">
        <v>152</v>
      </c>
      <c r="BB110" s="1">
        <v>8</v>
      </c>
      <c r="BC110" s="1">
        <v>7</v>
      </c>
      <c r="BD110" s="1">
        <v>6</v>
      </c>
      <c r="BE110" s="1">
        <v>5</v>
      </c>
      <c r="BF110" s="1">
        <v>33</v>
      </c>
      <c r="BG110" s="1">
        <v>78</v>
      </c>
      <c r="BH110" s="1">
        <v>78</v>
      </c>
      <c r="BI110" s="1">
        <v>55</v>
      </c>
      <c r="BJ110" s="1">
        <v>85</v>
      </c>
      <c r="BK110" s="1">
        <v>129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</row>
    <row r="111" spans="1:68">
      <c r="A111" s="1">
        <v>70045</v>
      </c>
      <c r="B111" s="1" t="s">
        <v>209</v>
      </c>
      <c r="C111" s="1">
        <v>16</v>
      </c>
      <c r="D111" s="1">
        <v>285</v>
      </c>
      <c r="E111" s="1" t="s">
        <v>64</v>
      </c>
      <c r="F111" s="1">
        <v>387</v>
      </c>
      <c r="G111" s="1" t="s">
        <v>94</v>
      </c>
      <c r="H111" s="1">
        <v>45.31</v>
      </c>
      <c r="I111" s="3">
        <v>724.96</v>
      </c>
      <c r="J111" s="10">
        <f t="shared" si="3"/>
        <v>2174.88</v>
      </c>
      <c r="K111" s="10">
        <f t="shared" si="4"/>
        <v>4349.76</v>
      </c>
      <c r="L111" s="11">
        <f t="shared" si="5"/>
        <v>6</v>
      </c>
      <c r="M111" s="1">
        <v>2.97</v>
      </c>
      <c r="N111" s="1">
        <v>0.62</v>
      </c>
      <c r="O111" s="5"/>
      <c r="P111" s="20">
        <v>3</v>
      </c>
      <c r="Q111" s="5">
        <v>0</v>
      </c>
      <c r="R111" s="1">
        <v>14.88</v>
      </c>
      <c r="S111" s="1">
        <v>7.5</v>
      </c>
      <c r="T111" s="16">
        <f t="shared" si="6"/>
        <v>2.4800000000000004</v>
      </c>
      <c r="U111" s="16">
        <f t="shared" si="7"/>
        <v>5.0199999999999996</v>
      </c>
      <c r="V111" s="5">
        <v>3</v>
      </c>
      <c r="W111" s="1">
        <v>1</v>
      </c>
      <c r="X111" s="1">
        <v>1.88</v>
      </c>
      <c r="Y111" s="16">
        <f t="shared" ref="Y111:Y126" si="38">MAX(0,(TRUNC((W111*0.75)-X111)))</f>
        <v>0</v>
      </c>
      <c r="Z111" s="1">
        <v>0</v>
      </c>
      <c r="AA111" s="12">
        <v>13660.96</v>
      </c>
      <c r="AB111" s="2">
        <v>7249.6</v>
      </c>
      <c r="AC111" s="1">
        <v>19</v>
      </c>
      <c r="AD111" s="1">
        <v>13</v>
      </c>
      <c r="AE111" s="1">
        <v>17</v>
      </c>
      <c r="AF111" s="1">
        <v>10</v>
      </c>
      <c r="AG111" s="1">
        <v>10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64</v>
      </c>
      <c r="AX111" s="1">
        <v>58</v>
      </c>
      <c r="AY111" s="1">
        <v>91</v>
      </c>
      <c r="AZ111" s="1">
        <v>72</v>
      </c>
      <c r="BA111" s="1">
        <v>90</v>
      </c>
      <c r="BB111" s="1">
        <v>5</v>
      </c>
      <c r="BC111" s="1">
        <v>0</v>
      </c>
      <c r="BD111" s="1">
        <v>9</v>
      </c>
      <c r="BE111" s="1">
        <v>8</v>
      </c>
      <c r="BF111" s="1">
        <v>30</v>
      </c>
      <c r="BG111" s="1">
        <v>0</v>
      </c>
      <c r="BH111" s="1">
        <v>32</v>
      </c>
      <c r="BI111" s="1">
        <v>0</v>
      </c>
      <c r="BJ111" s="1">
        <v>0</v>
      </c>
      <c r="BK111" s="1">
        <v>30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</row>
    <row r="112" spans="1:68">
      <c r="A112" s="1">
        <v>70126</v>
      </c>
      <c r="B112" s="1" t="s">
        <v>168</v>
      </c>
      <c r="C112" s="1">
        <v>15</v>
      </c>
      <c r="D112" s="1">
        <v>285</v>
      </c>
      <c r="E112" s="1" t="s">
        <v>64</v>
      </c>
      <c r="F112" s="1">
        <v>570</v>
      </c>
      <c r="G112" s="1" t="s">
        <v>72</v>
      </c>
      <c r="H112" s="1">
        <v>56.71</v>
      </c>
      <c r="I112" s="3">
        <v>850.65</v>
      </c>
      <c r="J112" s="10">
        <f t="shared" si="3"/>
        <v>0</v>
      </c>
      <c r="K112" s="10">
        <f t="shared" si="4"/>
        <v>1701.3</v>
      </c>
      <c r="L112" s="11">
        <f t="shared" si="5"/>
        <v>2</v>
      </c>
      <c r="M112" s="1">
        <v>5.93</v>
      </c>
      <c r="N112" s="1">
        <v>3.33</v>
      </c>
      <c r="O112" s="5"/>
      <c r="P112" s="26">
        <v>2</v>
      </c>
      <c r="Q112" s="5">
        <v>2</v>
      </c>
      <c r="R112" s="1">
        <v>6.57</v>
      </c>
      <c r="S112" s="1">
        <v>4.13</v>
      </c>
      <c r="T112" s="16">
        <f t="shared" si="6"/>
        <v>1.095</v>
      </c>
      <c r="U112" s="16">
        <f t="shared" si="7"/>
        <v>3.0350000000000001</v>
      </c>
      <c r="V112" s="5">
        <v>0</v>
      </c>
      <c r="W112" s="1">
        <v>2.87</v>
      </c>
      <c r="X112" s="1">
        <v>2.8</v>
      </c>
      <c r="Y112" s="16">
        <f t="shared" si="38"/>
        <v>0</v>
      </c>
      <c r="Z112" s="1">
        <v>0</v>
      </c>
      <c r="AA112" s="12">
        <v>13071.66</v>
      </c>
      <c r="AB112" s="2">
        <v>8733.34</v>
      </c>
      <c r="AC112" s="1">
        <v>10</v>
      </c>
      <c r="AD112" s="1">
        <v>13</v>
      </c>
      <c r="AE112" s="1">
        <v>52</v>
      </c>
      <c r="AF112" s="1">
        <v>41</v>
      </c>
      <c r="AG112" s="1">
        <v>50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33</v>
      </c>
      <c r="AX112" s="1">
        <v>5</v>
      </c>
      <c r="AY112" s="1">
        <v>24</v>
      </c>
      <c r="AZ112" s="1">
        <v>28</v>
      </c>
      <c r="BA112" s="1">
        <v>41</v>
      </c>
      <c r="BB112" s="1">
        <v>13</v>
      </c>
      <c r="BC112" s="1">
        <v>1</v>
      </c>
      <c r="BD112" s="1">
        <v>8</v>
      </c>
      <c r="BE112" s="1">
        <v>7</v>
      </c>
      <c r="BF112" s="1">
        <v>21</v>
      </c>
      <c r="BG112" s="1">
        <v>18</v>
      </c>
      <c r="BH112" s="1">
        <v>18</v>
      </c>
      <c r="BI112" s="1">
        <v>14</v>
      </c>
      <c r="BJ112" s="1">
        <v>4</v>
      </c>
      <c r="BK112" s="1">
        <v>42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</row>
    <row r="113" spans="1:68">
      <c r="A113" s="1">
        <v>70160</v>
      </c>
      <c r="B113" s="1" t="s">
        <v>172</v>
      </c>
      <c r="C113" s="1">
        <v>16</v>
      </c>
      <c r="D113" s="1">
        <v>285</v>
      </c>
      <c r="E113" s="1" t="s">
        <v>64</v>
      </c>
      <c r="F113" s="1">
        <v>558</v>
      </c>
      <c r="G113" s="1" t="s">
        <v>67</v>
      </c>
      <c r="H113" s="1">
        <v>77.67</v>
      </c>
      <c r="I113" s="3">
        <v>1242.72</v>
      </c>
      <c r="J113" s="10">
        <f t="shared" si="3"/>
        <v>0</v>
      </c>
      <c r="K113" s="10">
        <f t="shared" si="4"/>
        <v>0</v>
      </c>
      <c r="L113" s="11">
        <f t="shared" si="5"/>
        <v>0</v>
      </c>
      <c r="M113" s="1">
        <v>2.0299999999999998</v>
      </c>
      <c r="N113" s="1">
        <v>1.06</v>
      </c>
      <c r="O113" s="16"/>
      <c r="P113" s="16">
        <f>MAX(0,(TRUNC((M113*0.75)-N113)))</f>
        <v>0</v>
      </c>
      <c r="Q113" s="5">
        <v>0</v>
      </c>
      <c r="R113" s="1">
        <v>6.25</v>
      </c>
      <c r="S113" s="1">
        <v>5.0599999999999996</v>
      </c>
      <c r="T113" s="16">
        <f t="shared" si="6"/>
        <v>1.0416666666666667</v>
      </c>
      <c r="U113" s="16">
        <f t="shared" si="7"/>
        <v>4.0183333333333326</v>
      </c>
      <c r="V113" s="5">
        <v>0</v>
      </c>
      <c r="W113" s="1">
        <v>2.19</v>
      </c>
      <c r="X113" s="1">
        <v>0.81</v>
      </c>
      <c r="Y113" s="16">
        <f t="shared" si="38"/>
        <v>0</v>
      </c>
      <c r="Z113" s="1">
        <v>0</v>
      </c>
      <c r="AA113" s="12">
        <v>13009.72</v>
      </c>
      <c r="AB113" s="2">
        <v>8621.3700000000008</v>
      </c>
      <c r="AC113" s="1">
        <v>8</v>
      </c>
      <c r="AD113" s="1">
        <v>6</v>
      </c>
      <c r="AE113" s="1">
        <v>20</v>
      </c>
      <c r="AF113" s="1">
        <v>3</v>
      </c>
      <c r="AG113" s="1">
        <v>17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13</v>
      </c>
      <c r="AX113" s="1">
        <v>26</v>
      </c>
      <c r="AY113" s="1">
        <v>68</v>
      </c>
      <c r="AZ113" s="1">
        <v>12</v>
      </c>
      <c r="BA113" s="1">
        <v>81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22</v>
      </c>
      <c r="BH113" s="1">
        <v>1</v>
      </c>
      <c r="BI113" s="1">
        <v>6</v>
      </c>
      <c r="BJ113" s="1">
        <v>13</v>
      </c>
      <c r="BK113" s="1">
        <v>13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</row>
    <row r="114" spans="1:68">
      <c r="A114" s="1">
        <v>70235</v>
      </c>
      <c r="B114" s="1" t="s">
        <v>274</v>
      </c>
      <c r="C114" s="1">
        <v>20</v>
      </c>
      <c r="D114" s="1">
        <v>285</v>
      </c>
      <c r="E114" s="1" t="s">
        <v>64</v>
      </c>
      <c r="F114" s="1">
        <v>558</v>
      </c>
      <c r="G114" s="1" t="s">
        <v>67</v>
      </c>
      <c r="H114" s="1">
        <v>63.65</v>
      </c>
      <c r="I114" s="3">
        <v>1273</v>
      </c>
      <c r="J114" s="10">
        <f t="shared" si="3"/>
        <v>0</v>
      </c>
      <c r="K114" s="10">
        <f t="shared" si="4"/>
        <v>3819</v>
      </c>
      <c r="L114" s="11">
        <f t="shared" si="5"/>
        <v>3</v>
      </c>
      <c r="M114" s="1">
        <v>7.58</v>
      </c>
      <c r="N114" s="1">
        <v>2.5</v>
      </c>
      <c r="O114" s="5"/>
      <c r="P114" s="20">
        <v>3</v>
      </c>
      <c r="Q114" s="5">
        <v>2</v>
      </c>
      <c r="R114" s="1">
        <v>2.5499999999999998</v>
      </c>
      <c r="S114" s="1">
        <v>3.25</v>
      </c>
      <c r="T114" s="16">
        <f t="shared" si="6"/>
        <v>0.42499999999999993</v>
      </c>
      <c r="U114" s="16">
        <f t="shared" si="7"/>
        <v>2.8250000000000002</v>
      </c>
      <c r="V114" s="5">
        <v>0</v>
      </c>
      <c r="W114" s="1">
        <v>0</v>
      </c>
      <c r="X114" s="1">
        <v>0</v>
      </c>
      <c r="Y114" s="16">
        <f t="shared" si="38"/>
        <v>0</v>
      </c>
      <c r="Z114" s="1">
        <v>0</v>
      </c>
      <c r="AA114" s="12">
        <v>12889.12</v>
      </c>
      <c r="AB114" s="2">
        <v>7319.75</v>
      </c>
      <c r="AC114" s="1">
        <v>30</v>
      </c>
      <c r="AD114" s="1">
        <v>0</v>
      </c>
      <c r="AE114" s="1">
        <v>102</v>
      </c>
      <c r="AF114" s="1">
        <v>39</v>
      </c>
      <c r="AG114" s="1">
        <v>50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35</v>
      </c>
      <c r="AX114" s="1">
        <v>0</v>
      </c>
      <c r="AY114" s="1">
        <v>12</v>
      </c>
      <c r="AZ114" s="1">
        <v>8</v>
      </c>
      <c r="BA114" s="1">
        <v>65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</row>
    <row r="115" spans="1:68">
      <c r="A115" s="1">
        <v>70073</v>
      </c>
      <c r="B115" s="1" t="s">
        <v>158</v>
      </c>
      <c r="C115" s="1">
        <v>24</v>
      </c>
      <c r="D115" s="1">
        <v>285</v>
      </c>
      <c r="E115" s="1" t="s">
        <v>64</v>
      </c>
      <c r="F115" s="1">
        <v>570</v>
      </c>
      <c r="G115" s="1" t="s">
        <v>72</v>
      </c>
      <c r="H115" s="1">
        <v>36.869999999999997</v>
      </c>
      <c r="I115" s="3">
        <v>884.88</v>
      </c>
      <c r="J115" s="10">
        <f t="shared" si="3"/>
        <v>0</v>
      </c>
      <c r="K115" s="10">
        <f t="shared" si="4"/>
        <v>1769.76</v>
      </c>
      <c r="L115" s="11">
        <f t="shared" si="5"/>
        <v>2</v>
      </c>
      <c r="M115" s="1">
        <v>5.46</v>
      </c>
      <c r="N115" s="1">
        <v>2.46</v>
      </c>
      <c r="O115" s="5"/>
      <c r="P115" s="26">
        <v>2</v>
      </c>
      <c r="Q115" s="5">
        <v>2</v>
      </c>
      <c r="R115" s="1">
        <v>6.4</v>
      </c>
      <c r="S115" s="1">
        <v>5.83</v>
      </c>
      <c r="T115" s="16">
        <f t="shared" si="6"/>
        <v>1.0666666666666667</v>
      </c>
      <c r="U115" s="16">
        <f t="shared" si="7"/>
        <v>4.7633333333333336</v>
      </c>
      <c r="V115" s="5">
        <v>0</v>
      </c>
      <c r="W115" s="1">
        <v>2.52</v>
      </c>
      <c r="X115" s="1">
        <v>4.62</v>
      </c>
      <c r="Y115" s="16">
        <f t="shared" si="38"/>
        <v>0</v>
      </c>
      <c r="Z115" s="1">
        <v>0</v>
      </c>
      <c r="AA115" s="12">
        <v>12720.15</v>
      </c>
      <c r="AB115" s="2">
        <v>11429.7</v>
      </c>
      <c r="AC115" s="1">
        <v>43</v>
      </c>
      <c r="AD115" s="1">
        <v>25</v>
      </c>
      <c r="AE115" s="1">
        <v>52</v>
      </c>
      <c r="AF115" s="1">
        <v>47</v>
      </c>
      <c r="AG115" s="1">
        <v>59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38</v>
      </c>
      <c r="AX115" s="1">
        <v>55</v>
      </c>
      <c r="AY115" s="1">
        <v>59</v>
      </c>
      <c r="AZ115" s="1">
        <v>31</v>
      </c>
      <c r="BA115" s="1">
        <v>82</v>
      </c>
      <c r="BB115" s="1">
        <v>3</v>
      </c>
      <c r="BC115" s="1">
        <v>10</v>
      </c>
      <c r="BD115" s="1">
        <v>4</v>
      </c>
      <c r="BE115" s="1">
        <v>3</v>
      </c>
      <c r="BF115" s="1">
        <v>58</v>
      </c>
      <c r="BG115" s="1">
        <v>33</v>
      </c>
      <c r="BH115" s="1">
        <v>0</v>
      </c>
      <c r="BI115" s="1">
        <v>4</v>
      </c>
      <c r="BJ115" s="1">
        <v>47</v>
      </c>
      <c r="BK115" s="1">
        <v>111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</row>
    <row r="116" spans="1:68">
      <c r="A116" s="1">
        <v>70272</v>
      </c>
      <c r="B116" s="1" t="s">
        <v>207</v>
      </c>
      <c r="C116" s="1">
        <v>20</v>
      </c>
      <c r="D116" s="1">
        <v>285</v>
      </c>
      <c r="E116" s="1" t="s">
        <v>64</v>
      </c>
      <c r="F116" s="1">
        <v>35</v>
      </c>
      <c r="G116" s="1" t="s">
        <v>76</v>
      </c>
      <c r="H116" s="1">
        <v>28.89</v>
      </c>
      <c r="I116" s="3">
        <v>577.79999999999995</v>
      </c>
      <c r="J116" s="10">
        <f t="shared" si="3"/>
        <v>1733.3999999999999</v>
      </c>
      <c r="K116" s="10">
        <f t="shared" si="4"/>
        <v>2889</v>
      </c>
      <c r="L116" s="11">
        <f t="shared" si="5"/>
        <v>5</v>
      </c>
      <c r="M116" s="1">
        <v>7.72</v>
      </c>
      <c r="N116" s="1">
        <v>4.3499999999999996</v>
      </c>
      <c r="O116" s="5"/>
      <c r="P116" s="5">
        <v>0</v>
      </c>
      <c r="Q116" s="5">
        <v>5</v>
      </c>
      <c r="R116" s="1">
        <v>9.75</v>
      </c>
      <c r="S116" s="1">
        <v>5.25</v>
      </c>
      <c r="T116" s="16">
        <f t="shared" si="6"/>
        <v>1.625</v>
      </c>
      <c r="U116" s="16">
        <f t="shared" si="7"/>
        <v>3.625</v>
      </c>
      <c r="V116" s="5">
        <v>3</v>
      </c>
      <c r="W116" s="1">
        <v>4.45</v>
      </c>
      <c r="X116" s="1">
        <v>1.2</v>
      </c>
      <c r="Y116" s="16">
        <f t="shared" si="38"/>
        <v>2</v>
      </c>
      <c r="Z116" s="1">
        <v>0</v>
      </c>
      <c r="AA116" s="12">
        <v>12668.26</v>
      </c>
      <c r="AB116" s="2">
        <v>6240.24</v>
      </c>
      <c r="AC116" s="1">
        <v>56</v>
      </c>
      <c r="AD116" s="1">
        <v>57</v>
      </c>
      <c r="AE116" s="1">
        <v>60</v>
      </c>
      <c r="AF116" s="1">
        <v>20</v>
      </c>
      <c r="AG116" s="1">
        <v>87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38</v>
      </c>
      <c r="AX116" s="1">
        <v>66</v>
      </c>
      <c r="AY116" s="1">
        <v>53</v>
      </c>
      <c r="AZ116" s="1">
        <v>89</v>
      </c>
      <c r="BA116" s="1">
        <v>84</v>
      </c>
      <c r="BB116" s="1">
        <v>17</v>
      </c>
      <c r="BC116" s="1">
        <v>17</v>
      </c>
      <c r="BD116" s="1">
        <v>1</v>
      </c>
      <c r="BE116" s="1">
        <v>0</v>
      </c>
      <c r="BF116" s="1">
        <v>21</v>
      </c>
      <c r="BG116" s="1">
        <v>32</v>
      </c>
      <c r="BH116" s="1">
        <v>24</v>
      </c>
      <c r="BI116" s="1">
        <v>32</v>
      </c>
      <c r="BJ116" s="1">
        <v>26</v>
      </c>
      <c r="BK116" s="1">
        <v>24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</row>
    <row r="117" spans="1:68">
      <c r="A117" s="1">
        <v>70052</v>
      </c>
      <c r="B117" s="1" t="s">
        <v>202</v>
      </c>
      <c r="C117" s="1">
        <v>28</v>
      </c>
      <c r="D117" s="1">
        <v>285</v>
      </c>
      <c r="E117" s="1" t="s">
        <v>64</v>
      </c>
      <c r="F117" s="1">
        <v>974</v>
      </c>
      <c r="G117" s="1" t="s">
        <v>110</v>
      </c>
      <c r="H117" s="1">
        <v>37.870100000000001</v>
      </c>
      <c r="I117" s="3">
        <v>1060.3628000000001</v>
      </c>
      <c r="J117" s="10">
        <f t="shared" si="3"/>
        <v>0</v>
      </c>
      <c r="K117" s="10">
        <f t="shared" si="4"/>
        <v>0</v>
      </c>
      <c r="L117" s="11">
        <f t="shared" si="5"/>
        <v>0</v>
      </c>
      <c r="M117" s="1">
        <v>6.25</v>
      </c>
      <c r="N117" s="1">
        <v>3</v>
      </c>
      <c r="O117" s="5"/>
      <c r="P117" s="5">
        <v>0</v>
      </c>
      <c r="Q117" s="5">
        <v>0</v>
      </c>
      <c r="R117" s="1">
        <v>5.45</v>
      </c>
      <c r="S117" s="1">
        <v>3.07</v>
      </c>
      <c r="T117" s="16">
        <f t="shared" si="6"/>
        <v>0.90833333333333333</v>
      </c>
      <c r="U117" s="16">
        <f t="shared" si="7"/>
        <v>2.1616666666666666</v>
      </c>
      <c r="V117" s="5">
        <v>0</v>
      </c>
      <c r="W117" s="1">
        <v>0.18</v>
      </c>
      <c r="X117" s="1">
        <v>0.04</v>
      </c>
      <c r="Y117" s="16">
        <f t="shared" si="38"/>
        <v>0</v>
      </c>
      <c r="Z117" s="1">
        <v>0</v>
      </c>
      <c r="AA117" s="12">
        <v>12591.81</v>
      </c>
      <c r="AB117" s="2">
        <v>6475.79</v>
      </c>
      <c r="AC117" s="1">
        <v>64</v>
      </c>
      <c r="AD117" s="1">
        <v>36</v>
      </c>
      <c r="AE117" s="1">
        <v>73</v>
      </c>
      <c r="AF117" s="1">
        <v>40</v>
      </c>
      <c r="AG117" s="1">
        <v>84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58</v>
      </c>
      <c r="AX117" s="1">
        <v>66</v>
      </c>
      <c r="AY117" s="1">
        <v>5</v>
      </c>
      <c r="AZ117" s="1">
        <v>104</v>
      </c>
      <c r="BA117" s="1">
        <v>54</v>
      </c>
      <c r="BB117" s="1">
        <v>2</v>
      </c>
      <c r="BC117" s="1">
        <v>1</v>
      </c>
      <c r="BD117" s="1">
        <v>1</v>
      </c>
      <c r="BE117" s="1">
        <v>2</v>
      </c>
      <c r="BF117" s="1">
        <v>32</v>
      </c>
      <c r="BG117" s="1">
        <v>4</v>
      </c>
      <c r="BH117" s="1">
        <v>2</v>
      </c>
      <c r="BI117" s="1">
        <v>0</v>
      </c>
      <c r="BJ117" s="1">
        <v>0</v>
      </c>
      <c r="BK117" s="1">
        <v>1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</row>
    <row r="118" spans="1:68">
      <c r="A118" s="1">
        <v>70092</v>
      </c>
      <c r="B118" s="1" t="s">
        <v>195</v>
      </c>
      <c r="C118" s="1">
        <v>32</v>
      </c>
      <c r="D118" s="1">
        <v>285</v>
      </c>
      <c r="E118" s="1" t="s">
        <v>64</v>
      </c>
      <c r="F118" s="1">
        <v>573</v>
      </c>
      <c r="G118" s="1" t="s">
        <v>87</v>
      </c>
      <c r="H118" s="1">
        <v>33.270000000000003</v>
      </c>
      <c r="I118" s="3">
        <v>1064.6400000000001</v>
      </c>
      <c r="J118" s="10">
        <f t="shared" si="3"/>
        <v>3193.92</v>
      </c>
      <c r="K118" s="10">
        <f t="shared" si="4"/>
        <v>3193.92</v>
      </c>
      <c r="L118" s="11">
        <f t="shared" si="5"/>
        <v>3</v>
      </c>
      <c r="M118" s="1">
        <v>0.75</v>
      </c>
      <c r="N118" s="1">
        <v>1.5</v>
      </c>
      <c r="O118" s="16"/>
      <c r="P118" s="16">
        <f t="shared" ref="P118:P120" si="39">MAX(0,(TRUNC((M118*0.75)-N118)))</f>
        <v>0</v>
      </c>
      <c r="Q118" s="5">
        <v>1</v>
      </c>
      <c r="R118" s="1">
        <v>9.2799999999999994</v>
      </c>
      <c r="S118" s="1">
        <v>3.38</v>
      </c>
      <c r="T118" s="16">
        <f t="shared" si="6"/>
        <v>1.5466666666666664</v>
      </c>
      <c r="U118" s="16">
        <f t="shared" si="7"/>
        <v>1.8333333333333335</v>
      </c>
      <c r="V118" s="5">
        <v>3</v>
      </c>
      <c r="W118" s="1">
        <v>1.72</v>
      </c>
      <c r="X118" s="1">
        <v>4.53</v>
      </c>
      <c r="Y118" s="16">
        <f t="shared" si="38"/>
        <v>0</v>
      </c>
      <c r="Z118" s="1">
        <v>0</v>
      </c>
      <c r="AA118" s="12">
        <v>12509.52</v>
      </c>
      <c r="AB118" s="2">
        <v>10014.27</v>
      </c>
      <c r="AC118" s="1">
        <v>20</v>
      </c>
      <c r="AD118" s="1">
        <v>8</v>
      </c>
      <c r="AE118" s="1">
        <v>0</v>
      </c>
      <c r="AF118" s="1">
        <v>0</v>
      </c>
      <c r="AG118" s="1">
        <v>48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98</v>
      </c>
      <c r="AX118" s="1">
        <v>95</v>
      </c>
      <c r="AY118" s="1">
        <v>66</v>
      </c>
      <c r="AZ118" s="1">
        <v>80</v>
      </c>
      <c r="BA118" s="1">
        <v>95</v>
      </c>
      <c r="BB118" s="1">
        <v>19</v>
      </c>
      <c r="BC118" s="1">
        <v>0</v>
      </c>
      <c r="BD118" s="1">
        <v>16</v>
      </c>
      <c r="BE118" s="1">
        <v>21</v>
      </c>
      <c r="BF118" s="1">
        <v>13</v>
      </c>
      <c r="BG118" s="1">
        <v>13</v>
      </c>
      <c r="BH118" s="1">
        <v>21</v>
      </c>
      <c r="BI118" s="1">
        <v>20</v>
      </c>
      <c r="BJ118" s="1">
        <v>23</v>
      </c>
      <c r="BK118" s="1">
        <v>145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</row>
    <row r="119" spans="1:68">
      <c r="A119" s="1">
        <v>70069</v>
      </c>
      <c r="B119" s="1" t="s">
        <v>205</v>
      </c>
      <c r="C119" s="1">
        <v>12</v>
      </c>
      <c r="D119" s="1">
        <v>285</v>
      </c>
      <c r="E119" s="1" t="s">
        <v>64</v>
      </c>
      <c r="F119" s="1">
        <v>570</v>
      </c>
      <c r="G119" s="1" t="s">
        <v>72</v>
      </c>
      <c r="H119" s="1">
        <v>74.209999999999994</v>
      </c>
      <c r="I119" s="3">
        <v>890.52</v>
      </c>
      <c r="J119" s="10">
        <f t="shared" si="3"/>
        <v>2671.56</v>
      </c>
      <c r="K119" s="10">
        <f t="shared" si="4"/>
        <v>4452.6000000000004</v>
      </c>
      <c r="L119" s="11">
        <f t="shared" si="5"/>
        <v>5</v>
      </c>
      <c r="M119" s="1">
        <v>0.92</v>
      </c>
      <c r="N119" s="1">
        <v>1.25</v>
      </c>
      <c r="O119" s="16"/>
      <c r="P119" s="16">
        <f t="shared" si="39"/>
        <v>0</v>
      </c>
      <c r="Q119" s="5">
        <v>1</v>
      </c>
      <c r="R119" s="1">
        <v>4.96</v>
      </c>
      <c r="S119" s="1">
        <v>1.67</v>
      </c>
      <c r="T119" s="16">
        <f t="shared" si="6"/>
        <v>0.82666666666666666</v>
      </c>
      <c r="U119" s="16">
        <f t="shared" si="7"/>
        <v>0.84333333333333327</v>
      </c>
      <c r="V119" s="5">
        <v>3</v>
      </c>
      <c r="W119" s="1">
        <v>8</v>
      </c>
      <c r="X119" s="1">
        <v>3.67</v>
      </c>
      <c r="Y119" s="16">
        <f t="shared" si="38"/>
        <v>2</v>
      </c>
      <c r="Z119" s="1">
        <v>0</v>
      </c>
      <c r="AA119" s="12">
        <v>12355.96</v>
      </c>
      <c r="AB119" s="2">
        <v>5862.59</v>
      </c>
      <c r="AC119" s="1">
        <v>9</v>
      </c>
      <c r="AD119" s="1">
        <v>0</v>
      </c>
      <c r="AE119" s="1">
        <v>2</v>
      </c>
      <c r="AF119" s="1">
        <v>0</v>
      </c>
      <c r="AG119" s="1">
        <v>15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3</v>
      </c>
      <c r="AX119" s="1">
        <v>31</v>
      </c>
      <c r="AY119" s="1">
        <v>32</v>
      </c>
      <c r="AZ119" s="1">
        <v>14</v>
      </c>
      <c r="BA119" s="1">
        <v>16</v>
      </c>
      <c r="BB119" s="1">
        <v>1</v>
      </c>
      <c r="BC119" s="1">
        <v>2</v>
      </c>
      <c r="BD119" s="1">
        <v>0</v>
      </c>
      <c r="BE119" s="1">
        <v>0</v>
      </c>
      <c r="BF119" s="1">
        <v>4</v>
      </c>
      <c r="BG119" s="1">
        <v>18</v>
      </c>
      <c r="BH119" s="1">
        <v>6</v>
      </c>
      <c r="BI119" s="1">
        <v>47</v>
      </c>
      <c r="BJ119" s="1">
        <v>56</v>
      </c>
      <c r="BK119" s="1">
        <v>44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</row>
    <row r="120" spans="1:68">
      <c r="A120" s="1">
        <v>70212</v>
      </c>
      <c r="B120" s="1" t="s">
        <v>230</v>
      </c>
      <c r="C120" s="1">
        <v>12</v>
      </c>
      <c r="D120" s="1">
        <v>285</v>
      </c>
      <c r="E120" s="1" t="s">
        <v>64</v>
      </c>
      <c r="F120" s="1">
        <v>285</v>
      </c>
      <c r="G120" s="1" t="s">
        <v>64</v>
      </c>
      <c r="H120" s="1">
        <v>49.1</v>
      </c>
      <c r="I120" s="3">
        <v>589.20000000000005</v>
      </c>
      <c r="J120" s="10">
        <f t="shared" si="3"/>
        <v>0</v>
      </c>
      <c r="K120" s="10">
        <f t="shared" si="4"/>
        <v>0</v>
      </c>
      <c r="L120" s="11">
        <f t="shared" si="5"/>
        <v>0</v>
      </c>
      <c r="M120" s="1">
        <v>3.62</v>
      </c>
      <c r="N120" s="1">
        <v>2.83</v>
      </c>
      <c r="O120" s="16"/>
      <c r="P120" s="16">
        <f t="shared" si="39"/>
        <v>0</v>
      </c>
      <c r="Q120" s="5">
        <v>0</v>
      </c>
      <c r="R120" s="1">
        <v>14.83</v>
      </c>
      <c r="S120" s="1">
        <v>11</v>
      </c>
      <c r="T120" s="16">
        <f t="shared" si="6"/>
        <v>2.4716666666666667</v>
      </c>
      <c r="U120" s="16">
        <f t="shared" si="7"/>
        <v>8.5283333333333324</v>
      </c>
      <c r="V120" s="5">
        <v>0</v>
      </c>
      <c r="W120" s="1">
        <v>2.25</v>
      </c>
      <c r="X120" s="1">
        <v>1.33</v>
      </c>
      <c r="Y120" s="16">
        <f t="shared" si="38"/>
        <v>0</v>
      </c>
      <c r="Z120" s="1">
        <v>0</v>
      </c>
      <c r="AA120" s="12">
        <v>12201.35</v>
      </c>
      <c r="AB120" s="2">
        <v>8936.2000000000007</v>
      </c>
      <c r="AC120" s="1">
        <v>10</v>
      </c>
      <c r="AD120" s="1">
        <v>20</v>
      </c>
      <c r="AE120" s="1">
        <v>12</v>
      </c>
      <c r="AF120" s="1">
        <v>23</v>
      </c>
      <c r="AG120" s="1">
        <v>34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54</v>
      </c>
      <c r="AX120" s="1">
        <v>4</v>
      </c>
      <c r="AY120" s="1">
        <v>45</v>
      </c>
      <c r="AZ120" s="1">
        <v>96</v>
      </c>
      <c r="BA120" s="1">
        <v>102</v>
      </c>
      <c r="BB120" s="1">
        <v>12</v>
      </c>
      <c r="BC120" s="1">
        <v>9</v>
      </c>
      <c r="BD120" s="1">
        <v>8</v>
      </c>
      <c r="BE120" s="1">
        <v>9</v>
      </c>
      <c r="BF120" s="1">
        <v>30</v>
      </c>
      <c r="BG120" s="1">
        <v>3</v>
      </c>
      <c r="BH120" s="1">
        <v>3</v>
      </c>
      <c r="BI120" s="1">
        <v>7</v>
      </c>
      <c r="BJ120" s="1">
        <v>31</v>
      </c>
      <c r="BK120" s="1">
        <v>16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</row>
    <row r="121" spans="1:68">
      <c r="A121" s="1">
        <v>70504</v>
      </c>
      <c r="B121" s="1" t="s">
        <v>254</v>
      </c>
      <c r="C121" s="1">
        <v>20</v>
      </c>
      <c r="D121" s="1">
        <v>285</v>
      </c>
      <c r="E121" s="1" t="s">
        <v>64</v>
      </c>
      <c r="F121" s="1">
        <v>991</v>
      </c>
      <c r="G121" s="1" t="s">
        <v>141</v>
      </c>
      <c r="H121" s="1">
        <v>62.57</v>
      </c>
      <c r="I121" s="3">
        <v>1251.4000000000001</v>
      </c>
      <c r="J121" s="10">
        <f t="shared" si="3"/>
        <v>0</v>
      </c>
      <c r="K121" s="10">
        <f t="shared" si="4"/>
        <v>0</v>
      </c>
      <c r="L121" s="11">
        <f t="shared" si="5"/>
        <v>0</v>
      </c>
      <c r="M121" s="1">
        <v>4.08</v>
      </c>
      <c r="N121" s="1">
        <v>-3.1</v>
      </c>
      <c r="O121" s="5"/>
      <c r="P121" s="5">
        <v>0</v>
      </c>
      <c r="Q121" s="5">
        <v>0</v>
      </c>
      <c r="R121" s="1">
        <v>4.95</v>
      </c>
      <c r="S121" s="1">
        <v>-1.2</v>
      </c>
      <c r="T121" s="16">
        <f t="shared" si="6"/>
        <v>0.82500000000000007</v>
      </c>
      <c r="U121" s="16">
        <f t="shared" si="7"/>
        <v>-2.0249999999999999</v>
      </c>
      <c r="V121" s="5">
        <v>0</v>
      </c>
      <c r="W121" s="1">
        <v>0</v>
      </c>
      <c r="X121" s="1">
        <v>0</v>
      </c>
      <c r="Y121" s="16">
        <f t="shared" si="38"/>
        <v>0</v>
      </c>
      <c r="Z121" s="1">
        <v>0</v>
      </c>
      <c r="AA121" s="12">
        <v>11293.89</v>
      </c>
      <c r="AB121" s="2">
        <v>-5381.02</v>
      </c>
      <c r="AC121" s="1">
        <v>44</v>
      </c>
      <c r="AD121" s="1">
        <v>18</v>
      </c>
      <c r="AE121" s="1">
        <v>20</v>
      </c>
      <c r="AF121" s="1">
        <v>17</v>
      </c>
      <c r="AG121" s="1">
        <v>-62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42</v>
      </c>
      <c r="AX121" s="1">
        <v>46</v>
      </c>
      <c r="AY121" s="1">
        <v>9</v>
      </c>
      <c r="AZ121" s="1">
        <v>45</v>
      </c>
      <c r="BA121" s="1">
        <v>-25</v>
      </c>
      <c r="BB121" s="1">
        <v>0</v>
      </c>
      <c r="BC121" s="1">
        <v>5</v>
      </c>
      <c r="BD121" s="1">
        <v>0</v>
      </c>
      <c r="BE121" s="1">
        <v>0</v>
      </c>
      <c r="BF121" s="1">
        <v>1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</row>
    <row r="122" spans="1:68">
      <c r="A122" s="1">
        <v>70258</v>
      </c>
      <c r="B122" s="1" t="s">
        <v>240</v>
      </c>
      <c r="C122" s="1">
        <v>16</v>
      </c>
      <c r="D122" s="1">
        <v>285</v>
      </c>
      <c r="E122" s="1" t="s">
        <v>64</v>
      </c>
      <c r="F122" s="1">
        <v>573</v>
      </c>
      <c r="G122" s="1" t="s">
        <v>87</v>
      </c>
      <c r="H122" s="1">
        <v>61.95</v>
      </c>
      <c r="I122" s="3">
        <v>991.2</v>
      </c>
      <c r="J122" s="10">
        <f t="shared" si="3"/>
        <v>0</v>
      </c>
      <c r="K122" s="10">
        <f t="shared" si="4"/>
        <v>1982.4</v>
      </c>
      <c r="L122" s="11">
        <f t="shared" si="5"/>
        <v>2</v>
      </c>
      <c r="M122" s="1">
        <v>1.28</v>
      </c>
      <c r="N122" s="1">
        <v>1.81</v>
      </c>
      <c r="O122" s="5"/>
      <c r="P122" s="26">
        <v>2</v>
      </c>
      <c r="Q122" s="5">
        <v>2</v>
      </c>
      <c r="R122" s="1">
        <v>6.91</v>
      </c>
      <c r="S122" s="1">
        <v>4.5</v>
      </c>
      <c r="T122" s="16">
        <f t="shared" si="6"/>
        <v>1.1516666666666666</v>
      </c>
      <c r="U122" s="16">
        <f t="shared" si="7"/>
        <v>3.3483333333333336</v>
      </c>
      <c r="V122" s="5">
        <v>0</v>
      </c>
      <c r="W122" s="1">
        <v>3.16</v>
      </c>
      <c r="X122" s="1">
        <v>1.69</v>
      </c>
      <c r="Y122" s="16">
        <f t="shared" si="38"/>
        <v>0</v>
      </c>
      <c r="Z122" s="1">
        <v>0</v>
      </c>
      <c r="AA122" s="12">
        <v>11243.92</v>
      </c>
      <c r="AB122" s="2">
        <v>7929.6</v>
      </c>
      <c r="AC122" s="1">
        <v>3</v>
      </c>
      <c r="AD122" s="1">
        <v>0</v>
      </c>
      <c r="AE122" s="1">
        <v>16</v>
      </c>
      <c r="AF122" s="1">
        <v>3</v>
      </c>
      <c r="AG122" s="1">
        <v>29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8</v>
      </c>
      <c r="AX122" s="1">
        <v>0</v>
      </c>
      <c r="AY122" s="1">
        <v>56</v>
      </c>
      <c r="AZ122" s="1">
        <v>56</v>
      </c>
      <c r="BA122" s="1">
        <v>72</v>
      </c>
      <c r="BB122" s="1">
        <v>0</v>
      </c>
      <c r="BC122" s="1">
        <v>3</v>
      </c>
      <c r="BD122" s="1">
        <v>14</v>
      </c>
      <c r="BE122" s="1">
        <v>6</v>
      </c>
      <c r="BF122" s="1">
        <v>0</v>
      </c>
      <c r="BG122" s="1">
        <v>19</v>
      </c>
      <c r="BH122" s="1">
        <v>18</v>
      </c>
      <c r="BI122" s="1">
        <v>13</v>
      </c>
      <c r="BJ122" s="1">
        <v>19</v>
      </c>
      <c r="BK122" s="1">
        <v>27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</row>
    <row r="123" spans="1:68">
      <c r="A123" s="1">
        <v>70243</v>
      </c>
      <c r="B123" s="1" t="s">
        <v>378</v>
      </c>
      <c r="C123" s="1">
        <v>20</v>
      </c>
      <c r="D123" s="1">
        <v>285</v>
      </c>
      <c r="E123" s="1" t="s">
        <v>64</v>
      </c>
      <c r="F123" s="1">
        <v>557</v>
      </c>
      <c r="G123" s="1" t="s">
        <v>69</v>
      </c>
      <c r="H123" s="1">
        <v>87.881</v>
      </c>
      <c r="I123" s="3">
        <v>1757.62</v>
      </c>
      <c r="J123" s="10">
        <f t="shared" si="3"/>
        <v>3515.24</v>
      </c>
      <c r="K123" s="10">
        <f t="shared" si="4"/>
        <v>7030.48</v>
      </c>
      <c r="L123" s="11">
        <f t="shared" si="5"/>
        <v>4</v>
      </c>
      <c r="M123" s="1">
        <v>1.45</v>
      </c>
      <c r="N123" s="1">
        <v>1.05</v>
      </c>
      <c r="O123" s="35">
        <v>3</v>
      </c>
      <c r="P123" s="5">
        <v>2</v>
      </c>
      <c r="Q123" s="5">
        <v>0</v>
      </c>
      <c r="R123" s="1">
        <v>4.6500000000000004</v>
      </c>
      <c r="S123" s="1">
        <v>1.35</v>
      </c>
      <c r="T123" s="16">
        <f t="shared" si="6"/>
        <v>0.77500000000000002</v>
      </c>
      <c r="U123" s="16">
        <f t="shared" si="7"/>
        <v>0.57500000000000007</v>
      </c>
      <c r="V123" s="5">
        <v>2</v>
      </c>
      <c r="W123" s="1">
        <v>0.1</v>
      </c>
      <c r="X123" s="1">
        <v>2.9</v>
      </c>
      <c r="Y123" s="16">
        <f t="shared" si="38"/>
        <v>0</v>
      </c>
      <c r="Z123" s="1">
        <v>0</v>
      </c>
      <c r="AA123" s="12">
        <v>10897.24</v>
      </c>
      <c r="AB123" s="2">
        <v>9315.39</v>
      </c>
      <c r="AC123" s="1">
        <v>29</v>
      </c>
      <c r="AD123" s="1">
        <v>0</v>
      </c>
      <c r="AE123" s="1">
        <v>0</v>
      </c>
      <c r="AF123" s="1">
        <v>0</v>
      </c>
      <c r="AG123" s="1">
        <v>21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74</v>
      </c>
      <c r="AX123" s="1">
        <v>0</v>
      </c>
      <c r="AY123" s="1">
        <v>0</v>
      </c>
      <c r="AZ123" s="1">
        <v>0</v>
      </c>
      <c r="BA123" s="1">
        <v>26</v>
      </c>
      <c r="BB123" s="1">
        <v>19</v>
      </c>
      <c r="BC123" s="1">
        <v>0</v>
      </c>
      <c r="BD123" s="1">
        <v>0</v>
      </c>
      <c r="BE123" s="1">
        <v>0</v>
      </c>
      <c r="BF123" s="1">
        <v>1</v>
      </c>
      <c r="BG123" s="1">
        <v>2</v>
      </c>
      <c r="BH123" s="1">
        <v>0</v>
      </c>
      <c r="BI123" s="1">
        <v>0</v>
      </c>
      <c r="BJ123" s="1">
        <v>0</v>
      </c>
      <c r="BK123" s="1">
        <v>58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</row>
    <row r="124" spans="1:68">
      <c r="A124" s="1">
        <v>70136</v>
      </c>
      <c r="B124" s="1" t="s">
        <v>272</v>
      </c>
      <c r="C124" s="1">
        <v>24</v>
      </c>
      <c r="D124" s="1">
        <v>285</v>
      </c>
      <c r="E124" s="1" t="s">
        <v>64</v>
      </c>
      <c r="F124" s="1">
        <v>570</v>
      </c>
      <c r="G124" s="1" t="s">
        <v>72</v>
      </c>
      <c r="H124" s="1">
        <v>36.869999999999997</v>
      </c>
      <c r="I124" s="3">
        <v>884.88</v>
      </c>
      <c r="J124" s="10">
        <f t="shared" si="3"/>
        <v>0</v>
      </c>
      <c r="K124" s="10">
        <f t="shared" si="4"/>
        <v>0</v>
      </c>
      <c r="L124" s="11">
        <f t="shared" si="5"/>
        <v>0</v>
      </c>
      <c r="M124" s="1">
        <v>5.85</v>
      </c>
      <c r="N124" s="1">
        <v>3.92</v>
      </c>
      <c r="O124" s="16"/>
      <c r="P124" s="16">
        <f>MAX(0,(TRUNC((M124*0.75)-N124)))</f>
        <v>0</v>
      </c>
      <c r="Q124" s="5">
        <v>3</v>
      </c>
      <c r="R124" s="1">
        <v>3.71</v>
      </c>
      <c r="S124" s="1">
        <v>3.04</v>
      </c>
      <c r="T124" s="16">
        <f t="shared" si="6"/>
        <v>0.61833333333333329</v>
      </c>
      <c r="U124" s="16">
        <f t="shared" si="7"/>
        <v>2.4216666666666669</v>
      </c>
      <c r="V124" s="5">
        <v>0</v>
      </c>
      <c r="W124" s="1">
        <v>2.73</v>
      </c>
      <c r="X124" s="1">
        <v>2.17</v>
      </c>
      <c r="Y124" s="16">
        <f t="shared" si="38"/>
        <v>0</v>
      </c>
      <c r="Z124" s="1">
        <v>0</v>
      </c>
      <c r="AA124" s="12">
        <v>10876.65</v>
      </c>
      <c r="AB124" s="2">
        <v>8074.53</v>
      </c>
      <c r="AC124" s="1">
        <v>54</v>
      </c>
      <c r="AD124" s="1">
        <v>10</v>
      </c>
      <c r="AE124" s="1">
        <v>47</v>
      </c>
      <c r="AF124" s="1">
        <v>69</v>
      </c>
      <c r="AG124" s="1">
        <v>94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31</v>
      </c>
      <c r="AX124" s="1">
        <v>2</v>
      </c>
      <c r="AY124" s="1">
        <v>25</v>
      </c>
      <c r="AZ124" s="1">
        <v>25</v>
      </c>
      <c r="BA124" s="1">
        <v>39</v>
      </c>
      <c r="BB124" s="1">
        <v>7</v>
      </c>
      <c r="BC124" s="1">
        <v>5</v>
      </c>
      <c r="BD124" s="1">
        <v>8</v>
      </c>
      <c r="BE124" s="1">
        <v>4</v>
      </c>
      <c r="BF124" s="1">
        <v>34</v>
      </c>
      <c r="BG124" s="1">
        <v>24</v>
      </c>
      <c r="BH124" s="1">
        <v>7</v>
      </c>
      <c r="BI124" s="1">
        <v>10</v>
      </c>
      <c r="BJ124" s="1">
        <v>56</v>
      </c>
      <c r="BK124" s="1">
        <v>52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</row>
    <row r="125" spans="1:68">
      <c r="A125" s="1">
        <v>70083</v>
      </c>
      <c r="B125" s="1" t="s">
        <v>119</v>
      </c>
      <c r="C125" s="1">
        <v>25</v>
      </c>
      <c r="D125" s="1">
        <v>285</v>
      </c>
      <c r="E125" s="1" t="s">
        <v>64</v>
      </c>
      <c r="F125" s="1">
        <v>35</v>
      </c>
      <c r="G125" s="1" t="s">
        <v>76</v>
      </c>
      <c r="H125" s="1">
        <v>43.6325</v>
      </c>
      <c r="I125" s="3">
        <v>1090.8125</v>
      </c>
      <c r="J125" s="10">
        <f t="shared" si="3"/>
        <v>0</v>
      </c>
      <c r="K125" s="10">
        <f t="shared" si="4"/>
        <v>2181.625</v>
      </c>
      <c r="L125" s="11">
        <f t="shared" si="5"/>
        <v>2</v>
      </c>
      <c r="M125" s="1">
        <v>1.1399999999999999</v>
      </c>
      <c r="N125" s="1">
        <v>1.96</v>
      </c>
      <c r="O125" s="5"/>
      <c r="P125" s="26">
        <v>2</v>
      </c>
      <c r="Q125" s="5">
        <v>0</v>
      </c>
      <c r="R125" s="1">
        <v>5.42</v>
      </c>
      <c r="S125" s="1">
        <v>4.04</v>
      </c>
      <c r="T125" s="16">
        <f t="shared" si="6"/>
        <v>0.90333333333333332</v>
      </c>
      <c r="U125" s="16">
        <f t="shared" si="7"/>
        <v>3.1366666666666667</v>
      </c>
      <c r="V125" s="5">
        <v>0</v>
      </c>
      <c r="W125" s="1">
        <v>3.2</v>
      </c>
      <c r="X125" s="1">
        <v>10.24</v>
      </c>
      <c r="Y125" s="16">
        <f t="shared" si="38"/>
        <v>0</v>
      </c>
      <c r="Z125" s="1">
        <v>0</v>
      </c>
      <c r="AA125" s="12">
        <v>10646.33</v>
      </c>
      <c r="AB125" s="2">
        <v>17714.79</v>
      </c>
      <c r="AC125" s="1">
        <v>7</v>
      </c>
      <c r="AD125" s="1">
        <v>25</v>
      </c>
      <c r="AE125" s="1">
        <v>3</v>
      </c>
      <c r="AF125" s="1">
        <v>12</v>
      </c>
      <c r="AG125" s="1">
        <v>49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79</v>
      </c>
      <c r="AX125" s="1">
        <v>44</v>
      </c>
      <c r="AY125" s="1">
        <v>7</v>
      </c>
      <c r="AZ125" s="1">
        <v>40</v>
      </c>
      <c r="BA125" s="1">
        <v>51</v>
      </c>
      <c r="BB125" s="1">
        <v>5</v>
      </c>
      <c r="BC125" s="1">
        <v>1</v>
      </c>
      <c r="BD125" s="1">
        <v>0</v>
      </c>
      <c r="BE125" s="1">
        <v>4</v>
      </c>
      <c r="BF125" s="1">
        <v>50</v>
      </c>
      <c r="BG125" s="1">
        <v>9</v>
      </c>
      <c r="BH125" s="1">
        <v>0</v>
      </c>
      <c r="BI125" s="1">
        <v>69</v>
      </c>
      <c r="BJ125" s="1">
        <v>4</v>
      </c>
      <c r="BK125" s="1">
        <v>256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</row>
    <row r="126" spans="1:68">
      <c r="A126" s="1">
        <v>70014</v>
      </c>
      <c r="B126" s="1" t="s">
        <v>124</v>
      </c>
      <c r="C126" s="1">
        <v>4</v>
      </c>
      <c r="D126" s="1">
        <v>285</v>
      </c>
      <c r="E126" s="1" t="s">
        <v>64</v>
      </c>
      <c r="F126" s="1">
        <v>562</v>
      </c>
      <c r="G126" s="1" t="s">
        <v>65</v>
      </c>
      <c r="H126" s="1">
        <v>80.58</v>
      </c>
      <c r="I126" s="3">
        <v>322.32</v>
      </c>
      <c r="J126" s="10">
        <f t="shared" si="3"/>
        <v>0</v>
      </c>
      <c r="K126" s="10">
        <f t="shared" si="4"/>
        <v>2256.2399999999998</v>
      </c>
      <c r="L126" s="11">
        <f t="shared" si="5"/>
        <v>7</v>
      </c>
      <c r="M126" s="1">
        <v>9.5</v>
      </c>
      <c r="N126" s="1">
        <v>5</v>
      </c>
      <c r="O126" s="16"/>
      <c r="P126" s="25">
        <f t="shared" ref="P126:P128" si="40">MAX(0,(TRUNC((M126*0.75)-N126)))</f>
        <v>2</v>
      </c>
      <c r="Q126" s="5">
        <v>3</v>
      </c>
      <c r="R126" s="1">
        <v>12.5</v>
      </c>
      <c r="S126" s="1">
        <v>7</v>
      </c>
      <c r="T126" s="16">
        <f t="shared" si="6"/>
        <v>2.0833333333333335</v>
      </c>
      <c r="U126" s="16">
        <f t="shared" si="7"/>
        <v>4.9166666666666661</v>
      </c>
      <c r="V126" s="5">
        <v>0</v>
      </c>
      <c r="W126" s="1">
        <v>10.62</v>
      </c>
      <c r="X126" s="1">
        <v>2.5</v>
      </c>
      <c r="Y126" s="16">
        <f t="shared" si="38"/>
        <v>5</v>
      </c>
      <c r="Z126" s="1">
        <v>0</v>
      </c>
      <c r="AA126" s="12">
        <v>10515.69</v>
      </c>
      <c r="AB126" s="2">
        <v>4673.6400000000003</v>
      </c>
      <c r="AC126" s="1">
        <v>14</v>
      </c>
      <c r="AD126" s="1">
        <v>6</v>
      </c>
      <c r="AE126" s="1">
        <v>17</v>
      </c>
      <c r="AF126" s="1">
        <v>8</v>
      </c>
      <c r="AG126" s="1">
        <v>20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12</v>
      </c>
      <c r="AX126" s="1">
        <v>0</v>
      </c>
      <c r="AY126" s="1">
        <v>19</v>
      </c>
      <c r="AZ126" s="1">
        <v>29</v>
      </c>
      <c r="BA126" s="1">
        <v>28</v>
      </c>
      <c r="BB126" s="1">
        <v>0</v>
      </c>
      <c r="BC126" s="1">
        <v>0</v>
      </c>
      <c r="BD126" s="1">
        <v>4</v>
      </c>
      <c r="BE126" s="1">
        <v>1</v>
      </c>
      <c r="BF126" s="1">
        <v>0</v>
      </c>
      <c r="BG126" s="1">
        <v>22</v>
      </c>
      <c r="BH126" s="1">
        <v>28</v>
      </c>
      <c r="BI126" s="1">
        <v>5</v>
      </c>
      <c r="BJ126" s="1">
        <v>3</v>
      </c>
      <c r="BK126" s="1">
        <v>10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</row>
    <row r="127" spans="1:68">
      <c r="A127" s="1">
        <v>70158</v>
      </c>
      <c r="B127" s="1" t="s">
        <v>218</v>
      </c>
      <c r="C127" s="1">
        <v>16</v>
      </c>
      <c r="D127" s="1">
        <v>285</v>
      </c>
      <c r="E127" s="1" t="s">
        <v>64</v>
      </c>
      <c r="F127" s="1">
        <v>573</v>
      </c>
      <c r="G127" s="1" t="s">
        <v>87</v>
      </c>
      <c r="H127" s="1">
        <v>61.95</v>
      </c>
      <c r="I127" s="3">
        <v>991.2</v>
      </c>
      <c r="J127" s="10">
        <f t="shared" si="3"/>
        <v>4956</v>
      </c>
      <c r="K127" s="10">
        <f t="shared" si="4"/>
        <v>7929.6</v>
      </c>
      <c r="L127" s="11">
        <f t="shared" si="5"/>
        <v>8</v>
      </c>
      <c r="M127" s="1">
        <v>0.84</v>
      </c>
      <c r="N127" s="1">
        <v>0.94</v>
      </c>
      <c r="O127" s="16"/>
      <c r="P127" s="16">
        <f t="shared" si="40"/>
        <v>0</v>
      </c>
      <c r="Q127" s="5">
        <v>2</v>
      </c>
      <c r="R127" s="1">
        <v>5.47</v>
      </c>
      <c r="S127" s="1">
        <v>0</v>
      </c>
      <c r="T127" s="16">
        <f t="shared" si="6"/>
        <v>0.91166666666666663</v>
      </c>
      <c r="U127" s="16">
        <f t="shared" si="7"/>
        <v>-0.91166666666666663</v>
      </c>
      <c r="V127" s="5">
        <v>5</v>
      </c>
      <c r="W127" s="1">
        <v>4.28</v>
      </c>
      <c r="X127" s="1">
        <v>0.5</v>
      </c>
      <c r="Y127" s="5">
        <v>3</v>
      </c>
      <c r="Z127" s="1">
        <v>0</v>
      </c>
      <c r="AA127" s="12">
        <v>10500.52</v>
      </c>
      <c r="AB127" s="2">
        <v>1424.85</v>
      </c>
      <c r="AC127" s="1">
        <v>0</v>
      </c>
      <c r="AD127" s="1">
        <v>0</v>
      </c>
      <c r="AE127" s="1">
        <v>8</v>
      </c>
      <c r="AF127" s="1">
        <v>11</v>
      </c>
      <c r="AG127" s="1">
        <v>15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16</v>
      </c>
      <c r="AX127" s="1">
        <v>0</v>
      </c>
      <c r="AY127" s="1">
        <v>45</v>
      </c>
      <c r="AZ127" s="1">
        <v>46</v>
      </c>
      <c r="BA127" s="1">
        <v>0</v>
      </c>
      <c r="BB127" s="1">
        <v>0</v>
      </c>
      <c r="BC127" s="1">
        <v>0</v>
      </c>
      <c r="BD127" s="1">
        <v>0</v>
      </c>
      <c r="BE127" s="1">
        <v>7</v>
      </c>
      <c r="BF127" s="1">
        <v>0</v>
      </c>
      <c r="BG127" s="1">
        <v>25</v>
      </c>
      <c r="BH127" s="1">
        <v>14</v>
      </c>
      <c r="BI127" s="1">
        <v>26</v>
      </c>
      <c r="BJ127" s="1">
        <v>21</v>
      </c>
      <c r="BK127" s="1">
        <v>8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</row>
    <row r="128" spans="1:68">
      <c r="A128" s="1">
        <v>18071</v>
      </c>
      <c r="B128" s="1" t="s">
        <v>281</v>
      </c>
      <c r="C128" s="1">
        <v>24</v>
      </c>
      <c r="D128" s="1">
        <v>285</v>
      </c>
      <c r="E128" s="1" t="s">
        <v>64</v>
      </c>
      <c r="F128" s="1">
        <v>285</v>
      </c>
      <c r="G128" s="1" t="s">
        <v>64</v>
      </c>
      <c r="H128" s="1">
        <v>51.47</v>
      </c>
      <c r="I128" s="3">
        <v>1235.28</v>
      </c>
      <c r="J128" s="10">
        <f t="shared" si="3"/>
        <v>0</v>
      </c>
      <c r="K128" s="10">
        <f t="shared" si="4"/>
        <v>0</v>
      </c>
      <c r="L128" s="11">
        <f t="shared" si="5"/>
        <v>0</v>
      </c>
      <c r="M128" s="1">
        <v>5.21</v>
      </c>
      <c r="N128" s="1">
        <v>2.92</v>
      </c>
      <c r="O128" s="16"/>
      <c r="P128" s="16">
        <f t="shared" si="40"/>
        <v>0</v>
      </c>
      <c r="Q128" s="5">
        <v>1</v>
      </c>
      <c r="R128" s="1">
        <v>1.6</v>
      </c>
      <c r="S128" s="1">
        <v>4.83</v>
      </c>
      <c r="T128" s="16">
        <f t="shared" si="6"/>
        <v>0.26666666666666666</v>
      </c>
      <c r="U128" s="16">
        <f t="shared" si="7"/>
        <v>4.5633333333333335</v>
      </c>
      <c r="V128" s="5">
        <v>0</v>
      </c>
      <c r="W128" s="1">
        <v>1.31</v>
      </c>
      <c r="X128" s="1">
        <v>0.54</v>
      </c>
      <c r="Y128" s="16">
        <f t="shared" ref="Y128:Y129" si="41">MAX(0,(TRUNC((W128*0.75)-X128)))</f>
        <v>0</v>
      </c>
      <c r="Z128" s="1">
        <v>0</v>
      </c>
      <c r="AA128" s="12">
        <v>10036.65</v>
      </c>
      <c r="AB128" s="2">
        <v>10242.530000000001</v>
      </c>
      <c r="AC128" s="1">
        <v>48</v>
      </c>
      <c r="AD128" s="1">
        <v>36</v>
      </c>
      <c r="AE128" s="1">
        <v>49</v>
      </c>
      <c r="AF128" s="1">
        <v>20</v>
      </c>
      <c r="AG128" s="1">
        <v>70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6</v>
      </c>
      <c r="AX128" s="1">
        <v>11</v>
      </c>
      <c r="AY128" s="1">
        <v>27</v>
      </c>
      <c r="AZ128" s="1">
        <v>0</v>
      </c>
      <c r="BA128" s="1">
        <v>116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11</v>
      </c>
      <c r="BH128" s="1">
        <v>16</v>
      </c>
      <c r="BI128" s="1">
        <v>12</v>
      </c>
      <c r="BJ128" s="1">
        <v>1</v>
      </c>
      <c r="BK128" s="1">
        <v>13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</row>
    <row r="129" spans="1:68">
      <c r="A129" s="1">
        <v>70268</v>
      </c>
      <c r="B129" s="1" t="s">
        <v>175</v>
      </c>
      <c r="C129" s="1">
        <v>20</v>
      </c>
      <c r="D129" s="1">
        <v>285</v>
      </c>
      <c r="E129" s="1" t="s">
        <v>64</v>
      </c>
      <c r="F129" s="1">
        <v>387</v>
      </c>
      <c r="G129" s="1" t="s">
        <v>94</v>
      </c>
      <c r="H129" s="1">
        <v>50.78</v>
      </c>
      <c r="I129" s="3">
        <v>1015.6</v>
      </c>
      <c r="J129" s="10">
        <f t="shared" si="3"/>
        <v>3046.8</v>
      </c>
      <c r="K129" s="10">
        <f t="shared" si="4"/>
        <v>6093.6</v>
      </c>
      <c r="L129" s="11">
        <f t="shared" si="5"/>
        <v>6</v>
      </c>
      <c r="M129" s="1">
        <v>2.2799999999999998</v>
      </c>
      <c r="N129" s="1">
        <v>0.3</v>
      </c>
      <c r="O129" s="5"/>
      <c r="P129" s="20">
        <v>3</v>
      </c>
      <c r="Q129" s="5">
        <v>1</v>
      </c>
      <c r="R129" s="1">
        <v>6.25</v>
      </c>
      <c r="S129" s="1">
        <v>2.0499999999999998</v>
      </c>
      <c r="T129" s="16">
        <f t="shared" si="6"/>
        <v>1.0416666666666667</v>
      </c>
      <c r="U129" s="16">
        <f t="shared" si="7"/>
        <v>1.0083333333333331</v>
      </c>
      <c r="V129" s="5">
        <v>3</v>
      </c>
      <c r="W129" s="1">
        <v>1.35</v>
      </c>
      <c r="X129" s="1">
        <v>2.7</v>
      </c>
      <c r="Y129" s="16">
        <f t="shared" si="41"/>
        <v>0</v>
      </c>
      <c r="Z129" s="1">
        <v>0</v>
      </c>
      <c r="AA129" s="12">
        <v>10029.049999999999</v>
      </c>
      <c r="AB129" s="2">
        <v>5128.78</v>
      </c>
      <c r="AC129" s="1">
        <v>14</v>
      </c>
      <c r="AD129" s="1">
        <v>12</v>
      </c>
      <c r="AE129" s="1">
        <v>15</v>
      </c>
      <c r="AF129" s="1">
        <v>21</v>
      </c>
      <c r="AG129" s="1">
        <v>6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29</v>
      </c>
      <c r="AX129" s="1">
        <v>10</v>
      </c>
      <c r="AY129" s="1">
        <v>55</v>
      </c>
      <c r="AZ129" s="1">
        <v>59</v>
      </c>
      <c r="BA129" s="1">
        <v>41</v>
      </c>
      <c r="BB129" s="1">
        <v>0</v>
      </c>
      <c r="BC129" s="1">
        <v>0</v>
      </c>
      <c r="BD129" s="1">
        <v>5</v>
      </c>
      <c r="BE129" s="1">
        <v>3</v>
      </c>
      <c r="BF129" s="1">
        <v>0</v>
      </c>
      <c r="BG129" s="1">
        <v>7</v>
      </c>
      <c r="BH129" s="1">
        <v>8</v>
      </c>
      <c r="BI129" s="1">
        <v>15</v>
      </c>
      <c r="BJ129" s="1">
        <v>2</v>
      </c>
      <c r="BK129" s="1">
        <v>54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</row>
    <row r="130" spans="1:68">
      <c r="A130" s="1">
        <v>70066</v>
      </c>
      <c r="B130" s="1" t="s">
        <v>228</v>
      </c>
      <c r="C130" s="1">
        <v>25</v>
      </c>
      <c r="D130" s="1">
        <v>285</v>
      </c>
      <c r="E130" s="1" t="s">
        <v>64</v>
      </c>
      <c r="F130" s="1">
        <v>35</v>
      </c>
      <c r="G130" s="1" t="s">
        <v>76</v>
      </c>
      <c r="H130" s="1">
        <v>42.86</v>
      </c>
      <c r="I130" s="3">
        <v>1071.5</v>
      </c>
      <c r="J130" s="10">
        <f t="shared" si="3"/>
        <v>0</v>
      </c>
      <c r="K130" s="10">
        <f t="shared" si="4"/>
        <v>4286</v>
      </c>
      <c r="L130" s="11">
        <f t="shared" si="5"/>
        <v>4</v>
      </c>
      <c r="M130" s="1">
        <v>0.22</v>
      </c>
      <c r="N130" s="1">
        <v>0</v>
      </c>
      <c r="O130" s="5"/>
      <c r="P130" s="20">
        <v>2</v>
      </c>
      <c r="Q130" s="5">
        <v>0</v>
      </c>
      <c r="R130" s="1">
        <v>5.86</v>
      </c>
      <c r="S130" s="1">
        <v>2.92</v>
      </c>
      <c r="T130" s="16">
        <f t="shared" si="6"/>
        <v>0.97666666666666668</v>
      </c>
      <c r="U130" s="16">
        <f t="shared" si="7"/>
        <v>1.9433333333333334</v>
      </c>
      <c r="V130" s="5">
        <v>0</v>
      </c>
      <c r="W130" s="1">
        <v>2.54</v>
      </c>
      <c r="X130" s="1">
        <v>0.36</v>
      </c>
      <c r="Y130" s="5">
        <v>2</v>
      </c>
      <c r="Z130" s="1">
        <v>0</v>
      </c>
      <c r="AA130" s="14">
        <v>9236.33</v>
      </c>
      <c r="AB130" s="2">
        <v>3514.52</v>
      </c>
      <c r="AC130" s="1">
        <v>0</v>
      </c>
      <c r="AD130" s="1">
        <v>0</v>
      </c>
      <c r="AE130" s="1">
        <v>3</v>
      </c>
      <c r="AF130" s="1">
        <v>5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65</v>
      </c>
      <c r="AX130" s="1">
        <v>0</v>
      </c>
      <c r="AY130" s="1">
        <v>53</v>
      </c>
      <c r="AZ130" s="1">
        <v>52</v>
      </c>
      <c r="BA130" s="1">
        <v>35</v>
      </c>
      <c r="BB130" s="1">
        <v>1</v>
      </c>
      <c r="BC130" s="1">
        <v>2</v>
      </c>
      <c r="BD130" s="1">
        <v>0</v>
      </c>
      <c r="BE130" s="1">
        <v>1</v>
      </c>
      <c r="BF130" s="1">
        <v>38</v>
      </c>
      <c r="BG130" s="1">
        <v>16</v>
      </c>
      <c r="BH130" s="1">
        <v>0</v>
      </c>
      <c r="BI130" s="1">
        <v>39</v>
      </c>
      <c r="BJ130" s="1">
        <v>17</v>
      </c>
      <c r="BK130" s="1">
        <v>9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</row>
    <row r="131" spans="1:68">
      <c r="A131" s="1">
        <v>70134</v>
      </c>
      <c r="B131" s="1" t="s">
        <v>151</v>
      </c>
      <c r="C131" s="1">
        <v>24</v>
      </c>
      <c r="D131" s="1">
        <v>285</v>
      </c>
      <c r="E131" s="1" t="s">
        <v>64</v>
      </c>
      <c r="F131" s="1">
        <v>570</v>
      </c>
      <c r="G131" s="1" t="s">
        <v>72</v>
      </c>
      <c r="H131" s="1">
        <v>34.97</v>
      </c>
      <c r="I131" s="3">
        <v>839.28</v>
      </c>
      <c r="J131" s="10">
        <f t="shared" si="3"/>
        <v>2517.84</v>
      </c>
      <c r="K131" s="10">
        <f t="shared" si="4"/>
        <v>2517.84</v>
      </c>
      <c r="L131" s="11">
        <f t="shared" si="5"/>
        <v>3</v>
      </c>
      <c r="M131" s="1">
        <v>1.19</v>
      </c>
      <c r="N131" s="1">
        <v>1.46</v>
      </c>
      <c r="O131" s="16"/>
      <c r="P131" s="16">
        <f t="shared" ref="P131:P132" si="42">MAX(0,(TRUNC((M131*0.75)-N131)))</f>
        <v>0</v>
      </c>
      <c r="Q131" s="5">
        <v>0</v>
      </c>
      <c r="R131" s="1">
        <v>5.69</v>
      </c>
      <c r="S131" s="1">
        <v>1.71</v>
      </c>
      <c r="T131" s="16">
        <f t="shared" si="6"/>
        <v>0.94833333333333336</v>
      </c>
      <c r="U131" s="16">
        <f t="shared" si="7"/>
        <v>0.7616666666666666</v>
      </c>
      <c r="V131" s="5">
        <v>3</v>
      </c>
      <c r="W131" s="1">
        <v>3.85</v>
      </c>
      <c r="X131" s="1">
        <v>2.75</v>
      </c>
      <c r="Y131" s="16">
        <f t="shared" ref="Y131:Y133" si="43">MAX(0,(TRUNC((W131*0.75)-X131)))</f>
        <v>0</v>
      </c>
      <c r="Z131" s="1">
        <v>0</v>
      </c>
      <c r="AA131" s="14">
        <v>9004.7800000000007</v>
      </c>
      <c r="AB131" s="2">
        <v>4965.74</v>
      </c>
      <c r="AC131" s="1">
        <v>24</v>
      </c>
      <c r="AD131" s="1">
        <v>9</v>
      </c>
      <c r="AE131" s="1">
        <v>0</v>
      </c>
      <c r="AF131" s="1">
        <v>0</v>
      </c>
      <c r="AG131" s="1">
        <v>35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32</v>
      </c>
      <c r="AX131" s="1">
        <v>100</v>
      </c>
      <c r="AY131" s="1">
        <v>31</v>
      </c>
      <c r="AZ131" s="1">
        <v>27</v>
      </c>
      <c r="BA131" s="1">
        <v>1</v>
      </c>
      <c r="BB131" s="1">
        <v>3</v>
      </c>
      <c r="BC131" s="1">
        <v>5</v>
      </c>
      <c r="BD131" s="1">
        <v>3</v>
      </c>
      <c r="BE131" s="1">
        <v>3</v>
      </c>
      <c r="BF131" s="1">
        <v>40</v>
      </c>
      <c r="BG131" s="1">
        <v>47</v>
      </c>
      <c r="BH131" s="1">
        <v>21</v>
      </c>
      <c r="BI131" s="1">
        <v>28</v>
      </c>
      <c r="BJ131" s="1">
        <v>14</v>
      </c>
      <c r="BK131" s="1">
        <v>66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</row>
    <row r="132" spans="1:68">
      <c r="A132" s="1">
        <v>70032</v>
      </c>
      <c r="B132" s="1" t="s">
        <v>221</v>
      </c>
      <c r="C132" s="1">
        <v>20</v>
      </c>
      <c r="D132" s="1">
        <v>285</v>
      </c>
      <c r="E132" s="1" t="s">
        <v>64</v>
      </c>
      <c r="F132" s="1">
        <v>558</v>
      </c>
      <c r="G132" s="1" t="s">
        <v>67</v>
      </c>
      <c r="H132" s="1">
        <v>86.35</v>
      </c>
      <c r="I132" s="3">
        <v>1727</v>
      </c>
      <c r="J132" s="10">
        <f t="shared" si="3"/>
        <v>0</v>
      </c>
      <c r="K132" s="10">
        <f t="shared" si="4"/>
        <v>0</v>
      </c>
      <c r="L132" s="11">
        <f t="shared" si="5"/>
        <v>0</v>
      </c>
      <c r="M132" s="1">
        <v>2.2000000000000002</v>
      </c>
      <c r="N132" s="1">
        <v>4.55</v>
      </c>
      <c r="O132" s="16"/>
      <c r="P132" s="16">
        <f t="shared" si="42"/>
        <v>0</v>
      </c>
      <c r="Q132" s="5">
        <v>2</v>
      </c>
      <c r="R132" s="1">
        <v>1.8</v>
      </c>
      <c r="S132" s="1">
        <v>6.4</v>
      </c>
      <c r="T132" s="16">
        <f t="shared" si="6"/>
        <v>0.30000000000000004</v>
      </c>
      <c r="U132" s="16">
        <f t="shared" si="7"/>
        <v>6.1000000000000005</v>
      </c>
      <c r="V132" s="5">
        <v>0</v>
      </c>
      <c r="W132" s="1">
        <v>1.18</v>
      </c>
      <c r="X132" s="1">
        <v>1.5</v>
      </c>
      <c r="Y132" s="16">
        <f t="shared" si="43"/>
        <v>0</v>
      </c>
      <c r="Z132" s="1">
        <v>0</v>
      </c>
      <c r="AA132" s="14">
        <v>8937.2199999999993</v>
      </c>
      <c r="AB132" s="2">
        <v>21501.15</v>
      </c>
      <c r="AC132" s="1">
        <v>12</v>
      </c>
      <c r="AD132" s="1">
        <v>8</v>
      </c>
      <c r="AE132" s="1">
        <v>28</v>
      </c>
      <c r="AF132" s="1">
        <v>0</v>
      </c>
      <c r="AG132" s="1">
        <v>91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25</v>
      </c>
      <c r="AX132" s="1">
        <v>6</v>
      </c>
      <c r="AY132" s="1">
        <v>0</v>
      </c>
      <c r="AZ132" s="1">
        <v>0</v>
      </c>
      <c r="BA132" s="1">
        <v>109</v>
      </c>
      <c r="BB132" s="1">
        <v>1</v>
      </c>
      <c r="BC132" s="1">
        <v>0</v>
      </c>
      <c r="BD132" s="1">
        <v>7</v>
      </c>
      <c r="BE132" s="1">
        <v>0</v>
      </c>
      <c r="BF132" s="1">
        <v>19</v>
      </c>
      <c r="BG132" s="1">
        <v>14</v>
      </c>
      <c r="BH132" s="1">
        <v>16</v>
      </c>
      <c r="BI132" s="1">
        <v>1</v>
      </c>
      <c r="BJ132" s="1">
        <v>1</v>
      </c>
      <c r="BK132" s="1">
        <v>30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</row>
    <row r="133" spans="1:68">
      <c r="A133" s="1">
        <v>70984</v>
      </c>
      <c r="B133" s="1" t="s">
        <v>149</v>
      </c>
      <c r="C133" s="1">
        <v>5</v>
      </c>
      <c r="D133" s="1">
        <v>285</v>
      </c>
      <c r="E133" s="1" t="s">
        <v>64</v>
      </c>
      <c r="F133" s="1">
        <v>573</v>
      </c>
      <c r="G133" s="1" t="s">
        <v>87</v>
      </c>
      <c r="H133" s="1">
        <v>171.09</v>
      </c>
      <c r="I133" s="3">
        <v>855.45</v>
      </c>
      <c r="J133" s="10">
        <f t="shared" si="3"/>
        <v>2566.3500000000004</v>
      </c>
      <c r="K133" s="10">
        <f t="shared" si="4"/>
        <v>5132.7000000000007</v>
      </c>
      <c r="L133" s="11">
        <f t="shared" si="5"/>
        <v>6</v>
      </c>
      <c r="M133" s="1">
        <v>2.2000000000000002</v>
      </c>
      <c r="N133" s="1">
        <v>0.2</v>
      </c>
      <c r="O133" s="5"/>
      <c r="P133" s="20">
        <v>3</v>
      </c>
      <c r="Q133" s="5">
        <v>2</v>
      </c>
      <c r="R133" s="1">
        <v>7.5</v>
      </c>
      <c r="S133" s="1">
        <v>1.6</v>
      </c>
      <c r="T133" s="16">
        <f t="shared" si="6"/>
        <v>1.25</v>
      </c>
      <c r="U133" s="16">
        <f t="shared" si="7"/>
        <v>0.35000000000000009</v>
      </c>
      <c r="V133" s="5">
        <v>3</v>
      </c>
      <c r="W133" s="1">
        <v>0.3</v>
      </c>
      <c r="X133" s="1">
        <v>2</v>
      </c>
      <c r="Y133" s="16">
        <f t="shared" si="43"/>
        <v>0</v>
      </c>
      <c r="Z133" s="1">
        <v>0</v>
      </c>
      <c r="AA133" s="14">
        <v>8554.5</v>
      </c>
      <c r="AB133" s="2">
        <v>3250.71</v>
      </c>
      <c r="AC133" s="1">
        <v>10</v>
      </c>
      <c r="AD133" s="1">
        <v>2</v>
      </c>
      <c r="AE133" s="1">
        <v>0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20</v>
      </c>
      <c r="AX133" s="1">
        <v>15</v>
      </c>
      <c r="AY133" s="1">
        <v>6</v>
      </c>
      <c r="AZ133" s="1">
        <v>4</v>
      </c>
      <c r="BA133" s="1">
        <v>6</v>
      </c>
      <c r="BB133" s="1">
        <v>1</v>
      </c>
      <c r="BC133" s="1">
        <v>0</v>
      </c>
      <c r="BD133" s="1">
        <v>1</v>
      </c>
      <c r="BE133" s="1">
        <v>0</v>
      </c>
      <c r="BF133" s="1">
        <v>2</v>
      </c>
      <c r="BG133" s="1">
        <v>1</v>
      </c>
      <c r="BH133" s="1">
        <v>1</v>
      </c>
      <c r="BI133" s="1">
        <v>0</v>
      </c>
      <c r="BJ133" s="1">
        <v>0</v>
      </c>
      <c r="BK133" s="1">
        <v>10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</row>
    <row r="134" spans="1:68">
      <c r="A134" s="1">
        <v>70017</v>
      </c>
      <c r="B134" s="1" t="s">
        <v>253</v>
      </c>
      <c r="C134" s="1">
        <v>20</v>
      </c>
      <c r="D134" s="1">
        <v>285</v>
      </c>
      <c r="E134" s="1" t="s">
        <v>64</v>
      </c>
      <c r="F134" s="1">
        <v>562</v>
      </c>
      <c r="G134" s="1" t="s">
        <v>65</v>
      </c>
      <c r="H134" s="1">
        <v>78.930000000000007</v>
      </c>
      <c r="I134" s="3">
        <v>1578.6</v>
      </c>
      <c r="J134" s="10">
        <f t="shared" si="3"/>
        <v>3157.2</v>
      </c>
      <c r="K134" s="10">
        <f t="shared" si="4"/>
        <v>11050.199999999999</v>
      </c>
      <c r="L134" s="11">
        <f t="shared" si="5"/>
        <v>7</v>
      </c>
      <c r="M134" s="1">
        <v>0.98</v>
      </c>
      <c r="N134" s="1">
        <v>0</v>
      </c>
      <c r="O134" s="5"/>
      <c r="P134" s="21">
        <v>2</v>
      </c>
      <c r="Q134" s="5">
        <v>0</v>
      </c>
      <c r="R134" s="1">
        <v>4.4000000000000004</v>
      </c>
      <c r="S134" s="1">
        <v>1.1000000000000001</v>
      </c>
      <c r="T134" s="16">
        <f t="shared" si="6"/>
        <v>0.73333333333333339</v>
      </c>
      <c r="U134" s="16">
        <f t="shared" si="7"/>
        <v>0.3666666666666667</v>
      </c>
      <c r="V134" s="5">
        <v>2</v>
      </c>
      <c r="W134" s="1">
        <v>0</v>
      </c>
      <c r="X134" s="1">
        <v>0.05</v>
      </c>
      <c r="Y134" s="5">
        <v>3</v>
      </c>
      <c r="Z134" s="1">
        <v>0</v>
      </c>
      <c r="AA134" s="14">
        <v>8484.98</v>
      </c>
      <c r="AB134" s="2">
        <v>1815.39</v>
      </c>
      <c r="AC134" s="1">
        <v>0</v>
      </c>
      <c r="AD134" s="1">
        <v>0</v>
      </c>
      <c r="AE134" s="1">
        <v>9</v>
      </c>
      <c r="AF134" s="1">
        <v>21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27</v>
      </c>
      <c r="AX134" s="1">
        <v>9</v>
      </c>
      <c r="AY134" s="1">
        <v>14</v>
      </c>
      <c r="AZ134" s="1">
        <v>42</v>
      </c>
      <c r="BA134" s="1">
        <v>4</v>
      </c>
      <c r="BB134" s="1">
        <v>19</v>
      </c>
      <c r="BC134" s="1">
        <v>5</v>
      </c>
      <c r="BD134" s="1">
        <v>0</v>
      </c>
      <c r="BE134" s="1">
        <v>0</v>
      </c>
      <c r="BF134" s="1">
        <v>18</v>
      </c>
      <c r="BG134" s="1">
        <v>0</v>
      </c>
      <c r="BH134" s="1">
        <v>0</v>
      </c>
      <c r="BI134" s="1">
        <v>0</v>
      </c>
      <c r="BJ134" s="1">
        <v>0</v>
      </c>
      <c r="BK134" s="1">
        <v>1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</row>
    <row r="135" spans="1:68">
      <c r="A135" s="1">
        <v>70148</v>
      </c>
      <c r="B135" s="1" t="s">
        <v>210</v>
      </c>
      <c r="C135" s="1">
        <v>20</v>
      </c>
      <c r="D135" s="1">
        <v>285</v>
      </c>
      <c r="E135" s="1" t="s">
        <v>64</v>
      </c>
      <c r="F135" s="1">
        <v>974</v>
      </c>
      <c r="G135" s="1" t="s">
        <v>110</v>
      </c>
      <c r="H135" s="1">
        <v>50.08</v>
      </c>
      <c r="I135" s="3">
        <v>1001.6</v>
      </c>
      <c r="J135" s="10">
        <f t="shared" si="3"/>
        <v>0</v>
      </c>
      <c r="K135" s="10">
        <f t="shared" si="4"/>
        <v>3004.8</v>
      </c>
      <c r="L135" s="11">
        <f t="shared" si="5"/>
        <v>3</v>
      </c>
      <c r="M135" s="1">
        <v>2.92</v>
      </c>
      <c r="N135" s="1">
        <v>2.1</v>
      </c>
      <c r="O135" s="16"/>
      <c r="P135" s="16">
        <f>MAX(0,(TRUNC((M135*0.75)-N135)))</f>
        <v>0</v>
      </c>
      <c r="Q135" s="5">
        <v>0</v>
      </c>
      <c r="R135" s="1">
        <v>4.7</v>
      </c>
      <c r="S135" s="1">
        <v>5.85</v>
      </c>
      <c r="T135" s="16">
        <f t="shared" si="6"/>
        <v>0.78333333333333344</v>
      </c>
      <c r="U135" s="16">
        <f t="shared" si="7"/>
        <v>5.0666666666666664</v>
      </c>
      <c r="V135" s="5">
        <v>0</v>
      </c>
      <c r="W135" s="1">
        <v>0.52</v>
      </c>
      <c r="X135" s="1">
        <v>0.6</v>
      </c>
      <c r="Y135" s="5">
        <v>3</v>
      </c>
      <c r="Z135" s="1">
        <v>0</v>
      </c>
      <c r="AA135" s="14">
        <v>8163.04</v>
      </c>
      <c r="AB135" s="2">
        <v>8563.68</v>
      </c>
      <c r="AC135" s="1">
        <v>18</v>
      </c>
      <c r="AD135" s="1">
        <v>18</v>
      </c>
      <c r="AE135" s="1">
        <v>26</v>
      </c>
      <c r="AF135" s="1">
        <v>11</v>
      </c>
      <c r="AG135" s="1">
        <v>42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20</v>
      </c>
      <c r="AX135" s="1">
        <v>46</v>
      </c>
      <c r="AY135" s="1">
        <v>33</v>
      </c>
      <c r="AZ135" s="1">
        <v>30</v>
      </c>
      <c r="BA135" s="1">
        <v>80</v>
      </c>
      <c r="BB135" s="1">
        <v>1</v>
      </c>
      <c r="BC135" s="1">
        <v>0</v>
      </c>
      <c r="BD135" s="1">
        <v>1</v>
      </c>
      <c r="BE135" s="1">
        <v>2</v>
      </c>
      <c r="BF135" s="1">
        <v>37</v>
      </c>
      <c r="BG135" s="1">
        <v>8</v>
      </c>
      <c r="BH135" s="1">
        <v>4</v>
      </c>
      <c r="BI135" s="1">
        <v>0</v>
      </c>
      <c r="BJ135" s="1">
        <v>1</v>
      </c>
      <c r="BK135" s="1">
        <v>12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</row>
    <row r="136" spans="1:68">
      <c r="A136" s="1">
        <v>70147</v>
      </c>
      <c r="B136" s="1" t="s">
        <v>232</v>
      </c>
      <c r="C136" s="1">
        <v>40</v>
      </c>
      <c r="D136" s="1">
        <v>285</v>
      </c>
      <c r="E136" s="1" t="s">
        <v>64</v>
      </c>
      <c r="F136" s="1">
        <v>974</v>
      </c>
      <c r="G136" s="1" t="s">
        <v>110</v>
      </c>
      <c r="H136" s="1">
        <v>30.79</v>
      </c>
      <c r="I136" s="3">
        <v>1231.5999999999999</v>
      </c>
      <c r="J136" s="10">
        <f t="shared" si="3"/>
        <v>0</v>
      </c>
      <c r="K136" s="10">
        <f t="shared" si="4"/>
        <v>1231.5999999999999</v>
      </c>
      <c r="L136" s="11">
        <f t="shared" si="5"/>
        <v>1</v>
      </c>
      <c r="M136" s="1">
        <v>2.92</v>
      </c>
      <c r="N136" s="1">
        <v>1</v>
      </c>
      <c r="O136" s="5"/>
      <c r="P136" s="40">
        <v>1</v>
      </c>
      <c r="Q136" s="5">
        <v>5</v>
      </c>
      <c r="R136" s="1">
        <v>1.45</v>
      </c>
      <c r="S136" s="1">
        <v>0</v>
      </c>
      <c r="T136" s="16">
        <f t="shared" si="6"/>
        <v>0.24166666666666667</v>
      </c>
      <c r="U136" s="16">
        <f t="shared" si="7"/>
        <v>-0.24166666666666667</v>
      </c>
      <c r="V136" s="5">
        <v>0</v>
      </c>
      <c r="W136" s="1">
        <v>2.11</v>
      </c>
      <c r="X136" s="1">
        <v>2.15</v>
      </c>
      <c r="Y136" s="16">
        <f>MAX(0,(TRUNC((W136*0.75)-X136)))</f>
        <v>0</v>
      </c>
      <c r="Z136" s="1">
        <v>0</v>
      </c>
      <c r="AA136" s="14">
        <v>7990</v>
      </c>
      <c r="AB136" s="2">
        <v>3879.54</v>
      </c>
      <c r="AC136" s="1">
        <v>29</v>
      </c>
      <c r="AD136" s="1">
        <v>38</v>
      </c>
      <c r="AE136" s="1">
        <v>36</v>
      </c>
      <c r="AF136" s="1">
        <v>66</v>
      </c>
      <c r="AG136" s="1">
        <v>40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36</v>
      </c>
      <c r="AX136" s="1">
        <v>44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51</v>
      </c>
      <c r="BH136" s="1">
        <v>24</v>
      </c>
      <c r="BI136" s="1">
        <v>16</v>
      </c>
      <c r="BJ136" s="1">
        <v>11</v>
      </c>
      <c r="BK136" s="1">
        <v>86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</row>
    <row r="137" spans="1:68">
      <c r="A137" s="1">
        <v>70337</v>
      </c>
      <c r="B137" s="1" t="s">
        <v>208</v>
      </c>
      <c r="C137" s="1">
        <v>12</v>
      </c>
      <c r="D137" s="1">
        <v>285</v>
      </c>
      <c r="E137" s="1" t="s">
        <v>64</v>
      </c>
      <c r="F137" s="1">
        <v>285</v>
      </c>
      <c r="G137" s="1" t="s">
        <v>64</v>
      </c>
      <c r="H137" s="1">
        <v>30.668600000000001</v>
      </c>
      <c r="I137" s="3">
        <v>368.02319999999997</v>
      </c>
      <c r="J137" s="10">
        <f t="shared" si="3"/>
        <v>1840.116</v>
      </c>
      <c r="K137" s="10">
        <f t="shared" si="4"/>
        <v>4416.2783999999992</v>
      </c>
      <c r="L137" s="11">
        <f t="shared" si="5"/>
        <v>12</v>
      </c>
      <c r="M137" s="1">
        <v>3.21</v>
      </c>
      <c r="N137" s="1">
        <v>1.5</v>
      </c>
      <c r="O137" s="5"/>
      <c r="P137" s="31">
        <v>2</v>
      </c>
      <c r="Q137" s="5">
        <v>0</v>
      </c>
      <c r="R137" s="1">
        <v>11.21</v>
      </c>
      <c r="S137" s="1">
        <v>0.08</v>
      </c>
      <c r="T137" s="16">
        <f t="shared" si="6"/>
        <v>1.8683333333333336</v>
      </c>
      <c r="U137" s="16">
        <f t="shared" si="7"/>
        <v>-1.7883333333333336</v>
      </c>
      <c r="V137" s="5">
        <v>5</v>
      </c>
      <c r="W137" s="1">
        <v>7.12</v>
      </c>
      <c r="X137" s="1">
        <v>1.83</v>
      </c>
      <c r="Y137" s="5">
        <v>5</v>
      </c>
      <c r="Z137" s="1">
        <v>0</v>
      </c>
      <c r="AA137" s="14">
        <v>7927.83</v>
      </c>
      <c r="AB137" s="2">
        <v>1257.4100000000001</v>
      </c>
      <c r="AC137" s="1">
        <v>25</v>
      </c>
      <c r="AD137" s="1">
        <v>0</v>
      </c>
      <c r="AE137" s="1">
        <v>1</v>
      </c>
      <c r="AF137" s="1">
        <v>25</v>
      </c>
      <c r="AG137" s="1">
        <v>18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119</v>
      </c>
      <c r="AX137" s="1">
        <v>0</v>
      </c>
      <c r="AY137" s="1">
        <v>0</v>
      </c>
      <c r="AZ137" s="1">
        <v>20</v>
      </c>
      <c r="BA137" s="1">
        <v>1</v>
      </c>
      <c r="BB137" s="1">
        <v>0</v>
      </c>
      <c r="BC137" s="1">
        <v>0</v>
      </c>
      <c r="BD137" s="1">
        <v>0</v>
      </c>
      <c r="BE137" s="1">
        <v>11</v>
      </c>
      <c r="BF137" s="1">
        <v>0</v>
      </c>
      <c r="BG137" s="1">
        <v>34</v>
      </c>
      <c r="BH137" s="1">
        <v>35</v>
      </c>
      <c r="BI137" s="1">
        <v>0</v>
      </c>
      <c r="BJ137" s="1">
        <v>68</v>
      </c>
      <c r="BK137" s="1">
        <v>22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</row>
    <row r="138" spans="1:68">
      <c r="A138" s="1">
        <v>70119</v>
      </c>
      <c r="B138" s="1" t="s">
        <v>264</v>
      </c>
      <c r="C138" s="1">
        <v>16</v>
      </c>
      <c r="D138" s="1">
        <v>285</v>
      </c>
      <c r="E138" s="1" t="s">
        <v>64</v>
      </c>
      <c r="F138" s="1">
        <v>573</v>
      </c>
      <c r="G138" s="1" t="s">
        <v>87</v>
      </c>
      <c r="H138" s="1">
        <v>61.95</v>
      </c>
      <c r="I138" s="3">
        <v>991.2</v>
      </c>
      <c r="J138" s="10">
        <f t="shared" si="3"/>
        <v>1982.4</v>
      </c>
      <c r="K138" s="10">
        <f t="shared" si="4"/>
        <v>7929.6</v>
      </c>
      <c r="L138" s="11">
        <f t="shared" si="5"/>
        <v>8</v>
      </c>
      <c r="M138" s="1">
        <v>2.06</v>
      </c>
      <c r="N138" s="1">
        <v>0.25</v>
      </c>
      <c r="O138" s="5"/>
      <c r="P138" s="21">
        <v>3</v>
      </c>
      <c r="Q138" s="5">
        <v>2</v>
      </c>
      <c r="R138" s="1">
        <v>3.69</v>
      </c>
      <c r="S138" s="1">
        <v>0</v>
      </c>
      <c r="T138" s="16">
        <f t="shared" si="6"/>
        <v>0.61499999999999999</v>
      </c>
      <c r="U138" s="16">
        <f t="shared" si="7"/>
        <v>-0.61499999999999999</v>
      </c>
      <c r="V138" s="5">
        <v>2</v>
      </c>
      <c r="W138" s="1">
        <v>1.84</v>
      </c>
      <c r="X138" s="1">
        <v>0</v>
      </c>
      <c r="Y138" s="5">
        <v>3</v>
      </c>
      <c r="Z138" s="1">
        <v>0</v>
      </c>
      <c r="AA138" s="14">
        <v>7526.92</v>
      </c>
      <c r="AB138" s="2">
        <v>247.8</v>
      </c>
      <c r="AC138" s="1">
        <v>4</v>
      </c>
      <c r="AD138" s="1">
        <v>5</v>
      </c>
      <c r="AE138" s="1">
        <v>25</v>
      </c>
      <c r="AF138" s="1">
        <v>3</v>
      </c>
      <c r="AG138" s="1">
        <v>4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28</v>
      </c>
      <c r="AZ138" s="1">
        <v>48</v>
      </c>
      <c r="BA138" s="1">
        <v>0</v>
      </c>
      <c r="BB138" s="1">
        <v>0</v>
      </c>
      <c r="BC138" s="1">
        <v>0</v>
      </c>
      <c r="BD138" s="1">
        <v>5</v>
      </c>
      <c r="BE138" s="1">
        <v>4</v>
      </c>
      <c r="BF138" s="1">
        <v>0</v>
      </c>
      <c r="BG138" s="1">
        <v>0</v>
      </c>
      <c r="BH138" s="1">
        <v>3</v>
      </c>
      <c r="BI138" s="1">
        <v>12</v>
      </c>
      <c r="BJ138" s="1">
        <v>32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</row>
    <row r="139" spans="1:68">
      <c r="A139" s="1">
        <v>70098</v>
      </c>
      <c r="B139" s="1" t="s">
        <v>278</v>
      </c>
      <c r="C139" s="1">
        <v>24</v>
      </c>
      <c r="D139" s="1">
        <v>285</v>
      </c>
      <c r="E139" s="1" t="s">
        <v>64</v>
      </c>
      <c r="F139" s="1">
        <v>558</v>
      </c>
      <c r="G139" s="1" t="s">
        <v>67</v>
      </c>
      <c r="H139" s="1">
        <v>51.47</v>
      </c>
      <c r="I139" s="3">
        <v>1235.28</v>
      </c>
      <c r="J139" s="10">
        <f t="shared" si="3"/>
        <v>0</v>
      </c>
      <c r="K139" s="10">
        <f t="shared" si="4"/>
        <v>3705.84</v>
      </c>
      <c r="L139" s="11">
        <f t="shared" si="5"/>
        <v>3</v>
      </c>
      <c r="M139" s="1">
        <v>1.31</v>
      </c>
      <c r="N139" s="1">
        <v>4.92</v>
      </c>
      <c r="O139" s="16"/>
      <c r="P139" s="16">
        <f>MAX(0,(TRUNC((M139*0.75)-N139)))</f>
        <v>0</v>
      </c>
      <c r="Q139" s="5">
        <v>2</v>
      </c>
      <c r="R139" s="1">
        <v>3.5</v>
      </c>
      <c r="S139" s="1">
        <v>4.33</v>
      </c>
      <c r="T139" s="16">
        <f t="shared" si="6"/>
        <v>0.58333333333333337</v>
      </c>
      <c r="U139" s="16">
        <f t="shared" si="7"/>
        <v>3.7466666666666666</v>
      </c>
      <c r="V139" s="5">
        <v>0</v>
      </c>
      <c r="W139" s="1">
        <v>1.25</v>
      </c>
      <c r="X139" s="1">
        <v>0</v>
      </c>
      <c r="Y139" s="5">
        <v>3</v>
      </c>
      <c r="Z139" s="1">
        <v>0</v>
      </c>
      <c r="AA139" s="14">
        <v>7488.88</v>
      </c>
      <c r="AB139" s="2">
        <v>11426.34</v>
      </c>
      <c r="AC139" s="1">
        <v>2</v>
      </c>
      <c r="AD139" s="1">
        <v>2</v>
      </c>
      <c r="AE139" s="1">
        <v>26</v>
      </c>
      <c r="AF139" s="1">
        <v>5</v>
      </c>
      <c r="AG139" s="1">
        <v>118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16</v>
      </c>
      <c r="AX139" s="1">
        <v>0</v>
      </c>
      <c r="AY139" s="1">
        <v>63</v>
      </c>
      <c r="AZ139" s="1">
        <v>10</v>
      </c>
      <c r="BA139" s="1">
        <v>104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19</v>
      </c>
      <c r="BJ139" s="1">
        <v>22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</row>
    <row r="140" spans="1:68">
      <c r="A140" s="1">
        <v>70146</v>
      </c>
      <c r="B140" s="1" t="s">
        <v>313</v>
      </c>
      <c r="C140" s="1">
        <v>20</v>
      </c>
      <c r="D140" s="1">
        <v>285</v>
      </c>
      <c r="E140" s="1" t="s">
        <v>64</v>
      </c>
      <c r="F140" s="1">
        <v>588</v>
      </c>
      <c r="G140" s="1" t="s">
        <v>146</v>
      </c>
      <c r="H140" s="1">
        <v>53.1</v>
      </c>
      <c r="I140" s="3">
        <v>1062</v>
      </c>
      <c r="J140" s="10">
        <f t="shared" si="3"/>
        <v>0</v>
      </c>
      <c r="K140" s="10">
        <f t="shared" si="4"/>
        <v>7434</v>
      </c>
      <c r="L140" s="11">
        <f t="shared" si="5"/>
        <v>7</v>
      </c>
      <c r="M140" s="1">
        <v>5.65</v>
      </c>
      <c r="N140" s="1">
        <v>0</v>
      </c>
      <c r="O140" s="5"/>
      <c r="P140" s="5">
        <v>5</v>
      </c>
      <c r="Q140" s="5">
        <v>0</v>
      </c>
      <c r="R140" s="1">
        <v>1.23</v>
      </c>
      <c r="S140" s="1">
        <v>0</v>
      </c>
      <c r="T140" s="16">
        <f t="shared" si="6"/>
        <v>0.20500000000000002</v>
      </c>
      <c r="U140" s="16">
        <f t="shared" si="7"/>
        <v>-0.20500000000000002</v>
      </c>
      <c r="V140" s="5">
        <v>0</v>
      </c>
      <c r="W140" s="1">
        <v>0.1</v>
      </c>
      <c r="X140" s="1">
        <v>0.15</v>
      </c>
      <c r="Y140" s="5">
        <v>2</v>
      </c>
      <c r="Z140" s="1">
        <v>0</v>
      </c>
      <c r="AA140" s="14">
        <v>7407.45</v>
      </c>
      <c r="AB140" s="2">
        <v>159.30000000000001</v>
      </c>
      <c r="AC140" s="1">
        <v>0</v>
      </c>
      <c r="AD140" s="1">
        <v>0</v>
      </c>
      <c r="AE140" s="1">
        <v>97</v>
      </c>
      <c r="AF140" s="1">
        <v>32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5</v>
      </c>
      <c r="AZ140" s="1">
        <v>33</v>
      </c>
      <c r="BA140" s="1">
        <v>0</v>
      </c>
      <c r="BB140" s="1">
        <v>0</v>
      </c>
      <c r="BC140" s="1">
        <v>0</v>
      </c>
      <c r="BD140" s="1">
        <v>3</v>
      </c>
      <c r="BE140" s="1">
        <v>0</v>
      </c>
      <c r="BF140" s="1">
        <v>0</v>
      </c>
      <c r="BG140" s="1">
        <v>0</v>
      </c>
      <c r="BH140" s="1">
        <v>0</v>
      </c>
      <c r="BI140" s="1">
        <v>2</v>
      </c>
      <c r="BJ140" s="1">
        <v>0</v>
      </c>
      <c r="BK140" s="1">
        <v>3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</row>
    <row r="141" spans="1:68">
      <c r="A141" s="1">
        <v>70166</v>
      </c>
      <c r="B141" s="1" t="s">
        <v>201</v>
      </c>
      <c r="C141" s="1">
        <v>24</v>
      </c>
      <c r="D141" s="1">
        <v>285</v>
      </c>
      <c r="E141" s="1" t="s">
        <v>64</v>
      </c>
      <c r="F141" s="1">
        <v>570</v>
      </c>
      <c r="G141" s="1" t="s">
        <v>72</v>
      </c>
      <c r="H141" s="1">
        <v>40.15</v>
      </c>
      <c r="I141" s="3">
        <v>963.6</v>
      </c>
      <c r="J141" s="10">
        <f t="shared" si="3"/>
        <v>0</v>
      </c>
      <c r="K141" s="10">
        <f t="shared" si="4"/>
        <v>2890.8</v>
      </c>
      <c r="L141" s="11">
        <f t="shared" si="5"/>
        <v>3</v>
      </c>
      <c r="M141" s="1">
        <v>0.77</v>
      </c>
      <c r="N141" s="1">
        <v>2.88</v>
      </c>
      <c r="O141" s="16"/>
      <c r="P141" s="16">
        <f t="shared" ref="P141:P144" si="44">MAX(0,(TRUNC((M141*0.75)-N141)))</f>
        <v>0</v>
      </c>
      <c r="Q141" s="5">
        <v>1</v>
      </c>
      <c r="R141" s="1">
        <v>6.73</v>
      </c>
      <c r="S141" s="1">
        <v>3</v>
      </c>
      <c r="T141" s="16">
        <f t="shared" si="6"/>
        <v>1.1216666666666668</v>
      </c>
      <c r="U141" s="16">
        <f t="shared" si="7"/>
        <v>1.8783333333333332</v>
      </c>
      <c r="V141" s="5">
        <v>0</v>
      </c>
      <c r="W141" s="1">
        <v>0</v>
      </c>
      <c r="X141" s="1">
        <v>0</v>
      </c>
      <c r="Y141" s="5">
        <v>3</v>
      </c>
      <c r="Z141" s="1">
        <v>0</v>
      </c>
      <c r="AA141" s="14">
        <v>7227</v>
      </c>
      <c r="AB141" s="2">
        <v>5661.15</v>
      </c>
      <c r="AC141" s="1">
        <v>3</v>
      </c>
      <c r="AD141" s="1">
        <v>0</v>
      </c>
      <c r="AE141" s="1">
        <v>11</v>
      </c>
      <c r="AF141" s="1">
        <v>9</v>
      </c>
      <c r="AG141" s="1">
        <v>69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84</v>
      </c>
      <c r="AX141" s="1">
        <v>0</v>
      </c>
      <c r="AY141" s="1">
        <v>61</v>
      </c>
      <c r="AZ141" s="1">
        <v>13</v>
      </c>
      <c r="BA141" s="1">
        <v>36</v>
      </c>
      <c r="BB141" s="1">
        <v>6</v>
      </c>
      <c r="BC141" s="1">
        <v>4</v>
      </c>
      <c r="BD141" s="1">
        <v>1</v>
      </c>
      <c r="BE141" s="1">
        <v>2</v>
      </c>
      <c r="BF141" s="1">
        <v>36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</row>
    <row r="142" spans="1:68">
      <c r="A142" s="1">
        <v>70969</v>
      </c>
      <c r="B142" s="1" t="s">
        <v>277</v>
      </c>
      <c r="C142" s="1">
        <v>12</v>
      </c>
      <c r="D142" s="1">
        <v>285</v>
      </c>
      <c r="E142" s="1" t="s">
        <v>64</v>
      </c>
      <c r="F142" s="1">
        <v>567</v>
      </c>
      <c r="G142" s="1" t="s">
        <v>74</v>
      </c>
      <c r="H142" s="1">
        <v>64.44</v>
      </c>
      <c r="I142" s="3">
        <v>773.28</v>
      </c>
      <c r="J142" s="10">
        <f t="shared" si="3"/>
        <v>0</v>
      </c>
      <c r="K142" s="10">
        <f t="shared" si="4"/>
        <v>0</v>
      </c>
      <c r="L142" s="11">
        <f t="shared" si="5"/>
        <v>0</v>
      </c>
      <c r="M142" s="1">
        <v>4.54</v>
      </c>
      <c r="N142" s="1">
        <v>2.67</v>
      </c>
      <c r="O142" s="16"/>
      <c r="P142" s="16">
        <f t="shared" si="44"/>
        <v>0</v>
      </c>
      <c r="Q142" s="5">
        <v>1</v>
      </c>
      <c r="R142" s="1">
        <v>2.08</v>
      </c>
      <c r="S142" s="1">
        <v>1.5</v>
      </c>
      <c r="T142" s="16">
        <f t="shared" si="6"/>
        <v>0.34666666666666668</v>
      </c>
      <c r="U142" s="16">
        <f t="shared" si="7"/>
        <v>1.1533333333333333</v>
      </c>
      <c r="V142" s="5">
        <v>0</v>
      </c>
      <c r="W142" s="1">
        <v>2.58</v>
      </c>
      <c r="X142" s="1">
        <v>2.42</v>
      </c>
      <c r="Y142" s="16">
        <f t="shared" ref="Y142:Y143" si="45">MAX(0,(TRUNC((W142*0.75)-X142)))</f>
        <v>0</v>
      </c>
      <c r="Z142" s="1">
        <v>0</v>
      </c>
      <c r="AA142" s="14">
        <v>7120.62</v>
      </c>
      <c r="AB142" s="2">
        <v>5090.76</v>
      </c>
      <c r="AC142" s="1">
        <v>14</v>
      </c>
      <c r="AD142" s="1">
        <v>12</v>
      </c>
      <c r="AE142" s="1">
        <v>25</v>
      </c>
      <c r="AF142" s="1">
        <v>19</v>
      </c>
      <c r="AG142" s="1">
        <v>32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5</v>
      </c>
      <c r="AX142" s="1">
        <v>5</v>
      </c>
      <c r="AY142" s="1">
        <v>7</v>
      </c>
      <c r="AZ142" s="1">
        <v>5</v>
      </c>
      <c r="BA142" s="1">
        <v>4</v>
      </c>
      <c r="BB142" s="1">
        <v>4</v>
      </c>
      <c r="BC142" s="1">
        <v>4</v>
      </c>
      <c r="BD142" s="1">
        <v>0</v>
      </c>
      <c r="BE142" s="1">
        <v>4</v>
      </c>
      <c r="BF142" s="1">
        <v>14</v>
      </c>
      <c r="BG142" s="1">
        <v>14</v>
      </c>
      <c r="BH142" s="1">
        <v>2</v>
      </c>
      <c r="BI142" s="1">
        <v>10</v>
      </c>
      <c r="BJ142" s="1">
        <v>12</v>
      </c>
      <c r="BK142" s="1">
        <v>29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</row>
    <row r="143" spans="1:68">
      <c r="A143" s="1">
        <v>70000</v>
      </c>
      <c r="B143" s="1" t="s">
        <v>140</v>
      </c>
      <c r="C143" s="1">
        <v>9</v>
      </c>
      <c r="D143" s="1">
        <v>285</v>
      </c>
      <c r="E143" s="1" t="s">
        <v>64</v>
      </c>
      <c r="F143" s="1">
        <v>991</v>
      </c>
      <c r="G143" s="1" t="s">
        <v>141</v>
      </c>
      <c r="H143" s="1">
        <v>109.71</v>
      </c>
      <c r="I143" s="3">
        <v>987.39</v>
      </c>
      <c r="J143" s="10">
        <f t="shared" si="3"/>
        <v>0</v>
      </c>
      <c r="K143" s="10">
        <f t="shared" si="4"/>
        <v>0</v>
      </c>
      <c r="L143" s="11">
        <f t="shared" si="5"/>
        <v>0</v>
      </c>
      <c r="M143" s="1">
        <v>2.2200000000000002</v>
      </c>
      <c r="N143" s="1">
        <v>2.33</v>
      </c>
      <c r="O143" s="16"/>
      <c r="P143" s="16">
        <f t="shared" si="44"/>
        <v>0</v>
      </c>
      <c r="Q143" s="5">
        <v>0</v>
      </c>
      <c r="R143" s="1">
        <v>1.94</v>
      </c>
      <c r="S143" s="1">
        <v>4.78</v>
      </c>
      <c r="T143" s="16">
        <f t="shared" si="6"/>
        <v>0.32333333333333331</v>
      </c>
      <c r="U143" s="16">
        <f t="shared" si="7"/>
        <v>4.456666666666667</v>
      </c>
      <c r="V143" s="5">
        <v>0</v>
      </c>
      <c r="W143" s="1">
        <v>2.94</v>
      </c>
      <c r="X143" s="1">
        <v>2</v>
      </c>
      <c r="Y143" s="16">
        <f t="shared" si="45"/>
        <v>0</v>
      </c>
      <c r="Z143" s="1">
        <v>0</v>
      </c>
      <c r="AA143" s="14">
        <v>7021.44</v>
      </c>
      <c r="AB143" s="2">
        <v>8996.2199999999993</v>
      </c>
      <c r="AC143" s="1">
        <v>7</v>
      </c>
      <c r="AD143" s="1">
        <v>7</v>
      </c>
      <c r="AE143" s="1">
        <v>9</v>
      </c>
      <c r="AF143" s="1">
        <v>1</v>
      </c>
      <c r="AG143" s="1">
        <v>21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7</v>
      </c>
      <c r="AX143" s="1">
        <v>2</v>
      </c>
      <c r="AY143" s="1">
        <v>3</v>
      </c>
      <c r="AZ143" s="1">
        <v>1</v>
      </c>
      <c r="BA143" s="1">
        <v>43</v>
      </c>
      <c r="BB143" s="1">
        <v>0</v>
      </c>
      <c r="BC143" s="1">
        <v>0</v>
      </c>
      <c r="BD143" s="1">
        <v>6</v>
      </c>
      <c r="BE143" s="1">
        <v>0</v>
      </c>
      <c r="BF143" s="1">
        <v>0</v>
      </c>
      <c r="BG143" s="1">
        <v>16</v>
      </c>
      <c r="BH143" s="1">
        <v>0</v>
      </c>
      <c r="BI143" s="1">
        <v>8</v>
      </c>
      <c r="BJ143" s="1">
        <v>5</v>
      </c>
      <c r="BK143" s="1">
        <v>18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</row>
    <row r="144" spans="1:68">
      <c r="A144" s="1">
        <v>70200</v>
      </c>
      <c r="B144" s="1" t="s">
        <v>176</v>
      </c>
      <c r="C144" s="1">
        <v>24</v>
      </c>
      <c r="D144" s="1">
        <v>285</v>
      </c>
      <c r="E144" s="1" t="s">
        <v>64</v>
      </c>
      <c r="F144" s="1">
        <v>565</v>
      </c>
      <c r="G144" s="1" t="s">
        <v>94</v>
      </c>
      <c r="H144" s="1">
        <v>34.74</v>
      </c>
      <c r="I144" s="3">
        <v>833.76</v>
      </c>
      <c r="J144" s="10">
        <f t="shared" si="3"/>
        <v>0</v>
      </c>
      <c r="K144" s="10">
        <f t="shared" si="4"/>
        <v>1667.52</v>
      </c>
      <c r="L144" s="11">
        <f t="shared" si="5"/>
        <v>2</v>
      </c>
      <c r="M144" s="1">
        <v>1.1200000000000001</v>
      </c>
      <c r="N144" s="1">
        <v>1.17</v>
      </c>
      <c r="O144" s="16"/>
      <c r="P144" s="16">
        <f t="shared" si="44"/>
        <v>0</v>
      </c>
      <c r="Q144" s="5">
        <v>3</v>
      </c>
      <c r="R144" s="1">
        <v>7.02</v>
      </c>
      <c r="S144" s="1">
        <v>7.33</v>
      </c>
      <c r="T144" s="16">
        <f t="shared" si="6"/>
        <v>1.17</v>
      </c>
      <c r="U144" s="16">
        <f t="shared" si="7"/>
        <v>6.16</v>
      </c>
      <c r="V144" s="5">
        <v>0</v>
      </c>
      <c r="W144" s="1">
        <v>0.08</v>
      </c>
      <c r="X144" s="1">
        <v>0.04</v>
      </c>
      <c r="Y144" s="5">
        <v>2</v>
      </c>
      <c r="Z144" s="1">
        <v>0</v>
      </c>
      <c r="AA144" s="14">
        <v>6861.15</v>
      </c>
      <c r="AB144" s="2">
        <v>7121.7</v>
      </c>
      <c r="AC144" s="1">
        <v>10</v>
      </c>
      <c r="AD144" s="1">
        <v>8</v>
      </c>
      <c r="AE144" s="1">
        <v>6</v>
      </c>
      <c r="AF144" s="1">
        <v>14</v>
      </c>
      <c r="AG144" s="1">
        <v>28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47</v>
      </c>
      <c r="AX144" s="1">
        <v>46</v>
      </c>
      <c r="AY144" s="1">
        <v>61</v>
      </c>
      <c r="AZ144" s="1">
        <v>35</v>
      </c>
      <c r="BA144" s="1">
        <v>137</v>
      </c>
      <c r="BB144" s="1">
        <v>7</v>
      </c>
      <c r="BC144" s="1">
        <v>12</v>
      </c>
      <c r="BD144" s="1">
        <v>5</v>
      </c>
      <c r="BE144" s="1">
        <v>4</v>
      </c>
      <c r="BF144" s="1">
        <v>39</v>
      </c>
      <c r="BG144" s="1">
        <v>0</v>
      </c>
      <c r="BH144" s="1">
        <v>0</v>
      </c>
      <c r="BI144" s="1">
        <v>1</v>
      </c>
      <c r="BJ144" s="1">
        <v>2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</row>
    <row r="145" spans="1:68">
      <c r="A145" s="1">
        <v>70074</v>
      </c>
      <c r="B145" s="1" t="s">
        <v>222</v>
      </c>
      <c r="C145" s="1">
        <v>21</v>
      </c>
      <c r="D145" s="1">
        <v>285</v>
      </c>
      <c r="E145" s="1" t="s">
        <v>64</v>
      </c>
      <c r="F145" s="1">
        <v>387</v>
      </c>
      <c r="G145" s="1" t="s">
        <v>94</v>
      </c>
      <c r="H145" s="1">
        <v>31.19</v>
      </c>
      <c r="I145" s="3">
        <v>654.99</v>
      </c>
      <c r="J145" s="10">
        <f t="shared" si="3"/>
        <v>3274.95</v>
      </c>
      <c r="K145" s="10">
        <f t="shared" si="4"/>
        <v>8514.8700000000008</v>
      </c>
      <c r="L145" s="11">
        <f t="shared" si="5"/>
        <v>13</v>
      </c>
      <c r="M145" s="1">
        <v>3.55</v>
      </c>
      <c r="N145" s="1">
        <v>0</v>
      </c>
      <c r="O145" s="5"/>
      <c r="P145" s="5">
        <v>5</v>
      </c>
      <c r="Q145" s="5">
        <v>2</v>
      </c>
      <c r="R145" s="1">
        <v>6.62</v>
      </c>
      <c r="S145" s="1">
        <v>0</v>
      </c>
      <c r="T145" s="16">
        <f t="shared" si="6"/>
        <v>1.1033333333333335</v>
      </c>
      <c r="U145" s="16">
        <f t="shared" si="7"/>
        <v>-1.1033333333333335</v>
      </c>
      <c r="V145" s="5">
        <v>5</v>
      </c>
      <c r="W145" s="1">
        <v>0.28999999999999998</v>
      </c>
      <c r="X145" s="1">
        <v>0</v>
      </c>
      <c r="Y145" s="5">
        <v>3</v>
      </c>
      <c r="Z145" s="1">
        <v>0</v>
      </c>
      <c r="AA145" s="14">
        <v>6846.2</v>
      </c>
      <c r="AB145" s="2">
        <v>0</v>
      </c>
      <c r="AC145" s="1">
        <v>21</v>
      </c>
      <c r="AD145" s="1">
        <v>14</v>
      </c>
      <c r="AE145" s="1">
        <v>28</v>
      </c>
      <c r="AF145" s="1">
        <v>37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105</v>
      </c>
      <c r="AZ145" s="1">
        <v>56</v>
      </c>
      <c r="BA145" s="1">
        <v>0</v>
      </c>
      <c r="BB145" s="1">
        <v>0</v>
      </c>
      <c r="BC145" s="1">
        <v>0</v>
      </c>
      <c r="BD145" s="1">
        <v>5</v>
      </c>
      <c r="BE145" s="1">
        <v>2</v>
      </c>
      <c r="BF145" s="1">
        <v>0</v>
      </c>
      <c r="BG145" s="1">
        <v>0</v>
      </c>
      <c r="BH145" s="1">
        <v>0</v>
      </c>
      <c r="BI145" s="1">
        <v>1</v>
      </c>
      <c r="BJ145" s="1">
        <v>10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</row>
    <row r="146" spans="1:68">
      <c r="A146" s="1">
        <v>70030</v>
      </c>
      <c r="B146" s="1" t="s">
        <v>280</v>
      </c>
      <c r="C146" s="1">
        <v>20</v>
      </c>
      <c r="D146" s="1">
        <v>285</v>
      </c>
      <c r="E146" s="1" t="s">
        <v>64</v>
      </c>
      <c r="F146" s="1">
        <v>558</v>
      </c>
      <c r="G146" s="1" t="s">
        <v>67</v>
      </c>
      <c r="H146" s="1">
        <v>86.35</v>
      </c>
      <c r="I146" s="3">
        <v>1727</v>
      </c>
      <c r="J146" s="10">
        <f t="shared" si="3"/>
        <v>0</v>
      </c>
      <c r="K146" s="10">
        <f t="shared" si="4"/>
        <v>8635</v>
      </c>
      <c r="L146" s="11">
        <f t="shared" si="5"/>
        <v>5</v>
      </c>
      <c r="M146" s="1">
        <v>1.55</v>
      </c>
      <c r="N146" s="1">
        <v>1.85</v>
      </c>
      <c r="O146" s="5"/>
      <c r="P146" s="20">
        <v>2</v>
      </c>
      <c r="Q146" s="5">
        <v>0</v>
      </c>
      <c r="R146" s="1">
        <v>2.33</v>
      </c>
      <c r="S146" s="1">
        <v>4.75</v>
      </c>
      <c r="T146" s="16">
        <f t="shared" si="6"/>
        <v>0.38833333333333336</v>
      </c>
      <c r="U146" s="16">
        <f t="shared" si="7"/>
        <v>4.3616666666666664</v>
      </c>
      <c r="V146" s="5">
        <v>0</v>
      </c>
      <c r="W146" s="1">
        <v>0</v>
      </c>
      <c r="X146" s="1">
        <v>0</v>
      </c>
      <c r="Y146" s="5">
        <v>3</v>
      </c>
      <c r="Z146" s="1">
        <v>0</v>
      </c>
      <c r="AA146" s="14">
        <v>6692.12</v>
      </c>
      <c r="AB146" s="2">
        <v>11398.2</v>
      </c>
      <c r="AC146" s="1">
        <v>0</v>
      </c>
      <c r="AD146" s="1">
        <v>2</v>
      </c>
      <c r="AE146" s="1">
        <v>25</v>
      </c>
      <c r="AF146" s="1">
        <v>10</v>
      </c>
      <c r="AG146" s="1">
        <v>37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5</v>
      </c>
      <c r="AX146" s="1">
        <v>0</v>
      </c>
      <c r="AY146" s="1">
        <v>29</v>
      </c>
      <c r="AZ146" s="1">
        <v>24</v>
      </c>
      <c r="BA146" s="1">
        <v>95</v>
      </c>
      <c r="BB146" s="1">
        <v>0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</row>
    <row r="147" spans="1:68">
      <c r="A147" s="1">
        <v>70054</v>
      </c>
      <c r="B147" s="1" t="s">
        <v>260</v>
      </c>
      <c r="C147" s="1">
        <v>16</v>
      </c>
      <c r="D147" s="1">
        <v>285</v>
      </c>
      <c r="E147" s="1" t="s">
        <v>64</v>
      </c>
      <c r="F147" s="1">
        <v>387</v>
      </c>
      <c r="G147" s="1" t="s">
        <v>94</v>
      </c>
      <c r="H147" s="1">
        <v>45.31</v>
      </c>
      <c r="I147" s="3">
        <v>724.96</v>
      </c>
      <c r="J147" s="10">
        <f t="shared" si="3"/>
        <v>0</v>
      </c>
      <c r="K147" s="10">
        <f t="shared" si="4"/>
        <v>0</v>
      </c>
      <c r="L147" s="11">
        <f t="shared" si="5"/>
        <v>0</v>
      </c>
      <c r="M147" s="1">
        <v>4.1900000000000004</v>
      </c>
      <c r="N147" s="1">
        <v>4.8099999999999996</v>
      </c>
      <c r="O147" s="16"/>
      <c r="P147" s="16">
        <f t="shared" ref="P147:P148" si="46">MAX(0,(TRUNC((M147*0.75)-N147)))</f>
        <v>0</v>
      </c>
      <c r="Q147" s="5">
        <v>0</v>
      </c>
      <c r="R147" s="1">
        <v>3</v>
      </c>
      <c r="S147" s="1">
        <v>2.44</v>
      </c>
      <c r="T147" s="16">
        <f t="shared" si="6"/>
        <v>0.5</v>
      </c>
      <c r="U147" s="16">
        <f t="shared" si="7"/>
        <v>1.94</v>
      </c>
      <c r="V147" s="5">
        <v>0</v>
      </c>
      <c r="W147" s="1">
        <v>2</v>
      </c>
      <c r="X147" s="1">
        <v>8.69</v>
      </c>
      <c r="Y147" s="16">
        <f t="shared" ref="Y147:Y148" si="47">MAX(0,(TRUNC((W147*0.75)-X147)))</f>
        <v>0</v>
      </c>
      <c r="Z147" s="1">
        <v>0</v>
      </c>
      <c r="AA147" s="14">
        <v>6660.57</v>
      </c>
      <c r="AB147" s="2">
        <v>11554.05</v>
      </c>
      <c r="AC147" s="1">
        <v>26</v>
      </c>
      <c r="AD147" s="1">
        <v>31</v>
      </c>
      <c r="AE147" s="1">
        <v>17</v>
      </c>
      <c r="AF147" s="1">
        <v>17</v>
      </c>
      <c r="AG147" s="1">
        <v>77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16</v>
      </c>
      <c r="AX147" s="1">
        <v>24</v>
      </c>
      <c r="AY147" s="1">
        <v>0</v>
      </c>
      <c r="AZ147" s="1">
        <v>0</v>
      </c>
      <c r="BA147" s="1">
        <v>35</v>
      </c>
      <c r="BB147" s="1">
        <v>5</v>
      </c>
      <c r="BC147" s="1">
        <v>3</v>
      </c>
      <c r="BD147" s="1">
        <v>7</v>
      </c>
      <c r="BE147" s="1">
        <v>13</v>
      </c>
      <c r="BF147" s="1">
        <v>4</v>
      </c>
      <c r="BG147" s="1">
        <v>17</v>
      </c>
      <c r="BH147" s="1">
        <v>27</v>
      </c>
      <c r="BI147" s="1">
        <v>1</v>
      </c>
      <c r="BJ147" s="1">
        <v>1</v>
      </c>
      <c r="BK147" s="1">
        <v>139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</row>
    <row r="148" spans="1:68">
      <c r="A148" s="1">
        <v>70503</v>
      </c>
      <c r="B148" s="1" t="s">
        <v>219</v>
      </c>
      <c r="C148" s="1">
        <v>32</v>
      </c>
      <c r="D148" s="1">
        <v>285</v>
      </c>
      <c r="E148" s="1" t="s">
        <v>64</v>
      </c>
      <c r="F148" s="1">
        <v>573</v>
      </c>
      <c r="G148" s="1" t="s">
        <v>87</v>
      </c>
      <c r="H148" s="1">
        <v>33.270000000000003</v>
      </c>
      <c r="I148" s="3">
        <v>1064.6400000000001</v>
      </c>
      <c r="J148" s="10">
        <f t="shared" si="3"/>
        <v>0</v>
      </c>
      <c r="K148" s="10">
        <f t="shared" si="4"/>
        <v>0</v>
      </c>
      <c r="L148" s="11">
        <f t="shared" si="5"/>
        <v>0</v>
      </c>
      <c r="M148" s="1">
        <v>1.44</v>
      </c>
      <c r="N148" s="1">
        <v>1.53</v>
      </c>
      <c r="O148" s="16"/>
      <c r="P148" s="16">
        <f t="shared" si="46"/>
        <v>0</v>
      </c>
      <c r="Q148" s="5">
        <v>1</v>
      </c>
      <c r="R148" s="1">
        <v>3.28</v>
      </c>
      <c r="S148" s="1">
        <v>4.97</v>
      </c>
      <c r="T148" s="16">
        <f t="shared" si="6"/>
        <v>0.54666666666666663</v>
      </c>
      <c r="U148" s="16">
        <f t="shared" si="7"/>
        <v>4.4233333333333329</v>
      </c>
      <c r="V148" s="5">
        <v>0</v>
      </c>
      <c r="W148" s="1">
        <v>1.45</v>
      </c>
      <c r="X148" s="1">
        <v>2.88</v>
      </c>
      <c r="Y148" s="16">
        <f t="shared" si="47"/>
        <v>0</v>
      </c>
      <c r="Z148" s="1">
        <v>0</v>
      </c>
      <c r="AA148" s="14">
        <v>6570.83</v>
      </c>
      <c r="AB148" s="2">
        <v>9981</v>
      </c>
      <c r="AC148" s="1">
        <v>11</v>
      </c>
      <c r="AD148" s="1">
        <v>8</v>
      </c>
      <c r="AE148" s="1">
        <v>23</v>
      </c>
      <c r="AF148" s="1">
        <v>16</v>
      </c>
      <c r="AG148" s="1">
        <v>49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28</v>
      </c>
      <c r="AX148" s="1">
        <v>39</v>
      </c>
      <c r="AY148" s="1">
        <v>24</v>
      </c>
      <c r="AZ148" s="1">
        <v>27</v>
      </c>
      <c r="BA148" s="1">
        <v>136</v>
      </c>
      <c r="BB148" s="1">
        <v>7</v>
      </c>
      <c r="BC148" s="1">
        <v>9</v>
      </c>
      <c r="BD148" s="1">
        <v>4</v>
      </c>
      <c r="BE148" s="1">
        <v>9</v>
      </c>
      <c r="BF148" s="1">
        <v>23</v>
      </c>
      <c r="BG148" s="1">
        <v>9</v>
      </c>
      <c r="BH148" s="1">
        <v>7</v>
      </c>
      <c r="BI148" s="1">
        <v>39</v>
      </c>
      <c r="BJ148" s="1">
        <v>-10</v>
      </c>
      <c r="BK148" s="1">
        <v>92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</row>
    <row r="149" spans="1:68">
      <c r="A149" s="1">
        <v>70139</v>
      </c>
      <c r="B149" s="1" t="s">
        <v>259</v>
      </c>
      <c r="C149" s="1">
        <v>15</v>
      </c>
      <c r="D149" s="1">
        <v>285</v>
      </c>
      <c r="E149" s="1" t="s">
        <v>64</v>
      </c>
      <c r="F149" s="1">
        <v>562</v>
      </c>
      <c r="G149" s="1" t="s">
        <v>65</v>
      </c>
      <c r="H149" s="1">
        <v>28.82</v>
      </c>
      <c r="I149" s="3">
        <v>432.3</v>
      </c>
      <c r="J149" s="10">
        <f t="shared" si="3"/>
        <v>1296.9000000000001</v>
      </c>
      <c r="K149" s="10">
        <f t="shared" si="4"/>
        <v>5619.9000000000005</v>
      </c>
      <c r="L149" s="11">
        <f t="shared" si="5"/>
        <v>13</v>
      </c>
      <c r="M149" s="1">
        <v>4.33</v>
      </c>
      <c r="N149" s="1">
        <v>1.93</v>
      </c>
      <c r="O149" s="5"/>
      <c r="P149" s="26">
        <v>5</v>
      </c>
      <c r="Q149" s="5">
        <v>3</v>
      </c>
      <c r="R149" s="1">
        <v>8.33</v>
      </c>
      <c r="S149" s="1">
        <v>1.53</v>
      </c>
      <c r="T149" s="16">
        <f t="shared" si="6"/>
        <v>1.3883333333333334</v>
      </c>
      <c r="U149" s="16">
        <f t="shared" si="7"/>
        <v>0.14166666666666661</v>
      </c>
      <c r="V149" s="5">
        <v>3</v>
      </c>
      <c r="W149" s="1">
        <v>2.4700000000000002</v>
      </c>
      <c r="X149" s="1">
        <v>7.0000000000000007E-2</v>
      </c>
      <c r="Y149" s="5">
        <v>5</v>
      </c>
      <c r="Z149" s="1">
        <v>0</v>
      </c>
      <c r="AA149" s="14">
        <v>6542.14</v>
      </c>
      <c r="AB149" s="2">
        <v>1527.46</v>
      </c>
      <c r="AC149" s="1">
        <v>28</v>
      </c>
      <c r="AD149" s="1">
        <v>21</v>
      </c>
      <c r="AE149" s="1">
        <v>21</v>
      </c>
      <c r="AF149" s="1">
        <v>11</v>
      </c>
      <c r="AG149" s="1">
        <v>29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28</v>
      </c>
      <c r="AX149" s="1">
        <v>20</v>
      </c>
      <c r="AY149" s="1">
        <v>60</v>
      </c>
      <c r="AZ149" s="1">
        <v>32</v>
      </c>
      <c r="BA149" s="1">
        <v>12</v>
      </c>
      <c r="BB149" s="1">
        <v>4</v>
      </c>
      <c r="BC149" s="1">
        <v>0</v>
      </c>
      <c r="BD149" s="1">
        <v>1</v>
      </c>
      <c r="BE149" s="1">
        <v>12</v>
      </c>
      <c r="BF149" s="1">
        <v>11</v>
      </c>
      <c r="BG149" s="1">
        <v>15</v>
      </c>
      <c r="BH149" s="1">
        <v>0</v>
      </c>
      <c r="BI149" s="1">
        <v>18</v>
      </c>
      <c r="BJ149" s="1">
        <v>8</v>
      </c>
      <c r="BK149" s="1">
        <v>1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</row>
    <row r="150" spans="1:68">
      <c r="A150" s="1">
        <v>76000</v>
      </c>
      <c r="B150" s="1" t="s">
        <v>356</v>
      </c>
      <c r="C150" s="1">
        <v>75</v>
      </c>
      <c r="D150" s="1">
        <v>285</v>
      </c>
      <c r="E150" s="1" t="s">
        <v>64</v>
      </c>
      <c r="F150" s="1">
        <v>502</v>
      </c>
      <c r="G150" s="1" t="s">
        <v>146</v>
      </c>
      <c r="H150" s="1">
        <v>8.5500000000000007</v>
      </c>
      <c r="I150" s="3">
        <v>641.25</v>
      </c>
      <c r="J150" s="10">
        <f t="shared" si="3"/>
        <v>3206.25</v>
      </c>
      <c r="K150" s="10">
        <f t="shared" si="4"/>
        <v>8336.25</v>
      </c>
      <c r="L150" s="11">
        <f t="shared" si="5"/>
        <v>13</v>
      </c>
      <c r="M150" s="1">
        <v>4.07</v>
      </c>
      <c r="N150" s="1">
        <v>0</v>
      </c>
      <c r="O150" s="5"/>
      <c r="P150" s="5">
        <v>5</v>
      </c>
      <c r="Q150" s="5">
        <v>5</v>
      </c>
      <c r="R150" s="1">
        <v>5.77</v>
      </c>
      <c r="S150" s="1">
        <v>-0.03</v>
      </c>
      <c r="T150" s="16">
        <f t="shared" si="6"/>
        <v>0.96166666666666667</v>
      </c>
      <c r="U150" s="16">
        <f t="shared" si="7"/>
        <v>-0.9916666666666667</v>
      </c>
      <c r="V150" s="5">
        <v>5</v>
      </c>
      <c r="W150" s="1">
        <v>0</v>
      </c>
      <c r="X150" s="1">
        <v>0</v>
      </c>
      <c r="Y150" s="5">
        <v>3</v>
      </c>
      <c r="Z150" s="1">
        <v>0</v>
      </c>
      <c r="AA150" s="14">
        <v>6314.17</v>
      </c>
      <c r="AB150" s="2">
        <v>-17.100000000000001</v>
      </c>
      <c r="AC150" s="1">
        <v>0</v>
      </c>
      <c r="AD150" s="1">
        <v>0</v>
      </c>
      <c r="AE150" s="1">
        <v>273</v>
      </c>
      <c r="AF150" s="1">
        <v>65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2</v>
      </c>
      <c r="AX150" s="1">
        <v>0</v>
      </c>
      <c r="AY150" s="1">
        <v>388</v>
      </c>
      <c r="AZ150" s="1">
        <v>70</v>
      </c>
      <c r="BA150" s="1">
        <v>-2</v>
      </c>
      <c r="BB150" s="1">
        <v>0</v>
      </c>
      <c r="BC150" s="1">
        <v>0</v>
      </c>
      <c r="BD150" s="1">
        <v>8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</row>
    <row r="151" spans="1:68">
      <c r="A151" s="1">
        <v>70184</v>
      </c>
      <c r="B151" s="1" t="s">
        <v>229</v>
      </c>
      <c r="C151" s="1">
        <v>20</v>
      </c>
      <c r="D151" s="1">
        <v>285</v>
      </c>
      <c r="E151" s="1" t="s">
        <v>64</v>
      </c>
      <c r="F151" s="1">
        <v>573</v>
      </c>
      <c r="G151" s="1" t="s">
        <v>87</v>
      </c>
      <c r="H151" s="1">
        <v>38.04</v>
      </c>
      <c r="I151" s="3">
        <v>760.8</v>
      </c>
      <c r="J151" s="10">
        <f t="shared" si="3"/>
        <v>3804</v>
      </c>
      <c r="K151" s="10">
        <f t="shared" si="4"/>
        <v>5325.5999999999995</v>
      </c>
      <c r="L151" s="11">
        <f t="shared" si="5"/>
        <v>7</v>
      </c>
      <c r="M151" s="1">
        <v>0.02</v>
      </c>
      <c r="N151" s="1">
        <v>0</v>
      </c>
      <c r="O151" s="16"/>
      <c r="P151" s="16">
        <f t="shared" ref="P151:P158" si="48">MAX(0,(TRUNC((M151*0.75)-N151)))</f>
        <v>0</v>
      </c>
      <c r="Q151" s="5">
        <v>1</v>
      </c>
      <c r="R151" s="1">
        <v>6.52</v>
      </c>
      <c r="S151" s="1">
        <v>0.9</v>
      </c>
      <c r="T151" s="16">
        <f t="shared" si="6"/>
        <v>1.0866666666666667</v>
      </c>
      <c r="U151" s="16">
        <f t="shared" si="7"/>
        <v>-0.18666666666666665</v>
      </c>
      <c r="V151" s="5">
        <v>5</v>
      </c>
      <c r="W151" s="1">
        <v>1.45</v>
      </c>
      <c r="X151" s="1">
        <v>0.45</v>
      </c>
      <c r="Y151" s="5">
        <v>2</v>
      </c>
      <c r="Z151" s="1">
        <v>0</v>
      </c>
      <c r="AA151" s="14">
        <v>6086.4</v>
      </c>
      <c r="AB151" s="2">
        <v>1027.08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31</v>
      </c>
      <c r="AX151" s="1">
        <v>0</v>
      </c>
      <c r="AY151" s="1">
        <v>70</v>
      </c>
      <c r="AZ151" s="1">
        <v>35</v>
      </c>
      <c r="BA151" s="1">
        <v>9</v>
      </c>
      <c r="BB151" s="1">
        <v>9</v>
      </c>
      <c r="BC151" s="1">
        <v>5</v>
      </c>
      <c r="BD151" s="1">
        <v>0</v>
      </c>
      <c r="BE151" s="1">
        <v>1</v>
      </c>
      <c r="BF151" s="1">
        <v>9</v>
      </c>
      <c r="BG151" s="1">
        <v>11</v>
      </c>
      <c r="BH151" s="1">
        <v>0</v>
      </c>
      <c r="BI151" s="1">
        <v>12</v>
      </c>
      <c r="BJ151" s="1">
        <v>12</v>
      </c>
      <c r="BK151" s="1">
        <v>9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</row>
    <row r="152" spans="1:68">
      <c r="A152" s="1">
        <v>70361</v>
      </c>
      <c r="B152" s="1" t="s">
        <v>271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1">
        <v>30.07</v>
      </c>
      <c r="I152" s="3">
        <v>451.05</v>
      </c>
      <c r="J152" s="10">
        <f t="shared" si="3"/>
        <v>1353.15</v>
      </c>
      <c r="K152" s="10">
        <f t="shared" si="4"/>
        <v>2706.3</v>
      </c>
      <c r="L152" s="11">
        <f t="shared" si="5"/>
        <v>6</v>
      </c>
      <c r="M152" s="1">
        <v>2.1</v>
      </c>
      <c r="N152" s="1">
        <v>5.2</v>
      </c>
      <c r="O152" s="16"/>
      <c r="P152" s="16">
        <f t="shared" si="48"/>
        <v>0</v>
      </c>
      <c r="Q152" s="5">
        <v>5</v>
      </c>
      <c r="R152" s="1">
        <v>9.6999999999999993</v>
      </c>
      <c r="S152" s="1">
        <v>2.67</v>
      </c>
      <c r="T152" s="16">
        <f t="shared" si="6"/>
        <v>1.6166666666666665</v>
      </c>
      <c r="U152" s="16">
        <f t="shared" si="7"/>
        <v>1.0533333333333335</v>
      </c>
      <c r="V152" s="5">
        <v>3</v>
      </c>
      <c r="W152" s="1">
        <v>1.57</v>
      </c>
      <c r="X152" s="1">
        <v>0.87</v>
      </c>
      <c r="Y152" s="5">
        <v>3</v>
      </c>
      <c r="Z152" s="1">
        <v>0</v>
      </c>
      <c r="AA152" s="14">
        <v>6029.04</v>
      </c>
      <c r="AB152" s="2">
        <v>3939.17</v>
      </c>
      <c r="AC152" s="1">
        <v>6</v>
      </c>
      <c r="AD152" s="1">
        <v>15</v>
      </c>
      <c r="AE152" s="1">
        <v>8</v>
      </c>
      <c r="AF152" s="1">
        <v>20</v>
      </c>
      <c r="AG152" s="1">
        <v>78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49</v>
      </c>
      <c r="AX152" s="1">
        <v>17</v>
      </c>
      <c r="AY152" s="1">
        <v>50</v>
      </c>
      <c r="AZ152" s="1">
        <v>23</v>
      </c>
      <c r="BA152" s="1">
        <v>39</v>
      </c>
      <c r="BB152" s="1">
        <v>13</v>
      </c>
      <c r="BC152" s="1">
        <v>1</v>
      </c>
      <c r="BD152" s="1">
        <v>9</v>
      </c>
      <c r="BE152" s="1">
        <v>8</v>
      </c>
      <c r="BF152" s="1">
        <v>1</v>
      </c>
      <c r="BG152" s="1">
        <v>8</v>
      </c>
      <c r="BH152" s="1">
        <v>5</v>
      </c>
      <c r="BI152" s="1">
        <v>12</v>
      </c>
      <c r="BJ152" s="1">
        <v>2</v>
      </c>
      <c r="BK152" s="1">
        <v>13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</row>
    <row r="153" spans="1:68">
      <c r="A153" s="1">
        <v>70082</v>
      </c>
      <c r="B153" s="1" t="s">
        <v>268</v>
      </c>
      <c r="C153" s="1">
        <v>24</v>
      </c>
      <c r="D153" s="1">
        <v>285</v>
      </c>
      <c r="E153" s="1" t="s">
        <v>64</v>
      </c>
      <c r="F153" s="1">
        <v>572</v>
      </c>
      <c r="G153" s="1" t="s">
        <v>269</v>
      </c>
      <c r="H153" s="1">
        <v>37.17</v>
      </c>
      <c r="I153" s="3">
        <v>892.08</v>
      </c>
      <c r="J153" s="10">
        <f t="shared" si="3"/>
        <v>4460.4000000000005</v>
      </c>
      <c r="K153" s="10">
        <f t="shared" si="4"/>
        <v>7136.64</v>
      </c>
      <c r="L153" s="11">
        <f t="shared" si="5"/>
        <v>8</v>
      </c>
      <c r="M153" s="1">
        <v>0</v>
      </c>
      <c r="N153" s="1">
        <v>0</v>
      </c>
      <c r="O153" s="16"/>
      <c r="P153" s="16">
        <f t="shared" si="48"/>
        <v>0</v>
      </c>
      <c r="Q153" s="5">
        <v>2</v>
      </c>
      <c r="R153" s="1">
        <v>6.75</v>
      </c>
      <c r="S153" s="1">
        <v>1.1200000000000001</v>
      </c>
      <c r="T153" s="16">
        <f t="shared" si="6"/>
        <v>1.125</v>
      </c>
      <c r="U153" s="16">
        <f t="shared" si="7"/>
        <v>-4.9999999999998934E-3</v>
      </c>
      <c r="V153" s="5">
        <v>5</v>
      </c>
      <c r="W153" s="1">
        <v>0</v>
      </c>
      <c r="X153" s="1">
        <v>0</v>
      </c>
      <c r="Y153" s="5">
        <v>3</v>
      </c>
      <c r="Z153" s="1">
        <v>0</v>
      </c>
      <c r="AA153" s="14">
        <v>6021.54</v>
      </c>
      <c r="AB153" s="2">
        <v>1003.59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129</v>
      </c>
      <c r="AZ153" s="1">
        <v>35</v>
      </c>
      <c r="BA153" s="1">
        <v>0</v>
      </c>
      <c r="BB153" s="1">
        <v>5</v>
      </c>
      <c r="BC153" s="1">
        <v>4</v>
      </c>
      <c r="BD153" s="1">
        <v>6</v>
      </c>
      <c r="BE153" s="1">
        <v>5</v>
      </c>
      <c r="BF153" s="1">
        <v>27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</row>
    <row r="154" spans="1:68">
      <c r="A154" s="1">
        <v>70064</v>
      </c>
      <c r="B154" s="1" t="s">
        <v>193</v>
      </c>
      <c r="C154" s="1">
        <v>24</v>
      </c>
      <c r="D154" s="1">
        <v>285</v>
      </c>
      <c r="E154" s="1" t="s">
        <v>64</v>
      </c>
      <c r="F154" s="1">
        <v>570</v>
      </c>
      <c r="G154" s="1" t="s">
        <v>72</v>
      </c>
      <c r="H154" s="1">
        <v>34.97</v>
      </c>
      <c r="I154" s="3">
        <v>839.28</v>
      </c>
      <c r="J154" s="10">
        <f t="shared" si="3"/>
        <v>0</v>
      </c>
      <c r="K154" s="10">
        <f t="shared" si="4"/>
        <v>0</v>
      </c>
      <c r="L154" s="11">
        <f t="shared" si="5"/>
        <v>0</v>
      </c>
      <c r="M154" s="1">
        <v>1.75</v>
      </c>
      <c r="N154" s="1">
        <v>8.3800000000000008</v>
      </c>
      <c r="O154" s="16"/>
      <c r="P154" s="16">
        <f t="shared" si="48"/>
        <v>0</v>
      </c>
      <c r="Q154" s="5">
        <v>0</v>
      </c>
      <c r="R154" s="1">
        <v>2.83</v>
      </c>
      <c r="S154" s="1">
        <v>7.92</v>
      </c>
      <c r="T154" s="16">
        <f t="shared" si="6"/>
        <v>0.47166666666666668</v>
      </c>
      <c r="U154" s="16">
        <f t="shared" si="7"/>
        <v>7.4483333333333333</v>
      </c>
      <c r="V154" s="5">
        <v>0</v>
      </c>
      <c r="W154" s="1">
        <v>2.52</v>
      </c>
      <c r="X154" s="1">
        <v>13.67</v>
      </c>
      <c r="Y154" s="16">
        <f t="shared" ref="Y154:Y160" si="49">MAX(0,(TRUNC((W154*0.75)-X154)))</f>
        <v>0</v>
      </c>
      <c r="Z154" s="1">
        <v>0</v>
      </c>
      <c r="AA154" s="14">
        <v>5962.38</v>
      </c>
      <c r="AB154" s="2">
        <v>25143.43</v>
      </c>
      <c r="AC154" s="1">
        <v>28</v>
      </c>
      <c r="AD154" s="1">
        <v>6</v>
      </c>
      <c r="AE154" s="1">
        <v>11</v>
      </c>
      <c r="AF154" s="1">
        <v>0</v>
      </c>
      <c r="AG154" s="1">
        <v>201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17</v>
      </c>
      <c r="AX154" s="1">
        <v>41</v>
      </c>
      <c r="AY154" s="1">
        <v>19</v>
      </c>
      <c r="AZ154" s="1">
        <v>19</v>
      </c>
      <c r="BA154" s="1">
        <v>168</v>
      </c>
      <c r="BB154" s="1">
        <v>0</v>
      </c>
      <c r="BC154" s="1">
        <v>2</v>
      </c>
      <c r="BD154" s="1">
        <v>1</v>
      </c>
      <c r="BE154" s="1">
        <v>0</v>
      </c>
      <c r="BF154" s="1">
        <v>22</v>
      </c>
      <c r="BG154" s="1">
        <v>15</v>
      </c>
      <c r="BH154" s="1">
        <v>18</v>
      </c>
      <c r="BI154" s="1">
        <v>27</v>
      </c>
      <c r="BJ154" s="1">
        <v>19</v>
      </c>
      <c r="BK154" s="1">
        <v>328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</row>
    <row r="155" spans="1:68">
      <c r="A155" s="1">
        <v>70004</v>
      </c>
      <c r="B155" s="1" t="s">
        <v>211</v>
      </c>
      <c r="C155" s="1">
        <v>24</v>
      </c>
      <c r="D155" s="1">
        <v>285</v>
      </c>
      <c r="E155" s="1" t="s">
        <v>64</v>
      </c>
      <c r="F155" s="1">
        <v>557</v>
      </c>
      <c r="G155" s="1" t="s">
        <v>69</v>
      </c>
      <c r="H155" s="1">
        <v>51.12</v>
      </c>
      <c r="I155" s="3">
        <v>1226.8800000000001</v>
      </c>
      <c r="J155" s="10">
        <f t="shared" si="3"/>
        <v>0</v>
      </c>
      <c r="K155" s="10">
        <f t="shared" si="4"/>
        <v>0</v>
      </c>
      <c r="L155" s="11">
        <f t="shared" si="5"/>
        <v>0</v>
      </c>
      <c r="M155" s="1">
        <v>2.33</v>
      </c>
      <c r="N155" s="1">
        <v>1.25</v>
      </c>
      <c r="O155" s="16"/>
      <c r="P155" s="16">
        <f t="shared" si="48"/>
        <v>0</v>
      </c>
      <c r="Q155" s="5">
        <v>2</v>
      </c>
      <c r="R155" s="1">
        <v>1.98</v>
      </c>
      <c r="S155" s="1">
        <v>0</v>
      </c>
      <c r="T155" s="16">
        <f t="shared" si="6"/>
        <v>0.33</v>
      </c>
      <c r="U155" s="16">
        <f t="shared" si="7"/>
        <v>-0.33</v>
      </c>
      <c r="V155" s="5">
        <v>0</v>
      </c>
      <c r="W155" s="1">
        <v>0.52</v>
      </c>
      <c r="X155" s="1">
        <v>2.21</v>
      </c>
      <c r="Y155" s="16">
        <f t="shared" si="49"/>
        <v>0</v>
      </c>
      <c r="Z155" s="1">
        <v>0</v>
      </c>
      <c r="AA155" s="14">
        <v>5929.92</v>
      </c>
      <c r="AB155" s="2">
        <v>4242.96</v>
      </c>
      <c r="AC155" s="1">
        <v>25</v>
      </c>
      <c r="AD155" s="1">
        <v>21</v>
      </c>
      <c r="AE155" s="1">
        <v>16</v>
      </c>
      <c r="AF155" s="1">
        <v>9</v>
      </c>
      <c r="AG155" s="1">
        <v>30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7</v>
      </c>
      <c r="AX155" s="1">
        <v>14</v>
      </c>
      <c r="AY155" s="1">
        <v>25</v>
      </c>
      <c r="AZ155" s="1">
        <v>11</v>
      </c>
      <c r="BA155" s="1">
        <v>0</v>
      </c>
      <c r="BB155" s="1">
        <v>1</v>
      </c>
      <c r="BC155" s="1">
        <v>4</v>
      </c>
      <c r="BD155" s="1">
        <v>0</v>
      </c>
      <c r="BE155" s="1">
        <v>0</v>
      </c>
      <c r="BF155" s="1">
        <v>0</v>
      </c>
      <c r="BG155" s="1">
        <v>1</v>
      </c>
      <c r="BH155" s="1">
        <v>7</v>
      </c>
      <c r="BI155" s="1">
        <v>6</v>
      </c>
      <c r="BJ155" s="1">
        <v>4</v>
      </c>
      <c r="BK155" s="1">
        <v>53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</row>
    <row r="156" spans="1:68">
      <c r="A156" s="1">
        <v>70117</v>
      </c>
      <c r="B156" s="1" t="s">
        <v>284</v>
      </c>
      <c r="C156" s="1">
        <v>24</v>
      </c>
      <c r="D156" s="1">
        <v>285</v>
      </c>
      <c r="E156" s="1" t="s">
        <v>64</v>
      </c>
      <c r="F156" s="1">
        <v>974</v>
      </c>
      <c r="G156" s="1" t="s">
        <v>110</v>
      </c>
      <c r="H156" s="1">
        <v>37.630099999999999</v>
      </c>
      <c r="I156" s="3">
        <v>903.12239999999997</v>
      </c>
      <c r="J156" s="10">
        <f t="shared" si="3"/>
        <v>0</v>
      </c>
      <c r="K156" s="10">
        <f t="shared" si="4"/>
        <v>0</v>
      </c>
      <c r="L156" s="11">
        <f t="shared" si="5"/>
        <v>0</v>
      </c>
      <c r="M156" s="1">
        <v>0.83</v>
      </c>
      <c r="N156" s="1">
        <v>2.08</v>
      </c>
      <c r="O156" s="16"/>
      <c r="P156" s="16">
        <f t="shared" si="48"/>
        <v>0</v>
      </c>
      <c r="Q156" s="5">
        <v>0</v>
      </c>
      <c r="R156" s="1">
        <v>4.33</v>
      </c>
      <c r="S156" s="1">
        <v>4.83</v>
      </c>
      <c r="T156" s="16">
        <f t="shared" si="6"/>
        <v>0.72166666666666668</v>
      </c>
      <c r="U156" s="16">
        <f t="shared" si="7"/>
        <v>4.1083333333333334</v>
      </c>
      <c r="V156" s="5">
        <v>0</v>
      </c>
      <c r="W156" s="1">
        <v>1.4</v>
      </c>
      <c r="X156" s="1">
        <v>2.29</v>
      </c>
      <c r="Y156" s="16">
        <f t="shared" si="49"/>
        <v>0</v>
      </c>
      <c r="Z156" s="1">
        <v>0</v>
      </c>
      <c r="AA156" s="14">
        <v>5926.74</v>
      </c>
      <c r="AB156" s="2">
        <v>8316.25</v>
      </c>
      <c r="AC156" s="1">
        <v>6</v>
      </c>
      <c r="AD156" s="1">
        <v>26</v>
      </c>
      <c r="AE156" s="1">
        <v>1</v>
      </c>
      <c r="AF156" s="1">
        <v>0</v>
      </c>
      <c r="AG156" s="1">
        <v>50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22</v>
      </c>
      <c r="AX156" s="1">
        <v>58</v>
      </c>
      <c r="AY156" s="1">
        <v>28</v>
      </c>
      <c r="AZ156" s="1">
        <v>37</v>
      </c>
      <c r="BA156" s="1">
        <v>86</v>
      </c>
      <c r="BB156" s="1">
        <v>3</v>
      </c>
      <c r="BC156" s="1">
        <v>1</v>
      </c>
      <c r="BD156" s="1">
        <v>2</v>
      </c>
      <c r="BE156" s="1">
        <v>2</v>
      </c>
      <c r="BF156" s="1">
        <v>30</v>
      </c>
      <c r="BG156" s="1">
        <v>4</v>
      </c>
      <c r="BH156" s="1">
        <v>6</v>
      </c>
      <c r="BI156" s="1">
        <v>12</v>
      </c>
      <c r="BJ156" s="1">
        <v>29</v>
      </c>
      <c r="BK156" s="1">
        <v>55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</row>
    <row r="157" spans="1:68">
      <c r="A157" s="1">
        <v>70407</v>
      </c>
      <c r="B157" s="1" t="s">
        <v>220</v>
      </c>
      <c r="C157" s="1">
        <v>20</v>
      </c>
      <c r="D157" s="1">
        <v>285</v>
      </c>
      <c r="E157" s="1" t="s">
        <v>64</v>
      </c>
      <c r="F157" s="1">
        <v>557</v>
      </c>
      <c r="G157" s="1" t="s">
        <v>69</v>
      </c>
      <c r="H157" s="1">
        <v>71.849999999999994</v>
      </c>
      <c r="I157" s="3">
        <v>1437</v>
      </c>
      <c r="J157" s="10">
        <f t="shared" si="3"/>
        <v>0</v>
      </c>
      <c r="K157" s="10">
        <f t="shared" si="4"/>
        <v>0</v>
      </c>
      <c r="L157" s="11">
        <f t="shared" si="5"/>
        <v>0</v>
      </c>
      <c r="M157" s="1">
        <v>0.45</v>
      </c>
      <c r="N157" s="1">
        <v>0</v>
      </c>
      <c r="O157" s="16"/>
      <c r="P157" s="16">
        <f t="shared" si="48"/>
        <v>0</v>
      </c>
      <c r="Q157" s="5">
        <v>3</v>
      </c>
      <c r="R157" s="1">
        <v>2.62</v>
      </c>
      <c r="S157" s="1">
        <v>0.85</v>
      </c>
      <c r="T157" s="16">
        <f t="shared" si="6"/>
        <v>0.43666666666666665</v>
      </c>
      <c r="U157" s="16">
        <f t="shared" si="7"/>
        <v>0.41333333333333333</v>
      </c>
      <c r="V157" s="5">
        <v>0</v>
      </c>
      <c r="W157" s="1">
        <v>1</v>
      </c>
      <c r="X157" s="1">
        <v>1.45</v>
      </c>
      <c r="Y157" s="16">
        <f t="shared" si="49"/>
        <v>0</v>
      </c>
      <c r="Z157" s="1">
        <v>0</v>
      </c>
      <c r="AA157" s="14">
        <v>5855.78</v>
      </c>
      <c r="AB157" s="2">
        <v>3305.1</v>
      </c>
      <c r="AC157" s="1">
        <v>3</v>
      </c>
      <c r="AD157" s="1">
        <v>12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16</v>
      </c>
      <c r="AX157" s="1">
        <v>16</v>
      </c>
      <c r="AY157" s="1">
        <v>16</v>
      </c>
      <c r="AZ157" s="1">
        <v>22</v>
      </c>
      <c r="BA157" s="1">
        <v>17</v>
      </c>
      <c r="BB157" s="1">
        <v>0</v>
      </c>
      <c r="BC157" s="1">
        <v>0</v>
      </c>
      <c r="BD157" s="1">
        <v>1</v>
      </c>
      <c r="BE157" s="1">
        <v>1</v>
      </c>
      <c r="BF157" s="1">
        <v>0</v>
      </c>
      <c r="BG157" s="1">
        <v>14</v>
      </c>
      <c r="BH157" s="1">
        <v>12</v>
      </c>
      <c r="BI157" s="1">
        <v>0</v>
      </c>
      <c r="BJ157" s="1">
        <v>0</v>
      </c>
      <c r="BK157" s="1">
        <v>29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</row>
    <row r="158" spans="1:68">
      <c r="A158" s="1">
        <v>70981</v>
      </c>
      <c r="B158" s="1" t="s">
        <v>294</v>
      </c>
      <c r="C158" s="1">
        <v>15</v>
      </c>
      <c r="D158" s="1">
        <v>285</v>
      </c>
      <c r="E158" s="1" t="s">
        <v>64</v>
      </c>
      <c r="F158" s="1">
        <v>562</v>
      </c>
      <c r="G158" s="1" t="s">
        <v>65</v>
      </c>
      <c r="H158" s="1">
        <v>28.82</v>
      </c>
      <c r="I158" s="3">
        <v>432.3</v>
      </c>
      <c r="J158" s="10">
        <f t="shared" si="3"/>
        <v>1296.9000000000001</v>
      </c>
      <c r="K158" s="10">
        <f t="shared" si="4"/>
        <v>1296.9000000000001</v>
      </c>
      <c r="L158" s="11">
        <f t="shared" si="5"/>
        <v>3</v>
      </c>
      <c r="M158" s="1">
        <v>1.57</v>
      </c>
      <c r="N158" s="1">
        <v>2</v>
      </c>
      <c r="O158" s="16"/>
      <c r="P158" s="16">
        <f t="shared" si="48"/>
        <v>0</v>
      </c>
      <c r="Q158" s="5">
        <v>2</v>
      </c>
      <c r="R158" s="1">
        <v>9.5299999999999994</v>
      </c>
      <c r="S158" s="1">
        <v>3.27</v>
      </c>
      <c r="T158" s="16">
        <f t="shared" si="6"/>
        <v>1.5883333333333334</v>
      </c>
      <c r="U158" s="16">
        <f t="shared" si="7"/>
        <v>1.6816666666666666</v>
      </c>
      <c r="V158" s="5">
        <v>3</v>
      </c>
      <c r="W158" s="1">
        <v>2</v>
      </c>
      <c r="X158" s="1">
        <v>2</v>
      </c>
      <c r="Y158" s="16">
        <f t="shared" si="49"/>
        <v>0</v>
      </c>
      <c r="Z158" s="1">
        <v>0</v>
      </c>
      <c r="AA158" s="14">
        <v>5663.13</v>
      </c>
      <c r="AB158" s="2">
        <v>3141.38</v>
      </c>
      <c r="AC158" s="1">
        <v>13</v>
      </c>
      <c r="AD158" s="1">
        <v>1</v>
      </c>
      <c r="AE158" s="1">
        <v>8</v>
      </c>
      <c r="AF158" s="1">
        <v>4</v>
      </c>
      <c r="AG158" s="1">
        <v>30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60</v>
      </c>
      <c r="AX158" s="1">
        <v>8</v>
      </c>
      <c r="AY158" s="1">
        <v>57</v>
      </c>
      <c r="AZ158" s="1">
        <v>17</v>
      </c>
      <c r="BA158" s="1">
        <v>37</v>
      </c>
      <c r="BB158" s="1">
        <v>3</v>
      </c>
      <c r="BC158" s="1">
        <v>0</v>
      </c>
      <c r="BD158" s="1">
        <v>7</v>
      </c>
      <c r="BE158" s="1">
        <v>7</v>
      </c>
      <c r="BF158" s="1">
        <v>12</v>
      </c>
      <c r="BG158" s="1">
        <v>10</v>
      </c>
      <c r="BH158" s="1">
        <v>5</v>
      </c>
      <c r="BI158" s="1">
        <v>14</v>
      </c>
      <c r="BJ158" s="1">
        <v>7</v>
      </c>
      <c r="BK158" s="1">
        <v>30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</row>
    <row r="159" spans="1:68">
      <c r="A159" s="1">
        <v>76001</v>
      </c>
      <c r="B159" s="1" t="s">
        <v>247</v>
      </c>
      <c r="C159" s="1">
        <v>30</v>
      </c>
      <c r="D159" s="1">
        <v>285</v>
      </c>
      <c r="E159" s="1" t="s">
        <v>64</v>
      </c>
      <c r="F159" s="1">
        <v>558</v>
      </c>
      <c r="G159" s="1" t="s">
        <v>67</v>
      </c>
      <c r="H159" s="1">
        <v>14.71</v>
      </c>
      <c r="I159" s="3">
        <v>441.3</v>
      </c>
      <c r="J159" s="10">
        <f t="shared" si="3"/>
        <v>1323.9</v>
      </c>
      <c r="K159" s="10">
        <f t="shared" si="4"/>
        <v>3530.4</v>
      </c>
      <c r="L159" s="11">
        <f t="shared" si="5"/>
        <v>8</v>
      </c>
      <c r="M159" s="1">
        <v>6.52</v>
      </c>
      <c r="N159" s="1">
        <v>0.17</v>
      </c>
      <c r="O159" s="5"/>
      <c r="P159" s="5">
        <v>5</v>
      </c>
      <c r="Q159" s="5">
        <v>3</v>
      </c>
      <c r="R159" s="1">
        <v>5.67</v>
      </c>
      <c r="S159" s="1">
        <v>0.23</v>
      </c>
      <c r="T159" s="16">
        <f t="shared" si="6"/>
        <v>0.94500000000000006</v>
      </c>
      <c r="U159" s="16">
        <f t="shared" si="7"/>
        <v>-0.71500000000000008</v>
      </c>
      <c r="V159" s="5">
        <v>3</v>
      </c>
      <c r="W159" s="1">
        <v>0</v>
      </c>
      <c r="X159" s="1">
        <v>0</v>
      </c>
      <c r="Y159" s="16">
        <f t="shared" si="49"/>
        <v>0</v>
      </c>
      <c r="Z159" s="1">
        <v>0</v>
      </c>
      <c r="AA159" s="14">
        <v>5376.5</v>
      </c>
      <c r="AB159" s="2">
        <v>176.52</v>
      </c>
      <c r="AC159" s="1">
        <v>0</v>
      </c>
      <c r="AD159" s="1">
        <v>0</v>
      </c>
      <c r="AE159" s="1">
        <v>157</v>
      </c>
      <c r="AF159" s="1">
        <v>77</v>
      </c>
      <c r="AG159" s="1">
        <v>5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91</v>
      </c>
      <c r="AY159" s="1">
        <v>69</v>
      </c>
      <c r="AZ159" s="1">
        <v>63</v>
      </c>
      <c r="BA159" s="1">
        <v>6</v>
      </c>
      <c r="BB159" s="1">
        <v>0</v>
      </c>
      <c r="BC159" s="1">
        <v>24</v>
      </c>
      <c r="BD159" s="1">
        <v>12</v>
      </c>
      <c r="BE159" s="1">
        <v>0</v>
      </c>
      <c r="BF159" s="1">
        <v>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</row>
    <row r="160" spans="1:68">
      <c r="A160" s="1">
        <v>70112</v>
      </c>
      <c r="B160" s="1" t="s">
        <v>246</v>
      </c>
      <c r="C160" s="1">
        <v>18</v>
      </c>
      <c r="D160" s="1">
        <v>285</v>
      </c>
      <c r="E160" s="1" t="s">
        <v>64</v>
      </c>
      <c r="F160" s="1">
        <v>558</v>
      </c>
      <c r="G160" s="1" t="s">
        <v>67</v>
      </c>
      <c r="H160" s="1">
        <v>47.35</v>
      </c>
      <c r="I160" s="3">
        <v>852.3</v>
      </c>
      <c r="J160" s="10">
        <f t="shared" si="3"/>
        <v>0</v>
      </c>
      <c r="K160" s="10">
        <f t="shared" si="4"/>
        <v>0</v>
      </c>
      <c r="L160" s="11">
        <f t="shared" si="5"/>
        <v>0</v>
      </c>
      <c r="M160" s="1">
        <v>1.53</v>
      </c>
      <c r="N160" s="1">
        <v>2</v>
      </c>
      <c r="O160" s="16"/>
      <c r="P160" s="16">
        <f>MAX(0,(TRUNC((M160*0.75)-N160)))</f>
        <v>0</v>
      </c>
      <c r="Q160" s="5">
        <v>0</v>
      </c>
      <c r="R160" s="1">
        <v>4.22</v>
      </c>
      <c r="S160" s="1">
        <v>3.39</v>
      </c>
      <c r="T160" s="16">
        <f t="shared" si="6"/>
        <v>0.70333333333333337</v>
      </c>
      <c r="U160" s="16">
        <f t="shared" si="7"/>
        <v>2.6866666666666665</v>
      </c>
      <c r="V160" s="5">
        <v>0</v>
      </c>
      <c r="W160" s="1">
        <v>0.56000000000000005</v>
      </c>
      <c r="X160" s="1">
        <v>0</v>
      </c>
      <c r="Y160" s="16">
        <f t="shared" si="49"/>
        <v>0</v>
      </c>
      <c r="Z160" s="1">
        <v>0</v>
      </c>
      <c r="AA160" s="14">
        <v>5374.22</v>
      </c>
      <c r="AB160" s="2">
        <v>4592.95</v>
      </c>
      <c r="AC160" s="1">
        <v>5</v>
      </c>
      <c r="AD160" s="1">
        <v>5</v>
      </c>
      <c r="AE160" s="1">
        <v>18</v>
      </c>
      <c r="AF160" s="1">
        <v>4</v>
      </c>
      <c r="AG160" s="1">
        <v>36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42</v>
      </c>
      <c r="AX160" s="1">
        <v>13</v>
      </c>
      <c r="AY160" s="1">
        <v>19</v>
      </c>
      <c r="AZ160" s="1">
        <v>13</v>
      </c>
      <c r="BA160" s="1">
        <v>39</v>
      </c>
      <c r="BB160" s="1">
        <v>1</v>
      </c>
      <c r="BC160" s="1">
        <v>2</v>
      </c>
      <c r="BD160" s="1">
        <v>0</v>
      </c>
      <c r="BE160" s="1">
        <v>0</v>
      </c>
      <c r="BF160" s="1">
        <v>22</v>
      </c>
      <c r="BG160" s="1">
        <v>0</v>
      </c>
      <c r="BH160" s="1">
        <v>0</v>
      </c>
      <c r="BI160" s="1">
        <v>0</v>
      </c>
      <c r="BJ160" s="1">
        <v>20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</row>
    <row r="161" spans="1:68">
      <c r="A161" s="1">
        <v>70336</v>
      </c>
      <c r="B161" s="1" t="s">
        <v>342</v>
      </c>
      <c r="C161" s="1">
        <v>12</v>
      </c>
      <c r="D161" s="1">
        <v>285</v>
      </c>
      <c r="E161" s="1" t="s">
        <v>64</v>
      </c>
      <c r="F161" s="1">
        <v>285</v>
      </c>
      <c r="G161" s="1" t="s">
        <v>64</v>
      </c>
      <c r="H161" s="1">
        <v>30.688600000000001</v>
      </c>
      <c r="I161" s="3">
        <v>368.26319999999998</v>
      </c>
      <c r="J161" s="10">
        <f t="shared" si="3"/>
        <v>3682.6319999999996</v>
      </c>
      <c r="K161" s="10">
        <f t="shared" si="4"/>
        <v>7365.2639999999992</v>
      </c>
      <c r="L161" s="11">
        <f t="shared" si="5"/>
        <v>20</v>
      </c>
      <c r="M161" s="1">
        <v>1</v>
      </c>
      <c r="N161" s="1">
        <v>0</v>
      </c>
      <c r="O161" s="5"/>
      <c r="P161" s="31">
        <v>5</v>
      </c>
      <c r="Q161" s="5">
        <v>0</v>
      </c>
      <c r="R161" s="1">
        <v>10.17</v>
      </c>
      <c r="S161" s="1">
        <v>0.92</v>
      </c>
      <c r="T161" s="16">
        <f t="shared" si="6"/>
        <v>1.6950000000000001</v>
      </c>
      <c r="U161" s="16">
        <f t="shared" si="7"/>
        <v>-0.77500000000000002</v>
      </c>
      <c r="V161" s="5">
        <v>10</v>
      </c>
      <c r="W161" s="1">
        <v>2.96</v>
      </c>
      <c r="X161" s="1">
        <v>0</v>
      </c>
      <c r="Y161" s="5">
        <v>5</v>
      </c>
      <c r="Z161" s="1">
        <v>0</v>
      </c>
      <c r="AA161" s="14">
        <v>5201.72</v>
      </c>
      <c r="AB161" s="2">
        <v>337.57</v>
      </c>
      <c r="AC161" s="1">
        <v>0</v>
      </c>
      <c r="AD161" s="1">
        <v>0</v>
      </c>
      <c r="AE161" s="1">
        <v>0</v>
      </c>
      <c r="AF161" s="1">
        <v>24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94</v>
      </c>
      <c r="AX161" s="1">
        <v>0</v>
      </c>
      <c r="AY161" s="1">
        <v>0</v>
      </c>
      <c r="AZ161" s="1">
        <v>18</v>
      </c>
      <c r="BA161" s="1">
        <v>2</v>
      </c>
      <c r="BB161" s="1">
        <v>15</v>
      </c>
      <c r="BC161" s="1">
        <v>0</v>
      </c>
      <c r="BD161" s="1">
        <v>0</v>
      </c>
      <c r="BE161" s="1">
        <v>8</v>
      </c>
      <c r="BF161" s="1">
        <v>9</v>
      </c>
      <c r="BG161" s="1">
        <v>0</v>
      </c>
      <c r="BH161" s="1">
        <v>0</v>
      </c>
      <c r="BI161" s="1">
        <v>0</v>
      </c>
      <c r="BJ161" s="1">
        <v>71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</row>
    <row r="162" spans="1:68">
      <c r="A162" s="1">
        <v>70185</v>
      </c>
      <c r="B162" s="1" t="s">
        <v>174</v>
      </c>
      <c r="C162" s="1">
        <v>40</v>
      </c>
      <c r="D162" s="1">
        <v>285</v>
      </c>
      <c r="E162" s="1" t="s">
        <v>64</v>
      </c>
      <c r="F162" s="1">
        <v>570</v>
      </c>
      <c r="G162" s="1" t="s">
        <v>72</v>
      </c>
      <c r="H162" s="1">
        <v>26.14</v>
      </c>
      <c r="I162" s="3">
        <v>1045.5999999999999</v>
      </c>
      <c r="J162" s="10">
        <f t="shared" si="3"/>
        <v>0</v>
      </c>
      <c r="K162" s="10">
        <f t="shared" si="4"/>
        <v>0</v>
      </c>
      <c r="L162" s="11">
        <f t="shared" si="5"/>
        <v>0</v>
      </c>
      <c r="M162" s="1">
        <v>4.91</v>
      </c>
      <c r="N162" s="1">
        <v>4.95</v>
      </c>
      <c r="O162" s="16"/>
      <c r="P162" s="16">
        <f t="shared" ref="P162:P164" si="50">MAX(0,(TRUNC((M162*0.75)-N162)))</f>
        <v>0</v>
      </c>
      <c r="Q162" s="5">
        <v>3</v>
      </c>
      <c r="R162" s="1">
        <v>0.05</v>
      </c>
      <c r="S162" s="1">
        <v>1.95</v>
      </c>
      <c r="T162" s="16">
        <f t="shared" si="6"/>
        <v>8.3333333333333332E-3</v>
      </c>
      <c r="U162" s="16">
        <f t="shared" si="7"/>
        <v>1.9416666666666667</v>
      </c>
      <c r="V162" s="5">
        <v>0</v>
      </c>
      <c r="W162" s="1">
        <v>0</v>
      </c>
      <c r="X162" s="1">
        <v>0</v>
      </c>
      <c r="Y162" s="16">
        <f>MAX(0,(TRUNC((W162*0.75)-X162)))</f>
        <v>0</v>
      </c>
      <c r="Z162" s="1">
        <v>0</v>
      </c>
      <c r="AA162" s="14">
        <v>5188.79</v>
      </c>
      <c r="AB162" s="2">
        <v>7214.64</v>
      </c>
      <c r="AC162" s="1">
        <v>2</v>
      </c>
      <c r="AD162" s="1">
        <v>0</v>
      </c>
      <c r="AE162" s="1">
        <v>162</v>
      </c>
      <c r="AF162" s="1">
        <v>65</v>
      </c>
      <c r="AG162" s="1">
        <v>198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2</v>
      </c>
      <c r="AX162" s="1">
        <v>0</v>
      </c>
      <c r="AY162" s="1">
        <v>0</v>
      </c>
      <c r="AZ162" s="1">
        <v>0</v>
      </c>
      <c r="BA162" s="1">
        <v>78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</row>
    <row r="163" spans="1:68">
      <c r="A163" s="1">
        <v>70018</v>
      </c>
      <c r="B163" s="1" t="s">
        <v>238</v>
      </c>
      <c r="C163" s="1">
        <v>20</v>
      </c>
      <c r="D163" s="1">
        <v>285</v>
      </c>
      <c r="E163" s="1" t="s">
        <v>64</v>
      </c>
      <c r="F163" s="1">
        <v>573</v>
      </c>
      <c r="G163" s="1" t="s">
        <v>87</v>
      </c>
      <c r="H163" s="1">
        <v>50.37</v>
      </c>
      <c r="I163" s="3">
        <v>1007.4</v>
      </c>
      <c r="J163" s="10">
        <f t="shared" si="3"/>
        <v>0</v>
      </c>
      <c r="K163" s="10">
        <f t="shared" si="4"/>
        <v>3022.2</v>
      </c>
      <c r="L163" s="11">
        <f t="shared" si="5"/>
        <v>3</v>
      </c>
      <c r="M163" s="1">
        <v>1.1000000000000001</v>
      </c>
      <c r="N163" s="1">
        <v>2.6</v>
      </c>
      <c r="O163" s="16"/>
      <c r="P163" s="16">
        <f t="shared" si="50"/>
        <v>0</v>
      </c>
      <c r="Q163" s="5">
        <v>2</v>
      </c>
      <c r="R163" s="1">
        <v>3.88</v>
      </c>
      <c r="S163" s="1">
        <v>2.35</v>
      </c>
      <c r="T163" s="16">
        <f t="shared" si="6"/>
        <v>0.64666666666666661</v>
      </c>
      <c r="U163" s="16">
        <f t="shared" si="7"/>
        <v>1.7033333333333336</v>
      </c>
      <c r="V163" s="5">
        <v>0</v>
      </c>
      <c r="W163" s="1">
        <v>0.18</v>
      </c>
      <c r="X163" s="1">
        <v>0</v>
      </c>
      <c r="Y163" s="5">
        <v>3</v>
      </c>
      <c r="Z163" s="1">
        <v>0</v>
      </c>
      <c r="AA163" s="14">
        <v>5188.1099999999997</v>
      </c>
      <c r="AB163" s="2">
        <v>4986.63</v>
      </c>
      <c r="AC163" s="1">
        <v>4</v>
      </c>
      <c r="AD163" s="1">
        <v>3</v>
      </c>
      <c r="AE163" s="1">
        <v>4</v>
      </c>
      <c r="AF163" s="1">
        <v>25</v>
      </c>
      <c r="AG163" s="1">
        <v>52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22</v>
      </c>
      <c r="AX163" s="1">
        <v>39</v>
      </c>
      <c r="AY163" s="1">
        <v>14</v>
      </c>
      <c r="AZ163" s="1">
        <v>30</v>
      </c>
      <c r="BA163" s="1">
        <v>34</v>
      </c>
      <c r="BB163" s="1">
        <v>7</v>
      </c>
      <c r="BC163" s="1">
        <v>0</v>
      </c>
      <c r="BD163" s="1">
        <v>0</v>
      </c>
      <c r="BE163" s="1">
        <v>0</v>
      </c>
      <c r="BF163" s="1">
        <v>13</v>
      </c>
      <c r="BG163" s="1">
        <v>0</v>
      </c>
      <c r="BH163" s="1">
        <v>0</v>
      </c>
      <c r="BI163" s="1">
        <v>2</v>
      </c>
      <c r="BJ163" s="1">
        <v>3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</row>
    <row r="164" spans="1:68">
      <c r="A164" s="1">
        <v>70978</v>
      </c>
      <c r="B164" s="1" t="s">
        <v>265</v>
      </c>
      <c r="C164" s="1">
        <v>16</v>
      </c>
      <c r="D164" s="1">
        <v>285</v>
      </c>
      <c r="E164" s="1" t="s">
        <v>64</v>
      </c>
      <c r="F164" s="1">
        <v>998</v>
      </c>
      <c r="G164" s="1" t="s">
        <v>266</v>
      </c>
      <c r="H164" s="1">
        <v>84.48</v>
      </c>
      <c r="I164" s="3">
        <v>1351.68</v>
      </c>
      <c r="J164" s="10">
        <f t="shared" si="3"/>
        <v>0</v>
      </c>
      <c r="K164" s="10">
        <f t="shared" si="4"/>
        <v>4055.04</v>
      </c>
      <c r="L164" s="11">
        <f t="shared" si="5"/>
        <v>3</v>
      </c>
      <c r="M164" s="1">
        <v>0.47</v>
      </c>
      <c r="N164" s="1">
        <v>0.94</v>
      </c>
      <c r="O164" s="16"/>
      <c r="P164" s="16">
        <f t="shared" si="50"/>
        <v>0</v>
      </c>
      <c r="Q164" s="5">
        <v>0</v>
      </c>
      <c r="R164" s="1">
        <v>3.34</v>
      </c>
      <c r="S164" s="1">
        <v>1.56</v>
      </c>
      <c r="T164" s="16">
        <f t="shared" si="6"/>
        <v>0.55666666666666664</v>
      </c>
      <c r="U164" s="16">
        <f t="shared" si="7"/>
        <v>1.0033333333333334</v>
      </c>
      <c r="V164" s="5">
        <v>0</v>
      </c>
      <c r="W164" s="1">
        <v>0</v>
      </c>
      <c r="X164" s="1">
        <v>0</v>
      </c>
      <c r="Y164" s="5">
        <v>3</v>
      </c>
      <c r="Z164" s="1">
        <v>0</v>
      </c>
      <c r="AA164" s="14">
        <v>5153.28</v>
      </c>
      <c r="AB164" s="2">
        <v>3379.2</v>
      </c>
      <c r="AC164" s="1">
        <v>1</v>
      </c>
      <c r="AD164" s="1">
        <v>6</v>
      </c>
      <c r="AE164" s="1">
        <v>3</v>
      </c>
      <c r="AF164" s="1">
        <v>1</v>
      </c>
      <c r="AG164" s="1">
        <v>15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14</v>
      </c>
      <c r="AX164" s="1">
        <v>9</v>
      </c>
      <c r="AY164" s="1">
        <v>26</v>
      </c>
      <c r="AZ164" s="1">
        <v>18</v>
      </c>
      <c r="BA164" s="1">
        <v>25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</row>
    <row r="165" spans="1:68">
      <c r="A165" s="1">
        <v>70360</v>
      </c>
      <c r="B165" s="1" t="s">
        <v>245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1">
        <v>30.07</v>
      </c>
      <c r="I165" s="3">
        <v>451.05</v>
      </c>
      <c r="J165" s="10">
        <f t="shared" si="3"/>
        <v>1353.15</v>
      </c>
      <c r="K165" s="10">
        <f t="shared" si="4"/>
        <v>4059.4500000000003</v>
      </c>
      <c r="L165" s="11">
        <f t="shared" si="5"/>
        <v>9</v>
      </c>
      <c r="M165" s="1">
        <v>1.33</v>
      </c>
      <c r="N165" s="1">
        <v>0.4</v>
      </c>
      <c r="O165" s="5"/>
      <c r="P165" s="26">
        <v>3</v>
      </c>
      <c r="Q165" s="5">
        <v>2</v>
      </c>
      <c r="R165" s="1">
        <v>9.5299999999999994</v>
      </c>
      <c r="S165" s="1">
        <v>2.67</v>
      </c>
      <c r="T165" s="16">
        <f t="shared" si="6"/>
        <v>1.5883333333333334</v>
      </c>
      <c r="U165" s="16">
        <f t="shared" si="7"/>
        <v>1.0816666666666666</v>
      </c>
      <c r="V165" s="5">
        <v>3</v>
      </c>
      <c r="W165" s="1">
        <v>0.03</v>
      </c>
      <c r="X165" s="1">
        <v>0</v>
      </c>
      <c r="Y165" s="5">
        <v>3</v>
      </c>
      <c r="Z165" s="1">
        <v>0</v>
      </c>
      <c r="AA165" s="14">
        <v>4916.45</v>
      </c>
      <c r="AB165" s="2">
        <v>1383.22</v>
      </c>
      <c r="AC165" s="1">
        <v>0</v>
      </c>
      <c r="AD165" s="1">
        <v>0</v>
      </c>
      <c r="AE165" s="1">
        <v>18</v>
      </c>
      <c r="AF165" s="1">
        <v>4</v>
      </c>
      <c r="AG165" s="1">
        <v>6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49</v>
      </c>
      <c r="AX165" s="1">
        <v>20</v>
      </c>
      <c r="AY165" s="1">
        <v>41</v>
      </c>
      <c r="AZ165" s="1">
        <v>39</v>
      </c>
      <c r="BA165" s="1">
        <v>36</v>
      </c>
      <c r="BB165" s="1">
        <v>11</v>
      </c>
      <c r="BC165" s="1">
        <v>0</v>
      </c>
      <c r="BD165" s="1">
        <v>5</v>
      </c>
      <c r="BE165" s="1">
        <v>15</v>
      </c>
      <c r="BF165" s="1">
        <v>4</v>
      </c>
      <c r="BG165" s="1">
        <v>0</v>
      </c>
      <c r="BH165" s="1">
        <v>0</v>
      </c>
      <c r="BI165" s="1">
        <v>0</v>
      </c>
      <c r="BJ165" s="1">
        <v>1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</row>
    <row r="166" spans="1:68">
      <c r="A166" s="1">
        <v>70970</v>
      </c>
      <c r="B166" s="1" t="s">
        <v>237</v>
      </c>
      <c r="C166" s="1">
        <v>15</v>
      </c>
      <c r="D166" s="1">
        <v>285</v>
      </c>
      <c r="E166" s="1" t="s">
        <v>64</v>
      </c>
      <c r="F166" s="1">
        <v>562</v>
      </c>
      <c r="G166" s="1" t="s">
        <v>65</v>
      </c>
      <c r="H166" s="1">
        <v>28.82</v>
      </c>
      <c r="I166" s="3">
        <v>432.3</v>
      </c>
      <c r="J166" s="10">
        <f t="shared" si="3"/>
        <v>1296.9000000000001</v>
      </c>
      <c r="K166" s="10">
        <f t="shared" si="4"/>
        <v>1296.9000000000001</v>
      </c>
      <c r="L166" s="11">
        <f t="shared" si="5"/>
        <v>3</v>
      </c>
      <c r="M166" s="1">
        <v>1.87</v>
      </c>
      <c r="N166" s="1">
        <v>4.4000000000000004</v>
      </c>
      <c r="O166" s="16"/>
      <c r="P166" s="16">
        <f t="shared" ref="P166:P169" si="51">MAX(0,(TRUNC((M166*0.75)-N166)))</f>
        <v>0</v>
      </c>
      <c r="Q166" s="5">
        <v>2</v>
      </c>
      <c r="R166" s="1">
        <v>6.9</v>
      </c>
      <c r="S166" s="1">
        <v>1.27</v>
      </c>
      <c r="T166" s="16">
        <f t="shared" si="6"/>
        <v>1.1500000000000001</v>
      </c>
      <c r="U166" s="16">
        <f t="shared" si="7"/>
        <v>0.11999999999999988</v>
      </c>
      <c r="V166" s="5">
        <v>3</v>
      </c>
      <c r="W166" s="1">
        <v>2.2000000000000002</v>
      </c>
      <c r="X166" s="1">
        <v>2.2000000000000002</v>
      </c>
      <c r="Y166" s="16">
        <f t="shared" ref="Y166:Y170" si="52">MAX(0,(TRUNC((W166*0.75)-X166)))</f>
        <v>0</v>
      </c>
      <c r="Z166" s="1">
        <v>0</v>
      </c>
      <c r="AA166" s="14">
        <v>4740.8900000000003</v>
      </c>
      <c r="AB166" s="2">
        <v>3400.76</v>
      </c>
      <c r="AC166" s="1">
        <v>6</v>
      </c>
      <c r="AD166" s="1">
        <v>12</v>
      </c>
      <c r="AE166" s="1">
        <v>12</v>
      </c>
      <c r="AF166" s="1">
        <v>8</v>
      </c>
      <c r="AG166" s="1">
        <v>66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34</v>
      </c>
      <c r="AX166" s="1">
        <v>15</v>
      </c>
      <c r="AY166" s="1">
        <v>38</v>
      </c>
      <c r="AZ166" s="1">
        <v>22</v>
      </c>
      <c r="BA166" s="1">
        <v>11</v>
      </c>
      <c r="BB166" s="1">
        <v>10</v>
      </c>
      <c r="BC166" s="1">
        <v>6</v>
      </c>
      <c r="BD166" s="1">
        <v>0</v>
      </c>
      <c r="BE166" s="1">
        <v>0</v>
      </c>
      <c r="BF166" s="1">
        <v>8</v>
      </c>
      <c r="BG166" s="1">
        <v>11</v>
      </c>
      <c r="BH166" s="1">
        <v>7</v>
      </c>
      <c r="BI166" s="1">
        <v>8</v>
      </c>
      <c r="BJ166" s="1">
        <v>21</v>
      </c>
      <c r="BK166" s="1">
        <v>33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</row>
    <row r="167" spans="1:68">
      <c r="A167" s="1">
        <v>70060</v>
      </c>
      <c r="B167" s="1" t="s">
        <v>305</v>
      </c>
      <c r="C167" s="1">
        <v>1</v>
      </c>
      <c r="D167" s="1">
        <v>285</v>
      </c>
      <c r="E167" s="1" t="s">
        <v>64</v>
      </c>
      <c r="F167" s="1">
        <v>570</v>
      </c>
      <c r="G167" s="1" t="s">
        <v>72</v>
      </c>
      <c r="H167" s="1">
        <v>780.58</v>
      </c>
      <c r="I167" s="3">
        <v>780.58</v>
      </c>
      <c r="J167" s="10">
        <f t="shared" si="3"/>
        <v>0</v>
      </c>
      <c r="K167" s="10">
        <f t="shared" si="4"/>
        <v>0</v>
      </c>
      <c r="L167" s="11">
        <f t="shared" si="5"/>
        <v>0</v>
      </c>
      <c r="M167" s="1">
        <v>0</v>
      </c>
      <c r="N167" s="1">
        <v>8</v>
      </c>
      <c r="O167" s="16"/>
      <c r="P167" s="16">
        <f t="shared" si="51"/>
        <v>0</v>
      </c>
      <c r="Q167" s="5">
        <v>0</v>
      </c>
      <c r="R167" s="1">
        <v>0</v>
      </c>
      <c r="S167" s="1">
        <v>0</v>
      </c>
      <c r="T167" s="16">
        <f t="shared" si="6"/>
        <v>0</v>
      </c>
      <c r="U167" s="16">
        <f t="shared" si="7"/>
        <v>0</v>
      </c>
      <c r="V167" s="5">
        <v>0</v>
      </c>
      <c r="W167" s="1">
        <v>6</v>
      </c>
      <c r="X167" s="1">
        <v>9</v>
      </c>
      <c r="Y167" s="16">
        <f t="shared" si="52"/>
        <v>0</v>
      </c>
      <c r="Z167" s="1">
        <v>0</v>
      </c>
      <c r="AA167" s="14">
        <v>4683.4799999999996</v>
      </c>
      <c r="AB167" s="2">
        <v>13269.86</v>
      </c>
      <c r="AC167" s="1">
        <v>0</v>
      </c>
      <c r="AD167" s="1">
        <v>0</v>
      </c>
      <c r="AE167" s="1">
        <v>0</v>
      </c>
      <c r="AF167" s="1">
        <v>0</v>
      </c>
      <c r="AG167" s="1">
        <v>8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8</v>
      </c>
      <c r="BI167" s="1">
        <v>2</v>
      </c>
      <c r="BJ167" s="1">
        <v>0</v>
      </c>
      <c r="BK167" s="1">
        <v>9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</row>
    <row r="168" spans="1:68">
      <c r="A168" s="1">
        <v>70141</v>
      </c>
      <c r="B168" s="1" t="s">
        <v>270</v>
      </c>
      <c r="C168" s="1">
        <v>15</v>
      </c>
      <c r="D168" s="1">
        <v>285</v>
      </c>
      <c r="E168" s="1" t="s">
        <v>64</v>
      </c>
      <c r="F168" s="1">
        <v>562</v>
      </c>
      <c r="G168" s="1" t="s">
        <v>65</v>
      </c>
      <c r="H168" s="1">
        <v>28.82</v>
      </c>
      <c r="I168" s="3">
        <v>432.3</v>
      </c>
      <c r="J168" s="10">
        <f t="shared" si="3"/>
        <v>0</v>
      </c>
      <c r="K168" s="10">
        <f t="shared" si="4"/>
        <v>0</v>
      </c>
      <c r="L168" s="11">
        <f t="shared" si="5"/>
        <v>0</v>
      </c>
      <c r="M168" s="1">
        <v>1.33</v>
      </c>
      <c r="N168" s="1">
        <v>3.93</v>
      </c>
      <c r="O168" s="16"/>
      <c r="P168" s="16">
        <f t="shared" si="51"/>
        <v>0</v>
      </c>
      <c r="Q168" s="5">
        <v>2</v>
      </c>
      <c r="R168" s="1">
        <v>7.23</v>
      </c>
      <c r="S168" s="1">
        <v>4</v>
      </c>
      <c r="T168" s="16">
        <f t="shared" si="6"/>
        <v>1.2050000000000001</v>
      </c>
      <c r="U168" s="16">
        <f t="shared" si="7"/>
        <v>2.7949999999999999</v>
      </c>
      <c r="V168" s="5">
        <v>0</v>
      </c>
      <c r="W168" s="1">
        <v>2</v>
      </c>
      <c r="X168" s="1">
        <v>1.73</v>
      </c>
      <c r="Y168" s="16">
        <f t="shared" si="52"/>
        <v>0</v>
      </c>
      <c r="Z168" s="1">
        <v>0</v>
      </c>
      <c r="AA168" s="14">
        <v>4567.97</v>
      </c>
      <c r="AB168" s="2">
        <v>4178.8999999999996</v>
      </c>
      <c r="AC168" s="1">
        <v>3</v>
      </c>
      <c r="AD168" s="1">
        <v>8</v>
      </c>
      <c r="AE168" s="1">
        <v>6</v>
      </c>
      <c r="AF168" s="1">
        <v>14</v>
      </c>
      <c r="AG168" s="1">
        <v>59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35</v>
      </c>
      <c r="AX168" s="1">
        <v>20</v>
      </c>
      <c r="AY168" s="1">
        <v>21</v>
      </c>
      <c r="AZ168" s="1">
        <v>39</v>
      </c>
      <c r="BA168" s="1">
        <v>55</v>
      </c>
      <c r="BB168" s="1">
        <v>5</v>
      </c>
      <c r="BC168" s="1">
        <v>1</v>
      </c>
      <c r="BD168" s="1">
        <v>14</v>
      </c>
      <c r="BE168" s="1">
        <v>7</v>
      </c>
      <c r="BF168" s="1">
        <v>5</v>
      </c>
      <c r="BG168" s="1">
        <v>8</v>
      </c>
      <c r="BH168" s="1">
        <v>11</v>
      </c>
      <c r="BI168" s="1">
        <v>12</v>
      </c>
      <c r="BJ168" s="1">
        <v>9</v>
      </c>
      <c r="BK168" s="1">
        <v>26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</row>
    <row r="169" spans="1:68">
      <c r="A169" s="1">
        <v>70975</v>
      </c>
      <c r="B169" s="1" t="s">
        <v>256</v>
      </c>
      <c r="C169" s="1">
        <v>20</v>
      </c>
      <c r="D169" s="1">
        <v>285</v>
      </c>
      <c r="E169" s="1" t="s">
        <v>64</v>
      </c>
      <c r="F169" s="1">
        <v>974</v>
      </c>
      <c r="G169" s="1" t="s">
        <v>110</v>
      </c>
      <c r="H169" s="1">
        <v>40.81</v>
      </c>
      <c r="I169" s="3">
        <v>816.2</v>
      </c>
      <c r="J169" s="10">
        <f t="shared" si="3"/>
        <v>0</v>
      </c>
      <c r="K169" s="10">
        <f t="shared" si="4"/>
        <v>0</v>
      </c>
      <c r="L169" s="11">
        <f t="shared" si="5"/>
        <v>0</v>
      </c>
      <c r="M169" s="1">
        <v>0.02</v>
      </c>
      <c r="N169" s="1">
        <v>3</v>
      </c>
      <c r="O169" s="16"/>
      <c r="P169" s="16">
        <f t="shared" si="51"/>
        <v>0</v>
      </c>
      <c r="Q169" s="5">
        <v>1</v>
      </c>
      <c r="R169" s="1">
        <v>5.18</v>
      </c>
      <c r="S169" s="1">
        <v>6.95</v>
      </c>
      <c r="T169" s="16">
        <f t="shared" si="6"/>
        <v>0.86333333333333329</v>
      </c>
      <c r="U169" s="16">
        <f t="shared" si="7"/>
        <v>6.0866666666666669</v>
      </c>
      <c r="V169" s="5">
        <v>0</v>
      </c>
      <c r="W169" s="1">
        <v>0.3</v>
      </c>
      <c r="X169" s="1">
        <v>0.2</v>
      </c>
      <c r="Y169" s="16">
        <f t="shared" si="52"/>
        <v>0</v>
      </c>
      <c r="Z169" s="1">
        <v>0</v>
      </c>
      <c r="AA169" s="14">
        <v>4489.1000000000004</v>
      </c>
      <c r="AB169" s="2">
        <v>8284.43</v>
      </c>
      <c r="AC169" s="1">
        <v>0</v>
      </c>
      <c r="AD169" s="1">
        <v>0</v>
      </c>
      <c r="AE169" s="1">
        <v>0</v>
      </c>
      <c r="AF169" s="1">
        <v>1</v>
      </c>
      <c r="AG169" s="1">
        <v>60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14</v>
      </c>
      <c r="AX169" s="1">
        <v>101</v>
      </c>
      <c r="AY169" s="1">
        <v>9</v>
      </c>
      <c r="AZ169" s="1">
        <v>54</v>
      </c>
      <c r="BA169" s="1">
        <v>88</v>
      </c>
      <c r="BB169" s="1">
        <v>0</v>
      </c>
      <c r="BC169" s="1">
        <v>1</v>
      </c>
      <c r="BD169" s="1">
        <v>2</v>
      </c>
      <c r="BE169" s="1">
        <v>1</v>
      </c>
      <c r="BF169" s="1">
        <v>51</v>
      </c>
      <c r="BG169" s="1">
        <v>1</v>
      </c>
      <c r="BH169" s="1">
        <v>5</v>
      </c>
      <c r="BI169" s="1">
        <v>2</v>
      </c>
      <c r="BJ169" s="1">
        <v>1</v>
      </c>
      <c r="BK169" s="1">
        <v>4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</row>
    <row r="170" spans="1:68">
      <c r="A170" s="1">
        <v>70314</v>
      </c>
      <c r="B170" s="1" t="s">
        <v>286</v>
      </c>
      <c r="C170" s="1">
        <v>15</v>
      </c>
      <c r="D170" s="1">
        <v>285</v>
      </c>
      <c r="E170" s="1" t="s">
        <v>64</v>
      </c>
      <c r="F170" s="1">
        <v>562</v>
      </c>
      <c r="G170" s="1" t="s">
        <v>65</v>
      </c>
      <c r="H170" s="1">
        <v>28.82</v>
      </c>
      <c r="I170" s="3">
        <v>432.3</v>
      </c>
      <c r="J170" s="10">
        <f t="shared" si="3"/>
        <v>0</v>
      </c>
      <c r="K170" s="10">
        <f t="shared" si="4"/>
        <v>1296.9000000000001</v>
      </c>
      <c r="L170" s="11">
        <f t="shared" si="5"/>
        <v>3</v>
      </c>
      <c r="M170" s="1">
        <v>2</v>
      </c>
      <c r="N170" s="1">
        <v>0.33</v>
      </c>
      <c r="O170" s="5"/>
      <c r="P170" s="20">
        <v>3</v>
      </c>
      <c r="Q170" s="5">
        <v>1</v>
      </c>
      <c r="R170" s="1">
        <v>5.77</v>
      </c>
      <c r="S170" s="1">
        <v>2.0699999999999998</v>
      </c>
      <c r="T170" s="16">
        <f t="shared" si="6"/>
        <v>0.96166666666666667</v>
      </c>
      <c r="U170" s="16">
        <f t="shared" si="7"/>
        <v>1.1083333333333332</v>
      </c>
      <c r="V170" s="5">
        <v>0</v>
      </c>
      <c r="W170" s="1">
        <v>2.5299999999999998</v>
      </c>
      <c r="X170" s="1">
        <v>1</v>
      </c>
      <c r="Y170" s="16">
        <f t="shared" si="52"/>
        <v>0</v>
      </c>
      <c r="Z170" s="1">
        <v>0</v>
      </c>
      <c r="AA170" s="14">
        <v>4452.6899999999996</v>
      </c>
      <c r="AB170" s="2">
        <v>1469.82</v>
      </c>
      <c r="AC170" s="1">
        <v>8</v>
      </c>
      <c r="AD170" s="1">
        <v>22</v>
      </c>
      <c r="AE170" s="1">
        <v>1</v>
      </c>
      <c r="AF170" s="1">
        <v>20</v>
      </c>
      <c r="AG170" s="1">
        <v>5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44</v>
      </c>
      <c r="AX170" s="1">
        <v>0</v>
      </c>
      <c r="AY170" s="1">
        <v>33</v>
      </c>
      <c r="AZ170" s="1">
        <v>0</v>
      </c>
      <c r="BA170" s="1">
        <v>31</v>
      </c>
      <c r="BB170" s="1">
        <v>0</v>
      </c>
      <c r="BC170" s="1">
        <v>0</v>
      </c>
      <c r="BD170" s="1">
        <v>7</v>
      </c>
      <c r="BE170" s="1">
        <v>5</v>
      </c>
      <c r="BF170" s="1">
        <v>0</v>
      </c>
      <c r="BG170" s="1">
        <v>19</v>
      </c>
      <c r="BH170" s="1">
        <v>32</v>
      </c>
      <c r="BI170" s="1">
        <v>0</v>
      </c>
      <c r="BJ170" s="1">
        <v>6</v>
      </c>
      <c r="BK170" s="1">
        <v>15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</row>
    <row r="171" spans="1:68">
      <c r="A171" s="1">
        <v>70232</v>
      </c>
      <c r="B171" s="1" t="s">
        <v>234</v>
      </c>
      <c r="C171" s="1">
        <v>5</v>
      </c>
      <c r="D171" s="1">
        <v>285</v>
      </c>
      <c r="E171" s="1" t="s">
        <v>64</v>
      </c>
      <c r="F171" s="1">
        <v>562</v>
      </c>
      <c r="G171" s="1" t="s">
        <v>65</v>
      </c>
      <c r="H171" s="1">
        <v>61.49</v>
      </c>
      <c r="I171" s="3">
        <v>307.45</v>
      </c>
      <c r="J171" s="10">
        <f t="shared" si="3"/>
        <v>0</v>
      </c>
      <c r="K171" s="10">
        <f t="shared" si="4"/>
        <v>1537.25</v>
      </c>
      <c r="L171" s="11">
        <f t="shared" si="5"/>
        <v>5</v>
      </c>
      <c r="M171" s="1">
        <v>3.7</v>
      </c>
      <c r="N171" s="1">
        <v>2.2000000000000002</v>
      </c>
      <c r="O171" s="16"/>
      <c r="P171" s="16">
        <f t="shared" ref="P171:P172" si="53">MAX(0,(TRUNC((M171*0.75)-N171)))</f>
        <v>0</v>
      </c>
      <c r="Q171" s="5">
        <v>2</v>
      </c>
      <c r="R171" s="1">
        <v>7.3</v>
      </c>
      <c r="S171" s="1">
        <v>3</v>
      </c>
      <c r="T171" s="16">
        <f t="shared" si="6"/>
        <v>1.2166666666666666</v>
      </c>
      <c r="U171" s="16">
        <f t="shared" si="7"/>
        <v>1.7833333333333334</v>
      </c>
      <c r="V171" s="5">
        <v>0</v>
      </c>
      <c r="W171" s="1">
        <v>3.4</v>
      </c>
      <c r="X171" s="1">
        <v>0</v>
      </c>
      <c r="Y171" s="5">
        <v>5</v>
      </c>
      <c r="Z171" s="1">
        <v>0</v>
      </c>
      <c r="AA171" s="14">
        <v>4427.28</v>
      </c>
      <c r="AB171" s="2">
        <v>1598.74</v>
      </c>
      <c r="AC171" s="1">
        <v>10</v>
      </c>
      <c r="AD171" s="1">
        <v>0</v>
      </c>
      <c r="AE171" s="1">
        <v>6</v>
      </c>
      <c r="AF171" s="1">
        <v>5</v>
      </c>
      <c r="AG171" s="1">
        <v>11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13</v>
      </c>
      <c r="AX171" s="1">
        <v>12</v>
      </c>
      <c r="AY171" s="1">
        <v>14</v>
      </c>
      <c r="AZ171" s="1">
        <v>7</v>
      </c>
      <c r="BA171" s="1">
        <v>10</v>
      </c>
      <c r="BB171" s="1">
        <v>0</v>
      </c>
      <c r="BC171" s="1">
        <v>0</v>
      </c>
      <c r="BD171" s="1">
        <v>0</v>
      </c>
      <c r="BE171" s="1">
        <v>0</v>
      </c>
      <c r="BF171" s="1">
        <v>5</v>
      </c>
      <c r="BG171" s="1">
        <v>10</v>
      </c>
      <c r="BH171" s="1">
        <v>8</v>
      </c>
      <c r="BI171" s="1">
        <v>2</v>
      </c>
      <c r="BJ171" s="1">
        <v>2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</row>
    <row r="172" spans="1:68">
      <c r="A172" s="1">
        <v>70315</v>
      </c>
      <c r="B172" s="1" t="s">
        <v>244</v>
      </c>
      <c r="C172" s="1">
        <v>15</v>
      </c>
      <c r="D172" s="1">
        <v>285</v>
      </c>
      <c r="E172" s="1" t="s">
        <v>64</v>
      </c>
      <c r="F172" s="1">
        <v>562</v>
      </c>
      <c r="G172" s="1" t="s">
        <v>65</v>
      </c>
      <c r="H172" s="1">
        <v>28.82</v>
      </c>
      <c r="I172" s="3">
        <v>432.3</v>
      </c>
      <c r="J172" s="10">
        <f t="shared" si="3"/>
        <v>0</v>
      </c>
      <c r="K172" s="10">
        <f t="shared" si="4"/>
        <v>864.6</v>
      </c>
      <c r="L172" s="11">
        <f t="shared" si="5"/>
        <v>2</v>
      </c>
      <c r="M172" s="1">
        <v>2.2000000000000002</v>
      </c>
      <c r="N172" s="1">
        <v>1</v>
      </c>
      <c r="O172" s="16"/>
      <c r="P172" s="16">
        <f t="shared" si="53"/>
        <v>0</v>
      </c>
      <c r="Q172" s="5">
        <v>0</v>
      </c>
      <c r="R172" s="1">
        <v>5.57</v>
      </c>
      <c r="S172" s="1">
        <v>4.87</v>
      </c>
      <c r="T172" s="16">
        <f t="shared" si="6"/>
        <v>0.92833333333333334</v>
      </c>
      <c r="U172" s="16">
        <f t="shared" si="7"/>
        <v>3.9416666666666669</v>
      </c>
      <c r="V172" s="5">
        <v>0</v>
      </c>
      <c r="W172" s="1">
        <v>2.0699999999999998</v>
      </c>
      <c r="X172" s="1">
        <v>0.47</v>
      </c>
      <c r="Y172" s="5">
        <v>2</v>
      </c>
      <c r="Z172" s="1">
        <v>0</v>
      </c>
      <c r="AA172" s="14">
        <v>4250.95</v>
      </c>
      <c r="AB172" s="2">
        <v>2737.9</v>
      </c>
      <c r="AC172" s="1">
        <v>15</v>
      </c>
      <c r="AD172" s="1">
        <v>15</v>
      </c>
      <c r="AE172" s="1">
        <v>1</v>
      </c>
      <c r="AF172" s="1">
        <v>19</v>
      </c>
      <c r="AG172" s="1">
        <v>15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12</v>
      </c>
      <c r="AX172" s="1">
        <v>32</v>
      </c>
      <c r="AY172" s="1">
        <v>35</v>
      </c>
      <c r="AZ172" s="1">
        <v>17</v>
      </c>
      <c r="BA172" s="1">
        <v>66</v>
      </c>
      <c r="BB172" s="1">
        <v>6</v>
      </c>
      <c r="BC172" s="1">
        <v>12</v>
      </c>
      <c r="BD172" s="1">
        <v>0</v>
      </c>
      <c r="BE172" s="1">
        <v>0</v>
      </c>
      <c r="BF172" s="1">
        <v>7</v>
      </c>
      <c r="BG172" s="1">
        <v>18</v>
      </c>
      <c r="BH172" s="1">
        <v>18</v>
      </c>
      <c r="BI172" s="1">
        <v>2</v>
      </c>
      <c r="BJ172" s="1">
        <v>4</v>
      </c>
      <c r="BK172" s="1">
        <v>7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</row>
    <row r="173" spans="1:68">
      <c r="A173" s="1">
        <v>70123</v>
      </c>
      <c r="B173" s="1" t="s">
        <v>169</v>
      </c>
      <c r="C173" s="1">
        <v>6</v>
      </c>
      <c r="D173" s="1">
        <v>285</v>
      </c>
      <c r="E173" s="1" t="s">
        <v>64</v>
      </c>
      <c r="F173" s="1">
        <v>285</v>
      </c>
      <c r="G173" s="1" t="s">
        <v>64</v>
      </c>
      <c r="H173" s="1">
        <v>157.97</v>
      </c>
      <c r="I173" s="3">
        <v>947.82</v>
      </c>
      <c r="J173" s="10">
        <f t="shared" si="3"/>
        <v>0</v>
      </c>
      <c r="K173" s="10">
        <f t="shared" si="4"/>
        <v>0</v>
      </c>
      <c r="L173" s="11">
        <f t="shared" si="5"/>
        <v>0</v>
      </c>
      <c r="M173" s="1">
        <v>1.58</v>
      </c>
      <c r="N173" s="1">
        <v>0</v>
      </c>
      <c r="O173" s="5"/>
      <c r="P173" s="5">
        <v>0</v>
      </c>
      <c r="Q173" s="5">
        <v>0</v>
      </c>
      <c r="R173" s="1">
        <v>2.08</v>
      </c>
      <c r="S173" s="1">
        <v>2.5</v>
      </c>
      <c r="T173" s="16">
        <f t="shared" si="6"/>
        <v>0.34666666666666668</v>
      </c>
      <c r="U173" s="16">
        <f t="shared" si="7"/>
        <v>2.1533333333333333</v>
      </c>
      <c r="V173" s="5">
        <v>0</v>
      </c>
      <c r="W173" s="1">
        <v>0.75</v>
      </c>
      <c r="X173" s="1">
        <v>1.5</v>
      </c>
      <c r="Y173" s="16">
        <f t="shared" ref="Y173:Y174" si="54">MAX(0,(TRUNC((W173*0.75)-X173)))</f>
        <v>0</v>
      </c>
      <c r="Z173" s="1">
        <v>0</v>
      </c>
      <c r="AA173" s="14">
        <v>4186.2</v>
      </c>
      <c r="AB173" s="2">
        <v>3791.28</v>
      </c>
      <c r="AC173" s="1">
        <v>0</v>
      </c>
      <c r="AD173" s="1">
        <v>0</v>
      </c>
      <c r="AE173" s="1">
        <v>7</v>
      </c>
      <c r="AF173" s="1">
        <v>5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4</v>
      </c>
      <c r="AX173" s="1">
        <v>17</v>
      </c>
      <c r="AY173" s="1">
        <v>0</v>
      </c>
      <c r="AZ173" s="1">
        <v>0</v>
      </c>
      <c r="BA173" s="1">
        <v>15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9</v>
      </c>
      <c r="BI173" s="1">
        <v>0</v>
      </c>
      <c r="BJ173" s="1">
        <v>0</v>
      </c>
      <c r="BK173" s="1">
        <v>9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</row>
    <row r="174" spans="1:68">
      <c r="A174" s="1">
        <v>70153</v>
      </c>
      <c r="B174" s="1" t="s">
        <v>186</v>
      </c>
      <c r="C174" s="1">
        <v>24</v>
      </c>
      <c r="D174" s="1">
        <v>285</v>
      </c>
      <c r="E174" s="1" t="s">
        <v>64</v>
      </c>
      <c r="F174" s="1">
        <v>974</v>
      </c>
      <c r="G174" s="1" t="s">
        <v>110</v>
      </c>
      <c r="H174" s="1">
        <v>44.36</v>
      </c>
      <c r="I174" s="3">
        <v>1064.6400000000001</v>
      </c>
      <c r="J174" s="10">
        <f t="shared" si="3"/>
        <v>0</v>
      </c>
      <c r="K174" s="10">
        <f t="shared" si="4"/>
        <v>0</v>
      </c>
      <c r="L174" s="11">
        <f t="shared" si="5"/>
        <v>0</v>
      </c>
      <c r="M174" s="1">
        <v>0.4</v>
      </c>
      <c r="N174" s="1">
        <v>2.17</v>
      </c>
      <c r="O174" s="16"/>
      <c r="P174" s="16">
        <f t="shared" ref="P174:P194" si="55">MAX(0,(TRUNC((M174*0.75)-N174)))</f>
        <v>0</v>
      </c>
      <c r="Q174" s="5">
        <v>0</v>
      </c>
      <c r="R174" s="1">
        <v>2.5</v>
      </c>
      <c r="S174" s="1">
        <v>2.75</v>
      </c>
      <c r="T174" s="16">
        <f t="shared" si="6"/>
        <v>0.41666666666666663</v>
      </c>
      <c r="U174" s="16">
        <f t="shared" si="7"/>
        <v>2.3333333333333335</v>
      </c>
      <c r="V174" s="5">
        <v>0</v>
      </c>
      <c r="W174" s="1">
        <v>1</v>
      </c>
      <c r="X174" s="1">
        <v>1.42</v>
      </c>
      <c r="Y174" s="16">
        <f t="shared" si="54"/>
        <v>0</v>
      </c>
      <c r="Z174" s="1">
        <v>0</v>
      </c>
      <c r="AA174" s="14">
        <v>4147.66</v>
      </c>
      <c r="AB174" s="2">
        <v>6742.72</v>
      </c>
      <c r="AC174" s="1">
        <v>1</v>
      </c>
      <c r="AD174" s="1">
        <v>2</v>
      </c>
      <c r="AE174" s="1">
        <v>6</v>
      </c>
      <c r="AF174" s="1">
        <v>3</v>
      </c>
      <c r="AG174" s="1">
        <v>52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28</v>
      </c>
      <c r="AX174" s="1">
        <v>18</v>
      </c>
      <c r="AY174" s="1">
        <v>6</v>
      </c>
      <c r="AZ174" s="1">
        <v>24</v>
      </c>
      <c r="BA174" s="1">
        <v>40</v>
      </c>
      <c r="BB174" s="1">
        <v>0</v>
      </c>
      <c r="BC174" s="1">
        <v>1</v>
      </c>
      <c r="BD174" s="1">
        <v>4</v>
      </c>
      <c r="BE174" s="1">
        <v>1</v>
      </c>
      <c r="BF174" s="1">
        <v>26</v>
      </c>
      <c r="BG174" s="1">
        <v>2</v>
      </c>
      <c r="BH174" s="1">
        <v>16</v>
      </c>
      <c r="BI174" s="1">
        <v>9</v>
      </c>
      <c r="BJ174" s="1">
        <v>10</v>
      </c>
      <c r="BK174" s="1">
        <v>34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</row>
    <row r="175" spans="1:68">
      <c r="A175" s="1">
        <v>70053</v>
      </c>
      <c r="B175" s="1" t="s">
        <v>249</v>
      </c>
      <c r="C175" s="1">
        <v>20</v>
      </c>
      <c r="D175" s="1">
        <v>285</v>
      </c>
      <c r="E175" s="1" t="s">
        <v>64</v>
      </c>
      <c r="F175" s="1">
        <v>573</v>
      </c>
      <c r="G175" s="1" t="s">
        <v>87</v>
      </c>
      <c r="H175" s="1">
        <v>38.04</v>
      </c>
      <c r="I175" s="3">
        <v>760.8</v>
      </c>
      <c r="J175" s="10">
        <f t="shared" si="3"/>
        <v>0</v>
      </c>
      <c r="K175" s="10">
        <f t="shared" si="4"/>
        <v>2282.3999999999996</v>
      </c>
      <c r="L175" s="11">
        <f t="shared" si="5"/>
        <v>3</v>
      </c>
      <c r="M175" s="1">
        <v>2.15</v>
      </c>
      <c r="N175" s="1">
        <v>2.9</v>
      </c>
      <c r="O175" s="16"/>
      <c r="P175" s="16">
        <f t="shared" si="55"/>
        <v>0</v>
      </c>
      <c r="Q175" s="5">
        <v>5</v>
      </c>
      <c r="R175" s="1">
        <v>0.5</v>
      </c>
      <c r="S175" s="1">
        <v>4.6500000000000004</v>
      </c>
      <c r="T175" s="16">
        <f t="shared" si="6"/>
        <v>8.3333333333333329E-2</v>
      </c>
      <c r="U175" s="16">
        <f t="shared" si="7"/>
        <v>4.5666666666666673</v>
      </c>
      <c r="V175" s="5">
        <v>0</v>
      </c>
      <c r="W175" s="1">
        <v>2.78</v>
      </c>
      <c r="X175" s="1">
        <v>0.9</v>
      </c>
      <c r="Y175" s="5">
        <v>3</v>
      </c>
      <c r="Z175" s="1">
        <v>0</v>
      </c>
      <c r="AA175" s="14">
        <v>4127.34</v>
      </c>
      <c r="AB175" s="2">
        <v>6428.76</v>
      </c>
      <c r="AC175" s="1">
        <v>2</v>
      </c>
      <c r="AD175" s="1">
        <v>0</v>
      </c>
      <c r="AE175" s="1">
        <v>35</v>
      </c>
      <c r="AF175" s="1">
        <v>12</v>
      </c>
      <c r="AG175" s="1">
        <v>58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6</v>
      </c>
      <c r="AX175" s="1">
        <v>1</v>
      </c>
      <c r="AY175" s="1">
        <v>0</v>
      </c>
      <c r="AZ175" s="1">
        <v>0</v>
      </c>
      <c r="BA175" s="1">
        <v>93</v>
      </c>
      <c r="BB175" s="1">
        <v>0</v>
      </c>
      <c r="BC175" s="1">
        <v>0</v>
      </c>
      <c r="BD175" s="1">
        <v>0</v>
      </c>
      <c r="BE175" s="1">
        <v>7</v>
      </c>
      <c r="BF175" s="1">
        <v>0</v>
      </c>
      <c r="BG175" s="1">
        <v>2</v>
      </c>
      <c r="BH175" s="1">
        <v>0</v>
      </c>
      <c r="BI175" s="1">
        <v>48</v>
      </c>
      <c r="BJ175" s="1">
        <v>11</v>
      </c>
      <c r="BK175" s="1">
        <v>18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</row>
    <row r="176" spans="1:68">
      <c r="A176" s="1">
        <v>70180</v>
      </c>
      <c r="B176" s="1" t="s">
        <v>319</v>
      </c>
      <c r="C176" s="1">
        <v>25</v>
      </c>
      <c r="D176" s="1">
        <v>285</v>
      </c>
      <c r="E176" s="1" t="s">
        <v>64</v>
      </c>
      <c r="F176" s="1">
        <v>35</v>
      </c>
      <c r="G176" s="1" t="s">
        <v>76</v>
      </c>
      <c r="H176" s="1">
        <v>43.63</v>
      </c>
      <c r="I176" s="3">
        <v>1090.75</v>
      </c>
      <c r="J176" s="10">
        <f t="shared" si="3"/>
        <v>4363</v>
      </c>
      <c r="K176" s="10">
        <f t="shared" si="4"/>
        <v>4363</v>
      </c>
      <c r="L176" s="11">
        <f t="shared" si="5"/>
        <v>4</v>
      </c>
      <c r="M176" s="1">
        <v>0</v>
      </c>
      <c r="N176" s="1">
        <v>0</v>
      </c>
      <c r="O176" s="16"/>
      <c r="P176" s="16">
        <f t="shared" si="55"/>
        <v>0</v>
      </c>
      <c r="Q176" s="5">
        <v>2</v>
      </c>
      <c r="R176" s="1">
        <v>3.26</v>
      </c>
      <c r="S176" s="1">
        <v>0</v>
      </c>
      <c r="T176" s="16">
        <f t="shared" si="6"/>
        <v>0.54333333333333333</v>
      </c>
      <c r="U176" s="16">
        <f t="shared" si="7"/>
        <v>-0.54333333333333333</v>
      </c>
      <c r="V176" s="5">
        <v>4</v>
      </c>
      <c r="W176" s="1">
        <v>0.4</v>
      </c>
      <c r="X176" s="1">
        <v>0</v>
      </c>
      <c r="Y176" s="16">
        <f t="shared" ref="Y176:Y178" si="56">MAX(0,(TRUNC((W176*0.75)-X176)))</f>
        <v>0</v>
      </c>
      <c r="Z176" s="1">
        <v>0</v>
      </c>
      <c r="AA176" s="14">
        <v>3992.14</v>
      </c>
      <c r="AB176" s="2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58</v>
      </c>
      <c r="AZ176" s="1">
        <v>26</v>
      </c>
      <c r="BA176" s="1">
        <v>0</v>
      </c>
      <c r="BB176" s="1">
        <v>0</v>
      </c>
      <c r="BC176" s="1">
        <v>0</v>
      </c>
      <c r="BD176" s="1">
        <v>6</v>
      </c>
      <c r="BE176" s="1">
        <v>9</v>
      </c>
      <c r="BF176" s="1">
        <v>0</v>
      </c>
      <c r="BG176" s="1">
        <v>0</v>
      </c>
      <c r="BH176" s="1">
        <v>0</v>
      </c>
      <c r="BI176" s="1">
        <v>4</v>
      </c>
      <c r="BJ176" s="1">
        <v>12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</row>
    <row r="177" spans="1:68">
      <c r="A177" s="1">
        <v>70350</v>
      </c>
      <c r="B177" s="1" t="s">
        <v>262</v>
      </c>
      <c r="C177" s="1">
        <v>5</v>
      </c>
      <c r="D177" s="1">
        <v>285</v>
      </c>
      <c r="E177" s="1" t="s">
        <v>64</v>
      </c>
      <c r="F177" s="1">
        <v>322</v>
      </c>
      <c r="G177" s="1" t="s">
        <v>167</v>
      </c>
      <c r="H177" s="1">
        <v>61.49</v>
      </c>
      <c r="I177" s="3">
        <v>307.45</v>
      </c>
      <c r="J177" s="10">
        <f t="shared" si="3"/>
        <v>0</v>
      </c>
      <c r="K177" s="10">
        <f t="shared" si="4"/>
        <v>0</v>
      </c>
      <c r="L177" s="11">
        <f t="shared" si="5"/>
        <v>0</v>
      </c>
      <c r="M177" s="1">
        <v>3.6</v>
      </c>
      <c r="N177" s="1">
        <v>2.8</v>
      </c>
      <c r="O177" s="16"/>
      <c r="P177" s="16">
        <f t="shared" si="55"/>
        <v>0</v>
      </c>
      <c r="Q177" s="5">
        <v>2</v>
      </c>
      <c r="R177" s="1">
        <v>9.1</v>
      </c>
      <c r="S177" s="1">
        <v>3.6</v>
      </c>
      <c r="T177" s="16">
        <f t="shared" si="6"/>
        <v>1.5166666666666666</v>
      </c>
      <c r="U177" s="16">
        <f t="shared" si="7"/>
        <v>2.0833333333333335</v>
      </c>
      <c r="V177" s="5">
        <v>0</v>
      </c>
      <c r="W177" s="1">
        <v>0</v>
      </c>
      <c r="X177" s="1">
        <v>0</v>
      </c>
      <c r="Y177" s="16">
        <f t="shared" si="56"/>
        <v>0</v>
      </c>
      <c r="Z177" s="1">
        <v>0</v>
      </c>
      <c r="AA177" s="14">
        <v>3904.62</v>
      </c>
      <c r="AB177" s="2">
        <v>1967.68</v>
      </c>
      <c r="AC177" s="1">
        <v>6</v>
      </c>
      <c r="AD177" s="1">
        <v>0</v>
      </c>
      <c r="AE177" s="1">
        <v>11</v>
      </c>
      <c r="AF177" s="1">
        <v>2</v>
      </c>
      <c r="AG177" s="1">
        <v>14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15</v>
      </c>
      <c r="AX177" s="1">
        <v>9</v>
      </c>
      <c r="AY177" s="1">
        <v>13</v>
      </c>
      <c r="AZ177" s="1">
        <v>5</v>
      </c>
      <c r="BA177" s="1">
        <v>1</v>
      </c>
      <c r="BB177" s="1">
        <v>8</v>
      </c>
      <c r="BC177" s="1">
        <v>0</v>
      </c>
      <c r="BD177" s="1">
        <v>2</v>
      </c>
      <c r="BE177" s="1">
        <v>1</v>
      </c>
      <c r="BF177" s="1">
        <v>17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</row>
    <row r="178" spans="1:68">
      <c r="A178" s="1">
        <v>70231</v>
      </c>
      <c r="B178" s="1" t="s">
        <v>331</v>
      </c>
      <c r="C178" s="1">
        <v>12</v>
      </c>
      <c r="D178" s="1">
        <v>285</v>
      </c>
      <c r="E178" s="1" t="s">
        <v>64</v>
      </c>
      <c r="F178" s="1">
        <v>558</v>
      </c>
      <c r="G178" s="1" t="s">
        <v>67</v>
      </c>
      <c r="H178" s="1">
        <v>66.930000000000007</v>
      </c>
      <c r="I178" s="3">
        <v>803.16</v>
      </c>
      <c r="J178" s="10">
        <f t="shared" si="3"/>
        <v>0</v>
      </c>
      <c r="K178" s="10">
        <f t="shared" si="4"/>
        <v>0</v>
      </c>
      <c r="L178" s="11">
        <f t="shared" si="5"/>
        <v>0</v>
      </c>
      <c r="M178" s="1">
        <v>0.42</v>
      </c>
      <c r="N178" s="1">
        <v>0</v>
      </c>
      <c r="O178" s="16"/>
      <c r="P178" s="16">
        <f t="shared" si="55"/>
        <v>0</v>
      </c>
      <c r="Q178" s="5">
        <v>3</v>
      </c>
      <c r="R178" s="1">
        <v>4.38</v>
      </c>
      <c r="S178" s="1">
        <v>0</v>
      </c>
      <c r="T178" s="16">
        <f t="shared" si="6"/>
        <v>0.73</v>
      </c>
      <c r="U178" s="16">
        <f t="shared" si="7"/>
        <v>-0.73</v>
      </c>
      <c r="V178" s="5">
        <v>0</v>
      </c>
      <c r="W178" s="1">
        <v>0</v>
      </c>
      <c r="X178" s="1">
        <v>0</v>
      </c>
      <c r="Y178" s="16">
        <f t="shared" si="56"/>
        <v>0</v>
      </c>
      <c r="Z178" s="1">
        <v>0</v>
      </c>
      <c r="AA178" s="14">
        <v>3848.48</v>
      </c>
      <c r="AB178" s="2">
        <v>0</v>
      </c>
      <c r="AC178" s="1">
        <v>0</v>
      </c>
      <c r="AD178" s="1">
        <v>0</v>
      </c>
      <c r="AE178" s="1">
        <v>5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36</v>
      </c>
      <c r="AZ178" s="1">
        <v>33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</row>
    <row r="179" spans="1:68">
      <c r="A179" s="1">
        <v>70115</v>
      </c>
      <c r="B179" s="1" t="s">
        <v>241</v>
      </c>
      <c r="C179" s="1">
        <v>30</v>
      </c>
      <c r="D179" s="1">
        <v>285</v>
      </c>
      <c r="E179" s="1" t="s">
        <v>64</v>
      </c>
      <c r="F179" s="1">
        <v>573</v>
      </c>
      <c r="G179" s="1" t="s">
        <v>87</v>
      </c>
      <c r="H179" s="1">
        <v>29.93</v>
      </c>
      <c r="I179" s="3">
        <v>897.9</v>
      </c>
      <c r="J179" s="10">
        <f t="shared" si="3"/>
        <v>0</v>
      </c>
      <c r="K179" s="10">
        <f t="shared" si="4"/>
        <v>1795.8</v>
      </c>
      <c r="L179" s="11">
        <f t="shared" si="5"/>
        <v>2</v>
      </c>
      <c r="M179" s="1">
        <v>0.48</v>
      </c>
      <c r="N179" s="1">
        <v>2.97</v>
      </c>
      <c r="O179" s="16"/>
      <c r="P179" s="16">
        <f t="shared" si="55"/>
        <v>0</v>
      </c>
      <c r="Q179" s="5">
        <v>0</v>
      </c>
      <c r="R179" s="1">
        <v>3.57</v>
      </c>
      <c r="S179" s="1">
        <v>3</v>
      </c>
      <c r="T179" s="16">
        <f t="shared" si="6"/>
        <v>0.59499999999999997</v>
      </c>
      <c r="U179" s="16">
        <f t="shared" si="7"/>
        <v>2.4050000000000002</v>
      </c>
      <c r="V179" s="5">
        <v>0</v>
      </c>
      <c r="W179" s="1">
        <v>0.23</v>
      </c>
      <c r="X179" s="1">
        <v>0</v>
      </c>
      <c r="Y179" s="5">
        <v>2</v>
      </c>
      <c r="Z179" s="1">
        <v>0</v>
      </c>
      <c r="AA179" s="14">
        <v>3846</v>
      </c>
      <c r="AB179" s="2">
        <v>5357.47</v>
      </c>
      <c r="AC179" s="1">
        <v>1</v>
      </c>
      <c r="AD179" s="1">
        <v>0</v>
      </c>
      <c r="AE179" s="1">
        <v>9</v>
      </c>
      <c r="AF179" s="1">
        <v>9</v>
      </c>
      <c r="AG179" s="1">
        <v>89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100</v>
      </c>
      <c r="AZ179" s="1">
        <v>14</v>
      </c>
      <c r="BA179" s="1">
        <v>90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2</v>
      </c>
      <c r="BH179" s="1">
        <v>3</v>
      </c>
      <c r="BI179" s="1">
        <v>3</v>
      </c>
      <c r="BJ179" s="1">
        <v>1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</row>
    <row r="180" spans="1:68">
      <c r="A180" s="1">
        <v>70033</v>
      </c>
      <c r="B180" s="1" t="s">
        <v>179</v>
      </c>
      <c r="C180" s="1">
        <v>18</v>
      </c>
      <c r="D180" s="1">
        <v>285</v>
      </c>
      <c r="E180" s="1" t="s">
        <v>64</v>
      </c>
      <c r="F180" s="1">
        <v>991</v>
      </c>
      <c r="G180" s="1" t="s">
        <v>141</v>
      </c>
      <c r="H180" s="1">
        <v>54.85</v>
      </c>
      <c r="I180" s="3">
        <v>987.3</v>
      </c>
      <c r="J180" s="10">
        <f t="shared" si="3"/>
        <v>0</v>
      </c>
      <c r="K180" s="10">
        <f t="shared" si="4"/>
        <v>0</v>
      </c>
      <c r="L180" s="11">
        <f t="shared" si="5"/>
        <v>0</v>
      </c>
      <c r="M180" s="1">
        <v>1.31</v>
      </c>
      <c r="N180" s="1">
        <v>5.22</v>
      </c>
      <c r="O180" s="16"/>
      <c r="P180" s="16">
        <f t="shared" si="55"/>
        <v>0</v>
      </c>
      <c r="Q180" s="5">
        <v>0</v>
      </c>
      <c r="R180" s="1">
        <v>1.22</v>
      </c>
      <c r="S180" s="1">
        <v>7.22</v>
      </c>
      <c r="T180" s="16">
        <f t="shared" si="6"/>
        <v>0.20333333333333331</v>
      </c>
      <c r="U180" s="16">
        <f t="shared" si="7"/>
        <v>7.0166666666666666</v>
      </c>
      <c r="V180" s="5">
        <v>0</v>
      </c>
      <c r="W180" s="1">
        <v>1.08</v>
      </c>
      <c r="X180" s="1">
        <v>0.5</v>
      </c>
      <c r="Y180" s="16">
        <f t="shared" ref="Y180:Y181" si="57">MAX(0,(TRUNC((W180*0.75)-X180)))</f>
        <v>0</v>
      </c>
      <c r="Z180" s="1">
        <v>0</v>
      </c>
      <c r="AA180" s="14">
        <v>3565.25</v>
      </c>
      <c r="AB180" s="2">
        <v>12780.05</v>
      </c>
      <c r="AC180" s="1">
        <v>6</v>
      </c>
      <c r="AD180" s="1">
        <v>11</v>
      </c>
      <c r="AE180" s="1">
        <v>9</v>
      </c>
      <c r="AF180" s="1">
        <v>6</v>
      </c>
      <c r="AG180" s="1">
        <v>94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3</v>
      </c>
      <c r="AX180" s="1">
        <v>5</v>
      </c>
      <c r="AY180" s="1">
        <v>3</v>
      </c>
      <c r="AZ180" s="1">
        <v>7</v>
      </c>
      <c r="BA180" s="1">
        <v>104</v>
      </c>
      <c r="BB180" s="1">
        <v>0</v>
      </c>
      <c r="BC180" s="1">
        <v>7</v>
      </c>
      <c r="BD180" s="1">
        <v>6</v>
      </c>
      <c r="BE180" s="1">
        <v>1</v>
      </c>
      <c r="BF180" s="1">
        <v>26</v>
      </c>
      <c r="BG180" s="1">
        <v>7</v>
      </c>
      <c r="BH180" s="1">
        <v>6</v>
      </c>
      <c r="BI180" s="1">
        <v>8</v>
      </c>
      <c r="BJ180" s="1">
        <v>3</v>
      </c>
      <c r="BK180" s="1">
        <v>9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</row>
    <row r="181" spans="1:68">
      <c r="A181" s="1">
        <v>70071</v>
      </c>
      <c r="B181" s="1" t="s">
        <v>285</v>
      </c>
      <c r="C181" s="1">
        <v>6</v>
      </c>
      <c r="D181" s="1">
        <v>285</v>
      </c>
      <c r="E181" s="1" t="s">
        <v>64</v>
      </c>
      <c r="F181" s="1">
        <v>974</v>
      </c>
      <c r="G181" s="1" t="s">
        <v>110</v>
      </c>
      <c r="H181" s="1">
        <v>174.97</v>
      </c>
      <c r="I181" s="3">
        <v>1049.82</v>
      </c>
      <c r="J181" s="10">
        <f t="shared" si="3"/>
        <v>0</v>
      </c>
      <c r="K181" s="10">
        <f t="shared" si="4"/>
        <v>0</v>
      </c>
      <c r="L181" s="11">
        <f t="shared" si="5"/>
        <v>0</v>
      </c>
      <c r="M181" s="1">
        <v>0.17</v>
      </c>
      <c r="N181" s="1">
        <v>0.17</v>
      </c>
      <c r="O181" s="16"/>
      <c r="P181" s="16">
        <f t="shared" si="55"/>
        <v>0</v>
      </c>
      <c r="Q181" s="5">
        <v>0</v>
      </c>
      <c r="R181" s="1">
        <v>2.17</v>
      </c>
      <c r="S181" s="1">
        <v>4.33</v>
      </c>
      <c r="T181" s="16">
        <f t="shared" si="6"/>
        <v>0.36166666666666669</v>
      </c>
      <c r="U181" s="16">
        <f t="shared" si="7"/>
        <v>3.9683333333333333</v>
      </c>
      <c r="V181" s="5">
        <v>0</v>
      </c>
      <c r="W181" s="1">
        <v>0.92</v>
      </c>
      <c r="X181" s="1">
        <v>5.33</v>
      </c>
      <c r="Y181" s="16">
        <f t="shared" si="57"/>
        <v>0</v>
      </c>
      <c r="Z181" s="1">
        <v>0</v>
      </c>
      <c r="AA181" s="14">
        <v>3411.92</v>
      </c>
      <c r="AB181" s="2">
        <v>10323.23</v>
      </c>
      <c r="AC181" s="1">
        <v>1</v>
      </c>
      <c r="AD181" s="1">
        <v>0</v>
      </c>
      <c r="AE181" s="1">
        <v>0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7</v>
      </c>
      <c r="AX181" s="1">
        <v>0</v>
      </c>
      <c r="AY181" s="1">
        <v>5</v>
      </c>
      <c r="AZ181" s="1">
        <v>2</v>
      </c>
      <c r="BA181" s="1">
        <v>17</v>
      </c>
      <c r="BB181" s="1">
        <v>0</v>
      </c>
      <c r="BC181" s="1">
        <v>0</v>
      </c>
      <c r="BD181" s="1">
        <v>0</v>
      </c>
      <c r="BE181" s="1">
        <v>0</v>
      </c>
      <c r="BF181" s="1">
        <v>9</v>
      </c>
      <c r="BG181" s="1">
        <v>2</v>
      </c>
      <c r="BH181" s="1">
        <v>1</v>
      </c>
      <c r="BI181" s="1">
        <v>3</v>
      </c>
      <c r="BJ181" s="1">
        <v>0</v>
      </c>
      <c r="BK181" s="1">
        <v>32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</row>
    <row r="182" spans="1:68">
      <c r="A182" s="1">
        <v>70095</v>
      </c>
      <c r="B182" s="1" t="s">
        <v>291</v>
      </c>
      <c r="C182" s="1">
        <v>16</v>
      </c>
      <c r="D182" s="1">
        <v>285</v>
      </c>
      <c r="E182" s="1" t="s">
        <v>64</v>
      </c>
      <c r="F182" s="1">
        <v>999</v>
      </c>
      <c r="G182" s="1" t="s">
        <v>292</v>
      </c>
      <c r="H182" s="1">
        <v>61.95</v>
      </c>
      <c r="I182" s="3">
        <v>991.2</v>
      </c>
      <c r="J182" s="10">
        <f t="shared" si="3"/>
        <v>0</v>
      </c>
      <c r="K182" s="10">
        <f t="shared" si="4"/>
        <v>2973.6000000000004</v>
      </c>
      <c r="L182" s="11">
        <f t="shared" si="5"/>
        <v>3</v>
      </c>
      <c r="M182" s="1">
        <v>0.47</v>
      </c>
      <c r="N182" s="1">
        <v>4.3099999999999996</v>
      </c>
      <c r="O182" s="16"/>
      <c r="P182" s="16">
        <f t="shared" si="55"/>
        <v>0</v>
      </c>
      <c r="Q182" s="5">
        <v>0</v>
      </c>
      <c r="R182" s="1">
        <v>2.94</v>
      </c>
      <c r="S182" s="1">
        <v>2.06</v>
      </c>
      <c r="T182" s="16">
        <f t="shared" si="6"/>
        <v>0.49</v>
      </c>
      <c r="U182" s="16">
        <f t="shared" si="7"/>
        <v>1.57</v>
      </c>
      <c r="V182" s="5">
        <v>0</v>
      </c>
      <c r="W182" s="1">
        <v>0</v>
      </c>
      <c r="X182" s="1">
        <v>0</v>
      </c>
      <c r="Y182" s="5">
        <v>3</v>
      </c>
      <c r="Z182" s="1">
        <v>0</v>
      </c>
      <c r="AA182" s="14">
        <v>3376.28</v>
      </c>
      <c r="AB182" s="2">
        <v>6318.9</v>
      </c>
      <c r="AC182" s="1">
        <v>2</v>
      </c>
      <c r="AD182" s="1">
        <v>1</v>
      </c>
      <c r="AE182" s="1">
        <v>5</v>
      </c>
      <c r="AF182" s="1">
        <v>0</v>
      </c>
      <c r="AG182" s="1">
        <v>69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47</v>
      </c>
      <c r="AX182" s="1">
        <v>0</v>
      </c>
      <c r="AY182" s="1">
        <v>0</v>
      </c>
      <c r="AZ182" s="1">
        <v>0</v>
      </c>
      <c r="BA182" s="1">
        <v>33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</row>
    <row r="183" spans="1:68">
      <c r="A183" s="1">
        <v>70316</v>
      </c>
      <c r="B183" s="1" t="s">
        <v>261</v>
      </c>
      <c r="C183" s="1">
        <v>15</v>
      </c>
      <c r="D183" s="1">
        <v>285</v>
      </c>
      <c r="E183" s="1" t="s">
        <v>64</v>
      </c>
      <c r="F183" s="1">
        <v>562</v>
      </c>
      <c r="G183" s="1" t="s">
        <v>65</v>
      </c>
      <c r="H183" s="1">
        <v>28.82</v>
      </c>
      <c r="I183" s="3">
        <v>432.3</v>
      </c>
      <c r="J183" s="10">
        <f t="shared" si="3"/>
        <v>0</v>
      </c>
      <c r="K183" s="10">
        <f t="shared" si="4"/>
        <v>864.6</v>
      </c>
      <c r="L183" s="11">
        <f t="shared" si="5"/>
        <v>2</v>
      </c>
      <c r="M183" s="1">
        <v>0.9</v>
      </c>
      <c r="N183" s="1">
        <v>2.73</v>
      </c>
      <c r="O183" s="16"/>
      <c r="P183" s="16">
        <f t="shared" si="55"/>
        <v>0</v>
      </c>
      <c r="Q183" s="5">
        <v>2</v>
      </c>
      <c r="R183" s="1">
        <v>5.3</v>
      </c>
      <c r="S183" s="1">
        <v>5.8</v>
      </c>
      <c r="T183" s="16">
        <f t="shared" si="6"/>
        <v>0.8833333333333333</v>
      </c>
      <c r="U183" s="16">
        <f t="shared" si="7"/>
        <v>4.9166666666666661</v>
      </c>
      <c r="V183" s="5">
        <v>0</v>
      </c>
      <c r="W183" s="1">
        <v>1.23</v>
      </c>
      <c r="X183" s="1">
        <v>0.27</v>
      </c>
      <c r="Y183" s="5">
        <v>2</v>
      </c>
      <c r="Z183" s="1">
        <v>0</v>
      </c>
      <c r="AA183" s="14">
        <v>3213.43</v>
      </c>
      <c r="AB183" s="2">
        <v>3804.24</v>
      </c>
      <c r="AC183" s="1">
        <v>4</v>
      </c>
      <c r="AD183" s="1">
        <v>3</v>
      </c>
      <c r="AE183" s="1">
        <v>2</v>
      </c>
      <c r="AF183" s="1">
        <v>12</v>
      </c>
      <c r="AG183" s="1">
        <v>41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12</v>
      </c>
      <c r="AX183" s="1">
        <v>48</v>
      </c>
      <c r="AY183" s="1">
        <v>28</v>
      </c>
      <c r="AZ183" s="1">
        <v>14</v>
      </c>
      <c r="BA183" s="1">
        <v>75</v>
      </c>
      <c r="BB183" s="1">
        <v>3</v>
      </c>
      <c r="BC183" s="1">
        <v>4</v>
      </c>
      <c r="BD183" s="1">
        <v>0</v>
      </c>
      <c r="BE183" s="1">
        <v>7</v>
      </c>
      <c r="BF183" s="1">
        <v>12</v>
      </c>
      <c r="BG183" s="1">
        <v>11</v>
      </c>
      <c r="BH183" s="1">
        <v>15</v>
      </c>
      <c r="BI183" s="1">
        <v>0</v>
      </c>
      <c r="BJ183" s="1">
        <v>0</v>
      </c>
      <c r="BK183" s="1">
        <v>4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</row>
    <row r="184" spans="1:68">
      <c r="A184" s="1">
        <v>70063</v>
      </c>
      <c r="B184" s="1" t="s">
        <v>198</v>
      </c>
      <c r="C184" s="1">
        <v>24</v>
      </c>
      <c r="D184" s="1">
        <v>285</v>
      </c>
      <c r="E184" s="1" t="s">
        <v>64</v>
      </c>
      <c r="F184" s="1">
        <v>565</v>
      </c>
      <c r="G184" s="1" t="s">
        <v>94</v>
      </c>
      <c r="H184" s="1">
        <v>34.74</v>
      </c>
      <c r="I184" s="3">
        <v>833.76</v>
      </c>
      <c r="J184" s="10">
        <f t="shared" si="3"/>
        <v>0</v>
      </c>
      <c r="K184" s="10">
        <f t="shared" si="4"/>
        <v>0</v>
      </c>
      <c r="L184" s="11">
        <f t="shared" si="5"/>
        <v>0</v>
      </c>
      <c r="M184" s="1">
        <v>0.92</v>
      </c>
      <c r="N184" s="1">
        <v>0.17</v>
      </c>
      <c r="O184" s="16"/>
      <c r="P184" s="16">
        <f t="shared" si="55"/>
        <v>0</v>
      </c>
      <c r="Q184" s="5">
        <v>3</v>
      </c>
      <c r="R184" s="1">
        <v>1.81</v>
      </c>
      <c r="S184" s="1">
        <v>2.71</v>
      </c>
      <c r="T184" s="16">
        <f t="shared" si="6"/>
        <v>0.30166666666666669</v>
      </c>
      <c r="U184" s="16">
        <f t="shared" si="7"/>
        <v>2.4083333333333332</v>
      </c>
      <c r="V184" s="5">
        <v>0</v>
      </c>
      <c r="W184" s="1">
        <v>0.75</v>
      </c>
      <c r="X184" s="1">
        <v>1.71</v>
      </c>
      <c r="Y184" s="16">
        <f t="shared" ref="Y184:Y190" si="58">MAX(0,(TRUNC((W184*0.75)-X184)))</f>
        <v>0</v>
      </c>
      <c r="Z184" s="1">
        <v>0</v>
      </c>
      <c r="AA184" s="15">
        <v>2900.79</v>
      </c>
      <c r="AB184" s="2">
        <v>3821.4</v>
      </c>
      <c r="AC184" s="1">
        <v>13</v>
      </c>
      <c r="AD184" s="1">
        <v>18</v>
      </c>
      <c r="AE184" s="1">
        <v>0</v>
      </c>
      <c r="AF184" s="1">
        <v>0</v>
      </c>
      <c r="AG184" s="1">
        <v>4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17</v>
      </c>
      <c r="AX184" s="1">
        <v>22</v>
      </c>
      <c r="AY184" s="1">
        <v>9</v>
      </c>
      <c r="AZ184" s="1">
        <v>8</v>
      </c>
      <c r="BA184" s="1">
        <v>65</v>
      </c>
      <c r="BB184" s="1">
        <v>0</v>
      </c>
      <c r="BC184" s="1">
        <v>0</v>
      </c>
      <c r="BD184" s="1">
        <v>1</v>
      </c>
      <c r="BE184" s="1">
        <v>3</v>
      </c>
      <c r="BF184" s="1">
        <v>0</v>
      </c>
      <c r="BG184" s="1">
        <v>11</v>
      </c>
      <c r="BH184" s="1">
        <v>6</v>
      </c>
      <c r="BI184" s="1">
        <v>4</v>
      </c>
      <c r="BJ184" s="1">
        <v>0</v>
      </c>
      <c r="BK184" s="1">
        <v>41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</row>
    <row r="185" spans="1:68">
      <c r="A185" s="1">
        <v>70266</v>
      </c>
      <c r="B185" s="1" t="s">
        <v>335</v>
      </c>
      <c r="C185" s="1">
        <v>24</v>
      </c>
      <c r="D185" s="1">
        <v>285</v>
      </c>
      <c r="E185" s="1" t="s">
        <v>64</v>
      </c>
      <c r="F185" s="1">
        <v>558</v>
      </c>
      <c r="G185" s="1" t="s">
        <v>67</v>
      </c>
      <c r="H185" s="1">
        <v>45.624299999999998</v>
      </c>
      <c r="I185" s="3">
        <v>1094.9831999999999</v>
      </c>
      <c r="J185" s="10">
        <f t="shared" si="3"/>
        <v>0</v>
      </c>
      <c r="K185" s="10">
        <f t="shared" si="4"/>
        <v>0</v>
      </c>
      <c r="L185" s="11">
        <f t="shared" si="5"/>
        <v>0</v>
      </c>
      <c r="M185" s="1">
        <v>0.56000000000000005</v>
      </c>
      <c r="N185" s="1">
        <v>2.92</v>
      </c>
      <c r="O185" s="16"/>
      <c r="P185" s="16">
        <f t="shared" si="55"/>
        <v>0</v>
      </c>
      <c r="Q185" s="5">
        <v>3</v>
      </c>
      <c r="R185" s="1">
        <v>1.96</v>
      </c>
      <c r="S185" s="1">
        <v>2.5</v>
      </c>
      <c r="T185" s="16">
        <f t="shared" si="6"/>
        <v>0.32666666666666666</v>
      </c>
      <c r="U185" s="16">
        <f t="shared" si="7"/>
        <v>2.1733333333333333</v>
      </c>
      <c r="V185" s="5">
        <v>0</v>
      </c>
      <c r="W185" s="1">
        <v>0.06</v>
      </c>
      <c r="X185" s="1">
        <v>0.54</v>
      </c>
      <c r="Y185" s="16">
        <f t="shared" si="58"/>
        <v>0</v>
      </c>
      <c r="Z185" s="1">
        <v>0</v>
      </c>
      <c r="AA185" s="15">
        <v>2828.71</v>
      </c>
      <c r="AB185" s="2">
        <v>6524.27</v>
      </c>
      <c r="AC185" s="1">
        <v>2</v>
      </c>
      <c r="AD185" s="1">
        <v>8</v>
      </c>
      <c r="AE185" s="1">
        <v>7</v>
      </c>
      <c r="AF185" s="1">
        <v>1</v>
      </c>
      <c r="AG185" s="1">
        <v>70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12</v>
      </c>
      <c r="AX185" s="1">
        <v>0</v>
      </c>
      <c r="AY185" s="1">
        <v>30</v>
      </c>
      <c r="AZ185" s="1">
        <v>10</v>
      </c>
      <c r="BA185" s="1">
        <v>60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1</v>
      </c>
      <c r="BH185" s="1">
        <v>1</v>
      </c>
      <c r="BI185" s="1">
        <v>0</v>
      </c>
      <c r="BJ185" s="1">
        <v>0</v>
      </c>
      <c r="BK185" s="1">
        <v>13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</row>
    <row r="186" spans="1:68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1">
        <v>61.49</v>
      </c>
      <c r="I186" s="3">
        <v>307.45</v>
      </c>
      <c r="J186" s="10">
        <f t="shared" si="3"/>
        <v>0</v>
      </c>
      <c r="K186" s="10">
        <f t="shared" si="4"/>
        <v>0</v>
      </c>
      <c r="L186" s="11">
        <f t="shared" si="5"/>
        <v>0</v>
      </c>
      <c r="M186" s="1">
        <v>2.1</v>
      </c>
      <c r="N186" s="1">
        <v>1.2</v>
      </c>
      <c r="O186" s="16"/>
      <c r="P186" s="16">
        <f t="shared" si="55"/>
        <v>0</v>
      </c>
      <c r="Q186" s="5">
        <v>2</v>
      </c>
      <c r="R186" s="1">
        <v>7.1</v>
      </c>
      <c r="S186" s="1">
        <v>5.4</v>
      </c>
      <c r="T186" s="16">
        <f t="shared" si="6"/>
        <v>1.1833333333333333</v>
      </c>
      <c r="U186" s="16">
        <f t="shared" si="7"/>
        <v>4.2166666666666668</v>
      </c>
      <c r="V186" s="5">
        <v>0</v>
      </c>
      <c r="W186" s="1">
        <v>0</v>
      </c>
      <c r="X186" s="1">
        <v>0.8</v>
      </c>
      <c r="Y186" s="16">
        <f t="shared" si="58"/>
        <v>0</v>
      </c>
      <c r="Z186" s="1">
        <v>0</v>
      </c>
      <c r="AA186" s="15">
        <v>2828.54</v>
      </c>
      <c r="AB186" s="2">
        <v>2275.13</v>
      </c>
      <c r="AC186" s="1">
        <v>7</v>
      </c>
      <c r="AD186" s="1">
        <v>0</v>
      </c>
      <c r="AE186" s="1">
        <v>2</v>
      </c>
      <c r="AF186" s="1">
        <v>3</v>
      </c>
      <c r="AG186" s="1">
        <v>6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4</v>
      </c>
      <c r="AX186" s="1">
        <v>18</v>
      </c>
      <c r="AY186" s="1">
        <v>11</v>
      </c>
      <c r="AZ186" s="1">
        <v>11</v>
      </c>
      <c r="BA186" s="1">
        <v>23</v>
      </c>
      <c r="BB186" s="1">
        <v>1</v>
      </c>
      <c r="BC186" s="1">
        <v>8</v>
      </c>
      <c r="BD186" s="1">
        <v>0</v>
      </c>
      <c r="BE186" s="1">
        <v>2</v>
      </c>
      <c r="BF186" s="1">
        <v>4</v>
      </c>
      <c r="BG186" s="1">
        <v>0</v>
      </c>
      <c r="BH186" s="1">
        <v>0</v>
      </c>
      <c r="BI186" s="1">
        <v>0</v>
      </c>
      <c r="BJ186" s="1">
        <v>0</v>
      </c>
      <c r="BK186" s="1">
        <v>4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</row>
    <row r="187" spans="1:68">
      <c r="A187" s="1">
        <v>70105</v>
      </c>
      <c r="B187" s="1" t="s">
        <v>307</v>
      </c>
      <c r="C187" s="1">
        <v>4</v>
      </c>
      <c r="D187" s="1">
        <v>285</v>
      </c>
      <c r="E187" s="1" t="s">
        <v>64</v>
      </c>
      <c r="F187" s="1">
        <v>570</v>
      </c>
      <c r="G187" s="1" t="s">
        <v>72</v>
      </c>
      <c r="H187" s="1">
        <v>201.48</v>
      </c>
      <c r="I187" s="3">
        <v>805.92</v>
      </c>
      <c r="J187" s="10">
        <f t="shared" si="3"/>
        <v>0</v>
      </c>
      <c r="K187" s="10">
        <f t="shared" si="4"/>
        <v>0</v>
      </c>
      <c r="L187" s="11">
        <f t="shared" si="5"/>
        <v>0</v>
      </c>
      <c r="M187" s="1">
        <v>0.5</v>
      </c>
      <c r="N187" s="1">
        <v>1.5</v>
      </c>
      <c r="O187" s="16"/>
      <c r="P187" s="16">
        <f t="shared" si="55"/>
        <v>0</v>
      </c>
      <c r="Q187" s="5">
        <v>2</v>
      </c>
      <c r="R187" s="1">
        <v>3</v>
      </c>
      <c r="S187" s="1">
        <v>1.75</v>
      </c>
      <c r="T187" s="16">
        <f t="shared" si="6"/>
        <v>0.5</v>
      </c>
      <c r="U187" s="16">
        <f t="shared" si="7"/>
        <v>1.25</v>
      </c>
      <c r="V187" s="5">
        <v>0</v>
      </c>
      <c r="W187" s="1">
        <v>0</v>
      </c>
      <c r="X187" s="1">
        <v>0.25</v>
      </c>
      <c r="Y187" s="16">
        <f t="shared" si="58"/>
        <v>0</v>
      </c>
      <c r="Z187" s="1">
        <v>0</v>
      </c>
      <c r="AA187" s="15">
        <v>2820.72</v>
      </c>
      <c r="AB187" s="2">
        <v>2820.72</v>
      </c>
      <c r="AC187" s="1">
        <v>2</v>
      </c>
      <c r="AD187" s="1">
        <v>0</v>
      </c>
      <c r="AE187" s="1">
        <v>0</v>
      </c>
      <c r="AF187" s="1">
        <v>0</v>
      </c>
      <c r="AG187" s="1">
        <v>6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5</v>
      </c>
      <c r="AX187" s="1">
        <v>0</v>
      </c>
      <c r="AY187" s="1">
        <v>6</v>
      </c>
      <c r="AZ187" s="1">
        <v>2</v>
      </c>
      <c r="BA187" s="1">
        <v>7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1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</row>
    <row r="188" spans="1:68">
      <c r="A188" s="1">
        <v>70501</v>
      </c>
      <c r="B188" s="1" t="s">
        <v>190</v>
      </c>
      <c r="C188" s="1">
        <v>24</v>
      </c>
      <c r="D188" s="1">
        <v>285</v>
      </c>
      <c r="E188" s="1" t="s">
        <v>64</v>
      </c>
      <c r="F188" s="1">
        <v>974</v>
      </c>
      <c r="G188" s="1" t="s">
        <v>110</v>
      </c>
      <c r="H188" s="1">
        <v>36.130099999999999</v>
      </c>
      <c r="I188" s="3">
        <v>867.12239999999997</v>
      </c>
      <c r="J188" s="10">
        <f t="shared" si="3"/>
        <v>0</v>
      </c>
      <c r="K188" s="10">
        <f t="shared" si="4"/>
        <v>0</v>
      </c>
      <c r="L188" s="11">
        <f t="shared" si="5"/>
        <v>0</v>
      </c>
      <c r="M188" s="1">
        <v>0</v>
      </c>
      <c r="N188" s="1">
        <v>0</v>
      </c>
      <c r="O188" s="16"/>
      <c r="P188" s="16">
        <f t="shared" si="55"/>
        <v>0</v>
      </c>
      <c r="Q188" s="5">
        <v>2</v>
      </c>
      <c r="R188" s="1">
        <v>1.33</v>
      </c>
      <c r="S188" s="1">
        <v>2.21</v>
      </c>
      <c r="T188" s="16">
        <f t="shared" si="6"/>
        <v>0.22166666666666668</v>
      </c>
      <c r="U188" s="16">
        <f t="shared" si="7"/>
        <v>1.9883333333333333</v>
      </c>
      <c r="V188" s="5">
        <v>0</v>
      </c>
      <c r="W188" s="1">
        <v>1.83</v>
      </c>
      <c r="X188" s="1">
        <v>4.5</v>
      </c>
      <c r="Y188" s="16">
        <f t="shared" si="58"/>
        <v>0</v>
      </c>
      <c r="Z188" s="1">
        <v>0</v>
      </c>
      <c r="AA188" s="15">
        <v>2745.89</v>
      </c>
      <c r="AB188" s="2">
        <v>5816.95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24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8</v>
      </c>
      <c r="BE188" s="1">
        <v>0</v>
      </c>
      <c r="BF188" s="1">
        <v>53</v>
      </c>
      <c r="BG188" s="1">
        <v>39</v>
      </c>
      <c r="BH188" s="1">
        <v>10</v>
      </c>
      <c r="BI188" s="1">
        <v>0</v>
      </c>
      <c r="BJ188" s="1">
        <v>0</v>
      </c>
      <c r="BK188" s="1">
        <v>108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</row>
    <row r="189" spans="1:68">
      <c r="A189" s="1">
        <v>70416</v>
      </c>
      <c r="B189" s="1" t="s">
        <v>273</v>
      </c>
      <c r="C189" s="1">
        <v>18</v>
      </c>
      <c r="D189" s="1">
        <v>285</v>
      </c>
      <c r="E189" s="1" t="s">
        <v>64</v>
      </c>
      <c r="F189" s="1">
        <v>285</v>
      </c>
      <c r="G189" s="1" t="s">
        <v>64</v>
      </c>
      <c r="H189" s="1">
        <v>41.066000000000003</v>
      </c>
      <c r="I189" s="3">
        <v>739.18799999999999</v>
      </c>
      <c r="J189" s="10">
        <f t="shared" si="3"/>
        <v>0</v>
      </c>
      <c r="K189" s="10">
        <f t="shared" si="4"/>
        <v>0</v>
      </c>
      <c r="L189" s="11">
        <f t="shared" si="5"/>
        <v>0</v>
      </c>
      <c r="M189" s="1">
        <v>0.36</v>
      </c>
      <c r="N189" s="1">
        <v>0.44</v>
      </c>
      <c r="O189" s="16"/>
      <c r="P189" s="16">
        <f t="shared" si="55"/>
        <v>0</v>
      </c>
      <c r="Q189" s="5">
        <v>0</v>
      </c>
      <c r="R189" s="1">
        <v>2.2200000000000002</v>
      </c>
      <c r="S189" s="1">
        <v>2.39</v>
      </c>
      <c r="T189" s="16">
        <f t="shared" si="6"/>
        <v>0.37000000000000005</v>
      </c>
      <c r="U189" s="16">
        <f t="shared" si="7"/>
        <v>2.02</v>
      </c>
      <c r="V189" s="5">
        <v>0</v>
      </c>
      <c r="W189" s="1">
        <v>1</v>
      </c>
      <c r="X189" s="1">
        <v>12.56</v>
      </c>
      <c r="Y189" s="16">
        <f t="shared" si="58"/>
        <v>0</v>
      </c>
      <c r="Z189" s="1">
        <v>0</v>
      </c>
      <c r="AA189" s="15">
        <v>2648.76</v>
      </c>
      <c r="AB189" s="2">
        <v>11375.28</v>
      </c>
      <c r="AC189" s="1">
        <v>5</v>
      </c>
      <c r="AD189" s="1">
        <v>3</v>
      </c>
      <c r="AE189" s="1">
        <v>0</v>
      </c>
      <c r="AF189" s="1">
        <v>0</v>
      </c>
      <c r="AG189" s="1">
        <v>8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27</v>
      </c>
      <c r="AX189" s="1">
        <v>9</v>
      </c>
      <c r="AY189" s="1">
        <v>0</v>
      </c>
      <c r="AZ189" s="1">
        <v>0</v>
      </c>
      <c r="BA189" s="1">
        <v>35</v>
      </c>
      <c r="BB189" s="1">
        <v>7</v>
      </c>
      <c r="BC189" s="1">
        <v>3</v>
      </c>
      <c r="BD189" s="1">
        <v>0</v>
      </c>
      <c r="BE189" s="1">
        <v>0</v>
      </c>
      <c r="BF189" s="1">
        <v>8</v>
      </c>
      <c r="BG189" s="1">
        <v>0</v>
      </c>
      <c r="BH189" s="1">
        <v>36</v>
      </c>
      <c r="BI189" s="1">
        <v>0</v>
      </c>
      <c r="BJ189" s="1">
        <v>0</v>
      </c>
      <c r="BK189" s="1">
        <v>226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</row>
    <row r="190" spans="1:68">
      <c r="A190" s="1">
        <v>70172</v>
      </c>
      <c r="B190" s="1" t="s">
        <v>282</v>
      </c>
      <c r="C190" s="1">
        <v>15</v>
      </c>
      <c r="D190" s="1">
        <v>285</v>
      </c>
      <c r="E190" s="1" t="s">
        <v>64</v>
      </c>
      <c r="F190" s="1">
        <v>562</v>
      </c>
      <c r="G190" s="1" t="s">
        <v>65</v>
      </c>
      <c r="H190" s="1">
        <v>30.07</v>
      </c>
      <c r="I190" s="3">
        <v>451.05</v>
      </c>
      <c r="J190" s="10">
        <f t="shared" si="3"/>
        <v>0</v>
      </c>
      <c r="K190" s="10">
        <f t="shared" si="4"/>
        <v>0</v>
      </c>
      <c r="L190" s="11">
        <f t="shared" si="5"/>
        <v>0</v>
      </c>
      <c r="M190" s="1">
        <v>0.33</v>
      </c>
      <c r="N190" s="1">
        <v>4.93</v>
      </c>
      <c r="O190" s="16"/>
      <c r="P190" s="16">
        <f t="shared" si="55"/>
        <v>0</v>
      </c>
      <c r="Q190" s="5">
        <v>2</v>
      </c>
      <c r="R190" s="1">
        <v>5.3</v>
      </c>
      <c r="S190" s="1">
        <v>5.07</v>
      </c>
      <c r="T190" s="16">
        <f t="shared" si="6"/>
        <v>0.8833333333333333</v>
      </c>
      <c r="U190" s="16">
        <f t="shared" si="7"/>
        <v>4.1866666666666674</v>
      </c>
      <c r="V190" s="5">
        <v>0</v>
      </c>
      <c r="W190" s="1">
        <v>0</v>
      </c>
      <c r="X190" s="1">
        <v>0.93</v>
      </c>
      <c r="Y190" s="16">
        <f t="shared" si="58"/>
        <v>0</v>
      </c>
      <c r="Z190" s="1">
        <v>0</v>
      </c>
      <c r="AA190" s="15">
        <v>2540.92</v>
      </c>
      <c r="AB190" s="2">
        <v>4931.4799999999996</v>
      </c>
      <c r="AC190" s="1">
        <v>1</v>
      </c>
      <c r="AD190" s="1">
        <v>0</v>
      </c>
      <c r="AE190" s="1">
        <v>3</v>
      </c>
      <c r="AF190" s="1">
        <v>2</v>
      </c>
      <c r="AG190" s="1">
        <v>74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36</v>
      </c>
      <c r="AX190" s="1">
        <v>8</v>
      </c>
      <c r="AY190" s="1">
        <v>18</v>
      </c>
      <c r="AZ190" s="1">
        <v>28</v>
      </c>
      <c r="BA190" s="1">
        <v>76</v>
      </c>
      <c r="BB190" s="1">
        <v>0</v>
      </c>
      <c r="BC190" s="1">
        <v>0</v>
      </c>
      <c r="BD190" s="1">
        <v>6</v>
      </c>
      <c r="BE190" s="1">
        <v>3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14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</row>
    <row r="191" spans="1:68">
      <c r="A191" s="1">
        <v>70015</v>
      </c>
      <c r="B191" s="1" t="s">
        <v>288</v>
      </c>
      <c r="C191" s="1">
        <v>12</v>
      </c>
      <c r="D191" s="1">
        <v>285</v>
      </c>
      <c r="E191" s="1" t="s">
        <v>64</v>
      </c>
      <c r="F191" s="1">
        <v>562</v>
      </c>
      <c r="G191" s="1" t="s">
        <v>65</v>
      </c>
      <c r="H191" s="1">
        <v>29.4</v>
      </c>
      <c r="I191" s="3">
        <v>352.8</v>
      </c>
      <c r="J191" s="10">
        <f t="shared" si="3"/>
        <v>0</v>
      </c>
      <c r="K191" s="10">
        <f t="shared" si="4"/>
        <v>1058.4000000000001</v>
      </c>
      <c r="L191" s="11">
        <f t="shared" si="5"/>
        <v>3</v>
      </c>
      <c r="M191" s="1">
        <v>0.33</v>
      </c>
      <c r="N191" s="1">
        <v>1.83</v>
      </c>
      <c r="O191" s="16"/>
      <c r="P191" s="16">
        <f t="shared" si="55"/>
        <v>0</v>
      </c>
      <c r="Q191" s="5">
        <v>2</v>
      </c>
      <c r="R191" s="1">
        <v>5.42</v>
      </c>
      <c r="S191" s="1">
        <v>4.25</v>
      </c>
      <c r="T191" s="16">
        <f t="shared" si="6"/>
        <v>0.90333333333333332</v>
      </c>
      <c r="U191" s="16">
        <f t="shared" si="7"/>
        <v>3.3466666666666667</v>
      </c>
      <c r="V191" s="5">
        <v>0</v>
      </c>
      <c r="W191" s="1">
        <v>1.21</v>
      </c>
      <c r="X191" s="1">
        <v>0.5</v>
      </c>
      <c r="Y191" s="5">
        <v>3</v>
      </c>
      <c r="Z191" s="1">
        <v>0</v>
      </c>
      <c r="AA191" s="15">
        <v>2454.9</v>
      </c>
      <c r="AB191" s="2">
        <v>2322.6</v>
      </c>
      <c r="AC191" s="1">
        <v>0</v>
      </c>
      <c r="AD191" s="1">
        <v>0</v>
      </c>
      <c r="AE191" s="1">
        <v>4</v>
      </c>
      <c r="AF191" s="1">
        <v>0</v>
      </c>
      <c r="AG191" s="1">
        <v>22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14</v>
      </c>
      <c r="AX191" s="1">
        <v>31</v>
      </c>
      <c r="AY191" s="1">
        <v>12</v>
      </c>
      <c r="AZ191" s="1">
        <v>47</v>
      </c>
      <c r="BA191" s="1">
        <v>51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3</v>
      </c>
      <c r="BH191" s="1">
        <v>21</v>
      </c>
      <c r="BI191" s="1">
        <v>0</v>
      </c>
      <c r="BJ191" s="1">
        <v>2</v>
      </c>
      <c r="BK191" s="1">
        <v>6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</row>
    <row r="192" spans="1:68">
      <c r="A192" s="1">
        <v>70264</v>
      </c>
      <c r="B192" s="1" t="s">
        <v>233</v>
      </c>
      <c r="C192" s="1">
        <v>20</v>
      </c>
      <c r="D192" s="1">
        <v>285</v>
      </c>
      <c r="E192" s="1" t="s">
        <v>64</v>
      </c>
      <c r="F192" s="1">
        <v>573</v>
      </c>
      <c r="G192" s="1" t="s">
        <v>87</v>
      </c>
      <c r="H192" s="1">
        <v>50.37</v>
      </c>
      <c r="I192" s="3">
        <v>1007.4</v>
      </c>
      <c r="J192" s="10">
        <f t="shared" si="3"/>
        <v>0</v>
      </c>
      <c r="K192" s="10">
        <f t="shared" si="4"/>
        <v>0</v>
      </c>
      <c r="L192" s="11">
        <f t="shared" si="5"/>
        <v>0</v>
      </c>
      <c r="M192" s="1">
        <v>0.85</v>
      </c>
      <c r="N192" s="1">
        <v>-0.1</v>
      </c>
      <c r="O192" s="16"/>
      <c r="P192" s="16">
        <f t="shared" si="55"/>
        <v>0</v>
      </c>
      <c r="Q192" s="5">
        <v>1</v>
      </c>
      <c r="R192" s="1">
        <v>0.82</v>
      </c>
      <c r="S192" s="1">
        <v>0.65</v>
      </c>
      <c r="T192" s="16">
        <f t="shared" si="6"/>
        <v>0.13666666666666666</v>
      </c>
      <c r="U192" s="16">
        <f t="shared" si="7"/>
        <v>0.51333333333333342</v>
      </c>
      <c r="V192" s="5">
        <v>0</v>
      </c>
      <c r="W192" s="1">
        <v>0.55000000000000004</v>
      </c>
      <c r="X192" s="1">
        <v>1.95</v>
      </c>
      <c r="Y192" s="16">
        <f t="shared" ref="Y192:Y193" si="59">MAX(0,(TRUNC((W192*0.75)-X192)))</f>
        <v>0</v>
      </c>
      <c r="Z192" s="1">
        <v>0</v>
      </c>
      <c r="AA192" s="15">
        <v>2241.46</v>
      </c>
      <c r="AB192" s="2">
        <v>2518.5</v>
      </c>
      <c r="AC192" s="1">
        <v>15</v>
      </c>
      <c r="AD192" s="1">
        <v>4</v>
      </c>
      <c r="AE192" s="1">
        <v>0</v>
      </c>
      <c r="AF192" s="1">
        <v>0</v>
      </c>
      <c r="AG192" s="1">
        <v>-2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6</v>
      </c>
      <c r="AX192" s="1">
        <v>21</v>
      </c>
      <c r="AY192" s="1">
        <v>0</v>
      </c>
      <c r="AZ192" s="1">
        <v>0</v>
      </c>
      <c r="BA192" s="1">
        <v>1</v>
      </c>
      <c r="BB192" s="1">
        <v>0</v>
      </c>
      <c r="BC192" s="1">
        <v>0</v>
      </c>
      <c r="BD192" s="1">
        <v>0</v>
      </c>
      <c r="BE192" s="1">
        <v>0</v>
      </c>
      <c r="BF192" s="1">
        <v>12</v>
      </c>
      <c r="BG192" s="1">
        <v>2</v>
      </c>
      <c r="BH192" s="1">
        <v>13</v>
      </c>
      <c r="BI192" s="1">
        <v>2</v>
      </c>
      <c r="BJ192" s="1">
        <v>1</v>
      </c>
      <c r="BK192" s="1">
        <v>39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</row>
    <row r="193" spans="1:68">
      <c r="A193" s="1">
        <v>70352</v>
      </c>
      <c r="B193" s="1" t="s">
        <v>276</v>
      </c>
      <c r="C193" s="1">
        <v>5</v>
      </c>
      <c r="D193" s="1">
        <v>285</v>
      </c>
      <c r="E193" s="1" t="s">
        <v>64</v>
      </c>
      <c r="F193" s="1">
        <v>562</v>
      </c>
      <c r="G193" s="1" t="s">
        <v>65</v>
      </c>
      <c r="H193" s="1">
        <v>61.49</v>
      </c>
      <c r="I193" s="3">
        <v>307.45</v>
      </c>
      <c r="J193" s="10">
        <f t="shared" si="3"/>
        <v>922.34999999999991</v>
      </c>
      <c r="K193" s="10">
        <f t="shared" si="4"/>
        <v>922.34999999999991</v>
      </c>
      <c r="L193" s="11">
        <f t="shared" si="5"/>
        <v>3</v>
      </c>
      <c r="M193" s="1">
        <v>0.9</v>
      </c>
      <c r="N193" s="1">
        <v>2.8</v>
      </c>
      <c r="O193" s="16"/>
      <c r="P193" s="16">
        <f t="shared" si="55"/>
        <v>0</v>
      </c>
      <c r="Q193" s="5">
        <v>2</v>
      </c>
      <c r="R193" s="1">
        <v>5.0999999999999996</v>
      </c>
      <c r="S193" s="1">
        <v>0.8</v>
      </c>
      <c r="T193" s="16">
        <f t="shared" si="6"/>
        <v>0.84999999999999987</v>
      </c>
      <c r="U193" s="16">
        <f t="shared" si="7"/>
        <v>-4.9999999999999822E-2</v>
      </c>
      <c r="V193" s="5">
        <v>3</v>
      </c>
      <c r="W193" s="1">
        <v>0.5</v>
      </c>
      <c r="X193" s="1">
        <v>1</v>
      </c>
      <c r="Y193" s="16">
        <f t="shared" si="59"/>
        <v>0</v>
      </c>
      <c r="Z193" s="1">
        <v>0</v>
      </c>
      <c r="AA193" s="15">
        <v>1998.42</v>
      </c>
      <c r="AB193" s="2">
        <v>1414.27</v>
      </c>
      <c r="AC193" s="1">
        <v>1</v>
      </c>
      <c r="AD193" s="1">
        <v>0</v>
      </c>
      <c r="AE193" s="1">
        <v>3</v>
      </c>
      <c r="AF193" s="1">
        <v>1</v>
      </c>
      <c r="AG193" s="1">
        <v>14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12</v>
      </c>
      <c r="AX193" s="1">
        <v>4</v>
      </c>
      <c r="AY193" s="1">
        <v>2</v>
      </c>
      <c r="AZ193" s="1">
        <v>8</v>
      </c>
      <c r="BA193" s="1">
        <v>-1</v>
      </c>
      <c r="BB193" s="1">
        <v>5</v>
      </c>
      <c r="BC193" s="1">
        <v>0</v>
      </c>
      <c r="BD193" s="1">
        <v>0</v>
      </c>
      <c r="BE193" s="1">
        <v>1</v>
      </c>
      <c r="BF193" s="1">
        <v>5</v>
      </c>
      <c r="BG193" s="1">
        <v>0</v>
      </c>
      <c r="BH193" s="1">
        <v>0</v>
      </c>
      <c r="BI193" s="1">
        <v>2</v>
      </c>
      <c r="BJ193" s="1">
        <v>1</v>
      </c>
      <c r="BK193" s="1">
        <v>5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</row>
    <row r="194" spans="1:68">
      <c r="A194" s="1">
        <v>70329</v>
      </c>
      <c r="B194" s="1" t="s">
        <v>267</v>
      </c>
      <c r="C194" s="1">
        <v>12</v>
      </c>
      <c r="D194" s="1">
        <v>285</v>
      </c>
      <c r="E194" s="1" t="s">
        <v>64</v>
      </c>
      <c r="F194" s="1">
        <v>285</v>
      </c>
      <c r="G194" s="1" t="s">
        <v>64</v>
      </c>
      <c r="H194" s="1">
        <v>28.88</v>
      </c>
      <c r="I194" s="3">
        <v>346.56</v>
      </c>
      <c r="J194" s="10">
        <f t="shared" si="3"/>
        <v>0</v>
      </c>
      <c r="K194" s="10">
        <f t="shared" si="4"/>
        <v>1732.8</v>
      </c>
      <c r="L194" s="11">
        <f t="shared" si="5"/>
        <v>5</v>
      </c>
      <c r="M194" s="1">
        <v>1.88</v>
      </c>
      <c r="N194" s="1">
        <v>2.67</v>
      </c>
      <c r="O194" s="16"/>
      <c r="P194" s="16">
        <f t="shared" si="55"/>
        <v>0</v>
      </c>
      <c r="Q194" s="5">
        <v>0</v>
      </c>
      <c r="R194" s="1">
        <v>3.29</v>
      </c>
      <c r="S194" s="1">
        <v>7.08</v>
      </c>
      <c r="T194" s="16">
        <f t="shared" si="6"/>
        <v>0.54833333333333334</v>
      </c>
      <c r="U194" s="16">
        <f t="shared" si="7"/>
        <v>6.5316666666666663</v>
      </c>
      <c r="V194" s="5">
        <v>0</v>
      </c>
      <c r="W194" s="1">
        <v>0.46</v>
      </c>
      <c r="X194" s="1">
        <v>0.08</v>
      </c>
      <c r="Y194" s="5">
        <v>5</v>
      </c>
      <c r="Z194" s="1">
        <v>0</v>
      </c>
      <c r="AA194" s="15">
        <v>1949.4</v>
      </c>
      <c r="AB194" s="2">
        <v>3407.84</v>
      </c>
      <c r="AC194" s="1">
        <v>22</v>
      </c>
      <c r="AD194" s="1">
        <v>0</v>
      </c>
      <c r="AE194" s="1">
        <v>0</v>
      </c>
      <c r="AF194" s="1">
        <v>1</v>
      </c>
      <c r="AG194" s="1">
        <v>32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33</v>
      </c>
      <c r="AX194" s="1">
        <v>0</v>
      </c>
      <c r="AY194" s="1">
        <v>0</v>
      </c>
      <c r="AZ194" s="1">
        <v>0</v>
      </c>
      <c r="BA194" s="1">
        <v>63</v>
      </c>
      <c r="BB194" s="1">
        <v>2</v>
      </c>
      <c r="BC194" s="1">
        <v>9</v>
      </c>
      <c r="BD194" s="1">
        <v>0</v>
      </c>
      <c r="BE194" s="1">
        <v>0</v>
      </c>
      <c r="BF194" s="1">
        <v>22</v>
      </c>
      <c r="BG194" s="1">
        <v>2</v>
      </c>
      <c r="BH194" s="1">
        <v>7</v>
      </c>
      <c r="BI194" s="1">
        <v>0</v>
      </c>
      <c r="BJ194" s="1">
        <v>0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</row>
    <row r="195" spans="1:68">
      <c r="A195" s="1">
        <v>70173</v>
      </c>
      <c r="B195" s="1" t="s">
        <v>316</v>
      </c>
      <c r="C195" s="1">
        <v>4</v>
      </c>
      <c r="D195" s="1">
        <v>285</v>
      </c>
      <c r="E195" s="1" t="s">
        <v>64</v>
      </c>
      <c r="F195" s="1">
        <v>562</v>
      </c>
      <c r="G195" s="1" t="s">
        <v>65</v>
      </c>
      <c r="H195" s="1">
        <v>76.63</v>
      </c>
      <c r="I195" s="3">
        <v>306.52</v>
      </c>
      <c r="J195" s="10">
        <f t="shared" si="3"/>
        <v>1532.6</v>
      </c>
      <c r="K195" s="10">
        <f t="shared" si="4"/>
        <v>3371.72</v>
      </c>
      <c r="L195" s="11">
        <f t="shared" si="5"/>
        <v>11</v>
      </c>
      <c r="M195" s="1">
        <v>2.75</v>
      </c>
      <c r="N195" s="1">
        <v>1</v>
      </c>
      <c r="O195" s="5"/>
      <c r="P195" s="26">
        <v>3</v>
      </c>
      <c r="Q195" s="5">
        <v>3</v>
      </c>
      <c r="R195" s="1">
        <v>3.5</v>
      </c>
      <c r="S195" s="1">
        <v>0</v>
      </c>
      <c r="T195" s="16">
        <f t="shared" si="6"/>
        <v>0.58333333333333337</v>
      </c>
      <c r="U195" s="16">
        <f t="shared" si="7"/>
        <v>-0.58333333333333337</v>
      </c>
      <c r="V195" s="5">
        <v>5</v>
      </c>
      <c r="W195" s="1">
        <v>0</v>
      </c>
      <c r="X195" s="1">
        <v>0</v>
      </c>
      <c r="Y195" s="5">
        <v>3</v>
      </c>
      <c r="Z195" s="1">
        <v>0</v>
      </c>
      <c r="AA195" s="15">
        <v>1915.75</v>
      </c>
      <c r="AB195" s="2">
        <v>306.52</v>
      </c>
      <c r="AC195" s="1">
        <v>0</v>
      </c>
      <c r="AD195" s="1">
        <v>0</v>
      </c>
      <c r="AE195" s="1">
        <v>10</v>
      </c>
      <c r="AF195" s="1">
        <v>2</v>
      </c>
      <c r="AG195" s="1">
        <v>4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6</v>
      </c>
      <c r="AZ195" s="1">
        <v>4</v>
      </c>
      <c r="BA195" s="1">
        <v>0</v>
      </c>
      <c r="BB195" s="1">
        <v>0</v>
      </c>
      <c r="BC195" s="1">
        <v>0</v>
      </c>
      <c r="BD195" s="1">
        <v>5</v>
      </c>
      <c r="BE195" s="1">
        <v>2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</row>
    <row r="196" spans="1:68">
      <c r="A196" s="1">
        <v>70215</v>
      </c>
      <c r="B196" s="1" t="s">
        <v>257</v>
      </c>
      <c r="C196" s="1">
        <v>24</v>
      </c>
      <c r="D196" s="1">
        <v>285</v>
      </c>
      <c r="E196" s="1" t="s">
        <v>64</v>
      </c>
      <c r="F196" s="1">
        <v>795</v>
      </c>
      <c r="G196" s="1" t="s">
        <v>258</v>
      </c>
      <c r="H196" s="1">
        <v>40.33</v>
      </c>
      <c r="I196" s="3">
        <v>967.92</v>
      </c>
      <c r="J196" s="10">
        <f t="shared" si="3"/>
        <v>0</v>
      </c>
      <c r="K196" s="10">
        <f t="shared" si="4"/>
        <v>0</v>
      </c>
      <c r="L196" s="11">
        <f t="shared" si="5"/>
        <v>0</v>
      </c>
      <c r="M196" s="1">
        <v>0</v>
      </c>
      <c r="N196" s="1">
        <v>0</v>
      </c>
      <c r="O196" s="16"/>
      <c r="P196" s="16">
        <f t="shared" ref="P196:P266" si="60">MAX(0,(TRUNC((M196*0.75)-N196)))</f>
        <v>0</v>
      </c>
      <c r="Q196" s="5">
        <v>0</v>
      </c>
      <c r="R196" s="1">
        <v>1.42</v>
      </c>
      <c r="S196" s="1">
        <v>8.58</v>
      </c>
      <c r="T196" s="16">
        <f t="shared" si="6"/>
        <v>0.23666666666666666</v>
      </c>
      <c r="U196" s="16">
        <f t="shared" si="7"/>
        <v>8.3433333333333337</v>
      </c>
      <c r="V196" s="5">
        <v>0</v>
      </c>
      <c r="W196" s="1">
        <v>0.54</v>
      </c>
      <c r="X196" s="1">
        <v>0</v>
      </c>
      <c r="Y196" s="16">
        <f t="shared" ref="Y196:Y266" si="61">MAX(0,(TRUNC((W196*0.75)-X196)))</f>
        <v>0</v>
      </c>
      <c r="Z196" s="1">
        <v>0</v>
      </c>
      <c r="AA196" s="15">
        <v>1895.51</v>
      </c>
      <c r="AB196" s="2">
        <v>8307.98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31</v>
      </c>
      <c r="AX196" s="1">
        <v>0</v>
      </c>
      <c r="AY196" s="1">
        <v>0</v>
      </c>
      <c r="AZ196" s="1">
        <v>0</v>
      </c>
      <c r="BA196" s="1">
        <v>185</v>
      </c>
      <c r="BB196" s="1">
        <v>3</v>
      </c>
      <c r="BC196" s="1">
        <v>0</v>
      </c>
      <c r="BD196" s="1">
        <v>0</v>
      </c>
      <c r="BE196" s="1">
        <v>0</v>
      </c>
      <c r="BF196" s="1">
        <v>21</v>
      </c>
      <c r="BG196" s="1">
        <v>0</v>
      </c>
      <c r="BH196" s="1">
        <v>0</v>
      </c>
      <c r="BI196" s="1">
        <v>0</v>
      </c>
      <c r="BJ196" s="1">
        <v>26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</row>
    <row r="197" spans="1:68">
      <c r="A197" s="1">
        <v>70415</v>
      </c>
      <c r="B197" s="1" t="s">
        <v>350</v>
      </c>
      <c r="C197" s="1">
        <v>20</v>
      </c>
      <c r="D197" s="1">
        <v>285</v>
      </c>
      <c r="E197" s="1" t="s">
        <v>64</v>
      </c>
      <c r="F197" s="1">
        <v>285</v>
      </c>
      <c r="G197" s="1" t="s">
        <v>64</v>
      </c>
      <c r="H197" s="1">
        <v>76.3</v>
      </c>
      <c r="I197" s="3">
        <v>1526</v>
      </c>
      <c r="J197" s="10">
        <f t="shared" si="3"/>
        <v>0</v>
      </c>
      <c r="K197" s="10">
        <f t="shared" si="4"/>
        <v>0</v>
      </c>
      <c r="L197" s="11">
        <f t="shared" si="5"/>
        <v>0</v>
      </c>
      <c r="M197" s="1">
        <v>0.56999999999999995</v>
      </c>
      <c r="N197" s="1">
        <v>0</v>
      </c>
      <c r="O197" s="16"/>
      <c r="P197" s="16">
        <f t="shared" si="60"/>
        <v>0</v>
      </c>
      <c r="Q197" s="5">
        <v>0</v>
      </c>
      <c r="R197" s="1">
        <v>0.55000000000000004</v>
      </c>
      <c r="S197" s="1">
        <v>1</v>
      </c>
      <c r="T197" s="16">
        <f t="shared" si="6"/>
        <v>9.1666666666666674E-2</v>
      </c>
      <c r="U197" s="16">
        <f t="shared" si="7"/>
        <v>0.90833333333333333</v>
      </c>
      <c r="V197" s="5">
        <v>0</v>
      </c>
      <c r="W197" s="1">
        <v>0.1</v>
      </c>
      <c r="X197" s="1">
        <v>0.2</v>
      </c>
      <c r="Y197" s="16">
        <f t="shared" si="61"/>
        <v>0</v>
      </c>
      <c r="Z197" s="1">
        <v>0</v>
      </c>
      <c r="AA197" s="15">
        <v>1869.35</v>
      </c>
      <c r="AB197" s="2">
        <v>1831.2</v>
      </c>
      <c r="AC197" s="1">
        <v>0</v>
      </c>
      <c r="AD197" s="1">
        <v>0</v>
      </c>
      <c r="AE197" s="1">
        <v>10</v>
      </c>
      <c r="AF197" s="1">
        <v>3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3</v>
      </c>
      <c r="AZ197" s="1">
        <v>6</v>
      </c>
      <c r="BA197" s="1">
        <v>0</v>
      </c>
      <c r="BB197" s="1">
        <v>1</v>
      </c>
      <c r="BC197" s="1">
        <v>0</v>
      </c>
      <c r="BD197" s="1">
        <v>0</v>
      </c>
      <c r="BE197" s="1">
        <v>8</v>
      </c>
      <c r="BF197" s="1">
        <v>20</v>
      </c>
      <c r="BG197" s="1">
        <v>1</v>
      </c>
      <c r="BH197" s="1">
        <v>0</v>
      </c>
      <c r="BI197" s="1">
        <v>1</v>
      </c>
      <c r="BJ197" s="1">
        <v>0</v>
      </c>
      <c r="BK197" s="1">
        <v>4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</row>
    <row r="198" spans="1:68">
      <c r="A198" s="1">
        <v>70065</v>
      </c>
      <c r="B198" s="1" t="s">
        <v>123</v>
      </c>
      <c r="C198" s="1">
        <v>50</v>
      </c>
      <c r="D198" s="1">
        <v>285</v>
      </c>
      <c r="E198" s="1" t="s">
        <v>64</v>
      </c>
      <c r="F198" s="1">
        <v>285</v>
      </c>
      <c r="G198" s="1" t="s">
        <v>64</v>
      </c>
      <c r="H198" s="1">
        <v>16.4161</v>
      </c>
      <c r="I198" s="3">
        <v>820.80499999999995</v>
      </c>
      <c r="J198" s="10">
        <f t="shared" si="3"/>
        <v>0</v>
      </c>
      <c r="K198" s="10">
        <f t="shared" si="4"/>
        <v>0</v>
      </c>
      <c r="L198" s="11">
        <f t="shared" si="5"/>
        <v>0</v>
      </c>
      <c r="M198" s="1">
        <v>0.44</v>
      </c>
      <c r="N198" s="1">
        <v>2.54</v>
      </c>
      <c r="O198" s="16"/>
      <c r="P198" s="16">
        <f t="shared" si="60"/>
        <v>0</v>
      </c>
      <c r="Q198" s="5">
        <v>3</v>
      </c>
      <c r="R198" s="1">
        <v>1.74</v>
      </c>
      <c r="S198" s="1">
        <v>2.96</v>
      </c>
      <c r="T198" s="16">
        <f t="shared" si="6"/>
        <v>0.29000000000000004</v>
      </c>
      <c r="U198" s="16">
        <f t="shared" si="7"/>
        <v>2.67</v>
      </c>
      <c r="V198" s="5">
        <v>0</v>
      </c>
      <c r="W198" s="1">
        <v>0</v>
      </c>
      <c r="X198" s="1">
        <v>0</v>
      </c>
      <c r="Y198" s="16">
        <f t="shared" si="61"/>
        <v>0</v>
      </c>
      <c r="Z198" s="1">
        <v>0</v>
      </c>
      <c r="AA198" s="15">
        <v>1789.35</v>
      </c>
      <c r="AB198" s="2">
        <v>4514.43</v>
      </c>
      <c r="AC198" s="1">
        <v>22</v>
      </c>
      <c r="AD198" s="1">
        <v>0</v>
      </c>
      <c r="AE198" s="1">
        <v>0</v>
      </c>
      <c r="AF198" s="1">
        <v>0</v>
      </c>
      <c r="AG198" s="1">
        <v>127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1</v>
      </c>
      <c r="AX198" s="1">
        <v>0</v>
      </c>
      <c r="AY198" s="1">
        <v>72</v>
      </c>
      <c r="AZ198" s="1">
        <v>2</v>
      </c>
      <c r="BA198" s="1">
        <v>148</v>
      </c>
      <c r="BB198" s="1">
        <v>0</v>
      </c>
      <c r="BC198" s="1">
        <v>0</v>
      </c>
      <c r="BD198" s="1">
        <v>12</v>
      </c>
      <c r="BE198" s="1">
        <v>2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</row>
    <row r="199" spans="1:68">
      <c r="A199" s="1">
        <v>70118</v>
      </c>
      <c r="B199" s="1" t="s">
        <v>310</v>
      </c>
      <c r="C199" s="1">
        <v>25</v>
      </c>
      <c r="D199" s="1">
        <v>285</v>
      </c>
      <c r="E199" s="1" t="s">
        <v>64</v>
      </c>
      <c r="F199" s="1">
        <v>558</v>
      </c>
      <c r="G199" s="1" t="s">
        <v>67</v>
      </c>
      <c r="H199" s="1">
        <v>74.86</v>
      </c>
      <c r="I199" s="3">
        <v>1871.5</v>
      </c>
      <c r="J199" s="10">
        <f t="shared" si="3"/>
        <v>0</v>
      </c>
      <c r="K199" s="10">
        <f t="shared" si="4"/>
        <v>0</v>
      </c>
      <c r="L199" s="11">
        <f t="shared" si="5"/>
        <v>0</v>
      </c>
      <c r="M199" s="1">
        <v>0.9</v>
      </c>
      <c r="N199" s="1">
        <v>0</v>
      </c>
      <c r="O199" s="16"/>
      <c r="P199" s="16">
        <f t="shared" si="60"/>
        <v>0</v>
      </c>
      <c r="Q199" s="5">
        <v>0</v>
      </c>
      <c r="R199" s="1">
        <v>0</v>
      </c>
      <c r="S199" s="1">
        <v>0</v>
      </c>
      <c r="T199" s="16">
        <f t="shared" si="6"/>
        <v>0</v>
      </c>
      <c r="U199" s="16">
        <f t="shared" si="7"/>
        <v>0</v>
      </c>
      <c r="V199" s="5">
        <v>0</v>
      </c>
      <c r="W199" s="1">
        <v>0</v>
      </c>
      <c r="X199" s="1">
        <v>0</v>
      </c>
      <c r="Y199" s="16">
        <f t="shared" si="61"/>
        <v>0</v>
      </c>
      <c r="Z199" s="1">
        <v>0</v>
      </c>
      <c r="AA199" s="15">
        <v>1684.35</v>
      </c>
      <c r="AB199" s="2">
        <v>0</v>
      </c>
      <c r="AC199" s="1">
        <v>0</v>
      </c>
      <c r="AD199" s="1">
        <v>0</v>
      </c>
      <c r="AE199" s="1">
        <v>18</v>
      </c>
      <c r="AF199" s="1">
        <v>9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</row>
    <row r="200" spans="1:68">
      <c r="A200" s="1">
        <v>70971</v>
      </c>
      <c r="B200" s="1" t="s">
        <v>279</v>
      </c>
      <c r="C200" s="1">
        <v>16</v>
      </c>
      <c r="D200" s="1">
        <v>285</v>
      </c>
      <c r="E200" s="1" t="s">
        <v>64</v>
      </c>
      <c r="F200" s="1">
        <v>285</v>
      </c>
      <c r="G200" s="1" t="s">
        <v>64</v>
      </c>
      <c r="H200" s="1">
        <v>56.3</v>
      </c>
      <c r="I200" s="3">
        <v>900.8</v>
      </c>
      <c r="J200" s="10">
        <f t="shared" si="3"/>
        <v>0</v>
      </c>
      <c r="K200" s="10">
        <f t="shared" si="4"/>
        <v>0</v>
      </c>
      <c r="L200" s="11">
        <f t="shared" si="5"/>
        <v>0</v>
      </c>
      <c r="M200" s="1">
        <v>0.41</v>
      </c>
      <c r="N200" s="1">
        <v>0.56000000000000005</v>
      </c>
      <c r="O200" s="16"/>
      <c r="P200" s="16">
        <f t="shared" si="60"/>
        <v>0</v>
      </c>
      <c r="Q200" s="5">
        <v>1</v>
      </c>
      <c r="R200" s="1">
        <v>0.84</v>
      </c>
      <c r="S200" s="1">
        <v>2.06</v>
      </c>
      <c r="T200" s="16">
        <f t="shared" si="6"/>
        <v>0.14000000000000001</v>
      </c>
      <c r="U200" s="16">
        <f t="shared" si="7"/>
        <v>1.92</v>
      </c>
      <c r="V200" s="5">
        <v>0</v>
      </c>
      <c r="W200" s="1">
        <v>0.59</v>
      </c>
      <c r="X200" s="1">
        <v>2.81</v>
      </c>
      <c r="Y200" s="16">
        <f t="shared" si="61"/>
        <v>0</v>
      </c>
      <c r="Z200" s="1">
        <v>0</v>
      </c>
      <c r="AA200" s="15">
        <v>1660.85</v>
      </c>
      <c r="AB200" s="2">
        <v>4898.1000000000004</v>
      </c>
      <c r="AC200" s="1">
        <v>6</v>
      </c>
      <c r="AD200" s="1">
        <v>1</v>
      </c>
      <c r="AE200" s="1">
        <v>0</v>
      </c>
      <c r="AF200" s="1">
        <v>0</v>
      </c>
      <c r="AG200" s="1">
        <v>9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11</v>
      </c>
      <c r="AX200" s="1">
        <v>1</v>
      </c>
      <c r="AY200" s="1">
        <v>0</v>
      </c>
      <c r="AZ200" s="1">
        <v>0</v>
      </c>
      <c r="BA200" s="1">
        <v>21</v>
      </c>
      <c r="BB200" s="1">
        <v>2</v>
      </c>
      <c r="BC200" s="1">
        <v>0</v>
      </c>
      <c r="BD200" s="1">
        <v>0</v>
      </c>
      <c r="BE200" s="1">
        <v>0</v>
      </c>
      <c r="BF200" s="1">
        <v>12</v>
      </c>
      <c r="BG200" s="1">
        <v>2</v>
      </c>
      <c r="BH200" s="1">
        <v>3</v>
      </c>
      <c r="BI200" s="1">
        <v>5</v>
      </c>
      <c r="BJ200" s="1">
        <v>2</v>
      </c>
      <c r="BK200" s="1">
        <v>45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</row>
    <row r="201" spans="1:68">
      <c r="A201" s="1">
        <v>70974</v>
      </c>
      <c r="B201" s="1" t="s">
        <v>287</v>
      </c>
      <c r="C201" s="1">
        <v>28</v>
      </c>
      <c r="D201" s="1">
        <v>285</v>
      </c>
      <c r="E201" s="1" t="s">
        <v>64</v>
      </c>
      <c r="F201" s="1">
        <v>974</v>
      </c>
      <c r="G201" s="1" t="s">
        <v>110</v>
      </c>
      <c r="H201" s="1">
        <v>37.870100000000001</v>
      </c>
      <c r="I201" s="3">
        <v>1060.3628000000001</v>
      </c>
      <c r="J201" s="10">
        <f t="shared" si="3"/>
        <v>0</v>
      </c>
      <c r="K201" s="10">
        <f t="shared" si="4"/>
        <v>0</v>
      </c>
      <c r="L201" s="11">
        <f t="shared" si="5"/>
        <v>0</v>
      </c>
      <c r="M201" s="1">
        <v>0</v>
      </c>
      <c r="N201" s="1">
        <v>0</v>
      </c>
      <c r="O201" s="16"/>
      <c r="P201" s="16">
        <f t="shared" si="60"/>
        <v>0</v>
      </c>
      <c r="Q201" s="5">
        <v>0</v>
      </c>
      <c r="R201" s="1">
        <v>1.5</v>
      </c>
      <c r="S201" s="1">
        <v>3.79</v>
      </c>
      <c r="T201" s="16">
        <f t="shared" si="6"/>
        <v>0.25</v>
      </c>
      <c r="U201" s="16">
        <f t="shared" si="7"/>
        <v>3.54</v>
      </c>
      <c r="V201" s="5">
        <v>0</v>
      </c>
      <c r="W201" s="1">
        <v>0.05</v>
      </c>
      <c r="X201" s="1">
        <v>0.96</v>
      </c>
      <c r="Y201" s="16">
        <f t="shared" si="61"/>
        <v>0</v>
      </c>
      <c r="Z201" s="1">
        <v>0</v>
      </c>
      <c r="AA201" s="15">
        <v>1647.35</v>
      </c>
      <c r="AB201" s="2">
        <v>5036.72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34</v>
      </c>
      <c r="AX201" s="1">
        <v>0</v>
      </c>
      <c r="AY201" s="1">
        <v>7</v>
      </c>
      <c r="AZ201" s="1">
        <v>2</v>
      </c>
      <c r="BA201" s="1">
        <v>106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1</v>
      </c>
      <c r="BH201" s="1">
        <v>0</v>
      </c>
      <c r="BI201" s="1">
        <v>0</v>
      </c>
      <c r="BJ201" s="1">
        <v>1</v>
      </c>
      <c r="BK201" s="1">
        <v>27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</row>
    <row r="202" spans="1:68">
      <c r="A202" s="1">
        <v>70353</v>
      </c>
      <c r="B202" s="1" t="s">
        <v>248</v>
      </c>
      <c r="C202" s="1">
        <v>5</v>
      </c>
      <c r="D202" s="1">
        <v>285</v>
      </c>
      <c r="E202" s="1" t="s">
        <v>64</v>
      </c>
      <c r="F202" s="1">
        <v>562</v>
      </c>
      <c r="G202" s="1" t="s">
        <v>65</v>
      </c>
      <c r="H202" s="1">
        <v>61.49</v>
      </c>
      <c r="I202" s="3">
        <v>307.45</v>
      </c>
      <c r="J202" s="10">
        <f t="shared" si="3"/>
        <v>0</v>
      </c>
      <c r="K202" s="10">
        <f t="shared" si="4"/>
        <v>0</v>
      </c>
      <c r="L202" s="11">
        <f t="shared" si="5"/>
        <v>0</v>
      </c>
      <c r="M202" s="1">
        <v>1.4</v>
      </c>
      <c r="N202" s="1">
        <v>0.8</v>
      </c>
      <c r="O202" s="16"/>
      <c r="P202" s="16">
        <f t="shared" si="60"/>
        <v>0</v>
      </c>
      <c r="Q202" s="5">
        <v>2</v>
      </c>
      <c r="R202" s="1">
        <v>3.9</v>
      </c>
      <c r="S202" s="1">
        <v>2.6</v>
      </c>
      <c r="T202" s="16">
        <f t="shared" si="6"/>
        <v>0.65</v>
      </c>
      <c r="U202" s="16">
        <f t="shared" si="7"/>
        <v>1.9500000000000002</v>
      </c>
      <c r="V202" s="5">
        <v>0</v>
      </c>
      <c r="W202" s="1">
        <v>0</v>
      </c>
      <c r="X202" s="1">
        <v>0.8</v>
      </c>
      <c r="Y202" s="16">
        <f t="shared" si="61"/>
        <v>0</v>
      </c>
      <c r="Z202" s="1">
        <v>0</v>
      </c>
      <c r="AA202" s="15">
        <v>1629.48</v>
      </c>
      <c r="AB202" s="2">
        <v>1291.29</v>
      </c>
      <c r="AC202" s="1">
        <v>1</v>
      </c>
      <c r="AD202" s="1">
        <v>0</v>
      </c>
      <c r="AE202" s="1">
        <v>5</v>
      </c>
      <c r="AF202" s="1">
        <v>2</v>
      </c>
      <c r="AG202" s="1">
        <v>4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10</v>
      </c>
      <c r="AX202" s="1">
        <v>2</v>
      </c>
      <c r="AY202" s="1">
        <v>4</v>
      </c>
      <c r="AZ202" s="1">
        <v>1</v>
      </c>
      <c r="BA202" s="1">
        <v>3</v>
      </c>
      <c r="BB202" s="1">
        <v>0</v>
      </c>
      <c r="BC202" s="1">
        <v>0</v>
      </c>
      <c r="BD202" s="1">
        <v>4</v>
      </c>
      <c r="BE202" s="1">
        <v>0</v>
      </c>
      <c r="BF202" s="1">
        <v>10</v>
      </c>
      <c r="BG202" s="1">
        <v>0</v>
      </c>
      <c r="BH202" s="1">
        <v>0</v>
      </c>
      <c r="BI202" s="1">
        <v>0</v>
      </c>
      <c r="BJ202" s="1">
        <v>0</v>
      </c>
      <c r="BK202" s="1">
        <v>4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</row>
    <row r="203" spans="1:68">
      <c r="A203" s="1">
        <v>70251</v>
      </c>
      <c r="B203" s="1" t="s">
        <v>251</v>
      </c>
      <c r="C203" s="1">
        <v>15</v>
      </c>
      <c r="D203" s="1">
        <v>285</v>
      </c>
      <c r="E203" s="1" t="s">
        <v>64</v>
      </c>
      <c r="F203" s="1">
        <v>562</v>
      </c>
      <c r="G203" s="1" t="s">
        <v>65</v>
      </c>
      <c r="H203" s="1">
        <v>30.07</v>
      </c>
      <c r="I203" s="3">
        <v>451.05</v>
      </c>
      <c r="J203" s="10">
        <f t="shared" si="3"/>
        <v>0</v>
      </c>
      <c r="K203" s="10">
        <f t="shared" si="4"/>
        <v>0</v>
      </c>
      <c r="L203" s="11">
        <f t="shared" si="5"/>
        <v>0</v>
      </c>
      <c r="M203" s="1">
        <v>0.17</v>
      </c>
      <c r="N203" s="1">
        <v>1.33</v>
      </c>
      <c r="O203" s="16"/>
      <c r="P203" s="16">
        <f t="shared" si="60"/>
        <v>0</v>
      </c>
      <c r="Q203" s="5">
        <v>3</v>
      </c>
      <c r="R203" s="1">
        <v>2.8</v>
      </c>
      <c r="S203" s="1">
        <v>4.7300000000000004</v>
      </c>
      <c r="T203" s="16">
        <f t="shared" si="6"/>
        <v>0.46666666666666662</v>
      </c>
      <c r="U203" s="16">
        <f t="shared" si="7"/>
        <v>4.2633333333333336</v>
      </c>
      <c r="V203" s="5">
        <v>0</v>
      </c>
      <c r="W203" s="1">
        <v>0.6</v>
      </c>
      <c r="X203" s="1">
        <v>0.13</v>
      </c>
      <c r="Y203" s="16">
        <f t="shared" si="61"/>
        <v>0</v>
      </c>
      <c r="Z203" s="1">
        <v>0</v>
      </c>
      <c r="AA203" s="15">
        <v>1608.74</v>
      </c>
      <c r="AB203" s="2">
        <v>2796.51</v>
      </c>
      <c r="AC203" s="1">
        <v>1</v>
      </c>
      <c r="AD203" s="1">
        <v>0</v>
      </c>
      <c r="AE203" s="1">
        <v>1</v>
      </c>
      <c r="AF203" s="1">
        <v>1</v>
      </c>
      <c r="AG203" s="1">
        <v>20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10</v>
      </c>
      <c r="AX203" s="1">
        <v>0</v>
      </c>
      <c r="AY203" s="1">
        <v>17</v>
      </c>
      <c r="AZ203" s="1">
        <v>11</v>
      </c>
      <c r="BA203" s="1">
        <v>65</v>
      </c>
      <c r="BB203" s="1">
        <v>2</v>
      </c>
      <c r="BC203" s="1">
        <v>2</v>
      </c>
      <c r="BD203" s="1">
        <v>0</v>
      </c>
      <c r="BE203" s="1">
        <v>13</v>
      </c>
      <c r="BF203" s="1">
        <v>6</v>
      </c>
      <c r="BG203" s="1">
        <v>4</v>
      </c>
      <c r="BH203" s="1">
        <v>10</v>
      </c>
      <c r="BI203" s="1">
        <v>0</v>
      </c>
      <c r="BJ203" s="1">
        <v>0</v>
      </c>
      <c r="BK203" s="1">
        <v>2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</row>
    <row r="204" spans="1:68">
      <c r="A204" s="1">
        <v>70317</v>
      </c>
      <c r="B204" s="1" t="s">
        <v>337</v>
      </c>
      <c r="C204" s="1">
        <v>20</v>
      </c>
      <c r="D204" s="1">
        <v>285</v>
      </c>
      <c r="E204" s="1" t="s">
        <v>64</v>
      </c>
      <c r="F204" s="1">
        <v>558</v>
      </c>
      <c r="G204" s="1" t="s">
        <v>67</v>
      </c>
      <c r="H204" s="1">
        <v>30.66</v>
      </c>
      <c r="I204" s="3">
        <v>613.20000000000005</v>
      </c>
      <c r="J204" s="10">
        <f t="shared" si="3"/>
        <v>0</v>
      </c>
      <c r="K204" s="10">
        <f t="shared" si="4"/>
        <v>0</v>
      </c>
      <c r="L204" s="11">
        <f t="shared" si="5"/>
        <v>0</v>
      </c>
      <c r="M204" s="1">
        <v>0</v>
      </c>
      <c r="N204" s="1">
        <v>0</v>
      </c>
      <c r="O204" s="16"/>
      <c r="P204" s="16">
        <f t="shared" si="60"/>
        <v>0</v>
      </c>
      <c r="Q204" s="5">
        <v>0</v>
      </c>
      <c r="R204" s="1">
        <v>1.72</v>
      </c>
      <c r="S204" s="1">
        <v>0</v>
      </c>
      <c r="T204" s="16">
        <f t="shared" si="6"/>
        <v>0.28666666666666668</v>
      </c>
      <c r="U204" s="16">
        <f t="shared" si="7"/>
        <v>-0.28666666666666668</v>
      </c>
      <c r="V204" s="5">
        <v>0</v>
      </c>
      <c r="W204" s="1">
        <v>0.85</v>
      </c>
      <c r="X204" s="1">
        <v>0</v>
      </c>
      <c r="Y204" s="16">
        <f t="shared" si="61"/>
        <v>0</v>
      </c>
      <c r="Z204" s="1">
        <v>0</v>
      </c>
      <c r="AA204" s="15">
        <v>1578.99</v>
      </c>
      <c r="AB204" s="2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11</v>
      </c>
      <c r="AZ204" s="1">
        <v>25</v>
      </c>
      <c r="BA204" s="1">
        <v>0</v>
      </c>
      <c r="BB204" s="1">
        <v>0</v>
      </c>
      <c r="BC204" s="1">
        <v>0</v>
      </c>
      <c r="BD204" s="1">
        <v>11</v>
      </c>
      <c r="BE204" s="1">
        <v>0</v>
      </c>
      <c r="BF204" s="1">
        <v>0</v>
      </c>
      <c r="BG204" s="1">
        <v>0</v>
      </c>
      <c r="BH204" s="1">
        <v>0</v>
      </c>
      <c r="BI204" s="1">
        <v>14</v>
      </c>
      <c r="BJ204" s="1">
        <v>6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</row>
    <row r="205" spans="1:68">
      <c r="A205" s="1">
        <v>70254</v>
      </c>
      <c r="B205" s="1" t="s">
        <v>334</v>
      </c>
      <c r="C205" s="1">
        <v>12</v>
      </c>
      <c r="D205" s="1">
        <v>285</v>
      </c>
      <c r="E205" s="1" t="s">
        <v>64</v>
      </c>
      <c r="F205" s="1">
        <v>285</v>
      </c>
      <c r="G205" s="1" t="s">
        <v>64</v>
      </c>
      <c r="H205" s="1">
        <v>77.709999999999994</v>
      </c>
      <c r="I205" s="3">
        <v>932.52</v>
      </c>
      <c r="J205" s="10">
        <f t="shared" si="3"/>
        <v>0</v>
      </c>
      <c r="K205" s="10">
        <f t="shared" si="4"/>
        <v>0</v>
      </c>
      <c r="L205" s="11">
        <f t="shared" si="5"/>
        <v>0</v>
      </c>
      <c r="M205" s="1">
        <v>0.42</v>
      </c>
      <c r="N205" s="1">
        <v>1.92</v>
      </c>
      <c r="O205" s="16"/>
      <c r="P205" s="16">
        <f t="shared" si="60"/>
        <v>0</v>
      </c>
      <c r="Q205" s="5">
        <v>0</v>
      </c>
      <c r="R205" s="1">
        <v>0.67</v>
      </c>
      <c r="S205" s="1">
        <v>1.75</v>
      </c>
      <c r="T205" s="16">
        <f t="shared" si="6"/>
        <v>0.11166666666666666</v>
      </c>
      <c r="U205" s="16">
        <f t="shared" si="7"/>
        <v>1.6383333333333334</v>
      </c>
      <c r="V205" s="5">
        <v>0</v>
      </c>
      <c r="W205" s="1">
        <v>0.57999999999999996</v>
      </c>
      <c r="X205" s="1">
        <v>0.42</v>
      </c>
      <c r="Y205" s="16">
        <f t="shared" si="61"/>
        <v>0</v>
      </c>
      <c r="Z205" s="1">
        <v>0</v>
      </c>
      <c r="AA205" s="15">
        <v>1554.2</v>
      </c>
      <c r="AB205" s="2">
        <v>3807.79</v>
      </c>
      <c r="AC205" s="1">
        <v>1</v>
      </c>
      <c r="AD205" s="1">
        <v>0</v>
      </c>
      <c r="AE205" s="1">
        <v>3</v>
      </c>
      <c r="AF205" s="1">
        <v>2</v>
      </c>
      <c r="AG205" s="1">
        <v>23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3</v>
      </c>
      <c r="AX205" s="1">
        <v>0</v>
      </c>
      <c r="AY205" s="1">
        <v>5</v>
      </c>
      <c r="AZ205" s="1">
        <v>0</v>
      </c>
      <c r="BA205" s="1">
        <v>21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5</v>
      </c>
      <c r="BH205" s="1">
        <v>2</v>
      </c>
      <c r="BI205" s="1">
        <v>1</v>
      </c>
      <c r="BJ205" s="1">
        <v>0</v>
      </c>
      <c r="BK205" s="1">
        <v>5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</row>
    <row r="206" spans="1:68">
      <c r="A206" s="1">
        <v>70113</v>
      </c>
      <c r="B206" s="1" t="s">
        <v>308</v>
      </c>
      <c r="C206" s="1">
        <v>24</v>
      </c>
      <c r="D206" s="1">
        <v>285</v>
      </c>
      <c r="E206" s="1" t="s">
        <v>64</v>
      </c>
      <c r="F206" s="1">
        <v>558</v>
      </c>
      <c r="G206" s="1" t="s">
        <v>67</v>
      </c>
      <c r="H206" s="1">
        <v>55.16</v>
      </c>
      <c r="I206" s="3">
        <v>1323.84</v>
      </c>
      <c r="J206" s="10">
        <f t="shared" si="3"/>
        <v>0</v>
      </c>
      <c r="K206" s="10">
        <f t="shared" si="4"/>
        <v>0</v>
      </c>
      <c r="L206" s="11">
        <f t="shared" si="5"/>
        <v>0</v>
      </c>
      <c r="M206" s="1">
        <v>0.04</v>
      </c>
      <c r="N206" s="1">
        <v>0.79</v>
      </c>
      <c r="O206" s="16"/>
      <c r="P206" s="16">
        <f t="shared" si="60"/>
        <v>0</v>
      </c>
      <c r="Q206" s="5">
        <v>0</v>
      </c>
      <c r="R206" s="1">
        <v>1.08</v>
      </c>
      <c r="S206" s="1">
        <v>0</v>
      </c>
      <c r="T206" s="16">
        <f t="shared" si="6"/>
        <v>0.18000000000000002</v>
      </c>
      <c r="U206" s="16">
        <f t="shared" si="7"/>
        <v>-0.18000000000000002</v>
      </c>
      <c r="V206" s="5">
        <v>0</v>
      </c>
      <c r="W206" s="1">
        <v>0.04</v>
      </c>
      <c r="X206" s="1">
        <v>0</v>
      </c>
      <c r="Y206" s="16">
        <f t="shared" si="61"/>
        <v>0</v>
      </c>
      <c r="Z206" s="1">
        <v>0</v>
      </c>
      <c r="AA206" s="15">
        <v>1544.48</v>
      </c>
      <c r="AB206" s="2">
        <v>1048.04</v>
      </c>
      <c r="AC206" s="1">
        <v>0</v>
      </c>
      <c r="AD206" s="1">
        <v>0</v>
      </c>
      <c r="AE206" s="1">
        <v>1</v>
      </c>
      <c r="AF206" s="1">
        <v>0</v>
      </c>
      <c r="AG206" s="1">
        <v>19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10</v>
      </c>
      <c r="AZ206" s="1">
        <v>15</v>
      </c>
      <c r="BA206" s="1">
        <v>0</v>
      </c>
      <c r="BB206" s="1">
        <v>0</v>
      </c>
      <c r="BC206" s="1">
        <v>0</v>
      </c>
      <c r="BD206" s="1">
        <v>8</v>
      </c>
      <c r="BE206" s="1">
        <v>1</v>
      </c>
      <c r="BF206" s="1">
        <v>0</v>
      </c>
      <c r="BG206" s="1">
        <v>0</v>
      </c>
      <c r="BH206" s="1">
        <v>0</v>
      </c>
      <c r="BI206" s="1">
        <v>1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</row>
    <row r="207" spans="1:68">
      <c r="A207" s="1">
        <v>70194</v>
      </c>
      <c r="B207" s="1" t="s">
        <v>325</v>
      </c>
      <c r="C207" s="1">
        <v>10</v>
      </c>
      <c r="D207" s="1">
        <v>285</v>
      </c>
      <c r="E207" s="1" t="s">
        <v>64</v>
      </c>
      <c r="F207" s="1">
        <v>558</v>
      </c>
      <c r="G207" s="1" t="s">
        <v>67</v>
      </c>
      <c r="H207" s="1">
        <v>79.13</v>
      </c>
      <c r="I207" s="3">
        <v>791.3</v>
      </c>
      <c r="J207" s="10">
        <f t="shared" si="3"/>
        <v>0</v>
      </c>
      <c r="K207" s="10">
        <f t="shared" si="4"/>
        <v>0</v>
      </c>
      <c r="L207" s="11">
        <f t="shared" si="5"/>
        <v>0</v>
      </c>
      <c r="M207" s="1">
        <v>0</v>
      </c>
      <c r="N207" s="1">
        <v>0</v>
      </c>
      <c r="O207" s="16"/>
      <c r="P207" s="16">
        <f t="shared" si="60"/>
        <v>0</v>
      </c>
      <c r="Q207" s="5">
        <v>0</v>
      </c>
      <c r="R207" s="1">
        <v>1.95</v>
      </c>
      <c r="S207" s="1">
        <v>0</v>
      </c>
      <c r="T207" s="16">
        <f t="shared" si="6"/>
        <v>0.32500000000000001</v>
      </c>
      <c r="U207" s="16">
        <f t="shared" si="7"/>
        <v>-0.32500000000000001</v>
      </c>
      <c r="V207" s="5">
        <v>0</v>
      </c>
      <c r="W207" s="1">
        <v>0</v>
      </c>
      <c r="X207" s="1">
        <v>0</v>
      </c>
      <c r="Y207" s="16">
        <f t="shared" si="61"/>
        <v>0</v>
      </c>
      <c r="Z207" s="1">
        <v>0</v>
      </c>
      <c r="AA207" s="15">
        <v>1543.04</v>
      </c>
      <c r="AB207" s="2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19</v>
      </c>
      <c r="AZ207" s="1">
        <v>1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</row>
    <row r="208" spans="1:68">
      <c r="A208" s="1">
        <v>70295</v>
      </c>
      <c r="B208" s="1" t="s">
        <v>263</v>
      </c>
      <c r="C208" s="1">
        <v>20</v>
      </c>
      <c r="D208" s="1">
        <v>285</v>
      </c>
      <c r="E208" s="1" t="s">
        <v>64</v>
      </c>
      <c r="F208" s="1">
        <v>991</v>
      </c>
      <c r="G208" s="1" t="s">
        <v>141</v>
      </c>
      <c r="H208" s="1">
        <v>62.57</v>
      </c>
      <c r="I208" s="3">
        <v>1251.4000000000001</v>
      </c>
      <c r="J208" s="10">
        <f t="shared" si="3"/>
        <v>0</v>
      </c>
      <c r="K208" s="10">
        <f t="shared" si="4"/>
        <v>0</v>
      </c>
      <c r="L208" s="11">
        <f t="shared" si="5"/>
        <v>0</v>
      </c>
      <c r="M208" s="1">
        <v>0</v>
      </c>
      <c r="N208" s="1">
        <v>0</v>
      </c>
      <c r="O208" s="16"/>
      <c r="P208" s="16">
        <f t="shared" si="60"/>
        <v>0</v>
      </c>
      <c r="Q208" s="5">
        <v>0</v>
      </c>
      <c r="R208" s="1">
        <v>1.1200000000000001</v>
      </c>
      <c r="S208" s="1">
        <v>2.2000000000000002</v>
      </c>
      <c r="T208" s="16">
        <f t="shared" si="6"/>
        <v>0.18666666666666668</v>
      </c>
      <c r="U208" s="16">
        <f t="shared" si="7"/>
        <v>2.0133333333333336</v>
      </c>
      <c r="V208" s="5">
        <v>0</v>
      </c>
      <c r="W208" s="1">
        <v>0</v>
      </c>
      <c r="X208" s="1">
        <v>0</v>
      </c>
      <c r="Y208" s="16">
        <f t="shared" si="61"/>
        <v>0</v>
      </c>
      <c r="Z208" s="1">
        <v>0</v>
      </c>
      <c r="AA208" s="15">
        <v>1407.82</v>
      </c>
      <c r="AB208" s="2">
        <v>2753.08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18</v>
      </c>
      <c r="AX208" s="1">
        <v>9</v>
      </c>
      <c r="AY208" s="1">
        <v>0</v>
      </c>
      <c r="AZ208" s="1">
        <v>0</v>
      </c>
      <c r="BA208" s="1">
        <v>44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</row>
    <row r="209" spans="1:68">
      <c r="A209" s="1">
        <v>70114</v>
      </c>
      <c r="B209" s="1" t="s">
        <v>309</v>
      </c>
      <c r="C209" s="1">
        <v>16</v>
      </c>
      <c r="D209" s="1">
        <v>285</v>
      </c>
      <c r="E209" s="1" t="s">
        <v>64</v>
      </c>
      <c r="F209" s="1">
        <v>974</v>
      </c>
      <c r="G209" s="1" t="s">
        <v>110</v>
      </c>
      <c r="H209" s="1">
        <v>51.921599999999998</v>
      </c>
      <c r="I209" s="3">
        <v>830.74559999999997</v>
      </c>
      <c r="J209" s="10">
        <f t="shared" si="3"/>
        <v>0</v>
      </c>
      <c r="K209" s="10">
        <f t="shared" si="4"/>
        <v>0</v>
      </c>
      <c r="L209" s="11">
        <f t="shared" si="5"/>
        <v>0</v>
      </c>
      <c r="M209" s="1">
        <v>0.56000000000000005</v>
      </c>
      <c r="N209" s="1">
        <v>0</v>
      </c>
      <c r="O209" s="16"/>
      <c r="P209" s="16">
        <f t="shared" si="60"/>
        <v>0</v>
      </c>
      <c r="Q209" s="5">
        <v>2</v>
      </c>
      <c r="R209" s="1">
        <v>1.06</v>
      </c>
      <c r="S209" s="1">
        <v>0</v>
      </c>
      <c r="T209" s="16">
        <f t="shared" si="6"/>
        <v>0.17666666666666667</v>
      </c>
      <c r="U209" s="16">
        <f t="shared" si="7"/>
        <v>-0.17666666666666667</v>
      </c>
      <c r="V209" s="5">
        <v>0</v>
      </c>
      <c r="W209" s="1">
        <v>0</v>
      </c>
      <c r="X209" s="1">
        <v>0</v>
      </c>
      <c r="Y209" s="16">
        <f t="shared" si="61"/>
        <v>0</v>
      </c>
      <c r="Z209" s="1">
        <v>0</v>
      </c>
      <c r="AA209" s="15">
        <v>1349.96</v>
      </c>
      <c r="AB209" s="2">
        <v>0</v>
      </c>
      <c r="AC209" s="1">
        <v>0</v>
      </c>
      <c r="AD209" s="1">
        <v>2</v>
      </c>
      <c r="AE209" s="1">
        <v>6</v>
      </c>
      <c r="AF209" s="1">
        <v>4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16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2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</row>
    <row r="210" spans="1:68">
      <c r="A210" s="1">
        <v>70328</v>
      </c>
      <c r="B210" s="1" t="s">
        <v>255</v>
      </c>
      <c r="C210" s="1">
        <v>12</v>
      </c>
      <c r="D210" s="1">
        <v>285</v>
      </c>
      <c r="E210" s="1" t="s">
        <v>64</v>
      </c>
      <c r="F210" s="1">
        <v>285</v>
      </c>
      <c r="G210" s="1" t="s">
        <v>64</v>
      </c>
      <c r="H210" s="1">
        <v>28.88</v>
      </c>
      <c r="I210" s="3">
        <v>346.56</v>
      </c>
      <c r="J210" s="10">
        <f t="shared" si="3"/>
        <v>0</v>
      </c>
      <c r="K210" s="10">
        <f t="shared" si="4"/>
        <v>0</v>
      </c>
      <c r="L210" s="11">
        <f t="shared" si="5"/>
        <v>0</v>
      </c>
      <c r="M210" s="1">
        <v>0.08</v>
      </c>
      <c r="N210" s="1">
        <v>0</v>
      </c>
      <c r="O210" s="16"/>
      <c r="P210" s="16">
        <f t="shared" si="60"/>
        <v>0</v>
      </c>
      <c r="Q210" s="5">
        <v>0</v>
      </c>
      <c r="R210" s="1">
        <v>3.75</v>
      </c>
      <c r="S210" s="1">
        <v>6.25</v>
      </c>
      <c r="T210" s="16">
        <f t="shared" si="6"/>
        <v>0.625</v>
      </c>
      <c r="U210" s="16">
        <f t="shared" si="7"/>
        <v>5.625</v>
      </c>
      <c r="V210" s="5">
        <v>0</v>
      </c>
      <c r="W210" s="1">
        <v>0</v>
      </c>
      <c r="X210" s="1">
        <v>0</v>
      </c>
      <c r="Y210" s="16">
        <f t="shared" si="61"/>
        <v>0</v>
      </c>
      <c r="Z210" s="1">
        <v>0</v>
      </c>
      <c r="AA210" s="15">
        <v>1328.48</v>
      </c>
      <c r="AB210" s="2">
        <v>2166</v>
      </c>
      <c r="AC210" s="1">
        <v>0</v>
      </c>
      <c r="AD210" s="1">
        <v>0</v>
      </c>
      <c r="AE210" s="1">
        <v>0</v>
      </c>
      <c r="AF210" s="1">
        <v>2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36</v>
      </c>
      <c r="AX210" s="1">
        <v>0</v>
      </c>
      <c r="AY210" s="1">
        <v>0</v>
      </c>
      <c r="AZ210" s="1">
        <v>0</v>
      </c>
      <c r="BA210" s="1">
        <v>60</v>
      </c>
      <c r="BB210" s="1">
        <v>9</v>
      </c>
      <c r="BC210" s="1">
        <v>0</v>
      </c>
      <c r="BD210" s="1">
        <v>0</v>
      </c>
      <c r="BE210" s="1">
        <v>0</v>
      </c>
      <c r="BF210" s="1">
        <v>15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</row>
    <row r="211" spans="1:68">
      <c r="A211" s="1">
        <v>70326</v>
      </c>
      <c r="B211" s="1" t="s">
        <v>340</v>
      </c>
      <c r="C211" s="1">
        <v>6</v>
      </c>
      <c r="D211" s="1">
        <v>285</v>
      </c>
      <c r="E211" s="1" t="s">
        <v>64</v>
      </c>
      <c r="F211" s="1">
        <v>285</v>
      </c>
      <c r="G211" s="1" t="s">
        <v>64</v>
      </c>
      <c r="H211" s="1">
        <v>113.36</v>
      </c>
      <c r="I211" s="3">
        <v>680.16</v>
      </c>
      <c r="J211" s="10">
        <f t="shared" si="3"/>
        <v>0</v>
      </c>
      <c r="K211" s="10">
        <f t="shared" si="4"/>
        <v>0</v>
      </c>
      <c r="L211" s="11">
        <f t="shared" si="5"/>
        <v>0</v>
      </c>
      <c r="M211" s="1">
        <v>0.17</v>
      </c>
      <c r="N211" s="1">
        <v>-0.33</v>
      </c>
      <c r="O211" s="16"/>
      <c r="P211" s="16">
        <f t="shared" si="60"/>
        <v>0</v>
      </c>
      <c r="Q211" s="5">
        <v>0</v>
      </c>
      <c r="R211" s="1">
        <v>1.75</v>
      </c>
      <c r="S211" s="1">
        <v>0</v>
      </c>
      <c r="T211" s="16">
        <f t="shared" si="6"/>
        <v>0.29166666666666669</v>
      </c>
      <c r="U211" s="16">
        <f t="shared" si="7"/>
        <v>-0.29166666666666669</v>
      </c>
      <c r="V211" s="5">
        <v>0</v>
      </c>
      <c r="W211" s="1">
        <v>0</v>
      </c>
      <c r="X211" s="1">
        <v>0</v>
      </c>
      <c r="Y211" s="16">
        <f t="shared" si="61"/>
        <v>0</v>
      </c>
      <c r="Z211" s="1">
        <v>0</v>
      </c>
      <c r="AA211" s="15">
        <v>1303.6400000000001</v>
      </c>
      <c r="AB211" s="2">
        <v>-226.72</v>
      </c>
      <c r="AC211" s="1">
        <v>0</v>
      </c>
      <c r="AD211" s="1">
        <v>2</v>
      </c>
      <c r="AE211" s="1">
        <v>0</v>
      </c>
      <c r="AF211" s="1">
        <v>0</v>
      </c>
      <c r="AG211" s="1">
        <v>-2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3</v>
      </c>
      <c r="AX211" s="1">
        <v>15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</row>
    <row r="212" spans="1:68">
      <c r="A212" s="1">
        <v>70507</v>
      </c>
      <c r="B212" s="1" t="s">
        <v>352</v>
      </c>
      <c r="C212" s="1">
        <v>12</v>
      </c>
      <c r="D212" s="1">
        <v>285</v>
      </c>
      <c r="E212" s="1" t="s">
        <v>64</v>
      </c>
      <c r="F212" s="1">
        <v>573</v>
      </c>
      <c r="G212" s="1" t="s">
        <v>87</v>
      </c>
      <c r="H212" s="1">
        <v>46.76</v>
      </c>
      <c r="I212" s="3">
        <v>561.12</v>
      </c>
      <c r="J212" s="10">
        <f t="shared" si="3"/>
        <v>0</v>
      </c>
      <c r="K212" s="10">
        <f t="shared" si="4"/>
        <v>0</v>
      </c>
      <c r="L212" s="11">
        <f t="shared" si="5"/>
        <v>0</v>
      </c>
      <c r="M212" s="1">
        <v>0.88</v>
      </c>
      <c r="N212" s="1">
        <v>1.67</v>
      </c>
      <c r="O212" s="16"/>
      <c r="P212" s="16">
        <f t="shared" si="60"/>
        <v>0</v>
      </c>
      <c r="Q212" s="5">
        <v>2</v>
      </c>
      <c r="R212" s="1">
        <v>1.21</v>
      </c>
      <c r="S212" s="1">
        <v>2.67</v>
      </c>
      <c r="T212" s="16">
        <f t="shared" si="6"/>
        <v>0.20166666666666666</v>
      </c>
      <c r="U212" s="16">
        <f t="shared" si="7"/>
        <v>2.4683333333333333</v>
      </c>
      <c r="V212" s="5">
        <v>0</v>
      </c>
      <c r="W212" s="1">
        <v>0.12</v>
      </c>
      <c r="X212" s="1">
        <v>0</v>
      </c>
      <c r="Y212" s="16">
        <f t="shared" si="61"/>
        <v>0</v>
      </c>
      <c r="Z212" s="1">
        <v>0</v>
      </c>
      <c r="AA212" s="15">
        <v>1239.1400000000001</v>
      </c>
      <c r="AB212" s="2">
        <v>2431.52</v>
      </c>
      <c r="AC212" s="1">
        <v>4</v>
      </c>
      <c r="AD212" s="1">
        <v>0</v>
      </c>
      <c r="AE212" s="1">
        <v>5</v>
      </c>
      <c r="AF212" s="1">
        <v>3</v>
      </c>
      <c r="AG212" s="1">
        <v>20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3</v>
      </c>
      <c r="AX212" s="1">
        <v>0</v>
      </c>
      <c r="AY212" s="1">
        <v>10</v>
      </c>
      <c r="AZ212" s="1">
        <v>0</v>
      </c>
      <c r="BA212" s="1">
        <v>21</v>
      </c>
      <c r="BB212" s="1">
        <v>1</v>
      </c>
      <c r="BC212" s="1">
        <v>0</v>
      </c>
      <c r="BD212" s="1">
        <v>0</v>
      </c>
      <c r="BE212" s="1">
        <v>1</v>
      </c>
      <c r="BF212" s="1">
        <v>11</v>
      </c>
      <c r="BG212" s="1">
        <v>0</v>
      </c>
      <c r="BH212" s="1">
        <v>0</v>
      </c>
      <c r="BI212" s="1">
        <v>1</v>
      </c>
      <c r="BJ212" s="1">
        <v>1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</row>
    <row r="213" spans="1:68">
      <c r="A213" s="1">
        <v>97020</v>
      </c>
      <c r="B213" s="1" t="s">
        <v>236</v>
      </c>
      <c r="C213" s="1">
        <v>16</v>
      </c>
      <c r="D213" s="1">
        <v>285</v>
      </c>
      <c r="E213" s="1" t="s">
        <v>64</v>
      </c>
      <c r="F213" s="1">
        <v>558</v>
      </c>
      <c r="G213" s="1" t="s">
        <v>67</v>
      </c>
      <c r="H213" s="1">
        <v>55.48</v>
      </c>
      <c r="I213" s="3">
        <v>887.68</v>
      </c>
      <c r="J213" s="10">
        <f t="shared" si="3"/>
        <v>0</v>
      </c>
      <c r="K213" s="10">
        <f t="shared" si="4"/>
        <v>0</v>
      </c>
      <c r="L213" s="11">
        <f t="shared" si="5"/>
        <v>0</v>
      </c>
      <c r="M213" s="1">
        <v>0.38</v>
      </c>
      <c r="N213" s="1">
        <v>0</v>
      </c>
      <c r="O213" s="16"/>
      <c r="P213" s="16">
        <f t="shared" si="60"/>
        <v>0</v>
      </c>
      <c r="Q213" s="5">
        <v>0</v>
      </c>
      <c r="R213" s="1">
        <v>0.72</v>
      </c>
      <c r="S213" s="1">
        <v>2.56</v>
      </c>
      <c r="T213" s="16">
        <f t="shared" si="6"/>
        <v>0.12</v>
      </c>
      <c r="U213" s="16">
        <f t="shared" si="7"/>
        <v>2.44</v>
      </c>
      <c r="V213" s="5">
        <v>0</v>
      </c>
      <c r="W213" s="1">
        <v>0.03</v>
      </c>
      <c r="X213" s="1">
        <v>0</v>
      </c>
      <c r="Y213" s="16">
        <f t="shared" si="61"/>
        <v>0</v>
      </c>
      <c r="Z213" s="1">
        <v>0</v>
      </c>
      <c r="AA213" s="15">
        <v>998.64</v>
      </c>
      <c r="AB213" s="2">
        <v>2274.6799999999998</v>
      </c>
      <c r="AC213" s="1">
        <v>0</v>
      </c>
      <c r="AD213" s="1">
        <v>0</v>
      </c>
      <c r="AE213" s="1">
        <v>5</v>
      </c>
      <c r="AF213" s="1">
        <v>2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7</v>
      </c>
      <c r="AX213" s="1">
        <v>0</v>
      </c>
      <c r="AY213" s="1">
        <v>3</v>
      </c>
      <c r="AZ213" s="1">
        <v>3</v>
      </c>
      <c r="BA213" s="1">
        <v>41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1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</row>
    <row r="214" spans="1:68">
      <c r="A214" s="1">
        <v>70982</v>
      </c>
      <c r="B214" s="1" t="s">
        <v>243</v>
      </c>
      <c r="C214" s="1">
        <v>32</v>
      </c>
      <c r="D214" s="1">
        <v>285</v>
      </c>
      <c r="E214" s="1" t="s">
        <v>64</v>
      </c>
      <c r="F214" s="1">
        <v>573</v>
      </c>
      <c r="G214" s="1" t="s">
        <v>87</v>
      </c>
      <c r="H214" s="1">
        <v>33.270000000000003</v>
      </c>
      <c r="I214" s="3">
        <v>1064.6400000000001</v>
      </c>
      <c r="J214" s="10">
        <f t="shared" si="3"/>
        <v>0</v>
      </c>
      <c r="K214" s="10">
        <f t="shared" si="4"/>
        <v>0</v>
      </c>
      <c r="L214" s="11">
        <f t="shared" si="5"/>
        <v>0</v>
      </c>
      <c r="M214" s="1">
        <v>0.5</v>
      </c>
      <c r="N214" s="1">
        <v>1.53</v>
      </c>
      <c r="O214" s="16"/>
      <c r="P214" s="16">
        <f t="shared" si="60"/>
        <v>0</v>
      </c>
      <c r="Q214" s="5">
        <v>0</v>
      </c>
      <c r="R214" s="1">
        <v>0.19</v>
      </c>
      <c r="S214" s="1">
        <v>2.81</v>
      </c>
      <c r="T214" s="16">
        <f t="shared" si="6"/>
        <v>3.1666666666666662E-2</v>
      </c>
      <c r="U214" s="16">
        <f t="shared" si="7"/>
        <v>2.7783333333333333</v>
      </c>
      <c r="V214" s="5">
        <v>0</v>
      </c>
      <c r="W214" s="1">
        <v>0.23</v>
      </c>
      <c r="X214" s="1">
        <v>0.16</v>
      </c>
      <c r="Y214" s="16">
        <f t="shared" si="61"/>
        <v>0</v>
      </c>
      <c r="Z214" s="1">
        <v>0</v>
      </c>
      <c r="AA214" s="15">
        <v>981.47</v>
      </c>
      <c r="AB214" s="2">
        <v>4790.88</v>
      </c>
      <c r="AC214" s="1">
        <v>1</v>
      </c>
      <c r="AD214" s="1">
        <v>7</v>
      </c>
      <c r="AE214" s="1">
        <v>7</v>
      </c>
      <c r="AF214" s="1">
        <v>9</v>
      </c>
      <c r="AG214" s="1">
        <v>49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6</v>
      </c>
      <c r="AX214" s="1">
        <v>0</v>
      </c>
      <c r="AY214" s="1">
        <v>0</v>
      </c>
      <c r="AZ214" s="1">
        <v>0</v>
      </c>
      <c r="BA214" s="1">
        <v>90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2</v>
      </c>
      <c r="BH214" s="1">
        <v>9</v>
      </c>
      <c r="BI214" s="1">
        <v>0</v>
      </c>
      <c r="BJ214" s="1">
        <v>2</v>
      </c>
      <c r="BK214" s="1">
        <v>5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</row>
    <row r="215" spans="1:68">
      <c r="A215" s="1">
        <v>79159</v>
      </c>
      <c r="B215" s="1" t="s">
        <v>358</v>
      </c>
      <c r="C215" s="1">
        <v>24</v>
      </c>
      <c r="D215" s="1">
        <v>285</v>
      </c>
      <c r="E215" s="1" t="s">
        <v>64</v>
      </c>
      <c r="F215" s="1">
        <v>285</v>
      </c>
      <c r="G215" s="1" t="s">
        <v>64</v>
      </c>
      <c r="H215" s="1">
        <v>37.53</v>
      </c>
      <c r="I215" s="3">
        <v>900.72</v>
      </c>
      <c r="J215" s="10">
        <f t="shared" si="3"/>
        <v>0</v>
      </c>
      <c r="K215" s="10">
        <f t="shared" si="4"/>
        <v>0</v>
      </c>
      <c r="L215" s="11">
        <f t="shared" si="5"/>
        <v>0</v>
      </c>
      <c r="M215" s="1">
        <v>1.04</v>
      </c>
      <c r="N215" s="1">
        <v>0</v>
      </c>
      <c r="O215" s="16"/>
      <c r="P215" s="16">
        <f t="shared" si="60"/>
        <v>0</v>
      </c>
      <c r="Q215" s="5">
        <v>3</v>
      </c>
      <c r="R215" s="1">
        <v>0</v>
      </c>
      <c r="S215" s="1">
        <v>0</v>
      </c>
      <c r="T215" s="16">
        <f t="shared" si="6"/>
        <v>0</v>
      </c>
      <c r="U215" s="16">
        <f t="shared" si="7"/>
        <v>0</v>
      </c>
      <c r="V215" s="5">
        <v>0</v>
      </c>
      <c r="W215" s="1">
        <v>0.02</v>
      </c>
      <c r="X215" s="1">
        <v>0.71</v>
      </c>
      <c r="Y215" s="16">
        <f t="shared" si="61"/>
        <v>0</v>
      </c>
      <c r="Z215" s="1">
        <v>0</v>
      </c>
      <c r="AA215" s="15">
        <v>957.02</v>
      </c>
      <c r="AB215" s="2">
        <v>638.01</v>
      </c>
      <c r="AC215" s="1">
        <v>0</v>
      </c>
      <c r="AD215" s="1">
        <v>0</v>
      </c>
      <c r="AE215" s="1">
        <v>18</v>
      </c>
      <c r="AF215" s="1">
        <v>14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1</v>
      </c>
      <c r="BI215" s="1">
        <v>0</v>
      </c>
      <c r="BJ215" s="1">
        <v>0</v>
      </c>
      <c r="BK215" s="1">
        <v>17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</row>
    <row r="216" spans="1:68">
      <c r="A216" s="1">
        <v>70302</v>
      </c>
      <c r="B216" s="1" t="s">
        <v>242</v>
      </c>
      <c r="C216" s="1">
        <v>20</v>
      </c>
      <c r="D216" s="1">
        <v>285</v>
      </c>
      <c r="E216" s="1" t="s">
        <v>64</v>
      </c>
      <c r="F216" s="1">
        <v>285</v>
      </c>
      <c r="G216" s="1" t="s">
        <v>64</v>
      </c>
      <c r="H216" s="1">
        <v>86.351399999999998</v>
      </c>
      <c r="I216" s="3">
        <v>1727.028</v>
      </c>
      <c r="J216" s="10">
        <f t="shared" si="3"/>
        <v>0</v>
      </c>
      <c r="K216" s="10">
        <f t="shared" si="4"/>
        <v>0</v>
      </c>
      <c r="L216" s="11">
        <f t="shared" si="5"/>
        <v>0</v>
      </c>
      <c r="M216" s="1">
        <v>0.52</v>
      </c>
      <c r="N216" s="1">
        <v>2.25</v>
      </c>
      <c r="O216" s="16"/>
      <c r="P216" s="16">
        <f t="shared" si="60"/>
        <v>0</v>
      </c>
      <c r="Q216" s="5">
        <v>1</v>
      </c>
      <c r="R216" s="1">
        <v>0</v>
      </c>
      <c r="S216" s="1">
        <v>3</v>
      </c>
      <c r="T216" s="16">
        <f t="shared" si="6"/>
        <v>0</v>
      </c>
      <c r="U216" s="16">
        <f t="shared" si="7"/>
        <v>3</v>
      </c>
      <c r="V216" s="5">
        <v>0</v>
      </c>
      <c r="W216" s="1">
        <v>0</v>
      </c>
      <c r="X216" s="1">
        <v>0</v>
      </c>
      <c r="Y216" s="16">
        <f t="shared" si="61"/>
        <v>0</v>
      </c>
      <c r="Z216" s="1">
        <v>0</v>
      </c>
      <c r="AA216" s="15">
        <v>906.69</v>
      </c>
      <c r="AB216" s="2">
        <v>9066.9</v>
      </c>
      <c r="AC216" s="1">
        <v>5</v>
      </c>
      <c r="AD216" s="1">
        <v>11</v>
      </c>
      <c r="AE216" s="1">
        <v>0</v>
      </c>
      <c r="AF216" s="1">
        <v>0</v>
      </c>
      <c r="AG216" s="1">
        <v>45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60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</row>
    <row r="217" spans="1:68">
      <c r="A217" s="1">
        <v>70124</v>
      </c>
      <c r="B217" s="1" t="s">
        <v>311</v>
      </c>
      <c r="C217" s="1">
        <v>72</v>
      </c>
      <c r="D217" s="1">
        <v>285</v>
      </c>
      <c r="E217" s="1" t="s">
        <v>64</v>
      </c>
      <c r="F217" s="1">
        <v>1</v>
      </c>
      <c r="G217" s="1" t="s">
        <v>312</v>
      </c>
      <c r="H217" s="1">
        <v>12.63</v>
      </c>
      <c r="I217" s="3">
        <v>909.36</v>
      </c>
      <c r="J217" s="10">
        <f t="shared" si="3"/>
        <v>0</v>
      </c>
      <c r="K217" s="10">
        <f t="shared" si="4"/>
        <v>0</v>
      </c>
      <c r="L217" s="11">
        <f t="shared" si="5"/>
        <v>0</v>
      </c>
      <c r="M217" s="1">
        <v>0.77</v>
      </c>
      <c r="N217" s="1">
        <v>-0.06</v>
      </c>
      <c r="O217" s="16"/>
      <c r="P217" s="16">
        <f t="shared" si="60"/>
        <v>0</v>
      </c>
      <c r="Q217" s="5">
        <v>0</v>
      </c>
      <c r="R217" s="1">
        <v>0.15</v>
      </c>
      <c r="S217" s="1">
        <v>-0.1</v>
      </c>
      <c r="T217" s="16">
        <f t="shared" si="6"/>
        <v>2.5000000000000001E-2</v>
      </c>
      <c r="U217" s="16">
        <f t="shared" si="7"/>
        <v>-0.125</v>
      </c>
      <c r="V217" s="5">
        <v>0</v>
      </c>
      <c r="W217" s="1">
        <v>0</v>
      </c>
      <c r="X217" s="1">
        <v>0.01</v>
      </c>
      <c r="Y217" s="16">
        <f t="shared" si="61"/>
        <v>0</v>
      </c>
      <c r="Z217" s="1">
        <v>0</v>
      </c>
      <c r="AA217" s="15">
        <v>839.9</v>
      </c>
      <c r="AB217" s="2">
        <v>-126.3</v>
      </c>
      <c r="AC217" s="1">
        <v>1</v>
      </c>
      <c r="AD217" s="1">
        <v>2</v>
      </c>
      <c r="AE217" s="1">
        <v>32</v>
      </c>
      <c r="AF217" s="1">
        <v>43</v>
      </c>
      <c r="AG217" s="1">
        <v>-4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1</v>
      </c>
      <c r="AX217" s="1">
        <v>0</v>
      </c>
      <c r="AY217" s="1">
        <v>2</v>
      </c>
      <c r="AZ217" s="1">
        <v>0</v>
      </c>
      <c r="BA217" s="1">
        <v>-1</v>
      </c>
      <c r="BB217" s="1">
        <v>2</v>
      </c>
      <c r="BC217" s="1">
        <v>4</v>
      </c>
      <c r="BD217" s="1">
        <v>4</v>
      </c>
      <c r="BE217" s="1">
        <v>0</v>
      </c>
      <c r="BF217" s="1">
        <v>-6</v>
      </c>
      <c r="BG217" s="1">
        <v>0</v>
      </c>
      <c r="BH217" s="1">
        <v>0</v>
      </c>
      <c r="BI217" s="1">
        <v>0</v>
      </c>
      <c r="BJ217" s="1">
        <v>0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</row>
    <row r="218" spans="1:68">
      <c r="A218" s="1">
        <v>70132</v>
      </c>
      <c r="B218" s="1" t="s">
        <v>223</v>
      </c>
      <c r="C218" s="1">
        <v>18</v>
      </c>
      <c r="D218" s="1">
        <v>285</v>
      </c>
      <c r="E218" s="1" t="s">
        <v>64</v>
      </c>
      <c r="F218" s="1">
        <v>558</v>
      </c>
      <c r="G218" s="1" t="s">
        <v>67</v>
      </c>
      <c r="H218" s="1">
        <v>54.67</v>
      </c>
      <c r="I218" s="3">
        <v>984.06</v>
      </c>
      <c r="J218" s="10">
        <f t="shared" si="3"/>
        <v>0</v>
      </c>
      <c r="K218" s="10">
        <f t="shared" si="4"/>
        <v>0</v>
      </c>
      <c r="L218" s="11">
        <f t="shared" si="5"/>
        <v>0</v>
      </c>
      <c r="M218" s="1">
        <v>0.31</v>
      </c>
      <c r="N218" s="1">
        <v>0</v>
      </c>
      <c r="O218" s="16"/>
      <c r="P218" s="16">
        <f t="shared" si="60"/>
        <v>0</v>
      </c>
      <c r="Q218" s="5">
        <v>3</v>
      </c>
      <c r="R218" s="1">
        <v>0.47</v>
      </c>
      <c r="S218" s="1">
        <v>4.9400000000000004</v>
      </c>
      <c r="T218" s="16">
        <f t="shared" si="6"/>
        <v>7.8333333333333324E-2</v>
      </c>
      <c r="U218" s="16">
        <f t="shared" si="7"/>
        <v>4.8616666666666672</v>
      </c>
      <c r="V218" s="5">
        <v>0</v>
      </c>
      <c r="W218" s="1">
        <v>0</v>
      </c>
      <c r="X218" s="1">
        <v>0</v>
      </c>
      <c r="Y218" s="16">
        <f t="shared" si="61"/>
        <v>0</v>
      </c>
      <c r="Z218" s="1">
        <v>0</v>
      </c>
      <c r="AA218" s="15">
        <v>765.38</v>
      </c>
      <c r="AB218" s="2">
        <v>4865.63</v>
      </c>
      <c r="AC218" s="1">
        <v>0</v>
      </c>
      <c r="AD218" s="1">
        <v>0</v>
      </c>
      <c r="AE218" s="1">
        <v>4</v>
      </c>
      <c r="AF218" s="1">
        <v>3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2</v>
      </c>
      <c r="AX218" s="1">
        <v>-2</v>
      </c>
      <c r="AY218" s="1">
        <v>0</v>
      </c>
      <c r="AZ218" s="1">
        <v>13</v>
      </c>
      <c r="BA218" s="1">
        <v>54</v>
      </c>
      <c r="BB218" s="1">
        <v>1</v>
      </c>
      <c r="BC218" s="1">
        <v>0</v>
      </c>
      <c r="BD218" s="1">
        <v>0</v>
      </c>
      <c r="BE218" s="1">
        <v>0</v>
      </c>
      <c r="BF218" s="1">
        <v>35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</row>
    <row r="219" spans="1:68">
      <c r="A219" s="1">
        <v>70190</v>
      </c>
      <c r="B219" s="1" t="s">
        <v>322</v>
      </c>
      <c r="C219" s="1">
        <v>12</v>
      </c>
      <c r="D219" s="1">
        <v>285</v>
      </c>
      <c r="E219" s="1" t="s">
        <v>64</v>
      </c>
      <c r="F219" s="1">
        <v>558</v>
      </c>
      <c r="G219" s="1" t="s">
        <v>67</v>
      </c>
      <c r="H219" s="1">
        <v>36.630000000000003</v>
      </c>
      <c r="I219" s="3">
        <v>439.56</v>
      </c>
      <c r="J219" s="10">
        <f t="shared" si="3"/>
        <v>0</v>
      </c>
      <c r="K219" s="10">
        <f t="shared" si="4"/>
        <v>0</v>
      </c>
      <c r="L219" s="11">
        <f t="shared" si="5"/>
        <v>0</v>
      </c>
      <c r="M219" s="1">
        <v>0</v>
      </c>
      <c r="N219" s="1">
        <v>0</v>
      </c>
      <c r="O219" s="16"/>
      <c r="P219" s="16">
        <f t="shared" si="60"/>
        <v>0</v>
      </c>
      <c r="Q219" s="5">
        <v>0</v>
      </c>
      <c r="R219" s="1">
        <v>1.67</v>
      </c>
      <c r="S219" s="1">
        <v>0</v>
      </c>
      <c r="T219" s="16">
        <f t="shared" si="6"/>
        <v>0.27833333333333332</v>
      </c>
      <c r="U219" s="16">
        <f t="shared" si="7"/>
        <v>-0.27833333333333332</v>
      </c>
      <c r="V219" s="5">
        <v>0</v>
      </c>
      <c r="W219" s="1">
        <v>0</v>
      </c>
      <c r="X219" s="1">
        <v>0</v>
      </c>
      <c r="Y219" s="16">
        <f t="shared" si="61"/>
        <v>0</v>
      </c>
      <c r="Z219" s="1">
        <v>0</v>
      </c>
      <c r="AA219" s="15">
        <v>732.6</v>
      </c>
      <c r="AB219" s="2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19</v>
      </c>
      <c r="AZ219" s="1">
        <v>0</v>
      </c>
      <c r="BA219" s="1">
        <v>0</v>
      </c>
      <c r="BB219" s="1">
        <v>0</v>
      </c>
      <c r="BC219" s="1">
        <v>0</v>
      </c>
      <c r="BD219" s="1">
        <v>1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</row>
    <row r="220" spans="1:68">
      <c r="A220" s="1">
        <v>70075</v>
      </c>
      <c r="B220" s="1" t="s">
        <v>231</v>
      </c>
      <c r="C220" s="1">
        <v>25</v>
      </c>
      <c r="D220" s="1">
        <v>285</v>
      </c>
      <c r="E220" s="1" t="s">
        <v>64</v>
      </c>
      <c r="F220" s="1">
        <v>285</v>
      </c>
      <c r="G220" s="1" t="s">
        <v>64</v>
      </c>
      <c r="H220" s="1">
        <v>32.270000000000003</v>
      </c>
      <c r="I220" s="3">
        <v>806.75</v>
      </c>
      <c r="J220" s="10">
        <f t="shared" si="3"/>
        <v>0</v>
      </c>
      <c r="K220" s="10">
        <f t="shared" si="4"/>
        <v>0</v>
      </c>
      <c r="L220" s="11">
        <f t="shared" si="5"/>
        <v>0</v>
      </c>
      <c r="M220" s="1">
        <v>0.26</v>
      </c>
      <c r="N220" s="1">
        <v>0</v>
      </c>
      <c r="O220" s="16"/>
      <c r="P220" s="16">
        <f t="shared" si="60"/>
        <v>0</v>
      </c>
      <c r="Q220" s="5">
        <v>2</v>
      </c>
      <c r="R220" s="1">
        <v>0.57999999999999996</v>
      </c>
      <c r="S220" s="1">
        <v>5.24</v>
      </c>
      <c r="T220" s="16">
        <f t="shared" si="6"/>
        <v>9.6666666666666651E-2</v>
      </c>
      <c r="U220" s="16">
        <f t="shared" si="7"/>
        <v>5.1433333333333335</v>
      </c>
      <c r="V220" s="5">
        <v>0</v>
      </c>
      <c r="W220" s="1">
        <v>0</v>
      </c>
      <c r="X220" s="1">
        <v>0</v>
      </c>
      <c r="Y220" s="16">
        <f t="shared" si="61"/>
        <v>0</v>
      </c>
      <c r="Z220" s="1">
        <v>0</v>
      </c>
      <c r="AA220" s="15">
        <v>677.67</v>
      </c>
      <c r="AB220" s="2">
        <v>4227.37</v>
      </c>
      <c r="AC220" s="1">
        <v>0</v>
      </c>
      <c r="AD220" s="1">
        <v>0</v>
      </c>
      <c r="AE220" s="1">
        <v>5</v>
      </c>
      <c r="AF220" s="1">
        <v>3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5</v>
      </c>
      <c r="AX220" s="1">
        <v>6</v>
      </c>
      <c r="AY220" s="1">
        <v>5</v>
      </c>
      <c r="AZ220" s="1">
        <v>0</v>
      </c>
      <c r="BA220" s="1">
        <v>120</v>
      </c>
      <c r="BB220" s="1">
        <v>1</v>
      </c>
      <c r="BC220" s="1">
        <v>0</v>
      </c>
      <c r="BD220" s="1">
        <v>0</v>
      </c>
      <c r="BE220" s="1">
        <v>1</v>
      </c>
      <c r="BF220" s="1">
        <v>11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</row>
    <row r="221" spans="1:68">
      <c r="A221" s="1">
        <v>70508</v>
      </c>
      <c r="B221" s="1" t="s">
        <v>353</v>
      </c>
      <c r="C221" s="1">
        <v>24</v>
      </c>
      <c r="D221" s="1">
        <v>285</v>
      </c>
      <c r="E221" s="1" t="s">
        <v>64</v>
      </c>
      <c r="F221" s="1">
        <v>285</v>
      </c>
      <c r="G221" s="1" t="s">
        <v>64</v>
      </c>
      <c r="H221" s="1">
        <v>34.967700000000001</v>
      </c>
      <c r="I221" s="3">
        <v>839.22479999999996</v>
      </c>
      <c r="J221" s="10">
        <f t="shared" si="3"/>
        <v>0</v>
      </c>
      <c r="K221" s="10">
        <f t="shared" si="4"/>
        <v>0</v>
      </c>
      <c r="L221" s="11">
        <f t="shared" si="5"/>
        <v>0</v>
      </c>
      <c r="M221" s="1">
        <v>0</v>
      </c>
      <c r="N221" s="1">
        <v>0</v>
      </c>
      <c r="O221" s="16"/>
      <c r="P221" s="16">
        <f t="shared" si="60"/>
        <v>0</v>
      </c>
      <c r="Q221" s="5">
        <v>0</v>
      </c>
      <c r="R221" s="1">
        <v>0.79</v>
      </c>
      <c r="S221" s="1">
        <v>3.38</v>
      </c>
      <c r="T221" s="16">
        <f t="shared" si="6"/>
        <v>0.13166666666666665</v>
      </c>
      <c r="U221" s="16">
        <f t="shared" si="7"/>
        <v>3.2483333333333331</v>
      </c>
      <c r="V221" s="5">
        <v>0</v>
      </c>
      <c r="W221" s="1">
        <v>0</v>
      </c>
      <c r="X221" s="1">
        <v>0</v>
      </c>
      <c r="Y221" s="16">
        <f t="shared" si="61"/>
        <v>0</v>
      </c>
      <c r="Z221" s="1">
        <v>0</v>
      </c>
      <c r="AA221" s="15">
        <v>664.39</v>
      </c>
      <c r="AB221" s="2">
        <v>2832.38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17</v>
      </c>
      <c r="AX221" s="1">
        <v>0</v>
      </c>
      <c r="AY221" s="1">
        <v>0</v>
      </c>
      <c r="AZ221" s="1">
        <v>0</v>
      </c>
      <c r="BA221" s="1">
        <v>55</v>
      </c>
      <c r="BB221" s="1">
        <v>0</v>
      </c>
      <c r="BC221" s="1">
        <v>4</v>
      </c>
      <c r="BD221" s="1">
        <v>0</v>
      </c>
      <c r="BE221" s="1">
        <v>0</v>
      </c>
      <c r="BF221" s="1">
        <v>26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</row>
    <row r="222" spans="1:68">
      <c r="A222" s="1">
        <v>70049</v>
      </c>
      <c r="B222" s="1" t="s">
        <v>302</v>
      </c>
      <c r="C222" s="1">
        <v>18</v>
      </c>
      <c r="D222" s="1">
        <v>285</v>
      </c>
      <c r="E222" s="1" t="s">
        <v>64</v>
      </c>
      <c r="F222" s="1">
        <v>558</v>
      </c>
      <c r="G222" s="1" t="s">
        <v>67</v>
      </c>
      <c r="H222" s="1">
        <v>45.62</v>
      </c>
      <c r="I222" s="3">
        <v>821.16</v>
      </c>
      <c r="J222" s="10">
        <f t="shared" si="3"/>
        <v>0</v>
      </c>
      <c r="K222" s="10">
        <f t="shared" si="4"/>
        <v>0</v>
      </c>
      <c r="L222" s="11">
        <f t="shared" si="5"/>
        <v>0</v>
      </c>
      <c r="M222" s="1">
        <v>0</v>
      </c>
      <c r="N222" s="1">
        <v>0</v>
      </c>
      <c r="O222" s="16"/>
      <c r="P222" s="16">
        <f t="shared" si="60"/>
        <v>0</v>
      </c>
      <c r="Q222" s="5">
        <v>0</v>
      </c>
      <c r="R222" s="1">
        <v>0.56000000000000005</v>
      </c>
      <c r="S222" s="1">
        <v>0.17</v>
      </c>
      <c r="T222" s="16">
        <f t="shared" si="6"/>
        <v>9.3333333333333338E-2</v>
      </c>
      <c r="U222" s="16">
        <f t="shared" si="7"/>
        <v>7.6666666666666675E-2</v>
      </c>
      <c r="V222" s="5">
        <v>0</v>
      </c>
      <c r="W222" s="1">
        <v>0.17</v>
      </c>
      <c r="X222" s="1">
        <v>-0.11</v>
      </c>
      <c r="Y222" s="16">
        <f t="shared" si="61"/>
        <v>0</v>
      </c>
      <c r="Z222" s="1">
        <v>0</v>
      </c>
      <c r="AA222" s="15">
        <v>593.05999999999995</v>
      </c>
      <c r="AB222" s="2">
        <v>45.62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9</v>
      </c>
      <c r="BC222" s="1">
        <v>0</v>
      </c>
      <c r="BD222" s="1">
        <v>1</v>
      </c>
      <c r="BE222" s="1">
        <v>0</v>
      </c>
      <c r="BF222" s="1">
        <v>3</v>
      </c>
      <c r="BG222" s="1">
        <v>0</v>
      </c>
      <c r="BH222" s="1">
        <v>6</v>
      </c>
      <c r="BI222" s="1">
        <v>0</v>
      </c>
      <c r="BJ222" s="1">
        <v>0</v>
      </c>
      <c r="BK222" s="1">
        <v>-2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</row>
    <row r="223" spans="1:68">
      <c r="A223" s="1">
        <v>70165</v>
      </c>
      <c r="B223" s="1" t="s">
        <v>314</v>
      </c>
      <c r="C223" s="1">
        <v>24</v>
      </c>
      <c r="D223" s="1">
        <v>285</v>
      </c>
      <c r="E223" s="1" t="s">
        <v>64</v>
      </c>
      <c r="F223" s="1">
        <v>998</v>
      </c>
      <c r="G223" s="1" t="s">
        <v>266</v>
      </c>
      <c r="H223" s="1">
        <v>40.15</v>
      </c>
      <c r="I223" s="3">
        <v>963.6</v>
      </c>
      <c r="J223" s="10">
        <f t="shared" si="3"/>
        <v>0</v>
      </c>
      <c r="K223" s="10">
        <f t="shared" si="4"/>
        <v>0</v>
      </c>
      <c r="L223" s="11">
        <f t="shared" si="5"/>
        <v>0</v>
      </c>
      <c r="M223" s="1">
        <v>0</v>
      </c>
      <c r="N223" s="1">
        <v>0</v>
      </c>
      <c r="O223" s="16"/>
      <c r="P223" s="16">
        <f t="shared" si="60"/>
        <v>0</v>
      </c>
      <c r="Q223" s="5">
        <v>0</v>
      </c>
      <c r="R223" s="1">
        <v>0</v>
      </c>
      <c r="S223" s="1">
        <v>0</v>
      </c>
      <c r="T223" s="16">
        <f t="shared" si="6"/>
        <v>0</v>
      </c>
      <c r="U223" s="16">
        <f t="shared" si="7"/>
        <v>0</v>
      </c>
      <c r="V223" s="5">
        <v>0</v>
      </c>
      <c r="W223" s="1">
        <v>0.57999999999999996</v>
      </c>
      <c r="X223" s="1">
        <v>0.04</v>
      </c>
      <c r="Y223" s="16">
        <f t="shared" si="61"/>
        <v>0</v>
      </c>
      <c r="Z223" s="1">
        <v>0</v>
      </c>
      <c r="AA223" s="15">
        <v>562.1</v>
      </c>
      <c r="AB223" s="2">
        <v>40.15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4</v>
      </c>
      <c r="BI223" s="1">
        <v>10</v>
      </c>
      <c r="BJ223" s="1">
        <v>4</v>
      </c>
      <c r="BK223" s="1">
        <v>1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</row>
    <row r="224" spans="1:68">
      <c r="A224" s="1">
        <v>70219</v>
      </c>
      <c r="B224" s="1" t="s">
        <v>250</v>
      </c>
      <c r="C224" s="1">
        <v>20</v>
      </c>
      <c r="D224" s="1">
        <v>285</v>
      </c>
      <c r="E224" s="1" t="s">
        <v>64</v>
      </c>
      <c r="F224" s="1">
        <v>991</v>
      </c>
      <c r="G224" s="1" t="s">
        <v>141</v>
      </c>
      <c r="H224" s="1">
        <v>62.57</v>
      </c>
      <c r="I224" s="3">
        <v>1251.4000000000001</v>
      </c>
      <c r="J224" s="10">
        <f t="shared" si="3"/>
        <v>0</v>
      </c>
      <c r="K224" s="10">
        <f t="shared" si="4"/>
        <v>0</v>
      </c>
      <c r="L224" s="11">
        <f t="shared" si="5"/>
        <v>0</v>
      </c>
      <c r="M224" s="1">
        <v>0</v>
      </c>
      <c r="N224" s="1">
        <v>0</v>
      </c>
      <c r="O224" s="16"/>
      <c r="P224" s="16">
        <f t="shared" si="60"/>
        <v>0</v>
      </c>
      <c r="Q224" s="5">
        <v>0</v>
      </c>
      <c r="R224" s="1">
        <v>0.4</v>
      </c>
      <c r="S224" s="1">
        <v>0</v>
      </c>
      <c r="T224" s="16">
        <f t="shared" si="6"/>
        <v>6.6666666666666666E-2</v>
      </c>
      <c r="U224" s="16">
        <f t="shared" si="7"/>
        <v>-6.6666666666666666E-2</v>
      </c>
      <c r="V224" s="5">
        <v>0</v>
      </c>
      <c r="W224" s="1">
        <v>0</v>
      </c>
      <c r="X224" s="1">
        <v>0</v>
      </c>
      <c r="Y224" s="16">
        <f t="shared" si="61"/>
        <v>0</v>
      </c>
      <c r="Z224" s="1">
        <v>0</v>
      </c>
      <c r="AA224" s="15">
        <v>500.56</v>
      </c>
      <c r="AB224" s="2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16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</row>
    <row r="225" spans="1:68">
      <c r="A225" s="1">
        <v>10233</v>
      </c>
      <c r="B225" s="1" t="s">
        <v>297</v>
      </c>
      <c r="C225" s="1">
        <v>16</v>
      </c>
      <c r="D225" s="1">
        <v>285</v>
      </c>
      <c r="E225" s="1" t="s">
        <v>64</v>
      </c>
      <c r="F225" s="1">
        <v>565</v>
      </c>
      <c r="G225" s="1" t="s">
        <v>94</v>
      </c>
      <c r="H225" s="1">
        <v>45.31</v>
      </c>
      <c r="I225" s="3">
        <v>724.96</v>
      </c>
      <c r="J225" s="10">
        <f t="shared" si="3"/>
        <v>0</v>
      </c>
      <c r="K225" s="10">
        <f t="shared" si="4"/>
        <v>0</v>
      </c>
      <c r="L225" s="11">
        <f t="shared" si="5"/>
        <v>0</v>
      </c>
      <c r="M225" s="1">
        <v>0.66</v>
      </c>
      <c r="N225" s="1">
        <v>0</v>
      </c>
      <c r="O225" s="16"/>
      <c r="P225" s="16">
        <f t="shared" si="60"/>
        <v>0</v>
      </c>
      <c r="Q225" s="5">
        <v>0</v>
      </c>
      <c r="R225" s="1">
        <v>0</v>
      </c>
      <c r="S225" s="1">
        <v>0</v>
      </c>
      <c r="T225" s="16">
        <f t="shared" si="6"/>
        <v>0</v>
      </c>
      <c r="U225" s="16">
        <f t="shared" si="7"/>
        <v>0</v>
      </c>
      <c r="V225" s="5">
        <v>0</v>
      </c>
      <c r="W225" s="1">
        <v>0.03</v>
      </c>
      <c r="X225" s="1">
        <v>0.19</v>
      </c>
      <c r="Y225" s="16">
        <f t="shared" si="61"/>
        <v>0</v>
      </c>
      <c r="Z225" s="1">
        <v>0</v>
      </c>
      <c r="AA225" s="15">
        <v>498.41</v>
      </c>
      <c r="AB225" s="2">
        <v>135.93</v>
      </c>
      <c r="AC225" s="1">
        <v>0</v>
      </c>
      <c r="AD225" s="1">
        <v>0</v>
      </c>
      <c r="AE225" s="1">
        <v>8</v>
      </c>
      <c r="AF225" s="1">
        <v>5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1</v>
      </c>
      <c r="BK225" s="1">
        <v>3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</row>
    <row r="226" spans="1:68">
      <c r="A226" s="1">
        <v>70217</v>
      </c>
      <c r="B226" s="1" t="s">
        <v>330</v>
      </c>
      <c r="C226" s="1">
        <v>20</v>
      </c>
      <c r="D226" s="1">
        <v>285</v>
      </c>
      <c r="E226" s="1" t="s">
        <v>64</v>
      </c>
      <c r="F226" s="1">
        <v>285</v>
      </c>
      <c r="G226" s="1" t="s">
        <v>64</v>
      </c>
      <c r="H226" s="1">
        <v>71.84</v>
      </c>
      <c r="I226" s="3">
        <v>1436.8</v>
      </c>
      <c r="J226" s="10">
        <f t="shared" si="3"/>
        <v>0</v>
      </c>
      <c r="K226" s="10">
        <f t="shared" si="4"/>
        <v>0</v>
      </c>
      <c r="L226" s="11">
        <f t="shared" si="5"/>
        <v>0</v>
      </c>
      <c r="M226" s="1">
        <v>0.12</v>
      </c>
      <c r="N226" s="1">
        <v>0</v>
      </c>
      <c r="O226" s="16"/>
      <c r="P226" s="16">
        <f t="shared" si="60"/>
        <v>0</v>
      </c>
      <c r="Q226" s="5">
        <v>0</v>
      </c>
      <c r="R226" s="1">
        <v>0.2</v>
      </c>
      <c r="S226" s="1">
        <v>0</v>
      </c>
      <c r="T226" s="16">
        <f t="shared" si="6"/>
        <v>3.3333333333333333E-2</v>
      </c>
      <c r="U226" s="16">
        <f t="shared" si="7"/>
        <v>-3.3333333333333333E-2</v>
      </c>
      <c r="V226" s="5">
        <v>0</v>
      </c>
      <c r="W226" s="1">
        <v>0</v>
      </c>
      <c r="X226" s="1">
        <v>0</v>
      </c>
      <c r="Y226" s="16">
        <f t="shared" si="61"/>
        <v>0</v>
      </c>
      <c r="Z226" s="1">
        <v>0</v>
      </c>
      <c r="AA226" s="15">
        <v>466.96</v>
      </c>
      <c r="AB226" s="2">
        <v>0</v>
      </c>
      <c r="AC226" s="1">
        <v>0</v>
      </c>
      <c r="AD226" s="1">
        <v>0</v>
      </c>
      <c r="AE226" s="1">
        <v>2</v>
      </c>
      <c r="AF226" s="1">
        <v>1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4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</row>
    <row r="227" spans="1:68">
      <c r="A227" s="1">
        <v>70985</v>
      </c>
      <c r="B227" s="1" t="s">
        <v>227</v>
      </c>
      <c r="C227" s="1">
        <v>20</v>
      </c>
      <c r="D227" s="1">
        <v>285</v>
      </c>
      <c r="E227" s="1" t="s">
        <v>64</v>
      </c>
      <c r="F227" s="1">
        <v>285</v>
      </c>
      <c r="G227" s="1" t="s">
        <v>64</v>
      </c>
      <c r="H227" s="1">
        <v>58.21</v>
      </c>
      <c r="I227" s="3">
        <v>1164.2</v>
      </c>
      <c r="J227" s="10">
        <f t="shared" si="3"/>
        <v>0</v>
      </c>
      <c r="K227" s="10">
        <f t="shared" si="4"/>
        <v>0</v>
      </c>
      <c r="L227" s="11">
        <f t="shared" si="5"/>
        <v>0</v>
      </c>
      <c r="M227" s="1">
        <v>0</v>
      </c>
      <c r="N227" s="1">
        <v>0.2</v>
      </c>
      <c r="O227" s="16"/>
      <c r="P227" s="16">
        <f t="shared" si="60"/>
        <v>0</v>
      </c>
      <c r="Q227" s="5">
        <v>0</v>
      </c>
      <c r="R227" s="1">
        <v>0</v>
      </c>
      <c r="S227" s="1">
        <v>0</v>
      </c>
      <c r="T227" s="16">
        <f t="shared" si="6"/>
        <v>0</v>
      </c>
      <c r="U227" s="16">
        <f t="shared" si="7"/>
        <v>0</v>
      </c>
      <c r="V227" s="5">
        <v>0</v>
      </c>
      <c r="W227" s="1">
        <v>0.38</v>
      </c>
      <c r="X227" s="1">
        <v>0.25</v>
      </c>
      <c r="Y227" s="16">
        <f t="shared" si="61"/>
        <v>0</v>
      </c>
      <c r="Z227" s="1">
        <v>0</v>
      </c>
      <c r="AA227" s="15">
        <v>436.58</v>
      </c>
      <c r="AB227" s="2">
        <v>523.89</v>
      </c>
      <c r="AC227" s="1">
        <v>0</v>
      </c>
      <c r="AD227" s="1">
        <v>0</v>
      </c>
      <c r="AE227" s="1">
        <v>0</v>
      </c>
      <c r="AF227" s="1">
        <v>0</v>
      </c>
      <c r="AG227" s="1">
        <v>4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3</v>
      </c>
      <c r="BH227" s="1">
        <v>9</v>
      </c>
      <c r="BI227" s="1">
        <v>0</v>
      </c>
      <c r="BJ227" s="1">
        <v>0</v>
      </c>
      <c r="BK227" s="1">
        <v>5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</row>
    <row r="228" spans="1:68">
      <c r="A228" s="1">
        <v>70270</v>
      </c>
      <c r="B228" s="1" t="s">
        <v>336</v>
      </c>
      <c r="C228" s="1">
        <v>1</v>
      </c>
      <c r="D228" s="1">
        <v>285</v>
      </c>
      <c r="E228" s="1" t="s">
        <v>64</v>
      </c>
      <c r="F228" s="1">
        <v>285</v>
      </c>
      <c r="G228" s="1" t="s">
        <v>64</v>
      </c>
      <c r="H228" s="1">
        <v>780.58</v>
      </c>
      <c r="I228" s="3">
        <v>780.58</v>
      </c>
      <c r="J228" s="10">
        <f t="shared" si="3"/>
        <v>0</v>
      </c>
      <c r="K228" s="10">
        <f t="shared" si="4"/>
        <v>0</v>
      </c>
      <c r="L228" s="11">
        <f t="shared" si="5"/>
        <v>0</v>
      </c>
      <c r="M228" s="1">
        <v>0</v>
      </c>
      <c r="N228" s="1">
        <v>0</v>
      </c>
      <c r="O228" s="16"/>
      <c r="P228" s="16">
        <f t="shared" si="60"/>
        <v>0</v>
      </c>
      <c r="Q228" s="5">
        <v>0</v>
      </c>
      <c r="R228" s="1">
        <v>0</v>
      </c>
      <c r="S228" s="1">
        <v>0</v>
      </c>
      <c r="T228" s="16">
        <f t="shared" si="6"/>
        <v>0</v>
      </c>
      <c r="U228" s="16">
        <f t="shared" si="7"/>
        <v>0</v>
      </c>
      <c r="V228" s="5">
        <v>0</v>
      </c>
      <c r="W228" s="1">
        <v>0.5</v>
      </c>
      <c r="X228" s="1">
        <v>7</v>
      </c>
      <c r="Y228" s="16">
        <f t="shared" si="61"/>
        <v>0</v>
      </c>
      <c r="Z228" s="1">
        <v>0</v>
      </c>
      <c r="AA228" s="15">
        <v>390.29</v>
      </c>
      <c r="AB228" s="2">
        <v>5464.06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1</v>
      </c>
      <c r="BI228" s="1">
        <v>0</v>
      </c>
      <c r="BJ228" s="1">
        <v>0</v>
      </c>
      <c r="BK228" s="1">
        <v>7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</row>
    <row r="229" spans="1:68">
      <c r="A229" s="1">
        <v>70348</v>
      </c>
      <c r="B229" s="1" t="s">
        <v>343</v>
      </c>
      <c r="C229" s="1">
        <v>10</v>
      </c>
      <c r="D229" s="1">
        <v>285</v>
      </c>
      <c r="E229" s="1" t="s">
        <v>64</v>
      </c>
      <c r="F229" s="1">
        <v>285</v>
      </c>
      <c r="G229" s="1" t="s">
        <v>64</v>
      </c>
      <c r="H229" s="1">
        <v>125.1382</v>
      </c>
      <c r="I229" s="3">
        <v>1251.3820000000001</v>
      </c>
      <c r="J229" s="10">
        <f t="shared" si="3"/>
        <v>0</v>
      </c>
      <c r="K229" s="10">
        <f t="shared" si="4"/>
        <v>0</v>
      </c>
      <c r="L229" s="11">
        <f t="shared" si="5"/>
        <v>0</v>
      </c>
      <c r="M229" s="1">
        <v>0.3</v>
      </c>
      <c r="N229" s="1">
        <v>1.2</v>
      </c>
      <c r="O229" s="16"/>
      <c r="P229" s="16">
        <f t="shared" si="60"/>
        <v>0</v>
      </c>
      <c r="Q229" s="5">
        <v>2</v>
      </c>
      <c r="R229" s="1">
        <v>0</v>
      </c>
      <c r="S229" s="1">
        <v>0</v>
      </c>
      <c r="T229" s="16">
        <f t="shared" si="6"/>
        <v>0</v>
      </c>
      <c r="U229" s="16">
        <f t="shared" si="7"/>
        <v>0</v>
      </c>
      <c r="V229" s="5">
        <v>0</v>
      </c>
      <c r="W229" s="1">
        <v>0</v>
      </c>
      <c r="X229" s="1">
        <v>0</v>
      </c>
      <c r="Y229" s="16">
        <f t="shared" si="61"/>
        <v>0</v>
      </c>
      <c r="Z229" s="1">
        <v>0</v>
      </c>
      <c r="AA229" s="15">
        <v>375.41</v>
      </c>
      <c r="AB229" s="2">
        <v>1501.66</v>
      </c>
      <c r="AC229" s="1">
        <v>3</v>
      </c>
      <c r="AD229" s="1">
        <v>0</v>
      </c>
      <c r="AE229" s="1">
        <v>0</v>
      </c>
      <c r="AF229" s="1">
        <v>0</v>
      </c>
      <c r="AG229" s="1">
        <v>12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</row>
    <row r="230" spans="1:68">
      <c r="A230" s="1">
        <v>70980</v>
      </c>
      <c r="B230" s="1" t="s">
        <v>355</v>
      </c>
      <c r="C230" s="1">
        <v>15</v>
      </c>
      <c r="D230" s="1">
        <v>285</v>
      </c>
      <c r="E230" s="1" t="s">
        <v>64</v>
      </c>
      <c r="F230" s="1">
        <v>562</v>
      </c>
      <c r="G230" s="1" t="s">
        <v>65</v>
      </c>
      <c r="H230" s="1">
        <v>28.82</v>
      </c>
      <c r="I230" s="3">
        <v>432.3</v>
      </c>
      <c r="J230" s="10">
        <f t="shared" si="3"/>
        <v>0</v>
      </c>
      <c r="K230" s="10">
        <f t="shared" si="4"/>
        <v>0</v>
      </c>
      <c r="L230" s="11">
        <f t="shared" si="5"/>
        <v>0</v>
      </c>
      <c r="M230" s="1">
        <v>0</v>
      </c>
      <c r="N230" s="1">
        <v>0</v>
      </c>
      <c r="O230" s="16"/>
      <c r="P230" s="16">
        <f t="shared" si="60"/>
        <v>0</v>
      </c>
      <c r="Q230" s="5">
        <v>2</v>
      </c>
      <c r="R230" s="1">
        <v>0.83</v>
      </c>
      <c r="S230" s="1">
        <v>3</v>
      </c>
      <c r="T230" s="16">
        <f t="shared" si="6"/>
        <v>0.13833333333333334</v>
      </c>
      <c r="U230" s="16">
        <f t="shared" si="7"/>
        <v>2.8616666666666668</v>
      </c>
      <c r="V230" s="5">
        <v>0</v>
      </c>
      <c r="W230" s="1">
        <v>0</v>
      </c>
      <c r="X230" s="1">
        <v>0</v>
      </c>
      <c r="Y230" s="16">
        <f t="shared" si="61"/>
        <v>0</v>
      </c>
      <c r="Z230" s="1">
        <v>0</v>
      </c>
      <c r="AA230" s="15">
        <v>360.25</v>
      </c>
      <c r="AB230" s="2">
        <v>1296.9000000000001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7</v>
      </c>
      <c r="AZ230" s="1">
        <v>11</v>
      </c>
      <c r="BA230" s="1">
        <v>45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</row>
    <row r="231" spans="1:68">
      <c r="A231" s="1">
        <v>70191</v>
      </c>
      <c r="B231" s="1" t="s">
        <v>323</v>
      </c>
      <c r="C231" s="1">
        <v>10</v>
      </c>
      <c r="D231" s="1">
        <v>285</v>
      </c>
      <c r="E231" s="1" t="s">
        <v>64</v>
      </c>
      <c r="F231" s="1">
        <v>558</v>
      </c>
      <c r="G231" s="1" t="s">
        <v>67</v>
      </c>
      <c r="H231" s="1">
        <v>79.13</v>
      </c>
      <c r="I231" s="3">
        <v>791.3</v>
      </c>
      <c r="J231" s="10">
        <f t="shared" si="3"/>
        <v>0</v>
      </c>
      <c r="K231" s="10">
        <f t="shared" si="4"/>
        <v>0</v>
      </c>
      <c r="L231" s="11">
        <f t="shared" si="5"/>
        <v>0</v>
      </c>
      <c r="M231" s="1">
        <v>0.25</v>
      </c>
      <c r="N231" s="1">
        <v>0</v>
      </c>
      <c r="O231" s="16"/>
      <c r="P231" s="16">
        <f t="shared" si="60"/>
        <v>0</v>
      </c>
      <c r="Q231" s="5">
        <v>0</v>
      </c>
      <c r="R231" s="1">
        <v>0</v>
      </c>
      <c r="S231" s="1">
        <v>0</v>
      </c>
      <c r="T231" s="16">
        <f t="shared" si="6"/>
        <v>0</v>
      </c>
      <c r="U231" s="16">
        <f t="shared" si="7"/>
        <v>0</v>
      </c>
      <c r="V231" s="5">
        <v>0</v>
      </c>
      <c r="W231" s="1">
        <v>0</v>
      </c>
      <c r="X231" s="1">
        <v>0</v>
      </c>
      <c r="Y231" s="16">
        <f t="shared" si="61"/>
        <v>0</v>
      </c>
      <c r="Z231" s="1">
        <v>0</v>
      </c>
      <c r="AA231" s="15">
        <v>197.82</v>
      </c>
      <c r="AB231" s="2">
        <v>0</v>
      </c>
      <c r="AC231" s="1">
        <v>0</v>
      </c>
      <c r="AD231" s="1">
        <v>0</v>
      </c>
      <c r="AE231" s="1">
        <v>2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</row>
    <row r="232" spans="1:68">
      <c r="A232" s="1">
        <v>44401</v>
      </c>
      <c r="B232" s="1" t="s">
        <v>300</v>
      </c>
      <c r="C232" s="1">
        <v>16</v>
      </c>
      <c r="D232" s="1">
        <v>285</v>
      </c>
      <c r="E232" s="1" t="s">
        <v>64</v>
      </c>
      <c r="F232" s="1">
        <v>285</v>
      </c>
      <c r="G232" s="1" t="s">
        <v>64</v>
      </c>
      <c r="H232" s="1">
        <v>54.11</v>
      </c>
      <c r="I232" s="3">
        <v>865.76</v>
      </c>
      <c r="J232" s="10">
        <f t="shared" si="3"/>
        <v>0</v>
      </c>
      <c r="K232" s="10">
        <f t="shared" si="4"/>
        <v>0</v>
      </c>
      <c r="L232" s="11">
        <f t="shared" si="5"/>
        <v>0</v>
      </c>
      <c r="M232" s="1">
        <v>0.22</v>
      </c>
      <c r="N232" s="1">
        <v>0</v>
      </c>
      <c r="O232" s="16"/>
      <c r="P232" s="16">
        <f t="shared" si="60"/>
        <v>0</v>
      </c>
      <c r="Q232" s="5">
        <v>0</v>
      </c>
      <c r="R232" s="1">
        <v>0</v>
      </c>
      <c r="S232" s="1">
        <v>0</v>
      </c>
      <c r="T232" s="16">
        <f t="shared" si="6"/>
        <v>0</v>
      </c>
      <c r="U232" s="16">
        <f t="shared" si="7"/>
        <v>0</v>
      </c>
      <c r="V232" s="5">
        <v>0</v>
      </c>
      <c r="W232" s="1">
        <v>0</v>
      </c>
      <c r="X232" s="1">
        <v>0.06</v>
      </c>
      <c r="Y232" s="16">
        <f t="shared" si="61"/>
        <v>0</v>
      </c>
      <c r="Z232" s="1">
        <v>0</v>
      </c>
      <c r="AA232" s="15">
        <v>189.38</v>
      </c>
      <c r="AB232" s="2">
        <v>54.11</v>
      </c>
      <c r="AC232" s="1">
        <v>0</v>
      </c>
      <c r="AD232" s="1">
        <v>0</v>
      </c>
      <c r="AE232" s="1">
        <v>1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1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</row>
    <row r="233" spans="1:68">
      <c r="A233" s="1">
        <v>44290</v>
      </c>
      <c r="B233" s="1" t="s">
        <v>299</v>
      </c>
      <c r="C233" s="1">
        <v>16</v>
      </c>
      <c r="D233" s="1">
        <v>285</v>
      </c>
      <c r="E233" s="1" t="s">
        <v>64</v>
      </c>
      <c r="F233" s="1">
        <v>285</v>
      </c>
      <c r="G233" s="1" t="s">
        <v>64</v>
      </c>
      <c r="H233" s="1">
        <v>53.03</v>
      </c>
      <c r="I233" s="3">
        <v>848.48</v>
      </c>
      <c r="J233" s="10">
        <f t="shared" si="3"/>
        <v>0</v>
      </c>
      <c r="K233" s="10">
        <f t="shared" si="4"/>
        <v>0</v>
      </c>
      <c r="L233" s="11">
        <f t="shared" si="5"/>
        <v>0</v>
      </c>
      <c r="M233" s="1">
        <v>0</v>
      </c>
      <c r="N233" s="1">
        <v>0</v>
      </c>
      <c r="O233" s="16"/>
      <c r="P233" s="16">
        <f t="shared" si="60"/>
        <v>0</v>
      </c>
      <c r="Q233" s="5">
        <v>0</v>
      </c>
      <c r="R233" s="1">
        <v>0.22</v>
      </c>
      <c r="S233" s="1">
        <v>0</v>
      </c>
      <c r="T233" s="16">
        <f t="shared" si="6"/>
        <v>3.6666666666666667E-2</v>
      </c>
      <c r="U233" s="16">
        <f t="shared" si="7"/>
        <v>-3.6666666666666667E-2</v>
      </c>
      <c r="V233" s="5">
        <v>0</v>
      </c>
      <c r="W233" s="1">
        <v>0</v>
      </c>
      <c r="X233" s="1">
        <v>0</v>
      </c>
      <c r="Y233" s="16">
        <f t="shared" si="61"/>
        <v>0</v>
      </c>
      <c r="Z233" s="1">
        <v>0</v>
      </c>
      <c r="AA233" s="15">
        <v>185.6</v>
      </c>
      <c r="AB233" s="2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3</v>
      </c>
      <c r="AZ233" s="1">
        <v>1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</row>
    <row r="234" spans="1:68">
      <c r="A234" s="1">
        <v>70979</v>
      </c>
      <c r="B234" s="1" t="s">
        <v>354</v>
      </c>
      <c r="C234" s="1">
        <v>16</v>
      </c>
      <c r="D234" s="1">
        <v>285</v>
      </c>
      <c r="E234" s="1" t="s">
        <v>64</v>
      </c>
      <c r="F234" s="1">
        <v>1</v>
      </c>
      <c r="G234" s="1" t="s">
        <v>312</v>
      </c>
      <c r="H234" s="1">
        <v>14.07</v>
      </c>
      <c r="I234" s="3">
        <v>225.12</v>
      </c>
      <c r="J234" s="10">
        <f t="shared" si="3"/>
        <v>0</v>
      </c>
      <c r="K234" s="10">
        <f t="shared" si="4"/>
        <v>0</v>
      </c>
      <c r="L234" s="11">
        <f t="shared" si="5"/>
        <v>0</v>
      </c>
      <c r="M234" s="1">
        <v>0.66</v>
      </c>
      <c r="N234" s="1">
        <v>0.44</v>
      </c>
      <c r="O234" s="16"/>
      <c r="P234" s="16">
        <f t="shared" si="60"/>
        <v>0</v>
      </c>
      <c r="Q234" s="5">
        <v>0</v>
      </c>
      <c r="R234" s="1">
        <v>0</v>
      </c>
      <c r="S234" s="1">
        <v>0</v>
      </c>
      <c r="T234" s="16">
        <f t="shared" si="6"/>
        <v>0</v>
      </c>
      <c r="U234" s="16">
        <f t="shared" si="7"/>
        <v>0</v>
      </c>
      <c r="V234" s="5">
        <v>0</v>
      </c>
      <c r="W234" s="1">
        <v>0</v>
      </c>
      <c r="X234" s="1">
        <v>0</v>
      </c>
      <c r="Y234" s="16">
        <f t="shared" si="61"/>
        <v>0</v>
      </c>
      <c r="Z234" s="1">
        <v>0</v>
      </c>
      <c r="AA234" s="15">
        <v>147.74</v>
      </c>
      <c r="AB234" s="2">
        <v>98.49</v>
      </c>
      <c r="AC234" s="1">
        <v>5</v>
      </c>
      <c r="AD234" s="1">
        <v>9</v>
      </c>
      <c r="AE234" s="1">
        <v>1</v>
      </c>
      <c r="AF234" s="1">
        <v>0</v>
      </c>
      <c r="AG234" s="1">
        <v>7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</row>
    <row r="235" spans="1:68">
      <c r="A235" s="1">
        <v>70414</v>
      </c>
      <c r="B235" s="1" t="s">
        <v>349</v>
      </c>
      <c r="C235" s="1">
        <v>16</v>
      </c>
      <c r="D235" s="1">
        <v>285</v>
      </c>
      <c r="E235" s="1" t="s">
        <v>64</v>
      </c>
      <c r="F235" s="1">
        <v>387</v>
      </c>
      <c r="G235" s="1" t="s">
        <v>94</v>
      </c>
      <c r="H235" s="1">
        <v>49.1</v>
      </c>
      <c r="I235" s="3">
        <v>785.6</v>
      </c>
      <c r="J235" s="10">
        <f t="shared" si="3"/>
        <v>0</v>
      </c>
      <c r="K235" s="10">
        <f t="shared" si="4"/>
        <v>0</v>
      </c>
      <c r="L235" s="11">
        <f t="shared" si="5"/>
        <v>0</v>
      </c>
      <c r="M235" s="1">
        <v>0.19</v>
      </c>
      <c r="N235" s="1">
        <v>2.44</v>
      </c>
      <c r="O235" s="16"/>
      <c r="P235" s="16">
        <f t="shared" si="60"/>
        <v>0</v>
      </c>
      <c r="Q235" s="5">
        <v>0</v>
      </c>
      <c r="R235" s="1">
        <v>0</v>
      </c>
      <c r="S235" s="1">
        <v>0</v>
      </c>
      <c r="T235" s="16">
        <f t="shared" si="6"/>
        <v>0</v>
      </c>
      <c r="U235" s="16">
        <f t="shared" si="7"/>
        <v>0</v>
      </c>
      <c r="V235" s="5">
        <v>0</v>
      </c>
      <c r="W235" s="1">
        <v>0</v>
      </c>
      <c r="X235" s="1">
        <v>0</v>
      </c>
      <c r="Y235" s="16">
        <f t="shared" si="61"/>
        <v>0</v>
      </c>
      <c r="Z235" s="1">
        <v>0</v>
      </c>
      <c r="AA235" s="15">
        <v>147.30000000000001</v>
      </c>
      <c r="AB235" s="2">
        <v>1914.9</v>
      </c>
      <c r="AC235" s="1">
        <v>0</v>
      </c>
      <c r="AD235" s="1">
        <v>0</v>
      </c>
      <c r="AE235" s="1">
        <v>2</v>
      </c>
      <c r="AF235" s="1">
        <v>2</v>
      </c>
      <c r="AG235" s="1">
        <v>39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</row>
    <row r="236" spans="1:68">
      <c r="A236" s="1">
        <v>70323</v>
      </c>
      <c r="B236" s="1" t="s">
        <v>339</v>
      </c>
      <c r="C236" s="1">
        <v>8</v>
      </c>
      <c r="D236" s="1">
        <v>285</v>
      </c>
      <c r="E236" s="1" t="s">
        <v>64</v>
      </c>
      <c r="F236" s="1">
        <v>285</v>
      </c>
      <c r="G236" s="1" t="s">
        <v>64</v>
      </c>
      <c r="H236" s="1">
        <v>86.99</v>
      </c>
      <c r="I236" s="3">
        <v>695.92</v>
      </c>
      <c r="J236" s="10">
        <f t="shared" si="3"/>
        <v>0</v>
      </c>
      <c r="K236" s="10">
        <f t="shared" si="4"/>
        <v>0</v>
      </c>
      <c r="L236" s="11">
        <f t="shared" si="5"/>
        <v>0</v>
      </c>
      <c r="M236" s="1">
        <v>0</v>
      </c>
      <c r="N236" s="1">
        <v>0</v>
      </c>
      <c r="O236" s="16"/>
      <c r="P236" s="16">
        <f t="shared" si="60"/>
        <v>0</v>
      </c>
      <c r="Q236" s="5">
        <v>0</v>
      </c>
      <c r="R236" s="1">
        <v>0.19</v>
      </c>
      <c r="S236" s="1">
        <v>0</v>
      </c>
      <c r="T236" s="16">
        <f t="shared" si="6"/>
        <v>3.1666666666666662E-2</v>
      </c>
      <c r="U236" s="16">
        <f t="shared" si="7"/>
        <v>-3.1666666666666662E-2</v>
      </c>
      <c r="V236" s="5">
        <v>0</v>
      </c>
      <c r="W236" s="1">
        <v>0</v>
      </c>
      <c r="X236" s="1">
        <v>0</v>
      </c>
      <c r="Y236" s="16">
        <f t="shared" si="61"/>
        <v>0</v>
      </c>
      <c r="Z236" s="1">
        <v>0</v>
      </c>
      <c r="AA236" s="15">
        <v>130.47999999999999</v>
      </c>
      <c r="AB236" s="2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1</v>
      </c>
      <c r="BC236" s="1">
        <v>1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</row>
    <row r="237" spans="1:68">
      <c r="A237" s="1">
        <v>70133</v>
      </c>
      <c r="B237" s="1" t="s">
        <v>293</v>
      </c>
      <c r="C237" s="1">
        <v>24</v>
      </c>
      <c r="D237" s="1">
        <v>285</v>
      </c>
      <c r="E237" s="1" t="s">
        <v>64</v>
      </c>
      <c r="F237" s="1">
        <v>999</v>
      </c>
      <c r="G237" s="1" t="s">
        <v>292</v>
      </c>
      <c r="H237" s="1">
        <v>48.754800000000003</v>
      </c>
      <c r="I237" s="3">
        <v>1170.1152</v>
      </c>
      <c r="J237" s="10">
        <f t="shared" si="3"/>
        <v>0</v>
      </c>
      <c r="K237" s="10">
        <f t="shared" si="4"/>
        <v>0</v>
      </c>
      <c r="L237" s="11">
        <f t="shared" si="5"/>
        <v>0</v>
      </c>
      <c r="M237" s="1">
        <v>0</v>
      </c>
      <c r="N237" s="1">
        <v>0</v>
      </c>
      <c r="O237" s="16"/>
      <c r="P237" s="16">
        <f t="shared" si="60"/>
        <v>0</v>
      </c>
      <c r="Q237" s="5">
        <v>0</v>
      </c>
      <c r="R237" s="1">
        <v>0.06</v>
      </c>
      <c r="S237" s="1">
        <v>0</v>
      </c>
      <c r="T237" s="16">
        <f t="shared" si="6"/>
        <v>0.01</v>
      </c>
      <c r="U237" s="16">
        <f t="shared" si="7"/>
        <v>-0.01</v>
      </c>
      <c r="V237" s="5">
        <v>0</v>
      </c>
      <c r="W237" s="1">
        <v>0.04</v>
      </c>
      <c r="X237" s="1">
        <v>0.08</v>
      </c>
      <c r="Y237" s="16">
        <f t="shared" si="61"/>
        <v>0</v>
      </c>
      <c r="Z237" s="1">
        <v>0</v>
      </c>
      <c r="AA237" s="15">
        <v>121.89</v>
      </c>
      <c r="AB237" s="2">
        <v>97.51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s="1">
        <v>0</v>
      </c>
      <c r="BC237" s="1">
        <v>0</v>
      </c>
      <c r="BD237" s="1">
        <v>0</v>
      </c>
      <c r="BE237" s="1">
        <v>2</v>
      </c>
      <c r="BF237" s="1">
        <v>0</v>
      </c>
      <c r="BG237" s="1">
        <v>0</v>
      </c>
      <c r="BH237" s="1">
        <v>1</v>
      </c>
      <c r="BI237" s="1">
        <v>0</v>
      </c>
      <c r="BJ237" s="1">
        <v>1</v>
      </c>
      <c r="BK237" s="1">
        <v>2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</row>
    <row r="238" spans="1:68">
      <c r="A238" s="1">
        <v>70413</v>
      </c>
      <c r="B238" s="1" t="s">
        <v>348</v>
      </c>
      <c r="C238" s="1">
        <v>16</v>
      </c>
      <c r="D238" s="1">
        <v>285</v>
      </c>
      <c r="E238" s="1" t="s">
        <v>64</v>
      </c>
      <c r="F238" s="1">
        <v>387</v>
      </c>
      <c r="G238" s="1" t="s">
        <v>94</v>
      </c>
      <c r="H238" s="1">
        <v>19.100000000000001</v>
      </c>
      <c r="I238" s="3">
        <v>305.60000000000002</v>
      </c>
      <c r="J238" s="10">
        <f t="shared" si="3"/>
        <v>0</v>
      </c>
      <c r="K238" s="10">
        <f t="shared" si="4"/>
        <v>0</v>
      </c>
      <c r="L238" s="11">
        <f t="shared" si="5"/>
        <v>0</v>
      </c>
      <c r="M238" s="1">
        <v>0.31</v>
      </c>
      <c r="N238" s="1">
        <v>0</v>
      </c>
      <c r="O238" s="16"/>
      <c r="P238" s="16">
        <f t="shared" si="60"/>
        <v>0</v>
      </c>
      <c r="Q238" s="5">
        <v>0</v>
      </c>
      <c r="R238" s="1">
        <v>0.03</v>
      </c>
      <c r="S238" s="1">
        <v>0</v>
      </c>
      <c r="T238" s="16">
        <f t="shared" si="6"/>
        <v>5.0000000000000001E-3</v>
      </c>
      <c r="U238" s="16">
        <f t="shared" si="7"/>
        <v>-5.0000000000000001E-3</v>
      </c>
      <c r="V238" s="5">
        <v>0</v>
      </c>
      <c r="W238" s="1">
        <v>0</v>
      </c>
      <c r="X238" s="1">
        <v>0</v>
      </c>
      <c r="Y238" s="16">
        <f t="shared" si="61"/>
        <v>0</v>
      </c>
      <c r="Z238" s="1">
        <v>0</v>
      </c>
      <c r="AA238" s="15">
        <v>105.05</v>
      </c>
      <c r="AB238" s="2">
        <v>0</v>
      </c>
      <c r="AC238" s="1">
        <v>0</v>
      </c>
      <c r="AD238" s="1">
        <v>0</v>
      </c>
      <c r="AE238" s="1">
        <v>3</v>
      </c>
      <c r="AF238" s="1">
        <v>4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1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</row>
    <row r="239" spans="1:68">
      <c r="A239" s="1">
        <v>70411</v>
      </c>
      <c r="B239" s="1" t="s">
        <v>346</v>
      </c>
      <c r="C239" s="1">
        <v>16</v>
      </c>
      <c r="D239" s="1">
        <v>285</v>
      </c>
      <c r="E239" s="1" t="s">
        <v>64</v>
      </c>
      <c r="F239" s="1">
        <v>387</v>
      </c>
      <c r="G239" s="1" t="s">
        <v>94</v>
      </c>
      <c r="H239" s="1">
        <v>49.1</v>
      </c>
      <c r="I239" s="3">
        <v>785.6</v>
      </c>
      <c r="J239" s="10">
        <f t="shared" si="3"/>
        <v>0</v>
      </c>
      <c r="K239" s="10">
        <f t="shared" si="4"/>
        <v>0</v>
      </c>
      <c r="L239" s="11">
        <f t="shared" si="5"/>
        <v>0</v>
      </c>
      <c r="M239" s="1">
        <v>0.06</v>
      </c>
      <c r="N239" s="1">
        <v>0</v>
      </c>
      <c r="O239" s="16"/>
      <c r="P239" s="16">
        <f t="shared" si="60"/>
        <v>0</v>
      </c>
      <c r="Q239" s="5">
        <v>0</v>
      </c>
      <c r="R239" s="1">
        <v>0</v>
      </c>
      <c r="S239" s="1">
        <v>0</v>
      </c>
      <c r="T239" s="16">
        <f t="shared" si="6"/>
        <v>0</v>
      </c>
      <c r="U239" s="16">
        <f t="shared" si="7"/>
        <v>0</v>
      </c>
      <c r="V239" s="5">
        <v>0</v>
      </c>
      <c r="W239" s="1">
        <v>0</v>
      </c>
      <c r="X239" s="1">
        <v>0</v>
      </c>
      <c r="Y239" s="16">
        <f t="shared" si="61"/>
        <v>0</v>
      </c>
      <c r="Z239" s="1">
        <v>0</v>
      </c>
      <c r="AA239" s="15">
        <v>49.1</v>
      </c>
      <c r="AB239" s="2">
        <v>0</v>
      </c>
      <c r="AC239" s="1">
        <v>0</v>
      </c>
      <c r="AD239" s="1">
        <v>0</v>
      </c>
      <c r="AE239" s="1">
        <v>0</v>
      </c>
      <c r="AF239" s="1">
        <v>2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</row>
    <row r="240" spans="1:68">
      <c r="A240" s="1">
        <v>307</v>
      </c>
      <c r="B240" s="1" t="s">
        <v>296</v>
      </c>
      <c r="C240" s="1">
        <v>10</v>
      </c>
      <c r="D240" s="1">
        <v>285</v>
      </c>
      <c r="E240" s="1" t="s">
        <v>64</v>
      </c>
      <c r="F240" s="1">
        <v>285</v>
      </c>
      <c r="G240" s="1" t="s">
        <v>64</v>
      </c>
      <c r="H240" s="1">
        <v>79.13</v>
      </c>
      <c r="I240" s="3">
        <v>791.3</v>
      </c>
      <c r="J240" s="10">
        <f t="shared" si="3"/>
        <v>0</v>
      </c>
      <c r="K240" s="10">
        <f t="shared" si="4"/>
        <v>0</v>
      </c>
      <c r="L240" s="11">
        <f t="shared" si="5"/>
        <v>0</v>
      </c>
      <c r="M240" s="1">
        <v>0.05</v>
      </c>
      <c r="N240" s="1">
        <v>0</v>
      </c>
      <c r="O240" s="16"/>
      <c r="P240" s="16">
        <f t="shared" si="60"/>
        <v>0</v>
      </c>
      <c r="Q240" s="5">
        <v>0</v>
      </c>
      <c r="R240" s="1">
        <v>0</v>
      </c>
      <c r="S240" s="1">
        <v>0</v>
      </c>
      <c r="T240" s="16">
        <f t="shared" si="6"/>
        <v>0</v>
      </c>
      <c r="U240" s="16">
        <f t="shared" si="7"/>
        <v>0</v>
      </c>
      <c r="V240" s="5">
        <v>0</v>
      </c>
      <c r="W240" s="1">
        <v>0</v>
      </c>
      <c r="X240" s="1">
        <v>0</v>
      </c>
      <c r="Y240" s="16">
        <f t="shared" si="61"/>
        <v>0</v>
      </c>
      <c r="Z240" s="1">
        <v>0</v>
      </c>
      <c r="AA240" s="15">
        <v>39.56</v>
      </c>
      <c r="AB240" s="2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</row>
    <row r="241" spans="1:68">
      <c r="A241" s="1">
        <v>70193</v>
      </c>
      <c r="B241" s="1" t="s">
        <v>324</v>
      </c>
      <c r="C241" s="1">
        <v>10</v>
      </c>
      <c r="D241" s="1">
        <v>285</v>
      </c>
      <c r="E241" s="1" t="s">
        <v>64</v>
      </c>
      <c r="F241" s="1">
        <v>588</v>
      </c>
      <c r="G241" s="1" t="s">
        <v>146</v>
      </c>
      <c r="H241" s="1">
        <v>79.13</v>
      </c>
      <c r="I241" s="3">
        <v>791.3</v>
      </c>
      <c r="J241" s="10">
        <f t="shared" si="3"/>
        <v>0</v>
      </c>
      <c r="K241" s="10">
        <f t="shared" si="4"/>
        <v>0</v>
      </c>
      <c r="L241" s="11">
        <f t="shared" si="5"/>
        <v>0</v>
      </c>
      <c r="M241" s="1">
        <v>0.05</v>
      </c>
      <c r="N241" s="1">
        <v>0</v>
      </c>
      <c r="O241" s="16"/>
      <c r="P241" s="16">
        <f t="shared" si="60"/>
        <v>0</v>
      </c>
      <c r="Q241" s="5">
        <v>0</v>
      </c>
      <c r="R241" s="1">
        <v>0</v>
      </c>
      <c r="S241" s="1">
        <v>0</v>
      </c>
      <c r="T241" s="16">
        <f t="shared" si="6"/>
        <v>0</v>
      </c>
      <c r="U241" s="16">
        <f t="shared" si="7"/>
        <v>0</v>
      </c>
      <c r="V241" s="5">
        <v>0</v>
      </c>
      <c r="W241" s="1">
        <v>0</v>
      </c>
      <c r="X241" s="1">
        <v>0</v>
      </c>
      <c r="Y241" s="16">
        <f t="shared" si="61"/>
        <v>0</v>
      </c>
      <c r="Z241" s="1">
        <v>0</v>
      </c>
      <c r="AA241" s="15">
        <v>39.56</v>
      </c>
      <c r="AB241" s="2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</row>
    <row r="242" spans="1:68">
      <c r="A242" s="1">
        <v>70198</v>
      </c>
      <c r="B242" s="1" t="s">
        <v>329</v>
      </c>
      <c r="C242" s="1">
        <v>10</v>
      </c>
      <c r="D242" s="1">
        <v>285</v>
      </c>
      <c r="E242" s="1" t="s">
        <v>64</v>
      </c>
      <c r="F242" s="1">
        <v>558</v>
      </c>
      <c r="G242" s="1" t="s">
        <v>67</v>
      </c>
      <c r="H242" s="1">
        <v>79.13</v>
      </c>
      <c r="I242" s="3">
        <v>791.3</v>
      </c>
      <c r="J242" s="10">
        <f t="shared" si="3"/>
        <v>0</v>
      </c>
      <c r="K242" s="10">
        <f t="shared" si="4"/>
        <v>0</v>
      </c>
      <c r="L242" s="11">
        <f t="shared" si="5"/>
        <v>0</v>
      </c>
      <c r="M242" s="1">
        <v>0.05</v>
      </c>
      <c r="N242" s="1">
        <v>0</v>
      </c>
      <c r="O242" s="16"/>
      <c r="P242" s="16">
        <f t="shared" si="60"/>
        <v>0</v>
      </c>
      <c r="Q242" s="5">
        <v>0</v>
      </c>
      <c r="R242" s="1">
        <v>0</v>
      </c>
      <c r="S242" s="1">
        <v>0</v>
      </c>
      <c r="T242" s="16">
        <f t="shared" si="6"/>
        <v>0</v>
      </c>
      <c r="U242" s="16">
        <f t="shared" si="7"/>
        <v>0</v>
      </c>
      <c r="V242" s="5">
        <v>0</v>
      </c>
      <c r="W242" s="1">
        <v>0</v>
      </c>
      <c r="X242" s="1">
        <v>0</v>
      </c>
      <c r="Y242" s="16">
        <f t="shared" si="61"/>
        <v>0</v>
      </c>
      <c r="Z242" s="1">
        <v>0</v>
      </c>
      <c r="AA242" s="15">
        <v>39.56</v>
      </c>
      <c r="AB242" s="2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</row>
    <row r="243" spans="1:68">
      <c r="A243" s="1">
        <v>70088</v>
      </c>
      <c r="B243" s="1" t="s">
        <v>306</v>
      </c>
      <c r="C243" s="1">
        <v>16</v>
      </c>
      <c r="D243" s="1">
        <v>285</v>
      </c>
      <c r="E243" s="1" t="s">
        <v>64</v>
      </c>
      <c r="F243" s="1">
        <v>558</v>
      </c>
      <c r="G243" s="1" t="s">
        <v>67</v>
      </c>
      <c r="H243" s="1">
        <v>54.07</v>
      </c>
      <c r="I243" s="3">
        <v>865.12</v>
      </c>
      <c r="J243" s="10">
        <f t="shared" si="3"/>
        <v>0</v>
      </c>
      <c r="K243" s="10">
        <f t="shared" si="4"/>
        <v>0</v>
      </c>
      <c r="L243" s="11">
        <f t="shared" si="5"/>
        <v>0</v>
      </c>
      <c r="M243" s="1">
        <v>0</v>
      </c>
      <c r="N243" s="1">
        <v>0</v>
      </c>
      <c r="O243" s="16"/>
      <c r="P243" s="16">
        <f t="shared" si="60"/>
        <v>0</v>
      </c>
      <c r="Q243" s="5">
        <v>0</v>
      </c>
      <c r="R243" s="1">
        <v>0</v>
      </c>
      <c r="S243" s="1">
        <v>0</v>
      </c>
      <c r="T243" s="16">
        <f t="shared" si="6"/>
        <v>0</v>
      </c>
      <c r="U243" s="16">
        <f t="shared" si="7"/>
        <v>0</v>
      </c>
      <c r="V243" s="5">
        <v>0</v>
      </c>
      <c r="W243" s="1">
        <v>0.03</v>
      </c>
      <c r="X243" s="1">
        <v>0</v>
      </c>
      <c r="Y243" s="16">
        <f t="shared" si="61"/>
        <v>0</v>
      </c>
      <c r="Z243" s="1">
        <v>0</v>
      </c>
      <c r="AA243" s="15">
        <v>27.04</v>
      </c>
      <c r="AB243" s="2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1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</row>
    <row r="244" spans="1:68">
      <c r="A244" s="1">
        <v>70412</v>
      </c>
      <c r="B244" s="1" t="s">
        <v>347</v>
      </c>
      <c r="C244" s="1">
        <v>16</v>
      </c>
      <c r="D244" s="1">
        <v>285</v>
      </c>
      <c r="E244" s="1" t="s">
        <v>64</v>
      </c>
      <c r="F244" s="1">
        <v>387</v>
      </c>
      <c r="G244" s="1" t="s">
        <v>94</v>
      </c>
      <c r="H244" s="1">
        <v>19.100000000000001</v>
      </c>
      <c r="I244" s="3">
        <v>305.60000000000002</v>
      </c>
      <c r="J244" s="10">
        <f t="shared" si="3"/>
        <v>0</v>
      </c>
      <c r="K244" s="10">
        <f t="shared" si="4"/>
        <v>0</v>
      </c>
      <c r="L244" s="11">
        <f t="shared" si="5"/>
        <v>0</v>
      </c>
      <c r="M244" s="1">
        <v>0</v>
      </c>
      <c r="N244" s="1">
        <v>0</v>
      </c>
      <c r="O244" s="16"/>
      <c r="P244" s="16">
        <f t="shared" si="60"/>
        <v>0</v>
      </c>
      <c r="Q244" s="5">
        <v>0</v>
      </c>
      <c r="R244" s="1">
        <v>0</v>
      </c>
      <c r="S244" s="1">
        <v>0</v>
      </c>
      <c r="T244" s="16">
        <f t="shared" si="6"/>
        <v>0</v>
      </c>
      <c r="U244" s="16">
        <f t="shared" si="7"/>
        <v>0</v>
      </c>
      <c r="V244" s="5">
        <v>0</v>
      </c>
      <c r="W244" s="1">
        <v>0.06</v>
      </c>
      <c r="X244" s="1">
        <v>0</v>
      </c>
      <c r="Y244" s="16">
        <f t="shared" si="61"/>
        <v>0</v>
      </c>
      <c r="Z244" s="1">
        <v>0</v>
      </c>
      <c r="AA244" s="15">
        <v>19.100000000000001</v>
      </c>
      <c r="AB244" s="2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1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</row>
    <row r="245" spans="1:68">
      <c r="A245" s="1">
        <v>70321</v>
      </c>
      <c r="B245" s="1" t="s">
        <v>338</v>
      </c>
      <c r="C245" s="1">
        <v>24</v>
      </c>
      <c r="D245" s="1">
        <v>285</v>
      </c>
      <c r="E245" s="1" t="s">
        <v>64</v>
      </c>
      <c r="F245" s="1">
        <v>285</v>
      </c>
      <c r="G245" s="1" t="s">
        <v>64</v>
      </c>
      <c r="H245" s="1">
        <v>36.869999999999997</v>
      </c>
      <c r="I245" s="3">
        <v>884.88</v>
      </c>
      <c r="J245" s="10">
        <f t="shared" si="3"/>
        <v>0</v>
      </c>
      <c r="K245" s="10">
        <f t="shared" si="4"/>
        <v>0</v>
      </c>
      <c r="L245" s="11">
        <f t="shared" si="5"/>
        <v>0</v>
      </c>
      <c r="M245" s="1">
        <v>0.02</v>
      </c>
      <c r="N245" s="1">
        <v>0</v>
      </c>
      <c r="O245" s="16"/>
      <c r="P245" s="16">
        <f t="shared" si="60"/>
        <v>0</v>
      </c>
      <c r="Q245" s="5">
        <v>0</v>
      </c>
      <c r="R245" s="1">
        <v>0</v>
      </c>
      <c r="S245" s="1">
        <v>0</v>
      </c>
      <c r="T245" s="16">
        <f t="shared" si="6"/>
        <v>0</v>
      </c>
      <c r="U245" s="16">
        <f t="shared" si="7"/>
        <v>0</v>
      </c>
      <c r="V245" s="5">
        <v>0</v>
      </c>
      <c r="W245" s="1">
        <v>0</v>
      </c>
      <c r="X245" s="1">
        <v>0</v>
      </c>
      <c r="Y245" s="16">
        <f t="shared" si="61"/>
        <v>0</v>
      </c>
      <c r="Z245" s="1">
        <v>0</v>
      </c>
      <c r="AA245" s="15">
        <v>18.43</v>
      </c>
      <c r="AB245" s="2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</row>
    <row r="246" spans="1:68">
      <c r="A246" s="1">
        <v>44289</v>
      </c>
      <c r="B246" s="1" t="s">
        <v>298</v>
      </c>
      <c r="C246" s="1">
        <v>16</v>
      </c>
      <c r="D246" s="1">
        <v>285</v>
      </c>
      <c r="E246" s="1" t="s">
        <v>64</v>
      </c>
      <c r="F246" s="1">
        <v>285</v>
      </c>
      <c r="G246" s="1" t="s">
        <v>64</v>
      </c>
      <c r="H246" s="1">
        <v>54.11</v>
      </c>
      <c r="I246" s="3">
        <v>865.76</v>
      </c>
      <c r="J246" s="10">
        <f t="shared" si="3"/>
        <v>0</v>
      </c>
      <c r="K246" s="10">
        <f t="shared" si="4"/>
        <v>0</v>
      </c>
      <c r="L246" s="11">
        <f t="shared" si="5"/>
        <v>0</v>
      </c>
      <c r="M246" s="1">
        <v>0</v>
      </c>
      <c r="N246" s="1">
        <v>1</v>
      </c>
      <c r="O246" s="16"/>
      <c r="P246" s="16">
        <f t="shared" si="60"/>
        <v>0</v>
      </c>
      <c r="Q246" s="5">
        <v>0</v>
      </c>
      <c r="R246" s="1">
        <v>0</v>
      </c>
      <c r="S246" s="1">
        <v>0</v>
      </c>
      <c r="T246" s="16">
        <f t="shared" si="6"/>
        <v>0</v>
      </c>
      <c r="U246" s="16">
        <f t="shared" si="7"/>
        <v>0</v>
      </c>
      <c r="V246" s="5">
        <v>0</v>
      </c>
      <c r="W246" s="1">
        <v>0</v>
      </c>
      <c r="X246" s="1">
        <v>0</v>
      </c>
      <c r="Y246" s="16">
        <f t="shared" si="61"/>
        <v>0</v>
      </c>
      <c r="Z246" s="1">
        <v>0</v>
      </c>
      <c r="AA246" s="15">
        <v>0</v>
      </c>
      <c r="AB246" s="2">
        <v>865.76</v>
      </c>
      <c r="AC246" s="1">
        <v>0</v>
      </c>
      <c r="AD246" s="1">
        <v>0</v>
      </c>
      <c r="AE246" s="1">
        <v>0</v>
      </c>
      <c r="AF246" s="1">
        <v>0</v>
      </c>
      <c r="AG246" s="1">
        <v>16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</row>
    <row r="247" spans="1:68">
      <c r="A247" s="1">
        <v>70057</v>
      </c>
      <c r="B247" s="1" t="s">
        <v>303</v>
      </c>
      <c r="C247" s="1">
        <v>6</v>
      </c>
      <c r="D247" s="1">
        <v>285</v>
      </c>
      <c r="E247" s="1" t="s">
        <v>64</v>
      </c>
      <c r="F247" s="1">
        <v>998</v>
      </c>
      <c r="G247" s="1" t="s">
        <v>266</v>
      </c>
      <c r="H247" s="1">
        <v>138.214</v>
      </c>
      <c r="I247" s="3">
        <v>829.28399999999999</v>
      </c>
      <c r="J247" s="10">
        <f t="shared" si="3"/>
        <v>0</v>
      </c>
      <c r="K247" s="10">
        <f t="shared" si="4"/>
        <v>0</v>
      </c>
      <c r="L247" s="11">
        <f t="shared" si="5"/>
        <v>0</v>
      </c>
      <c r="M247" s="1">
        <v>0</v>
      </c>
      <c r="N247" s="1">
        <v>0</v>
      </c>
      <c r="O247" s="16"/>
      <c r="P247" s="16">
        <f t="shared" si="60"/>
        <v>0</v>
      </c>
      <c r="Q247" s="5">
        <v>0</v>
      </c>
      <c r="R247" s="1">
        <v>0</v>
      </c>
      <c r="S247" s="1">
        <v>0</v>
      </c>
      <c r="T247" s="16">
        <f t="shared" si="6"/>
        <v>0</v>
      </c>
      <c r="U247" s="16">
        <f t="shared" si="7"/>
        <v>0</v>
      </c>
      <c r="V247" s="5">
        <v>0</v>
      </c>
      <c r="W247" s="1">
        <v>0</v>
      </c>
      <c r="X247" s="1">
        <v>0</v>
      </c>
      <c r="Y247" s="16">
        <f t="shared" si="61"/>
        <v>0</v>
      </c>
      <c r="Z247" s="1">
        <v>0</v>
      </c>
      <c r="AA247" s="15">
        <v>0</v>
      </c>
      <c r="AB247" s="2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</row>
    <row r="248" spans="1:68">
      <c r="A248" s="1">
        <v>70059</v>
      </c>
      <c r="B248" s="1" t="s">
        <v>304</v>
      </c>
      <c r="C248" s="1">
        <v>24</v>
      </c>
      <c r="D248" s="1">
        <v>285</v>
      </c>
      <c r="E248" s="1" t="s">
        <v>64</v>
      </c>
      <c r="F248" s="1">
        <v>998</v>
      </c>
      <c r="G248" s="1" t="s">
        <v>266</v>
      </c>
      <c r="H248" s="1">
        <v>42.78</v>
      </c>
      <c r="I248" s="3">
        <v>1026.72</v>
      </c>
      <c r="J248" s="10">
        <f t="shared" si="3"/>
        <v>0</v>
      </c>
      <c r="K248" s="10">
        <f t="shared" si="4"/>
        <v>0</v>
      </c>
      <c r="L248" s="11">
        <f t="shared" si="5"/>
        <v>0</v>
      </c>
      <c r="M248" s="1">
        <v>0</v>
      </c>
      <c r="N248" s="1">
        <v>0</v>
      </c>
      <c r="O248" s="16"/>
      <c r="P248" s="16">
        <f t="shared" si="60"/>
        <v>0</v>
      </c>
      <c r="Q248" s="5">
        <v>0</v>
      </c>
      <c r="R248" s="1">
        <v>0</v>
      </c>
      <c r="S248" s="1">
        <v>0</v>
      </c>
      <c r="T248" s="16">
        <f t="shared" si="6"/>
        <v>0</v>
      </c>
      <c r="U248" s="16">
        <f t="shared" si="7"/>
        <v>0</v>
      </c>
      <c r="V248" s="5">
        <v>0</v>
      </c>
      <c r="W248" s="1">
        <v>0</v>
      </c>
      <c r="X248" s="1">
        <v>0</v>
      </c>
      <c r="Y248" s="16">
        <f t="shared" si="61"/>
        <v>0</v>
      </c>
      <c r="Z248" s="1">
        <v>0</v>
      </c>
      <c r="AA248" s="15">
        <v>0</v>
      </c>
      <c r="AB248" s="2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</row>
    <row r="249" spans="1:68">
      <c r="A249" s="1">
        <v>70107</v>
      </c>
      <c r="B249" s="1" t="s">
        <v>97</v>
      </c>
      <c r="C249" s="1">
        <v>40</v>
      </c>
      <c r="D249" s="1">
        <v>285</v>
      </c>
      <c r="E249" s="1" t="s">
        <v>64</v>
      </c>
      <c r="F249" s="1">
        <v>28</v>
      </c>
      <c r="G249" s="1" t="s">
        <v>98</v>
      </c>
      <c r="H249" s="1">
        <v>24.054400000000001</v>
      </c>
      <c r="I249" s="3">
        <v>962.17600000000004</v>
      </c>
      <c r="J249" s="10">
        <f t="shared" si="3"/>
        <v>0</v>
      </c>
      <c r="K249" s="10">
        <f t="shared" si="4"/>
        <v>0</v>
      </c>
      <c r="L249" s="11">
        <f t="shared" si="5"/>
        <v>0</v>
      </c>
      <c r="M249" s="1">
        <v>0</v>
      </c>
      <c r="N249" s="1">
        <v>0</v>
      </c>
      <c r="O249" s="16"/>
      <c r="P249" s="16">
        <f t="shared" si="60"/>
        <v>0</v>
      </c>
      <c r="Q249" s="5">
        <v>0</v>
      </c>
      <c r="R249" s="1">
        <v>0</v>
      </c>
      <c r="S249" s="1">
        <v>0</v>
      </c>
      <c r="T249" s="16">
        <f t="shared" si="6"/>
        <v>0</v>
      </c>
      <c r="U249" s="16">
        <f t="shared" si="7"/>
        <v>0</v>
      </c>
      <c r="V249" s="5">
        <v>0</v>
      </c>
      <c r="W249" s="1">
        <v>0</v>
      </c>
      <c r="X249" s="1">
        <v>0</v>
      </c>
      <c r="Y249" s="16">
        <f t="shared" si="61"/>
        <v>0</v>
      </c>
      <c r="Z249" s="1">
        <v>0</v>
      </c>
      <c r="AA249" s="15">
        <v>0</v>
      </c>
      <c r="AB249" s="2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</row>
    <row r="250" spans="1:68">
      <c r="A250" s="1">
        <v>70108</v>
      </c>
      <c r="B250" s="1" t="s">
        <v>295</v>
      </c>
      <c r="C250" s="1">
        <v>70</v>
      </c>
      <c r="D250" s="1">
        <v>285</v>
      </c>
      <c r="E250" s="1" t="s">
        <v>64</v>
      </c>
      <c r="F250" s="1">
        <v>28</v>
      </c>
      <c r="G250" s="1" t="s">
        <v>98</v>
      </c>
      <c r="H250" s="1">
        <v>13.911099999999999</v>
      </c>
      <c r="I250" s="3">
        <v>973.77700000000004</v>
      </c>
      <c r="J250" s="10">
        <f t="shared" si="3"/>
        <v>0</v>
      </c>
      <c r="K250" s="10">
        <f t="shared" si="4"/>
        <v>0</v>
      </c>
      <c r="L250" s="11">
        <f t="shared" si="5"/>
        <v>0</v>
      </c>
      <c r="M250" s="1">
        <v>0</v>
      </c>
      <c r="N250" s="1">
        <v>0</v>
      </c>
      <c r="O250" s="16"/>
      <c r="P250" s="16">
        <f t="shared" si="60"/>
        <v>0</v>
      </c>
      <c r="Q250" s="5">
        <v>0</v>
      </c>
      <c r="R250" s="1">
        <v>0</v>
      </c>
      <c r="S250" s="1">
        <v>0.01</v>
      </c>
      <c r="T250" s="16">
        <f t="shared" si="6"/>
        <v>0</v>
      </c>
      <c r="U250" s="16">
        <f t="shared" si="7"/>
        <v>0.01</v>
      </c>
      <c r="V250" s="5">
        <v>0</v>
      </c>
      <c r="W250" s="1">
        <v>0</v>
      </c>
      <c r="X250" s="1">
        <v>0</v>
      </c>
      <c r="Y250" s="16">
        <f t="shared" si="61"/>
        <v>0</v>
      </c>
      <c r="Z250" s="1">
        <v>0</v>
      </c>
      <c r="AA250" s="15">
        <v>0</v>
      </c>
      <c r="AB250" s="2">
        <v>13.91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</row>
    <row r="251" spans="1:68">
      <c r="A251" s="1">
        <v>70175</v>
      </c>
      <c r="B251" s="1" t="s">
        <v>317</v>
      </c>
      <c r="C251" s="1">
        <v>20</v>
      </c>
      <c r="D251" s="1">
        <v>285</v>
      </c>
      <c r="E251" s="1" t="s">
        <v>64</v>
      </c>
      <c r="F251" s="1">
        <v>991</v>
      </c>
      <c r="G251" s="1" t="s">
        <v>141</v>
      </c>
      <c r="H251" s="1">
        <v>73.62</v>
      </c>
      <c r="I251" s="3">
        <v>1472.4</v>
      </c>
      <c r="J251" s="10">
        <f t="shared" si="3"/>
        <v>0</v>
      </c>
      <c r="K251" s="10">
        <f t="shared" si="4"/>
        <v>0</v>
      </c>
      <c r="L251" s="11">
        <f t="shared" si="5"/>
        <v>0</v>
      </c>
      <c r="M251" s="1">
        <v>0</v>
      </c>
      <c r="N251" s="1">
        <v>0</v>
      </c>
      <c r="O251" s="16"/>
      <c r="P251" s="16">
        <f t="shared" si="60"/>
        <v>0</v>
      </c>
      <c r="Q251" s="5">
        <v>0</v>
      </c>
      <c r="R251" s="1">
        <v>0</v>
      </c>
      <c r="S251" s="1">
        <v>0</v>
      </c>
      <c r="T251" s="16">
        <f t="shared" si="6"/>
        <v>0</v>
      </c>
      <c r="U251" s="16">
        <f t="shared" si="7"/>
        <v>0</v>
      </c>
      <c r="V251" s="5">
        <v>0</v>
      </c>
      <c r="W251" s="1">
        <v>0</v>
      </c>
      <c r="X251" s="1">
        <v>0</v>
      </c>
      <c r="Y251" s="16">
        <f t="shared" si="61"/>
        <v>0</v>
      </c>
      <c r="Z251" s="1">
        <v>0</v>
      </c>
      <c r="AA251" s="15">
        <v>0</v>
      </c>
      <c r="AB251" s="2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</row>
    <row r="252" spans="1:68">
      <c r="A252" s="1">
        <v>70183</v>
      </c>
      <c r="B252" s="1" t="s">
        <v>320</v>
      </c>
      <c r="C252" s="1">
        <v>20</v>
      </c>
      <c r="D252" s="1">
        <v>285</v>
      </c>
      <c r="E252" s="1" t="s">
        <v>64</v>
      </c>
      <c r="F252" s="1">
        <v>991</v>
      </c>
      <c r="G252" s="1" t="s">
        <v>141</v>
      </c>
      <c r="H252" s="1">
        <v>62.57</v>
      </c>
      <c r="I252" s="3">
        <v>1251.4000000000001</v>
      </c>
      <c r="J252" s="10">
        <f t="shared" si="3"/>
        <v>0</v>
      </c>
      <c r="K252" s="10">
        <f t="shared" si="4"/>
        <v>0</v>
      </c>
      <c r="L252" s="11">
        <f t="shared" si="5"/>
        <v>0</v>
      </c>
      <c r="M252" s="1">
        <v>0</v>
      </c>
      <c r="N252" s="1">
        <v>0</v>
      </c>
      <c r="O252" s="16"/>
      <c r="P252" s="16">
        <f t="shared" si="60"/>
        <v>0</v>
      </c>
      <c r="Q252" s="5">
        <v>0</v>
      </c>
      <c r="R252" s="1">
        <v>0</v>
      </c>
      <c r="S252" s="1">
        <v>0</v>
      </c>
      <c r="T252" s="16">
        <f t="shared" si="6"/>
        <v>0</v>
      </c>
      <c r="U252" s="16">
        <f t="shared" si="7"/>
        <v>0</v>
      </c>
      <c r="V252" s="5">
        <v>0</v>
      </c>
      <c r="W252" s="1">
        <v>0</v>
      </c>
      <c r="X252" s="1">
        <v>0</v>
      </c>
      <c r="Y252" s="16">
        <f t="shared" si="61"/>
        <v>0</v>
      </c>
      <c r="Z252" s="1">
        <v>0</v>
      </c>
      <c r="AA252" s="15">
        <v>0</v>
      </c>
      <c r="AB252" s="2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</row>
    <row r="253" spans="1:68">
      <c r="A253" s="1">
        <v>70195</v>
      </c>
      <c r="B253" s="1" t="s">
        <v>326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1">
        <v>36.630000000000003</v>
      </c>
      <c r="I253" s="3">
        <v>439.56</v>
      </c>
      <c r="J253" s="10">
        <f t="shared" si="3"/>
        <v>0</v>
      </c>
      <c r="K253" s="10">
        <f t="shared" si="4"/>
        <v>0</v>
      </c>
      <c r="L253" s="11">
        <f t="shared" si="5"/>
        <v>0</v>
      </c>
      <c r="M253" s="1">
        <v>0</v>
      </c>
      <c r="N253" s="1">
        <v>0</v>
      </c>
      <c r="O253" s="16"/>
      <c r="P253" s="16">
        <f t="shared" si="60"/>
        <v>0</v>
      </c>
      <c r="Q253" s="5">
        <v>0</v>
      </c>
      <c r="R253" s="1">
        <v>0</v>
      </c>
      <c r="S253" s="1">
        <v>0</v>
      </c>
      <c r="T253" s="16">
        <f t="shared" si="6"/>
        <v>0</v>
      </c>
      <c r="U253" s="16">
        <f t="shared" si="7"/>
        <v>0</v>
      </c>
      <c r="V253" s="5">
        <v>0</v>
      </c>
      <c r="W253" s="1">
        <v>0</v>
      </c>
      <c r="X253" s="1">
        <v>0</v>
      </c>
      <c r="Y253" s="16">
        <f t="shared" si="61"/>
        <v>0</v>
      </c>
      <c r="Z253" s="1">
        <v>0</v>
      </c>
      <c r="AA253" s="15">
        <v>0</v>
      </c>
      <c r="AB253" s="2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</row>
    <row r="254" spans="1:68">
      <c r="A254" s="1">
        <v>70196</v>
      </c>
      <c r="B254" s="1" t="s">
        <v>327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1">
        <v>36.93</v>
      </c>
      <c r="I254" s="3">
        <v>443.16</v>
      </c>
      <c r="J254" s="10">
        <f t="shared" si="3"/>
        <v>0</v>
      </c>
      <c r="K254" s="10">
        <f t="shared" si="4"/>
        <v>0</v>
      </c>
      <c r="L254" s="11">
        <f t="shared" si="5"/>
        <v>0</v>
      </c>
      <c r="M254" s="1">
        <v>0</v>
      </c>
      <c r="N254" s="1">
        <v>0</v>
      </c>
      <c r="O254" s="16"/>
      <c r="P254" s="16">
        <f t="shared" si="60"/>
        <v>0</v>
      </c>
      <c r="Q254" s="5">
        <v>0</v>
      </c>
      <c r="R254" s="1">
        <v>0</v>
      </c>
      <c r="S254" s="1">
        <v>0</v>
      </c>
      <c r="T254" s="16">
        <f t="shared" si="6"/>
        <v>0</v>
      </c>
      <c r="U254" s="16">
        <f t="shared" si="7"/>
        <v>0</v>
      </c>
      <c r="V254" s="5">
        <v>0</v>
      </c>
      <c r="W254" s="1">
        <v>0</v>
      </c>
      <c r="X254" s="1">
        <v>0</v>
      </c>
      <c r="Y254" s="16">
        <f t="shared" si="61"/>
        <v>0</v>
      </c>
      <c r="Z254" s="1">
        <v>0</v>
      </c>
      <c r="AA254" s="15">
        <v>0</v>
      </c>
      <c r="AB254" s="2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</row>
    <row r="255" spans="1:68">
      <c r="A255" s="1">
        <v>70197</v>
      </c>
      <c r="B255" s="1" t="s">
        <v>328</v>
      </c>
      <c r="C255" s="1">
        <v>12</v>
      </c>
      <c r="D255" s="1">
        <v>285</v>
      </c>
      <c r="E255" s="1" t="s">
        <v>64</v>
      </c>
      <c r="F255" s="1">
        <v>558</v>
      </c>
      <c r="G255" s="1" t="s">
        <v>67</v>
      </c>
      <c r="H255" s="1">
        <v>36.630000000000003</v>
      </c>
      <c r="I255" s="3">
        <v>439.56</v>
      </c>
      <c r="J255" s="10">
        <f t="shared" si="3"/>
        <v>0</v>
      </c>
      <c r="K255" s="10">
        <f t="shared" si="4"/>
        <v>0</v>
      </c>
      <c r="L255" s="11">
        <f t="shared" si="5"/>
        <v>0</v>
      </c>
      <c r="M255" s="1">
        <v>0</v>
      </c>
      <c r="N255" s="1">
        <v>0</v>
      </c>
      <c r="O255" s="16"/>
      <c r="P255" s="16">
        <f t="shared" si="60"/>
        <v>0</v>
      </c>
      <c r="Q255" s="5">
        <v>0</v>
      </c>
      <c r="R255" s="1">
        <v>0</v>
      </c>
      <c r="S255" s="1">
        <v>0</v>
      </c>
      <c r="T255" s="16">
        <f t="shared" si="6"/>
        <v>0</v>
      </c>
      <c r="U255" s="16">
        <f t="shared" si="7"/>
        <v>0</v>
      </c>
      <c r="V255" s="5">
        <v>0</v>
      </c>
      <c r="W255" s="1">
        <v>0</v>
      </c>
      <c r="X255" s="1">
        <v>0</v>
      </c>
      <c r="Y255" s="16">
        <f t="shared" si="61"/>
        <v>0</v>
      </c>
      <c r="Z255" s="1">
        <v>0</v>
      </c>
      <c r="AA255" s="15">
        <v>0</v>
      </c>
      <c r="AB255" s="2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</row>
    <row r="256" spans="1:68">
      <c r="A256" s="1">
        <v>70247</v>
      </c>
      <c r="B256" s="1" t="s">
        <v>332</v>
      </c>
      <c r="C256" s="1">
        <v>320</v>
      </c>
      <c r="D256" s="1">
        <v>285</v>
      </c>
      <c r="E256" s="1" t="s">
        <v>64</v>
      </c>
      <c r="F256" s="1">
        <v>1</v>
      </c>
      <c r="G256" s="1" t="s">
        <v>312</v>
      </c>
      <c r="H256" s="1">
        <v>4.5999999999999996</v>
      </c>
      <c r="I256" s="3">
        <v>1472</v>
      </c>
      <c r="J256" s="10">
        <f t="shared" si="3"/>
        <v>0</v>
      </c>
      <c r="K256" s="10">
        <f t="shared" si="4"/>
        <v>0</v>
      </c>
      <c r="L256" s="11">
        <f t="shared" si="5"/>
        <v>0</v>
      </c>
      <c r="M256" s="1">
        <v>0</v>
      </c>
      <c r="N256" s="1">
        <v>0</v>
      </c>
      <c r="O256" s="16"/>
      <c r="P256" s="16">
        <f t="shared" si="60"/>
        <v>0</v>
      </c>
      <c r="Q256" s="5">
        <v>0</v>
      </c>
      <c r="R256" s="1">
        <v>0</v>
      </c>
      <c r="S256" s="1">
        <v>0</v>
      </c>
      <c r="T256" s="16">
        <f t="shared" si="6"/>
        <v>0</v>
      </c>
      <c r="U256" s="16">
        <f t="shared" si="7"/>
        <v>0</v>
      </c>
      <c r="V256" s="5">
        <v>0</v>
      </c>
      <c r="W256" s="1">
        <v>0</v>
      </c>
      <c r="X256" s="1">
        <v>0</v>
      </c>
      <c r="Y256" s="16">
        <f t="shared" si="61"/>
        <v>0</v>
      </c>
      <c r="Z256" s="1">
        <v>0</v>
      </c>
      <c r="AA256" s="15">
        <v>0</v>
      </c>
      <c r="AB256" s="2">
        <v>-4.5999999999999996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-1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</row>
    <row r="257" spans="1:68">
      <c r="A257" s="1">
        <v>70248</v>
      </c>
      <c r="B257" s="1" t="s">
        <v>333</v>
      </c>
      <c r="C257" s="1">
        <v>20</v>
      </c>
      <c r="D257" s="1">
        <v>285</v>
      </c>
      <c r="E257" s="1" t="s">
        <v>64</v>
      </c>
      <c r="F257" s="1">
        <v>998</v>
      </c>
      <c r="G257" s="1" t="s">
        <v>266</v>
      </c>
      <c r="H257" s="1">
        <v>39.17</v>
      </c>
      <c r="I257" s="3">
        <v>783.4</v>
      </c>
      <c r="J257" s="10">
        <f t="shared" si="3"/>
        <v>0</v>
      </c>
      <c r="K257" s="10">
        <f t="shared" si="4"/>
        <v>0</v>
      </c>
      <c r="L257" s="11">
        <f t="shared" si="5"/>
        <v>0</v>
      </c>
      <c r="M257" s="1">
        <v>0</v>
      </c>
      <c r="N257" s="1">
        <v>0</v>
      </c>
      <c r="O257" s="16"/>
      <c r="P257" s="16">
        <f t="shared" si="60"/>
        <v>0</v>
      </c>
      <c r="Q257" s="5">
        <v>0</v>
      </c>
      <c r="R257" s="1">
        <v>0</v>
      </c>
      <c r="S257" s="1">
        <v>0.05</v>
      </c>
      <c r="T257" s="16">
        <f t="shared" si="6"/>
        <v>0</v>
      </c>
      <c r="U257" s="16">
        <f t="shared" si="7"/>
        <v>0.05</v>
      </c>
      <c r="V257" s="5">
        <v>0</v>
      </c>
      <c r="W257" s="1">
        <v>0</v>
      </c>
      <c r="X257" s="1">
        <v>0</v>
      </c>
      <c r="Y257" s="16">
        <f t="shared" si="61"/>
        <v>0</v>
      </c>
      <c r="Z257" s="1">
        <v>0</v>
      </c>
      <c r="AA257" s="15">
        <v>0</v>
      </c>
      <c r="AB257" s="2">
        <v>39.17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</row>
    <row r="258" spans="1:68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1">
        <v>38.04</v>
      </c>
      <c r="I258" s="3">
        <v>760.8</v>
      </c>
      <c r="J258" s="10">
        <f t="shared" si="3"/>
        <v>0</v>
      </c>
      <c r="K258" s="10">
        <f t="shared" si="4"/>
        <v>0</v>
      </c>
      <c r="L258" s="11">
        <f t="shared" si="5"/>
        <v>0</v>
      </c>
      <c r="M258" s="1">
        <v>0</v>
      </c>
      <c r="N258" s="1">
        <v>0</v>
      </c>
      <c r="O258" s="16"/>
      <c r="P258" s="16">
        <f t="shared" si="60"/>
        <v>0</v>
      </c>
      <c r="Q258" s="5">
        <v>0</v>
      </c>
      <c r="R258" s="1">
        <v>0</v>
      </c>
      <c r="S258" s="1">
        <v>0</v>
      </c>
      <c r="T258" s="16">
        <f t="shared" si="6"/>
        <v>0</v>
      </c>
      <c r="U258" s="16">
        <f t="shared" si="7"/>
        <v>0</v>
      </c>
      <c r="V258" s="5">
        <v>0</v>
      </c>
      <c r="W258" s="1">
        <v>0</v>
      </c>
      <c r="X258" s="1">
        <v>0</v>
      </c>
      <c r="Y258" s="16">
        <f t="shared" si="61"/>
        <v>0</v>
      </c>
      <c r="Z258" s="1">
        <v>0</v>
      </c>
      <c r="AA258" s="15">
        <v>0</v>
      </c>
      <c r="AB258" s="2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</row>
    <row r="259" spans="1:68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1">
        <v>84.22</v>
      </c>
      <c r="I259" s="3">
        <v>1010.64</v>
      </c>
      <c r="J259" s="10">
        <f t="shared" si="3"/>
        <v>0</v>
      </c>
      <c r="K259" s="10">
        <f t="shared" si="4"/>
        <v>0</v>
      </c>
      <c r="L259" s="11">
        <f t="shared" si="5"/>
        <v>0</v>
      </c>
      <c r="M259" s="1">
        <v>0</v>
      </c>
      <c r="N259" s="1">
        <v>0</v>
      </c>
      <c r="O259" s="16"/>
      <c r="P259" s="16">
        <f t="shared" si="60"/>
        <v>0</v>
      </c>
      <c r="Q259" s="5">
        <v>0</v>
      </c>
      <c r="R259" s="1">
        <v>0</v>
      </c>
      <c r="S259" s="1">
        <v>0</v>
      </c>
      <c r="T259" s="16">
        <f t="shared" si="6"/>
        <v>0</v>
      </c>
      <c r="U259" s="16">
        <f t="shared" si="7"/>
        <v>0</v>
      </c>
      <c r="V259" s="5">
        <v>0</v>
      </c>
      <c r="W259" s="1">
        <v>0</v>
      </c>
      <c r="X259" s="1">
        <v>0</v>
      </c>
      <c r="Y259" s="16">
        <f t="shared" si="61"/>
        <v>0</v>
      </c>
      <c r="Z259" s="1">
        <v>0</v>
      </c>
      <c r="AA259" s="15">
        <v>0</v>
      </c>
      <c r="AB259" s="2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</row>
    <row r="260" spans="1:68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1">
        <v>36.630000000000003</v>
      </c>
      <c r="I260" s="3">
        <v>439.56</v>
      </c>
      <c r="J260" s="10">
        <f t="shared" si="3"/>
        <v>0</v>
      </c>
      <c r="K260" s="10">
        <f t="shared" si="4"/>
        <v>0</v>
      </c>
      <c r="L260" s="11">
        <f t="shared" si="5"/>
        <v>0</v>
      </c>
      <c r="M260" s="1">
        <v>0</v>
      </c>
      <c r="N260" s="1">
        <v>0</v>
      </c>
      <c r="O260" s="16"/>
      <c r="P260" s="16">
        <f t="shared" si="60"/>
        <v>0</v>
      </c>
      <c r="Q260" s="5">
        <v>0</v>
      </c>
      <c r="R260" s="1">
        <v>0</v>
      </c>
      <c r="S260" s="1">
        <v>0</v>
      </c>
      <c r="T260" s="16">
        <f t="shared" si="6"/>
        <v>0</v>
      </c>
      <c r="U260" s="16">
        <f t="shared" si="7"/>
        <v>0</v>
      </c>
      <c r="V260" s="5">
        <v>0</v>
      </c>
      <c r="W260" s="1">
        <v>0</v>
      </c>
      <c r="X260" s="1">
        <v>0</v>
      </c>
      <c r="Y260" s="16">
        <f t="shared" si="61"/>
        <v>0</v>
      </c>
      <c r="Z260" s="1">
        <v>0</v>
      </c>
      <c r="AA260" s="15">
        <v>0</v>
      </c>
      <c r="AB260" s="2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</row>
    <row r="261" spans="1:68">
      <c r="A261" s="1">
        <v>70506</v>
      </c>
      <c r="B261" s="1" t="s">
        <v>351</v>
      </c>
      <c r="C261" s="1">
        <v>1</v>
      </c>
      <c r="D261" s="1">
        <v>285</v>
      </c>
      <c r="E261" s="1" t="s">
        <v>64</v>
      </c>
      <c r="F261" s="1">
        <v>285</v>
      </c>
      <c r="G261" s="1" t="s">
        <v>64</v>
      </c>
      <c r="H261" s="1">
        <v>979.59</v>
      </c>
      <c r="I261" s="3">
        <v>979.59</v>
      </c>
      <c r="J261" s="10">
        <f t="shared" si="3"/>
        <v>0</v>
      </c>
      <c r="K261" s="10">
        <f t="shared" si="4"/>
        <v>0</v>
      </c>
      <c r="L261" s="11">
        <f t="shared" si="5"/>
        <v>0</v>
      </c>
      <c r="M261" s="1">
        <v>0</v>
      </c>
      <c r="N261" s="1">
        <v>0</v>
      </c>
      <c r="O261" s="16"/>
      <c r="P261" s="16">
        <f t="shared" si="60"/>
        <v>0</v>
      </c>
      <c r="Q261" s="5">
        <v>0</v>
      </c>
      <c r="R261" s="1">
        <v>0</v>
      </c>
      <c r="S261" s="1">
        <v>0</v>
      </c>
      <c r="T261" s="16">
        <f t="shared" si="6"/>
        <v>0</v>
      </c>
      <c r="U261" s="16">
        <f t="shared" si="7"/>
        <v>0</v>
      </c>
      <c r="V261" s="5">
        <v>0</v>
      </c>
      <c r="W261" s="1">
        <v>0</v>
      </c>
      <c r="X261" s="1">
        <v>0</v>
      </c>
      <c r="Y261" s="16">
        <f t="shared" si="61"/>
        <v>0</v>
      </c>
      <c r="Z261" s="1">
        <v>0</v>
      </c>
      <c r="AA261" s="15">
        <v>0</v>
      </c>
      <c r="AB261" s="2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</row>
    <row r="262" spans="1:68">
      <c r="A262" s="1">
        <v>78181</v>
      </c>
      <c r="B262" s="1" t="s">
        <v>357</v>
      </c>
      <c r="C262" s="1">
        <v>40</v>
      </c>
      <c r="D262" s="1">
        <v>285</v>
      </c>
      <c r="E262" s="1" t="s">
        <v>64</v>
      </c>
      <c r="F262" s="1">
        <v>1</v>
      </c>
      <c r="G262" s="1" t="s">
        <v>312</v>
      </c>
      <c r="H262" s="1">
        <v>3.64</v>
      </c>
      <c r="I262" s="3">
        <v>145.6</v>
      </c>
      <c r="J262" s="10">
        <f t="shared" si="3"/>
        <v>0</v>
      </c>
      <c r="K262" s="10">
        <f t="shared" si="4"/>
        <v>0</v>
      </c>
      <c r="L262" s="11">
        <f t="shared" si="5"/>
        <v>0</v>
      </c>
      <c r="M262" s="1">
        <v>0</v>
      </c>
      <c r="N262" s="1">
        <v>0</v>
      </c>
      <c r="O262" s="16"/>
      <c r="P262" s="16">
        <f t="shared" si="60"/>
        <v>0</v>
      </c>
      <c r="Q262" s="5">
        <v>0</v>
      </c>
      <c r="R262" s="1">
        <v>0</v>
      </c>
      <c r="S262" s="1">
        <v>0</v>
      </c>
      <c r="T262" s="16">
        <f t="shared" si="6"/>
        <v>0</v>
      </c>
      <c r="U262" s="16">
        <f t="shared" si="7"/>
        <v>0</v>
      </c>
      <c r="V262" s="5">
        <v>0</v>
      </c>
      <c r="W262" s="1">
        <v>0</v>
      </c>
      <c r="X262" s="1">
        <v>0</v>
      </c>
      <c r="Y262" s="16">
        <f t="shared" si="61"/>
        <v>0</v>
      </c>
      <c r="Z262" s="1">
        <v>0</v>
      </c>
      <c r="AA262" s="15">
        <v>0</v>
      </c>
      <c r="AB262" s="2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</row>
    <row r="263" spans="1:68">
      <c r="A263" s="1">
        <v>95394</v>
      </c>
      <c r="B263" s="1" t="s">
        <v>359</v>
      </c>
      <c r="C263" s="1">
        <v>10</v>
      </c>
      <c r="D263" s="1">
        <v>285</v>
      </c>
      <c r="E263" s="1" t="s">
        <v>64</v>
      </c>
      <c r="F263" s="1">
        <v>1</v>
      </c>
      <c r="G263" s="1" t="s">
        <v>312</v>
      </c>
      <c r="H263" s="1">
        <v>4</v>
      </c>
      <c r="I263" s="3">
        <v>40</v>
      </c>
      <c r="J263" s="10">
        <f t="shared" si="3"/>
        <v>0</v>
      </c>
      <c r="K263" s="10">
        <f t="shared" si="4"/>
        <v>0</v>
      </c>
      <c r="L263" s="11">
        <f t="shared" si="5"/>
        <v>0</v>
      </c>
      <c r="M263" s="1">
        <v>0</v>
      </c>
      <c r="N263" s="1">
        <v>0</v>
      </c>
      <c r="O263" s="16"/>
      <c r="P263" s="16">
        <f t="shared" si="60"/>
        <v>0</v>
      </c>
      <c r="Q263" s="5">
        <v>0</v>
      </c>
      <c r="R263" s="1">
        <v>0</v>
      </c>
      <c r="S263" s="1">
        <v>0</v>
      </c>
      <c r="T263" s="16">
        <f t="shared" si="6"/>
        <v>0</v>
      </c>
      <c r="U263" s="16">
        <f t="shared" si="7"/>
        <v>0</v>
      </c>
      <c r="V263" s="5">
        <v>0</v>
      </c>
      <c r="W263" s="1">
        <v>0</v>
      </c>
      <c r="X263" s="1">
        <v>0</v>
      </c>
      <c r="Y263" s="16">
        <f t="shared" si="61"/>
        <v>0</v>
      </c>
      <c r="Z263" s="1">
        <v>0</v>
      </c>
      <c r="AA263" s="15">
        <v>0</v>
      </c>
      <c r="AB263" s="2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</row>
    <row r="264" spans="1:68">
      <c r="A264" s="1">
        <v>95677</v>
      </c>
      <c r="B264" s="1" t="s">
        <v>360</v>
      </c>
      <c r="C264" s="1">
        <v>144</v>
      </c>
      <c r="D264" s="1">
        <v>285</v>
      </c>
      <c r="E264" s="1" t="s">
        <v>64</v>
      </c>
      <c r="F264" s="1">
        <v>1</v>
      </c>
      <c r="G264" s="1" t="s">
        <v>312</v>
      </c>
      <c r="H264" s="1">
        <v>5.8</v>
      </c>
      <c r="I264" s="3">
        <v>835.2</v>
      </c>
      <c r="J264" s="10">
        <f t="shared" si="3"/>
        <v>0</v>
      </c>
      <c r="K264" s="10">
        <f t="shared" si="4"/>
        <v>0</v>
      </c>
      <c r="L264" s="11">
        <f t="shared" si="5"/>
        <v>0</v>
      </c>
      <c r="M264" s="1">
        <v>0</v>
      </c>
      <c r="N264" s="1">
        <v>0</v>
      </c>
      <c r="O264" s="16"/>
      <c r="P264" s="16">
        <f t="shared" si="60"/>
        <v>0</v>
      </c>
      <c r="Q264" s="5">
        <v>0</v>
      </c>
      <c r="R264" s="1">
        <v>0</v>
      </c>
      <c r="S264" s="1">
        <v>0</v>
      </c>
      <c r="T264" s="16">
        <f t="shared" si="6"/>
        <v>0</v>
      </c>
      <c r="U264" s="16">
        <f t="shared" si="7"/>
        <v>0</v>
      </c>
      <c r="V264" s="5">
        <v>0</v>
      </c>
      <c r="W264" s="1">
        <v>0</v>
      </c>
      <c r="X264" s="1">
        <v>0</v>
      </c>
      <c r="Y264" s="16">
        <f t="shared" si="61"/>
        <v>0</v>
      </c>
      <c r="Z264" s="1">
        <v>0</v>
      </c>
      <c r="AA264" s="15">
        <v>0</v>
      </c>
      <c r="AB264" s="2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</row>
    <row r="265" spans="1:68">
      <c r="A265" s="1">
        <v>99546</v>
      </c>
      <c r="B265" s="1" t="s">
        <v>361</v>
      </c>
      <c r="C265" s="1">
        <v>1</v>
      </c>
      <c r="D265" s="1">
        <v>285</v>
      </c>
      <c r="E265" s="1" t="s">
        <v>64</v>
      </c>
      <c r="F265" s="1">
        <v>285</v>
      </c>
      <c r="G265" s="1" t="s">
        <v>64</v>
      </c>
      <c r="H265" s="1">
        <v>285</v>
      </c>
      <c r="I265" s="3">
        <v>285</v>
      </c>
      <c r="J265" s="10">
        <f t="shared" si="3"/>
        <v>0</v>
      </c>
      <c r="K265" s="10">
        <f t="shared" si="4"/>
        <v>0</v>
      </c>
      <c r="L265" s="11">
        <f t="shared" si="5"/>
        <v>0</v>
      </c>
      <c r="M265" s="1">
        <v>0</v>
      </c>
      <c r="N265" s="1">
        <v>0</v>
      </c>
      <c r="O265" s="16"/>
      <c r="P265" s="16">
        <f t="shared" si="60"/>
        <v>0</v>
      </c>
      <c r="Q265" s="5">
        <v>0</v>
      </c>
      <c r="R265" s="1">
        <v>0</v>
      </c>
      <c r="S265" s="1">
        <v>0</v>
      </c>
      <c r="T265" s="16">
        <f t="shared" si="6"/>
        <v>0</v>
      </c>
      <c r="U265" s="16">
        <f t="shared" si="7"/>
        <v>0</v>
      </c>
      <c r="V265" s="5">
        <v>0</v>
      </c>
      <c r="W265" s="1">
        <v>0</v>
      </c>
      <c r="X265" s="1">
        <v>0</v>
      </c>
      <c r="Y265" s="16">
        <f t="shared" si="61"/>
        <v>0</v>
      </c>
      <c r="Z265" s="1">
        <v>0</v>
      </c>
      <c r="AA265" s="15">
        <v>0</v>
      </c>
      <c r="AB265" s="2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</row>
    <row r="266" spans="1:68">
      <c r="A266" s="1">
        <v>70106</v>
      </c>
      <c r="B266" s="1" t="s">
        <v>104</v>
      </c>
      <c r="C266" s="1">
        <v>24</v>
      </c>
      <c r="D266" s="1">
        <v>285</v>
      </c>
      <c r="E266" s="1" t="s">
        <v>64</v>
      </c>
      <c r="F266" s="1">
        <v>28</v>
      </c>
      <c r="G266" s="1" t="s">
        <v>98</v>
      </c>
      <c r="H266" s="1">
        <v>35</v>
      </c>
      <c r="I266" s="3">
        <v>840</v>
      </c>
      <c r="J266" s="10">
        <f t="shared" si="3"/>
        <v>0</v>
      </c>
      <c r="K266" s="10">
        <f t="shared" si="4"/>
        <v>0</v>
      </c>
      <c r="L266" s="11">
        <f t="shared" si="5"/>
        <v>0</v>
      </c>
      <c r="M266" s="1">
        <v>-29.96</v>
      </c>
      <c r="N266" s="1">
        <v>-1</v>
      </c>
      <c r="O266" s="16"/>
      <c r="P266" s="16">
        <f t="shared" si="60"/>
        <v>0</v>
      </c>
      <c r="Q266" s="5">
        <v>0</v>
      </c>
      <c r="R266" s="1">
        <v>2.52</v>
      </c>
      <c r="S266" s="1">
        <v>11.21</v>
      </c>
      <c r="T266" s="16">
        <f t="shared" si="6"/>
        <v>0.42000000000000004</v>
      </c>
      <c r="U266" s="16">
        <f t="shared" si="7"/>
        <v>10.790000000000001</v>
      </c>
      <c r="V266" s="5">
        <v>0</v>
      </c>
      <c r="W266" s="1">
        <v>0</v>
      </c>
      <c r="X266" s="1">
        <v>-0.21</v>
      </c>
      <c r="Y266" s="16">
        <f t="shared" si="61"/>
        <v>0</v>
      </c>
      <c r="Z266" s="1">
        <v>0</v>
      </c>
      <c r="AA266" s="15">
        <v>-23047.5</v>
      </c>
      <c r="AB266" s="2">
        <v>8400</v>
      </c>
      <c r="AC266" s="1">
        <v>-720</v>
      </c>
      <c r="AD266" s="1">
        <v>0</v>
      </c>
      <c r="AE266" s="1">
        <v>1</v>
      </c>
      <c r="AF266" s="1">
        <v>0</v>
      </c>
      <c r="AG266" s="1">
        <v>-24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54</v>
      </c>
      <c r="AX266" s="1">
        <v>13</v>
      </c>
      <c r="AY266" s="1">
        <v>0</v>
      </c>
      <c r="AZ266" s="1">
        <v>0</v>
      </c>
      <c r="BA266" s="1">
        <v>269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-5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</row>
    <row r="267" spans="1:68">
      <c r="I267" s="10"/>
      <c r="J267" s="10"/>
      <c r="K267" s="10"/>
      <c r="L267" s="11"/>
      <c r="O267" s="16"/>
      <c r="P267" s="16"/>
      <c r="T267" s="16"/>
      <c r="U267" s="16"/>
      <c r="V267" s="5">
        <v>0</v>
      </c>
      <c r="Y267" s="16"/>
      <c r="AA267" s="36"/>
      <c r="AB267" s="17"/>
    </row>
    <row r="268" spans="1:68">
      <c r="I268" s="10"/>
      <c r="J268" s="10"/>
      <c r="K268" s="10"/>
      <c r="L268" s="11"/>
      <c r="O268" s="16"/>
      <c r="P268" s="16"/>
      <c r="T268" s="16"/>
      <c r="U268" s="16"/>
      <c r="V268" s="5">
        <v>0</v>
      </c>
      <c r="Y268" s="16"/>
      <c r="AA268" s="36"/>
      <c r="AB268" s="17"/>
    </row>
    <row r="269" spans="1:68">
      <c r="I269" s="10"/>
      <c r="J269" s="10"/>
      <c r="K269" s="10"/>
      <c r="L269" s="11"/>
      <c r="O269" s="16"/>
      <c r="P269" s="16"/>
      <c r="T269" s="16"/>
      <c r="U269" s="16"/>
      <c r="V269" s="5">
        <v>0</v>
      </c>
      <c r="Y269" s="16"/>
      <c r="AA269" s="36"/>
      <c r="AB269" s="17"/>
    </row>
    <row r="270" spans="1:68">
      <c r="I270" s="10"/>
      <c r="J270" s="10"/>
      <c r="K270" s="10"/>
      <c r="L270" s="11"/>
      <c r="O270" s="16"/>
      <c r="P270" s="16"/>
      <c r="T270" s="16"/>
      <c r="U270" s="16"/>
      <c r="V270" s="5">
        <v>0</v>
      </c>
      <c r="Y270" s="16"/>
      <c r="AA270" s="36"/>
      <c r="AB270" s="17"/>
    </row>
    <row r="271" spans="1:68">
      <c r="I271" s="10"/>
      <c r="J271" s="10"/>
      <c r="K271" s="10"/>
      <c r="L271" s="11"/>
      <c r="O271" s="16"/>
      <c r="P271" s="16"/>
      <c r="T271" s="16"/>
      <c r="U271" s="16"/>
      <c r="V271" s="5">
        <v>0</v>
      </c>
      <c r="Y271" s="16"/>
      <c r="AA271" s="36"/>
      <c r="AB271" s="17"/>
    </row>
    <row r="272" spans="1:68">
      <c r="I272" s="10"/>
      <c r="J272" s="10"/>
      <c r="K272" s="10"/>
      <c r="L272" s="11"/>
      <c r="O272" s="16"/>
      <c r="P272" s="16"/>
      <c r="T272" s="16"/>
      <c r="U272" s="16"/>
      <c r="V272" s="5">
        <v>0</v>
      </c>
      <c r="Y272" s="16"/>
      <c r="AA272" s="36"/>
      <c r="AB272" s="17"/>
    </row>
    <row r="273" spans="9:28">
      <c r="I273" s="10"/>
      <c r="J273" s="10"/>
      <c r="K273" s="10"/>
      <c r="L273" s="11"/>
      <c r="O273" s="16"/>
      <c r="P273" s="16"/>
      <c r="T273" s="16"/>
      <c r="U273" s="16"/>
      <c r="V273" s="5">
        <v>0</v>
      </c>
      <c r="Y273" s="16"/>
      <c r="AA273" s="36"/>
      <c r="AB273" s="17"/>
    </row>
    <row r="274" spans="9:28">
      <c r="I274" s="10"/>
      <c r="J274" s="10"/>
      <c r="K274" s="10"/>
      <c r="L274" s="11"/>
      <c r="O274" s="16"/>
      <c r="P274" s="16"/>
      <c r="T274" s="16"/>
      <c r="U274" s="16"/>
      <c r="V274" s="5">
        <v>0</v>
      </c>
      <c r="Y274" s="16"/>
      <c r="AA274" s="36"/>
      <c r="AB274" s="17"/>
    </row>
    <row r="275" spans="9:28">
      <c r="I275" s="10"/>
      <c r="J275" s="10"/>
      <c r="K275" s="10"/>
      <c r="L275" s="11"/>
      <c r="O275" s="16"/>
      <c r="P275" s="16"/>
      <c r="T275" s="16"/>
      <c r="U275" s="16"/>
      <c r="V275" s="5">
        <v>0</v>
      </c>
      <c r="Y275" s="16"/>
      <c r="AA275" s="36"/>
      <c r="AB275" s="17"/>
    </row>
    <row r="276" spans="9:28">
      <c r="I276" s="10"/>
      <c r="J276" s="10"/>
      <c r="K276" s="10"/>
      <c r="L276" s="11"/>
      <c r="O276" s="16"/>
      <c r="P276" s="16"/>
      <c r="T276" s="16"/>
      <c r="U276" s="16"/>
      <c r="V276" s="5">
        <v>0</v>
      </c>
      <c r="Y276" s="16"/>
      <c r="AA276" s="36"/>
      <c r="AB276" s="17"/>
    </row>
    <row r="277" spans="9:28">
      <c r="I277" s="10"/>
      <c r="J277" s="10"/>
      <c r="K277" s="10"/>
      <c r="L277" s="11"/>
      <c r="O277" s="16"/>
      <c r="P277" s="16"/>
      <c r="T277" s="16"/>
      <c r="U277" s="16"/>
      <c r="V277" s="5">
        <v>0</v>
      </c>
      <c r="Y277" s="16"/>
      <c r="AA277" s="36"/>
      <c r="AB277" s="17"/>
    </row>
    <row r="278" spans="9:28">
      <c r="I278" s="10"/>
      <c r="J278" s="10"/>
      <c r="K278" s="10"/>
      <c r="L278" s="11"/>
      <c r="O278" s="16"/>
      <c r="P278" s="16"/>
      <c r="T278" s="16"/>
      <c r="U278" s="16"/>
      <c r="V278" s="5">
        <v>0</v>
      </c>
      <c r="Y278" s="16"/>
      <c r="AA278" s="36"/>
      <c r="AB278" s="17"/>
    </row>
    <row r="279" spans="9:28">
      <c r="I279" s="10"/>
      <c r="J279" s="10"/>
      <c r="K279" s="10"/>
      <c r="L279" s="11"/>
      <c r="O279" s="16"/>
      <c r="P279" s="16"/>
      <c r="T279" s="16"/>
      <c r="U279" s="16"/>
      <c r="V279" s="5">
        <v>0</v>
      </c>
      <c r="Y279" s="16"/>
      <c r="AA279" s="36"/>
      <c r="AB279" s="17"/>
    </row>
    <row r="280" spans="9:28">
      <c r="I280" s="10"/>
      <c r="J280" s="10"/>
      <c r="K280" s="10"/>
      <c r="L280" s="11"/>
      <c r="O280" s="16"/>
      <c r="P280" s="16"/>
      <c r="T280" s="16"/>
      <c r="U280" s="16"/>
      <c r="V280" s="5">
        <v>0</v>
      </c>
      <c r="Y280" s="16"/>
      <c r="AA280" s="36"/>
      <c r="AB280" s="17"/>
    </row>
    <row r="281" spans="9:28">
      <c r="I281" s="10"/>
      <c r="J281" s="10"/>
      <c r="K281" s="10"/>
      <c r="L281" s="11"/>
      <c r="O281" s="16"/>
      <c r="P281" s="16"/>
      <c r="T281" s="16"/>
      <c r="U281" s="16"/>
      <c r="V281" s="5">
        <v>0</v>
      </c>
      <c r="Y281" s="16"/>
      <c r="AA281" s="36"/>
      <c r="AB281" s="17"/>
    </row>
    <row r="282" spans="9:28">
      <c r="I282" s="10"/>
      <c r="J282" s="10"/>
      <c r="K282" s="10"/>
      <c r="L282" s="11"/>
      <c r="O282" s="16"/>
      <c r="P282" s="16"/>
      <c r="T282" s="16"/>
      <c r="U282" s="16"/>
      <c r="V282" s="5">
        <v>0</v>
      </c>
      <c r="Y282" s="16"/>
      <c r="AA282" s="36"/>
      <c r="AB282" s="17"/>
    </row>
    <row r="283" spans="9:28">
      <c r="I283" s="10"/>
      <c r="J283" s="10"/>
      <c r="K283" s="10"/>
      <c r="L283" s="11"/>
      <c r="O283" s="16"/>
      <c r="P283" s="16"/>
      <c r="T283" s="16"/>
      <c r="U283" s="16"/>
      <c r="V283" s="5">
        <v>0</v>
      </c>
      <c r="Y283" s="16"/>
      <c r="AA283" s="36"/>
      <c r="AB283" s="17"/>
    </row>
    <row r="284" spans="9:28">
      <c r="I284" s="10"/>
      <c r="J284" s="10"/>
      <c r="K284" s="10"/>
      <c r="L284" s="11"/>
      <c r="O284" s="16"/>
      <c r="P284" s="16"/>
      <c r="T284" s="16"/>
      <c r="U284" s="16"/>
      <c r="V284" s="16"/>
      <c r="Y284" s="16"/>
      <c r="AA284" s="36"/>
      <c r="AB284" s="17"/>
    </row>
    <row r="285" spans="9:28">
      <c r="I285" s="10"/>
      <c r="J285" s="10"/>
      <c r="K285" s="10"/>
      <c r="L285" s="11"/>
      <c r="O285" s="16"/>
      <c r="P285" s="16"/>
      <c r="T285" s="16"/>
      <c r="U285" s="16"/>
      <c r="V285" s="16"/>
      <c r="Y285" s="16"/>
      <c r="AA285" s="36"/>
      <c r="AB285" s="17"/>
    </row>
    <row r="286" spans="9:28">
      <c r="I286" s="10"/>
      <c r="J286" s="10"/>
      <c r="K286" s="10"/>
      <c r="L286" s="11"/>
      <c r="O286" s="16"/>
      <c r="P286" s="16"/>
      <c r="T286" s="16"/>
      <c r="U286" s="16"/>
      <c r="V286" s="16"/>
      <c r="Y286" s="16"/>
      <c r="AA286" s="36"/>
      <c r="AB286" s="17"/>
    </row>
    <row r="287" spans="9:28">
      <c r="I287" s="10"/>
      <c r="J287" s="10"/>
      <c r="K287" s="10"/>
      <c r="L287" s="11"/>
      <c r="O287" s="16"/>
      <c r="P287" s="16"/>
      <c r="T287" s="16"/>
      <c r="U287" s="16"/>
      <c r="V287" s="16"/>
      <c r="Y287" s="16"/>
      <c r="AA287" s="36"/>
      <c r="AB287" s="17"/>
    </row>
    <row r="288" spans="9:28">
      <c r="I288" s="10"/>
      <c r="J288" s="10"/>
      <c r="K288" s="10"/>
      <c r="L288" s="11"/>
      <c r="O288" s="16"/>
      <c r="P288" s="16"/>
      <c r="T288" s="16"/>
      <c r="U288" s="16"/>
      <c r="V288" s="16"/>
      <c r="Y288" s="16"/>
      <c r="AA288" s="36"/>
      <c r="AB288" s="17"/>
    </row>
    <row r="289" spans="9:28">
      <c r="I289" s="10"/>
      <c r="J289" s="10"/>
      <c r="K289" s="10"/>
      <c r="L289" s="11"/>
      <c r="O289" s="16"/>
      <c r="P289" s="16"/>
      <c r="T289" s="16"/>
      <c r="U289" s="16"/>
      <c r="V289" s="16"/>
      <c r="Y289" s="16"/>
      <c r="AA289" s="36"/>
      <c r="AB289" s="17"/>
    </row>
    <row r="290" spans="9:28">
      <c r="I290" s="10"/>
      <c r="J290" s="10"/>
      <c r="K290" s="10"/>
      <c r="L290" s="11"/>
      <c r="O290" s="16"/>
      <c r="P290" s="16"/>
      <c r="T290" s="16"/>
      <c r="U290" s="16"/>
      <c r="V290" s="16"/>
      <c r="Y290" s="16"/>
      <c r="AA290" s="36"/>
      <c r="AB290" s="17"/>
    </row>
    <row r="291" spans="9:28">
      <c r="I291" s="10"/>
      <c r="J291" s="10"/>
      <c r="K291" s="10"/>
      <c r="L291" s="11"/>
      <c r="O291" s="16"/>
      <c r="P291" s="16"/>
      <c r="T291" s="16"/>
      <c r="U291" s="16"/>
      <c r="V291" s="16"/>
      <c r="Y291" s="16"/>
      <c r="AA291" s="36"/>
      <c r="AB291" s="17"/>
    </row>
    <row r="292" spans="9:28">
      <c r="I292" s="10"/>
      <c r="J292" s="10"/>
      <c r="K292" s="10"/>
      <c r="L292" s="11"/>
      <c r="O292" s="16"/>
      <c r="P292" s="16"/>
      <c r="T292" s="16"/>
      <c r="U292" s="16"/>
      <c r="V292" s="16"/>
      <c r="Y292" s="16"/>
      <c r="AA292" s="36"/>
      <c r="AB292" s="17"/>
    </row>
    <row r="293" spans="9:28">
      <c r="I293" s="10"/>
      <c r="J293" s="10"/>
      <c r="K293" s="10"/>
      <c r="L293" s="11"/>
      <c r="O293" s="16"/>
      <c r="P293" s="16"/>
      <c r="T293" s="16"/>
      <c r="U293" s="16"/>
      <c r="V293" s="16"/>
      <c r="Y293" s="16"/>
      <c r="AA293" s="36"/>
      <c r="AB293" s="17"/>
    </row>
    <row r="294" spans="9:28">
      <c r="I294" s="10"/>
      <c r="J294" s="10"/>
      <c r="K294" s="10"/>
      <c r="L294" s="11"/>
      <c r="O294" s="16"/>
      <c r="P294" s="16"/>
      <c r="T294" s="16"/>
      <c r="U294" s="16"/>
      <c r="V294" s="16"/>
      <c r="Y294" s="16"/>
      <c r="AA294" s="36"/>
      <c r="AB294" s="17"/>
    </row>
    <row r="295" spans="9:28">
      <c r="I295" s="10"/>
      <c r="J295" s="10"/>
      <c r="K295" s="10"/>
      <c r="L295" s="11"/>
      <c r="O295" s="16"/>
      <c r="P295" s="16"/>
      <c r="T295" s="16"/>
      <c r="U295" s="16"/>
      <c r="V295" s="16"/>
      <c r="Y295" s="16"/>
      <c r="AA295" s="36"/>
      <c r="AB295" s="17"/>
    </row>
    <row r="296" spans="9:28">
      <c r="I296" s="10"/>
      <c r="J296" s="10"/>
      <c r="K296" s="10"/>
      <c r="L296" s="11"/>
      <c r="O296" s="16"/>
      <c r="P296" s="16"/>
      <c r="T296" s="16"/>
      <c r="U296" s="16"/>
      <c r="V296" s="16"/>
      <c r="Y296" s="16"/>
      <c r="AA296" s="36"/>
      <c r="AB296" s="17"/>
    </row>
    <row r="297" spans="9:28">
      <c r="I297" s="10"/>
      <c r="J297" s="10"/>
      <c r="K297" s="10"/>
      <c r="L297" s="11"/>
      <c r="O297" s="16"/>
      <c r="P297" s="16"/>
      <c r="T297" s="16"/>
      <c r="U297" s="16"/>
      <c r="V297" s="16"/>
      <c r="Y297" s="16"/>
      <c r="AA297" s="36"/>
      <c r="AB297" s="17"/>
    </row>
    <row r="298" spans="9:28">
      <c r="I298" s="10"/>
      <c r="J298" s="10"/>
      <c r="K298" s="10"/>
      <c r="L298" s="11"/>
      <c r="O298" s="16"/>
      <c r="P298" s="16"/>
      <c r="T298" s="16"/>
      <c r="U298" s="16"/>
      <c r="V298" s="16"/>
      <c r="Y298" s="16"/>
      <c r="AA298" s="36"/>
      <c r="AB298" s="17"/>
    </row>
    <row r="299" spans="9:28">
      <c r="I299" s="10"/>
      <c r="J299" s="10"/>
      <c r="K299" s="10"/>
      <c r="L299" s="11"/>
      <c r="O299" s="16"/>
      <c r="P299" s="16"/>
      <c r="T299" s="16"/>
      <c r="U299" s="16"/>
      <c r="V299" s="16"/>
      <c r="Y299" s="16"/>
      <c r="AA299" s="36"/>
      <c r="AB299" s="17"/>
    </row>
    <row r="300" spans="9:28">
      <c r="I300" s="10"/>
      <c r="J300" s="10"/>
      <c r="K300" s="10"/>
      <c r="L300" s="11"/>
      <c r="O300" s="16"/>
      <c r="P300" s="16"/>
      <c r="T300" s="16"/>
      <c r="U300" s="16"/>
      <c r="V300" s="16"/>
      <c r="Y300" s="16"/>
      <c r="AA300" s="36"/>
      <c r="AB300" s="17"/>
    </row>
    <row r="301" spans="9:28">
      <c r="I301" s="10"/>
      <c r="J301" s="10"/>
      <c r="K301" s="10"/>
      <c r="L301" s="11"/>
      <c r="O301" s="16"/>
      <c r="P301" s="16"/>
      <c r="T301" s="16"/>
      <c r="U301" s="16"/>
      <c r="V301" s="16"/>
      <c r="Y301" s="16"/>
      <c r="AA301" s="36"/>
      <c r="AB301" s="17"/>
    </row>
    <row r="302" spans="9:28">
      <c r="I302" s="10"/>
      <c r="J302" s="10"/>
      <c r="K302" s="10"/>
      <c r="L302" s="11"/>
      <c r="O302" s="16"/>
      <c r="P302" s="16"/>
      <c r="T302" s="16"/>
      <c r="U302" s="16"/>
      <c r="V302" s="16"/>
      <c r="Y302" s="16"/>
      <c r="AA302" s="36"/>
      <c r="AB302" s="17"/>
    </row>
    <row r="303" spans="9:28">
      <c r="I303" s="10"/>
      <c r="J303" s="10"/>
      <c r="K303" s="10"/>
      <c r="L303" s="11"/>
      <c r="O303" s="16"/>
      <c r="P303" s="16"/>
      <c r="T303" s="16"/>
      <c r="U303" s="16"/>
      <c r="V303" s="16"/>
      <c r="Y303" s="16"/>
      <c r="AA303" s="36"/>
      <c r="AB303" s="17"/>
    </row>
    <row r="304" spans="9:28">
      <c r="I304" s="10"/>
      <c r="J304" s="10"/>
      <c r="K304" s="10"/>
      <c r="L304" s="11"/>
      <c r="O304" s="16"/>
      <c r="P304" s="16"/>
      <c r="T304" s="16"/>
      <c r="U304" s="16"/>
      <c r="V304" s="16"/>
      <c r="Y304" s="16"/>
      <c r="AA304" s="36"/>
      <c r="AB304" s="17"/>
    </row>
    <row r="305" spans="9:28">
      <c r="I305" s="10"/>
      <c r="J305" s="10"/>
      <c r="K305" s="10"/>
      <c r="L305" s="11"/>
      <c r="O305" s="16"/>
      <c r="P305" s="16"/>
      <c r="T305" s="16"/>
      <c r="U305" s="16"/>
      <c r="V305" s="16"/>
      <c r="Y305" s="16"/>
      <c r="AA305" s="36"/>
      <c r="AB305" s="17"/>
    </row>
    <row r="306" spans="9:28">
      <c r="I306" s="10"/>
      <c r="J306" s="10"/>
      <c r="K306" s="10"/>
      <c r="L306" s="11"/>
      <c r="O306" s="16"/>
      <c r="P306" s="16"/>
      <c r="T306" s="16"/>
      <c r="U306" s="16"/>
      <c r="V306" s="16"/>
      <c r="Y306" s="16"/>
      <c r="AA306" s="36"/>
      <c r="AB306" s="17"/>
    </row>
    <row r="307" spans="9:28">
      <c r="I307" s="10"/>
      <c r="J307" s="10"/>
      <c r="K307" s="10"/>
      <c r="L307" s="11"/>
      <c r="O307" s="16"/>
      <c r="P307" s="16"/>
      <c r="T307" s="16"/>
      <c r="U307" s="16"/>
      <c r="V307" s="16"/>
      <c r="Y307" s="16"/>
      <c r="AA307" s="36"/>
      <c r="AB307" s="17"/>
    </row>
    <row r="308" spans="9:28">
      <c r="I308" s="10"/>
      <c r="J308" s="10"/>
      <c r="K308" s="10"/>
      <c r="L308" s="11"/>
      <c r="O308" s="16"/>
      <c r="P308" s="16"/>
      <c r="T308" s="16"/>
      <c r="U308" s="16"/>
      <c r="V308" s="16"/>
      <c r="Y308" s="16"/>
      <c r="AA308" s="36"/>
      <c r="AB308" s="17"/>
    </row>
    <row r="309" spans="9:28">
      <c r="I309" s="10"/>
      <c r="J309" s="10"/>
      <c r="K309" s="10"/>
      <c r="L309" s="11"/>
      <c r="O309" s="16"/>
      <c r="P309" s="16"/>
      <c r="T309" s="16"/>
      <c r="U309" s="16"/>
      <c r="V309" s="16"/>
      <c r="Y309" s="16"/>
      <c r="AA309" s="36"/>
      <c r="AB309" s="17"/>
    </row>
    <row r="310" spans="9:28">
      <c r="I310" s="10"/>
      <c r="J310" s="10"/>
      <c r="K310" s="10"/>
      <c r="L310" s="11"/>
      <c r="O310" s="16"/>
      <c r="P310" s="16"/>
      <c r="T310" s="16"/>
      <c r="U310" s="16"/>
      <c r="V310" s="16"/>
      <c r="Y310" s="16"/>
      <c r="AA310" s="36"/>
      <c r="AB310" s="17"/>
    </row>
    <row r="311" spans="9:28">
      <c r="I311" s="10"/>
      <c r="J311" s="10"/>
      <c r="K311" s="10"/>
      <c r="L311" s="11"/>
      <c r="O311" s="16"/>
      <c r="P311" s="16"/>
      <c r="T311" s="16"/>
      <c r="U311" s="16"/>
      <c r="V311" s="16"/>
      <c r="Y311" s="16"/>
      <c r="AA311" s="17"/>
      <c r="AB311" s="17"/>
    </row>
    <row r="312" spans="9:28">
      <c r="I312" s="10"/>
      <c r="J312" s="10"/>
      <c r="K312" s="10"/>
      <c r="L312" s="11"/>
      <c r="O312" s="16"/>
      <c r="P312" s="16"/>
      <c r="T312" s="16"/>
      <c r="U312" s="16"/>
      <c r="V312" s="16"/>
      <c r="Y312" s="16"/>
      <c r="AA312" s="17"/>
      <c r="AB312" s="17"/>
    </row>
    <row r="313" spans="9:28">
      <c r="I313" s="10"/>
      <c r="J313" s="10"/>
      <c r="K313" s="10"/>
      <c r="L313" s="11"/>
      <c r="O313" s="16"/>
      <c r="P313" s="16"/>
      <c r="T313" s="16"/>
      <c r="U313" s="16"/>
      <c r="V313" s="16"/>
      <c r="Y313" s="16"/>
      <c r="AA313" s="17"/>
      <c r="AB313" s="17"/>
    </row>
    <row r="314" spans="9:28">
      <c r="I314" s="10"/>
      <c r="J314" s="10"/>
      <c r="K314" s="10"/>
      <c r="L314" s="11"/>
      <c r="O314" s="16"/>
      <c r="P314" s="16"/>
      <c r="T314" s="16"/>
      <c r="U314" s="16"/>
      <c r="V314" s="16"/>
      <c r="Y314" s="16"/>
      <c r="AA314" s="17"/>
      <c r="AB314" s="17"/>
    </row>
    <row r="315" spans="9:28">
      <c r="I315" s="10"/>
      <c r="J315" s="10"/>
      <c r="K315" s="10"/>
      <c r="L315" s="11"/>
      <c r="O315" s="16"/>
      <c r="P315" s="16"/>
      <c r="T315" s="16"/>
      <c r="U315" s="16"/>
      <c r="V315" s="16"/>
      <c r="Y315" s="16"/>
      <c r="AA315" s="17"/>
      <c r="AB315" s="17"/>
    </row>
    <row r="316" spans="9:28">
      <c r="I316" s="10"/>
      <c r="J316" s="10"/>
      <c r="K316" s="10"/>
      <c r="L316" s="11"/>
      <c r="O316" s="16"/>
      <c r="P316" s="16"/>
      <c r="T316" s="16"/>
      <c r="U316" s="16"/>
      <c r="V316" s="16"/>
      <c r="Y316" s="16"/>
      <c r="AA316" s="17"/>
      <c r="AB316" s="17"/>
    </row>
    <row r="317" spans="9:28">
      <c r="I317" s="10"/>
      <c r="J317" s="10"/>
      <c r="K317" s="10"/>
      <c r="L317" s="11"/>
      <c r="O317" s="16"/>
      <c r="P317" s="16"/>
      <c r="T317" s="16"/>
      <c r="U317" s="16"/>
      <c r="V317" s="16"/>
      <c r="Y317" s="16"/>
      <c r="AA317" s="17"/>
      <c r="AB317" s="17"/>
    </row>
    <row r="318" spans="9:28">
      <c r="I318" s="10"/>
      <c r="J318" s="10"/>
      <c r="K318" s="10"/>
      <c r="L318" s="11"/>
      <c r="O318" s="16"/>
      <c r="P318" s="16"/>
      <c r="T318" s="16"/>
      <c r="U318" s="16"/>
      <c r="V318" s="16"/>
      <c r="Y318" s="16"/>
      <c r="AA318" s="17"/>
      <c r="AB318" s="17"/>
    </row>
    <row r="319" spans="9:28">
      <c r="I319" s="10"/>
      <c r="J319" s="10"/>
      <c r="K319" s="10"/>
      <c r="L319" s="11"/>
      <c r="O319" s="16"/>
      <c r="P319" s="16"/>
      <c r="T319" s="16"/>
      <c r="U319" s="16"/>
      <c r="V319" s="16"/>
      <c r="Y319" s="16"/>
      <c r="AA319" s="17"/>
      <c r="AB319" s="17"/>
    </row>
    <row r="320" spans="9:28">
      <c r="I320" s="10"/>
      <c r="J320" s="10"/>
      <c r="K320" s="10"/>
      <c r="L320" s="11"/>
      <c r="O320" s="16"/>
      <c r="P320" s="16"/>
      <c r="T320" s="16"/>
      <c r="U320" s="16"/>
      <c r="V320" s="16"/>
      <c r="Y320" s="16"/>
      <c r="AA320" s="17"/>
      <c r="AB320" s="17"/>
    </row>
    <row r="321" spans="9:28">
      <c r="I321" s="10"/>
      <c r="J321" s="10"/>
      <c r="K321" s="10"/>
      <c r="L321" s="11"/>
      <c r="O321" s="16"/>
      <c r="P321" s="16"/>
      <c r="T321" s="16"/>
      <c r="U321" s="16"/>
      <c r="V321" s="16"/>
      <c r="Y321" s="16"/>
      <c r="AA321" s="17"/>
      <c r="AB321" s="17"/>
    </row>
    <row r="322" spans="9:28">
      <c r="I322" s="10"/>
      <c r="J322" s="10"/>
      <c r="K322" s="10"/>
      <c r="L322" s="11"/>
      <c r="O322" s="16"/>
      <c r="P322" s="16"/>
      <c r="T322" s="16"/>
      <c r="U322" s="16"/>
      <c r="V322" s="16"/>
      <c r="Y322" s="16"/>
      <c r="AA322" s="17"/>
      <c r="AB322" s="17"/>
    </row>
    <row r="323" spans="9:28">
      <c r="I323" s="10"/>
      <c r="J323" s="10"/>
      <c r="K323" s="10"/>
      <c r="L323" s="11"/>
      <c r="O323" s="16"/>
      <c r="P323" s="16"/>
      <c r="T323" s="16"/>
      <c r="U323" s="16"/>
      <c r="V323" s="16"/>
      <c r="Y323" s="16"/>
      <c r="AA323" s="17"/>
      <c r="AB323" s="17"/>
    </row>
    <row r="324" spans="9:28">
      <c r="I324" s="10"/>
      <c r="J324" s="10"/>
      <c r="K324" s="10"/>
      <c r="L324" s="11"/>
      <c r="O324" s="16"/>
      <c r="P324" s="16"/>
      <c r="T324" s="16"/>
      <c r="U324" s="16"/>
      <c r="V324" s="16"/>
      <c r="Y324" s="16"/>
      <c r="AA324" s="17"/>
      <c r="AB324" s="17"/>
    </row>
    <row r="325" spans="9:28">
      <c r="I325" s="10"/>
      <c r="J325" s="10"/>
      <c r="K325" s="10"/>
      <c r="L325" s="11"/>
      <c r="O325" s="16"/>
      <c r="P325" s="16"/>
      <c r="T325" s="16"/>
      <c r="U325" s="16"/>
      <c r="V325" s="16"/>
      <c r="Y325" s="16"/>
      <c r="AA325" s="17"/>
      <c r="AB325" s="17"/>
    </row>
    <row r="326" spans="9:28">
      <c r="I326" s="10"/>
      <c r="J326" s="10"/>
      <c r="K326" s="10"/>
      <c r="L326" s="11"/>
      <c r="O326" s="16"/>
      <c r="P326" s="16"/>
      <c r="T326" s="16"/>
      <c r="U326" s="16"/>
      <c r="V326" s="16"/>
      <c r="Y326" s="16"/>
      <c r="AA326" s="17"/>
      <c r="AB326" s="17"/>
    </row>
    <row r="327" spans="9:28">
      <c r="I327" s="10"/>
      <c r="J327" s="10"/>
      <c r="K327" s="10"/>
      <c r="L327" s="11"/>
      <c r="O327" s="16"/>
      <c r="P327" s="16"/>
      <c r="T327" s="16"/>
      <c r="U327" s="16"/>
      <c r="V327" s="16"/>
      <c r="Y327" s="16"/>
      <c r="AA327" s="17"/>
      <c r="AB327" s="17"/>
    </row>
    <row r="328" spans="9:28">
      <c r="I328" s="10"/>
      <c r="J328" s="10"/>
      <c r="K328" s="10"/>
      <c r="L328" s="11"/>
      <c r="O328" s="16"/>
      <c r="P328" s="16"/>
      <c r="T328" s="16"/>
      <c r="U328" s="16"/>
      <c r="V328" s="16"/>
      <c r="Y328" s="16"/>
      <c r="AA328" s="17"/>
      <c r="AB328" s="17"/>
    </row>
    <row r="329" spans="9:28">
      <c r="I329" s="10"/>
      <c r="J329" s="10"/>
      <c r="K329" s="10"/>
      <c r="L329" s="11"/>
      <c r="O329" s="16"/>
      <c r="P329" s="16"/>
      <c r="T329" s="16"/>
      <c r="U329" s="16"/>
      <c r="V329" s="16"/>
      <c r="Y329" s="16"/>
      <c r="AA329" s="17"/>
      <c r="AB329" s="17"/>
    </row>
    <row r="330" spans="9:28">
      <c r="I330" s="10"/>
      <c r="J330" s="10"/>
      <c r="K330" s="10"/>
      <c r="L330" s="11"/>
      <c r="O330" s="16"/>
      <c r="P330" s="16"/>
      <c r="T330" s="16"/>
      <c r="U330" s="16"/>
      <c r="V330" s="16"/>
      <c r="Y330" s="16"/>
      <c r="AA330" s="17"/>
      <c r="AB330" s="17"/>
    </row>
    <row r="331" spans="9:28">
      <c r="I331" s="10"/>
      <c r="J331" s="10"/>
      <c r="K331" s="10"/>
      <c r="L331" s="11"/>
      <c r="O331" s="16"/>
      <c r="P331" s="16"/>
      <c r="T331" s="16"/>
      <c r="U331" s="16"/>
      <c r="V331" s="16"/>
      <c r="Y331" s="16"/>
      <c r="AA331" s="17"/>
      <c r="AB331" s="17"/>
    </row>
    <row r="332" spans="9:28">
      <c r="I332" s="10"/>
      <c r="J332" s="10"/>
      <c r="K332" s="10"/>
      <c r="L332" s="11"/>
      <c r="O332" s="16"/>
      <c r="P332" s="16"/>
      <c r="T332" s="16"/>
      <c r="U332" s="16"/>
      <c r="V332" s="16"/>
      <c r="Y332" s="16"/>
      <c r="AA332" s="17"/>
      <c r="AB332" s="17"/>
    </row>
    <row r="333" spans="9:28">
      <c r="I333" s="10"/>
      <c r="J333" s="10"/>
      <c r="K333" s="10"/>
      <c r="L333" s="11"/>
      <c r="O333" s="16"/>
      <c r="P333" s="16"/>
      <c r="T333" s="16"/>
      <c r="U333" s="16"/>
      <c r="V333" s="16"/>
      <c r="Y333" s="16"/>
      <c r="AA333" s="17"/>
      <c r="AB333" s="17"/>
    </row>
    <row r="334" spans="9:28">
      <c r="I334" s="10"/>
      <c r="J334" s="10"/>
      <c r="K334" s="10"/>
      <c r="L334" s="11"/>
      <c r="O334" s="16"/>
      <c r="P334" s="16"/>
      <c r="T334" s="16"/>
      <c r="U334" s="16"/>
      <c r="V334" s="16"/>
      <c r="Y334" s="16"/>
      <c r="AA334" s="17"/>
      <c r="AB334" s="17"/>
    </row>
    <row r="335" spans="9:28">
      <c r="I335" s="10"/>
      <c r="J335" s="10"/>
      <c r="K335" s="10"/>
      <c r="L335" s="11"/>
      <c r="O335" s="16"/>
      <c r="P335" s="16"/>
      <c r="T335" s="16"/>
      <c r="U335" s="16"/>
      <c r="V335" s="16"/>
      <c r="Y335" s="16"/>
      <c r="AA335" s="17"/>
      <c r="AB335" s="17"/>
    </row>
    <row r="336" spans="9:28">
      <c r="I336" s="10"/>
      <c r="J336" s="10"/>
      <c r="K336" s="10"/>
      <c r="L336" s="11"/>
      <c r="O336" s="16"/>
      <c r="P336" s="16"/>
      <c r="T336" s="16"/>
      <c r="U336" s="16"/>
      <c r="V336" s="16"/>
      <c r="Y336" s="16"/>
      <c r="AA336" s="17"/>
      <c r="AB336" s="17"/>
    </row>
    <row r="337" spans="9:28">
      <c r="I337" s="10"/>
      <c r="J337" s="10"/>
      <c r="K337" s="10"/>
      <c r="L337" s="11"/>
      <c r="O337" s="16"/>
      <c r="P337" s="16"/>
      <c r="T337" s="16"/>
      <c r="U337" s="16"/>
      <c r="V337" s="16"/>
      <c r="Y337" s="16"/>
      <c r="AA337" s="17"/>
      <c r="AB337" s="17"/>
    </row>
    <row r="338" spans="9:28">
      <c r="I338" s="10"/>
      <c r="J338" s="10"/>
      <c r="K338" s="10"/>
      <c r="L338" s="11"/>
      <c r="O338" s="16"/>
      <c r="P338" s="16"/>
      <c r="T338" s="16"/>
      <c r="U338" s="16"/>
      <c r="V338" s="16"/>
      <c r="Y338" s="16"/>
      <c r="AA338" s="17"/>
      <c r="AB338" s="17"/>
    </row>
    <row r="339" spans="9:28">
      <c r="I339" s="10"/>
      <c r="J339" s="10"/>
      <c r="K339" s="10"/>
      <c r="L339" s="11"/>
      <c r="O339" s="16"/>
      <c r="P339" s="16"/>
      <c r="T339" s="16"/>
      <c r="U339" s="16"/>
      <c r="V339" s="16"/>
      <c r="Y339" s="16"/>
      <c r="AA339" s="17"/>
      <c r="AB339" s="17"/>
    </row>
    <row r="340" spans="9:28">
      <c r="I340" s="10"/>
      <c r="J340" s="10"/>
      <c r="K340" s="10"/>
      <c r="L340" s="11"/>
      <c r="O340" s="16"/>
      <c r="P340" s="16"/>
      <c r="T340" s="16"/>
      <c r="U340" s="16"/>
      <c r="V340" s="16"/>
      <c r="Y340" s="16"/>
      <c r="AA340" s="17"/>
      <c r="AB340" s="17"/>
    </row>
    <row r="341" spans="9:28">
      <c r="I341" s="10"/>
      <c r="J341" s="10"/>
      <c r="K341" s="10"/>
      <c r="L341" s="11"/>
      <c r="O341" s="16"/>
      <c r="P341" s="16"/>
      <c r="T341" s="16"/>
      <c r="U341" s="16"/>
      <c r="V341" s="16"/>
      <c r="Y341" s="16"/>
      <c r="AA341" s="17"/>
      <c r="AB341" s="17"/>
    </row>
    <row r="342" spans="9:28">
      <c r="I342" s="10"/>
      <c r="J342" s="10"/>
      <c r="K342" s="10"/>
      <c r="L342" s="11"/>
      <c r="O342" s="16"/>
      <c r="P342" s="16"/>
      <c r="T342" s="16"/>
      <c r="U342" s="16"/>
      <c r="V342" s="16"/>
      <c r="Y342" s="16"/>
      <c r="AA342" s="17"/>
      <c r="AB342" s="17"/>
    </row>
    <row r="343" spans="9:28">
      <c r="I343" s="10"/>
      <c r="J343" s="10"/>
      <c r="K343" s="10"/>
      <c r="L343" s="11"/>
      <c r="O343" s="16"/>
      <c r="P343" s="16"/>
      <c r="T343" s="16"/>
      <c r="U343" s="16"/>
      <c r="V343" s="16"/>
      <c r="Y343" s="16"/>
      <c r="AA343" s="17"/>
      <c r="AB343" s="17"/>
    </row>
    <row r="344" spans="9:28">
      <c r="I344" s="10"/>
      <c r="J344" s="10"/>
      <c r="K344" s="10"/>
      <c r="L344" s="11"/>
      <c r="O344" s="16"/>
      <c r="P344" s="16"/>
      <c r="T344" s="16"/>
      <c r="U344" s="16"/>
      <c r="V344" s="16"/>
      <c r="Y344" s="16"/>
      <c r="AA344" s="17"/>
      <c r="AB344" s="17"/>
    </row>
    <row r="345" spans="9:28">
      <c r="I345" s="10"/>
      <c r="J345" s="10"/>
      <c r="K345" s="10"/>
      <c r="L345" s="11"/>
      <c r="O345" s="16"/>
      <c r="P345" s="16"/>
      <c r="T345" s="16"/>
      <c r="U345" s="16"/>
      <c r="V345" s="16"/>
      <c r="Y345" s="16"/>
      <c r="AA345" s="17"/>
      <c r="AB345" s="17"/>
    </row>
    <row r="346" spans="9:28">
      <c r="I346" s="10"/>
      <c r="J346" s="10"/>
      <c r="K346" s="10"/>
      <c r="L346" s="11"/>
      <c r="O346" s="16"/>
      <c r="P346" s="16"/>
      <c r="T346" s="16"/>
      <c r="U346" s="16"/>
      <c r="V346" s="16"/>
      <c r="Y346" s="16"/>
      <c r="AA346" s="17"/>
      <c r="AB346" s="17"/>
    </row>
    <row r="347" spans="9:28">
      <c r="I347" s="10"/>
      <c r="J347" s="10"/>
      <c r="K347" s="10"/>
      <c r="L347" s="11"/>
      <c r="O347" s="16"/>
      <c r="P347" s="16"/>
      <c r="T347" s="16"/>
      <c r="U347" s="16"/>
      <c r="V347" s="16"/>
      <c r="Y347" s="16"/>
      <c r="AA347" s="17"/>
      <c r="AB347" s="17"/>
    </row>
    <row r="348" spans="9:28">
      <c r="I348" s="10"/>
      <c r="J348" s="10"/>
      <c r="K348" s="10"/>
      <c r="L348" s="11"/>
      <c r="O348" s="16"/>
      <c r="P348" s="16"/>
      <c r="T348" s="16"/>
      <c r="U348" s="16"/>
      <c r="V348" s="16"/>
      <c r="Y348" s="16"/>
      <c r="AA348" s="17"/>
      <c r="AB348" s="17"/>
    </row>
    <row r="349" spans="9:28">
      <c r="I349" s="10"/>
      <c r="J349" s="10"/>
      <c r="K349" s="10"/>
      <c r="L349" s="11"/>
      <c r="O349" s="16"/>
      <c r="P349" s="16"/>
      <c r="T349" s="16"/>
      <c r="U349" s="16"/>
      <c r="V349" s="16"/>
      <c r="Y349" s="16"/>
      <c r="AA349" s="17"/>
      <c r="AB349" s="17"/>
    </row>
    <row r="350" spans="9:28">
      <c r="I350" s="10"/>
      <c r="J350" s="10"/>
      <c r="K350" s="10"/>
      <c r="L350" s="11"/>
      <c r="O350" s="16"/>
      <c r="P350" s="16"/>
      <c r="T350" s="16"/>
      <c r="U350" s="16"/>
      <c r="V350" s="16"/>
      <c r="Y350" s="16"/>
      <c r="AA350" s="17"/>
      <c r="AB350" s="17"/>
    </row>
    <row r="351" spans="9:28">
      <c r="I351" s="10"/>
      <c r="J351" s="10"/>
      <c r="K351" s="10"/>
      <c r="L351" s="11"/>
      <c r="O351" s="16"/>
      <c r="P351" s="16"/>
      <c r="T351" s="16"/>
      <c r="U351" s="16"/>
      <c r="V351" s="16"/>
      <c r="Y351" s="16"/>
      <c r="AA351" s="17"/>
      <c r="AB351" s="17"/>
    </row>
    <row r="352" spans="9:28">
      <c r="I352" s="10"/>
      <c r="J352" s="10"/>
      <c r="K352" s="10"/>
      <c r="L352" s="11"/>
      <c r="O352" s="16"/>
      <c r="P352" s="16"/>
      <c r="T352" s="16"/>
      <c r="U352" s="16"/>
      <c r="V352" s="16"/>
      <c r="Y352" s="16"/>
      <c r="AA352" s="17"/>
      <c r="AB352" s="17"/>
    </row>
    <row r="353" spans="9:28">
      <c r="I353" s="10"/>
      <c r="J353" s="10"/>
      <c r="K353" s="10"/>
      <c r="L353" s="11"/>
      <c r="O353" s="16"/>
      <c r="P353" s="16"/>
      <c r="T353" s="16"/>
      <c r="U353" s="16"/>
      <c r="V353" s="16"/>
      <c r="Y353" s="16"/>
      <c r="AA353" s="17"/>
      <c r="AB353" s="17"/>
    </row>
    <row r="354" spans="9:28">
      <c r="I354" s="10"/>
      <c r="J354" s="10"/>
      <c r="K354" s="10"/>
      <c r="L354" s="11"/>
      <c r="O354" s="16"/>
      <c r="P354" s="16"/>
      <c r="T354" s="16"/>
      <c r="U354" s="16"/>
      <c r="V354" s="16"/>
      <c r="Y354" s="16"/>
      <c r="AA354" s="17"/>
      <c r="AB354" s="17"/>
    </row>
    <row r="355" spans="9:28">
      <c r="I355" s="10"/>
      <c r="J355" s="10"/>
      <c r="K355" s="10"/>
      <c r="L355" s="11"/>
      <c r="O355" s="16"/>
      <c r="P355" s="16"/>
      <c r="T355" s="16"/>
      <c r="U355" s="16"/>
      <c r="V355" s="16"/>
      <c r="Y355" s="16"/>
      <c r="AA355" s="17"/>
      <c r="AB355" s="17"/>
    </row>
    <row r="356" spans="9:28">
      <c r="I356" s="10"/>
      <c r="J356" s="10"/>
      <c r="K356" s="10"/>
      <c r="L356" s="11"/>
      <c r="O356" s="16"/>
      <c r="P356" s="16"/>
      <c r="T356" s="16"/>
      <c r="U356" s="16"/>
      <c r="V356" s="16"/>
      <c r="Y356" s="16"/>
      <c r="AA356" s="17"/>
      <c r="AB356" s="17"/>
    </row>
    <row r="357" spans="9:28">
      <c r="I357" s="10"/>
      <c r="J357" s="10"/>
      <c r="K357" s="10"/>
      <c r="L357" s="11"/>
      <c r="O357" s="16"/>
      <c r="P357" s="16"/>
      <c r="T357" s="16"/>
      <c r="U357" s="16"/>
      <c r="V357" s="16"/>
      <c r="Y357" s="16"/>
      <c r="AA357" s="17"/>
      <c r="AB357" s="17"/>
    </row>
    <row r="358" spans="9:28">
      <c r="I358" s="10"/>
      <c r="J358" s="10"/>
      <c r="K358" s="10"/>
      <c r="L358" s="11"/>
      <c r="O358" s="16"/>
      <c r="P358" s="16"/>
      <c r="T358" s="16"/>
      <c r="U358" s="16"/>
      <c r="V358" s="16"/>
      <c r="Y358" s="16"/>
      <c r="AA358" s="17"/>
      <c r="AB358" s="17"/>
    </row>
    <row r="359" spans="9:28">
      <c r="I359" s="10"/>
      <c r="J359" s="10"/>
      <c r="K359" s="10"/>
      <c r="L359" s="11"/>
      <c r="O359" s="16"/>
      <c r="P359" s="16"/>
      <c r="T359" s="16"/>
      <c r="U359" s="16"/>
      <c r="V359" s="16"/>
      <c r="Y359" s="16"/>
      <c r="AA359" s="17"/>
      <c r="AB359" s="17"/>
    </row>
    <row r="360" spans="9:28">
      <c r="I360" s="10"/>
      <c r="J360" s="10"/>
      <c r="K360" s="10"/>
      <c r="L360" s="11"/>
      <c r="O360" s="16"/>
      <c r="P360" s="16"/>
      <c r="T360" s="16"/>
      <c r="U360" s="16"/>
      <c r="V360" s="16"/>
      <c r="Y360" s="16"/>
      <c r="AA360" s="17"/>
      <c r="AB360" s="17"/>
    </row>
    <row r="361" spans="9:28">
      <c r="I361" s="10"/>
      <c r="J361" s="10"/>
      <c r="K361" s="10"/>
      <c r="L361" s="11"/>
      <c r="O361" s="16"/>
      <c r="P361" s="16"/>
      <c r="T361" s="16"/>
      <c r="U361" s="16"/>
      <c r="V361" s="16"/>
      <c r="Y361" s="16"/>
      <c r="AA361" s="17"/>
      <c r="AB361" s="17"/>
    </row>
    <row r="362" spans="9:28">
      <c r="I362" s="10"/>
      <c r="J362" s="10"/>
      <c r="K362" s="10"/>
      <c r="L362" s="11"/>
      <c r="O362" s="16"/>
      <c r="P362" s="16"/>
      <c r="T362" s="16"/>
      <c r="U362" s="16"/>
      <c r="V362" s="16"/>
      <c r="Y362" s="16"/>
      <c r="AA362" s="17"/>
      <c r="AB362" s="17"/>
    </row>
    <row r="363" spans="9:28">
      <c r="I363" s="10"/>
      <c r="J363" s="10"/>
      <c r="K363" s="10"/>
      <c r="L363" s="11"/>
      <c r="O363" s="16"/>
      <c r="P363" s="16"/>
      <c r="T363" s="16"/>
      <c r="U363" s="16"/>
      <c r="V363" s="16"/>
      <c r="Y363" s="16"/>
      <c r="AA363" s="17"/>
      <c r="AB363" s="17"/>
    </row>
    <row r="364" spans="9:28">
      <c r="I364" s="10"/>
      <c r="J364" s="10"/>
      <c r="K364" s="10"/>
      <c r="L364" s="11"/>
      <c r="O364" s="16"/>
      <c r="P364" s="16"/>
      <c r="T364" s="16"/>
      <c r="U364" s="16"/>
      <c r="V364" s="16"/>
      <c r="Y364" s="16"/>
      <c r="AA364" s="17"/>
      <c r="AB364" s="17"/>
    </row>
    <row r="365" spans="9:28">
      <c r="I365" s="10"/>
      <c r="J365" s="10"/>
      <c r="K365" s="10"/>
      <c r="L365" s="11"/>
      <c r="O365" s="16"/>
      <c r="P365" s="16"/>
      <c r="T365" s="16"/>
      <c r="U365" s="16"/>
      <c r="V365" s="16"/>
      <c r="Y365" s="16"/>
      <c r="AA365" s="17"/>
      <c r="AB365" s="17"/>
    </row>
    <row r="366" spans="9:28">
      <c r="I366" s="10"/>
      <c r="J366" s="10"/>
      <c r="K366" s="10"/>
      <c r="L366" s="11"/>
      <c r="O366" s="16"/>
      <c r="P366" s="16"/>
      <c r="T366" s="16"/>
      <c r="U366" s="16"/>
      <c r="V366" s="16"/>
      <c r="Y366" s="16"/>
      <c r="AA366" s="17"/>
      <c r="AB366" s="17"/>
    </row>
    <row r="367" spans="9:28">
      <c r="I367" s="10"/>
      <c r="J367" s="10"/>
      <c r="K367" s="10"/>
      <c r="L367" s="11"/>
      <c r="O367" s="16"/>
      <c r="P367" s="16"/>
      <c r="T367" s="16"/>
      <c r="U367" s="16"/>
      <c r="V367" s="16"/>
      <c r="Y367" s="16"/>
      <c r="AA367" s="17"/>
      <c r="AB367" s="17"/>
    </row>
    <row r="368" spans="9:28">
      <c r="I368" s="10"/>
      <c r="J368" s="10"/>
      <c r="K368" s="10"/>
      <c r="L368" s="11"/>
      <c r="O368" s="16"/>
      <c r="P368" s="16"/>
      <c r="T368" s="16"/>
      <c r="U368" s="16"/>
      <c r="V368" s="16"/>
      <c r="Y368" s="16"/>
      <c r="AA368" s="17"/>
      <c r="AB368" s="17"/>
    </row>
    <row r="369" spans="9:28">
      <c r="I369" s="10"/>
      <c r="J369" s="10"/>
      <c r="K369" s="10"/>
      <c r="L369" s="11"/>
      <c r="O369" s="16"/>
      <c r="P369" s="16"/>
      <c r="T369" s="16"/>
      <c r="U369" s="16"/>
      <c r="V369" s="16"/>
      <c r="Y369" s="16"/>
      <c r="AA369" s="17"/>
      <c r="AB369" s="17"/>
    </row>
    <row r="370" spans="9:28">
      <c r="I370" s="10"/>
      <c r="J370" s="10"/>
      <c r="K370" s="10"/>
      <c r="L370" s="11"/>
      <c r="O370" s="16"/>
      <c r="P370" s="16"/>
      <c r="T370" s="16"/>
      <c r="U370" s="16"/>
      <c r="V370" s="16"/>
      <c r="Y370" s="16"/>
      <c r="AA370" s="17"/>
      <c r="AB370" s="17"/>
    </row>
    <row r="371" spans="9:28">
      <c r="I371" s="10"/>
      <c r="J371" s="10"/>
      <c r="K371" s="10"/>
      <c r="L371" s="11"/>
      <c r="O371" s="16"/>
      <c r="P371" s="16"/>
      <c r="T371" s="16"/>
      <c r="U371" s="16"/>
      <c r="V371" s="16"/>
      <c r="Y371" s="16"/>
      <c r="AA371" s="17"/>
      <c r="AB371" s="17"/>
    </row>
    <row r="372" spans="9:28">
      <c r="I372" s="10"/>
      <c r="J372" s="10"/>
      <c r="K372" s="10"/>
      <c r="L372" s="11"/>
      <c r="O372" s="16"/>
      <c r="P372" s="16"/>
      <c r="T372" s="16"/>
      <c r="U372" s="16"/>
      <c r="V372" s="16"/>
      <c r="Y372" s="16"/>
      <c r="AA372" s="17"/>
      <c r="AB372" s="17"/>
    </row>
    <row r="373" spans="9:28">
      <c r="I373" s="10"/>
      <c r="J373" s="10"/>
      <c r="K373" s="10"/>
      <c r="L373" s="11"/>
      <c r="O373" s="16"/>
      <c r="P373" s="16"/>
      <c r="T373" s="16"/>
      <c r="U373" s="16"/>
      <c r="V373" s="16"/>
      <c r="Y373" s="16"/>
      <c r="AA373" s="17"/>
      <c r="AB373" s="17"/>
    </row>
    <row r="374" spans="9:28">
      <c r="I374" s="10"/>
      <c r="J374" s="10"/>
      <c r="K374" s="10"/>
      <c r="L374" s="11"/>
      <c r="O374" s="16"/>
      <c r="P374" s="16"/>
      <c r="T374" s="16"/>
      <c r="U374" s="16"/>
      <c r="V374" s="16"/>
      <c r="Y374" s="16"/>
      <c r="AA374" s="17"/>
      <c r="AB374" s="17"/>
    </row>
    <row r="375" spans="9:28">
      <c r="I375" s="10"/>
      <c r="J375" s="10"/>
      <c r="K375" s="10"/>
      <c r="L375" s="11"/>
      <c r="O375" s="16"/>
      <c r="P375" s="16"/>
      <c r="T375" s="16"/>
      <c r="U375" s="16"/>
      <c r="V375" s="16"/>
      <c r="Y375" s="16"/>
      <c r="AA375" s="17"/>
      <c r="AB375" s="17"/>
    </row>
    <row r="376" spans="9:28">
      <c r="I376" s="10"/>
      <c r="J376" s="10"/>
      <c r="K376" s="10"/>
      <c r="L376" s="11"/>
      <c r="O376" s="16"/>
      <c r="P376" s="16"/>
      <c r="T376" s="16"/>
      <c r="U376" s="16"/>
      <c r="V376" s="16"/>
      <c r="Y376" s="16"/>
      <c r="AA376" s="17"/>
      <c r="AB376" s="17"/>
    </row>
    <row r="377" spans="9:28">
      <c r="I377" s="10"/>
      <c r="J377" s="10"/>
      <c r="K377" s="10"/>
      <c r="L377" s="11"/>
      <c r="O377" s="16"/>
      <c r="P377" s="16"/>
      <c r="T377" s="16"/>
      <c r="U377" s="16"/>
      <c r="V377" s="16"/>
      <c r="Y377" s="16"/>
      <c r="AA377" s="17"/>
      <c r="AB377" s="17"/>
    </row>
    <row r="378" spans="9:28">
      <c r="I378" s="10"/>
      <c r="J378" s="10"/>
      <c r="K378" s="10"/>
      <c r="L378" s="11"/>
      <c r="O378" s="16"/>
      <c r="P378" s="16"/>
      <c r="T378" s="16"/>
      <c r="U378" s="16"/>
      <c r="V378" s="16"/>
      <c r="Y378" s="16"/>
      <c r="AA378" s="17"/>
      <c r="AB378" s="17"/>
    </row>
    <row r="379" spans="9:28">
      <c r="I379" s="10"/>
      <c r="J379" s="10"/>
      <c r="K379" s="10"/>
      <c r="L379" s="11"/>
      <c r="O379" s="16"/>
      <c r="P379" s="16"/>
      <c r="T379" s="16"/>
      <c r="U379" s="16"/>
      <c r="V379" s="16"/>
      <c r="Y379" s="16"/>
      <c r="AA379" s="17"/>
      <c r="AB379" s="17"/>
    </row>
    <row r="380" spans="9:28">
      <c r="I380" s="10"/>
      <c r="J380" s="10"/>
      <c r="K380" s="10"/>
      <c r="L380" s="11"/>
      <c r="O380" s="16"/>
      <c r="P380" s="16"/>
      <c r="T380" s="16"/>
      <c r="U380" s="16"/>
      <c r="V380" s="16"/>
      <c r="Y380" s="16"/>
      <c r="AA380" s="17"/>
      <c r="AB380" s="17"/>
    </row>
    <row r="381" spans="9:28">
      <c r="I381" s="10"/>
      <c r="J381" s="10"/>
      <c r="K381" s="10"/>
      <c r="L381" s="11"/>
      <c r="O381" s="16"/>
      <c r="P381" s="16"/>
      <c r="T381" s="16"/>
      <c r="U381" s="16"/>
      <c r="V381" s="16"/>
      <c r="Y381" s="16"/>
      <c r="AA381" s="17"/>
      <c r="AB381" s="17"/>
    </row>
    <row r="382" spans="9:28">
      <c r="I382" s="10"/>
      <c r="J382" s="10"/>
      <c r="K382" s="10"/>
      <c r="L382" s="11"/>
      <c r="O382" s="16"/>
      <c r="P382" s="16"/>
      <c r="T382" s="16"/>
      <c r="U382" s="16"/>
      <c r="V382" s="16"/>
      <c r="Y382" s="16"/>
      <c r="AA382" s="17"/>
      <c r="AB382" s="17"/>
    </row>
    <row r="383" spans="9:28">
      <c r="I383" s="10"/>
      <c r="J383" s="10"/>
      <c r="K383" s="10"/>
      <c r="L383" s="11"/>
      <c r="O383" s="16"/>
      <c r="P383" s="16"/>
      <c r="T383" s="16"/>
      <c r="U383" s="16"/>
      <c r="V383" s="16"/>
      <c r="Y383" s="16"/>
      <c r="AA383" s="17"/>
      <c r="AB383" s="17"/>
    </row>
    <row r="384" spans="9:28">
      <c r="I384" s="10"/>
      <c r="J384" s="10"/>
      <c r="K384" s="10"/>
      <c r="L384" s="11"/>
      <c r="O384" s="16"/>
      <c r="P384" s="16"/>
      <c r="T384" s="16"/>
      <c r="U384" s="16"/>
      <c r="V384" s="16"/>
      <c r="Y384" s="16"/>
      <c r="AA384" s="17"/>
      <c r="AB384" s="17"/>
    </row>
    <row r="385" spans="9:28">
      <c r="I385" s="10"/>
      <c r="J385" s="10"/>
      <c r="K385" s="10"/>
      <c r="L385" s="11"/>
      <c r="O385" s="16"/>
      <c r="P385" s="16"/>
      <c r="T385" s="16"/>
      <c r="U385" s="16"/>
      <c r="V385" s="16"/>
      <c r="Y385" s="16"/>
      <c r="AA385" s="17"/>
      <c r="AB385" s="17"/>
    </row>
    <row r="386" spans="9:28">
      <c r="I386" s="10"/>
      <c r="J386" s="10"/>
      <c r="K386" s="10"/>
      <c r="L386" s="11"/>
      <c r="O386" s="16"/>
      <c r="P386" s="16"/>
      <c r="T386" s="16"/>
      <c r="U386" s="16"/>
      <c r="V386" s="16"/>
      <c r="Y386" s="16"/>
      <c r="AA386" s="17"/>
      <c r="AB386" s="17"/>
    </row>
    <row r="387" spans="9:28">
      <c r="I387" s="10"/>
      <c r="J387" s="10"/>
      <c r="K387" s="10"/>
      <c r="L387" s="11"/>
      <c r="O387" s="16"/>
      <c r="P387" s="16"/>
      <c r="T387" s="16"/>
      <c r="U387" s="16"/>
      <c r="V387" s="16"/>
      <c r="Y387" s="16"/>
      <c r="AA387" s="17"/>
      <c r="AB387" s="17"/>
    </row>
    <row r="388" spans="9:28">
      <c r="I388" s="10"/>
      <c r="J388" s="10"/>
      <c r="K388" s="10"/>
      <c r="L388" s="11"/>
      <c r="O388" s="16"/>
      <c r="P388" s="16"/>
      <c r="T388" s="16"/>
      <c r="U388" s="16"/>
      <c r="V388" s="16"/>
      <c r="Y388" s="16"/>
      <c r="AA388" s="17"/>
      <c r="AB388" s="17"/>
    </row>
    <row r="389" spans="9:28">
      <c r="I389" s="10"/>
      <c r="J389" s="10"/>
      <c r="K389" s="10"/>
      <c r="L389" s="11"/>
      <c r="O389" s="16"/>
      <c r="P389" s="16"/>
      <c r="T389" s="16"/>
      <c r="U389" s="16"/>
      <c r="V389" s="16"/>
      <c r="Y389" s="16"/>
      <c r="AA389" s="17"/>
      <c r="AB389" s="17"/>
    </row>
    <row r="390" spans="9:28">
      <c r="I390" s="10"/>
      <c r="J390" s="10"/>
      <c r="K390" s="10"/>
      <c r="L390" s="11"/>
      <c r="O390" s="16"/>
      <c r="P390" s="16"/>
      <c r="T390" s="16"/>
      <c r="U390" s="16"/>
      <c r="V390" s="16"/>
      <c r="Y390" s="16"/>
      <c r="AA390" s="17"/>
      <c r="AB390" s="17"/>
    </row>
    <row r="391" spans="9:28">
      <c r="I391" s="10"/>
      <c r="J391" s="10"/>
      <c r="K391" s="10"/>
      <c r="L391" s="11"/>
      <c r="O391" s="16"/>
      <c r="P391" s="16"/>
      <c r="T391" s="16"/>
      <c r="U391" s="16"/>
      <c r="V391" s="16"/>
      <c r="Y391" s="16"/>
      <c r="AA391" s="17"/>
      <c r="AB391" s="17"/>
    </row>
    <row r="392" spans="9:28">
      <c r="I392" s="10"/>
      <c r="J392" s="10"/>
      <c r="K392" s="10"/>
      <c r="L392" s="11"/>
      <c r="O392" s="16"/>
      <c r="P392" s="16"/>
      <c r="T392" s="16"/>
      <c r="U392" s="16"/>
      <c r="V392" s="16"/>
      <c r="Y392" s="16"/>
      <c r="AA392" s="17"/>
      <c r="AB392" s="17"/>
    </row>
    <row r="393" spans="9:28">
      <c r="I393" s="10"/>
      <c r="J393" s="10"/>
      <c r="K393" s="10"/>
      <c r="L393" s="11"/>
      <c r="O393" s="16"/>
      <c r="P393" s="16"/>
      <c r="T393" s="16"/>
      <c r="U393" s="16"/>
      <c r="V393" s="16"/>
      <c r="Y393" s="16"/>
      <c r="AA393" s="17"/>
      <c r="AB393" s="17"/>
    </row>
    <row r="394" spans="9:28">
      <c r="I394" s="10"/>
      <c r="J394" s="10"/>
      <c r="K394" s="10"/>
      <c r="L394" s="11"/>
      <c r="O394" s="16"/>
      <c r="P394" s="16"/>
      <c r="T394" s="16"/>
      <c r="U394" s="16"/>
      <c r="V394" s="16"/>
      <c r="Y394" s="16"/>
      <c r="AA394" s="17"/>
      <c r="AB394" s="17"/>
    </row>
    <row r="395" spans="9:28">
      <c r="I395" s="10"/>
      <c r="J395" s="10"/>
      <c r="K395" s="10"/>
      <c r="L395" s="11"/>
      <c r="O395" s="16"/>
      <c r="P395" s="16"/>
      <c r="T395" s="16"/>
      <c r="U395" s="16"/>
      <c r="V395" s="16"/>
      <c r="Y395" s="16"/>
      <c r="AA395" s="17"/>
      <c r="AB395" s="17"/>
    </row>
    <row r="396" spans="9:28">
      <c r="I396" s="10"/>
      <c r="J396" s="10"/>
      <c r="K396" s="10"/>
      <c r="L396" s="11"/>
      <c r="O396" s="16"/>
      <c r="P396" s="16"/>
      <c r="T396" s="16"/>
      <c r="U396" s="16"/>
      <c r="V396" s="16"/>
      <c r="Y396" s="16"/>
      <c r="AA396" s="17"/>
      <c r="AB396" s="17"/>
    </row>
    <row r="397" spans="9:28">
      <c r="I397" s="10"/>
      <c r="J397" s="10"/>
      <c r="K397" s="10"/>
      <c r="L397" s="11"/>
      <c r="O397" s="16"/>
      <c r="P397" s="16"/>
      <c r="T397" s="16"/>
      <c r="U397" s="16"/>
      <c r="V397" s="16"/>
      <c r="Y397" s="16"/>
      <c r="AA397" s="17"/>
      <c r="AB397" s="17"/>
    </row>
    <row r="398" spans="9:28">
      <c r="I398" s="10"/>
      <c r="J398" s="10"/>
      <c r="K398" s="10"/>
      <c r="L398" s="11"/>
      <c r="O398" s="16"/>
      <c r="P398" s="16"/>
      <c r="T398" s="16"/>
      <c r="U398" s="16"/>
      <c r="V398" s="16"/>
      <c r="Y398" s="16"/>
      <c r="AA398" s="17"/>
      <c r="AB398" s="17"/>
    </row>
    <row r="399" spans="9:28">
      <c r="I399" s="10"/>
      <c r="J399" s="10"/>
      <c r="K399" s="10"/>
      <c r="L399" s="11"/>
      <c r="O399" s="16"/>
      <c r="P399" s="16"/>
      <c r="T399" s="16"/>
      <c r="U399" s="16"/>
      <c r="V399" s="16"/>
      <c r="Y399" s="16"/>
      <c r="AA399" s="17"/>
      <c r="AB399" s="17"/>
    </row>
    <row r="400" spans="9:28">
      <c r="I400" s="10"/>
      <c r="J400" s="10"/>
      <c r="K400" s="10"/>
      <c r="L400" s="11"/>
      <c r="O400" s="16"/>
      <c r="P400" s="16"/>
      <c r="T400" s="16"/>
      <c r="U400" s="16"/>
      <c r="V400" s="16"/>
      <c r="Y400" s="16"/>
      <c r="AA400" s="17"/>
      <c r="AB400" s="17"/>
    </row>
    <row r="401" spans="9:28">
      <c r="I401" s="10"/>
      <c r="J401" s="10"/>
      <c r="K401" s="10"/>
      <c r="L401" s="11"/>
      <c r="O401" s="16"/>
      <c r="P401" s="16"/>
      <c r="T401" s="16"/>
      <c r="U401" s="16"/>
      <c r="V401" s="16"/>
      <c r="Y401" s="16"/>
      <c r="AA401" s="17"/>
      <c r="AB401" s="17"/>
    </row>
    <row r="402" spans="9:28">
      <c r="I402" s="10"/>
      <c r="J402" s="10"/>
      <c r="K402" s="10"/>
      <c r="L402" s="11"/>
      <c r="O402" s="16"/>
      <c r="P402" s="16"/>
      <c r="T402" s="16"/>
      <c r="U402" s="16"/>
      <c r="V402" s="16"/>
      <c r="Y402" s="16"/>
      <c r="AA402" s="17"/>
      <c r="AB402" s="17"/>
    </row>
    <row r="403" spans="9:28">
      <c r="I403" s="10"/>
      <c r="J403" s="10"/>
      <c r="K403" s="10"/>
      <c r="L403" s="11"/>
      <c r="O403" s="16"/>
      <c r="P403" s="16"/>
      <c r="T403" s="16"/>
      <c r="U403" s="16"/>
      <c r="V403" s="16"/>
      <c r="Y403" s="16"/>
      <c r="AA403" s="17"/>
      <c r="AB403" s="17"/>
    </row>
    <row r="404" spans="9:28">
      <c r="I404" s="10"/>
      <c r="J404" s="10"/>
      <c r="K404" s="10"/>
      <c r="L404" s="11"/>
      <c r="O404" s="16"/>
      <c r="P404" s="16"/>
      <c r="T404" s="16"/>
      <c r="U404" s="16"/>
      <c r="V404" s="16"/>
      <c r="Y404" s="16"/>
      <c r="AA404" s="17"/>
      <c r="AB404" s="17"/>
    </row>
    <row r="405" spans="9:28">
      <c r="I405" s="10"/>
      <c r="J405" s="10"/>
      <c r="K405" s="10"/>
      <c r="L405" s="11"/>
      <c r="O405" s="16"/>
      <c r="P405" s="16"/>
      <c r="T405" s="16"/>
      <c r="U405" s="16"/>
      <c r="V405" s="16"/>
      <c r="Y405" s="16"/>
      <c r="AA405" s="17"/>
      <c r="AB405" s="17"/>
    </row>
    <row r="406" spans="9:28">
      <c r="I406" s="10"/>
      <c r="J406" s="10"/>
      <c r="K406" s="10"/>
      <c r="L406" s="11"/>
      <c r="O406" s="16"/>
      <c r="P406" s="16"/>
      <c r="T406" s="16"/>
      <c r="U406" s="16"/>
      <c r="V406" s="16"/>
      <c r="Y406" s="16"/>
      <c r="AA406" s="17"/>
      <c r="AB406" s="17"/>
    </row>
    <row r="407" spans="9:28">
      <c r="I407" s="10"/>
      <c r="J407" s="10"/>
      <c r="K407" s="10"/>
      <c r="L407" s="11"/>
      <c r="O407" s="16"/>
      <c r="P407" s="16"/>
      <c r="T407" s="16"/>
      <c r="U407" s="16"/>
      <c r="V407" s="16"/>
      <c r="Y407" s="16"/>
      <c r="AA407" s="17"/>
      <c r="AB407" s="17"/>
    </row>
    <row r="408" spans="9:28">
      <c r="I408" s="10"/>
      <c r="J408" s="10"/>
      <c r="K408" s="10"/>
      <c r="L408" s="11"/>
      <c r="O408" s="16"/>
      <c r="P408" s="16"/>
      <c r="T408" s="16"/>
      <c r="U408" s="16"/>
      <c r="V408" s="16"/>
      <c r="Y408" s="16"/>
      <c r="AA408" s="17"/>
      <c r="AB408" s="17"/>
    </row>
    <row r="409" spans="9:28">
      <c r="I409" s="10"/>
      <c r="J409" s="10"/>
      <c r="K409" s="10"/>
      <c r="L409" s="11"/>
      <c r="O409" s="16"/>
      <c r="P409" s="16"/>
      <c r="T409" s="16"/>
      <c r="U409" s="16"/>
      <c r="V409" s="16"/>
      <c r="Y409" s="16"/>
      <c r="AA409" s="17"/>
      <c r="AB409" s="17"/>
    </row>
    <row r="410" spans="9:28">
      <c r="I410" s="10"/>
      <c r="J410" s="10"/>
      <c r="K410" s="10"/>
      <c r="L410" s="11"/>
      <c r="O410" s="16"/>
      <c r="P410" s="16"/>
      <c r="T410" s="16"/>
      <c r="U410" s="16"/>
      <c r="V410" s="16"/>
      <c r="Y410" s="16"/>
      <c r="AA410" s="17"/>
      <c r="AB410" s="17"/>
    </row>
    <row r="411" spans="9:28">
      <c r="I411" s="10"/>
      <c r="J411" s="10"/>
      <c r="K411" s="10"/>
      <c r="L411" s="11"/>
      <c r="O411" s="16"/>
      <c r="P411" s="16"/>
      <c r="T411" s="16"/>
      <c r="U411" s="16"/>
      <c r="V411" s="16"/>
      <c r="Y411" s="16"/>
      <c r="AA411" s="17"/>
      <c r="AB411" s="17"/>
    </row>
    <row r="412" spans="9:28">
      <c r="I412" s="10"/>
      <c r="J412" s="10"/>
      <c r="K412" s="10"/>
      <c r="L412" s="11"/>
      <c r="O412" s="16"/>
      <c r="P412" s="16"/>
      <c r="T412" s="16"/>
      <c r="U412" s="16"/>
      <c r="V412" s="16"/>
      <c r="Y412" s="16"/>
      <c r="AA412" s="17"/>
      <c r="AB412" s="17"/>
    </row>
    <row r="413" spans="9:28">
      <c r="I413" s="10"/>
      <c r="J413" s="10"/>
      <c r="K413" s="10"/>
      <c r="L413" s="11"/>
      <c r="O413" s="16"/>
      <c r="P413" s="16"/>
      <c r="T413" s="16"/>
      <c r="U413" s="16"/>
      <c r="V413" s="16"/>
      <c r="Y413" s="16"/>
      <c r="AA413" s="17"/>
      <c r="AB413" s="17"/>
    </row>
    <row r="414" spans="9:28">
      <c r="I414" s="10"/>
      <c r="J414" s="10"/>
      <c r="K414" s="10"/>
      <c r="L414" s="11"/>
      <c r="O414" s="16"/>
      <c r="P414" s="16"/>
      <c r="T414" s="16"/>
      <c r="U414" s="16"/>
      <c r="V414" s="16"/>
      <c r="Y414" s="16"/>
      <c r="AA414" s="17"/>
      <c r="AB414" s="17"/>
    </row>
    <row r="415" spans="9:28">
      <c r="I415" s="10"/>
      <c r="J415" s="10"/>
      <c r="K415" s="10"/>
      <c r="L415" s="11"/>
      <c r="O415" s="16"/>
      <c r="P415" s="16"/>
      <c r="T415" s="16"/>
      <c r="U415" s="16"/>
      <c r="V415" s="16"/>
      <c r="Y415" s="16"/>
      <c r="AA415" s="17"/>
      <c r="AB415" s="17"/>
    </row>
    <row r="416" spans="9:28">
      <c r="I416" s="10"/>
      <c r="J416" s="10"/>
      <c r="K416" s="10"/>
      <c r="L416" s="11"/>
      <c r="O416" s="16"/>
      <c r="P416" s="16"/>
      <c r="T416" s="16"/>
      <c r="U416" s="16"/>
      <c r="V416" s="16"/>
      <c r="Y416" s="16"/>
      <c r="AA416" s="17"/>
      <c r="AB416" s="17"/>
    </row>
    <row r="417" spans="9:28">
      <c r="I417" s="10"/>
      <c r="J417" s="10"/>
      <c r="K417" s="10"/>
      <c r="L417" s="11"/>
      <c r="O417" s="16"/>
      <c r="P417" s="16"/>
      <c r="T417" s="16"/>
      <c r="U417" s="16"/>
      <c r="V417" s="16"/>
      <c r="Y417" s="16"/>
      <c r="AA417" s="17"/>
      <c r="AB417" s="17"/>
    </row>
    <row r="418" spans="9:28">
      <c r="I418" s="10"/>
      <c r="J418" s="10"/>
      <c r="K418" s="10"/>
      <c r="L418" s="11"/>
      <c r="O418" s="16"/>
      <c r="P418" s="16"/>
      <c r="T418" s="16"/>
      <c r="U418" s="16"/>
      <c r="V418" s="16"/>
      <c r="Y418" s="16"/>
      <c r="AA418" s="17"/>
      <c r="AB418" s="17"/>
    </row>
    <row r="419" spans="9:28">
      <c r="I419" s="10"/>
      <c r="J419" s="10"/>
      <c r="K419" s="10"/>
      <c r="L419" s="11"/>
      <c r="O419" s="16"/>
      <c r="P419" s="16"/>
      <c r="T419" s="16"/>
      <c r="U419" s="16"/>
      <c r="V419" s="16"/>
      <c r="Y419" s="16"/>
      <c r="AA419" s="17"/>
      <c r="AB419" s="17"/>
    </row>
    <row r="420" spans="9:28">
      <c r="I420" s="10"/>
      <c r="J420" s="10"/>
      <c r="K420" s="10"/>
      <c r="L420" s="11"/>
      <c r="O420" s="16"/>
      <c r="P420" s="16"/>
      <c r="T420" s="16"/>
      <c r="U420" s="16"/>
      <c r="V420" s="16"/>
      <c r="Y420" s="16"/>
      <c r="AA420" s="17"/>
      <c r="AB420" s="17"/>
    </row>
    <row r="421" spans="9:28">
      <c r="I421" s="10"/>
      <c r="J421" s="10"/>
      <c r="K421" s="10"/>
      <c r="L421" s="11"/>
      <c r="O421" s="16"/>
      <c r="P421" s="16"/>
      <c r="T421" s="16"/>
      <c r="U421" s="16"/>
      <c r="V421" s="16"/>
      <c r="Y421" s="16"/>
      <c r="AA421" s="17"/>
      <c r="AB421" s="17"/>
    </row>
    <row r="422" spans="9:28">
      <c r="I422" s="10"/>
      <c r="J422" s="10"/>
      <c r="K422" s="10"/>
      <c r="L422" s="11"/>
      <c r="O422" s="16"/>
      <c r="P422" s="16"/>
      <c r="T422" s="16"/>
      <c r="U422" s="16"/>
      <c r="V422" s="16"/>
      <c r="Y422" s="16"/>
      <c r="AA422" s="17"/>
      <c r="AB422" s="17"/>
    </row>
    <row r="423" spans="9:28">
      <c r="I423" s="10"/>
      <c r="J423" s="10"/>
      <c r="K423" s="10"/>
      <c r="L423" s="11"/>
      <c r="O423" s="16"/>
      <c r="P423" s="16"/>
      <c r="T423" s="16"/>
      <c r="U423" s="16"/>
      <c r="V423" s="16"/>
      <c r="Y423" s="16"/>
      <c r="AA423" s="17"/>
      <c r="AB423" s="17"/>
    </row>
    <row r="424" spans="9:28">
      <c r="I424" s="10"/>
      <c r="J424" s="10"/>
      <c r="K424" s="10"/>
      <c r="L424" s="11"/>
      <c r="O424" s="16"/>
      <c r="P424" s="16"/>
      <c r="T424" s="16"/>
      <c r="U424" s="16"/>
      <c r="V424" s="16"/>
      <c r="Y424" s="16"/>
      <c r="AA424" s="17"/>
      <c r="AB424" s="17"/>
    </row>
    <row r="425" spans="9:28">
      <c r="I425" s="10"/>
      <c r="J425" s="10"/>
      <c r="K425" s="10"/>
      <c r="L425" s="11"/>
      <c r="O425" s="16"/>
      <c r="P425" s="16"/>
      <c r="T425" s="16"/>
      <c r="U425" s="16"/>
      <c r="V425" s="16"/>
      <c r="Y425" s="16"/>
      <c r="AA425" s="17"/>
      <c r="AB425" s="17"/>
    </row>
    <row r="426" spans="9:28">
      <c r="I426" s="10"/>
      <c r="J426" s="10"/>
      <c r="K426" s="10"/>
      <c r="L426" s="11"/>
      <c r="O426" s="16"/>
      <c r="P426" s="16"/>
      <c r="T426" s="16"/>
      <c r="U426" s="16"/>
      <c r="V426" s="16"/>
      <c r="Y426" s="16"/>
      <c r="AA426" s="17"/>
      <c r="AB426" s="17"/>
    </row>
    <row r="427" spans="9:28">
      <c r="I427" s="10"/>
      <c r="J427" s="10"/>
      <c r="K427" s="10"/>
      <c r="L427" s="11"/>
      <c r="O427" s="16"/>
      <c r="P427" s="16"/>
      <c r="T427" s="16"/>
      <c r="U427" s="16"/>
      <c r="V427" s="16"/>
      <c r="Y427" s="16"/>
      <c r="AA427" s="17"/>
      <c r="AB427" s="17"/>
    </row>
    <row r="428" spans="9:28">
      <c r="I428" s="10"/>
      <c r="J428" s="10"/>
      <c r="K428" s="10"/>
      <c r="L428" s="11"/>
      <c r="O428" s="16"/>
      <c r="P428" s="16"/>
      <c r="T428" s="16"/>
      <c r="U428" s="16"/>
      <c r="V428" s="16"/>
      <c r="Y428" s="16"/>
      <c r="AA428" s="17"/>
      <c r="AB428" s="17"/>
    </row>
    <row r="429" spans="9:28">
      <c r="I429" s="10"/>
      <c r="J429" s="10"/>
      <c r="K429" s="10"/>
      <c r="L429" s="11"/>
      <c r="O429" s="16"/>
      <c r="P429" s="16"/>
      <c r="T429" s="16"/>
      <c r="U429" s="16"/>
      <c r="V429" s="16"/>
      <c r="Y429" s="16"/>
      <c r="AA429" s="17"/>
      <c r="AB429" s="17"/>
    </row>
    <row r="430" spans="9:28">
      <c r="I430" s="10"/>
      <c r="J430" s="10"/>
      <c r="K430" s="10"/>
      <c r="L430" s="11"/>
      <c r="O430" s="16"/>
      <c r="P430" s="16"/>
      <c r="T430" s="16"/>
      <c r="U430" s="16"/>
      <c r="V430" s="16"/>
      <c r="Y430" s="16"/>
      <c r="AA430" s="17"/>
      <c r="AB430" s="17"/>
    </row>
    <row r="431" spans="9:28">
      <c r="I431" s="10"/>
      <c r="J431" s="10"/>
      <c r="K431" s="10"/>
      <c r="L431" s="11"/>
      <c r="O431" s="16"/>
      <c r="P431" s="16"/>
      <c r="T431" s="16"/>
      <c r="U431" s="16"/>
      <c r="V431" s="16"/>
      <c r="Y431" s="16"/>
      <c r="AA431" s="17"/>
      <c r="AB431" s="17"/>
    </row>
    <row r="432" spans="9:28">
      <c r="I432" s="10"/>
      <c r="J432" s="10"/>
      <c r="K432" s="10"/>
      <c r="L432" s="11"/>
      <c r="O432" s="16"/>
      <c r="P432" s="16"/>
      <c r="T432" s="16"/>
      <c r="U432" s="16"/>
      <c r="V432" s="16"/>
      <c r="Y432" s="16"/>
      <c r="AA432" s="17"/>
      <c r="AB432" s="17"/>
    </row>
    <row r="433" spans="9:28">
      <c r="I433" s="10"/>
      <c r="J433" s="10"/>
      <c r="K433" s="10"/>
      <c r="L433" s="11"/>
      <c r="O433" s="16"/>
      <c r="P433" s="16"/>
      <c r="T433" s="16"/>
      <c r="U433" s="16"/>
      <c r="V433" s="16"/>
      <c r="Y433" s="16"/>
      <c r="AA433" s="17"/>
      <c r="AB433" s="17"/>
    </row>
    <row r="434" spans="9:28">
      <c r="I434" s="10"/>
      <c r="J434" s="10"/>
      <c r="K434" s="10"/>
      <c r="L434" s="11"/>
      <c r="O434" s="16"/>
      <c r="P434" s="16"/>
      <c r="T434" s="16"/>
      <c r="U434" s="16"/>
      <c r="V434" s="16"/>
      <c r="Y434" s="16"/>
      <c r="AA434" s="17"/>
      <c r="AB434" s="17"/>
    </row>
    <row r="435" spans="9:28">
      <c r="I435" s="10"/>
      <c r="J435" s="10"/>
      <c r="K435" s="10"/>
      <c r="L435" s="11"/>
      <c r="O435" s="16"/>
      <c r="P435" s="16"/>
      <c r="T435" s="16"/>
      <c r="U435" s="16"/>
      <c r="V435" s="16"/>
      <c r="Y435" s="16"/>
      <c r="AA435" s="17"/>
      <c r="AB435" s="17"/>
    </row>
    <row r="436" spans="9:28">
      <c r="I436" s="10"/>
      <c r="J436" s="10"/>
      <c r="K436" s="10"/>
      <c r="L436" s="11"/>
      <c r="O436" s="16"/>
      <c r="P436" s="16"/>
      <c r="T436" s="16"/>
      <c r="U436" s="16"/>
      <c r="V436" s="16"/>
      <c r="Y436" s="16"/>
      <c r="AA436" s="17"/>
      <c r="AB436" s="17"/>
    </row>
    <row r="437" spans="9:28">
      <c r="I437" s="10"/>
      <c r="J437" s="10"/>
      <c r="K437" s="10"/>
      <c r="L437" s="11"/>
      <c r="O437" s="16"/>
      <c r="P437" s="16"/>
      <c r="T437" s="16"/>
      <c r="U437" s="16"/>
      <c r="V437" s="16"/>
      <c r="Y437" s="16"/>
      <c r="AA437" s="17"/>
      <c r="AB437" s="17"/>
    </row>
    <row r="438" spans="9:28">
      <c r="I438" s="10"/>
      <c r="J438" s="10"/>
      <c r="K438" s="10"/>
      <c r="L438" s="11"/>
      <c r="O438" s="16"/>
      <c r="P438" s="16"/>
      <c r="T438" s="16"/>
      <c r="U438" s="16"/>
      <c r="V438" s="16"/>
      <c r="Y438" s="16"/>
      <c r="AA438" s="17"/>
      <c r="AB438" s="17"/>
    </row>
    <row r="439" spans="9:28">
      <c r="I439" s="10"/>
      <c r="J439" s="10"/>
      <c r="K439" s="10"/>
      <c r="L439" s="11"/>
      <c r="O439" s="16"/>
      <c r="P439" s="16"/>
      <c r="T439" s="16"/>
      <c r="U439" s="16"/>
      <c r="V439" s="16"/>
      <c r="Y439" s="16"/>
      <c r="AA439" s="17"/>
      <c r="AB439" s="17"/>
    </row>
    <row r="440" spans="9:28">
      <c r="I440" s="10"/>
      <c r="J440" s="10"/>
      <c r="K440" s="10"/>
      <c r="L440" s="11"/>
      <c r="O440" s="16"/>
      <c r="P440" s="16"/>
      <c r="T440" s="16"/>
      <c r="U440" s="16"/>
      <c r="V440" s="16"/>
      <c r="Y440" s="16"/>
      <c r="AA440" s="17"/>
      <c r="AB440" s="17"/>
    </row>
    <row r="441" spans="9:28">
      <c r="I441" s="10"/>
      <c r="J441" s="10"/>
      <c r="K441" s="10"/>
      <c r="L441" s="11"/>
      <c r="O441" s="16"/>
      <c r="P441" s="16"/>
      <c r="T441" s="16"/>
      <c r="U441" s="16"/>
      <c r="V441" s="16"/>
      <c r="Y441" s="16"/>
      <c r="AA441" s="17"/>
      <c r="AB441" s="17"/>
    </row>
    <row r="442" spans="9:28">
      <c r="I442" s="10"/>
      <c r="J442" s="10"/>
      <c r="K442" s="10"/>
      <c r="L442" s="11"/>
      <c r="O442" s="16"/>
      <c r="P442" s="16"/>
      <c r="T442" s="16"/>
      <c r="U442" s="16"/>
      <c r="V442" s="16"/>
      <c r="Y442" s="16"/>
      <c r="AA442" s="17"/>
      <c r="AB442" s="17"/>
    </row>
    <row r="443" spans="9:28">
      <c r="I443" s="10"/>
      <c r="J443" s="10"/>
      <c r="K443" s="10"/>
      <c r="L443" s="11"/>
      <c r="O443" s="16"/>
      <c r="P443" s="16"/>
      <c r="T443" s="16"/>
      <c r="U443" s="16"/>
      <c r="V443" s="16"/>
      <c r="Y443" s="16"/>
      <c r="AA443" s="17"/>
      <c r="AB443" s="17"/>
    </row>
    <row r="444" spans="9:28">
      <c r="I444" s="10"/>
      <c r="J444" s="10"/>
      <c r="K444" s="10"/>
      <c r="L444" s="11"/>
      <c r="O444" s="16"/>
      <c r="P444" s="16"/>
      <c r="T444" s="16"/>
      <c r="U444" s="16"/>
      <c r="V444" s="16"/>
      <c r="Y444" s="16"/>
      <c r="AA444" s="17"/>
      <c r="AB444" s="17"/>
    </row>
    <row r="445" spans="9:28">
      <c r="I445" s="10"/>
      <c r="J445" s="10"/>
      <c r="K445" s="10"/>
      <c r="L445" s="11"/>
      <c r="O445" s="16"/>
      <c r="P445" s="16"/>
      <c r="T445" s="16"/>
      <c r="U445" s="16"/>
      <c r="V445" s="16"/>
      <c r="Y445" s="16"/>
      <c r="AA445" s="17"/>
      <c r="AB445" s="17"/>
    </row>
    <row r="446" spans="9:28">
      <c r="I446" s="10"/>
      <c r="J446" s="10"/>
      <c r="K446" s="10"/>
      <c r="L446" s="11"/>
      <c r="O446" s="16"/>
      <c r="P446" s="16"/>
      <c r="T446" s="16"/>
      <c r="U446" s="16"/>
      <c r="V446" s="16"/>
      <c r="Y446" s="16"/>
      <c r="AA446" s="17"/>
      <c r="AB446" s="17"/>
    </row>
    <row r="447" spans="9:28">
      <c r="I447" s="10"/>
      <c r="J447" s="10"/>
      <c r="K447" s="10"/>
      <c r="L447" s="11"/>
      <c r="O447" s="16"/>
      <c r="P447" s="16"/>
      <c r="T447" s="16"/>
      <c r="U447" s="16"/>
      <c r="V447" s="16"/>
      <c r="Y447" s="16"/>
      <c r="AA447" s="17"/>
      <c r="AB447" s="17"/>
    </row>
    <row r="448" spans="9:28">
      <c r="I448" s="10"/>
      <c r="J448" s="10"/>
      <c r="K448" s="10"/>
      <c r="L448" s="11"/>
      <c r="O448" s="16"/>
      <c r="P448" s="16"/>
      <c r="T448" s="16"/>
      <c r="U448" s="16"/>
      <c r="V448" s="16"/>
      <c r="Y448" s="16"/>
      <c r="AA448" s="17"/>
      <c r="AB448" s="17"/>
    </row>
    <row r="449" spans="9:28">
      <c r="I449" s="10"/>
      <c r="J449" s="10"/>
      <c r="K449" s="10"/>
      <c r="L449" s="11"/>
      <c r="O449" s="16"/>
      <c r="P449" s="16"/>
      <c r="T449" s="16"/>
      <c r="U449" s="16"/>
      <c r="V449" s="16"/>
      <c r="Y449" s="16"/>
      <c r="AA449" s="17"/>
      <c r="AB449" s="17"/>
    </row>
    <row r="450" spans="9:28">
      <c r="I450" s="10"/>
      <c r="J450" s="10"/>
      <c r="K450" s="10"/>
      <c r="L450" s="11"/>
      <c r="O450" s="16"/>
      <c r="P450" s="16"/>
      <c r="T450" s="16"/>
      <c r="U450" s="16"/>
      <c r="V450" s="16"/>
      <c r="Y450" s="16"/>
      <c r="AA450" s="17"/>
      <c r="AB450" s="17"/>
    </row>
    <row r="451" spans="9:28">
      <c r="I451" s="10"/>
      <c r="J451" s="10"/>
      <c r="K451" s="10"/>
      <c r="L451" s="11"/>
      <c r="O451" s="16"/>
      <c r="P451" s="16"/>
      <c r="T451" s="16"/>
      <c r="U451" s="16"/>
      <c r="V451" s="16"/>
      <c r="Y451" s="16"/>
      <c r="AA451" s="17"/>
      <c r="AB451" s="17"/>
    </row>
    <row r="452" spans="9:28">
      <c r="I452" s="10"/>
      <c r="J452" s="10"/>
      <c r="K452" s="10"/>
      <c r="L452" s="11"/>
      <c r="O452" s="16"/>
      <c r="P452" s="16"/>
      <c r="T452" s="16"/>
      <c r="U452" s="16"/>
      <c r="V452" s="16"/>
      <c r="Y452" s="16"/>
      <c r="AA452" s="17"/>
      <c r="AB452" s="17"/>
    </row>
    <row r="453" spans="9:28">
      <c r="I453" s="10"/>
      <c r="J453" s="10"/>
      <c r="K453" s="10"/>
      <c r="L453" s="11"/>
      <c r="O453" s="16"/>
      <c r="P453" s="16"/>
      <c r="T453" s="16"/>
      <c r="U453" s="16"/>
      <c r="V453" s="16"/>
      <c r="Y453" s="16"/>
      <c r="AA453" s="17"/>
      <c r="AB453" s="17"/>
    </row>
    <row r="454" spans="9:28">
      <c r="I454" s="10"/>
      <c r="J454" s="10"/>
      <c r="K454" s="10"/>
      <c r="L454" s="11"/>
      <c r="O454" s="16"/>
      <c r="P454" s="16"/>
      <c r="T454" s="16"/>
      <c r="U454" s="16"/>
      <c r="V454" s="16"/>
      <c r="Y454" s="16"/>
      <c r="AA454" s="17"/>
      <c r="AB454" s="17"/>
    </row>
    <row r="455" spans="9:28">
      <c r="I455" s="10"/>
      <c r="J455" s="10"/>
      <c r="K455" s="10"/>
      <c r="L455" s="11"/>
      <c r="O455" s="16"/>
      <c r="P455" s="16"/>
      <c r="T455" s="16"/>
      <c r="U455" s="16"/>
      <c r="V455" s="16"/>
      <c r="Y455" s="16"/>
      <c r="AA455" s="17"/>
      <c r="AB455" s="17"/>
    </row>
    <row r="456" spans="9:28">
      <c r="I456" s="10"/>
      <c r="J456" s="10"/>
      <c r="K456" s="10"/>
      <c r="L456" s="11"/>
      <c r="O456" s="16"/>
      <c r="P456" s="16"/>
      <c r="T456" s="16"/>
      <c r="U456" s="16"/>
      <c r="V456" s="16"/>
      <c r="Y456" s="16"/>
      <c r="AA456" s="17"/>
      <c r="AB456" s="17"/>
    </row>
    <row r="457" spans="9:28">
      <c r="I457" s="10"/>
      <c r="J457" s="10"/>
      <c r="K457" s="10"/>
      <c r="L457" s="11"/>
      <c r="O457" s="16"/>
      <c r="P457" s="16"/>
      <c r="T457" s="16"/>
      <c r="U457" s="16"/>
      <c r="V457" s="16"/>
      <c r="Y457" s="16"/>
      <c r="AA457" s="17"/>
      <c r="AB457" s="17"/>
    </row>
    <row r="458" spans="9:28">
      <c r="I458" s="10"/>
      <c r="J458" s="10"/>
      <c r="K458" s="10"/>
      <c r="L458" s="11"/>
      <c r="O458" s="16"/>
      <c r="P458" s="16"/>
      <c r="T458" s="16"/>
      <c r="U458" s="16"/>
      <c r="V458" s="16"/>
      <c r="Y458" s="16"/>
      <c r="AA458" s="17"/>
      <c r="AB458" s="17"/>
    </row>
    <row r="459" spans="9:28">
      <c r="I459" s="10"/>
      <c r="J459" s="10"/>
      <c r="K459" s="10"/>
      <c r="L459" s="11"/>
      <c r="O459" s="16"/>
      <c r="P459" s="16"/>
      <c r="T459" s="16"/>
      <c r="U459" s="16"/>
      <c r="V459" s="16"/>
      <c r="Y459" s="16"/>
      <c r="AA459" s="17"/>
      <c r="AB459" s="17"/>
    </row>
    <row r="460" spans="9:28">
      <c r="I460" s="10"/>
      <c r="J460" s="10"/>
      <c r="K460" s="10"/>
      <c r="L460" s="11"/>
      <c r="O460" s="16"/>
      <c r="P460" s="16"/>
      <c r="T460" s="16"/>
      <c r="U460" s="16"/>
      <c r="V460" s="16"/>
      <c r="Y460" s="16"/>
      <c r="AA460" s="17"/>
      <c r="AB460" s="17"/>
    </row>
    <row r="461" spans="9:28">
      <c r="I461" s="10"/>
      <c r="J461" s="10"/>
      <c r="K461" s="10"/>
      <c r="L461" s="11"/>
      <c r="O461" s="16"/>
      <c r="P461" s="16"/>
      <c r="T461" s="16"/>
      <c r="U461" s="16"/>
      <c r="V461" s="16"/>
      <c r="Y461" s="16"/>
      <c r="AA461" s="17"/>
      <c r="AB461" s="17"/>
    </row>
    <row r="462" spans="9:28">
      <c r="I462" s="10"/>
      <c r="J462" s="10"/>
      <c r="K462" s="10"/>
      <c r="L462" s="11"/>
      <c r="O462" s="16"/>
      <c r="P462" s="16"/>
      <c r="T462" s="16"/>
      <c r="U462" s="16"/>
      <c r="V462" s="16"/>
      <c r="Y462" s="16"/>
      <c r="AA462" s="17"/>
      <c r="AB462" s="17"/>
    </row>
    <row r="463" spans="9:28">
      <c r="I463" s="10"/>
      <c r="J463" s="10"/>
      <c r="K463" s="10"/>
      <c r="L463" s="11"/>
      <c r="O463" s="16"/>
      <c r="P463" s="16"/>
      <c r="T463" s="16"/>
      <c r="U463" s="16"/>
      <c r="V463" s="16"/>
      <c r="Y463" s="16"/>
      <c r="AA463" s="17"/>
      <c r="AB463" s="17"/>
    </row>
    <row r="464" spans="9:28">
      <c r="I464" s="10"/>
      <c r="J464" s="10"/>
      <c r="K464" s="10"/>
      <c r="L464" s="11"/>
      <c r="O464" s="16"/>
      <c r="P464" s="16"/>
      <c r="T464" s="16"/>
      <c r="U464" s="16"/>
      <c r="V464" s="16"/>
      <c r="Y464" s="16"/>
      <c r="AA464" s="17"/>
      <c r="AB464" s="17"/>
    </row>
    <row r="465" spans="9:28">
      <c r="I465" s="10"/>
      <c r="J465" s="10"/>
      <c r="K465" s="10"/>
      <c r="L465" s="11"/>
      <c r="O465" s="16"/>
      <c r="P465" s="16"/>
      <c r="T465" s="16"/>
      <c r="U465" s="16"/>
      <c r="V465" s="16"/>
      <c r="Y465" s="16"/>
      <c r="AA465" s="17"/>
      <c r="AB465" s="17"/>
    </row>
    <row r="466" spans="9:28">
      <c r="I466" s="10"/>
      <c r="J466" s="10"/>
      <c r="K466" s="10"/>
      <c r="L466" s="11"/>
      <c r="O466" s="16"/>
      <c r="P466" s="16"/>
      <c r="T466" s="16"/>
      <c r="U466" s="16"/>
      <c r="V466" s="16"/>
      <c r="Y466" s="16"/>
      <c r="AA466" s="17"/>
      <c r="AB466" s="17"/>
    </row>
    <row r="467" spans="9:28">
      <c r="I467" s="10"/>
      <c r="J467" s="10"/>
      <c r="K467" s="10"/>
      <c r="L467" s="11"/>
      <c r="O467" s="16"/>
      <c r="P467" s="16"/>
      <c r="T467" s="16"/>
      <c r="U467" s="16"/>
      <c r="V467" s="16"/>
      <c r="Y467" s="16"/>
      <c r="AA467" s="17"/>
      <c r="AB467" s="17"/>
    </row>
    <row r="468" spans="9:28">
      <c r="I468" s="10"/>
      <c r="J468" s="10"/>
      <c r="K468" s="10"/>
      <c r="L468" s="11"/>
      <c r="O468" s="16"/>
      <c r="P468" s="16"/>
      <c r="T468" s="16"/>
      <c r="U468" s="16"/>
      <c r="V468" s="16"/>
      <c r="Y468" s="16"/>
      <c r="AA468" s="17"/>
      <c r="AB468" s="17"/>
    </row>
    <row r="469" spans="9:28">
      <c r="I469" s="10"/>
      <c r="J469" s="10"/>
      <c r="K469" s="10"/>
      <c r="L469" s="11"/>
      <c r="O469" s="16"/>
      <c r="P469" s="16"/>
      <c r="T469" s="16"/>
      <c r="U469" s="16"/>
      <c r="V469" s="16"/>
      <c r="Y469" s="16"/>
      <c r="AA469" s="17"/>
      <c r="AB469" s="17"/>
    </row>
    <row r="470" spans="9:28">
      <c r="I470" s="10"/>
      <c r="J470" s="10"/>
      <c r="K470" s="10"/>
      <c r="L470" s="11"/>
      <c r="O470" s="16"/>
      <c r="P470" s="16"/>
      <c r="T470" s="16"/>
      <c r="U470" s="16"/>
      <c r="V470" s="16"/>
      <c r="Y470" s="16"/>
      <c r="AA470" s="17"/>
      <c r="AB470" s="17"/>
    </row>
    <row r="471" spans="9:28">
      <c r="I471" s="10"/>
      <c r="J471" s="10"/>
      <c r="K471" s="10"/>
      <c r="L471" s="11"/>
      <c r="O471" s="16"/>
      <c r="P471" s="16"/>
      <c r="T471" s="16"/>
      <c r="U471" s="16"/>
      <c r="V471" s="16"/>
      <c r="Y471" s="16"/>
      <c r="AA471" s="17"/>
      <c r="AB471" s="17"/>
    </row>
    <row r="472" spans="9:28">
      <c r="I472" s="10"/>
      <c r="J472" s="10"/>
      <c r="K472" s="10"/>
      <c r="L472" s="11"/>
      <c r="O472" s="16"/>
      <c r="P472" s="16"/>
      <c r="T472" s="16"/>
      <c r="U472" s="16"/>
      <c r="V472" s="16"/>
      <c r="Y472" s="16"/>
      <c r="AA472" s="17"/>
      <c r="AB472" s="17"/>
    </row>
    <row r="473" spans="9:28">
      <c r="I473" s="10"/>
      <c r="J473" s="10"/>
      <c r="K473" s="10"/>
      <c r="L473" s="11"/>
      <c r="O473" s="16"/>
      <c r="P473" s="16"/>
      <c r="T473" s="16"/>
      <c r="U473" s="16"/>
      <c r="V473" s="16"/>
      <c r="Y473" s="16"/>
      <c r="AA473" s="17"/>
      <c r="AB473" s="17"/>
    </row>
    <row r="474" spans="9:28">
      <c r="I474" s="10"/>
      <c r="J474" s="10"/>
      <c r="K474" s="10"/>
      <c r="L474" s="11"/>
      <c r="O474" s="16"/>
      <c r="P474" s="16"/>
      <c r="T474" s="16"/>
      <c r="U474" s="16"/>
      <c r="V474" s="16"/>
      <c r="Y474" s="16"/>
      <c r="AA474" s="17"/>
      <c r="AB474" s="17"/>
    </row>
    <row r="475" spans="9:28">
      <c r="I475" s="10"/>
      <c r="J475" s="10"/>
      <c r="K475" s="10"/>
      <c r="L475" s="11"/>
      <c r="O475" s="16"/>
      <c r="P475" s="16"/>
      <c r="T475" s="16"/>
      <c r="U475" s="16"/>
      <c r="V475" s="16"/>
      <c r="Y475" s="16"/>
      <c r="AA475" s="17"/>
      <c r="AB475" s="17"/>
    </row>
    <row r="476" spans="9:28">
      <c r="I476" s="10"/>
      <c r="J476" s="10"/>
      <c r="K476" s="10"/>
      <c r="L476" s="11"/>
      <c r="O476" s="16"/>
      <c r="P476" s="16"/>
      <c r="T476" s="16"/>
      <c r="U476" s="16"/>
      <c r="V476" s="16"/>
      <c r="Y476" s="16"/>
      <c r="AA476" s="17"/>
      <c r="AB476" s="17"/>
    </row>
    <row r="477" spans="9:28">
      <c r="I477" s="10"/>
      <c r="J477" s="10"/>
      <c r="K477" s="10"/>
      <c r="L477" s="11"/>
      <c r="O477" s="16"/>
      <c r="P477" s="16"/>
      <c r="T477" s="16"/>
      <c r="U477" s="16"/>
      <c r="V477" s="16"/>
      <c r="Y477" s="16"/>
      <c r="AA477" s="17"/>
      <c r="AB477" s="17"/>
    </row>
    <row r="478" spans="9:28">
      <c r="I478" s="10"/>
      <c r="J478" s="10"/>
      <c r="K478" s="10"/>
      <c r="L478" s="11"/>
      <c r="O478" s="16"/>
      <c r="P478" s="16"/>
      <c r="T478" s="16"/>
      <c r="U478" s="16"/>
      <c r="V478" s="16"/>
      <c r="Y478" s="16"/>
      <c r="AA478" s="17"/>
      <c r="AB478" s="17"/>
    </row>
    <row r="479" spans="9:28">
      <c r="I479" s="10"/>
      <c r="J479" s="10"/>
      <c r="K479" s="10"/>
      <c r="L479" s="11"/>
      <c r="O479" s="16"/>
      <c r="P479" s="16"/>
      <c r="T479" s="16"/>
      <c r="U479" s="16"/>
      <c r="V479" s="16"/>
      <c r="Y479" s="16"/>
      <c r="AA479" s="17"/>
      <c r="AB479" s="17"/>
    </row>
    <row r="480" spans="9:28">
      <c r="I480" s="10"/>
      <c r="J480" s="10"/>
      <c r="K480" s="10"/>
      <c r="L480" s="11"/>
      <c r="O480" s="16"/>
      <c r="P480" s="16"/>
      <c r="T480" s="16"/>
      <c r="U480" s="16"/>
      <c r="V480" s="16"/>
      <c r="Y480" s="16"/>
      <c r="AA480" s="17"/>
      <c r="AB480" s="17"/>
    </row>
    <row r="481" spans="9:28">
      <c r="I481" s="10"/>
      <c r="J481" s="10"/>
      <c r="K481" s="10"/>
      <c r="L481" s="11"/>
      <c r="O481" s="16"/>
      <c r="P481" s="16"/>
      <c r="T481" s="16"/>
      <c r="U481" s="16"/>
      <c r="V481" s="16"/>
      <c r="Y481" s="16"/>
      <c r="AA481" s="17"/>
      <c r="AB481" s="17"/>
    </row>
    <row r="482" spans="9:28">
      <c r="I482" s="10"/>
      <c r="J482" s="10"/>
      <c r="K482" s="10"/>
      <c r="L482" s="11"/>
      <c r="O482" s="16"/>
      <c r="P482" s="16"/>
      <c r="T482" s="16"/>
      <c r="U482" s="16"/>
      <c r="V482" s="16"/>
      <c r="Y482" s="16"/>
      <c r="AA482" s="17"/>
      <c r="AB482" s="17"/>
    </row>
    <row r="483" spans="9:28">
      <c r="I483" s="10"/>
      <c r="J483" s="10"/>
      <c r="K483" s="10"/>
      <c r="L483" s="11"/>
      <c r="O483" s="16"/>
      <c r="P483" s="16"/>
      <c r="T483" s="16"/>
      <c r="U483" s="16"/>
      <c r="V483" s="16"/>
      <c r="Y483" s="16"/>
      <c r="AA483" s="17"/>
      <c r="AB483" s="17"/>
    </row>
    <row r="484" spans="9:28">
      <c r="I484" s="10"/>
      <c r="J484" s="10"/>
      <c r="K484" s="10"/>
      <c r="L484" s="11"/>
      <c r="O484" s="16"/>
      <c r="P484" s="16"/>
      <c r="T484" s="16"/>
      <c r="U484" s="16"/>
      <c r="V484" s="16"/>
      <c r="Y484" s="16"/>
      <c r="AA484" s="17"/>
      <c r="AB484" s="17"/>
    </row>
    <row r="485" spans="9:28">
      <c r="I485" s="10"/>
      <c r="J485" s="10"/>
      <c r="K485" s="10"/>
      <c r="L485" s="11"/>
      <c r="O485" s="16"/>
      <c r="P485" s="16"/>
      <c r="T485" s="16"/>
      <c r="U485" s="16"/>
      <c r="V485" s="16"/>
      <c r="Y485" s="16"/>
      <c r="AA485" s="17"/>
      <c r="AB485" s="17"/>
    </row>
    <row r="486" spans="9:28">
      <c r="I486" s="10"/>
      <c r="J486" s="10"/>
      <c r="K486" s="10"/>
      <c r="L486" s="11"/>
      <c r="O486" s="16"/>
      <c r="P486" s="16"/>
      <c r="T486" s="16"/>
      <c r="U486" s="16"/>
      <c r="V486" s="16"/>
      <c r="Y486" s="16"/>
      <c r="AA486" s="17"/>
      <c r="AB486" s="17"/>
    </row>
    <row r="487" spans="9:28">
      <c r="I487" s="10"/>
      <c r="J487" s="10"/>
      <c r="K487" s="10"/>
      <c r="L487" s="11"/>
      <c r="O487" s="16"/>
      <c r="P487" s="16"/>
      <c r="T487" s="16"/>
      <c r="U487" s="16"/>
      <c r="V487" s="16"/>
      <c r="Y487" s="16"/>
      <c r="AA487" s="17"/>
      <c r="AB487" s="17"/>
    </row>
    <row r="488" spans="9:28">
      <c r="I488" s="10"/>
      <c r="J488" s="10"/>
      <c r="K488" s="10"/>
      <c r="L488" s="11"/>
      <c r="O488" s="16"/>
      <c r="P488" s="16"/>
      <c r="T488" s="16"/>
      <c r="U488" s="16"/>
      <c r="V488" s="16"/>
      <c r="Y488" s="16"/>
      <c r="AA488" s="17"/>
      <c r="AB488" s="17"/>
    </row>
    <row r="489" spans="9:28">
      <c r="I489" s="10"/>
      <c r="J489" s="10"/>
      <c r="K489" s="10"/>
      <c r="L489" s="11"/>
      <c r="O489" s="16"/>
      <c r="P489" s="16"/>
      <c r="T489" s="16"/>
      <c r="U489" s="16"/>
      <c r="V489" s="16"/>
      <c r="Y489" s="16"/>
      <c r="AA489" s="17"/>
      <c r="AB489" s="17"/>
    </row>
    <row r="490" spans="9:28">
      <c r="I490" s="10"/>
      <c r="J490" s="10"/>
      <c r="K490" s="10"/>
      <c r="L490" s="11"/>
      <c r="O490" s="16"/>
      <c r="P490" s="16"/>
      <c r="T490" s="16"/>
      <c r="U490" s="16"/>
      <c r="V490" s="16"/>
      <c r="Y490" s="16"/>
      <c r="AA490" s="17"/>
      <c r="AB490" s="17"/>
    </row>
    <row r="491" spans="9:28">
      <c r="I491" s="10"/>
      <c r="J491" s="10"/>
      <c r="K491" s="10"/>
      <c r="L491" s="11"/>
      <c r="O491" s="16"/>
      <c r="P491" s="16"/>
      <c r="T491" s="16"/>
      <c r="U491" s="16"/>
      <c r="V491" s="16"/>
      <c r="Y491" s="16"/>
      <c r="AA491" s="17"/>
      <c r="AB491" s="17"/>
    </row>
    <row r="492" spans="9:28">
      <c r="I492" s="10"/>
      <c r="J492" s="10"/>
      <c r="K492" s="10"/>
      <c r="L492" s="11"/>
      <c r="O492" s="16"/>
      <c r="P492" s="16"/>
      <c r="T492" s="16"/>
      <c r="U492" s="16"/>
      <c r="V492" s="16"/>
      <c r="Y492" s="16"/>
      <c r="AA492" s="17"/>
      <c r="AB492" s="17"/>
    </row>
    <row r="493" spans="9:28">
      <c r="I493" s="10"/>
      <c r="J493" s="10"/>
      <c r="K493" s="10"/>
      <c r="L493" s="11"/>
      <c r="O493" s="16"/>
      <c r="P493" s="16"/>
      <c r="T493" s="16"/>
      <c r="U493" s="16"/>
      <c r="V493" s="16"/>
      <c r="Y493" s="16"/>
      <c r="AA493" s="17"/>
      <c r="AB493" s="17"/>
    </row>
    <row r="494" spans="9:28">
      <c r="I494" s="10"/>
      <c r="J494" s="10"/>
      <c r="K494" s="10"/>
      <c r="L494" s="11"/>
      <c r="O494" s="16"/>
      <c r="P494" s="16"/>
      <c r="T494" s="16"/>
      <c r="U494" s="16"/>
      <c r="V494" s="16"/>
      <c r="Y494" s="16"/>
      <c r="AA494" s="17"/>
      <c r="AB494" s="17"/>
    </row>
    <row r="495" spans="9:28">
      <c r="I495" s="10"/>
      <c r="J495" s="10"/>
      <c r="K495" s="10"/>
      <c r="L495" s="11"/>
      <c r="O495" s="16"/>
      <c r="P495" s="16"/>
      <c r="T495" s="16"/>
      <c r="U495" s="16"/>
      <c r="V495" s="16"/>
      <c r="Y495" s="16"/>
      <c r="AA495" s="17"/>
      <c r="AB495" s="17"/>
    </row>
    <row r="496" spans="9:28">
      <c r="I496" s="10"/>
      <c r="J496" s="10"/>
      <c r="K496" s="10"/>
      <c r="L496" s="11"/>
      <c r="O496" s="16"/>
      <c r="P496" s="16"/>
      <c r="T496" s="16"/>
      <c r="U496" s="16"/>
      <c r="V496" s="16"/>
      <c r="Y496" s="16"/>
      <c r="AA496" s="17"/>
      <c r="AB496" s="17"/>
    </row>
    <row r="497" spans="9:28">
      <c r="I497" s="10"/>
      <c r="J497" s="10"/>
      <c r="K497" s="10"/>
      <c r="L497" s="11"/>
      <c r="O497" s="16"/>
      <c r="P497" s="16"/>
      <c r="T497" s="16"/>
      <c r="U497" s="16"/>
      <c r="V497" s="16"/>
      <c r="Y497" s="16"/>
      <c r="AA497" s="17"/>
      <c r="AB497" s="17"/>
    </row>
    <row r="498" spans="9:28">
      <c r="I498" s="10"/>
      <c r="J498" s="10"/>
      <c r="K498" s="10"/>
      <c r="L498" s="11"/>
      <c r="O498" s="16"/>
      <c r="P498" s="16"/>
      <c r="T498" s="16"/>
      <c r="U498" s="16"/>
      <c r="V498" s="16"/>
      <c r="Y498" s="16"/>
      <c r="AA498" s="17"/>
      <c r="AB498" s="17"/>
    </row>
    <row r="499" spans="9:28">
      <c r="I499" s="10"/>
      <c r="J499" s="10"/>
      <c r="K499" s="10"/>
      <c r="L499" s="11"/>
      <c r="O499" s="16"/>
      <c r="P499" s="16"/>
      <c r="T499" s="16"/>
      <c r="U499" s="16"/>
      <c r="V499" s="16"/>
      <c r="Y499" s="16"/>
      <c r="AA499" s="17"/>
      <c r="AB499" s="17"/>
    </row>
    <row r="500" spans="9:28">
      <c r="I500" s="10"/>
      <c r="J500" s="10"/>
      <c r="K500" s="10"/>
      <c r="L500" s="11"/>
      <c r="O500" s="16"/>
      <c r="P500" s="16"/>
      <c r="T500" s="16"/>
      <c r="U500" s="16"/>
      <c r="V500" s="16"/>
      <c r="Y500" s="16"/>
      <c r="AA500" s="17"/>
      <c r="AB500" s="17"/>
    </row>
    <row r="501" spans="9:28">
      <c r="I501" s="10"/>
      <c r="J501" s="10"/>
      <c r="K501" s="10"/>
      <c r="L501" s="11"/>
      <c r="O501" s="16"/>
      <c r="P501" s="16"/>
      <c r="T501" s="16"/>
      <c r="U501" s="16"/>
      <c r="V501" s="16"/>
      <c r="Y501" s="16"/>
      <c r="AA501" s="17"/>
      <c r="AB501" s="17"/>
    </row>
    <row r="502" spans="9:28">
      <c r="I502" s="10"/>
      <c r="J502" s="10"/>
      <c r="K502" s="10"/>
      <c r="L502" s="11"/>
      <c r="O502" s="16"/>
      <c r="P502" s="16"/>
      <c r="T502" s="16"/>
      <c r="U502" s="16"/>
      <c r="V502" s="16"/>
      <c r="Y502" s="16"/>
      <c r="AA502" s="17"/>
      <c r="AB502" s="17"/>
    </row>
    <row r="503" spans="9:28">
      <c r="I503" s="10"/>
      <c r="J503" s="10"/>
      <c r="K503" s="10"/>
      <c r="L503" s="11"/>
      <c r="O503" s="16"/>
      <c r="P503" s="16"/>
      <c r="T503" s="16"/>
      <c r="U503" s="16"/>
      <c r="V503" s="16"/>
      <c r="Y503" s="16"/>
      <c r="AA503" s="17"/>
      <c r="AB503" s="17"/>
    </row>
    <row r="504" spans="9:28">
      <c r="I504" s="10"/>
      <c r="J504" s="10"/>
      <c r="K504" s="10"/>
      <c r="L504" s="11"/>
      <c r="O504" s="16"/>
      <c r="P504" s="16"/>
      <c r="T504" s="16"/>
      <c r="U504" s="16"/>
      <c r="V504" s="16"/>
      <c r="Y504" s="16"/>
      <c r="AA504" s="17"/>
      <c r="AB504" s="17"/>
    </row>
    <row r="505" spans="9:28">
      <c r="I505" s="10"/>
      <c r="J505" s="10"/>
      <c r="K505" s="10"/>
      <c r="L505" s="11"/>
      <c r="O505" s="16"/>
      <c r="P505" s="16"/>
      <c r="T505" s="16"/>
      <c r="U505" s="16"/>
      <c r="V505" s="16"/>
      <c r="Y505" s="16"/>
      <c r="AA505" s="17"/>
      <c r="AB505" s="17"/>
    </row>
    <row r="506" spans="9:28">
      <c r="I506" s="10"/>
      <c r="J506" s="10"/>
      <c r="K506" s="10"/>
      <c r="L506" s="11"/>
      <c r="O506" s="16"/>
      <c r="P506" s="16"/>
      <c r="T506" s="16"/>
      <c r="U506" s="16"/>
      <c r="V506" s="16"/>
      <c r="Y506" s="16"/>
      <c r="AA506" s="17"/>
      <c r="AB506" s="17"/>
    </row>
    <row r="507" spans="9:28">
      <c r="I507" s="10"/>
      <c r="J507" s="10"/>
      <c r="K507" s="10"/>
      <c r="L507" s="11"/>
      <c r="O507" s="16"/>
      <c r="P507" s="16"/>
      <c r="T507" s="16"/>
      <c r="U507" s="16"/>
      <c r="V507" s="16"/>
      <c r="Y507" s="16"/>
      <c r="AA507" s="17"/>
      <c r="AB507" s="17"/>
    </row>
    <row r="508" spans="9:28">
      <c r="I508" s="10"/>
      <c r="J508" s="10"/>
      <c r="K508" s="10"/>
      <c r="L508" s="11"/>
      <c r="O508" s="16"/>
      <c r="P508" s="16"/>
      <c r="T508" s="16"/>
      <c r="U508" s="16"/>
      <c r="V508" s="16"/>
      <c r="Y508" s="16"/>
      <c r="AA508" s="17"/>
      <c r="AB508" s="17"/>
    </row>
    <row r="509" spans="9:28">
      <c r="I509" s="10"/>
      <c r="J509" s="10"/>
      <c r="K509" s="10"/>
      <c r="L509" s="11"/>
      <c r="O509" s="16"/>
      <c r="P509" s="16"/>
      <c r="T509" s="16"/>
      <c r="U509" s="16"/>
      <c r="V509" s="16"/>
      <c r="Y509" s="16"/>
      <c r="AA509" s="17"/>
      <c r="AB509" s="17"/>
    </row>
    <row r="510" spans="9:28">
      <c r="I510" s="10"/>
      <c r="J510" s="10"/>
      <c r="K510" s="10"/>
      <c r="L510" s="11"/>
      <c r="O510" s="16"/>
      <c r="P510" s="16"/>
      <c r="T510" s="16"/>
      <c r="U510" s="16"/>
      <c r="V510" s="16"/>
      <c r="Y510" s="16"/>
      <c r="AA510" s="17"/>
      <c r="AB510" s="17"/>
    </row>
    <row r="511" spans="9:28">
      <c r="I511" s="10"/>
      <c r="J511" s="10"/>
      <c r="K511" s="10"/>
      <c r="L511" s="11"/>
      <c r="O511" s="16"/>
      <c r="P511" s="16"/>
      <c r="T511" s="16"/>
      <c r="U511" s="16"/>
      <c r="V511" s="16"/>
      <c r="Y511" s="16"/>
      <c r="AA511" s="17"/>
      <c r="AB511" s="17"/>
    </row>
    <row r="512" spans="9:28">
      <c r="I512" s="10"/>
      <c r="J512" s="10"/>
      <c r="K512" s="10"/>
      <c r="L512" s="11"/>
      <c r="O512" s="16"/>
      <c r="P512" s="16"/>
      <c r="T512" s="16"/>
      <c r="U512" s="16"/>
      <c r="V512" s="16"/>
      <c r="Y512" s="16"/>
      <c r="AA512" s="17"/>
      <c r="AB512" s="17"/>
    </row>
    <row r="513" spans="9:28">
      <c r="I513" s="10"/>
      <c r="J513" s="10"/>
      <c r="K513" s="10"/>
      <c r="L513" s="11"/>
      <c r="O513" s="16"/>
      <c r="P513" s="16"/>
      <c r="T513" s="16"/>
      <c r="U513" s="16"/>
      <c r="V513" s="16"/>
      <c r="Y513" s="16"/>
      <c r="AA513" s="17"/>
      <c r="AB513" s="17"/>
    </row>
    <row r="514" spans="9:28">
      <c r="I514" s="10"/>
      <c r="J514" s="10"/>
      <c r="K514" s="10"/>
      <c r="L514" s="11"/>
      <c r="O514" s="16"/>
      <c r="P514" s="16"/>
      <c r="T514" s="16"/>
      <c r="U514" s="16"/>
      <c r="V514" s="16"/>
      <c r="Y514" s="16"/>
      <c r="AA514" s="17"/>
      <c r="AB514" s="17"/>
    </row>
    <row r="515" spans="9:28">
      <c r="I515" s="10"/>
      <c r="J515" s="10"/>
      <c r="K515" s="10"/>
      <c r="L515" s="11"/>
      <c r="O515" s="16"/>
      <c r="P515" s="16"/>
      <c r="T515" s="16"/>
      <c r="U515" s="16"/>
      <c r="V515" s="16"/>
      <c r="Y515" s="16"/>
      <c r="AA515" s="17"/>
      <c r="AB515" s="17"/>
    </row>
    <row r="516" spans="9:28">
      <c r="I516" s="10"/>
      <c r="J516" s="10"/>
      <c r="K516" s="10"/>
      <c r="L516" s="11"/>
      <c r="O516" s="16"/>
      <c r="P516" s="16"/>
      <c r="T516" s="16"/>
      <c r="U516" s="16"/>
      <c r="V516" s="16"/>
      <c r="Y516" s="16"/>
      <c r="AA516" s="17"/>
      <c r="AB516" s="17"/>
    </row>
    <row r="517" spans="9:28">
      <c r="I517" s="10"/>
      <c r="J517" s="10"/>
      <c r="K517" s="10"/>
      <c r="L517" s="11"/>
      <c r="O517" s="16"/>
      <c r="P517" s="16"/>
      <c r="T517" s="16"/>
      <c r="U517" s="16"/>
      <c r="V517" s="16"/>
      <c r="Y517" s="16"/>
      <c r="AA517" s="17"/>
      <c r="AB517" s="17"/>
    </row>
    <row r="518" spans="9:28">
      <c r="I518" s="10"/>
      <c r="J518" s="10"/>
      <c r="K518" s="10"/>
      <c r="L518" s="11"/>
      <c r="O518" s="16"/>
      <c r="P518" s="16"/>
      <c r="T518" s="16"/>
      <c r="U518" s="16"/>
      <c r="V518" s="16"/>
      <c r="Y518" s="16"/>
      <c r="AA518" s="17"/>
      <c r="AB518" s="17"/>
    </row>
    <row r="519" spans="9:28">
      <c r="I519" s="10"/>
      <c r="J519" s="10"/>
      <c r="K519" s="10"/>
      <c r="L519" s="11"/>
      <c r="O519" s="16"/>
      <c r="P519" s="16"/>
      <c r="T519" s="16"/>
      <c r="U519" s="16"/>
      <c r="V519" s="16"/>
      <c r="Y519" s="16"/>
      <c r="AA519" s="17"/>
      <c r="AB519" s="17"/>
    </row>
    <row r="520" spans="9:28">
      <c r="I520" s="10"/>
      <c r="J520" s="10"/>
      <c r="K520" s="10"/>
      <c r="L520" s="11"/>
      <c r="O520" s="16"/>
      <c r="P520" s="16"/>
      <c r="T520" s="16"/>
      <c r="U520" s="16"/>
      <c r="V520" s="16"/>
      <c r="Y520" s="16"/>
      <c r="AA520" s="17"/>
      <c r="AB520" s="17"/>
    </row>
    <row r="521" spans="9:28">
      <c r="I521" s="10"/>
      <c r="J521" s="10"/>
      <c r="K521" s="10"/>
      <c r="L521" s="11"/>
      <c r="O521" s="16"/>
      <c r="P521" s="16"/>
      <c r="T521" s="16"/>
      <c r="U521" s="16"/>
      <c r="V521" s="16"/>
      <c r="Y521" s="16"/>
      <c r="AA521" s="17"/>
      <c r="AB521" s="17"/>
    </row>
    <row r="522" spans="9:28">
      <c r="I522" s="10"/>
      <c r="J522" s="10"/>
      <c r="K522" s="10"/>
      <c r="L522" s="11"/>
      <c r="O522" s="16"/>
      <c r="P522" s="16"/>
      <c r="T522" s="16"/>
      <c r="U522" s="16"/>
      <c r="V522" s="16"/>
      <c r="Y522" s="16"/>
      <c r="AA522" s="17"/>
      <c r="AB522" s="17"/>
    </row>
    <row r="523" spans="9:28">
      <c r="I523" s="10"/>
      <c r="J523" s="10"/>
      <c r="K523" s="10"/>
      <c r="L523" s="11"/>
      <c r="O523" s="16"/>
      <c r="P523" s="16"/>
      <c r="T523" s="16"/>
      <c r="U523" s="16"/>
      <c r="V523" s="16"/>
      <c r="Y523" s="16"/>
      <c r="AA523" s="17"/>
      <c r="AB523" s="17"/>
    </row>
    <row r="524" spans="9:28">
      <c r="I524" s="10"/>
      <c r="J524" s="10"/>
      <c r="K524" s="10"/>
      <c r="L524" s="11"/>
      <c r="O524" s="16"/>
      <c r="P524" s="16"/>
      <c r="T524" s="16"/>
      <c r="U524" s="16"/>
      <c r="V524" s="16"/>
      <c r="Y524" s="16"/>
      <c r="AA524" s="17"/>
      <c r="AB524" s="17"/>
    </row>
    <row r="525" spans="9:28">
      <c r="I525" s="10"/>
      <c r="J525" s="10"/>
      <c r="K525" s="10"/>
      <c r="L525" s="11"/>
      <c r="O525" s="16"/>
      <c r="P525" s="16"/>
      <c r="T525" s="16"/>
      <c r="U525" s="16"/>
      <c r="V525" s="16"/>
      <c r="Y525" s="16"/>
      <c r="AA525" s="17"/>
      <c r="AB525" s="17"/>
    </row>
    <row r="526" spans="9:28">
      <c r="I526" s="10"/>
      <c r="J526" s="10"/>
      <c r="K526" s="10"/>
      <c r="L526" s="11"/>
      <c r="O526" s="16"/>
      <c r="P526" s="16"/>
      <c r="T526" s="16"/>
      <c r="U526" s="16"/>
      <c r="V526" s="16"/>
      <c r="Y526" s="16"/>
      <c r="AA526" s="17"/>
      <c r="AB526" s="17"/>
    </row>
    <row r="527" spans="9:28">
      <c r="I527" s="10"/>
      <c r="J527" s="10"/>
      <c r="K527" s="10"/>
      <c r="L527" s="11"/>
      <c r="O527" s="16"/>
      <c r="P527" s="16"/>
      <c r="T527" s="16"/>
      <c r="U527" s="16"/>
      <c r="V527" s="16"/>
      <c r="Y527" s="16"/>
      <c r="AA527" s="17"/>
      <c r="AB527" s="17"/>
    </row>
    <row r="528" spans="9:28">
      <c r="I528" s="10"/>
      <c r="J528" s="10"/>
      <c r="K528" s="10"/>
      <c r="L528" s="11"/>
      <c r="O528" s="16"/>
      <c r="P528" s="16"/>
      <c r="T528" s="16"/>
      <c r="U528" s="16"/>
      <c r="V528" s="16"/>
      <c r="Y528" s="16"/>
      <c r="AA528" s="17"/>
      <c r="AB528" s="17"/>
    </row>
    <row r="529" spans="9:28">
      <c r="I529" s="10"/>
      <c r="J529" s="10"/>
      <c r="K529" s="10"/>
      <c r="L529" s="11"/>
      <c r="O529" s="16"/>
      <c r="P529" s="16"/>
      <c r="T529" s="16"/>
      <c r="U529" s="16"/>
      <c r="V529" s="16"/>
      <c r="Y529" s="16"/>
      <c r="AA529" s="17"/>
      <c r="AB529" s="17"/>
    </row>
    <row r="530" spans="9:28">
      <c r="I530" s="10"/>
      <c r="J530" s="10"/>
      <c r="K530" s="10"/>
      <c r="L530" s="11"/>
      <c r="O530" s="16"/>
      <c r="P530" s="16"/>
      <c r="T530" s="16"/>
      <c r="U530" s="16"/>
      <c r="V530" s="16"/>
      <c r="Y530" s="16"/>
      <c r="AA530" s="17"/>
      <c r="AB530" s="17"/>
    </row>
    <row r="531" spans="9:28">
      <c r="I531" s="10"/>
      <c r="J531" s="10"/>
      <c r="K531" s="10"/>
      <c r="L531" s="11"/>
      <c r="O531" s="16"/>
      <c r="P531" s="16"/>
      <c r="T531" s="16"/>
      <c r="U531" s="16"/>
      <c r="V531" s="16"/>
      <c r="Y531" s="16"/>
      <c r="AA531" s="17"/>
      <c r="AB531" s="17"/>
    </row>
    <row r="532" spans="9:28">
      <c r="I532" s="10"/>
      <c r="J532" s="10"/>
      <c r="K532" s="10"/>
      <c r="L532" s="11"/>
      <c r="O532" s="16"/>
      <c r="P532" s="16"/>
      <c r="T532" s="16"/>
      <c r="U532" s="16"/>
      <c r="V532" s="16"/>
      <c r="Y532" s="16"/>
      <c r="AA532" s="17"/>
      <c r="AB532" s="17"/>
    </row>
    <row r="533" spans="9:28">
      <c r="I533" s="10"/>
      <c r="J533" s="10"/>
      <c r="K533" s="10"/>
      <c r="L533" s="11"/>
      <c r="O533" s="16"/>
      <c r="P533" s="16"/>
      <c r="T533" s="16"/>
      <c r="U533" s="16"/>
      <c r="V533" s="16"/>
      <c r="Y533" s="16"/>
      <c r="AA533" s="17"/>
      <c r="AB533" s="17"/>
    </row>
    <row r="534" spans="9:28">
      <c r="I534" s="10"/>
      <c r="J534" s="10"/>
      <c r="K534" s="10"/>
      <c r="L534" s="11"/>
      <c r="O534" s="16"/>
      <c r="P534" s="16"/>
      <c r="T534" s="16"/>
      <c r="U534" s="16"/>
      <c r="V534" s="16"/>
      <c r="Y534" s="16"/>
      <c r="AA534" s="17"/>
      <c r="AB534" s="17"/>
    </row>
    <row r="535" spans="9:28">
      <c r="I535" s="10"/>
      <c r="J535" s="10"/>
      <c r="K535" s="10"/>
      <c r="L535" s="11"/>
      <c r="O535" s="16"/>
      <c r="P535" s="16"/>
      <c r="T535" s="16"/>
      <c r="U535" s="16"/>
      <c r="V535" s="16"/>
      <c r="Y535" s="16"/>
      <c r="AA535" s="17"/>
      <c r="AB535" s="17"/>
    </row>
    <row r="536" spans="9:28">
      <c r="I536" s="10"/>
      <c r="J536" s="10"/>
      <c r="K536" s="10"/>
      <c r="L536" s="11"/>
      <c r="O536" s="16"/>
      <c r="P536" s="16"/>
      <c r="T536" s="16"/>
      <c r="U536" s="16"/>
      <c r="V536" s="16"/>
      <c r="Y536" s="16"/>
      <c r="AA536" s="17"/>
      <c r="AB536" s="17"/>
    </row>
    <row r="537" spans="9:28">
      <c r="I537" s="10"/>
      <c r="J537" s="10"/>
      <c r="K537" s="10"/>
      <c r="L537" s="11"/>
      <c r="O537" s="16"/>
      <c r="P537" s="16"/>
      <c r="T537" s="16"/>
      <c r="U537" s="16"/>
      <c r="V537" s="16"/>
      <c r="Y537" s="16"/>
      <c r="AA537" s="17"/>
      <c r="AB537" s="17"/>
    </row>
    <row r="538" spans="9:28">
      <c r="I538" s="10"/>
      <c r="J538" s="10"/>
      <c r="K538" s="10"/>
      <c r="L538" s="11"/>
      <c r="O538" s="16"/>
      <c r="P538" s="16"/>
      <c r="T538" s="16"/>
      <c r="U538" s="16"/>
      <c r="V538" s="16"/>
      <c r="Y538" s="16"/>
      <c r="AA538" s="17"/>
      <c r="AB538" s="17"/>
    </row>
    <row r="539" spans="9:28">
      <c r="I539" s="10"/>
      <c r="J539" s="10"/>
      <c r="K539" s="10"/>
      <c r="L539" s="11"/>
      <c r="O539" s="16"/>
      <c r="P539" s="16"/>
      <c r="T539" s="16"/>
      <c r="U539" s="16"/>
      <c r="V539" s="16"/>
      <c r="Y539" s="16"/>
      <c r="AA539" s="17"/>
      <c r="AB539" s="17"/>
    </row>
    <row r="540" spans="9:28">
      <c r="I540" s="10"/>
      <c r="J540" s="10"/>
      <c r="K540" s="10"/>
      <c r="L540" s="11"/>
      <c r="O540" s="16"/>
      <c r="P540" s="16"/>
      <c r="T540" s="16"/>
      <c r="U540" s="16"/>
      <c r="V540" s="16"/>
      <c r="Y540" s="16"/>
      <c r="AA540" s="17"/>
      <c r="AB540" s="17"/>
    </row>
    <row r="541" spans="9:28">
      <c r="I541" s="10"/>
      <c r="J541" s="10"/>
      <c r="K541" s="10"/>
      <c r="L541" s="11"/>
      <c r="O541" s="16"/>
      <c r="P541" s="16"/>
      <c r="T541" s="16"/>
      <c r="U541" s="16"/>
      <c r="V541" s="16"/>
      <c r="Y541" s="16"/>
      <c r="AA541" s="17"/>
      <c r="AB541" s="17"/>
    </row>
    <row r="542" spans="9:28">
      <c r="I542" s="10"/>
      <c r="J542" s="10"/>
      <c r="K542" s="10"/>
      <c r="L542" s="11"/>
      <c r="O542" s="16"/>
      <c r="P542" s="16"/>
      <c r="T542" s="16"/>
      <c r="U542" s="16"/>
      <c r="V542" s="16"/>
      <c r="Y542" s="16"/>
      <c r="AA542" s="17"/>
      <c r="AB542" s="17"/>
    </row>
    <row r="543" spans="9:28">
      <c r="I543" s="10"/>
      <c r="J543" s="10"/>
      <c r="K543" s="10"/>
      <c r="L543" s="11"/>
      <c r="O543" s="16"/>
      <c r="P543" s="16"/>
      <c r="T543" s="16"/>
      <c r="U543" s="16"/>
      <c r="V543" s="16"/>
      <c r="Y543" s="16"/>
      <c r="AA543" s="17"/>
      <c r="AB543" s="17"/>
    </row>
    <row r="544" spans="9:28">
      <c r="I544" s="10"/>
      <c r="J544" s="10"/>
      <c r="K544" s="10"/>
      <c r="L544" s="11"/>
      <c r="O544" s="16"/>
      <c r="P544" s="16"/>
      <c r="T544" s="16"/>
      <c r="U544" s="16"/>
      <c r="V544" s="16"/>
      <c r="Y544" s="16"/>
      <c r="AA544" s="17"/>
      <c r="AB544" s="17"/>
    </row>
    <row r="545" spans="9:28">
      <c r="I545" s="10"/>
      <c r="J545" s="10"/>
      <c r="K545" s="10"/>
      <c r="L545" s="11"/>
      <c r="O545" s="16"/>
      <c r="P545" s="16"/>
      <c r="T545" s="16"/>
      <c r="U545" s="16"/>
      <c r="V545" s="16"/>
      <c r="Y545" s="16"/>
      <c r="AA545" s="17"/>
      <c r="AB545" s="17"/>
    </row>
    <row r="546" spans="9:28">
      <c r="I546" s="10"/>
      <c r="J546" s="10"/>
      <c r="K546" s="10"/>
      <c r="L546" s="11"/>
      <c r="O546" s="16"/>
      <c r="P546" s="16"/>
      <c r="T546" s="16"/>
      <c r="U546" s="16"/>
      <c r="V546" s="16"/>
      <c r="Y546" s="16"/>
      <c r="AA546" s="17"/>
      <c r="AB546" s="17"/>
    </row>
    <row r="547" spans="9:28">
      <c r="I547" s="10"/>
      <c r="J547" s="10"/>
      <c r="K547" s="10"/>
      <c r="L547" s="11"/>
      <c r="O547" s="16"/>
      <c r="P547" s="16"/>
      <c r="T547" s="16"/>
      <c r="U547" s="16"/>
      <c r="V547" s="16"/>
      <c r="Y547" s="16"/>
      <c r="AA547" s="17"/>
      <c r="AB547" s="17"/>
    </row>
    <row r="548" spans="9:28">
      <c r="I548" s="10"/>
      <c r="J548" s="10"/>
      <c r="K548" s="10"/>
      <c r="L548" s="11"/>
      <c r="O548" s="16"/>
      <c r="P548" s="16"/>
      <c r="T548" s="16"/>
      <c r="U548" s="16"/>
      <c r="V548" s="16"/>
      <c r="Y548" s="16"/>
      <c r="AA548" s="17"/>
      <c r="AB548" s="17"/>
    </row>
    <row r="549" spans="9:28">
      <c r="I549" s="10"/>
      <c r="J549" s="10"/>
      <c r="K549" s="10"/>
      <c r="L549" s="11"/>
      <c r="O549" s="16"/>
      <c r="P549" s="16"/>
      <c r="T549" s="16"/>
      <c r="U549" s="16"/>
      <c r="V549" s="16"/>
      <c r="Y549" s="16"/>
      <c r="AA549" s="17"/>
      <c r="AB549" s="17"/>
    </row>
    <row r="550" spans="9:28">
      <c r="I550" s="10"/>
      <c r="J550" s="10"/>
      <c r="K550" s="10"/>
      <c r="L550" s="11"/>
      <c r="O550" s="16"/>
      <c r="P550" s="16"/>
      <c r="T550" s="16"/>
      <c r="U550" s="16"/>
      <c r="V550" s="16"/>
      <c r="Y550" s="16"/>
      <c r="AA550" s="17"/>
      <c r="AB550" s="17"/>
    </row>
    <row r="551" spans="9:28">
      <c r="I551" s="10"/>
      <c r="J551" s="10"/>
      <c r="K551" s="10"/>
      <c r="L551" s="11"/>
      <c r="O551" s="16"/>
      <c r="P551" s="16"/>
      <c r="T551" s="16"/>
      <c r="U551" s="16"/>
      <c r="V551" s="16"/>
      <c r="Y551" s="16"/>
      <c r="AA551" s="17"/>
      <c r="AB551" s="17"/>
    </row>
    <row r="552" spans="9:28">
      <c r="I552" s="10"/>
      <c r="J552" s="10"/>
      <c r="K552" s="10"/>
      <c r="L552" s="11"/>
      <c r="O552" s="16"/>
      <c r="P552" s="16"/>
      <c r="T552" s="16"/>
      <c r="U552" s="16"/>
      <c r="V552" s="16"/>
      <c r="Y552" s="16"/>
      <c r="AA552" s="17"/>
      <c r="AB552" s="17"/>
    </row>
    <row r="553" spans="9:28">
      <c r="I553" s="10"/>
      <c r="J553" s="10"/>
      <c r="K553" s="10"/>
      <c r="L553" s="11"/>
      <c r="O553" s="16"/>
      <c r="P553" s="16"/>
      <c r="T553" s="16"/>
      <c r="U553" s="16"/>
      <c r="V553" s="16"/>
      <c r="Y553" s="16"/>
      <c r="AA553" s="17"/>
      <c r="AB553" s="17"/>
    </row>
    <row r="554" spans="9:28">
      <c r="I554" s="10"/>
      <c r="J554" s="10"/>
      <c r="K554" s="10"/>
      <c r="L554" s="11"/>
      <c r="O554" s="16"/>
      <c r="P554" s="16"/>
      <c r="T554" s="16"/>
      <c r="U554" s="16"/>
      <c r="V554" s="16"/>
      <c r="Y554" s="16"/>
      <c r="AA554" s="17"/>
      <c r="AB554" s="17"/>
    </row>
    <row r="555" spans="9:28">
      <c r="I555" s="10"/>
      <c r="J555" s="10"/>
      <c r="K555" s="10"/>
      <c r="L555" s="11"/>
      <c r="O555" s="16"/>
      <c r="P555" s="16"/>
      <c r="T555" s="16"/>
      <c r="U555" s="16"/>
      <c r="V555" s="16"/>
      <c r="Y555" s="16"/>
      <c r="AA555" s="17"/>
      <c r="AB555" s="17"/>
    </row>
    <row r="556" spans="9:28">
      <c r="I556" s="10"/>
      <c r="J556" s="10"/>
      <c r="K556" s="10"/>
      <c r="L556" s="11"/>
      <c r="O556" s="16"/>
      <c r="P556" s="16"/>
      <c r="T556" s="16"/>
      <c r="U556" s="16"/>
      <c r="V556" s="16"/>
      <c r="Y556" s="16"/>
      <c r="AA556" s="17"/>
      <c r="AB556" s="17"/>
    </row>
    <row r="557" spans="9:28">
      <c r="I557" s="10"/>
      <c r="J557" s="10"/>
      <c r="K557" s="10"/>
      <c r="L557" s="11"/>
      <c r="O557" s="16"/>
      <c r="P557" s="16"/>
      <c r="T557" s="16"/>
      <c r="U557" s="16"/>
      <c r="V557" s="16"/>
      <c r="Y557" s="16"/>
      <c r="AA557" s="17"/>
      <c r="AB557" s="17"/>
    </row>
    <row r="558" spans="9:28">
      <c r="I558" s="10"/>
      <c r="J558" s="10"/>
      <c r="K558" s="10"/>
      <c r="L558" s="11"/>
      <c r="O558" s="16"/>
      <c r="P558" s="16"/>
      <c r="T558" s="16"/>
      <c r="U558" s="16"/>
      <c r="V558" s="16"/>
      <c r="Y558" s="16"/>
      <c r="AA558" s="17"/>
      <c r="AB558" s="17"/>
    </row>
    <row r="559" spans="9:28">
      <c r="I559" s="10"/>
      <c r="J559" s="10"/>
      <c r="K559" s="10"/>
      <c r="L559" s="11"/>
      <c r="O559" s="16"/>
      <c r="P559" s="16"/>
      <c r="T559" s="16"/>
      <c r="U559" s="16"/>
      <c r="V559" s="16"/>
      <c r="Y559" s="16"/>
      <c r="AA559" s="17"/>
      <c r="AB559" s="17"/>
    </row>
    <row r="560" spans="9:28">
      <c r="I560" s="10"/>
      <c r="J560" s="10"/>
      <c r="K560" s="10"/>
      <c r="L560" s="11"/>
      <c r="O560" s="16"/>
      <c r="P560" s="16"/>
      <c r="T560" s="16"/>
      <c r="U560" s="16"/>
      <c r="V560" s="16"/>
      <c r="Y560" s="16"/>
      <c r="AA560" s="17"/>
      <c r="AB560" s="17"/>
    </row>
    <row r="561" spans="9:28">
      <c r="I561" s="10"/>
      <c r="J561" s="10"/>
      <c r="K561" s="10"/>
      <c r="L561" s="11"/>
      <c r="O561" s="16"/>
      <c r="P561" s="16"/>
      <c r="T561" s="16"/>
      <c r="U561" s="16"/>
      <c r="V561" s="16"/>
      <c r="Y561" s="16"/>
      <c r="AA561" s="17"/>
      <c r="AB561" s="17"/>
    </row>
    <row r="562" spans="9:28">
      <c r="I562" s="10"/>
      <c r="J562" s="10"/>
      <c r="K562" s="10"/>
      <c r="L562" s="11"/>
      <c r="O562" s="16"/>
      <c r="P562" s="16"/>
      <c r="T562" s="16"/>
      <c r="U562" s="16"/>
      <c r="V562" s="16"/>
      <c r="Y562" s="16"/>
      <c r="AA562" s="17"/>
      <c r="AB562" s="17"/>
    </row>
    <row r="563" spans="9:28">
      <c r="I563" s="10"/>
      <c r="J563" s="10"/>
      <c r="K563" s="10"/>
      <c r="L563" s="11"/>
      <c r="O563" s="16"/>
      <c r="P563" s="16"/>
      <c r="T563" s="16"/>
      <c r="U563" s="16"/>
      <c r="V563" s="16"/>
      <c r="Y563" s="16"/>
      <c r="AA563" s="17"/>
      <c r="AB563" s="17"/>
    </row>
    <row r="564" spans="9:28">
      <c r="I564" s="10"/>
      <c r="J564" s="10"/>
      <c r="K564" s="10"/>
      <c r="L564" s="11"/>
      <c r="O564" s="16"/>
      <c r="P564" s="16"/>
      <c r="T564" s="16"/>
      <c r="U564" s="16"/>
      <c r="V564" s="16"/>
      <c r="Y564" s="16"/>
      <c r="AA564" s="17"/>
      <c r="AB564" s="17"/>
    </row>
    <row r="565" spans="9:28">
      <c r="I565" s="10"/>
      <c r="J565" s="10"/>
      <c r="K565" s="10"/>
      <c r="L565" s="11"/>
      <c r="O565" s="16"/>
      <c r="P565" s="16"/>
      <c r="T565" s="16"/>
      <c r="U565" s="16"/>
      <c r="V565" s="16"/>
      <c r="Y565" s="16"/>
      <c r="AA565" s="17"/>
      <c r="AB565" s="17"/>
    </row>
    <row r="566" spans="9:28">
      <c r="I566" s="10"/>
      <c r="J566" s="10"/>
      <c r="K566" s="10"/>
      <c r="L566" s="11"/>
      <c r="O566" s="16"/>
      <c r="P566" s="16"/>
      <c r="T566" s="16"/>
      <c r="U566" s="16"/>
      <c r="V566" s="16"/>
      <c r="Y566" s="16"/>
      <c r="AA566" s="17"/>
      <c r="AB566" s="17"/>
    </row>
    <row r="567" spans="9:28">
      <c r="I567" s="10"/>
      <c r="J567" s="10"/>
      <c r="K567" s="10"/>
      <c r="L567" s="11"/>
      <c r="O567" s="16"/>
      <c r="P567" s="16"/>
      <c r="T567" s="16"/>
      <c r="U567" s="16"/>
      <c r="V567" s="16"/>
      <c r="Y567" s="16"/>
      <c r="AA567" s="17"/>
      <c r="AB567" s="17"/>
    </row>
    <row r="568" spans="9:28">
      <c r="I568" s="10"/>
      <c r="J568" s="10"/>
      <c r="K568" s="10"/>
      <c r="L568" s="11"/>
      <c r="O568" s="16"/>
      <c r="P568" s="16"/>
      <c r="T568" s="16"/>
      <c r="U568" s="16"/>
      <c r="V568" s="16"/>
      <c r="Y568" s="16"/>
      <c r="AA568" s="17"/>
      <c r="AB568" s="17"/>
    </row>
    <row r="569" spans="9:28">
      <c r="I569" s="10"/>
      <c r="J569" s="10"/>
      <c r="K569" s="10"/>
      <c r="L569" s="11"/>
      <c r="O569" s="16"/>
      <c r="P569" s="16"/>
      <c r="T569" s="16"/>
      <c r="U569" s="16"/>
      <c r="V569" s="16"/>
      <c r="Y569" s="16"/>
      <c r="AA569" s="17"/>
      <c r="AB569" s="17"/>
    </row>
    <row r="570" spans="9:28">
      <c r="I570" s="10"/>
      <c r="J570" s="10"/>
      <c r="K570" s="10"/>
      <c r="L570" s="11"/>
      <c r="O570" s="16"/>
      <c r="P570" s="16"/>
      <c r="T570" s="16"/>
      <c r="U570" s="16"/>
      <c r="V570" s="16"/>
      <c r="Y570" s="16"/>
      <c r="AA570" s="17"/>
      <c r="AB570" s="17"/>
    </row>
    <row r="571" spans="9:28">
      <c r="I571" s="10"/>
      <c r="J571" s="10"/>
      <c r="K571" s="10"/>
      <c r="L571" s="11"/>
      <c r="O571" s="16"/>
      <c r="P571" s="16"/>
      <c r="T571" s="16"/>
      <c r="U571" s="16"/>
      <c r="V571" s="16"/>
      <c r="Y571" s="16"/>
      <c r="AA571" s="17"/>
      <c r="AB571" s="17"/>
    </row>
    <row r="572" spans="9:28">
      <c r="I572" s="10"/>
      <c r="J572" s="10"/>
      <c r="K572" s="10"/>
      <c r="L572" s="11"/>
      <c r="O572" s="16"/>
      <c r="P572" s="16"/>
      <c r="T572" s="16"/>
      <c r="U572" s="16"/>
      <c r="V572" s="16"/>
      <c r="Y572" s="16"/>
      <c r="AA572" s="17"/>
      <c r="AB572" s="17"/>
    </row>
    <row r="573" spans="9:28">
      <c r="I573" s="10"/>
      <c r="J573" s="10"/>
      <c r="K573" s="10"/>
      <c r="L573" s="11"/>
      <c r="O573" s="16"/>
      <c r="P573" s="16"/>
      <c r="T573" s="16"/>
      <c r="U573" s="16"/>
      <c r="V573" s="16"/>
      <c r="Y573" s="16"/>
      <c r="AA573" s="17"/>
      <c r="AB573" s="17"/>
    </row>
    <row r="574" spans="9:28">
      <c r="I574" s="10"/>
      <c r="J574" s="10"/>
      <c r="K574" s="10"/>
      <c r="L574" s="11"/>
      <c r="O574" s="16"/>
      <c r="P574" s="16"/>
      <c r="T574" s="16"/>
      <c r="U574" s="16"/>
      <c r="V574" s="16"/>
      <c r="Y574" s="16"/>
      <c r="AA574" s="17"/>
      <c r="AB574" s="17"/>
    </row>
    <row r="575" spans="9:28">
      <c r="I575" s="10"/>
      <c r="J575" s="10"/>
      <c r="K575" s="10"/>
      <c r="L575" s="11"/>
      <c r="O575" s="16"/>
      <c r="P575" s="16"/>
      <c r="T575" s="16"/>
      <c r="U575" s="16"/>
      <c r="V575" s="16"/>
      <c r="Y575" s="16"/>
      <c r="AA575" s="17"/>
      <c r="AB575" s="17"/>
    </row>
    <row r="576" spans="9:28">
      <c r="I576" s="10"/>
      <c r="J576" s="10"/>
      <c r="K576" s="10"/>
      <c r="L576" s="11"/>
      <c r="O576" s="16"/>
      <c r="P576" s="16"/>
      <c r="T576" s="16"/>
      <c r="U576" s="16"/>
      <c r="V576" s="16"/>
      <c r="Y576" s="16"/>
      <c r="AA576" s="17"/>
      <c r="AB576" s="17"/>
    </row>
    <row r="577" spans="9:28">
      <c r="I577" s="10"/>
      <c r="J577" s="10"/>
      <c r="K577" s="10"/>
      <c r="L577" s="11"/>
      <c r="O577" s="16"/>
      <c r="P577" s="16"/>
      <c r="T577" s="16"/>
      <c r="U577" s="16"/>
      <c r="V577" s="16"/>
      <c r="Y577" s="16"/>
      <c r="AA577" s="17"/>
      <c r="AB577" s="17"/>
    </row>
    <row r="578" spans="9:28">
      <c r="I578" s="10"/>
      <c r="J578" s="10"/>
      <c r="K578" s="10"/>
      <c r="L578" s="11"/>
      <c r="O578" s="16"/>
      <c r="P578" s="16"/>
      <c r="T578" s="16"/>
      <c r="U578" s="16"/>
      <c r="V578" s="16"/>
      <c r="Y578" s="16"/>
      <c r="AA578" s="17"/>
      <c r="AB578" s="17"/>
    </row>
    <row r="579" spans="9:28">
      <c r="I579" s="10"/>
      <c r="J579" s="10"/>
      <c r="K579" s="10"/>
      <c r="L579" s="11"/>
      <c r="O579" s="16"/>
      <c r="P579" s="16"/>
      <c r="T579" s="16"/>
      <c r="U579" s="16"/>
      <c r="V579" s="16"/>
      <c r="Y579" s="16"/>
      <c r="AA579" s="17"/>
      <c r="AB579" s="17"/>
    </row>
    <row r="580" spans="9:28">
      <c r="I580" s="10"/>
      <c r="J580" s="10"/>
      <c r="K580" s="10"/>
      <c r="L580" s="11"/>
      <c r="O580" s="16"/>
      <c r="P580" s="16"/>
      <c r="T580" s="16"/>
      <c r="U580" s="16"/>
      <c r="V580" s="16"/>
      <c r="Y580" s="16"/>
      <c r="AA580" s="17"/>
      <c r="AB580" s="17"/>
    </row>
    <row r="581" spans="9:28">
      <c r="I581" s="10"/>
      <c r="J581" s="10"/>
      <c r="K581" s="10"/>
      <c r="L581" s="11"/>
      <c r="O581" s="16"/>
      <c r="P581" s="16"/>
      <c r="T581" s="16"/>
      <c r="U581" s="16"/>
      <c r="V581" s="16"/>
      <c r="Y581" s="16"/>
      <c r="AA581" s="17"/>
      <c r="AB581" s="17"/>
    </row>
    <row r="582" spans="9:28">
      <c r="I582" s="10"/>
      <c r="J582" s="10"/>
      <c r="K582" s="10"/>
      <c r="L582" s="11"/>
      <c r="O582" s="16"/>
      <c r="P582" s="16"/>
      <c r="T582" s="16"/>
      <c r="U582" s="16"/>
      <c r="V582" s="16"/>
      <c r="Y582" s="16"/>
      <c r="AA582" s="17"/>
      <c r="AB582" s="17"/>
    </row>
    <row r="583" spans="9:28">
      <c r="I583" s="10"/>
      <c r="J583" s="10"/>
      <c r="K583" s="10"/>
      <c r="L583" s="11"/>
      <c r="O583" s="16"/>
      <c r="P583" s="16"/>
      <c r="T583" s="16"/>
      <c r="U583" s="16"/>
      <c r="V583" s="16"/>
      <c r="Y583" s="16"/>
      <c r="AA583" s="17"/>
      <c r="AB583" s="17"/>
    </row>
    <row r="584" spans="9:28">
      <c r="I584" s="10"/>
      <c r="J584" s="10"/>
      <c r="K584" s="10"/>
      <c r="L584" s="11"/>
      <c r="O584" s="16"/>
      <c r="P584" s="16"/>
      <c r="T584" s="16"/>
      <c r="U584" s="16"/>
      <c r="V584" s="16"/>
      <c r="Y584" s="16"/>
      <c r="AA584" s="17"/>
      <c r="AB584" s="17"/>
    </row>
    <row r="585" spans="9:28">
      <c r="I585" s="10"/>
      <c r="J585" s="10"/>
      <c r="K585" s="10"/>
      <c r="L585" s="11"/>
      <c r="O585" s="16"/>
      <c r="P585" s="16"/>
      <c r="T585" s="16"/>
      <c r="U585" s="16"/>
      <c r="V585" s="16"/>
      <c r="Y585" s="16"/>
      <c r="AA585" s="17"/>
      <c r="AB585" s="17"/>
    </row>
    <row r="586" spans="9:28">
      <c r="I586" s="10"/>
      <c r="J586" s="10"/>
      <c r="K586" s="10"/>
      <c r="L586" s="11"/>
      <c r="O586" s="16"/>
      <c r="P586" s="16"/>
      <c r="T586" s="16"/>
      <c r="U586" s="16"/>
      <c r="V586" s="16"/>
      <c r="Y586" s="16"/>
      <c r="AA586" s="17"/>
      <c r="AB586" s="17"/>
    </row>
    <row r="587" spans="9:28">
      <c r="I587" s="10"/>
      <c r="J587" s="10"/>
      <c r="K587" s="10"/>
      <c r="L587" s="11"/>
      <c r="O587" s="16"/>
      <c r="P587" s="16"/>
      <c r="T587" s="16"/>
      <c r="U587" s="16"/>
      <c r="V587" s="16"/>
      <c r="Y587" s="16"/>
      <c r="AA587" s="17"/>
      <c r="AB587" s="17"/>
    </row>
    <row r="588" spans="9:28">
      <c r="I588" s="10"/>
      <c r="J588" s="10"/>
      <c r="K588" s="10"/>
      <c r="L588" s="11"/>
      <c r="O588" s="16"/>
      <c r="P588" s="16"/>
      <c r="T588" s="16"/>
      <c r="U588" s="16"/>
      <c r="V588" s="16"/>
      <c r="Y588" s="16"/>
      <c r="AA588" s="17"/>
      <c r="AB588" s="17"/>
    </row>
    <row r="589" spans="9:28">
      <c r="I589" s="10"/>
      <c r="J589" s="10"/>
      <c r="K589" s="10"/>
      <c r="L589" s="11"/>
      <c r="O589" s="16"/>
      <c r="P589" s="16"/>
      <c r="T589" s="16"/>
      <c r="U589" s="16"/>
      <c r="V589" s="16"/>
      <c r="Y589" s="16"/>
      <c r="AA589" s="17"/>
      <c r="AB589" s="17"/>
    </row>
    <row r="590" spans="9:28">
      <c r="I590" s="10"/>
      <c r="J590" s="10"/>
      <c r="K590" s="10"/>
      <c r="L590" s="11"/>
      <c r="O590" s="16"/>
      <c r="P590" s="16"/>
      <c r="T590" s="16"/>
      <c r="U590" s="16"/>
      <c r="V590" s="16"/>
      <c r="Y590" s="16"/>
      <c r="AA590" s="17"/>
      <c r="AB590" s="17"/>
    </row>
    <row r="591" spans="9:28">
      <c r="I591" s="10"/>
      <c r="J591" s="10"/>
      <c r="K591" s="10"/>
      <c r="L591" s="11"/>
      <c r="O591" s="16"/>
      <c r="P591" s="16"/>
      <c r="T591" s="16"/>
      <c r="U591" s="16"/>
      <c r="V591" s="16"/>
      <c r="Y591" s="16"/>
      <c r="AA591" s="17"/>
      <c r="AB591" s="17"/>
    </row>
    <row r="592" spans="9:28">
      <c r="I592" s="10"/>
      <c r="J592" s="10"/>
      <c r="K592" s="10"/>
      <c r="L592" s="11"/>
      <c r="O592" s="16"/>
      <c r="P592" s="16"/>
      <c r="T592" s="16"/>
      <c r="U592" s="16"/>
      <c r="V592" s="16"/>
      <c r="Y592" s="16"/>
      <c r="AA592" s="17"/>
      <c r="AB592" s="17"/>
    </row>
    <row r="593" spans="9:28">
      <c r="I593" s="10"/>
      <c r="J593" s="10"/>
      <c r="K593" s="10"/>
      <c r="L593" s="11"/>
      <c r="O593" s="16"/>
      <c r="P593" s="16"/>
      <c r="T593" s="16"/>
      <c r="U593" s="16"/>
      <c r="V593" s="16"/>
      <c r="Y593" s="16"/>
      <c r="AA593" s="17"/>
      <c r="AB593" s="17"/>
    </row>
    <row r="594" spans="9:28">
      <c r="I594" s="10"/>
      <c r="J594" s="10"/>
      <c r="K594" s="10"/>
      <c r="L594" s="11"/>
      <c r="O594" s="16"/>
      <c r="P594" s="16"/>
      <c r="T594" s="16"/>
      <c r="U594" s="16"/>
      <c r="V594" s="16"/>
      <c r="Y594" s="16"/>
      <c r="AA594" s="17"/>
      <c r="AB594" s="17"/>
    </row>
    <row r="595" spans="9:28">
      <c r="I595" s="10"/>
      <c r="J595" s="10"/>
      <c r="K595" s="10"/>
      <c r="L595" s="11"/>
      <c r="O595" s="16"/>
      <c r="P595" s="16"/>
      <c r="T595" s="16"/>
      <c r="U595" s="16"/>
      <c r="V595" s="16"/>
      <c r="Y595" s="16"/>
      <c r="AA595" s="17"/>
      <c r="AB595" s="17"/>
    </row>
    <row r="596" spans="9:28">
      <c r="I596" s="10"/>
      <c r="J596" s="10"/>
      <c r="K596" s="10"/>
      <c r="L596" s="11"/>
      <c r="O596" s="16"/>
      <c r="P596" s="16"/>
      <c r="T596" s="16"/>
      <c r="U596" s="16"/>
      <c r="V596" s="16"/>
      <c r="Y596" s="16"/>
      <c r="AA596" s="17"/>
      <c r="AB596" s="17"/>
    </row>
    <row r="597" spans="9:28">
      <c r="I597" s="10"/>
      <c r="J597" s="10"/>
      <c r="K597" s="10"/>
      <c r="L597" s="11"/>
      <c r="O597" s="16"/>
      <c r="P597" s="16"/>
      <c r="T597" s="16"/>
      <c r="U597" s="16"/>
      <c r="V597" s="16"/>
      <c r="Y597" s="16"/>
      <c r="AA597" s="17"/>
      <c r="AB597" s="17"/>
    </row>
    <row r="598" spans="9:28">
      <c r="I598" s="10"/>
      <c r="J598" s="10"/>
      <c r="K598" s="10"/>
      <c r="L598" s="11"/>
      <c r="O598" s="16"/>
      <c r="P598" s="16"/>
      <c r="T598" s="16"/>
      <c r="U598" s="16"/>
      <c r="V598" s="16"/>
      <c r="Y598" s="16"/>
      <c r="AA598" s="17"/>
      <c r="AB598" s="17"/>
    </row>
    <row r="599" spans="9:28">
      <c r="I599" s="10"/>
      <c r="J599" s="10"/>
      <c r="K599" s="10"/>
      <c r="L599" s="11"/>
      <c r="O599" s="16"/>
      <c r="P599" s="16"/>
      <c r="T599" s="16"/>
      <c r="U599" s="16"/>
      <c r="V599" s="16"/>
      <c r="Y599" s="16"/>
      <c r="AA599" s="17"/>
      <c r="AB599" s="17"/>
    </row>
    <row r="600" spans="9:28">
      <c r="I600" s="10"/>
      <c r="J600" s="10"/>
      <c r="K600" s="10"/>
      <c r="L600" s="11"/>
      <c r="O600" s="16"/>
      <c r="P600" s="16"/>
      <c r="T600" s="16"/>
      <c r="U600" s="16"/>
      <c r="V600" s="16"/>
      <c r="Y600" s="16"/>
      <c r="AA600" s="17"/>
      <c r="AB600" s="17"/>
    </row>
    <row r="601" spans="9:28">
      <c r="I601" s="10"/>
      <c r="J601" s="10"/>
      <c r="K601" s="10"/>
      <c r="L601" s="11"/>
      <c r="O601" s="16"/>
      <c r="P601" s="16"/>
      <c r="T601" s="16"/>
      <c r="U601" s="16"/>
      <c r="V601" s="16"/>
      <c r="Y601" s="16"/>
      <c r="AA601" s="17"/>
      <c r="AB601" s="17"/>
    </row>
    <row r="602" spans="9:28">
      <c r="I602" s="10"/>
      <c r="J602" s="10"/>
      <c r="K602" s="10"/>
      <c r="L602" s="11"/>
      <c r="O602" s="16"/>
      <c r="P602" s="16"/>
      <c r="T602" s="16"/>
      <c r="U602" s="16"/>
      <c r="V602" s="16"/>
      <c r="Y602" s="16"/>
      <c r="AA602" s="17"/>
      <c r="AB602" s="17"/>
    </row>
    <row r="603" spans="9:28">
      <c r="I603" s="10"/>
      <c r="J603" s="10"/>
      <c r="K603" s="10"/>
      <c r="L603" s="11"/>
      <c r="O603" s="16"/>
      <c r="P603" s="16"/>
      <c r="T603" s="16"/>
      <c r="U603" s="16"/>
      <c r="V603" s="16"/>
      <c r="Y603" s="16"/>
      <c r="AA603" s="17"/>
      <c r="AB603" s="17"/>
    </row>
    <row r="604" spans="9:28">
      <c r="I604" s="10"/>
      <c r="J604" s="10"/>
      <c r="K604" s="10"/>
      <c r="L604" s="11"/>
      <c r="O604" s="16"/>
      <c r="P604" s="16"/>
      <c r="T604" s="16"/>
      <c r="U604" s="16"/>
      <c r="V604" s="16"/>
      <c r="Y604" s="16"/>
      <c r="AA604" s="17"/>
      <c r="AB604" s="17"/>
    </row>
    <row r="605" spans="9:28">
      <c r="I605" s="10"/>
      <c r="J605" s="10"/>
      <c r="K605" s="10"/>
      <c r="L605" s="11"/>
      <c r="O605" s="16"/>
      <c r="P605" s="16"/>
      <c r="T605" s="16"/>
      <c r="U605" s="16"/>
      <c r="V605" s="16"/>
      <c r="Y605" s="16"/>
      <c r="AA605" s="17"/>
      <c r="AB605" s="17"/>
    </row>
    <row r="606" spans="9:28">
      <c r="I606" s="10"/>
      <c r="J606" s="10"/>
      <c r="K606" s="10"/>
      <c r="L606" s="11"/>
      <c r="O606" s="16"/>
      <c r="P606" s="16"/>
      <c r="T606" s="16"/>
      <c r="U606" s="16"/>
      <c r="V606" s="16"/>
      <c r="Y606" s="16"/>
      <c r="AA606" s="17"/>
      <c r="AB606" s="17"/>
    </row>
    <row r="607" spans="9:28">
      <c r="I607" s="10"/>
      <c r="J607" s="10"/>
      <c r="K607" s="10"/>
      <c r="L607" s="11"/>
      <c r="O607" s="16"/>
      <c r="P607" s="16"/>
      <c r="T607" s="16"/>
      <c r="U607" s="16"/>
      <c r="V607" s="16"/>
      <c r="Y607" s="16"/>
      <c r="AA607" s="17"/>
      <c r="AB607" s="17"/>
    </row>
    <row r="608" spans="9:28">
      <c r="I608" s="10"/>
      <c r="J608" s="10"/>
      <c r="K608" s="10"/>
      <c r="L608" s="11"/>
      <c r="O608" s="16"/>
      <c r="P608" s="16"/>
      <c r="T608" s="16"/>
      <c r="U608" s="16"/>
      <c r="V608" s="16"/>
      <c r="Y608" s="16"/>
      <c r="AA608" s="17"/>
      <c r="AB608" s="17"/>
    </row>
    <row r="609" spans="9:28">
      <c r="I609" s="10"/>
      <c r="J609" s="10"/>
      <c r="K609" s="10"/>
      <c r="L609" s="11"/>
      <c r="O609" s="16"/>
      <c r="P609" s="16"/>
      <c r="T609" s="16"/>
      <c r="U609" s="16"/>
      <c r="V609" s="16"/>
      <c r="Y609" s="16"/>
      <c r="AA609" s="17"/>
      <c r="AB609" s="17"/>
    </row>
    <row r="610" spans="9:28">
      <c r="I610" s="10"/>
      <c r="J610" s="10"/>
      <c r="K610" s="10"/>
      <c r="L610" s="11"/>
      <c r="O610" s="16"/>
      <c r="P610" s="16"/>
      <c r="T610" s="16"/>
      <c r="U610" s="16"/>
      <c r="V610" s="16"/>
      <c r="Y610" s="16"/>
      <c r="AA610" s="17"/>
      <c r="AB610" s="17"/>
    </row>
    <row r="611" spans="9:28">
      <c r="I611" s="10"/>
      <c r="J611" s="10"/>
      <c r="K611" s="10"/>
      <c r="L611" s="11"/>
      <c r="O611" s="16"/>
      <c r="P611" s="16"/>
      <c r="T611" s="16"/>
      <c r="U611" s="16"/>
      <c r="V611" s="16"/>
      <c r="Y611" s="16"/>
      <c r="AA611" s="17"/>
      <c r="AB611" s="17"/>
    </row>
    <row r="612" spans="9:28">
      <c r="I612" s="10"/>
      <c r="J612" s="10"/>
      <c r="K612" s="10"/>
      <c r="L612" s="11"/>
      <c r="O612" s="16"/>
      <c r="P612" s="16"/>
      <c r="T612" s="16"/>
      <c r="U612" s="16"/>
      <c r="V612" s="16"/>
      <c r="Y612" s="16"/>
      <c r="AA612" s="17"/>
      <c r="AB612" s="17"/>
    </row>
    <row r="613" spans="9:28">
      <c r="I613" s="10"/>
      <c r="J613" s="10"/>
      <c r="K613" s="10"/>
      <c r="L613" s="11"/>
      <c r="O613" s="16"/>
      <c r="P613" s="16"/>
      <c r="T613" s="16"/>
      <c r="U613" s="16"/>
      <c r="V613" s="16"/>
      <c r="Y613" s="16"/>
      <c r="AA613" s="17"/>
      <c r="AB613" s="17"/>
    </row>
    <row r="614" spans="9:28">
      <c r="I614" s="10"/>
      <c r="J614" s="10"/>
      <c r="K614" s="10"/>
      <c r="L614" s="11"/>
      <c r="O614" s="16"/>
      <c r="P614" s="16"/>
      <c r="T614" s="16"/>
      <c r="U614" s="16"/>
      <c r="V614" s="16"/>
      <c r="Y614" s="16"/>
      <c r="AA614" s="17"/>
      <c r="AB614" s="17"/>
    </row>
    <row r="615" spans="9:28">
      <c r="I615" s="10"/>
      <c r="J615" s="10"/>
      <c r="K615" s="10"/>
      <c r="L615" s="11"/>
      <c r="O615" s="16"/>
      <c r="P615" s="16"/>
      <c r="T615" s="16"/>
      <c r="U615" s="16"/>
      <c r="V615" s="16"/>
      <c r="Y615" s="16"/>
      <c r="AA615" s="17"/>
      <c r="AB615" s="17"/>
    </row>
    <row r="616" spans="9:28">
      <c r="I616" s="10"/>
      <c r="J616" s="10"/>
      <c r="K616" s="10"/>
      <c r="L616" s="11"/>
      <c r="O616" s="16"/>
      <c r="P616" s="16"/>
      <c r="T616" s="16"/>
      <c r="U616" s="16"/>
      <c r="V616" s="16"/>
      <c r="Y616" s="16"/>
      <c r="AA616" s="17"/>
      <c r="AB616" s="17"/>
    </row>
    <row r="617" spans="9:28">
      <c r="I617" s="10"/>
      <c r="J617" s="10"/>
      <c r="K617" s="10"/>
      <c r="L617" s="11"/>
      <c r="O617" s="16"/>
      <c r="P617" s="16"/>
      <c r="T617" s="16"/>
      <c r="U617" s="16"/>
      <c r="V617" s="16"/>
      <c r="Y617" s="16"/>
      <c r="AA617" s="17"/>
      <c r="AB617" s="17"/>
    </row>
    <row r="618" spans="9:28">
      <c r="I618" s="10"/>
      <c r="J618" s="10"/>
      <c r="K618" s="10"/>
      <c r="L618" s="11"/>
      <c r="O618" s="16"/>
      <c r="P618" s="16"/>
      <c r="T618" s="16"/>
      <c r="U618" s="16"/>
      <c r="V618" s="16"/>
      <c r="Y618" s="16"/>
      <c r="AA618" s="17"/>
      <c r="AB618" s="17"/>
    </row>
    <row r="619" spans="9:28">
      <c r="I619" s="10"/>
      <c r="J619" s="10"/>
      <c r="K619" s="10"/>
      <c r="L619" s="11"/>
      <c r="O619" s="16"/>
      <c r="P619" s="16"/>
      <c r="T619" s="16"/>
      <c r="U619" s="16"/>
      <c r="V619" s="16"/>
      <c r="Y619" s="16"/>
      <c r="AA619" s="17"/>
      <c r="AB619" s="17"/>
    </row>
    <row r="620" spans="9:28">
      <c r="I620" s="10"/>
      <c r="J620" s="10"/>
      <c r="K620" s="10"/>
      <c r="L620" s="11"/>
      <c r="O620" s="16"/>
      <c r="P620" s="16"/>
      <c r="T620" s="16"/>
      <c r="U620" s="16"/>
      <c r="V620" s="16"/>
      <c r="Y620" s="16"/>
      <c r="AA620" s="17"/>
      <c r="AB620" s="17"/>
    </row>
    <row r="621" spans="9:28">
      <c r="I621" s="10"/>
      <c r="J621" s="10"/>
      <c r="K621" s="10"/>
      <c r="L621" s="11"/>
      <c r="O621" s="16"/>
      <c r="P621" s="16"/>
      <c r="T621" s="16"/>
      <c r="U621" s="16"/>
      <c r="V621" s="16"/>
      <c r="Y621" s="16"/>
      <c r="AA621" s="17"/>
      <c r="AB621" s="17"/>
    </row>
    <row r="622" spans="9:28">
      <c r="I622" s="10"/>
      <c r="J622" s="10"/>
      <c r="K622" s="10"/>
      <c r="L622" s="11"/>
      <c r="O622" s="16"/>
      <c r="P622" s="16"/>
      <c r="T622" s="16"/>
      <c r="U622" s="16"/>
      <c r="V622" s="16"/>
      <c r="Y622" s="16"/>
      <c r="AA622" s="17"/>
      <c r="AB622" s="17"/>
    </row>
    <row r="623" spans="9:28">
      <c r="I623" s="10"/>
      <c r="J623" s="10"/>
      <c r="K623" s="10"/>
      <c r="L623" s="11"/>
      <c r="O623" s="16"/>
      <c r="P623" s="16"/>
      <c r="T623" s="16"/>
      <c r="U623" s="16"/>
      <c r="V623" s="16"/>
      <c r="Y623" s="16"/>
      <c r="AA623" s="17"/>
      <c r="AB623" s="17"/>
    </row>
    <row r="624" spans="9:28">
      <c r="I624" s="10"/>
      <c r="J624" s="10"/>
      <c r="K624" s="10"/>
      <c r="L624" s="11"/>
      <c r="O624" s="16"/>
      <c r="P624" s="16"/>
      <c r="T624" s="16"/>
      <c r="U624" s="16"/>
      <c r="V624" s="16"/>
      <c r="Y624" s="16"/>
      <c r="AA624" s="17"/>
      <c r="AB624" s="17"/>
    </row>
    <row r="625" spans="9:28">
      <c r="I625" s="10"/>
      <c r="J625" s="10"/>
      <c r="K625" s="10"/>
      <c r="L625" s="11"/>
      <c r="O625" s="16"/>
      <c r="P625" s="16"/>
      <c r="T625" s="16"/>
      <c r="U625" s="16"/>
      <c r="V625" s="16"/>
      <c r="Y625" s="16"/>
      <c r="AA625" s="17"/>
      <c r="AB625" s="17"/>
    </row>
    <row r="626" spans="9:28">
      <c r="I626" s="10"/>
      <c r="J626" s="10"/>
      <c r="K626" s="10"/>
      <c r="L626" s="11"/>
      <c r="O626" s="16"/>
      <c r="P626" s="16"/>
      <c r="T626" s="16"/>
      <c r="U626" s="16"/>
      <c r="V626" s="16"/>
      <c r="Y626" s="16"/>
      <c r="AA626" s="17"/>
      <c r="AB626" s="17"/>
    </row>
    <row r="627" spans="9:28">
      <c r="I627" s="10"/>
      <c r="J627" s="10"/>
      <c r="K627" s="10"/>
      <c r="L627" s="11"/>
      <c r="O627" s="16"/>
      <c r="P627" s="16"/>
      <c r="T627" s="16"/>
      <c r="U627" s="16"/>
      <c r="V627" s="16"/>
      <c r="Y627" s="16"/>
      <c r="AA627" s="17"/>
      <c r="AB627" s="17"/>
    </row>
    <row r="628" spans="9:28">
      <c r="I628" s="10"/>
      <c r="J628" s="10"/>
      <c r="K628" s="10"/>
      <c r="L628" s="11"/>
      <c r="O628" s="16"/>
      <c r="P628" s="16"/>
      <c r="T628" s="16"/>
      <c r="U628" s="16"/>
      <c r="V628" s="16"/>
      <c r="Y628" s="16"/>
      <c r="AA628" s="17"/>
      <c r="AB628" s="17"/>
    </row>
    <row r="629" spans="9:28">
      <c r="I629" s="10"/>
      <c r="J629" s="10"/>
      <c r="K629" s="10"/>
      <c r="L629" s="11"/>
      <c r="O629" s="16"/>
      <c r="P629" s="16"/>
      <c r="T629" s="16"/>
      <c r="U629" s="16"/>
      <c r="V629" s="16"/>
      <c r="Y629" s="16"/>
      <c r="AA629" s="17"/>
      <c r="AB629" s="17"/>
    </row>
    <row r="630" spans="9:28">
      <c r="I630" s="10"/>
      <c r="J630" s="10"/>
      <c r="K630" s="10"/>
      <c r="L630" s="11"/>
      <c r="O630" s="16"/>
      <c r="P630" s="16"/>
      <c r="T630" s="16"/>
      <c r="U630" s="16"/>
      <c r="V630" s="16"/>
      <c r="Y630" s="16"/>
      <c r="AA630" s="17"/>
      <c r="AB630" s="17"/>
    </row>
    <row r="631" spans="9:28">
      <c r="I631" s="10"/>
      <c r="J631" s="10"/>
      <c r="K631" s="10"/>
      <c r="L631" s="11"/>
      <c r="O631" s="16"/>
      <c r="P631" s="16"/>
      <c r="T631" s="16"/>
      <c r="U631" s="16"/>
      <c r="V631" s="16"/>
      <c r="Y631" s="16"/>
      <c r="AA631" s="17"/>
      <c r="AB631" s="17"/>
    </row>
    <row r="632" spans="9:28">
      <c r="I632" s="10"/>
      <c r="J632" s="10"/>
      <c r="K632" s="10"/>
      <c r="L632" s="11"/>
      <c r="O632" s="16"/>
      <c r="P632" s="16"/>
      <c r="T632" s="16"/>
      <c r="U632" s="16"/>
      <c r="V632" s="16"/>
      <c r="Y632" s="16"/>
      <c r="AA632" s="17"/>
      <c r="AB632" s="17"/>
    </row>
    <row r="633" spans="9:28">
      <c r="I633" s="10"/>
      <c r="J633" s="10"/>
      <c r="K633" s="10"/>
      <c r="L633" s="11"/>
      <c r="O633" s="16"/>
      <c r="P633" s="16"/>
      <c r="T633" s="16"/>
      <c r="U633" s="16"/>
      <c r="V633" s="16"/>
      <c r="Y633" s="16"/>
      <c r="AA633" s="17"/>
      <c r="AB633" s="17"/>
    </row>
    <row r="634" spans="9:28">
      <c r="I634" s="10"/>
      <c r="J634" s="10"/>
      <c r="K634" s="10"/>
      <c r="L634" s="11"/>
      <c r="O634" s="16"/>
      <c r="P634" s="16"/>
      <c r="T634" s="16"/>
      <c r="U634" s="16"/>
      <c r="V634" s="16"/>
      <c r="Y634" s="16"/>
      <c r="AA634" s="17"/>
      <c r="AB634" s="17"/>
    </row>
    <row r="635" spans="9:28">
      <c r="I635" s="10"/>
      <c r="J635" s="10"/>
      <c r="K635" s="10"/>
      <c r="L635" s="11"/>
      <c r="O635" s="16"/>
      <c r="P635" s="16"/>
      <c r="T635" s="16"/>
      <c r="U635" s="16"/>
      <c r="V635" s="16"/>
      <c r="Y635" s="16"/>
      <c r="AA635" s="17"/>
      <c r="AB635" s="17"/>
    </row>
    <row r="636" spans="9:28">
      <c r="I636" s="10"/>
      <c r="J636" s="10"/>
      <c r="K636" s="10"/>
      <c r="L636" s="11"/>
      <c r="O636" s="16"/>
      <c r="P636" s="16"/>
      <c r="T636" s="16"/>
      <c r="U636" s="16"/>
      <c r="V636" s="16"/>
      <c r="Y636" s="16"/>
      <c r="AA636" s="17"/>
      <c r="AB636" s="17"/>
    </row>
    <row r="637" spans="9:28">
      <c r="I637" s="10"/>
      <c r="J637" s="10"/>
      <c r="K637" s="10"/>
      <c r="L637" s="11"/>
      <c r="O637" s="16"/>
      <c r="P637" s="16"/>
      <c r="T637" s="16"/>
      <c r="U637" s="16"/>
      <c r="V637" s="16"/>
      <c r="Y637" s="16"/>
      <c r="AA637" s="17"/>
      <c r="AB637" s="17"/>
    </row>
    <row r="638" spans="9:28">
      <c r="I638" s="10"/>
      <c r="J638" s="10"/>
      <c r="K638" s="10"/>
      <c r="L638" s="11"/>
      <c r="O638" s="16"/>
      <c r="P638" s="16"/>
      <c r="T638" s="16"/>
      <c r="U638" s="16"/>
      <c r="V638" s="16"/>
      <c r="Y638" s="16"/>
      <c r="AA638" s="17"/>
      <c r="AB638" s="17"/>
    </row>
    <row r="639" spans="9:28">
      <c r="I639" s="10"/>
      <c r="J639" s="10"/>
      <c r="K639" s="10"/>
      <c r="L639" s="11"/>
      <c r="O639" s="16"/>
      <c r="P639" s="16"/>
      <c r="T639" s="16"/>
      <c r="U639" s="16"/>
      <c r="V639" s="16"/>
      <c r="Y639" s="16"/>
      <c r="AA639" s="17"/>
      <c r="AB639" s="17"/>
    </row>
    <row r="640" spans="9:28">
      <c r="I640" s="10"/>
      <c r="J640" s="10"/>
      <c r="K640" s="10"/>
      <c r="L640" s="11"/>
      <c r="O640" s="16"/>
      <c r="P640" s="16"/>
      <c r="T640" s="16"/>
      <c r="U640" s="16"/>
      <c r="V640" s="16"/>
      <c r="Y640" s="16"/>
      <c r="AA640" s="17"/>
      <c r="AB640" s="17"/>
    </row>
    <row r="641" spans="9:28">
      <c r="I641" s="10"/>
      <c r="J641" s="10"/>
      <c r="K641" s="10"/>
      <c r="L641" s="11"/>
      <c r="O641" s="16"/>
      <c r="P641" s="16"/>
      <c r="T641" s="16"/>
      <c r="U641" s="16"/>
      <c r="V641" s="16"/>
      <c r="Y641" s="16"/>
      <c r="AA641" s="17"/>
      <c r="AB641" s="17"/>
    </row>
    <row r="642" spans="9:28">
      <c r="I642" s="10"/>
      <c r="J642" s="10"/>
      <c r="K642" s="10"/>
      <c r="L642" s="11"/>
      <c r="O642" s="16"/>
      <c r="P642" s="16"/>
      <c r="T642" s="16"/>
      <c r="U642" s="16"/>
      <c r="V642" s="16"/>
      <c r="Y642" s="16"/>
      <c r="AA642" s="17"/>
      <c r="AB642" s="17"/>
    </row>
    <row r="643" spans="9:28">
      <c r="I643" s="10"/>
      <c r="J643" s="10"/>
      <c r="K643" s="10"/>
      <c r="L643" s="11"/>
      <c r="O643" s="16"/>
      <c r="P643" s="16"/>
      <c r="T643" s="16"/>
      <c r="U643" s="16"/>
      <c r="V643" s="16"/>
      <c r="Y643" s="16"/>
      <c r="AA643" s="17"/>
      <c r="AB643" s="17"/>
    </row>
    <row r="644" spans="9:28">
      <c r="I644" s="10"/>
      <c r="J644" s="10"/>
      <c r="K644" s="10"/>
      <c r="L644" s="11"/>
      <c r="O644" s="16"/>
      <c r="P644" s="16"/>
      <c r="T644" s="16"/>
      <c r="U644" s="16"/>
      <c r="V644" s="16"/>
      <c r="Y644" s="16"/>
      <c r="AA644" s="17"/>
      <c r="AB644" s="17"/>
    </row>
    <row r="645" spans="9:28">
      <c r="I645" s="10"/>
      <c r="J645" s="10"/>
      <c r="K645" s="10"/>
      <c r="L645" s="11"/>
      <c r="O645" s="16"/>
      <c r="P645" s="16"/>
      <c r="T645" s="16"/>
      <c r="U645" s="16"/>
      <c r="V645" s="16"/>
      <c r="Y645" s="16"/>
      <c r="AA645" s="17"/>
      <c r="AB645" s="17"/>
    </row>
    <row r="646" spans="9:28">
      <c r="I646" s="10"/>
      <c r="J646" s="10"/>
      <c r="K646" s="10"/>
      <c r="L646" s="11"/>
      <c r="O646" s="16"/>
      <c r="P646" s="16"/>
      <c r="T646" s="16"/>
      <c r="U646" s="16"/>
      <c r="V646" s="16"/>
      <c r="Y646" s="16"/>
      <c r="AA646" s="17"/>
      <c r="AB646" s="17"/>
    </row>
    <row r="647" spans="9:28">
      <c r="I647" s="10"/>
      <c r="J647" s="10"/>
      <c r="K647" s="10"/>
      <c r="L647" s="11"/>
      <c r="O647" s="16"/>
      <c r="P647" s="16"/>
      <c r="T647" s="16"/>
      <c r="U647" s="16"/>
      <c r="V647" s="16"/>
      <c r="Y647" s="16"/>
      <c r="AA647" s="17"/>
      <c r="AB647" s="17"/>
    </row>
    <row r="648" spans="9:28">
      <c r="I648" s="10"/>
      <c r="J648" s="10"/>
      <c r="K648" s="10"/>
      <c r="L648" s="11"/>
      <c r="O648" s="16"/>
      <c r="P648" s="16"/>
      <c r="T648" s="16"/>
      <c r="U648" s="16"/>
      <c r="V648" s="16"/>
      <c r="Y648" s="16"/>
      <c r="AA648" s="17"/>
      <c r="AB648" s="17"/>
    </row>
    <row r="649" spans="9:28">
      <c r="I649" s="10"/>
      <c r="J649" s="10"/>
      <c r="K649" s="10"/>
      <c r="L649" s="11"/>
      <c r="O649" s="16"/>
      <c r="P649" s="16"/>
      <c r="T649" s="16"/>
      <c r="U649" s="16"/>
      <c r="V649" s="16"/>
      <c r="Y649" s="16"/>
      <c r="AA649" s="17"/>
      <c r="AB649" s="17"/>
    </row>
    <row r="650" spans="9:28">
      <c r="I650" s="10"/>
      <c r="J650" s="10"/>
      <c r="K650" s="10"/>
      <c r="L650" s="11"/>
      <c r="O650" s="16"/>
      <c r="P650" s="16"/>
      <c r="T650" s="16"/>
      <c r="U650" s="16"/>
      <c r="V650" s="16"/>
      <c r="Y650" s="16"/>
      <c r="AA650" s="17"/>
      <c r="AB650" s="17"/>
    </row>
    <row r="651" spans="9:28">
      <c r="I651" s="10"/>
      <c r="J651" s="10"/>
      <c r="K651" s="10"/>
      <c r="L651" s="11"/>
      <c r="O651" s="16"/>
      <c r="P651" s="16"/>
      <c r="T651" s="16"/>
      <c r="U651" s="16"/>
      <c r="V651" s="16"/>
      <c r="Y651" s="16"/>
      <c r="AA651" s="17"/>
      <c r="AB651" s="17"/>
    </row>
    <row r="652" spans="9:28">
      <c r="I652" s="10"/>
      <c r="J652" s="10"/>
      <c r="K652" s="10"/>
      <c r="L652" s="11"/>
      <c r="O652" s="16"/>
      <c r="P652" s="16"/>
      <c r="T652" s="16"/>
      <c r="U652" s="16"/>
      <c r="V652" s="16"/>
      <c r="Y652" s="16"/>
      <c r="AA652" s="17"/>
      <c r="AB652" s="17"/>
    </row>
    <row r="653" spans="9:28">
      <c r="I653" s="10"/>
      <c r="J653" s="10"/>
      <c r="K653" s="10"/>
      <c r="L653" s="11"/>
      <c r="O653" s="16"/>
      <c r="P653" s="16"/>
      <c r="T653" s="16"/>
      <c r="U653" s="16"/>
      <c r="V653" s="16"/>
      <c r="Y653" s="16"/>
      <c r="AA653" s="17"/>
      <c r="AB653" s="17"/>
    </row>
    <row r="654" spans="9:28">
      <c r="I654" s="10"/>
      <c r="J654" s="10"/>
      <c r="K654" s="10"/>
      <c r="L654" s="11"/>
      <c r="O654" s="16"/>
      <c r="P654" s="16"/>
      <c r="T654" s="16"/>
      <c r="U654" s="16"/>
      <c r="V654" s="16"/>
      <c r="Y654" s="16"/>
      <c r="AA654" s="17"/>
      <c r="AB654" s="17"/>
    </row>
    <row r="655" spans="9:28">
      <c r="I655" s="10"/>
      <c r="J655" s="10"/>
      <c r="K655" s="10"/>
      <c r="L655" s="11"/>
      <c r="O655" s="16"/>
      <c r="P655" s="16"/>
      <c r="T655" s="16"/>
      <c r="U655" s="16"/>
      <c r="V655" s="16"/>
      <c r="Y655" s="16"/>
      <c r="AA655" s="17"/>
      <c r="AB655" s="17"/>
    </row>
    <row r="656" spans="9:28">
      <c r="I656" s="10"/>
      <c r="J656" s="10"/>
      <c r="K656" s="10"/>
      <c r="L656" s="11"/>
      <c r="O656" s="16"/>
      <c r="P656" s="16"/>
      <c r="T656" s="16"/>
      <c r="U656" s="16"/>
      <c r="V656" s="16"/>
      <c r="Y656" s="16"/>
      <c r="AA656" s="17"/>
      <c r="AB656" s="17"/>
    </row>
    <row r="657" spans="9:28">
      <c r="I657" s="10"/>
      <c r="J657" s="10"/>
      <c r="K657" s="10"/>
      <c r="L657" s="11"/>
      <c r="O657" s="16"/>
      <c r="P657" s="16"/>
      <c r="T657" s="16"/>
      <c r="U657" s="16"/>
      <c r="V657" s="16"/>
      <c r="Y657" s="16"/>
      <c r="AA657" s="17"/>
      <c r="AB657" s="17"/>
    </row>
    <row r="658" spans="9:28">
      <c r="I658" s="10"/>
      <c r="J658" s="10"/>
      <c r="K658" s="10"/>
      <c r="L658" s="11"/>
      <c r="O658" s="16"/>
      <c r="P658" s="16"/>
      <c r="T658" s="16"/>
      <c r="U658" s="16"/>
      <c r="V658" s="16"/>
      <c r="Y658" s="16"/>
      <c r="AA658" s="17"/>
      <c r="AB658" s="17"/>
    </row>
    <row r="659" spans="9:28">
      <c r="I659" s="10"/>
      <c r="J659" s="10"/>
      <c r="K659" s="10"/>
      <c r="L659" s="11"/>
      <c r="O659" s="16"/>
      <c r="P659" s="16"/>
      <c r="T659" s="16"/>
      <c r="U659" s="16"/>
      <c r="V659" s="16"/>
      <c r="Y659" s="16"/>
      <c r="AA659" s="17"/>
      <c r="AB659" s="17"/>
    </row>
    <row r="660" spans="9:28">
      <c r="I660" s="10"/>
      <c r="J660" s="10"/>
      <c r="K660" s="10"/>
      <c r="L660" s="11"/>
      <c r="O660" s="16"/>
      <c r="P660" s="16"/>
      <c r="T660" s="16"/>
      <c r="U660" s="16"/>
      <c r="V660" s="16"/>
      <c r="Y660" s="16"/>
      <c r="AA660" s="17"/>
      <c r="AB660" s="17"/>
    </row>
    <row r="661" spans="9:28">
      <c r="I661" s="10"/>
      <c r="J661" s="10"/>
      <c r="K661" s="10"/>
      <c r="L661" s="11"/>
      <c r="O661" s="16"/>
      <c r="P661" s="16"/>
      <c r="T661" s="16"/>
      <c r="U661" s="16"/>
      <c r="V661" s="16"/>
      <c r="Y661" s="16"/>
      <c r="AA661" s="17"/>
      <c r="AB661" s="17"/>
    </row>
    <row r="662" spans="9:28">
      <c r="I662" s="10"/>
      <c r="J662" s="10"/>
      <c r="K662" s="10"/>
      <c r="L662" s="11"/>
      <c r="O662" s="16"/>
      <c r="P662" s="16"/>
      <c r="T662" s="16"/>
      <c r="U662" s="16"/>
      <c r="V662" s="16"/>
      <c r="Y662" s="16"/>
      <c r="AA662" s="17"/>
      <c r="AB662" s="17"/>
    </row>
    <row r="663" spans="9:28">
      <c r="I663" s="10"/>
      <c r="J663" s="10"/>
      <c r="K663" s="10"/>
      <c r="L663" s="11"/>
      <c r="O663" s="16"/>
      <c r="P663" s="16"/>
      <c r="T663" s="16"/>
      <c r="U663" s="16"/>
      <c r="V663" s="16"/>
      <c r="Y663" s="16"/>
      <c r="AA663" s="17"/>
      <c r="AB663" s="17"/>
    </row>
    <row r="664" spans="9:28">
      <c r="I664" s="10"/>
      <c r="J664" s="10"/>
      <c r="K664" s="10"/>
      <c r="L664" s="11"/>
      <c r="O664" s="16"/>
      <c r="P664" s="16"/>
      <c r="T664" s="16"/>
      <c r="U664" s="16"/>
      <c r="V664" s="16"/>
      <c r="Y664" s="16"/>
      <c r="AA664" s="17"/>
      <c r="AB664" s="17"/>
    </row>
    <row r="665" spans="9:28">
      <c r="I665" s="10"/>
      <c r="J665" s="10"/>
      <c r="K665" s="10"/>
      <c r="L665" s="11"/>
      <c r="O665" s="16"/>
      <c r="P665" s="16"/>
      <c r="T665" s="16"/>
      <c r="U665" s="16"/>
      <c r="V665" s="16"/>
      <c r="Y665" s="16"/>
      <c r="AA665" s="17"/>
      <c r="AB665" s="17"/>
    </row>
    <row r="666" spans="9:28">
      <c r="I666" s="10"/>
      <c r="J666" s="10"/>
      <c r="K666" s="10"/>
      <c r="L666" s="11"/>
      <c r="O666" s="16"/>
      <c r="P666" s="16"/>
      <c r="T666" s="16"/>
      <c r="U666" s="16"/>
      <c r="V666" s="16"/>
      <c r="Y666" s="16"/>
      <c r="AA666" s="17"/>
      <c r="AB666" s="17"/>
    </row>
    <row r="667" spans="9:28">
      <c r="I667" s="10"/>
      <c r="J667" s="10"/>
      <c r="K667" s="10"/>
      <c r="L667" s="11"/>
      <c r="O667" s="16"/>
      <c r="P667" s="16"/>
      <c r="T667" s="16"/>
      <c r="U667" s="16"/>
      <c r="V667" s="16"/>
      <c r="Y667" s="16"/>
      <c r="AA667" s="17"/>
      <c r="AB667" s="17"/>
    </row>
    <row r="668" spans="9:28">
      <c r="I668" s="10"/>
      <c r="J668" s="10"/>
      <c r="K668" s="10"/>
      <c r="L668" s="11"/>
      <c r="O668" s="16"/>
      <c r="P668" s="16"/>
      <c r="T668" s="16"/>
      <c r="U668" s="16"/>
      <c r="V668" s="16"/>
      <c r="Y668" s="16"/>
      <c r="AA668" s="17"/>
      <c r="AB668" s="17"/>
    </row>
    <row r="669" spans="9:28">
      <c r="I669" s="10"/>
      <c r="J669" s="10"/>
      <c r="K669" s="10"/>
      <c r="L669" s="11"/>
      <c r="O669" s="16"/>
      <c r="P669" s="16"/>
      <c r="T669" s="16"/>
      <c r="U669" s="16"/>
      <c r="V669" s="16"/>
      <c r="Y669" s="16"/>
      <c r="AA669" s="17"/>
      <c r="AB669" s="17"/>
    </row>
    <row r="670" spans="9:28">
      <c r="I670" s="10"/>
      <c r="J670" s="10"/>
      <c r="K670" s="10"/>
      <c r="L670" s="11"/>
      <c r="O670" s="16"/>
      <c r="P670" s="16"/>
      <c r="T670" s="16"/>
      <c r="U670" s="16"/>
      <c r="V670" s="16"/>
      <c r="Y670" s="16"/>
      <c r="AA670" s="17"/>
      <c r="AB670" s="17"/>
    </row>
    <row r="671" spans="9:28">
      <c r="I671" s="10"/>
      <c r="J671" s="10"/>
      <c r="K671" s="10"/>
      <c r="L671" s="11"/>
      <c r="O671" s="16"/>
      <c r="P671" s="16"/>
      <c r="T671" s="16"/>
      <c r="U671" s="16"/>
      <c r="V671" s="16"/>
      <c r="Y671" s="16"/>
      <c r="AA671" s="17"/>
      <c r="AB671" s="17"/>
    </row>
    <row r="672" spans="9:28">
      <c r="I672" s="10"/>
      <c r="J672" s="10"/>
      <c r="K672" s="10"/>
      <c r="L672" s="11"/>
      <c r="O672" s="16"/>
      <c r="P672" s="16"/>
      <c r="T672" s="16"/>
      <c r="U672" s="16"/>
      <c r="V672" s="16"/>
      <c r="Y672" s="16"/>
      <c r="AA672" s="17"/>
      <c r="AB672" s="17"/>
    </row>
    <row r="673" spans="9:28">
      <c r="I673" s="10"/>
      <c r="J673" s="10"/>
      <c r="K673" s="10"/>
      <c r="L673" s="11"/>
      <c r="O673" s="16"/>
      <c r="P673" s="16"/>
      <c r="T673" s="16"/>
      <c r="U673" s="16"/>
      <c r="V673" s="16"/>
      <c r="Y673" s="16"/>
      <c r="AA673" s="17"/>
      <c r="AB673" s="17"/>
    </row>
    <row r="674" spans="9:28">
      <c r="I674" s="10"/>
      <c r="J674" s="10"/>
      <c r="K674" s="10"/>
      <c r="L674" s="11"/>
      <c r="O674" s="16"/>
      <c r="P674" s="16"/>
      <c r="T674" s="16"/>
      <c r="U674" s="16"/>
      <c r="V674" s="16"/>
      <c r="Y674" s="16"/>
      <c r="AA674" s="17"/>
      <c r="AB674" s="17"/>
    </row>
    <row r="675" spans="9:28">
      <c r="I675" s="10"/>
      <c r="J675" s="10"/>
      <c r="K675" s="10"/>
      <c r="L675" s="11"/>
      <c r="O675" s="16"/>
      <c r="P675" s="16"/>
      <c r="T675" s="16"/>
      <c r="U675" s="16"/>
      <c r="V675" s="16"/>
      <c r="Y675" s="16"/>
      <c r="AA675" s="17"/>
      <c r="AB675" s="17"/>
    </row>
    <row r="676" spans="9:28">
      <c r="I676" s="10"/>
      <c r="J676" s="10"/>
      <c r="K676" s="10"/>
      <c r="L676" s="11"/>
      <c r="O676" s="16"/>
      <c r="P676" s="16"/>
      <c r="T676" s="16"/>
      <c r="U676" s="16"/>
      <c r="V676" s="16"/>
      <c r="Y676" s="16"/>
      <c r="AA676" s="17"/>
      <c r="AB676" s="17"/>
    </row>
    <row r="677" spans="9:28">
      <c r="I677" s="10"/>
      <c r="J677" s="10"/>
      <c r="K677" s="10"/>
      <c r="L677" s="11"/>
      <c r="O677" s="16"/>
      <c r="P677" s="16"/>
      <c r="T677" s="16"/>
      <c r="U677" s="16"/>
      <c r="V677" s="16"/>
      <c r="Y677" s="16"/>
      <c r="AA677" s="17"/>
      <c r="AB677" s="17"/>
    </row>
    <row r="678" spans="9:28">
      <c r="I678" s="10"/>
      <c r="J678" s="10"/>
      <c r="K678" s="10"/>
      <c r="L678" s="11"/>
      <c r="O678" s="16"/>
      <c r="P678" s="16"/>
      <c r="T678" s="16"/>
      <c r="U678" s="16"/>
      <c r="V678" s="16"/>
      <c r="Y678" s="16"/>
      <c r="AA678" s="17"/>
      <c r="AB678" s="17"/>
    </row>
    <row r="679" spans="9:28">
      <c r="I679" s="10"/>
      <c r="J679" s="10"/>
      <c r="K679" s="10"/>
      <c r="L679" s="11"/>
      <c r="O679" s="16"/>
      <c r="P679" s="16"/>
      <c r="T679" s="16"/>
      <c r="U679" s="16"/>
      <c r="V679" s="16"/>
      <c r="Y679" s="16"/>
      <c r="AA679" s="17"/>
      <c r="AB679" s="17"/>
    </row>
    <row r="680" spans="9:28">
      <c r="I680" s="10"/>
      <c r="J680" s="10"/>
      <c r="K680" s="10"/>
      <c r="L680" s="11"/>
      <c r="O680" s="16"/>
      <c r="P680" s="16"/>
      <c r="T680" s="16"/>
      <c r="U680" s="16"/>
      <c r="V680" s="16"/>
      <c r="Y680" s="16"/>
      <c r="AA680" s="17"/>
      <c r="AB680" s="17"/>
    </row>
    <row r="681" spans="9:28">
      <c r="I681" s="10"/>
      <c r="J681" s="10"/>
      <c r="K681" s="10"/>
      <c r="L681" s="11"/>
      <c r="O681" s="16"/>
      <c r="P681" s="16"/>
      <c r="T681" s="16"/>
      <c r="U681" s="16"/>
      <c r="V681" s="16"/>
      <c r="Y681" s="16"/>
      <c r="AA681" s="17"/>
      <c r="AB681" s="17"/>
    </row>
    <row r="682" spans="9:28">
      <c r="I682" s="10"/>
      <c r="J682" s="10"/>
      <c r="K682" s="10"/>
      <c r="L682" s="11"/>
      <c r="O682" s="16"/>
      <c r="P682" s="16"/>
      <c r="T682" s="16"/>
      <c r="U682" s="16"/>
      <c r="V682" s="16"/>
      <c r="Y682" s="16"/>
      <c r="AA682" s="17"/>
      <c r="AB682" s="17"/>
    </row>
    <row r="683" spans="9:28">
      <c r="I683" s="10"/>
      <c r="J683" s="10"/>
      <c r="K683" s="10"/>
      <c r="L683" s="11"/>
      <c r="O683" s="16"/>
      <c r="P683" s="16"/>
      <c r="T683" s="16"/>
      <c r="U683" s="16"/>
      <c r="V683" s="16"/>
      <c r="Y683" s="16"/>
      <c r="AA683" s="17"/>
      <c r="AB683" s="17"/>
    </row>
    <row r="684" spans="9:28">
      <c r="I684" s="10"/>
      <c r="J684" s="10"/>
      <c r="K684" s="10"/>
      <c r="L684" s="11"/>
      <c r="O684" s="16"/>
      <c r="P684" s="16"/>
      <c r="T684" s="16"/>
      <c r="U684" s="16"/>
      <c r="V684" s="16"/>
      <c r="Y684" s="16"/>
      <c r="AA684" s="17"/>
      <c r="AB684" s="17"/>
    </row>
    <row r="685" spans="9:28">
      <c r="I685" s="10"/>
      <c r="J685" s="10"/>
      <c r="K685" s="10"/>
      <c r="L685" s="11"/>
      <c r="O685" s="16"/>
      <c r="P685" s="16"/>
      <c r="T685" s="16"/>
      <c r="U685" s="16"/>
      <c r="V685" s="16"/>
      <c r="Y685" s="16"/>
      <c r="AA685" s="17"/>
      <c r="AB685" s="17"/>
    </row>
    <row r="686" spans="9:28">
      <c r="I686" s="10"/>
      <c r="J686" s="10"/>
      <c r="K686" s="10"/>
      <c r="L686" s="11"/>
      <c r="O686" s="16"/>
      <c r="P686" s="16"/>
      <c r="T686" s="16"/>
      <c r="U686" s="16"/>
      <c r="V686" s="16"/>
      <c r="Y686" s="16"/>
      <c r="AA686" s="17"/>
      <c r="AB686" s="17"/>
    </row>
    <row r="687" spans="9:28">
      <c r="I687" s="10"/>
      <c r="J687" s="10"/>
      <c r="K687" s="10"/>
      <c r="L687" s="11"/>
      <c r="O687" s="16"/>
      <c r="P687" s="16"/>
      <c r="T687" s="16"/>
      <c r="U687" s="16"/>
      <c r="V687" s="16"/>
      <c r="Y687" s="16"/>
      <c r="AA687" s="17"/>
      <c r="AB687" s="17"/>
    </row>
    <row r="688" spans="9:28">
      <c r="I688" s="10"/>
      <c r="J688" s="10"/>
      <c r="K688" s="10"/>
      <c r="L688" s="11"/>
      <c r="O688" s="16"/>
      <c r="P688" s="16"/>
      <c r="T688" s="16"/>
      <c r="U688" s="16"/>
      <c r="V688" s="16"/>
      <c r="Y688" s="16"/>
      <c r="AA688" s="17"/>
      <c r="AB688" s="17"/>
    </row>
    <row r="689" spans="9:28">
      <c r="I689" s="10"/>
      <c r="J689" s="10"/>
      <c r="K689" s="10"/>
      <c r="L689" s="11"/>
      <c r="O689" s="16"/>
      <c r="P689" s="16"/>
      <c r="T689" s="16"/>
      <c r="U689" s="16"/>
      <c r="V689" s="16"/>
      <c r="Y689" s="16"/>
      <c r="AA689" s="17"/>
      <c r="AB689" s="17"/>
    </row>
    <row r="690" spans="9:28">
      <c r="I690" s="10"/>
      <c r="J690" s="10"/>
      <c r="K690" s="10"/>
      <c r="L690" s="11"/>
      <c r="O690" s="16"/>
      <c r="P690" s="16"/>
      <c r="T690" s="16"/>
      <c r="U690" s="16"/>
      <c r="V690" s="16"/>
      <c r="Y690" s="16"/>
      <c r="AA690" s="17"/>
      <c r="AB690" s="17"/>
    </row>
    <row r="691" spans="9:28">
      <c r="I691" s="10"/>
      <c r="J691" s="10"/>
      <c r="K691" s="10"/>
      <c r="L691" s="11"/>
      <c r="O691" s="16"/>
      <c r="P691" s="16"/>
      <c r="T691" s="16"/>
      <c r="U691" s="16"/>
      <c r="V691" s="16"/>
      <c r="Y691" s="16"/>
      <c r="AA691" s="17"/>
      <c r="AB691" s="17"/>
    </row>
    <row r="692" spans="9:28">
      <c r="I692" s="10"/>
      <c r="J692" s="10"/>
      <c r="K692" s="10"/>
      <c r="L692" s="11"/>
      <c r="O692" s="16"/>
      <c r="P692" s="16"/>
      <c r="T692" s="16"/>
      <c r="U692" s="16"/>
      <c r="V692" s="16"/>
      <c r="Y692" s="16"/>
      <c r="AA692" s="17"/>
      <c r="AB692" s="17"/>
    </row>
    <row r="693" spans="9:28">
      <c r="I693" s="10"/>
      <c r="J693" s="10"/>
      <c r="K693" s="10"/>
      <c r="L693" s="11"/>
      <c r="O693" s="16"/>
      <c r="P693" s="16"/>
      <c r="T693" s="16"/>
      <c r="U693" s="16"/>
      <c r="V693" s="16"/>
      <c r="Y693" s="16"/>
      <c r="AA693" s="17"/>
      <c r="AB693" s="17"/>
    </row>
    <row r="694" spans="9:28">
      <c r="I694" s="10"/>
      <c r="J694" s="10"/>
      <c r="K694" s="10"/>
      <c r="L694" s="11"/>
      <c r="O694" s="16"/>
      <c r="P694" s="16"/>
      <c r="T694" s="16"/>
      <c r="U694" s="16"/>
      <c r="V694" s="16"/>
      <c r="Y694" s="16"/>
      <c r="AA694" s="17"/>
      <c r="AB694" s="17"/>
    </row>
    <row r="695" spans="9:28">
      <c r="I695" s="10"/>
      <c r="J695" s="10"/>
      <c r="K695" s="10"/>
      <c r="L695" s="11"/>
      <c r="O695" s="16"/>
      <c r="P695" s="16"/>
      <c r="T695" s="16"/>
      <c r="U695" s="16"/>
      <c r="V695" s="16"/>
      <c r="Y695" s="16"/>
      <c r="AA695" s="17"/>
      <c r="AB695" s="17"/>
    </row>
    <row r="696" spans="9:28">
      <c r="I696" s="10"/>
      <c r="J696" s="10"/>
      <c r="K696" s="10"/>
      <c r="L696" s="11"/>
      <c r="O696" s="16"/>
      <c r="P696" s="16"/>
      <c r="T696" s="16"/>
      <c r="U696" s="16"/>
      <c r="V696" s="16"/>
      <c r="Y696" s="16"/>
      <c r="AA696" s="17"/>
      <c r="AB696" s="17"/>
    </row>
    <row r="697" spans="9:28">
      <c r="I697" s="10"/>
      <c r="J697" s="10"/>
      <c r="K697" s="10"/>
      <c r="L697" s="11"/>
      <c r="O697" s="16"/>
      <c r="P697" s="16"/>
      <c r="T697" s="16"/>
      <c r="U697" s="16"/>
      <c r="V697" s="16"/>
      <c r="Y697" s="16"/>
      <c r="AA697" s="17"/>
      <c r="AB697" s="17"/>
    </row>
    <row r="698" spans="9:28">
      <c r="I698" s="10"/>
      <c r="J698" s="10"/>
      <c r="K698" s="10"/>
      <c r="L698" s="11"/>
      <c r="O698" s="16"/>
      <c r="P698" s="16"/>
      <c r="T698" s="16"/>
      <c r="U698" s="16"/>
      <c r="V698" s="16"/>
      <c r="Y698" s="16"/>
      <c r="AA698" s="17"/>
      <c r="AB698" s="17"/>
    </row>
    <row r="699" spans="9:28">
      <c r="I699" s="10"/>
      <c r="J699" s="10"/>
      <c r="K699" s="10"/>
      <c r="L699" s="11"/>
      <c r="O699" s="16"/>
      <c r="P699" s="16"/>
      <c r="T699" s="16"/>
      <c r="U699" s="16"/>
      <c r="V699" s="16"/>
      <c r="Y699" s="16"/>
      <c r="AA699" s="17"/>
      <c r="AB699" s="17"/>
    </row>
    <row r="700" spans="9:28">
      <c r="I700" s="10"/>
      <c r="J700" s="10"/>
      <c r="K700" s="10"/>
      <c r="L700" s="11"/>
      <c r="O700" s="16"/>
      <c r="P700" s="16"/>
      <c r="T700" s="16"/>
      <c r="U700" s="16"/>
      <c r="V700" s="16"/>
      <c r="Y700" s="16"/>
      <c r="AA700" s="17"/>
      <c r="AB700" s="17"/>
    </row>
    <row r="701" spans="9:28">
      <c r="I701" s="10"/>
      <c r="J701" s="10"/>
      <c r="K701" s="10"/>
      <c r="L701" s="11"/>
      <c r="O701" s="16"/>
      <c r="P701" s="16"/>
      <c r="T701" s="16"/>
      <c r="U701" s="16"/>
      <c r="V701" s="16"/>
      <c r="Y701" s="16"/>
      <c r="AA701" s="17"/>
      <c r="AB701" s="17"/>
    </row>
    <row r="702" spans="9:28">
      <c r="I702" s="10"/>
      <c r="J702" s="10"/>
      <c r="K702" s="10"/>
      <c r="L702" s="11"/>
      <c r="O702" s="16"/>
      <c r="P702" s="16"/>
      <c r="T702" s="16"/>
      <c r="U702" s="16"/>
      <c r="V702" s="16"/>
      <c r="Y702" s="16"/>
      <c r="AA702" s="17"/>
      <c r="AB702" s="17"/>
    </row>
    <row r="703" spans="9:28">
      <c r="I703" s="10"/>
      <c r="J703" s="10"/>
      <c r="K703" s="10"/>
      <c r="L703" s="11"/>
      <c r="O703" s="16"/>
      <c r="P703" s="16"/>
      <c r="T703" s="16"/>
      <c r="U703" s="16"/>
      <c r="V703" s="16"/>
      <c r="Y703" s="16"/>
      <c r="AA703" s="17"/>
      <c r="AB703" s="17"/>
    </row>
    <row r="704" spans="9:28">
      <c r="I704" s="10"/>
      <c r="J704" s="10"/>
      <c r="K704" s="10"/>
      <c r="L704" s="11"/>
      <c r="O704" s="16"/>
      <c r="P704" s="16"/>
      <c r="T704" s="16"/>
      <c r="U704" s="16"/>
      <c r="V704" s="16"/>
      <c r="Y704" s="16"/>
      <c r="AA704" s="17"/>
      <c r="AB704" s="17"/>
    </row>
    <row r="705" spans="9:28">
      <c r="I705" s="10"/>
      <c r="J705" s="10"/>
      <c r="K705" s="10"/>
      <c r="L705" s="11"/>
      <c r="O705" s="16"/>
      <c r="P705" s="16"/>
      <c r="T705" s="16"/>
      <c r="U705" s="16"/>
      <c r="V705" s="16"/>
      <c r="Y705" s="16"/>
      <c r="AA705" s="17"/>
      <c r="AB705" s="17"/>
    </row>
    <row r="706" spans="9:28">
      <c r="I706" s="10"/>
      <c r="J706" s="10"/>
      <c r="K706" s="10"/>
      <c r="L706" s="11"/>
      <c r="O706" s="16"/>
      <c r="P706" s="16"/>
      <c r="T706" s="16"/>
      <c r="U706" s="16"/>
      <c r="V706" s="16"/>
      <c r="Y706" s="16"/>
      <c r="AA706" s="17"/>
      <c r="AB706" s="17"/>
    </row>
    <row r="707" spans="9:28">
      <c r="I707" s="10"/>
      <c r="J707" s="10"/>
      <c r="K707" s="10"/>
      <c r="L707" s="11"/>
      <c r="O707" s="16"/>
      <c r="P707" s="16"/>
      <c r="T707" s="16"/>
      <c r="U707" s="16"/>
      <c r="V707" s="16"/>
      <c r="Y707" s="16"/>
      <c r="AA707" s="17"/>
      <c r="AB707" s="17"/>
    </row>
    <row r="708" spans="9:28">
      <c r="I708" s="10"/>
      <c r="J708" s="10"/>
      <c r="K708" s="10"/>
      <c r="L708" s="11"/>
      <c r="O708" s="16"/>
      <c r="P708" s="16"/>
      <c r="T708" s="16"/>
      <c r="U708" s="16"/>
      <c r="V708" s="16"/>
      <c r="Y708" s="16"/>
      <c r="AA708" s="17"/>
      <c r="AB708" s="17"/>
    </row>
    <row r="709" spans="9:28">
      <c r="I709" s="10"/>
      <c r="J709" s="10"/>
      <c r="K709" s="10"/>
      <c r="L709" s="11"/>
      <c r="O709" s="16"/>
      <c r="P709" s="16"/>
      <c r="T709" s="16"/>
      <c r="U709" s="16"/>
      <c r="V709" s="16"/>
      <c r="Y709" s="16"/>
      <c r="AA709" s="17"/>
      <c r="AB709" s="17"/>
    </row>
    <row r="710" spans="9:28">
      <c r="I710" s="10"/>
      <c r="J710" s="10"/>
      <c r="K710" s="10"/>
      <c r="L710" s="11"/>
      <c r="O710" s="16"/>
      <c r="P710" s="16"/>
      <c r="T710" s="16"/>
      <c r="U710" s="16"/>
      <c r="V710" s="16"/>
      <c r="Y710" s="16"/>
      <c r="AA710" s="17"/>
      <c r="AB710" s="17"/>
    </row>
    <row r="711" spans="9:28">
      <c r="I711" s="10"/>
      <c r="J711" s="10"/>
      <c r="K711" s="10"/>
      <c r="L711" s="11"/>
      <c r="O711" s="16"/>
      <c r="P711" s="16"/>
      <c r="T711" s="16"/>
      <c r="U711" s="16"/>
      <c r="V711" s="16"/>
      <c r="Y711" s="16"/>
      <c r="AA711" s="17"/>
      <c r="AB711" s="17"/>
    </row>
    <row r="712" spans="9:28">
      <c r="I712" s="10"/>
      <c r="J712" s="10"/>
      <c r="K712" s="10"/>
      <c r="L712" s="11"/>
      <c r="O712" s="16"/>
      <c r="P712" s="16"/>
      <c r="T712" s="16"/>
      <c r="U712" s="16"/>
      <c r="V712" s="16"/>
      <c r="Y712" s="16"/>
      <c r="AA712" s="17"/>
      <c r="AB712" s="17"/>
    </row>
    <row r="713" spans="9:28">
      <c r="I713" s="10"/>
      <c r="J713" s="10"/>
      <c r="K713" s="10"/>
      <c r="L713" s="11"/>
      <c r="O713" s="16"/>
      <c r="P713" s="16"/>
      <c r="T713" s="16"/>
      <c r="U713" s="16"/>
      <c r="V713" s="16"/>
      <c r="Y713" s="16"/>
      <c r="AA713" s="17"/>
      <c r="AB713" s="17"/>
    </row>
    <row r="714" spans="9:28">
      <c r="I714" s="10"/>
      <c r="J714" s="10"/>
      <c r="K714" s="10"/>
      <c r="L714" s="11"/>
      <c r="O714" s="16"/>
      <c r="P714" s="16"/>
      <c r="T714" s="16"/>
      <c r="U714" s="16"/>
      <c r="V714" s="16"/>
      <c r="Y714" s="16"/>
      <c r="AA714" s="17"/>
      <c r="AB714" s="17"/>
    </row>
    <row r="715" spans="9:28">
      <c r="I715" s="10"/>
      <c r="J715" s="10"/>
      <c r="K715" s="10"/>
      <c r="L715" s="11"/>
      <c r="O715" s="16"/>
      <c r="P715" s="16"/>
      <c r="T715" s="16"/>
      <c r="U715" s="16"/>
      <c r="V715" s="16"/>
      <c r="Y715" s="16"/>
      <c r="AA715" s="17"/>
      <c r="AB715" s="17"/>
    </row>
    <row r="716" spans="9:28">
      <c r="I716" s="10"/>
      <c r="J716" s="10"/>
      <c r="K716" s="10"/>
      <c r="L716" s="11"/>
      <c r="O716" s="16"/>
      <c r="P716" s="16"/>
      <c r="T716" s="16"/>
      <c r="U716" s="16"/>
      <c r="V716" s="16"/>
      <c r="Y716" s="16"/>
      <c r="AA716" s="17"/>
      <c r="AB716" s="17"/>
    </row>
    <row r="717" spans="9:28">
      <c r="I717" s="10"/>
      <c r="J717" s="10"/>
      <c r="K717" s="10"/>
      <c r="L717" s="11"/>
      <c r="O717" s="16"/>
      <c r="P717" s="16"/>
      <c r="T717" s="16"/>
      <c r="U717" s="16"/>
      <c r="V717" s="16"/>
      <c r="Y717" s="16"/>
      <c r="AA717" s="17"/>
      <c r="AB717" s="17"/>
    </row>
    <row r="718" spans="9:28">
      <c r="I718" s="10"/>
      <c r="J718" s="10"/>
      <c r="K718" s="10"/>
      <c r="L718" s="11"/>
      <c r="O718" s="16"/>
      <c r="P718" s="16"/>
      <c r="T718" s="16"/>
      <c r="U718" s="16"/>
      <c r="V718" s="16"/>
      <c r="Y718" s="16"/>
      <c r="AA718" s="17"/>
      <c r="AB718" s="17"/>
    </row>
    <row r="719" spans="9:28">
      <c r="I719" s="10"/>
      <c r="J719" s="10"/>
      <c r="K719" s="10"/>
      <c r="L719" s="11"/>
      <c r="O719" s="16"/>
      <c r="P719" s="16"/>
      <c r="T719" s="16"/>
      <c r="U719" s="16"/>
      <c r="V719" s="16"/>
      <c r="Y719" s="16"/>
      <c r="AA719" s="17"/>
      <c r="AB719" s="17"/>
    </row>
    <row r="720" spans="9:28">
      <c r="I720" s="10"/>
      <c r="J720" s="10"/>
      <c r="K720" s="10"/>
      <c r="L720" s="11"/>
      <c r="O720" s="16"/>
      <c r="P720" s="16"/>
      <c r="T720" s="16"/>
      <c r="U720" s="16"/>
      <c r="V720" s="16"/>
      <c r="Y720" s="16"/>
      <c r="AA720" s="17"/>
      <c r="AB720" s="17"/>
    </row>
    <row r="721" spans="9:28">
      <c r="I721" s="10"/>
      <c r="J721" s="10"/>
      <c r="K721" s="10"/>
      <c r="L721" s="11"/>
      <c r="O721" s="16"/>
      <c r="P721" s="16"/>
      <c r="T721" s="16"/>
      <c r="U721" s="16"/>
      <c r="V721" s="16"/>
      <c r="Y721" s="16"/>
      <c r="AA721" s="17"/>
      <c r="AB721" s="17"/>
    </row>
    <row r="722" spans="9:28">
      <c r="I722" s="10"/>
      <c r="J722" s="10"/>
      <c r="K722" s="10"/>
      <c r="L722" s="11"/>
      <c r="O722" s="16"/>
      <c r="P722" s="16"/>
      <c r="T722" s="16"/>
      <c r="U722" s="16"/>
      <c r="V722" s="16"/>
      <c r="Y722" s="16"/>
      <c r="AA722" s="17"/>
      <c r="AB722" s="17"/>
    </row>
    <row r="723" spans="9:28">
      <c r="I723" s="10"/>
      <c r="J723" s="10"/>
      <c r="K723" s="10"/>
      <c r="L723" s="11"/>
      <c r="O723" s="16"/>
      <c r="P723" s="16"/>
      <c r="T723" s="16"/>
      <c r="U723" s="16"/>
      <c r="V723" s="16"/>
      <c r="Y723" s="16"/>
      <c r="AA723" s="17"/>
      <c r="AB723" s="17"/>
    </row>
    <row r="724" spans="9:28">
      <c r="I724" s="10"/>
      <c r="J724" s="10"/>
      <c r="K724" s="10"/>
      <c r="L724" s="11"/>
      <c r="O724" s="16"/>
      <c r="P724" s="16"/>
      <c r="T724" s="16"/>
      <c r="U724" s="16"/>
      <c r="V724" s="16"/>
      <c r="Y724" s="16"/>
      <c r="AA724" s="17"/>
      <c r="AB724" s="17"/>
    </row>
    <row r="725" spans="9:28">
      <c r="I725" s="10"/>
      <c r="J725" s="10"/>
      <c r="K725" s="10"/>
      <c r="L725" s="11"/>
      <c r="O725" s="16"/>
      <c r="P725" s="16"/>
      <c r="T725" s="16"/>
      <c r="U725" s="16"/>
      <c r="V725" s="16"/>
      <c r="Y725" s="16"/>
      <c r="AA725" s="17"/>
      <c r="AB725" s="17"/>
    </row>
    <row r="726" spans="9:28">
      <c r="I726" s="10"/>
      <c r="J726" s="10"/>
      <c r="K726" s="10"/>
      <c r="L726" s="11"/>
      <c r="O726" s="16"/>
      <c r="P726" s="16"/>
      <c r="T726" s="16"/>
      <c r="U726" s="16"/>
      <c r="V726" s="16"/>
      <c r="Y726" s="16"/>
      <c r="AA726" s="17"/>
      <c r="AB726" s="17"/>
    </row>
    <row r="727" spans="9:28">
      <c r="I727" s="10"/>
      <c r="J727" s="10"/>
      <c r="K727" s="10"/>
      <c r="L727" s="11"/>
      <c r="O727" s="16"/>
      <c r="P727" s="16"/>
      <c r="T727" s="16"/>
      <c r="U727" s="16"/>
      <c r="V727" s="16"/>
      <c r="Y727" s="16"/>
      <c r="AA727" s="17"/>
      <c r="AB727" s="17"/>
    </row>
    <row r="728" spans="9:28">
      <c r="I728" s="10"/>
      <c r="J728" s="10"/>
      <c r="K728" s="10"/>
      <c r="L728" s="11"/>
      <c r="O728" s="16"/>
      <c r="P728" s="16"/>
      <c r="T728" s="16"/>
      <c r="U728" s="16"/>
      <c r="V728" s="16"/>
      <c r="Y728" s="16"/>
      <c r="AA728" s="17"/>
      <c r="AB728" s="17"/>
    </row>
    <row r="729" spans="9:28">
      <c r="I729" s="10"/>
      <c r="J729" s="10"/>
      <c r="K729" s="10"/>
      <c r="L729" s="11"/>
      <c r="O729" s="16"/>
      <c r="P729" s="16"/>
      <c r="T729" s="16"/>
      <c r="U729" s="16"/>
      <c r="V729" s="16"/>
      <c r="Y729" s="16"/>
      <c r="AA729" s="17"/>
      <c r="AB729" s="17"/>
    </row>
    <row r="730" spans="9:28">
      <c r="I730" s="10"/>
      <c r="J730" s="10"/>
      <c r="K730" s="10"/>
      <c r="L730" s="11"/>
      <c r="O730" s="16"/>
      <c r="P730" s="16"/>
      <c r="T730" s="16"/>
      <c r="U730" s="16"/>
      <c r="V730" s="16"/>
      <c r="Y730" s="16"/>
      <c r="AA730" s="17"/>
      <c r="AB730" s="17"/>
    </row>
    <row r="731" spans="9:28">
      <c r="I731" s="10"/>
      <c r="J731" s="10"/>
      <c r="K731" s="10"/>
      <c r="L731" s="11"/>
      <c r="O731" s="16"/>
      <c r="P731" s="16"/>
      <c r="T731" s="16"/>
      <c r="U731" s="16"/>
      <c r="V731" s="16"/>
      <c r="Y731" s="16"/>
      <c r="AA731" s="17"/>
      <c r="AB731" s="17"/>
    </row>
    <row r="732" spans="9:28">
      <c r="I732" s="10"/>
      <c r="J732" s="10"/>
      <c r="K732" s="10"/>
      <c r="L732" s="11"/>
      <c r="O732" s="16"/>
      <c r="P732" s="16"/>
      <c r="T732" s="16"/>
      <c r="U732" s="16"/>
      <c r="V732" s="16"/>
      <c r="Y732" s="16"/>
      <c r="AA732" s="17"/>
      <c r="AB732" s="17"/>
    </row>
    <row r="733" spans="9:28">
      <c r="I733" s="10"/>
      <c r="J733" s="10"/>
      <c r="K733" s="10"/>
      <c r="L733" s="11"/>
      <c r="O733" s="16"/>
      <c r="P733" s="16"/>
      <c r="T733" s="16"/>
      <c r="U733" s="16"/>
      <c r="V733" s="16"/>
      <c r="Y733" s="16"/>
      <c r="AA733" s="17"/>
      <c r="AB733" s="17"/>
    </row>
    <row r="734" spans="9:28">
      <c r="I734" s="10"/>
      <c r="J734" s="10"/>
      <c r="K734" s="10"/>
      <c r="L734" s="11"/>
      <c r="O734" s="16"/>
      <c r="P734" s="16"/>
      <c r="T734" s="16"/>
      <c r="U734" s="16"/>
      <c r="V734" s="16"/>
      <c r="Y734" s="16"/>
      <c r="AA734" s="17"/>
      <c r="AB734" s="17"/>
    </row>
    <row r="735" spans="9:28">
      <c r="I735" s="10"/>
      <c r="J735" s="10"/>
      <c r="K735" s="10"/>
      <c r="L735" s="11"/>
      <c r="O735" s="16"/>
      <c r="P735" s="16"/>
      <c r="T735" s="16"/>
      <c r="U735" s="16"/>
      <c r="V735" s="16"/>
      <c r="Y735" s="16"/>
      <c r="AA735" s="17"/>
      <c r="AB735" s="17"/>
    </row>
    <row r="736" spans="9:28">
      <c r="I736" s="10"/>
      <c r="J736" s="10"/>
      <c r="K736" s="10"/>
      <c r="L736" s="11"/>
      <c r="O736" s="16"/>
      <c r="P736" s="16"/>
      <c r="T736" s="16"/>
      <c r="U736" s="16"/>
      <c r="V736" s="16"/>
      <c r="Y736" s="16"/>
      <c r="AA736" s="17"/>
      <c r="AB736" s="17"/>
    </row>
    <row r="737" spans="9:28">
      <c r="I737" s="10"/>
      <c r="J737" s="10"/>
      <c r="K737" s="10"/>
      <c r="L737" s="11"/>
      <c r="O737" s="16"/>
      <c r="P737" s="16"/>
      <c r="T737" s="16"/>
      <c r="U737" s="16"/>
      <c r="V737" s="16"/>
      <c r="Y737" s="16"/>
      <c r="AA737" s="17"/>
      <c r="AB737" s="17"/>
    </row>
    <row r="738" spans="9:28">
      <c r="I738" s="10"/>
      <c r="J738" s="10"/>
      <c r="K738" s="10"/>
      <c r="L738" s="11"/>
      <c r="O738" s="16"/>
      <c r="P738" s="16"/>
      <c r="T738" s="16"/>
      <c r="U738" s="16"/>
      <c r="V738" s="16"/>
      <c r="Y738" s="16"/>
      <c r="AA738" s="17"/>
      <c r="AB738" s="17"/>
    </row>
    <row r="739" spans="9:28">
      <c r="I739" s="10"/>
      <c r="J739" s="10"/>
      <c r="K739" s="10"/>
      <c r="L739" s="11"/>
      <c r="O739" s="16"/>
      <c r="P739" s="16"/>
      <c r="T739" s="16"/>
      <c r="U739" s="16"/>
      <c r="V739" s="16"/>
      <c r="Y739" s="16"/>
      <c r="AA739" s="17"/>
      <c r="AB739" s="17"/>
    </row>
    <row r="740" spans="9:28">
      <c r="I740" s="10"/>
      <c r="J740" s="10"/>
      <c r="K740" s="10"/>
      <c r="L740" s="11"/>
      <c r="O740" s="16"/>
      <c r="P740" s="16"/>
      <c r="T740" s="16"/>
      <c r="U740" s="16"/>
      <c r="V740" s="16"/>
      <c r="Y740" s="16"/>
      <c r="AA740" s="17"/>
      <c r="AB740" s="17"/>
    </row>
    <row r="741" spans="9:28">
      <c r="I741" s="10"/>
      <c r="J741" s="10"/>
      <c r="K741" s="10"/>
      <c r="L741" s="11"/>
      <c r="O741" s="16"/>
      <c r="P741" s="16"/>
      <c r="T741" s="16"/>
      <c r="U741" s="16"/>
      <c r="V741" s="16"/>
      <c r="Y741" s="16"/>
      <c r="AA741" s="17"/>
      <c r="AB741" s="17"/>
    </row>
    <row r="742" spans="9:28">
      <c r="I742" s="10"/>
      <c r="J742" s="10"/>
      <c r="K742" s="10"/>
      <c r="L742" s="11"/>
      <c r="O742" s="16"/>
      <c r="P742" s="16"/>
      <c r="T742" s="16"/>
      <c r="U742" s="16"/>
      <c r="V742" s="16"/>
      <c r="Y742" s="16"/>
      <c r="AA742" s="17"/>
      <c r="AB742" s="17"/>
    </row>
    <row r="743" spans="9:28">
      <c r="I743" s="10"/>
      <c r="J743" s="10"/>
      <c r="K743" s="10"/>
      <c r="L743" s="11"/>
      <c r="O743" s="16"/>
      <c r="P743" s="16"/>
      <c r="T743" s="16"/>
      <c r="U743" s="16"/>
      <c r="V743" s="16"/>
      <c r="Y743" s="16"/>
      <c r="AA743" s="17"/>
      <c r="AB743" s="17"/>
    </row>
    <row r="744" spans="9:28">
      <c r="I744" s="10"/>
      <c r="J744" s="10"/>
      <c r="K744" s="10"/>
      <c r="L744" s="11"/>
      <c r="O744" s="16"/>
      <c r="P744" s="16"/>
      <c r="T744" s="16"/>
      <c r="U744" s="16"/>
      <c r="V744" s="16"/>
      <c r="Y744" s="16"/>
      <c r="AA744" s="17"/>
      <c r="AB744" s="17"/>
    </row>
    <row r="745" spans="9:28">
      <c r="I745" s="10"/>
      <c r="J745" s="10"/>
      <c r="K745" s="10"/>
      <c r="L745" s="11"/>
      <c r="O745" s="16"/>
      <c r="P745" s="16"/>
      <c r="T745" s="16"/>
      <c r="U745" s="16"/>
      <c r="V745" s="16"/>
      <c r="Y745" s="16"/>
      <c r="AA745" s="17"/>
      <c r="AB745" s="17"/>
    </row>
    <row r="746" spans="9:28">
      <c r="I746" s="10"/>
      <c r="J746" s="10"/>
      <c r="K746" s="10"/>
      <c r="L746" s="11"/>
      <c r="O746" s="16"/>
      <c r="P746" s="16"/>
      <c r="T746" s="16"/>
      <c r="U746" s="16"/>
      <c r="V746" s="16"/>
      <c r="Y746" s="16"/>
      <c r="AA746" s="17"/>
      <c r="AB746" s="17"/>
    </row>
    <row r="747" spans="9:28">
      <c r="I747" s="10"/>
      <c r="J747" s="10"/>
      <c r="K747" s="10"/>
      <c r="L747" s="11"/>
      <c r="O747" s="16"/>
      <c r="P747" s="16"/>
      <c r="T747" s="16"/>
      <c r="U747" s="16"/>
      <c r="V747" s="16"/>
      <c r="Y747" s="16"/>
      <c r="AA747" s="17"/>
      <c r="AB747" s="17"/>
    </row>
    <row r="748" spans="9:28">
      <c r="I748" s="10"/>
      <c r="J748" s="10"/>
      <c r="K748" s="10"/>
      <c r="L748" s="11"/>
      <c r="O748" s="16"/>
      <c r="P748" s="16"/>
      <c r="T748" s="16"/>
      <c r="U748" s="16"/>
      <c r="V748" s="16"/>
      <c r="Y748" s="16"/>
      <c r="AA748" s="17"/>
      <c r="AB748" s="17"/>
    </row>
    <row r="749" spans="9:28">
      <c r="I749" s="10"/>
      <c r="J749" s="10"/>
      <c r="K749" s="10"/>
      <c r="L749" s="11"/>
      <c r="O749" s="16"/>
      <c r="P749" s="16"/>
      <c r="T749" s="16"/>
      <c r="U749" s="16"/>
      <c r="V749" s="16"/>
      <c r="Y749" s="16"/>
      <c r="AA749" s="17"/>
      <c r="AB749" s="17"/>
    </row>
    <row r="750" spans="9:28">
      <c r="I750" s="10"/>
      <c r="J750" s="10"/>
      <c r="K750" s="10"/>
      <c r="L750" s="11"/>
      <c r="O750" s="16"/>
      <c r="P750" s="16"/>
      <c r="T750" s="16"/>
      <c r="U750" s="16"/>
      <c r="V750" s="16"/>
      <c r="Y750" s="16"/>
      <c r="AA750" s="17"/>
      <c r="AB750" s="17"/>
    </row>
    <row r="751" spans="9:28">
      <c r="I751" s="10"/>
      <c r="J751" s="10"/>
      <c r="K751" s="10"/>
      <c r="L751" s="11"/>
      <c r="O751" s="16"/>
      <c r="P751" s="16"/>
      <c r="T751" s="16"/>
      <c r="U751" s="16"/>
      <c r="V751" s="16"/>
      <c r="Y751" s="16"/>
      <c r="AA751" s="17"/>
      <c r="AB751" s="17"/>
    </row>
    <row r="752" spans="9:28">
      <c r="I752" s="10"/>
      <c r="J752" s="10"/>
      <c r="K752" s="10"/>
      <c r="L752" s="11"/>
      <c r="O752" s="16"/>
      <c r="P752" s="16"/>
      <c r="T752" s="16"/>
      <c r="U752" s="16"/>
      <c r="V752" s="16"/>
      <c r="Y752" s="16"/>
      <c r="AA752" s="17"/>
      <c r="AB752" s="17"/>
    </row>
    <row r="753" spans="9:28">
      <c r="I753" s="10"/>
      <c r="J753" s="10"/>
      <c r="K753" s="10"/>
      <c r="L753" s="11"/>
      <c r="O753" s="16"/>
      <c r="P753" s="16"/>
      <c r="T753" s="16"/>
      <c r="U753" s="16"/>
      <c r="V753" s="16"/>
      <c r="Y753" s="16"/>
      <c r="AA753" s="17"/>
      <c r="AB753" s="17"/>
    </row>
    <row r="754" spans="9:28">
      <c r="I754" s="10"/>
      <c r="J754" s="10"/>
      <c r="K754" s="10"/>
      <c r="L754" s="11"/>
      <c r="O754" s="16"/>
      <c r="P754" s="16"/>
      <c r="T754" s="16"/>
      <c r="U754" s="16"/>
      <c r="V754" s="16"/>
      <c r="Y754" s="16"/>
      <c r="AA754" s="17"/>
      <c r="AB754" s="17"/>
    </row>
    <row r="755" spans="9:28">
      <c r="I755" s="10"/>
      <c r="J755" s="10"/>
      <c r="K755" s="10"/>
      <c r="L755" s="11"/>
      <c r="O755" s="16"/>
      <c r="P755" s="16"/>
      <c r="T755" s="16"/>
      <c r="U755" s="16"/>
      <c r="V755" s="16"/>
      <c r="Y755" s="16"/>
      <c r="AA755" s="17"/>
      <c r="AB755" s="17"/>
    </row>
    <row r="756" spans="9:28">
      <c r="I756" s="10"/>
      <c r="J756" s="10"/>
      <c r="K756" s="10"/>
      <c r="L756" s="11"/>
      <c r="O756" s="16"/>
      <c r="P756" s="16"/>
      <c r="T756" s="16"/>
      <c r="U756" s="16"/>
      <c r="V756" s="16"/>
      <c r="Y756" s="16"/>
      <c r="AA756" s="17"/>
      <c r="AB756" s="17"/>
    </row>
    <row r="757" spans="9:28">
      <c r="I757" s="10"/>
      <c r="J757" s="10"/>
      <c r="K757" s="10"/>
      <c r="L757" s="11"/>
      <c r="O757" s="16"/>
      <c r="P757" s="16"/>
      <c r="T757" s="16"/>
      <c r="U757" s="16"/>
      <c r="V757" s="16"/>
      <c r="Y757" s="16"/>
      <c r="AA757" s="17"/>
      <c r="AB757" s="17"/>
    </row>
    <row r="758" spans="9:28">
      <c r="I758" s="10"/>
      <c r="J758" s="10"/>
      <c r="K758" s="10"/>
      <c r="L758" s="11"/>
      <c r="O758" s="16"/>
      <c r="P758" s="16"/>
      <c r="T758" s="16"/>
      <c r="U758" s="16"/>
      <c r="V758" s="16"/>
      <c r="Y758" s="16"/>
      <c r="AA758" s="17"/>
      <c r="AB758" s="17"/>
    </row>
    <row r="759" spans="9:28">
      <c r="I759" s="10"/>
      <c r="J759" s="10"/>
      <c r="K759" s="10"/>
      <c r="L759" s="11"/>
      <c r="O759" s="16"/>
      <c r="P759" s="16"/>
      <c r="T759" s="16"/>
      <c r="U759" s="16"/>
      <c r="V759" s="16"/>
      <c r="Y759" s="16"/>
      <c r="AA759" s="17"/>
      <c r="AB759" s="17"/>
    </row>
    <row r="760" spans="9:28">
      <c r="I760" s="10"/>
      <c r="J760" s="10"/>
      <c r="K760" s="10"/>
      <c r="L760" s="11"/>
      <c r="O760" s="16"/>
      <c r="P760" s="16"/>
      <c r="T760" s="16"/>
      <c r="U760" s="16"/>
      <c r="V760" s="16"/>
      <c r="Y760" s="16"/>
      <c r="AA760" s="17"/>
      <c r="AB760" s="17"/>
    </row>
    <row r="761" spans="9:28">
      <c r="I761" s="10"/>
      <c r="J761" s="10"/>
      <c r="K761" s="10"/>
      <c r="L761" s="11"/>
      <c r="O761" s="16"/>
      <c r="P761" s="16"/>
      <c r="T761" s="16"/>
      <c r="U761" s="16"/>
      <c r="V761" s="16"/>
      <c r="Y761" s="16"/>
      <c r="AA761" s="17"/>
      <c r="AB761" s="17"/>
    </row>
    <row r="762" spans="9:28">
      <c r="I762" s="10"/>
      <c r="J762" s="10"/>
      <c r="K762" s="10"/>
      <c r="L762" s="11"/>
      <c r="O762" s="16"/>
      <c r="P762" s="16"/>
      <c r="T762" s="16"/>
      <c r="U762" s="16"/>
      <c r="V762" s="16"/>
      <c r="Y762" s="16"/>
      <c r="AA762" s="17"/>
      <c r="AB762" s="17"/>
    </row>
    <row r="763" spans="9:28">
      <c r="I763" s="10"/>
      <c r="J763" s="10"/>
      <c r="K763" s="10"/>
      <c r="L763" s="11"/>
      <c r="O763" s="16"/>
      <c r="P763" s="16"/>
      <c r="T763" s="16"/>
      <c r="U763" s="16"/>
      <c r="V763" s="16"/>
      <c r="Y763" s="16"/>
      <c r="AA763" s="17"/>
      <c r="AB763" s="17"/>
    </row>
    <row r="764" spans="9:28">
      <c r="I764" s="10"/>
      <c r="J764" s="10"/>
      <c r="K764" s="10"/>
      <c r="L764" s="11"/>
      <c r="O764" s="16"/>
      <c r="P764" s="16"/>
      <c r="T764" s="16"/>
      <c r="U764" s="16"/>
      <c r="V764" s="16"/>
      <c r="Y764" s="16"/>
      <c r="AA764" s="17"/>
      <c r="AB764" s="17"/>
    </row>
    <row r="765" spans="9:28">
      <c r="I765" s="10"/>
      <c r="J765" s="10"/>
      <c r="K765" s="10"/>
      <c r="L765" s="11"/>
      <c r="O765" s="16"/>
      <c r="P765" s="16"/>
      <c r="T765" s="16"/>
      <c r="U765" s="16"/>
      <c r="V765" s="16"/>
      <c r="Y765" s="16"/>
      <c r="AA765" s="17"/>
      <c r="AB765" s="17"/>
    </row>
    <row r="766" spans="9:28">
      <c r="I766" s="10"/>
      <c r="J766" s="10"/>
      <c r="K766" s="10"/>
      <c r="L766" s="11"/>
      <c r="O766" s="16"/>
      <c r="P766" s="16"/>
      <c r="T766" s="16"/>
      <c r="U766" s="16"/>
      <c r="V766" s="16"/>
      <c r="Y766" s="16"/>
      <c r="AA766" s="17"/>
      <c r="AB766" s="17"/>
    </row>
    <row r="767" spans="9:28">
      <c r="I767" s="10"/>
      <c r="J767" s="10"/>
      <c r="K767" s="10"/>
      <c r="L767" s="11"/>
      <c r="O767" s="16"/>
      <c r="P767" s="16"/>
      <c r="T767" s="16"/>
      <c r="U767" s="16"/>
      <c r="V767" s="16"/>
      <c r="Y767" s="16"/>
      <c r="AA767" s="17"/>
      <c r="AB767" s="17"/>
    </row>
    <row r="768" spans="9:28">
      <c r="I768" s="10"/>
      <c r="J768" s="10"/>
      <c r="K768" s="10"/>
      <c r="L768" s="11"/>
      <c r="O768" s="16"/>
      <c r="P768" s="16"/>
      <c r="T768" s="16"/>
      <c r="U768" s="16"/>
      <c r="V768" s="16"/>
      <c r="Y768" s="16"/>
      <c r="AA768" s="17"/>
      <c r="AB768" s="17"/>
    </row>
    <row r="769" spans="9:28">
      <c r="I769" s="10"/>
      <c r="J769" s="10"/>
      <c r="K769" s="10"/>
      <c r="L769" s="11"/>
      <c r="O769" s="16"/>
      <c r="P769" s="16"/>
      <c r="T769" s="16"/>
      <c r="U769" s="16"/>
      <c r="V769" s="16"/>
      <c r="Y769" s="16"/>
      <c r="AA769" s="17"/>
      <c r="AB769" s="17"/>
    </row>
    <row r="770" spans="9:28">
      <c r="I770" s="10"/>
      <c r="J770" s="10"/>
      <c r="K770" s="10"/>
      <c r="L770" s="11"/>
      <c r="O770" s="16"/>
      <c r="P770" s="16"/>
      <c r="T770" s="16"/>
      <c r="U770" s="16"/>
      <c r="V770" s="16"/>
      <c r="Y770" s="16"/>
      <c r="AA770" s="17"/>
      <c r="AB770" s="17"/>
    </row>
    <row r="771" spans="9:28">
      <c r="I771" s="10"/>
      <c r="J771" s="10"/>
      <c r="K771" s="10"/>
      <c r="L771" s="11"/>
      <c r="O771" s="16"/>
      <c r="P771" s="16"/>
      <c r="T771" s="16"/>
      <c r="U771" s="16"/>
      <c r="V771" s="16"/>
      <c r="Y771" s="16"/>
      <c r="AA771" s="17"/>
      <c r="AB771" s="17"/>
    </row>
    <row r="772" spans="9:28">
      <c r="I772" s="10"/>
      <c r="J772" s="10"/>
      <c r="K772" s="10"/>
      <c r="L772" s="11"/>
      <c r="O772" s="16"/>
      <c r="P772" s="16"/>
      <c r="T772" s="16"/>
      <c r="U772" s="16"/>
      <c r="V772" s="16"/>
      <c r="Y772" s="16"/>
      <c r="AA772" s="17"/>
      <c r="AB772" s="17"/>
    </row>
    <row r="773" spans="9:28">
      <c r="I773" s="10"/>
      <c r="J773" s="10"/>
      <c r="K773" s="10"/>
      <c r="L773" s="11"/>
      <c r="O773" s="16"/>
      <c r="P773" s="16"/>
      <c r="T773" s="16"/>
      <c r="U773" s="16"/>
      <c r="V773" s="16"/>
      <c r="Y773" s="16"/>
      <c r="AA773" s="17"/>
      <c r="AB773" s="17"/>
    </row>
    <row r="774" spans="9:28">
      <c r="I774" s="10"/>
      <c r="J774" s="10"/>
      <c r="K774" s="10"/>
      <c r="L774" s="11"/>
      <c r="O774" s="16"/>
      <c r="P774" s="16"/>
      <c r="T774" s="16"/>
      <c r="U774" s="16"/>
      <c r="V774" s="16"/>
      <c r="Y774" s="16"/>
      <c r="AA774" s="17"/>
      <c r="AB774" s="17"/>
    </row>
    <row r="775" spans="9:28">
      <c r="I775" s="10"/>
      <c r="J775" s="10"/>
      <c r="K775" s="10"/>
      <c r="L775" s="11"/>
      <c r="O775" s="16"/>
      <c r="P775" s="16"/>
      <c r="T775" s="16"/>
      <c r="U775" s="16"/>
      <c r="V775" s="16"/>
      <c r="Y775" s="16"/>
      <c r="AA775" s="17"/>
      <c r="AB775" s="17"/>
    </row>
    <row r="776" spans="9:28">
      <c r="I776" s="10"/>
      <c r="J776" s="10"/>
      <c r="K776" s="10"/>
      <c r="L776" s="11"/>
      <c r="O776" s="16"/>
      <c r="P776" s="16"/>
      <c r="T776" s="16"/>
      <c r="U776" s="16"/>
      <c r="V776" s="16"/>
      <c r="Y776" s="16"/>
      <c r="AA776" s="17"/>
      <c r="AB776" s="17"/>
    </row>
    <row r="777" spans="9:28">
      <c r="I777" s="10"/>
      <c r="J777" s="10"/>
      <c r="K777" s="10"/>
      <c r="L777" s="11"/>
      <c r="O777" s="16"/>
      <c r="P777" s="16"/>
      <c r="T777" s="16"/>
      <c r="U777" s="16"/>
      <c r="V777" s="16"/>
      <c r="Y777" s="16"/>
      <c r="AA777" s="17"/>
      <c r="AB777" s="17"/>
    </row>
    <row r="778" spans="9:28">
      <c r="I778" s="10"/>
      <c r="J778" s="10"/>
      <c r="K778" s="10"/>
      <c r="L778" s="11"/>
      <c r="O778" s="16"/>
      <c r="P778" s="16"/>
      <c r="T778" s="16"/>
      <c r="U778" s="16"/>
      <c r="V778" s="16"/>
      <c r="Y778" s="16"/>
      <c r="AA778" s="17"/>
      <c r="AB778" s="17"/>
    </row>
    <row r="779" spans="9:28">
      <c r="I779" s="10"/>
      <c r="J779" s="10"/>
      <c r="K779" s="10"/>
      <c r="L779" s="11"/>
      <c r="O779" s="16"/>
      <c r="P779" s="16"/>
      <c r="T779" s="16"/>
      <c r="U779" s="16"/>
      <c r="V779" s="16"/>
      <c r="Y779" s="16"/>
      <c r="AA779" s="17"/>
      <c r="AB779" s="17"/>
    </row>
    <row r="780" spans="9:28">
      <c r="I780" s="10"/>
      <c r="J780" s="10"/>
      <c r="K780" s="10"/>
      <c r="L780" s="11"/>
      <c r="O780" s="16"/>
      <c r="P780" s="16"/>
      <c r="T780" s="16"/>
      <c r="U780" s="16"/>
      <c r="V780" s="16"/>
      <c r="Y780" s="16"/>
      <c r="AA780" s="17"/>
      <c r="AB780" s="17"/>
    </row>
    <row r="781" spans="9:28">
      <c r="I781" s="10"/>
      <c r="J781" s="10"/>
      <c r="K781" s="10"/>
      <c r="L781" s="11"/>
      <c r="O781" s="16"/>
      <c r="P781" s="16"/>
      <c r="T781" s="16"/>
      <c r="U781" s="16"/>
      <c r="V781" s="16"/>
      <c r="Y781" s="16"/>
      <c r="AA781" s="17"/>
      <c r="AB781" s="17"/>
    </row>
    <row r="782" spans="9:28">
      <c r="I782" s="10"/>
      <c r="J782" s="10"/>
      <c r="K782" s="10"/>
      <c r="L782" s="11"/>
      <c r="O782" s="16"/>
      <c r="P782" s="16"/>
      <c r="T782" s="16"/>
      <c r="U782" s="16"/>
      <c r="V782" s="16"/>
      <c r="Y782" s="16"/>
      <c r="AA782" s="17"/>
      <c r="AB782" s="17"/>
    </row>
    <row r="783" spans="9:28">
      <c r="I783" s="10"/>
      <c r="J783" s="10"/>
      <c r="K783" s="10"/>
      <c r="L783" s="11"/>
      <c r="O783" s="16"/>
      <c r="P783" s="16"/>
      <c r="T783" s="16"/>
      <c r="U783" s="16"/>
      <c r="V783" s="16"/>
      <c r="Y783" s="16"/>
      <c r="AA783" s="17"/>
      <c r="AB783" s="17"/>
    </row>
    <row r="784" spans="9:28">
      <c r="I784" s="10"/>
      <c r="J784" s="10"/>
      <c r="K784" s="10"/>
      <c r="L784" s="11"/>
      <c r="O784" s="16"/>
      <c r="P784" s="16"/>
      <c r="T784" s="16"/>
      <c r="U784" s="16"/>
      <c r="V784" s="16"/>
      <c r="Y784" s="16"/>
      <c r="AA784" s="17"/>
      <c r="AB784" s="17"/>
    </row>
    <row r="785" spans="9:28">
      <c r="I785" s="10"/>
      <c r="J785" s="10"/>
      <c r="K785" s="10"/>
      <c r="L785" s="11"/>
      <c r="O785" s="16"/>
      <c r="P785" s="16"/>
      <c r="T785" s="16"/>
      <c r="U785" s="16"/>
      <c r="V785" s="16"/>
      <c r="Y785" s="16"/>
      <c r="AA785" s="17"/>
      <c r="AB785" s="17"/>
    </row>
    <row r="786" spans="9:28">
      <c r="I786" s="10"/>
      <c r="J786" s="10"/>
      <c r="K786" s="10"/>
      <c r="L786" s="11"/>
      <c r="O786" s="16"/>
      <c r="P786" s="16"/>
      <c r="T786" s="16"/>
      <c r="U786" s="16"/>
      <c r="V786" s="16"/>
      <c r="Y786" s="16"/>
      <c r="AA786" s="17"/>
      <c r="AB786" s="17"/>
    </row>
    <row r="787" spans="9:28">
      <c r="I787" s="10"/>
      <c r="J787" s="10"/>
      <c r="K787" s="10"/>
      <c r="L787" s="11"/>
      <c r="O787" s="16"/>
      <c r="P787" s="16"/>
      <c r="T787" s="16"/>
      <c r="U787" s="16"/>
      <c r="V787" s="16"/>
      <c r="Y787" s="16"/>
      <c r="AA787" s="17"/>
      <c r="AB787" s="17"/>
    </row>
    <row r="788" spans="9:28">
      <c r="I788" s="10"/>
      <c r="J788" s="10"/>
      <c r="K788" s="10"/>
      <c r="L788" s="11"/>
      <c r="O788" s="16"/>
      <c r="P788" s="16"/>
      <c r="T788" s="16"/>
      <c r="U788" s="16"/>
      <c r="V788" s="16"/>
      <c r="Y788" s="16"/>
      <c r="AA788" s="17"/>
      <c r="AB788" s="17"/>
    </row>
    <row r="789" spans="9:28">
      <c r="I789" s="10"/>
      <c r="J789" s="10"/>
      <c r="K789" s="10"/>
      <c r="L789" s="11"/>
      <c r="O789" s="16"/>
      <c r="P789" s="16"/>
      <c r="T789" s="16"/>
      <c r="U789" s="16"/>
      <c r="V789" s="16"/>
      <c r="Y789" s="16"/>
      <c r="AA789" s="17"/>
      <c r="AB789" s="17"/>
    </row>
    <row r="790" spans="9:28">
      <c r="I790" s="10"/>
      <c r="J790" s="10"/>
      <c r="K790" s="10"/>
      <c r="L790" s="11"/>
      <c r="O790" s="16"/>
      <c r="P790" s="16"/>
      <c r="T790" s="16"/>
      <c r="U790" s="16"/>
      <c r="V790" s="16"/>
      <c r="Y790" s="16"/>
      <c r="AA790" s="17"/>
      <c r="AB790" s="17"/>
    </row>
    <row r="791" spans="9:28">
      <c r="I791" s="10"/>
      <c r="J791" s="10"/>
      <c r="K791" s="10"/>
      <c r="L791" s="11"/>
      <c r="O791" s="16"/>
      <c r="P791" s="16"/>
      <c r="T791" s="16"/>
      <c r="U791" s="16"/>
      <c r="V791" s="16"/>
      <c r="Y791" s="16"/>
      <c r="AA791" s="17"/>
      <c r="AB791" s="17"/>
    </row>
    <row r="792" spans="9:28">
      <c r="I792" s="10"/>
      <c r="J792" s="10"/>
      <c r="K792" s="10"/>
      <c r="L792" s="11"/>
      <c r="O792" s="16"/>
      <c r="P792" s="16"/>
      <c r="T792" s="16"/>
      <c r="U792" s="16"/>
      <c r="V792" s="16"/>
      <c r="Y792" s="16"/>
      <c r="AA792" s="17"/>
      <c r="AB792" s="17"/>
    </row>
    <row r="793" spans="9:28">
      <c r="I793" s="10"/>
      <c r="J793" s="10"/>
      <c r="K793" s="10"/>
      <c r="L793" s="11"/>
      <c r="O793" s="16"/>
      <c r="P793" s="16"/>
      <c r="T793" s="16"/>
      <c r="U793" s="16"/>
      <c r="V793" s="16"/>
      <c r="Y793" s="16"/>
      <c r="AA793" s="17"/>
      <c r="AB793" s="17"/>
    </row>
    <row r="794" spans="9:28">
      <c r="I794" s="10"/>
      <c r="J794" s="10"/>
      <c r="K794" s="10"/>
      <c r="L794" s="11"/>
      <c r="O794" s="16"/>
      <c r="P794" s="16"/>
      <c r="T794" s="16"/>
      <c r="U794" s="16"/>
      <c r="V794" s="16"/>
      <c r="Y794" s="16"/>
      <c r="AA794" s="17"/>
      <c r="AB794" s="17"/>
    </row>
    <row r="795" spans="9:28">
      <c r="I795" s="10"/>
      <c r="J795" s="10"/>
      <c r="K795" s="10"/>
      <c r="L795" s="11"/>
      <c r="O795" s="16"/>
      <c r="P795" s="16"/>
      <c r="T795" s="16"/>
      <c r="U795" s="16"/>
      <c r="V795" s="16"/>
      <c r="Y795" s="16"/>
      <c r="AA795" s="17"/>
      <c r="AB795" s="17"/>
    </row>
    <row r="796" spans="9:28">
      <c r="I796" s="10"/>
      <c r="J796" s="10"/>
      <c r="K796" s="10"/>
      <c r="L796" s="11"/>
      <c r="O796" s="16"/>
      <c r="P796" s="16"/>
      <c r="T796" s="16"/>
      <c r="U796" s="16"/>
      <c r="V796" s="16"/>
      <c r="Y796" s="16"/>
      <c r="AA796" s="17"/>
      <c r="AB796" s="17"/>
    </row>
    <row r="797" spans="9:28">
      <c r="I797" s="10"/>
      <c r="J797" s="10"/>
      <c r="K797" s="10"/>
      <c r="L797" s="11"/>
      <c r="O797" s="16"/>
      <c r="P797" s="16"/>
      <c r="T797" s="16"/>
      <c r="U797" s="16"/>
      <c r="V797" s="16"/>
      <c r="Y797" s="16"/>
      <c r="AA797" s="17"/>
      <c r="AB797" s="17"/>
    </row>
    <row r="798" spans="9:28">
      <c r="I798" s="10"/>
      <c r="J798" s="10"/>
      <c r="K798" s="10"/>
      <c r="L798" s="11"/>
      <c r="O798" s="16"/>
      <c r="P798" s="16"/>
      <c r="T798" s="16"/>
      <c r="U798" s="16"/>
      <c r="V798" s="16"/>
      <c r="Y798" s="16"/>
      <c r="AA798" s="17"/>
      <c r="AB798" s="17"/>
    </row>
    <row r="799" spans="9:28">
      <c r="I799" s="10"/>
      <c r="J799" s="10"/>
      <c r="K799" s="10"/>
      <c r="L799" s="11"/>
      <c r="O799" s="16"/>
      <c r="P799" s="16"/>
      <c r="T799" s="16"/>
      <c r="U799" s="16"/>
      <c r="V799" s="16"/>
      <c r="Y799" s="16"/>
      <c r="AA799" s="17"/>
      <c r="AB799" s="17"/>
    </row>
    <row r="800" spans="9:28">
      <c r="I800" s="10"/>
      <c r="J800" s="10"/>
      <c r="K800" s="10"/>
      <c r="L800" s="11"/>
      <c r="O800" s="16"/>
      <c r="P800" s="16"/>
      <c r="T800" s="16"/>
      <c r="U800" s="16"/>
      <c r="V800" s="16"/>
      <c r="Y800" s="16"/>
      <c r="AA800" s="17"/>
      <c r="AB800" s="17"/>
    </row>
    <row r="801" spans="9:28">
      <c r="I801" s="10"/>
      <c r="J801" s="10"/>
      <c r="K801" s="10"/>
      <c r="L801" s="11"/>
      <c r="O801" s="16"/>
      <c r="P801" s="16"/>
      <c r="T801" s="16"/>
      <c r="U801" s="16"/>
      <c r="V801" s="16"/>
      <c r="Y801" s="16"/>
      <c r="AA801" s="17"/>
      <c r="AB801" s="17"/>
    </row>
    <row r="802" spans="9:28">
      <c r="I802" s="10"/>
      <c r="J802" s="10"/>
      <c r="K802" s="10"/>
      <c r="L802" s="11"/>
      <c r="O802" s="16"/>
      <c r="P802" s="16"/>
      <c r="T802" s="16"/>
      <c r="U802" s="16"/>
      <c r="V802" s="16"/>
      <c r="Y802" s="16"/>
      <c r="AA802" s="17"/>
      <c r="AB802" s="17"/>
    </row>
    <row r="803" spans="9:28">
      <c r="I803" s="10"/>
      <c r="J803" s="10"/>
      <c r="K803" s="10"/>
      <c r="L803" s="11"/>
      <c r="O803" s="16"/>
      <c r="P803" s="16"/>
      <c r="T803" s="16"/>
      <c r="U803" s="16"/>
      <c r="V803" s="16"/>
      <c r="Y803" s="16"/>
      <c r="AA803" s="17"/>
      <c r="AB803" s="17"/>
    </row>
    <row r="804" spans="9:28">
      <c r="I804" s="10"/>
      <c r="J804" s="10"/>
      <c r="K804" s="10"/>
      <c r="L804" s="11"/>
      <c r="O804" s="16"/>
      <c r="P804" s="16"/>
      <c r="T804" s="16"/>
      <c r="U804" s="16"/>
      <c r="V804" s="16"/>
      <c r="Y804" s="16"/>
      <c r="AA804" s="17"/>
      <c r="AB804" s="17"/>
    </row>
    <row r="805" spans="9:28">
      <c r="I805" s="10"/>
      <c r="J805" s="10"/>
      <c r="K805" s="10"/>
      <c r="L805" s="11"/>
      <c r="O805" s="16"/>
      <c r="P805" s="16"/>
      <c r="T805" s="16"/>
      <c r="U805" s="16"/>
      <c r="V805" s="16"/>
      <c r="Y805" s="16"/>
      <c r="AA805" s="17"/>
      <c r="AB805" s="17"/>
    </row>
    <row r="806" spans="9:28">
      <c r="I806" s="10"/>
      <c r="J806" s="10"/>
      <c r="K806" s="10"/>
      <c r="L806" s="11"/>
      <c r="O806" s="16"/>
      <c r="P806" s="16"/>
      <c r="T806" s="16"/>
      <c r="U806" s="16"/>
      <c r="V806" s="16"/>
      <c r="Y806" s="16"/>
      <c r="AA806" s="17"/>
      <c r="AB806" s="17"/>
    </row>
    <row r="807" spans="9:28">
      <c r="I807" s="10"/>
      <c r="J807" s="10"/>
      <c r="K807" s="10"/>
      <c r="L807" s="11"/>
      <c r="O807" s="16"/>
      <c r="P807" s="16"/>
      <c r="T807" s="16"/>
      <c r="U807" s="16"/>
      <c r="V807" s="16"/>
      <c r="Y807" s="16"/>
      <c r="AA807" s="17"/>
      <c r="AB807" s="17"/>
    </row>
    <row r="808" spans="9:28">
      <c r="I808" s="10"/>
      <c r="J808" s="10"/>
      <c r="K808" s="10"/>
      <c r="L808" s="11"/>
      <c r="O808" s="16"/>
      <c r="P808" s="16"/>
      <c r="T808" s="16"/>
      <c r="U808" s="16"/>
      <c r="V808" s="16"/>
      <c r="Y808" s="16"/>
      <c r="AA808" s="17"/>
      <c r="AB808" s="17"/>
    </row>
    <row r="809" spans="9:28">
      <c r="I809" s="10"/>
      <c r="J809" s="10"/>
      <c r="K809" s="10"/>
      <c r="L809" s="11"/>
      <c r="O809" s="16"/>
      <c r="P809" s="16"/>
      <c r="T809" s="16"/>
      <c r="U809" s="16"/>
      <c r="V809" s="16"/>
      <c r="Y809" s="16"/>
      <c r="AA809" s="17"/>
      <c r="AB809" s="17"/>
    </row>
    <row r="810" spans="9:28">
      <c r="I810" s="10"/>
      <c r="J810" s="10"/>
      <c r="K810" s="10"/>
      <c r="L810" s="11"/>
      <c r="O810" s="16"/>
      <c r="P810" s="16"/>
      <c r="T810" s="16"/>
      <c r="U810" s="16"/>
      <c r="V810" s="16"/>
      <c r="Y810" s="16"/>
      <c r="AA810" s="17"/>
      <c r="AB810" s="17"/>
    </row>
    <row r="811" spans="9:28">
      <c r="I811" s="10"/>
      <c r="J811" s="10"/>
      <c r="K811" s="10"/>
      <c r="L811" s="11"/>
      <c r="O811" s="16"/>
      <c r="P811" s="16"/>
      <c r="T811" s="16"/>
      <c r="U811" s="16"/>
      <c r="V811" s="16"/>
      <c r="Y811" s="16"/>
      <c r="AA811" s="17"/>
      <c r="AB811" s="17"/>
    </row>
    <row r="812" spans="9:28">
      <c r="I812" s="10"/>
      <c r="J812" s="10"/>
      <c r="K812" s="10"/>
      <c r="L812" s="11"/>
      <c r="O812" s="16"/>
      <c r="P812" s="16"/>
      <c r="T812" s="16"/>
      <c r="U812" s="16"/>
      <c r="V812" s="16"/>
      <c r="Y812" s="16"/>
      <c r="AA812" s="17"/>
      <c r="AB812" s="17"/>
    </row>
    <row r="813" spans="9:28">
      <c r="I813" s="10"/>
      <c r="J813" s="10"/>
      <c r="K813" s="10"/>
      <c r="L813" s="11"/>
      <c r="O813" s="16"/>
      <c r="P813" s="16"/>
      <c r="T813" s="16"/>
      <c r="U813" s="16"/>
      <c r="V813" s="16"/>
      <c r="Y813" s="16"/>
      <c r="AA813" s="17"/>
      <c r="AB813" s="17"/>
    </row>
    <row r="814" spans="9:28">
      <c r="I814" s="10"/>
      <c r="J814" s="10"/>
      <c r="K814" s="10"/>
      <c r="L814" s="11"/>
      <c r="O814" s="16"/>
      <c r="P814" s="16"/>
      <c r="T814" s="16"/>
      <c r="U814" s="16"/>
      <c r="V814" s="16"/>
      <c r="Y814" s="16"/>
      <c r="AA814" s="17"/>
      <c r="AB814" s="17"/>
    </row>
    <row r="815" spans="9:28">
      <c r="I815" s="10"/>
      <c r="J815" s="10"/>
      <c r="K815" s="10"/>
      <c r="L815" s="11"/>
      <c r="O815" s="16"/>
      <c r="P815" s="16"/>
      <c r="T815" s="16"/>
      <c r="U815" s="16"/>
      <c r="V815" s="16"/>
      <c r="Y815" s="16"/>
      <c r="AA815" s="17"/>
      <c r="AB815" s="17"/>
    </row>
    <row r="816" spans="9:28">
      <c r="I816" s="10"/>
      <c r="J816" s="10"/>
      <c r="K816" s="10"/>
      <c r="L816" s="11"/>
      <c r="O816" s="16"/>
      <c r="P816" s="16"/>
      <c r="T816" s="16"/>
      <c r="U816" s="16"/>
      <c r="V816" s="16"/>
      <c r="Y816" s="16"/>
      <c r="AA816" s="17"/>
      <c r="AB816" s="17"/>
    </row>
    <row r="817" spans="9:28">
      <c r="I817" s="10"/>
      <c r="J817" s="10"/>
      <c r="K817" s="10"/>
      <c r="L817" s="11"/>
      <c r="O817" s="16"/>
      <c r="P817" s="16"/>
      <c r="T817" s="16"/>
      <c r="U817" s="16"/>
      <c r="V817" s="16"/>
      <c r="Y817" s="16"/>
      <c r="AA817" s="17"/>
      <c r="AB817" s="17"/>
    </row>
    <row r="818" spans="9:28">
      <c r="I818" s="10"/>
      <c r="J818" s="10"/>
      <c r="K818" s="10"/>
      <c r="L818" s="11"/>
      <c r="O818" s="16"/>
      <c r="P818" s="16"/>
      <c r="T818" s="16"/>
      <c r="U818" s="16"/>
      <c r="V818" s="16"/>
      <c r="Y818" s="16"/>
      <c r="AA818" s="17"/>
      <c r="AB818" s="17"/>
    </row>
    <row r="819" spans="9:28">
      <c r="I819" s="10"/>
      <c r="J819" s="10"/>
      <c r="K819" s="10"/>
      <c r="L819" s="11"/>
      <c r="O819" s="16"/>
      <c r="P819" s="16"/>
      <c r="T819" s="16"/>
      <c r="U819" s="16"/>
      <c r="V819" s="16"/>
      <c r="Y819" s="16"/>
      <c r="AA819" s="17"/>
      <c r="AB819" s="17"/>
    </row>
    <row r="820" spans="9:28">
      <c r="I820" s="10"/>
      <c r="J820" s="10"/>
      <c r="K820" s="10"/>
      <c r="L820" s="11"/>
      <c r="O820" s="16"/>
      <c r="P820" s="16"/>
      <c r="T820" s="16"/>
      <c r="U820" s="16"/>
      <c r="V820" s="16"/>
      <c r="Y820" s="16"/>
      <c r="AA820" s="17"/>
      <c r="AB820" s="17"/>
    </row>
    <row r="821" spans="9:28">
      <c r="I821" s="10"/>
      <c r="J821" s="10"/>
      <c r="K821" s="10"/>
      <c r="L821" s="11"/>
      <c r="O821" s="16"/>
      <c r="P821" s="16"/>
      <c r="T821" s="16"/>
      <c r="U821" s="16"/>
      <c r="V821" s="16"/>
      <c r="Y821" s="16"/>
      <c r="AA821" s="17"/>
      <c r="AB821" s="17"/>
    </row>
    <row r="822" spans="9:28">
      <c r="I822" s="10"/>
      <c r="J822" s="10"/>
      <c r="K822" s="10"/>
      <c r="L822" s="11"/>
      <c r="O822" s="16"/>
      <c r="P822" s="16"/>
      <c r="T822" s="16"/>
      <c r="U822" s="16"/>
      <c r="V822" s="16"/>
      <c r="Y822" s="16"/>
      <c r="AA822" s="17"/>
      <c r="AB822" s="17"/>
    </row>
    <row r="823" spans="9:28">
      <c r="I823" s="10"/>
      <c r="J823" s="10"/>
      <c r="K823" s="10"/>
      <c r="L823" s="11"/>
      <c r="O823" s="16"/>
      <c r="P823" s="16"/>
      <c r="T823" s="16"/>
      <c r="U823" s="16"/>
      <c r="V823" s="16"/>
      <c r="Y823" s="16"/>
      <c r="AA823" s="17"/>
      <c r="AB823" s="17"/>
    </row>
    <row r="824" spans="9:28">
      <c r="I824" s="10"/>
      <c r="J824" s="10"/>
      <c r="K824" s="10"/>
      <c r="L824" s="11"/>
      <c r="O824" s="16"/>
      <c r="P824" s="16"/>
      <c r="T824" s="16"/>
      <c r="U824" s="16"/>
      <c r="V824" s="16"/>
      <c r="Y824" s="16"/>
      <c r="AA824" s="17"/>
      <c r="AB824" s="17"/>
    </row>
    <row r="825" spans="9:28">
      <c r="I825" s="10"/>
      <c r="J825" s="10"/>
      <c r="K825" s="10"/>
      <c r="L825" s="11"/>
      <c r="O825" s="16"/>
      <c r="P825" s="16"/>
      <c r="T825" s="16"/>
      <c r="U825" s="16"/>
      <c r="V825" s="16"/>
      <c r="Y825" s="16"/>
      <c r="AA825" s="17"/>
      <c r="AB825" s="17"/>
    </row>
    <row r="826" spans="9:28">
      <c r="I826" s="10"/>
      <c r="J826" s="10"/>
      <c r="K826" s="10"/>
      <c r="L826" s="11"/>
      <c r="O826" s="16"/>
      <c r="P826" s="16"/>
      <c r="T826" s="16"/>
      <c r="U826" s="16"/>
      <c r="V826" s="16"/>
      <c r="Y826" s="16"/>
      <c r="AA826" s="17"/>
      <c r="AB826" s="17"/>
    </row>
    <row r="827" spans="9:28">
      <c r="I827" s="10"/>
      <c r="J827" s="10"/>
      <c r="K827" s="10"/>
      <c r="L827" s="11"/>
      <c r="O827" s="16"/>
      <c r="P827" s="16"/>
      <c r="T827" s="16"/>
      <c r="U827" s="16"/>
      <c r="V827" s="16"/>
      <c r="Y827" s="16"/>
      <c r="AA827" s="17"/>
      <c r="AB827" s="17"/>
    </row>
    <row r="828" spans="9:28">
      <c r="I828" s="10"/>
      <c r="J828" s="10"/>
      <c r="K828" s="10"/>
      <c r="L828" s="11"/>
      <c r="O828" s="16"/>
      <c r="P828" s="16"/>
      <c r="T828" s="16"/>
      <c r="U828" s="16"/>
      <c r="V828" s="16"/>
      <c r="Y828" s="16"/>
      <c r="AA828" s="17"/>
      <c r="AB828" s="17"/>
    </row>
    <row r="829" spans="9:28">
      <c r="I829" s="10"/>
      <c r="J829" s="10"/>
      <c r="K829" s="10"/>
      <c r="L829" s="11"/>
      <c r="O829" s="16"/>
      <c r="P829" s="16"/>
      <c r="T829" s="16"/>
      <c r="U829" s="16"/>
      <c r="V829" s="16"/>
      <c r="Y829" s="16"/>
      <c r="AA829" s="17"/>
      <c r="AB829" s="17"/>
    </row>
    <row r="830" spans="9:28">
      <c r="I830" s="10"/>
      <c r="J830" s="10"/>
      <c r="K830" s="10"/>
      <c r="L830" s="11"/>
      <c r="O830" s="16"/>
      <c r="P830" s="16"/>
      <c r="T830" s="16"/>
      <c r="U830" s="16"/>
      <c r="V830" s="16"/>
      <c r="Y830" s="16"/>
      <c r="AA830" s="17"/>
      <c r="AB830" s="17"/>
    </row>
    <row r="831" spans="9:28">
      <c r="I831" s="10"/>
      <c r="J831" s="10"/>
      <c r="K831" s="10"/>
      <c r="L831" s="11"/>
      <c r="O831" s="16"/>
      <c r="P831" s="16"/>
      <c r="T831" s="16"/>
      <c r="U831" s="16"/>
      <c r="V831" s="16"/>
      <c r="Y831" s="16"/>
      <c r="AA831" s="17"/>
      <c r="AB831" s="17"/>
    </row>
    <row r="832" spans="9:28">
      <c r="I832" s="10"/>
      <c r="J832" s="10"/>
      <c r="K832" s="10"/>
      <c r="L832" s="11"/>
      <c r="O832" s="16"/>
      <c r="P832" s="16"/>
      <c r="T832" s="16"/>
      <c r="U832" s="16"/>
      <c r="V832" s="16"/>
      <c r="Y832" s="16"/>
      <c r="AA832" s="17"/>
      <c r="AB832" s="17"/>
    </row>
    <row r="833" spans="9:28">
      <c r="I833" s="10"/>
      <c r="J833" s="10"/>
      <c r="K833" s="10"/>
      <c r="L833" s="11"/>
      <c r="O833" s="16"/>
      <c r="P833" s="16"/>
      <c r="T833" s="16"/>
      <c r="U833" s="16"/>
      <c r="V833" s="16"/>
      <c r="Y833" s="16"/>
      <c r="AA833" s="17"/>
      <c r="AB833" s="17"/>
    </row>
    <row r="834" spans="9:28">
      <c r="I834" s="10"/>
      <c r="J834" s="10"/>
      <c r="K834" s="10"/>
      <c r="L834" s="11"/>
      <c r="O834" s="16"/>
      <c r="P834" s="16"/>
      <c r="T834" s="16"/>
      <c r="U834" s="16"/>
      <c r="V834" s="16"/>
      <c r="Y834" s="16"/>
      <c r="AA834" s="17"/>
      <c r="AB834" s="17"/>
    </row>
    <row r="835" spans="9:28">
      <c r="I835" s="10"/>
      <c r="J835" s="10"/>
      <c r="K835" s="10"/>
      <c r="L835" s="11"/>
      <c r="O835" s="16"/>
      <c r="P835" s="16"/>
      <c r="T835" s="16"/>
      <c r="U835" s="16"/>
      <c r="V835" s="16"/>
      <c r="Y835" s="16"/>
      <c r="AA835" s="17"/>
      <c r="AB835" s="17"/>
    </row>
    <row r="836" spans="9:28">
      <c r="I836" s="10"/>
      <c r="J836" s="10"/>
      <c r="K836" s="10"/>
      <c r="L836" s="11"/>
      <c r="O836" s="16"/>
      <c r="P836" s="16"/>
      <c r="T836" s="16"/>
      <c r="U836" s="16"/>
      <c r="V836" s="16"/>
      <c r="Y836" s="16"/>
      <c r="AA836" s="17"/>
      <c r="AB836" s="17"/>
    </row>
    <row r="837" spans="9:28">
      <c r="I837" s="10"/>
      <c r="J837" s="10"/>
      <c r="K837" s="10"/>
      <c r="L837" s="11"/>
      <c r="O837" s="16"/>
      <c r="P837" s="16"/>
      <c r="T837" s="16"/>
      <c r="U837" s="16"/>
      <c r="V837" s="16"/>
      <c r="Y837" s="16"/>
      <c r="AA837" s="17"/>
      <c r="AB837" s="17"/>
    </row>
    <row r="838" spans="9:28">
      <c r="I838" s="10"/>
      <c r="J838" s="10"/>
      <c r="K838" s="10"/>
      <c r="L838" s="11"/>
      <c r="O838" s="16"/>
      <c r="P838" s="16"/>
      <c r="T838" s="16"/>
      <c r="U838" s="16"/>
      <c r="V838" s="16"/>
      <c r="Y838" s="16"/>
      <c r="AA838" s="17"/>
      <c r="AB838" s="17"/>
    </row>
    <row r="839" spans="9:28">
      <c r="I839" s="10"/>
      <c r="J839" s="10"/>
      <c r="K839" s="10"/>
      <c r="L839" s="11"/>
      <c r="O839" s="16"/>
      <c r="P839" s="16"/>
      <c r="T839" s="16"/>
      <c r="U839" s="16"/>
      <c r="V839" s="16"/>
      <c r="Y839" s="16"/>
      <c r="AA839" s="17"/>
      <c r="AB839" s="17"/>
    </row>
    <row r="840" spans="9:28">
      <c r="I840" s="10"/>
      <c r="J840" s="10"/>
      <c r="K840" s="10"/>
      <c r="L840" s="11"/>
      <c r="O840" s="16"/>
      <c r="P840" s="16"/>
      <c r="T840" s="16"/>
      <c r="U840" s="16"/>
      <c r="V840" s="16"/>
      <c r="Y840" s="16"/>
      <c r="AA840" s="17"/>
      <c r="AB840" s="17"/>
    </row>
    <row r="841" spans="9:28">
      <c r="I841" s="10"/>
      <c r="J841" s="10"/>
      <c r="K841" s="10"/>
      <c r="L841" s="11"/>
      <c r="O841" s="16"/>
      <c r="P841" s="16"/>
      <c r="T841" s="16"/>
      <c r="U841" s="16"/>
      <c r="V841" s="16"/>
      <c r="Y841" s="16"/>
      <c r="AA841" s="17"/>
      <c r="AB841" s="17"/>
    </row>
    <row r="842" spans="9:28">
      <c r="I842" s="10"/>
      <c r="J842" s="10"/>
      <c r="K842" s="10"/>
      <c r="L842" s="11"/>
      <c r="O842" s="16"/>
      <c r="P842" s="16"/>
      <c r="T842" s="16"/>
      <c r="U842" s="16"/>
      <c r="V842" s="16"/>
      <c r="Y842" s="16"/>
      <c r="AA842" s="17"/>
      <c r="AB842" s="17"/>
    </row>
    <row r="843" spans="9:28">
      <c r="I843" s="10"/>
      <c r="J843" s="10"/>
      <c r="K843" s="10"/>
      <c r="L843" s="11"/>
      <c r="O843" s="16"/>
      <c r="P843" s="16"/>
      <c r="T843" s="16"/>
      <c r="U843" s="16"/>
      <c r="V843" s="16"/>
      <c r="Y843" s="16"/>
      <c r="AA843" s="17"/>
      <c r="AB843" s="17"/>
    </row>
    <row r="844" spans="9:28">
      <c r="I844" s="10"/>
      <c r="J844" s="10"/>
      <c r="K844" s="10"/>
      <c r="L844" s="11"/>
      <c r="O844" s="16"/>
      <c r="P844" s="16"/>
      <c r="T844" s="16"/>
      <c r="U844" s="16"/>
      <c r="V844" s="16"/>
      <c r="Y844" s="16"/>
      <c r="AA844" s="17"/>
      <c r="AB844" s="17"/>
    </row>
    <row r="845" spans="9:28">
      <c r="I845" s="10"/>
      <c r="J845" s="10"/>
      <c r="K845" s="10"/>
      <c r="L845" s="11"/>
      <c r="O845" s="16"/>
      <c r="P845" s="16"/>
      <c r="T845" s="16"/>
      <c r="U845" s="16"/>
      <c r="V845" s="16"/>
      <c r="Y845" s="16"/>
      <c r="AA845" s="17"/>
      <c r="AB845" s="17"/>
    </row>
    <row r="846" spans="9:28">
      <c r="I846" s="10"/>
      <c r="J846" s="10"/>
      <c r="K846" s="10"/>
      <c r="L846" s="11"/>
      <c r="O846" s="16"/>
      <c r="P846" s="16"/>
      <c r="T846" s="16"/>
      <c r="U846" s="16"/>
      <c r="V846" s="16"/>
      <c r="Y846" s="16"/>
      <c r="AA846" s="17"/>
      <c r="AB846" s="17"/>
    </row>
    <row r="847" spans="9:28">
      <c r="I847" s="10"/>
      <c r="J847" s="10"/>
      <c r="K847" s="10"/>
      <c r="L847" s="11"/>
      <c r="O847" s="16"/>
      <c r="P847" s="16"/>
      <c r="T847" s="16"/>
      <c r="U847" s="16"/>
      <c r="V847" s="16"/>
      <c r="Y847" s="16"/>
      <c r="AA847" s="17"/>
      <c r="AB847" s="17"/>
    </row>
    <row r="848" spans="9:28">
      <c r="I848" s="10"/>
      <c r="J848" s="10"/>
      <c r="K848" s="10"/>
      <c r="L848" s="11"/>
      <c r="O848" s="16"/>
      <c r="P848" s="16"/>
      <c r="T848" s="16"/>
      <c r="U848" s="16"/>
      <c r="V848" s="16"/>
      <c r="Y848" s="16"/>
      <c r="AA848" s="17"/>
      <c r="AB848" s="17"/>
    </row>
    <row r="849" spans="9:28">
      <c r="I849" s="10"/>
      <c r="J849" s="10"/>
      <c r="K849" s="10"/>
      <c r="L849" s="11"/>
      <c r="O849" s="16"/>
      <c r="P849" s="16"/>
      <c r="T849" s="16"/>
      <c r="U849" s="16"/>
      <c r="V849" s="16"/>
      <c r="Y849" s="16"/>
      <c r="AA849" s="17"/>
      <c r="AB849" s="17"/>
    </row>
    <row r="850" spans="9:28">
      <c r="I850" s="10"/>
      <c r="J850" s="10"/>
      <c r="K850" s="10"/>
      <c r="L850" s="11"/>
      <c r="O850" s="16"/>
      <c r="P850" s="16"/>
      <c r="T850" s="16"/>
      <c r="U850" s="16"/>
      <c r="V850" s="16"/>
      <c r="Y850" s="16"/>
      <c r="AA850" s="17"/>
      <c r="AB850" s="17"/>
    </row>
    <row r="851" spans="9:28">
      <c r="I851" s="10"/>
      <c r="J851" s="10"/>
      <c r="K851" s="10"/>
      <c r="L851" s="11"/>
      <c r="O851" s="16"/>
      <c r="P851" s="16"/>
      <c r="T851" s="16"/>
      <c r="U851" s="16"/>
      <c r="V851" s="16"/>
      <c r="Y851" s="16"/>
      <c r="AA851" s="17"/>
      <c r="AB851" s="17"/>
    </row>
    <row r="852" spans="9:28">
      <c r="I852" s="10"/>
      <c r="J852" s="10"/>
      <c r="K852" s="10"/>
      <c r="L852" s="11"/>
      <c r="O852" s="16"/>
      <c r="P852" s="16"/>
      <c r="T852" s="16"/>
      <c r="U852" s="16"/>
      <c r="V852" s="16"/>
      <c r="Y852" s="16"/>
      <c r="AA852" s="17"/>
      <c r="AB852" s="17"/>
    </row>
    <row r="853" spans="9:28">
      <c r="I853" s="10"/>
      <c r="J853" s="10"/>
      <c r="K853" s="10"/>
      <c r="L853" s="11"/>
      <c r="O853" s="16"/>
      <c r="P853" s="16"/>
      <c r="T853" s="16"/>
      <c r="U853" s="16"/>
      <c r="V853" s="16"/>
      <c r="Y853" s="16"/>
      <c r="AA853" s="17"/>
      <c r="AB853" s="17"/>
    </row>
    <row r="854" spans="9:28">
      <c r="I854" s="10"/>
      <c r="J854" s="10"/>
      <c r="K854" s="10"/>
      <c r="L854" s="11"/>
      <c r="O854" s="16"/>
      <c r="P854" s="16"/>
      <c r="T854" s="16"/>
      <c r="U854" s="16"/>
      <c r="V854" s="16"/>
      <c r="Y854" s="16"/>
      <c r="AA854" s="17"/>
      <c r="AB854" s="17"/>
    </row>
    <row r="855" spans="9:28">
      <c r="I855" s="10"/>
      <c r="J855" s="10"/>
      <c r="K855" s="10"/>
      <c r="L855" s="11"/>
      <c r="O855" s="16"/>
      <c r="P855" s="16"/>
      <c r="T855" s="16"/>
      <c r="U855" s="16"/>
      <c r="V855" s="16"/>
      <c r="Y855" s="16"/>
      <c r="AA855" s="17"/>
      <c r="AB855" s="17"/>
    </row>
    <row r="856" spans="9:28">
      <c r="I856" s="10"/>
      <c r="J856" s="10"/>
      <c r="K856" s="10"/>
      <c r="L856" s="11"/>
      <c r="O856" s="16"/>
      <c r="P856" s="16"/>
      <c r="T856" s="16"/>
      <c r="U856" s="16"/>
      <c r="V856" s="16"/>
      <c r="Y856" s="16"/>
      <c r="AA856" s="17"/>
      <c r="AB856" s="17"/>
    </row>
    <row r="857" spans="9:28">
      <c r="I857" s="10"/>
      <c r="J857" s="10"/>
      <c r="K857" s="10"/>
      <c r="L857" s="11"/>
      <c r="O857" s="16"/>
      <c r="P857" s="16"/>
      <c r="T857" s="16"/>
      <c r="U857" s="16"/>
      <c r="V857" s="16"/>
      <c r="Y857" s="16"/>
      <c r="AA857" s="17"/>
      <c r="AB857" s="17"/>
    </row>
    <row r="858" spans="9:28">
      <c r="I858" s="10"/>
      <c r="J858" s="10"/>
      <c r="K858" s="10"/>
      <c r="L858" s="11"/>
      <c r="O858" s="16"/>
      <c r="P858" s="16"/>
      <c r="T858" s="16"/>
      <c r="U858" s="16"/>
      <c r="V858" s="16"/>
      <c r="Y858" s="16"/>
      <c r="AA858" s="17"/>
      <c r="AB858" s="17"/>
    </row>
    <row r="859" spans="9:28">
      <c r="I859" s="10"/>
      <c r="J859" s="10"/>
      <c r="K859" s="10"/>
      <c r="L859" s="11"/>
      <c r="O859" s="16"/>
      <c r="P859" s="16"/>
      <c r="T859" s="16"/>
      <c r="U859" s="16"/>
      <c r="V859" s="16"/>
      <c r="Y859" s="16"/>
      <c r="AA859" s="17"/>
      <c r="AB859" s="17"/>
    </row>
    <row r="860" spans="9:28">
      <c r="I860" s="10"/>
      <c r="J860" s="10"/>
      <c r="K860" s="10"/>
      <c r="L860" s="11"/>
      <c r="O860" s="16"/>
      <c r="P860" s="16"/>
      <c r="T860" s="16"/>
      <c r="U860" s="16"/>
      <c r="V860" s="16"/>
      <c r="Y860" s="16"/>
      <c r="AA860" s="17"/>
      <c r="AB860" s="17"/>
    </row>
    <row r="861" spans="9:28">
      <c r="I861" s="10"/>
      <c r="J861" s="10"/>
      <c r="K861" s="10"/>
      <c r="L861" s="11"/>
      <c r="O861" s="16"/>
      <c r="P861" s="16"/>
      <c r="T861" s="16"/>
      <c r="U861" s="16"/>
      <c r="V861" s="16"/>
      <c r="Y861" s="16"/>
      <c r="AA861" s="17"/>
      <c r="AB861" s="17"/>
    </row>
    <row r="862" spans="9:28">
      <c r="I862" s="10"/>
      <c r="J862" s="10"/>
      <c r="K862" s="10"/>
      <c r="L862" s="11"/>
      <c r="O862" s="16"/>
      <c r="P862" s="16"/>
      <c r="T862" s="16"/>
      <c r="U862" s="16"/>
      <c r="V862" s="16"/>
      <c r="Y862" s="16"/>
      <c r="AA862" s="17"/>
      <c r="AB862" s="17"/>
    </row>
    <row r="863" spans="9:28">
      <c r="I863" s="10"/>
      <c r="J863" s="10"/>
      <c r="K863" s="10"/>
      <c r="L863" s="11"/>
      <c r="O863" s="16"/>
      <c r="P863" s="16"/>
      <c r="T863" s="16"/>
      <c r="U863" s="16"/>
      <c r="V863" s="16"/>
      <c r="Y863" s="16"/>
      <c r="AA863" s="17"/>
      <c r="AB863" s="17"/>
    </row>
    <row r="864" spans="9:28">
      <c r="I864" s="10"/>
      <c r="J864" s="10"/>
      <c r="K864" s="10"/>
      <c r="L864" s="11"/>
      <c r="O864" s="16"/>
      <c r="P864" s="16"/>
      <c r="T864" s="16"/>
      <c r="U864" s="16"/>
      <c r="V864" s="16"/>
      <c r="Y864" s="16"/>
      <c r="AA864" s="17"/>
      <c r="AB864" s="17"/>
    </row>
    <row r="865" spans="9:28">
      <c r="I865" s="10"/>
      <c r="J865" s="10"/>
      <c r="K865" s="10"/>
      <c r="L865" s="11"/>
      <c r="O865" s="16"/>
      <c r="P865" s="16"/>
      <c r="T865" s="16"/>
      <c r="U865" s="16"/>
      <c r="V865" s="16"/>
      <c r="Y865" s="16"/>
      <c r="AA865" s="17"/>
      <c r="AB865" s="17"/>
    </row>
    <row r="866" spans="9:28">
      <c r="I866" s="10"/>
      <c r="J866" s="10"/>
      <c r="K866" s="10"/>
      <c r="L866" s="11"/>
      <c r="O866" s="16"/>
      <c r="P866" s="16"/>
      <c r="T866" s="16"/>
      <c r="U866" s="16"/>
      <c r="V866" s="16"/>
      <c r="Y866" s="16"/>
      <c r="AA866" s="17"/>
      <c r="AB866" s="17"/>
    </row>
    <row r="867" spans="9:28">
      <c r="I867" s="10"/>
      <c r="J867" s="10"/>
      <c r="K867" s="10"/>
      <c r="L867" s="11"/>
      <c r="O867" s="16"/>
      <c r="P867" s="16"/>
      <c r="T867" s="16"/>
      <c r="U867" s="16"/>
      <c r="V867" s="16"/>
      <c r="Y867" s="16"/>
      <c r="AA867" s="17"/>
      <c r="AB867" s="17"/>
    </row>
    <row r="868" spans="9:28">
      <c r="I868" s="10"/>
      <c r="J868" s="10"/>
      <c r="K868" s="10"/>
      <c r="L868" s="11"/>
      <c r="O868" s="16"/>
      <c r="P868" s="16"/>
      <c r="T868" s="16"/>
      <c r="U868" s="16"/>
      <c r="V868" s="16"/>
      <c r="Y868" s="16"/>
      <c r="AA868" s="17"/>
      <c r="AB868" s="17"/>
    </row>
    <row r="869" spans="9:28">
      <c r="I869" s="10"/>
      <c r="J869" s="10"/>
      <c r="K869" s="10"/>
      <c r="L869" s="11"/>
      <c r="O869" s="16"/>
      <c r="P869" s="16"/>
      <c r="T869" s="16"/>
      <c r="U869" s="16"/>
      <c r="V869" s="16"/>
      <c r="Y869" s="16"/>
      <c r="AA869" s="17"/>
      <c r="AB869" s="17"/>
    </row>
    <row r="870" spans="9:28">
      <c r="I870" s="10"/>
      <c r="J870" s="10"/>
      <c r="K870" s="10"/>
      <c r="L870" s="11"/>
      <c r="O870" s="16"/>
      <c r="P870" s="16"/>
      <c r="T870" s="16"/>
      <c r="U870" s="16"/>
      <c r="V870" s="16"/>
      <c r="Y870" s="16"/>
      <c r="AA870" s="17"/>
      <c r="AB870" s="17"/>
    </row>
    <row r="871" spans="9:28">
      <c r="I871" s="10"/>
      <c r="J871" s="10"/>
      <c r="K871" s="10"/>
      <c r="L871" s="11"/>
      <c r="O871" s="16"/>
      <c r="P871" s="16"/>
      <c r="T871" s="16"/>
      <c r="U871" s="16"/>
      <c r="V871" s="16"/>
      <c r="Y871" s="16"/>
      <c r="AA871" s="17"/>
      <c r="AB871" s="17"/>
    </row>
    <row r="872" spans="9:28">
      <c r="I872" s="10"/>
      <c r="J872" s="10"/>
      <c r="K872" s="10"/>
      <c r="L872" s="11"/>
      <c r="O872" s="16"/>
      <c r="P872" s="16"/>
      <c r="T872" s="16"/>
      <c r="U872" s="16"/>
      <c r="V872" s="16"/>
      <c r="Y872" s="16"/>
      <c r="AA872" s="17"/>
      <c r="AB872" s="17"/>
    </row>
    <row r="873" spans="9:28">
      <c r="I873" s="10"/>
      <c r="J873" s="10"/>
      <c r="K873" s="10"/>
      <c r="L873" s="11"/>
      <c r="O873" s="16"/>
      <c r="P873" s="16"/>
      <c r="T873" s="16"/>
      <c r="U873" s="16"/>
      <c r="V873" s="16"/>
      <c r="Y873" s="16"/>
      <c r="AA873" s="17"/>
      <c r="AB873" s="17"/>
    </row>
    <row r="874" spans="9:28">
      <c r="I874" s="10"/>
      <c r="J874" s="10"/>
      <c r="K874" s="10"/>
      <c r="L874" s="11"/>
      <c r="O874" s="16"/>
      <c r="P874" s="16"/>
      <c r="T874" s="16"/>
      <c r="U874" s="16"/>
      <c r="V874" s="16"/>
      <c r="Y874" s="16"/>
      <c r="AA874" s="17"/>
      <c r="AB874" s="17"/>
    </row>
    <row r="875" spans="9:28">
      <c r="I875" s="10"/>
      <c r="J875" s="10"/>
      <c r="K875" s="10"/>
      <c r="L875" s="11"/>
      <c r="O875" s="16"/>
      <c r="P875" s="16"/>
      <c r="T875" s="16"/>
      <c r="U875" s="16"/>
      <c r="V875" s="16"/>
      <c r="Y875" s="16"/>
      <c r="AA875" s="17"/>
      <c r="AB875" s="17"/>
    </row>
    <row r="876" spans="9:28">
      <c r="I876" s="10"/>
      <c r="J876" s="10"/>
      <c r="K876" s="10"/>
      <c r="L876" s="11"/>
      <c r="O876" s="16"/>
      <c r="P876" s="16"/>
      <c r="T876" s="16"/>
      <c r="U876" s="16"/>
      <c r="V876" s="16"/>
      <c r="Y876" s="16"/>
      <c r="AA876" s="17"/>
      <c r="AB876" s="17"/>
    </row>
    <row r="877" spans="9:28">
      <c r="I877" s="10"/>
      <c r="J877" s="10"/>
      <c r="K877" s="10"/>
      <c r="L877" s="11"/>
      <c r="O877" s="16"/>
      <c r="P877" s="16"/>
      <c r="T877" s="16"/>
      <c r="U877" s="16"/>
      <c r="V877" s="16"/>
      <c r="Y877" s="16"/>
      <c r="AA877" s="17"/>
      <c r="AB877" s="17"/>
    </row>
    <row r="878" spans="9:28">
      <c r="I878" s="10"/>
      <c r="J878" s="10"/>
      <c r="K878" s="10"/>
      <c r="L878" s="11"/>
      <c r="O878" s="16"/>
      <c r="P878" s="16"/>
      <c r="T878" s="16"/>
      <c r="U878" s="16"/>
      <c r="V878" s="16"/>
      <c r="Y878" s="16"/>
      <c r="AA878" s="17"/>
      <c r="AB878" s="17"/>
    </row>
    <row r="879" spans="9:28">
      <c r="I879" s="10"/>
      <c r="J879" s="10"/>
      <c r="K879" s="10"/>
      <c r="L879" s="11"/>
      <c r="O879" s="16"/>
      <c r="P879" s="16"/>
      <c r="T879" s="16"/>
      <c r="U879" s="16"/>
      <c r="V879" s="16"/>
      <c r="Y879" s="16"/>
      <c r="AA879" s="17"/>
      <c r="AB879" s="17"/>
    </row>
    <row r="880" spans="9:28">
      <c r="I880" s="10"/>
      <c r="J880" s="10"/>
      <c r="K880" s="10"/>
      <c r="L880" s="11"/>
      <c r="O880" s="16"/>
      <c r="P880" s="16"/>
      <c r="T880" s="16"/>
      <c r="U880" s="16"/>
      <c r="V880" s="16"/>
      <c r="Y880" s="16"/>
      <c r="AA880" s="17"/>
      <c r="AB880" s="17"/>
    </row>
    <row r="881" spans="9:28">
      <c r="I881" s="10"/>
      <c r="J881" s="10"/>
      <c r="K881" s="10"/>
      <c r="L881" s="11"/>
      <c r="O881" s="16"/>
      <c r="P881" s="16"/>
      <c r="T881" s="16"/>
      <c r="U881" s="16"/>
      <c r="V881" s="16"/>
      <c r="Y881" s="16"/>
      <c r="AA881" s="17"/>
      <c r="AB881" s="17"/>
    </row>
    <row r="882" spans="9:28">
      <c r="I882" s="10"/>
      <c r="J882" s="10"/>
      <c r="K882" s="10"/>
      <c r="L882" s="11"/>
      <c r="O882" s="16"/>
      <c r="P882" s="16"/>
      <c r="T882" s="16"/>
      <c r="U882" s="16"/>
      <c r="V882" s="16"/>
      <c r="Y882" s="16"/>
      <c r="AA882" s="17"/>
      <c r="AB882" s="17"/>
    </row>
    <row r="883" spans="9:28">
      <c r="I883" s="10"/>
      <c r="J883" s="10"/>
      <c r="K883" s="10"/>
      <c r="L883" s="11"/>
      <c r="O883" s="16"/>
      <c r="P883" s="16"/>
      <c r="T883" s="16"/>
      <c r="U883" s="16"/>
      <c r="V883" s="16"/>
      <c r="Y883" s="16"/>
      <c r="AA883" s="17"/>
      <c r="AB883" s="17"/>
    </row>
    <row r="884" spans="9:28">
      <c r="I884" s="10"/>
      <c r="J884" s="10"/>
      <c r="K884" s="10"/>
      <c r="L884" s="11"/>
      <c r="O884" s="16"/>
      <c r="P884" s="16"/>
      <c r="T884" s="16"/>
      <c r="U884" s="16"/>
      <c r="V884" s="16"/>
      <c r="Y884" s="16"/>
      <c r="AA884" s="17"/>
      <c r="AB884" s="17"/>
    </row>
    <row r="885" spans="9:28">
      <c r="I885" s="10"/>
      <c r="J885" s="10"/>
      <c r="K885" s="10"/>
      <c r="L885" s="11"/>
      <c r="O885" s="16"/>
      <c r="P885" s="16"/>
      <c r="T885" s="16"/>
      <c r="U885" s="16"/>
      <c r="V885" s="16"/>
      <c r="Y885" s="16"/>
      <c r="AA885" s="17"/>
      <c r="AB885" s="17"/>
    </row>
    <row r="886" spans="9:28">
      <c r="I886" s="10"/>
      <c r="J886" s="10"/>
      <c r="K886" s="10"/>
      <c r="L886" s="11"/>
      <c r="O886" s="16"/>
      <c r="P886" s="16"/>
      <c r="T886" s="16"/>
      <c r="U886" s="16"/>
      <c r="V886" s="16"/>
      <c r="Y886" s="16"/>
      <c r="AA886" s="17"/>
      <c r="AB886" s="17"/>
    </row>
    <row r="887" spans="9:28">
      <c r="I887" s="10"/>
      <c r="J887" s="10"/>
      <c r="K887" s="10"/>
      <c r="L887" s="11"/>
      <c r="O887" s="16"/>
      <c r="P887" s="16"/>
      <c r="T887" s="16"/>
      <c r="U887" s="16"/>
      <c r="V887" s="16"/>
      <c r="Y887" s="16"/>
      <c r="AA887" s="17"/>
      <c r="AB887" s="17"/>
    </row>
    <row r="888" spans="9:28">
      <c r="I888" s="10"/>
      <c r="J888" s="10"/>
      <c r="K888" s="10"/>
      <c r="L888" s="11"/>
      <c r="O888" s="16"/>
      <c r="P888" s="16"/>
      <c r="T888" s="16"/>
      <c r="U888" s="16"/>
      <c r="V888" s="16"/>
      <c r="Y888" s="16"/>
      <c r="AA888" s="17"/>
      <c r="AB888" s="17"/>
    </row>
    <row r="889" spans="9:28">
      <c r="I889" s="10"/>
      <c r="J889" s="10"/>
      <c r="K889" s="10"/>
      <c r="L889" s="11"/>
      <c r="O889" s="16"/>
      <c r="P889" s="16"/>
      <c r="T889" s="16"/>
      <c r="U889" s="16"/>
      <c r="V889" s="16"/>
      <c r="Y889" s="16"/>
      <c r="AA889" s="17"/>
      <c r="AB889" s="17"/>
    </row>
    <row r="890" spans="9:28">
      <c r="I890" s="10"/>
      <c r="J890" s="10"/>
      <c r="K890" s="10"/>
      <c r="L890" s="11"/>
      <c r="O890" s="16"/>
      <c r="P890" s="16"/>
      <c r="T890" s="16"/>
      <c r="U890" s="16"/>
      <c r="V890" s="16"/>
      <c r="Y890" s="16"/>
      <c r="AA890" s="17"/>
      <c r="AB890" s="17"/>
    </row>
    <row r="891" spans="9:28">
      <c r="I891" s="10"/>
      <c r="J891" s="10"/>
      <c r="K891" s="10"/>
      <c r="L891" s="11"/>
      <c r="O891" s="16"/>
      <c r="P891" s="16"/>
      <c r="T891" s="16"/>
      <c r="U891" s="16"/>
      <c r="V891" s="16"/>
      <c r="Y891" s="16"/>
      <c r="AA891" s="17"/>
      <c r="AB891" s="17"/>
    </row>
    <row r="892" spans="9:28">
      <c r="I892" s="10"/>
      <c r="J892" s="10"/>
      <c r="K892" s="10"/>
      <c r="L892" s="11"/>
      <c r="O892" s="16"/>
      <c r="P892" s="16"/>
      <c r="T892" s="16"/>
      <c r="U892" s="16"/>
      <c r="V892" s="16"/>
      <c r="Y892" s="16"/>
      <c r="AA892" s="17"/>
      <c r="AB892" s="17"/>
    </row>
    <row r="893" spans="9:28">
      <c r="I893" s="10"/>
      <c r="J893" s="10"/>
      <c r="K893" s="10"/>
      <c r="L893" s="11"/>
      <c r="O893" s="16"/>
      <c r="P893" s="16"/>
      <c r="T893" s="16"/>
      <c r="U893" s="16"/>
      <c r="V893" s="16"/>
      <c r="Y893" s="16"/>
      <c r="AA893" s="17"/>
      <c r="AB893" s="17"/>
    </row>
    <row r="894" spans="9:28">
      <c r="I894" s="10"/>
      <c r="J894" s="10"/>
      <c r="K894" s="10"/>
      <c r="L894" s="11"/>
      <c r="O894" s="16"/>
      <c r="P894" s="16"/>
      <c r="T894" s="16"/>
      <c r="U894" s="16"/>
      <c r="V894" s="16"/>
      <c r="Y894" s="16"/>
      <c r="AA894" s="17"/>
      <c r="AB894" s="17"/>
    </row>
    <row r="895" spans="9:28">
      <c r="I895" s="10"/>
      <c r="J895" s="10"/>
      <c r="K895" s="10"/>
      <c r="L895" s="11"/>
      <c r="O895" s="16"/>
      <c r="P895" s="16"/>
      <c r="T895" s="16"/>
      <c r="U895" s="16"/>
      <c r="V895" s="16"/>
      <c r="Y895" s="16"/>
      <c r="AA895" s="17"/>
      <c r="AB895" s="17"/>
    </row>
    <row r="896" spans="9:28">
      <c r="I896" s="10"/>
      <c r="J896" s="10"/>
      <c r="K896" s="10"/>
      <c r="L896" s="11"/>
      <c r="O896" s="16"/>
      <c r="P896" s="16"/>
      <c r="T896" s="16"/>
      <c r="U896" s="16"/>
      <c r="V896" s="16"/>
      <c r="Y896" s="16"/>
      <c r="AA896" s="17"/>
      <c r="AB896" s="17"/>
    </row>
    <row r="897" spans="9:28">
      <c r="I897" s="10"/>
      <c r="J897" s="10"/>
      <c r="K897" s="10"/>
      <c r="L897" s="11"/>
      <c r="O897" s="16"/>
      <c r="P897" s="16"/>
      <c r="T897" s="16"/>
      <c r="U897" s="16"/>
      <c r="V897" s="16"/>
      <c r="Y897" s="16"/>
      <c r="AA897" s="17"/>
      <c r="AB897" s="17"/>
    </row>
    <row r="898" spans="9:28">
      <c r="I898" s="10"/>
      <c r="J898" s="10"/>
      <c r="K898" s="10"/>
      <c r="L898" s="11"/>
      <c r="O898" s="16"/>
      <c r="P898" s="16"/>
      <c r="T898" s="16"/>
      <c r="U898" s="16"/>
      <c r="V898" s="16"/>
      <c r="Y898" s="16"/>
      <c r="AA898" s="17"/>
      <c r="AB898" s="17"/>
    </row>
    <row r="899" spans="9:28">
      <c r="I899" s="10"/>
      <c r="J899" s="10"/>
      <c r="K899" s="10"/>
      <c r="L899" s="11"/>
      <c r="O899" s="16"/>
      <c r="P899" s="16"/>
      <c r="T899" s="16"/>
      <c r="U899" s="16"/>
      <c r="V899" s="16"/>
      <c r="Y899" s="16"/>
      <c r="AA899" s="17"/>
      <c r="AB899" s="17"/>
    </row>
    <row r="900" spans="9:28">
      <c r="I900" s="10"/>
      <c r="J900" s="10"/>
      <c r="K900" s="10"/>
      <c r="L900" s="11"/>
      <c r="O900" s="16"/>
      <c r="P900" s="16"/>
      <c r="T900" s="16"/>
      <c r="U900" s="16"/>
      <c r="V900" s="16"/>
      <c r="Y900" s="16"/>
      <c r="AA900" s="17"/>
      <c r="AB900" s="17"/>
    </row>
    <row r="901" spans="9:28">
      <c r="I901" s="10"/>
      <c r="J901" s="10"/>
      <c r="K901" s="10"/>
      <c r="L901" s="11"/>
      <c r="O901" s="16"/>
      <c r="P901" s="16"/>
      <c r="T901" s="16"/>
      <c r="U901" s="16"/>
      <c r="V901" s="16"/>
      <c r="Y901" s="16"/>
      <c r="AA901" s="17"/>
      <c r="AB901" s="17"/>
    </row>
    <row r="902" spans="9:28">
      <c r="I902" s="10"/>
      <c r="J902" s="10"/>
      <c r="K902" s="10"/>
      <c r="L902" s="11"/>
      <c r="O902" s="16"/>
      <c r="P902" s="16"/>
      <c r="T902" s="16"/>
      <c r="U902" s="16"/>
      <c r="V902" s="16"/>
      <c r="Y902" s="16"/>
      <c r="AA902" s="17"/>
      <c r="AB902" s="17"/>
    </row>
    <row r="903" spans="9:28">
      <c r="I903" s="10"/>
      <c r="J903" s="10"/>
      <c r="K903" s="10"/>
      <c r="L903" s="11"/>
      <c r="O903" s="16"/>
      <c r="P903" s="16"/>
      <c r="T903" s="16"/>
      <c r="U903" s="16"/>
      <c r="V903" s="16"/>
      <c r="Y903" s="16"/>
      <c r="AA903" s="17"/>
      <c r="AB903" s="17"/>
    </row>
    <row r="904" spans="9:28">
      <c r="I904" s="10"/>
      <c r="J904" s="10"/>
      <c r="K904" s="10"/>
      <c r="L904" s="11"/>
      <c r="O904" s="16"/>
      <c r="P904" s="16"/>
      <c r="T904" s="16"/>
      <c r="U904" s="16"/>
      <c r="V904" s="16"/>
      <c r="Y904" s="16"/>
      <c r="AA904" s="17"/>
      <c r="AB904" s="17"/>
    </row>
    <row r="905" spans="9:28">
      <c r="I905" s="10"/>
      <c r="J905" s="10"/>
      <c r="K905" s="10"/>
      <c r="L905" s="11"/>
      <c r="O905" s="16"/>
      <c r="P905" s="16"/>
      <c r="T905" s="16"/>
      <c r="U905" s="16"/>
      <c r="V905" s="16"/>
      <c r="Y905" s="16"/>
      <c r="AA905" s="17"/>
      <c r="AB905" s="17"/>
    </row>
    <row r="906" spans="9:28">
      <c r="I906" s="10"/>
      <c r="J906" s="10"/>
      <c r="K906" s="10"/>
      <c r="L906" s="11"/>
      <c r="O906" s="16"/>
      <c r="P906" s="16"/>
      <c r="T906" s="16"/>
      <c r="U906" s="16"/>
      <c r="V906" s="16"/>
      <c r="Y906" s="16"/>
      <c r="AA906" s="17"/>
      <c r="AB906" s="17"/>
    </row>
    <row r="907" spans="9:28">
      <c r="I907" s="10"/>
      <c r="J907" s="10"/>
      <c r="K907" s="10"/>
      <c r="L907" s="11"/>
      <c r="O907" s="16"/>
      <c r="P907" s="16"/>
      <c r="T907" s="16"/>
      <c r="U907" s="16"/>
      <c r="V907" s="16"/>
      <c r="Y907" s="16"/>
      <c r="AA907" s="17"/>
      <c r="AB907" s="17"/>
    </row>
    <row r="908" spans="9:28">
      <c r="I908" s="10"/>
      <c r="J908" s="10"/>
      <c r="K908" s="10"/>
      <c r="L908" s="11"/>
      <c r="O908" s="16"/>
      <c r="P908" s="16"/>
      <c r="T908" s="16"/>
      <c r="U908" s="16"/>
      <c r="V908" s="16"/>
      <c r="Y908" s="16"/>
      <c r="AA908" s="17"/>
      <c r="AB908" s="17"/>
    </row>
    <row r="909" spans="9:28">
      <c r="I909" s="10"/>
      <c r="J909" s="10"/>
      <c r="K909" s="10"/>
      <c r="L909" s="11"/>
      <c r="O909" s="16"/>
      <c r="P909" s="16"/>
      <c r="T909" s="16"/>
      <c r="U909" s="16"/>
      <c r="V909" s="16"/>
      <c r="Y909" s="16"/>
      <c r="AA909" s="17"/>
      <c r="AB909" s="17"/>
    </row>
    <row r="910" spans="9:28">
      <c r="I910" s="10"/>
      <c r="J910" s="10"/>
      <c r="K910" s="10"/>
      <c r="L910" s="11"/>
      <c r="O910" s="16"/>
      <c r="P910" s="16"/>
      <c r="T910" s="16"/>
      <c r="U910" s="16"/>
      <c r="V910" s="16"/>
      <c r="Y910" s="16"/>
      <c r="AA910" s="17"/>
      <c r="AB910" s="17"/>
    </row>
    <row r="911" spans="9:28">
      <c r="I911" s="10"/>
      <c r="J911" s="10"/>
      <c r="K911" s="10"/>
      <c r="L911" s="11"/>
      <c r="O911" s="16"/>
      <c r="P911" s="16"/>
      <c r="T911" s="16"/>
      <c r="U911" s="16"/>
      <c r="V911" s="16"/>
      <c r="Y911" s="16"/>
      <c r="AA911" s="17"/>
      <c r="AB911" s="17"/>
    </row>
    <row r="912" spans="9:28">
      <c r="I912" s="10"/>
      <c r="J912" s="10"/>
      <c r="K912" s="10"/>
      <c r="L912" s="11"/>
      <c r="O912" s="16"/>
      <c r="P912" s="16"/>
      <c r="T912" s="16"/>
      <c r="U912" s="16"/>
      <c r="V912" s="16"/>
      <c r="Y912" s="16"/>
      <c r="AA912" s="17"/>
      <c r="AB912" s="17"/>
    </row>
    <row r="913" spans="9:28">
      <c r="I913" s="10"/>
      <c r="J913" s="10"/>
      <c r="K913" s="10"/>
      <c r="L913" s="11"/>
      <c r="O913" s="16"/>
      <c r="P913" s="16"/>
      <c r="T913" s="16"/>
      <c r="U913" s="16"/>
      <c r="V913" s="16"/>
      <c r="Y913" s="16"/>
      <c r="AA913" s="17"/>
      <c r="AB913" s="17"/>
    </row>
    <row r="914" spans="9:28">
      <c r="I914" s="10"/>
      <c r="J914" s="10"/>
      <c r="K914" s="10"/>
      <c r="L914" s="11"/>
      <c r="O914" s="16"/>
      <c r="P914" s="16"/>
      <c r="T914" s="16"/>
      <c r="U914" s="16"/>
      <c r="V914" s="16"/>
      <c r="Y914" s="16"/>
      <c r="AA914" s="17"/>
      <c r="AB914" s="17"/>
    </row>
    <row r="915" spans="9:28">
      <c r="I915" s="10"/>
      <c r="J915" s="10"/>
      <c r="K915" s="10"/>
      <c r="L915" s="11"/>
      <c r="O915" s="16"/>
      <c r="P915" s="16"/>
      <c r="T915" s="16"/>
      <c r="U915" s="16"/>
      <c r="V915" s="16"/>
      <c r="Y915" s="16"/>
      <c r="AA915" s="17"/>
      <c r="AB915" s="17"/>
    </row>
    <row r="916" spans="9:28">
      <c r="I916" s="10"/>
      <c r="J916" s="10"/>
      <c r="K916" s="10"/>
      <c r="L916" s="11"/>
      <c r="O916" s="16"/>
      <c r="P916" s="16"/>
      <c r="T916" s="16"/>
      <c r="U916" s="16"/>
      <c r="V916" s="16"/>
      <c r="Y916" s="16"/>
      <c r="AA916" s="17"/>
      <c r="AB916" s="17"/>
    </row>
    <row r="917" spans="9:28">
      <c r="I917" s="10"/>
      <c r="J917" s="10"/>
      <c r="K917" s="10"/>
      <c r="L917" s="11"/>
      <c r="O917" s="16"/>
      <c r="P917" s="16"/>
      <c r="T917" s="16"/>
      <c r="U917" s="16"/>
      <c r="V917" s="16"/>
      <c r="Y917" s="16"/>
      <c r="AA917" s="17"/>
      <c r="AB917" s="17"/>
    </row>
    <row r="918" spans="9:28">
      <c r="I918" s="10"/>
      <c r="J918" s="10"/>
      <c r="K918" s="10"/>
      <c r="L918" s="11"/>
      <c r="O918" s="16"/>
      <c r="P918" s="16"/>
      <c r="T918" s="16"/>
      <c r="U918" s="16"/>
      <c r="V918" s="16"/>
      <c r="Y918" s="16"/>
      <c r="AA918" s="17"/>
      <c r="AB918" s="17"/>
    </row>
    <row r="919" spans="9:28">
      <c r="I919" s="10"/>
      <c r="J919" s="10"/>
      <c r="K919" s="10"/>
      <c r="L919" s="11"/>
      <c r="O919" s="16"/>
      <c r="P919" s="16"/>
      <c r="T919" s="16"/>
      <c r="U919" s="16"/>
      <c r="V919" s="16"/>
      <c r="Y919" s="16"/>
      <c r="AA919" s="17"/>
      <c r="AB919" s="17"/>
    </row>
    <row r="920" spans="9:28">
      <c r="I920" s="10"/>
      <c r="J920" s="10"/>
      <c r="K920" s="10"/>
      <c r="L920" s="11"/>
      <c r="O920" s="16"/>
      <c r="P920" s="16"/>
      <c r="T920" s="16"/>
      <c r="U920" s="16"/>
      <c r="V920" s="16"/>
      <c r="Y920" s="16"/>
      <c r="AA920" s="17"/>
      <c r="AB920" s="17"/>
    </row>
    <row r="921" spans="9:28">
      <c r="I921" s="10"/>
      <c r="J921" s="10"/>
      <c r="K921" s="10"/>
      <c r="L921" s="11"/>
      <c r="O921" s="16"/>
      <c r="P921" s="16"/>
      <c r="T921" s="16"/>
      <c r="U921" s="16"/>
      <c r="V921" s="16"/>
      <c r="Y921" s="16"/>
      <c r="AA921" s="17"/>
      <c r="AB921" s="17"/>
    </row>
    <row r="922" spans="9:28">
      <c r="I922" s="10"/>
      <c r="J922" s="10"/>
      <c r="K922" s="10"/>
      <c r="L922" s="11"/>
      <c r="O922" s="16"/>
      <c r="P922" s="16"/>
      <c r="T922" s="16"/>
      <c r="U922" s="16"/>
      <c r="V922" s="16"/>
      <c r="Y922" s="16"/>
      <c r="AA922" s="17"/>
      <c r="AB922" s="17"/>
    </row>
    <row r="923" spans="9:28">
      <c r="I923" s="10"/>
      <c r="J923" s="10"/>
      <c r="K923" s="10"/>
      <c r="L923" s="11"/>
      <c r="O923" s="16"/>
      <c r="P923" s="16"/>
      <c r="T923" s="16"/>
      <c r="U923" s="16"/>
      <c r="V923" s="16"/>
      <c r="Y923" s="16"/>
      <c r="AA923" s="17"/>
      <c r="AB923" s="17"/>
    </row>
    <row r="924" spans="9:28">
      <c r="I924" s="10"/>
      <c r="J924" s="10"/>
      <c r="K924" s="10"/>
      <c r="L924" s="11"/>
      <c r="O924" s="16"/>
      <c r="P924" s="16"/>
      <c r="T924" s="16"/>
      <c r="U924" s="16"/>
      <c r="V924" s="16"/>
      <c r="Y924" s="16"/>
      <c r="AA924" s="17"/>
      <c r="AB924" s="17"/>
    </row>
    <row r="925" spans="9:28">
      <c r="I925" s="10"/>
      <c r="J925" s="10"/>
      <c r="K925" s="10"/>
      <c r="L925" s="11"/>
      <c r="O925" s="16"/>
      <c r="P925" s="16"/>
      <c r="T925" s="16"/>
      <c r="U925" s="16"/>
      <c r="V925" s="16"/>
      <c r="Y925" s="16"/>
      <c r="AA925" s="17"/>
      <c r="AB925" s="17"/>
    </row>
    <row r="926" spans="9:28">
      <c r="I926" s="10"/>
      <c r="J926" s="10"/>
      <c r="K926" s="10"/>
      <c r="L926" s="11"/>
      <c r="O926" s="16"/>
      <c r="P926" s="16"/>
      <c r="T926" s="16"/>
      <c r="U926" s="16"/>
      <c r="V926" s="16"/>
      <c r="Y926" s="16"/>
      <c r="AA926" s="17"/>
      <c r="AB926" s="17"/>
    </row>
    <row r="927" spans="9:28">
      <c r="I927" s="10"/>
      <c r="J927" s="10"/>
      <c r="K927" s="10"/>
      <c r="L927" s="11"/>
      <c r="O927" s="16"/>
      <c r="P927" s="16"/>
      <c r="T927" s="16"/>
      <c r="U927" s="16"/>
      <c r="V927" s="16"/>
      <c r="Y927" s="16"/>
      <c r="AA927" s="17"/>
      <c r="AB927" s="17"/>
    </row>
    <row r="928" spans="9:28">
      <c r="I928" s="10"/>
      <c r="J928" s="10"/>
      <c r="K928" s="10"/>
      <c r="L928" s="11"/>
      <c r="O928" s="16"/>
      <c r="P928" s="16"/>
      <c r="T928" s="16"/>
      <c r="U928" s="16"/>
      <c r="V928" s="16"/>
      <c r="Y928" s="16"/>
      <c r="AA928" s="17"/>
      <c r="AB928" s="17"/>
    </row>
    <row r="929" spans="9:28">
      <c r="I929" s="10"/>
      <c r="J929" s="10"/>
      <c r="K929" s="10"/>
      <c r="L929" s="11"/>
      <c r="O929" s="16"/>
      <c r="P929" s="16"/>
      <c r="T929" s="16"/>
      <c r="U929" s="16"/>
      <c r="V929" s="16"/>
      <c r="Y929" s="16"/>
      <c r="AA929" s="17"/>
      <c r="AB929" s="17"/>
    </row>
    <row r="930" spans="9:28">
      <c r="I930" s="10"/>
      <c r="J930" s="10"/>
      <c r="K930" s="10"/>
      <c r="L930" s="11"/>
      <c r="O930" s="16"/>
      <c r="P930" s="16"/>
      <c r="T930" s="16"/>
      <c r="U930" s="16"/>
      <c r="V930" s="16"/>
      <c r="Y930" s="16"/>
      <c r="AA930" s="17"/>
      <c r="AB930" s="17"/>
    </row>
    <row r="931" spans="9:28">
      <c r="I931" s="10"/>
      <c r="J931" s="10"/>
      <c r="K931" s="10"/>
      <c r="L931" s="11"/>
      <c r="O931" s="16"/>
      <c r="P931" s="16"/>
      <c r="T931" s="16"/>
      <c r="U931" s="16"/>
      <c r="V931" s="16"/>
      <c r="Y931" s="16"/>
      <c r="AA931" s="17"/>
      <c r="AB931" s="17"/>
    </row>
    <row r="932" spans="9:28">
      <c r="I932" s="10"/>
      <c r="J932" s="10"/>
      <c r="K932" s="10"/>
      <c r="L932" s="11"/>
      <c r="O932" s="16"/>
      <c r="P932" s="16"/>
      <c r="T932" s="16"/>
      <c r="U932" s="16"/>
      <c r="V932" s="16"/>
      <c r="Y932" s="16"/>
      <c r="AA932" s="17"/>
      <c r="AB932" s="17"/>
    </row>
    <row r="933" spans="9:28">
      <c r="I933" s="10"/>
      <c r="J933" s="10"/>
      <c r="K933" s="10"/>
      <c r="L933" s="11"/>
      <c r="O933" s="16"/>
      <c r="P933" s="16"/>
      <c r="T933" s="16"/>
      <c r="U933" s="16"/>
      <c r="V933" s="16"/>
      <c r="Y933" s="16"/>
      <c r="AA933" s="17"/>
      <c r="AB933" s="17"/>
    </row>
    <row r="934" spans="9:28">
      <c r="I934" s="10"/>
      <c r="J934" s="10"/>
      <c r="K934" s="10"/>
      <c r="L934" s="11"/>
      <c r="O934" s="16"/>
      <c r="P934" s="16"/>
      <c r="T934" s="16"/>
      <c r="U934" s="16"/>
      <c r="V934" s="16"/>
      <c r="Y934" s="16"/>
      <c r="AA934" s="17"/>
      <c r="AB934" s="17"/>
    </row>
    <row r="935" spans="9:28">
      <c r="I935" s="10"/>
      <c r="J935" s="10"/>
      <c r="K935" s="10"/>
      <c r="L935" s="11"/>
      <c r="O935" s="16"/>
      <c r="P935" s="16"/>
      <c r="T935" s="16"/>
      <c r="U935" s="16"/>
      <c r="V935" s="16"/>
      <c r="Y935" s="16"/>
      <c r="AA935" s="17"/>
      <c r="AB935" s="17"/>
    </row>
    <row r="936" spans="9:28">
      <c r="I936" s="10"/>
      <c r="J936" s="10"/>
      <c r="K936" s="10"/>
      <c r="L936" s="11"/>
      <c r="O936" s="16"/>
      <c r="P936" s="16"/>
      <c r="T936" s="16"/>
      <c r="U936" s="16"/>
      <c r="V936" s="16"/>
      <c r="Y936" s="16"/>
      <c r="AA936" s="17"/>
      <c r="AB936" s="17"/>
    </row>
    <row r="937" spans="9:28">
      <c r="I937" s="10"/>
      <c r="J937" s="10"/>
      <c r="K937" s="10"/>
      <c r="L937" s="11"/>
      <c r="O937" s="16"/>
      <c r="P937" s="16"/>
      <c r="T937" s="16"/>
      <c r="U937" s="16"/>
      <c r="V937" s="16"/>
      <c r="Y937" s="16"/>
      <c r="AA937" s="17"/>
      <c r="AB937" s="17"/>
    </row>
    <row r="938" spans="9:28">
      <c r="I938" s="10"/>
      <c r="J938" s="10"/>
      <c r="K938" s="10"/>
      <c r="L938" s="11"/>
      <c r="O938" s="16"/>
      <c r="P938" s="16"/>
      <c r="T938" s="16"/>
      <c r="U938" s="16"/>
      <c r="V938" s="16"/>
      <c r="Y938" s="16"/>
      <c r="AA938" s="17"/>
      <c r="AB938" s="17"/>
    </row>
    <row r="939" spans="9:28">
      <c r="I939" s="10"/>
      <c r="J939" s="10"/>
      <c r="K939" s="10"/>
      <c r="L939" s="11"/>
      <c r="O939" s="16"/>
      <c r="P939" s="16"/>
      <c r="T939" s="16"/>
      <c r="U939" s="16"/>
      <c r="V939" s="16"/>
      <c r="Y939" s="16"/>
      <c r="AA939" s="17"/>
      <c r="AB939" s="17"/>
    </row>
    <row r="940" spans="9:28">
      <c r="I940" s="10"/>
      <c r="J940" s="10"/>
      <c r="K940" s="10"/>
      <c r="L940" s="11"/>
      <c r="O940" s="16"/>
      <c r="P940" s="16"/>
      <c r="T940" s="16"/>
      <c r="U940" s="16"/>
      <c r="V940" s="16"/>
      <c r="Y940" s="16"/>
      <c r="AA940" s="17"/>
      <c r="AB940" s="17"/>
    </row>
    <row r="941" spans="9:28">
      <c r="I941" s="10"/>
      <c r="J941" s="10"/>
      <c r="K941" s="10"/>
      <c r="L941" s="11"/>
      <c r="O941" s="16"/>
      <c r="P941" s="16"/>
      <c r="T941" s="16"/>
      <c r="U941" s="16"/>
      <c r="V941" s="16"/>
      <c r="Y941" s="16"/>
      <c r="AA941" s="17"/>
      <c r="AB941" s="17"/>
    </row>
    <row r="942" spans="9:28">
      <c r="I942" s="10"/>
      <c r="J942" s="10"/>
      <c r="K942" s="10"/>
      <c r="L942" s="11"/>
      <c r="O942" s="16"/>
      <c r="P942" s="16"/>
      <c r="T942" s="16"/>
      <c r="U942" s="16"/>
      <c r="V942" s="16"/>
      <c r="Y942" s="16"/>
      <c r="AA942" s="17"/>
      <c r="AB942" s="17"/>
    </row>
    <row r="943" spans="9:28">
      <c r="I943" s="10"/>
      <c r="J943" s="10"/>
      <c r="K943" s="10"/>
      <c r="L943" s="11"/>
      <c r="O943" s="16"/>
      <c r="P943" s="16"/>
      <c r="T943" s="16"/>
      <c r="U943" s="16"/>
      <c r="V943" s="16"/>
      <c r="Y943" s="16"/>
      <c r="AA943" s="17"/>
      <c r="AB943" s="17"/>
    </row>
    <row r="944" spans="9:28">
      <c r="I944" s="10"/>
      <c r="J944" s="10"/>
      <c r="K944" s="10"/>
      <c r="L944" s="11"/>
      <c r="O944" s="16"/>
      <c r="P944" s="16"/>
      <c r="T944" s="16"/>
      <c r="U944" s="16"/>
      <c r="V944" s="16"/>
      <c r="Y944" s="16"/>
      <c r="AA944" s="17"/>
      <c r="AB944" s="17"/>
    </row>
    <row r="945" spans="9:28">
      <c r="I945" s="10"/>
      <c r="J945" s="10"/>
      <c r="K945" s="10"/>
      <c r="L945" s="11"/>
      <c r="O945" s="16"/>
      <c r="P945" s="16"/>
      <c r="T945" s="16"/>
      <c r="U945" s="16"/>
      <c r="V945" s="16"/>
      <c r="Y945" s="16"/>
      <c r="AA945" s="17"/>
      <c r="AB945" s="17"/>
    </row>
    <row r="946" spans="9:28">
      <c r="I946" s="10"/>
      <c r="J946" s="10"/>
      <c r="K946" s="10"/>
      <c r="L946" s="11"/>
      <c r="O946" s="16"/>
      <c r="P946" s="16"/>
      <c r="T946" s="16"/>
      <c r="U946" s="16"/>
      <c r="V946" s="16"/>
      <c r="Y946" s="16"/>
      <c r="AA946" s="17"/>
      <c r="AB946" s="17"/>
    </row>
    <row r="947" spans="9:28">
      <c r="I947" s="10"/>
      <c r="J947" s="10"/>
      <c r="K947" s="10"/>
      <c r="L947" s="11"/>
      <c r="O947" s="16"/>
      <c r="P947" s="16"/>
      <c r="T947" s="16"/>
      <c r="U947" s="16"/>
      <c r="V947" s="16"/>
      <c r="Y947" s="16"/>
      <c r="AA947" s="17"/>
      <c r="AB947" s="17"/>
    </row>
    <row r="948" spans="9:28">
      <c r="I948" s="10"/>
      <c r="J948" s="10"/>
      <c r="K948" s="10"/>
      <c r="L948" s="11"/>
      <c r="O948" s="16"/>
      <c r="P948" s="16"/>
      <c r="T948" s="16"/>
      <c r="U948" s="16"/>
      <c r="V948" s="16"/>
      <c r="Y948" s="16"/>
      <c r="AA948" s="17"/>
      <c r="AB948" s="17"/>
    </row>
    <row r="949" spans="9:28">
      <c r="I949" s="10"/>
      <c r="J949" s="10"/>
      <c r="K949" s="10"/>
      <c r="L949" s="11"/>
      <c r="O949" s="16"/>
      <c r="P949" s="16"/>
      <c r="T949" s="16"/>
      <c r="U949" s="16"/>
      <c r="V949" s="16"/>
      <c r="Y949" s="16"/>
      <c r="AA949" s="17"/>
      <c r="AB949" s="17"/>
    </row>
    <row r="950" spans="9:28">
      <c r="I950" s="10"/>
      <c r="J950" s="10"/>
      <c r="K950" s="10"/>
      <c r="L950" s="11"/>
      <c r="O950" s="16"/>
      <c r="P950" s="16"/>
      <c r="T950" s="16"/>
      <c r="U950" s="16"/>
      <c r="V950" s="16"/>
      <c r="Y950" s="16"/>
      <c r="AA950" s="17"/>
      <c r="AB950" s="17"/>
    </row>
    <row r="951" spans="9:28">
      <c r="I951" s="10"/>
      <c r="J951" s="10"/>
      <c r="K951" s="10"/>
      <c r="L951" s="11"/>
      <c r="O951" s="16"/>
      <c r="P951" s="16"/>
      <c r="T951" s="16"/>
      <c r="U951" s="16"/>
      <c r="V951" s="16"/>
      <c r="Y951" s="16"/>
      <c r="AA951" s="17"/>
      <c r="AB951" s="17"/>
    </row>
    <row r="952" spans="9:28">
      <c r="I952" s="10"/>
      <c r="J952" s="10"/>
      <c r="K952" s="10"/>
      <c r="L952" s="11"/>
      <c r="O952" s="16"/>
      <c r="P952" s="16"/>
      <c r="T952" s="16"/>
      <c r="U952" s="16"/>
      <c r="V952" s="16"/>
      <c r="Y952" s="16"/>
      <c r="AA952" s="17"/>
      <c r="AB952" s="17"/>
    </row>
    <row r="953" spans="9:28">
      <c r="I953" s="10"/>
      <c r="J953" s="10"/>
      <c r="K953" s="10"/>
      <c r="L953" s="11"/>
      <c r="O953" s="16"/>
      <c r="P953" s="16"/>
      <c r="T953" s="16"/>
      <c r="U953" s="16"/>
      <c r="V953" s="16"/>
      <c r="Y953" s="16"/>
      <c r="AA953" s="17"/>
      <c r="AB953" s="17"/>
    </row>
    <row r="954" spans="9:28">
      <c r="I954" s="10"/>
      <c r="J954" s="10"/>
      <c r="K954" s="10"/>
      <c r="L954" s="11"/>
      <c r="O954" s="16"/>
      <c r="P954" s="16"/>
      <c r="T954" s="16"/>
      <c r="U954" s="16"/>
      <c r="V954" s="16"/>
      <c r="Y954" s="16"/>
      <c r="AA954" s="17"/>
      <c r="AB954" s="17"/>
    </row>
    <row r="955" spans="9:28">
      <c r="I955" s="10"/>
      <c r="J955" s="10"/>
      <c r="K955" s="10"/>
      <c r="L955" s="11"/>
      <c r="O955" s="16"/>
      <c r="P955" s="16"/>
      <c r="T955" s="16"/>
      <c r="U955" s="16"/>
      <c r="V955" s="16"/>
      <c r="Y955" s="16"/>
      <c r="AA955" s="17"/>
      <c r="AB955" s="17"/>
    </row>
    <row r="956" spans="9:28">
      <c r="I956" s="10"/>
      <c r="J956" s="10"/>
      <c r="K956" s="10"/>
      <c r="L956" s="11"/>
      <c r="O956" s="16"/>
      <c r="P956" s="16"/>
      <c r="T956" s="16"/>
      <c r="U956" s="16"/>
      <c r="V956" s="16"/>
      <c r="Y956" s="16"/>
      <c r="AA956" s="17"/>
      <c r="AB956" s="17"/>
    </row>
    <row r="957" spans="9:28">
      <c r="I957" s="10"/>
      <c r="J957" s="10"/>
      <c r="K957" s="10"/>
      <c r="L957" s="11"/>
      <c r="O957" s="16"/>
      <c r="P957" s="16"/>
      <c r="T957" s="16"/>
      <c r="U957" s="16"/>
      <c r="V957" s="16"/>
      <c r="Y957" s="16"/>
      <c r="AA957" s="17"/>
      <c r="AB957" s="17"/>
    </row>
    <row r="958" spans="9:28">
      <c r="I958" s="10"/>
      <c r="J958" s="10"/>
      <c r="K958" s="10"/>
      <c r="L958" s="11"/>
      <c r="O958" s="16"/>
      <c r="P958" s="16"/>
      <c r="T958" s="16"/>
      <c r="U958" s="16"/>
      <c r="V958" s="16"/>
      <c r="Y958" s="16"/>
      <c r="AA958" s="17"/>
      <c r="AB958" s="17"/>
    </row>
    <row r="959" spans="9:28">
      <c r="I959" s="10"/>
      <c r="J959" s="10"/>
      <c r="K959" s="10"/>
      <c r="L959" s="11"/>
      <c r="O959" s="16"/>
      <c r="P959" s="16"/>
      <c r="T959" s="16"/>
      <c r="U959" s="16"/>
      <c r="V959" s="16"/>
      <c r="Y959" s="16"/>
      <c r="AA959" s="17"/>
      <c r="AB959" s="17"/>
    </row>
    <row r="960" spans="9:28">
      <c r="I960" s="10"/>
      <c r="J960" s="10"/>
      <c r="K960" s="10"/>
      <c r="L960" s="11"/>
      <c r="O960" s="16"/>
      <c r="P960" s="16"/>
      <c r="T960" s="16"/>
      <c r="U960" s="16"/>
      <c r="V960" s="16"/>
      <c r="Y960" s="16"/>
      <c r="AA960" s="17"/>
      <c r="AB960" s="17"/>
    </row>
    <row r="961" spans="9:28">
      <c r="I961" s="10"/>
      <c r="J961" s="10"/>
      <c r="K961" s="10"/>
      <c r="L961" s="11"/>
      <c r="O961" s="16"/>
      <c r="P961" s="16"/>
      <c r="T961" s="16"/>
      <c r="U961" s="16"/>
      <c r="V961" s="16"/>
      <c r="Y961" s="16"/>
      <c r="AA961" s="17"/>
      <c r="AB961" s="17"/>
    </row>
    <row r="962" spans="9:28">
      <c r="I962" s="10"/>
      <c r="J962" s="10"/>
      <c r="K962" s="10"/>
      <c r="L962" s="11"/>
      <c r="O962" s="16"/>
      <c r="P962" s="16"/>
      <c r="T962" s="16"/>
      <c r="U962" s="16"/>
      <c r="V962" s="16"/>
      <c r="Y962" s="16"/>
      <c r="AA962" s="17"/>
      <c r="AB962" s="17"/>
    </row>
    <row r="963" spans="9:28">
      <c r="I963" s="10"/>
      <c r="J963" s="10"/>
      <c r="K963" s="10"/>
      <c r="L963" s="11"/>
      <c r="O963" s="16"/>
      <c r="P963" s="16"/>
      <c r="T963" s="16"/>
      <c r="U963" s="16"/>
      <c r="V963" s="16"/>
      <c r="Y963" s="16"/>
      <c r="AA963" s="17"/>
      <c r="AB963" s="17"/>
    </row>
    <row r="964" spans="9:28">
      <c r="I964" s="10"/>
      <c r="J964" s="10"/>
      <c r="K964" s="10"/>
      <c r="L964" s="11"/>
      <c r="O964" s="16"/>
      <c r="P964" s="16"/>
      <c r="T964" s="16"/>
      <c r="U964" s="16"/>
      <c r="V964" s="16"/>
      <c r="Y964" s="16"/>
      <c r="AA964" s="17"/>
      <c r="AB964" s="17"/>
    </row>
    <row r="965" spans="9:28">
      <c r="I965" s="10"/>
      <c r="J965" s="10"/>
      <c r="K965" s="10"/>
      <c r="L965" s="11"/>
      <c r="O965" s="16"/>
      <c r="P965" s="16"/>
      <c r="T965" s="16"/>
      <c r="U965" s="16"/>
      <c r="V965" s="16"/>
      <c r="Y965" s="16"/>
      <c r="AA965" s="17"/>
      <c r="AB965" s="17"/>
    </row>
    <row r="966" spans="9:28">
      <c r="I966" s="10"/>
      <c r="J966" s="10"/>
      <c r="K966" s="10"/>
      <c r="L966" s="11"/>
      <c r="O966" s="16"/>
      <c r="P966" s="16"/>
      <c r="T966" s="16"/>
      <c r="U966" s="16"/>
      <c r="V966" s="16"/>
      <c r="Y966" s="16"/>
      <c r="AA966" s="17"/>
      <c r="AB966" s="17"/>
    </row>
    <row r="967" spans="9:28">
      <c r="I967" s="10"/>
      <c r="J967" s="10"/>
      <c r="K967" s="10"/>
      <c r="L967" s="11"/>
      <c r="O967" s="16"/>
      <c r="P967" s="16"/>
      <c r="T967" s="16"/>
      <c r="U967" s="16"/>
      <c r="V967" s="16"/>
      <c r="Y967" s="16"/>
      <c r="AA967" s="17"/>
      <c r="AB967" s="17"/>
    </row>
    <row r="968" spans="9:28">
      <c r="I968" s="10"/>
      <c r="J968" s="10"/>
      <c r="K968" s="10"/>
      <c r="L968" s="11"/>
      <c r="O968" s="16"/>
      <c r="P968" s="16"/>
      <c r="T968" s="16"/>
      <c r="U968" s="16"/>
      <c r="V968" s="16"/>
      <c r="Y968" s="16"/>
      <c r="AA968" s="17"/>
      <c r="AB968" s="17"/>
    </row>
    <row r="969" spans="9:28">
      <c r="I969" s="10"/>
      <c r="J969" s="10"/>
      <c r="K969" s="10"/>
      <c r="L969" s="11"/>
      <c r="O969" s="16"/>
      <c r="P969" s="16"/>
      <c r="T969" s="16"/>
      <c r="U969" s="16"/>
      <c r="V969" s="16"/>
      <c r="Y969" s="16"/>
      <c r="AA969" s="17"/>
      <c r="AB969" s="17"/>
    </row>
    <row r="970" spans="9:28">
      <c r="I970" s="10"/>
      <c r="J970" s="10"/>
      <c r="K970" s="10"/>
      <c r="L970" s="11"/>
      <c r="O970" s="16"/>
      <c r="P970" s="16"/>
      <c r="T970" s="16"/>
      <c r="U970" s="16"/>
      <c r="V970" s="16"/>
      <c r="Y970" s="16"/>
      <c r="AA970" s="17"/>
      <c r="AB970" s="17"/>
    </row>
    <row r="971" spans="9:28">
      <c r="I971" s="10"/>
      <c r="J971" s="10"/>
      <c r="K971" s="10"/>
      <c r="L971" s="11"/>
      <c r="O971" s="16"/>
      <c r="P971" s="16"/>
      <c r="T971" s="16"/>
      <c r="U971" s="16"/>
      <c r="V971" s="16"/>
      <c r="Y971" s="16"/>
      <c r="AA971" s="17"/>
      <c r="AB971" s="17"/>
    </row>
    <row r="972" spans="9:28">
      <c r="I972" s="10"/>
      <c r="J972" s="10"/>
      <c r="K972" s="10"/>
      <c r="L972" s="11"/>
      <c r="O972" s="16"/>
      <c r="P972" s="16"/>
      <c r="T972" s="16"/>
      <c r="U972" s="16"/>
      <c r="V972" s="16"/>
      <c r="Y972" s="16"/>
      <c r="AA972" s="17"/>
      <c r="AB972" s="17"/>
    </row>
    <row r="973" spans="9:28">
      <c r="I973" s="10"/>
      <c r="J973" s="10"/>
      <c r="K973" s="10"/>
      <c r="L973" s="11"/>
      <c r="O973" s="16"/>
      <c r="P973" s="16"/>
      <c r="T973" s="16"/>
      <c r="U973" s="16"/>
      <c r="V973" s="16"/>
      <c r="Y973" s="16"/>
      <c r="AA973" s="17"/>
      <c r="AB973" s="17"/>
    </row>
    <row r="974" spans="9:28">
      <c r="I974" s="10"/>
      <c r="J974" s="10"/>
      <c r="K974" s="10"/>
      <c r="L974" s="11"/>
      <c r="O974" s="16"/>
      <c r="P974" s="16"/>
      <c r="T974" s="16"/>
      <c r="U974" s="16"/>
      <c r="V974" s="16"/>
      <c r="Y974" s="16"/>
      <c r="AA974" s="17"/>
      <c r="AB974" s="17"/>
    </row>
    <row r="975" spans="9:28">
      <c r="I975" s="10"/>
      <c r="J975" s="10"/>
      <c r="K975" s="10"/>
      <c r="L975" s="11"/>
      <c r="O975" s="16"/>
      <c r="P975" s="16"/>
      <c r="T975" s="16"/>
      <c r="U975" s="16"/>
      <c r="V975" s="16"/>
      <c r="Y975" s="16"/>
      <c r="AA975" s="17"/>
      <c r="AB975" s="17"/>
    </row>
    <row r="976" spans="9:28">
      <c r="I976" s="10"/>
      <c r="J976" s="10"/>
      <c r="K976" s="10"/>
      <c r="L976" s="11"/>
      <c r="O976" s="16"/>
      <c r="P976" s="16"/>
      <c r="T976" s="16"/>
      <c r="U976" s="16"/>
      <c r="V976" s="16"/>
      <c r="Y976" s="16"/>
      <c r="AA976" s="17"/>
      <c r="AB976" s="17"/>
    </row>
    <row r="977" spans="9:28">
      <c r="I977" s="10"/>
      <c r="J977" s="10"/>
      <c r="K977" s="10"/>
      <c r="L977" s="11"/>
      <c r="O977" s="16"/>
      <c r="P977" s="16"/>
      <c r="T977" s="16"/>
      <c r="U977" s="16"/>
      <c r="V977" s="16"/>
      <c r="Y977" s="16"/>
      <c r="AA977" s="17"/>
      <c r="AB977" s="17"/>
    </row>
    <row r="978" spans="9:28">
      <c r="I978" s="10"/>
      <c r="J978" s="10"/>
      <c r="K978" s="10"/>
      <c r="L978" s="11"/>
      <c r="O978" s="16"/>
      <c r="P978" s="16"/>
      <c r="T978" s="16"/>
      <c r="U978" s="16"/>
      <c r="V978" s="16"/>
      <c r="Y978" s="16"/>
      <c r="AA978" s="17"/>
      <c r="AB978" s="17"/>
    </row>
    <row r="979" spans="9:28">
      <c r="I979" s="10"/>
      <c r="J979" s="10"/>
      <c r="K979" s="10"/>
      <c r="L979" s="11"/>
      <c r="O979" s="16"/>
      <c r="P979" s="16"/>
      <c r="T979" s="16"/>
      <c r="U979" s="16"/>
      <c r="V979" s="16"/>
      <c r="Y979" s="16"/>
      <c r="AA979" s="17"/>
      <c r="AB979" s="17"/>
    </row>
    <row r="980" spans="9:28">
      <c r="I980" s="10"/>
      <c r="J980" s="10"/>
      <c r="K980" s="10"/>
      <c r="L980" s="11"/>
      <c r="O980" s="16"/>
      <c r="P980" s="16"/>
      <c r="T980" s="16"/>
      <c r="U980" s="16"/>
      <c r="V980" s="16"/>
      <c r="Y980" s="16"/>
      <c r="AA980" s="17"/>
      <c r="AB980" s="17"/>
    </row>
    <row r="981" spans="9:28">
      <c r="I981" s="10"/>
      <c r="J981" s="10"/>
      <c r="K981" s="10"/>
      <c r="L981" s="11"/>
      <c r="O981" s="16"/>
      <c r="P981" s="16"/>
      <c r="T981" s="16"/>
      <c r="U981" s="16"/>
      <c r="V981" s="16"/>
      <c r="Y981" s="16"/>
      <c r="AA981" s="17"/>
      <c r="AB981" s="17"/>
    </row>
    <row r="982" spans="9:28">
      <c r="I982" s="10"/>
      <c r="J982" s="10"/>
      <c r="K982" s="10"/>
      <c r="L982" s="11"/>
      <c r="O982" s="16"/>
      <c r="P982" s="16"/>
      <c r="T982" s="16"/>
      <c r="U982" s="16"/>
      <c r="V982" s="16"/>
      <c r="Y982" s="16"/>
      <c r="AA982" s="17"/>
      <c r="AB982" s="17"/>
    </row>
    <row r="983" spans="9:28">
      <c r="I983" s="10"/>
      <c r="J983" s="10"/>
      <c r="K983" s="10"/>
      <c r="L983" s="11"/>
      <c r="O983" s="16"/>
      <c r="P983" s="16"/>
      <c r="T983" s="16"/>
      <c r="U983" s="16"/>
      <c r="V983" s="16"/>
      <c r="Y983" s="16"/>
      <c r="AA983" s="17"/>
      <c r="AB983" s="17"/>
    </row>
    <row r="984" spans="9:28">
      <c r="I984" s="10"/>
      <c r="J984" s="10"/>
      <c r="K984" s="10"/>
      <c r="L984" s="11"/>
      <c r="O984" s="16"/>
      <c r="P984" s="16"/>
      <c r="T984" s="16"/>
      <c r="U984" s="16"/>
      <c r="V984" s="16"/>
      <c r="Y984" s="16"/>
      <c r="AA984" s="17"/>
      <c r="AB984" s="17"/>
    </row>
    <row r="985" spans="9:28">
      <c r="I985" s="10"/>
      <c r="J985" s="10"/>
      <c r="K985" s="10"/>
      <c r="L985" s="11"/>
      <c r="O985" s="16"/>
      <c r="P985" s="16"/>
      <c r="T985" s="16"/>
      <c r="U985" s="16"/>
      <c r="V985" s="16"/>
      <c r="Y985" s="16"/>
      <c r="AA985" s="17"/>
      <c r="AB985" s="17"/>
    </row>
    <row r="986" spans="9:28">
      <c r="I986" s="10"/>
      <c r="J986" s="10"/>
      <c r="K986" s="10"/>
      <c r="L986" s="11"/>
      <c r="O986" s="16"/>
      <c r="P986" s="16"/>
      <c r="T986" s="16"/>
      <c r="U986" s="16"/>
      <c r="V986" s="16"/>
      <c r="Y986" s="16"/>
      <c r="AA986" s="17"/>
      <c r="AB986" s="17"/>
    </row>
    <row r="987" spans="9:28">
      <c r="I987" s="10"/>
      <c r="J987" s="10"/>
      <c r="K987" s="10"/>
      <c r="L987" s="11"/>
      <c r="O987" s="16"/>
      <c r="P987" s="16"/>
      <c r="T987" s="16"/>
      <c r="U987" s="16"/>
      <c r="V987" s="16"/>
      <c r="Y987" s="16"/>
      <c r="AA987" s="17"/>
      <c r="AB987" s="17"/>
    </row>
    <row r="988" spans="9:28">
      <c r="I988" s="10"/>
      <c r="J988" s="10"/>
      <c r="K988" s="10"/>
      <c r="L988" s="11"/>
      <c r="O988" s="16"/>
      <c r="P988" s="16"/>
      <c r="T988" s="16"/>
      <c r="U988" s="16"/>
      <c r="V988" s="16"/>
      <c r="Y988" s="16"/>
      <c r="AA988" s="17"/>
      <c r="AB988" s="17"/>
    </row>
    <row r="989" spans="9:28">
      <c r="I989" s="10"/>
      <c r="J989" s="10"/>
      <c r="K989" s="10"/>
      <c r="L989" s="11"/>
      <c r="O989" s="16"/>
      <c r="P989" s="16"/>
      <c r="T989" s="16"/>
      <c r="U989" s="16"/>
      <c r="V989" s="16"/>
      <c r="Y989" s="16"/>
      <c r="AA989" s="17"/>
      <c r="AB989" s="17"/>
    </row>
    <row r="990" spans="9:28">
      <c r="I990" s="10"/>
      <c r="J990" s="10"/>
      <c r="K990" s="10"/>
      <c r="L990" s="11"/>
      <c r="O990" s="16"/>
      <c r="P990" s="16"/>
      <c r="T990" s="16"/>
      <c r="U990" s="16"/>
      <c r="V990" s="16"/>
      <c r="Y990" s="16"/>
      <c r="AA990" s="17"/>
      <c r="AB990" s="17"/>
    </row>
    <row r="991" spans="9:28">
      <c r="I991" s="10"/>
      <c r="J991" s="10"/>
      <c r="K991" s="10"/>
      <c r="L991" s="11"/>
      <c r="O991" s="16"/>
      <c r="P991" s="16"/>
      <c r="T991" s="16"/>
      <c r="U991" s="16"/>
      <c r="V991" s="16"/>
      <c r="Y991" s="16"/>
      <c r="AA991" s="17"/>
      <c r="AB991" s="17"/>
    </row>
    <row r="992" spans="9:28">
      <c r="I992" s="10"/>
      <c r="J992" s="10"/>
      <c r="K992" s="10"/>
      <c r="L992" s="11"/>
      <c r="O992" s="16"/>
      <c r="P992" s="16"/>
      <c r="T992" s="16"/>
      <c r="U992" s="16"/>
      <c r="V992" s="16"/>
      <c r="Y992" s="16"/>
      <c r="AA992" s="17"/>
      <c r="AB992" s="17"/>
    </row>
    <row r="993" spans="9:28">
      <c r="I993" s="10"/>
      <c r="J993" s="10"/>
      <c r="K993" s="10"/>
      <c r="L993" s="11"/>
      <c r="O993" s="16"/>
      <c r="P993" s="16"/>
      <c r="T993" s="16"/>
      <c r="U993" s="16"/>
      <c r="V993" s="16"/>
      <c r="Y993" s="16"/>
      <c r="AA993" s="17"/>
      <c r="AB993" s="17"/>
    </row>
    <row r="994" spans="9:28">
      <c r="I994" s="10"/>
      <c r="J994" s="10"/>
      <c r="K994" s="10"/>
      <c r="L994" s="11"/>
      <c r="O994" s="16"/>
      <c r="P994" s="16"/>
      <c r="T994" s="16"/>
      <c r="U994" s="16"/>
      <c r="V994" s="16"/>
      <c r="Y994" s="16"/>
      <c r="AA994" s="17"/>
      <c r="AB994" s="17"/>
    </row>
    <row r="995" spans="9:28">
      <c r="I995" s="10"/>
      <c r="J995" s="10"/>
      <c r="K995" s="10"/>
      <c r="L995" s="11"/>
      <c r="O995" s="16"/>
      <c r="P995" s="16"/>
      <c r="T995" s="16"/>
      <c r="U995" s="16"/>
      <c r="V995" s="16"/>
      <c r="Y995" s="16"/>
      <c r="AA995" s="17"/>
      <c r="AB995" s="17"/>
    </row>
    <row r="996" spans="9:28">
      <c r="I996" s="10"/>
      <c r="J996" s="10"/>
      <c r="K996" s="10"/>
      <c r="L996" s="11"/>
      <c r="O996" s="16"/>
      <c r="P996" s="16"/>
      <c r="T996" s="16"/>
      <c r="U996" s="16"/>
      <c r="V996" s="16"/>
      <c r="Y996" s="16"/>
      <c r="AA996" s="17"/>
      <c r="AB996" s="17"/>
    </row>
    <row r="997" spans="9:28">
      <c r="I997" s="10"/>
      <c r="J997" s="10"/>
      <c r="K997" s="10"/>
      <c r="L997" s="11"/>
      <c r="O997" s="16"/>
      <c r="P997" s="16"/>
      <c r="T997" s="16"/>
      <c r="U997" s="16"/>
      <c r="V997" s="16"/>
      <c r="Y997" s="16"/>
      <c r="AA997" s="17"/>
      <c r="AB997" s="17"/>
    </row>
    <row r="998" spans="9:28">
      <c r="I998" s="10"/>
      <c r="J998" s="10"/>
      <c r="K998" s="10"/>
      <c r="L998" s="11"/>
      <c r="O998" s="16"/>
      <c r="P998" s="16"/>
      <c r="T998" s="16"/>
      <c r="U998" s="16"/>
      <c r="V998" s="16"/>
      <c r="Y998" s="16"/>
      <c r="AA998" s="17"/>
      <c r="AB998" s="17"/>
    </row>
    <row r="999" spans="9:28">
      <c r="I999" s="10"/>
      <c r="J999" s="10"/>
      <c r="K999" s="10"/>
      <c r="L999" s="11"/>
      <c r="O999" s="16"/>
      <c r="P999" s="16"/>
      <c r="T999" s="16"/>
      <c r="U999" s="16"/>
      <c r="V999" s="16"/>
      <c r="Y999" s="16"/>
      <c r="AA999" s="17"/>
      <c r="AB999" s="17"/>
    </row>
    <row r="1000" spans="9:28">
      <c r="I1000" s="10"/>
      <c r="J1000" s="10"/>
      <c r="K1000" s="10"/>
      <c r="L1000" s="11"/>
      <c r="O1000" s="16"/>
      <c r="P1000" s="16"/>
      <c r="T1000" s="16"/>
      <c r="U1000" s="16"/>
      <c r="V1000" s="16"/>
      <c r="Y1000" s="16"/>
      <c r="AA1000" s="17"/>
      <c r="AB1000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  <pageSetUpPr fitToPage="1"/>
  </sheetPr>
  <dimension ref="A1:BK1000"/>
  <sheetViews>
    <sheetView workbookViewId="0"/>
  </sheetViews>
  <sheetFormatPr baseColWidth="10" defaultColWidth="12.5703125" defaultRowHeight="15.75" customHeight="1"/>
  <cols>
    <col min="2" max="2" width="47.7109375" customWidth="1"/>
    <col min="3" max="9" width="12.5703125" hidden="1"/>
  </cols>
  <sheetData>
    <row r="1" spans="1:63" ht="12.75">
      <c r="A1" s="41"/>
      <c r="B1" s="42"/>
      <c r="C1" s="42"/>
      <c r="D1" s="42"/>
      <c r="E1" s="42"/>
      <c r="F1" s="42"/>
      <c r="G1" s="42"/>
      <c r="H1" s="42"/>
      <c r="I1" s="43"/>
      <c r="J1" s="44">
        <f t="shared" ref="J1:K1" si="0">SUM(J3:J266)</f>
        <v>1414574.63</v>
      </c>
      <c r="K1" s="43">
        <f t="shared" si="0"/>
        <v>1537</v>
      </c>
      <c r="L1" s="41"/>
      <c r="M1" s="41"/>
      <c r="N1" s="45"/>
      <c r="O1" s="41"/>
      <c r="P1" s="41"/>
      <c r="Q1" s="45"/>
      <c r="R1" s="41"/>
      <c r="S1" s="41"/>
      <c r="T1" s="45"/>
      <c r="U1" s="41"/>
      <c r="V1" s="17"/>
      <c r="W1" s="17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</row>
    <row r="2" spans="1:63" ht="12.75">
      <c r="A2" s="46" t="s">
        <v>0</v>
      </c>
      <c r="B2" s="47" t="s">
        <v>1</v>
      </c>
      <c r="C2" s="47" t="s">
        <v>2</v>
      </c>
      <c r="D2" s="47" t="s">
        <v>3</v>
      </c>
      <c r="E2" s="47" t="s">
        <v>4</v>
      </c>
      <c r="F2" s="47" t="s">
        <v>5</v>
      </c>
      <c r="G2" s="47" t="s">
        <v>6</v>
      </c>
      <c r="H2" s="47" t="s">
        <v>7</v>
      </c>
      <c r="I2" s="48" t="s">
        <v>8</v>
      </c>
      <c r="J2" s="48" t="s">
        <v>9</v>
      </c>
      <c r="K2" s="48" t="s">
        <v>10</v>
      </c>
      <c r="L2" s="46" t="s">
        <v>11</v>
      </c>
      <c r="M2" s="46" t="s">
        <v>12</v>
      </c>
      <c r="N2" s="49" t="s">
        <v>13</v>
      </c>
      <c r="O2" s="46" t="s">
        <v>14</v>
      </c>
      <c r="P2" s="46" t="s">
        <v>15</v>
      </c>
      <c r="Q2" s="49" t="s">
        <v>16</v>
      </c>
      <c r="R2" s="46" t="s">
        <v>17</v>
      </c>
      <c r="S2" s="46" t="s">
        <v>18</v>
      </c>
      <c r="T2" s="49" t="s">
        <v>19</v>
      </c>
      <c r="U2" s="46" t="s">
        <v>20</v>
      </c>
      <c r="V2" s="9" t="s">
        <v>21</v>
      </c>
      <c r="W2" s="9" t="s">
        <v>22</v>
      </c>
      <c r="X2" s="47" t="s">
        <v>23</v>
      </c>
      <c r="Y2" s="47" t="s">
        <v>24</v>
      </c>
      <c r="Z2" s="47" t="s">
        <v>25</v>
      </c>
      <c r="AA2" s="47" t="s">
        <v>26</v>
      </c>
      <c r="AB2" s="47" t="s">
        <v>27</v>
      </c>
      <c r="AC2" s="47" t="s">
        <v>28</v>
      </c>
      <c r="AD2" s="47" t="s">
        <v>29</v>
      </c>
      <c r="AE2" s="47" t="s">
        <v>30</v>
      </c>
      <c r="AF2" s="47" t="s">
        <v>31</v>
      </c>
      <c r="AG2" s="47" t="s">
        <v>32</v>
      </c>
      <c r="AH2" s="47" t="s">
        <v>33</v>
      </c>
      <c r="AI2" s="47" t="s">
        <v>34</v>
      </c>
      <c r="AJ2" s="47" t="s">
        <v>35</v>
      </c>
      <c r="AK2" s="47" t="s">
        <v>36</v>
      </c>
      <c r="AL2" s="47" t="s">
        <v>37</v>
      </c>
      <c r="AM2" s="47" t="s">
        <v>38</v>
      </c>
      <c r="AN2" s="47" t="s">
        <v>39</v>
      </c>
      <c r="AO2" s="47" t="s">
        <v>40</v>
      </c>
      <c r="AP2" s="47" t="s">
        <v>41</v>
      </c>
      <c r="AQ2" s="47" t="s">
        <v>42</v>
      </c>
      <c r="AR2" s="47" t="s">
        <v>43</v>
      </c>
      <c r="AS2" s="47" t="s">
        <v>44</v>
      </c>
      <c r="AT2" s="47" t="s">
        <v>45</v>
      </c>
      <c r="AU2" s="47" t="s">
        <v>46</v>
      </c>
      <c r="AV2" s="47" t="s">
        <v>47</v>
      </c>
      <c r="AW2" s="47" t="s">
        <v>48</v>
      </c>
      <c r="AX2" s="47" t="s">
        <v>49</v>
      </c>
      <c r="AY2" s="47" t="s">
        <v>50</v>
      </c>
      <c r="AZ2" s="47" t="s">
        <v>51</v>
      </c>
      <c r="BA2" s="47" t="s">
        <v>52</v>
      </c>
      <c r="BB2" s="47" t="s">
        <v>53</v>
      </c>
      <c r="BC2" s="47" t="s">
        <v>54</v>
      </c>
      <c r="BD2" s="47" t="s">
        <v>55</v>
      </c>
      <c r="BE2" s="47" t="s">
        <v>56</v>
      </c>
      <c r="BF2" s="47" t="s">
        <v>57</v>
      </c>
      <c r="BG2" s="47" t="s">
        <v>58</v>
      </c>
      <c r="BH2" s="47" t="s">
        <v>59</v>
      </c>
      <c r="BI2" s="47" t="s">
        <v>60</v>
      </c>
      <c r="BJ2" s="47" t="s">
        <v>61</v>
      </c>
      <c r="BK2" s="47" t="s">
        <v>62</v>
      </c>
    </row>
    <row r="3" spans="1:63" ht="12.75">
      <c r="A3" s="50" t="s">
        <v>380</v>
      </c>
      <c r="B3" s="51" t="s">
        <v>188</v>
      </c>
      <c r="C3" s="51" t="s">
        <v>381</v>
      </c>
      <c r="D3" s="51" t="s">
        <v>382</v>
      </c>
      <c r="E3" s="51" t="s">
        <v>64</v>
      </c>
      <c r="F3" s="51" t="s">
        <v>383</v>
      </c>
      <c r="G3" s="51" t="s">
        <v>72</v>
      </c>
      <c r="H3" s="51" t="s">
        <v>384</v>
      </c>
      <c r="I3" s="48" t="s">
        <v>385</v>
      </c>
      <c r="J3" s="43">
        <f t="shared" ref="J3:J266" si="1">I3*K3</f>
        <v>1833.1799999999998</v>
      </c>
      <c r="K3" s="43">
        <f t="shared" ref="K3:K266" si="2">SUM(N3+Q3+T3)</f>
        <v>3</v>
      </c>
      <c r="L3" s="50" t="s">
        <v>386</v>
      </c>
      <c r="M3" s="50" t="s">
        <v>387</v>
      </c>
      <c r="N3" s="45"/>
      <c r="O3" s="50" t="s">
        <v>388</v>
      </c>
      <c r="P3" s="50" t="s">
        <v>389</v>
      </c>
      <c r="Q3" s="49" t="s">
        <v>390</v>
      </c>
      <c r="R3" s="50" t="s">
        <v>391</v>
      </c>
      <c r="S3" s="50" t="s">
        <v>392</v>
      </c>
      <c r="T3" s="45"/>
      <c r="U3" s="50" t="s">
        <v>393</v>
      </c>
      <c r="V3" s="12">
        <v>20375.060000000001</v>
      </c>
      <c r="W3" s="2">
        <v>10960.9</v>
      </c>
      <c r="X3" s="51" t="s">
        <v>394</v>
      </c>
      <c r="Y3" s="51" t="s">
        <v>395</v>
      </c>
      <c r="Z3" s="51" t="s">
        <v>390</v>
      </c>
      <c r="AA3" s="51" t="s">
        <v>396</v>
      </c>
      <c r="AB3" s="51" t="s">
        <v>390</v>
      </c>
      <c r="AC3" s="51" t="s">
        <v>393</v>
      </c>
      <c r="AD3" s="51" t="s">
        <v>393</v>
      </c>
      <c r="AE3" s="51" t="s">
        <v>393</v>
      </c>
      <c r="AF3" s="51" t="s">
        <v>393</v>
      </c>
      <c r="AG3" s="51" t="s">
        <v>393</v>
      </c>
      <c r="AH3" s="51" t="s">
        <v>393</v>
      </c>
      <c r="AI3" s="51" t="s">
        <v>393</v>
      </c>
      <c r="AJ3" s="51" t="s">
        <v>393</v>
      </c>
      <c r="AK3" s="51" t="s">
        <v>393</v>
      </c>
      <c r="AL3" s="51" t="s">
        <v>393</v>
      </c>
      <c r="AM3" s="51" t="s">
        <v>393</v>
      </c>
      <c r="AN3" s="51" t="s">
        <v>393</v>
      </c>
      <c r="AO3" s="51" t="s">
        <v>393</v>
      </c>
      <c r="AP3" s="51" t="s">
        <v>393</v>
      </c>
      <c r="AQ3" s="51" t="s">
        <v>393</v>
      </c>
      <c r="AR3" s="51" t="s">
        <v>397</v>
      </c>
      <c r="AS3" s="51" t="s">
        <v>398</v>
      </c>
      <c r="AT3" s="51" t="s">
        <v>399</v>
      </c>
      <c r="AU3" s="51" t="s">
        <v>400</v>
      </c>
      <c r="AV3" s="51" t="s">
        <v>401</v>
      </c>
      <c r="AW3" s="51" t="s">
        <v>402</v>
      </c>
      <c r="AX3" s="51" t="s">
        <v>390</v>
      </c>
      <c r="AY3" s="51" t="s">
        <v>393</v>
      </c>
      <c r="AZ3" s="51" t="s">
        <v>390</v>
      </c>
      <c r="BA3" s="51" t="s">
        <v>390</v>
      </c>
      <c r="BB3" s="51" t="s">
        <v>403</v>
      </c>
      <c r="BC3" s="51" t="s">
        <v>404</v>
      </c>
      <c r="BD3" s="51" t="s">
        <v>405</v>
      </c>
      <c r="BE3" s="51" t="s">
        <v>406</v>
      </c>
      <c r="BF3" s="51" t="s">
        <v>407</v>
      </c>
      <c r="BG3" s="51" t="s">
        <v>393</v>
      </c>
      <c r="BH3" s="51" t="s">
        <v>393</v>
      </c>
      <c r="BI3" s="51" t="s">
        <v>393</v>
      </c>
      <c r="BJ3" s="51" t="s">
        <v>393</v>
      </c>
      <c r="BK3" s="51" t="s">
        <v>393</v>
      </c>
    </row>
    <row r="4" spans="1:63" ht="12.75">
      <c r="A4" s="50" t="s">
        <v>408</v>
      </c>
      <c r="B4" s="51" t="s">
        <v>158</v>
      </c>
      <c r="C4" s="51" t="s">
        <v>409</v>
      </c>
      <c r="D4" s="51" t="s">
        <v>382</v>
      </c>
      <c r="E4" s="51" t="s">
        <v>64</v>
      </c>
      <c r="F4" s="51" t="s">
        <v>383</v>
      </c>
      <c r="G4" s="51" t="s">
        <v>72</v>
      </c>
      <c r="H4" s="51" t="s">
        <v>410</v>
      </c>
      <c r="I4" s="48" t="s">
        <v>411</v>
      </c>
      <c r="J4" s="43">
        <f t="shared" si="1"/>
        <v>2654.64</v>
      </c>
      <c r="K4" s="43">
        <f t="shared" si="2"/>
        <v>3</v>
      </c>
      <c r="L4" s="50" t="s">
        <v>412</v>
      </c>
      <c r="M4" s="50" t="s">
        <v>413</v>
      </c>
      <c r="N4" s="45"/>
      <c r="O4" s="50" t="s">
        <v>414</v>
      </c>
      <c r="P4" s="50" t="s">
        <v>415</v>
      </c>
      <c r="Q4" s="49" t="s">
        <v>390</v>
      </c>
      <c r="R4" s="50" t="s">
        <v>416</v>
      </c>
      <c r="S4" s="50" t="s">
        <v>417</v>
      </c>
      <c r="T4" s="45"/>
      <c r="U4" s="50" t="s">
        <v>393</v>
      </c>
      <c r="V4" s="12">
        <v>11540.31</v>
      </c>
      <c r="W4" s="2">
        <v>9180.6299999999992</v>
      </c>
      <c r="X4" s="51" t="s">
        <v>418</v>
      </c>
      <c r="Y4" s="51" t="s">
        <v>419</v>
      </c>
      <c r="Z4" s="51" t="s">
        <v>420</v>
      </c>
      <c r="AA4" s="51" t="s">
        <v>418</v>
      </c>
      <c r="AB4" s="51" t="s">
        <v>421</v>
      </c>
      <c r="AC4" s="51" t="s">
        <v>393</v>
      </c>
      <c r="AD4" s="51" t="s">
        <v>393</v>
      </c>
      <c r="AE4" s="51" t="s">
        <v>393</v>
      </c>
      <c r="AF4" s="51" t="s">
        <v>393</v>
      </c>
      <c r="AG4" s="51" t="s">
        <v>393</v>
      </c>
      <c r="AH4" s="51" t="s">
        <v>393</v>
      </c>
      <c r="AI4" s="51" t="s">
        <v>393</v>
      </c>
      <c r="AJ4" s="51" t="s">
        <v>393</v>
      </c>
      <c r="AK4" s="51" t="s">
        <v>393</v>
      </c>
      <c r="AL4" s="51" t="s">
        <v>393</v>
      </c>
      <c r="AM4" s="51" t="s">
        <v>393</v>
      </c>
      <c r="AN4" s="51" t="s">
        <v>393</v>
      </c>
      <c r="AO4" s="51" t="s">
        <v>393</v>
      </c>
      <c r="AP4" s="51" t="s">
        <v>393</v>
      </c>
      <c r="AQ4" s="51" t="s">
        <v>393</v>
      </c>
      <c r="AR4" s="51" t="s">
        <v>422</v>
      </c>
      <c r="AS4" s="51" t="s">
        <v>409</v>
      </c>
      <c r="AT4" s="51" t="s">
        <v>423</v>
      </c>
      <c r="AU4" s="51" t="s">
        <v>424</v>
      </c>
      <c r="AV4" s="51" t="s">
        <v>425</v>
      </c>
      <c r="AW4" s="51" t="s">
        <v>426</v>
      </c>
      <c r="AX4" s="51" t="s">
        <v>427</v>
      </c>
      <c r="AY4" s="51" t="s">
        <v>428</v>
      </c>
      <c r="AZ4" s="51" t="s">
        <v>390</v>
      </c>
      <c r="BA4" s="51" t="s">
        <v>421</v>
      </c>
      <c r="BB4" s="51" t="s">
        <v>426</v>
      </c>
      <c r="BC4" s="51" t="s">
        <v>425</v>
      </c>
      <c r="BD4" s="51" t="s">
        <v>429</v>
      </c>
      <c r="BE4" s="51" t="s">
        <v>396</v>
      </c>
      <c r="BF4" s="51" t="s">
        <v>430</v>
      </c>
      <c r="BG4" s="51" t="s">
        <v>393</v>
      </c>
      <c r="BH4" s="51" t="s">
        <v>393</v>
      </c>
      <c r="BI4" s="51" t="s">
        <v>393</v>
      </c>
      <c r="BJ4" s="51" t="s">
        <v>393</v>
      </c>
      <c r="BK4" s="51" t="s">
        <v>393</v>
      </c>
    </row>
    <row r="5" spans="1:63" ht="12.75">
      <c r="A5" s="50" t="s">
        <v>431</v>
      </c>
      <c r="B5" s="51" t="s">
        <v>168</v>
      </c>
      <c r="C5" s="51" t="s">
        <v>432</v>
      </c>
      <c r="D5" s="51" t="s">
        <v>382</v>
      </c>
      <c r="E5" s="51" t="s">
        <v>64</v>
      </c>
      <c r="F5" s="51" t="s">
        <v>383</v>
      </c>
      <c r="G5" s="51" t="s">
        <v>72</v>
      </c>
      <c r="H5" s="51" t="s">
        <v>433</v>
      </c>
      <c r="I5" s="48" t="s">
        <v>434</v>
      </c>
      <c r="J5" s="43">
        <f t="shared" si="1"/>
        <v>2551.9499999999998</v>
      </c>
      <c r="K5" s="43">
        <f t="shared" si="2"/>
        <v>3</v>
      </c>
      <c r="L5" s="50" t="s">
        <v>435</v>
      </c>
      <c r="M5" s="50" t="s">
        <v>436</v>
      </c>
      <c r="N5" s="45"/>
      <c r="O5" s="50" t="s">
        <v>437</v>
      </c>
      <c r="P5" s="50" t="s">
        <v>438</v>
      </c>
      <c r="Q5" s="49" t="s">
        <v>390</v>
      </c>
      <c r="R5" s="50" t="s">
        <v>439</v>
      </c>
      <c r="S5" s="50" t="s">
        <v>440</v>
      </c>
      <c r="T5" s="45"/>
      <c r="U5" s="50" t="s">
        <v>393</v>
      </c>
      <c r="V5" s="12">
        <v>15198.28</v>
      </c>
      <c r="W5" s="2">
        <v>7882.69</v>
      </c>
      <c r="X5" s="51" t="s">
        <v>394</v>
      </c>
      <c r="Y5" s="51" t="s">
        <v>441</v>
      </c>
      <c r="Z5" s="51" t="s">
        <v>442</v>
      </c>
      <c r="AA5" s="51" t="s">
        <v>406</v>
      </c>
      <c r="AB5" s="51" t="s">
        <v>443</v>
      </c>
      <c r="AC5" s="51" t="s">
        <v>393</v>
      </c>
      <c r="AD5" s="51" t="s">
        <v>393</v>
      </c>
      <c r="AE5" s="51" t="s">
        <v>393</v>
      </c>
      <c r="AF5" s="51" t="s">
        <v>393</v>
      </c>
      <c r="AG5" s="51" t="s">
        <v>393</v>
      </c>
      <c r="AH5" s="51" t="s">
        <v>393</v>
      </c>
      <c r="AI5" s="51" t="s">
        <v>393</v>
      </c>
      <c r="AJ5" s="51" t="s">
        <v>393</v>
      </c>
      <c r="AK5" s="51" t="s">
        <v>393</v>
      </c>
      <c r="AL5" s="51" t="s">
        <v>393</v>
      </c>
      <c r="AM5" s="51" t="s">
        <v>393</v>
      </c>
      <c r="AN5" s="51" t="s">
        <v>393</v>
      </c>
      <c r="AO5" s="51" t="s">
        <v>393</v>
      </c>
      <c r="AP5" s="51" t="s">
        <v>393</v>
      </c>
      <c r="AQ5" s="51" t="s">
        <v>393</v>
      </c>
      <c r="AR5" s="51" t="s">
        <v>396</v>
      </c>
      <c r="AS5" s="51" t="s">
        <v>428</v>
      </c>
      <c r="AT5" s="51" t="s">
        <v>403</v>
      </c>
      <c r="AU5" s="51" t="s">
        <v>444</v>
      </c>
      <c r="AV5" s="51" t="s">
        <v>395</v>
      </c>
      <c r="AW5" s="51" t="s">
        <v>432</v>
      </c>
      <c r="AX5" s="51" t="s">
        <v>428</v>
      </c>
      <c r="AY5" s="51" t="s">
        <v>429</v>
      </c>
      <c r="AZ5" s="51" t="s">
        <v>390</v>
      </c>
      <c r="BA5" s="51" t="s">
        <v>432</v>
      </c>
      <c r="BB5" s="51" t="s">
        <v>445</v>
      </c>
      <c r="BC5" s="51" t="s">
        <v>428</v>
      </c>
      <c r="BD5" s="51" t="s">
        <v>446</v>
      </c>
      <c r="BE5" s="51" t="s">
        <v>447</v>
      </c>
      <c r="BF5" s="51" t="s">
        <v>444</v>
      </c>
      <c r="BG5" s="51" t="s">
        <v>393</v>
      </c>
      <c r="BH5" s="51" t="s">
        <v>393</v>
      </c>
      <c r="BI5" s="51" t="s">
        <v>393</v>
      </c>
      <c r="BJ5" s="51" t="s">
        <v>393</v>
      </c>
      <c r="BK5" s="51" t="s">
        <v>393</v>
      </c>
    </row>
    <row r="6" spans="1:63" ht="12.75">
      <c r="A6" s="50" t="s">
        <v>448</v>
      </c>
      <c r="B6" s="51" t="s">
        <v>79</v>
      </c>
      <c r="C6" s="51" t="s">
        <v>449</v>
      </c>
      <c r="D6" s="51" t="s">
        <v>382</v>
      </c>
      <c r="E6" s="51" t="s">
        <v>64</v>
      </c>
      <c r="F6" s="51" t="s">
        <v>383</v>
      </c>
      <c r="G6" s="51" t="s">
        <v>72</v>
      </c>
      <c r="H6" s="51" t="s">
        <v>450</v>
      </c>
      <c r="I6" s="48" t="s">
        <v>451</v>
      </c>
      <c r="J6" s="43">
        <f t="shared" si="1"/>
        <v>41940</v>
      </c>
      <c r="K6" s="43">
        <f t="shared" si="2"/>
        <v>50</v>
      </c>
      <c r="L6" s="50" t="s">
        <v>452</v>
      </c>
      <c r="M6" s="50" t="s">
        <v>453</v>
      </c>
      <c r="N6" s="45"/>
      <c r="O6" s="50" t="s">
        <v>454</v>
      </c>
      <c r="P6" s="50" t="s">
        <v>455</v>
      </c>
      <c r="Q6" s="49" t="s">
        <v>456</v>
      </c>
      <c r="R6" s="50" t="s">
        <v>457</v>
      </c>
      <c r="S6" s="50" t="s">
        <v>458</v>
      </c>
      <c r="T6" s="45"/>
      <c r="U6" s="50" t="s">
        <v>393</v>
      </c>
      <c r="V6" s="12">
        <v>190302.75</v>
      </c>
      <c r="W6" s="2">
        <v>174218.76</v>
      </c>
      <c r="X6" s="51" t="s">
        <v>459</v>
      </c>
      <c r="Y6" s="51" t="s">
        <v>460</v>
      </c>
      <c r="Z6" s="51" t="s">
        <v>461</v>
      </c>
      <c r="AA6" s="51" t="s">
        <v>462</v>
      </c>
      <c r="AB6" s="51" t="s">
        <v>463</v>
      </c>
      <c r="AC6" s="51" t="s">
        <v>393</v>
      </c>
      <c r="AD6" s="51" t="s">
        <v>393</v>
      </c>
      <c r="AE6" s="51" t="s">
        <v>393</v>
      </c>
      <c r="AF6" s="51" t="s">
        <v>393</v>
      </c>
      <c r="AG6" s="51" t="s">
        <v>393</v>
      </c>
      <c r="AH6" s="51" t="s">
        <v>393</v>
      </c>
      <c r="AI6" s="51" t="s">
        <v>393</v>
      </c>
      <c r="AJ6" s="51" t="s">
        <v>393</v>
      </c>
      <c r="AK6" s="51" t="s">
        <v>393</v>
      </c>
      <c r="AL6" s="51" t="s">
        <v>393</v>
      </c>
      <c r="AM6" s="51" t="s">
        <v>393</v>
      </c>
      <c r="AN6" s="51" t="s">
        <v>393</v>
      </c>
      <c r="AO6" s="51" t="s">
        <v>393</v>
      </c>
      <c r="AP6" s="51" t="s">
        <v>393</v>
      </c>
      <c r="AQ6" s="51" t="s">
        <v>393</v>
      </c>
      <c r="AR6" s="51" t="s">
        <v>464</v>
      </c>
      <c r="AS6" s="51" t="s">
        <v>465</v>
      </c>
      <c r="AT6" s="51" t="s">
        <v>466</v>
      </c>
      <c r="AU6" s="51" t="s">
        <v>467</v>
      </c>
      <c r="AV6" s="51" t="s">
        <v>468</v>
      </c>
      <c r="AW6" s="51" t="s">
        <v>469</v>
      </c>
      <c r="AX6" s="51" t="s">
        <v>470</v>
      </c>
      <c r="AY6" s="51" t="s">
        <v>471</v>
      </c>
      <c r="AZ6" s="51" t="s">
        <v>472</v>
      </c>
      <c r="BA6" s="51" t="s">
        <v>473</v>
      </c>
      <c r="BB6" s="51" t="s">
        <v>474</v>
      </c>
      <c r="BC6" s="51" t="s">
        <v>475</v>
      </c>
      <c r="BD6" s="51" t="s">
        <v>476</v>
      </c>
      <c r="BE6" s="51" t="s">
        <v>477</v>
      </c>
      <c r="BF6" s="51" t="s">
        <v>478</v>
      </c>
      <c r="BG6" s="51" t="s">
        <v>393</v>
      </c>
      <c r="BH6" s="51" t="s">
        <v>393</v>
      </c>
      <c r="BI6" s="51" t="s">
        <v>393</v>
      </c>
      <c r="BJ6" s="51" t="s">
        <v>393</v>
      </c>
      <c r="BK6" s="51" t="s">
        <v>393</v>
      </c>
    </row>
    <row r="7" spans="1:63" ht="12.75">
      <c r="A7" s="50" t="s">
        <v>479</v>
      </c>
      <c r="B7" s="51" t="s">
        <v>163</v>
      </c>
      <c r="C7" s="51" t="s">
        <v>409</v>
      </c>
      <c r="D7" s="51" t="s">
        <v>382</v>
      </c>
      <c r="E7" s="51" t="s">
        <v>64</v>
      </c>
      <c r="F7" s="51" t="s">
        <v>480</v>
      </c>
      <c r="G7" s="51" t="s">
        <v>110</v>
      </c>
      <c r="H7" s="51" t="s">
        <v>481</v>
      </c>
      <c r="I7" s="48" t="s">
        <v>482</v>
      </c>
      <c r="J7" s="43">
        <f t="shared" si="1"/>
        <v>2263.6799999999998</v>
      </c>
      <c r="K7" s="43">
        <f t="shared" si="2"/>
        <v>3</v>
      </c>
      <c r="L7" s="50" t="s">
        <v>483</v>
      </c>
      <c r="M7" s="50" t="s">
        <v>484</v>
      </c>
      <c r="N7" s="45"/>
      <c r="O7" s="50" t="s">
        <v>485</v>
      </c>
      <c r="P7" s="50" t="s">
        <v>486</v>
      </c>
      <c r="Q7" s="49" t="s">
        <v>390</v>
      </c>
      <c r="R7" s="50" t="s">
        <v>487</v>
      </c>
      <c r="S7" s="50" t="s">
        <v>488</v>
      </c>
      <c r="T7" s="45"/>
      <c r="U7" s="50" t="s">
        <v>393</v>
      </c>
      <c r="V7" s="12">
        <v>22432.37</v>
      </c>
      <c r="W7" s="2">
        <v>11066.84</v>
      </c>
      <c r="X7" s="51" t="s">
        <v>489</v>
      </c>
      <c r="Y7" s="51" t="s">
        <v>394</v>
      </c>
      <c r="Z7" s="51" t="s">
        <v>490</v>
      </c>
      <c r="AA7" s="51" t="s">
        <v>490</v>
      </c>
      <c r="AB7" s="51" t="s">
        <v>491</v>
      </c>
      <c r="AC7" s="51" t="s">
        <v>393</v>
      </c>
      <c r="AD7" s="51" t="s">
        <v>393</v>
      </c>
      <c r="AE7" s="51" t="s">
        <v>393</v>
      </c>
      <c r="AF7" s="51" t="s">
        <v>393</v>
      </c>
      <c r="AG7" s="51" t="s">
        <v>393</v>
      </c>
      <c r="AH7" s="51" t="s">
        <v>393</v>
      </c>
      <c r="AI7" s="51" t="s">
        <v>393</v>
      </c>
      <c r="AJ7" s="51" t="s">
        <v>393</v>
      </c>
      <c r="AK7" s="51" t="s">
        <v>393</v>
      </c>
      <c r="AL7" s="51" t="s">
        <v>393</v>
      </c>
      <c r="AM7" s="51" t="s">
        <v>393</v>
      </c>
      <c r="AN7" s="51" t="s">
        <v>393</v>
      </c>
      <c r="AO7" s="51" t="s">
        <v>393</v>
      </c>
      <c r="AP7" s="51" t="s">
        <v>393</v>
      </c>
      <c r="AQ7" s="51" t="s">
        <v>393</v>
      </c>
      <c r="AR7" s="51" t="s">
        <v>492</v>
      </c>
      <c r="AS7" s="51" t="s">
        <v>493</v>
      </c>
      <c r="AT7" s="51" t="s">
        <v>494</v>
      </c>
      <c r="AU7" s="51" t="s">
        <v>495</v>
      </c>
      <c r="AV7" s="51" t="s">
        <v>496</v>
      </c>
      <c r="AW7" s="51" t="s">
        <v>497</v>
      </c>
      <c r="AX7" s="51" t="s">
        <v>432</v>
      </c>
      <c r="AY7" s="51" t="s">
        <v>432</v>
      </c>
      <c r="AZ7" s="51" t="s">
        <v>498</v>
      </c>
      <c r="BA7" s="51" t="s">
        <v>432</v>
      </c>
      <c r="BB7" s="51" t="s">
        <v>499</v>
      </c>
      <c r="BC7" s="51" t="s">
        <v>500</v>
      </c>
      <c r="BD7" s="51" t="s">
        <v>447</v>
      </c>
      <c r="BE7" s="51" t="s">
        <v>501</v>
      </c>
      <c r="BF7" s="51" t="s">
        <v>490</v>
      </c>
      <c r="BG7" s="51" t="s">
        <v>393</v>
      </c>
      <c r="BH7" s="51" t="s">
        <v>393</v>
      </c>
      <c r="BI7" s="51" t="s">
        <v>393</v>
      </c>
      <c r="BJ7" s="51" t="s">
        <v>393</v>
      </c>
      <c r="BK7" s="51" t="s">
        <v>393</v>
      </c>
    </row>
    <row r="8" spans="1:63" ht="12.75">
      <c r="A8" s="50" t="s">
        <v>502</v>
      </c>
      <c r="B8" s="51" t="s">
        <v>191</v>
      </c>
      <c r="C8" s="51" t="s">
        <v>449</v>
      </c>
      <c r="D8" s="51" t="s">
        <v>382</v>
      </c>
      <c r="E8" s="51" t="s">
        <v>64</v>
      </c>
      <c r="F8" s="51" t="s">
        <v>480</v>
      </c>
      <c r="G8" s="51" t="s">
        <v>110</v>
      </c>
      <c r="H8" s="51" t="s">
        <v>503</v>
      </c>
      <c r="I8" s="48" t="s">
        <v>504</v>
      </c>
      <c r="J8" s="43">
        <f t="shared" si="1"/>
        <v>2448.6000000000004</v>
      </c>
      <c r="K8" s="43">
        <f t="shared" si="2"/>
        <v>3</v>
      </c>
      <c r="L8" s="50" t="s">
        <v>505</v>
      </c>
      <c r="M8" s="50" t="s">
        <v>506</v>
      </c>
      <c r="N8" s="45"/>
      <c r="O8" s="50" t="s">
        <v>507</v>
      </c>
      <c r="P8" s="50" t="s">
        <v>508</v>
      </c>
      <c r="Q8" s="49" t="s">
        <v>390</v>
      </c>
      <c r="R8" s="50" t="s">
        <v>509</v>
      </c>
      <c r="S8" s="50" t="s">
        <v>510</v>
      </c>
      <c r="T8" s="45"/>
      <c r="U8" s="50" t="s">
        <v>393</v>
      </c>
      <c r="V8" s="12">
        <v>18364.5</v>
      </c>
      <c r="W8" s="2">
        <v>9631.16</v>
      </c>
      <c r="X8" s="51" t="s">
        <v>421</v>
      </c>
      <c r="Y8" s="51" t="s">
        <v>499</v>
      </c>
      <c r="Z8" s="51" t="s">
        <v>511</v>
      </c>
      <c r="AA8" s="51" t="s">
        <v>491</v>
      </c>
      <c r="AB8" s="51" t="s">
        <v>489</v>
      </c>
      <c r="AC8" s="51" t="s">
        <v>393</v>
      </c>
      <c r="AD8" s="51" t="s">
        <v>393</v>
      </c>
      <c r="AE8" s="51" t="s">
        <v>393</v>
      </c>
      <c r="AF8" s="51" t="s">
        <v>393</v>
      </c>
      <c r="AG8" s="51" t="s">
        <v>393</v>
      </c>
      <c r="AH8" s="51" t="s">
        <v>393</v>
      </c>
      <c r="AI8" s="51" t="s">
        <v>393</v>
      </c>
      <c r="AJ8" s="51" t="s">
        <v>393</v>
      </c>
      <c r="AK8" s="51" t="s">
        <v>393</v>
      </c>
      <c r="AL8" s="51" t="s">
        <v>393</v>
      </c>
      <c r="AM8" s="51" t="s">
        <v>393</v>
      </c>
      <c r="AN8" s="51" t="s">
        <v>393</v>
      </c>
      <c r="AO8" s="51" t="s">
        <v>393</v>
      </c>
      <c r="AP8" s="51" t="s">
        <v>393</v>
      </c>
      <c r="AQ8" s="51" t="s">
        <v>393</v>
      </c>
      <c r="AR8" s="51" t="s">
        <v>512</v>
      </c>
      <c r="AS8" s="51" t="s">
        <v>513</v>
      </c>
      <c r="AT8" s="51" t="s">
        <v>514</v>
      </c>
      <c r="AU8" s="51" t="s">
        <v>515</v>
      </c>
      <c r="AV8" s="51" t="s">
        <v>516</v>
      </c>
      <c r="AW8" s="51" t="s">
        <v>427</v>
      </c>
      <c r="AX8" s="51" t="s">
        <v>390</v>
      </c>
      <c r="AY8" s="51" t="s">
        <v>393</v>
      </c>
      <c r="AZ8" s="51" t="s">
        <v>427</v>
      </c>
      <c r="BA8" s="51" t="s">
        <v>517</v>
      </c>
      <c r="BB8" s="51" t="s">
        <v>393</v>
      </c>
      <c r="BC8" s="51" t="s">
        <v>446</v>
      </c>
      <c r="BD8" s="51" t="s">
        <v>390</v>
      </c>
      <c r="BE8" s="51" t="s">
        <v>498</v>
      </c>
      <c r="BF8" s="51" t="s">
        <v>518</v>
      </c>
      <c r="BG8" s="51" t="s">
        <v>393</v>
      </c>
      <c r="BH8" s="51" t="s">
        <v>393</v>
      </c>
      <c r="BI8" s="51" t="s">
        <v>393</v>
      </c>
      <c r="BJ8" s="51" t="s">
        <v>393</v>
      </c>
      <c r="BK8" s="51" t="s">
        <v>393</v>
      </c>
    </row>
    <row r="9" spans="1:63" ht="12.75">
      <c r="A9" s="50" t="s">
        <v>519</v>
      </c>
      <c r="B9" s="51" t="s">
        <v>126</v>
      </c>
      <c r="C9" s="51" t="s">
        <v>409</v>
      </c>
      <c r="D9" s="51" t="s">
        <v>382</v>
      </c>
      <c r="E9" s="51" t="s">
        <v>64</v>
      </c>
      <c r="F9" s="51" t="s">
        <v>480</v>
      </c>
      <c r="G9" s="51" t="s">
        <v>110</v>
      </c>
      <c r="H9" s="51" t="s">
        <v>520</v>
      </c>
      <c r="I9" s="48" t="s">
        <v>521</v>
      </c>
      <c r="J9" s="43">
        <f t="shared" si="1"/>
        <v>13006.8</v>
      </c>
      <c r="K9" s="43">
        <f t="shared" si="2"/>
        <v>15</v>
      </c>
      <c r="L9" s="50" t="s">
        <v>522</v>
      </c>
      <c r="M9" s="50" t="s">
        <v>523</v>
      </c>
      <c r="N9" s="45"/>
      <c r="O9" s="50" t="s">
        <v>524</v>
      </c>
      <c r="P9" s="50" t="s">
        <v>525</v>
      </c>
      <c r="Q9" s="49" t="s">
        <v>432</v>
      </c>
      <c r="R9" s="50" t="s">
        <v>526</v>
      </c>
      <c r="S9" s="50" t="s">
        <v>527</v>
      </c>
      <c r="T9" s="45"/>
      <c r="U9" s="50" t="s">
        <v>393</v>
      </c>
      <c r="V9" s="12">
        <v>45234.89</v>
      </c>
      <c r="W9" s="2">
        <v>5238.8599999999997</v>
      </c>
      <c r="X9" s="51" t="s">
        <v>528</v>
      </c>
      <c r="Y9" s="51" t="s">
        <v>529</v>
      </c>
      <c r="Z9" s="51" t="s">
        <v>530</v>
      </c>
      <c r="AA9" s="51" t="s">
        <v>531</v>
      </c>
      <c r="AB9" s="51" t="s">
        <v>516</v>
      </c>
      <c r="AC9" s="51" t="s">
        <v>393</v>
      </c>
      <c r="AD9" s="51" t="s">
        <v>393</v>
      </c>
      <c r="AE9" s="51" t="s">
        <v>393</v>
      </c>
      <c r="AF9" s="51" t="s">
        <v>393</v>
      </c>
      <c r="AG9" s="51" t="s">
        <v>393</v>
      </c>
      <c r="AH9" s="51" t="s">
        <v>393</v>
      </c>
      <c r="AI9" s="51" t="s">
        <v>393</v>
      </c>
      <c r="AJ9" s="51" t="s">
        <v>393</v>
      </c>
      <c r="AK9" s="51" t="s">
        <v>393</v>
      </c>
      <c r="AL9" s="51" t="s">
        <v>393</v>
      </c>
      <c r="AM9" s="51" t="s">
        <v>393</v>
      </c>
      <c r="AN9" s="51" t="s">
        <v>393</v>
      </c>
      <c r="AO9" s="51" t="s">
        <v>393</v>
      </c>
      <c r="AP9" s="51" t="s">
        <v>393</v>
      </c>
      <c r="AQ9" s="51" t="s">
        <v>393</v>
      </c>
      <c r="AR9" s="51" t="s">
        <v>532</v>
      </c>
      <c r="AS9" s="51" t="s">
        <v>533</v>
      </c>
      <c r="AT9" s="51" t="s">
        <v>534</v>
      </c>
      <c r="AU9" s="51" t="s">
        <v>535</v>
      </c>
      <c r="AV9" s="51" t="s">
        <v>393</v>
      </c>
      <c r="AW9" s="51" t="s">
        <v>536</v>
      </c>
      <c r="AX9" s="51" t="s">
        <v>426</v>
      </c>
      <c r="AY9" s="51" t="s">
        <v>393</v>
      </c>
      <c r="AZ9" s="51" t="s">
        <v>393</v>
      </c>
      <c r="BA9" s="51" t="s">
        <v>537</v>
      </c>
      <c r="BB9" s="51" t="s">
        <v>538</v>
      </c>
      <c r="BC9" s="51" t="s">
        <v>539</v>
      </c>
      <c r="BD9" s="51" t="s">
        <v>401</v>
      </c>
      <c r="BE9" s="51" t="s">
        <v>477</v>
      </c>
      <c r="BF9" s="51" t="s">
        <v>540</v>
      </c>
      <c r="BG9" s="51" t="s">
        <v>393</v>
      </c>
      <c r="BH9" s="51" t="s">
        <v>393</v>
      </c>
      <c r="BI9" s="51" t="s">
        <v>393</v>
      </c>
      <c r="BJ9" s="51" t="s">
        <v>393</v>
      </c>
      <c r="BK9" s="51" t="s">
        <v>393</v>
      </c>
    </row>
    <row r="10" spans="1:63" ht="12.75">
      <c r="A10" s="50" t="s">
        <v>541</v>
      </c>
      <c r="B10" s="51" t="s">
        <v>202</v>
      </c>
      <c r="C10" s="51" t="s">
        <v>395</v>
      </c>
      <c r="D10" s="51" t="s">
        <v>382</v>
      </c>
      <c r="E10" s="51" t="s">
        <v>64</v>
      </c>
      <c r="F10" s="51" t="s">
        <v>480</v>
      </c>
      <c r="G10" s="51" t="s">
        <v>110</v>
      </c>
      <c r="H10" s="51" t="s">
        <v>542</v>
      </c>
      <c r="I10" s="48" t="s">
        <v>543</v>
      </c>
      <c r="J10" s="43">
        <f t="shared" si="1"/>
        <v>3181.08</v>
      </c>
      <c r="K10" s="43">
        <f t="shared" si="2"/>
        <v>3</v>
      </c>
      <c r="L10" s="50" t="s">
        <v>544</v>
      </c>
      <c r="M10" s="50" t="s">
        <v>545</v>
      </c>
      <c r="N10" s="45"/>
      <c r="O10" s="50" t="s">
        <v>546</v>
      </c>
      <c r="P10" s="50" t="s">
        <v>547</v>
      </c>
      <c r="Q10" s="49" t="s">
        <v>390</v>
      </c>
      <c r="R10" s="50" t="s">
        <v>548</v>
      </c>
      <c r="S10" s="50" t="s">
        <v>393</v>
      </c>
      <c r="T10" s="45"/>
      <c r="U10" s="50" t="s">
        <v>393</v>
      </c>
      <c r="V10" s="12">
        <v>10679.37</v>
      </c>
      <c r="W10" s="2">
        <v>4430.8</v>
      </c>
      <c r="X10" s="51" t="s">
        <v>456</v>
      </c>
      <c r="Y10" s="51" t="s">
        <v>421</v>
      </c>
      <c r="Z10" s="51" t="s">
        <v>447</v>
      </c>
      <c r="AA10" s="51" t="s">
        <v>549</v>
      </c>
      <c r="AB10" s="51" t="s">
        <v>489</v>
      </c>
      <c r="AC10" s="51" t="s">
        <v>393</v>
      </c>
      <c r="AD10" s="51" t="s">
        <v>393</v>
      </c>
      <c r="AE10" s="51" t="s">
        <v>393</v>
      </c>
      <c r="AF10" s="51" t="s">
        <v>393</v>
      </c>
      <c r="AG10" s="51" t="s">
        <v>393</v>
      </c>
      <c r="AH10" s="51" t="s">
        <v>393</v>
      </c>
      <c r="AI10" s="51" t="s">
        <v>393</v>
      </c>
      <c r="AJ10" s="51" t="s">
        <v>393</v>
      </c>
      <c r="AK10" s="51" t="s">
        <v>393</v>
      </c>
      <c r="AL10" s="51" t="s">
        <v>393</v>
      </c>
      <c r="AM10" s="51" t="s">
        <v>393</v>
      </c>
      <c r="AN10" s="51" t="s">
        <v>393</v>
      </c>
      <c r="AO10" s="51" t="s">
        <v>393</v>
      </c>
      <c r="AP10" s="51" t="s">
        <v>393</v>
      </c>
      <c r="AQ10" s="51" t="s">
        <v>393</v>
      </c>
      <c r="AR10" s="51" t="s">
        <v>432</v>
      </c>
      <c r="AS10" s="51" t="s">
        <v>550</v>
      </c>
      <c r="AT10" s="51" t="s">
        <v>405</v>
      </c>
      <c r="AU10" s="51" t="s">
        <v>447</v>
      </c>
      <c r="AV10" s="51" t="s">
        <v>499</v>
      </c>
      <c r="AW10" s="51" t="s">
        <v>393</v>
      </c>
      <c r="AX10" s="51" t="s">
        <v>427</v>
      </c>
      <c r="AY10" s="51" t="s">
        <v>427</v>
      </c>
      <c r="AZ10" s="51" t="s">
        <v>393</v>
      </c>
      <c r="BA10" s="51" t="s">
        <v>425</v>
      </c>
      <c r="BB10" s="51" t="s">
        <v>427</v>
      </c>
      <c r="BC10" s="51" t="s">
        <v>390</v>
      </c>
      <c r="BD10" s="51" t="s">
        <v>393</v>
      </c>
      <c r="BE10" s="51" t="s">
        <v>393</v>
      </c>
      <c r="BF10" s="51" t="s">
        <v>393</v>
      </c>
      <c r="BG10" s="51" t="s">
        <v>393</v>
      </c>
      <c r="BH10" s="51" t="s">
        <v>393</v>
      </c>
      <c r="BI10" s="51" t="s">
        <v>393</v>
      </c>
      <c r="BJ10" s="51" t="s">
        <v>393</v>
      </c>
      <c r="BK10" s="51" t="s">
        <v>393</v>
      </c>
    </row>
    <row r="11" spans="1:63" ht="12.75">
      <c r="A11" s="50" t="s">
        <v>551</v>
      </c>
      <c r="B11" s="51" t="s">
        <v>337</v>
      </c>
      <c r="C11" s="51" t="s">
        <v>449</v>
      </c>
      <c r="D11" s="51" t="s">
        <v>382</v>
      </c>
      <c r="E11" s="51" t="s">
        <v>64</v>
      </c>
      <c r="F11" s="51" t="s">
        <v>552</v>
      </c>
      <c r="G11" s="51" t="s">
        <v>67</v>
      </c>
      <c r="H11" s="51" t="s">
        <v>553</v>
      </c>
      <c r="I11" s="48" t="s">
        <v>554</v>
      </c>
      <c r="J11" s="43">
        <f t="shared" si="1"/>
        <v>1839.6000000000001</v>
      </c>
      <c r="K11" s="43">
        <f t="shared" si="2"/>
        <v>3</v>
      </c>
      <c r="L11" s="50" t="s">
        <v>393</v>
      </c>
      <c r="M11" s="50" t="s">
        <v>393</v>
      </c>
      <c r="N11" s="45"/>
      <c r="O11" s="50" t="s">
        <v>555</v>
      </c>
      <c r="P11" s="50" t="s">
        <v>393</v>
      </c>
      <c r="Q11" s="49" t="s">
        <v>390</v>
      </c>
      <c r="R11" s="50" t="s">
        <v>556</v>
      </c>
      <c r="S11" s="50" t="s">
        <v>393</v>
      </c>
      <c r="T11" s="45"/>
      <c r="U11" s="50" t="s">
        <v>393</v>
      </c>
      <c r="V11" s="15">
        <v>1533</v>
      </c>
      <c r="W11" s="2">
        <v>0</v>
      </c>
      <c r="X11" s="51" t="s">
        <v>393</v>
      </c>
      <c r="Y11" s="51" t="s">
        <v>393</v>
      </c>
      <c r="Z11" s="51" t="s">
        <v>393</v>
      </c>
      <c r="AA11" s="51" t="s">
        <v>393</v>
      </c>
      <c r="AB11" s="51" t="s">
        <v>393</v>
      </c>
      <c r="AC11" s="51" t="s">
        <v>393</v>
      </c>
      <c r="AD11" s="51" t="s">
        <v>393</v>
      </c>
      <c r="AE11" s="51" t="s">
        <v>393</v>
      </c>
      <c r="AF11" s="51" t="s">
        <v>393</v>
      </c>
      <c r="AG11" s="51" t="s">
        <v>393</v>
      </c>
      <c r="AH11" s="51" t="s">
        <v>393</v>
      </c>
      <c r="AI11" s="51" t="s">
        <v>393</v>
      </c>
      <c r="AJ11" s="51" t="s">
        <v>393</v>
      </c>
      <c r="AK11" s="51" t="s">
        <v>393</v>
      </c>
      <c r="AL11" s="51" t="s">
        <v>393</v>
      </c>
      <c r="AM11" s="51" t="s">
        <v>393</v>
      </c>
      <c r="AN11" s="51" t="s">
        <v>393</v>
      </c>
      <c r="AO11" s="51" t="s">
        <v>393</v>
      </c>
      <c r="AP11" s="51" t="s">
        <v>393</v>
      </c>
      <c r="AQ11" s="51" t="s">
        <v>393</v>
      </c>
      <c r="AR11" s="51" t="s">
        <v>393</v>
      </c>
      <c r="AS11" s="51" t="s">
        <v>393</v>
      </c>
      <c r="AT11" s="51" t="s">
        <v>409</v>
      </c>
      <c r="AU11" s="51" t="s">
        <v>557</v>
      </c>
      <c r="AV11" s="51" t="s">
        <v>393</v>
      </c>
      <c r="AW11" s="51" t="s">
        <v>393</v>
      </c>
      <c r="AX11" s="51" t="s">
        <v>393</v>
      </c>
      <c r="AY11" s="51" t="s">
        <v>427</v>
      </c>
      <c r="AZ11" s="51" t="s">
        <v>393</v>
      </c>
      <c r="BA11" s="51" t="s">
        <v>393</v>
      </c>
      <c r="BB11" s="51" t="s">
        <v>393</v>
      </c>
      <c r="BC11" s="51" t="s">
        <v>393</v>
      </c>
      <c r="BD11" s="51" t="s">
        <v>432</v>
      </c>
      <c r="BE11" s="51" t="s">
        <v>393</v>
      </c>
      <c r="BF11" s="51" t="s">
        <v>393</v>
      </c>
      <c r="BG11" s="51" t="s">
        <v>393</v>
      </c>
      <c r="BH11" s="51" t="s">
        <v>393</v>
      </c>
      <c r="BI11" s="51" t="s">
        <v>393</v>
      </c>
      <c r="BJ11" s="51" t="s">
        <v>393</v>
      </c>
      <c r="BK11" s="51" t="s">
        <v>393</v>
      </c>
    </row>
    <row r="12" spans="1:63" ht="12.75">
      <c r="A12" s="50" t="s">
        <v>558</v>
      </c>
      <c r="B12" s="51" t="s">
        <v>125</v>
      </c>
      <c r="C12" s="51" t="s">
        <v>497</v>
      </c>
      <c r="D12" s="51" t="s">
        <v>382</v>
      </c>
      <c r="E12" s="51" t="s">
        <v>64</v>
      </c>
      <c r="F12" s="51" t="s">
        <v>382</v>
      </c>
      <c r="G12" s="51" t="s">
        <v>64</v>
      </c>
      <c r="H12" s="51" t="s">
        <v>559</v>
      </c>
      <c r="I12" s="48" t="s">
        <v>560</v>
      </c>
      <c r="J12" s="43">
        <f t="shared" si="1"/>
        <v>6257</v>
      </c>
      <c r="K12" s="43">
        <f t="shared" si="2"/>
        <v>5</v>
      </c>
      <c r="L12" s="50" t="s">
        <v>561</v>
      </c>
      <c r="M12" s="50" t="s">
        <v>540</v>
      </c>
      <c r="N12" s="45"/>
      <c r="O12" s="50" t="s">
        <v>562</v>
      </c>
      <c r="P12" s="50" t="s">
        <v>563</v>
      </c>
      <c r="Q12" s="49" t="s">
        <v>426</v>
      </c>
      <c r="R12" s="50" t="s">
        <v>564</v>
      </c>
      <c r="S12" s="50" t="s">
        <v>565</v>
      </c>
      <c r="T12" s="45"/>
      <c r="U12" s="50" t="s">
        <v>393</v>
      </c>
      <c r="V12" s="12">
        <v>63320.84</v>
      </c>
      <c r="W12" s="2">
        <v>39544.239999999998</v>
      </c>
      <c r="X12" s="51" t="s">
        <v>549</v>
      </c>
      <c r="Y12" s="51" t="s">
        <v>566</v>
      </c>
      <c r="Z12" s="51" t="s">
        <v>499</v>
      </c>
      <c r="AA12" s="51" t="s">
        <v>500</v>
      </c>
      <c r="AB12" s="51" t="s">
        <v>567</v>
      </c>
      <c r="AC12" s="51" t="s">
        <v>393</v>
      </c>
      <c r="AD12" s="51" t="s">
        <v>393</v>
      </c>
      <c r="AE12" s="51" t="s">
        <v>393</v>
      </c>
      <c r="AF12" s="51" t="s">
        <v>393</v>
      </c>
      <c r="AG12" s="51" t="s">
        <v>393</v>
      </c>
      <c r="AH12" s="51" t="s">
        <v>393</v>
      </c>
      <c r="AI12" s="51" t="s">
        <v>393</v>
      </c>
      <c r="AJ12" s="51" t="s">
        <v>393</v>
      </c>
      <c r="AK12" s="51" t="s">
        <v>393</v>
      </c>
      <c r="AL12" s="51" t="s">
        <v>393</v>
      </c>
      <c r="AM12" s="51" t="s">
        <v>393</v>
      </c>
      <c r="AN12" s="51" t="s">
        <v>393</v>
      </c>
      <c r="AO12" s="51" t="s">
        <v>393</v>
      </c>
      <c r="AP12" s="51" t="s">
        <v>393</v>
      </c>
      <c r="AQ12" s="51" t="s">
        <v>393</v>
      </c>
      <c r="AR12" s="51" t="s">
        <v>568</v>
      </c>
      <c r="AS12" s="51" t="s">
        <v>405</v>
      </c>
      <c r="AT12" s="51" t="s">
        <v>512</v>
      </c>
      <c r="AU12" s="51" t="s">
        <v>569</v>
      </c>
      <c r="AV12" s="51" t="s">
        <v>570</v>
      </c>
      <c r="AW12" s="51" t="s">
        <v>498</v>
      </c>
      <c r="AX12" s="51" t="s">
        <v>571</v>
      </c>
      <c r="AY12" s="51" t="s">
        <v>390</v>
      </c>
      <c r="AZ12" s="51" t="s">
        <v>536</v>
      </c>
      <c r="BA12" s="51" t="s">
        <v>393</v>
      </c>
      <c r="BB12" s="51" t="s">
        <v>421</v>
      </c>
      <c r="BC12" s="51" t="s">
        <v>572</v>
      </c>
      <c r="BD12" s="51" t="s">
        <v>420</v>
      </c>
      <c r="BE12" s="51" t="s">
        <v>573</v>
      </c>
      <c r="BF12" s="51" t="s">
        <v>422</v>
      </c>
      <c r="BG12" s="51" t="s">
        <v>393</v>
      </c>
      <c r="BH12" s="51" t="s">
        <v>393</v>
      </c>
      <c r="BI12" s="51" t="s">
        <v>393</v>
      </c>
      <c r="BJ12" s="51" t="s">
        <v>393</v>
      </c>
      <c r="BK12" s="51" t="s">
        <v>393</v>
      </c>
    </row>
    <row r="13" spans="1:63" ht="12.75">
      <c r="A13" s="50" t="s">
        <v>574</v>
      </c>
      <c r="B13" s="51" t="s">
        <v>105</v>
      </c>
      <c r="C13" s="51" t="s">
        <v>497</v>
      </c>
      <c r="D13" s="51" t="s">
        <v>382</v>
      </c>
      <c r="E13" s="51" t="s">
        <v>64</v>
      </c>
      <c r="F13" s="51" t="s">
        <v>382</v>
      </c>
      <c r="G13" s="51" t="s">
        <v>64</v>
      </c>
      <c r="H13" s="51" t="s">
        <v>559</v>
      </c>
      <c r="I13" s="48" t="s">
        <v>560</v>
      </c>
      <c r="J13" s="43">
        <f t="shared" si="1"/>
        <v>25028</v>
      </c>
      <c r="K13" s="43">
        <f t="shared" si="2"/>
        <v>20</v>
      </c>
      <c r="L13" s="50" t="s">
        <v>575</v>
      </c>
      <c r="M13" s="50" t="s">
        <v>576</v>
      </c>
      <c r="N13" s="45"/>
      <c r="O13" s="50" t="s">
        <v>577</v>
      </c>
      <c r="P13" s="50" t="s">
        <v>578</v>
      </c>
      <c r="Q13" s="49" t="s">
        <v>449</v>
      </c>
      <c r="R13" s="50" t="s">
        <v>579</v>
      </c>
      <c r="S13" s="50" t="s">
        <v>449</v>
      </c>
      <c r="T13" s="45"/>
      <c r="U13" s="50" t="s">
        <v>393</v>
      </c>
      <c r="V13" s="12">
        <v>218744.72</v>
      </c>
      <c r="W13" s="2">
        <v>67200.179999999993</v>
      </c>
      <c r="X13" s="51" t="s">
        <v>580</v>
      </c>
      <c r="Y13" s="51" t="s">
        <v>581</v>
      </c>
      <c r="Z13" s="51" t="s">
        <v>582</v>
      </c>
      <c r="AA13" s="51" t="s">
        <v>583</v>
      </c>
      <c r="AB13" s="51" t="s">
        <v>584</v>
      </c>
      <c r="AC13" s="51" t="s">
        <v>393</v>
      </c>
      <c r="AD13" s="51" t="s">
        <v>393</v>
      </c>
      <c r="AE13" s="51" t="s">
        <v>393</v>
      </c>
      <c r="AF13" s="51" t="s">
        <v>393</v>
      </c>
      <c r="AG13" s="51" t="s">
        <v>393</v>
      </c>
      <c r="AH13" s="51" t="s">
        <v>393</v>
      </c>
      <c r="AI13" s="51" t="s">
        <v>393</v>
      </c>
      <c r="AJ13" s="51" t="s">
        <v>393</v>
      </c>
      <c r="AK13" s="51" t="s">
        <v>393</v>
      </c>
      <c r="AL13" s="51" t="s">
        <v>393</v>
      </c>
      <c r="AM13" s="51" t="s">
        <v>393</v>
      </c>
      <c r="AN13" s="51" t="s">
        <v>393</v>
      </c>
      <c r="AO13" s="51" t="s">
        <v>393</v>
      </c>
      <c r="AP13" s="51" t="s">
        <v>393</v>
      </c>
      <c r="AQ13" s="51" t="s">
        <v>393</v>
      </c>
      <c r="AR13" s="51" t="s">
        <v>585</v>
      </c>
      <c r="AS13" s="51" t="s">
        <v>472</v>
      </c>
      <c r="AT13" s="51" t="s">
        <v>586</v>
      </c>
      <c r="AU13" s="51" t="s">
        <v>570</v>
      </c>
      <c r="AV13" s="51" t="s">
        <v>587</v>
      </c>
      <c r="AW13" s="51" t="s">
        <v>497</v>
      </c>
      <c r="AX13" s="51" t="s">
        <v>573</v>
      </c>
      <c r="AY13" s="51" t="s">
        <v>446</v>
      </c>
      <c r="AZ13" s="51" t="s">
        <v>428</v>
      </c>
      <c r="BA13" s="51" t="s">
        <v>393</v>
      </c>
      <c r="BB13" s="51" t="s">
        <v>588</v>
      </c>
      <c r="BC13" s="51" t="s">
        <v>394</v>
      </c>
      <c r="BD13" s="51" t="s">
        <v>589</v>
      </c>
      <c r="BE13" s="51" t="s">
        <v>491</v>
      </c>
      <c r="BF13" s="51" t="s">
        <v>590</v>
      </c>
      <c r="BG13" s="51" t="s">
        <v>393</v>
      </c>
      <c r="BH13" s="51" t="s">
        <v>393</v>
      </c>
      <c r="BI13" s="51" t="s">
        <v>393</v>
      </c>
      <c r="BJ13" s="51" t="s">
        <v>393</v>
      </c>
      <c r="BK13" s="51" t="s">
        <v>393</v>
      </c>
    </row>
    <row r="14" spans="1:63" ht="12.75">
      <c r="A14" s="50" t="s">
        <v>591</v>
      </c>
      <c r="B14" s="51" t="s">
        <v>356</v>
      </c>
      <c r="C14" s="51" t="s">
        <v>550</v>
      </c>
      <c r="D14" s="51" t="s">
        <v>382</v>
      </c>
      <c r="E14" s="51" t="s">
        <v>64</v>
      </c>
      <c r="F14" s="51" t="s">
        <v>478</v>
      </c>
      <c r="G14" s="51" t="s">
        <v>146</v>
      </c>
      <c r="H14" s="51" t="s">
        <v>592</v>
      </c>
      <c r="I14" s="48" t="s">
        <v>593</v>
      </c>
      <c r="J14" s="43">
        <f t="shared" si="1"/>
        <v>1923.75</v>
      </c>
      <c r="K14" s="43">
        <f t="shared" si="2"/>
        <v>3</v>
      </c>
      <c r="L14" s="50" t="s">
        <v>594</v>
      </c>
      <c r="M14" s="50" t="s">
        <v>393</v>
      </c>
      <c r="N14" s="45"/>
      <c r="O14" s="50" t="s">
        <v>595</v>
      </c>
      <c r="P14" s="50" t="s">
        <v>596</v>
      </c>
      <c r="Q14" s="49" t="s">
        <v>390</v>
      </c>
      <c r="R14" s="50" t="s">
        <v>393</v>
      </c>
      <c r="S14" s="50" t="s">
        <v>393</v>
      </c>
      <c r="T14" s="45"/>
      <c r="U14" s="50" t="s">
        <v>393</v>
      </c>
      <c r="V14" s="15">
        <v>1966.5</v>
      </c>
      <c r="W14" s="2">
        <v>-17.100000000000001</v>
      </c>
      <c r="X14" s="51" t="s">
        <v>393</v>
      </c>
      <c r="Y14" s="51" t="s">
        <v>393</v>
      </c>
      <c r="Z14" s="51" t="s">
        <v>444</v>
      </c>
      <c r="AA14" s="51" t="s">
        <v>499</v>
      </c>
      <c r="AB14" s="51" t="s">
        <v>393</v>
      </c>
      <c r="AC14" s="51" t="s">
        <v>393</v>
      </c>
      <c r="AD14" s="51" t="s">
        <v>393</v>
      </c>
      <c r="AE14" s="51" t="s">
        <v>393</v>
      </c>
      <c r="AF14" s="51" t="s">
        <v>393</v>
      </c>
      <c r="AG14" s="51" t="s">
        <v>393</v>
      </c>
      <c r="AH14" s="51" t="s">
        <v>393</v>
      </c>
      <c r="AI14" s="51" t="s">
        <v>393</v>
      </c>
      <c r="AJ14" s="51" t="s">
        <v>393</v>
      </c>
      <c r="AK14" s="51" t="s">
        <v>393</v>
      </c>
      <c r="AL14" s="51" t="s">
        <v>393</v>
      </c>
      <c r="AM14" s="51" t="s">
        <v>393</v>
      </c>
      <c r="AN14" s="51" t="s">
        <v>393</v>
      </c>
      <c r="AO14" s="51" t="s">
        <v>393</v>
      </c>
      <c r="AP14" s="51" t="s">
        <v>393</v>
      </c>
      <c r="AQ14" s="51" t="s">
        <v>393</v>
      </c>
      <c r="AR14" s="51" t="s">
        <v>427</v>
      </c>
      <c r="AS14" s="51" t="s">
        <v>393</v>
      </c>
      <c r="AT14" s="51" t="s">
        <v>469</v>
      </c>
      <c r="AU14" s="51" t="s">
        <v>512</v>
      </c>
      <c r="AV14" s="51" t="s">
        <v>597</v>
      </c>
      <c r="AW14" s="51" t="s">
        <v>393</v>
      </c>
      <c r="AX14" s="51" t="s">
        <v>393</v>
      </c>
      <c r="AY14" s="51" t="s">
        <v>393</v>
      </c>
      <c r="AZ14" s="51" t="s">
        <v>393</v>
      </c>
      <c r="BA14" s="51" t="s">
        <v>393</v>
      </c>
      <c r="BB14" s="51" t="s">
        <v>393</v>
      </c>
      <c r="BC14" s="51" t="s">
        <v>393</v>
      </c>
      <c r="BD14" s="51" t="s">
        <v>393</v>
      </c>
      <c r="BE14" s="51" t="s">
        <v>393</v>
      </c>
      <c r="BF14" s="51" t="s">
        <v>393</v>
      </c>
      <c r="BG14" s="51" t="s">
        <v>393</v>
      </c>
      <c r="BH14" s="51" t="s">
        <v>393</v>
      </c>
      <c r="BI14" s="51" t="s">
        <v>393</v>
      </c>
      <c r="BJ14" s="51" t="s">
        <v>393</v>
      </c>
      <c r="BK14" s="51" t="s">
        <v>393</v>
      </c>
    </row>
    <row r="15" spans="1:63" ht="12.75">
      <c r="A15" s="50" t="s">
        <v>598</v>
      </c>
      <c r="B15" s="51" t="s">
        <v>247</v>
      </c>
      <c r="C15" s="51" t="s">
        <v>394</v>
      </c>
      <c r="D15" s="51" t="s">
        <v>382</v>
      </c>
      <c r="E15" s="51" t="s">
        <v>64</v>
      </c>
      <c r="F15" s="51" t="s">
        <v>552</v>
      </c>
      <c r="G15" s="51" t="s">
        <v>67</v>
      </c>
      <c r="H15" s="51" t="s">
        <v>599</v>
      </c>
      <c r="I15" s="48" t="s">
        <v>600</v>
      </c>
      <c r="J15" s="43">
        <f t="shared" si="1"/>
        <v>1323.9</v>
      </c>
      <c r="K15" s="43">
        <f t="shared" si="2"/>
        <v>3</v>
      </c>
      <c r="L15" s="50" t="s">
        <v>601</v>
      </c>
      <c r="M15" s="50" t="s">
        <v>602</v>
      </c>
      <c r="N15" s="45"/>
      <c r="O15" s="50" t="s">
        <v>603</v>
      </c>
      <c r="P15" s="50" t="s">
        <v>604</v>
      </c>
      <c r="Q15" s="49" t="s">
        <v>390</v>
      </c>
      <c r="R15" s="50" t="s">
        <v>393</v>
      </c>
      <c r="S15" s="50" t="s">
        <v>393</v>
      </c>
      <c r="T15" s="45"/>
      <c r="U15" s="50" t="s">
        <v>393</v>
      </c>
      <c r="V15" s="14">
        <v>3103.81</v>
      </c>
      <c r="W15" s="2">
        <v>176.52</v>
      </c>
      <c r="X15" s="51" t="s">
        <v>393</v>
      </c>
      <c r="Y15" s="51" t="s">
        <v>393</v>
      </c>
      <c r="Z15" s="51" t="s">
        <v>605</v>
      </c>
      <c r="AA15" s="51" t="s">
        <v>518</v>
      </c>
      <c r="AB15" s="51" t="s">
        <v>426</v>
      </c>
      <c r="AC15" s="51" t="s">
        <v>393</v>
      </c>
      <c r="AD15" s="51" t="s">
        <v>393</v>
      </c>
      <c r="AE15" s="51" t="s">
        <v>393</v>
      </c>
      <c r="AF15" s="51" t="s">
        <v>393</v>
      </c>
      <c r="AG15" s="51" t="s">
        <v>393</v>
      </c>
      <c r="AH15" s="51" t="s">
        <v>393</v>
      </c>
      <c r="AI15" s="51" t="s">
        <v>393</v>
      </c>
      <c r="AJ15" s="51" t="s">
        <v>393</v>
      </c>
      <c r="AK15" s="51" t="s">
        <v>393</v>
      </c>
      <c r="AL15" s="51" t="s">
        <v>393</v>
      </c>
      <c r="AM15" s="51" t="s">
        <v>393</v>
      </c>
      <c r="AN15" s="51" t="s">
        <v>393</v>
      </c>
      <c r="AO15" s="51" t="s">
        <v>393</v>
      </c>
      <c r="AP15" s="51" t="s">
        <v>393</v>
      </c>
      <c r="AQ15" s="51" t="s">
        <v>393</v>
      </c>
      <c r="AR15" s="51" t="s">
        <v>393</v>
      </c>
      <c r="AS15" s="51" t="s">
        <v>606</v>
      </c>
      <c r="AT15" s="51" t="s">
        <v>400</v>
      </c>
      <c r="AU15" s="51" t="s">
        <v>395</v>
      </c>
      <c r="AV15" s="51" t="s">
        <v>446</v>
      </c>
      <c r="AW15" s="51" t="s">
        <v>393</v>
      </c>
      <c r="AX15" s="51" t="s">
        <v>424</v>
      </c>
      <c r="AY15" s="51" t="s">
        <v>536</v>
      </c>
      <c r="AZ15" s="51" t="s">
        <v>536</v>
      </c>
      <c r="BA15" s="51" t="s">
        <v>536</v>
      </c>
      <c r="BB15" s="51" t="s">
        <v>393</v>
      </c>
      <c r="BC15" s="51" t="s">
        <v>393</v>
      </c>
      <c r="BD15" s="51" t="s">
        <v>393</v>
      </c>
      <c r="BE15" s="51" t="s">
        <v>393</v>
      </c>
      <c r="BF15" s="51" t="s">
        <v>393</v>
      </c>
      <c r="BG15" s="51" t="s">
        <v>393</v>
      </c>
      <c r="BH15" s="51" t="s">
        <v>393</v>
      </c>
      <c r="BI15" s="51" t="s">
        <v>393</v>
      </c>
      <c r="BJ15" s="51" t="s">
        <v>393</v>
      </c>
      <c r="BK15" s="51" t="s">
        <v>393</v>
      </c>
    </row>
    <row r="16" spans="1:63" ht="12.75">
      <c r="A16" s="50" t="s">
        <v>607</v>
      </c>
      <c r="B16" s="51" t="s">
        <v>90</v>
      </c>
      <c r="C16" s="51" t="s">
        <v>449</v>
      </c>
      <c r="D16" s="51" t="s">
        <v>382</v>
      </c>
      <c r="E16" s="51" t="s">
        <v>64</v>
      </c>
      <c r="F16" s="51" t="s">
        <v>552</v>
      </c>
      <c r="G16" s="51" t="s">
        <v>67</v>
      </c>
      <c r="H16" s="51" t="s">
        <v>608</v>
      </c>
      <c r="I16" s="48" t="s">
        <v>609</v>
      </c>
      <c r="J16" s="43">
        <f t="shared" si="1"/>
        <v>34540</v>
      </c>
      <c r="K16" s="43">
        <f t="shared" si="2"/>
        <v>20</v>
      </c>
      <c r="L16" s="50" t="s">
        <v>610</v>
      </c>
      <c r="M16" s="50" t="s">
        <v>611</v>
      </c>
      <c r="N16" s="45"/>
      <c r="O16" s="50" t="s">
        <v>612</v>
      </c>
      <c r="P16" s="50" t="s">
        <v>579</v>
      </c>
      <c r="Q16" s="49" t="s">
        <v>449</v>
      </c>
      <c r="R16" s="50" t="s">
        <v>613</v>
      </c>
      <c r="S16" s="50" t="s">
        <v>614</v>
      </c>
      <c r="T16" s="45"/>
      <c r="U16" s="50" t="s">
        <v>393</v>
      </c>
      <c r="V16" s="12">
        <v>294367.15000000002</v>
      </c>
      <c r="W16" s="2">
        <v>194978.3</v>
      </c>
      <c r="X16" s="51" t="s">
        <v>615</v>
      </c>
      <c r="Y16" s="51" t="s">
        <v>616</v>
      </c>
      <c r="Z16" s="51" t="s">
        <v>617</v>
      </c>
      <c r="AA16" s="51" t="s">
        <v>618</v>
      </c>
      <c r="AB16" s="51" t="s">
        <v>619</v>
      </c>
      <c r="AC16" s="51" t="s">
        <v>393</v>
      </c>
      <c r="AD16" s="51" t="s">
        <v>393</v>
      </c>
      <c r="AE16" s="51" t="s">
        <v>393</v>
      </c>
      <c r="AF16" s="51" t="s">
        <v>393</v>
      </c>
      <c r="AG16" s="51" t="s">
        <v>393</v>
      </c>
      <c r="AH16" s="51" t="s">
        <v>393</v>
      </c>
      <c r="AI16" s="51" t="s">
        <v>393</v>
      </c>
      <c r="AJ16" s="51" t="s">
        <v>393</v>
      </c>
      <c r="AK16" s="51" t="s">
        <v>393</v>
      </c>
      <c r="AL16" s="51" t="s">
        <v>393</v>
      </c>
      <c r="AM16" s="51" t="s">
        <v>393</v>
      </c>
      <c r="AN16" s="51" t="s">
        <v>393</v>
      </c>
      <c r="AO16" s="51" t="s">
        <v>393</v>
      </c>
      <c r="AP16" s="51" t="s">
        <v>393</v>
      </c>
      <c r="AQ16" s="51" t="s">
        <v>393</v>
      </c>
      <c r="AR16" s="51" t="s">
        <v>620</v>
      </c>
      <c r="AS16" s="51" t="s">
        <v>621</v>
      </c>
      <c r="AT16" s="51" t="s">
        <v>622</v>
      </c>
      <c r="AU16" s="51" t="s">
        <v>623</v>
      </c>
      <c r="AV16" s="51" t="s">
        <v>624</v>
      </c>
      <c r="AW16" s="51" t="s">
        <v>573</v>
      </c>
      <c r="AX16" s="51" t="s">
        <v>409</v>
      </c>
      <c r="AY16" s="51" t="s">
        <v>625</v>
      </c>
      <c r="AZ16" s="51" t="s">
        <v>432</v>
      </c>
      <c r="BA16" s="51" t="s">
        <v>626</v>
      </c>
      <c r="BB16" s="51" t="s">
        <v>533</v>
      </c>
      <c r="BC16" s="51" t="s">
        <v>627</v>
      </c>
      <c r="BD16" s="51" t="s">
        <v>628</v>
      </c>
      <c r="BE16" s="51" t="s">
        <v>629</v>
      </c>
      <c r="BF16" s="51" t="s">
        <v>630</v>
      </c>
      <c r="BG16" s="51" t="s">
        <v>393</v>
      </c>
      <c r="BH16" s="51" t="s">
        <v>393</v>
      </c>
      <c r="BI16" s="51" t="s">
        <v>393</v>
      </c>
      <c r="BJ16" s="51" t="s">
        <v>393</v>
      </c>
      <c r="BK16" s="51" t="s">
        <v>393</v>
      </c>
    </row>
    <row r="17" spans="1:63" ht="12.75">
      <c r="A17" s="50" t="s">
        <v>631</v>
      </c>
      <c r="B17" s="51" t="s">
        <v>133</v>
      </c>
      <c r="C17" s="51" t="s">
        <v>449</v>
      </c>
      <c r="D17" s="51" t="s">
        <v>382</v>
      </c>
      <c r="E17" s="51" t="s">
        <v>64</v>
      </c>
      <c r="F17" s="51" t="s">
        <v>552</v>
      </c>
      <c r="G17" s="51" t="s">
        <v>67</v>
      </c>
      <c r="H17" s="51" t="s">
        <v>632</v>
      </c>
      <c r="I17" s="48" t="s">
        <v>633</v>
      </c>
      <c r="J17" s="43">
        <f t="shared" si="1"/>
        <v>8809</v>
      </c>
      <c r="K17" s="43">
        <f t="shared" si="2"/>
        <v>5</v>
      </c>
      <c r="L17" s="50" t="s">
        <v>634</v>
      </c>
      <c r="M17" s="50" t="s">
        <v>571</v>
      </c>
      <c r="N17" s="45"/>
      <c r="O17" s="50" t="s">
        <v>635</v>
      </c>
      <c r="P17" s="50" t="s">
        <v>636</v>
      </c>
      <c r="Q17" s="49" t="s">
        <v>426</v>
      </c>
      <c r="R17" s="50" t="s">
        <v>637</v>
      </c>
      <c r="S17" s="50" t="s">
        <v>638</v>
      </c>
      <c r="T17" s="45"/>
      <c r="U17" s="50" t="s">
        <v>393</v>
      </c>
      <c r="V17" s="12">
        <v>94740.800000000003</v>
      </c>
      <c r="W17" s="2">
        <v>67917.39</v>
      </c>
      <c r="X17" s="51" t="s">
        <v>639</v>
      </c>
      <c r="Y17" s="51" t="s">
        <v>421</v>
      </c>
      <c r="Z17" s="51" t="s">
        <v>496</v>
      </c>
      <c r="AA17" s="51" t="s">
        <v>640</v>
      </c>
      <c r="AB17" s="51" t="s">
        <v>641</v>
      </c>
      <c r="AC17" s="51" t="s">
        <v>393</v>
      </c>
      <c r="AD17" s="51" t="s">
        <v>393</v>
      </c>
      <c r="AE17" s="51" t="s">
        <v>393</v>
      </c>
      <c r="AF17" s="51" t="s">
        <v>393</v>
      </c>
      <c r="AG17" s="51" t="s">
        <v>393</v>
      </c>
      <c r="AH17" s="51" t="s">
        <v>393</v>
      </c>
      <c r="AI17" s="51" t="s">
        <v>393</v>
      </c>
      <c r="AJ17" s="51" t="s">
        <v>393</v>
      </c>
      <c r="AK17" s="51" t="s">
        <v>393</v>
      </c>
      <c r="AL17" s="51" t="s">
        <v>393</v>
      </c>
      <c r="AM17" s="51" t="s">
        <v>393</v>
      </c>
      <c r="AN17" s="51" t="s">
        <v>393</v>
      </c>
      <c r="AO17" s="51" t="s">
        <v>393</v>
      </c>
      <c r="AP17" s="51" t="s">
        <v>393</v>
      </c>
      <c r="AQ17" s="51" t="s">
        <v>393</v>
      </c>
      <c r="AR17" s="51" t="s">
        <v>569</v>
      </c>
      <c r="AS17" s="51" t="s">
        <v>398</v>
      </c>
      <c r="AT17" s="51" t="s">
        <v>642</v>
      </c>
      <c r="AU17" s="51" t="s">
        <v>643</v>
      </c>
      <c r="AV17" s="51" t="s">
        <v>640</v>
      </c>
      <c r="AW17" s="51" t="s">
        <v>497</v>
      </c>
      <c r="AX17" s="51" t="s">
        <v>540</v>
      </c>
      <c r="AY17" s="51" t="s">
        <v>497</v>
      </c>
      <c r="AZ17" s="51" t="s">
        <v>571</v>
      </c>
      <c r="BA17" s="51" t="s">
        <v>497</v>
      </c>
      <c r="BB17" s="51" t="s">
        <v>405</v>
      </c>
      <c r="BC17" s="51" t="s">
        <v>430</v>
      </c>
      <c r="BD17" s="51" t="s">
        <v>589</v>
      </c>
      <c r="BE17" s="51" t="s">
        <v>644</v>
      </c>
      <c r="BF17" s="51" t="s">
        <v>645</v>
      </c>
      <c r="BG17" s="51" t="s">
        <v>393</v>
      </c>
      <c r="BH17" s="51" t="s">
        <v>393</v>
      </c>
      <c r="BI17" s="51" t="s">
        <v>393</v>
      </c>
      <c r="BJ17" s="51" t="s">
        <v>393</v>
      </c>
      <c r="BK17" s="51" t="s">
        <v>393</v>
      </c>
    </row>
    <row r="18" spans="1:63" ht="12.75">
      <c r="A18" s="50" t="s">
        <v>646</v>
      </c>
      <c r="B18" s="51" t="s">
        <v>331</v>
      </c>
      <c r="C18" s="51" t="s">
        <v>647</v>
      </c>
      <c r="D18" s="51" t="s">
        <v>382</v>
      </c>
      <c r="E18" s="51" t="s">
        <v>64</v>
      </c>
      <c r="F18" s="51" t="s">
        <v>552</v>
      </c>
      <c r="G18" s="51" t="s">
        <v>67</v>
      </c>
      <c r="H18" s="51" t="s">
        <v>648</v>
      </c>
      <c r="I18" s="48" t="s">
        <v>649</v>
      </c>
      <c r="J18" s="43">
        <f t="shared" si="1"/>
        <v>2409.48</v>
      </c>
      <c r="K18" s="43">
        <f t="shared" si="2"/>
        <v>3</v>
      </c>
      <c r="L18" s="50" t="s">
        <v>650</v>
      </c>
      <c r="M18" s="50" t="s">
        <v>393</v>
      </c>
      <c r="N18" s="45"/>
      <c r="O18" s="50" t="s">
        <v>651</v>
      </c>
      <c r="P18" s="50" t="s">
        <v>393</v>
      </c>
      <c r="Q18" s="49" t="s">
        <v>390</v>
      </c>
      <c r="R18" s="50" t="s">
        <v>393</v>
      </c>
      <c r="S18" s="50" t="s">
        <v>393</v>
      </c>
      <c r="T18" s="45"/>
      <c r="U18" s="50" t="s">
        <v>393</v>
      </c>
      <c r="V18" s="14">
        <v>3513.82</v>
      </c>
      <c r="W18" s="2">
        <v>0</v>
      </c>
      <c r="X18" s="51" t="s">
        <v>393</v>
      </c>
      <c r="Y18" s="51" t="s">
        <v>393</v>
      </c>
      <c r="Z18" s="51" t="s">
        <v>426</v>
      </c>
      <c r="AA18" s="51" t="s">
        <v>393</v>
      </c>
      <c r="AB18" s="51" t="s">
        <v>393</v>
      </c>
      <c r="AC18" s="51" t="s">
        <v>393</v>
      </c>
      <c r="AD18" s="51" t="s">
        <v>393</v>
      </c>
      <c r="AE18" s="51" t="s">
        <v>393</v>
      </c>
      <c r="AF18" s="51" t="s">
        <v>393</v>
      </c>
      <c r="AG18" s="51" t="s">
        <v>393</v>
      </c>
      <c r="AH18" s="51" t="s">
        <v>393</v>
      </c>
      <c r="AI18" s="51" t="s">
        <v>393</v>
      </c>
      <c r="AJ18" s="51" t="s">
        <v>393</v>
      </c>
      <c r="AK18" s="51" t="s">
        <v>393</v>
      </c>
      <c r="AL18" s="51" t="s">
        <v>393</v>
      </c>
      <c r="AM18" s="51" t="s">
        <v>393</v>
      </c>
      <c r="AN18" s="51" t="s">
        <v>393</v>
      </c>
      <c r="AO18" s="51" t="s">
        <v>393</v>
      </c>
      <c r="AP18" s="51" t="s">
        <v>393</v>
      </c>
      <c r="AQ18" s="51" t="s">
        <v>393</v>
      </c>
      <c r="AR18" s="51" t="s">
        <v>393</v>
      </c>
      <c r="AS18" s="51" t="s">
        <v>393</v>
      </c>
      <c r="AT18" s="51" t="s">
        <v>537</v>
      </c>
      <c r="AU18" s="51" t="s">
        <v>424</v>
      </c>
      <c r="AV18" s="51" t="s">
        <v>393</v>
      </c>
      <c r="AW18" s="51" t="s">
        <v>393</v>
      </c>
      <c r="AX18" s="51" t="s">
        <v>393</v>
      </c>
      <c r="AY18" s="51" t="s">
        <v>393</v>
      </c>
      <c r="AZ18" s="51" t="s">
        <v>393</v>
      </c>
      <c r="BA18" s="51" t="s">
        <v>393</v>
      </c>
      <c r="BB18" s="51" t="s">
        <v>393</v>
      </c>
      <c r="BC18" s="51" t="s">
        <v>393</v>
      </c>
      <c r="BD18" s="51" t="s">
        <v>393</v>
      </c>
      <c r="BE18" s="51" t="s">
        <v>393</v>
      </c>
      <c r="BF18" s="51" t="s">
        <v>393</v>
      </c>
      <c r="BG18" s="51" t="s">
        <v>393</v>
      </c>
      <c r="BH18" s="51" t="s">
        <v>393</v>
      </c>
      <c r="BI18" s="51" t="s">
        <v>393</v>
      </c>
      <c r="BJ18" s="51" t="s">
        <v>393</v>
      </c>
      <c r="BK18" s="51" t="s">
        <v>393</v>
      </c>
    </row>
    <row r="19" spans="1:63" ht="12.75">
      <c r="A19" s="50" t="s">
        <v>652</v>
      </c>
      <c r="B19" s="51" t="s">
        <v>114</v>
      </c>
      <c r="C19" s="51" t="s">
        <v>409</v>
      </c>
      <c r="D19" s="51" t="s">
        <v>382</v>
      </c>
      <c r="E19" s="51" t="s">
        <v>64</v>
      </c>
      <c r="F19" s="51" t="s">
        <v>552</v>
      </c>
      <c r="G19" s="51" t="s">
        <v>67</v>
      </c>
      <c r="H19" s="51" t="s">
        <v>653</v>
      </c>
      <c r="I19" s="48" t="s">
        <v>654</v>
      </c>
      <c r="J19" s="43">
        <f t="shared" si="1"/>
        <v>18974.400000000001</v>
      </c>
      <c r="K19" s="43">
        <f t="shared" si="2"/>
        <v>20</v>
      </c>
      <c r="L19" s="50" t="s">
        <v>655</v>
      </c>
      <c r="M19" s="50" t="s">
        <v>656</v>
      </c>
      <c r="N19" s="45"/>
      <c r="O19" s="50" t="s">
        <v>657</v>
      </c>
      <c r="P19" s="50" t="s">
        <v>658</v>
      </c>
      <c r="Q19" s="49" t="s">
        <v>449</v>
      </c>
      <c r="R19" s="50" t="s">
        <v>659</v>
      </c>
      <c r="S19" s="50" t="s">
        <v>660</v>
      </c>
      <c r="T19" s="45"/>
      <c r="U19" s="50" t="s">
        <v>393</v>
      </c>
      <c r="V19" s="12">
        <v>146201.70000000001</v>
      </c>
      <c r="W19" s="2">
        <v>104991.67999999999</v>
      </c>
      <c r="X19" s="51" t="s">
        <v>661</v>
      </c>
      <c r="Y19" s="51" t="s">
        <v>535</v>
      </c>
      <c r="Z19" s="51" t="s">
        <v>662</v>
      </c>
      <c r="AA19" s="51" t="s">
        <v>663</v>
      </c>
      <c r="AB19" s="51" t="s">
        <v>664</v>
      </c>
      <c r="AC19" s="51" t="s">
        <v>393</v>
      </c>
      <c r="AD19" s="51" t="s">
        <v>393</v>
      </c>
      <c r="AE19" s="51" t="s">
        <v>393</v>
      </c>
      <c r="AF19" s="51" t="s">
        <v>393</v>
      </c>
      <c r="AG19" s="51" t="s">
        <v>393</v>
      </c>
      <c r="AH19" s="51" t="s">
        <v>393</v>
      </c>
      <c r="AI19" s="51" t="s">
        <v>393</v>
      </c>
      <c r="AJ19" s="51" t="s">
        <v>393</v>
      </c>
      <c r="AK19" s="51" t="s">
        <v>393</v>
      </c>
      <c r="AL19" s="51" t="s">
        <v>393</v>
      </c>
      <c r="AM19" s="51" t="s">
        <v>393</v>
      </c>
      <c r="AN19" s="51" t="s">
        <v>393</v>
      </c>
      <c r="AO19" s="51" t="s">
        <v>393</v>
      </c>
      <c r="AP19" s="51" t="s">
        <v>393</v>
      </c>
      <c r="AQ19" s="51" t="s">
        <v>393</v>
      </c>
      <c r="AR19" s="51" t="s">
        <v>665</v>
      </c>
      <c r="AS19" s="51" t="s">
        <v>666</v>
      </c>
      <c r="AT19" s="51" t="s">
        <v>667</v>
      </c>
      <c r="AU19" s="51" t="s">
        <v>668</v>
      </c>
      <c r="AV19" s="51" t="s">
        <v>669</v>
      </c>
      <c r="AW19" s="51" t="s">
        <v>537</v>
      </c>
      <c r="AX19" s="51" t="s">
        <v>557</v>
      </c>
      <c r="AY19" s="51" t="s">
        <v>490</v>
      </c>
      <c r="AZ19" s="51" t="s">
        <v>573</v>
      </c>
      <c r="BA19" s="51" t="s">
        <v>424</v>
      </c>
      <c r="BB19" s="51" t="s">
        <v>670</v>
      </c>
      <c r="BC19" s="51" t="s">
        <v>671</v>
      </c>
      <c r="BD19" s="51" t="s">
        <v>672</v>
      </c>
      <c r="BE19" s="51" t="s">
        <v>673</v>
      </c>
      <c r="BF19" s="51" t="s">
        <v>674</v>
      </c>
      <c r="BG19" s="51" t="s">
        <v>393</v>
      </c>
      <c r="BH19" s="51" t="s">
        <v>393</v>
      </c>
      <c r="BI19" s="51" t="s">
        <v>393</v>
      </c>
      <c r="BJ19" s="51" t="s">
        <v>393</v>
      </c>
      <c r="BK19" s="51" t="s">
        <v>393</v>
      </c>
    </row>
    <row r="20" spans="1:63" ht="12.75">
      <c r="A20" s="50" t="s">
        <v>675</v>
      </c>
      <c r="B20" s="51" t="s">
        <v>138</v>
      </c>
      <c r="C20" s="51" t="s">
        <v>557</v>
      </c>
      <c r="D20" s="51" t="s">
        <v>382</v>
      </c>
      <c r="E20" s="51" t="s">
        <v>64</v>
      </c>
      <c r="F20" s="51" t="s">
        <v>552</v>
      </c>
      <c r="G20" s="51" t="s">
        <v>67</v>
      </c>
      <c r="H20" s="51" t="s">
        <v>676</v>
      </c>
      <c r="I20" s="48" t="s">
        <v>677</v>
      </c>
      <c r="J20" s="43">
        <f t="shared" si="1"/>
        <v>7718.4000000000005</v>
      </c>
      <c r="K20" s="43">
        <f t="shared" si="2"/>
        <v>10</v>
      </c>
      <c r="L20" s="50" t="s">
        <v>678</v>
      </c>
      <c r="M20" s="50" t="s">
        <v>426</v>
      </c>
      <c r="N20" s="45"/>
      <c r="O20" s="50" t="s">
        <v>679</v>
      </c>
      <c r="P20" s="50" t="s">
        <v>680</v>
      </c>
      <c r="Q20" s="49" t="s">
        <v>497</v>
      </c>
      <c r="R20" s="50" t="s">
        <v>681</v>
      </c>
      <c r="S20" s="50" t="s">
        <v>682</v>
      </c>
      <c r="T20" s="45"/>
      <c r="U20" s="50" t="s">
        <v>393</v>
      </c>
      <c r="V20" s="12">
        <v>30187.52</v>
      </c>
      <c r="W20" s="2">
        <v>15694.08</v>
      </c>
      <c r="X20" s="51" t="s">
        <v>647</v>
      </c>
      <c r="Y20" s="51" t="s">
        <v>446</v>
      </c>
      <c r="Z20" s="51" t="s">
        <v>432</v>
      </c>
      <c r="AA20" s="51" t="s">
        <v>683</v>
      </c>
      <c r="AB20" s="51" t="s">
        <v>606</v>
      </c>
      <c r="AC20" s="51" t="s">
        <v>393</v>
      </c>
      <c r="AD20" s="51" t="s">
        <v>393</v>
      </c>
      <c r="AE20" s="51" t="s">
        <v>393</v>
      </c>
      <c r="AF20" s="51" t="s">
        <v>393</v>
      </c>
      <c r="AG20" s="51" t="s">
        <v>393</v>
      </c>
      <c r="AH20" s="51" t="s">
        <v>393</v>
      </c>
      <c r="AI20" s="51" t="s">
        <v>393</v>
      </c>
      <c r="AJ20" s="51" t="s">
        <v>393</v>
      </c>
      <c r="AK20" s="51" t="s">
        <v>393</v>
      </c>
      <c r="AL20" s="51" t="s">
        <v>393</v>
      </c>
      <c r="AM20" s="51" t="s">
        <v>393</v>
      </c>
      <c r="AN20" s="51" t="s">
        <v>393</v>
      </c>
      <c r="AO20" s="51" t="s">
        <v>393</v>
      </c>
      <c r="AP20" s="51" t="s">
        <v>393</v>
      </c>
      <c r="AQ20" s="51" t="s">
        <v>393</v>
      </c>
      <c r="AR20" s="51" t="s">
        <v>684</v>
      </c>
      <c r="AS20" s="51" t="s">
        <v>642</v>
      </c>
      <c r="AT20" s="51" t="s">
        <v>685</v>
      </c>
      <c r="AU20" s="51" t="s">
        <v>686</v>
      </c>
      <c r="AV20" s="51" t="s">
        <v>687</v>
      </c>
      <c r="AW20" s="51" t="s">
        <v>625</v>
      </c>
      <c r="AX20" s="51" t="s">
        <v>402</v>
      </c>
      <c r="AY20" s="51" t="s">
        <v>428</v>
      </c>
      <c r="AZ20" s="51" t="s">
        <v>428</v>
      </c>
      <c r="BA20" s="51" t="s">
        <v>688</v>
      </c>
      <c r="BB20" s="51" t="s">
        <v>537</v>
      </c>
      <c r="BC20" s="51" t="s">
        <v>540</v>
      </c>
      <c r="BD20" s="51" t="s">
        <v>689</v>
      </c>
      <c r="BE20" s="51" t="s">
        <v>402</v>
      </c>
      <c r="BF20" s="51" t="s">
        <v>690</v>
      </c>
      <c r="BG20" s="51" t="s">
        <v>393</v>
      </c>
      <c r="BH20" s="51" t="s">
        <v>393</v>
      </c>
      <c r="BI20" s="51" t="s">
        <v>393</v>
      </c>
      <c r="BJ20" s="51" t="s">
        <v>393</v>
      </c>
      <c r="BK20" s="51" t="s">
        <v>393</v>
      </c>
    </row>
    <row r="21" spans="1:63" ht="12.75">
      <c r="A21" s="50" t="s">
        <v>691</v>
      </c>
      <c r="B21" s="51" t="s">
        <v>213</v>
      </c>
      <c r="C21" s="51" t="s">
        <v>409</v>
      </c>
      <c r="D21" s="51" t="s">
        <v>382</v>
      </c>
      <c r="E21" s="51" t="s">
        <v>64</v>
      </c>
      <c r="F21" s="51" t="s">
        <v>552</v>
      </c>
      <c r="G21" s="51" t="s">
        <v>67</v>
      </c>
      <c r="H21" s="51" t="s">
        <v>653</v>
      </c>
      <c r="I21" s="48" t="s">
        <v>654</v>
      </c>
      <c r="J21" s="43">
        <f t="shared" si="1"/>
        <v>2846.16</v>
      </c>
      <c r="K21" s="43">
        <f t="shared" si="2"/>
        <v>3</v>
      </c>
      <c r="L21" s="50" t="s">
        <v>692</v>
      </c>
      <c r="M21" s="50" t="s">
        <v>693</v>
      </c>
      <c r="N21" s="45"/>
      <c r="O21" s="50" t="s">
        <v>694</v>
      </c>
      <c r="P21" s="50" t="s">
        <v>695</v>
      </c>
      <c r="Q21" s="49" t="s">
        <v>390</v>
      </c>
      <c r="R21" s="50" t="s">
        <v>696</v>
      </c>
      <c r="S21" s="50" t="s">
        <v>697</v>
      </c>
      <c r="T21" s="45"/>
      <c r="U21" s="50" t="s">
        <v>393</v>
      </c>
      <c r="V21" s="12">
        <v>23362.23</v>
      </c>
      <c r="W21" s="2">
        <v>12965.84</v>
      </c>
      <c r="X21" s="51" t="s">
        <v>698</v>
      </c>
      <c r="Y21" s="51" t="s">
        <v>683</v>
      </c>
      <c r="Z21" s="51" t="s">
        <v>491</v>
      </c>
      <c r="AA21" s="51" t="s">
        <v>699</v>
      </c>
      <c r="AB21" s="51" t="s">
        <v>684</v>
      </c>
      <c r="AC21" s="51" t="s">
        <v>393</v>
      </c>
      <c r="AD21" s="51" t="s">
        <v>393</v>
      </c>
      <c r="AE21" s="51" t="s">
        <v>393</v>
      </c>
      <c r="AF21" s="51" t="s">
        <v>393</v>
      </c>
      <c r="AG21" s="51" t="s">
        <v>393</v>
      </c>
      <c r="AH21" s="51" t="s">
        <v>393</v>
      </c>
      <c r="AI21" s="51" t="s">
        <v>393</v>
      </c>
      <c r="AJ21" s="51" t="s">
        <v>393</v>
      </c>
      <c r="AK21" s="51" t="s">
        <v>393</v>
      </c>
      <c r="AL21" s="51" t="s">
        <v>393</v>
      </c>
      <c r="AM21" s="51" t="s">
        <v>393</v>
      </c>
      <c r="AN21" s="51" t="s">
        <v>393</v>
      </c>
      <c r="AO21" s="51" t="s">
        <v>393</v>
      </c>
      <c r="AP21" s="51" t="s">
        <v>393</v>
      </c>
      <c r="AQ21" s="51" t="s">
        <v>393</v>
      </c>
      <c r="AR21" s="51" t="s">
        <v>700</v>
      </c>
      <c r="AS21" s="51" t="s">
        <v>701</v>
      </c>
      <c r="AT21" s="51" t="s">
        <v>398</v>
      </c>
      <c r="AU21" s="51" t="s">
        <v>421</v>
      </c>
      <c r="AV21" s="51" t="s">
        <v>401</v>
      </c>
      <c r="AW21" s="51" t="s">
        <v>393</v>
      </c>
      <c r="AX21" s="51" t="s">
        <v>393</v>
      </c>
      <c r="AY21" s="51" t="s">
        <v>540</v>
      </c>
      <c r="AZ21" s="51" t="s">
        <v>390</v>
      </c>
      <c r="BA21" s="51" t="s">
        <v>393</v>
      </c>
      <c r="BB21" s="51" t="s">
        <v>689</v>
      </c>
      <c r="BC21" s="51" t="s">
        <v>557</v>
      </c>
      <c r="BD21" s="51" t="s">
        <v>690</v>
      </c>
      <c r="BE21" s="51" t="s">
        <v>432</v>
      </c>
      <c r="BF21" s="51" t="s">
        <v>605</v>
      </c>
      <c r="BG21" s="51" t="s">
        <v>393</v>
      </c>
      <c r="BH21" s="51" t="s">
        <v>393</v>
      </c>
      <c r="BI21" s="51" t="s">
        <v>393</v>
      </c>
      <c r="BJ21" s="51" t="s">
        <v>393</v>
      </c>
      <c r="BK21" s="51" t="s">
        <v>393</v>
      </c>
    </row>
    <row r="22" spans="1:63" ht="12.75">
      <c r="A22" s="50" t="s">
        <v>702</v>
      </c>
      <c r="B22" s="51" t="s">
        <v>142</v>
      </c>
      <c r="C22" s="51" t="s">
        <v>381</v>
      </c>
      <c r="D22" s="51" t="s">
        <v>382</v>
      </c>
      <c r="E22" s="51" t="s">
        <v>64</v>
      </c>
      <c r="F22" s="51" t="s">
        <v>552</v>
      </c>
      <c r="G22" s="51" t="s">
        <v>67</v>
      </c>
      <c r="H22" s="51" t="s">
        <v>703</v>
      </c>
      <c r="I22" s="48" t="s">
        <v>704</v>
      </c>
      <c r="J22" s="43">
        <f t="shared" si="1"/>
        <v>3828</v>
      </c>
      <c r="K22" s="43">
        <f t="shared" si="2"/>
        <v>5</v>
      </c>
      <c r="L22" s="50" t="s">
        <v>497</v>
      </c>
      <c r="M22" s="50" t="s">
        <v>705</v>
      </c>
      <c r="N22" s="45"/>
      <c r="O22" s="50" t="s">
        <v>706</v>
      </c>
      <c r="P22" s="50" t="s">
        <v>707</v>
      </c>
      <c r="Q22" s="49" t="s">
        <v>426</v>
      </c>
      <c r="R22" s="50" t="s">
        <v>708</v>
      </c>
      <c r="S22" s="50" t="s">
        <v>709</v>
      </c>
      <c r="T22" s="45"/>
      <c r="U22" s="50" t="s">
        <v>393</v>
      </c>
      <c r="V22" s="12">
        <v>37466.550000000003</v>
      </c>
      <c r="W22" s="2">
        <v>19857.75</v>
      </c>
      <c r="X22" s="51" t="s">
        <v>400</v>
      </c>
      <c r="Y22" s="51" t="s">
        <v>518</v>
      </c>
      <c r="Z22" s="51" t="s">
        <v>404</v>
      </c>
      <c r="AA22" s="51" t="s">
        <v>710</v>
      </c>
      <c r="AB22" s="51" t="s">
        <v>711</v>
      </c>
      <c r="AC22" s="51" t="s">
        <v>393</v>
      </c>
      <c r="AD22" s="51" t="s">
        <v>393</v>
      </c>
      <c r="AE22" s="51" t="s">
        <v>393</v>
      </c>
      <c r="AF22" s="51" t="s">
        <v>393</v>
      </c>
      <c r="AG22" s="51" t="s">
        <v>393</v>
      </c>
      <c r="AH22" s="51" t="s">
        <v>393</v>
      </c>
      <c r="AI22" s="51" t="s">
        <v>393</v>
      </c>
      <c r="AJ22" s="51" t="s">
        <v>393</v>
      </c>
      <c r="AK22" s="51" t="s">
        <v>393</v>
      </c>
      <c r="AL22" s="51" t="s">
        <v>393</v>
      </c>
      <c r="AM22" s="51" t="s">
        <v>393</v>
      </c>
      <c r="AN22" s="51" t="s">
        <v>393</v>
      </c>
      <c r="AO22" s="51" t="s">
        <v>393</v>
      </c>
      <c r="AP22" s="51" t="s">
        <v>393</v>
      </c>
      <c r="AQ22" s="51" t="s">
        <v>393</v>
      </c>
      <c r="AR22" s="51" t="s">
        <v>639</v>
      </c>
      <c r="AS22" s="51" t="s">
        <v>567</v>
      </c>
      <c r="AT22" s="51" t="s">
        <v>712</v>
      </c>
      <c r="AU22" s="51" t="s">
        <v>690</v>
      </c>
      <c r="AV22" s="51" t="s">
        <v>529</v>
      </c>
      <c r="AW22" s="51" t="s">
        <v>393</v>
      </c>
      <c r="AX22" s="51" t="s">
        <v>393</v>
      </c>
      <c r="AY22" s="51" t="s">
        <v>497</v>
      </c>
      <c r="AZ22" s="51" t="s">
        <v>497</v>
      </c>
      <c r="BA22" s="51" t="s">
        <v>381</v>
      </c>
      <c r="BB22" s="51" t="s">
        <v>713</v>
      </c>
      <c r="BC22" s="51" t="s">
        <v>714</v>
      </c>
      <c r="BD22" s="51" t="s">
        <v>700</v>
      </c>
      <c r="BE22" s="51" t="s">
        <v>425</v>
      </c>
      <c r="BF22" s="51" t="s">
        <v>715</v>
      </c>
      <c r="BG22" s="51" t="s">
        <v>393</v>
      </c>
      <c r="BH22" s="51" t="s">
        <v>393</v>
      </c>
      <c r="BI22" s="51" t="s">
        <v>393</v>
      </c>
      <c r="BJ22" s="51" t="s">
        <v>393</v>
      </c>
      <c r="BK22" s="51" t="s">
        <v>393</v>
      </c>
    </row>
    <row r="23" spans="1:63" ht="12.75">
      <c r="A23" s="50" t="s">
        <v>716</v>
      </c>
      <c r="B23" s="51" t="s">
        <v>145</v>
      </c>
      <c r="C23" s="51" t="s">
        <v>381</v>
      </c>
      <c r="D23" s="51" t="s">
        <v>382</v>
      </c>
      <c r="E23" s="51" t="s">
        <v>64</v>
      </c>
      <c r="F23" s="51" t="s">
        <v>717</v>
      </c>
      <c r="G23" s="51" t="s">
        <v>146</v>
      </c>
      <c r="H23" s="51" t="s">
        <v>703</v>
      </c>
      <c r="I23" s="48" t="s">
        <v>704</v>
      </c>
      <c r="J23" s="43">
        <f t="shared" si="1"/>
        <v>2296.8000000000002</v>
      </c>
      <c r="K23" s="43">
        <f t="shared" si="2"/>
        <v>3</v>
      </c>
      <c r="L23" s="50" t="s">
        <v>718</v>
      </c>
      <c r="M23" s="50" t="s">
        <v>719</v>
      </c>
      <c r="N23" s="45"/>
      <c r="O23" s="50" t="s">
        <v>720</v>
      </c>
      <c r="P23" s="50" t="s">
        <v>721</v>
      </c>
      <c r="Q23" s="49" t="s">
        <v>390</v>
      </c>
      <c r="R23" s="50" t="s">
        <v>722</v>
      </c>
      <c r="S23" s="50" t="s">
        <v>723</v>
      </c>
      <c r="T23" s="45"/>
      <c r="U23" s="50" t="s">
        <v>393</v>
      </c>
      <c r="V23" s="12">
        <v>15479.48</v>
      </c>
      <c r="W23" s="2">
        <v>6555.45</v>
      </c>
      <c r="X23" s="51" t="s">
        <v>449</v>
      </c>
      <c r="Y23" s="51" t="s">
        <v>571</v>
      </c>
      <c r="Z23" s="51" t="s">
        <v>429</v>
      </c>
      <c r="AA23" s="51" t="s">
        <v>426</v>
      </c>
      <c r="AB23" s="51" t="s">
        <v>432</v>
      </c>
      <c r="AC23" s="51" t="s">
        <v>393</v>
      </c>
      <c r="AD23" s="51" t="s">
        <v>393</v>
      </c>
      <c r="AE23" s="51" t="s">
        <v>393</v>
      </c>
      <c r="AF23" s="51" t="s">
        <v>393</v>
      </c>
      <c r="AG23" s="51" t="s">
        <v>393</v>
      </c>
      <c r="AH23" s="51" t="s">
        <v>393</v>
      </c>
      <c r="AI23" s="51" t="s">
        <v>393</v>
      </c>
      <c r="AJ23" s="51" t="s">
        <v>393</v>
      </c>
      <c r="AK23" s="51" t="s">
        <v>393</v>
      </c>
      <c r="AL23" s="51" t="s">
        <v>393</v>
      </c>
      <c r="AM23" s="51" t="s">
        <v>393</v>
      </c>
      <c r="AN23" s="51" t="s">
        <v>393</v>
      </c>
      <c r="AO23" s="51" t="s">
        <v>393</v>
      </c>
      <c r="AP23" s="51" t="s">
        <v>393</v>
      </c>
      <c r="AQ23" s="51" t="s">
        <v>393</v>
      </c>
      <c r="AR23" s="51" t="s">
        <v>419</v>
      </c>
      <c r="AS23" s="51" t="s">
        <v>539</v>
      </c>
      <c r="AT23" s="51" t="s">
        <v>584</v>
      </c>
      <c r="AU23" s="51" t="s">
        <v>569</v>
      </c>
      <c r="AV23" s="51" t="s">
        <v>397</v>
      </c>
      <c r="AW23" s="51" t="s">
        <v>724</v>
      </c>
      <c r="AX23" s="51" t="s">
        <v>393</v>
      </c>
      <c r="AY23" s="51" t="s">
        <v>390</v>
      </c>
      <c r="AZ23" s="51" t="s">
        <v>446</v>
      </c>
      <c r="BA23" s="51" t="s">
        <v>429</v>
      </c>
      <c r="BB23" s="51" t="s">
        <v>395</v>
      </c>
      <c r="BC23" s="51" t="s">
        <v>403</v>
      </c>
      <c r="BD23" s="51" t="s">
        <v>425</v>
      </c>
      <c r="BE23" s="51" t="s">
        <v>456</v>
      </c>
      <c r="BF23" s="51" t="s">
        <v>540</v>
      </c>
      <c r="BG23" s="51" t="s">
        <v>393</v>
      </c>
      <c r="BH23" s="51" t="s">
        <v>393</v>
      </c>
      <c r="BI23" s="51" t="s">
        <v>393</v>
      </c>
      <c r="BJ23" s="51" t="s">
        <v>393</v>
      </c>
      <c r="BK23" s="51" t="s">
        <v>393</v>
      </c>
    </row>
    <row r="24" spans="1:63" ht="12.75">
      <c r="A24" s="50" t="s">
        <v>725</v>
      </c>
      <c r="B24" s="51" t="s">
        <v>99</v>
      </c>
      <c r="C24" s="51" t="s">
        <v>409</v>
      </c>
      <c r="D24" s="51" t="s">
        <v>382</v>
      </c>
      <c r="E24" s="51" t="s">
        <v>64</v>
      </c>
      <c r="F24" s="51" t="s">
        <v>552</v>
      </c>
      <c r="G24" s="51" t="s">
        <v>67</v>
      </c>
      <c r="H24" s="51" t="s">
        <v>726</v>
      </c>
      <c r="I24" s="48" t="s">
        <v>727</v>
      </c>
      <c r="J24" s="43">
        <f t="shared" si="1"/>
        <v>40262.399999999994</v>
      </c>
      <c r="K24" s="43">
        <f t="shared" si="2"/>
        <v>30</v>
      </c>
      <c r="L24" s="50" t="s">
        <v>728</v>
      </c>
      <c r="M24" s="50" t="s">
        <v>729</v>
      </c>
      <c r="N24" s="45"/>
      <c r="O24" s="50" t="s">
        <v>730</v>
      </c>
      <c r="P24" s="50" t="s">
        <v>689</v>
      </c>
      <c r="Q24" s="49" t="s">
        <v>394</v>
      </c>
      <c r="R24" s="50" t="s">
        <v>731</v>
      </c>
      <c r="S24" s="50" t="s">
        <v>732</v>
      </c>
      <c r="T24" s="45"/>
      <c r="U24" s="50" t="s">
        <v>393</v>
      </c>
      <c r="V24" s="12">
        <v>241937.88</v>
      </c>
      <c r="W24" s="2">
        <v>165243.6</v>
      </c>
      <c r="X24" s="51" t="s">
        <v>733</v>
      </c>
      <c r="Y24" s="51" t="s">
        <v>734</v>
      </c>
      <c r="Z24" s="51" t="s">
        <v>735</v>
      </c>
      <c r="AA24" s="51" t="s">
        <v>736</v>
      </c>
      <c r="AB24" s="51" t="s">
        <v>737</v>
      </c>
      <c r="AC24" s="51" t="s">
        <v>393</v>
      </c>
      <c r="AD24" s="51" t="s">
        <v>393</v>
      </c>
      <c r="AE24" s="51" t="s">
        <v>393</v>
      </c>
      <c r="AF24" s="51" t="s">
        <v>393</v>
      </c>
      <c r="AG24" s="51" t="s">
        <v>393</v>
      </c>
      <c r="AH24" s="51" t="s">
        <v>393</v>
      </c>
      <c r="AI24" s="51" t="s">
        <v>393</v>
      </c>
      <c r="AJ24" s="51" t="s">
        <v>393</v>
      </c>
      <c r="AK24" s="51" t="s">
        <v>393</v>
      </c>
      <c r="AL24" s="51" t="s">
        <v>393</v>
      </c>
      <c r="AM24" s="51" t="s">
        <v>393</v>
      </c>
      <c r="AN24" s="51" t="s">
        <v>393</v>
      </c>
      <c r="AO24" s="51" t="s">
        <v>393</v>
      </c>
      <c r="AP24" s="51" t="s">
        <v>393</v>
      </c>
      <c r="AQ24" s="51" t="s">
        <v>393</v>
      </c>
      <c r="AR24" s="51" t="s">
        <v>738</v>
      </c>
      <c r="AS24" s="51" t="s">
        <v>668</v>
      </c>
      <c r="AT24" s="51" t="s">
        <v>739</v>
      </c>
      <c r="AU24" s="51" t="s">
        <v>740</v>
      </c>
      <c r="AV24" s="51" t="s">
        <v>741</v>
      </c>
      <c r="AW24" s="51" t="s">
        <v>539</v>
      </c>
      <c r="AX24" s="51" t="s">
        <v>425</v>
      </c>
      <c r="AY24" s="51" t="s">
        <v>569</v>
      </c>
      <c r="AZ24" s="51" t="s">
        <v>423</v>
      </c>
      <c r="BA24" s="51" t="s">
        <v>489</v>
      </c>
      <c r="BB24" s="51" t="s">
        <v>663</v>
      </c>
      <c r="BC24" s="51" t="s">
        <v>742</v>
      </c>
      <c r="BD24" s="51" t="s">
        <v>743</v>
      </c>
      <c r="BE24" s="51" t="s">
        <v>744</v>
      </c>
      <c r="BF24" s="51" t="s">
        <v>745</v>
      </c>
      <c r="BG24" s="51" t="s">
        <v>393</v>
      </c>
      <c r="BH24" s="51" t="s">
        <v>393</v>
      </c>
      <c r="BI24" s="51" t="s">
        <v>393</v>
      </c>
      <c r="BJ24" s="51" t="s">
        <v>393</v>
      </c>
      <c r="BK24" s="51" t="s">
        <v>393</v>
      </c>
    </row>
    <row r="25" spans="1:63" ht="12.75">
      <c r="A25" s="50" t="s">
        <v>746</v>
      </c>
      <c r="B25" s="51" t="s">
        <v>132</v>
      </c>
      <c r="C25" s="51" t="s">
        <v>449</v>
      </c>
      <c r="D25" s="51" t="s">
        <v>382</v>
      </c>
      <c r="E25" s="51" t="s">
        <v>64</v>
      </c>
      <c r="F25" s="51" t="s">
        <v>552</v>
      </c>
      <c r="G25" s="51" t="s">
        <v>67</v>
      </c>
      <c r="H25" s="51" t="s">
        <v>422</v>
      </c>
      <c r="I25" s="48" t="s">
        <v>747</v>
      </c>
      <c r="J25" s="43">
        <f t="shared" si="1"/>
        <v>15400</v>
      </c>
      <c r="K25" s="43">
        <f t="shared" si="2"/>
        <v>10</v>
      </c>
      <c r="L25" s="50" t="s">
        <v>748</v>
      </c>
      <c r="M25" s="50" t="s">
        <v>749</v>
      </c>
      <c r="N25" s="45"/>
      <c r="O25" s="50" t="s">
        <v>750</v>
      </c>
      <c r="P25" s="50" t="s">
        <v>751</v>
      </c>
      <c r="Q25" s="49" t="s">
        <v>497</v>
      </c>
      <c r="R25" s="50" t="s">
        <v>752</v>
      </c>
      <c r="S25" s="50" t="s">
        <v>753</v>
      </c>
      <c r="T25" s="45"/>
      <c r="U25" s="50" t="s">
        <v>393</v>
      </c>
      <c r="V25" s="12">
        <v>79040.5</v>
      </c>
      <c r="W25" s="2">
        <v>41041</v>
      </c>
      <c r="X25" s="51" t="s">
        <v>406</v>
      </c>
      <c r="Y25" s="51" t="s">
        <v>689</v>
      </c>
      <c r="Z25" s="51" t="s">
        <v>754</v>
      </c>
      <c r="AA25" s="51" t="s">
        <v>405</v>
      </c>
      <c r="AB25" s="51" t="s">
        <v>443</v>
      </c>
      <c r="AC25" s="51" t="s">
        <v>393</v>
      </c>
      <c r="AD25" s="51" t="s">
        <v>393</v>
      </c>
      <c r="AE25" s="51" t="s">
        <v>393</v>
      </c>
      <c r="AF25" s="51" t="s">
        <v>393</v>
      </c>
      <c r="AG25" s="51" t="s">
        <v>393</v>
      </c>
      <c r="AH25" s="51" t="s">
        <v>393</v>
      </c>
      <c r="AI25" s="51" t="s">
        <v>393</v>
      </c>
      <c r="AJ25" s="51" t="s">
        <v>393</v>
      </c>
      <c r="AK25" s="51" t="s">
        <v>393</v>
      </c>
      <c r="AL25" s="51" t="s">
        <v>393</v>
      </c>
      <c r="AM25" s="51" t="s">
        <v>393</v>
      </c>
      <c r="AN25" s="51" t="s">
        <v>393</v>
      </c>
      <c r="AO25" s="51" t="s">
        <v>393</v>
      </c>
      <c r="AP25" s="51" t="s">
        <v>393</v>
      </c>
      <c r="AQ25" s="51" t="s">
        <v>393</v>
      </c>
      <c r="AR25" s="51" t="s">
        <v>755</v>
      </c>
      <c r="AS25" s="51" t="s">
        <v>442</v>
      </c>
      <c r="AT25" s="51" t="s">
        <v>756</v>
      </c>
      <c r="AU25" s="51" t="s">
        <v>757</v>
      </c>
      <c r="AV25" s="51" t="s">
        <v>477</v>
      </c>
      <c r="AW25" s="51" t="s">
        <v>432</v>
      </c>
      <c r="AX25" s="51" t="s">
        <v>573</v>
      </c>
      <c r="AY25" s="51" t="s">
        <v>573</v>
      </c>
      <c r="AZ25" s="51" t="s">
        <v>557</v>
      </c>
      <c r="BA25" s="51" t="s">
        <v>418</v>
      </c>
      <c r="BB25" s="51" t="s">
        <v>419</v>
      </c>
      <c r="BC25" s="51" t="s">
        <v>714</v>
      </c>
      <c r="BD25" s="51" t="s">
        <v>514</v>
      </c>
      <c r="BE25" s="51" t="s">
        <v>700</v>
      </c>
      <c r="BF25" s="51" t="s">
        <v>758</v>
      </c>
      <c r="BG25" s="51" t="s">
        <v>393</v>
      </c>
      <c r="BH25" s="51" t="s">
        <v>393</v>
      </c>
      <c r="BI25" s="51" t="s">
        <v>393</v>
      </c>
      <c r="BJ25" s="51" t="s">
        <v>393</v>
      </c>
      <c r="BK25" s="51" t="s">
        <v>393</v>
      </c>
    </row>
    <row r="26" spans="1:63" ht="12.75" hidden="1">
      <c r="A26" s="51" t="s">
        <v>759</v>
      </c>
      <c r="B26" s="51" t="s">
        <v>63</v>
      </c>
      <c r="C26" s="51" t="s">
        <v>426</v>
      </c>
      <c r="D26" s="51" t="s">
        <v>382</v>
      </c>
      <c r="E26" s="51" t="s">
        <v>64</v>
      </c>
      <c r="F26" s="51" t="s">
        <v>760</v>
      </c>
      <c r="G26" s="51" t="s">
        <v>65</v>
      </c>
      <c r="H26" s="51" t="s">
        <v>761</v>
      </c>
      <c r="I26" s="48" t="s">
        <v>762</v>
      </c>
      <c r="J26" s="43">
        <f t="shared" si="1"/>
        <v>0</v>
      </c>
      <c r="K26" s="43">
        <f t="shared" si="2"/>
        <v>0</v>
      </c>
      <c r="L26" s="50" t="s">
        <v>763</v>
      </c>
      <c r="M26" s="50" t="s">
        <v>764</v>
      </c>
      <c r="N26" s="45"/>
      <c r="O26" s="50" t="s">
        <v>765</v>
      </c>
      <c r="P26" s="50" t="s">
        <v>766</v>
      </c>
      <c r="Q26" s="49" t="s">
        <v>393</v>
      </c>
      <c r="R26" s="50" t="s">
        <v>767</v>
      </c>
      <c r="S26" s="50" t="s">
        <v>768</v>
      </c>
      <c r="T26" s="45"/>
      <c r="U26" s="50" t="s">
        <v>393</v>
      </c>
      <c r="V26" s="12">
        <v>108231.92</v>
      </c>
      <c r="W26" s="2">
        <v>164533.44</v>
      </c>
      <c r="X26" s="51" t="s">
        <v>477</v>
      </c>
      <c r="Y26" s="51" t="s">
        <v>687</v>
      </c>
      <c r="Z26" s="51" t="s">
        <v>569</v>
      </c>
      <c r="AA26" s="51" t="s">
        <v>589</v>
      </c>
      <c r="AB26" s="51" t="s">
        <v>769</v>
      </c>
      <c r="AC26" s="51" t="s">
        <v>393</v>
      </c>
      <c r="AD26" s="51" t="s">
        <v>393</v>
      </c>
      <c r="AE26" s="51" t="s">
        <v>393</v>
      </c>
      <c r="AF26" s="51" t="s">
        <v>393</v>
      </c>
      <c r="AG26" s="51" t="s">
        <v>393</v>
      </c>
      <c r="AH26" s="51" t="s">
        <v>393</v>
      </c>
      <c r="AI26" s="51" t="s">
        <v>393</v>
      </c>
      <c r="AJ26" s="51" t="s">
        <v>393</v>
      </c>
      <c r="AK26" s="51" t="s">
        <v>393</v>
      </c>
      <c r="AL26" s="51" t="s">
        <v>393</v>
      </c>
      <c r="AM26" s="51" t="s">
        <v>393</v>
      </c>
      <c r="AN26" s="51" t="s">
        <v>393</v>
      </c>
      <c r="AO26" s="51" t="s">
        <v>393</v>
      </c>
      <c r="AP26" s="51" t="s">
        <v>393</v>
      </c>
      <c r="AQ26" s="51" t="s">
        <v>393</v>
      </c>
      <c r="AR26" s="51" t="s">
        <v>770</v>
      </c>
      <c r="AS26" s="51" t="s">
        <v>771</v>
      </c>
      <c r="AT26" s="51" t="s">
        <v>589</v>
      </c>
      <c r="AU26" s="51" t="s">
        <v>421</v>
      </c>
      <c r="AV26" s="51" t="s">
        <v>772</v>
      </c>
      <c r="AW26" s="51" t="s">
        <v>447</v>
      </c>
      <c r="AX26" s="51" t="s">
        <v>456</v>
      </c>
      <c r="AY26" s="51" t="s">
        <v>689</v>
      </c>
      <c r="AZ26" s="51" t="s">
        <v>445</v>
      </c>
      <c r="BA26" s="51" t="s">
        <v>428</v>
      </c>
      <c r="BB26" s="51" t="s">
        <v>773</v>
      </c>
      <c r="BC26" s="51" t="s">
        <v>774</v>
      </c>
      <c r="BD26" s="51" t="s">
        <v>405</v>
      </c>
      <c r="BE26" s="51" t="s">
        <v>396</v>
      </c>
      <c r="BF26" s="51" t="s">
        <v>775</v>
      </c>
      <c r="BG26" s="51" t="s">
        <v>393</v>
      </c>
      <c r="BH26" s="51" t="s">
        <v>393</v>
      </c>
      <c r="BI26" s="51" t="s">
        <v>393</v>
      </c>
      <c r="BJ26" s="51" t="s">
        <v>393</v>
      </c>
      <c r="BK26" s="51" t="s">
        <v>393</v>
      </c>
    </row>
    <row r="27" spans="1:63" ht="12.75">
      <c r="A27" s="50" t="s">
        <v>776</v>
      </c>
      <c r="B27" s="51" t="s">
        <v>100</v>
      </c>
      <c r="C27" s="51" t="s">
        <v>497</v>
      </c>
      <c r="D27" s="51" t="s">
        <v>382</v>
      </c>
      <c r="E27" s="51" t="s">
        <v>64</v>
      </c>
      <c r="F27" s="51" t="s">
        <v>382</v>
      </c>
      <c r="G27" s="51" t="s">
        <v>64</v>
      </c>
      <c r="H27" s="51" t="s">
        <v>559</v>
      </c>
      <c r="I27" s="48" t="s">
        <v>560</v>
      </c>
      <c r="J27" s="43">
        <f t="shared" si="1"/>
        <v>12514</v>
      </c>
      <c r="K27" s="43">
        <f t="shared" si="2"/>
        <v>10</v>
      </c>
      <c r="L27" s="50" t="s">
        <v>777</v>
      </c>
      <c r="M27" s="50" t="s">
        <v>778</v>
      </c>
      <c r="N27" s="45"/>
      <c r="O27" s="50" t="s">
        <v>779</v>
      </c>
      <c r="P27" s="50" t="s">
        <v>636</v>
      </c>
      <c r="Q27" s="49" t="s">
        <v>497</v>
      </c>
      <c r="R27" s="50" t="s">
        <v>780</v>
      </c>
      <c r="S27" s="50" t="s">
        <v>781</v>
      </c>
      <c r="T27" s="45"/>
      <c r="U27" s="50" t="s">
        <v>393</v>
      </c>
      <c r="V27" s="12">
        <v>44487.27</v>
      </c>
      <c r="W27" s="2">
        <v>20022.400000000001</v>
      </c>
      <c r="X27" s="51" t="s">
        <v>446</v>
      </c>
      <c r="Y27" s="51" t="s">
        <v>426</v>
      </c>
      <c r="Z27" s="51" t="s">
        <v>422</v>
      </c>
      <c r="AA27" s="51" t="s">
        <v>432</v>
      </c>
      <c r="AB27" s="51" t="s">
        <v>537</v>
      </c>
      <c r="AC27" s="51" t="s">
        <v>393</v>
      </c>
      <c r="AD27" s="51" t="s">
        <v>393</v>
      </c>
      <c r="AE27" s="51" t="s">
        <v>393</v>
      </c>
      <c r="AF27" s="51" t="s">
        <v>393</v>
      </c>
      <c r="AG27" s="51" t="s">
        <v>393</v>
      </c>
      <c r="AH27" s="51" t="s">
        <v>393</v>
      </c>
      <c r="AI27" s="51" t="s">
        <v>393</v>
      </c>
      <c r="AJ27" s="51" t="s">
        <v>393</v>
      </c>
      <c r="AK27" s="51" t="s">
        <v>393</v>
      </c>
      <c r="AL27" s="51" t="s">
        <v>393</v>
      </c>
      <c r="AM27" s="51" t="s">
        <v>393</v>
      </c>
      <c r="AN27" s="51" t="s">
        <v>393</v>
      </c>
      <c r="AO27" s="51" t="s">
        <v>393</v>
      </c>
      <c r="AP27" s="51" t="s">
        <v>393</v>
      </c>
      <c r="AQ27" s="51" t="s">
        <v>393</v>
      </c>
      <c r="AR27" s="51" t="s">
        <v>689</v>
      </c>
      <c r="AS27" s="51" t="s">
        <v>536</v>
      </c>
      <c r="AT27" s="51" t="s">
        <v>782</v>
      </c>
      <c r="AU27" s="51" t="s">
        <v>572</v>
      </c>
      <c r="AV27" s="51" t="s">
        <v>550</v>
      </c>
      <c r="AW27" s="51" t="s">
        <v>393</v>
      </c>
      <c r="AX27" s="51" t="s">
        <v>390</v>
      </c>
      <c r="AY27" s="51" t="s">
        <v>427</v>
      </c>
      <c r="AZ27" s="51" t="s">
        <v>393</v>
      </c>
      <c r="BA27" s="51" t="s">
        <v>393</v>
      </c>
      <c r="BB27" s="51" t="s">
        <v>497</v>
      </c>
      <c r="BC27" s="51" t="s">
        <v>426</v>
      </c>
      <c r="BD27" s="51" t="s">
        <v>445</v>
      </c>
      <c r="BE27" s="51" t="s">
        <v>395</v>
      </c>
      <c r="BF27" s="51" t="s">
        <v>511</v>
      </c>
      <c r="BG27" s="51" t="s">
        <v>393</v>
      </c>
      <c r="BH27" s="51" t="s">
        <v>393</v>
      </c>
      <c r="BI27" s="51" t="s">
        <v>393</v>
      </c>
      <c r="BJ27" s="51" t="s">
        <v>393</v>
      </c>
      <c r="BK27" s="51" t="s">
        <v>393</v>
      </c>
    </row>
    <row r="28" spans="1:63" ht="12.75" hidden="1">
      <c r="A28" s="51" t="s">
        <v>783</v>
      </c>
      <c r="B28" s="51" t="s">
        <v>109</v>
      </c>
      <c r="C28" s="51" t="s">
        <v>409</v>
      </c>
      <c r="D28" s="51" t="s">
        <v>382</v>
      </c>
      <c r="E28" s="51" t="s">
        <v>64</v>
      </c>
      <c r="F28" s="51" t="s">
        <v>480</v>
      </c>
      <c r="G28" s="51" t="s">
        <v>110</v>
      </c>
      <c r="H28" s="51" t="s">
        <v>784</v>
      </c>
      <c r="I28" s="48" t="s">
        <v>785</v>
      </c>
      <c r="J28" s="43">
        <f t="shared" si="1"/>
        <v>0</v>
      </c>
      <c r="K28" s="43">
        <f t="shared" si="2"/>
        <v>0</v>
      </c>
      <c r="L28" s="50" t="s">
        <v>786</v>
      </c>
      <c r="M28" s="50" t="s">
        <v>787</v>
      </c>
      <c r="N28" s="45"/>
      <c r="O28" s="50" t="s">
        <v>788</v>
      </c>
      <c r="P28" s="50" t="s">
        <v>789</v>
      </c>
      <c r="Q28" s="49" t="s">
        <v>393</v>
      </c>
      <c r="R28" s="50" t="s">
        <v>790</v>
      </c>
      <c r="S28" s="50" t="s">
        <v>791</v>
      </c>
      <c r="T28" s="45"/>
      <c r="U28" s="50" t="s">
        <v>393</v>
      </c>
      <c r="V28" s="12">
        <v>103917.6</v>
      </c>
      <c r="W28" s="2">
        <v>77072.22</v>
      </c>
      <c r="X28" s="51" t="s">
        <v>401</v>
      </c>
      <c r="Y28" s="51" t="s">
        <v>774</v>
      </c>
      <c r="Z28" s="51" t="s">
        <v>532</v>
      </c>
      <c r="AA28" s="51" t="s">
        <v>792</v>
      </c>
      <c r="AB28" s="51" t="s">
        <v>755</v>
      </c>
      <c r="AC28" s="51" t="s">
        <v>393</v>
      </c>
      <c r="AD28" s="51" t="s">
        <v>393</v>
      </c>
      <c r="AE28" s="51" t="s">
        <v>393</v>
      </c>
      <c r="AF28" s="51" t="s">
        <v>393</v>
      </c>
      <c r="AG28" s="51" t="s">
        <v>393</v>
      </c>
      <c r="AH28" s="51" t="s">
        <v>393</v>
      </c>
      <c r="AI28" s="51" t="s">
        <v>393</v>
      </c>
      <c r="AJ28" s="51" t="s">
        <v>393</v>
      </c>
      <c r="AK28" s="51" t="s">
        <v>393</v>
      </c>
      <c r="AL28" s="51" t="s">
        <v>393</v>
      </c>
      <c r="AM28" s="51" t="s">
        <v>393</v>
      </c>
      <c r="AN28" s="51" t="s">
        <v>393</v>
      </c>
      <c r="AO28" s="51" t="s">
        <v>393</v>
      </c>
      <c r="AP28" s="51" t="s">
        <v>393</v>
      </c>
      <c r="AQ28" s="51" t="s">
        <v>393</v>
      </c>
      <c r="AR28" s="51" t="s">
        <v>793</v>
      </c>
      <c r="AS28" s="51" t="s">
        <v>794</v>
      </c>
      <c r="AT28" s="51" t="s">
        <v>795</v>
      </c>
      <c r="AU28" s="51" t="s">
        <v>796</v>
      </c>
      <c r="AV28" s="51" t="s">
        <v>797</v>
      </c>
      <c r="AW28" s="51" t="s">
        <v>724</v>
      </c>
      <c r="AX28" s="51" t="s">
        <v>446</v>
      </c>
      <c r="AY28" s="51" t="s">
        <v>446</v>
      </c>
      <c r="AZ28" s="51" t="s">
        <v>418</v>
      </c>
      <c r="BA28" s="51" t="s">
        <v>493</v>
      </c>
      <c r="BB28" s="51" t="s">
        <v>471</v>
      </c>
      <c r="BC28" s="51" t="s">
        <v>798</v>
      </c>
      <c r="BD28" s="51" t="s">
        <v>756</v>
      </c>
      <c r="BE28" s="51" t="s">
        <v>582</v>
      </c>
      <c r="BF28" s="51" t="s">
        <v>799</v>
      </c>
      <c r="BG28" s="51" t="s">
        <v>393</v>
      </c>
      <c r="BH28" s="51" t="s">
        <v>393</v>
      </c>
      <c r="BI28" s="51" t="s">
        <v>393</v>
      </c>
      <c r="BJ28" s="51" t="s">
        <v>393</v>
      </c>
      <c r="BK28" s="51" t="s">
        <v>393</v>
      </c>
    </row>
    <row r="29" spans="1:63" ht="12.75">
      <c r="A29" s="50" t="s">
        <v>800</v>
      </c>
      <c r="B29" s="51" t="s">
        <v>313</v>
      </c>
      <c r="C29" s="51" t="s">
        <v>449</v>
      </c>
      <c r="D29" s="51" t="s">
        <v>382</v>
      </c>
      <c r="E29" s="51" t="s">
        <v>64</v>
      </c>
      <c r="F29" s="51" t="s">
        <v>717</v>
      </c>
      <c r="G29" s="51" t="s">
        <v>146</v>
      </c>
      <c r="H29" s="51" t="s">
        <v>801</v>
      </c>
      <c r="I29" s="48" t="s">
        <v>802</v>
      </c>
      <c r="J29" s="43">
        <f t="shared" si="1"/>
        <v>3186</v>
      </c>
      <c r="K29" s="43">
        <f t="shared" si="2"/>
        <v>3</v>
      </c>
      <c r="L29" s="50" t="s">
        <v>803</v>
      </c>
      <c r="M29" s="50" t="s">
        <v>393</v>
      </c>
      <c r="N29" s="45"/>
      <c r="O29" s="50" t="s">
        <v>804</v>
      </c>
      <c r="P29" s="50" t="s">
        <v>393</v>
      </c>
      <c r="Q29" s="49" t="s">
        <v>390</v>
      </c>
      <c r="R29" s="50" t="s">
        <v>805</v>
      </c>
      <c r="S29" s="50" t="s">
        <v>806</v>
      </c>
      <c r="T29" s="45"/>
      <c r="U29" s="50" t="s">
        <v>393</v>
      </c>
      <c r="V29" s="14">
        <v>5548.95</v>
      </c>
      <c r="W29" s="2">
        <v>159.30000000000001</v>
      </c>
      <c r="X29" s="51" t="s">
        <v>393</v>
      </c>
      <c r="Y29" s="51" t="s">
        <v>393</v>
      </c>
      <c r="Z29" s="51" t="s">
        <v>807</v>
      </c>
      <c r="AA29" s="51" t="s">
        <v>394</v>
      </c>
      <c r="AB29" s="51" t="s">
        <v>393</v>
      </c>
      <c r="AC29" s="51" t="s">
        <v>393</v>
      </c>
      <c r="AD29" s="51" t="s">
        <v>393</v>
      </c>
      <c r="AE29" s="51" t="s">
        <v>393</v>
      </c>
      <c r="AF29" s="51" t="s">
        <v>393</v>
      </c>
      <c r="AG29" s="51" t="s">
        <v>393</v>
      </c>
      <c r="AH29" s="51" t="s">
        <v>393</v>
      </c>
      <c r="AI29" s="51" t="s">
        <v>393</v>
      </c>
      <c r="AJ29" s="51" t="s">
        <v>393</v>
      </c>
      <c r="AK29" s="51" t="s">
        <v>393</v>
      </c>
      <c r="AL29" s="51" t="s">
        <v>393</v>
      </c>
      <c r="AM29" s="51" t="s">
        <v>393</v>
      </c>
      <c r="AN29" s="51" t="s">
        <v>393</v>
      </c>
      <c r="AO29" s="51" t="s">
        <v>393</v>
      </c>
      <c r="AP29" s="51" t="s">
        <v>393</v>
      </c>
      <c r="AQ29" s="51" t="s">
        <v>393</v>
      </c>
      <c r="AR29" s="51" t="s">
        <v>393</v>
      </c>
      <c r="AS29" s="51" t="s">
        <v>393</v>
      </c>
      <c r="AT29" s="51" t="s">
        <v>625</v>
      </c>
      <c r="AU29" s="51" t="s">
        <v>446</v>
      </c>
      <c r="AV29" s="51" t="s">
        <v>393</v>
      </c>
      <c r="AW29" s="51" t="s">
        <v>393</v>
      </c>
      <c r="AX29" s="51" t="s">
        <v>393</v>
      </c>
      <c r="AY29" s="51" t="s">
        <v>393</v>
      </c>
      <c r="AZ29" s="51" t="s">
        <v>393</v>
      </c>
      <c r="BA29" s="51" t="s">
        <v>393</v>
      </c>
      <c r="BB29" s="51" t="s">
        <v>393</v>
      </c>
      <c r="BC29" s="51" t="s">
        <v>393</v>
      </c>
      <c r="BD29" s="51" t="s">
        <v>536</v>
      </c>
      <c r="BE29" s="51" t="s">
        <v>536</v>
      </c>
      <c r="BF29" s="51" t="s">
        <v>390</v>
      </c>
      <c r="BG29" s="51" t="s">
        <v>393</v>
      </c>
      <c r="BH29" s="51" t="s">
        <v>393</v>
      </c>
      <c r="BI29" s="51" t="s">
        <v>393</v>
      </c>
      <c r="BJ29" s="51" t="s">
        <v>393</v>
      </c>
      <c r="BK29" s="51" t="s">
        <v>393</v>
      </c>
    </row>
    <row r="30" spans="1:63" ht="12.75">
      <c r="A30" s="50" t="s">
        <v>808</v>
      </c>
      <c r="B30" s="51" t="s">
        <v>173</v>
      </c>
      <c r="C30" s="51" t="s">
        <v>381</v>
      </c>
      <c r="D30" s="51" t="s">
        <v>382</v>
      </c>
      <c r="E30" s="51" t="s">
        <v>64</v>
      </c>
      <c r="F30" s="51" t="s">
        <v>717</v>
      </c>
      <c r="G30" s="51" t="s">
        <v>146</v>
      </c>
      <c r="H30" s="51" t="s">
        <v>809</v>
      </c>
      <c r="I30" s="48" t="s">
        <v>810</v>
      </c>
      <c r="J30" s="43">
        <f t="shared" si="1"/>
        <v>18224</v>
      </c>
      <c r="K30" s="43">
        <f t="shared" si="2"/>
        <v>10</v>
      </c>
      <c r="L30" s="50" t="s">
        <v>811</v>
      </c>
      <c r="M30" s="50" t="s">
        <v>719</v>
      </c>
      <c r="N30" s="45"/>
      <c r="O30" s="50" t="s">
        <v>812</v>
      </c>
      <c r="P30" s="50" t="s">
        <v>813</v>
      </c>
      <c r="Q30" s="49" t="s">
        <v>497</v>
      </c>
      <c r="R30" s="50" t="s">
        <v>814</v>
      </c>
      <c r="S30" s="50" t="s">
        <v>393</v>
      </c>
      <c r="T30" s="45"/>
      <c r="U30" s="50" t="s">
        <v>393</v>
      </c>
      <c r="V30" s="12">
        <v>40149.75</v>
      </c>
      <c r="W30" s="2">
        <v>9795.4</v>
      </c>
      <c r="X30" s="51" t="s">
        <v>421</v>
      </c>
      <c r="Y30" s="51" t="s">
        <v>419</v>
      </c>
      <c r="Z30" s="51" t="s">
        <v>393</v>
      </c>
      <c r="AA30" s="51" t="s">
        <v>698</v>
      </c>
      <c r="AB30" s="51" t="s">
        <v>432</v>
      </c>
      <c r="AC30" s="51" t="s">
        <v>393</v>
      </c>
      <c r="AD30" s="51" t="s">
        <v>393</v>
      </c>
      <c r="AE30" s="51" t="s">
        <v>393</v>
      </c>
      <c r="AF30" s="51" t="s">
        <v>393</v>
      </c>
      <c r="AG30" s="51" t="s">
        <v>393</v>
      </c>
      <c r="AH30" s="51" t="s">
        <v>393</v>
      </c>
      <c r="AI30" s="51" t="s">
        <v>393</v>
      </c>
      <c r="AJ30" s="51" t="s">
        <v>393</v>
      </c>
      <c r="AK30" s="51" t="s">
        <v>393</v>
      </c>
      <c r="AL30" s="51" t="s">
        <v>393</v>
      </c>
      <c r="AM30" s="51" t="s">
        <v>393</v>
      </c>
      <c r="AN30" s="51" t="s">
        <v>393</v>
      </c>
      <c r="AO30" s="51" t="s">
        <v>393</v>
      </c>
      <c r="AP30" s="51" t="s">
        <v>393</v>
      </c>
      <c r="AQ30" s="51" t="s">
        <v>393</v>
      </c>
      <c r="AR30" s="51" t="s">
        <v>815</v>
      </c>
      <c r="AS30" s="51" t="s">
        <v>381</v>
      </c>
      <c r="AT30" s="51" t="s">
        <v>393</v>
      </c>
      <c r="AU30" s="51" t="s">
        <v>816</v>
      </c>
      <c r="AV30" s="51" t="s">
        <v>529</v>
      </c>
      <c r="AW30" s="51" t="s">
        <v>419</v>
      </c>
      <c r="AX30" s="51" t="s">
        <v>393</v>
      </c>
      <c r="AY30" s="51" t="s">
        <v>393</v>
      </c>
      <c r="AZ30" s="51" t="s">
        <v>390</v>
      </c>
      <c r="BA30" s="51" t="s">
        <v>540</v>
      </c>
      <c r="BB30" s="51" t="s">
        <v>393</v>
      </c>
      <c r="BC30" s="51" t="s">
        <v>536</v>
      </c>
      <c r="BD30" s="51" t="s">
        <v>393</v>
      </c>
      <c r="BE30" s="51" t="s">
        <v>393</v>
      </c>
      <c r="BF30" s="51" t="s">
        <v>393</v>
      </c>
      <c r="BG30" s="51" t="s">
        <v>393</v>
      </c>
      <c r="BH30" s="51" t="s">
        <v>393</v>
      </c>
      <c r="BI30" s="51" t="s">
        <v>393</v>
      </c>
      <c r="BJ30" s="51" t="s">
        <v>393</v>
      </c>
      <c r="BK30" s="51" t="s">
        <v>393</v>
      </c>
    </row>
    <row r="31" spans="1:63" ht="12.75">
      <c r="A31" s="50" t="s">
        <v>817</v>
      </c>
      <c r="B31" s="51" t="s">
        <v>183</v>
      </c>
      <c r="C31" s="51" t="s">
        <v>449</v>
      </c>
      <c r="D31" s="51" t="s">
        <v>382</v>
      </c>
      <c r="E31" s="51" t="s">
        <v>64</v>
      </c>
      <c r="F31" s="51" t="s">
        <v>552</v>
      </c>
      <c r="G31" s="51" t="s">
        <v>67</v>
      </c>
      <c r="H31" s="51" t="s">
        <v>406</v>
      </c>
      <c r="I31" s="48" t="s">
        <v>818</v>
      </c>
      <c r="J31" s="43">
        <f t="shared" si="1"/>
        <v>3240</v>
      </c>
      <c r="K31" s="43">
        <f t="shared" si="2"/>
        <v>3</v>
      </c>
      <c r="L31" s="50" t="s">
        <v>819</v>
      </c>
      <c r="M31" s="50" t="s">
        <v>820</v>
      </c>
      <c r="N31" s="45"/>
      <c r="O31" s="50" t="s">
        <v>821</v>
      </c>
      <c r="P31" s="50" t="s">
        <v>822</v>
      </c>
      <c r="Q31" s="49" t="s">
        <v>390</v>
      </c>
      <c r="R31" s="50" t="s">
        <v>823</v>
      </c>
      <c r="S31" s="50" t="s">
        <v>390</v>
      </c>
      <c r="T31" s="45"/>
      <c r="U31" s="50" t="s">
        <v>393</v>
      </c>
      <c r="V31" s="12">
        <v>19305</v>
      </c>
      <c r="W31" s="2">
        <v>7506</v>
      </c>
      <c r="X31" s="51" t="s">
        <v>420</v>
      </c>
      <c r="Y31" s="51" t="s">
        <v>449</v>
      </c>
      <c r="Z31" s="51" t="s">
        <v>396</v>
      </c>
      <c r="AA31" s="51" t="s">
        <v>537</v>
      </c>
      <c r="AB31" s="51" t="s">
        <v>498</v>
      </c>
      <c r="AC31" s="51" t="s">
        <v>393</v>
      </c>
      <c r="AD31" s="51" t="s">
        <v>393</v>
      </c>
      <c r="AE31" s="51" t="s">
        <v>393</v>
      </c>
      <c r="AF31" s="51" t="s">
        <v>393</v>
      </c>
      <c r="AG31" s="51" t="s">
        <v>393</v>
      </c>
      <c r="AH31" s="51" t="s">
        <v>393</v>
      </c>
      <c r="AI31" s="51" t="s">
        <v>393</v>
      </c>
      <c r="AJ31" s="51" t="s">
        <v>393</v>
      </c>
      <c r="AK31" s="51" t="s">
        <v>393</v>
      </c>
      <c r="AL31" s="51" t="s">
        <v>393</v>
      </c>
      <c r="AM31" s="51" t="s">
        <v>393</v>
      </c>
      <c r="AN31" s="51" t="s">
        <v>393</v>
      </c>
      <c r="AO31" s="51" t="s">
        <v>393</v>
      </c>
      <c r="AP31" s="51" t="s">
        <v>393</v>
      </c>
      <c r="AQ31" s="51" t="s">
        <v>393</v>
      </c>
      <c r="AR31" s="51" t="s">
        <v>824</v>
      </c>
      <c r="AS31" s="51" t="s">
        <v>445</v>
      </c>
      <c r="AT31" s="51" t="s">
        <v>825</v>
      </c>
      <c r="AU31" s="51" t="s">
        <v>537</v>
      </c>
      <c r="AV31" s="51" t="s">
        <v>512</v>
      </c>
      <c r="AW31" s="51" t="s">
        <v>536</v>
      </c>
      <c r="AX31" s="51" t="s">
        <v>427</v>
      </c>
      <c r="AY31" s="51" t="s">
        <v>536</v>
      </c>
      <c r="AZ31" s="51" t="s">
        <v>536</v>
      </c>
      <c r="BA31" s="51" t="s">
        <v>536</v>
      </c>
      <c r="BB31" s="51" t="s">
        <v>429</v>
      </c>
      <c r="BC31" s="51" t="s">
        <v>403</v>
      </c>
      <c r="BD31" s="51" t="s">
        <v>423</v>
      </c>
      <c r="BE31" s="51" t="s">
        <v>683</v>
      </c>
      <c r="BF31" s="51" t="s">
        <v>529</v>
      </c>
      <c r="BG31" s="51" t="s">
        <v>393</v>
      </c>
      <c r="BH31" s="51" t="s">
        <v>393</v>
      </c>
      <c r="BI31" s="51" t="s">
        <v>393</v>
      </c>
      <c r="BJ31" s="51" t="s">
        <v>393</v>
      </c>
      <c r="BK31" s="51" t="s">
        <v>393</v>
      </c>
    </row>
    <row r="32" spans="1:63" ht="12.75" hidden="1">
      <c r="A32" s="51" t="s">
        <v>826</v>
      </c>
      <c r="B32" s="51" t="s">
        <v>78</v>
      </c>
      <c r="C32" s="51" t="s">
        <v>557</v>
      </c>
      <c r="D32" s="51" t="s">
        <v>382</v>
      </c>
      <c r="E32" s="51" t="s">
        <v>64</v>
      </c>
      <c r="F32" s="51" t="s">
        <v>552</v>
      </c>
      <c r="G32" s="51" t="s">
        <v>67</v>
      </c>
      <c r="H32" s="51" t="s">
        <v>676</v>
      </c>
      <c r="I32" s="48" t="s">
        <v>677</v>
      </c>
      <c r="J32" s="43">
        <f t="shared" si="1"/>
        <v>0</v>
      </c>
      <c r="K32" s="43">
        <f t="shared" si="2"/>
        <v>0</v>
      </c>
      <c r="L32" s="50" t="s">
        <v>827</v>
      </c>
      <c r="M32" s="50" t="s">
        <v>828</v>
      </c>
      <c r="N32" s="45"/>
      <c r="O32" s="50" t="s">
        <v>829</v>
      </c>
      <c r="P32" s="50" t="s">
        <v>830</v>
      </c>
      <c r="Q32" s="49" t="s">
        <v>393</v>
      </c>
      <c r="R32" s="50" t="s">
        <v>831</v>
      </c>
      <c r="S32" s="50" t="s">
        <v>832</v>
      </c>
      <c r="T32" s="45"/>
      <c r="U32" s="50" t="s">
        <v>393</v>
      </c>
      <c r="V32" s="12">
        <v>87153.600000000006</v>
      </c>
      <c r="W32" s="2">
        <v>170190.72</v>
      </c>
      <c r="X32" s="51" t="s">
        <v>833</v>
      </c>
      <c r="Y32" s="51" t="s">
        <v>713</v>
      </c>
      <c r="Z32" s="51" t="s">
        <v>834</v>
      </c>
      <c r="AA32" s="51" t="s">
        <v>835</v>
      </c>
      <c r="AB32" s="51" t="s">
        <v>836</v>
      </c>
      <c r="AC32" s="51" t="s">
        <v>393</v>
      </c>
      <c r="AD32" s="51" t="s">
        <v>393</v>
      </c>
      <c r="AE32" s="51" t="s">
        <v>393</v>
      </c>
      <c r="AF32" s="51" t="s">
        <v>393</v>
      </c>
      <c r="AG32" s="51" t="s">
        <v>393</v>
      </c>
      <c r="AH32" s="51" t="s">
        <v>393</v>
      </c>
      <c r="AI32" s="51" t="s">
        <v>393</v>
      </c>
      <c r="AJ32" s="51" t="s">
        <v>393</v>
      </c>
      <c r="AK32" s="51" t="s">
        <v>393</v>
      </c>
      <c r="AL32" s="51" t="s">
        <v>393</v>
      </c>
      <c r="AM32" s="51" t="s">
        <v>393</v>
      </c>
      <c r="AN32" s="51" t="s">
        <v>393</v>
      </c>
      <c r="AO32" s="51" t="s">
        <v>393</v>
      </c>
      <c r="AP32" s="51" t="s">
        <v>393</v>
      </c>
      <c r="AQ32" s="51" t="s">
        <v>393</v>
      </c>
      <c r="AR32" s="51" t="s">
        <v>837</v>
      </c>
      <c r="AS32" s="51" t="s">
        <v>588</v>
      </c>
      <c r="AT32" s="51" t="s">
        <v>838</v>
      </c>
      <c r="AU32" s="51" t="s">
        <v>839</v>
      </c>
      <c r="AV32" s="51" t="s">
        <v>840</v>
      </c>
      <c r="AW32" s="51" t="s">
        <v>824</v>
      </c>
      <c r="AX32" s="51" t="s">
        <v>394</v>
      </c>
      <c r="AY32" s="51" t="s">
        <v>489</v>
      </c>
      <c r="AZ32" s="51" t="s">
        <v>403</v>
      </c>
      <c r="BA32" s="51" t="s">
        <v>426</v>
      </c>
      <c r="BB32" s="51" t="s">
        <v>534</v>
      </c>
      <c r="BC32" s="51" t="s">
        <v>471</v>
      </c>
      <c r="BD32" s="51" t="s">
        <v>841</v>
      </c>
      <c r="BE32" s="51" t="s">
        <v>501</v>
      </c>
      <c r="BF32" s="51" t="s">
        <v>842</v>
      </c>
      <c r="BG32" s="51" t="s">
        <v>393</v>
      </c>
      <c r="BH32" s="51" t="s">
        <v>393</v>
      </c>
      <c r="BI32" s="51" t="s">
        <v>393</v>
      </c>
      <c r="BJ32" s="51" t="s">
        <v>393</v>
      </c>
      <c r="BK32" s="51" t="s">
        <v>393</v>
      </c>
    </row>
    <row r="33" spans="1:63" ht="12.75" hidden="1">
      <c r="A33" s="51" t="s">
        <v>843</v>
      </c>
      <c r="B33" s="51" t="s">
        <v>111</v>
      </c>
      <c r="C33" s="51" t="s">
        <v>647</v>
      </c>
      <c r="D33" s="51" t="s">
        <v>382</v>
      </c>
      <c r="E33" s="51" t="s">
        <v>64</v>
      </c>
      <c r="F33" s="51" t="s">
        <v>552</v>
      </c>
      <c r="G33" s="51" t="s">
        <v>67</v>
      </c>
      <c r="H33" s="51" t="s">
        <v>844</v>
      </c>
      <c r="I33" s="48" t="s">
        <v>845</v>
      </c>
      <c r="J33" s="43">
        <f t="shared" si="1"/>
        <v>0</v>
      </c>
      <c r="K33" s="43">
        <f t="shared" si="2"/>
        <v>0</v>
      </c>
      <c r="L33" s="50" t="s">
        <v>846</v>
      </c>
      <c r="M33" s="50" t="s">
        <v>847</v>
      </c>
      <c r="N33" s="45"/>
      <c r="O33" s="50" t="s">
        <v>848</v>
      </c>
      <c r="P33" s="50" t="s">
        <v>849</v>
      </c>
      <c r="Q33" s="49" t="s">
        <v>393</v>
      </c>
      <c r="R33" s="50" t="s">
        <v>850</v>
      </c>
      <c r="S33" s="50" t="s">
        <v>851</v>
      </c>
      <c r="T33" s="45"/>
      <c r="U33" s="50" t="s">
        <v>393</v>
      </c>
      <c r="V33" s="12">
        <v>86707.54</v>
      </c>
      <c r="W33" s="2">
        <v>64013.59</v>
      </c>
      <c r="X33" s="51" t="s">
        <v>568</v>
      </c>
      <c r="Y33" s="51" t="s">
        <v>449</v>
      </c>
      <c r="Z33" s="51" t="s">
        <v>404</v>
      </c>
      <c r="AA33" s="51" t="s">
        <v>500</v>
      </c>
      <c r="AB33" s="51" t="s">
        <v>512</v>
      </c>
      <c r="AC33" s="51" t="s">
        <v>393</v>
      </c>
      <c r="AD33" s="51" t="s">
        <v>393</v>
      </c>
      <c r="AE33" s="51" t="s">
        <v>393</v>
      </c>
      <c r="AF33" s="51" t="s">
        <v>393</v>
      </c>
      <c r="AG33" s="51" t="s">
        <v>393</v>
      </c>
      <c r="AH33" s="51" t="s">
        <v>393</v>
      </c>
      <c r="AI33" s="51" t="s">
        <v>393</v>
      </c>
      <c r="AJ33" s="51" t="s">
        <v>393</v>
      </c>
      <c r="AK33" s="51" t="s">
        <v>393</v>
      </c>
      <c r="AL33" s="51" t="s">
        <v>393</v>
      </c>
      <c r="AM33" s="51" t="s">
        <v>393</v>
      </c>
      <c r="AN33" s="51" t="s">
        <v>393</v>
      </c>
      <c r="AO33" s="51" t="s">
        <v>393</v>
      </c>
      <c r="AP33" s="51" t="s">
        <v>393</v>
      </c>
      <c r="AQ33" s="51" t="s">
        <v>393</v>
      </c>
      <c r="AR33" s="51" t="s">
        <v>399</v>
      </c>
      <c r="AS33" s="51" t="s">
        <v>794</v>
      </c>
      <c r="AT33" s="51" t="s">
        <v>852</v>
      </c>
      <c r="AU33" s="51" t="s">
        <v>501</v>
      </c>
      <c r="AV33" s="51" t="s">
        <v>853</v>
      </c>
      <c r="AW33" s="51" t="s">
        <v>426</v>
      </c>
      <c r="AX33" s="51" t="s">
        <v>724</v>
      </c>
      <c r="AY33" s="51" t="s">
        <v>647</v>
      </c>
      <c r="AZ33" s="51" t="s">
        <v>724</v>
      </c>
      <c r="BA33" s="51" t="s">
        <v>449</v>
      </c>
      <c r="BB33" s="51" t="s">
        <v>511</v>
      </c>
      <c r="BC33" s="51" t="s">
        <v>398</v>
      </c>
      <c r="BD33" s="51" t="s">
        <v>399</v>
      </c>
      <c r="BE33" s="51" t="s">
        <v>573</v>
      </c>
      <c r="BF33" s="51" t="s">
        <v>854</v>
      </c>
      <c r="BG33" s="51" t="s">
        <v>393</v>
      </c>
      <c r="BH33" s="51" t="s">
        <v>393</v>
      </c>
      <c r="BI33" s="51" t="s">
        <v>393</v>
      </c>
      <c r="BJ33" s="51" t="s">
        <v>393</v>
      </c>
      <c r="BK33" s="51" t="s">
        <v>393</v>
      </c>
    </row>
    <row r="34" spans="1:63" ht="12.75">
      <c r="A34" s="50" t="s">
        <v>855</v>
      </c>
      <c r="B34" s="51" t="s">
        <v>308</v>
      </c>
      <c r="C34" s="51" t="s">
        <v>409</v>
      </c>
      <c r="D34" s="51" t="s">
        <v>382</v>
      </c>
      <c r="E34" s="51" t="s">
        <v>64</v>
      </c>
      <c r="F34" s="51" t="s">
        <v>552</v>
      </c>
      <c r="G34" s="51" t="s">
        <v>67</v>
      </c>
      <c r="H34" s="51" t="s">
        <v>856</v>
      </c>
      <c r="I34" s="48" t="s">
        <v>857</v>
      </c>
      <c r="J34" s="43">
        <f t="shared" si="1"/>
        <v>3971.5199999999995</v>
      </c>
      <c r="K34" s="43">
        <f t="shared" si="2"/>
        <v>3</v>
      </c>
      <c r="L34" s="50" t="s">
        <v>393</v>
      </c>
      <c r="M34" s="50" t="s">
        <v>858</v>
      </c>
      <c r="N34" s="45"/>
      <c r="O34" s="50" t="s">
        <v>859</v>
      </c>
      <c r="P34" s="50" t="s">
        <v>393</v>
      </c>
      <c r="Q34" s="49" t="s">
        <v>390</v>
      </c>
      <c r="R34" s="50" t="s">
        <v>860</v>
      </c>
      <c r="S34" s="50" t="s">
        <v>393</v>
      </c>
      <c r="T34" s="45"/>
      <c r="U34" s="50" t="s">
        <v>393</v>
      </c>
      <c r="V34" s="15">
        <v>1654.8</v>
      </c>
      <c r="W34" s="2">
        <v>1048.04</v>
      </c>
      <c r="X34" s="51" t="s">
        <v>393</v>
      </c>
      <c r="Y34" s="51" t="s">
        <v>393</v>
      </c>
      <c r="Z34" s="51" t="s">
        <v>393</v>
      </c>
      <c r="AA34" s="51" t="s">
        <v>393</v>
      </c>
      <c r="AB34" s="51" t="s">
        <v>573</v>
      </c>
      <c r="AC34" s="51" t="s">
        <v>393</v>
      </c>
      <c r="AD34" s="51" t="s">
        <v>393</v>
      </c>
      <c r="AE34" s="51" t="s">
        <v>393</v>
      </c>
      <c r="AF34" s="51" t="s">
        <v>393</v>
      </c>
      <c r="AG34" s="51" t="s">
        <v>393</v>
      </c>
      <c r="AH34" s="51" t="s">
        <v>393</v>
      </c>
      <c r="AI34" s="51" t="s">
        <v>393</v>
      </c>
      <c r="AJ34" s="51" t="s">
        <v>393</v>
      </c>
      <c r="AK34" s="51" t="s">
        <v>393</v>
      </c>
      <c r="AL34" s="51" t="s">
        <v>393</v>
      </c>
      <c r="AM34" s="51" t="s">
        <v>393</v>
      </c>
      <c r="AN34" s="51" t="s">
        <v>393</v>
      </c>
      <c r="AO34" s="51" t="s">
        <v>393</v>
      </c>
      <c r="AP34" s="51" t="s">
        <v>393</v>
      </c>
      <c r="AQ34" s="51" t="s">
        <v>393</v>
      </c>
      <c r="AR34" s="51" t="s">
        <v>393</v>
      </c>
      <c r="AS34" s="51" t="s">
        <v>393</v>
      </c>
      <c r="AT34" s="51" t="s">
        <v>449</v>
      </c>
      <c r="AU34" s="51" t="s">
        <v>429</v>
      </c>
      <c r="AV34" s="51" t="s">
        <v>393</v>
      </c>
      <c r="AW34" s="51" t="s">
        <v>393</v>
      </c>
      <c r="AX34" s="51" t="s">
        <v>393</v>
      </c>
      <c r="AY34" s="51" t="s">
        <v>428</v>
      </c>
      <c r="AZ34" s="51" t="s">
        <v>536</v>
      </c>
      <c r="BA34" s="51" t="s">
        <v>393</v>
      </c>
      <c r="BB34" s="51" t="s">
        <v>393</v>
      </c>
      <c r="BC34" s="51" t="s">
        <v>393</v>
      </c>
      <c r="BD34" s="51" t="s">
        <v>536</v>
      </c>
      <c r="BE34" s="51" t="s">
        <v>393</v>
      </c>
      <c r="BF34" s="51" t="s">
        <v>393</v>
      </c>
      <c r="BG34" s="51" t="s">
        <v>393</v>
      </c>
      <c r="BH34" s="51" t="s">
        <v>393</v>
      </c>
      <c r="BI34" s="51" t="s">
        <v>393</v>
      </c>
      <c r="BJ34" s="51" t="s">
        <v>393</v>
      </c>
      <c r="BK34" s="51" t="s">
        <v>393</v>
      </c>
    </row>
    <row r="35" spans="1:63" ht="12.75">
      <c r="A35" s="50" t="s">
        <v>861</v>
      </c>
      <c r="B35" s="51" t="s">
        <v>196</v>
      </c>
      <c r="C35" s="51" t="s">
        <v>449</v>
      </c>
      <c r="D35" s="51" t="s">
        <v>382</v>
      </c>
      <c r="E35" s="51" t="s">
        <v>64</v>
      </c>
      <c r="F35" s="51" t="s">
        <v>552</v>
      </c>
      <c r="G35" s="51" t="s">
        <v>67</v>
      </c>
      <c r="H35" s="51" t="s">
        <v>862</v>
      </c>
      <c r="I35" s="48" t="s">
        <v>863</v>
      </c>
      <c r="J35" s="43">
        <f t="shared" si="1"/>
        <v>4654.7999999999993</v>
      </c>
      <c r="K35" s="43">
        <f t="shared" si="2"/>
        <v>3</v>
      </c>
      <c r="L35" s="50" t="s">
        <v>592</v>
      </c>
      <c r="M35" s="50" t="s">
        <v>864</v>
      </c>
      <c r="N35" s="45"/>
      <c r="O35" s="50" t="s">
        <v>865</v>
      </c>
      <c r="P35" s="50" t="s">
        <v>866</v>
      </c>
      <c r="Q35" s="49" t="s">
        <v>390</v>
      </c>
      <c r="R35" s="50" t="s">
        <v>867</v>
      </c>
      <c r="S35" s="50" t="s">
        <v>390</v>
      </c>
      <c r="T35" s="45"/>
      <c r="U35" s="50" t="s">
        <v>393</v>
      </c>
      <c r="V35" s="12">
        <v>36578.97</v>
      </c>
      <c r="W35" s="2">
        <v>28704.6</v>
      </c>
      <c r="X35" s="51" t="s">
        <v>605</v>
      </c>
      <c r="Y35" s="51" t="s">
        <v>754</v>
      </c>
      <c r="Z35" s="51" t="s">
        <v>569</v>
      </c>
      <c r="AA35" s="51" t="s">
        <v>456</v>
      </c>
      <c r="AB35" s="51" t="s">
        <v>837</v>
      </c>
      <c r="AC35" s="51" t="s">
        <v>393</v>
      </c>
      <c r="AD35" s="51" t="s">
        <v>393</v>
      </c>
      <c r="AE35" s="51" t="s">
        <v>393</v>
      </c>
      <c r="AF35" s="51" t="s">
        <v>393</v>
      </c>
      <c r="AG35" s="51" t="s">
        <v>393</v>
      </c>
      <c r="AH35" s="51" t="s">
        <v>393</v>
      </c>
      <c r="AI35" s="51" t="s">
        <v>393</v>
      </c>
      <c r="AJ35" s="51" t="s">
        <v>393</v>
      </c>
      <c r="AK35" s="51" t="s">
        <v>393</v>
      </c>
      <c r="AL35" s="51" t="s">
        <v>393</v>
      </c>
      <c r="AM35" s="51" t="s">
        <v>393</v>
      </c>
      <c r="AN35" s="51" t="s">
        <v>393</v>
      </c>
      <c r="AO35" s="51" t="s">
        <v>393</v>
      </c>
      <c r="AP35" s="51" t="s">
        <v>393</v>
      </c>
      <c r="AQ35" s="51" t="s">
        <v>393</v>
      </c>
      <c r="AR35" s="51" t="s">
        <v>605</v>
      </c>
      <c r="AS35" s="51" t="s">
        <v>513</v>
      </c>
      <c r="AT35" s="51" t="s">
        <v>398</v>
      </c>
      <c r="AU35" s="51" t="s">
        <v>698</v>
      </c>
      <c r="AV35" s="51" t="s">
        <v>572</v>
      </c>
      <c r="AW35" s="51" t="s">
        <v>428</v>
      </c>
      <c r="AX35" s="51" t="s">
        <v>402</v>
      </c>
      <c r="AY35" s="51" t="s">
        <v>446</v>
      </c>
      <c r="AZ35" s="51" t="s">
        <v>428</v>
      </c>
      <c r="BA35" s="51" t="s">
        <v>444</v>
      </c>
      <c r="BB35" s="51" t="s">
        <v>824</v>
      </c>
      <c r="BC35" s="51" t="s">
        <v>449</v>
      </c>
      <c r="BD35" s="51" t="s">
        <v>689</v>
      </c>
      <c r="BE35" s="51" t="s">
        <v>572</v>
      </c>
      <c r="BF35" s="51" t="s">
        <v>529</v>
      </c>
      <c r="BG35" s="51" t="s">
        <v>393</v>
      </c>
      <c r="BH35" s="51" t="s">
        <v>393</v>
      </c>
      <c r="BI35" s="51" t="s">
        <v>393</v>
      </c>
      <c r="BJ35" s="51" t="s">
        <v>393</v>
      </c>
      <c r="BK35" s="51" t="s">
        <v>393</v>
      </c>
    </row>
    <row r="36" spans="1:63" ht="12.75">
      <c r="A36" s="50" t="s">
        <v>868</v>
      </c>
      <c r="B36" s="51" t="s">
        <v>222</v>
      </c>
      <c r="C36" s="51" t="s">
        <v>447</v>
      </c>
      <c r="D36" s="51" t="s">
        <v>382</v>
      </c>
      <c r="E36" s="51" t="s">
        <v>64</v>
      </c>
      <c r="F36" s="51" t="s">
        <v>869</v>
      </c>
      <c r="G36" s="51" t="s">
        <v>94</v>
      </c>
      <c r="H36" s="51" t="s">
        <v>870</v>
      </c>
      <c r="I36" s="48" t="s">
        <v>871</v>
      </c>
      <c r="J36" s="43">
        <f t="shared" si="1"/>
        <v>1964.97</v>
      </c>
      <c r="K36" s="43">
        <f t="shared" si="2"/>
        <v>3</v>
      </c>
      <c r="L36" s="50" t="s">
        <v>872</v>
      </c>
      <c r="M36" s="50" t="s">
        <v>393</v>
      </c>
      <c r="N36" s="45"/>
      <c r="O36" s="50" t="s">
        <v>873</v>
      </c>
      <c r="P36" s="50" t="s">
        <v>393</v>
      </c>
      <c r="Q36" s="49" t="s">
        <v>390</v>
      </c>
      <c r="R36" s="50" t="s">
        <v>874</v>
      </c>
      <c r="S36" s="50" t="s">
        <v>393</v>
      </c>
      <c r="T36" s="45"/>
      <c r="U36" s="50" t="s">
        <v>393</v>
      </c>
      <c r="V36" s="14">
        <v>4662.8999999999996</v>
      </c>
      <c r="W36" s="2">
        <v>0</v>
      </c>
      <c r="X36" s="51" t="s">
        <v>536</v>
      </c>
      <c r="Y36" s="51" t="s">
        <v>424</v>
      </c>
      <c r="Z36" s="51" t="s">
        <v>381</v>
      </c>
      <c r="AA36" s="51" t="s">
        <v>689</v>
      </c>
      <c r="AB36" s="51" t="s">
        <v>393</v>
      </c>
      <c r="AC36" s="51" t="s">
        <v>393</v>
      </c>
      <c r="AD36" s="51" t="s">
        <v>393</v>
      </c>
      <c r="AE36" s="51" t="s">
        <v>393</v>
      </c>
      <c r="AF36" s="51" t="s">
        <v>393</v>
      </c>
      <c r="AG36" s="51" t="s">
        <v>393</v>
      </c>
      <c r="AH36" s="51" t="s">
        <v>393</v>
      </c>
      <c r="AI36" s="51" t="s">
        <v>393</v>
      </c>
      <c r="AJ36" s="51" t="s">
        <v>393</v>
      </c>
      <c r="AK36" s="51" t="s">
        <v>393</v>
      </c>
      <c r="AL36" s="51" t="s">
        <v>393</v>
      </c>
      <c r="AM36" s="51" t="s">
        <v>393</v>
      </c>
      <c r="AN36" s="51" t="s">
        <v>393</v>
      </c>
      <c r="AO36" s="51" t="s">
        <v>393</v>
      </c>
      <c r="AP36" s="51" t="s">
        <v>393</v>
      </c>
      <c r="AQ36" s="51" t="s">
        <v>393</v>
      </c>
      <c r="AR36" s="51" t="s">
        <v>393</v>
      </c>
      <c r="AS36" s="51" t="s">
        <v>393</v>
      </c>
      <c r="AT36" s="51" t="s">
        <v>690</v>
      </c>
      <c r="AU36" s="51" t="s">
        <v>529</v>
      </c>
      <c r="AV36" s="51" t="s">
        <v>393</v>
      </c>
      <c r="AW36" s="51" t="s">
        <v>393</v>
      </c>
      <c r="AX36" s="51" t="s">
        <v>393</v>
      </c>
      <c r="AY36" s="51" t="s">
        <v>427</v>
      </c>
      <c r="AZ36" s="51" t="s">
        <v>428</v>
      </c>
      <c r="BA36" s="51" t="s">
        <v>393</v>
      </c>
      <c r="BB36" s="51" t="s">
        <v>393</v>
      </c>
      <c r="BC36" s="51" t="s">
        <v>393</v>
      </c>
      <c r="BD36" s="51" t="s">
        <v>536</v>
      </c>
      <c r="BE36" s="51" t="s">
        <v>432</v>
      </c>
      <c r="BF36" s="51" t="s">
        <v>393</v>
      </c>
      <c r="BG36" s="51" t="s">
        <v>393</v>
      </c>
      <c r="BH36" s="51" t="s">
        <v>393</v>
      </c>
      <c r="BI36" s="51" t="s">
        <v>393</v>
      </c>
      <c r="BJ36" s="51" t="s">
        <v>393</v>
      </c>
      <c r="BK36" s="51" t="s">
        <v>393</v>
      </c>
    </row>
    <row r="37" spans="1:63" ht="12.75" hidden="1">
      <c r="A37" s="51" t="s">
        <v>875</v>
      </c>
      <c r="B37" s="51" t="s">
        <v>82</v>
      </c>
      <c r="C37" s="51" t="s">
        <v>566</v>
      </c>
      <c r="D37" s="51" t="s">
        <v>382</v>
      </c>
      <c r="E37" s="51" t="s">
        <v>64</v>
      </c>
      <c r="F37" s="51" t="s">
        <v>876</v>
      </c>
      <c r="G37" s="51" t="s">
        <v>69</v>
      </c>
      <c r="H37" s="51" t="s">
        <v>877</v>
      </c>
      <c r="I37" s="48" t="s">
        <v>878</v>
      </c>
      <c r="J37" s="43">
        <f t="shared" si="1"/>
        <v>0</v>
      </c>
      <c r="K37" s="43">
        <f t="shared" si="2"/>
        <v>0</v>
      </c>
      <c r="L37" s="50" t="s">
        <v>879</v>
      </c>
      <c r="M37" s="50" t="s">
        <v>880</v>
      </c>
      <c r="N37" s="45"/>
      <c r="O37" s="50" t="s">
        <v>881</v>
      </c>
      <c r="P37" s="50" t="s">
        <v>882</v>
      </c>
      <c r="Q37" s="49" t="s">
        <v>393</v>
      </c>
      <c r="R37" s="50" t="s">
        <v>883</v>
      </c>
      <c r="S37" s="50" t="s">
        <v>884</v>
      </c>
      <c r="T37" s="45"/>
      <c r="U37" s="50" t="s">
        <v>393</v>
      </c>
      <c r="V37" s="12">
        <v>76958.64</v>
      </c>
      <c r="W37" s="2">
        <v>259962.14</v>
      </c>
      <c r="X37" s="51" t="s">
        <v>570</v>
      </c>
      <c r="Y37" s="51" t="s">
        <v>644</v>
      </c>
      <c r="Z37" s="51" t="s">
        <v>557</v>
      </c>
      <c r="AA37" s="51" t="s">
        <v>885</v>
      </c>
      <c r="AB37" s="51" t="s">
        <v>886</v>
      </c>
      <c r="AC37" s="51" t="s">
        <v>393</v>
      </c>
      <c r="AD37" s="51" t="s">
        <v>393</v>
      </c>
      <c r="AE37" s="51" t="s">
        <v>393</v>
      </c>
      <c r="AF37" s="51" t="s">
        <v>393</v>
      </c>
      <c r="AG37" s="51" t="s">
        <v>393</v>
      </c>
      <c r="AH37" s="51" t="s">
        <v>393</v>
      </c>
      <c r="AI37" s="51" t="s">
        <v>393</v>
      </c>
      <c r="AJ37" s="51" t="s">
        <v>393</v>
      </c>
      <c r="AK37" s="51" t="s">
        <v>393</v>
      </c>
      <c r="AL37" s="51" t="s">
        <v>393</v>
      </c>
      <c r="AM37" s="51" t="s">
        <v>393</v>
      </c>
      <c r="AN37" s="51" t="s">
        <v>393</v>
      </c>
      <c r="AO37" s="51" t="s">
        <v>393</v>
      </c>
      <c r="AP37" s="51" t="s">
        <v>393</v>
      </c>
      <c r="AQ37" s="51" t="s">
        <v>393</v>
      </c>
      <c r="AR37" s="51" t="s">
        <v>570</v>
      </c>
      <c r="AS37" s="51" t="s">
        <v>687</v>
      </c>
      <c r="AT37" s="51" t="s">
        <v>887</v>
      </c>
      <c r="AU37" s="51" t="s">
        <v>773</v>
      </c>
      <c r="AV37" s="51" t="s">
        <v>888</v>
      </c>
      <c r="AW37" s="51" t="s">
        <v>647</v>
      </c>
      <c r="AX37" s="51" t="s">
        <v>573</v>
      </c>
      <c r="AY37" s="51" t="s">
        <v>449</v>
      </c>
      <c r="AZ37" s="51" t="s">
        <v>573</v>
      </c>
      <c r="BA37" s="51" t="s">
        <v>430</v>
      </c>
      <c r="BB37" s="51" t="s">
        <v>815</v>
      </c>
      <c r="BC37" s="51" t="s">
        <v>889</v>
      </c>
      <c r="BD37" s="51" t="s">
        <v>405</v>
      </c>
      <c r="BE37" s="51" t="s">
        <v>423</v>
      </c>
      <c r="BF37" s="51" t="s">
        <v>890</v>
      </c>
      <c r="BG37" s="51" t="s">
        <v>393</v>
      </c>
      <c r="BH37" s="51" t="s">
        <v>393</v>
      </c>
      <c r="BI37" s="51" t="s">
        <v>393</v>
      </c>
      <c r="BJ37" s="51" t="s">
        <v>393</v>
      </c>
      <c r="BK37" s="51" t="s">
        <v>393</v>
      </c>
    </row>
    <row r="38" spans="1:63" ht="12.75">
      <c r="A38" s="50" t="s">
        <v>891</v>
      </c>
      <c r="B38" s="51" t="s">
        <v>117</v>
      </c>
      <c r="C38" s="51" t="s">
        <v>536</v>
      </c>
      <c r="D38" s="51" t="s">
        <v>382</v>
      </c>
      <c r="E38" s="51" t="s">
        <v>64</v>
      </c>
      <c r="F38" s="51" t="s">
        <v>869</v>
      </c>
      <c r="G38" s="51" t="s">
        <v>94</v>
      </c>
      <c r="H38" s="51" t="s">
        <v>892</v>
      </c>
      <c r="I38" s="48" t="s">
        <v>893</v>
      </c>
      <c r="J38" s="43">
        <f t="shared" si="1"/>
        <v>65246</v>
      </c>
      <c r="K38" s="43">
        <f t="shared" si="2"/>
        <v>100</v>
      </c>
      <c r="L38" s="50" t="s">
        <v>442</v>
      </c>
      <c r="M38" s="50" t="s">
        <v>573</v>
      </c>
      <c r="N38" s="45"/>
      <c r="O38" s="50" t="s">
        <v>894</v>
      </c>
      <c r="P38" s="50" t="s">
        <v>529</v>
      </c>
      <c r="Q38" s="49" t="s">
        <v>895</v>
      </c>
      <c r="R38" s="50" t="s">
        <v>896</v>
      </c>
      <c r="S38" s="50" t="s">
        <v>807</v>
      </c>
      <c r="T38" s="45"/>
      <c r="U38" s="50" t="s">
        <v>393</v>
      </c>
      <c r="V38" s="12">
        <v>148760.88</v>
      </c>
      <c r="W38" s="2">
        <v>84819.8</v>
      </c>
      <c r="X38" s="51" t="s">
        <v>498</v>
      </c>
      <c r="Y38" s="51" t="s">
        <v>418</v>
      </c>
      <c r="Z38" s="51" t="s">
        <v>381</v>
      </c>
      <c r="AA38" s="51" t="s">
        <v>573</v>
      </c>
      <c r="AB38" s="51" t="s">
        <v>573</v>
      </c>
      <c r="AC38" s="51" t="s">
        <v>393</v>
      </c>
      <c r="AD38" s="51" t="s">
        <v>393</v>
      </c>
      <c r="AE38" s="51" t="s">
        <v>393</v>
      </c>
      <c r="AF38" s="51" t="s">
        <v>393</v>
      </c>
      <c r="AG38" s="51" t="s">
        <v>393</v>
      </c>
      <c r="AH38" s="51" t="s">
        <v>393</v>
      </c>
      <c r="AI38" s="51" t="s">
        <v>393</v>
      </c>
      <c r="AJ38" s="51" t="s">
        <v>393</v>
      </c>
      <c r="AK38" s="51" t="s">
        <v>393</v>
      </c>
      <c r="AL38" s="51" t="s">
        <v>393</v>
      </c>
      <c r="AM38" s="51" t="s">
        <v>393</v>
      </c>
      <c r="AN38" s="51" t="s">
        <v>393</v>
      </c>
      <c r="AO38" s="51" t="s">
        <v>393</v>
      </c>
      <c r="AP38" s="51" t="s">
        <v>393</v>
      </c>
      <c r="AQ38" s="51" t="s">
        <v>393</v>
      </c>
      <c r="AR38" s="51" t="s">
        <v>549</v>
      </c>
      <c r="AS38" s="51" t="s">
        <v>421</v>
      </c>
      <c r="AT38" s="51" t="s">
        <v>513</v>
      </c>
      <c r="AU38" s="51" t="s">
        <v>456</v>
      </c>
      <c r="AV38" s="51" t="s">
        <v>529</v>
      </c>
      <c r="AW38" s="51" t="s">
        <v>393</v>
      </c>
      <c r="AX38" s="51" t="s">
        <v>393</v>
      </c>
      <c r="AY38" s="51" t="s">
        <v>393</v>
      </c>
      <c r="AZ38" s="51" t="s">
        <v>393</v>
      </c>
      <c r="BA38" s="51" t="s">
        <v>393</v>
      </c>
      <c r="BB38" s="51" t="s">
        <v>428</v>
      </c>
      <c r="BC38" s="51" t="s">
        <v>500</v>
      </c>
      <c r="BD38" s="51" t="s">
        <v>557</v>
      </c>
      <c r="BE38" s="51" t="s">
        <v>402</v>
      </c>
      <c r="BF38" s="51" t="s">
        <v>807</v>
      </c>
      <c r="BG38" s="51" t="s">
        <v>393</v>
      </c>
      <c r="BH38" s="51" t="s">
        <v>393</v>
      </c>
      <c r="BI38" s="51" t="s">
        <v>393</v>
      </c>
      <c r="BJ38" s="51" t="s">
        <v>393</v>
      </c>
      <c r="BK38" s="51" t="s">
        <v>393</v>
      </c>
    </row>
    <row r="39" spans="1:63" ht="12.75" hidden="1">
      <c r="A39" s="51" t="s">
        <v>897</v>
      </c>
      <c r="B39" s="51" t="s">
        <v>80</v>
      </c>
      <c r="C39" s="51" t="s">
        <v>432</v>
      </c>
      <c r="D39" s="51" t="s">
        <v>382</v>
      </c>
      <c r="E39" s="51" t="s">
        <v>64</v>
      </c>
      <c r="F39" s="51" t="s">
        <v>898</v>
      </c>
      <c r="G39" s="51" t="s">
        <v>74</v>
      </c>
      <c r="H39" s="51" t="s">
        <v>899</v>
      </c>
      <c r="I39" s="48" t="s">
        <v>900</v>
      </c>
      <c r="J39" s="43">
        <f t="shared" si="1"/>
        <v>0</v>
      </c>
      <c r="K39" s="43">
        <f t="shared" si="2"/>
        <v>0</v>
      </c>
      <c r="L39" s="50" t="s">
        <v>901</v>
      </c>
      <c r="M39" s="50" t="s">
        <v>902</v>
      </c>
      <c r="N39" s="45"/>
      <c r="O39" s="50" t="s">
        <v>549</v>
      </c>
      <c r="P39" s="50" t="s">
        <v>903</v>
      </c>
      <c r="Q39" s="49" t="s">
        <v>393</v>
      </c>
      <c r="R39" s="50" t="s">
        <v>578</v>
      </c>
      <c r="S39" s="50" t="s">
        <v>904</v>
      </c>
      <c r="T39" s="45"/>
      <c r="U39" s="50" t="s">
        <v>393</v>
      </c>
      <c r="V39" s="12">
        <v>71478.33</v>
      </c>
      <c r="W39" s="2">
        <v>31457.58</v>
      </c>
      <c r="X39" s="51" t="s">
        <v>905</v>
      </c>
      <c r="Y39" s="51" t="s">
        <v>567</v>
      </c>
      <c r="Z39" s="51" t="s">
        <v>531</v>
      </c>
      <c r="AA39" s="51" t="s">
        <v>406</v>
      </c>
      <c r="AB39" s="51" t="s">
        <v>906</v>
      </c>
      <c r="AC39" s="51" t="s">
        <v>393</v>
      </c>
      <c r="AD39" s="51" t="s">
        <v>393</v>
      </c>
      <c r="AE39" s="51" t="s">
        <v>393</v>
      </c>
      <c r="AF39" s="51" t="s">
        <v>393</v>
      </c>
      <c r="AG39" s="51" t="s">
        <v>393</v>
      </c>
      <c r="AH39" s="51" t="s">
        <v>393</v>
      </c>
      <c r="AI39" s="51" t="s">
        <v>393</v>
      </c>
      <c r="AJ39" s="51" t="s">
        <v>393</v>
      </c>
      <c r="AK39" s="51" t="s">
        <v>393</v>
      </c>
      <c r="AL39" s="51" t="s">
        <v>393</v>
      </c>
      <c r="AM39" s="51" t="s">
        <v>393</v>
      </c>
      <c r="AN39" s="51" t="s">
        <v>393</v>
      </c>
      <c r="AO39" s="51" t="s">
        <v>393</v>
      </c>
      <c r="AP39" s="51" t="s">
        <v>393</v>
      </c>
      <c r="AQ39" s="51" t="s">
        <v>393</v>
      </c>
      <c r="AR39" s="51" t="s">
        <v>642</v>
      </c>
      <c r="AS39" s="51" t="s">
        <v>887</v>
      </c>
      <c r="AT39" s="51" t="s">
        <v>907</v>
      </c>
      <c r="AU39" s="51" t="s">
        <v>420</v>
      </c>
      <c r="AV39" s="51" t="s">
        <v>908</v>
      </c>
      <c r="AW39" s="51" t="s">
        <v>499</v>
      </c>
      <c r="AX39" s="51" t="s">
        <v>824</v>
      </c>
      <c r="AY39" s="51" t="s">
        <v>429</v>
      </c>
      <c r="AZ39" s="51" t="s">
        <v>571</v>
      </c>
      <c r="BA39" s="51" t="s">
        <v>424</v>
      </c>
      <c r="BB39" s="51" t="s">
        <v>909</v>
      </c>
      <c r="BC39" s="51" t="s">
        <v>493</v>
      </c>
      <c r="BD39" s="51" t="s">
        <v>910</v>
      </c>
      <c r="BE39" s="51" t="s">
        <v>911</v>
      </c>
      <c r="BF39" s="51" t="s">
        <v>456</v>
      </c>
      <c r="BG39" s="51" t="s">
        <v>393</v>
      </c>
      <c r="BH39" s="51" t="s">
        <v>393</v>
      </c>
      <c r="BI39" s="51" t="s">
        <v>393</v>
      </c>
      <c r="BJ39" s="51" t="s">
        <v>393</v>
      </c>
      <c r="BK39" s="51" t="s">
        <v>393</v>
      </c>
    </row>
    <row r="40" spans="1:63" ht="12.75">
      <c r="A40" s="50" t="s">
        <v>912</v>
      </c>
      <c r="B40" s="51" t="s">
        <v>154</v>
      </c>
      <c r="C40" s="51" t="s">
        <v>381</v>
      </c>
      <c r="D40" s="51" t="s">
        <v>382</v>
      </c>
      <c r="E40" s="51" t="s">
        <v>64</v>
      </c>
      <c r="F40" s="51" t="s">
        <v>869</v>
      </c>
      <c r="G40" s="51" t="s">
        <v>94</v>
      </c>
      <c r="H40" s="51" t="s">
        <v>913</v>
      </c>
      <c r="I40" s="48" t="s">
        <v>914</v>
      </c>
      <c r="J40" s="43">
        <f t="shared" si="1"/>
        <v>7249.6</v>
      </c>
      <c r="K40" s="43">
        <f t="shared" si="2"/>
        <v>10</v>
      </c>
      <c r="L40" s="50" t="s">
        <v>915</v>
      </c>
      <c r="M40" s="50" t="s">
        <v>916</v>
      </c>
      <c r="N40" s="45"/>
      <c r="O40" s="50" t="s">
        <v>917</v>
      </c>
      <c r="P40" s="50" t="s">
        <v>786</v>
      </c>
      <c r="Q40" s="49" t="s">
        <v>497</v>
      </c>
      <c r="R40" s="50" t="s">
        <v>918</v>
      </c>
      <c r="S40" s="50" t="s">
        <v>919</v>
      </c>
      <c r="T40" s="45"/>
      <c r="U40" s="50" t="s">
        <v>393</v>
      </c>
      <c r="V40" s="12">
        <v>66764.28</v>
      </c>
      <c r="W40" s="2">
        <v>41096.17</v>
      </c>
      <c r="X40" s="51" t="s">
        <v>570</v>
      </c>
      <c r="Y40" s="51" t="s">
        <v>920</v>
      </c>
      <c r="Z40" s="51" t="s">
        <v>532</v>
      </c>
      <c r="AA40" s="51" t="s">
        <v>889</v>
      </c>
      <c r="AB40" s="51" t="s">
        <v>921</v>
      </c>
      <c r="AC40" s="51" t="s">
        <v>393</v>
      </c>
      <c r="AD40" s="51" t="s">
        <v>393</v>
      </c>
      <c r="AE40" s="51" t="s">
        <v>393</v>
      </c>
      <c r="AF40" s="51" t="s">
        <v>393</v>
      </c>
      <c r="AG40" s="51" t="s">
        <v>393</v>
      </c>
      <c r="AH40" s="51" t="s">
        <v>393</v>
      </c>
      <c r="AI40" s="51" t="s">
        <v>393</v>
      </c>
      <c r="AJ40" s="51" t="s">
        <v>393</v>
      </c>
      <c r="AK40" s="51" t="s">
        <v>393</v>
      </c>
      <c r="AL40" s="51" t="s">
        <v>393</v>
      </c>
      <c r="AM40" s="51" t="s">
        <v>393</v>
      </c>
      <c r="AN40" s="51" t="s">
        <v>393</v>
      </c>
      <c r="AO40" s="51" t="s">
        <v>393</v>
      </c>
      <c r="AP40" s="51" t="s">
        <v>393</v>
      </c>
      <c r="AQ40" s="51" t="s">
        <v>393</v>
      </c>
      <c r="AR40" s="51" t="s">
        <v>715</v>
      </c>
      <c r="AS40" s="51" t="s">
        <v>922</v>
      </c>
      <c r="AT40" s="51" t="s">
        <v>833</v>
      </c>
      <c r="AU40" s="51" t="s">
        <v>923</v>
      </c>
      <c r="AV40" s="51" t="s">
        <v>924</v>
      </c>
      <c r="AW40" s="51" t="s">
        <v>573</v>
      </c>
      <c r="AX40" s="51" t="s">
        <v>429</v>
      </c>
      <c r="AY40" s="51" t="s">
        <v>381</v>
      </c>
      <c r="AZ40" s="51" t="s">
        <v>571</v>
      </c>
      <c r="BA40" s="51" t="s">
        <v>724</v>
      </c>
      <c r="BB40" s="51" t="s">
        <v>639</v>
      </c>
      <c r="BC40" s="51" t="s">
        <v>640</v>
      </c>
      <c r="BD40" s="51" t="s">
        <v>905</v>
      </c>
      <c r="BE40" s="51" t="s">
        <v>925</v>
      </c>
      <c r="BF40" s="51" t="s">
        <v>798</v>
      </c>
      <c r="BG40" s="51" t="s">
        <v>393</v>
      </c>
      <c r="BH40" s="51" t="s">
        <v>393</v>
      </c>
      <c r="BI40" s="51" t="s">
        <v>393</v>
      </c>
      <c r="BJ40" s="51" t="s">
        <v>393</v>
      </c>
      <c r="BK40" s="51" t="s">
        <v>393</v>
      </c>
    </row>
    <row r="41" spans="1:63" ht="12.75">
      <c r="A41" s="50" t="s">
        <v>926</v>
      </c>
      <c r="B41" s="51" t="s">
        <v>96</v>
      </c>
      <c r="C41" s="51" t="s">
        <v>447</v>
      </c>
      <c r="D41" s="51" t="s">
        <v>382</v>
      </c>
      <c r="E41" s="51" t="s">
        <v>64</v>
      </c>
      <c r="F41" s="51" t="s">
        <v>927</v>
      </c>
      <c r="G41" s="51" t="s">
        <v>94</v>
      </c>
      <c r="H41" s="51" t="s">
        <v>870</v>
      </c>
      <c r="I41" s="48" t="s">
        <v>871</v>
      </c>
      <c r="J41" s="43">
        <f t="shared" si="1"/>
        <v>32749.5</v>
      </c>
      <c r="K41" s="43">
        <f t="shared" si="2"/>
        <v>50</v>
      </c>
      <c r="L41" s="50" t="s">
        <v>928</v>
      </c>
      <c r="M41" s="50" t="s">
        <v>929</v>
      </c>
      <c r="N41" s="45"/>
      <c r="O41" s="50" t="s">
        <v>930</v>
      </c>
      <c r="P41" s="50" t="s">
        <v>931</v>
      </c>
      <c r="Q41" s="49" t="s">
        <v>456</v>
      </c>
      <c r="R41" s="50" t="s">
        <v>932</v>
      </c>
      <c r="S41" s="50" t="s">
        <v>933</v>
      </c>
      <c r="T41" s="45"/>
      <c r="U41" s="50" t="s">
        <v>393</v>
      </c>
      <c r="V41" s="12">
        <v>108619.18</v>
      </c>
      <c r="W41" s="2">
        <v>57420.79</v>
      </c>
      <c r="X41" s="51" t="s">
        <v>934</v>
      </c>
      <c r="Y41" s="51" t="s">
        <v>935</v>
      </c>
      <c r="Z41" s="51" t="s">
        <v>936</v>
      </c>
      <c r="AA41" s="51" t="s">
        <v>796</v>
      </c>
      <c r="AB41" s="51" t="s">
        <v>937</v>
      </c>
      <c r="AC41" s="51" t="s">
        <v>393</v>
      </c>
      <c r="AD41" s="51" t="s">
        <v>393</v>
      </c>
      <c r="AE41" s="51" t="s">
        <v>393</v>
      </c>
      <c r="AF41" s="51" t="s">
        <v>393</v>
      </c>
      <c r="AG41" s="51" t="s">
        <v>393</v>
      </c>
      <c r="AH41" s="51" t="s">
        <v>393</v>
      </c>
      <c r="AI41" s="51" t="s">
        <v>393</v>
      </c>
      <c r="AJ41" s="51" t="s">
        <v>393</v>
      </c>
      <c r="AK41" s="51" t="s">
        <v>393</v>
      </c>
      <c r="AL41" s="51" t="s">
        <v>393</v>
      </c>
      <c r="AM41" s="51" t="s">
        <v>393</v>
      </c>
      <c r="AN41" s="51" t="s">
        <v>393</v>
      </c>
      <c r="AO41" s="51" t="s">
        <v>393</v>
      </c>
      <c r="AP41" s="51" t="s">
        <v>393</v>
      </c>
      <c r="AQ41" s="51" t="s">
        <v>393</v>
      </c>
      <c r="AR41" s="51" t="s">
        <v>938</v>
      </c>
      <c r="AS41" s="51" t="s">
        <v>939</v>
      </c>
      <c r="AT41" s="51" t="s">
        <v>940</v>
      </c>
      <c r="AU41" s="51" t="s">
        <v>941</v>
      </c>
      <c r="AV41" s="51" t="s">
        <v>942</v>
      </c>
      <c r="AW41" s="51" t="s">
        <v>943</v>
      </c>
      <c r="AX41" s="51" t="s">
        <v>517</v>
      </c>
      <c r="AY41" s="51" t="s">
        <v>568</v>
      </c>
      <c r="AZ41" s="51" t="s">
        <v>529</v>
      </c>
      <c r="BA41" s="51" t="s">
        <v>447</v>
      </c>
      <c r="BB41" s="51" t="s">
        <v>944</v>
      </c>
      <c r="BC41" s="51" t="s">
        <v>661</v>
      </c>
      <c r="BD41" s="51" t="s">
        <v>945</v>
      </c>
      <c r="BE41" s="51" t="s">
        <v>792</v>
      </c>
      <c r="BF41" s="51" t="s">
        <v>946</v>
      </c>
      <c r="BG41" s="51" t="s">
        <v>393</v>
      </c>
      <c r="BH41" s="51" t="s">
        <v>393</v>
      </c>
      <c r="BI41" s="51" t="s">
        <v>393</v>
      </c>
      <c r="BJ41" s="51" t="s">
        <v>393</v>
      </c>
      <c r="BK41" s="51" t="s">
        <v>393</v>
      </c>
    </row>
    <row r="42" spans="1:63" ht="12.75">
      <c r="A42" s="50" t="s">
        <v>947</v>
      </c>
      <c r="B42" s="51" t="s">
        <v>209</v>
      </c>
      <c r="C42" s="51" t="s">
        <v>381</v>
      </c>
      <c r="D42" s="51" t="s">
        <v>382</v>
      </c>
      <c r="E42" s="51" t="s">
        <v>64</v>
      </c>
      <c r="F42" s="51" t="s">
        <v>869</v>
      </c>
      <c r="G42" s="51" t="s">
        <v>94</v>
      </c>
      <c r="H42" s="51" t="s">
        <v>913</v>
      </c>
      <c r="I42" s="48" t="s">
        <v>914</v>
      </c>
      <c r="J42" s="43">
        <f t="shared" si="1"/>
        <v>2174.88</v>
      </c>
      <c r="K42" s="43">
        <f t="shared" si="2"/>
        <v>3</v>
      </c>
      <c r="L42" s="50" t="s">
        <v>948</v>
      </c>
      <c r="M42" s="50" t="s">
        <v>949</v>
      </c>
      <c r="N42" s="45"/>
      <c r="O42" s="50" t="s">
        <v>950</v>
      </c>
      <c r="P42" s="50" t="s">
        <v>951</v>
      </c>
      <c r="Q42" s="49" t="s">
        <v>390</v>
      </c>
      <c r="R42" s="50" t="s">
        <v>952</v>
      </c>
      <c r="S42" s="50" t="s">
        <v>555</v>
      </c>
      <c r="T42" s="45"/>
      <c r="U42" s="50" t="s">
        <v>393</v>
      </c>
      <c r="V42" s="12">
        <v>12890.7</v>
      </c>
      <c r="W42" s="2">
        <v>9469.7900000000009</v>
      </c>
      <c r="X42" s="51" t="s">
        <v>571</v>
      </c>
      <c r="Y42" s="51" t="s">
        <v>447</v>
      </c>
      <c r="Z42" s="51" t="s">
        <v>571</v>
      </c>
      <c r="AA42" s="51" t="s">
        <v>446</v>
      </c>
      <c r="AB42" s="51" t="s">
        <v>404</v>
      </c>
      <c r="AC42" s="51" t="s">
        <v>393</v>
      </c>
      <c r="AD42" s="51" t="s">
        <v>393</v>
      </c>
      <c r="AE42" s="51" t="s">
        <v>393</v>
      </c>
      <c r="AF42" s="51" t="s">
        <v>393</v>
      </c>
      <c r="AG42" s="51" t="s">
        <v>393</v>
      </c>
      <c r="AH42" s="51" t="s">
        <v>393</v>
      </c>
      <c r="AI42" s="51" t="s">
        <v>393</v>
      </c>
      <c r="AJ42" s="51" t="s">
        <v>393</v>
      </c>
      <c r="AK42" s="51" t="s">
        <v>393</v>
      </c>
      <c r="AL42" s="51" t="s">
        <v>393</v>
      </c>
      <c r="AM42" s="51" t="s">
        <v>393</v>
      </c>
      <c r="AN42" s="51" t="s">
        <v>393</v>
      </c>
      <c r="AO42" s="51" t="s">
        <v>393</v>
      </c>
      <c r="AP42" s="51" t="s">
        <v>393</v>
      </c>
      <c r="AQ42" s="51" t="s">
        <v>393</v>
      </c>
      <c r="AR42" s="51" t="s">
        <v>406</v>
      </c>
      <c r="AS42" s="51" t="s">
        <v>953</v>
      </c>
      <c r="AT42" s="51" t="s">
        <v>568</v>
      </c>
      <c r="AU42" s="51" t="s">
        <v>512</v>
      </c>
      <c r="AV42" s="51" t="s">
        <v>954</v>
      </c>
      <c r="AW42" s="51" t="s">
        <v>724</v>
      </c>
      <c r="AX42" s="51" t="s">
        <v>427</v>
      </c>
      <c r="AY42" s="51" t="s">
        <v>647</v>
      </c>
      <c r="AZ42" s="51" t="s">
        <v>428</v>
      </c>
      <c r="BA42" s="51" t="s">
        <v>683</v>
      </c>
      <c r="BB42" s="51" t="s">
        <v>427</v>
      </c>
      <c r="BC42" s="51" t="s">
        <v>393</v>
      </c>
      <c r="BD42" s="51" t="s">
        <v>393</v>
      </c>
      <c r="BE42" s="51" t="s">
        <v>536</v>
      </c>
      <c r="BF42" s="51" t="s">
        <v>395</v>
      </c>
      <c r="BG42" s="51" t="s">
        <v>393</v>
      </c>
      <c r="BH42" s="51" t="s">
        <v>393</v>
      </c>
      <c r="BI42" s="51" t="s">
        <v>393</v>
      </c>
      <c r="BJ42" s="51" t="s">
        <v>393</v>
      </c>
      <c r="BK42" s="51" t="s">
        <v>393</v>
      </c>
    </row>
    <row r="43" spans="1:63" ht="12.75" hidden="1">
      <c r="A43" s="51" t="s">
        <v>955</v>
      </c>
      <c r="B43" s="51" t="s">
        <v>136</v>
      </c>
      <c r="C43" s="51" t="s">
        <v>381</v>
      </c>
      <c r="D43" s="51" t="s">
        <v>382</v>
      </c>
      <c r="E43" s="51" t="s">
        <v>64</v>
      </c>
      <c r="F43" s="51" t="s">
        <v>869</v>
      </c>
      <c r="G43" s="51" t="s">
        <v>94</v>
      </c>
      <c r="H43" s="51" t="s">
        <v>956</v>
      </c>
      <c r="I43" s="48" t="s">
        <v>957</v>
      </c>
      <c r="J43" s="43">
        <f t="shared" si="1"/>
        <v>0</v>
      </c>
      <c r="K43" s="43">
        <f t="shared" si="2"/>
        <v>0</v>
      </c>
      <c r="L43" s="50" t="s">
        <v>958</v>
      </c>
      <c r="M43" s="50" t="s">
        <v>959</v>
      </c>
      <c r="N43" s="45"/>
      <c r="O43" s="50" t="s">
        <v>960</v>
      </c>
      <c r="P43" s="50" t="s">
        <v>409</v>
      </c>
      <c r="Q43" s="49" t="s">
        <v>393</v>
      </c>
      <c r="R43" s="50" t="s">
        <v>961</v>
      </c>
      <c r="S43" s="50" t="s">
        <v>962</v>
      </c>
      <c r="T43" s="45"/>
      <c r="U43" s="50" t="s">
        <v>393</v>
      </c>
      <c r="V43" s="12">
        <v>57748.800000000003</v>
      </c>
      <c r="W43" s="2">
        <v>28441.919999999998</v>
      </c>
      <c r="X43" s="51" t="s">
        <v>517</v>
      </c>
      <c r="Y43" s="51" t="s">
        <v>689</v>
      </c>
      <c r="Z43" s="51" t="s">
        <v>422</v>
      </c>
      <c r="AA43" s="51" t="s">
        <v>701</v>
      </c>
      <c r="AB43" s="51" t="s">
        <v>910</v>
      </c>
      <c r="AC43" s="51" t="s">
        <v>393</v>
      </c>
      <c r="AD43" s="51" t="s">
        <v>393</v>
      </c>
      <c r="AE43" s="51" t="s">
        <v>393</v>
      </c>
      <c r="AF43" s="51" t="s">
        <v>393</v>
      </c>
      <c r="AG43" s="51" t="s">
        <v>393</v>
      </c>
      <c r="AH43" s="51" t="s">
        <v>393</v>
      </c>
      <c r="AI43" s="51" t="s">
        <v>393</v>
      </c>
      <c r="AJ43" s="51" t="s">
        <v>393</v>
      </c>
      <c r="AK43" s="51" t="s">
        <v>393</v>
      </c>
      <c r="AL43" s="51" t="s">
        <v>393</v>
      </c>
      <c r="AM43" s="51" t="s">
        <v>393</v>
      </c>
      <c r="AN43" s="51" t="s">
        <v>393</v>
      </c>
      <c r="AO43" s="51" t="s">
        <v>393</v>
      </c>
      <c r="AP43" s="51" t="s">
        <v>393</v>
      </c>
      <c r="AQ43" s="51" t="s">
        <v>393</v>
      </c>
      <c r="AR43" s="51" t="s">
        <v>557</v>
      </c>
      <c r="AS43" s="51" t="s">
        <v>449</v>
      </c>
      <c r="AT43" s="51" t="s">
        <v>756</v>
      </c>
      <c r="AU43" s="51" t="s">
        <v>963</v>
      </c>
      <c r="AV43" s="51" t="s">
        <v>964</v>
      </c>
      <c r="AW43" s="51" t="s">
        <v>427</v>
      </c>
      <c r="AX43" s="51" t="s">
        <v>418</v>
      </c>
      <c r="AY43" s="51" t="s">
        <v>425</v>
      </c>
      <c r="AZ43" s="51" t="s">
        <v>424</v>
      </c>
      <c r="BA43" s="51" t="s">
        <v>427</v>
      </c>
      <c r="BB43" s="51" t="s">
        <v>587</v>
      </c>
      <c r="BC43" s="51" t="s">
        <v>405</v>
      </c>
      <c r="BD43" s="51" t="s">
        <v>474</v>
      </c>
      <c r="BE43" s="51" t="s">
        <v>965</v>
      </c>
      <c r="BF43" s="51" t="s">
        <v>501</v>
      </c>
      <c r="BG43" s="51" t="s">
        <v>393</v>
      </c>
      <c r="BH43" s="51" t="s">
        <v>393</v>
      </c>
      <c r="BI43" s="51" t="s">
        <v>393</v>
      </c>
      <c r="BJ43" s="51" t="s">
        <v>393</v>
      </c>
      <c r="BK43" s="51" t="s">
        <v>393</v>
      </c>
    </row>
    <row r="44" spans="1:63" ht="12.75" hidden="1">
      <c r="A44" s="51" t="s">
        <v>966</v>
      </c>
      <c r="B44" s="51" t="s">
        <v>93</v>
      </c>
      <c r="C44" s="51" t="s">
        <v>566</v>
      </c>
      <c r="D44" s="51" t="s">
        <v>382</v>
      </c>
      <c r="E44" s="51" t="s">
        <v>64</v>
      </c>
      <c r="F44" s="51" t="s">
        <v>869</v>
      </c>
      <c r="G44" s="51" t="s">
        <v>94</v>
      </c>
      <c r="H44" s="51" t="s">
        <v>967</v>
      </c>
      <c r="I44" s="48" t="s">
        <v>968</v>
      </c>
      <c r="J44" s="43">
        <f t="shared" si="1"/>
        <v>0</v>
      </c>
      <c r="K44" s="43">
        <f t="shared" si="2"/>
        <v>0</v>
      </c>
      <c r="L44" s="50" t="s">
        <v>969</v>
      </c>
      <c r="M44" s="50" t="s">
        <v>970</v>
      </c>
      <c r="N44" s="45"/>
      <c r="O44" s="50" t="s">
        <v>971</v>
      </c>
      <c r="P44" s="50" t="s">
        <v>972</v>
      </c>
      <c r="Q44" s="49" t="s">
        <v>393</v>
      </c>
      <c r="R44" s="50" t="s">
        <v>973</v>
      </c>
      <c r="S44" s="50" t="s">
        <v>974</v>
      </c>
      <c r="T44" s="45"/>
      <c r="U44" s="50" t="s">
        <v>393</v>
      </c>
      <c r="V44" s="12">
        <v>56409.4</v>
      </c>
      <c r="W44" s="2">
        <v>36062.480000000003</v>
      </c>
      <c r="X44" s="51" t="s">
        <v>975</v>
      </c>
      <c r="Y44" s="51" t="s">
        <v>398</v>
      </c>
      <c r="Z44" s="51" t="s">
        <v>921</v>
      </c>
      <c r="AA44" s="51" t="s">
        <v>469</v>
      </c>
      <c r="AB44" s="51" t="s">
        <v>976</v>
      </c>
      <c r="AC44" s="51" t="s">
        <v>393</v>
      </c>
      <c r="AD44" s="51" t="s">
        <v>393</v>
      </c>
      <c r="AE44" s="51" t="s">
        <v>393</v>
      </c>
      <c r="AF44" s="51" t="s">
        <v>393</v>
      </c>
      <c r="AG44" s="51" t="s">
        <v>393</v>
      </c>
      <c r="AH44" s="51" t="s">
        <v>393</v>
      </c>
      <c r="AI44" s="51" t="s">
        <v>393</v>
      </c>
      <c r="AJ44" s="51" t="s">
        <v>393</v>
      </c>
      <c r="AK44" s="51" t="s">
        <v>393</v>
      </c>
      <c r="AL44" s="51" t="s">
        <v>393</v>
      </c>
      <c r="AM44" s="51" t="s">
        <v>393</v>
      </c>
      <c r="AN44" s="51" t="s">
        <v>393</v>
      </c>
      <c r="AO44" s="51" t="s">
        <v>393</v>
      </c>
      <c r="AP44" s="51" t="s">
        <v>393</v>
      </c>
      <c r="AQ44" s="51" t="s">
        <v>393</v>
      </c>
      <c r="AR44" s="51" t="s">
        <v>977</v>
      </c>
      <c r="AS44" s="51" t="s">
        <v>978</v>
      </c>
      <c r="AT44" s="51" t="s">
        <v>629</v>
      </c>
      <c r="AU44" s="51" t="s">
        <v>964</v>
      </c>
      <c r="AV44" s="51" t="s">
        <v>979</v>
      </c>
      <c r="AW44" s="51" t="s">
        <v>445</v>
      </c>
      <c r="AX44" s="51" t="s">
        <v>689</v>
      </c>
      <c r="AY44" s="51" t="s">
        <v>683</v>
      </c>
      <c r="AZ44" s="51" t="s">
        <v>403</v>
      </c>
      <c r="BA44" s="51" t="s">
        <v>980</v>
      </c>
      <c r="BB44" s="51" t="s">
        <v>640</v>
      </c>
      <c r="BC44" s="51" t="s">
        <v>792</v>
      </c>
      <c r="BD44" s="51" t="s">
        <v>981</v>
      </c>
      <c r="BE44" s="51" t="s">
        <v>586</v>
      </c>
      <c r="BF44" s="51" t="s">
        <v>982</v>
      </c>
      <c r="BG44" s="51" t="s">
        <v>393</v>
      </c>
      <c r="BH44" s="51" t="s">
        <v>393</v>
      </c>
      <c r="BI44" s="51" t="s">
        <v>393</v>
      </c>
      <c r="BJ44" s="51" t="s">
        <v>393</v>
      </c>
      <c r="BK44" s="51" t="s">
        <v>393</v>
      </c>
    </row>
    <row r="45" spans="1:63" ht="12.75" hidden="1">
      <c r="A45" s="51" t="s">
        <v>983</v>
      </c>
      <c r="B45" s="51" t="s">
        <v>122</v>
      </c>
      <c r="C45" s="51" t="s">
        <v>449</v>
      </c>
      <c r="D45" s="51" t="s">
        <v>382</v>
      </c>
      <c r="E45" s="51" t="s">
        <v>64</v>
      </c>
      <c r="F45" s="51" t="s">
        <v>552</v>
      </c>
      <c r="G45" s="51" t="s">
        <v>67</v>
      </c>
      <c r="H45" s="51" t="s">
        <v>984</v>
      </c>
      <c r="I45" s="48" t="s">
        <v>985</v>
      </c>
      <c r="J45" s="43">
        <f t="shared" si="1"/>
        <v>0</v>
      </c>
      <c r="K45" s="43">
        <f t="shared" si="2"/>
        <v>0</v>
      </c>
      <c r="L45" s="50" t="s">
        <v>986</v>
      </c>
      <c r="M45" s="50" t="s">
        <v>987</v>
      </c>
      <c r="N45" s="45"/>
      <c r="O45" s="50" t="s">
        <v>988</v>
      </c>
      <c r="P45" s="50" t="s">
        <v>563</v>
      </c>
      <c r="Q45" s="49" t="s">
        <v>393</v>
      </c>
      <c r="R45" s="50" t="s">
        <v>989</v>
      </c>
      <c r="S45" s="50" t="s">
        <v>990</v>
      </c>
      <c r="T45" s="45"/>
      <c r="U45" s="50" t="s">
        <v>393</v>
      </c>
      <c r="V45" s="12">
        <v>53128.83</v>
      </c>
      <c r="W45" s="2">
        <v>112618.85</v>
      </c>
      <c r="X45" s="51" t="s">
        <v>443</v>
      </c>
      <c r="Y45" s="51" t="s">
        <v>511</v>
      </c>
      <c r="Z45" s="51" t="s">
        <v>690</v>
      </c>
      <c r="AA45" s="51" t="s">
        <v>404</v>
      </c>
      <c r="AB45" s="51" t="s">
        <v>991</v>
      </c>
      <c r="AC45" s="51" t="s">
        <v>393</v>
      </c>
      <c r="AD45" s="51" t="s">
        <v>393</v>
      </c>
      <c r="AE45" s="51" t="s">
        <v>393</v>
      </c>
      <c r="AF45" s="51" t="s">
        <v>393</v>
      </c>
      <c r="AG45" s="51" t="s">
        <v>393</v>
      </c>
      <c r="AH45" s="51" t="s">
        <v>393</v>
      </c>
      <c r="AI45" s="51" t="s">
        <v>393</v>
      </c>
      <c r="AJ45" s="51" t="s">
        <v>393</v>
      </c>
      <c r="AK45" s="51" t="s">
        <v>393</v>
      </c>
      <c r="AL45" s="51" t="s">
        <v>393</v>
      </c>
      <c r="AM45" s="51" t="s">
        <v>393</v>
      </c>
      <c r="AN45" s="51" t="s">
        <v>393</v>
      </c>
      <c r="AO45" s="51" t="s">
        <v>393</v>
      </c>
      <c r="AP45" s="51" t="s">
        <v>393</v>
      </c>
      <c r="AQ45" s="51" t="s">
        <v>393</v>
      </c>
      <c r="AR45" s="51" t="s">
        <v>397</v>
      </c>
      <c r="AS45" s="51" t="s">
        <v>644</v>
      </c>
      <c r="AT45" s="51" t="s">
        <v>398</v>
      </c>
      <c r="AU45" s="51" t="s">
        <v>771</v>
      </c>
      <c r="AV45" s="51" t="s">
        <v>992</v>
      </c>
      <c r="AW45" s="51" t="s">
        <v>724</v>
      </c>
      <c r="AX45" s="51" t="s">
        <v>390</v>
      </c>
      <c r="AY45" s="51" t="s">
        <v>390</v>
      </c>
      <c r="AZ45" s="51" t="s">
        <v>402</v>
      </c>
      <c r="BA45" s="51" t="s">
        <v>425</v>
      </c>
      <c r="BB45" s="51" t="s">
        <v>993</v>
      </c>
      <c r="BC45" s="51" t="s">
        <v>994</v>
      </c>
      <c r="BD45" s="51" t="s">
        <v>514</v>
      </c>
      <c r="BE45" s="51" t="s">
        <v>605</v>
      </c>
      <c r="BF45" s="51" t="s">
        <v>995</v>
      </c>
      <c r="BG45" s="51" t="s">
        <v>393</v>
      </c>
      <c r="BH45" s="51" t="s">
        <v>393</v>
      </c>
      <c r="BI45" s="51" t="s">
        <v>393</v>
      </c>
      <c r="BJ45" s="51" t="s">
        <v>393</v>
      </c>
      <c r="BK45" s="51" t="s">
        <v>393</v>
      </c>
    </row>
    <row r="46" spans="1:63" ht="12.75" hidden="1">
      <c r="A46" s="51" t="s">
        <v>996</v>
      </c>
      <c r="B46" s="51" t="s">
        <v>164</v>
      </c>
      <c r="C46" s="51" t="s">
        <v>409</v>
      </c>
      <c r="D46" s="51" t="s">
        <v>382</v>
      </c>
      <c r="E46" s="51" t="s">
        <v>64</v>
      </c>
      <c r="F46" s="51" t="s">
        <v>552</v>
      </c>
      <c r="G46" s="51" t="s">
        <v>67</v>
      </c>
      <c r="H46" s="51" t="s">
        <v>997</v>
      </c>
      <c r="I46" s="48" t="s">
        <v>998</v>
      </c>
      <c r="J46" s="43">
        <f t="shared" si="1"/>
        <v>0</v>
      </c>
      <c r="K46" s="43">
        <f t="shared" si="2"/>
        <v>0</v>
      </c>
      <c r="L46" s="50" t="s">
        <v>999</v>
      </c>
      <c r="M46" s="50" t="s">
        <v>1000</v>
      </c>
      <c r="N46" s="45"/>
      <c r="O46" s="50" t="s">
        <v>1001</v>
      </c>
      <c r="P46" s="50" t="s">
        <v>1002</v>
      </c>
      <c r="Q46" s="49" t="s">
        <v>393</v>
      </c>
      <c r="R46" s="50" t="s">
        <v>1003</v>
      </c>
      <c r="S46" s="50" t="s">
        <v>962</v>
      </c>
      <c r="T46" s="45"/>
      <c r="U46" s="50" t="s">
        <v>393</v>
      </c>
      <c r="V46" s="12">
        <v>51573.9</v>
      </c>
      <c r="W46" s="2">
        <v>29812.23</v>
      </c>
      <c r="X46" s="51" t="s">
        <v>954</v>
      </c>
      <c r="Y46" s="51" t="s">
        <v>569</v>
      </c>
      <c r="Z46" s="51" t="s">
        <v>589</v>
      </c>
      <c r="AA46" s="51" t="s">
        <v>699</v>
      </c>
      <c r="AB46" s="51" t="s">
        <v>643</v>
      </c>
      <c r="AC46" s="51" t="s">
        <v>393</v>
      </c>
      <c r="AD46" s="51" t="s">
        <v>393</v>
      </c>
      <c r="AE46" s="51" t="s">
        <v>393</v>
      </c>
      <c r="AF46" s="51" t="s">
        <v>393</v>
      </c>
      <c r="AG46" s="51" t="s">
        <v>393</v>
      </c>
      <c r="AH46" s="51" t="s">
        <v>393</v>
      </c>
      <c r="AI46" s="51" t="s">
        <v>393</v>
      </c>
      <c r="AJ46" s="51" t="s">
        <v>393</v>
      </c>
      <c r="AK46" s="51" t="s">
        <v>393</v>
      </c>
      <c r="AL46" s="51" t="s">
        <v>393</v>
      </c>
      <c r="AM46" s="51" t="s">
        <v>393</v>
      </c>
      <c r="AN46" s="51" t="s">
        <v>393</v>
      </c>
      <c r="AO46" s="51" t="s">
        <v>393</v>
      </c>
      <c r="AP46" s="51" t="s">
        <v>393</v>
      </c>
      <c r="AQ46" s="51" t="s">
        <v>393</v>
      </c>
      <c r="AR46" s="51" t="s">
        <v>1004</v>
      </c>
      <c r="AS46" s="51" t="s">
        <v>1005</v>
      </c>
      <c r="AT46" s="51" t="s">
        <v>1006</v>
      </c>
      <c r="AU46" s="51" t="s">
        <v>644</v>
      </c>
      <c r="AV46" s="51" t="s">
        <v>769</v>
      </c>
      <c r="AW46" s="51" t="s">
        <v>573</v>
      </c>
      <c r="AX46" s="51" t="s">
        <v>429</v>
      </c>
      <c r="AY46" s="51" t="s">
        <v>449</v>
      </c>
      <c r="AZ46" s="51" t="s">
        <v>381</v>
      </c>
      <c r="BA46" s="51" t="s">
        <v>953</v>
      </c>
      <c r="BB46" s="51" t="s">
        <v>606</v>
      </c>
      <c r="BC46" s="51" t="s">
        <v>643</v>
      </c>
      <c r="BD46" s="51" t="s">
        <v>491</v>
      </c>
      <c r="BE46" s="51" t="s">
        <v>905</v>
      </c>
      <c r="BF46" s="51" t="s">
        <v>1007</v>
      </c>
      <c r="BG46" s="51" t="s">
        <v>393</v>
      </c>
      <c r="BH46" s="51" t="s">
        <v>393</v>
      </c>
      <c r="BI46" s="51" t="s">
        <v>393</v>
      </c>
      <c r="BJ46" s="51" t="s">
        <v>393</v>
      </c>
      <c r="BK46" s="51" t="s">
        <v>393</v>
      </c>
    </row>
    <row r="47" spans="1:63" ht="12.75">
      <c r="A47" s="50" t="s">
        <v>1008</v>
      </c>
      <c r="B47" s="51" t="s">
        <v>182</v>
      </c>
      <c r="C47" s="51" t="s">
        <v>566</v>
      </c>
      <c r="D47" s="51" t="s">
        <v>382</v>
      </c>
      <c r="E47" s="51" t="s">
        <v>64</v>
      </c>
      <c r="F47" s="51" t="s">
        <v>869</v>
      </c>
      <c r="G47" s="51" t="s">
        <v>94</v>
      </c>
      <c r="H47" s="51" t="s">
        <v>1009</v>
      </c>
      <c r="I47" s="48" t="s">
        <v>1010</v>
      </c>
      <c r="J47" s="43">
        <f t="shared" si="1"/>
        <v>3543.75</v>
      </c>
      <c r="K47" s="43">
        <f t="shared" si="2"/>
        <v>5</v>
      </c>
      <c r="L47" s="50" t="s">
        <v>1011</v>
      </c>
      <c r="M47" s="50" t="s">
        <v>1012</v>
      </c>
      <c r="N47" s="45"/>
      <c r="O47" s="50" t="s">
        <v>1013</v>
      </c>
      <c r="P47" s="50" t="s">
        <v>1014</v>
      </c>
      <c r="Q47" s="49" t="s">
        <v>426</v>
      </c>
      <c r="R47" s="50" t="s">
        <v>647</v>
      </c>
      <c r="S47" s="50" t="s">
        <v>1015</v>
      </c>
      <c r="T47" s="45"/>
      <c r="U47" s="50" t="s">
        <v>393</v>
      </c>
      <c r="V47" s="12">
        <v>41802.07</v>
      </c>
      <c r="W47" s="2">
        <v>20383.650000000001</v>
      </c>
      <c r="X47" s="51" t="s">
        <v>1005</v>
      </c>
      <c r="Y47" s="51" t="s">
        <v>529</v>
      </c>
      <c r="Z47" s="51" t="s">
        <v>1016</v>
      </c>
      <c r="AA47" s="51" t="s">
        <v>1017</v>
      </c>
      <c r="AB47" s="51" t="s">
        <v>1018</v>
      </c>
      <c r="AC47" s="51" t="s">
        <v>393</v>
      </c>
      <c r="AD47" s="51" t="s">
        <v>393</v>
      </c>
      <c r="AE47" s="51" t="s">
        <v>393</v>
      </c>
      <c r="AF47" s="51" t="s">
        <v>393</v>
      </c>
      <c r="AG47" s="51" t="s">
        <v>393</v>
      </c>
      <c r="AH47" s="51" t="s">
        <v>393</v>
      </c>
      <c r="AI47" s="51" t="s">
        <v>393</v>
      </c>
      <c r="AJ47" s="51" t="s">
        <v>393</v>
      </c>
      <c r="AK47" s="51" t="s">
        <v>393</v>
      </c>
      <c r="AL47" s="51" t="s">
        <v>393</v>
      </c>
      <c r="AM47" s="51" t="s">
        <v>393</v>
      </c>
      <c r="AN47" s="51" t="s">
        <v>393</v>
      </c>
      <c r="AO47" s="51" t="s">
        <v>393</v>
      </c>
      <c r="AP47" s="51" t="s">
        <v>393</v>
      </c>
      <c r="AQ47" s="51" t="s">
        <v>393</v>
      </c>
      <c r="AR47" s="51" t="s">
        <v>920</v>
      </c>
      <c r="AS47" s="51" t="s">
        <v>1004</v>
      </c>
      <c r="AT47" s="51" t="s">
        <v>1019</v>
      </c>
      <c r="AU47" s="51" t="s">
        <v>1020</v>
      </c>
      <c r="AV47" s="51" t="s">
        <v>1021</v>
      </c>
      <c r="AW47" s="51" t="s">
        <v>403</v>
      </c>
      <c r="AX47" s="51" t="s">
        <v>409</v>
      </c>
      <c r="AY47" s="51" t="s">
        <v>557</v>
      </c>
      <c r="AZ47" s="51" t="s">
        <v>500</v>
      </c>
      <c r="BA47" s="51" t="s">
        <v>724</v>
      </c>
      <c r="BB47" s="51" t="s">
        <v>699</v>
      </c>
      <c r="BC47" s="51" t="s">
        <v>700</v>
      </c>
      <c r="BD47" s="51" t="s">
        <v>1022</v>
      </c>
      <c r="BE47" s="51" t="s">
        <v>644</v>
      </c>
      <c r="BF47" s="51" t="s">
        <v>477</v>
      </c>
      <c r="BG47" s="51" t="s">
        <v>393</v>
      </c>
      <c r="BH47" s="51" t="s">
        <v>393</v>
      </c>
      <c r="BI47" s="51" t="s">
        <v>393</v>
      </c>
      <c r="BJ47" s="51" t="s">
        <v>393</v>
      </c>
      <c r="BK47" s="51" t="s">
        <v>393</v>
      </c>
    </row>
    <row r="48" spans="1:63" ht="12.75" hidden="1">
      <c r="A48" s="51" t="s">
        <v>1023</v>
      </c>
      <c r="B48" s="51" t="s">
        <v>194</v>
      </c>
      <c r="C48" s="51" t="s">
        <v>409</v>
      </c>
      <c r="D48" s="51" t="s">
        <v>382</v>
      </c>
      <c r="E48" s="51" t="s">
        <v>64</v>
      </c>
      <c r="F48" s="51" t="s">
        <v>552</v>
      </c>
      <c r="G48" s="51" t="s">
        <v>67</v>
      </c>
      <c r="H48" s="51" t="s">
        <v>1024</v>
      </c>
      <c r="I48" s="48" t="s">
        <v>1025</v>
      </c>
      <c r="J48" s="43">
        <f t="shared" si="1"/>
        <v>0</v>
      </c>
      <c r="K48" s="43">
        <f t="shared" si="2"/>
        <v>0</v>
      </c>
      <c r="L48" s="50" t="s">
        <v>1026</v>
      </c>
      <c r="M48" s="50" t="s">
        <v>1027</v>
      </c>
      <c r="N48" s="45"/>
      <c r="O48" s="50" t="s">
        <v>1028</v>
      </c>
      <c r="P48" s="50" t="s">
        <v>1029</v>
      </c>
      <c r="Q48" s="49" t="s">
        <v>393</v>
      </c>
      <c r="R48" s="50" t="s">
        <v>1030</v>
      </c>
      <c r="S48" s="50" t="s">
        <v>748</v>
      </c>
      <c r="T48" s="45"/>
      <c r="U48" s="50" t="s">
        <v>393</v>
      </c>
      <c r="V48" s="12">
        <v>45174.05</v>
      </c>
      <c r="W48" s="2">
        <v>35174</v>
      </c>
      <c r="X48" s="51" t="s">
        <v>1031</v>
      </c>
      <c r="Y48" s="51" t="s">
        <v>605</v>
      </c>
      <c r="Z48" s="51" t="s">
        <v>756</v>
      </c>
      <c r="AA48" s="51" t="s">
        <v>687</v>
      </c>
      <c r="AB48" s="51" t="s">
        <v>1032</v>
      </c>
      <c r="AC48" s="51" t="s">
        <v>393</v>
      </c>
      <c r="AD48" s="51" t="s">
        <v>393</v>
      </c>
      <c r="AE48" s="51" t="s">
        <v>393</v>
      </c>
      <c r="AF48" s="51" t="s">
        <v>393</v>
      </c>
      <c r="AG48" s="51" t="s">
        <v>393</v>
      </c>
      <c r="AH48" s="51" t="s">
        <v>393</v>
      </c>
      <c r="AI48" s="51" t="s">
        <v>393</v>
      </c>
      <c r="AJ48" s="51" t="s">
        <v>393</v>
      </c>
      <c r="AK48" s="51" t="s">
        <v>393</v>
      </c>
      <c r="AL48" s="51" t="s">
        <v>393</v>
      </c>
      <c r="AM48" s="51" t="s">
        <v>393</v>
      </c>
      <c r="AN48" s="51" t="s">
        <v>393</v>
      </c>
      <c r="AO48" s="51" t="s">
        <v>393</v>
      </c>
      <c r="AP48" s="51" t="s">
        <v>393</v>
      </c>
      <c r="AQ48" s="51" t="s">
        <v>393</v>
      </c>
      <c r="AR48" s="51" t="s">
        <v>639</v>
      </c>
      <c r="AS48" s="51" t="s">
        <v>550</v>
      </c>
      <c r="AT48" s="51" t="s">
        <v>1033</v>
      </c>
      <c r="AU48" s="51" t="s">
        <v>530</v>
      </c>
      <c r="AV48" s="51" t="s">
        <v>1034</v>
      </c>
      <c r="AW48" s="51" t="s">
        <v>447</v>
      </c>
      <c r="AX48" s="51" t="s">
        <v>571</v>
      </c>
      <c r="AY48" s="51" t="s">
        <v>683</v>
      </c>
      <c r="AZ48" s="51" t="s">
        <v>573</v>
      </c>
      <c r="BA48" s="51" t="s">
        <v>606</v>
      </c>
      <c r="BB48" s="51" t="s">
        <v>432</v>
      </c>
      <c r="BC48" s="51" t="s">
        <v>1035</v>
      </c>
      <c r="BD48" s="51" t="s">
        <v>925</v>
      </c>
      <c r="BE48" s="51" t="s">
        <v>406</v>
      </c>
      <c r="BF48" s="51" t="s">
        <v>834</v>
      </c>
      <c r="BG48" s="51" t="s">
        <v>393</v>
      </c>
      <c r="BH48" s="51" t="s">
        <v>393</v>
      </c>
      <c r="BI48" s="51" t="s">
        <v>393</v>
      </c>
      <c r="BJ48" s="51" t="s">
        <v>393</v>
      </c>
      <c r="BK48" s="51" t="s">
        <v>393</v>
      </c>
    </row>
    <row r="49" spans="1:63" ht="12.75">
      <c r="A49" s="50" t="s">
        <v>1036</v>
      </c>
      <c r="B49" s="51" t="s">
        <v>340</v>
      </c>
      <c r="C49" s="51" t="s">
        <v>446</v>
      </c>
      <c r="D49" s="51" t="s">
        <v>382</v>
      </c>
      <c r="E49" s="51" t="s">
        <v>64</v>
      </c>
      <c r="F49" s="51" t="s">
        <v>382</v>
      </c>
      <c r="G49" s="51" t="s">
        <v>64</v>
      </c>
      <c r="H49" s="51" t="s">
        <v>1037</v>
      </c>
      <c r="I49" s="48" t="s">
        <v>1038</v>
      </c>
      <c r="J49" s="43">
        <f t="shared" si="1"/>
        <v>1360.32</v>
      </c>
      <c r="K49" s="43">
        <f t="shared" si="2"/>
        <v>2</v>
      </c>
      <c r="L49" s="50" t="s">
        <v>602</v>
      </c>
      <c r="M49" s="50" t="s">
        <v>1039</v>
      </c>
      <c r="N49" s="45"/>
      <c r="O49" s="50" t="s">
        <v>525</v>
      </c>
      <c r="P49" s="50" t="s">
        <v>393</v>
      </c>
      <c r="Q49" s="49" t="s">
        <v>427</v>
      </c>
      <c r="R49" s="50" t="s">
        <v>393</v>
      </c>
      <c r="S49" s="50" t="s">
        <v>393</v>
      </c>
      <c r="T49" s="45"/>
      <c r="U49" s="50" t="s">
        <v>393</v>
      </c>
      <c r="V49" s="15">
        <v>1133.5999999999999</v>
      </c>
      <c r="W49" s="2">
        <v>-226.72</v>
      </c>
      <c r="X49" s="51" t="s">
        <v>393</v>
      </c>
      <c r="Y49" s="51" t="s">
        <v>427</v>
      </c>
      <c r="Z49" s="51" t="s">
        <v>393</v>
      </c>
      <c r="AA49" s="51" t="s">
        <v>393</v>
      </c>
      <c r="AB49" s="51" t="s">
        <v>597</v>
      </c>
      <c r="AC49" s="51" t="s">
        <v>393</v>
      </c>
      <c r="AD49" s="51" t="s">
        <v>393</v>
      </c>
      <c r="AE49" s="51" t="s">
        <v>393</v>
      </c>
      <c r="AF49" s="51" t="s">
        <v>393</v>
      </c>
      <c r="AG49" s="51" t="s">
        <v>393</v>
      </c>
      <c r="AH49" s="51" t="s">
        <v>393</v>
      </c>
      <c r="AI49" s="51" t="s">
        <v>393</v>
      </c>
      <c r="AJ49" s="51" t="s">
        <v>393</v>
      </c>
      <c r="AK49" s="51" t="s">
        <v>393</v>
      </c>
      <c r="AL49" s="51" t="s">
        <v>393</v>
      </c>
      <c r="AM49" s="51" t="s">
        <v>393</v>
      </c>
      <c r="AN49" s="51" t="s">
        <v>393</v>
      </c>
      <c r="AO49" s="51" t="s">
        <v>393</v>
      </c>
      <c r="AP49" s="51" t="s">
        <v>393</v>
      </c>
      <c r="AQ49" s="51" t="s">
        <v>393</v>
      </c>
      <c r="AR49" s="51" t="s">
        <v>393</v>
      </c>
      <c r="AS49" s="51" t="s">
        <v>557</v>
      </c>
      <c r="AT49" s="51" t="s">
        <v>393</v>
      </c>
      <c r="AU49" s="51" t="s">
        <v>393</v>
      </c>
      <c r="AV49" s="51" t="s">
        <v>393</v>
      </c>
      <c r="AW49" s="51" t="s">
        <v>393</v>
      </c>
      <c r="AX49" s="51" t="s">
        <v>393</v>
      </c>
      <c r="AY49" s="51" t="s">
        <v>393</v>
      </c>
      <c r="AZ49" s="51" t="s">
        <v>393</v>
      </c>
      <c r="BA49" s="51" t="s">
        <v>393</v>
      </c>
      <c r="BB49" s="51" t="s">
        <v>393</v>
      </c>
      <c r="BC49" s="51" t="s">
        <v>393</v>
      </c>
      <c r="BD49" s="51" t="s">
        <v>393</v>
      </c>
      <c r="BE49" s="51" t="s">
        <v>393</v>
      </c>
      <c r="BF49" s="51" t="s">
        <v>393</v>
      </c>
      <c r="BG49" s="51" t="s">
        <v>393</v>
      </c>
      <c r="BH49" s="51" t="s">
        <v>393</v>
      </c>
      <c r="BI49" s="51" t="s">
        <v>393</v>
      </c>
      <c r="BJ49" s="51" t="s">
        <v>393</v>
      </c>
      <c r="BK49" s="51" t="s">
        <v>393</v>
      </c>
    </row>
    <row r="50" spans="1:63" ht="12.75">
      <c r="A50" s="50" t="s">
        <v>1040</v>
      </c>
      <c r="B50" s="51" t="s">
        <v>288</v>
      </c>
      <c r="C50" s="51" t="s">
        <v>647</v>
      </c>
      <c r="D50" s="51" t="s">
        <v>382</v>
      </c>
      <c r="E50" s="51" t="s">
        <v>64</v>
      </c>
      <c r="F50" s="51" t="s">
        <v>760</v>
      </c>
      <c r="G50" s="51" t="s">
        <v>65</v>
      </c>
      <c r="H50" s="51" t="s">
        <v>1041</v>
      </c>
      <c r="I50" s="48" t="s">
        <v>1042</v>
      </c>
      <c r="J50" s="43">
        <f t="shared" si="1"/>
        <v>1058.4000000000001</v>
      </c>
      <c r="K50" s="43">
        <f t="shared" si="2"/>
        <v>3</v>
      </c>
      <c r="L50" s="50" t="s">
        <v>805</v>
      </c>
      <c r="M50" s="50" t="s">
        <v>1043</v>
      </c>
      <c r="N50" s="45"/>
      <c r="O50" s="50" t="s">
        <v>1044</v>
      </c>
      <c r="P50" s="50" t="s">
        <v>822</v>
      </c>
      <c r="Q50" s="49" t="s">
        <v>390</v>
      </c>
      <c r="R50" s="50" t="s">
        <v>1045</v>
      </c>
      <c r="S50" s="50" t="s">
        <v>1046</v>
      </c>
      <c r="T50" s="45"/>
      <c r="U50" s="50" t="s">
        <v>393</v>
      </c>
      <c r="V50" s="14">
        <v>3204.6</v>
      </c>
      <c r="W50" s="2">
        <v>2998.8</v>
      </c>
      <c r="X50" s="51" t="s">
        <v>393</v>
      </c>
      <c r="Y50" s="51" t="s">
        <v>393</v>
      </c>
      <c r="Z50" s="51" t="s">
        <v>536</v>
      </c>
      <c r="AA50" s="51" t="s">
        <v>393</v>
      </c>
      <c r="AB50" s="51" t="s">
        <v>710</v>
      </c>
      <c r="AC50" s="51" t="s">
        <v>393</v>
      </c>
      <c r="AD50" s="51" t="s">
        <v>393</v>
      </c>
      <c r="AE50" s="51" t="s">
        <v>393</v>
      </c>
      <c r="AF50" s="51" t="s">
        <v>393</v>
      </c>
      <c r="AG50" s="51" t="s">
        <v>393</v>
      </c>
      <c r="AH50" s="51" t="s">
        <v>393</v>
      </c>
      <c r="AI50" s="51" t="s">
        <v>393</v>
      </c>
      <c r="AJ50" s="51" t="s">
        <v>393</v>
      </c>
      <c r="AK50" s="51" t="s">
        <v>393</v>
      </c>
      <c r="AL50" s="51" t="s">
        <v>393</v>
      </c>
      <c r="AM50" s="51" t="s">
        <v>393</v>
      </c>
      <c r="AN50" s="51" t="s">
        <v>393</v>
      </c>
      <c r="AO50" s="51" t="s">
        <v>393</v>
      </c>
      <c r="AP50" s="51" t="s">
        <v>393</v>
      </c>
      <c r="AQ50" s="51" t="s">
        <v>393</v>
      </c>
      <c r="AR50" s="51" t="s">
        <v>447</v>
      </c>
      <c r="AS50" s="51" t="s">
        <v>537</v>
      </c>
      <c r="AT50" s="51" t="s">
        <v>549</v>
      </c>
      <c r="AU50" s="51" t="s">
        <v>432</v>
      </c>
      <c r="AV50" s="51" t="s">
        <v>500</v>
      </c>
      <c r="AW50" s="51" t="s">
        <v>393</v>
      </c>
      <c r="AX50" s="51" t="s">
        <v>393</v>
      </c>
      <c r="AY50" s="51" t="s">
        <v>393</v>
      </c>
      <c r="AZ50" s="51" t="s">
        <v>393</v>
      </c>
      <c r="BA50" s="51" t="s">
        <v>393</v>
      </c>
      <c r="BB50" s="51" t="s">
        <v>428</v>
      </c>
      <c r="BC50" s="51" t="s">
        <v>432</v>
      </c>
      <c r="BD50" s="51" t="s">
        <v>427</v>
      </c>
      <c r="BE50" s="51" t="s">
        <v>402</v>
      </c>
      <c r="BF50" s="51" t="s">
        <v>517</v>
      </c>
      <c r="BG50" s="51" t="s">
        <v>393</v>
      </c>
      <c r="BH50" s="51" t="s">
        <v>393</v>
      </c>
      <c r="BI50" s="51" t="s">
        <v>393</v>
      </c>
      <c r="BJ50" s="51" t="s">
        <v>393</v>
      </c>
      <c r="BK50" s="51" t="s">
        <v>393</v>
      </c>
    </row>
    <row r="51" spans="1:63" ht="12.75" hidden="1">
      <c r="A51" s="51" t="s">
        <v>1047</v>
      </c>
      <c r="B51" s="51" t="s">
        <v>206</v>
      </c>
      <c r="C51" s="51" t="s">
        <v>536</v>
      </c>
      <c r="D51" s="51" t="s">
        <v>382</v>
      </c>
      <c r="E51" s="51" t="s">
        <v>64</v>
      </c>
      <c r="F51" s="51" t="s">
        <v>552</v>
      </c>
      <c r="G51" s="51" t="s">
        <v>67</v>
      </c>
      <c r="H51" s="51" t="s">
        <v>1048</v>
      </c>
      <c r="I51" s="48" t="s">
        <v>1049</v>
      </c>
      <c r="J51" s="43">
        <f t="shared" si="1"/>
        <v>0</v>
      </c>
      <c r="K51" s="43">
        <f t="shared" si="2"/>
        <v>0</v>
      </c>
      <c r="L51" s="50" t="s">
        <v>647</v>
      </c>
      <c r="M51" s="50" t="s">
        <v>724</v>
      </c>
      <c r="N51" s="45"/>
      <c r="O51" s="50" t="s">
        <v>1050</v>
      </c>
      <c r="P51" s="50" t="s">
        <v>429</v>
      </c>
      <c r="Q51" s="49" t="s">
        <v>393</v>
      </c>
      <c r="R51" s="50" t="s">
        <v>1051</v>
      </c>
      <c r="S51" s="50" t="s">
        <v>456</v>
      </c>
      <c r="T51" s="45"/>
      <c r="U51" s="50" t="s">
        <v>393</v>
      </c>
      <c r="V51" s="12">
        <v>43247.08</v>
      </c>
      <c r="W51" s="2">
        <v>77143.44</v>
      </c>
      <c r="X51" s="51" t="s">
        <v>426</v>
      </c>
      <c r="Y51" s="51" t="s">
        <v>390</v>
      </c>
      <c r="Z51" s="51" t="s">
        <v>390</v>
      </c>
      <c r="AA51" s="51" t="s">
        <v>426</v>
      </c>
      <c r="AB51" s="51" t="s">
        <v>724</v>
      </c>
      <c r="AC51" s="51" t="s">
        <v>393</v>
      </c>
      <c r="AD51" s="51" t="s">
        <v>393</v>
      </c>
      <c r="AE51" s="51" t="s">
        <v>393</v>
      </c>
      <c r="AF51" s="51" t="s">
        <v>393</v>
      </c>
      <c r="AG51" s="51" t="s">
        <v>393</v>
      </c>
      <c r="AH51" s="51" t="s">
        <v>393</v>
      </c>
      <c r="AI51" s="51" t="s">
        <v>393</v>
      </c>
      <c r="AJ51" s="51" t="s">
        <v>393</v>
      </c>
      <c r="AK51" s="51" t="s">
        <v>393</v>
      </c>
      <c r="AL51" s="51" t="s">
        <v>393</v>
      </c>
      <c r="AM51" s="51" t="s">
        <v>393</v>
      </c>
      <c r="AN51" s="51" t="s">
        <v>393</v>
      </c>
      <c r="AO51" s="51" t="s">
        <v>393</v>
      </c>
      <c r="AP51" s="51" t="s">
        <v>393</v>
      </c>
      <c r="AQ51" s="51" t="s">
        <v>393</v>
      </c>
      <c r="AR51" s="51" t="s">
        <v>446</v>
      </c>
      <c r="AS51" s="51" t="s">
        <v>536</v>
      </c>
      <c r="AT51" s="51" t="s">
        <v>427</v>
      </c>
      <c r="AU51" s="51" t="s">
        <v>427</v>
      </c>
      <c r="AV51" s="51" t="s">
        <v>429</v>
      </c>
      <c r="AW51" s="51" t="s">
        <v>393</v>
      </c>
      <c r="AX51" s="51" t="s">
        <v>393</v>
      </c>
      <c r="AY51" s="51" t="s">
        <v>393</v>
      </c>
      <c r="AZ51" s="51" t="s">
        <v>393</v>
      </c>
      <c r="BA51" s="51" t="s">
        <v>393</v>
      </c>
      <c r="BB51" s="51" t="s">
        <v>536</v>
      </c>
      <c r="BC51" s="51" t="s">
        <v>536</v>
      </c>
      <c r="BD51" s="51" t="s">
        <v>647</v>
      </c>
      <c r="BE51" s="51" t="s">
        <v>428</v>
      </c>
      <c r="BF51" s="51" t="s">
        <v>456</v>
      </c>
      <c r="BG51" s="51" t="s">
        <v>393</v>
      </c>
      <c r="BH51" s="51" t="s">
        <v>393</v>
      </c>
      <c r="BI51" s="51" t="s">
        <v>393</v>
      </c>
      <c r="BJ51" s="51" t="s">
        <v>393</v>
      </c>
      <c r="BK51" s="51" t="s">
        <v>393</v>
      </c>
    </row>
    <row r="52" spans="1:63" ht="12.75">
      <c r="A52" s="50" t="s">
        <v>1052</v>
      </c>
      <c r="B52" s="51" t="s">
        <v>245</v>
      </c>
      <c r="C52" s="51" t="s">
        <v>432</v>
      </c>
      <c r="D52" s="51" t="s">
        <v>382</v>
      </c>
      <c r="E52" s="51" t="s">
        <v>64</v>
      </c>
      <c r="F52" s="51" t="s">
        <v>760</v>
      </c>
      <c r="G52" s="51" t="s">
        <v>65</v>
      </c>
      <c r="H52" s="51" t="s">
        <v>1053</v>
      </c>
      <c r="I52" s="48" t="s">
        <v>1054</v>
      </c>
      <c r="J52" s="43">
        <f t="shared" si="1"/>
        <v>1353.15</v>
      </c>
      <c r="K52" s="43">
        <f t="shared" si="2"/>
        <v>3</v>
      </c>
      <c r="L52" s="50" t="s">
        <v>1055</v>
      </c>
      <c r="M52" s="50" t="s">
        <v>1056</v>
      </c>
      <c r="N52" s="45"/>
      <c r="O52" s="50" t="s">
        <v>1057</v>
      </c>
      <c r="P52" s="50" t="s">
        <v>1058</v>
      </c>
      <c r="Q52" s="49" t="s">
        <v>390</v>
      </c>
      <c r="R52" s="50" t="s">
        <v>1059</v>
      </c>
      <c r="S52" s="50" t="s">
        <v>390</v>
      </c>
      <c r="T52" s="45"/>
      <c r="U52" s="50" t="s">
        <v>393</v>
      </c>
      <c r="V52" s="14">
        <v>4645.82</v>
      </c>
      <c r="W52" s="2">
        <v>4450.3599999999997</v>
      </c>
      <c r="X52" s="51" t="s">
        <v>536</v>
      </c>
      <c r="Y52" s="51" t="s">
        <v>393</v>
      </c>
      <c r="Z52" s="51" t="s">
        <v>497</v>
      </c>
      <c r="AA52" s="51" t="s">
        <v>724</v>
      </c>
      <c r="AB52" s="51" t="s">
        <v>689</v>
      </c>
      <c r="AC52" s="51" t="s">
        <v>393</v>
      </c>
      <c r="AD52" s="51" t="s">
        <v>393</v>
      </c>
      <c r="AE52" s="51" t="s">
        <v>393</v>
      </c>
      <c r="AF52" s="51" t="s">
        <v>393</v>
      </c>
      <c r="AG52" s="51" t="s">
        <v>393</v>
      </c>
      <c r="AH52" s="51" t="s">
        <v>393</v>
      </c>
      <c r="AI52" s="51" t="s">
        <v>393</v>
      </c>
      <c r="AJ52" s="51" t="s">
        <v>393</v>
      </c>
      <c r="AK52" s="51" t="s">
        <v>393</v>
      </c>
      <c r="AL52" s="51" t="s">
        <v>393</v>
      </c>
      <c r="AM52" s="51" t="s">
        <v>393</v>
      </c>
      <c r="AN52" s="51" t="s">
        <v>393</v>
      </c>
      <c r="AO52" s="51" t="s">
        <v>393</v>
      </c>
      <c r="AP52" s="51" t="s">
        <v>393</v>
      </c>
      <c r="AQ52" s="51" t="s">
        <v>393</v>
      </c>
      <c r="AR52" s="51" t="s">
        <v>403</v>
      </c>
      <c r="AS52" s="51" t="s">
        <v>605</v>
      </c>
      <c r="AT52" s="51" t="s">
        <v>419</v>
      </c>
      <c r="AU52" s="51" t="s">
        <v>500</v>
      </c>
      <c r="AV52" s="51" t="s">
        <v>572</v>
      </c>
      <c r="AW52" s="51" t="s">
        <v>571</v>
      </c>
      <c r="AX52" s="51" t="s">
        <v>724</v>
      </c>
      <c r="AY52" s="51" t="s">
        <v>724</v>
      </c>
      <c r="AZ52" s="51" t="s">
        <v>429</v>
      </c>
      <c r="BA52" s="51" t="s">
        <v>497</v>
      </c>
      <c r="BB52" s="51" t="s">
        <v>393</v>
      </c>
      <c r="BC52" s="51" t="s">
        <v>393</v>
      </c>
      <c r="BD52" s="51" t="s">
        <v>536</v>
      </c>
      <c r="BE52" s="51" t="s">
        <v>536</v>
      </c>
      <c r="BF52" s="51" t="s">
        <v>489</v>
      </c>
      <c r="BG52" s="51" t="s">
        <v>393</v>
      </c>
      <c r="BH52" s="51" t="s">
        <v>393</v>
      </c>
      <c r="BI52" s="51" t="s">
        <v>393</v>
      </c>
      <c r="BJ52" s="51" t="s">
        <v>393</v>
      </c>
      <c r="BK52" s="51" t="s">
        <v>393</v>
      </c>
    </row>
    <row r="53" spans="1:63" ht="12.75" hidden="1">
      <c r="A53" s="51" t="s">
        <v>1060</v>
      </c>
      <c r="B53" s="51" t="s">
        <v>115</v>
      </c>
      <c r="C53" s="51" t="s">
        <v>566</v>
      </c>
      <c r="D53" s="51" t="s">
        <v>382</v>
      </c>
      <c r="E53" s="51" t="s">
        <v>64</v>
      </c>
      <c r="F53" s="51" t="s">
        <v>689</v>
      </c>
      <c r="G53" s="51" t="s">
        <v>76</v>
      </c>
      <c r="H53" s="51" t="s">
        <v>1061</v>
      </c>
      <c r="I53" s="48" t="s">
        <v>1062</v>
      </c>
      <c r="J53" s="43">
        <f t="shared" si="1"/>
        <v>0</v>
      </c>
      <c r="K53" s="43">
        <f t="shared" si="2"/>
        <v>0</v>
      </c>
      <c r="L53" s="50" t="s">
        <v>1044</v>
      </c>
      <c r="M53" s="50" t="s">
        <v>958</v>
      </c>
      <c r="N53" s="45"/>
      <c r="O53" s="50" t="s">
        <v>1063</v>
      </c>
      <c r="P53" s="50" t="s">
        <v>1064</v>
      </c>
      <c r="Q53" s="49" t="s">
        <v>393</v>
      </c>
      <c r="R53" s="50" t="s">
        <v>1065</v>
      </c>
      <c r="S53" s="50" t="s">
        <v>637</v>
      </c>
      <c r="T53" s="45"/>
      <c r="U53" s="50" t="s">
        <v>393</v>
      </c>
      <c r="V53" s="12">
        <v>41710.28</v>
      </c>
      <c r="W53" s="2">
        <v>47774.85</v>
      </c>
      <c r="X53" s="51" t="s">
        <v>690</v>
      </c>
      <c r="Y53" s="51" t="s">
        <v>1066</v>
      </c>
      <c r="Z53" s="51" t="s">
        <v>625</v>
      </c>
      <c r="AA53" s="51" t="s">
        <v>895</v>
      </c>
      <c r="AB53" s="51" t="s">
        <v>670</v>
      </c>
      <c r="AC53" s="51" t="s">
        <v>393</v>
      </c>
      <c r="AD53" s="51" t="s">
        <v>393</v>
      </c>
      <c r="AE53" s="51" t="s">
        <v>393</v>
      </c>
      <c r="AF53" s="51" t="s">
        <v>393</v>
      </c>
      <c r="AG53" s="51" t="s">
        <v>393</v>
      </c>
      <c r="AH53" s="51" t="s">
        <v>393</v>
      </c>
      <c r="AI53" s="51" t="s">
        <v>393</v>
      </c>
      <c r="AJ53" s="51" t="s">
        <v>393</v>
      </c>
      <c r="AK53" s="51" t="s">
        <v>393</v>
      </c>
      <c r="AL53" s="51" t="s">
        <v>393</v>
      </c>
      <c r="AM53" s="51" t="s">
        <v>393</v>
      </c>
      <c r="AN53" s="51" t="s">
        <v>393</v>
      </c>
      <c r="AO53" s="51" t="s">
        <v>393</v>
      </c>
      <c r="AP53" s="51" t="s">
        <v>393</v>
      </c>
      <c r="AQ53" s="51" t="s">
        <v>393</v>
      </c>
      <c r="AR53" s="51" t="s">
        <v>629</v>
      </c>
      <c r="AS53" s="51" t="s">
        <v>642</v>
      </c>
      <c r="AT53" s="51" t="s">
        <v>639</v>
      </c>
      <c r="AU53" s="51" t="s">
        <v>423</v>
      </c>
      <c r="AV53" s="51" t="s">
        <v>1067</v>
      </c>
      <c r="AW53" s="51" t="s">
        <v>418</v>
      </c>
      <c r="AX53" s="51" t="s">
        <v>429</v>
      </c>
      <c r="AY53" s="51" t="s">
        <v>573</v>
      </c>
      <c r="AZ53" s="51" t="s">
        <v>429</v>
      </c>
      <c r="BA53" s="51" t="s">
        <v>491</v>
      </c>
      <c r="BB53" s="51" t="s">
        <v>1068</v>
      </c>
      <c r="BC53" s="51" t="s">
        <v>1066</v>
      </c>
      <c r="BD53" s="51" t="s">
        <v>469</v>
      </c>
      <c r="BE53" s="51" t="s">
        <v>700</v>
      </c>
      <c r="BF53" s="51" t="s">
        <v>743</v>
      </c>
      <c r="BG53" s="51" t="s">
        <v>393</v>
      </c>
      <c r="BH53" s="51" t="s">
        <v>393</v>
      </c>
      <c r="BI53" s="51" t="s">
        <v>393</v>
      </c>
      <c r="BJ53" s="51" t="s">
        <v>393</v>
      </c>
      <c r="BK53" s="51" t="s">
        <v>393</v>
      </c>
    </row>
    <row r="54" spans="1:63" ht="12.75">
      <c r="A54" s="50" t="s">
        <v>1069</v>
      </c>
      <c r="B54" s="51" t="s">
        <v>85</v>
      </c>
      <c r="C54" s="51" t="s">
        <v>449</v>
      </c>
      <c r="D54" s="51" t="s">
        <v>382</v>
      </c>
      <c r="E54" s="51" t="s">
        <v>64</v>
      </c>
      <c r="F54" s="51" t="s">
        <v>760</v>
      </c>
      <c r="G54" s="51" t="s">
        <v>65</v>
      </c>
      <c r="H54" s="51" t="s">
        <v>1070</v>
      </c>
      <c r="I54" s="48" t="s">
        <v>1071</v>
      </c>
      <c r="J54" s="43">
        <f t="shared" si="1"/>
        <v>27504</v>
      </c>
      <c r="K54" s="43">
        <f t="shared" si="2"/>
        <v>20</v>
      </c>
      <c r="L54" s="50" t="s">
        <v>1072</v>
      </c>
      <c r="M54" s="50" t="s">
        <v>1073</v>
      </c>
      <c r="N54" s="45"/>
      <c r="O54" s="50" t="s">
        <v>1074</v>
      </c>
      <c r="P54" s="50" t="s">
        <v>1075</v>
      </c>
      <c r="Q54" s="49" t="s">
        <v>449</v>
      </c>
      <c r="R54" s="50" t="s">
        <v>1076</v>
      </c>
      <c r="S54" s="50" t="s">
        <v>1077</v>
      </c>
      <c r="T54" s="45"/>
      <c r="U54" s="50" t="s">
        <v>393</v>
      </c>
      <c r="V54" s="12">
        <v>256990.5</v>
      </c>
      <c r="W54" s="2">
        <v>164473.92000000001</v>
      </c>
      <c r="X54" s="51" t="s">
        <v>1078</v>
      </c>
      <c r="Y54" s="51" t="s">
        <v>1079</v>
      </c>
      <c r="Z54" s="51" t="s">
        <v>1080</v>
      </c>
      <c r="AA54" s="51" t="s">
        <v>1081</v>
      </c>
      <c r="AB54" s="51" t="s">
        <v>869</v>
      </c>
      <c r="AC54" s="51" t="s">
        <v>393</v>
      </c>
      <c r="AD54" s="51" t="s">
        <v>393</v>
      </c>
      <c r="AE54" s="51" t="s">
        <v>393</v>
      </c>
      <c r="AF54" s="51" t="s">
        <v>393</v>
      </c>
      <c r="AG54" s="51" t="s">
        <v>393</v>
      </c>
      <c r="AH54" s="51" t="s">
        <v>393</v>
      </c>
      <c r="AI54" s="51" t="s">
        <v>393</v>
      </c>
      <c r="AJ54" s="51" t="s">
        <v>393</v>
      </c>
      <c r="AK54" s="51" t="s">
        <v>393</v>
      </c>
      <c r="AL54" s="51" t="s">
        <v>393</v>
      </c>
      <c r="AM54" s="51" t="s">
        <v>393</v>
      </c>
      <c r="AN54" s="51" t="s">
        <v>393</v>
      </c>
      <c r="AO54" s="51" t="s">
        <v>393</v>
      </c>
      <c r="AP54" s="51" t="s">
        <v>393</v>
      </c>
      <c r="AQ54" s="51" t="s">
        <v>393</v>
      </c>
      <c r="AR54" s="51" t="s">
        <v>1082</v>
      </c>
      <c r="AS54" s="51" t="s">
        <v>1083</v>
      </c>
      <c r="AT54" s="51" t="s">
        <v>1084</v>
      </c>
      <c r="AU54" s="51" t="s">
        <v>1085</v>
      </c>
      <c r="AV54" s="51" t="s">
        <v>1086</v>
      </c>
      <c r="AW54" s="51" t="s">
        <v>538</v>
      </c>
      <c r="AX54" s="51" t="s">
        <v>569</v>
      </c>
      <c r="AY54" s="51" t="s">
        <v>516</v>
      </c>
      <c r="AZ54" s="51" t="s">
        <v>569</v>
      </c>
      <c r="BA54" s="51" t="s">
        <v>403</v>
      </c>
      <c r="BB54" s="51" t="s">
        <v>756</v>
      </c>
      <c r="BC54" s="51" t="s">
        <v>1087</v>
      </c>
      <c r="BD54" s="51" t="s">
        <v>1088</v>
      </c>
      <c r="BE54" s="51" t="s">
        <v>1089</v>
      </c>
      <c r="BF54" s="51" t="s">
        <v>1090</v>
      </c>
      <c r="BG54" s="51" t="s">
        <v>393</v>
      </c>
      <c r="BH54" s="51" t="s">
        <v>393</v>
      </c>
      <c r="BI54" s="51" t="s">
        <v>393</v>
      </c>
      <c r="BJ54" s="51" t="s">
        <v>393</v>
      </c>
      <c r="BK54" s="51" t="s">
        <v>393</v>
      </c>
    </row>
    <row r="55" spans="1:63" ht="12.75" hidden="1">
      <c r="A55" s="51" t="s">
        <v>1091</v>
      </c>
      <c r="B55" s="51" t="s">
        <v>185</v>
      </c>
      <c r="C55" s="51" t="s">
        <v>647</v>
      </c>
      <c r="D55" s="51" t="s">
        <v>382</v>
      </c>
      <c r="E55" s="51" t="s">
        <v>64</v>
      </c>
      <c r="F55" s="51" t="s">
        <v>1092</v>
      </c>
      <c r="G55" s="51" t="s">
        <v>141</v>
      </c>
      <c r="H55" s="51" t="s">
        <v>1093</v>
      </c>
      <c r="I55" s="48" t="s">
        <v>1094</v>
      </c>
      <c r="J55" s="43">
        <f t="shared" si="1"/>
        <v>0</v>
      </c>
      <c r="K55" s="43">
        <f t="shared" si="2"/>
        <v>0</v>
      </c>
      <c r="L55" s="50" t="s">
        <v>1095</v>
      </c>
      <c r="M55" s="50" t="s">
        <v>1096</v>
      </c>
      <c r="N55" s="45"/>
      <c r="O55" s="50" t="s">
        <v>1097</v>
      </c>
      <c r="P55" s="50" t="s">
        <v>822</v>
      </c>
      <c r="Q55" s="49" t="s">
        <v>393</v>
      </c>
      <c r="R55" s="50" t="s">
        <v>1098</v>
      </c>
      <c r="S55" s="50" t="s">
        <v>1099</v>
      </c>
      <c r="T55" s="45"/>
      <c r="U55" s="50" t="s">
        <v>393</v>
      </c>
      <c r="V55" s="12">
        <v>39608.54</v>
      </c>
      <c r="W55" s="2">
        <v>-3805.9</v>
      </c>
      <c r="X55" s="51" t="s">
        <v>583</v>
      </c>
      <c r="Y55" s="51" t="s">
        <v>582</v>
      </c>
      <c r="Z55" s="51" t="s">
        <v>397</v>
      </c>
      <c r="AA55" s="51" t="s">
        <v>470</v>
      </c>
      <c r="AB55" s="51" t="s">
        <v>1100</v>
      </c>
      <c r="AC55" s="51" t="s">
        <v>393</v>
      </c>
      <c r="AD55" s="51" t="s">
        <v>393</v>
      </c>
      <c r="AE55" s="51" t="s">
        <v>393</v>
      </c>
      <c r="AF55" s="51" t="s">
        <v>393</v>
      </c>
      <c r="AG55" s="51" t="s">
        <v>393</v>
      </c>
      <c r="AH55" s="51" t="s">
        <v>393</v>
      </c>
      <c r="AI55" s="51" t="s">
        <v>393</v>
      </c>
      <c r="AJ55" s="51" t="s">
        <v>393</v>
      </c>
      <c r="AK55" s="51" t="s">
        <v>393</v>
      </c>
      <c r="AL55" s="51" t="s">
        <v>393</v>
      </c>
      <c r="AM55" s="51" t="s">
        <v>393</v>
      </c>
      <c r="AN55" s="51" t="s">
        <v>393</v>
      </c>
      <c r="AO55" s="51" t="s">
        <v>393</v>
      </c>
      <c r="AP55" s="51" t="s">
        <v>393</v>
      </c>
      <c r="AQ55" s="51" t="s">
        <v>393</v>
      </c>
      <c r="AR55" s="51" t="s">
        <v>511</v>
      </c>
      <c r="AS55" s="51" t="s">
        <v>443</v>
      </c>
      <c r="AT55" s="51" t="s">
        <v>568</v>
      </c>
      <c r="AU55" s="51" t="s">
        <v>569</v>
      </c>
      <c r="AV55" s="51" t="s">
        <v>500</v>
      </c>
      <c r="AW55" s="51" t="s">
        <v>428</v>
      </c>
      <c r="AX55" s="51" t="s">
        <v>540</v>
      </c>
      <c r="AY55" s="51" t="s">
        <v>536</v>
      </c>
      <c r="AZ55" s="51" t="s">
        <v>393</v>
      </c>
      <c r="BA55" s="51" t="s">
        <v>393</v>
      </c>
      <c r="BB55" s="51" t="s">
        <v>825</v>
      </c>
      <c r="BC55" s="51" t="s">
        <v>714</v>
      </c>
      <c r="BD55" s="51" t="s">
        <v>566</v>
      </c>
      <c r="BE55" s="51" t="s">
        <v>537</v>
      </c>
      <c r="BF55" s="51" t="s">
        <v>1101</v>
      </c>
      <c r="BG55" s="51" t="s">
        <v>393</v>
      </c>
      <c r="BH55" s="51" t="s">
        <v>393</v>
      </c>
      <c r="BI55" s="51" t="s">
        <v>393</v>
      </c>
      <c r="BJ55" s="51" t="s">
        <v>393</v>
      </c>
      <c r="BK55" s="51" t="s">
        <v>393</v>
      </c>
    </row>
    <row r="56" spans="1:63" ht="12.75">
      <c r="A56" s="50" t="s">
        <v>1102</v>
      </c>
      <c r="B56" s="51" t="s">
        <v>166</v>
      </c>
      <c r="C56" s="51" t="s">
        <v>449</v>
      </c>
      <c r="D56" s="51" t="s">
        <v>382</v>
      </c>
      <c r="E56" s="51" t="s">
        <v>64</v>
      </c>
      <c r="F56" s="51" t="s">
        <v>1103</v>
      </c>
      <c r="G56" s="51" t="s">
        <v>167</v>
      </c>
      <c r="H56" s="51" t="s">
        <v>1070</v>
      </c>
      <c r="I56" s="48" t="s">
        <v>1071</v>
      </c>
      <c r="J56" s="43">
        <f t="shared" si="1"/>
        <v>27504</v>
      </c>
      <c r="K56" s="43">
        <f t="shared" si="2"/>
        <v>20</v>
      </c>
      <c r="L56" s="50" t="s">
        <v>1104</v>
      </c>
      <c r="M56" s="50" t="s">
        <v>1105</v>
      </c>
      <c r="N56" s="45"/>
      <c r="O56" s="50" t="s">
        <v>1106</v>
      </c>
      <c r="P56" s="50" t="s">
        <v>1107</v>
      </c>
      <c r="Q56" s="49" t="s">
        <v>449</v>
      </c>
      <c r="R56" s="50" t="s">
        <v>1108</v>
      </c>
      <c r="S56" s="50" t="s">
        <v>1109</v>
      </c>
      <c r="T56" s="45"/>
      <c r="U56" s="50" t="s">
        <v>393</v>
      </c>
      <c r="V56" s="12">
        <v>113729.04</v>
      </c>
      <c r="W56" s="2">
        <v>74879.64</v>
      </c>
      <c r="X56" s="51" t="s">
        <v>1079</v>
      </c>
      <c r="Y56" s="51" t="s">
        <v>401</v>
      </c>
      <c r="Z56" s="51" t="s">
        <v>418</v>
      </c>
      <c r="AA56" s="51" t="s">
        <v>1110</v>
      </c>
      <c r="AB56" s="51" t="s">
        <v>794</v>
      </c>
      <c r="AC56" s="51" t="s">
        <v>393</v>
      </c>
      <c r="AD56" s="51" t="s">
        <v>393</v>
      </c>
      <c r="AE56" s="51" t="s">
        <v>393</v>
      </c>
      <c r="AF56" s="51" t="s">
        <v>393</v>
      </c>
      <c r="AG56" s="51" t="s">
        <v>393</v>
      </c>
      <c r="AH56" s="51" t="s">
        <v>393</v>
      </c>
      <c r="AI56" s="51" t="s">
        <v>393</v>
      </c>
      <c r="AJ56" s="51" t="s">
        <v>393</v>
      </c>
      <c r="AK56" s="51" t="s">
        <v>393</v>
      </c>
      <c r="AL56" s="51" t="s">
        <v>393</v>
      </c>
      <c r="AM56" s="51" t="s">
        <v>393</v>
      </c>
      <c r="AN56" s="51" t="s">
        <v>393</v>
      </c>
      <c r="AO56" s="51" t="s">
        <v>393</v>
      </c>
      <c r="AP56" s="51" t="s">
        <v>393</v>
      </c>
      <c r="AQ56" s="51" t="s">
        <v>393</v>
      </c>
      <c r="AR56" s="51" t="s">
        <v>622</v>
      </c>
      <c r="AS56" s="51" t="s">
        <v>1111</v>
      </c>
      <c r="AT56" s="51" t="s">
        <v>399</v>
      </c>
      <c r="AU56" s="51" t="s">
        <v>529</v>
      </c>
      <c r="AV56" s="51" t="s">
        <v>1112</v>
      </c>
      <c r="AW56" s="51" t="s">
        <v>566</v>
      </c>
      <c r="AX56" s="51" t="s">
        <v>537</v>
      </c>
      <c r="AY56" s="51" t="s">
        <v>540</v>
      </c>
      <c r="AZ56" s="51" t="s">
        <v>446</v>
      </c>
      <c r="BA56" s="51" t="s">
        <v>489</v>
      </c>
      <c r="BB56" s="51" t="s">
        <v>1113</v>
      </c>
      <c r="BC56" s="51" t="s">
        <v>1114</v>
      </c>
      <c r="BD56" s="51" t="s">
        <v>824</v>
      </c>
      <c r="BE56" s="51" t="s">
        <v>396</v>
      </c>
      <c r="BF56" s="51" t="s">
        <v>1115</v>
      </c>
      <c r="BG56" s="51" t="s">
        <v>393</v>
      </c>
      <c r="BH56" s="51" t="s">
        <v>393</v>
      </c>
      <c r="BI56" s="51" t="s">
        <v>393</v>
      </c>
      <c r="BJ56" s="51" t="s">
        <v>393</v>
      </c>
      <c r="BK56" s="51" t="s">
        <v>393</v>
      </c>
    </row>
    <row r="57" spans="1:63" ht="12.75">
      <c r="A57" s="50" t="s">
        <v>1116</v>
      </c>
      <c r="B57" s="51" t="s">
        <v>262</v>
      </c>
      <c r="C57" s="51" t="s">
        <v>426</v>
      </c>
      <c r="D57" s="51" t="s">
        <v>382</v>
      </c>
      <c r="E57" s="51" t="s">
        <v>64</v>
      </c>
      <c r="F57" s="51" t="s">
        <v>1103</v>
      </c>
      <c r="G57" s="51" t="s">
        <v>167</v>
      </c>
      <c r="H57" s="51" t="s">
        <v>1117</v>
      </c>
      <c r="I57" s="48" t="s">
        <v>1118</v>
      </c>
      <c r="J57" s="43">
        <f t="shared" si="1"/>
        <v>1537.25</v>
      </c>
      <c r="K57" s="43">
        <f t="shared" si="2"/>
        <v>5</v>
      </c>
      <c r="L57" s="50" t="s">
        <v>1119</v>
      </c>
      <c r="M57" s="50" t="s">
        <v>874</v>
      </c>
      <c r="N57" s="45"/>
      <c r="O57" s="50" t="s">
        <v>1120</v>
      </c>
      <c r="P57" s="50" t="s">
        <v>1121</v>
      </c>
      <c r="Q57" s="49" t="s">
        <v>426</v>
      </c>
      <c r="R57" s="50" t="s">
        <v>393</v>
      </c>
      <c r="S57" s="50" t="s">
        <v>393</v>
      </c>
      <c r="T57" s="45"/>
      <c r="U57" s="50" t="s">
        <v>393</v>
      </c>
      <c r="V57" s="14">
        <v>3966.1</v>
      </c>
      <c r="W57" s="2">
        <v>614.9</v>
      </c>
      <c r="X57" s="51" t="s">
        <v>418</v>
      </c>
      <c r="Y57" s="51" t="s">
        <v>536</v>
      </c>
      <c r="Z57" s="51" t="s">
        <v>428</v>
      </c>
      <c r="AA57" s="51" t="s">
        <v>536</v>
      </c>
      <c r="AB57" s="51" t="s">
        <v>427</v>
      </c>
      <c r="AC57" s="51" t="s">
        <v>393</v>
      </c>
      <c r="AD57" s="51" t="s">
        <v>393</v>
      </c>
      <c r="AE57" s="51" t="s">
        <v>393</v>
      </c>
      <c r="AF57" s="51" t="s">
        <v>393</v>
      </c>
      <c r="AG57" s="51" t="s">
        <v>393</v>
      </c>
      <c r="AH57" s="51" t="s">
        <v>393</v>
      </c>
      <c r="AI57" s="51" t="s">
        <v>393</v>
      </c>
      <c r="AJ57" s="51" t="s">
        <v>393</v>
      </c>
      <c r="AK57" s="51" t="s">
        <v>393</v>
      </c>
      <c r="AL57" s="51" t="s">
        <v>393</v>
      </c>
      <c r="AM57" s="51" t="s">
        <v>393</v>
      </c>
      <c r="AN57" s="51" t="s">
        <v>393</v>
      </c>
      <c r="AO57" s="51" t="s">
        <v>393</v>
      </c>
      <c r="AP57" s="51" t="s">
        <v>393</v>
      </c>
      <c r="AQ57" s="51" t="s">
        <v>393</v>
      </c>
      <c r="AR57" s="51" t="s">
        <v>393</v>
      </c>
      <c r="AS57" s="51" t="s">
        <v>409</v>
      </c>
      <c r="AT57" s="51" t="s">
        <v>426</v>
      </c>
      <c r="AU57" s="51" t="s">
        <v>571</v>
      </c>
      <c r="AV57" s="51" t="s">
        <v>536</v>
      </c>
      <c r="AW57" s="51" t="s">
        <v>418</v>
      </c>
      <c r="AX57" s="51" t="s">
        <v>536</v>
      </c>
      <c r="AY57" s="51" t="s">
        <v>536</v>
      </c>
      <c r="AZ57" s="51" t="s">
        <v>536</v>
      </c>
      <c r="BA57" s="51" t="s">
        <v>724</v>
      </c>
      <c r="BB57" s="51" t="s">
        <v>393</v>
      </c>
      <c r="BC57" s="51" t="s">
        <v>393</v>
      </c>
      <c r="BD57" s="51" t="s">
        <v>393</v>
      </c>
      <c r="BE57" s="51" t="s">
        <v>393</v>
      </c>
      <c r="BF57" s="51" t="s">
        <v>393</v>
      </c>
      <c r="BG57" s="51" t="s">
        <v>393</v>
      </c>
      <c r="BH57" s="51" t="s">
        <v>393</v>
      </c>
      <c r="BI57" s="51" t="s">
        <v>393</v>
      </c>
      <c r="BJ57" s="51" t="s">
        <v>393</v>
      </c>
      <c r="BK57" s="51" t="s">
        <v>393</v>
      </c>
    </row>
    <row r="58" spans="1:63" ht="12.75">
      <c r="A58" s="50" t="s">
        <v>1122</v>
      </c>
      <c r="B58" s="51" t="s">
        <v>234</v>
      </c>
      <c r="C58" s="51" t="s">
        <v>426</v>
      </c>
      <c r="D58" s="51" t="s">
        <v>382</v>
      </c>
      <c r="E58" s="51" t="s">
        <v>64</v>
      </c>
      <c r="F58" s="51" t="s">
        <v>760</v>
      </c>
      <c r="G58" s="51" t="s">
        <v>65</v>
      </c>
      <c r="H58" s="51" t="s">
        <v>1117</v>
      </c>
      <c r="I58" s="48" t="s">
        <v>1118</v>
      </c>
      <c r="J58" s="43">
        <f t="shared" si="1"/>
        <v>922.34999999999991</v>
      </c>
      <c r="K58" s="43">
        <f t="shared" si="2"/>
        <v>3</v>
      </c>
      <c r="L58" s="50" t="s">
        <v>1123</v>
      </c>
      <c r="M58" s="50" t="s">
        <v>1121</v>
      </c>
      <c r="N58" s="45"/>
      <c r="O58" s="50" t="s">
        <v>402</v>
      </c>
      <c r="P58" s="50" t="s">
        <v>510</v>
      </c>
      <c r="Q58" s="49" t="s">
        <v>390</v>
      </c>
      <c r="R58" s="50" t="s">
        <v>1124</v>
      </c>
      <c r="S58" s="50" t="s">
        <v>1125</v>
      </c>
      <c r="T58" s="45"/>
      <c r="U58" s="50" t="s">
        <v>393</v>
      </c>
      <c r="V58" s="14">
        <v>4642.5</v>
      </c>
      <c r="W58" s="2">
        <v>2705.56</v>
      </c>
      <c r="X58" s="51" t="s">
        <v>724</v>
      </c>
      <c r="Y58" s="51" t="s">
        <v>446</v>
      </c>
      <c r="Z58" s="51" t="s">
        <v>426</v>
      </c>
      <c r="AA58" s="51" t="s">
        <v>428</v>
      </c>
      <c r="AB58" s="51" t="s">
        <v>402</v>
      </c>
      <c r="AC58" s="51" t="s">
        <v>393</v>
      </c>
      <c r="AD58" s="51" t="s">
        <v>393</v>
      </c>
      <c r="AE58" s="51" t="s">
        <v>393</v>
      </c>
      <c r="AF58" s="51" t="s">
        <v>393</v>
      </c>
      <c r="AG58" s="51" t="s">
        <v>393</v>
      </c>
      <c r="AH58" s="51" t="s">
        <v>393</v>
      </c>
      <c r="AI58" s="51" t="s">
        <v>393</v>
      </c>
      <c r="AJ58" s="51" t="s">
        <v>393</v>
      </c>
      <c r="AK58" s="51" t="s">
        <v>393</v>
      </c>
      <c r="AL58" s="51" t="s">
        <v>393</v>
      </c>
      <c r="AM58" s="51" t="s">
        <v>393</v>
      </c>
      <c r="AN58" s="51" t="s">
        <v>393</v>
      </c>
      <c r="AO58" s="51" t="s">
        <v>393</v>
      </c>
      <c r="AP58" s="51" t="s">
        <v>393</v>
      </c>
      <c r="AQ58" s="51" t="s">
        <v>393</v>
      </c>
      <c r="AR58" s="51" t="s">
        <v>647</v>
      </c>
      <c r="AS58" s="51" t="s">
        <v>432</v>
      </c>
      <c r="AT58" s="51" t="s">
        <v>418</v>
      </c>
      <c r="AU58" s="51" t="s">
        <v>724</v>
      </c>
      <c r="AV58" s="51" t="s">
        <v>402</v>
      </c>
      <c r="AW58" s="51" t="s">
        <v>393</v>
      </c>
      <c r="AX58" s="51" t="s">
        <v>393</v>
      </c>
      <c r="AY58" s="51" t="s">
        <v>393</v>
      </c>
      <c r="AZ58" s="51" t="s">
        <v>393</v>
      </c>
      <c r="BA58" s="51" t="s">
        <v>426</v>
      </c>
      <c r="BB58" s="51" t="s">
        <v>540</v>
      </c>
      <c r="BC58" s="51" t="s">
        <v>402</v>
      </c>
      <c r="BD58" s="51" t="s">
        <v>390</v>
      </c>
      <c r="BE58" s="51" t="s">
        <v>536</v>
      </c>
      <c r="BF58" s="51" t="s">
        <v>424</v>
      </c>
      <c r="BG58" s="51" t="s">
        <v>393</v>
      </c>
      <c r="BH58" s="51" t="s">
        <v>393</v>
      </c>
      <c r="BI58" s="51" t="s">
        <v>393</v>
      </c>
      <c r="BJ58" s="51" t="s">
        <v>393</v>
      </c>
      <c r="BK58" s="51" t="s">
        <v>393</v>
      </c>
    </row>
    <row r="59" spans="1:63" ht="12.75">
      <c r="A59" s="50" t="s">
        <v>1126</v>
      </c>
      <c r="B59" s="51" t="s">
        <v>271</v>
      </c>
      <c r="C59" s="51" t="s">
        <v>432</v>
      </c>
      <c r="D59" s="51" t="s">
        <v>382</v>
      </c>
      <c r="E59" s="51" t="s">
        <v>64</v>
      </c>
      <c r="F59" s="51" t="s">
        <v>760</v>
      </c>
      <c r="G59" s="51" t="s">
        <v>65</v>
      </c>
      <c r="H59" s="51" t="s">
        <v>1053</v>
      </c>
      <c r="I59" s="48" t="s">
        <v>1054</v>
      </c>
      <c r="J59" s="43">
        <f t="shared" si="1"/>
        <v>2255.25</v>
      </c>
      <c r="K59" s="43">
        <f t="shared" si="2"/>
        <v>5</v>
      </c>
      <c r="L59" s="50" t="s">
        <v>1127</v>
      </c>
      <c r="M59" s="50" t="s">
        <v>1128</v>
      </c>
      <c r="N59" s="45"/>
      <c r="O59" s="50" t="s">
        <v>1129</v>
      </c>
      <c r="P59" s="50" t="s">
        <v>1121</v>
      </c>
      <c r="Q59" s="49" t="s">
        <v>426</v>
      </c>
      <c r="R59" s="50" t="s">
        <v>1130</v>
      </c>
      <c r="S59" s="50" t="s">
        <v>1131</v>
      </c>
      <c r="T59" s="45"/>
      <c r="U59" s="50" t="s">
        <v>393</v>
      </c>
      <c r="V59" s="14">
        <v>5397.56</v>
      </c>
      <c r="W59" s="2">
        <v>3157.35</v>
      </c>
      <c r="X59" s="51" t="s">
        <v>647</v>
      </c>
      <c r="Y59" s="51" t="s">
        <v>426</v>
      </c>
      <c r="Z59" s="51" t="s">
        <v>428</v>
      </c>
      <c r="AA59" s="51" t="s">
        <v>449</v>
      </c>
      <c r="AB59" s="51" t="s">
        <v>528</v>
      </c>
      <c r="AC59" s="51" t="s">
        <v>393</v>
      </c>
      <c r="AD59" s="51" t="s">
        <v>393</v>
      </c>
      <c r="AE59" s="51" t="s">
        <v>393</v>
      </c>
      <c r="AF59" s="51" t="s">
        <v>393</v>
      </c>
      <c r="AG59" s="51" t="s">
        <v>393</v>
      </c>
      <c r="AH59" s="51" t="s">
        <v>393</v>
      </c>
      <c r="AI59" s="51" t="s">
        <v>393</v>
      </c>
      <c r="AJ59" s="51" t="s">
        <v>393</v>
      </c>
      <c r="AK59" s="51" t="s">
        <v>393</v>
      </c>
      <c r="AL59" s="51" t="s">
        <v>393</v>
      </c>
      <c r="AM59" s="51" t="s">
        <v>393</v>
      </c>
      <c r="AN59" s="51" t="s">
        <v>393</v>
      </c>
      <c r="AO59" s="51" t="s">
        <v>393</v>
      </c>
      <c r="AP59" s="51" t="s">
        <v>393</v>
      </c>
      <c r="AQ59" s="51" t="s">
        <v>393</v>
      </c>
      <c r="AR59" s="51" t="s">
        <v>447</v>
      </c>
      <c r="AS59" s="51" t="s">
        <v>529</v>
      </c>
      <c r="AT59" s="51" t="s">
        <v>513</v>
      </c>
      <c r="AU59" s="51" t="s">
        <v>394</v>
      </c>
      <c r="AV59" s="51" t="s">
        <v>409</v>
      </c>
      <c r="AW59" s="51" t="s">
        <v>426</v>
      </c>
      <c r="AX59" s="51" t="s">
        <v>497</v>
      </c>
      <c r="AY59" s="51" t="s">
        <v>402</v>
      </c>
      <c r="AZ59" s="51" t="s">
        <v>402</v>
      </c>
      <c r="BA59" s="51" t="s">
        <v>393</v>
      </c>
      <c r="BB59" s="51" t="s">
        <v>497</v>
      </c>
      <c r="BC59" s="51" t="s">
        <v>724</v>
      </c>
      <c r="BD59" s="51" t="s">
        <v>540</v>
      </c>
      <c r="BE59" s="51" t="s">
        <v>536</v>
      </c>
      <c r="BF59" s="51" t="s">
        <v>429</v>
      </c>
      <c r="BG59" s="51" t="s">
        <v>393</v>
      </c>
      <c r="BH59" s="51" t="s">
        <v>393</v>
      </c>
      <c r="BI59" s="51" t="s">
        <v>393</v>
      </c>
      <c r="BJ59" s="51" t="s">
        <v>393</v>
      </c>
      <c r="BK59" s="51" t="s">
        <v>393</v>
      </c>
    </row>
    <row r="60" spans="1:63" ht="12.75">
      <c r="A60" s="50" t="s">
        <v>1132</v>
      </c>
      <c r="B60" s="51" t="s">
        <v>89</v>
      </c>
      <c r="C60" s="51" t="s">
        <v>432</v>
      </c>
      <c r="D60" s="51" t="s">
        <v>382</v>
      </c>
      <c r="E60" s="51" t="s">
        <v>64</v>
      </c>
      <c r="F60" s="51" t="s">
        <v>760</v>
      </c>
      <c r="G60" s="51" t="s">
        <v>65</v>
      </c>
      <c r="H60" s="51" t="s">
        <v>1133</v>
      </c>
      <c r="I60" s="48" t="s">
        <v>1134</v>
      </c>
      <c r="J60" s="43">
        <f t="shared" si="1"/>
        <v>21615</v>
      </c>
      <c r="K60" s="43">
        <f t="shared" si="2"/>
        <v>50</v>
      </c>
      <c r="L60" s="50" t="s">
        <v>1135</v>
      </c>
      <c r="M60" s="50" t="s">
        <v>1136</v>
      </c>
      <c r="N60" s="45"/>
      <c r="O60" s="50" t="s">
        <v>1137</v>
      </c>
      <c r="P60" s="50" t="s">
        <v>1138</v>
      </c>
      <c r="Q60" s="49" t="s">
        <v>456</v>
      </c>
      <c r="R60" s="50" t="s">
        <v>1139</v>
      </c>
      <c r="S60" s="50" t="s">
        <v>1140</v>
      </c>
      <c r="T60" s="45"/>
      <c r="U60" s="50" t="s">
        <v>393</v>
      </c>
      <c r="V60" s="12">
        <v>104414.86</v>
      </c>
      <c r="W60" s="2">
        <v>75133.740000000005</v>
      </c>
      <c r="X60" s="51" t="s">
        <v>1085</v>
      </c>
      <c r="Y60" s="51" t="s">
        <v>1141</v>
      </c>
      <c r="Z60" s="51" t="s">
        <v>963</v>
      </c>
      <c r="AA60" s="51" t="s">
        <v>617</v>
      </c>
      <c r="AB60" s="51" t="s">
        <v>1142</v>
      </c>
      <c r="AC60" s="51" t="s">
        <v>393</v>
      </c>
      <c r="AD60" s="51" t="s">
        <v>393</v>
      </c>
      <c r="AE60" s="51" t="s">
        <v>393</v>
      </c>
      <c r="AF60" s="51" t="s">
        <v>393</v>
      </c>
      <c r="AG60" s="51" t="s">
        <v>393</v>
      </c>
      <c r="AH60" s="51" t="s">
        <v>393</v>
      </c>
      <c r="AI60" s="51" t="s">
        <v>393</v>
      </c>
      <c r="AJ60" s="51" t="s">
        <v>393</v>
      </c>
      <c r="AK60" s="51" t="s">
        <v>393</v>
      </c>
      <c r="AL60" s="51" t="s">
        <v>393</v>
      </c>
      <c r="AM60" s="51" t="s">
        <v>393</v>
      </c>
      <c r="AN60" s="51" t="s">
        <v>393</v>
      </c>
      <c r="AO60" s="51" t="s">
        <v>393</v>
      </c>
      <c r="AP60" s="51" t="s">
        <v>393</v>
      </c>
      <c r="AQ60" s="51" t="s">
        <v>393</v>
      </c>
      <c r="AR60" s="51" t="s">
        <v>743</v>
      </c>
      <c r="AS60" s="51" t="s">
        <v>623</v>
      </c>
      <c r="AT60" s="51" t="s">
        <v>927</v>
      </c>
      <c r="AU60" s="51" t="s">
        <v>1143</v>
      </c>
      <c r="AV60" s="51" t="s">
        <v>1144</v>
      </c>
      <c r="AW60" s="51" t="s">
        <v>409</v>
      </c>
      <c r="AX60" s="51" t="s">
        <v>395</v>
      </c>
      <c r="AY60" s="51" t="s">
        <v>489</v>
      </c>
      <c r="AZ60" s="51" t="s">
        <v>403</v>
      </c>
      <c r="BA60" s="51" t="s">
        <v>688</v>
      </c>
      <c r="BB60" s="51" t="s">
        <v>1145</v>
      </c>
      <c r="BC60" s="51" t="s">
        <v>1146</v>
      </c>
      <c r="BD60" s="51" t="s">
        <v>1147</v>
      </c>
      <c r="BE60" s="51" t="s">
        <v>1148</v>
      </c>
      <c r="BF60" s="51" t="s">
        <v>1149</v>
      </c>
      <c r="BG60" s="51" t="s">
        <v>393</v>
      </c>
      <c r="BH60" s="51" t="s">
        <v>393</v>
      </c>
      <c r="BI60" s="51" t="s">
        <v>393</v>
      </c>
      <c r="BJ60" s="51" t="s">
        <v>393</v>
      </c>
      <c r="BK60" s="51" t="s">
        <v>393</v>
      </c>
    </row>
    <row r="61" spans="1:63" ht="12.75">
      <c r="A61" s="50" t="s">
        <v>1150</v>
      </c>
      <c r="B61" s="51" t="s">
        <v>270</v>
      </c>
      <c r="C61" s="51" t="s">
        <v>432</v>
      </c>
      <c r="D61" s="51" t="s">
        <v>382</v>
      </c>
      <c r="E61" s="51" t="s">
        <v>64</v>
      </c>
      <c r="F61" s="51" t="s">
        <v>760</v>
      </c>
      <c r="G61" s="51" t="s">
        <v>65</v>
      </c>
      <c r="H61" s="51" t="s">
        <v>1133</v>
      </c>
      <c r="I61" s="48" t="s">
        <v>1134</v>
      </c>
      <c r="J61" s="43">
        <f t="shared" si="1"/>
        <v>1296.9000000000001</v>
      </c>
      <c r="K61" s="43">
        <f t="shared" si="2"/>
        <v>3</v>
      </c>
      <c r="L61" s="50" t="s">
        <v>1121</v>
      </c>
      <c r="M61" s="50" t="s">
        <v>1151</v>
      </c>
      <c r="N61" s="45"/>
      <c r="O61" s="50" t="s">
        <v>1152</v>
      </c>
      <c r="P61" s="50" t="s">
        <v>1153</v>
      </c>
      <c r="Q61" s="49" t="s">
        <v>390</v>
      </c>
      <c r="R61" s="50" t="s">
        <v>1154</v>
      </c>
      <c r="S61" s="50" t="s">
        <v>1155</v>
      </c>
      <c r="T61" s="45"/>
      <c r="U61" s="50" t="s">
        <v>393</v>
      </c>
      <c r="V61" s="14">
        <v>5115.55</v>
      </c>
      <c r="W61" s="2">
        <v>3487.22</v>
      </c>
      <c r="X61" s="51" t="s">
        <v>446</v>
      </c>
      <c r="Y61" s="51" t="s">
        <v>427</v>
      </c>
      <c r="Z61" s="51" t="s">
        <v>571</v>
      </c>
      <c r="AA61" s="51" t="s">
        <v>402</v>
      </c>
      <c r="AB61" s="51" t="s">
        <v>421</v>
      </c>
      <c r="AC61" s="51" t="s">
        <v>393</v>
      </c>
      <c r="AD61" s="51" t="s">
        <v>393</v>
      </c>
      <c r="AE61" s="51" t="s">
        <v>393</v>
      </c>
      <c r="AF61" s="51" t="s">
        <v>393</v>
      </c>
      <c r="AG61" s="51" t="s">
        <v>393</v>
      </c>
      <c r="AH61" s="51" t="s">
        <v>393</v>
      </c>
      <c r="AI61" s="51" t="s">
        <v>393</v>
      </c>
      <c r="AJ61" s="51" t="s">
        <v>393</v>
      </c>
      <c r="AK61" s="51" t="s">
        <v>393</v>
      </c>
      <c r="AL61" s="51" t="s">
        <v>393</v>
      </c>
      <c r="AM61" s="51" t="s">
        <v>393</v>
      </c>
      <c r="AN61" s="51" t="s">
        <v>393</v>
      </c>
      <c r="AO61" s="51" t="s">
        <v>393</v>
      </c>
      <c r="AP61" s="51" t="s">
        <v>393</v>
      </c>
      <c r="AQ61" s="51" t="s">
        <v>393</v>
      </c>
      <c r="AR61" s="51" t="s">
        <v>395</v>
      </c>
      <c r="AS61" s="51" t="s">
        <v>689</v>
      </c>
      <c r="AT61" s="51" t="s">
        <v>420</v>
      </c>
      <c r="AU61" s="51" t="s">
        <v>449</v>
      </c>
      <c r="AV61" s="51" t="s">
        <v>425</v>
      </c>
      <c r="AW61" s="51" t="s">
        <v>429</v>
      </c>
      <c r="AX61" s="51" t="s">
        <v>390</v>
      </c>
      <c r="AY61" s="51" t="s">
        <v>497</v>
      </c>
      <c r="AZ61" s="51" t="s">
        <v>724</v>
      </c>
      <c r="BA61" s="51" t="s">
        <v>498</v>
      </c>
      <c r="BB61" s="51" t="s">
        <v>497</v>
      </c>
      <c r="BC61" s="51" t="s">
        <v>724</v>
      </c>
      <c r="BD61" s="51" t="s">
        <v>571</v>
      </c>
      <c r="BE61" s="51" t="s">
        <v>536</v>
      </c>
      <c r="BF61" s="51" t="s">
        <v>449</v>
      </c>
      <c r="BG61" s="51" t="s">
        <v>393</v>
      </c>
      <c r="BH61" s="51" t="s">
        <v>393</v>
      </c>
      <c r="BI61" s="51" t="s">
        <v>393</v>
      </c>
      <c r="BJ61" s="51" t="s">
        <v>393</v>
      </c>
      <c r="BK61" s="51" t="s">
        <v>393</v>
      </c>
    </row>
    <row r="62" spans="1:63" ht="12.75" hidden="1">
      <c r="A62" s="51" t="s">
        <v>1156</v>
      </c>
      <c r="B62" s="51" t="s">
        <v>187</v>
      </c>
      <c r="C62" s="51" t="s">
        <v>557</v>
      </c>
      <c r="D62" s="51" t="s">
        <v>382</v>
      </c>
      <c r="E62" s="51" t="s">
        <v>64</v>
      </c>
      <c r="F62" s="51" t="s">
        <v>480</v>
      </c>
      <c r="G62" s="51" t="s">
        <v>110</v>
      </c>
      <c r="H62" s="51" t="s">
        <v>1157</v>
      </c>
      <c r="I62" s="48" t="s">
        <v>1158</v>
      </c>
      <c r="J62" s="43">
        <f t="shared" si="1"/>
        <v>0</v>
      </c>
      <c r="K62" s="43">
        <f t="shared" si="2"/>
        <v>0</v>
      </c>
      <c r="L62" s="50" t="s">
        <v>1159</v>
      </c>
      <c r="M62" s="50" t="s">
        <v>1160</v>
      </c>
      <c r="N62" s="45"/>
      <c r="O62" s="50" t="s">
        <v>1161</v>
      </c>
      <c r="P62" s="50" t="s">
        <v>1162</v>
      </c>
      <c r="Q62" s="49" t="s">
        <v>393</v>
      </c>
      <c r="R62" s="50" t="s">
        <v>1163</v>
      </c>
      <c r="S62" s="50" t="s">
        <v>1164</v>
      </c>
      <c r="T62" s="45"/>
      <c r="U62" s="50" t="s">
        <v>393</v>
      </c>
      <c r="V62" s="12">
        <v>33772.559999999998</v>
      </c>
      <c r="W62" s="2">
        <v>24872.639999999999</v>
      </c>
      <c r="X62" s="51" t="s">
        <v>409</v>
      </c>
      <c r="Y62" s="51" t="s">
        <v>698</v>
      </c>
      <c r="Z62" s="51" t="s">
        <v>518</v>
      </c>
      <c r="AA62" s="51" t="s">
        <v>710</v>
      </c>
      <c r="AB62" s="51" t="s">
        <v>491</v>
      </c>
      <c r="AC62" s="51" t="s">
        <v>393</v>
      </c>
      <c r="AD62" s="51" t="s">
        <v>393</v>
      </c>
      <c r="AE62" s="51" t="s">
        <v>393</v>
      </c>
      <c r="AF62" s="51" t="s">
        <v>393</v>
      </c>
      <c r="AG62" s="51" t="s">
        <v>393</v>
      </c>
      <c r="AH62" s="51" t="s">
        <v>393</v>
      </c>
      <c r="AI62" s="51" t="s">
        <v>393</v>
      </c>
      <c r="AJ62" s="51" t="s">
        <v>393</v>
      </c>
      <c r="AK62" s="51" t="s">
        <v>393</v>
      </c>
      <c r="AL62" s="51" t="s">
        <v>393</v>
      </c>
      <c r="AM62" s="51" t="s">
        <v>393</v>
      </c>
      <c r="AN62" s="51" t="s">
        <v>393</v>
      </c>
      <c r="AO62" s="51" t="s">
        <v>393</v>
      </c>
      <c r="AP62" s="51" t="s">
        <v>393</v>
      </c>
      <c r="AQ62" s="51" t="s">
        <v>393</v>
      </c>
      <c r="AR62" s="51" t="s">
        <v>699</v>
      </c>
      <c r="AS62" s="51" t="s">
        <v>965</v>
      </c>
      <c r="AT62" s="51" t="s">
        <v>807</v>
      </c>
      <c r="AU62" s="51" t="s">
        <v>477</v>
      </c>
      <c r="AV62" s="51" t="s">
        <v>1165</v>
      </c>
      <c r="AW62" s="51" t="s">
        <v>426</v>
      </c>
      <c r="AX62" s="51" t="s">
        <v>427</v>
      </c>
      <c r="AY62" s="51" t="s">
        <v>536</v>
      </c>
      <c r="AZ62" s="51" t="s">
        <v>427</v>
      </c>
      <c r="BA62" s="51" t="s">
        <v>498</v>
      </c>
      <c r="BB62" s="51" t="s">
        <v>409</v>
      </c>
      <c r="BC62" s="51" t="s">
        <v>980</v>
      </c>
      <c r="BD62" s="51" t="s">
        <v>699</v>
      </c>
      <c r="BE62" s="51" t="s">
        <v>404</v>
      </c>
      <c r="BF62" s="51" t="s">
        <v>953</v>
      </c>
      <c r="BG62" s="51" t="s">
        <v>393</v>
      </c>
      <c r="BH62" s="51" t="s">
        <v>393</v>
      </c>
      <c r="BI62" s="51" t="s">
        <v>393</v>
      </c>
      <c r="BJ62" s="51" t="s">
        <v>393</v>
      </c>
      <c r="BK62" s="51" t="s">
        <v>393</v>
      </c>
    </row>
    <row r="63" spans="1:63" ht="12.75" hidden="1">
      <c r="A63" s="51" t="s">
        <v>1166</v>
      </c>
      <c r="B63" s="51" t="s">
        <v>137</v>
      </c>
      <c r="C63" s="51" t="s">
        <v>432</v>
      </c>
      <c r="D63" s="51" t="s">
        <v>382</v>
      </c>
      <c r="E63" s="51" t="s">
        <v>64</v>
      </c>
      <c r="F63" s="51" t="s">
        <v>760</v>
      </c>
      <c r="G63" s="51" t="s">
        <v>65</v>
      </c>
      <c r="H63" s="51" t="s">
        <v>1053</v>
      </c>
      <c r="I63" s="48" t="s">
        <v>1054</v>
      </c>
      <c r="J63" s="43">
        <f t="shared" si="1"/>
        <v>0</v>
      </c>
      <c r="K63" s="43">
        <f t="shared" si="2"/>
        <v>0</v>
      </c>
      <c r="L63" s="50" t="s">
        <v>1167</v>
      </c>
      <c r="M63" s="50" t="s">
        <v>1056</v>
      </c>
      <c r="N63" s="45"/>
      <c r="O63" s="50" t="s">
        <v>1168</v>
      </c>
      <c r="P63" s="50" t="s">
        <v>1169</v>
      </c>
      <c r="Q63" s="49" t="s">
        <v>393</v>
      </c>
      <c r="R63" s="50" t="s">
        <v>1170</v>
      </c>
      <c r="S63" s="50" t="s">
        <v>1171</v>
      </c>
      <c r="T63" s="45"/>
      <c r="U63" s="50" t="s">
        <v>393</v>
      </c>
      <c r="V63" s="12">
        <v>33603.22</v>
      </c>
      <c r="W63" s="2">
        <v>18613.330000000002</v>
      </c>
      <c r="X63" s="51" t="s">
        <v>699</v>
      </c>
      <c r="Y63" s="51" t="s">
        <v>513</v>
      </c>
      <c r="Z63" s="51" t="s">
        <v>443</v>
      </c>
      <c r="AA63" s="51" t="s">
        <v>980</v>
      </c>
      <c r="AB63" s="51" t="s">
        <v>689</v>
      </c>
      <c r="AC63" s="51" t="s">
        <v>393</v>
      </c>
      <c r="AD63" s="51" t="s">
        <v>393</v>
      </c>
      <c r="AE63" s="51" t="s">
        <v>393</v>
      </c>
      <c r="AF63" s="51" t="s">
        <v>393</v>
      </c>
      <c r="AG63" s="51" t="s">
        <v>393</v>
      </c>
      <c r="AH63" s="51" t="s">
        <v>393</v>
      </c>
      <c r="AI63" s="51" t="s">
        <v>393</v>
      </c>
      <c r="AJ63" s="51" t="s">
        <v>393</v>
      </c>
      <c r="AK63" s="51" t="s">
        <v>393</v>
      </c>
      <c r="AL63" s="51" t="s">
        <v>393</v>
      </c>
      <c r="AM63" s="51" t="s">
        <v>393</v>
      </c>
      <c r="AN63" s="51" t="s">
        <v>393</v>
      </c>
      <c r="AO63" s="51" t="s">
        <v>393</v>
      </c>
      <c r="AP63" s="51" t="s">
        <v>393</v>
      </c>
      <c r="AQ63" s="51" t="s">
        <v>393</v>
      </c>
      <c r="AR63" s="51" t="s">
        <v>1172</v>
      </c>
      <c r="AS63" s="51" t="s">
        <v>1173</v>
      </c>
      <c r="AT63" s="51" t="s">
        <v>975</v>
      </c>
      <c r="AU63" s="51" t="s">
        <v>473</v>
      </c>
      <c r="AV63" s="51" t="s">
        <v>618</v>
      </c>
      <c r="AW63" s="51" t="s">
        <v>683</v>
      </c>
      <c r="AX63" s="51" t="s">
        <v>447</v>
      </c>
      <c r="AY63" s="51" t="s">
        <v>683</v>
      </c>
      <c r="AZ63" s="51" t="s">
        <v>497</v>
      </c>
      <c r="BA63" s="51" t="s">
        <v>710</v>
      </c>
      <c r="BB63" s="51" t="s">
        <v>1031</v>
      </c>
      <c r="BC63" s="51" t="s">
        <v>626</v>
      </c>
      <c r="BD63" s="51" t="s">
        <v>1174</v>
      </c>
      <c r="BE63" s="51" t="s">
        <v>489</v>
      </c>
      <c r="BF63" s="51" t="s">
        <v>774</v>
      </c>
      <c r="BG63" s="51" t="s">
        <v>393</v>
      </c>
      <c r="BH63" s="51" t="s">
        <v>393</v>
      </c>
      <c r="BI63" s="51" t="s">
        <v>393</v>
      </c>
      <c r="BJ63" s="51" t="s">
        <v>393</v>
      </c>
      <c r="BK63" s="51" t="s">
        <v>393</v>
      </c>
    </row>
    <row r="64" spans="1:63" ht="12.75" hidden="1">
      <c r="A64" s="51" t="s">
        <v>1175</v>
      </c>
      <c r="B64" s="51" t="s">
        <v>155</v>
      </c>
      <c r="C64" s="51" t="s">
        <v>409</v>
      </c>
      <c r="D64" s="51" t="s">
        <v>382</v>
      </c>
      <c r="E64" s="51" t="s">
        <v>64</v>
      </c>
      <c r="F64" s="51" t="s">
        <v>480</v>
      </c>
      <c r="G64" s="51" t="s">
        <v>110</v>
      </c>
      <c r="H64" s="51" t="s">
        <v>1176</v>
      </c>
      <c r="I64" s="48" t="s">
        <v>1177</v>
      </c>
      <c r="J64" s="43">
        <f t="shared" si="1"/>
        <v>0</v>
      </c>
      <c r="K64" s="43">
        <f t="shared" si="2"/>
        <v>0</v>
      </c>
      <c r="L64" s="50" t="s">
        <v>1178</v>
      </c>
      <c r="M64" s="50" t="s">
        <v>1179</v>
      </c>
      <c r="N64" s="45"/>
      <c r="O64" s="50" t="s">
        <v>1180</v>
      </c>
      <c r="P64" s="50" t="s">
        <v>1181</v>
      </c>
      <c r="Q64" s="49" t="s">
        <v>393</v>
      </c>
      <c r="R64" s="50" t="s">
        <v>1182</v>
      </c>
      <c r="S64" s="50" t="s">
        <v>426</v>
      </c>
      <c r="T64" s="45"/>
      <c r="U64" s="50" t="s">
        <v>393</v>
      </c>
      <c r="V64" s="12">
        <v>33587.33</v>
      </c>
      <c r="W64" s="2">
        <v>23602.880000000001</v>
      </c>
      <c r="X64" s="51" t="s">
        <v>529</v>
      </c>
      <c r="Y64" s="51" t="s">
        <v>444</v>
      </c>
      <c r="Z64" s="51" t="s">
        <v>993</v>
      </c>
      <c r="AA64" s="51" t="s">
        <v>421</v>
      </c>
      <c r="AB64" s="51" t="s">
        <v>794</v>
      </c>
      <c r="AC64" s="51" t="s">
        <v>393</v>
      </c>
      <c r="AD64" s="51" t="s">
        <v>393</v>
      </c>
      <c r="AE64" s="51" t="s">
        <v>393</v>
      </c>
      <c r="AF64" s="51" t="s">
        <v>393</v>
      </c>
      <c r="AG64" s="51" t="s">
        <v>393</v>
      </c>
      <c r="AH64" s="51" t="s">
        <v>393</v>
      </c>
      <c r="AI64" s="51" t="s">
        <v>393</v>
      </c>
      <c r="AJ64" s="51" t="s">
        <v>393</v>
      </c>
      <c r="AK64" s="51" t="s">
        <v>393</v>
      </c>
      <c r="AL64" s="51" t="s">
        <v>393</v>
      </c>
      <c r="AM64" s="51" t="s">
        <v>393</v>
      </c>
      <c r="AN64" s="51" t="s">
        <v>393</v>
      </c>
      <c r="AO64" s="51" t="s">
        <v>393</v>
      </c>
      <c r="AP64" s="51" t="s">
        <v>393</v>
      </c>
      <c r="AQ64" s="51" t="s">
        <v>393</v>
      </c>
      <c r="AR64" s="51" t="s">
        <v>407</v>
      </c>
      <c r="AS64" s="51" t="s">
        <v>925</v>
      </c>
      <c r="AT64" s="51" t="s">
        <v>711</v>
      </c>
      <c r="AU64" s="51" t="s">
        <v>460</v>
      </c>
      <c r="AV64" s="51" t="s">
        <v>1067</v>
      </c>
      <c r="AW64" s="51" t="s">
        <v>390</v>
      </c>
      <c r="AX64" s="51" t="s">
        <v>390</v>
      </c>
      <c r="AY64" s="51" t="s">
        <v>429</v>
      </c>
      <c r="AZ64" s="51" t="s">
        <v>571</v>
      </c>
      <c r="BA64" s="51" t="s">
        <v>537</v>
      </c>
      <c r="BB64" s="51" t="s">
        <v>511</v>
      </c>
      <c r="BC64" s="51" t="s">
        <v>442</v>
      </c>
      <c r="BD64" s="51" t="s">
        <v>793</v>
      </c>
      <c r="BE64" s="51" t="s">
        <v>683</v>
      </c>
      <c r="BF64" s="51" t="s">
        <v>1035</v>
      </c>
      <c r="BG64" s="51" t="s">
        <v>393</v>
      </c>
      <c r="BH64" s="51" t="s">
        <v>393</v>
      </c>
      <c r="BI64" s="51" t="s">
        <v>393</v>
      </c>
      <c r="BJ64" s="51" t="s">
        <v>393</v>
      </c>
      <c r="BK64" s="51" t="s">
        <v>393</v>
      </c>
    </row>
    <row r="65" spans="1:63" ht="12.75" hidden="1">
      <c r="A65" s="51" t="s">
        <v>1183</v>
      </c>
      <c r="B65" s="51" t="s">
        <v>106</v>
      </c>
      <c r="C65" s="51" t="s">
        <v>394</v>
      </c>
      <c r="D65" s="51" t="s">
        <v>382</v>
      </c>
      <c r="E65" s="51" t="s">
        <v>64</v>
      </c>
      <c r="F65" s="51" t="s">
        <v>1184</v>
      </c>
      <c r="G65" s="51" t="s">
        <v>87</v>
      </c>
      <c r="H65" s="51" t="s">
        <v>1185</v>
      </c>
      <c r="I65" s="48" t="s">
        <v>1186</v>
      </c>
      <c r="J65" s="43">
        <f t="shared" si="1"/>
        <v>0</v>
      </c>
      <c r="K65" s="43">
        <f t="shared" si="2"/>
        <v>0</v>
      </c>
      <c r="L65" s="50" t="s">
        <v>1187</v>
      </c>
      <c r="M65" s="50" t="s">
        <v>1188</v>
      </c>
      <c r="N65" s="45"/>
      <c r="O65" s="50" t="s">
        <v>1189</v>
      </c>
      <c r="P65" s="50" t="s">
        <v>1190</v>
      </c>
      <c r="Q65" s="49" t="s">
        <v>393</v>
      </c>
      <c r="R65" s="50" t="s">
        <v>1191</v>
      </c>
      <c r="S65" s="50" t="s">
        <v>1192</v>
      </c>
      <c r="T65" s="45"/>
      <c r="U65" s="50" t="s">
        <v>393</v>
      </c>
      <c r="V65" s="12">
        <v>31022.44</v>
      </c>
      <c r="W65" s="2">
        <v>71023.89</v>
      </c>
      <c r="X65" s="51" t="s">
        <v>398</v>
      </c>
      <c r="Y65" s="51" t="s">
        <v>501</v>
      </c>
      <c r="Z65" s="51" t="s">
        <v>1193</v>
      </c>
      <c r="AA65" s="51" t="s">
        <v>1194</v>
      </c>
      <c r="AB65" s="51" t="s">
        <v>1195</v>
      </c>
      <c r="AC65" s="51" t="s">
        <v>393</v>
      </c>
      <c r="AD65" s="51" t="s">
        <v>393</v>
      </c>
      <c r="AE65" s="51" t="s">
        <v>393</v>
      </c>
      <c r="AF65" s="51" t="s">
        <v>393</v>
      </c>
      <c r="AG65" s="51" t="s">
        <v>393</v>
      </c>
      <c r="AH65" s="51" t="s">
        <v>393</v>
      </c>
      <c r="AI65" s="51" t="s">
        <v>393</v>
      </c>
      <c r="AJ65" s="51" t="s">
        <v>393</v>
      </c>
      <c r="AK65" s="51" t="s">
        <v>393</v>
      </c>
      <c r="AL65" s="51" t="s">
        <v>393</v>
      </c>
      <c r="AM65" s="51" t="s">
        <v>393</v>
      </c>
      <c r="AN65" s="51" t="s">
        <v>393</v>
      </c>
      <c r="AO65" s="51" t="s">
        <v>393</v>
      </c>
      <c r="AP65" s="51" t="s">
        <v>393</v>
      </c>
      <c r="AQ65" s="51" t="s">
        <v>393</v>
      </c>
      <c r="AR65" s="51" t="s">
        <v>1032</v>
      </c>
      <c r="AS65" s="51" t="s">
        <v>1194</v>
      </c>
      <c r="AT65" s="51" t="s">
        <v>782</v>
      </c>
      <c r="AU65" s="51" t="s">
        <v>920</v>
      </c>
      <c r="AV65" s="51" t="s">
        <v>1196</v>
      </c>
      <c r="AW65" s="51" t="s">
        <v>419</v>
      </c>
      <c r="AX65" s="51" t="s">
        <v>490</v>
      </c>
      <c r="AY65" s="51" t="s">
        <v>447</v>
      </c>
      <c r="AZ65" s="51" t="s">
        <v>710</v>
      </c>
      <c r="BA65" s="51" t="s">
        <v>540</v>
      </c>
      <c r="BB65" s="51" t="s">
        <v>1197</v>
      </c>
      <c r="BC65" s="51" t="s">
        <v>712</v>
      </c>
      <c r="BD65" s="51" t="s">
        <v>419</v>
      </c>
      <c r="BE65" s="51" t="s">
        <v>557</v>
      </c>
      <c r="BF65" s="51" t="s">
        <v>1198</v>
      </c>
      <c r="BG65" s="51" t="s">
        <v>393</v>
      </c>
      <c r="BH65" s="51" t="s">
        <v>393</v>
      </c>
      <c r="BI65" s="51" t="s">
        <v>393</v>
      </c>
      <c r="BJ65" s="51" t="s">
        <v>393</v>
      </c>
      <c r="BK65" s="51" t="s">
        <v>393</v>
      </c>
    </row>
    <row r="66" spans="1:63" ht="12.75" hidden="1">
      <c r="A66" s="51" t="s">
        <v>1199</v>
      </c>
      <c r="B66" s="51" t="s">
        <v>128</v>
      </c>
      <c r="C66" s="51" t="s">
        <v>426</v>
      </c>
      <c r="D66" s="51" t="s">
        <v>382</v>
      </c>
      <c r="E66" s="51" t="s">
        <v>64</v>
      </c>
      <c r="F66" s="51" t="s">
        <v>760</v>
      </c>
      <c r="G66" s="51" t="s">
        <v>65</v>
      </c>
      <c r="H66" s="51" t="s">
        <v>1117</v>
      </c>
      <c r="I66" s="48" t="s">
        <v>1118</v>
      </c>
      <c r="J66" s="43">
        <f t="shared" si="1"/>
        <v>0</v>
      </c>
      <c r="K66" s="43">
        <f t="shared" si="2"/>
        <v>0</v>
      </c>
      <c r="L66" s="50" t="s">
        <v>1200</v>
      </c>
      <c r="M66" s="50" t="s">
        <v>1201</v>
      </c>
      <c r="N66" s="45"/>
      <c r="O66" s="50" t="s">
        <v>1202</v>
      </c>
      <c r="P66" s="50" t="s">
        <v>1203</v>
      </c>
      <c r="Q66" s="49" t="s">
        <v>393</v>
      </c>
      <c r="R66" s="50" t="s">
        <v>1204</v>
      </c>
      <c r="S66" s="50" t="s">
        <v>1205</v>
      </c>
      <c r="T66" s="45"/>
      <c r="U66" s="50" t="s">
        <v>393</v>
      </c>
      <c r="V66" s="12">
        <v>30867.98</v>
      </c>
      <c r="W66" s="2">
        <v>28838.81</v>
      </c>
      <c r="X66" s="51" t="s">
        <v>381</v>
      </c>
      <c r="Y66" s="51" t="s">
        <v>497</v>
      </c>
      <c r="Z66" s="51" t="s">
        <v>402</v>
      </c>
      <c r="AA66" s="51" t="s">
        <v>403</v>
      </c>
      <c r="AB66" s="51" t="s">
        <v>549</v>
      </c>
      <c r="AC66" s="51" t="s">
        <v>393</v>
      </c>
      <c r="AD66" s="51" t="s">
        <v>393</v>
      </c>
      <c r="AE66" s="51" t="s">
        <v>393</v>
      </c>
      <c r="AF66" s="51" t="s">
        <v>393</v>
      </c>
      <c r="AG66" s="51" t="s">
        <v>393</v>
      </c>
      <c r="AH66" s="51" t="s">
        <v>393</v>
      </c>
      <c r="AI66" s="51" t="s">
        <v>393</v>
      </c>
      <c r="AJ66" s="51" t="s">
        <v>393</v>
      </c>
      <c r="AK66" s="51" t="s">
        <v>393</v>
      </c>
      <c r="AL66" s="51" t="s">
        <v>393</v>
      </c>
      <c r="AM66" s="51" t="s">
        <v>393</v>
      </c>
      <c r="AN66" s="51" t="s">
        <v>393</v>
      </c>
      <c r="AO66" s="51" t="s">
        <v>393</v>
      </c>
      <c r="AP66" s="51" t="s">
        <v>393</v>
      </c>
      <c r="AQ66" s="51" t="s">
        <v>393</v>
      </c>
      <c r="AR66" s="51" t="s">
        <v>589</v>
      </c>
      <c r="AS66" s="51" t="s">
        <v>920</v>
      </c>
      <c r="AT66" s="51" t="s">
        <v>895</v>
      </c>
      <c r="AU66" s="51" t="s">
        <v>582</v>
      </c>
      <c r="AV66" s="51" t="s">
        <v>382</v>
      </c>
      <c r="AW66" s="51" t="s">
        <v>540</v>
      </c>
      <c r="AX66" s="51" t="s">
        <v>427</v>
      </c>
      <c r="AY66" s="51" t="s">
        <v>426</v>
      </c>
      <c r="AZ66" s="51" t="s">
        <v>390</v>
      </c>
      <c r="BA66" s="51" t="s">
        <v>498</v>
      </c>
      <c r="BB66" s="51" t="s">
        <v>396</v>
      </c>
      <c r="BC66" s="51" t="s">
        <v>807</v>
      </c>
      <c r="BD66" s="51" t="s">
        <v>418</v>
      </c>
      <c r="BE66" s="51" t="s">
        <v>573</v>
      </c>
      <c r="BF66" s="51" t="s">
        <v>1206</v>
      </c>
      <c r="BG66" s="51" t="s">
        <v>393</v>
      </c>
      <c r="BH66" s="51" t="s">
        <v>393</v>
      </c>
      <c r="BI66" s="51" t="s">
        <v>393</v>
      </c>
      <c r="BJ66" s="51" t="s">
        <v>393</v>
      </c>
      <c r="BK66" s="51" t="s">
        <v>393</v>
      </c>
    </row>
    <row r="67" spans="1:63" ht="12.75" hidden="1">
      <c r="A67" s="51" t="s">
        <v>1207</v>
      </c>
      <c r="B67" s="51" t="s">
        <v>180</v>
      </c>
      <c r="C67" s="51" t="s">
        <v>449</v>
      </c>
      <c r="D67" s="51" t="s">
        <v>382</v>
      </c>
      <c r="E67" s="51" t="s">
        <v>64</v>
      </c>
      <c r="F67" s="51" t="s">
        <v>760</v>
      </c>
      <c r="G67" s="51" t="s">
        <v>65</v>
      </c>
      <c r="H67" s="51" t="s">
        <v>1070</v>
      </c>
      <c r="I67" s="48" t="s">
        <v>1071</v>
      </c>
      <c r="J67" s="43">
        <f t="shared" si="1"/>
        <v>0</v>
      </c>
      <c r="K67" s="43">
        <f t="shared" si="2"/>
        <v>0</v>
      </c>
      <c r="L67" s="50" t="s">
        <v>1154</v>
      </c>
      <c r="M67" s="50" t="s">
        <v>1208</v>
      </c>
      <c r="N67" s="45"/>
      <c r="O67" s="50" t="s">
        <v>1109</v>
      </c>
      <c r="P67" s="50" t="s">
        <v>1209</v>
      </c>
      <c r="Q67" s="49" t="s">
        <v>393</v>
      </c>
      <c r="R67" s="50" t="s">
        <v>1210</v>
      </c>
      <c r="S67" s="50" t="s">
        <v>390</v>
      </c>
      <c r="T67" s="45"/>
      <c r="U67" s="50" t="s">
        <v>393</v>
      </c>
      <c r="V67" s="12">
        <v>30460.68</v>
      </c>
      <c r="W67" s="2">
        <v>22622.04</v>
      </c>
      <c r="X67" s="51" t="s">
        <v>447</v>
      </c>
      <c r="Y67" s="51" t="s">
        <v>390</v>
      </c>
      <c r="Z67" s="51" t="s">
        <v>571</v>
      </c>
      <c r="AA67" s="51" t="s">
        <v>536</v>
      </c>
      <c r="AB67" s="51" t="s">
        <v>605</v>
      </c>
      <c r="AC67" s="51" t="s">
        <v>393</v>
      </c>
      <c r="AD67" s="51" t="s">
        <v>393</v>
      </c>
      <c r="AE67" s="51" t="s">
        <v>393</v>
      </c>
      <c r="AF67" s="51" t="s">
        <v>393</v>
      </c>
      <c r="AG67" s="51" t="s">
        <v>393</v>
      </c>
      <c r="AH67" s="51" t="s">
        <v>393</v>
      </c>
      <c r="AI67" s="51" t="s">
        <v>393</v>
      </c>
      <c r="AJ67" s="51" t="s">
        <v>393</v>
      </c>
      <c r="AK67" s="51" t="s">
        <v>393</v>
      </c>
      <c r="AL67" s="51" t="s">
        <v>393</v>
      </c>
      <c r="AM67" s="51" t="s">
        <v>393</v>
      </c>
      <c r="AN67" s="51" t="s">
        <v>393</v>
      </c>
      <c r="AO67" s="51" t="s">
        <v>393</v>
      </c>
      <c r="AP67" s="51" t="s">
        <v>393</v>
      </c>
      <c r="AQ67" s="51" t="s">
        <v>393</v>
      </c>
      <c r="AR67" s="51" t="s">
        <v>701</v>
      </c>
      <c r="AS67" s="51" t="s">
        <v>699</v>
      </c>
      <c r="AT67" s="51" t="s">
        <v>492</v>
      </c>
      <c r="AU67" s="51" t="s">
        <v>499</v>
      </c>
      <c r="AV67" s="51" t="s">
        <v>1211</v>
      </c>
      <c r="AW67" s="51" t="s">
        <v>683</v>
      </c>
      <c r="AX67" s="51" t="s">
        <v>393</v>
      </c>
      <c r="AY67" s="51" t="s">
        <v>571</v>
      </c>
      <c r="AZ67" s="51" t="s">
        <v>647</v>
      </c>
      <c r="BA67" s="51" t="s">
        <v>539</v>
      </c>
      <c r="BB67" s="51" t="s">
        <v>497</v>
      </c>
      <c r="BC67" s="51" t="s">
        <v>549</v>
      </c>
      <c r="BD67" s="51" t="s">
        <v>710</v>
      </c>
      <c r="BE67" s="51" t="s">
        <v>625</v>
      </c>
      <c r="BF67" s="51" t="s">
        <v>529</v>
      </c>
      <c r="BG67" s="51" t="s">
        <v>393</v>
      </c>
      <c r="BH67" s="51" t="s">
        <v>393</v>
      </c>
      <c r="BI67" s="51" t="s">
        <v>393</v>
      </c>
      <c r="BJ67" s="51" t="s">
        <v>393</v>
      </c>
      <c r="BK67" s="51" t="s">
        <v>393</v>
      </c>
    </row>
    <row r="68" spans="1:63" ht="12.75">
      <c r="A68" s="50" t="s">
        <v>1212</v>
      </c>
      <c r="B68" s="51" t="s">
        <v>101</v>
      </c>
      <c r="C68" s="51" t="s">
        <v>432</v>
      </c>
      <c r="D68" s="51" t="s">
        <v>382</v>
      </c>
      <c r="E68" s="51" t="s">
        <v>64</v>
      </c>
      <c r="F68" s="51" t="s">
        <v>760</v>
      </c>
      <c r="G68" s="51" t="s">
        <v>65</v>
      </c>
      <c r="H68" s="51" t="s">
        <v>1133</v>
      </c>
      <c r="I68" s="48" t="s">
        <v>1134</v>
      </c>
      <c r="J68" s="43">
        <f t="shared" si="1"/>
        <v>4323</v>
      </c>
      <c r="K68" s="43">
        <f t="shared" si="2"/>
        <v>10</v>
      </c>
      <c r="L68" s="50" t="s">
        <v>1213</v>
      </c>
      <c r="M68" s="50" t="s">
        <v>1214</v>
      </c>
      <c r="N68" s="45"/>
      <c r="O68" s="50" t="s">
        <v>1215</v>
      </c>
      <c r="P68" s="50" t="s">
        <v>1216</v>
      </c>
      <c r="Q68" s="49" t="s">
        <v>497</v>
      </c>
      <c r="R68" s="50" t="s">
        <v>1217</v>
      </c>
      <c r="S68" s="50" t="s">
        <v>1218</v>
      </c>
      <c r="T68" s="45"/>
      <c r="U68" s="50" t="s">
        <v>393</v>
      </c>
      <c r="V68" s="12">
        <v>75738.960000000006</v>
      </c>
      <c r="W68" s="2">
        <v>46717.22</v>
      </c>
      <c r="X68" s="51" t="s">
        <v>792</v>
      </c>
      <c r="Y68" s="51" t="s">
        <v>640</v>
      </c>
      <c r="Z68" s="51" t="s">
        <v>1031</v>
      </c>
      <c r="AA68" s="51" t="s">
        <v>588</v>
      </c>
      <c r="AB68" s="51" t="s">
        <v>1219</v>
      </c>
      <c r="AC68" s="51" t="s">
        <v>393</v>
      </c>
      <c r="AD68" s="51" t="s">
        <v>393</v>
      </c>
      <c r="AE68" s="51" t="s">
        <v>393</v>
      </c>
      <c r="AF68" s="51" t="s">
        <v>393</v>
      </c>
      <c r="AG68" s="51" t="s">
        <v>393</v>
      </c>
      <c r="AH68" s="51" t="s">
        <v>393</v>
      </c>
      <c r="AI68" s="51" t="s">
        <v>393</v>
      </c>
      <c r="AJ68" s="51" t="s">
        <v>393</v>
      </c>
      <c r="AK68" s="51" t="s">
        <v>393</v>
      </c>
      <c r="AL68" s="51" t="s">
        <v>393</v>
      </c>
      <c r="AM68" s="51" t="s">
        <v>393</v>
      </c>
      <c r="AN68" s="51" t="s">
        <v>393</v>
      </c>
      <c r="AO68" s="51" t="s">
        <v>393</v>
      </c>
      <c r="AP68" s="51" t="s">
        <v>393</v>
      </c>
      <c r="AQ68" s="51" t="s">
        <v>393</v>
      </c>
      <c r="AR68" s="51" t="s">
        <v>1220</v>
      </c>
      <c r="AS68" s="51" t="s">
        <v>1221</v>
      </c>
      <c r="AT68" s="51" t="s">
        <v>1021</v>
      </c>
      <c r="AU68" s="51" t="s">
        <v>1080</v>
      </c>
      <c r="AV68" s="51" t="s">
        <v>1222</v>
      </c>
      <c r="AW68" s="51" t="s">
        <v>444</v>
      </c>
      <c r="AX68" s="51" t="s">
        <v>572</v>
      </c>
      <c r="AY68" s="51" t="s">
        <v>625</v>
      </c>
      <c r="AZ68" s="51" t="s">
        <v>394</v>
      </c>
      <c r="BA68" s="51" t="s">
        <v>498</v>
      </c>
      <c r="BB68" s="51" t="s">
        <v>1223</v>
      </c>
      <c r="BC68" s="51" t="s">
        <v>1224</v>
      </c>
      <c r="BD68" s="51" t="s">
        <v>837</v>
      </c>
      <c r="BE68" s="51" t="s">
        <v>1225</v>
      </c>
      <c r="BF68" s="51" t="s">
        <v>1226</v>
      </c>
      <c r="BG68" s="51" t="s">
        <v>393</v>
      </c>
      <c r="BH68" s="51" t="s">
        <v>393</v>
      </c>
      <c r="BI68" s="51" t="s">
        <v>393</v>
      </c>
      <c r="BJ68" s="51" t="s">
        <v>393</v>
      </c>
      <c r="BK68" s="51" t="s">
        <v>393</v>
      </c>
    </row>
    <row r="69" spans="1:63" ht="12.75" hidden="1">
      <c r="A69" s="51" t="s">
        <v>1227</v>
      </c>
      <c r="B69" s="51" t="s">
        <v>181</v>
      </c>
      <c r="C69" s="51" t="s">
        <v>449</v>
      </c>
      <c r="D69" s="51" t="s">
        <v>382</v>
      </c>
      <c r="E69" s="51" t="s">
        <v>64</v>
      </c>
      <c r="F69" s="51" t="s">
        <v>552</v>
      </c>
      <c r="G69" s="51" t="s">
        <v>67</v>
      </c>
      <c r="H69" s="51" t="s">
        <v>1228</v>
      </c>
      <c r="I69" s="48" t="s">
        <v>1229</v>
      </c>
      <c r="J69" s="43">
        <f t="shared" si="1"/>
        <v>0</v>
      </c>
      <c r="K69" s="43">
        <f t="shared" si="2"/>
        <v>0</v>
      </c>
      <c r="L69" s="50" t="s">
        <v>1230</v>
      </c>
      <c r="M69" s="50" t="s">
        <v>1231</v>
      </c>
      <c r="N69" s="45"/>
      <c r="O69" s="50" t="s">
        <v>1046</v>
      </c>
      <c r="P69" s="50" t="s">
        <v>1232</v>
      </c>
      <c r="Q69" s="49" t="s">
        <v>393</v>
      </c>
      <c r="R69" s="50" t="s">
        <v>1233</v>
      </c>
      <c r="S69" s="50" t="s">
        <v>1234</v>
      </c>
      <c r="T69" s="45"/>
      <c r="U69" s="50" t="s">
        <v>393</v>
      </c>
      <c r="V69" s="12">
        <v>27677.65</v>
      </c>
      <c r="W69" s="2">
        <v>11411.4</v>
      </c>
      <c r="X69" s="51" t="s">
        <v>625</v>
      </c>
      <c r="Y69" s="51" t="s">
        <v>540</v>
      </c>
      <c r="Z69" s="51" t="s">
        <v>500</v>
      </c>
      <c r="AA69" s="51" t="s">
        <v>442</v>
      </c>
      <c r="AB69" s="51" t="s">
        <v>573</v>
      </c>
      <c r="AC69" s="51" t="s">
        <v>393</v>
      </c>
      <c r="AD69" s="51" t="s">
        <v>393</v>
      </c>
      <c r="AE69" s="51" t="s">
        <v>393</v>
      </c>
      <c r="AF69" s="51" t="s">
        <v>393</v>
      </c>
      <c r="AG69" s="51" t="s">
        <v>393</v>
      </c>
      <c r="AH69" s="51" t="s">
        <v>393</v>
      </c>
      <c r="AI69" s="51" t="s">
        <v>393</v>
      </c>
      <c r="AJ69" s="51" t="s">
        <v>393</v>
      </c>
      <c r="AK69" s="51" t="s">
        <v>393</v>
      </c>
      <c r="AL69" s="51" t="s">
        <v>393</v>
      </c>
      <c r="AM69" s="51" t="s">
        <v>393</v>
      </c>
      <c r="AN69" s="51" t="s">
        <v>393</v>
      </c>
      <c r="AO69" s="51" t="s">
        <v>393</v>
      </c>
      <c r="AP69" s="51" t="s">
        <v>393</v>
      </c>
      <c r="AQ69" s="51" t="s">
        <v>393</v>
      </c>
      <c r="AR69" s="51" t="s">
        <v>449</v>
      </c>
      <c r="AS69" s="51" t="s">
        <v>689</v>
      </c>
      <c r="AT69" s="51" t="s">
        <v>393</v>
      </c>
      <c r="AU69" s="51" t="s">
        <v>419</v>
      </c>
      <c r="AV69" s="51" t="s">
        <v>517</v>
      </c>
      <c r="AW69" s="51" t="s">
        <v>497</v>
      </c>
      <c r="AX69" s="51" t="s">
        <v>426</v>
      </c>
      <c r="AY69" s="51" t="s">
        <v>393</v>
      </c>
      <c r="AZ69" s="51" t="s">
        <v>393</v>
      </c>
      <c r="BA69" s="51" t="s">
        <v>393</v>
      </c>
      <c r="BB69" s="51" t="s">
        <v>445</v>
      </c>
      <c r="BC69" s="51" t="s">
        <v>449</v>
      </c>
      <c r="BD69" s="51" t="s">
        <v>824</v>
      </c>
      <c r="BE69" s="51" t="s">
        <v>712</v>
      </c>
      <c r="BF69" s="51" t="s">
        <v>406</v>
      </c>
      <c r="BG69" s="51" t="s">
        <v>393</v>
      </c>
      <c r="BH69" s="51" t="s">
        <v>393</v>
      </c>
      <c r="BI69" s="51" t="s">
        <v>393</v>
      </c>
      <c r="BJ69" s="51" t="s">
        <v>393</v>
      </c>
      <c r="BK69" s="51" t="s">
        <v>393</v>
      </c>
    </row>
    <row r="70" spans="1:63" ht="12.75" hidden="1">
      <c r="A70" s="51" t="s">
        <v>1235</v>
      </c>
      <c r="B70" s="51" t="s">
        <v>203</v>
      </c>
      <c r="C70" s="51" t="s">
        <v>426</v>
      </c>
      <c r="D70" s="51" t="s">
        <v>382</v>
      </c>
      <c r="E70" s="51" t="s">
        <v>64</v>
      </c>
      <c r="F70" s="51" t="s">
        <v>1103</v>
      </c>
      <c r="G70" s="51" t="s">
        <v>167</v>
      </c>
      <c r="H70" s="51" t="s">
        <v>1117</v>
      </c>
      <c r="I70" s="48" t="s">
        <v>1118</v>
      </c>
      <c r="J70" s="43">
        <f t="shared" si="1"/>
        <v>0</v>
      </c>
      <c r="K70" s="43">
        <f t="shared" si="2"/>
        <v>0</v>
      </c>
      <c r="L70" s="50" t="s">
        <v>429</v>
      </c>
      <c r="M70" s="50" t="s">
        <v>1236</v>
      </c>
      <c r="N70" s="45"/>
      <c r="O70" s="50" t="s">
        <v>1237</v>
      </c>
      <c r="P70" s="50" t="s">
        <v>1129</v>
      </c>
      <c r="Q70" s="49" t="s">
        <v>393</v>
      </c>
      <c r="R70" s="50" t="s">
        <v>571</v>
      </c>
      <c r="S70" s="50" t="s">
        <v>1238</v>
      </c>
      <c r="T70" s="45"/>
      <c r="U70" s="50" t="s">
        <v>393</v>
      </c>
      <c r="V70" s="12">
        <v>27424.54</v>
      </c>
      <c r="W70" s="2">
        <v>8854.56</v>
      </c>
      <c r="X70" s="51" t="s">
        <v>425</v>
      </c>
      <c r="Y70" s="51" t="s">
        <v>449</v>
      </c>
      <c r="Z70" s="51" t="s">
        <v>390</v>
      </c>
      <c r="AA70" s="51" t="s">
        <v>393</v>
      </c>
      <c r="AB70" s="51" t="s">
        <v>490</v>
      </c>
      <c r="AC70" s="51" t="s">
        <v>393</v>
      </c>
      <c r="AD70" s="51" t="s">
        <v>393</v>
      </c>
      <c r="AE70" s="51" t="s">
        <v>393</v>
      </c>
      <c r="AF70" s="51" t="s">
        <v>393</v>
      </c>
      <c r="AG70" s="51" t="s">
        <v>393</v>
      </c>
      <c r="AH70" s="51" t="s">
        <v>393</v>
      </c>
      <c r="AI70" s="51" t="s">
        <v>393</v>
      </c>
      <c r="AJ70" s="51" t="s">
        <v>393</v>
      </c>
      <c r="AK70" s="51" t="s">
        <v>393</v>
      </c>
      <c r="AL70" s="51" t="s">
        <v>393</v>
      </c>
      <c r="AM70" s="51" t="s">
        <v>393</v>
      </c>
      <c r="AN70" s="51" t="s">
        <v>393</v>
      </c>
      <c r="AO70" s="51" t="s">
        <v>393</v>
      </c>
      <c r="AP70" s="51" t="s">
        <v>393</v>
      </c>
      <c r="AQ70" s="51" t="s">
        <v>393</v>
      </c>
      <c r="AR70" s="51" t="s">
        <v>1016</v>
      </c>
      <c r="AS70" s="51" t="s">
        <v>945</v>
      </c>
      <c r="AT70" s="51" t="s">
        <v>490</v>
      </c>
      <c r="AU70" s="51" t="s">
        <v>447</v>
      </c>
      <c r="AV70" s="51" t="s">
        <v>500</v>
      </c>
      <c r="AW70" s="51" t="s">
        <v>418</v>
      </c>
      <c r="AX70" s="51" t="s">
        <v>426</v>
      </c>
      <c r="AY70" s="51" t="s">
        <v>536</v>
      </c>
      <c r="AZ70" s="51" t="s">
        <v>446</v>
      </c>
      <c r="BA70" s="51" t="s">
        <v>390</v>
      </c>
      <c r="BB70" s="51" t="s">
        <v>605</v>
      </c>
      <c r="BC70" s="51" t="s">
        <v>444</v>
      </c>
      <c r="BD70" s="51" t="s">
        <v>427</v>
      </c>
      <c r="BE70" s="51" t="s">
        <v>536</v>
      </c>
      <c r="BF70" s="51" t="s">
        <v>423</v>
      </c>
      <c r="BG70" s="51" t="s">
        <v>393</v>
      </c>
      <c r="BH70" s="51" t="s">
        <v>393</v>
      </c>
      <c r="BI70" s="51" t="s">
        <v>393</v>
      </c>
      <c r="BJ70" s="51" t="s">
        <v>393</v>
      </c>
      <c r="BK70" s="51" t="s">
        <v>393</v>
      </c>
    </row>
    <row r="71" spans="1:63" ht="12.75" hidden="1">
      <c r="A71" s="51" t="s">
        <v>1239</v>
      </c>
      <c r="B71" s="51" t="s">
        <v>153</v>
      </c>
      <c r="C71" s="51" t="s">
        <v>647</v>
      </c>
      <c r="D71" s="51" t="s">
        <v>382</v>
      </c>
      <c r="E71" s="51" t="s">
        <v>64</v>
      </c>
      <c r="F71" s="51" t="s">
        <v>1184</v>
      </c>
      <c r="G71" s="51" t="s">
        <v>87</v>
      </c>
      <c r="H71" s="51" t="s">
        <v>862</v>
      </c>
      <c r="I71" s="48" t="s">
        <v>1240</v>
      </c>
      <c r="J71" s="43">
        <f t="shared" si="1"/>
        <v>0</v>
      </c>
      <c r="K71" s="43">
        <f t="shared" si="2"/>
        <v>0</v>
      </c>
      <c r="L71" s="50" t="s">
        <v>1241</v>
      </c>
      <c r="M71" s="50" t="s">
        <v>904</v>
      </c>
      <c r="N71" s="45"/>
      <c r="O71" s="50" t="s">
        <v>1242</v>
      </c>
      <c r="P71" s="50" t="s">
        <v>498</v>
      </c>
      <c r="Q71" s="49" t="s">
        <v>393</v>
      </c>
      <c r="R71" s="50" t="s">
        <v>647</v>
      </c>
      <c r="S71" s="50" t="s">
        <v>1243</v>
      </c>
      <c r="T71" s="45"/>
      <c r="U71" s="50" t="s">
        <v>393</v>
      </c>
      <c r="V71" s="12">
        <v>27036.63</v>
      </c>
      <c r="W71" s="2">
        <v>23351.58</v>
      </c>
      <c r="X71" s="51" t="s">
        <v>428</v>
      </c>
      <c r="Y71" s="51" t="s">
        <v>426</v>
      </c>
      <c r="Z71" s="51" t="s">
        <v>724</v>
      </c>
      <c r="AA71" s="51" t="s">
        <v>428</v>
      </c>
      <c r="AB71" s="51" t="s">
        <v>499</v>
      </c>
      <c r="AC71" s="51" t="s">
        <v>393</v>
      </c>
      <c r="AD71" s="51" t="s">
        <v>393</v>
      </c>
      <c r="AE71" s="51" t="s">
        <v>393</v>
      </c>
      <c r="AF71" s="51" t="s">
        <v>393</v>
      </c>
      <c r="AG71" s="51" t="s">
        <v>393</v>
      </c>
      <c r="AH71" s="51" t="s">
        <v>393</v>
      </c>
      <c r="AI71" s="51" t="s">
        <v>393</v>
      </c>
      <c r="AJ71" s="51" t="s">
        <v>393</v>
      </c>
      <c r="AK71" s="51" t="s">
        <v>393</v>
      </c>
      <c r="AL71" s="51" t="s">
        <v>393</v>
      </c>
      <c r="AM71" s="51" t="s">
        <v>393</v>
      </c>
      <c r="AN71" s="51" t="s">
        <v>393</v>
      </c>
      <c r="AO71" s="51" t="s">
        <v>393</v>
      </c>
      <c r="AP71" s="51" t="s">
        <v>393</v>
      </c>
      <c r="AQ71" s="51" t="s">
        <v>393</v>
      </c>
      <c r="AR71" s="51" t="s">
        <v>500</v>
      </c>
      <c r="AS71" s="51" t="s">
        <v>422</v>
      </c>
      <c r="AT71" s="51" t="s">
        <v>1066</v>
      </c>
      <c r="AU71" s="51" t="s">
        <v>424</v>
      </c>
      <c r="AV71" s="51" t="s">
        <v>782</v>
      </c>
      <c r="AW71" s="51" t="s">
        <v>724</v>
      </c>
      <c r="AX71" s="51" t="s">
        <v>390</v>
      </c>
      <c r="AY71" s="51" t="s">
        <v>393</v>
      </c>
      <c r="AZ71" s="51" t="s">
        <v>429</v>
      </c>
      <c r="BA71" s="51" t="s">
        <v>445</v>
      </c>
      <c r="BB71" s="51" t="s">
        <v>403</v>
      </c>
      <c r="BC71" s="51" t="s">
        <v>689</v>
      </c>
      <c r="BD71" s="51" t="s">
        <v>1066</v>
      </c>
      <c r="BE71" s="51" t="s">
        <v>418</v>
      </c>
      <c r="BF71" s="51" t="s">
        <v>1244</v>
      </c>
      <c r="BG71" s="51" t="s">
        <v>393</v>
      </c>
      <c r="BH71" s="51" t="s">
        <v>393</v>
      </c>
      <c r="BI71" s="51" t="s">
        <v>393</v>
      </c>
      <c r="BJ71" s="51" t="s">
        <v>393</v>
      </c>
      <c r="BK71" s="51" t="s">
        <v>393</v>
      </c>
    </row>
    <row r="72" spans="1:63" ht="12.75" hidden="1">
      <c r="A72" s="51" t="s">
        <v>1245</v>
      </c>
      <c r="B72" s="51" t="s">
        <v>235</v>
      </c>
      <c r="C72" s="51" t="s">
        <v>557</v>
      </c>
      <c r="D72" s="51" t="s">
        <v>382</v>
      </c>
      <c r="E72" s="51" t="s">
        <v>64</v>
      </c>
      <c r="F72" s="51" t="s">
        <v>898</v>
      </c>
      <c r="G72" s="51" t="s">
        <v>74</v>
      </c>
      <c r="H72" s="51" t="s">
        <v>1246</v>
      </c>
      <c r="I72" s="48" t="s">
        <v>1247</v>
      </c>
      <c r="J72" s="43">
        <f t="shared" si="1"/>
        <v>0</v>
      </c>
      <c r="K72" s="43">
        <f t="shared" si="2"/>
        <v>0</v>
      </c>
      <c r="L72" s="50" t="s">
        <v>1248</v>
      </c>
      <c r="M72" s="50" t="s">
        <v>1249</v>
      </c>
      <c r="N72" s="45"/>
      <c r="O72" s="50" t="s">
        <v>1163</v>
      </c>
      <c r="P72" s="50" t="s">
        <v>487</v>
      </c>
      <c r="Q72" s="49" t="s">
        <v>393</v>
      </c>
      <c r="R72" s="50" t="s">
        <v>722</v>
      </c>
      <c r="S72" s="50" t="s">
        <v>1233</v>
      </c>
      <c r="T72" s="45"/>
      <c r="U72" s="50" t="s">
        <v>393</v>
      </c>
      <c r="V72" s="12">
        <v>26944.959999999999</v>
      </c>
      <c r="W72" s="2">
        <v>10870.72</v>
      </c>
      <c r="X72" s="51" t="s">
        <v>1244</v>
      </c>
      <c r="Y72" s="51" t="s">
        <v>1022</v>
      </c>
      <c r="Z72" s="51" t="s">
        <v>572</v>
      </c>
      <c r="AA72" s="51" t="s">
        <v>1022</v>
      </c>
      <c r="AB72" s="51" t="s">
        <v>381</v>
      </c>
      <c r="AC72" s="51" t="s">
        <v>393</v>
      </c>
      <c r="AD72" s="51" t="s">
        <v>393</v>
      </c>
      <c r="AE72" s="51" t="s">
        <v>393</v>
      </c>
      <c r="AF72" s="51" t="s">
        <v>393</v>
      </c>
      <c r="AG72" s="51" t="s">
        <v>393</v>
      </c>
      <c r="AH72" s="51" t="s">
        <v>393</v>
      </c>
      <c r="AI72" s="51" t="s">
        <v>393</v>
      </c>
      <c r="AJ72" s="51" t="s">
        <v>393</v>
      </c>
      <c r="AK72" s="51" t="s">
        <v>393</v>
      </c>
      <c r="AL72" s="51" t="s">
        <v>393</v>
      </c>
      <c r="AM72" s="51" t="s">
        <v>393</v>
      </c>
      <c r="AN72" s="51" t="s">
        <v>393</v>
      </c>
      <c r="AO72" s="51" t="s">
        <v>393</v>
      </c>
      <c r="AP72" s="51" t="s">
        <v>393</v>
      </c>
      <c r="AQ72" s="51" t="s">
        <v>393</v>
      </c>
      <c r="AR72" s="51" t="s">
        <v>980</v>
      </c>
      <c r="AS72" s="51" t="s">
        <v>442</v>
      </c>
      <c r="AT72" s="51" t="s">
        <v>409</v>
      </c>
      <c r="AU72" s="51" t="s">
        <v>566</v>
      </c>
      <c r="AV72" s="51" t="s">
        <v>954</v>
      </c>
      <c r="AW72" s="51" t="s">
        <v>724</v>
      </c>
      <c r="AX72" s="51" t="s">
        <v>418</v>
      </c>
      <c r="AY72" s="51" t="s">
        <v>497</v>
      </c>
      <c r="AZ72" s="51" t="s">
        <v>446</v>
      </c>
      <c r="BA72" s="51" t="s">
        <v>536</v>
      </c>
      <c r="BB72" s="51" t="s">
        <v>573</v>
      </c>
      <c r="BC72" s="51" t="s">
        <v>1250</v>
      </c>
      <c r="BD72" s="51" t="s">
        <v>447</v>
      </c>
      <c r="BE72" s="51" t="s">
        <v>980</v>
      </c>
      <c r="BF72" s="51" t="s">
        <v>1068</v>
      </c>
      <c r="BG72" s="51" t="s">
        <v>393</v>
      </c>
      <c r="BH72" s="51" t="s">
        <v>393</v>
      </c>
      <c r="BI72" s="51" t="s">
        <v>393</v>
      </c>
      <c r="BJ72" s="51" t="s">
        <v>393</v>
      </c>
      <c r="BK72" s="51" t="s">
        <v>393</v>
      </c>
    </row>
    <row r="73" spans="1:63" ht="12.75" hidden="1">
      <c r="A73" s="51" t="s">
        <v>1251</v>
      </c>
      <c r="B73" s="51" t="s">
        <v>204</v>
      </c>
      <c r="C73" s="51" t="s">
        <v>381</v>
      </c>
      <c r="D73" s="51" t="s">
        <v>382</v>
      </c>
      <c r="E73" s="51" t="s">
        <v>64</v>
      </c>
      <c r="F73" s="51" t="s">
        <v>552</v>
      </c>
      <c r="G73" s="51" t="s">
        <v>67</v>
      </c>
      <c r="H73" s="51" t="s">
        <v>1252</v>
      </c>
      <c r="I73" s="48" t="s">
        <v>1253</v>
      </c>
      <c r="J73" s="43">
        <f t="shared" si="1"/>
        <v>0</v>
      </c>
      <c r="K73" s="43">
        <f t="shared" si="2"/>
        <v>0</v>
      </c>
      <c r="L73" s="50" t="s">
        <v>1254</v>
      </c>
      <c r="M73" s="50" t="s">
        <v>1255</v>
      </c>
      <c r="N73" s="45"/>
      <c r="O73" s="50" t="s">
        <v>1256</v>
      </c>
      <c r="P73" s="50" t="s">
        <v>1257</v>
      </c>
      <c r="Q73" s="49" t="s">
        <v>393</v>
      </c>
      <c r="R73" s="50" t="s">
        <v>1258</v>
      </c>
      <c r="S73" s="50" t="s">
        <v>1259</v>
      </c>
      <c r="T73" s="45"/>
      <c r="U73" s="50" t="s">
        <v>393</v>
      </c>
      <c r="V73" s="12">
        <v>26555.67</v>
      </c>
      <c r="W73" s="2">
        <v>18678.3</v>
      </c>
      <c r="X73" s="51" t="s">
        <v>499</v>
      </c>
      <c r="Y73" s="51" t="s">
        <v>409</v>
      </c>
      <c r="Z73" s="51" t="s">
        <v>569</v>
      </c>
      <c r="AA73" s="51" t="s">
        <v>537</v>
      </c>
      <c r="AB73" s="51" t="s">
        <v>605</v>
      </c>
      <c r="AC73" s="51" t="s">
        <v>393</v>
      </c>
      <c r="AD73" s="51" t="s">
        <v>393</v>
      </c>
      <c r="AE73" s="51" t="s">
        <v>393</v>
      </c>
      <c r="AF73" s="51" t="s">
        <v>393</v>
      </c>
      <c r="AG73" s="51" t="s">
        <v>393</v>
      </c>
      <c r="AH73" s="51" t="s">
        <v>393</v>
      </c>
      <c r="AI73" s="51" t="s">
        <v>393</v>
      </c>
      <c r="AJ73" s="51" t="s">
        <v>393</v>
      </c>
      <c r="AK73" s="51" t="s">
        <v>393</v>
      </c>
      <c r="AL73" s="51" t="s">
        <v>393</v>
      </c>
      <c r="AM73" s="51" t="s">
        <v>393</v>
      </c>
      <c r="AN73" s="51" t="s">
        <v>393</v>
      </c>
      <c r="AO73" s="51" t="s">
        <v>393</v>
      </c>
      <c r="AP73" s="51" t="s">
        <v>393</v>
      </c>
      <c r="AQ73" s="51" t="s">
        <v>393</v>
      </c>
      <c r="AR73" s="51" t="s">
        <v>699</v>
      </c>
      <c r="AS73" s="51" t="s">
        <v>446</v>
      </c>
      <c r="AT73" s="51" t="s">
        <v>396</v>
      </c>
      <c r="AU73" s="51" t="s">
        <v>403</v>
      </c>
      <c r="AV73" s="51" t="s">
        <v>698</v>
      </c>
      <c r="AW73" s="51" t="s">
        <v>428</v>
      </c>
      <c r="AX73" s="51" t="s">
        <v>427</v>
      </c>
      <c r="AY73" s="51" t="s">
        <v>390</v>
      </c>
      <c r="AZ73" s="51" t="s">
        <v>393</v>
      </c>
      <c r="BA73" s="51" t="s">
        <v>824</v>
      </c>
      <c r="BB73" s="51" t="s">
        <v>427</v>
      </c>
      <c r="BC73" s="51" t="s">
        <v>449</v>
      </c>
      <c r="BD73" s="51" t="s">
        <v>689</v>
      </c>
      <c r="BE73" s="51" t="s">
        <v>418</v>
      </c>
      <c r="BF73" s="51" t="s">
        <v>516</v>
      </c>
      <c r="BG73" s="51" t="s">
        <v>393</v>
      </c>
      <c r="BH73" s="51" t="s">
        <v>393</v>
      </c>
      <c r="BI73" s="51" t="s">
        <v>393</v>
      </c>
      <c r="BJ73" s="51" t="s">
        <v>393</v>
      </c>
      <c r="BK73" s="51" t="s">
        <v>393</v>
      </c>
    </row>
    <row r="74" spans="1:63" ht="12.75" hidden="1">
      <c r="A74" s="51" t="s">
        <v>1260</v>
      </c>
      <c r="B74" s="51" t="s">
        <v>134</v>
      </c>
      <c r="C74" s="51" t="s">
        <v>449</v>
      </c>
      <c r="D74" s="51" t="s">
        <v>382</v>
      </c>
      <c r="E74" s="51" t="s">
        <v>64</v>
      </c>
      <c r="F74" s="51" t="s">
        <v>1184</v>
      </c>
      <c r="G74" s="51" t="s">
        <v>87</v>
      </c>
      <c r="H74" s="51" t="s">
        <v>1261</v>
      </c>
      <c r="I74" s="48" t="s">
        <v>1262</v>
      </c>
      <c r="J74" s="43">
        <f t="shared" si="1"/>
        <v>0</v>
      </c>
      <c r="K74" s="43">
        <f t="shared" si="2"/>
        <v>0</v>
      </c>
      <c r="L74" s="50" t="s">
        <v>1263</v>
      </c>
      <c r="M74" s="50" t="s">
        <v>440</v>
      </c>
      <c r="N74" s="45"/>
      <c r="O74" s="50" t="s">
        <v>694</v>
      </c>
      <c r="P74" s="50" t="s">
        <v>1243</v>
      </c>
      <c r="Q74" s="49" t="s">
        <v>393</v>
      </c>
      <c r="R74" s="50" t="s">
        <v>707</v>
      </c>
      <c r="S74" s="50" t="s">
        <v>1264</v>
      </c>
      <c r="T74" s="45"/>
      <c r="U74" s="50" t="s">
        <v>393</v>
      </c>
      <c r="V74" s="12">
        <v>26342.15</v>
      </c>
      <c r="W74" s="2">
        <v>17427.12</v>
      </c>
      <c r="X74" s="51" t="s">
        <v>421</v>
      </c>
      <c r="Y74" s="51" t="s">
        <v>490</v>
      </c>
      <c r="Z74" s="51" t="s">
        <v>400</v>
      </c>
      <c r="AA74" s="51" t="s">
        <v>699</v>
      </c>
      <c r="AB74" s="51" t="s">
        <v>549</v>
      </c>
      <c r="AC74" s="51" t="s">
        <v>393</v>
      </c>
      <c r="AD74" s="51" t="s">
        <v>393</v>
      </c>
      <c r="AE74" s="51" t="s">
        <v>393</v>
      </c>
      <c r="AF74" s="51" t="s">
        <v>393</v>
      </c>
      <c r="AG74" s="51" t="s">
        <v>393</v>
      </c>
      <c r="AH74" s="51" t="s">
        <v>393</v>
      </c>
      <c r="AI74" s="51" t="s">
        <v>393</v>
      </c>
      <c r="AJ74" s="51" t="s">
        <v>393</v>
      </c>
      <c r="AK74" s="51" t="s">
        <v>393</v>
      </c>
      <c r="AL74" s="51" t="s">
        <v>393</v>
      </c>
      <c r="AM74" s="51" t="s">
        <v>393</v>
      </c>
      <c r="AN74" s="51" t="s">
        <v>393</v>
      </c>
      <c r="AO74" s="51" t="s">
        <v>393</v>
      </c>
      <c r="AP74" s="51" t="s">
        <v>393</v>
      </c>
      <c r="AQ74" s="51" t="s">
        <v>393</v>
      </c>
      <c r="AR74" s="51" t="s">
        <v>529</v>
      </c>
      <c r="AS74" s="51" t="s">
        <v>690</v>
      </c>
      <c r="AT74" s="51" t="s">
        <v>491</v>
      </c>
      <c r="AU74" s="51" t="s">
        <v>699</v>
      </c>
      <c r="AV74" s="51" t="s">
        <v>782</v>
      </c>
      <c r="AW74" s="51" t="s">
        <v>418</v>
      </c>
      <c r="AX74" s="51" t="s">
        <v>425</v>
      </c>
      <c r="AY74" s="51" t="s">
        <v>381</v>
      </c>
      <c r="AZ74" s="51" t="s">
        <v>446</v>
      </c>
      <c r="BA74" s="51" t="s">
        <v>498</v>
      </c>
      <c r="BB74" s="51" t="s">
        <v>683</v>
      </c>
      <c r="BC74" s="51" t="s">
        <v>421</v>
      </c>
      <c r="BD74" s="51" t="s">
        <v>403</v>
      </c>
      <c r="BE74" s="51" t="s">
        <v>447</v>
      </c>
      <c r="BF74" s="51" t="s">
        <v>530</v>
      </c>
      <c r="BG74" s="51" t="s">
        <v>393</v>
      </c>
      <c r="BH74" s="51" t="s">
        <v>393</v>
      </c>
      <c r="BI74" s="51" t="s">
        <v>393</v>
      </c>
      <c r="BJ74" s="51" t="s">
        <v>393</v>
      </c>
      <c r="BK74" s="51" t="s">
        <v>393</v>
      </c>
    </row>
    <row r="75" spans="1:63" ht="12.75" hidden="1">
      <c r="A75" s="51" t="s">
        <v>1265</v>
      </c>
      <c r="B75" s="51" t="s">
        <v>283</v>
      </c>
      <c r="C75" s="51" t="s">
        <v>432</v>
      </c>
      <c r="D75" s="51" t="s">
        <v>382</v>
      </c>
      <c r="E75" s="51" t="s">
        <v>64</v>
      </c>
      <c r="F75" s="51" t="s">
        <v>1103</v>
      </c>
      <c r="G75" s="51" t="s">
        <v>167</v>
      </c>
      <c r="H75" s="51" t="s">
        <v>1053</v>
      </c>
      <c r="I75" s="48" t="s">
        <v>1054</v>
      </c>
      <c r="J75" s="43">
        <f t="shared" si="1"/>
        <v>0</v>
      </c>
      <c r="K75" s="43">
        <f t="shared" si="2"/>
        <v>0</v>
      </c>
      <c r="L75" s="50" t="s">
        <v>1266</v>
      </c>
      <c r="M75" s="50" t="s">
        <v>1267</v>
      </c>
      <c r="N75" s="45"/>
      <c r="O75" s="50" t="s">
        <v>1268</v>
      </c>
      <c r="P75" s="50" t="s">
        <v>1269</v>
      </c>
      <c r="Q75" s="49" t="s">
        <v>393</v>
      </c>
      <c r="R75" s="50" t="s">
        <v>1270</v>
      </c>
      <c r="S75" s="50" t="s">
        <v>1271</v>
      </c>
      <c r="T75" s="45"/>
      <c r="U75" s="50" t="s">
        <v>393</v>
      </c>
      <c r="V75" s="12">
        <v>25830.13</v>
      </c>
      <c r="W75" s="2">
        <v>4720.99</v>
      </c>
      <c r="X75" s="51" t="s">
        <v>792</v>
      </c>
      <c r="Y75" s="51" t="s">
        <v>1206</v>
      </c>
      <c r="Z75" s="51" t="s">
        <v>710</v>
      </c>
      <c r="AA75" s="51" t="s">
        <v>426</v>
      </c>
      <c r="AB75" s="51" t="s">
        <v>427</v>
      </c>
      <c r="AC75" s="51" t="s">
        <v>393</v>
      </c>
      <c r="AD75" s="51" t="s">
        <v>393</v>
      </c>
      <c r="AE75" s="51" t="s">
        <v>393</v>
      </c>
      <c r="AF75" s="51" t="s">
        <v>393</v>
      </c>
      <c r="AG75" s="51" t="s">
        <v>393</v>
      </c>
      <c r="AH75" s="51" t="s">
        <v>393</v>
      </c>
      <c r="AI75" s="51" t="s">
        <v>393</v>
      </c>
      <c r="AJ75" s="51" t="s">
        <v>393</v>
      </c>
      <c r="AK75" s="51" t="s">
        <v>393</v>
      </c>
      <c r="AL75" s="51" t="s">
        <v>393</v>
      </c>
      <c r="AM75" s="51" t="s">
        <v>393</v>
      </c>
      <c r="AN75" s="51" t="s">
        <v>393</v>
      </c>
      <c r="AO75" s="51" t="s">
        <v>393</v>
      </c>
      <c r="AP75" s="51" t="s">
        <v>393</v>
      </c>
      <c r="AQ75" s="51" t="s">
        <v>393</v>
      </c>
      <c r="AR75" s="51" t="s">
        <v>1272</v>
      </c>
      <c r="AS75" s="51" t="s">
        <v>492</v>
      </c>
      <c r="AT75" s="51" t="s">
        <v>424</v>
      </c>
      <c r="AU75" s="51" t="s">
        <v>403</v>
      </c>
      <c r="AV75" s="51" t="s">
        <v>906</v>
      </c>
      <c r="AW75" s="51" t="s">
        <v>824</v>
      </c>
      <c r="AX75" s="51" t="s">
        <v>393</v>
      </c>
      <c r="AY75" s="51" t="s">
        <v>393</v>
      </c>
      <c r="AZ75" s="51" t="s">
        <v>393</v>
      </c>
      <c r="BA75" s="51" t="s">
        <v>536</v>
      </c>
      <c r="BB75" s="51" t="s">
        <v>699</v>
      </c>
      <c r="BC75" s="51" t="s">
        <v>647</v>
      </c>
      <c r="BD75" s="51" t="s">
        <v>393</v>
      </c>
      <c r="BE75" s="51" t="s">
        <v>393</v>
      </c>
      <c r="BF75" s="51" t="s">
        <v>557</v>
      </c>
      <c r="BG75" s="51" t="s">
        <v>393</v>
      </c>
      <c r="BH75" s="51" t="s">
        <v>393</v>
      </c>
      <c r="BI75" s="51" t="s">
        <v>393</v>
      </c>
      <c r="BJ75" s="51" t="s">
        <v>393</v>
      </c>
      <c r="BK75" s="51" t="s">
        <v>393</v>
      </c>
    </row>
    <row r="76" spans="1:63" ht="12.75">
      <c r="A76" s="50" t="s">
        <v>1273</v>
      </c>
      <c r="B76" s="51" t="s">
        <v>259</v>
      </c>
      <c r="C76" s="51" t="s">
        <v>432</v>
      </c>
      <c r="D76" s="51" t="s">
        <v>382</v>
      </c>
      <c r="E76" s="51" t="s">
        <v>64</v>
      </c>
      <c r="F76" s="51" t="s">
        <v>760</v>
      </c>
      <c r="G76" s="51" t="s">
        <v>65</v>
      </c>
      <c r="H76" s="51" t="s">
        <v>1133</v>
      </c>
      <c r="I76" s="48" t="s">
        <v>1134</v>
      </c>
      <c r="J76" s="43">
        <f t="shared" si="1"/>
        <v>1296.9000000000001</v>
      </c>
      <c r="K76" s="43">
        <f t="shared" si="2"/>
        <v>3</v>
      </c>
      <c r="L76" s="50" t="s">
        <v>1274</v>
      </c>
      <c r="M76" s="50" t="s">
        <v>1275</v>
      </c>
      <c r="N76" s="45"/>
      <c r="O76" s="50" t="s">
        <v>1120</v>
      </c>
      <c r="P76" s="50" t="s">
        <v>1151</v>
      </c>
      <c r="Q76" s="49" t="s">
        <v>390</v>
      </c>
      <c r="R76" s="50" t="s">
        <v>1154</v>
      </c>
      <c r="S76" s="50" t="s">
        <v>1276</v>
      </c>
      <c r="T76" s="45"/>
      <c r="U76" s="50" t="s">
        <v>393</v>
      </c>
      <c r="V76" s="14">
        <v>6225.12</v>
      </c>
      <c r="W76" s="2">
        <v>4985.8599999999997</v>
      </c>
      <c r="X76" s="51" t="s">
        <v>445</v>
      </c>
      <c r="Y76" s="51" t="s">
        <v>625</v>
      </c>
      <c r="Z76" s="51" t="s">
        <v>540</v>
      </c>
      <c r="AA76" s="51" t="s">
        <v>571</v>
      </c>
      <c r="AB76" s="51" t="s">
        <v>396</v>
      </c>
      <c r="AC76" s="51" t="s">
        <v>393</v>
      </c>
      <c r="AD76" s="51" t="s">
        <v>393</v>
      </c>
      <c r="AE76" s="51" t="s">
        <v>393</v>
      </c>
      <c r="AF76" s="51" t="s">
        <v>393</v>
      </c>
      <c r="AG76" s="51" t="s">
        <v>393</v>
      </c>
      <c r="AH76" s="51" t="s">
        <v>393</v>
      </c>
      <c r="AI76" s="51" t="s">
        <v>393</v>
      </c>
      <c r="AJ76" s="51" t="s">
        <v>393</v>
      </c>
      <c r="AK76" s="51" t="s">
        <v>393</v>
      </c>
      <c r="AL76" s="51" t="s">
        <v>393</v>
      </c>
      <c r="AM76" s="51" t="s">
        <v>393</v>
      </c>
      <c r="AN76" s="51" t="s">
        <v>393</v>
      </c>
      <c r="AO76" s="51" t="s">
        <v>393</v>
      </c>
      <c r="AP76" s="51" t="s">
        <v>393</v>
      </c>
      <c r="AQ76" s="51" t="s">
        <v>393</v>
      </c>
      <c r="AR76" s="51" t="s">
        <v>573</v>
      </c>
      <c r="AS76" s="51" t="s">
        <v>444</v>
      </c>
      <c r="AT76" s="51" t="s">
        <v>421</v>
      </c>
      <c r="AU76" s="51" t="s">
        <v>395</v>
      </c>
      <c r="AV76" s="51" t="s">
        <v>539</v>
      </c>
      <c r="AW76" s="51" t="s">
        <v>571</v>
      </c>
      <c r="AX76" s="51" t="s">
        <v>393</v>
      </c>
      <c r="AY76" s="51" t="s">
        <v>426</v>
      </c>
      <c r="AZ76" s="51" t="s">
        <v>497</v>
      </c>
      <c r="BA76" s="51" t="s">
        <v>427</v>
      </c>
      <c r="BB76" s="51" t="s">
        <v>498</v>
      </c>
      <c r="BC76" s="51" t="s">
        <v>536</v>
      </c>
      <c r="BD76" s="51" t="s">
        <v>402</v>
      </c>
      <c r="BE76" s="51" t="s">
        <v>429</v>
      </c>
      <c r="BF76" s="51" t="s">
        <v>584</v>
      </c>
      <c r="BG76" s="51" t="s">
        <v>393</v>
      </c>
      <c r="BH76" s="51" t="s">
        <v>393</v>
      </c>
      <c r="BI76" s="51" t="s">
        <v>393</v>
      </c>
      <c r="BJ76" s="51" t="s">
        <v>393</v>
      </c>
      <c r="BK76" s="51" t="s">
        <v>393</v>
      </c>
    </row>
    <row r="77" spans="1:63" ht="12.75" hidden="1">
      <c r="A77" s="51" t="s">
        <v>1277</v>
      </c>
      <c r="B77" s="51" t="s">
        <v>139</v>
      </c>
      <c r="C77" s="51" t="s">
        <v>395</v>
      </c>
      <c r="D77" s="51" t="s">
        <v>382</v>
      </c>
      <c r="E77" s="51" t="s">
        <v>64</v>
      </c>
      <c r="F77" s="51" t="s">
        <v>480</v>
      </c>
      <c r="G77" s="51" t="s">
        <v>110</v>
      </c>
      <c r="H77" s="51" t="s">
        <v>1278</v>
      </c>
      <c r="I77" s="48" t="s">
        <v>1279</v>
      </c>
      <c r="J77" s="43">
        <f t="shared" si="1"/>
        <v>0</v>
      </c>
      <c r="K77" s="43">
        <f t="shared" si="2"/>
        <v>0</v>
      </c>
      <c r="L77" s="50" t="s">
        <v>1280</v>
      </c>
      <c r="M77" s="50" t="s">
        <v>1281</v>
      </c>
      <c r="N77" s="45"/>
      <c r="O77" s="50" t="s">
        <v>1282</v>
      </c>
      <c r="P77" s="50" t="s">
        <v>1283</v>
      </c>
      <c r="Q77" s="49" t="s">
        <v>393</v>
      </c>
      <c r="R77" s="50" t="s">
        <v>429</v>
      </c>
      <c r="S77" s="50" t="s">
        <v>1284</v>
      </c>
      <c r="T77" s="45"/>
      <c r="U77" s="50" t="s">
        <v>393</v>
      </c>
      <c r="V77" s="12">
        <v>24468.48</v>
      </c>
      <c r="W77" s="2">
        <v>23604.48</v>
      </c>
      <c r="X77" s="51" t="s">
        <v>689</v>
      </c>
      <c r="Y77" s="51" t="s">
        <v>421</v>
      </c>
      <c r="Z77" s="51" t="s">
        <v>549</v>
      </c>
      <c r="AA77" s="51" t="s">
        <v>456</v>
      </c>
      <c r="AB77" s="51" t="s">
        <v>538</v>
      </c>
      <c r="AC77" s="51" t="s">
        <v>393</v>
      </c>
      <c r="AD77" s="51" t="s">
        <v>393</v>
      </c>
      <c r="AE77" s="51" t="s">
        <v>393</v>
      </c>
      <c r="AF77" s="51" t="s">
        <v>393</v>
      </c>
      <c r="AG77" s="51" t="s">
        <v>393</v>
      </c>
      <c r="AH77" s="51" t="s">
        <v>393</v>
      </c>
      <c r="AI77" s="51" t="s">
        <v>393</v>
      </c>
      <c r="AJ77" s="51" t="s">
        <v>393</v>
      </c>
      <c r="AK77" s="51" t="s">
        <v>393</v>
      </c>
      <c r="AL77" s="51" t="s">
        <v>393</v>
      </c>
      <c r="AM77" s="51" t="s">
        <v>393</v>
      </c>
      <c r="AN77" s="51" t="s">
        <v>393</v>
      </c>
      <c r="AO77" s="51" t="s">
        <v>393</v>
      </c>
      <c r="AP77" s="51" t="s">
        <v>393</v>
      </c>
      <c r="AQ77" s="51" t="s">
        <v>393</v>
      </c>
      <c r="AR77" s="51" t="s">
        <v>626</v>
      </c>
      <c r="AS77" s="51" t="s">
        <v>537</v>
      </c>
      <c r="AT77" s="51" t="s">
        <v>815</v>
      </c>
      <c r="AU77" s="51" t="s">
        <v>640</v>
      </c>
      <c r="AV77" s="51" t="s">
        <v>570</v>
      </c>
      <c r="AW77" s="51" t="s">
        <v>444</v>
      </c>
      <c r="AX77" s="51" t="s">
        <v>536</v>
      </c>
      <c r="AY77" s="51" t="s">
        <v>390</v>
      </c>
      <c r="AZ77" s="51" t="s">
        <v>449</v>
      </c>
      <c r="BA77" s="51" t="s">
        <v>825</v>
      </c>
      <c r="BB77" s="51" t="s">
        <v>517</v>
      </c>
      <c r="BC77" s="51" t="s">
        <v>711</v>
      </c>
      <c r="BD77" s="51" t="s">
        <v>397</v>
      </c>
      <c r="BE77" s="51" t="s">
        <v>994</v>
      </c>
      <c r="BF77" s="51" t="s">
        <v>627</v>
      </c>
      <c r="BG77" s="51" t="s">
        <v>393</v>
      </c>
      <c r="BH77" s="51" t="s">
        <v>393</v>
      </c>
      <c r="BI77" s="51" t="s">
        <v>393</v>
      </c>
      <c r="BJ77" s="51" t="s">
        <v>393</v>
      </c>
      <c r="BK77" s="51" t="s">
        <v>393</v>
      </c>
    </row>
    <row r="78" spans="1:63" ht="12.75">
      <c r="A78" s="50" t="s">
        <v>1285</v>
      </c>
      <c r="B78" s="51" t="s">
        <v>178</v>
      </c>
      <c r="C78" s="51" t="s">
        <v>432</v>
      </c>
      <c r="D78" s="51" t="s">
        <v>382</v>
      </c>
      <c r="E78" s="51" t="s">
        <v>64</v>
      </c>
      <c r="F78" s="51" t="s">
        <v>760</v>
      </c>
      <c r="G78" s="51" t="s">
        <v>65</v>
      </c>
      <c r="H78" s="51" t="s">
        <v>1133</v>
      </c>
      <c r="I78" s="48" t="s">
        <v>1134</v>
      </c>
      <c r="J78" s="43">
        <f t="shared" si="1"/>
        <v>2161.5</v>
      </c>
      <c r="K78" s="43">
        <f t="shared" si="2"/>
        <v>5</v>
      </c>
      <c r="L78" s="50" t="s">
        <v>1286</v>
      </c>
      <c r="M78" s="50" t="s">
        <v>1287</v>
      </c>
      <c r="N78" s="45"/>
      <c r="O78" s="50" t="s">
        <v>1107</v>
      </c>
      <c r="P78" s="50" t="s">
        <v>1064</v>
      </c>
      <c r="Q78" s="49" t="s">
        <v>426</v>
      </c>
      <c r="R78" s="50" t="s">
        <v>1288</v>
      </c>
      <c r="S78" s="50" t="s">
        <v>1289</v>
      </c>
      <c r="T78" s="45"/>
      <c r="U78" s="50" t="s">
        <v>393</v>
      </c>
      <c r="V78" s="12">
        <v>19251.759999999998</v>
      </c>
      <c r="W78" s="2">
        <v>13545.4</v>
      </c>
      <c r="X78" s="51" t="s">
        <v>557</v>
      </c>
      <c r="Y78" s="51" t="s">
        <v>432</v>
      </c>
      <c r="Z78" s="51" t="s">
        <v>381</v>
      </c>
      <c r="AA78" s="51" t="s">
        <v>557</v>
      </c>
      <c r="AB78" s="51" t="s">
        <v>569</v>
      </c>
      <c r="AC78" s="51" t="s">
        <v>393</v>
      </c>
      <c r="AD78" s="51" t="s">
        <v>393</v>
      </c>
      <c r="AE78" s="51" t="s">
        <v>393</v>
      </c>
      <c r="AF78" s="51" t="s">
        <v>393</v>
      </c>
      <c r="AG78" s="51" t="s">
        <v>393</v>
      </c>
      <c r="AH78" s="51" t="s">
        <v>393</v>
      </c>
      <c r="AI78" s="51" t="s">
        <v>393</v>
      </c>
      <c r="AJ78" s="51" t="s">
        <v>393</v>
      </c>
      <c r="AK78" s="51" t="s">
        <v>393</v>
      </c>
      <c r="AL78" s="51" t="s">
        <v>393</v>
      </c>
      <c r="AM78" s="51" t="s">
        <v>393</v>
      </c>
      <c r="AN78" s="51" t="s">
        <v>393</v>
      </c>
      <c r="AO78" s="51" t="s">
        <v>393</v>
      </c>
      <c r="AP78" s="51" t="s">
        <v>393</v>
      </c>
      <c r="AQ78" s="51" t="s">
        <v>393</v>
      </c>
      <c r="AR78" s="51" t="s">
        <v>920</v>
      </c>
      <c r="AS78" s="51" t="s">
        <v>530</v>
      </c>
      <c r="AT78" s="51" t="s">
        <v>567</v>
      </c>
      <c r="AU78" s="51" t="s">
        <v>943</v>
      </c>
      <c r="AV78" s="51" t="s">
        <v>1290</v>
      </c>
      <c r="AW78" s="51" t="s">
        <v>537</v>
      </c>
      <c r="AX78" s="51" t="s">
        <v>394</v>
      </c>
      <c r="AY78" s="51" t="s">
        <v>426</v>
      </c>
      <c r="AZ78" s="51" t="s">
        <v>409</v>
      </c>
      <c r="BA78" s="51" t="s">
        <v>429</v>
      </c>
      <c r="BB78" s="51" t="s">
        <v>807</v>
      </c>
      <c r="BC78" s="51" t="s">
        <v>698</v>
      </c>
      <c r="BD78" s="51" t="s">
        <v>1066</v>
      </c>
      <c r="BE78" s="51" t="s">
        <v>683</v>
      </c>
      <c r="BF78" s="51" t="s">
        <v>793</v>
      </c>
      <c r="BG78" s="51" t="s">
        <v>393</v>
      </c>
      <c r="BH78" s="51" t="s">
        <v>393</v>
      </c>
      <c r="BI78" s="51" t="s">
        <v>393</v>
      </c>
      <c r="BJ78" s="51" t="s">
        <v>393</v>
      </c>
      <c r="BK78" s="51" t="s">
        <v>393</v>
      </c>
    </row>
    <row r="79" spans="1:63" ht="12.75">
      <c r="A79" s="50" t="s">
        <v>1291</v>
      </c>
      <c r="B79" s="51" t="s">
        <v>286</v>
      </c>
      <c r="C79" s="51" t="s">
        <v>432</v>
      </c>
      <c r="D79" s="51" t="s">
        <v>382</v>
      </c>
      <c r="E79" s="51" t="s">
        <v>64</v>
      </c>
      <c r="F79" s="51" t="s">
        <v>760</v>
      </c>
      <c r="G79" s="51" t="s">
        <v>65</v>
      </c>
      <c r="H79" s="51" t="s">
        <v>1133</v>
      </c>
      <c r="I79" s="48" t="s">
        <v>1134</v>
      </c>
      <c r="J79" s="43">
        <f t="shared" si="1"/>
        <v>1296.9000000000001</v>
      </c>
      <c r="K79" s="43">
        <f t="shared" si="2"/>
        <v>3</v>
      </c>
      <c r="L79" s="50" t="s">
        <v>1292</v>
      </c>
      <c r="M79" s="50" t="s">
        <v>390</v>
      </c>
      <c r="N79" s="45"/>
      <c r="O79" s="50" t="s">
        <v>1293</v>
      </c>
      <c r="P79" s="50" t="s">
        <v>1155</v>
      </c>
      <c r="Q79" s="49" t="s">
        <v>390</v>
      </c>
      <c r="R79" s="50" t="s">
        <v>1208</v>
      </c>
      <c r="S79" s="50" t="s">
        <v>1131</v>
      </c>
      <c r="T79" s="45"/>
      <c r="U79" s="50" t="s">
        <v>393</v>
      </c>
      <c r="V79" s="14">
        <v>4193.3100000000004</v>
      </c>
      <c r="W79" s="2">
        <v>2132.6799999999998</v>
      </c>
      <c r="X79" s="51" t="s">
        <v>497</v>
      </c>
      <c r="Y79" s="51" t="s">
        <v>571</v>
      </c>
      <c r="Z79" s="51" t="s">
        <v>418</v>
      </c>
      <c r="AA79" s="51" t="s">
        <v>446</v>
      </c>
      <c r="AB79" s="51" t="s">
        <v>489</v>
      </c>
      <c r="AC79" s="51" t="s">
        <v>393</v>
      </c>
      <c r="AD79" s="51" t="s">
        <v>393</v>
      </c>
      <c r="AE79" s="51" t="s">
        <v>393</v>
      </c>
      <c r="AF79" s="51" t="s">
        <v>393</v>
      </c>
      <c r="AG79" s="51" t="s">
        <v>393</v>
      </c>
      <c r="AH79" s="51" t="s">
        <v>393</v>
      </c>
      <c r="AI79" s="51" t="s">
        <v>393</v>
      </c>
      <c r="AJ79" s="51" t="s">
        <v>393</v>
      </c>
      <c r="AK79" s="51" t="s">
        <v>393</v>
      </c>
      <c r="AL79" s="51" t="s">
        <v>393</v>
      </c>
      <c r="AM79" s="51" t="s">
        <v>393</v>
      </c>
      <c r="AN79" s="51" t="s">
        <v>393</v>
      </c>
      <c r="AO79" s="51" t="s">
        <v>393</v>
      </c>
      <c r="AP79" s="51" t="s">
        <v>393</v>
      </c>
      <c r="AQ79" s="51" t="s">
        <v>393</v>
      </c>
      <c r="AR79" s="51" t="s">
        <v>689</v>
      </c>
      <c r="AS79" s="51" t="s">
        <v>449</v>
      </c>
      <c r="AT79" s="51" t="s">
        <v>573</v>
      </c>
      <c r="AU79" s="51" t="s">
        <v>446</v>
      </c>
      <c r="AV79" s="51" t="s">
        <v>449</v>
      </c>
      <c r="AW79" s="51" t="s">
        <v>393</v>
      </c>
      <c r="AX79" s="51" t="s">
        <v>393</v>
      </c>
      <c r="AY79" s="51" t="s">
        <v>724</v>
      </c>
      <c r="AZ79" s="51" t="s">
        <v>536</v>
      </c>
      <c r="BA79" s="51" t="s">
        <v>393</v>
      </c>
      <c r="BB79" s="51" t="s">
        <v>573</v>
      </c>
      <c r="BC79" s="51" t="s">
        <v>447</v>
      </c>
      <c r="BD79" s="51" t="s">
        <v>428</v>
      </c>
      <c r="BE79" s="51" t="s">
        <v>427</v>
      </c>
      <c r="BF79" s="51" t="s">
        <v>429</v>
      </c>
      <c r="BG79" s="51" t="s">
        <v>393</v>
      </c>
      <c r="BH79" s="51" t="s">
        <v>393</v>
      </c>
      <c r="BI79" s="51" t="s">
        <v>393</v>
      </c>
      <c r="BJ79" s="51" t="s">
        <v>393</v>
      </c>
      <c r="BK79" s="51" t="s">
        <v>393</v>
      </c>
    </row>
    <row r="80" spans="1:63" ht="12.75">
      <c r="A80" s="50" t="s">
        <v>1294</v>
      </c>
      <c r="B80" s="51" t="s">
        <v>84</v>
      </c>
      <c r="C80" s="51" t="s">
        <v>426</v>
      </c>
      <c r="D80" s="51" t="s">
        <v>382</v>
      </c>
      <c r="E80" s="51" t="s">
        <v>64</v>
      </c>
      <c r="F80" s="51" t="s">
        <v>760</v>
      </c>
      <c r="G80" s="51" t="s">
        <v>65</v>
      </c>
      <c r="H80" s="51" t="s">
        <v>1117</v>
      </c>
      <c r="I80" s="48" t="s">
        <v>1118</v>
      </c>
      <c r="J80" s="43">
        <f t="shared" si="1"/>
        <v>6149</v>
      </c>
      <c r="K80" s="43">
        <f t="shared" si="2"/>
        <v>20</v>
      </c>
      <c r="L80" s="50" t="s">
        <v>1295</v>
      </c>
      <c r="M80" s="50" t="s">
        <v>1296</v>
      </c>
      <c r="N80" s="45"/>
      <c r="O80" s="50" t="s">
        <v>1297</v>
      </c>
      <c r="P80" s="50" t="s">
        <v>1298</v>
      </c>
      <c r="Q80" s="49" t="s">
        <v>449</v>
      </c>
      <c r="R80" s="50" t="s">
        <v>1299</v>
      </c>
      <c r="S80" s="50" t="s">
        <v>1300</v>
      </c>
      <c r="T80" s="45"/>
      <c r="U80" s="50" t="s">
        <v>393</v>
      </c>
      <c r="V80" s="12">
        <v>85501.84</v>
      </c>
      <c r="W80" s="2">
        <v>63642.15</v>
      </c>
      <c r="X80" s="51" t="s">
        <v>1022</v>
      </c>
      <c r="Y80" s="51" t="s">
        <v>514</v>
      </c>
      <c r="Z80" s="51" t="s">
        <v>493</v>
      </c>
      <c r="AA80" s="51" t="s">
        <v>1301</v>
      </c>
      <c r="AB80" s="51" t="s">
        <v>963</v>
      </c>
      <c r="AC80" s="51" t="s">
        <v>393</v>
      </c>
      <c r="AD80" s="51" t="s">
        <v>393</v>
      </c>
      <c r="AE80" s="51" t="s">
        <v>393</v>
      </c>
      <c r="AF80" s="51" t="s">
        <v>393</v>
      </c>
      <c r="AG80" s="51" t="s">
        <v>393</v>
      </c>
      <c r="AH80" s="51" t="s">
        <v>393</v>
      </c>
      <c r="AI80" s="51" t="s">
        <v>393</v>
      </c>
      <c r="AJ80" s="51" t="s">
        <v>393</v>
      </c>
      <c r="AK80" s="51" t="s">
        <v>393</v>
      </c>
      <c r="AL80" s="51" t="s">
        <v>393</v>
      </c>
      <c r="AM80" s="51" t="s">
        <v>393</v>
      </c>
      <c r="AN80" s="51" t="s">
        <v>393</v>
      </c>
      <c r="AO80" s="51" t="s">
        <v>393</v>
      </c>
      <c r="AP80" s="51" t="s">
        <v>393</v>
      </c>
      <c r="AQ80" s="51" t="s">
        <v>393</v>
      </c>
      <c r="AR80" s="51" t="s">
        <v>837</v>
      </c>
      <c r="AS80" s="51" t="s">
        <v>1302</v>
      </c>
      <c r="AT80" s="51" t="s">
        <v>1303</v>
      </c>
      <c r="AU80" s="51" t="s">
        <v>1114</v>
      </c>
      <c r="AV80" s="51" t="s">
        <v>661</v>
      </c>
      <c r="AW80" s="51" t="s">
        <v>540</v>
      </c>
      <c r="AX80" s="51" t="s">
        <v>395</v>
      </c>
      <c r="AY80" s="51" t="s">
        <v>444</v>
      </c>
      <c r="AZ80" s="51" t="s">
        <v>445</v>
      </c>
      <c r="BA80" s="51" t="s">
        <v>625</v>
      </c>
      <c r="BB80" s="51" t="s">
        <v>701</v>
      </c>
      <c r="BC80" s="51" t="s">
        <v>714</v>
      </c>
      <c r="BD80" s="51" t="s">
        <v>474</v>
      </c>
      <c r="BE80" s="51" t="s">
        <v>572</v>
      </c>
      <c r="BF80" s="51" t="s">
        <v>1304</v>
      </c>
      <c r="BG80" s="51" t="s">
        <v>393</v>
      </c>
      <c r="BH80" s="51" t="s">
        <v>393</v>
      </c>
      <c r="BI80" s="51" t="s">
        <v>393</v>
      </c>
      <c r="BJ80" s="51" t="s">
        <v>393</v>
      </c>
      <c r="BK80" s="51" t="s">
        <v>393</v>
      </c>
    </row>
    <row r="81" spans="1:63" ht="12.75">
      <c r="A81" s="50" t="s">
        <v>1305</v>
      </c>
      <c r="B81" s="51" t="s">
        <v>197</v>
      </c>
      <c r="C81" s="51" t="s">
        <v>647</v>
      </c>
      <c r="D81" s="51" t="s">
        <v>382</v>
      </c>
      <c r="E81" s="51" t="s">
        <v>64</v>
      </c>
      <c r="F81" s="51" t="s">
        <v>898</v>
      </c>
      <c r="G81" s="51" t="s">
        <v>74</v>
      </c>
      <c r="H81" s="51" t="s">
        <v>1306</v>
      </c>
      <c r="I81" s="48" t="s">
        <v>1307</v>
      </c>
      <c r="J81" s="43">
        <f t="shared" si="1"/>
        <v>3866.3999999999996</v>
      </c>
      <c r="K81" s="43">
        <f t="shared" si="2"/>
        <v>5</v>
      </c>
      <c r="L81" s="50" t="s">
        <v>1308</v>
      </c>
      <c r="M81" s="50" t="s">
        <v>1309</v>
      </c>
      <c r="N81" s="45"/>
      <c r="O81" s="50" t="s">
        <v>1310</v>
      </c>
      <c r="P81" s="50" t="s">
        <v>1311</v>
      </c>
      <c r="Q81" s="49" t="s">
        <v>426</v>
      </c>
      <c r="R81" s="50" t="s">
        <v>1312</v>
      </c>
      <c r="S81" s="50" t="s">
        <v>497</v>
      </c>
      <c r="T81" s="45"/>
      <c r="U81" s="50" t="s">
        <v>393</v>
      </c>
      <c r="V81" s="12">
        <v>34700.94</v>
      </c>
      <c r="W81" s="2">
        <v>23005.08</v>
      </c>
      <c r="X81" s="51" t="s">
        <v>647</v>
      </c>
      <c r="Y81" s="51" t="s">
        <v>498</v>
      </c>
      <c r="Z81" s="51" t="s">
        <v>573</v>
      </c>
      <c r="AA81" s="51" t="s">
        <v>447</v>
      </c>
      <c r="AB81" s="51" t="s">
        <v>513</v>
      </c>
      <c r="AC81" s="51" t="s">
        <v>393</v>
      </c>
      <c r="AD81" s="51" t="s">
        <v>393</v>
      </c>
      <c r="AE81" s="51" t="s">
        <v>393</v>
      </c>
      <c r="AF81" s="51" t="s">
        <v>393</v>
      </c>
      <c r="AG81" s="51" t="s">
        <v>393</v>
      </c>
      <c r="AH81" s="51" t="s">
        <v>393</v>
      </c>
      <c r="AI81" s="51" t="s">
        <v>393</v>
      </c>
      <c r="AJ81" s="51" t="s">
        <v>393</v>
      </c>
      <c r="AK81" s="51" t="s">
        <v>393</v>
      </c>
      <c r="AL81" s="51" t="s">
        <v>393</v>
      </c>
      <c r="AM81" s="51" t="s">
        <v>393</v>
      </c>
      <c r="AN81" s="51" t="s">
        <v>393</v>
      </c>
      <c r="AO81" s="51" t="s">
        <v>393</v>
      </c>
      <c r="AP81" s="51" t="s">
        <v>393</v>
      </c>
      <c r="AQ81" s="51" t="s">
        <v>393</v>
      </c>
      <c r="AR81" s="51" t="s">
        <v>442</v>
      </c>
      <c r="AS81" s="51" t="s">
        <v>922</v>
      </c>
      <c r="AT81" s="51" t="s">
        <v>1035</v>
      </c>
      <c r="AU81" s="51" t="s">
        <v>639</v>
      </c>
      <c r="AV81" s="51" t="s">
        <v>1313</v>
      </c>
      <c r="AW81" s="51" t="s">
        <v>497</v>
      </c>
      <c r="AX81" s="51" t="s">
        <v>557</v>
      </c>
      <c r="AY81" s="51" t="s">
        <v>557</v>
      </c>
      <c r="AZ81" s="51" t="s">
        <v>381</v>
      </c>
      <c r="BA81" s="51" t="s">
        <v>426</v>
      </c>
      <c r="BB81" s="51" t="s">
        <v>444</v>
      </c>
      <c r="BC81" s="51" t="s">
        <v>456</v>
      </c>
      <c r="BD81" s="51" t="s">
        <v>625</v>
      </c>
      <c r="BE81" s="51" t="s">
        <v>994</v>
      </c>
      <c r="BF81" s="51" t="s">
        <v>1035</v>
      </c>
      <c r="BG81" s="51" t="s">
        <v>393</v>
      </c>
      <c r="BH81" s="51" t="s">
        <v>393</v>
      </c>
      <c r="BI81" s="51" t="s">
        <v>393</v>
      </c>
      <c r="BJ81" s="51" t="s">
        <v>393</v>
      </c>
      <c r="BK81" s="51" t="s">
        <v>393</v>
      </c>
    </row>
    <row r="82" spans="1:63" ht="12.75" hidden="1">
      <c r="A82" s="51" t="s">
        <v>1314</v>
      </c>
      <c r="B82" s="51" t="s">
        <v>200</v>
      </c>
      <c r="C82" s="51" t="s">
        <v>381</v>
      </c>
      <c r="D82" s="51" t="s">
        <v>382</v>
      </c>
      <c r="E82" s="51" t="s">
        <v>64</v>
      </c>
      <c r="F82" s="51" t="s">
        <v>869</v>
      </c>
      <c r="G82" s="51" t="s">
        <v>94</v>
      </c>
      <c r="H82" s="51" t="s">
        <v>913</v>
      </c>
      <c r="I82" s="48" t="s">
        <v>914</v>
      </c>
      <c r="J82" s="43">
        <f t="shared" si="1"/>
        <v>0</v>
      </c>
      <c r="K82" s="43">
        <f t="shared" si="2"/>
        <v>0</v>
      </c>
      <c r="L82" s="50" t="s">
        <v>1315</v>
      </c>
      <c r="M82" s="50" t="s">
        <v>1316</v>
      </c>
      <c r="N82" s="45"/>
      <c r="O82" s="50" t="s">
        <v>1317</v>
      </c>
      <c r="P82" s="50" t="s">
        <v>1318</v>
      </c>
      <c r="Q82" s="49" t="s">
        <v>393</v>
      </c>
      <c r="R82" s="50" t="s">
        <v>427</v>
      </c>
      <c r="S82" s="50" t="s">
        <v>1319</v>
      </c>
      <c r="T82" s="45"/>
      <c r="U82" s="50" t="s">
        <v>393</v>
      </c>
      <c r="V82" s="12">
        <v>21363.66</v>
      </c>
      <c r="W82" s="2">
        <v>17399.04</v>
      </c>
      <c r="X82" s="51" t="s">
        <v>394</v>
      </c>
      <c r="Y82" s="51" t="s">
        <v>393</v>
      </c>
      <c r="Z82" s="51" t="s">
        <v>381</v>
      </c>
      <c r="AA82" s="51" t="s">
        <v>396</v>
      </c>
      <c r="AB82" s="51" t="s">
        <v>626</v>
      </c>
      <c r="AC82" s="51" t="s">
        <v>393</v>
      </c>
      <c r="AD82" s="51" t="s">
        <v>393</v>
      </c>
      <c r="AE82" s="51" t="s">
        <v>393</v>
      </c>
      <c r="AF82" s="51" t="s">
        <v>393</v>
      </c>
      <c r="AG82" s="51" t="s">
        <v>393</v>
      </c>
      <c r="AH82" s="51" t="s">
        <v>393</v>
      </c>
      <c r="AI82" s="51" t="s">
        <v>393</v>
      </c>
      <c r="AJ82" s="51" t="s">
        <v>393</v>
      </c>
      <c r="AK82" s="51" t="s">
        <v>393</v>
      </c>
      <c r="AL82" s="51" t="s">
        <v>393</v>
      </c>
      <c r="AM82" s="51" t="s">
        <v>393</v>
      </c>
      <c r="AN82" s="51" t="s">
        <v>393</v>
      </c>
      <c r="AO82" s="51" t="s">
        <v>393</v>
      </c>
      <c r="AP82" s="51" t="s">
        <v>393</v>
      </c>
      <c r="AQ82" s="51" t="s">
        <v>393</v>
      </c>
      <c r="AR82" s="51" t="s">
        <v>1197</v>
      </c>
      <c r="AS82" s="51" t="s">
        <v>1320</v>
      </c>
      <c r="AT82" s="51" t="s">
        <v>684</v>
      </c>
      <c r="AU82" s="51" t="s">
        <v>1321</v>
      </c>
      <c r="AV82" s="51" t="s">
        <v>1165</v>
      </c>
      <c r="AW82" s="51" t="s">
        <v>536</v>
      </c>
      <c r="AX82" s="51" t="s">
        <v>393</v>
      </c>
      <c r="AY82" s="51" t="s">
        <v>427</v>
      </c>
      <c r="AZ82" s="51" t="s">
        <v>428</v>
      </c>
      <c r="BA82" s="51" t="s">
        <v>498</v>
      </c>
      <c r="BB82" s="51" t="s">
        <v>393</v>
      </c>
      <c r="BC82" s="51" t="s">
        <v>381</v>
      </c>
      <c r="BD82" s="51" t="s">
        <v>381</v>
      </c>
      <c r="BE82" s="51" t="s">
        <v>381</v>
      </c>
      <c r="BF82" s="51" t="s">
        <v>688</v>
      </c>
      <c r="BG82" s="51" t="s">
        <v>393</v>
      </c>
      <c r="BH82" s="51" t="s">
        <v>393</v>
      </c>
      <c r="BI82" s="51" t="s">
        <v>393</v>
      </c>
      <c r="BJ82" s="51" t="s">
        <v>393</v>
      </c>
      <c r="BK82" s="51" t="s">
        <v>393</v>
      </c>
    </row>
    <row r="83" spans="1:63" ht="12.75">
      <c r="A83" s="50" t="s">
        <v>1322</v>
      </c>
      <c r="B83" s="51" t="s">
        <v>239</v>
      </c>
      <c r="C83" s="51" t="s">
        <v>381</v>
      </c>
      <c r="D83" s="51" t="s">
        <v>382</v>
      </c>
      <c r="E83" s="51" t="s">
        <v>64</v>
      </c>
      <c r="F83" s="51" t="s">
        <v>898</v>
      </c>
      <c r="G83" s="51" t="s">
        <v>74</v>
      </c>
      <c r="H83" s="51" t="s">
        <v>1323</v>
      </c>
      <c r="I83" s="48" t="s">
        <v>1324</v>
      </c>
      <c r="J83" s="43">
        <f t="shared" si="1"/>
        <v>3501.6000000000004</v>
      </c>
      <c r="K83" s="43">
        <f t="shared" si="2"/>
        <v>5</v>
      </c>
      <c r="L83" s="50" t="s">
        <v>814</v>
      </c>
      <c r="M83" s="50" t="s">
        <v>390</v>
      </c>
      <c r="N83" s="45"/>
      <c r="O83" s="50" t="s">
        <v>1325</v>
      </c>
      <c r="P83" s="50" t="s">
        <v>1326</v>
      </c>
      <c r="Q83" s="49" t="s">
        <v>426</v>
      </c>
      <c r="R83" s="50" t="s">
        <v>1327</v>
      </c>
      <c r="S83" s="50" t="s">
        <v>1328</v>
      </c>
      <c r="T83" s="45"/>
      <c r="U83" s="50" t="s">
        <v>393</v>
      </c>
      <c r="V83" s="12">
        <v>16807.68</v>
      </c>
      <c r="W83" s="2">
        <v>13918.86</v>
      </c>
      <c r="X83" s="51" t="s">
        <v>393</v>
      </c>
      <c r="Y83" s="51" t="s">
        <v>393</v>
      </c>
      <c r="Z83" s="51" t="s">
        <v>393</v>
      </c>
      <c r="AA83" s="51" t="s">
        <v>536</v>
      </c>
      <c r="AB83" s="51" t="s">
        <v>442</v>
      </c>
      <c r="AC83" s="51" t="s">
        <v>393</v>
      </c>
      <c r="AD83" s="51" t="s">
        <v>393</v>
      </c>
      <c r="AE83" s="51" t="s">
        <v>393</v>
      </c>
      <c r="AF83" s="51" t="s">
        <v>393</v>
      </c>
      <c r="AG83" s="51" t="s">
        <v>393</v>
      </c>
      <c r="AH83" s="51" t="s">
        <v>393</v>
      </c>
      <c r="AI83" s="51" t="s">
        <v>393</v>
      </c>
      <c r="AJ83" s="51" t="s">
        <v>393</v>
      </c>
      <c r="AK83" s="51" t="s">
        <v>393</v>
      </c>
      <c r="AL83" s="51" t="s">
        <v>393</v>
      </c>
      <c r="AM83" s="51" t="s">
        <v>393</v>
      </c>
      <c r="AN83" s="51" t="s">
        <v>393</v>
      </c>
      <c r="AO83" s="51" t="s">
        <v>393</v>
      </c>
      <c r="AP83" s="51" t="s">
        <v>393</v>
      </c>
      <c r="AQ83" s="51" t="s">
        <v>393</v>
      </c>
      <c r="AR83" s="51" t="s">
        <v>400</v>
      </c>
      <c r="AS83" s="51" t="s">
        <v>567</v>
      </c>
      <c r="AT83" s="51" t="s">
        <v>911</v>
      </c>
      <c r="AU83" s="51" t="s">
        <v>474</v>
      </c>
      <c r="AV83" s="51" t="s">
        <v>401</v>
      </c>
      <c r="AW83" s="51" t="s">
        <v>390</v>
      </c>
      <c r="AX83" s="51" t="s">
        <v>427</v>
      </c>
      <c r="AY83" s="51" t="s">
        <v>724</v>
      </c>
      <c r="AZ83" s="51" t="s">
        <v>426</v>
      </c>
      <c r="BA83" s="51" t="s">
        <v>427</v>
      </c>
      <c r="BB83" s="51" t="s">
        <v>539</v>
      </c>
      <c r="BC83" s="51" t="s">
        <v>396</v>
      </c>
      <c r="BD83" s="51" t="s">
        <v>426</v>
      </c>
      <c r="BE83" s="51" t="s">
        <v>539</v>
      </c>
      <c r="BF83" s="51" t="s">
        <v>1022</v>
      </c>
      <c r="BG83" s="51" t="s">
        <v>393</v>
      </c>
      <c r="BH83" s="51" t="s">
        <v>393</v>
      </c>
      <c r="BI83" s="51" t="s">
        <v>393</v>
      </c>
      <c r="BJ83" s="51" t="s">
        <v>393</v>
      </c>
      <c r="BK83" s="51" t="s">
        <v>393</v>
      </c>
    </row>
    <row r="84" spans="1:63" ht="12.75" hidden="1">
      <c r="A84" s="51" t="s">
        <v>1329</v>
      </c>
      <c r="B84" s="51" t="s">
        <v>199</v>
      </c>
      <c r="C84" s="51" t="s">
        <v>390</v>
      </c>
      <c r="D84" s="51" t="s">
        <v>382</v>
      </c>
      <c r="E84" s="51" t="s">
        <v>64</v>
      </c>
      <c r="F84" s="51" t="s">
        <v>898</v>
      </c>
      <c r="G84" s="51" t="s">
        <v>74</v>
      </c>
      <c r="H84" s="51" t="s">
        <v>1330</v>
      </c>
      <c r="I84" s="48" t="s">
        <v>1331</v>
      </c>
      <c r="J84" s="43">
        <f t="shared" si="1"/>
        <v>0</v>
      </c>
      <c r="K84" s="43">
        <f t="shared" si="2"/>
        <v>0</v>
      </c>
      <c r="L84" s="50" t="s">
        <v>1332</v>
      </c>
      <c r="M84" s="50" t="s">
        <v>724</v>
      </c>
      <c r="N84" s="45"/>
      <c r="O84" s="50" t="s">
        <v>1333</v>
      </c>
      <c r="P84" s="50" t="s">
        <v>695</v>
      </c>
      <c r="Q84" s="49" t="s">
        <v>393</v>
      </c>
      <c r="R84" s="50" t="s">
        <v>1309</v>
      </c>
      <c r="S84" s="50" t="s">
        <v>1130</v>
      </c>
      <c r="T84" s="45"/>
      <c r="U84" s="50" t="s">
        <v>393</v>
      </c>
      <c r="V84" s="12">
        <v>20763.68</v>
      </c>
      <c r="W84" s="2">
        <v>14150.06</v>
      </c>
      <c r="X84" s="51" t="s">
        <v>540</v>
      </c>
      <c r="Y84" s="51" t="s">
        <v>381</v>
      </c>
      <c r="Z84" s="51" t="s">
        <v>402</v>
      </c>
      <c r="AA84" s="51" t="s">
        <v>429</v>
      </c>
      <c r="AB84" s="51" t="s">
        <v>447</v>
      </c>
      <c r="AC84" s="51" t="s">
        <v>393</v>
      </c>
      <c r="AD84" s="51" t="s">
        <v>393</v>
      </c>
      <c r="AE84" s="51" t="s">
        <v>393</v>
      </c>
      <c r="AF84" s="51" t="s">
        <v>393</v>
      </c>
      <c r="AG84" s="51" t="s">
        <v>393</v>
      </c>
      <c r="AH84" s="51" t="s">
        <v>393</v>
      </c>
      <c r="AI84" s="51" t="s">
        <v>393</v>
      </c>
      <c r="AJ84" s="51" t="s">
        <v>393</v>
      </c>
      <c r="AK84" s="51" t="s">
        <v>393</v>
      </c>
      <c r="AL84" s="51" t="s">
        <v>393</v>
      </c>
      <c r="AM84" s="51" t="s">
        <v>393</v>
      </c>
      <c r="AN84" s="51" t="s">
        <v>393</v>
      </c>
      <c r="AO84" s="51" t="s">
        <v>393</v>
      </c>
      <c r="AP84" s="51" t="s">
        <v>393</v>
      </c>
      <c r="AQ84" s="51" t="s">
        <v>393</v>
      </c>
      <c r="AR84" s="51" t="s">
        <v>446</v>
      </c>
      <c r="AS84" s="51" t="s">
        <v>446</v>
      </c>
      <c r="AT84" s="51" t="s">
        <v>402</v>
      </c>
      <c r="AU84" s="51" t="s">
        <v>724</v>
      </c>
      <c r="AV84" s="51" t="s">
        <v>573</v>
      </c>
      <c r="AW84" s="51" t="s">
        <v>427</v>
      </c>
      <c r="AX84" s="51" t="s">
        <v>536</v>
      </c>
      <c r="AY84" s="51" t="s">
        <v>390</v>
      </c>
      <c r="AZ84" s="51" t="s">
        <v>536</v>
      </c>
      <c r="BA84" s="51" t="s">
        <v>536</v>
      </c>
      <c r="BB84" s="51" t="s">
        <v>427</v>
      </c>
      <c r="BC84" s="51" t="s">
        <v>540</v>
      </c>
      <c r="BD84" s="51" t="s">
        <v>427</v>
      </c>
      <c r="BE84" s="51" t="s">
        <v>393</v>
      </c>
      <c r="BF84" s="51" t="s">
        <v>426</v>
      </c>
      <c r="BG84" s="51" t="s">
        <v>393</v>
      </c>
      <c r="BH84" s="51" t="s">
        <v>393</v>
      </c>
      <c r="BI84" s="51" t="s">
        <v>393</v>
      </c>
      <c r="BJ84" s="51" t="s">
        <v>393</v>
      </c>
      <c r="BK84" s="51" t="s">
        <v>393</v>
      </c>
    </row>
    <row r="85" spans="1:63" ht="12.75">
      <c r="A85" s="50" t="s">
        <v>1334</v>
      </c>
      <c r="B85" s="51" t="s">
        <v>289</v>
      </c>
      <c r="C85" s="51" t="s">
        <v>381</v>
      </c>
      <c r="D85" s="51" t="s">
        <v>382</v>
      </c>
      <c r="E85" s="51" t="s">
        <v>64</v>
      </c>
      <c r="F85" s="51" t="s">
        <v>898</v>
      </c>
      <c r="G85" s="51" t="s">
        <v>74</v>
      </c>
      <c r="H85" s="51" t="s">
        <v>1335</v>
      </c>
      <c r="I85" s="48" t="s">
        <v>1336</v>
      </c>
      <c r="J85" s="43">
        <f t="shared" si="1"/>
        <v>2597.2799999999997</v>
      </c>
      <c r="K85" s="43">
        <f t="shared" si="2"/>
        <v>3</v>
      </c>
      <c r="L85" s="50" t="s">
        <v>1337</v>
      </c>
      <c r="M85" s="50" t="s">
        <v>1338</v>
      </c>
      <c r="N85" s="45"/>
      <c r="O85" s="50" t="s">
        <v>1339</v>
      </c>
      <c r="P85" s="50" t="s">
        <v>446</v>
      </c>
      <c r="Q85" s="49" t="s">
        <v>390</v>
      </c>
      <c r="R85" s="50" t="s">
        <v>1340</v>
      </c>
      <c r="S85" s="50" t="s">
        <v>1338</v>
      </c>
      <c r="T85" s="45"/>
      <c r="U85" s="50" t="s">
        <v>393</v>
      </c>
      <c r="V85" s="12">
        <v>17071.7</v>
      </c>
      <c r="W85" s="2">
        <v>10713.78</v>
      </c>
      <c r="X85" s="51" t="s">
        <v>449</v>
      </c>
      <c r="Y85" s="51" t="s">
        <v>403</v>
      </c>
      <c r="Z85" s="51" t="s">
        <v>539</v>
      </c>
      <c r="AA85" s="51" t="s">
        <v>442</v>
      </c>
      <c r="AB85" s="51" t="s">
        <v>807</v>
      </c>
      <c r="AC85" s="51" t="s">
        <v>393</v>
      </c>
      <c r="AD85" s="51" t="s">
        <v>393</v>
      </c>
      <c r="AE85" s="51" t="s">
        <v>393</v>
      </c>
      <c r="AF85" s="51" t="s">
        <v>393</v>
      </c>
      <c r="AG85" s="51" t="s">
        <v>393</v>
      </c>
      <c r="AH85" s="51" t="s">
        <v>393</v>
      </c>
      <c r="AI85" s="51" t="s">
        <v>393</v>
      </c>
      <c r="AJ85" s="51" t="s">
        <v>393</v>
      </c>
      <c r="AK85" s="51" t="s">
        <v>393</v>
      </c>
      <c r="AL85" s="51" t="s">
        <v>393</v>
      </c>
      <c r="AM85" s="51" t="s">
        <v>393</v>
      </c>
      <c r="AN85" s="51" t="s">
        <v>393</v>
      </c>
      <c r="AO85" s="51" t="s">
        <v>393</v>
      </c>
      <c r="AP85" s="51" t="s">
        <v>393</v>
      </c>
      <c r="AQ85" s="51" t="s">
        <v>393</v>
      </c>
      <c r="AR85" s="51" t="s">
        <v>420</v>
      </c>
      <c r="AS85" s="51" t="s">
        <v>825</v>
      </c>
      <c r="AT85" s="51" t="s">
        <v>910</v>
      </c>
      <c r="AU85" s="51" t="s">
        <v>394</v>
      </c>
      <c r="AV85" s="51" t="s">
        <v>569</v>
      </c>
      <c r="AW85" s="51" t="s">
        <v>393</v>
      </c>
      <c r="AX85" s="51" t="s">
        <v>536</v>
      </c>
      <c r="AY85" s="51" t="s">
        <v>446</v>
      </c>
      <c r="AZ85" s="51" t="s">
        <v>426</v>
      </c>
      <c r="BA85" s="51" t="s">
        <v>403</v>
      </c>
      <c r="BB85" s="51" t="s">
        <v>390</v>
      </c>
      <c r="BC85" s="51" t="s">
        <v>427</v>
      </c>
      <c r="BD85" s="51" t="s">
        <v>536</v>
      </c>
      <c r="BE85" s="51" t="s">
        <v>537</v>
      </c>
      <c r="BF85" s="51" t="s">
        <v>807</v>
      </c>
      <c r="BG85" s="51" t="s">
        <v>393</v>
      </c>
      <c r="BH85" s="51" t="s">
        <v>393</v>
      </c>
      <c r="BI85" s="51" t="s">
        <v>393</v>
      </c>
      <c r="BJ85" s="51" t="s">
        <v>393</v>
      </c>
      <c r="BK85" s="51" t="s">
        <v>393</v>
      </c>
    </row>
    <row r="86" spans="1:63" ht="12.75" hidden="1">
      <c r="A86" s="51" t="s">
        <v>1341</v>
      </c>
      <c r="B86" s="51" t="s">
        <v>217</v>
      </c>
      <c r="C86" s="51" t="s">
        <v>402</v>
      </c>
      <c r="D86" s="51" t="s">
        <v>382</v>
      </c>
      <c r="E86" s="51" t="s">
        <v>64</v>
      </c>
      <c r="F86" s="51" t="s">
        <v>869</v>
      </c>
      <c r="G86" s="51" t="s">
        <v>94</v>
      </c>
      <c r="H86" s="51" t="s">
        <v>1342</v>
      </c>
      <c r="I86" s="48" t="s">
        <v>1343</v>
      </c>
      <c r="J86" s="43">
        <f t="shared" si="1"/>
        <v>0</v>
      </c>
      <c r="K86" s="43">
        <f t="shared" si="2"/>
        <v>0</v>
      </c>
      <c r="L86" s="50" t="s">
        <v>1344</v>
      </c>
      <c r="M86" s="50" t="s">
        <v>718</v>
      </c>
      <c r="N86" s="45"/>
      <c r="O86" s="50" t="s">
        <v>1345</v>
      </c>
      <c r="P86" s="50" t="s">
        <v>1346</v>
      </c>
      <c r="Q86" s="49" t="s">
        <v>393</v>
      </c>
      <c r="R86" s="50" t="s">
        <v>1347</v>
      </c>
      <c r="S86" s="50" t="s">
        <v>386</v>
      </c>
      <c r="T86" s="45"/>
      <c r="U86" s="50" t="s">
        <v>393</v>
      </c>
      <c r="V86" s="12">
        <v>19956.64</v>
      </c>
      <c r="W86" s="2">
        <v>10785.39</v>
      </c>
      <c r="X86" s="51" t="s">
        <v>571</v>
      </c>
      <c r="Y86" s="51" t="s">
        <v>449</v>
      </c>
      <c r="Z86" s="51" t="s">
        <v>424</v>
      </c>
      <c r="AA86" s="51" t="s">
        <v>807</v>
      </c>
      <c r="AB86" s="51" t="s">
        <v>573</v>
      </c>
      <c r="AC86" s="51" t="s">
        <v>393</v>
      </c>
      <c r="AD86" s="51" t="s">
        <v>393</v>
      </c>
      <c r="AE86" s="51" t="s">
        <v>393</v>
      </c>
      <c r="AF86" s="51" t="s">
        <v>393</v>
      </c>
      <c r="AG86" s="51" t="s">
        <v>393</v>
      </c>
      <c r="AH86" s="51" t="s">
        <v>393</v>
      </c>
      <c r="AI86" s="51" t="s">
        <v>393</v>
      </c>
      <c r="AJ86" s="51" t="s">
        <v>393</v>
      </c>
      <c r="AK86" s="51" t="s">
        <v>393</v>
      </c>
      <c r="AL86" s="51" t="s">
        <v>393</v>
      </c>
      <c r="AM86" s="51" t="s">
        <v>393</v>
      </c>
      <c r="AN86" s="51" t="s">
        <v>393</v>
      </c>
      <c r="AO86" s="51" t="s">
        <v>393</v>
      </c>
      <c r="AP86" s="51" t="s">
        <v>393</v>
      </c>
      <c r="AQ86" s="51" t="s">
        <v>393</v>
      </c>
      <c r="AR86" s="51" t="s">
        <v>396</v>
      </c>
      <c r="AS86" s="51" t="s">
        <v>456</v>
      </c>
      <c r="AT86" s="51" t="s">
        <v>625</v>
      </c>
      <c r="AU86" s="51" t="s">
        <v>442</v>
      </c>
      <c r="AV86" s="51" t="s">
        <v>1348</v>
      </c>
      <c r="AW86" s="51" t="s">
        <v>426</v>
      </c>
      <c r="AX86" s="51" t="s">
        <v>724</v>
      </c>
      <c r="AY86" s="51" t="s">
        <v>426</v>
      </c>
      <c r="AZ86" s="51" t="s">
        <v>402</v>
      </c>
      <c r="BA86" s="51" t="s">
        <v>381</v>
      </c>
      <c r="BB86" s="51" t="s">
        <v>449</v>
      </c>
      <c r="BC86" s="51" t="s">
        <v>418</v>
      </c>
      <c r="BD86" s="51" t="s">
        <v>402</v>
      </c>
      <c r="BE86" s="51" t="s">
        <v>490</v>
      </c>
      <c r="BF86" s="51" t="s">
        <v>625</v>
      </c>
      <c r="BG86" s="51" t="s">
        <v>393</v>
      </c>
      <c r="BH86" s="51" t="s">
        <v>393</v>
      </c>
      <c r="BI86" s="51" t="s">
        <v>393</v>
      </c>
      <c r="BJ86" s="51" t="s">
        <v>393</v>
      </c>
      <c r="BK86" s="51" t="s">
        <v>393</v>
      </c>
    </row>
    <row r="87" spans="1:63" ht="12.75">
      <c r="A87" s="50" t="s">
        <v>1349</v>
      </c>
      <c r="B87" s="51" t="s">
        <v>177</v>
      </c>
      <c r="C87" s="51" t="s">
        <v>647</v>
      </c>
      <c r="D87" s="51" t="s">
        <v>382</v>
      </c>
      <c r="E87" s="51" t="s">
        <v>64</v>
      </c>
      <c r="F87" s="51" t="s">
        <v>898</v>
      </c>
      <c r="G87" s="51" t="s">
        <v>74</v>
      </c>
      <c r="H87" s="51" t="s">
        <v>1306</v>
      </c>
      <c r="I87" s="48" t="s">
        <v>1307</v>
      </c>
      <c r="J87" s="43">
        <f t="shared" si="1"/>
        <v>3866.3999999999996</v>
      </c>
      <c r="K87" s="43">
        <f t="shared" si="2"/>
        <v>5</v>
      </c>
      <c r="L87" s="50" t="s">
        <v>1350</v>
      </c>
      <c r="M87" s="50" t="s">
        <v>724</v>
      </c>
      <c r="N87" s="45"/>
      <c r="O87" s="50" t="s">
        <v>1351</v>
      </c>
      <c r="P87" s="50" t="s">
        <v>1352</v>
      </c>
      <c r="Q87" s="49" t="s">
        <v>426</v>
      </c>
      <c r="R87" s="50" t="s">
        <v>1353</v>
      </c>
      <c r="S87" s="50" t="s">
        <v>1354</v>
      </c>
      <c r="T87" s="45"/>
      <c r="U87" s="50" t="s">
        <v>393</v>
      </c>
      <c r="V87" s="12">
        <v>34217.64</v>
      </c>
      <c r="W87" s="2">
        <v>21265.200000000001</v>
      </c>
      <c r="X87" s="51" t="s">
        <v>418</v>
      </c>
      <c r="Y87" s="51" t="s">
        <v>381</v>
      </c>
      <c r="Z87" s="51" t="s">
        <v>569</v>
      </c>
      <c r="AA87" s="51" t="s">
        <v>500</v>
      </c>
      <c r="AB87" s="51" t="s">
        <v>1250</v>
      </c>
      <c r="AC87" s="51" t="s">
        <v>393</v>
      </c>
      <c r="AD87" s="51" t="s">
        <v>393</v>
      </c>
      <c r="AE87" s="51" t="s">
        <v>393</v>
      </c>
      <c r="AF87" s="51" t="s">
        <v>393</v>
      </c>
      <c r="AG87" s="51" t="s">
        <v>393</v>
      </c>
      <c r="AH87" s="51" t="s">
        <v>393</v>
      </c>
      <c r="AI87" s="51" t="s">
        <v>393</v>
      </c>
      <c r="AJ87" s="51" t="s">
        <v>393</v>
      </c>
      <c r="AK87" s="51" t="s">
        <v>393</v>
      </c>
      <c r="AL87" s="51" t="s">
        <v>393</v>
      </c>
      <c r="AM87" s="51" t="s">
        <v>393</v>
      </c>
      <c r="AN87" s="51" t="s">
        <v>393</v>
      </c>
      <c r="AO87" s="51" t="s">
        <v>393</v>
      </c>
      <c r="AP87" s="51" t="s">
        <v>393</v>
      </c>
      <c r="AQ87" s="51" t="s">
        <v>393</v>
      </c>
      <c r="AR87" s="51" t="s">
        <v>698</v>
      </c>
      <c r="AS87" s="51" t="s">
        <v>399</v>
      </c>
      <c r="AT87" s="51" t="s">
        <v>569</v>
      </c>
      <c r="AU87" s="51" t="s">
        <v>568</v>
      </c>
      <c r="AV87" s="51" t="s">
        <v>686</v>
      </c>
      <c r="AW87" s="51" t="s">
        <v>402</v>
      </c>
      <c r="AX87" s="51" t="s">
        <v>498</v>
      </c>
      <c r="AY87" s="51" t="s">
        <v>573</v>
      </c>
      <c r="AZ87" s="51" t="s">
        <v>571</v>
      </c>
      <c r="BA87" s="51" t="s">
        <v>710</v>
      </c>
      <c r="BB87" s="51" t="s">
        <v>443</v>
      </c>
      <c r="BC87" s="51" t="s">
        <v>404</v>
      </c>
      <c r="BD87" s="51" t="s">
        <v>456</v>
      </c>
      <c r="BE87" s="51" t="s">
        <v>404</v>
      </c>
      <c r="BF87" s="51" t="s">
        <v>567</v>
      </c>
      <c r="BG87" s="51" t="s">
        <v>393</v>
      </c>
      <c r="BH87" s="51" t="s">
        <v>393</v>
      </c>
      <c r="BI87" s="51" t="s">
        <v>393</v>
      </c>
      <c r="BJ87" s="51" t="s">
        <v>393</v>
      </c>
      <c r="BK87" s="51" t="s">
        <v>393</v>
      </c>
    </row>
    <row r="88" spans="1:63" ht="12.75">
      <c r="A88" s="50" t="s">
        <v>1355</v>
      </c>
      <c r="B88" s="51" t="s">
        <v>201</v>
      </c>
      <c r="C88" s="51" t="s">
        <v>409</v>
      </c>
      <c r="D88" s="51" t="s">
        <v>382</v>
      </c>
      <c r="E88" s="51" t="s">
        <v>64</v>
      </c>
      <c r="F88" s="51" t="s">
        <v>383</v>
      </c>
      <c r="G88" s="51" t="s">
        <v>72</v>
      </c>
      <c r="H88" s="51" t="s">
        <v>1356</v>
      </c>
      <c r="I88" s="48" t="s">
        <v>1357</v>
      </c>
      <c r="J88" s="43">
        <f t="shared" si="1"/>
        <v>4818</v>
      </c>
      <c r="K88" s="43">
        <f t="shared" si="2"/>
        <v>5</v>
      </c>
      <c r="L88" s="50" t="s">
        <v>1358</v>
      </c>
      <c r="M88" s="50" t="s">
        <v>413</v>
      </c>
      <c r="N88" s="45"/>
      <c r="O88" s="50" t="s">
        <v>1354</v>
      </c>
      <c r="P88" s="50" t="s">
        <v>1359</v>
      </c>
      <c r="Q88" s="49" t="s">
        <v>426</v>
      </c>
      <c r="R88" s="50" t="s">
        <v>393</v>
      </c>
      <c r="S88" s="50" t="s">
        <v>390</v>
      </c>
      <c r="T88" s="45"/>
      <c r="U88" s="50" t="s">
        <v>393</v>
      </c>
      <c r="V88" s="12">
        <v>10198.1</v>
      </c>
      <c r="W88" s="2">
        <v>6664.9</v>
      </c>
      <c r="X88" s="51" t="s">
        <v>418</v>
      </c>
      <c r="Y88" s="51" t="s">
        <v>393</v>
      </c>
      <c r="Z88" s="51" t="s">
        <v>647</v>
      </c>
      <c r="AA88" s="51" t="s">
        <v>497</v>
      </c>
      <c r="AB88" s="51" t="s">
        <v>421</v>
      </c>
      <c r="AC88" s="51" t="s">
        <v>393</v>
      </c>
      <c r="AD88" s="51" t="s">
        <v>393</v>
      </c>
      <c r="AE88" s="51" t="s">
        <v>393</v>
      </c>
      <c r="AF88" s="51" t="s">
        <v>393</v>
      </c>
      <c r="AG88" s="51" t="s">
        <v>393</v>
      </c>
      <c r="AH88" s="51" t="s">
        <v>393</v>
      </c>
      <c r="AI88" s="51" t="s">
        <v>393</v>
      </c>
      <c r="AJ88" s="51" t="s">
        <v>393</v>
      </c>
      <c r="AK88" s="51" t="s">
        <v>393</v>
      </c>
      <c r="AL88" s="51" t="s">
        <v>393</v>
      </c>
      <c r="AM88" s="51" t="s">
        <v>393</v>
      </c>
      <c r="AN88" s="51" t="s">
        <v>393</v>
      </c>
      <c r="AO88" s="51" t="s">
        <v>393</v>
      </c>
      <c r="AP88" s="51" t="s">
        <v>393</v>
      </c>
      <c r="AQ88" s="51" t="s">
        <v>393</v>
      </c>
      <c r="AR88" s="51" t="s">
        <v>1022</v>
      </c>
      <c r="AS88" s="51" t="s">
        <v>724</v>
      </c>
      <c r="AT88" s="51" t="s">
        <v>569</v>
      </c>
      <c r="AU88" s="51" t="s">
        <v>569</v>
      </c>
      <c r="AV88" s="51" t="s">
        <v>426</v>
      </c>
      <c r="AW88" s="51" t="s">
        <v>446</v>
      </c>
      <c r="AX88" s="51" t="s">
        <v>390</v>
      </c>
      <c r="AY88" s="51" t="s">
        <v>427</v>
      </c>
      <c r="AZ88" s="51" t="s">
        <v>390</v>
      </c>
      <c r="BA88" s="51" t="s">
        <v>625</v>
      </c>
      <c r="BB88" s="51" t="s">
        <v>393</v>
      </c>
      <c r="BC88" s="51" t="s">
        <v>393</v>
      </c>
      <c r="BD88" s="51" t="s">
        <v>393</v>
      </c>
      <c r="BE88" s="51" t="s">
        <v>393</v>
      </c>
      <c r="BF88" s="51" t="s">
        <v>528</v>
      </c>
      <c r="BG88" s="51" t="s">
        <v>393</v>
      </c>
      <c r="BH88" s="51" t="s">
        <v>393</v>
      </c>
      <c r="BI88" s="51" t="s">
        <v>393</v>
      </c>
      <c r="BJ88" s="51" t="s">
        <v>393</v>
      </c>
      <c r="BK88" s="51" t="s">
        <v>393</v>
      </c>
    </row>
    <row r="89" spans="1:63" ht="12.75">
      <c r="A89" s="50" t="s">
        <v>1360</v>
      </c>
      <c r="B89" s="51" t="s">
        <v>127</v>
      </c>
      <c r="C89" s="51" t="s">
        <v>536</v>
      </c>
      <c r="D89" s="51" t="s">
        <v>382</v>
      </c>
      <c r="E89" s="51" t="s">
        <v>64</v>
      </c>
      <c r="F89" s="51" t="s">
        <v>898</v>
      </c>
      <c r="G89" s="51" t="s">
        <v>74</v>
      </c>
      <c r="H89" s="51" t="s">
        <v>1361</v>
      </c>
      <c r="I89" s="48" t="s">
        <v>1362</v>
      </c>
      <c r="J89" s="43">
        <f t="shared" si="1"/>
        <v>22660.2</v>
      </c>
      <c r="K89" s="43">
        <f t="shared" si="2"/>
        <v>20</v>
      </c>
      <c r="L89" s="50" t="s">
        <v>393</v>
      </c>
      <c r="M89" s="50" t="s">
        <v>393</v>
      </c>
      <c r="N89" s="45"/>
      <c r="O89" s="50" t="s">
        <v>699</v>
      </c>
      <c r="P89" s="50" t="s">
        <v>511</v>
      </c>
      <c r="Q89" s="49" t="s">
        <v>449</v>
      </c>
      <c r="R89" s="50" t="s">
        <v>395</v>
      </c>
      <c r="S89" s="50" t="s">
        <v>424</v>
      </c>
      <c r="T89" s="45"/>
      <c r="U89" s="50" t="s">
        <v>393</v>
      </c>
      <c r="V89" s="12">
        <v>108768.96000000001</v>
      </c>
      <c r="W89" s="2">
        <v>81576.72</v>
      </c>
      <c r="X89" s="51" t="s">
        <v>393</v>
      </c>
      <c r="Y89" s="51" t="s">
        <v>393</v>
      </c>
      <c r="Z89" s="51" t="s">
        <v>393</v>
      </c>
      <c r="AA89" s="51" t="s">
        <v>393</v>
      </c>
      <c r="AB89" s="51" t="s">
        <v>393</v>
      </c>
      <c r="AC89" s="51" t="s">
        <v>393</v>
      </c>
      <c r="AD89" s="51" t="s">
        <v>393</v>
      </c>
      <c r="AE89" s="51" t="s">
        <v>393</v>
      </c>
      <c r="AF89" s="51" t="s">
        <v>393</v>
      </c>
      <c r="AG89" s="51" t="s">
        <v>393</v>
      </c>
      <c r="AH89" s="51" t="s">
        <v>393</v>
      </c>
      <c r="AI89" s="51" t="s">
        <v>393</v>
      </c>
      <c r="AJ89" s="51" t="s">
        <v>393</v>
      </c>
      <c r="AK89" s="51" t="s">
        <v>393</v>
      </c>
      <c r="AL89" s="51" t="s">
        <v>393</v>
      </c>
      <c r="AM89" s="51" t="s">
        <v>393</v>
      </c>
      <c r="AN89" s="51" t="s">
        <v>393</v>
      </c>
      <c r="AO89" s="51" t="s">
        <v>393</v>
      </c>
      <c r="AP89" s="51" t="s">
        <v>393</v>
      </c>
      <c r="AQ89" s="51" t="s">
        <v>393</v>
      </c>
      <c r="AR89" s="51" t="s">
        <v>425</v>
      </c>
      <c r="AS89" s="51" t="s">
        <v>425</v>
      </c>
      <c r="AT89" s="51" t="s">
        <v>498</v>
      </c>
      <c r="AU89" s="51" t="s">
        <v>647</v>
      </c>
      <c r="AV89" s="51" t="s">
        <v>511</v>
      </c>
      <c r="AW89" s="51" t="s">
        <v>393</v>
      </c>
      <c r="AX89" s="51" t="s">
        <v>393</v>
      </c>
      <c r="AY89" s="51" t="s">
        <v>393</v>
      </c>
      <c r="AZ89" s="51" t="s">
        <v>393</v>
      </c>
      <c r="BA89" s="51" t="s">
        <v>393</v>
      </c>
      <c r="BB89" s="51" t="s">
        <v>446</v>
      </c>
      <c r="BC89" s="51" t="s">
        <v>573</v>
      </c>
      <c r="BD89" s="51" t="s">
        <v>724</v>
      </c>
      <c r="BE89" s="51" t="s">
        <v>540</v>
      </c>
      <c r="BF89" s="51" t="s">
        <v>424</v>
      </c>
      <c r="BG89" s="51" t="s">
        <v>393</v>
      </c>
      <c r="BH89" s="51" t="s">
        <v>393</v>
      </c>
      <c r="BI89" s="51" t="s">
        <v>393</v>
      </c>
      <c r="BJ89" s="51" t="s">
        <v>393</v>
      </c>
      <c r="BK89" s="51" t="s">
        <v>393</v>
      </c>
    </row>
    <row r="90" spans="1:63" ht="12.75" hidden="1">
      <c r="A90" s="51" t="s">
        <v>1363</v>
      </c>
      <c r="B90" s="51" t="s">
        <v>143</v>
      </c>
      <c r="C90" s="51" t="s">
        <v>557</v>
      </c>
      <c r="D90" s="51" t="s">
        <v>382</v>
      </c>
      <c r="E90" s="51" t="s">
        <v>64</v>
      </c>
      <c r="F90" s="51" t="s">
        <v>552</v>
      </c>
      <c r="G90" s="51" t="s">
        <v>67</v>
      </c>
      <c r="H90" s="51" t="s">
        <v>1364</v>
      </c>
      <c r="I90" s="48" t="s">
        <v>1365</v>
      </c>
      <c r="J90" s="43">
        <f t="shared" si="1"/>
        <v>0</v>
      </c>
      <c r="K90" s="43">
        <f t="shared" si="2"/>
        <v>0</v>
      </c>
      <c r="L90" s="50" t="s">
        <v>1366</v>
      </c>
      <c r="M90" s="50" t="s">
        <v>1367</v>
      </c>
      <c r="N90" s="45"/>
      <c r="O90" s="50" t="s">
        <v>1368</v>
      </c>
      <c r="P90" s="50" t="s">
        <v>1369</v>
      </c>
      <c r="Q90" s="49" t="s">
        <v>393</v>
      </c>
      <c r="R90" s="50" t="s">
        <v>1370</v>
      </c>
      <c r="S90" s="50" t="s">
        <v>1371</v>
      </c>
      <c r="T90" s="45"/>
      <c r="U90" s="50" t="s">
        <v>393</v>
      </c>
      <c r="V90" s="12">
        <v>18450.32</v>
      </c>
      <c r="W90" s="2">
        <v>13445.18</v>
      </c>
      <c r="X90" s="51" t="s">
        <v>444</v>
      </c>
      <c r="Y90" s="51" t="s">
        <v>710</v>
      </c>
      <c r="Z90" s="51" t="s">
        <v>419</v>
      </c>
      <c r="AA90" s="51" t="s">
        <v>445</v>
      </c>
      <c r="AB90" s="51" t="s">
        <v>513</v>
      </c>
      <c r="AC90" s="51" t="s">
        <v>393</v>
      </c>
      <c r="AD90" s="51" t="s">
        <v>393</v>
      </c>
      <c r="AE90" s="51" t="s">
        <v>393</v>
      </c>
      <c r="AF90" s="51" t="s">
        <v>393</v>
      </c>
      <c r="AG90" s="51" t="s">
        <v>393</v>
      </c>
      <c r="AH90" s="51" t="s">
        <v>393</v>
      </c>
      <c r="AI90" s="51" t="s">
        <v>393</v>
      </c>
      <c r="AJ90" s="51" t="s">
        <v>393</v>
      </c>
      <c r="AK90" s="51" t="s">
        <v>393</v>
      </c>
      <c r="AL90" s="51" t="s">
        <v>393</v>
      </c>
      <c r="AM90" s="51" t="s">
        <v>393</v>
      </c>
      <c r="AN90" s="51" t="s">
        <v>393</v>
      </c>
      <c r="AO90" s="51" t="s">
        <v>393</v>
      </c>
      <c r="AP90" s="51" t="s">
        <v>393</v>
      </c>
      <c r="AQ90" s="51" t="s">
        <v>393</v>
      </c>
      <c r="AR90" s="51" t="s">
        <v>911</v>
      </c>
      <c r="AS90" s="51" t="s">
        <v>394</v>
      </c>
      <c r="AT90" s="51" t="s">
        <v>396</v>
      </c>
      <c r="AU90" s="51" t="s">
        <v>572</v>
      </c>
      <c r="AV90" s="51" t="s">
        <v>407</v>
      </c>
      <c r="AW90" s="51" t="s">
        <v>724</v>
      </c>
      <c r="AX90" s="51" t="s">
        <v>536</v>
      </c>
      <c r="AY90" s="51" t="s">
        <v>428</v>
      </c>
      <c r="AZ90" s="51" t="s">
        <v>428</v>
      </c>
      <c r="BA90" s="51" t="s">
        <v>605</v>
      </c>
      <c r="BB90" s="51" t="s">
        <v>517</v>
      </c>
      <c r="BC90" s="51" t="s">
        <v>511</v>
      </c>
      <c r="BD90" s="51" t="s">
        <v>683</v>
      </c>
      <c r="BE90" s="51" t="s">
        <v>573</v>
      </c>
      <c r="BF90" s="51" t="s">
        <v>910</v>
      </c>
      <c r="BG90" s="51" t="s">
        <v>393</v>
      </c>
      <c r="BH90" s="51" t="s">
        <v>393</v>
      </c>
      <c r="BI90" s="51" t="s">
        <v>393</v>
      </c>
      <c r="BJ90" s="51" t="s">
        <v>393</v>
      </c>
      <c r="BK90" s="51" t="s">
        <v>393</v>
      </c>
    </row>
    <row r="91" spans="1:63" ht="12.75">
      <c r="A91" s="50" t="s">
        <v>1372</v>
      </c>
      <c r="B91" s="51" t="s">
        <v>112</v>
      </c>
      <c r="C91" s="51" t="s">
        <v>557</v>
      </c>
      <c r="D91" s="51" t="s">
        <v>382</v>
      </c>
      <c r="E91" s="51" t="s">
        <v>64</v>
      </c>
      <c r="F91" s="51" t="s">
        <v>898</v>
      </c>
      <c r="G91" s="51" t="s">
        <v>74</v>
      </c>
      <c r="H91" s="51" t="s">
        <v>1373</v>
      </c>
      <c r="I91" s="48" t="s">
        <v>1374</v>
      </c>
      <c r="J91" s="43">
        <f t="shared" si="1"/>
        <v>45783</v>
      </c>
      <c r="K91" s="43">
        <f t="shared" si="2"/>
        <v>50</v>
      </c>
      <c r="L91" s="50" t="s">
        <v>1375</v>
      </c>
      <c r="M91" s="50" t="s">
        <v>1376</v>
      </c>
      <c r="N91" s="45"/>
      <c r="O91" s="50" t="s">
        <v>1377</v>
      </c>
      <c r="P91" s="50" t="s">
        <v>1378</v>
      </c>
      <c r="Q91" s="49" t="s">
        <v>456</v>
      </c>
      <c r="R91" s="50" t="s">
        <v>1379</v>
      </c>
      <c r="S91" s="50" t="s">
        <v>830</v>
      </c>
      <c r="T91" s="45"/>
      <c r="U91" s="50" t="s">
        <v>393</v>
      </c>
      <c r="V91" s="12">
        <v>208872.22</v>
      </c>
      <c r="W91" s="2">
        <v>125903.25</v>
      </c>
      <c r="X91" s="51" t="s">
        <v>1380</v>
      </c>
      <c r="Y91" s="51" t="s">
        <v>1381</v>
      </c>
      <c r="Z91" s="51" t="s">
        <v>1382</v>
      </c>
      <c r="AA91" s="51" t="s">
        <v>422</v>
      </c>
      <c r="AB91" s="51" t="s">
        <v>1383</v>
      </c>
      <c r="AC91" s="51" t="s">
        <v>393</v>
      </c>
      <c r="AD91" s="51" t="s">
        <v>393</v>
      </c>
      <c r="AE91" s="51" t="s">
        <v>393</v>
      </c>
      <c r="AF91" s="51" t="s">
        <v>393</v>
      </c>
      <c r="AG91" s="51" t="s">
        <v>393</v>
      </c>
      <c r="AH91" s="51" t="s">
        <v>393</v>
      </c>
      <c r="AI91" s="51" t="s">
        <v>393</v>
      </c>
      <c r="AJ91" s="51" t="s">
        <v>393</v>
      </c>
      <c r="AK91" s="51" t="s">
        <v>393</v>
      </c>
      <c r="AL91" s="51" t="s">
        <v>393</v>
      </c>
      <c r="AM91" s="51" t="s">
        <v>393</v>
      </c>
      <c r="AN91" s="51" t="s">
        <v>393</v>
      </c>
      <c r="AO91" s="51" t="s">
        <v>393</v>
      </c>
      <c r="AP91" s="51" t="s">
        <v>393</v>
      </c>
      <c r="AQ91" s="51" t="s">
        <v>393</v>
      </c>
      <c r="AR91" s="51" t="s">
        <v>936</v>
      </c>
      <c r="AS91" s="51" t="s">
        <v>1384</v>
      </c>
      <c r="AT91" s="51" t="s">
        <v>744</v>
      </c>
      <c r="AU91" s="51" t="s">
        <v>1385</v>
      </c>
      <c r="AV91" s="51" t="s">
        <v>1386</v>
      </c>
      <c r="AW91" s="51" t="s">
        <v>943</v>
      </c>
      <c r="AX91" s="51" t="s">
        <v>423</v>
      </c>
      <c r="AY91" s="51" t="s">
        <v>943</v>
      </c>
      <c r="AZ91" s="51" t="s">
        <v>400</v>
      </c>
      <c r="BA91" s="51" t="s">
        <v>518</v>
      </c>
      <c r="BB91" s="51" t="s">
        <v>734</v>
      </c>
      <c r="BC91" s="51" t="s">
        <v>1082</v>
      </c>
      <c r="BD91" s="51" t="s">
        <v>1387</v>
      </c>
      <c r="BE91" s="51" t="s">
        <v>580</v>
      </c>
      <c r="BF91" s="51" t="s">
        <v>1388</v>
      </c>
      <c r="BG91" s="51" t="s">
        <v>393</v>
      </c>
      <c r="BH91" s="51" t="s">
        <v>393</v>
      </c>
      <c r="BI91" s="51" t="s">
        <v>393</v>
      </c>
      <c r="BJ91" s="51" t="s">
        <v>393</v>
      </c>
      <c r="BK91" s="51" t="s">
        <v>393</v>
      </c>
    </row>
    <row r="92" spans="1:63" ht="12.75" hidden="1">
      <c r="A92" s="51" t="s">
        <v>1389</v>
      </c>
      <c r="B92" s="51" t="s">
        <v>252</v>
      </c>
      <c r="C92" s="51" t="s">
        <v>557</v>
      </c>
      <c r="D92" s="51" t="s">
        <v>382</v>
      </c>
      <c r="E92" s="51" t="s">
        <v>64</v>
      </c>
      <c r="F92" s="51" t="s">
        <v>1092</v>
      </c>
      <c r="G92" s="51" t="s">
        <v>141</v>
      </c>
      <c r="H92" s="51" t="s">
        <v>1390</v>
      </c>
      <c r="I92" s="48" t="s">
        <v>1391</v>
      </c>
      <c r="J92" s="43">
        <f t="shared" si="1"/>
        <v>0</v>
      </c>
      <c r="K92" s="43">
        <f t="shared" si="2"/>
        <v>0</v>
      </c>
      <c r="L92" s="50" t="s">
        <v>1392</v>
      </c>
      <c r="M92" s="50" t="s">
        <v>1393</v>
      </c>
      <c r="N92" s="45"/>
      <c r="O92" s="50" t="s">
        <v>1394</v>
      </c>
      <c r="P92" s="50" t="s">
        <v>1160</v>
      </c>
      <c r="Q92" s="49" t="s">
        <v>393</v>
      </c>
      <c r="R92" s="50" t="s">
        <v>1395</v>
      </c>
      <c r="S92" s="50" t="s">
        <v>1396</v>
      </c>
      <c r="T92" s="45"/>
      <c r="U92" s="50" t="s">
        <v>393</v>
      </c>
      <c r="V92" s="12">
        <v>17663.68</v>
      </c>
      <c r="W92" s="2">
        <v>5779.66</v>
      </c>
      <c r="X92" s="51" t="s">
        <v>499</v>
      </c>
      <c r="Y92" s="51" t="s">
        <v>490</v>
      </c>
      <c r="Z92" s="51" t="s">
        <v>807</v>
      </c>
      <c r="AA92" s="51" t="s">
        <v>499</v>
      </c>
      <c r="AB92" s="51" t="s">
        <v>429</v>
      </c>
      <c r="AC92" s="51" t="s">
        <v>393</v>
      </c>
      <c r="AD92" s="51" t="s">
        <v>393</v>
      </c>
      <c r="AE92" s="51" t="s">
        <v>393</v>
      </c>
      <c r="AF92" s="51" t="s">
        <v>393</v>
      </c>
      <c r="AG92" s="51" t="s">
        <v>393</v>
      </c>
      <c r="AH92" s="51" t="s">
        <v>393</v>
      </c>
      <c r="AI92" s="51" t="s">
        <v>393</v>
      </c>
      <c r="AJ92" s="51" t="s">
        <v>393</v>
      </c>
      <c r="AK92" s="51" t="s">
        <v>393</v>
      </c>
      <c r="AL92" s="51" t="s">
        <v>393</v>
      </c>
      <c r="AM92" s="51" t="s">
        <v>393</v>
      </c>
      <c r="AN92" s="51" t="s">
        <v>393</v>
      </c>
      <c r="AO92" s="51" t="s">
        <v>393</v>
      </c>
      <c r="AP92" s="51" t="s">
        <v>393</v>
      </c>
      <c r="AQ92" s="51" t="s">
        <v>393</v>
      </c>
      <c r="AR92" s="51" t="s">
        <v>447</v>
      </c>
      <c r="AS92" s="51" t="s">
        <v>409</v>
      </c>
      <c r="AT92" s="51" t="s">
        <v>446</v>
      </c>
      <c r="AU92" s="51" t="s">
        <v>447</v>
      </c>
      <c r="AV92" s="51" t="s">
        <v>605</v>
      </c>
      <c r="AW92" s="51" t="s">
        <v>402</v>
      </c>
      <c r="AX92" s="51" t="s">
        <v>390</v>
      </c>
      <c r="AY92" s="51" t="s">
        <v>557</v>
      </c>
      <c r="AZ92" s="51" t="s">
        <v>571</v>
      </c>
      <c r="BA92" s="51" t="s">
        <v>395</v>
      </c>
      <c r="BB92" s="51" t="s">
        <v>540</v>
      </c>
      <c r="BC92" s="51" t="s">
        <v>573</v>
      </c>
      <c r="BD92" s="51" t="s">
        <v>447</v>
      </c>
      <c r="BE92" s="51" t="s">
        <v>824</v>
      </c>
      <c r="BF92" s="51" t="s">
        <v>446</v>
      </c>
      <c r="BG92" s="51" t="s">
        <v>393</v>
      </c>
      <c r="BH92" s="51" t="s">
        <v>393</v>
      </c>
      <c r="BI92" s="51" t="s">
        <v>393</v>
      </c>
      <c r="BJ92" s="51" t="s">
        <v>393</v>
      </c>
      <c r="BK92" s="51" t="s">
        <v>393</v>
      </c>
    </row>
    <row r="93" spans="1:63" ht="12.75">
      <c r="A93" s="50" t="s">
        <v>1397</v>
      </c>
      <c r="B93" s="51" t="s">
        <v>73</v>
      </c>
      <c r="C93" s="51" t="s">
        <v>432</v>
      </c>
      <c r="D93" s="51" t="s">
        <v>382</v>
      </c>
      <c r="E93" s="51" t="s">
        <v>64</v>
      </c>
      <c r="F93" s="51" t="s">
        <v>898</v>
      </c>
      <c r="G93" s="51" t="s">
        <v>74</v>
      </c>
      <c r="H93" s="51" t="s">
        <v>1398</v>
      </c>
      <c r="I93" s="48" t="s">
        <v>1399</v>
      </c>
      <c r="J93" s="43">
        <f t="shared" si="1"/>
        <v>44530.5</v>
      </c>
      <c r="K93" s="43">
        <f t="shared" si="2"/>
        <v>70</v>
      </c>
      <c r="L93" s="50" t="s">
        <v>1400</v>
      </c>
      <c r="M93" s="50" t="s">
        <v>1401</v>
      </c>
      <c r="N93" s="45"/>
      <c r="O93" s="50" t="s">
        <v>1402</v>
      </c>
      <c r="P93" s="50" t="s">
        <v>1403</v>
      </c>
      <c r="Q93" s="49" t="s">
        <v>754</v>
      </c>
      <c r="R93" s="50" t="s">
        <v>1404</v>
      </c>
      <c r="S93" s="50" t="s">
        <v>1405</v>
      </c>
      <c r="T93" s="45"/>
      <c r="U93" s="50" t="s">
        <v>393</v>
      </c>
      <c r="V93" s="12">
        <v>195213.23</v>
      </c>
      <c r="W93" s="2">
        <v>131131.72</v>
      </c>
      <c r="X93" s="51" t="s">
        <v>1406</v>
      </c>
      <c r="Y93" s="51" t="s">
        <v>939</v>
      </c>
      <c r="Z93" s="51" t="s">
        <v>1407</v>
      </c>
      <c r="AA93" s="51" t="s">
        <v>1408</v>
      </c>
      <c r="AB93" s="51" t="s">
        <v>1409</v>
      </c>
      <c r="AC93" s="51" t="s">
        <v>393</v>
      </c>
      <c r="AD93" s="51" t="s">
        <v>393</v>
      </c>
      <c r="AE93" s="51" t="s">
        <v>393</v>
      </c>
      <c r="AF93" s="51" t="s">
        <v>393</v>
      </c>
      <c r="AG93" s="51" t="s">
        <v>393</v>
      </c>
      <c r="AH93" s="51" t="s">
        <v>393</v>
      </c>
      <c r="AI93" s="51" t="s">
        <v>393</v>
      </c>
      <c r="AJ93" s="51" t="s">
        <v>393</v>
      </c>
      <c r="AK93" s="51" t="s">
        <v>393</v>
      </c>
      <c r="AL93" s="51" t="s">
        <v>393</v>
      </c>
      <c r="AM93" s="51" t="s">
        <v>393</v>
      </c>
      <c r="AN93" s="51" t="s">
        <v>393</v>
      </c>
      <c r="AO93" s="51" t="s">
        <v>393</v>
      </c>
      <c r="AP93" s="51" t="s">
        <v>393</v>
      </c>
      <c r="AQ93" s="51" t="s">
        <v>393</v>
      </c>
      <c r="AR93" s="51" t="s">
        <v>1410</v>
      </c>
      <c r="AS93" s="51" t="s">
        <v>1411</v>
      </c>
      <c r="AT93" s="51" t="s">
        <v>1412</v>
      </c>
      <c r="AU93" s="51" t="s">
        <v>1413</v>
      </c>
      <c r="AV93" s="51" t="s">
        <v>1414</v>
      </c>
      <c r="AW93" s="51" t="s">
        <v>910</v>
      </c>
      <c r="AX93" s="51" t="s">
        <v>807</v>
      </c>
      <c r="AY93" s="51" t="s">
        <v>549</v>
      </c>
      <c r="AZ93" s="51" t="s">
        <v>824</v>
      </c>
      <c r="BA93" s="51" t="s">
        <v>447</v>
      </c>
      <c r="BB93" s="51" t="s">
        <v>474</v>
      </c>
      <c r="BC93" s="51" t="s">
        <v>1415</v>
      </c>
      <c r="BD93" s="51" t="s">
        <v>1415</v>
      </c>
      <c r="BE93" s="51" t="s">
        <v>774</v>
      </c>
      <c r="BF93" s="51" t="s">
        <v>1416</v>
      </c>
      <c r="BG93" s="51" t="s">
        <v>393</v>
      </c>
      <c r="BH93" s="51" t="s">
        <v>393</v>
      </c>
      <c r="BI93" s="51" t="s">
        <v>393</v>
      </c>
      <c r="BJ93" s="51" t="s">
        <v>393</v>
      </c>
      <c r="BK93" s="51" t="s">
        <v>393</v>
      </c>
    </row>
    <row r="94" spans="1:63" ht="12.75" hidden="1">
      <c r="A94" s="51" t="s">
        <v>1417</v>
      </c>
      <c r="B94" s="51" t="s">
        <v>130</v>
      </c>
      <c r="C94" s="51" t="s">
        <v>409</v>
      </c>
      <c r="D94" s="51" t="s">
        <v>382</v>
      </c>
      <c r="E94" s="51" t="s">
        <v>64</v>
      </c>
      <c r="F94" s="51" t="s">
        <v>383</v>
      </c>
      <c r="G94" s="51" t="s">
        <v>72</v>
      </c>
      <c r="H94" s="51" t="s">
        <v>1418</v>
      </c>
      <c r="I94" s="48" t="s">
        <v>1419</v>
      </c>
      <c r="J94" s="43">
        <f t="shared" si="1"/>
        <v>0</v>
      </c>
      <c r="K94" s="43">
        <f t="shared" si="2"/>
        <v>0</v>
      </c>
      <c r="L94" s="50" t="s">
        <v>1420</v>
      </c>
      <c r="M94" s="50" t="s">
        <v>1421</v>
      </c>
      <c r="N94" s="45"/>
      <c r="O94" s="50" t="s">
        <v>1422</v>
      </c>
      <c r="P94" s="50" t="s">
        <v>446</v>
      </c>
      <c r="Q94" s="49" t="s">
        <v>393</v>
      </c>
      <c r="R94" s="50" t="s">
        <v>1423</v>
      </c>
      <c r="S94" s="50" t="s">
        <v>1371</v>
      </c>
      <c r="T94" s="45"/>
      <c r="U94" s="50" t="s">
        <v>393</v>
      </c>
      <c r="V94" s="12">
        <v>16833.88</v>
      </c>
      <c r="W94" s="2">
        <v>9515.52</v>
      </c>
      <c r="X94" s="51" t="s">
        <v>442</v>
      </c>
      <c r="Y94" s="51" t="s">
        <v>442</v>
      </c>
      <c r="Z94" s="51" t="s">
        <v>427</v>
      </c>
      <c r="AA94" s="51" t="s">
        <v>571</v>
      </c>
      <c r="AB94" s="51" t="s">
        <v>518</v>
      </c>
      <c r="AC94" s="51" t="s">
        <v>393</v>
      </c>
      <c r="AD94" s="51" t="s">
        <v>393</v>
      </c>
      <c r="AE94" s="51" t="s">
        <v>393</v>
      </c>
      <c r="AF94" s="51" t="s">
        <v>393</v>
      </c>
      <c r="AG94" s="51" t="s">
        <v>393</v>
      </c>
      <c r="AH94" s="51" t="s">
        <v>393</v>
      </c>
      <c r="AI94" s="51" t="s">
        <v>393</v>
      </c>
      <c r="AJ94" s="51" t="s">
        <v>393</v>
      </c>
      <c r="AK94" s="51" t="s">
        <v>393</v>
      </c>
      <c r="AL94" s="51" t="s">
        <v>393</v>
      </c>
      <c r="AM94" s="51" t="s">
        <v>393</v>
      </c>
      <c r="AN94" s="51" t="s">
        <v>393</v>
      </c>
      <c r="AO94" s="51" t="s">
        <v>393</v>
      </c>
      <c r="AP94" s="51" t="s">
        <v>393</v>
      </c>
      <c r="AQ94" s="51" t="s">
        <v>393</v>
      </c>
      <c r="AR94" s="51" t="s">
        <v>698</v>
      </c>
      <c r="AS94" s="51" t="s">
        <v>395</v>
      </c>
      <c r="AT94" s="51" t="s">
        <v>943</v>
      </c>
      <c r="AU94" s="51" t="s">
        <v>512</v>
      </c>
      <c r="AV94" s="51" t="s">
        <v>531</v>
      </c>
      <c r="AW94" s="51" t="s">
        <v>497</v>
      </c>
      <c r="AX94" s="51" t="s">
        <v>429</v>
      </c>
      <c r="AY94" s="51" t="s">
        <v>426</v>
      </c>
      <c r="AZ94" s="51" t="s">
        <v>402</v>
      </c>
      <c r="BA94" s="51" t="s">
        <v>395</v>
      </c>
      <c r="BB94" s="51" t="s">
        <v>399</v>
      </c>
      <c r="BC94" s="51" t="s">
        <v>911</v>
      </c>
      <c r="BD94" s="51" t="s">
        <v>539</v>
      </c>
      <c r="BE94" s="51" t="s">
        <v>493</v>
      </c>
      <c r="BF94" s="51" t="s">
        <v>405</v>
      </c>
      <c r="BG94" s="51" t="s">
        <v>393</v>
      </c>
      <c r="BH94" s="51" t="s">
        <v>393</v>
      </c>
      <c r="BI94" s="51" t="s">
        <v>393</v>
      </c>
      <c r="BJ94" s="51" t="s">
        <v>393</v>
      </c>
      <c r="BK94" s="51" t="s">
        <v>393</v>
      </c>
    </row>
    <row r="95" spans="1:63" ht="12.75">
      <c r="A95" s="50" t="s">
        <v>1424</v>
      </c>
      <c r="B95" s="51" t="s">
        <v>152</v>
      </c>
      <c r="C95" s="51" t="s">
        <v>647</v>
      </c>
      <c r="D95" s="51" t="s">
        <v>382</v>
      </c>
      <c r="E95" s="51" t="s">
        <v>64</v>
      </c>
      <c r="F95" s="51" t="s">
        <v>898</v>
      </c>
      <c r="G95" s="51" t="s">
        <v>74</v>
      </c>
      <c r="H95" s="51" t="s">
        <v>1425</v>
      </c>
      <c r="I95" s="48" t="s">
        <v>1426</v>
      </c>
      <c r="J95" s="43">
        <f t="shared" si="1"/>
        <v>9471.6</v>
      </c>
      <c r="K95" s="43">
        <f t="shared" si="2"/>
        <v>10</v>
      </c>
      <c r="L95" s="50" t="s">
        <v>1427</v>
      </c>
      <c r="M95" s="50" t="s">
        <v>1428</v>
      </c>
      <c r="N95" s="45"/>
      <c r="O95" s="50" t="s">
        <v>1429</v>
      </c>
      <c r="P95" s="50" t="s">
        <v>1430</v>
      </c>
      <c r="Q95" s="49" t="s">
        <v>497</v>
      </c>
      <c r="R95" s="50" t="s">
        <v>1431</v>
      </c>
      <c r="S95" s="50" t="s">
        <v>1130</v>
      </c>
      <c r="T95" s="45"/>
      <c r="U95" s="50" t="s">
        <v>393</v>
      </c>
      <c r="V95" s="12">
        <v>60105.2</v>
      </c>
      <c r="W95" s="2">
        <v>28020.15</v>
      </c>
      <c r="X95" s="51" t="s">
        <v>1244</v>
      </c>
      <c r="Y95" s="51" t="s">
        <v>529</v>
      </c>
      <c r="Z95" s="51" t="s">
        <v>550</v>
      </c>
      <c r="AA95" s="51" t="s">
        <v>569</v>
      </c>
      <c r="AB95" s="51" t="s">
        <v>954</v>
      </c>
      <c r="AC95" s="51" t="s">
        <v>393</v>
      </c>
      <c r="AD95" s="51" t="s">
        <v>393</v>
      </c>
      <c r="AE95" s="51" t="s">
        <v>393</v>
      </c>
      <c r="AF95" s="51" t="s">
        <v>393</v>
      </c>
      <c r="AG95" s="51" t="s">
        <v>393</v>
      </c>
      <c r="AH95" s="51" t="s">
        <v>393</v>
      </c>
      <c r="AI95" s="51" t="s">
        <v>393</v>
      </c>
      <c r="AJ95" s="51" t="s">
        <v>393</v>
      </c>
      <c r="AK95" s="51" t="s">
        <v>393</v>
      </c>
      <c r="AL95" s="51" t="s">
        <v>393</v>
      </c>
      <c r="AM95" s="51" t="s">
        <v>393</v>
      </c>
      <c r="AN95" s="51" t="s">
        <v>393</v>
      </c>
      <c r="AO95" s="51" t="s">
        <v>393</v>
      </c>
      <c r="AP95" s="51" t="s">
        <v>393</v>
      </c>
      <c r="AQ95" s="51" t="s">
        <v>393</v>
      </c>
      <c r="AR95" s="51" t="s">
        <v>965</v>
      </c>
      <c r="AS95" s="51" t="s">
        <v>404</v>
      </c>
      <c r="AT95" s="51" t="s">
        <v>642</v>
      </c>
      <c r="AU95" s="51" t="s">
        <v>911</v>
      </c>
      <c r="AV95" s="51" t="s">
        <v>1432</v>
      </c>
      <c r="AW95" s="51" t="s">
        <v>419</v>
      </c>
      <c r="AX95" s="51" t="s">
        <v>511</v>
      </c>
      <c r="AY95" s="51" t="s">
        <v>824</v>
      </c>
      <c r="AZ95" s="51" t="s">
        <v>683</v>
      </c>
      <c r="BA95" s="51" t="s">
        <v>445</v>
      </c>
      <c r="BB95" s="51" t="s">
        <v>395</v>
      </c>
      <c r="BC95" s="51" t="s">
        <v>409</v>
      </c>
      <c r="BD95" s="51" t="s">
        <v>393</v>
      </c>
      <c r="BE95" s="51" t="s">
        <v>446</v>
      </c>
      <c r="BF95" s="51" t="s">
        <v>449</v>
      </c>
      <c r="BG95" s="51" t="s">
        <v>393</v>
      </c>
      <c r="BH95" s="51" t="s">
        <v>393</v>
      </c>
      <c r="BI95" s="51" t="s">
        <v>393</v>
      </c>
      <c r="BJ95" s="51" t="s">
        <v>393</v>
      </c>
      <c r="BK95" s="51" t="s">
        <v>393</v>
      </c>
    </row>
    <row r="96" spans="1:63" ht="12.75" hidden="1">
      <c r="A96" s="51" t="s">
        <v>1433</v>
      </c>
      <c r="B96" s="51" t="s">
        <v>212</v>
      </c>
      <c r="C96" s="51" t="s">
        <v>497</v>
      </c>
      <c r="D96" s="51" t="s">
        <v>382</v>
      </c>
      <c r="E96" s="51" t="s">
        <v>64</v>
      </c>
      <c r="F96" s="51" t="s">
        <v>382</v>
      </c>
      <c r="G96" s="51" t="s">
        <v>64</v>
      </c>
      <c r="H96" s="51" t="s">
        <v>559</v>
      </c>
      <c r="I96" s="48" t="s">
        <v>560</v>
      </c>
      <c r="J96" s="43">
        <f t="shared" si="1"/>
        <v>0</v>
      </c>
      <c r="K96" s="43">
        <f t="shared" si="2"/>
        <v>0</v>
      </c>
      <c r="L96" s="50" t="s">
        <v>565</v>
      </c>
      <c r="M96" s="50" t="s">
        <v>1434</v>
      </c>
      <c r="N96" s="45"/>
      <c r="O96" s="50" t="s">
        <v>1435</v>
      </c>
      <c r="P96" s="50" t="s">
        <v>428</v>
      </c>
      <c r="Q96" s="49" t="s">
        <v>393</v>
      </c>
      <c r="R96" s="50" t="s">
        <v>1231</v>
      </c>
      <c r="S96" s="50" t="s">
        <v>426</v>
      </c>
      <c r="T96" s="45"/>
      <c r="U96" s="50" t="s">
        <v>393</v>
      </c>
      <c r="V96" s="12">
        <v>16455.91</v>
      </c>
      <c r="W96" s="2">
        <v>23401.18</v>
      </c>
      <c r="X96" s="51" t="s">
        <v>390</v>
      </c>
      <c r="Y96" s="51" t="s">
        <v>393</v>
      </c>
      <c r="Z96" s="51" t="s">
        <v>910</v>
      </c>
      <c r="AA96" s="51" t="s">
        <v>497</v>
      </c>
      <c r="AB96" s="51" t="s">
        <v>399</v>
      </c>
      <c r="AC96" s="51" t="s">
        <v>393</v>
      </c>
      <c r="AD96" s="51" t="s">
        <v>393</v>
      </c>
      <c r="AE96" s="51" t="s">
        <v>393</v>
      </c>
      <c r="AF96" s="51" t="s">
        <v>393</v>
      </c>
      <c r="AG96" s="51" t="s">
        <v>393</v>
      </c>
      <c r="AH96" s="51" t="s">
        <v>393</v>
      </c>
      <c r="AI96" s="51" t="s">
        <v>393</v>
      </c>
      <c r="AJ96" s="51" t="s">
        <v>393</v>
      </c>
      <c r="AK96" s="51" t="s">
        <v>393</v>
      </c>
      <c r="AL96" s="51" t="s">
        <v>393</v>
      </c>
      <c r="AM96" s="51" t="s">
        <v>393</v>
      </c>
      <c r="AN96" s="51" t="s">
        <v>393</v>
      </c>
      <c r="AO96" s="51" t="s">
        <v>393</v>
      </c>
      <c r="AP96" s="51" t="s">
        <v>393</v>
      </c>
      <c r="AQ96" s="51" t="s">
        <v>393</v>
      </c>
      <c r="AR96" s="51" t="s">
        <v>497</v>
      </c>
      <c r="AS96" s="51" t="s">
        <v>393</v>
      </c>
      <c r="AT96" s="51" t="s">
        <v>445</v>
      </c>
      <c r="AU96" s="51" t="s">
        <v>381</v>
      </c>
      <c r="AV96" s="51" t="s">
        <v>499</v>
      </c>
      <c r="AW96" s="51" t="s">
        <v>393</v>
      </c>
      <c r="AX96" s="51" t="s">
        <v>393</v>
      </c>
      <c r="AY96" s="51" t="s">
        <v>393</v>
      </c>
      <c r="AZ96" s="51" t="s">
        <v>393</v>
      </c>
      <c r="BA96" s="51" t="s">
        <v>393</v>
      </c>
      <c r="BB96" s="51" t="s">
        <v>393</v>
      </c>
      <c r="BC96" s="51" t="s">
        <v>393</v>
      </c>
      <c r="BD96" s="51" t="s">
        <v>429</v>
      </c>
      <c r="BE96" s="51" t="s">
        <v>536</v>
      </c>
      <c r="BF96" s="51" t="s">
        <v>456</v>
      </c>
      <c r="BG96" s="51" t="s">
        <v>393</v>
      </c>
      <c r="BH96" s="51" t="s">
        <v>393</v>
      </c>
      <c r="BI96" s="51" t="s">
        <v>393</v>
      </c>
      <c r="BJ96" s="51" t="s">
        <v>393</v>
      </c>
      <c r="BK96" s="51" t="s">
        <v>393</v>
      </c>
    </row>
    <row r="97" spans="1:63" ht="12.75" hidden="1">
      <c r="A97" s="51" t="s">
        <v>1436</v>
      </c>
      <c r="B97" s="51" t="s">
        <v>184</v>
      </c>
      <c r="C97" s="51" t="s">
        <v>409</v>
      </c>
      <c r="D97" s="51" t="s">
        <v>382</v>
      </c>
      <c r="E97" s="51" t="s">
        <v>64</v>
      </c>
      <c r="F97" s="51" t="s">
        <v>552</v>
      </c>
      <c r="G97" s="51" t="s">
        <v>67</v>
      </c>
      <c r="H97" s="51" t="s">
        <v>1437</v>
      </c>
      <c r="I97" s="48" t="s">
        <v>1438</v>
      </c>
      <c r="J97" s="43">
        <f t="shared" si="1"/>
        <v>0</v>
      </c>
      <c r="K97" s="43">
        <f t="shared" si="2"/>
        <v>0</v>
      </c>
      <c r="L97" s="50" t="s">
        <v>1000</v>
      </c>
      <c r="M97" s="50" t="s">
        <v>1439</v>
      </c>
      <c r="N97" s="45"/>
      <c r="O97" s="50" t="s">
        <v>1440</v>
      </c>
      <c r="P97" s="50" t="s">
        <v>1441</v>
      </c>
      <c r="Q97" s="49" t="s">
        <v>393</v>
      </c>
      <c r="R97" s="50" t="s">
        <v>1442</v>
      </c>
      <c r="S97" s="50" t="s">
        <v>1443</v>
      </c>
      <c r="T97" s="45"/>
      <c r="U97" s="50" t="s">
        <v>393</v>
      </c>
      <c r="V97" s="12">
        <v>16399.3</v>
      </c>
      <c r="W97" s="2">
        <v>12105.6</v>
      </c>
      <c r="X97" s="51" t="s">
        <v>402</v>
      </c>
      <c r="Y97" s="51" t="s">
        <v>528</v>
      </c>
      <c r="Z97" s="51" t="s">
        <v>539</v>
      </c>
      <c r="AA97" s="51" t="s">
        <v>395</v>
      </c>
      <c r="AB97" s="51" t="s">
        <v>514</v>
      </c>
      <c r="AC97" s="51" t="s">
        <v>393</v>
      </c>
      <c r="AD97" s="51" t="s">
        <v>393</v>
      </c>
      <c r="AE97" s="51" t="s">
        <v>393</v>
      </c>
      <c r="AF97" s="51" t="s">
        <v>393</v>
      </c>
      <c r="AG97" s="51" t="s">
        <v>393</v>
      </c>
      <c r="AH97" s="51" t="s">
        <v>393</v>
      </c>
      <c r="AI97" s="51" t="s">
        <v>393</v>
      </c>
      <c r="AJ97" s="51" t="s">
        <v>393</v>
      </c>
      <c r="AK97" s="51" t="s">
        <v>393</v>
      </c>
      <c r="AL97" s="51" t="s">
        <v>393</v>
      </c>
      <c r="AM97" s="51" t="s">
        <v>393</v>
      </c>
      <c r="AN97" s="51" t="s">
        <v>393</v>
      </c>
      <c r="AO97" s="51" t="s">
        <v>393</v>
      </c>
      <c r="AP97" s="51" t="s">
        <v>393</v>
      </c>
      <c r="AQ97" s="51" t="s">
        <v>393</v>
      </c>
      <c r="AR97" s="51" t="s">
        <v>698</v>
      </c>
      <c r="AS97" s="51" t="s">
        <v>518</v>
      </c>
      <c r="AT97" s="51" t="s">
        <v>1244</v>
      </c>
      <c r="AU97" s="51" t="s">
        <v>513</v>
      </c>
      <c r="AV97" s="51" t="s">
        <v>582</v>
      </c>
      <c r="AW97" s="51" t="s">
        <v>497</v>
      </c>
      <c r="AX97" s="51" t="s">
        <v>428</v>
      </c>
      <c r="AY97" s="51" t="s">
        <v>540</v>
      </c>
      <c r="AZ97" s="51" t="s">
        <v>710</v>
      </c>
      <c r="BA97" s="51" t="s">
        <v>498</v>
      </c>
      <c r="BB97" s="51" t="s">
        <v>445</v>
      </c>
      <c r="BC97" s="51" t="s">
        <v>446</v>
      </c>
      <c r="BD97" s="51" t="s">
        <v>490</v>
      </c>
      <c r="BE97" s="51" t="s">
        <v>517</v>
      </c>
      <c r="BF97" s="51" t="s">
        <v>443</v>
      </c>
      <c r="BG97" s="51" t="s">
        <v>393</v>
      </c>
      <c r="BH97" s="51" t="s">
        <v>393</v>
      </c>
      <c r="BI97" s="51" t="s">
        <v>393</v>
      </c>
      <c r="BJ97" s="51" t="s">
        <v>393</v>
      </c>
      <c r="BK97" s="51" t="s">
        <v>393</v>
      </c>
    </row>
    <row r="98" spans="1:63" ht="12.75">
      <c r="A98" s="50" t="s">
        <v>1444</v>
      </c>
      <c r="B98" s="51" t="s">
        <v>91</v>
      </c>
      <c r="C98" s="51" t="s">
        <v>381</v>
      </c>
      <c r="D98" s="51" t="s">
        <v>382</v>
      </c>
      <c r="E98" s="51" t="s">
        <v>64</v>
      </c>
      <c r="F98" s="51" t="s">
        <v>898</v>
      </c>
      <c r="G98" s="51" t="s">
        <v>74</v>
      </c>
      <c r="H98" s="51" t="s">
        <v>1445</v>
      </c>
      <c r="I98" s="48" t="s">
        <v>1446</v>
      </c>
      <c r="J98" s="43">
        <f t="shared" si="1"/>
        <v>27084.799999999999</v>
      </c>
      <c r="K98" s="43">
        <f t="shared" si="2"/>
        <v>40</v>
      </c>
      <c r="L98" s="50" t="s">
        <v>1447</v>
      </c>
      <c r="M98" s="50" t="s">
        <v>1448</v>
      </c>
      <c r="N98" s="45"/>
      <c r="O98" s="50" t="s">
        <v>1449</v>
      </c>
      <c r="P98" s="50" t="s">
        <v>1450</v>
      </c>
      <c r="Q98" s="49" t="s">
        <v>499</v>
      </c>
      <c r="R98" s="50" t="s">
        <v>1451</v>
      </c>
      <c r="S98" s="50" t="s">
        <v>1452</v>
      </c>
      <c r="T98" s="45"/>
      <c r="U98" s="50" t="s">
        <v>393</v>
      </c>
      <c r="V98" s="12">
        <v>190228.4</v>
      </c>
      <c r="W98" s="2">
        <v>105461.44</v>
      </c>
      <c r="X98" s="51" t="s">
        <v>1453</v>
      </c>
      <c r="Y98" s="51" t="s">
        <v>1454</v>
      </c>
      <c r="Z98" s="51" t="s">
        <v>669</v>
      </c>
      <c r="AA98" s="51" t="s">
        <v>1184</v>
      </c>
      <c r="AB98" s="51" t="s">
        <v>1455</v>
      </c>
      <c r="AC98" s="51" t="s">
        <v>393</v>
      </c>
      <c r="AD98" s="51" t="s">
        <v>393</v>
      </c>
      <c r="AE98" s="51" t="s">
        <v>393</v>
      </c>
      <c r="AF98" s="51" t="s">
        <v>393</v>
      </c>
      <c r="AG98" s="51" t="s">
        <v>393</v>
      </c>
      <c r="AH98" s="51" t="s">
        <v>393</v>
      </c>
      <c r="AI98" s="51" t="s">
        <v>393</v>
      </c>
      <c r="AJ98" s="51" t="s">
        <v>393</v>
      </c>
      <c r="AK98" s="51" t="s">
        <v>393</v>
      </c>
      <c r="AL98" s="51" t="s">
        <v>393</v>
      </c>
      <c r="AM98" s="51" t="s">
        <v>393</v>
      </c>
      <c r="AN98" s="51" t="s">
        <v>393</v>
      </c>
      <c r="AO98" s="51" t="s">
        <v>393</v>
      </c>
      <c r="AP98" s="51" t="s">
        <v>393</v>
      </c>
      <c r="AQ98" s="51" t="s">
        <v>393</v>
      </c>
      <c r="AR98" s="51" t="s">
        <v>1302</v>
      </c>
      <c r="AS98" s="51" t="s">
        <v>888</v>
      </c>
      <c r="AT98" s="51" t="s">
        <v>1456</v>
      </c>
      <c r="AU98" s="51" t="s">
        <v>740</v>
      </c>
      <c r="AV98" s="51" t="s">
        <v>1457</v>
      </c>
      <c r="AW98" s="51" t="s">
        <v>404</v>
      </c>
      <c r="AX98" s="51" t="s">
        <v>456</v>
      </c>
      <c r="AY98" s="51" t="s">
        <v>714</v>
      </c>
      <c r="AZ98" s="51" t="s">
        <v>406</v>
      </c>
      <c r="BA98" s="51" t="s">
        <v>531</v>
      </c>
      <c r="BB98" s="51" t="s">
        <v>1458</v>
      </c>
      <c r="BC98" s="51" t="s">
        <v>1459</v>
      </c>
      <c r="BD98" s="51" t="s">
        <v>617</v>
      </c>
      <c r="BE98" s="51" t="s">
        <v>1460</v>
      </c>
      <c r="BF98" s="51" t="s">
        <v>1461</v>
      </c>
      <c r="BG98" s="51" t="s">
        <v>393</v>
      </c>
      <c r="BH98" s="51" t="s">
        <v>393</v>
      </c>
      <c r="BI98" s="51" t="s">
        <v>393</v>
      </c>
      <c r="BJ98" s="51" t="s">
        <v>393</v>
      </c>
      <c r="BK98" s="51" t="s">
        <v>393</v>
      </c>
    </row>
    <row r="99" spans="1:63" ht="12.75" hidden="1">
      <c r="A99" s="51" t="s">
        <v>1462</v>
      </c>
      <c r="B99" s="51" t="s">
        <v>378</v>
      </c>
      <c r="C99" s="51" t="s">
        <v>449</v>
      </c>
      <c r="D99" s="51" t="s">
        <v>382</v>
      </c>
      <c r="E99" s="51" t="s">
        <v>64</v>
      </c>
      <c r="F99" s="51" t="s">
        <v>876</v>
      </c>
      <c r="G99" s="51" t="s">
        <v>69</v>
      </c>
      <c r="H99" s="51" t="s">
        <v>1463</v>
      </c>
      <c r="I99" s="48" t="s">
        <v>1464</v>
      </c>
      <c r="J99" s="43">
        <f t="shared" si="1"/>
        <v>0</v>
      </c>
      <c r="K99" s="43">
        <f t="shared" si="2"/>
        <v>0</v>
      </c>
      <c r="L99" s="50" t="s">
        <v>1465</v>
      </c>
      <c r="M99" s="50" t="s">
        <v>428</v>
      </c>
      <c r="N99" s="45"/>
      <c r="O99" s="50" t="s">
        <v>1466</v>
      </c>
      <c r="P99" s="50" t="s">
        <v>1208</v>
      </c>
      <c r="Q99" s="49" t="s">
        <v>393</v>
      </c>
      <c r="R99" s="50" t="s">
        <v>1467</v>
      </c>
      <c r="S99" s="50" t="s">
        <v>555</v>
      </c>
      <c r="T99" s="45"/>
      <c r="U99" s="50" t="s">
        <v>393</v>
      </c>
      <c r="V99" s="12">
        <v>15774.64</v>
      </c>
      <c r="W99" s="2">
        <v>14148.84</v>
      </c>
      <c r="X99" s="51" t="s">
        <v>456</v>
      </c>
      <c r="Y99" s="51" t="s">
        <v>393</v>
      </c>
      <c r="Z99" s="51" t="s">
        <v>393</v>
      </c>
      <c r="AA99" s="51" t="s">
        <v>393</v>
      </c>
      <c r="AB99" s="51" t="s">
        <v>825</v>
      </c>
      <c r="AC99" s="51" t="s">
        <v>393</v>
      </c>
      <c r="AD99" s="51" t="s">
        <v>393</v>
      </c>
      <c r="AE99" s="51" t="s">
        <v>393</v>
      </c>
      <c r="AF99" s="51" t="s">
        <v>393</v>
      </c>
      <c r="AG99" s="51" t="s">
        <v>393</v>
      </c>
      <c r="AH99" s="51" t="s">
        <v>393</v>
      </c>
      <c r="AI99" s="51" t="s">
        <v>393</v>
      </c>
      <c r="AJ99" s="51" t="s">
        <v>393</v>
      </c>
      <c r="AK99" s="51" t="s">
        <v>393</v>
      </c>
      <c r="AL99" s="51" t="s">
        <v>393</v>
      </c>
      <c r="AM99" s="51" t="s">
        <v>393</v>
      </c>
      <c r="AN99" s="51" t="s">
        <v>393</v>
      </c>
      <c r="AO99" s="51" t="s">
        <v>393</v>
      </c>
      <c r="AP99" s="51" t="s">
        <v>393</v>
      </c>
      <c r="AQ99" s="51" t="s">
        <v>393</v>
      </c>
      <c r="AR99" s="51" t="s">
        <v>584</v>
      </c>
      <c r="AS99" s="51" t="s">
        <v>573</v>
      </c>
      <c r="AT99" s="51" t="s">
        <v>393</v>
      </c>
      <c r="AU99" s="51" t="s">
        <v>393</v>
      </c>
      <c r="AV99" s="51" t="s">
        <v>489</v>
      </c>
      <c r="AW99" s="51" t="s">
        <v>573</v>
      </c>
      <c r="AX99" s="51" t="s">
        <v>393</v>
      </c>
      <c r="AY99" s="51" t="s">
        <v>393</v>
      </c>
      <c r="AZ99" s="51" t="s">
        <v>393</v>
      </c>
      <c r="BA99" s="51" t="s">
        <v>536</v>
      </c>
      <c r="BB99" s="51" t="s">
        <v>566</v>
      </c>
      <c r="BC99" s="51" t="s">
        <v>393</v>
      </c>
      <c r="BD99" s="51" t="s">
        <v>393</v>
      </c>
      <c r="BE99" s="51" t="s">
        <v>393</v>
      </c>
      <c r="BF99" s="51" t="s">
        <v>689</v>
      </c>
      <c r="BG99" s="51" t="s">
        <v>393</v>
      </c>
      <c r="BH99" s="51" t="s">
        <v>393</v>
      </c>
      <c r="BI99" s="51" t="s">
        <v>393</v>
      </c>
      <c r="BJ99" s="51" t="s">
        <v>393</v>
      </c>
      <c r="BK99" s="51" t="s">
        <v>393</v>
      </c>
    </row>
    <row r="100" spans="1:63" ht="12.75" hidden="1">
      <c r="A100" s="51" t="s">
        <v>1468</v>
      </c>
      <c r="B100" s="51" t="s">
        <v>88</v>
      </c>
      <c r="C100" s="51" t="s">
        <v>536</v>
      </c>
      <c r="D100" s="51" t="s">
        <v>382</v>
      </c>
      <c r="E100" s="51" t="s">
        <v>64</v>
      </c>
      <c r="F100" s="51" t="s">
        <v>383</v>
      </c>
      <c r="G100" s="51" t="s">
        <v>72</v>
      </c>
      <c r="H100" s="51" t="s">
        <v>1469</v>
      </c>
      <c r="I100" s="48" t="s">
        <v>1470</v>
      </c>
      <c r="J100" s="43">
        <f t="shared" si="1"/>
        <v>0</v>
      </c>
      <c r="K100" s="43">
        <f t="shared" si="2"/>
        <v>0</v>
      </c>
      <c r="L100" s="50" t="s">
        <v>390</v>
      </c>
      <c r="M100" s="50" t="s">
        <v>1113</v>
      </c>
      <c r="N100" s="45"/>
      <c r="O100" s="50" t="s">
        <v>1471</v>
      </c>
      <c r="P100" s="50" t="s">
        <v>476</v>
      </c>
      <c r="Q100" s="49" t="s">
        <v>393</v>
      </c>
      <c r="R100" s="50" t="s">
        <v>402</v>
      </c>
      <c r="S100" s="50" t="s">
        <v>920</v>
      </c>
      <c r="T100" s="45"/>
      <c r="U100" s="50" t="s">
        <v>975</v>
      </c>
      <c r="V100" s="12">
        <v>15548.79</v>
      </c>
      <c r="W100" s="2">
        <v>442474.1</v>
      </c>
      <c r="X100" s="51" t="s">
        <v>427</v>
      </c>
      <c r="Y100" s="51" t="s">
        <v>427</v>
      </c>
      <c r="Z100" s="51" t="s">
        <v>393</v>
      </c>
      <c r="AA100" s="51" t="s">
        <v>393</v>
      </c>
      <c r="AB100" s="51" t="s">
        <v>1113</v>
      </c>
      <c r="AC100" s="51" t="s">
        <v>393</v>
      </c>
      <c r="AD100" s="51" t="s">
        <v>393</v>
      </c>
      <c r="AE100" s="51" t="s">
        <v>393</v>
      </c>
      <c r="AF100" s="51" t="s">
        <v>393</v>
      </c>
      <c r="AG100" s="51" t="s">
        <v>393</v>
      </c>
      <c r="AH100" s="51" t="s">
        <v>393</v>
      </c>
      <c r="AI100" s="51" t="s">
        <v>393</v>
      </c>
      <c r="AJ100" s="51" t="s">
        <v>393</v>
      </c>
      <c r="AK100" s="51" t="s">
        <v>393</v>
      </c>
      <c r="AL100" s="51" t="s">
        <v>393</v>
      </c>
      <c r="AM100" s="51" t="s">
        <v>393</v>
      </c>
      <c r="AN100" s="51" t="s">
        <v>393</v>
      </c>
      <c r="AO100" s="51" t="s">
        <v>393</v>
      </c>
      <c r="AP100" s="51" t="s">
        <v>393</v>
      </c>
      <c r="AQ100" s="51" t="s">
        <v>393</v>
      </c>
      <c r="AR100" s="51" t="s">
        <v>536</v>
      </c>
      <c r="AS100" s="51" t="s">
        <v>428</v>
      </c>
      <c r="AT100" s="51" t="s">
        <v>390</v>
      </c>
      <c r="AU100" s="51" t="s">
        <v>536</v>
      </c>
      <c r="AV100" s="51" t="s">
        <v>476</v>
      </c>
      <c r="AW100" s="51" t="s">
        <v>393</v>
      </c>
      <c r="AX100" s="51" t="s">
        <v>393</v>
      </c>
      <c r="AY100" s="51" t="s">
        <v>393</v>
      </c>
      <c r="AZ100" s="51" t="s">
        <v>393</v>
      </c>
      <c r="BA100" s="51" t="s">
        <v>393</v>
      </c>
      <c r="BB100" s="51" t="s">
        <v>393</v>
      </c>
      <c r="BC100" s="51" t="s">
        <v>390</v>
      </c>
      <c r="BD100" s="51" t="s">
        <v>428</v>
      </c>
      <c r="BE100" s="51" t="s">
        <v>426</v>
      </c>
      <c r="BF100" s="51" t="s">
        <v>920</v>
      </c>
      <c r="BG100" s="51" t="s">
        <v>393</v>
      </c>
      <c r="BH100" s="51" t="s">
        <v>393</v>
      </c>
      <c r="BI100" s="51" t="s">
        <v>393</v>
      </c>
      <c r="BJ100" s="51" t="s">
        <v>393</v>
      </c>
      <c r="BK100" s="51" t="s">
        <v>393</v>
      </c>
    </row>
    <row r="101" spans="1:63" ht="12.75">
      <c r="A101" s="50" t="s">
        <v>1472</v>
      </c>
      <c r="B101" s="51" t="s">
        <v>77</v>
      </c>
      <c r="C101" s="51" t="s">
        <v>432</v>
      </c>
      <c r="D101" s="51" t="s">
        <v>382</v>
      </c>
      <c r="E101" s="51" t="s">
        <v>64</v>
      </c>
      <c r="F101" s="51" t="s">
        <v>898</v>
      </c>
      <c r="G101" s="51" t="s">
        <v>74</v>
      </c>
      <c r="H101" s="51" t="s">
        <v>1473</v>
      </c>
      <c r="I101" s="48" t="s">
        <v>1474</v>
      </c>
      <c r="J101" s="43">
        <f t="shared" si="1"/>
        <v>110385</v>
      </c>
      <c r="K101" s="43">
        <f t="shared" si="2"/>
        <v>150</v>
      </c>
      <c r="L101" s="50" t="s">
        <v>1475</v>
      </c>
      <c r="M101" s="50" t="s">
        <v>1476</v>
      </c>
      <c r="N101" s="45"/>
      <c r="O101" s="50" t="s">
        <v>1477</v>
      </c>
      <c r="P101" s="50" t="s">
        <v>469</v>
      </c>
      <c r="Q101" s="49" t="s">
        <v>1321</v>
      </c>
      <c r="R101" s="50" t="s">
        <v>1478</v>
      </c>
      <c r="S101" s="50" t="s">
        <v>825</v>
      </c>
      <c r="T101" s="45"/>
      <c r="U101" s="50" t="s">
        <v>393</v>
      </c>
      <c r="V101" s="12">
        <v>480125.69</v>
      </c>
      <c r="W101" s="2">
        <v>248390.78</v>
      </c>
      <c r="X101" s="51" t="s">
        <v>1479</v>
      </c>
      <c r="Y101" s="51" t="s">
        <v>1480</v>
      </c>
      <c r="Z101" s="51" t="s">
        <v>1481</v>
      </c>
      <c r="AA101" s="51" t="s">
        <v>468</v>
      </c>
      <c r="AB101" s="51" t="s">
        <v>1482</v>
      </c>
      <c r="AC101" s="51" t="s">
        <v>393</v>
      </c>
      <c r="AD101" s="51" t="s">
        <v>393</v>
      </c>
      <c r="AE101" s="51" t="s">
        <v>393</v>
      </c>
      <c r="AF101" s="51" t="s">
        <v>393</v>
      </c>
      <c r="AG101" s="51" t="s">
        <v>393</v>
      </c>
      <c r="AH101" s="51" t="s">
        <v>393</v>
      </c>
      <c r="AI101" s="51" t="s">
        <v>393</v>
      </c>
      <c r="AJ101" s="51" t="s">
        <v>393</v>
      </c>
      <c r="AK101" s="51" t="s">
        <v>393</v>
      </c>
      <c r="AL101" s="51" t="s">
        <v>393</v>
      </c>
      <c r="AM101" s="51" t="s">
        <v>393</v>
      </c>
      <c r="AN101" s="51" t="s">
        <v>393</v>
      </c>
      <c r="AO101" s="51" t="s">
        <v>393</v>
      </c>
      <c r="AP101" s="51" t="s">
        <v>393</v>
      </c>
      <c r="AQ101" s="51" t="s">
        <v>393</v>
      </c>
      <c r="AR101" s="51" t="s">
        <v>1483</v>
      </c>
      <c r="AS101" s="51" t="s">
        <v>1484</v>
      </c>
      <c r="AT101" s="51" t="s">
        <v>1485</v>
      </c>
      <c r="AU101" s="51" t="s">
        <v>1486</v>
      </c>
      <c r="AV101" s="51" t="s">
        <v>1487</v>
      </c>
      <c r="AW101" s="51" t="s">
        <v>1031</v>
      </c>
      <c r="AX101" s="51" t="s">
        <v>1488</v>
      </c>
      <c r="AY101" s="51" t="s">
        <v>1489</v>
      </c>
      <c r="AZ101" s="51" t="s">
        <v>629</v>
      </c>
      <c r="BA101" s="51" t="s">
        <v>954</v>
      </c>
      <c r="BB101" s="51" t="s">
        <v>1490</v>
      </c>
      <c r="BC101" s="51" t="s">
        <v>1491</v>
      </c>
      <c r="BD101" s="51" t="s">
        <v>1492</v>
      </c>
      <c r="BE101" s="51" t="s">
        <v>734</v>
      </c>
      <c r="BF101" s="51" t="s">
        <v>1493</v>
      </c>
      <c r="BG101" s="51" t="s">
        <v>393</v>
      </c>
      <c r="BH101" s="51" t="s">
        <v>393</v>
      </c>
      <c r="BI101" s="51" t="s">
        <v>393</v>
      </c>
      <c r="BJ101" s="51" t="s">
        <v>393</v>
      </c>
      <c r="BK101" s="51" t="s">
        <v>393</v>
      </c>
    </row>
    <row r="102" spans="1:63" ht="12.75" hidden="1">
      <c r="A102" s="51" t="s">
        <v>1494</v>
      </c>
      <c r="B102" s="51" t="s">
        <v>189</v>
      </c>
      <c r="C102" s="51" t="s">
        <v>409</v>
      </c>
      <c r="D102" s="51" t="s">
        <v>382</v>
      </c>
      <c r="E102" s="51" t="s">
        <v>64</v>
      </c>
      <c r="F102" s="51" t="s">
        <v>383</v>
      </c>
      <c r="G102" s="51" t="s">
        <v>72</v>
      </c>
      <c r="H102" s="51" t="s">
        <v>537</v>
      </c>
      <c r="I102" s="48" t="s">
        <v>1495</v>
      </c>
      <c r="J102" s="43">
        <f t="shared" si="1"/>
        <v>0</v>
      </c>
      <c r="K102" s="43">
        <f t="shared" si="2"/>
        <v>0</v>
      </c>
      <c r="L102" s="50" t="s">
        <v>1496</v>
      </c>
      <c r="M102" s="50" t="s">
        <v>1497</v>
      </c>
      <c r="N102" s="45"/>
      <c r="O102" s="50" t="s">
        <v>1498</v>
      </c>
      <c r="P102" s="50" t="s">
        <v>1120</v>
      </c>
      <c r="Q102" s="49" t="s">
        <v>393</v>
      </c>
      <c r="R102" s="50" t="s">
        <v>416</v>
      </c>
      <c r="S102" s="50" t="s">
        <v>1155</v>
      </c>
      <c r="T102" s="45"/>
      <c r="U102" s="50" t="s">
        <v>393</v>
      </c>
      <c r="V102" s="12">
        <v>15408</v>
      </c>
      <c r="W102" s="2">
        <v>10116</v>
      </c>
      <c r="X102" s="51" t="s">
        <v>625</v>
      </c>
      <c r="Y102" s="51" t="s">
        <v>517</v>
      </c>
      <c r="Z102" s="51" t="s">
        <v>566</v>
      </c>
      <c r="AA102" s="51" t="s">
        <v>381</v>
      </c>
      <c r="AB102" s="51" t="s">
        <v>489</v>
      </c>
      <c r="AC102" s="51" t="s">
        <v>393</v>
      </c>
      <c r="AD102" s="51" t="s">
        <v>393</v>
      </c>
      <c r="AE102" s="51" t="s">
        <v>393</v>
      </c>
      <c r="AF102" s="51" t="s">
        <v>393</v>
      </c>
      <c r="AG102" s="51" t="s">
        <v>393</v>
      </c>
      <c r="AH102" s="51" t="s">
        <v>393</v>
      </c>
      <c r="AI102" s="51" t="s">
        <v>393</v>
      </c>
      <c r="AJ102" s="51" t="s">
        <v>393</v>
      </c>
      <c r="AK102" s="51" t="s">
        <v>393</v>
      </c>
      <c r="AL102" s="51" t="s">
        <v>393</v>
      </c>
      <c r="AM102" s="51" t="s">
        <v>393</v>
      </c>
      <c r="AN102" s="51" t="s">
        <v>393</v>
      </c>
      <c r="AO102" s="51" t="s">
        <v>393</v>
      </c>
      <c r="AP102" s="51" t="s">
        <v>393</v>
      </c>
      <c r="AQ102" s="51" t="s">
        <v>393</v>
      </c>
      <c r="AR102" s="51" t="s">
        <v>910</v>
      </c>
      <c r="AS102" s="51" t="s">
        <v>1066</v>
      </c>
      <c r="AT102" s="51" t="s">
        <v>531</v>
      </c>
      <c r="AU102" s="51" t="s">
        <v>567</v>
      </c>
      <c r="AV102" s="51" t="s">
        <v>922</v>
      </c>
      <c r="AW102" s="51" t="s">
        <v>393</v>
      </c>
      <c r="AX102" s="51" t="s">
        <v>446</v>
      </c>
      <c r="AY102" s="51" t="s">
        <v>390</v>
      </c>
      <c r="AZ102" s="51" t="s">
        <v>393</v>
      </c>
      <c r="BA102" s="51" t="s">
        <v>540</v>
      </c>
      <c r="BB102" s="51" t="s">
        <v>498</v>
      </c>
      <c r="BC102" s="51" t="s">
        <v>540</v>
      </c>
      <c r="BD102" s="51" t="s">
        <v>445</v>
      </c>
      <c r="BE102" s="51" t="s">
        <v>429</v>
      </c>
      <c r="BF102" s="51" t="s">
        <v>425</v>
      </c>
      <c r="BG102" s="51" t="s">
        <v>393</v>
      </c>
      <c r="BH102" s="51" t="s">
        <v>393</v>
      </c>
      <c r="BI102" s="51" t="s">
        <v>393</v>
      </c>
      <c r="BJ102" s="51" t="s">
        <v>393</v>
      </c>
      <c r="BK102" s="51" t="s">
        <v>393</v>
      </c>
    </row>
    <row r="103" spans="1:63" ht="12.75">
      <c r="A103" s="50" t="s">
        <v>1499</v>
      </c>
      <c r="B103" s="51" t="s">
        <v>113</v>
      </c>
      <c r="C103" s="51" t="s">
        <v>442</v>
      </c>
      <c r="D103" s="51" t="s">
        <v>382</v>
      </c>
      <c r="E103" s="51" t="s">
        <v>64</v>
      </c>
      <c r="F103" s="51" t="s">
        <v>876</v>
      </c>
      <c r="G103" s="51" t="s">
        <v>69</v>
      </c>
      <c r="H103" s="51" t="s">
        <v>1500</v>
      </c>
      <c r="I103" s="48" t="s">
        <v>1501</v>
      </c>
      <c r="J103" s="43">
        <f t="shared" si="1"/>
        <v>13852.8</v>
      </c>
      <c r="K103" s="43">
        <f t="shared" si="2"/>
        <v>10</v>
      </c>
      <c r="L103" s="50" t="s">
        <v>1502</v>
      </c>
      <c r="M103" s="50" t="s">
        <v>1503</v>
      </c>
      <c r="N103" s="45"/>
      <c r="O103" s="50" t="s">
        <v>1504</v>
      </c>
      <c r="P103" s="50" t="s">
        <v>1505</v>
      </c>
      <c r="Q103" s="49" t="s">
        <v>497</v>
      </c>
      <c r="R103" s="50" t="s">
        <v>1506</v>
      </c>
      <c r="S103" s="50" t="s">
        <v>1507</v>
      </c>
      <c r="T103" s="45"/>
      <c r="U103" s="50" t="s">
        <v>393</v>
      </c>
      <c r="V103" s="12">
        <v>118513.59</v>
      </c>
      <c r="W103" s="2">
        <v>72352.02</v>
      </c>
      <c r="X103" s="51" t="s">
        <v>1508</v>
      </c>
      <c r="Y103" s="51" t="s">
        <v>1509</v>
      </c>
      <c r="Z103" s="51" t="s">
        <v>1385</v>
      </c>
      <c r="AA103" s="51" t="s">
        <v>1510</v>
      </c>
      <c r="AB103" s="51" t="s">
        <v>1511</v>
      </c>
      <c r="AC103" s="51" t="s">
        <v>393</v>
      </c>
      <c r="AD103" s="51" t="s">
        <v>393</v>
      </c>
      <c r="AE103" s="51" t="s">
        <v>393</v>
      </c>
      <c r="AF103" s="51" t="s">
        <v>393</v>
      </c>
      <c r="AG103" s="51" t="s">
        <v>393</v>
      </c>
      <c r="AH103" s="51" t="s">
        <v>393</v>
      </c>
      <c r="AI103" s="51" t="s">
        <v>393</v>
      </c>
      <c r="AJ103" s="51" t="s">
        <v>393</v>
      </c>
      <c r="AK103" s="51" t="s">
        <v>393</v>
      </c>
      <c r="AL103" s="51" t="s">
        <v>393</v>
      </c>
      <c r="AM103" s="51" t="s">
        <v>393</v>
      </c>
      <c r="AN103" s="51" t="s">
        <v>393</v>
      </c>
      <c r="AO103" s="51" t="s">
        <v>393</v>
      </c>
      <c r="AP103" s="51" t="s">
        <v>393</v>
      </c>
      <c r="AQ103" s="51" t="s">
        <v>393</v>
      </c>
      <c r="AR103" s="51" t="s">
        <v>1512</v>
      </c>
      <c r="AS103" s="51" t="s">
        <v>1513</v>
      </c>
      <c r="AT103" s="51" t="s">
        <v>1453</v>
      </c>
      <c r="AU103" s="51" t="s">
        <v>1514</v>
      </c>
      <c r="AV103" s="51" t="s">
        <v>1515</v>
      </c>
      <c r="AW103" s="51" t="s">
        <v>1197</v>
      </c>
      <c r="AX103" s="51" t="s">
        <v>1068</v>
      </c>
      <c r="AY103" s="51" t="s">
        <v>1244</v>
      </c>
      <c r="AZ103" s="51" t="s">
        <v>910</v>
      </c>
      <c r="BA103" s="51" t="s">
        <v>402</v>
      </c>
      <c r="BB103" s="51" t="s">
        <v>639</v>
      </c>
      <c r="BC103" s="51" t="s">
        <v>618</v>
      </c>
      <c r="BD103" s="51" t="s">
        <v>1516</v>
      </c>
      <c r="BE103" s="51" t="s">
        <v>1302</v>
      </c>
      <c r="BF103" s="51" t="s">
        <v>1517</v>
      </c>
      <c r="BG103" s="51" t="s">
        <v>393</v>
      </c>
      <c r="BH103" s="51" t="s">
        <v>393</v>
      </c>
      <c r="BI103" s="51" t="s">
        <v>393</v>
      </c>
      <c r="BJ103" s="51" t="s">
        <v>393</v>
      </c>
      <c r="BK103" s="51" t="s">
        <v>393</v>
      </c>
    </row>
    <row r="104" spans="1:63" ht="12.75">
      <c r="A104" s="50" t="s">
        <v>1518</v>
      </c>
      <c r="B104" s="51" t="s">
        <v>68</v>
      </c>
      <c r="C104" s="51" t="s">
        <v>449</v>
      </c>
      <c r="D104" s="51" t="s">
        <v>382</v>
      </c>
      <c r="E104" s="51" t="s">
        <v>64</v>
      </c>
      <c r="F104" s="51" t="s">
        <v>876</v>
      </c>
      <c r="G104" s="51" t="s">
        <v>69</v>
      </c>
      <c r="H104" s="51" t="s">
        <v>1519</v>
      </c>
      <c r="I104" s="48" t="s">
        <v>1520</v>
      </c>
      <c r="J104" s="43">
        <f t="shared" si="1"/>
        <v>71840</v>
      </c>
      <c r="K104" s="43">
        <f t="shared" si="2"/>
        <v>50</v>
      </c>
      <c r="L104" s="50" t="s">
        <v>1521</v>
      </c>
      <c r="M104" s="50" t="s">
        <v>1522</v>
      </c>
      <c r="N104" s="45"/>
      <c r="O104" s="50" t="s">
        <v>1523</v>
      </c>
      <c r="P104" s="50" t="s">
        <v>1524</v>
      </c>
      <c r="Q104" s="49" t="s">
        <v>456</v>
      </c>
      <c r="R104" s="50" t="s">
        <v>1525</v>
      </c>
      <c r="S104" s="50" t="s">
        <v>1526</v>
      </c>
      <c r="T104" s="45"/>
      <c r="U104" s="50" t="s">
        <v>393</v>
      </c>
      <c r="V104" s="12">
        <v>564159.52</v>
      </c>
      <c r="W104" s="2">
        <v>437864.8</v>
      </c>
      <c r="X104" s="51" t="s">
        <v>1411</v>
      </c>
      <c r="Y104" s="51" t="s">
        <v>1527</v>
      </c>
      <c r="Z104" s="51" t="s">
        <v>1528</v>
      </c>
      <c r="AA104" s="51" t="s">
        <v>1529</v>
      </c>
      <c r="AB104" s="51" t="s">
        <v>1530</v>
      </c>
      <c r="AC104" s="51" t="s">
        <v>393</v>
      </c>
      <c r="AD104" s="51" t="s">
        <v>393</v>
      </c>
      <c r="AE104" s="51" t="s">
        <v>393</v>
      </c>
      <c r="AF104" s="51" t="s">
        <v>393</v>
      </c>
      <c r="AG104" s="51" t="s">
        <v>393</v>
      </c>
      <c r="AH104" s="51" t="s">
        <v>393</v>
      </c>
      <c r="AI104" s="51" t="s">
        <v>393</v>
      </c>
      <c r="AJ104" s="51" t="s">
        <v>393</v>
      </c>
      <c r="AK104" s="51" t="s">
        <v>393</v>
      </c>
      <c r="AL104" s="51" t="s">
        <v>393</v>
      </c>
      <c r="AM104" s="51" t="s">
        <v>393</v>
      </c>
      <c r="AN104" s="51" t="s">
        <v>393</v>
      </c>
      <c r="AO104" s="51" t="s">
        <v>393</v>
      </c>
      <c r="AP104" s="51" t="s">
        <v>393</v>
      </c>
      <c r="AQ104" s="51" t="s">
        <v>393</v>
      </c>
      <c r="AR104" s="51" t="s">
        <v>1531</v>
      </c>
      <c r="AS104" s="51" t="s">
        <v>1532</v>
      </c>
      <c r="AT104" s="51" t="s">
        <v>1533</v>
      </c>
      <c r="AU104" s="51" t="s">
        <v>1534</v>
      </c>
      <c r="AV104" s="51" t="s">
        <v>1535</v>
      </c>
      <c r="AW104" s="51" t="s">
        <v>620</v>
      </c>
      <c r="AX104" s="51" t="s">
        <v>771</v>
      </c>
      <c r="AY104" s="51" t="s">
        <v>756</v>
      </c>
      <c r="AZ104" s="51" t="s">
        <v>473</v>
      </c>
      <c r="BA104" s="51" t="s">
        <v>945</v>
      </c>
      <c r="BB104" s="51" t="s">
        <v>1112</v>
      </c>
      <c r="BC104" s="51" t="s">
        <v>1536</v>
      </c>
      <c r="BD104" s="51" t="s">
        <v>1537</v>
      </c>
      <c r="BE104" s="51" t="s">
        <v>1516</v>
      </c>
      <c r="BF104" s="51" t="s">
        <v>1538</v>
      </c>
      <c r="BG104" s="51" t="s">
        <v>393</v>
      </c>
      <c r="BH104" s="51" t="s">
        <v>393</v>
      </c>
      <c r="BI104" s="51" t="s">
        <v>393</v>
      </c>
      <c r="BJ104" s="51" t="s">
        <v>393</v>
      </c>
      <c r="BK104" s="51" t="s">
        <v>393</v>
      </c>
    </row>
    <row r="105" spans="1:63" ht="12.75">
      <c r="A105" s="50" t="s">
        <v>1539</v>
      </c>
      <c r="B105" s="51" t="s">
        <v>330</v>
      </c>
      <c r="C105" s="51" t="s">
        <v>449</v>
      </c>
      <c r="D105" s="51" t="s">
        <v>382</v>
      </c>
      <c r="E105" s="51" t="s">
        <v>64</v>
      </c>
      <c r="F105" s="51" t="s">
        <v>382</v>
      </c>
      <c r="G105" s="51" t="s">
        <v>64</v>
      </c>
      <c r="H105" s="51" t="s">
        <v>1519</v>
      </c>
      <c r="I105" s="48" t="s">
        <v>1520</v>
      </c>
      <c r="J105" s="43">
        <f t="shared" si="1"/>
        <v>4310.3999999999996</v>
      </c>
      <c r="K105" s="43">
        <f t="shared" si="2"/>
        <v>3</v>
      </c>
      <c r="L105" s="50" t="s">
        <v>1059</v>
      </c>
      <c r="M105" s="50" t="s">
        <v>393</v>
      </c>
      <c r="N105" s="45"/>
      <c r="O105" s="50" t="s">
        <v>1540</v>
      </c>
      <c r="P105" s="50" t="s">
        <v>393</v>
      </c>
      <c r="Q105" s="49" t="s">
        <v>390</v>
      </c>
      <c r="R105" s="50" t="s">
        <v>393</v>
      </c>
      <c r="S105" s="50" t="s">
        <v>393</v>
      </c>
      <c r="T105" s="45"/>
      <c r="U105" s="50" t="s">
        <v>393</v>
      </c>
      <c r="V105" s="15">
        <v>215.52</v>
      </c>
      <c r="W105" s="2">
        <v>0</v>
      </c>
      <c r="X105" s="51" t="s">
        <v>393</v>
      </c>
      <c r="Y105" s="51" t="s">
        <v>393</v>
      </c>
      <c r="Z105" s="51" t="s">
        <v>427</v>
      </c>
      <c r="AA105" s="51" t="s">
        <v>393</v>
      </c>
      <c r="AB105" s="51" t="s">
        <v>393</v>
      </c>
      <c r="AC105" s="51" t="s">
        <v>393</v>
      </c>
      <c r="AD105" s="51" t="s">
        <v>393</v>
      </c>
      <c r="AE105" s="51" t="s">
        <v>393</v>
      </c>
      <c r="AF105" s="51" t="s">
        <v>393</v>
      </c>
      <c r="AG105" s="51" t="s">
        <v>393</v>
      </c>
      <c r="AH105" s="51" t="s">
        <v>393</v>
      </c>
      <c r="AI105" s="51" t="s">
        <v>393</v>
      </c>
      <c r="AJ105" s="51" t="s">
        <v>393</v>
      </c>
      <c r="AK105" s="51" t="s">
        <v>393</v>
      </c>
      <c r="AL105" s="51" t="s">
        <v>393</v>
      </c>
      <c r="AM105" s="51" t="s">
        <v>393</v>
      </c>
      <c r="AN105" s="51" t="s">
        <v>393</v>
      </c>
      <c r="AO105" s="51" t="s">
        <v>393</v>
      </c>
      <c r="AP105" s="51" t="s">
        <v>393</v>
      </c>
      <c r="AQ105" s="51" t="s">
        <v>393</v>
      </c>
      <c r="AR105" s="51" t="s">
        <v>393</v>
      </c>
      <c r="AS105" s="51" t="s">
        <v>393</v>
      </c>
      <c r="AT105" s="51" t="s">
        <v>393</v>
      </c>
      <c r="AU105" s="51" t="s">
        <v>393</v>
      </c>
      <c r="AV105" s="51" t="s">
        <v>393</v>
      </c>
      <c r="AW105" s="51" t="s">
        <v>393</v>
      </c>
      <c r="AX105" s="51" t="s">
        <v>393</v>
      </c>
      <c r="AY105" s="51" t="s">
        <v>536</v>
      </c>
      <c r="AZ105" s="51" t="s">
        <v>393</v>
      </c>
      <c r="BA105" s="51" t="s">
        <v>393</v>
      </c>
      <c r="BB105" s="51" t="s">
        <v>393</v>
      </c>
      <c r="BC105" s="51" t="s">
        <v>393</v>
      </c>
      <c r="BD105" s="51" t="s">
        <v>393</v>
      </c>
      <c r="BE105" s="51" t="s">
        <v>393</v>
      </c>
      <c r="BF105" s="51" t="s">
        <v>393</v>
      </c>
      <c r="BG105" s="51" t="s">
        <v>393</v>
      </c>
      <c r="BH105" s="51" t="s">
        <v>393</v>
      </c>
      <c r="BI105" s="51" t="s">
        <v>393</v>
      </c>
      <c r="BJ105" s="51" t="s">
        <v>393</v>
      </c>
      <c r="BK105" s="51" t="s">
        <v>393</v>
      </c>
    </row>
    <row r="106" spans="1:63" ht="12.75" hidden="1">
      <c r="A106" s="51" t="s">
        <v>1541</v>
      </c>
      <c r="B106" s="51" t="s">
        <v>121</v>
      </c>
      <c r="C106" s="51" t="s">
        <v>566</v>
      </c>
      <c r="D106" s="51" t="s">
        <v>382</v>
      </c>
      <c r="E106" s="51" t="s">
        <v>64</v>
      </c>
      <c r="F106" s="51" t="s">
        <v>689</v>
      </c>
      <c r="G106" s="51" t="s">
        <v>76</v>
      </c>
      <c r="H106" s="51" t="s">
        <v>1542</v>
      </c>
      <c r="I106" s="48" t="s">
        <v>1543</v>
      </c>
      <c r="J106" s="43">
        <f t="shared" si="1"/>
        <v>0</v>
      </c>
      <c r="K106" s="43">
        <f t="shared" si="2"/>
        <v>0</v>
      </c>
      <c r="L106" s="50" t="s">
        <v>1544</v>
      </c>
      <c r="M106" s="50" t="s">
        <v>548</v>
      </c>
      <c r="N106" s="45"/>
      <c r="O106" s="50" t="s">
        <v>1545</v>
      </c>
      <c r="P106" s="50" t="s">
        <v>1546</v>
      </c>
      <c r="Q106" s="49" t="s">
        <v>393</v>
      </c>
      <c r="R106" s="50" t="s">
        <v>1547</v>
      </c>
      <c r="S106" s="50" t="s">
        <v>1548</v>
      </c>
      <c r="T106" s="45"/>
      <c r="U106" s="50" t="s">
        <v>393</v>
      </c>
      <c r="V106" s="12">
        <v>14535</v>
      </c>
      <c r="W106" s="2">
        <v>8032.5</v>
      </c>
      <c r="X106" s="51" t="s">
        <v>390</v>
      </c>
      <c r="Y106" s="51" t="s">
        <v>724</v>
      </c>
      <c r="Z106" s="51" t="s">
        <v>426</v>
      </c>
      <c r="AA106" s="51" t="s">
        <v>497</v>
      </c>
      <c r="AB106" s="51" t="s">
        <v>390</v>
      </c>
      <c r="AC106" s="51" t="s">
        <v>393</v>
      </c>
      <c r="AD106" s="51" t="s">
        <v>393</v>
      </c>
      <c r="AE106" s="51" t="s">
        <v>393</v>
      </c>
      <c r="AF106" s="51" t="s">
        <v>393</v>
      </c>
      <c r="AG106" s="51" t="s">
        <v>393</v>
      </c>
      <c r="AH106" s="51" t="s">
        <v>393</v>
      </c>
      <c r="AI106" s="51" t="s">
        <v>393</v>
      </c>
      <c r="AJ106" s="51" t="s">
        <v>393</v>
      </c>
      <c r="AK106" s="51" t="s">
        <v>393</v>
      </c>
      <c r="AL106" s="51" t="s">
        <v>393</v>
      </c>
      <c r="AM106" s="51" t="s">
        <v>393</v>
      </c>
      <c r="AN106" s="51" t="s">
        <v>393</v>
      </c>
      <c r="AO106" s="51" t="s">
        <v>393</v>
      </c>
      <c r="AP106" s="51" t="s">
        <v>393</v>
      </c>
      <c r="AQ106" s="51" t="s">
        <v>393</v>
      </c>
      <c r="AR106" s="51" t="s">
        <v>1197</v>
      </c>
      <c r="AS106" s="51" t="s">
        <v>393</v>
      </c>
      <c r="AT106" s="51" t="s">
        <v>456</v>
      </c>
      <c r="AU106" s="51" t="s">
        <v>516</v>
      </c>
      <c r="AV106" s="51" t="s">
        <v>688</v>
      </c>
      <c r="AW106" s="51" t="s">
        <v>647</v>
      </c>
      <c r="AX106" s="51" t="s">
        <v>428</v>
      </c>
      <c r="AY106" s="51" t="s">
        <v>446</v>
      </c>
      <c r="AZ106" s="51" t="s">
        <v>428</v>
      </c>
      <c r="BA106" s="51" t="s">
        <v>518</v>
      </c>
      <c r="BB106" s="51" t="s">
        <v>698</v>
      </c>
      <c r="BC106" s="51" t="s">
        <v>566</v>
      </c>
      <c r="BD106" s="51" t="s">
        <v>420</v>
      </c>
      <c r="BE106" s="51" t="s">
        <v>446</v>
      </c>
      <c r="BF106" s="51" t="s">
        <v>699</v>
      </c>
      <c r="BG106" s="51" t="s">
        <v>393</v>
      </c>
      <c r="BH106" s="51" t="s">
        <v>393</v>
      </c>
      <c r="BI106" s="51" t="s">
        <v>393</v>
      </c>
      <c r="BJ106" s="51" t="s">
        <v>393</v>
      </c>
      <c r="BK106" s="51" t="s">
        <v>393</v>
      </c>
    </row>
    <row r="107" spans="1:63" ht="12.75" hidden="1">
      <c r="A107" s="51" t="s">
        <v>1549</v>
      </c>
      <c r="B107" s="51" t="s">
        <v>170</v>
      </c>
      <c r="C107" s="51" t="s">
        <v>647</v>
      </c>
      <c r="D107" s="51" t="s">
        <v>382</v>
      </c>
      <c r="E107" s="51" t="s">
        <v>64</v>
      </c>
      <c r="F107" s="51" t="s">
        <v>552</v>
      </c>
      <c r="G107" s="51" t="s">
        <v>67</v>
      </c>
      <c r="H107" s="51" t="s">
        <v>1550</v>
      </c>
      <c r="I107" s="48" t="s">
        <v>1551</v>
      </c>
      <c r="J107" s="43">
        <f t="shared" si="1"/>
        <v>0</v>
      </c>
      <c r="K107" s="43">
        <f t="shared" si="2"/>
        <v>0</v>
      </c>
      <c r="L107" s="50" t="s">
        <v>1230</v>
      </c>
      <c r="M107" s="50" t="s">
        <v>390</v>
      </c>
      <c r="N107" s="45"/>
      <c r="O107" s="50" t="s">
        <v>1552</v>
      </c>
      <c r="P107" s="50" t="s">
        <v>1151</v>
      </c>
      <c r="Q107" s="49" t="s">
        <v>393</v>
      </c>
      <c r="R107" s="50" t="s">
        <v>1553</v>
      </c>
      <c r="S107" s="50" t="s">
        <v>1554</v>
      </c>
      <c r="T107" s="45"/>
      <c r="U107" s="50" t="s">
        <v>393</v>
      </c>
      <c r="V107" s="12">
        <v>14151.56</v>
      </c>
      <c r="W107" s="2">
        <v>14736.33</v>
      </c>
      <c r="X107" s="51" t="s">
        <v>449</v>
      </c>
      <c r="Y107" s="51" t="s">
        <v>498</v>
      </c>
      <c r="Z107" s="51" t="s">
        <v>557</v>
      </c>
      <c r="AA107" s="51" t="s">
        <v>444</v>
      </c>
      <c r="AB107" s="51" t="s">
        <v>537</v>
      </c>
      <c r="AC107" s="51" t="s">
        <v>393</v>
      </c>
      <c r="AD107" s="51" t="s">
        <v>393</v>
      </c>
      <c r="AE107" s="51" t="s">
        <v>393</v>
      </c>
      <c r="AF107" s="51" t="s">
        <v>393</v>
      </c>
      <c r="AG107" s="51" t="s">
        <v>393</v>
      </c>
      <c r="AH107" s="51" t="s">
        <v>393</v>
      </c>
      <c r="AI107" s="51" t="s">
        <v>393</v>
      </c>
      <c r="AJ107" s="51" t="s">
        <v>393</v>
      </c>
      <c r="AK107" s="51" t="s">
        <v>393</v>
      </c>
      <c r="AL107" s="51" t="s">
        <v>393</v>
      </c>
      <c r="AM107" s="51" t="s">
        <v>393</v>
      </c>
      <c r="AN107" s="51" t="s">
        <v>393</v>
      </c>
      <c r="AO107" s="51" t="s">
        <v>393</v>
      </c>
      <c r="AP107" s="51" t="s">
        <v>393</v>
      </c>
      <c r="AQ107" s="51" t="s">
        <v>393</v>
      </c>
      <c r="AR107" s="51" t="s">
        <v>540</v>
      </c>
      <c r="AS107" s="51" t="s">
        <v>426</v>
      </c>
      <c r="AT107" s="51" t="s">
        <v>497</v>
      </c>
      <c r="AU107" s="51" t="s">
        <v>390</v>
      </c>
      <c r="AV107" s="51" t="s">
        <v>549</v>
      </c>
      <c r="AW107" s="51" t="s">
        <v>393</v>
      </c>
      <c r="AX107" s="51" t="s">
        <v>393</v>
      </c>
      <c r="AY107" s="51" t="s">
        <v>393</v>
      </c>
      <c r="AZ107" s="51" t="s">
        <v>393</v>
      </c>
      <c r="BA107" s="51" t="s">
        <v>393</v>
      </c>
      <c r="BB107" s="51" t="s">
        <v>449</v>
      </c>
      <c r="BC107" s="51" t="s">
        <v>394</v>
      </c>
      <c r="BD107" s="51" t="s">
        <v>423</v>
      </c>
      <c r="BE107" s="51" t="s">
        <v>427</v>
      </c>
      <c r="BF107" s="51" t="s">
        <v>701</v>
      </c>
      <c r="BG107" s="51" t="s">
        <v>393</v>
      </c>
      <c r="BH107" s="51" t="s">
        <v>393</v>
      </c>
      <c r="BI107" s="51" t="s">
        <v>393</v>
      </c>
      <c r="BJ107" s="51" t="s">
        <v>393</v>
      </c>
      <c r="BK107" s="51" t="s">
        <v>393</v>
      </c>
    </row>
    <row r="108" spans="1:63" ht="12.75">
      <c r="A108" s="50" t="s">
        <v>1555</v>
      </c>
      <c r="B108" s="51" t="s">
        <v>107</v>
      </c>
      <c r="C108" s="51" t="s">
        <v>409</v>
      </c>
      <c r="D108" s="51" t="s">
        <v>382</v>
      </c>
      <c r="E108" s="51" t="s">
        <v>64</v>
      </c>
      <c r="F108" s="51" t="s">
        <v>876</v>
      </c>
      <c r="G108" s="51" t="s">
        <v>69</v>
      </c>
      <c r="H108" s="51" t="s">
        <v>1556</v>
      </c>
      <c r="I108" s="48" t="s">
        <v>1557</v>
      </c>
      <c r="J108" s="43">
        <f t="shared" si="1"/>
        <v>24379.200000000001</v>
      </c>
      <c r="K108" s="43">
        <f t="shared" si="2"/>
        <v>20</v>
      </c>
      <c r="L108" s="50" t="s">
        <v>1558</v>
      </c>
      <c r="M108" s="50" t="s">
        <v>1559</v>
      </c>
      <c r="N108" s="45"/>
      <c r="O108" s="50" t="s">
        <v>1560</v>
      </c>
      <c r="P108" s="50" t="s">
        <v>1561</v>
      </c>
      <c r="Q108" s="49" t="s">
        <v>449</v>
      </c>
      <c r="R108" s="50" t="s">
        <v>1562</v>
      </c>
      <c r="S108" s="50" t="s">
        <v>1563</v>
      </c>
      <c r="T108" s="45"/>
      <c r="U108" s="50" t="s">
        <v>393</v>
      </c>
      <c r="V108" s="12">
        <v>137717.09</v>
      </c>
      <c r="W108" s="2">
        <v>92082.27</v>
      </c>
      <c r="X108" s="51" t="s">
        <v>1211</v>
      </c>
      <c r="Y108" s="51" t="s">
        <v>582</v>
      </c>
      <c r="Z108" s="51" t="s">
        <v>1031</v>
      </c>
      <c r="AA108" s="51" t="s">
        <v>1564</v>
      </c>
      <c r="AB108" s="51" t="s">
        <v>1565</v>
      </c>
      <c r="AC108" s="51" t="s">
        <v>393</v>
      </c>
      <c r="AD108" s="51" t="s">
        <v>393</v>
      </c>
      <c r="AE108" s="51" t="s">
        <v>393</v>
      </c>
      <c r="AF108" s="51" t="s">
        <v>393</v>
      </c>
      <c r="AG108" s="51" t="s">
        <v>393</v>
      </c>
      <c r="AH108" s="51" t="s">
        <v>393</v>
      </c>
      <c r="AI108" s="51" t="s">
        <v>393</v>
      </c>
      <c r="AJ108" s="51" t="s">
        <v>393</v>
      </c>
      <c r="AK108" s="51" t="s">
        <v>393</v>
      </c>
      <c r="AL108" s="51" t="s">
        <v>393</v>
      </c>
      <c r="AM108" s="51" t="s">
        <v>393</v>
      </c>
      <c r="AN108" s="51" t="s">
        <v>393</v>
      </c>
      <c r="AO108" s="51" t="s">
        <v>393</v>
      </c>
      <c r="AP108" s="51" t="s">
        <v>393</v>
      </c>
      <c r="AQ108" s="51" t="s">
        <v>393</v>
      </c>
      <c r="AR108" s="51" t="s">
        <v>1566</v>
      </c>
      <c r="AS108" s="51" t="s">
        <v>1567</v>
      </c>
      <c r="AT108" s="51" t="s">
        <v>1568</v>
      </c>
      <c r="AU108" s="51" t="s">
        <v>1569</v>
      </c>
      <c r="AV108" s="51" t="s">
        <v>1570</v>
      </c>
      <c r="AW108" s="51" t="s">
        <v>980</v>
      </c>
      <c r="AX108" s="51" t="s">
        <v>566</v>
      </c>
      <c r="AY108" s="51" t="s">
        <v>420</v>
      </c>
      <c r="AZ108" s="51" t="s">
        <v>500</v>
      </c>
      <c r="BA108" s="51" t="s">
        <v>396</v>
      </c>
      <c r="BB108" s="51" t="s">
        <v>906</v>
      </c>
      <c r="BC108" s="51" t="s">
        <v>715</v>
      </c>
      <c r="BD108" s="51" t="s">
        <v>909</v>
      </c>
      <c r="BE108" s="51" t="s">
        <v>1571</v>
      </c>
      <c r="BF108" s="51" t="s">
        <v>1572</v>
      </c>
      <c r="BG108" s="51" t="s">
        <v>393</v>
      </c>
      <c r="BH108" s="51" t="s">
        <v>393</v>
      </c>
      <c r="BI108" s="51" t="s">
        <v>393</v>
      </c>
      <c r="BJ108" s="51" t="s">
        <v>393</v>
      </c>
      <c r="BK108" s="51" t="s">
        <v>393</v>
      </c>
    </row>
    <row r="109" spans="1:63" ht="12.75" hidden="1">
      <c r="A109" s="51" t="s">
        <v>1573</v>
      </c>
      <c r="B109" s="51" t="s">
        <v>225</v>
      </c>
      <c r="C109" s="51" t="s">
        <v>409</v>
      </c>
      <c r="D109" s="51" t="s">
        <v>382</v>
      </c>
      <c r="E109" s="51" t="s">
        <v>64</v>
      </c>
      <c r="F109" s="51" t="s">
        <v>552</v>
      </c>
      <c r="G109" s="51" t="s">
        <v>67</v>
      </c>
      <c r="H109" s="51" t="s">
        <v>653</v>
      </c>
      <c r="I109" s="48" t="s">
        <v>654</v>
      </c>
      <c r="J109" s="43">
        <f t="shared" si="1"/>
        <v>0</v>
      </c>
      <c r="K109" s="43">
        <f t="shared" si="2"/>
        <v>0</v>
      </c>
      <c r="L109" s="50" t="s">
        <v>859</v>
      </c>
      <c r="M109" s="50" t="s">
        <v>1467</v>
      </c>
      <c r="N109" s="45"/>
      <c r="O109" s="50" t="s">
        <v>1574</v>
      </c>
      <c r="P109" s="50" t="s">
        <v>1575</v>
      </c>
      <c r="Q109" s="49" t="s">
        <v>393</v>
      </c>
      <c r="R109" s="50" t="s">
        <v>1576</v>
      </c>
      <c r="S109" s="50" t="s">
        <v>1577</v>
      </c>
      <c r="T109" s="45"/>
      <c r="U109" s="50" t="s">
        <v>393</v>
      </c>
      <c r="V109" s="12">
        <v>14052.92</v>
      </c>
      <c r="W109" s="2">
        <v>8933.7800000000007</v>
      </c>
      <c r="X109" s="51" t="s">
        <v>381</v>
      </c>
      <c r="Y109" s="51" t="s">
        <v>427</v>
      </c>
      <c r="Z109" s="51" t="s">
        <v>497</v>
      </c>
      <c r="AA109" s="51" t="s">
        <v>428</v>
      </c>
      <c r="AB109" s="51" t="s">
        <v>394</v>
      </c>
      <c r="AC109" s="51" t="s">
        <v>393</v>
      </c>
      <c r="AD109" s="51" t="s">
        <v>393</v>
      </c>
      <c r="AE109" s="51" t="s">
        <v>393</v>
      </c>
      <c r="AF109" s="51" t="s">
        <v>393</v>
      </c>
      <c r="AG109" s="51" t="s">
        <v>393</v>
      </c>
      <c r="AH109" s="51" t="s">
        <v>393</v>
      </c>
      <c r="AI109" s="51" t="s">
        <v>393</v>
      </c>
      <c r="AJ109" s="51" t="s">
        <v>393</v>
      </c>
      <c r="AK109" s="51" t="s">
        <v>393</v>
      </c>
      <c r="AL109" s="51" t="s">
        <v>393</v>
      </c>
      <c r="AM109" s="51" t="s">
        <v>393</v>
      </c>
      <c r="AN109" s="51" t="s">
        <v>393</v>
      </c>
      <c r="AO109" s="51" t="s">
        <v>393</v>
      </c>
      <c r="AP109" s="51" t="s">
        <v>393</v>
      </c>
      <c r="AQ109" s="51" t="s">
        <v>393</v>
      </c>
      <c r="AR109" s="51" t="s">
        <v>528</v>
      </c>
      <c r="AS109" s="51" t="s">
        <v>442</v>
      </c>
      <c r="AT109" s="51" t="s">
        <v>815</v>
      </c>
      <c r="AU109" s="51" t="s">
        <v>517</v>
      </c>
      <c r="AV109" s="51" t="s">
        <v>1035</v>
      </c>
      <c r="AW109" s="51" t="s">
        <v>428</v>
      </c>
      <c r="AX109" s="51" t="s">
        <v>393</v>
      </c>
      <c r="AY109" s="51" t="s">
        <v>427</v>
      </c>
      <c r="AZ109" s="51" t="s">
        <v>390</v>
      </c>
      <c r="BA109" s="51" t="s">
        <v>513</v>
      </c>
      <c r="BB109" s="51" t="s">
        <v>426</v>
      </c>
      <c r="BC109" s="51" t="s">
        <v>625</v>
      </c>
      <c r="BD109" s="51" t="s">
        <v>420</v>
      </c>
      <c r="BE109" s="51" t="s">
        <v>444</v>
      </c>
      <c r="BF109" s="51" t="s">
        <v>513</v>
      </c>
      <c r="BG109" s="51" t="s">
        <v>393</v>
      </c>
      <c r="BH109" s="51" t="s">
        <v>393</v>
      </c>
      <c r="BI109" s="51" t="s">
        <v>393</v>
      </c>
      <c r="BJ109" s="51" t="s">
        <v>393</v>
      </c>
      <c r="BK109" s="51" t="s">
        <v>393</v>
      </c>
    </row>
    <row r="110" spans="1:63" ht="12.75">
      <c r="A110" s="50" t="s">
        <v>1578</v>
      </c>
      <c r="B110" s="51" t="s">
        <v>129</v>
      </c>
      <c r="C110" s="51" t="s">
        <v>381</v>
      </c>
      <c r="D110" s="51" t="s">
        <v>382</v>
      </c>
      <c r="E110" s="51" t="s">
        <v>64</v>
      </c>
      <c r="F110" s="51" t="s">
        <v>876</v>
      </c>
      <c r="G110" s="51" t="s">
        <v>69</v>
      </c>
      <c r="H110" s="51" t="s">
        <v>1579</v>
      </c>
      <c r="I110" s="48" t="s">
        <v>1580</v>
      </c>
      <c r="J110" s="43">
        <f t="shared" si="1"/>
        <v>7835.2</v>
      </c>
      <c r="K110" s="43">
        <f t="shared" si="2"/>
        <v>5</v>
      </c>
      <c r="L110" s="50" t="s">
        <v>1581</v>
      </c>
      <c r="M110" s="50" t="s">
        <v>1582</v>
      </c>
      <c r="N110" s="45"/>
      <c r="O110" s="50" t="s">
        <v>1583</v>
      </c>
      <c r="P110" s="50" t="s">
        <v>1584</v>
      </c>
      <c r="Q110" s="49" t="s">
        <v>426</v>
      </c>
      <c r="R110" s="50" t="s">
        <v>1585</v>
      </c>
      <c r="S110" s="50" t="s">
        <v>865</v>
      </c>
      <c r="T110" s="45"/>
      <c r="U110" s="50" t="s">
        <v>393</v>
      </c>
      <c r="V110" s="12">
        <v>83836.639999999999</v>
      </c>
      <c r="W110" s="2">
        <v>59351.64</v>
      </c>
      <c r="X110" s="51" t="s">
        <v>500</v>
      </c>
      <c r="Y110" s="51" t="s">
        <v>539</v>
      </c>
      <c r="Z110" s="51" t="s">
        <v>490</v>
      </c>
      <c r="AA110" s="51" t="s">
        <v>489</v>
      </c>
      <c r="AB110" s="51" t="s">
        <v>905</v>
      </c>
      <c r="AC110" s="51" t="s">
        <v>393</v>
      </c>
      <c r="AD110" s="51" t="s">
        <v>393</v>
      </c>
      <c r="AE110" s="51" t="s">
        <v>393</v>
      </c>
      <c r="AF110" s="51" t="s">
        <v>393</v>
      </c>
      <c r="AG110" s="51" t="s">
        <v>393</v>
      </c>
      <c r="AH110" s="51" t="s">
        <v>393</v>
      </c>
      <c r="AI110" s="51" t="s">
        <v>393</v>
      </c>
      <c r="AJ110" s="51" t="s">
        <v>393</v>
      </c>
      <c r="AK110" s="51" t="s">
        <v>393</v>
      </c>
      <c r="AL110" s="51" t="s">
        <v>393</v>
      </c>
      <c r="AM110" s="51" t="s">
        <v>393</v>
      </c>
      <c r="AN110" s="51" t="s">
        <v>393</v>
      </c>
      <c r="AO110" s="51" t="s">
        <v>393</v>
      </c>
      <c r="AP110" s="51" t="s">
        <v>393</v>
      </c>
      <c r="AQ110" s="51" t="s">
        <v>393</v>
      </c>
      <c r="AR110" s="51" t="s">
        <v>1586</v>
      </c>
      <c r="AS110" s="51" t="s">
        <v>1035</v>
      </c>
      <c r="AT110" s="51" t="s">
        <v>515</v>
      </c>
      <c r="AU110" s="51" t="s">
        <v>492</v>
      </c>
      <c r="AV110" s="51" t="s">
        <v>1587</v>
      </c>
      <c r="AW110" s="51" t="s">
        <v>537</v>
      </c>
      <c r="AX110" s="51" t="s">
        <v>824</v>
      </c>
      <c r="AY110" s="51" t="s">
        <v>566</v>
      </c>
      <c r="AZ110" s="51" t="s">
        <v>445</v>
      </c>
      <c r="BA110" s="51" t="s">
        <v>724</v>
      </c>
      <c r="BB110" s="51" t="s">
        <v>698</v>
      </c>
      <c r="BC110" s="51" t="s">
        <v>639</v>
      </c>
      <c r="BD110" s="51" t="s">
        <v>690</v>
      </c>
      <c r="BE110" s="51" t="s">
        <v>825</v>
      </c>
      <c r="BF110" s="51" t="s">
        <v>1586</v>
      </c>
      <c r="BG110" s="51" t="s">
        <v>393</v>
      </c>
      <c r="BH110" s="51" t="s">
        <v>393</v>
      </c>
      <c r="BI110" s="51" t="s">
        <v>393</v>
      </c>
      <c r="BJ110" s="51" t="s">
        <v>393</v>
      </c>
      <c r="BK110" s="51" t="s">
        <v>393</v>
      </c>
    </row>
    <row r="111" spans="1:63" ht="12.75" hidden="1">
      <c r="A111" s="51" t="s">
        <v>1588</v>
      </c>
      <c r="B111" s="51" t="s">
        <v>274</v>
      </c>
      <c r="C111" s="51" t="s">
        <v>449</v>
      </c>
      <c r="D111" s="51" t="s">
        <v>382</v>
      </c>
      <c r="E111" s="51" t="s">
        <v>64</v>
      </c>
      <c r="F111" s="51" t="s">
        <v>552</v>
      </c>
      <c r="G111" s="51" t="s">
        <v>67</v>
      </c>
      <c r="H111" s="51" t="s">
        <v>1589</v>
      </c>
      <c r="I111" s="48" t="s">
        <v>1590</v>
      </c>
      <c r="J111" s="43">
        <f t="shared" si="1"/>
        <v>0</v>
      </c>
      <c r="K111" s="43">
        <f t="shared" si="2"/>
        <v>0</v>
      </c>
      <c r="L111" s="50" t="s">
        <v>1591</v>
      </c>
      <c r="M111" s="50" t="s">
        <v>1124</v>
      </c>
      <c r="N111" s="45"/>
      <c r="O111" s="50" t="s">
        <v>1592</v>
      </c>
      <c r="P111" s="50" t="s">
        <v>1127</v>
      </c>
      <c r="Q111" s="49" t="s">
        <v>393</v>
      </c>
      <c r="R111" s="50" t="s">
        <v>393</v>
      </c>
      <c r="S111" s="50" t="s">
        <v>393</v>
      </c>
      <c r="T111" s="45"/>
      <c r="U111" s="50" t="s">
        <v>393</v>
      </c>
      <c r="V111" s="12">
        <v>13875.7</v>
      </c>
      <c r="W111" s="2">
        <v>7128.8</v>
      </c>
      <c r="X111" s="51" t="s">
        <v>549</v>
      </c>
      <c r="Y111" s="51" t="s">
        <v>498</v>
      </c>
      <c r="Z111" s="51" t="s">
        <v>943</v>
      </c>
      <c r="AA111" s="51" t="s">
        <v>423</v>
      </c>
      <c r="AB111" s="51" t="s">
        <v>491</v>
      </c>
      <c r="AC111" s="51" t="s">
        <v>393</v>
      </c>
      <c r="AD111" s="51" t="s">
        <v>393</v>
      </c>
      <c r="AE111" s="51" t="s">
        <v>393</v>
      </c>
      <c r="AF111" s="51" t="s">
        <v>393</v>
      </c>
      <c r="AG111" s="51" t="s">
        <v>393</v>
      </c>
      <c r="AH111" s="51" t="s">
        <v>393</v>
      </c>
      <c r="AI111" s="51" t="s">
        <v>393</v>
      </c>
      <c r="AJ111" s="51" t="s">
        <v>393</v>
      </c>
      <c r="AK111" s="51" t="s">
        <v>393</v>
      </c>
      <c r="AL111" s="51" t="s">
        <v>393</v>
      </c>
      <c r="AM111" s="51" t="s">
        <v>393</v>
      </c>
      <c r="AN111" s="51" t="s">
        <v>393</v>
      </c>
      <c r="AO111" s="51" t="s">
        <v>393</v>
      </c>
      <c r="AP111" s="51" t="s">
        <v>393</v>
      </c>
      <c r="AQ111" s="51" t="s">
        <v>393</v>
      </c>
      <c r="AR111" s="51" t="s">
        <v>456</v>
      </c>
      <c r="AS111" s="51" t="s">
        <v>647</v>
      </c>
      <c r="AT111" s="51" t="s">
        <v>402</v>
      </c>
      <c r="AU111" s="51" t="s">
        <v>426</v>
      </c>
      <c r="AV111" s="51" t="s">
        <v>513</v>
      </c>
      <c r="AW111" s="51" t="s">
        <v>393</v>
      </c>
      <c r="AX111" s="51" t="s">
        <v>393</v>
      </c>
      <c r="AY111" s="51" t="s">
        <v>393</v>
      </c>
      <c r="AZ111" s="51" t="s">
        <v>393</v>
      </c>
      <c r="BA111" s="51" t="s">
        <v>393</v>
      </c>
      <c r="BB111" s="51" t="s">
        <v>393</v>
      </c>
      <c r="BC111" s="51" t="s">
        <v>393</v>
      </c>
      <c r="BD111" s="51" t="s">
        <v>393</v>
      </c>
      <c r="BE111" s="51" t="s">
        <v>393</v>
      </c>
      <c r="BF111" s="51" t="s">
        <v>393</v>
      </c>
      <c r="BG111" s="51" t="s">
        <v>393</v>
      </c>
      <c r="BH111" s="51" t="s">
        <v>393</v>
      </c>
      <c r="BI111" s="51" t="s">
        <v>393</v>
      </c>
      <c r="BJ111" s="51" t="s">
        <v>393</v>
      </c>
      <c r="BK111" s="51" t="s">
        <v>393</v>
      </c>
    </row>
    <row r="112" spans="1:63" ht="12.75" hidden="1">
      <c r="A112" s="51" t="s">
        <v>1593</v>
      </c>
      <c r="B112" s="51" t="s">
        <v>224</v>
      </c>
      <c r="C112" s="51" t="s">
        <v>409</v>
      </c>
      <c r="D112" s="51" t="s">
        <v>382</v>
      </c>
      <c r="E112" s="51" t="s">
        <v>64</v>
      </c>
      <c r="F112" s="51" t="s">
        <v>383</v>
      </c>
      <c r="G112" s="51" t="s">
        <v>72</v>
      </c>
      <c r="H112" s="51" t="s">
        <v>1594</v>
      </c>
      <c r="I112" s="48" t="s">
        <v>1595</v>
      </c>
      <c r="J112" s="43">
        <f t="shared" si="1"/>
        <v>0</v>
      </c>
      <c r="K112" s="43">
        <f t="shared" si="2"/>
        <v>0</v>
      </c>
      <c r="L112" s="50" t="s">
        <v>1596</v>
      </c>
      <c r="M112" s="50" t="s">
        <v>1597</v>
      </c>
      <c r="N112" s="45"/>
      <c r="O112" s="50" t="s">
        <v>483</v>
      </c>
      <c r="P112" s="50" t="s">
        <v>1151</v>
      </c>
      <c r="Q112" s="49" t="s">
        <v>393</v>
      </c>
      <c r="R112" s="50" t="s">
        <v>1598</v>
      </c>
      <c r="S112" s="50" t="s">
        <v>724</v>
      </c>
      <c r="T112" s="45"/>
      <c r="U112" s="50" t="s">
        <v>393</v>
      </c>
      <c r="V112" s="12">
        <v>13607.22</v>
      </c>
      <c r="W112" s="2">
        <v>13572.24</v>
      </c>
      <c r="X112" s="51" t="s">
        <v>566</v>
      </c>
      <c r="Y112" s="51" t="s">
        <v>540</v>
      </c>
      <c r="Z112" s="51" t="s">
        <v>404</v>
      </c>
      <c r="AA112" s="51" t="s">
        <v>443</v>
      </c>
      <c r="AB112" s="51" t="s">
        <v>1016</v>
      </c>
      <c r="AC112" s="51" t="s">
        <v>393</v>
      </c>
      <c r="AD112" s="51" t="s">
        <v>393</v>
      </c>
      <c r="AE112" s="51" t="s">
        <v>393</v>
      </c>
      <c r="AF112" s="51" t="s">
        <v>393</v>
      </c>
      <c r="AG112" s="51" t="s">
        <v>393</v>
      </c>
      <c r="AH112" s="51" t="s">
        <v>393</v>
      </c>
      <c r="AI112" s="51" t="s">
        <v>393</v>
      </c>
      <c r="AJ112" s="51" t="s">
        <v>393</v>
      </c>
      <c r="AK112" s="51" t="s">
        <v>393</v>
      </c>
      <c r="AL112" s="51" t="s">
        <v>393</v>
      </c>
      <c r="AM112" s="51" t="s">
        <v>393</v>
      </c>
      <c r="AN112" s="51" t="s">
        <v>393</v>
      </c>
      <c r="AO112" s="51" t="s">
        <v>393</v>
      </c>
      <c r="AP112" s="51" t="s">
        <v>393</v>
      </c>
      <c r="AQ112" s="51" t="s">
        <v>393</v>
      </c>
      <c r="AR112" s="51" t="s">
        <v>647</v>
      </c>
      <c r="AS112" s="51" t="s">
        <v>538</v>
      </c>
      <c r="AT112" s="51" t="s">
        <v>418</v>
      </c>
      <c r="AU112" s="51" t="s">
        <v>421</v>
      </c>
      <c r="AV112" s="51" t="s">
        <v>639</v>
      </c>
      <c r="AW112" s="51" t="s">
        <v>446</v>
      </c>
      <c r="AX112" s="51" t="s">
        <v>427</v>
      </c>
      <c r="AY112" s="51" t="s">
        <v>647</v>
      </c>
      <c r="AZ112" s="51" t="s">
        <v>428</v>
      </c>
      <c r="BA112" s="51" t="s">
        <v>427</v>
      </c>
      <c r="BB112" s="51" t="s">
        <v>442</v>
      </c>
      <c r="BC112" s="51" t="s">
        <v>393</v>
      </c>
      <c r="BD112" s="51" t="s">
        <v>910</v>
      </c>
      <c r="BE112" s="51" t="s">
        <v>423</v>
      </c>
      <c r="BF112" s="51" t="s">
        <v>1033</v>
      </c>
      <c r="BG112" s="51" t="s">
        <v>393</v>
      </c>
      <c r="BH112" s="51" t="s">
        <v>393</v>
      </c>
      <c r="BI112" s="51" t="s">
        <v>393</v>
      </c>
      <c r="BJ112" s="51" t="s">
        <v>393</v>
      </c>
      <c r="BK112" s="51" t="s">
        <v>393</v>
      </c>
    </row>
    <row r="113" spans="1:63" ht="12.75">
      <c r="A113" s="50" t="s">
        <v>1599</v>
      </c>
      <c r="B113" s="51" t="s">
        <v>220</v>
      </c>
      <c r="C113" s="51" t="s">
        <v>449</v>
      </c>
      <c r="D113" s="51" t="s">
        <v>382</v>
      </c>
      <c r="E113" s="51" t="s">
        <v>64</v>
      </c>
      <c r="F113" s="51" t="s">
        <v>876</v>
      </c>
      <c r="G113" s="51" t="s">
        <v>69</v>
      </c>
      <c r="H113" s="51" t="s">
        <v>1600</v>
      </c>
      <c r="I113" s="48" t="s">
        <v>1601</v>
      </c>
      <c r="J113" s="43">
        <f t="shared" si="1"/>
        <v>4311</v>
      </c>
      <c r="K113" s="43">
        <f t="shared" si="2"/>
        <v>3</v>
      </c>
      <c r="L113" s="50" t="s">
        <v>1602</v>
      </c>
      <c r="M113" s="50" t="s">
        <v>393</v>
      </c>
      <c r="N113" s="45"/>
      <c r="O113" s="50" t="s">
        <v>1443</v>
      </c>
      <c r="P113" s="50" t="s">
        <v>1603</v>
      </c>
      <c r="Q113" s="49" t="s">
        <v>390</v>
      </c>
      <c r="R113" s="50" t="s">
        <v>1603</v>
      </c>
      <c r="S113" s="50" t="s">
        <v>1604</v>
      </c>
      <c r="T113" s="45"/>
      <c r="U113" s="50" t="s">
        <v>393</v>
      </c>
      <c r="V113" s="14">
        <v>4957.6499999999996</v>
      </c>
      <c r="W113" s="2">
        <v>2874</v>
      </c>
      <c r="X113" s="51" t="s">
        <v>393</v>
      </c>
      <c r="Y113" s="51" t="s">
        <v>540</v>
      </c>
      <c r="Z113" s="51" t="s">
        <v>393</v>
      </c>
      <c r="AA113" s="51" t="s">
        <v>393</v>
      </c>
      <c r="AB113" s="51" t="s">
        <v>393</v>
      </c>
      <c r="AC113" s="51" t="s">
        <v>393</v>
      </c>
      <c r="AD113" s="51" t="s">
        <v>393</v>
      </c>
      <c r="AE113" s="51" t="s">
        <v>393</v>
      </c>
      <c r="AF113" s="51" t="s">
        <v>393</v>
      </c>
      <c r="AG113" s="51" t="s">
        <v>393</v>
      </c>
      <c r="AH113" s="51" t="s">
        <v>393</v>
      </c>
      <c r="AI113" s="51" t="s">
        <v>393</v>
      </c>
      <c r="AJ113" s="51" t="s">
        <v>393</v>
      </c>
      <c r="AK113" s="51" t="s">
        <v>393</v>
      </c>
      <c r="AL113" s="51" t="s">
        <v>393</v>
      </c>
      <c r="AM113" s="51" t="s">
        <v>393</v>
      </c>
      <c r="AN113" s="51" t="s">
        <v>393</v>
      </c>
      <c r="AO113" s="51" t="s">
        <v>393</v>
      </c>
      <c r="AP113" s="51" t="s">
        <v>393</v>
      </c>
      <c r="AQ113" s="51" t="s">
        <v>393</v>
      </c>
      <c r="AR113" s="51" t="s">
        <v>571</v>
      </c>
      <c r="AS113" s="51" t="s">
        <v>449</v>
      </c>
      <c r="AT113" s="51" t="s">
        <v>418</v>
      </c>
      <c r="AU113" s="51" t="s">
        <v>710</v>
      </c>
      <c r="AV113" s="51" t="s">
        <v>540</v>
      </c>
      <c r="AW113" s="51" t="s">
        <v>393</v>
      </c>
      <c r="AX113" s="51" t="s">
        <v>393</v>
      </c>
      <c r="AY113" s="51" t="s">
        <v>536</v>
      </c>
      <c r="AZ113" s="51" t="s">
        <v>536</v>
      </c>
      <c r="BA113" s="51" t="s">
        <v>393</v>
      </c>
      <c r="BB113" s="51" t="s">
        <v>428</v>
      </c>
      <c r="BC113" s="51" t="s">
        <v>498</v>
      </c>
      <c r="BD113" s="51" t="s">
        <v>393</v>
      </c>
      <c r="BE113" s="51" t="s">
        <v>393</v>
      </c>
      <c r="BF113" s="51" t="s">
        <v>824</v>
      </c>
      <c r="BG113" s="51" t="s">
        <v>393</v>
      </c>
      <c r="BH113" s="51" t="s">
        <v>393</v>
      </c>
      <c r="BI113" s="51" t="s">
        <v>393</v>
      </c>
      <c r="BJ113" s="51" t="s">
        <v>393</v>
      </c>
      <c r="BK113" s="51" t="s">
        <v>393</v>
      </c>
    </row>
    <row r="114" spans="1:63" ht="12.75" hidden="1">
      <c r="A114" s="51" t="s">
        <v>1605</v>
      </c>
      <c r="B114" s="51" t="s">
        <v>214</v>
      </c>
      <c r="C114" s="51" t="s">
        <v>432</v>
      </c>
      <c r="D114" s="51" t="s">
        <v>382</v>
      </c>
      <c r="E114" s="51" t="s">
        <v>64</v>
      </c>
      <c r="F114" s="51" t="s">
        <v>760</v>
      </c>
      <c r="G114" s="51" t="s">
        <v>65</v>
      </c>
      <c r="H114" s="51" t="s">
        <v>1133</v>
      </c>
      <c r="I114" s="48" t="s">
        <v>1134</v>
      </c>
      <c r="J114" s="43">
        <f t="shared" si="1"/>
        <v>0</v>
      </c>
      <c r="K114" s="43">
        <f t="shared" si="2"/>
        <v>0</v>
      </c>
      <c r="L114" s="50" t="s">
        <v>1606</v>
      </c>
      <c r="M114" s="50" t="s">
        <v>1236</v>
      </c>
      <c r="N114" s="45"/>
      <c r="O114" s="50" t="s">
        <v>882</v>
      </c>
      <c r="P114" s="50" t="s">
        <v>647</v>
      </c>
      <c r="Q114" s="49" t="s">
        <v>393</v>
      </c>
      <c r="R114" s="50" t="s">
        <v>440</v>
      </c>
      <c r="S114" s="50" t="s">
        <v>1607</v>
      </c>
      <c r="T114" s="45"/>
      <c r="U114" s="50" t="s">
        <v>393</v>
      </c>
      <c r="V114" s="12">
        <v>12781.67</v>
      </c>
      <c r="W114" s="2">
        <v>10317.56</v>
      </c>
      <c r="X114" s="51" t="s">
        <v>446</v>
      </c>
      <c r="Y114" s="51" t="s">
        <v>393</v>
      </c>
      <c r="Z114" s="51" t="s">
        <v>405</v>
      </c>
      <c r="AA114" s="51" t="s">
        <v>953</v>
      </c>
      <c r="AB114" s="51" t="s">
        <v>570</v>
      </c>
      <c r="AC114" s="51" t="s">
        <v>393</v>
      </c>
      <c r="AD114" s="51" t="s">
        <v>393</v>
      </c>
      <c r="AE114" s="51" t="s">
        <v>393</v>
      </c>
      <c r="AF114" s="51" t="s">
        <v>393</v>
      </c>
      <c r="AG114" s="51" t="s">
        <v>393</v>
      </c>
      <c r="AH114" s="51" t="s">
        <v>393</v>
      </c>
      <c r="AI114" s="51" t="s">
        <v>393</v>
      </c>
      <c r="AJ114" s="51" t="s">
        <v>393</v>
      </c>
      <c r="AK114" s="51" t="s">
        <v>393</v>
      </c>
      <c r="AL114" s="51" t="s">
        <v>393</v>
      </c>
      <c r="AM114" s="51" t="s">
        <v>393</v>
      </c>
      <c r="AN114" s="51" t="s">
        <v>393</v>
      </c>
      <c r="AO114" s="51" t="s">
        <v>393</v>
      </c>
      <c r="AP114" s="51" t="s">
        <v>393</v>
      </c>
      <c r="AQ114" s="51" t="s">
        <v>393</v>
      </c>
      <c r="AR114" s="51" t="s">
        <v>569</v>
      </c>
      <c r="AS114" s="51" t="s">
        <v>714</v>
      </c>
      <c r="AT114" s="51" t="s">
        <v>528</v>
      </c>
      <c r="AU114" s="51" t="s">
        <v>404</v>
      </c>
      <c r="AV114" s="51" t="s">
        <v>494</v>
      </c>
      <c r="AW114" s="51" t="s">
        <v>418</v>
      </c>
      <c r="AX114" s="51" t="s">
        <v>395</v>
      </c>
      <c r="AY114" s="51" t="s">
        <v>497</v>
      </c>
      <c r="AZ114" s="51" t="s">
        <v>447</v>
      </c>
      <c r="BA114" s="51" t="s">
        <v>393</v>
      </c>
      <c r="BB114" s="51" t="s">
        <v>573</v>
      </c>
      <c r="BC114" s="51" t="s">
        <v>446</v>
      </c>
      <c r="BD114" s="51" t="s">
        <v>540</v>
      </c>
      <c r="BE114" s="51" t="s">
        <v>393</v>
      </c>
      <c r="BF114" s="51" t="s">
        <v>511</v>
      </c>
      <c r="BG114" s="51" t="s">
        <v>393</v>
      </c>
      <c r="BH114" s="51" t="s">
        <v>393</v>
      </c>
      <c r="BI114" s="51" t="s">
        <v>393</v>
      </c>
      <c r="BJ114" s="51" t="s">
        <v>393</v>
      </c>
      <c r="BK114" s="51" t="s">
        <v>393</v>
      </c>
    </row>
    <row r="115" spans="1:63" ht="12.75" hidden="1">
      <c r="A115" s="51" t="s">
        <v>1608</v>
      </c>
      <c r="B115" s="51" t="s">
        <v>195</v>
      </c>
      <c r="C115" s="51" t="s">
        <v>425</v>
      </c>
      <c r="D115" s="51" t="s">
        <v>382</v>
      </c>
      <c r="E115" s="51" t="s">
        <v>64</v>
      </c>
      <c r="F115" s="51" t="s">
        <v>1184</v>
      </c>
      <c r="G115" s="51" t="s">
        <v>87</v>
      </c>
      <c r="H115" s="51" t="s">
        <v>1609</v>
      </c>
      <c r="I115" s="48" t="s">
        <v>1610</v>
      </c>
      <c r="J115" s="43">
        <f t="shared" si="1"/>
        <v>0</v>
      </c>
      <c r="K115" s="43">
        <f t="shared" si="2"/>
        <v>0</v>
      </c>
      <c r="L115" s="50" t="s">
        <v>1611</v>
      </c>
      <c r="M115" s="50" t="s">
        <v>1612</v>
      </c>
      <c r="N115" s="45"/>
      <c r="O115" s="50" t="s">
        <v>1613</v>
      </c>
      <c r="P115" s="50" t="s">
        <v>1614</v>
      </c>
      <c r="Q115" s="49" t="s">
        <v>393</v>
      </c>
      <c r="R115" s="50" t="s">
        <v>525</v>
      </c>
      <c r="S115" s="50" t="s">
        <v>386</v>
      </c>
      <c r="T115" s="45"/>
      <c r="U115" s="50" t="s">
        <v>393</v>
      </c>
      <c r="V115" s="12">
        <v>12193.46</v>
      </c>
      <c r="W115" s="2">
        <v>12276.63</v>
      </c>
      <c r="X115" s="51" t="s">
        <v>540</v>
      </c>
      <c r="Y115" s="51" t="s">
        <v>418</v>
      </c>
      <c r="Z115" s="51" t="s">
        <v>393</v>
      </c>
      <c r="AA115" s="51" t="s">
        <v>393</v>
      </c>
      <c r="AB115" s="51" t="s">
        <v>490</v>
      </c>
      <c r="AC115" s="51" t="s">
        <v>393</v>
      </c>
      <c r="AD115" s="51" t="s">
        <v>393</v>
      </c>
      <c r="AE115" s="51" t="s">
        <v>393</v>
      </c>
      <c r="AF115" s="51" t="s">
        <v>393</v>
      </c>
      <c r="AG115" s="51" t="s">
        <v>393</v>
      </c>
      <c r="AH115" s="51" t="s">
        <v>393</v>
      </c>
      <c r="AI115" s="51" t="s">
        <v>393</v>
      </c>
      <c r="AJ115" s="51" t="s">
        <v>393</v>
      </c>
      <c r="AK115" s="51" t="s">
        <v>393</v>
      </c>
      <c r="AL115" s="51" t="s">
        <v>393</v>
      </c>
      <c r="AM115" s="51" t="s">
        <v>393</v>
      </c>
      <c r="AN115" s="51" t="s">
        <v>393</v>
      </c>
      <c r="AO115" s="51" t="s">
        <v>393</v>
      </c>
      <c r="AP115" s="51" t="s">
        <v>393</v>
      </c>
      <c r="AQ115" s="51" t="s">
        <v>393</v>
      </c>
      <c r="AR115" s="51" t="s">
        <v>550</v>
      </c>
      <c r="AS115" s="51" t="s">
        <v>644</v>
      </c>
      <c r="AT115" s="51" t="s">
        <v>639</v>
      </c>
      <c r="AU115" s="51" t="s">
        <v>529</v>
      </c>
      <c r="AV115" s="51" t="s">
        <v>713</v>
      </c>
      <c r="AW115" s="51" t="s">
        <v>432</v>
      </c>
      <c r="AX115" s="51" t="s">
        <v>446</v>
      </c>
      <c r="AY115" s="51" t="s">
        <v>557</v>
      </c>
      <c r="AZ115" s="51" t="s">
        <v>498</v>
      </c>
      <c r="BA115" s="51" t="s">
        <v>540</v>
      </c>
      <c r="BB115" s="51" t="s">
        <v>381</v>
      </c>
      <c r="BC115" s="51" t="s">
        <v>647</v>
      </c>
      <c r="BD115" s="51" t="s">
        <v>429</v>
      </c>
      <c r="BE115" s="51" t="s">
        <v>625</v>
      </c>
      <c r="BF115" s="51" t="s">
        <v>906</v>
      </c>
      <c r="BG115" s="51" t="s">
        <v>393</v>
      </c>
      <c r="BH115" s="51" t="s">
        <v>393</v>
      </c>
      <c r="BI115" s="51" t="s">
        <v>393</v>
      </c>
      <c r="BJ115" s="51" t="s">
        <v>393</v>
      </c>
      <c r="BK115" s="51" t="s">
        <v>393</v>
      </c>
    </row>
    <row r="116" spans="1:63" ht="12.75" hidden="1">
      <c r="A116" s="51" t="s">
        <v>1615</v>
      </c>
      <c r="B116" s="51" t="s">
        <v>272</v>
      </c>
      <c r="C116" s="51" t="s">
        <v>409</v>
      </c>
      <c r="D116" s="51" t="s">
        <v>382</v>
      </c>
      <c r="E116" s="51" t="s">
        <v>64</v>
      </c>
      <c r="F116" s="51" t="s">
        <v>383</v>
      </c>
      <c r="G116" s="51" t="s">
        <v>72</v>
      </c>
      <c r="H116" s="51" t="s">
        <v>410</v>
      </c>
      <c r="I116" s="48" t="s">
        <v>411</v>
      </c>
      <c r="J116" s="43">
        <f t="shared" si="1"/>
        <v>0</v>
      </c>
      <c r="K116" s="43">
        <f t="shared" si="2"/>
        <v>0</v>
      </c>
      <c r="L116" s="50" t="s">
        <v>695</v>
      </c>
      <c r="M116" s="50" t="s">
        <v>1396</v>
      </c>
      <c r="N116" s="45"/>
      <c r="O116" s="50" t="s">
        <v>949</v>
      </c>
      <c r="P116" s="50" t="s">
        <v>1616</v>
      </c>
      <c r="Q116" s="49" t="s">
        <v>393</v>
      </c>
      <c r="R116" s="50" t="s">
        <v>1431</v>
      </c>
      <c r="S116" s="50" t="s">
        <v>427</v>
      </c>
      <c r="T116" s="45"/>
      <c r="U116" s="50" t="s">
        <v>393</v>
      </c>
      <c r="V116" s="12">
        <v>12167.1</v>
      </c>
      <c r="W116" s="2">
        <v>4461.2700000000004</v>
      </c>
      <c r="X116" s="51" t="s">
        <v>396</v>
      </c>
      <c r="Y116" s="51" t="s">
        <v>442</v>
      </c>
      <c r="Z116" s="51" t="s">
        <v>584</v>
      </c>
      <c r="AA116" s="51" t="s">
        <v>537</v>
      </c>
      <c r="AB116" s="51" t="s">
        <v>402</v>
      </c>
      <c r="AC116" s="51" t="s">
        <v>393</v>
      </c>
      <c r="AD116" s="51" t="s">
        <v>393</v>
      </c>
      <c r="AE116" s="51" t="s">
        <v>393</v>
      </c>
      <c r="AF116" s="51" t="s">
        <v>393</v>
      </c>
      <c r="AG116" s="51" t="s">
        <v>393</v>
      </c>
      <c r="AH116" s="51" t="s">
        <v>393</v>
      </c>
      <c r="AI116" s="51" t="s">
        <v>393</v>
      </c>
      <c r="AJ116" s="51" t="s">
        <v>393</v>
      </c>
      <c r="AK116" s="51" t="s">
        <v>393</v>
      </c>
      <c r="AL116" s="51" t="s">
        <v>393</v>
      </c>
      <c r="AM116" s="51" t="s">
        <v>393</v>
      </c>
      <c r="AN116" s="51" t="s">
        <v>393</v>
      </c>
      <c r="AO116" s="51" t="s">
        <v>393</v>
      </c>
      <c r="AP116" s="51" t="s">
        <v>393</v>
      </c>
      <c r="AQ116" s="51" t="s">
        <v>393</v>
      </c>
      <c r="AR116" s="51" t="s">
        <v>403</v>
      </c>
      <c r="AS116" s="51" t="s">
        <v>724</v>
      </c>
      <c r="AT116" s="51" t="s">
        <v>425</v>
      </c>
      <c r="AU116" s="51" t="s">
        <v>429</v>
      </c>
      <c r="AV116" s="51" t="s">
        <v>625</v>
      </c>
      <c r="AW116" s="51" t="s">
        <v>446</v>
      </c>
      <c r="AX116" s="51" t="s">
        <v>428</v>
      </c>
      <c r="AY116" s="51" t="s">
        <v>390</v>
      </c>
      <c r="AZ116" s="51" t="s">
        <v>428</v>
      </c>
      <c r="BA116" s="51" t="s">
        <v>403</v>
      </c>
      <c r="BB116" s="51" t="s">
        <v>395</v>
      </c>
      <c r="BC116" s="51" t="s">
        <v>393</v>
      </c>
      <c r="BD116" s="51" t="s">
        <v>824</v>
      </c>
      <c r="BE116" s="51" t="s">
        <v>572</v>
      </c>
      <c r="BF116" s="51" t="s">
        <v>442</v>
      </c>
      <c r="BG116" s="51" t="s">
        <v>393</v>
      </c>
      <c r="BH116" s="51" t="s">
        <v>393</v>
      </c>
      <c r="BI116" s="51" t="s">
        <v>393</v>
      </c>
      <c r="BJ116" s="51" t="s">
        <v>393</v>
      </c>
      <c r="BK116" s="51" t="s">
        <v>393</v>
      </c>
    </row>
    <row r="117" spans="1:63" ht="12.75" hidden="1">
      <c r="A117" s="51" t="s">
        <v>1617</v>
      </c>
      <c r="B117" s="51" t="s">
        <v>207</v>
      </c>
      <c r="C117" s="51" t="s">
        <v>449</v>
      </c>
      <c r="D117" s="51" t="s">
        <v>382</v>
      </c>
      <c r="E117" s="51" t="s">
        <v>64</v>
      </c>
      <c r="F117" s="51" t="s">
        <v>689</v>
      </c>
      <c r="G117" s="51" t="s">
        <v>76</v>
      </c>
      <c r="H117" s="51" t="s">
        <v>1618</v>
      </c>
      <c r="I117" s="48" t="s">
        <v>1619</v>
      </c>
      <c r="J117" s="43">
        <f t="shared" si="1"/>
        <v>0</v>
      </c>
      <c r="K117" s="43">
        <f t="shared" si="2"/>
        <v>0</v>
      </c>
      <c r="L117" s="50" t="s">
        <v>1620</v>
      </c>
      <c r="M117" s="50" t="s">
        <v>1621</v>
      </c>
      <c r="N117" s="45"/>
      <c r="O117" s="50" t="s">
        <v>1622</v>
      </c>
      <c r="P117" s="50" t="s">
        <v>1623</v>
      </c>
      <c r="Q117" s="49" t="s">
        <v>393</v>
      </c>
      <c r="R117" s="50" t="s">
        <v>1435</v>
      </c>
      <c r="S117" s="50" t="s">
        <v>1624</v>
      </c>
      <c r="T117" s="45"/>
      <c r="U117" s="50" t="s">
        <v>393</v>
      </c>
      <c r="V117" s="12">
        <v>11888.23</v>
      </c>
      <c r="W117" s="2">
        <v>6586.92</v>
      </c>
      <c r="X117" s="51" t="s">
        <v>754</v>
      </c>
      <c r="Y117" s="51" t="s">
        <v>549</v>
      </c>
      <c r="Z117" s="51" t="s">
        <v>683</v>
      </c>
      <c r="AA117" s="51" t="s">
        <v>557</v>
      </c>
      <c r="AB117" s="51" t="s">
        <v>511</v>
      </c>
      <c r="AC117" s="51" t="s">
        <v>393</v>
      </c>
      <c r="AD117" s="51" t="s">
        <v>393</v>
      </c>
      <c r="AE117" s="51" t="s">
        <v>393</v>
      </c>
      <c r="AF117" s="51" t="s">
        <v>393</v>
      </c>
      <c r="AG117" s="51" t="s">
        <v>393</v>
      </c>
      <c r="AH117" s="51" t="s">
        <v>393</v>
      </c>
      <c r="AI117" s="51" t="s">
        <v>393</v>
      </c>
      <c r="AJ117" s="51" t="s">
        <v>393</v>
      </c>
      <c r="AK117" s="51" t="s">
        <v>393</v>
      </c>
      <c r="AL117" s="51" t="s">
        <v>393</v>
      </c>
      <c r="AM117" s="51" t="s">
        <v>393</v>
      </c>
      <c r="AN117" s="51" t="s">
        <v>393</v>
      </c>
      <c r="AO117" s="51" t="s">
        <v>393</v>
      </c>
      <c r="AP117" s="51" t="s">
        <v>393</v>
      </c>
      <c r="AQ117" s="51" t="s">
        <v>393</v>
      </c>
      <c r="AR117" s="51" t="s">
        <v>456</v>
      </c>
      <c r="AS117" s="51" t="s">
        <v>625</v>
      </c>
      <c r="AT117" s="51" t="s">
        <v>698</v>
      </c>
      <c r="AU117" s="51" t="s">
        <v>606</v>
      </c>
      <c r="AV117" s="51" t="s">
        <v>889</v>
      </c>
      <c r="AW117" s="51" t="s">
        <v>381</v>
      </c>
      <c r="AX117" s="51" t="s">
        <v>571</v>
      </c>
      <c r="AY117" s="51" t="s">
        <v>536</v>
      </c>
      <c r="AZ117" s="51" t="s">
        <v>428</v>
      </c>
      <c r="BA117" s="51" t="s">
        <v>418</v>
      </c>
      <c r="BB117" s="51" t="s">
        <v>824</v>
      </c>
      <c r="BC117" s="51" t="s">
        <v>442</v>
      </c>
      <c r="BD117" s="51" t="s">
        <v>449</v>
      </c>
      <c r="BE117" s="51" t="s">
        <v>625</v>
      </c>
      <c r="BF117" s="51" t="s">
        <v>490</v>
      </c>
      <c r="BG117" s="51" t="s">
        <v>393</v>
      </c>
      <c r="BH117" s="51" t="s">
        <v>393</v>
      </c>
      <c r="BI117" s="51" t="s">
        <v>393</v>
      </c>
      <c r="BJ117" s="51" t="s">
        <v>393</v>
      </c>
      <c r="BK117" s="51" t="s">
        <v>393</v>
      </c>
    </row>
    <row r="118" spans="1:63" ht="12.75" hidden="1">
      <c r="A118" s="51" t="s">
        <v>1625</v>
      </c>
      <c r="B118" s="51" t="s">
        <v>131</v>
      </c>
      <c r="C118" s="51" t="s">
        <v>409</v>
      </c>
      <c r="D118" s="51" t="s">
        <v>382</v>
      </c>
      <c r="E118" s="51" t="s">
        <v>64</v>
      </c>
      <c r="F118" s="51" t="s">
        <v>383</v>
      </c>
      <c r="G118" s="51" t="s">
        <v>72</v>
      </c>
      <c r="H118" s="51" t="s">
        <v>1626</v>
      </c>
      <c r="I118" s="48" t="s">
        <v>1627</v>
      </c>
      <c r="J118" s="43">
        <f t="shared" si="1"/>
        <v>0</v>
      </c>
      <c r="K118" s="43">
        <f t="shared" si="2"/>
        <v>0</v>
      </c>
      <c r="L118" s="50" t="s">
        <v>1465</v>
      </c>
      <c r="M118" s="50" t="s">
        <v>1628</v>
      </c>
      <c r="N118" s="45"/>
      <c r="O118" s="50" t="s">
        <v>1629</v>
      </c>
      <c r="P118" s="50" t="s">
        <v>1553</v>
      </c>
      <c r="Q118" s="49" t="s">
        <v>393</v>
      </c>
      <c r="R118" s="50" t="s">
        <v>1607</v>
      </c>
      <c r="S118" s="50" t="s">
        <v>1630</v>
      </c>
      <c r="T118" s="45"/>
      <c r="U118" s="50" t="s">
        <v>393</v>
      </c>
      <c r="V118" s="12">
        <v>11837.34</v>
      </c>
      <c r="W118" s="2">
        <v>32067.49</v>
      </c>
      <c r="X118" s="51" t="s">
        <v>447</v>
      </c>
      <c r="Y118" s="51" t="s">
        <v>396</v>
      </c>
      <c r="Z118" s="51" t="s">
        <v>540</v>
      </c>
      <c r="AA118" s="51" t="s">
        <v>498</v>
      </c>
      <c r="AB118" s="51" t="s">
        <v>1631</v>
      </c>
      <c r="AC118" s="51" t="s">
        <v>393</v>
      </c>
      <c r="AD118" s="51" t="s">
        <v>393</v>
      </c>
      <c r="AE118" s="51" t="s">
        <v>393</v>
      </c>
      <c r="AF118" s="51" t="s">
        <v>393</v>
      </c>
      <c r="AG118" s="51" t="s">
        <v>393</v>
      </c>
      <c r="AH118" s="51" t="s">
        <v>393</v>
      </c>
      <c r="AI118" s="51" t="s">
        <v>393</v>
      </c>
      <c r="AJ118" s="51" t="s">
        <v>393</v>
      </c>
      <c r="AK118" s="51" t="s">
        <v>393</v>
      </c>
      <c r="AL118" s="51" t="s">
        <v>393</v>
      </c>
      <c r="AM118" s="51" t="s">
        <v>393</v>
      </c>
      <c r="AN118" s="51" t="s">
        <v>393</v>
      </c>
      <c r="AO118" s="51" t="s">
        <v>393</v>
      </c>
      <c r="AP118" s="51" t="s">
        <v>393</v>
      </c>
      <c r="AQ118" s="51" t="s">
        <v>393</v>
      </c>
      <c r="AR118" s="51" t="s">
        <v>420</v>
      </c>
      <c r="AS118" s="51" t="s">
        <v>815</v>
      </c>
      <c r="AT118" s="51" t="s">
        <v>807</v>
      </c>
      <c r="AU118" s="51" t="s">
        <v>518</v>
      </c>
      <c r="AV118" s="51" t="s">
        <v>472</v>
      </c>
      <c r="AW118" s="51" t="s">
        <v>426</v>
      </c>
      <c r="AX118" s="51" t="s">
        <v>540</v>
      </c>
      <c r="AY118" s="51" t="s">
        <v>428</v>
      </c>
      <c r="AZ118" s="51" t="s">
        <v>446</v>
      </c>
      <c r="BA118" s="51" t="s">
        <v>445</v>
      </c>
      <c r="BB118" s="51" t="s">
        <v>402</v>
      </c>
      <c r="BC118" s="51" t="s">
        <v>994</v>
      </c>
      <c r="BD118" s="51" t="s">
        <v>497</v>
      </c>
      <c r="BE118" s="51" t="s">
        <v>394</v>
      </c>
      <c r="BF118" s="51" t="s">
        <v>944</v>
      </c>
      <c r="BG118" s="51" t="s">
        <v>393</v>
      </c>
      <c r="BH118" s="51" t="s">
        <v>393</v>
      </c>
      <c r="BI118" s="51" t="s">
        <v>393</v>
      </c>
      <c r="BJ118" s="51" t="s">
        <v>393</v>
      </c>
      <c r="BK118" s="51" t="s">
        <v>393</v>
      </c>
    </row>
    <row r="119" spans="1:63" ht="12.75" hidden="1">
      <c r="A119" s="51" t="s">
        <v>1632</v>
      </c>
      <c r="B119" s="51" t="s">
        <v>281</v>
      </c>
      <c r="C119" s="51" t="s">
        <v>409</v>
      </c>
      <c r="D119" s="51" t="s">
        <v>382</v>
      </c>
      <c r="E119" s="51" t="s">
        <v>64</v>
      </c>
      <c r="F119" s="51" t="s">
        <v>382</v>
      </c>
      <c r="G119" s="51" t="s">
        <v>64</v>
      </c>
      <c r="H119" s="51" t="s">
        <v>1633</v>
      </c>
      <c r="I119" s="48" t="s">
        <v>1634</v>
      </c>
      <c r="J119" s="43">
        <f t="shared" si="1"/>
        <v>0</v>
      </c>
      <c r="K119" s="43">
        <f t="shared" si="2"/>
        <v>0</v>
      </c>
      <c r="L119" s="50" t="s">
        <v>1635</v>
      </c>
      <c r="M119" s="50" t="s">
        <v>1045</v>
      </c>
      <c r="N119" s="45"/>
      <c r="O119" s="50" t="s">
        <v>1636</v>
      </c>
      <c r="P119" s="50" t="s">
        <v>1637</v>
      </c>
      <c r="Q119" s="49" t="s">
        <v>393</v>
      </c>
      <c r="R119" s="50" t="s">
        <v>1638</v>
      </c>
      <c r="S119" s="50" t="s">
        <v>822</v>
      </c>
      <c r="T119" s="45"/>
      <c r="U119" s="50" t="s">
        <v>393</v>
      </c>
      <c r="V119" s="12">
        <v>11683.69</v>
      </c>
      <c r="W119" s="2">
        <v>9985.18</v>
      </c>
      <c r="X119" s="51" t="s">
        <v>943</v>
      </c>
      <c r="Y119" s="51" t="s">
        <v>394</v>
      </c>
      <c r="Z119" s="51" t="s">
        <v>456</v>
      </c>
      <c r="AA119" s="51" t="s">
        <v>540</v>
      </c>
      <c r="AB119" s="51" t="s">
        <v>689</v>
      </c>
      <c r="AC119" s="51" t="s">
        <v>393</v>
      </c>
      <c r="AD119" s="51" t="s">
        <v>393</v>
      </c>
      <c r="AE119" s="51" t="s">
        <v>393</v>
      </c>
      <c r="AF119" s="51" t="s">
        <v>393</v>
      </c>
      <c r="AG119" s="51" t="s">
        <v>393</v>
      </c>
      <c r="AH119" s="51" t="s">
        <v>393</v>
      </c>
      <c r="AI119" s="51" t="s">
        <v>393</v>
      </c>
      <c r="AJ119" s="51" t="s">
        <v>393</v>
      </c>
      <c r="AK119" s="51" t="s">
        <v>393</v>
      </c>
      <c r="AL119" s="51" t="s">
        <v>393</v>
      </c>
      <c r="AM119" s="51" t="s">
        <v>393</v>
      </c>
      <c r="AN119" s="51" t="s">
        <v>393</v>
      </c>
      <c r="AO119" s="51" t="s">
        <v>393</v>
      </c>
      <c r="AP119" s="51" t="s">
        <v>393</v>
      </c>
      <c r="AQ119" s="51" t="s">
        <v>393</v>
      </c>
      <c r="AR119" s="51" t="s">
        <v>403</v>
      </c>
      <c r="AS119" s="51" t="s">
        <v>724</v>
      </c>
      <c r="AT119" s="51" t="s">
        <v>426</v>
      </c>
      <c r="AU119" s="51" t="s">
        <v>566</v>
      </c>
      <c r="AV119" s="51" t="s">
        <v>688</v>
      </c>
      <c r="AW119" s="51" t="s">
        <v>429</v>
      </c>
      <c r="AX119" s="51" t="s">
        <v>393</v>
      </c>
      <c r="AY119" s="51" t="s">
        <v>393</v>
      </c>
      <c r="AZ119" s="51" t="s">
        <v>393</v>
      </c>
      <c r="BA119" s="51" t="s">
        <v>432</v>
      </c>
      <c r="BB119" s="51" t="s">
        <v>557</v>
      </c>
      <c r="BC119" s="51" t="s">
        <v>426</v>
      </c>
      <c r="BD119" s="51" t="s">
        <v>428</v>
      </c>
      <c r="BE119" s="51" t="s">
        <v>393</v>
      </c>
      <c r="BF119" s="51" t="s">
        <v>1348</v>
      </c>
      <c r="BG119" s="51" t="s">
        <v>393</v>
      </c>
      <c r="BH119" s="51" t="s">
        <v>393</v>
      </c>
      <c r="BI119" s="51" t="s">
        <v>393</v>
      </c>
      <c r="BJ119" s="51" t="s">
        <v>393</v>
      </c>
      <c r="BK119" s="51" t="s">
        <v>393</v>
      </c>
    </row>
    <row r="120" spans="1:63" ht="12.75">
      <c r="A120" s="50" t="s">
        <v>1639</v>
      </c>
      <c r="B120" s="51" t="s">
        <v>265</v>
      </c>
      <c r="C120" s="51" t="s">
        <v>381</v>
      </c>
      <c r="D120" s="51" t="s">
        <v>382</v>
      </c>
      <c r="E120" s="51" t="s">
        <v>64</v>
      </c>
      <c r="F120" s="51" t="s">
        <v>1640</v>
      </c>
      <c r="G120" s="51" t="s">
        <v>266</v>
      </c>
      <c r="H120" s="51" t="s">
        <v>1641</v>
      </c>
      <c r="I120" s="48" t="s">
        <v>1642</v>
      </c>
      <c r="J120" s="43">
        <f t="shared" si="1"/>
        <v>4055.04</v>
      </c>
      <c r="K120" s="43">
        <f t="shared" si="2"/>
        <v>3</v>
      </c>
      <c r="L120" s="50" t="s">
        <v>1393</v>
      </c>
      <c r="M120" s="50" t="s">
        <v>556</v>
      </c>
      <c r="N120" s="45"/>
      <c r="O120" s="50" t="s">
        <v>1258</v>
      </c>
      <c r="P120" s="50" t="s">
        <v>1643</v>
      </c>
      <c r="Q120" s="49" t="s">
        <v>390</v>
      </c>
      <c r="R120" s="50" t="s">
        <v>393</v>
      </c>
      <c r="S120" s="50" t="s">
        <v>390</v>
      </c>
      <c r="T120" s="45"/>
      <c r="U120" s="50" t="s">
        <v>393</v>
      </c>
      <c r="V120" s="14">
        <v>5364.48</v>
      </c>
      <c r="W120" s="2">
        <v>6673.92</v>
      </c>
      <c r="X120" s="51" t="s">
        <v>390</v>
      </c>
      <c r="Y120" s="51" t="s">
        <v>446</v>
      </c>
      <c r="Z120" s="51" t="s">
        <v>427</v>
      </c>
      <c r="AA120" s="51" t="s">
        <v>393</v>
      </c>
      <c r="AB120" s="51" t="s">
        <v>647</v>
      </c>
      <c r="AC120" s="51" t="s">
        <v>393</v>
      </c>
      <c r="AD120" s="51" t="s">
        <v>393</v>
      </c>
      <c r="AE120" s="51" t="s">
        <v>393</v>
      </c>
      <c r="AF120" s="51" t="s">
        <v>393</v>
      </c>
      <c r="AG120" s="51" t="s">
        <v>393</v>
      </c>
      <c r="AH120" s="51" t="s">
        <v>393</v>
      </c>
      <c r="AI120" s="51" t="s">
        <v>393</v>
      </c>
      <c r="AJ120" s="51" t="s">
        <v>393</v>
      </c>
      <c r="AK120" s="51" t="s">
        <v>393</v>
      </c>
      <c r="AL120" s="51" t="s">
        <v>393</v>
      </c>
      <c r="AM120" s="51" t="s">
        <v>393</v>
      </c>
      <c r="AN120" s="51" t="s">
        <v>393</v>
      </c>
      <c r="AO120" s="51" t="s">
        <v>393</v>
      </c>
      <c r="AP120" s="51" t="s">
        <v>393</v>
      </c>
      <c r="AQ120" s="51" t="s">
        <v>393</v>
      </c>
      <c r="AR120" s="51" t="s">
        <v>571</v>
      </c>
      <c r="AS120" s="51" t="s">
        <v>381</v>
      </c>
      <c r="AT120" s="51" t="s">
        <v>394</v>
      </c>
      <c r="AU120" s="51" t="s">
        <v>429</v>
      </c>
      <c r="AV120" s="51" t="s">
        <v>573</v>
      </c>
      <c r="AW120" s="51" t="s">
        <v>393</v>
      </c>
      <c r="AX120" s="51" t="s">
        <v>393</v>
      </c>
      <c r="AY120" s="51" t="s">
        <v>393</v>
      </c>
      <c r="AZ120" s="51" t="s">
        <v>393</v>
      </c>
      <c r="BA120" s="51" t="s">
        <v>393</v>
      </c>
      <c r="BB120" s="51" t="s">
        <v>393</v>
      </c>
      <c r="BC120" s="51" t="s">
        <v>393</v>
      </c>
      <c r="BD120" s="51" t="s">
        <v>393</v>
      </c>
      <c r="BE120" s="51" t="s">
        <v>393</v>
      </c>
      <c r="BF120" s="51" t="s">
        <v>442</v>
      </c>
      <c r="BG120" s="51" t="s">
        <v>393</v>
      </c>
      <c r="BH120" s="51" t="s">
        <v>393</v>
      </c>
      <c r="BI120" s="51" t="s">
        <v>393</v>
      </c>
      <c r="BJ120" s="51" t="s">
        <v>393</v>
      </c>
      <c r="BK120" s="51" t="s">
        <v>393</v>
      </c>
    </row>
    <row r="121" spans="1:63" ht="12.75" hidden="1">
      <c r="A121" s="51" t="s">
        <v>1644</v>
      </c>
      <c r="B121" s="51" t="s">
        <v>253</v>
      </c>
      <c r="C121" s="51" t="s">
        <v>449</v>
      </c>
      <c r="D121" s="51" t="s">
        <v>382</v>
      </c>
      <c r="E121" s="51" t="s">
        <v>64</v>
      </c>
      <c r="F121" s="51" t="s">
        <v>760</v>
      </c>
      <c r="G121" s="51" t="s">
        <v>65</v>
      </c>
      <c r="H121" s="51" t="s">
        <v>1425</v>
      </c>
      <c r="I121" s="48" t="s">
        <v>1645</v>
      </c>
      <c r="J121" s="43">
        <f t="shared" si="1"/>
        <v>0</v>
      </c>
      <c r="K121" s="43">
        <f t="shared" si="2"/>
        <v>0</v>
      </c>
      <c r="L121" s="50" t="s">
        <v>555</v>
      </c>
      <c r="M121" s="50" t="s">
        <v>556</v>
      </c>
      <c r="N121" s="45"/>
      <c r="O121" s="50" t="s">
        <v>1646</v>
      </c>
      <c r="P121" s="50" t="s">
        <v>1154</v>
      </c>
      <c r="Q121" s="49" t="s">
        <v>393</v>
      </c>
      <c r="R121" s="50" t="s">
        <v>393</v>
      </c>
      <c r="S121" s="50" t="s">
        <v>1647</v>
      </c>
      <c r="T121" s="45"/>
      <c r="U121" s="50" t="s">
        <v>393</v>
      </c>
      <c r="V121" s="12">
        <v>11326.46</v>
      </c>
      <c r="W121" s="2">
        <v>8840.16</v>
      </c>
      <c r="X121" s="51" t="s">
        <v>426</v>
      </c>
      <c r="Y121" s="51" t="s">
        <v>393</v>
      </c>
      <c r="Z121" s="51" t="s">
        <v>824</v>
      </c>
      <c r="AA121" s="51" t="s">
        <v>427</v>
      </c>
      <c r="AB121" s="51" t="s">
        <v>432</v>
      </c>
      <c r="AC121" s="51" t="s">
        <v>393</v>
      </c>
      <c r="AD121" s="51" t="s">
        <v>393</v>
      </c>
      <c r="AE121" s="51" t="s">
        <v>393</v>
      </c>
      <c r="AF121" s="51" t="s">
        <v>393</v>
      </c>
      <c r="AG121" s="51" t="s">
        <v>393</v>
      </c>
      <c r="AH121" s="51" t="s">
        <v>393</v>
      </c>
      <c r="AI121" s="51" t="s">
        <v>393</v>
      </c>
      <c r="AJ121" s="51" t="s">
        <v>393</v>
      </c>
      <c r="AK121" s="51" t="s">
        <v>393</v>
      </c>
      <c r="AL121" s="51" t="s">
        <v>393</v>
      </c>
      <c r="AM121" s="51" t="s">
        <v>393</v>
      </c>
      <c r="AN121" s="51" t="s">
        <v>393</v>
      </c>
      <c r="AO121" s="51" t="s">
        <v>393</v>
      </c>
      <c r="AP121" s="51" t="s">
        <v>393</v>
      </c>
      <c r="AQ121" s="51" t="s">
        <v>393</v>
      </c>
      <c r="AR121" s="51" t="s">
        <v>394</v>
      </c>
      <c r="AS121" s="51" t="s">
        <v>710</v>
      </c>
      <c r="AT121" s="51" t="s">
        <v>449</v>
      </c>
      <c r="AU121" s="51" t="s">
        <v>500</v>
      </c>
      <c r="AV121" s="51" t="s">
        <v>395</v>
      </c>
      <c r="AW121" s="51" t="s">
        <v>566</v>
      </c>
      <c r="AX121" s="51" t="s">
        <v>446</v>
      </c>
      <c r="AY121" s="51" t="s">
        <v>393</v>
      </c>
      <c r="AZ121" s="51" t="s">
        <v>393</v>
      </c>
      <c r="BA121" s="51" t="s">
        <v>402</v>
      </c>
      <c r="BB121" s="51" t="s">
        <v>393</v>
      </c>
      <c r="BC121" s="51" t="s">
        <v>393</v>
      </c>
      <c r="BD121" s="51" t="s">
        <v>393</v>
      </c>
      <c r="BE121" s="51" t="s">
        <v>393</v>
      </c>
      <c r="BF121" s="51" t="s">
        <v>690</v>
      </c>
      <c r="BG121" s="51" t="s">
        <v>393</v>
      </c>
      <c r="BH121" s="51" t="s">
        <v>393</v>
      </c>
      <c r="BI121" s="51" t="s">
        <v>393</v>
      </c>
      <c r="BJ121" s="51" t="s">
        <v>393</v>
      </c>
      <c r="BK121" s="51" t="s">
        <v>393</v>
      </c>
    </row>
    <row r="122" spans="1:63" ht="12.75" hidden="1">
      <c r="A122" s="51" t="s">
        <v>1648</v>
      </c>
      <c r="B122" s="51" t="s">
        <v>124</v>
      </c>
      <c r="C122" s="51" t="s">
        <v>428</v>
      </c>
      <c r="D122" s="51" t="s">
        <v>382</v>
      </c>
      <c r="E122" s="51" t="s">
        <v>64</v>
      </c>
      <c r="F122" s="51" t="s">
        <v>760</v>
      </c>
      <c r="G122" s="51" t="s">
        <v>65</v>
      </c>
      <c r="H122" s="51" t="s">
        <v>1649</v>
      </c>
      <c r="I122" s="48" t="s">
        <v>1650</v>
      </c>
      <c r="J122" s="43">
        <f t="shared" si="1"/>
        <v>0</v>
      </c>
      <c r="K122" s="43">
        <f t="shared" si="2"/>
        <v>0</v>
      </c>
      <c r="L122" s="50" t="s">
        <v>1120</v>
      </c>
      <c r="M122" s="50" t="s">
        <v>386</v>
      </c>
      <c r="N122" s="45"/>
      <c r="O122" s="50" t="s">
        <v>1325</v>
      </c>
      <c r="P122" s="50" t="s">
        <v>1435</v>
      </c>
      <c r="Q122" s="49" t="s">
        <v>393</v>
      </c>
      <c r="R122" s="50" t="s">
        <v>1651</v>
      </c>
      <c r="S122" s="50" t="s">
        <v>1471</v>
      </c>
      <c r="T122" s="45"/>
      <c r="U122" s="50" t="s">
        <v>393</v>
      </c>
      <c r="V122" s="12">
        <v>11039.46</v>
      </c>
      <c r="W122" s="2">
        <v>4915.38</v>
      </c>
      <c r="X122" s="51" t="s">
        <v>402</v>
      </c>
      <c r="Y122" s="51" t="s">
        <v>432</v>
      </c>
      <c r="Z122" s="51" t="s">
        <v>647</v>
      </c>
      <c r="AA122" s="51" t="s">
        <v>571</v>
      </c>
      <c r="AB122" s="51" t="s">
        <v>418</v>
      </c>
      <c r="AC122" s="51" t="s">
        <v>393</v>
      </c>
      <c r="AD122" s="51" t="s">
        <v>393</v>
      </c>
      <c r="AE122" s="51" t="s">
        <v>393</v>
      </c>
      <c r="AF122" s="51" t="s">
        <v>393</v>
      </c>
      <c r="AG122" s="51" t="s">
        <v>393</v>
      </c>
      <c r="AH122" s="51" t="s">
        <v>393</v>
      </c>
      <c r="AI122" s="51" t="s">
        <v>393</v>
      </c>
      <c r="AJ122" s="51" t="s">
        <v>393</v>
      </c>
      <c r="AK122" s="51" t="s">
        <v>393</v>
      </c>
      <c r="AL122" s="51" t="s">
        <v>393</v>
      </c>
      <c r="AM122" s="51" t="s">
        <v>393</v>
      </c>
      <c r="AN122" s="51" t="s">
        <v>393</v>
      </c>
      <c r="AO122" s="51" t="s">
        <v>393</v>
      </c>
      <c r="AP122" s="51" t="s">
        <v>393</v>
      </c>
      <c r="AQ122" s="51" t="s">
        <v>393</v>
      </c>
      <c r="AR122" s="51" t="s">
        <v>418</v>
      </c>
      <c r="AS122" s="51" t="s">
        <v>426</v>
      </c>
      <c r="AT122" s="51" t="s">
        <v>394</v>
      </c>
      <c r="AU122" s="51" t="s">
        <v>394</v>
      </c>
      <c r="AV122" s="51" t="s">
        <v>557</v>
      </c>
      <c r="AW122" s="51" t="s">
        <v>393</v>
      </c>
      <c r="AX122" s="51" t="s">
        <v>393</v>
      </c>
      <c r="AY122" s="51" t="s">
        <v>390</v>
      </c>
      <c r="AZ122" s="51" t="s">
        <v>428</v>
      </c>
      <c r="BA122" s="51" t="s">
        <v>393</v>
      </c>
      <c r="BB122" s="51" t="s">
        <v>557</v>
      </c>
      <c r="BC122" s="51" t="s">
        <v>557</v>
      </c>
      <c r="BD122" s="51" t="s">
        <v>426</v>
      </c>
      <c r="BE122" s="51" t="s">
        <v>390</v>
      </c>
      <c r="BF122" s="51" t="s">
        <v>683</v>
      </c>
      <c r="BG122" s="51" t="s">
        <v>393</v>
      </c>
      <c r="BH122" s="51" t="s">
        <v>393</v>
      </c>
      <c r="BI122" s="51" t="s">
        <v>393</v>
      </c>
      <c r="BJ122" s="51" t="s">
        <v>393</v>
      </c>
      <c r="BK122" s="51" t="s">
        <v>393</v>
      </c>
    </row>
    <row r="123" spans="1:63" ht="12.75">
      <c r="A123" s="50" t="s">
        <v>1652</v>
      </c>
      <c r="B123" s="51" t="s">
        <v>216</v>
      </c>
      <c r="C123" s="51" t="s">
        <v>647</v>
      </c>
      <c r="D123" s="51" t="s">
        <v>382</v>
      </c>
      <c r="E123" s="51" t="s">
        <v>64</v>
      </c>
      <c r="F123" s="51" t="s">
        <v>876</v>
      </c>
      <c r="G123" s="51" t="s">
        <v>69</v>
      </c>
      <c r="H123" s="51" t="s">
        <v>1451</v>
      </c>
      <c r="I123" s="48" t="s">
        <v>1653</v>
      </c>
      <c r="J123" s="43">
        <f t="shared" si="1"/>
        <v>4666.8</v>
      </c>
      <c r="K123" s="43">
        <f t="shared" si="2"/>
        <v>5</v>
      </c>
      <c r="L123" s="50" t="s">
        <v>1257</v>
      </c>
      <c r="M123" s="50" t="s">
        <v>426</v>
      </c>
      <c r="N123" s="45"/>
      <c r="O123" s="50" t="s">
        <v>1654</v>
      </c>
      <c r="P123" s="50" t="s">
        <v>428</v>
      </c>
      <c r="Q123" s="49" t="s">
        <v>426</v>
      </c>
      <c r="R123" s="50" t="s">
        <v>1655</v>
      </c>
      <c r="S123" s="50" t="s">
        <v>1656</v>
      </c>
      <c r="T123" s="45"/>
      <c r="U123" s="50" t="s">
        <v>393</v>
      </c>
      <c r="V123" s="12">
        <v>19717.23</v>
      </c>
      <c r="W123" s="2">
        <v>14155.96</v>
      </c>
      <c r="X123" s="51" t="s">
        <v>449</v>
      </c>
      <c r="Y123" s="51" t="s">
        <v>381</v>
      </c>
      <c r="Z123" s="51" t="s">
        <v>647</v>
      </c>
      <c r="AA123" s="51" t="s">
        <v>511</v>
      </c>
      <c r="AB123" s="51" t="s">
        <v>529</v>
      </c>
      <c r="AC123" s="51" t="s">
        <v>393</v>
      </c>
      <c r="AD123" s="51" t="s">
        <v>393</v>
      </c>
      <c r="AE123" s="51" t="s">
        <v>393</v>
      </c>
      <c r="AF123" s="51" t="s">
        <v>393</v>
      </c>
      <c r="AG123" s="51" t="s">
        <v>393</v>
      </c>
      <c r="AH123" s="51" t="s">
        <v>393</v>
      </c>
      <c r="AI123" s="51" t="s">
        <v>393</v>
      </c>
      <c r="AJ123" s="51" t="s">
        <v>393</v>
      </c>
      <c r="AK123" s="51" t="s">
        <v>393</v>
      </c>
      <c r="AL123" s="51" t="s">
        <v>393</v>
      </c>
      <c r="AM123" s="51" t="s">
        <v>393</v>
      </c>
      <c r="AN123" s="51" t="s">
        <v>393</v>
      </c>
      <c r="AO123" s="51" t="s">
        <v>393</v>
      </c>
      <c r="AP123" s="51" t="s">
        <v>393</v>
      </c>
      <c r="AQ123" s="51" t="s">
        <v>393</v>
      </c>
      <c r="AR123" s="51" t="s">
        <v>404</v>
      </c>
      <c r="AS123" s="51" t="s">
        <v>449</v>
      </c>
      <c r="AT123" s="51" t="s">
        <v>394</v>
      </c>
      <c r="AU123" s="51" t="s">
        <v>683</v>
      </c>
      <c r="AV123" s="51" t="s">
        <v>513</v>
      </c>
      <c r="AW123" s="51" t="s">
        <v>540</v>
      </c>
      <c r="AX123" s="51" t="s">
        <v>540</v>
      </c>
      <c r="AY123" s="51" t="s">
        <v>427</v>
      </c>
      <c r="AZ123" s="51" t="s">
        <v>428</v>
      </c>
      <c r="BA123" s="51" t="s">
        <v>497</v>
      </c>
      <c r="BB123" s="51" t="s">
        <v>429</v>
      </c>
      <c r="BC123" s="51" t="s">
        <v>572</v>
      </c>
      <c r="BD123" s="51" t="s">
        <v>418</v>
      </c>
      <c r="BE123" s="51" t="s">
        <v>429</v>
      </c>
      <c r="BF123" s="51" t="s">
        <v>491</v>
      </c>
      <c r="BG123" s="51" t="s">
        <v>393</v>
      </c>
      <c r="BH123" s="51" t="s">
        <v>393</v>
      </c>
      <c r="BI123" s="51" t="s">
        <v>393</v>
      </c>
      <c r="BJ123" s="51" t="s">
        <v>393</v>
      </c>
      <c r="BK123" s="51" t="s">
        <v>393</v>
      </c>
    </row>
    <row r="124" spans="1:63" ht="12.75">
      <c r="A124" s="50" t="s">
        <v>1657</v>
      </c>
      <c r="B124" s="51" t="s">
        <v>70</v>
      </c>
      <c r="C124" s="51" t="s">
        <v>381</v>
      </c>
      <c r="D124" s="51" t="s">
        <v>382</v>
      </c>
      <c r="E124" s="51" t="s">
        <v>64</v>
      </c>
      <c r="F124" s="51" t="s">
        <v>876</v>
      </c>
      <c r="G124" s="51" t="s">
        <v>69</v>
      </c>
      <c r="H124" s="51" t="s">
        <v>1658</v>
      </c>
      <c r="I124" s="48" t="s">
        <v>1659</v>
      </c>
      <c r="J124" s="43">
        <f t="shared" si="1"/>
        <v>135808</v>
      </c>
      <c r="K124" s="43">
        <f t="shared" si="2"/>
        <v>100</v>
      </c>
      <c r="L124" s="50" t="s">
        <v>1660</v>
      </c>
      <c r="M124" s="50" t="s">
        <v>1661</v>
      </c>
      <c r="N124" s="45"/>
      <c r="O124" s="50" t="s">
        <v>1662</v>
      </c>
      <c r="P124" s="50" t="s">
        <v>397</v>
      </c>
      <c r="Q124" s="49" t="s">
        <v>895</v>
      </c>
      <c r="R124" s="50" t="s">
        <v>1663</v>
      </c>
      <c r="S124" s="50" t="s">
        <v>1664</v>
      </c>
      <c r="T124" s="45"/>
      <c r="U124" s="50" t="s">
        <v>393</v>
      </c>
      <c r="V124" s="12">
        <v>610626.72</v>
      </c>
      <c r="W124" s="2">
        <v>317451.2</v>
      </c>
      <c r="X124" s="51" t="s">
        <v>940</v>
      </c>
      <c r="Y124" s="51" t="s">
        <v>1665</v>
      </c>
      <c r="Z124" s="51" t="s">
        <v>662</v>
      </c>
      <c r="AA124" s="51" t="s">
        <v>1084</v>
      </c>
      <c r="AB124" s="51" t="s">
        <v>1666</v>
      </c>
      <c r="AC124" s="51" t="s">
        <v>393</v>
      </c>
      <c r="AD124" s="51" t="s">
        <v>393</v>
      </c>
      <c r="AE124" s="51" t="s">
        <v>393</v>
      </c>
      <c r="AF124" s="51" t="s">
        <v>393</v>
      </c>
      <c r="AG124" s="51" t="s">
        <v>393</v>
      </c>
      <c r="AH124" s="51" t="s">
        <v>393</v>
      </c>
      <c r="AI124" s="51" t="s">
        <v>393</v>
      </c>
      <c r="AJ124" s="51" t="s">
        <v>393</v>
      </c>
      <c r="AK124" s="51" t="s">
        <v>393</v>
      </c>
      <c r="AL124" s="51" t="s">
        <v>393</v>
      </c>
      <c r="AM124" s="51" t="s">
        <v>393</v>
      </c>
      <c r="AN124" s="51" t="s">
        <v>393</v>
      </c>
      <c r="AO124" s="51" t="s">
        <v>393</v>
      </c>
      <c r="AP124" s="51" t="s">
        <v>393</v>
      </c>
      <c r="AQ124" s="51" t="s">
        <v>393</v>
      </c>
      <c r="AR124" s="51" t="s">
        <v>1667</v>
      </c>
      <c r="AS124" s="51" t="s">
        <v>1668</v>
      </c>
      <c r="AT124" s="51" t="s">
        <v>1669</v>
      </c>
      <c r="AU124" s="51" t="s">
        <v>1670</v>
      </c>
      <c r="AV124" s="51" t="s">
        <v>1671</v>
      </c>
      <c r="AW124" s="51" t="s">
        <v>1672</v>
      </c>
      <c r="AX124" s="51" t="s">
        <v>1673</v>
      </c>
      <c r="AY124" s="51" t="s">
        <v>1173</v>
      </c>
      <c r="AZ124" s="51" t="s">
        <v>1674</v>
      </c>
      <c r="BA124" s="51" t="s">
        <v>1673</v>
      </c>
      <c r="BB124" s="51" t="s">
        <v>775</v>
      </c>
      <c r="BC124" s="51" t="s">
        <v>1675</v>
      </c>
      <c r="BD124" s="51" t="s">
        <v>1676</v>
      </c>
      <c r="BE124" s="51" t="s">
        <v>942</v>
      </c>
      <c r="BF124" s="51" t="s">
        <v>1677</v>
      </c>
      <c r="BG124" s="51" t="s">
        <v>393</v>
      </c>
      <c r="BH124" s="51" t="s">
        <v>393</v>
      </c>
      <c r="BI124" s="51" t="s">
        <v>393</v>
      </c>
      <c r="BJ124" s="51" t="s">
        <v>393</v>
      </c>
      <c r="BK124" s="51" t="s">
        <v>393</v>
      </c>
    </row>
    <row r="125" spans="1:63" ht="12.75" hidden="1">
      <c r="A125" s="51" t="s">
        <v>1678</v>
      </c>
      <c r="B125" s="51" t="s">
        <v>254</v>
      </c>
      <c r="C125" s="51" t="s">
        <v>449</v>
      </c>
      <c r="D125" s="51" t="s">
        <v>382</v>
      </c>
      <c r="E125" s="51" t="s">
        <v>64</v>
      </c>
      <c r="F125" s="51" t="s">
        <v>1092</v>
      </c>
      <c r="G125" s="51" t="s">
        <v>141</v>
      </c>
      <c r="H125" s="51" t="s">
        <v>1679</v>
      </c>
      <c r="I125" s="48" t="s">
        <v>560</v>
      </c>
      <c r="J125" s="43">
        <f t="shared" si="1"/>
        <v>0</v>
      </c>
      <c r="K125" s="43">
        <f t="shared" si="2"/>
        <v>0</v>
      </c>
      <c r="L125" s="50" t="s">
        <v>1592</v>
      </c>
      <c r="M125" s="50" t="s">
        <v>1680</v>
      </c>
      <c r="N125" s="45"/>
      <c r="O125" s="50" t="s">
        <v>1681</v>
      </c>
      <c r="P125" s="50" t="s">
        <v>1682</v>
      </c>
      <c r="Q125" s="49" t="s">
        <v>393</v>
      </c>
      <c r="R125" s="50" t="s">
        <v>393</v>
      </c>
      <c r="S125" s="50" t="s">
        <v>393</v>
      </c>
      <c r="T125" s="45"/>
      <c r="U125" s="50" t="s">
        <v>393</v>
      </c>
      <c r="V125" s="12">
        <v>10668.19</v>
      </c>
      <c r="W125" s="2">
        <v>-3441.35</v>
      </c>
      <c r="X125" s="51" t="s">
        <v>497</v>
      </c>
      <c r="Y125" s="51" t="s">
        <v>605</v>
      </c>
      <c r="Z125" s="51" t="s">
        <v>566</v>
      </c>
      <c r="AA125" s="51" t="s">
        <v>418</v>
      </c>
      <c r="AB125" s="51" t="s">
        <v>1683</v>
      </c>
      <c r="AC125" s="51" t="s">
        <v>393</v>
      </c>
      <c r="AD125" s="51" t="s">
        <v>393</v>
      </c>
      <c r="AE125" s="51" t="s">
        <v>393</v>
      </c>
      <c r="AF125" s="51" t="s">
        <v>393</v>
      </c>
      <c r="AG125" s="51" t="s">
        <v>393</v>
      </c>
      <c r="AH125" s="51" t="s">
        <v>393</v>
      </c>
      <c r="AI125" s="51" t="s">
        <v>393</v>
      </c>
      <c r="AJ125" s="51" t="s">
        <v>393</v>
      </c>
      <c r="AK125" s="51" t="s">
        <v>393</v>
      </c>
      <c r="AL125" s="51" t="s">
        <v>393</v>
      </c>
      <c r="AM125" s="51" t="s">
        <v>393</v>
      </c>
      <c r="AN125" s="51" t="s">
        <v>393</v>
      </c>
      <c r="AO125" s="51" t="s">
        <v>393</v>
      </c>
      <c r="AP125" s="51" t="s">
        <v>393</v>
      </c>
      <c r="AQ125" s="51" t="s">
        <v>393</v>
      </c>
      <c r="AR125" s="51" t="s">
        <v>424</v>
      </c>
      <c r="AS125" s="51" t="s">
        <v>406</v>
      </c>
      <c r="AT125" s="51" t="s">
        <v>444</v>
      </c>
      <c r="AU125" s="51" t="s">
        <v>513</v>
      </c>
      <c r="AV125" s="51" t="s">
        <v>446</v>
      </c>
      <c r="AW125" s="51" t="s">
        <v>393</v>
      </c>
      <c r="AX125" s="51" t="s">
        <v>428</v>
      </c>
      <c r="AY125" s="51" t="s">
        <v>393</v>
      </c>
      <c r="AZ125" s="51" t="s">
        <v>393</v>
      </c>
      <c r="BA125" s="51" t="s">
        <v>536</v>
      </c>
      <c r="BB125" s="51" t="s">
        <v>393</v>
      </c>
      <c r="BC125" s="51" t="s">
        <v>393</v>
      </c>
      <c r="BD125" s="51" t="s">
        <v>393</v>
      </c>
      <c r="BE125" s="51" t="s">
        <v>393</v>
      </c>
      <c r="BF125" s="51" t="s">
        <v>393</v>
      </c>
      <c r="BG125" s="51" t="s">
        <v>393</v>
      </c>
      <c r="BH125" s="51" t="s">
        <v>393</v>
      </c>
      <c r="BI125" s="51" t="s">
        <v>393</v>
      </c>
      <c r="BJ125" s="51" t="s">
        <v>393</v>
      </c>
      <c r="BK125" s="51" t="s">
        <v>393</v>
      </c>
    </row>
    <row r="126" spans="1:63" ht="12.75" hidden="1">
      <c r="A126" s="51" t="s">
        <v>1684</v>
      </c>
      <c r="B126" s="51" t="s">
        <v>172</v>
      </c>
      <c r="C126" s="51" t="s">
        <v>381</v>
      </c>
      <c r="D126" s="51" t="s">
        <v>382</v>
      </c>
      <c r="E126" s="51" t="s">
        <v>64</v>
      </c>
      <c r="F126" s="51" t="s">
        <v>552</v>
      </c>
      <c r="G126" s="51" t="s">
        <v>67</v>
      </c>
      <c r="H126" s="51" t="s">
        <v>1685</v>
      </c>
      <c r="I126" s="48" t="s">
        <v>1686</v>
      </c>
      <c r="J126" s="43">
        <f t="shared" si="1"/>
        <v>0</v>
      </c>
      <c r="K126" s="43">
        <f t="shared" si="2"/>
        <v>0</v>
      </c>
      <c r="L126" s="50" t="s">
        <v>1687</v>
      </c>
      <c r="M126" s="50" t="s">
        <v>1688</v>
      </c>
      <c r="N126" s="45"/>
      <c r="O126" s="50" t="s">
        <v>1689</v>
      </c>
      <c r="P126" s="50" t="s">
        <v>1690</v>
      </c>
      <c r="Q126" s="49" t="s">
        <v>393</v>
      </c>
      <c r="R126" s="50" t="s">
        <v>948</v>
      </c>
      <c r="S126" s="50" t="s">
        <v>1688</v>
      </c>
      <c r="T126" s="45"/>
      <c r="U126" s="50" t="s">
        <v>393</v>
      </c>
      <c r="V126" s="12">
        <v>10291.280000000001</v>
      </c>
      <c r="W126" s="2">
        <v>5825.25</v>
      </c>
      <c r="X126" s="51" t="s">
        <v>418</v>
      </c>
      <c r="Y126" s="51" t="s">
        <v>426</v>
      </c>
      <c r="Z126" s="51" t="s">
        <v>446</v>
      </c>
      <c r="AA126" s="51" t="s">
        <v>393</v>
      </c>
      <c r="AB126" s="51" t="s">
        <v>446</v>
      </c>
      <c r="AC126" s="51" t="s">
        <v>393</v>
      </c>
      <c r="AD126" s="51" t="s">
        <v>393</v>
      </c>
      <c r="AE126" s="51" t="s">
        <v>393</v>
      </c>
      <c r="AF126" s="51" t="s">
        <v>393</v>
      </c>
      <c r="AG126" s="51" t="s">
        <v>393</v>
      </c>
      <c r="AH126" s="51" t="s">
        <v>393</v>
      </c>
      <c r="AI126" s="51" t="s">
        <v>393</v>
      </c>
      <c r="AJ126" s="51" t="s">
        <v>393</v>
      </c>
      <c r="AK126" s="51" t="s">
        <v>393</v>
      </c>
      <c r="AL126" s="51" t="s">
        <v>393</v>
      </c>
      <c r="AM126" s="51" t="s">
        <v>393</v>
      </c>
      <c r="AN126" s="51" t="s">
        <v>393</v>
      </c>
      <c r="AO126" s="51" t="s">
        <v>393</v>
      </c>
      <c r="AP126" s="51" t="s">
        <v>393</v>
      </c>
      <c r="AQ126" s="51" t="s">
        <v>393</v>
      </c>
      <c r="AR126" s="51" t="s">
        <v>409</v>
      </c>
      <c r="AS126" s="51" t="s">
        <v>557</v>
      </c>
      <c r="AT126" s="51" t="s">
        <v>444</v>
      </c>
      <c r="AU126" s="51" t="s">
        <v>390</v>
      </c>
      <c r="AV126" s="51" t="s">
        <v>443</v>
      </c>
      <c r="AW126" s="51" t="s">
        <v>393</v>
      </c>
      <c r="AX126" s="51" t="s">
        <v>393</v>
      </c>
      <c r="AY126" s="51" t="s">
        <v>393</v>
      </c>
      <c r="AZ126" s="51" t="s">
        <v>393</v>
      </c>
      <c r="BA126" s="51" t="s">
        <v>393</v>
      </c>
      <c r="BB126" s="51" t="s">
        <v>647</v>
      </c>
      <c r="BC126" s="51" t="s">
        <v>557</v>
      </c>
      <c r="BD126" s="51" t="s">
        <v>432</v>
      </c>
      <c r="BE126" s="51" t="s">
        <v>724</v>
      </c>
      <c r="BF126" s="51" t="s">
        <v>446</v>
      </c>
      <c r="BG126" s="51" t="s">
        <v>393</v>
      </c>
      <c r="BH126" s="51" t="s">
        <v>393</v>
      </c>
      <c r="BI126" s="51" t="s">
        <v>393</v>
      </c>
      <c r="BJ126" s="51" t="s">
        <v>393</v>
      </c>
      <c r="BK126" s="51" t="s">
        <v>393</v>
      </c>
    </row>
    <row r="127" spans="1:63" ht="12.75">
      <c r="A127" s="50" t="s">
        <v>1691</v>
      </c>
      <c r="B127" s="51" t="s">
        <v>211</v>
      </c>
      <c r="C127" s="51" t="s">
        <v>409</v>
      </c>
      <c r="D127" s="51" t="s">
        <v>382</v>
      </c>
      <c r="E127" s="51" t="s">
        <v>64</v>
      </c>
      <c r="F127" s="51" t="s">
        <v>876</v>
      </c>
      <c r="G127" s="51" t="s">
        <v>69</v>
      </c>
      <c r="H127" s="51" t="s">
        <v>1692</v>
      </c>
      <c r="I127" s="48" t="s">
        <v>1693</v>
      </c>
      <c r="J127" s="43">
        <f t="shared" si="1"/>
        <v>3680.6400000000003</v>
      </c>
      <c r="K127" s="43">
        <f t="shared" si="2"/>
        <v>3</v>
      </c>
      <c r="L127" s="50" t="s">
        <v>1694</v>
      </c>
      <c r="M127" s="50" t="s">
        <v>594</v>
      </c>
      <c r="N127" s="45"/>
      <c r="O127" s="50" t="s">
        <v>1695</v>
      </c>
      <c r="P127" s="50" t="s">
        <v>393</v>
      </c>
      <c r="Q127" s="49" t="s">
        <v>390</v>
      </c>
      <c r="R127" s="50" t="s">
        <v>1696</v>
      </c>
      <c r="S127" s="50" t="s">
        <v>1697</v>
      </c>
      <c r="T127" s="45"/>
      <c r="U127" s="50" t="s">
        <v>393</v>
      </c>
      <c r="V127" s="14">
        <v>4830.84</v>
      </c>
      <c r="W127" s="2">
        <v>3578.4</v>
      </c>
      <c r="X127" s="51" t="s">
        <v>449</v>
      </c>
      <c r="Y127" s="51" t="s">
        <v>424</v>
      </c>
      <c r="Z127" s="51" t="s">
        <v>571</v>
      </c>
      <c r="AA127" s="51" t="s">
        <v>446</v>
      </c>
      <c r="AB127" s="51" t="s">
        <v>418</v>
      </c>
      <c r="AC127" s="51" t="s">
        <v>393</v>
      </c>
      <c r="AD127" s="51" t="s">
        <v>393</v>
      </c>
      <c r="AE127" s="51" t="s">
        <v>393</v>
      </c>
      <c r="AF127" s="51" t="s">
        <v>393</v>
      </c>
      <c r="AG127" s="51" t="s">
        <v>393</v>
      </c>
      <c r="AH127" s="51" t="s">
        <v>393</v>
      </c>
      <c r="AI127" s="51" t="s">
        <v>393</v>
      </c>
      <c r="AJ127" s="51" t="s">
        <v>393</v>
      </c>
      <c r="AK127" s="51" t="s">
        <v>393</v>
      </c>
      <c r="AL127" s="51" t="s">
        <v>393</v>
      </c>
      <c r="AM127" s="51" t="s">
        <v>393</v>
      </c>
      <c r="AN127" s="51" t="s">
        <v>393</v>
      </c>
      <c r="AO127" s="51" t="s">
        <v>393</v>
      </c>
      <c r="AP127" s="51" t="s">
        <v>393</v>
      </c>
      <c r="AQ127" s="51" t="s">
        <v>393</v>
      </c>
      <c r="AR127" s="51" t="s">
        <v>428</v>
      </c>
      <c r="AS127" s="51" t="s">
        <v>497</v>
      </c>
      <c r="AT127" s="51" t="s">
        <v>566</v>
      </c>
      <c r="AU127" s="51" t="s">
        <v>724</v>
      </c>
      <c r="AV127" s="51" t="s">
        <v>393</v>
      </c>
      <c r="AW127" s="51" t="s">
        <v>536</v>
      </c>
      <c r="AX127" s="51" t="s">
        <v>428</v>
      </c>
      <c r="AY127" s="51" t="s">
        <v>393</v>
      </c>
      <c r="AZ127" s="51" t="s">
        <v>393</v>
      </c>
      <c r="BA127" s="51" t="s">
        <v>393</v>
      </c>
      <c r="BB127" s="51" t="s">
        <v>536</v>
      </c>
      <c r="BC127" s="51" t="s">
        <v>427</v>
      </c>
      <c r="BD127" s="51" t="s">
        <v>390</v>
      </c>
      <c r="BE127" s="51" t="s">
        <v>390</v>
      </c>
      <c r="BF127" s="51" t="s">
        <v>539</v>
      </c>
      <c r="BG127" s="51" t="s">
        <v>393</v>
      </c>
      <c r="BH127" s="51" t="s">
        <v>393</v>
      </c>
      <c r="BI127" s="51" t="s">
        <v>393</v>
      </c>
      <c r="BJ127" s="51" t="s">
        <v>393</v>
      </c>
      <c r="BK127" s="51" t="s">
        <v>393</v>
      </c>
    </row>
    <row r="128" spans="1:63" ht="12.75">
      <c r="A128" s="50" t="s">
        <v>1698</v>
      </c>
      <c r="B128" s="51" t="s">
        <v>230</v>
      </c>
      <c r="C128" s="51" t="s">
        <v>647</v>
      </c>
      <c r="D128" s="51" t="s">
        <v>382</v>
      </c>
      <c r="E128" s="51" t="s">
        <v>64</v>
      </c>
      <c r="F128" s="51" t="s">
        <v>382</v>
      </c>
      <c r="G128" s="51" t="s">
        <v>64</v>
      </c>
      <c r="H128" s="51" t="s">
        <v>1699</v>
      </c>
      <c r="I128" s="48" t="s">
        <v>1700</v>
      </c>
      <c r="J128" s="43">
        <f t="shared" si="1"/>
        <v>1767.6000000000001</v>
      </c>
      <c r="K128" s="43">
        <f t="shared" si="2"/>
        <v>3</v>
      </c>
      <c r="L128" s="50" t="s">
        <v>1701</v>
      </c>
      <c r="M128" s="50" t="s">
        <v>697</v>
      </c>
      <c r="N128" s="45"/>
      <c r="O128" s="50" t="s">
        <v>1702</v>
      </c>
      <c r="P128" s="50" t="s">
        <v>1703</v>
      </c>
      <c r="Q128" s="49" t="s">
        <v>390</v>
      </c>
      <c r="R128" s="50" t="s">
        <v>1637</v>
      </c>
      <c r="S128" s="50" t="s">
        <v>1467</v>
      </c>
      <c r="T128" s="45"/>
      <c r="U128" s="50" t="s">
        <v>393</v>
      </c>
      <c r="V128" s="12">
        <v>13993.5</v>
      </c>
      <c r="W128" s="2">
        <v>6824.9</v>
      </c>
      <c r="X128" s="51" t="s">
        <v>498</v>
      </c>
      <c r="Y128" s="51" t="s">
        <v>381</v>
      </c>
      <c r="Z128" s="51" t="s">
        <v>571</v>
      </c>
      <c r="AA128" s="51" t="s">
        <v>394</v>
      </c>
      <c r="AB128" s="51" t="s">
        <v>424</v>
      </c>
      <c r="AC128" s="51" t="s">
        <v>393</v>
      </c>
      <c r="AD128" s="51" t="s">
        <v>393</v>
      </c>
      <c r="AE128" s="51" t="s">
        <v>393</v>
      </c>
      <c r="AF128" s="51" t="s">
        <v>393</v>
      </c>
      <c r="AG128" s="51" t="s">
        <v>393</v>
      </c>
      <c r="AH128" s="51" t="s">
        <v>393</v>
      </c>
      <c r="AI128" s="51" t="s">
        <v>393</v>
      </c>
      <c r="AJ128" s="51" t="s">
        <v>393</v>
      </c>
      <c r="AK128" s="51" t="s">
        <v>393</v>
      </c>
      <c r="AL128" s="51" t="s">
        <v>393</v>
      </c>
      <c r="AM128" s="51" t="s">
        <v>393</v>
      </c>
      <c r="AN128" s="51" t="s">
        <v>393</v>
      </c>
      <c r="AO128" s="51" t="s">
        <v>393</v>
      </c>
      <c r="AP128" s="51" t="s">
        <v>393</v>
      </c>
      <c r="AQ128" s="51" t="s">
        <v>393</v>
      </c>
      <c r="AR128" s="51" t="s">
        <v>421</v>
      </c>
      <c r="AS128" s="51" t="s">
        <v>566</v>
      </c>
      <c r="AT128" s="51" t="s">
        <v>690</v>
      </c>
      <c r="AU128" s="51" t="s">
        <v>550</v>
      </c>
      <c r="AV128" s="51" t="s">
        <v>584</v>
      </c>
      <c r="AW128" s="51" t="s">
        <v>429</v>
      </c>
      <c r="AX128" s="51" t="s">
        <v>381</v>
      </c>
      <c r="AY128" s="51" t="s">
        <v>446</v>
      </c>
      <c r="AZ128" s="51" t="s">
        <v>540</v>
      </c>
      <c r="BA128" s="51" t="s">
        <v>566</v>
      </c>
      <c r="BB128" s="51" t="s">
        <v>427</v>
      </c>
      <c r="BC128" s="51" t="s">
        <v>428</v>
      </c>
      <c r="BD128" s="51" t="s">
        <v>537</v>
      </c>
      <c r="BE128" s="51" t="s">
        <v>536</v>
      </c>
      <c r="BF128" s="51" t="s">
        <v>432</v>
      </c>
      <c r="BG128" s="51" t="s">
        <v>393</v>
      </c>
      <c r="BH128" s="51" t="s">
        <v>393</v>
      </c>
      <c r="BI128" s="51" t="s">
        <v>393</v>
      </c>
      <c r="BJ128" s="51" t="s">
        <v>393</v>
      </c>
      <c r="BK128" s="51" t="s">
        <v>393</v>
      </c>
    </row>
    <row r="129" spans="1:63" ht="12.75">
      <c r="A129" s="50" t="s">
        <v>1704</v>
      </c>
      <c r="B129" s="51" t="s">
        <v>103</v>
      </c>
      <c r="C129" s="51" t="s">
        <v>409</v>
      </c>
      <c r="D129" s="51" t="s">
        <v>382</v>
      </c>
      <c r="E129" s="51" t="s">
        <v>64</v>
      </c>
      <c r="F129" s="51" t="s">
        <v>552</v>
      </c>
      <c r="G129" s="51" t="s">
        <v>67</v>
      </c>
      <c r="H129" s="51" t="s">
        <v>1024</v>
      </c>
      <c r="I129" s="48" t="s">
        <v>1025</v>
      </c>
      <c r="J129" s="43">
        <f t="shared" si="1"/>
        <v>49080</v>
      </c>
      <c r="K129" s="43">
        <f t="shared" si="2"/>
        <v>50</v>
      </c>
      <c r="L129" s="50" t="s">
        <v>1705</v>
      </c>
      <c r="M129" s="50" t="s">
        <v>1706</v>
      </c>
      <c r="N129" s="45"/>
      <c r="O129" s="50" t="s">
        <v>1707</v>
      </c>
      <c r="P129" s="50" t="s">
        <v>1708</v>
      </c>
      <c r="Q129" s="49" t="s">
        <v>456</v>
      </c>
      <c r="R129" s="50" t="s">
        <v>1709</v>
      </c>
      <c r="S129" s="50" t="s">
        <v>1710</v>
      </c>
      <c r="T129" s="45"/>
      <c r="U129" s="50" t="s">
        <v>393</v>
      </c>
      <c r="V129" s="12">
        <v>253948.1</v>
      </c>
      <c r="W129" s="2">
        <v>145235.9</v>
      </c>
      <c r="X129" s="51" t="s">
        <v>1711</v>
      </c>
      <c r="Y129" s="51" t="s">
        <v>1712</v>
      </c>
      <c r="Z129" s="51" t="s">
        <v>1713</v>
      </c>
      <c r="AA129" s="51" t="s">
        <v>1714</v>
      </c>
      <c r="AB129" s="51" t="s">
        <v>1715</v>
      </c>
      <c r="AC129" s="51" t="s">
        <v>393</v>
      </c>
      <c r="AD129" s="51" t="s">
        <v>393</v>
      </c>
      <c r="AE129" s="51" t="s">
        <v>393</v>
      </c>
      <c r="AF129" s="51" t="s">
        <v>393</v>
      </c>
      <c r="AG129" s="51" t="s">
        <v>393</v>
      </c>
      <c r="AH129" s="51" t="s">
        <v>393</v>
      </c>
      <c r="AI129" s="51" t="s">
        <v>393</v>
      </c>
      <c r="AJ129" s="51" t="s">
        <v>393</v>
      </c>
      <c r="AK129" s="51" t="s">
        <v>393</v>
      </c>
      <c r="AL129" s="51" t="s">
        <v>393</v>
      </c>
      <c r="AM129" s="51" t="s">
        <v>393</v>
      </c>
      <c r="AN129" s="51" t="s">
        <v>393</v>
      </c>
      <c r="AO129" s="51" t="s">
        <v>393</v>
      </c>
      <c r="AP129" s="51" t="s">
        <v>393</v>
      </c>
      <c r="AQ129" s="51" t="s">
        <v>393</v>
      </c>
      <c r="AR129" s="51" t="s">
        <v>1528</v>
      </c>
      <c r="AS129" s="51" t="s">
        <v>1716</v>
      </c>
      <c r="AT129" s="51" t="s">
        <v>1717</v>
      </c>
      <c r="AU129" s="51" t="s">
        <v>876</v>
      </c>
      <c r="AV129" s="51" t="s">
        <v>1718</v>
      </c>
      <c r="AW129" s="51" t="s">
        <v>714</v>
      </c>
      <c r="AX129" s="51" t="s">
        <v>1348</v>
      </c>
      <c r="AY129" s="51" t="s">
        <v>994</v>
      </c>
      <c r="AZ129" s="51" t="s">
        <v>528</v>
      </c>
      <c r="BA129" s="51" t="s">
        <v>1068</v>
      </c>
      <c r="BB129" s="51" t="s">
        <v>1719</v>
      </c>
      <c r="BC129" s="51" t="s">
        <v>1720</v>
      </c>
      <c r="BD129" s="51" t="s">
        <v>1721</v>
      </c>
      <c r="BE129" s="51" t="s">
        <v>792</v>
      </c>
      <c r="BF129" s="51" t="s">
        <v>1722</v>
      </c>
      <c r="BG129" s="51" t="s">
        <v>393</v>
      </c>
      <c r="BH129" s="51" t="s">
        <v>393</v>
      </c>
      <c r="BI129" s="51" t="s">
        <v>393</v>
      </c>
      <c r="BJ129" s="51" t="s">
        <v>393</v>
      </c>
      <c r="BK129" s="51" t="s">
        <v>393</v>
      </c>
    </row>
    <row r="130" spans="1:63" ht="12.75" hidden="1">
      <c r="A130" s="51" t="s">
        <v>1723</v>
      </c>
      <c r="B130" s="51" t="s">
        <v>175</v>
      </c>
      <c r="C130" s="51" t="s">
        <v>449</v>
      </c>
      <c r="D130" s="51" t="s">
        <v>382</v>
      </c>
      <c r="E130" s="51" t="s">
        <v>64</v>
      </c>
      <c r="F130" s="51" t="s">
        <v>869</v>
      </c>
      <c r="G130" s="51" t="s">
        <v>94</v>
      </c>
      <c r="H130" s="51" t="s">
        <v>1724</v>
      </c>
      <c r="I130" s="48" t="s">
        <v>1725</v>
      </c>
      <c r="J130" s="43">
        <f t="shared" si="1"/>
        <v>0</v>
      </c>
      <c r="K130" s="43">
        <f t="shared" si="2"/>
        <v>0</v>
      </c>
      <c r="L130" s="50" t="s">
        <v>506</v>
      </c>
      <c r="M130" s="50" t="s">
        <v>390</v>
      </c>
      <c r="N130" s="45"/>
      <c r="O130" s="50" t="s">
        <v>1726</v>
      </c>
      <c r="P130" s="50" t="s">
        <v>1128</v>
      </c>
      <c r="Q130" s="49" t="s">
        <v>393</v>
      </c>
      <c r="R130" s="50" t="s">
        <v>1727</v>
      </c>
      <c r="S130" s="50" t="s">
        <v>1728</v>
      </c>
      <c r="T130" s="45"/>
      <c r="U130" s="50" t="s">
        <v>393</v>
      </c>
      <c r="V130" s="14">
        <v>9343.52</v>
      </c>
      <c r="W130" s="2">
        <v>9648.2000000000007</v>
      </c>
      <c r="X130" s="51" t="s">
        <v>571</v>
      </c>
      <c r="Y130" s="51" t="s">
        <v>571</v>
      </c>
      <c r="Z130" s="51" t="s">
        <v>418</v>
      </c>
      <c r="AA130" s="51" t="s">
        <v>418</v>
      </c>
      <c r="AB130" s="51" t="s">
        <v>529</v>
      </c>
      <c r="AC130" s="51" t="s">
        <v>393</v>
      </c>
      <c r="AD130" s="51" t="s">
        <v>393</v>
      </c>
      <c r="AE130" s="51" t="s">
        <v>393</v>
      </c>
      <c r="AF130" s="51" t="s">
        <v>393</v>
      </c>
      <c r="AG130" s="51" t="s">
        <v>393</v>
      </c>
      <c r="AH130" s="51" t="s">
        <v>393</v>
      </c>
      <c r="AI130" s="51" t="s">
        <v>393</v>
      </c>
      <c r="AJ130" s="51" t="s">
        <v>393</v>
      </c>
      <c r="AK130" s="51" t="s">
        <v>393</v>
      </c>
      <c r="AL130" s="51" t="s">
        <v>393</v>
      </c>
      <c r="AM130" s="51" t="s">
        <v>393</v>
      </c>
      <c r="AN130" s="51" t="s">
        <v>393</v>
      </c>
      <c r="AO130" s="51" t="s">
        <v>393</v>
      </c>
      <c r="AP130" s="51" t="s">
        <v>393</v>
      </c>
      <c r="AQ130" s="51" t="s">
        <v>393</v>
      </c>
      <c r="AR130" s="51" t="s">
        <v>710</v>
      </c>
      <c r="AS130" s="51" t="s">
        <v>710</v>
      </c>
      <c r="AT130" s="51" t="s">
        <v>980</v>
      </c>
      <c r="AU130" s="51" t="s">
        <v>418</v>
      </c>
      <c r="AV130" s="51" t="s">
        <v>1174</v>
      </c>
      <c r="AW130" s="51" t="s">
        <v>393</v>
      </c>
      <c r="AX130" s="51" t="s">
        <v>393</v>
      </c>
      <c r="AY130" s="51" t="s">
        <v>446</v>
      </c>
      <c r="AZ130" s="51" t="s">
        <v>428</v>
      </c>
      <c r="BA130" s="51" t="s">
        <v>393</v>
      </c>
      <c r="BB130" s="51" t="s">
        <v>449</v>
      </c>
      <c r="BC130" s="51" t="s">
        <v>540</v>
      </c>
      <c r="BD130" s="51" t="s">
        <v>393</v>
      </c>
      <c r="BE130" s="51" t="s">
        <v>428</v>
      </c>
      <c r="BF130" s="51" t="s">
        <v>625</v>
      </c>
      <c r="BG130" s="51" t="s">
        <v>393</v>
      </c>
      <c r="BH130" s="51" t="s">
        <v>393</v>
      </c>
      <c r="BI130" s="51" t="s">
        <v>393</v>
      </c>
      <c r="BJ130" s="51" t="s">
        <v>393</v>
      </c>
      <c r="BK130" s="51" t="s">
        <v>393</v>
      </c>
    </row>
    <row r="131" spans="1:63" ht="12.75" hidden="1">
      <c r="A131" s="51" t="s">
        <v>1729</v>
      </c>
      <c r="B131" s="51" t="s">
        <v>205</v>
      </c>
      <c r="C131" s="51" t="s">
        <v>647</v>
      </c>
      <c r="D131" s="51" t="s">
        <v>382</v>
      </c>
      <c r="E131" s="51" t="s">
        <v>64</v>
      </c>
      <c r="F131" s="51" t="s">
        <v>383</v>
      </c>
      <c r="G131" s="51" t="s">
        <v>72</v>
      </c>
      <c r="H131" s="51" t="s">
        <v>1730</v>
      </c>
      <c r="I131" s="48" t="s">
        <v>1731</v>
      </c>
      <c r="J131" s="43">
        <f t="shared" si="1"/>
        <v>0</v>
      </c>
      <c r="K131" s="43">
        <f t="shared" si="2"/>
        <v>0</v>
      </c>
      <c r="L131" s="50" t="s">
        <v>1732</v>
      </c>
      <c r="M131" s="50" t="s">
        <v>1467</v>
      </c>
      <c r="N131" s="45"/>
      <c r="O131" s="50" t="s">
        <v>1636</v>
      </c>
      <c r="P131" s="50" t="s">
        <v>1733</v>
      </c>
      <c r="Q131" s="49" t="s">
        <v>393</v>
      </c>
      <c r="R131" s="50" t="s">
        <v>1734</v>
      </c>
      <c r="S131" s="50" t="s">
        <v>1735</v>
      </c>
      <c r="T131" s="45"/>
      <c r="U131" s="50" t="s">
        <v>393</v>
      </c>
      <c r="V131" s="14">
        <v>8942.2999999999993</v>
      </c>
      <c r="W131" s="2">
        <v>9127.83</v>
      </c>
      <c r="X131" s="51" t="s">
        <v>390</v>
      </c>
      <c r="Y131" s="51" t="s">
        <v>446</v>
      </c>
      <c r="Z131" s="51" t="s">
        <v>427</v>
      </c>
      <c r="AA131" s="51" t="s">
        <v>393</v>
      </c>
      <c r="AB131" s="51" t="s">
        <v>432</v>
      </c>
      <c r="AC131" s="51" t="s">
        <v>393</v>
      </c>
      <c r="AD131" s="51" t="s">
        <v>393</v>
      </c>
      <c r="AE131" s="51" t="s">
        <v>393</v>
      </c>
      <c r="AF131" s="51" t="s">
        <v>393</v>
      </c>
      <c r="AG131" s="51" t="s">
        <v>393</v>
      </c>
      <c r="AH131" s="51" t="s">
        <v>393</v>
      </c>
      <c r="AI131" s="51" t="s">
        <v>393</v>
      </c>
      <c r="AJ131" s="51" t="s">
        <v>393</v>
      </c>
      <c r="AK131" s="51" t="s">
        <v>393</v>
      </c>
      <c r="AL131" s="51" t="s">
        <v>393</v>
      </c>
      <c r="AM131" s="51" t="s">
        <v>393</v>
      </c>
      <c r="AN131" s="51" t="s">
        <v>393</v>
      </c>
      <c r="AO131" s="51" t="s">
        <v>393</v>
      </c>
      <c r="AP131" s="51" t="s">
        <v>393</v>
      </c>
      <c r="AQ131" s="51" t="s">
        <v>393</v>
      </c>
      <c r="AR131" s="51" t="s">
        <v>428</v>
      </c>
      <c r="AS131" s="51" t="s">
        <v>395</v>
      </c>
      <c r="AT131" s="51" t="s">
        <v>428</v>
      </c>
      <c r="AU131" s="51" t="s">
        <v>432</v>
      </c>
      <c r="AV131" s="51" t="s">
        <v>511</v>
      </c>
      <c r="AW131" s="51" t="s">
        <v>536</v>
      </c>
      <c r="AX131" s="51" t="s">
        <v>393</v>
      </c>
      <c r="AY131" s="51" t="s">
        <v>393</v>
      </c>
      <c r="AZ131" s="51" t="s">
        <v>393</v>
      </c>
      <c r="BA131" s="51" t="s">
        <v>428</v>
      </c>
      <c r="BB131" s="51" t="s">
        <v>571</v>
      </c>
      <c r="BC131" s="51" t="s">
        <v>710</v>
      </c>
      <c r="BD131" s="51" t="s">
        <v>418</v>
      </c>
      <c r="BE131" s="51" t="s">
        <v>493</v>
      </c>
      <c r="BF131" s="51" t="s">
        <v>421</v>
      </c>
      <c r="BG131" s="51" t="s">
        <v>393</v>
      </c>
      <c r="BH131" s="51" t="s">
        <v>393</v>
      </c>
      <c r="BI131" s="51" t="s">
        <v>393</v>
      </c>
      <c r="BJ131" s="51" t="s">
        <v>393</v>
      </c>
      <c r="BK131" s="51" t="s">
        <v>393</v>
      </c>
    </row>
    <row r="132" spans="1:63" ht="12.75" hidden="1">
      <c r="A132" s="51" t="s">
        <v>1736</v>
      </c>
      <c r="B132" s="51" t="s">
        <v>278</v>
      </c>
      <c r="C132" s="51" t="s">
        <v>409</v>
      </c>
      <c r="D132" s="51" t="s">
        <v>382</v>
      </c>
      <c r="E132" s="51" t="s">
        <v>64</v>
      </c>
      <c r="F132" s="51" t="s">
        <v>552</v>
      </c>
      <c r="G132" s="51" t="s">
        <v>67</v>
      </c>
      <c r="H132" s="51" t="s">
        <v>1633</v>
      </c>
      <c r="I132" s="48" t="s">
        <v>1634</v>
      </c>
      <c r="J132" s="43">
        <f t="shared" si="1"/>
        <v>0</v>
      </c>
      <c r="K132" s="43">
        <f t="shared" si="2"/>
        <v>0</v>
      </c>
      <c r="L132" s="50" t="s">
        <v>1737</v>
      </c>
      <c r="M132" s="50" t="s">
        <v>1735</v>
      </c>
      <c r="N132" s="45"/>
      <c r="O132" s="50" t="s">
        <v>1701</v>
      </c>
      <c r="P132" s="50" t="s">
        <v>415</v>
      </c>
      <c r="Q132" s="49" t="s">
        <v>393</v>
      </c>
      <c r="R132" s="50" t="s">
        <v>1738</v>
      </c>
      <c r="S132" s="50" t="s">
        <v>393</v>
      </c>
      <c r="T132" s="45"/>
      <c r="U132" s="50" t="s">
        <v>393</v>
      </c>
      <c r="V132" s="14">
        <v>8827.1</v>
      </c>
      <c r="W132" s="2">
        <v>10139.59</v>
      </c>
      <c r="X132" s="51" t="s">
        <v>497</v>
      </c>
      <c r="Y132" s="51" t="s">
        <v>393</v>
      </c>
      <c r="Z132" s="51" t="s">
        <v>683</v>
      </c>
      <c r="AA132" s="51" t="s">
        <v>497</v>
      </c>
      <c r="AB132" s="51" t="s">
        <v>567</v>
      </c>
      <c r="AC132" s="51" t="s">
        <v>393</v>
      </c>
      <c r="AD132" s="51" t="s">
        <v>393</v>
      </c>
      <c r="AE132" s="51" t="s">
        <v>393</v>
      </c>
      <c r="AF132" s="51" t="s">
        <v>393</v>
      </c>
      <c r="AG132" s="51" t="s">
        <v>393</v>
      </c>
      <c r="AH132" s="51" t="s">
        <v>393</v>
      </c>
      <c r="AI132" s="51" t="s">
        <v>393</v>
      </c>
      <c r="AJ132" s="51" t="s">
        <v>393</v>
      </c>
      <c r="AK132" s="51" t="s">
        <v>393</v>
      </c>
      <c r="AL132" s="51" t="s">
        <v>393</v>
      </c>
      <c r="AM132" s="51" t="s">
        <v>393</v>
      </c>
      <c r="AN132" s="51" t="s">
        <v>393</v>
      </c>
      <c r="AO132" s="51" t="s">
        <v>393</v>
      </c>
      <c r="AP132" s="51" t="s">
        <v>393</v>
      </c>
      <c r="AQ132" s="51" t="s">
        <v>393</v>
      </c>
      <c r="AR132" s="51" t="s">
        <v>566</v>
      </c>
      <c r="AS132" s="51" t="s">
        <v>428</v>
      </c>
      <c r="AT132" s="51" t="s">
        <v>512</v>
      </c>
      <c r="AU132" s="51" t="s">
        <v>497</v>
      </c>
      <c r="AV132" s="51" t="s">
        <v>400</v>
      </c>
      <c r="AW132" s="51" t="s">
        <v>428</v>
      </c>
      <c r="AX132" s="51" t="s">
        <v>393</v>
      </c>
      <c r="AY132" s="51" t="s">
        <v>393</v>
      </c>
      <c r="AZ132" s="51" t="s">
        <v>393</v>
      </c>
      <c r="BA132" s="51" t="s">
        <v>449</v>
      </c>
      <c r="BB132" s="51" t="s">
        <v>393</v>
      </c>
      <c r="BC132" s="51" t="s">
        <v>393</v>
      </c>
      <c r="BD132" s="51" t="s">
        <v>447</v>
      </c>
      <c r="BE132" s="51" t="s">
        <v>573</v>
      </c>
      <c r="BF132" s="51" t="s">
        <v>393</v>
      </c>
      <c r="BG132" s="51" t="s">
        <v>393</v>
      </c>
      <c r="BH132" s="51" t="s">
        <v>393</v>
      </c>
      <c r="BI132" s="51" t="s">
        <v>393</v>
      </c>
      <c r="BJ132" s="51" t="s">
        <v>393</v>
      </c>
      <c r="BK132" s="51" t="s">
        <v>393</v>
      </c>
    </row>
    <row r="133" spans="1:63" ht="12.75">
      <c r="A133" s="50" t="s">
        <v>1739</v>
      </c>
      <c r="B133" s="51" t="s">
        <v>102</v>
      </c>
      <c r="C133" s="51" t="s">
        <v>557</v>
      </c>
      <c r="D133" s="51" t="s">
        <v>382</v>
      </c>
      <c r="E133" s="51" t="s">
        <v>64</v>
      </c>
      <c r="F133" s="51" t="s">
        <v>552</v>
      </c>
      <c r="G133" s="51" t="s">
        <v>67</v>
      </c>
      <c r="H133" s="51" t="s">
        <v>1740</v>
      </c>
      <c r="I133" s="48" t="s">
        <v>1741</v>
      </c>
      <c r="J133" s="43">
        <f t="shared" si="1"/>
        <v>24948</v>
      </c>
      <c r="K133" s="43">
        <f t="shared" si="2"/>
        <v>30</v>
      </c>
      <c r="L133" s="50" t="s">
        <v>1742</v>
      </c>
      <c r="M133" s="50" t="s">
        <v>1743</v>
      </c>
      <c r="N133" s="45"/>
      <c r="O133" s="50" t="s">
        <v>1744</v>
      </c>
      <c r="P133" s="50" t="s">
        <v>1745</v>
      </c>
      <c r="Q133" s="49" t="s">
        <v>394</v>
      </c>
      <c r="R133" s="50" t="s">
        <v>1746</v>
      </c>
      <c r="S133" s="50" t="s">
        <v>1747</v>
      </c>
      <c r="T133" s="45"/>
      <c r="U133" s="50" t="s">
        <v>393</v>
      </c>
      <c r="V133" s="12">
        <v>206213.7</v>
      </c>
      <c r="W133" s="2">
        <v>180965.4</v>
      </c>
      <c r="X133" s="51" t="s">
        <v>796</v>
      </c>
      <c r="Y133" s="51" t="s">
        <v>981</v>
      </c>
      <c r="Z133" s="51" t="s">
        <v>1748</v>
      </c>
      <c r="AA133" s="51" t="s">
        <v>1221</v>
      </c>
      <c r="AB133" s="51" t="s">
        <v>1749</v>
      </c>
      <c r="AC133" s="51" t="s">
        <v>393</v>
      </c>
      <c r="AD133" s="51" t="s">
        <v>393</v>
      </c>
      <c r="AE133" s="51" t="s">
        <v>393</v>
      </c>
      <c r="AF133" s="51" t="s">
        <v>393</v>
      </c>
      <c r="AG133" s="51" t="s">
        <v>393</v>
      </c>
      <c r="AH133" s="51" t="s">
        <v>393</v>
      </c>
      <c r="AI133" s="51" t="s">
        <v>393</v>
      </c>
      <c r="AJ133" s="51" t="s">
        <v>393</v>
      </c>
      <c r="AK133" s="51" t="s">
        <v>393</v>
      </c>
      <c r="AL133" s="51" t="s">
        <v>393</v>
      </c>
      <c r="AM133" s="51" t="s">
        <v>393</v>
      </c>
      <c r="AN133" s="51" t="s">
        <v>393</v>
      </c>
      <c r="AO133" s="51" t="s">
        <v>393</v>
      </c>
      <c r="AP133" s="51" t="s">
        <v>393</v>
      </c>
      <c r="AQ133" s="51" t="s">
        <v>393</v>
      </c>
      <c r="AR133" s="51" t="s">
        <v>1750</v>
      </c>
      <c r="AS133" s="51" t="s">
        <v>1751</v>
      </c>
      <c r="AT133" s="51" t="s">
        <v>927</v>
      </c>
      <c r="AU133" s="51" t="s">
        <v>1752</v>
      </c>
      <c r="AV133" s="51" t="s">
        <v>1753</v>
      </c>
      <c r="AW133" s="51" t="s">
        <v>710</v>
      </c>
      <c r="AX133" s="51" t="s">
        <v>447</v>
      </c>
      <c r="AY133" s="51" t="s">
        <v>490</v>
      </c>
      <c r="AZ133" s="51" t="s">
        <v>500</v>
      </c>
      <c r="BA133" s="51" t="s">
        <v>422</v>
      </c>
      <c r="BB133" s="51" t="s">
        <v>1754</v>
      </c>
      <c r="BC133" s="51" t="s">
        <v>1755</v>
      </c>
      <c r="BD133" s="51" t="s">
        <v>1756</v>
      </c>
      <c r="BE133" s="51" t="s">
        <v>1757</v>
      </c>
      <c r="BF133" s="51" t="s">
        <v>1758</v>
      </c>
      <c r="BG133" s="51" t="s">
        <v>393</v>
      </c>
      <c r="BH133" s="51" t="s">
        <v>393</v>
      </c>
      <c r="BI133" s="51" t="s">
        <v>393</v>
      </c>
      <c r="BJ133" s="51" t="s">
        <v>393</v>
      </c>
      <c r="BK133" s="51" t="s">
        <v>393</v>
      </c>
    </row>
    <row r="134" spans="1:63" ht="12.75" hidden="1">
      <c r="A134" s="51" t="s">
        <v>1759</v>
      </c>
      <c r="B134" s="51" t="s">
        <v>210</v>
      </c>
      <c r="C134" s="51" t="s">
        <v>449</v>
      </c>
      <c r="D134" s="51" t="s">
        <v>382</v>
      </c>
      <c r="E134" s="51" t="s">
        <v>64</v>
      </c>
      <c r="F134" s="51" t="s">
        <v>480</v>
      </c>
      <c r="G134" s="51" t="s">
        <v>110</v>
      </c>
      <c r="H134" s="51" t="s">
        <v>1760</v>
      </c>
      <c r="I134" s="48" t="s">
        <v>1761</v>
      </c>
      <c r="J134" s="43">
        <f t="shared" si="1"/>
        <v>0</v>
      </c>
      <c r="K134" s="43">
        <f t="shared" si="2"/>
        <v>0</v>
      </c>
      <c r="L134" s="50" t="s">
        <v>1762</v>
      </c>
      <c r="M134" s="50" t="s">
        <v>1127</v>
      </c>
      <c r="N134" s="45"/>
      <c r="O134" s="50" t="s">
        <v>1763</v>
      </c>
      <c r="P134" s="50" t="s">
        <v>867</v>
      </c>
      <c r="Q134" s="49" t="s">
        <v>393</v>
      </c>
      <c r="R134" s="50" t="s">
        <v>556</v>
      </c>
      <c r="S134" s="50" t="s">
        <v>1420</v>
      </c>
      <c r="T134" s="45"/>
      <c r="U134" s="50" t="s">
        <v>393</v>
      </c>
      <c r="V134" s="14">
        <v>8012.8</v>
      </c>
      <c r="W134" s="2">
        <v>10416.64</v>
      </c>
      <c r="X134" s="51" t="s">
        <v>381</v>
      </c>
      <c r="Y134" s="51" t="s">
        <v>446</v>
      </c>
      <c r="Z134" s="51" t="s">
        <v>647</v>
      </c>
      <c r="AA134" s="51" t="s">
        <v>429</v>
      </c>
      <c r="AB134" s="51" t="s">
        <v>513</v>
      </c>
      <c r="AC134" s="51" t="s">
        <v>393</v>
      </c>
      <c r="AD134" s="51" t="s">
        <v>393</v>
      </c>
      <c r="AE134" s="51" t="s">
        <v>393</v>
      </c>
      <c r="AF134" s="51" t="s">
        <v>393</v>
      </c>
      <c r="AG134" s="51" t="s">
        <v>393</v>
      </c>
      <c r="AH134" s="51" t="s">
        <v>393</v>
      </c>
      <c r="AI134" s="51" t="s">
        <v>393</v>
      </c>
      <c r="AJ134" s="51" t="s">
        <v>393</v>
      </c>
      <c r="AK134" s="51" t="s">
        <v>393</v>
      </c>
      <c r="AL134" s="51" t="s">
        <v>393</v>
      </c>
      <c r="AM134" s="51" t="s">
        <v>393</v>
      </c>
      <c r="AN134" s="51" t="s">
        <v>393</v>
      </c>
      <c r="AO134" s="51" t="s">
        <v>393</v>
      </c>
      <c r="AP134" s="51" t="s">
        <v>393</v>
      </c>
      <c r="AQ134" s="51" t="s">
        <v>393</v>
      </c>
      <c r="AR134" s="51" t="s">
        <v>425</v>
      </c>
      <c r="AS134" s="51" t="s">
        <v>395</v>
      </c>
      <c r="AT134" s="51" t="s">
        <v>420</v>
      </c>
      <c r="AU134" s="51" t="s">
        <v>683</v>
      </c>
      <c r="AV134" s="51" t="s">
        <v>688</v>
      </c>
      <c r="AW134" s="51" t="s">
        <v>393</v>
      </c>
      <c r="AX134" s="51" t="s">
        <v>536</v>
      </c>
      <c r="AY134" s="51" t="s">
        <v>427</v>
      </c>
      <c r="AZ134" s="51" t="s">
        <v>427</v>
      </c>
      <c r="BA134" s="51" t="s">
        <v>419</v>
      </c>
      <c r="BB134" s="51" t="s">
        <v>647</v>
      </c>
      <c r="BC134" s="51" t="s">
        <v>428</v>
      </c>
      <c r="BD134" s="51" t="s">
        <v>536</v>
      </c>
      <c r="BE134" s="51" t="s">
        <v>393</v>
      </c>
      <c r="BF134" s="51" t="s">
        <v>400</v>
      </c>
      <c r="BG134" s="51" t="s">
        <v>393</v>
      </c>
      <c r="BH134" s="51" t="s">
        <v>393</v>
      </c>
      <c r="BI134" s="51" t="s">
        <v>393</v>
      </c>
      <c r="BJ134" s="51" t="s">
        <v>393</v>
      </c>
      <c r="BK134" s="51" t="s">
        <v>393</v>
      </c>
    </row>
    <row r="135" spans="1:63" ht="12.75" hidden="1">
      <c r="A135" s="51" t="s">
        <v>1764</v>
      </c>
      <c r="B135" s="51" t="s">
        <v>260</v>
      </c>
      <c r="C135" s="51" t="s">
        <v>381</v>
      </c>
      <c r="D135" s="51" t="s">
        <v>382</v>
      </c>
      <c r="E135" s="51" t="s">
        <v>64</v>
      </c>
      <c r="F135" s="51" t="s">
        <v>869</v>
      </c>
      <c r="G135" s="51" t="s">
        <v>94</v>
      </c>
      <c r="H135" s="51" t="s">
        <v>913</v>
      </c>
      <c r="I135" s="48" t="s">
        <v>914</v>
      </c>
      <c r="J135" s="43">
        <f t="shared" si="1"/>
        <v>0</v>
      </c>
      <c r="K135" s="43">
        <f t="shared" si="2"/>
        <v>0</v>
      </c>
      <c r="L135" s="50" t="s">
        <v>1765</v>
      </c>
      <c r="M135" s="50" t="s">
        <v>1766</v>
      </c>
      <c r="N135" s="45"/>
      <c r="O135" s="50" t="s">
        <v>439</v>
      </c>
      <c r="P135" s="50" t="s">
        <v>1340</v>
      </c>
      <c r="Q135" s="49" t="s">
        <v>393</v>
      </c>
      <c r="R135" s="50" t="s">
        <v>1767</v>
      </c>
      <c r="S135" s="50" t="s">
        <v>1768</v>
      </c>
      <c r="T135" s="45"/>
      <c r="U135" s="50" t="s">
        <v>393</v>
      </c>
      <c r="V135" s="14">
        <v>7815.98</v>
      </c>
      <c r="W135" s="2">
        <v>9832.27</v>
      </c>
      <c r="X135" s="51" t="s">
        <v>395</v>
      </c>
      <c r="Y135" s="51" t="s">
        <v>625</v>
      </c>
      <c r="Z135" s="51" t="s">
        <v>710</v>
      </c>
      <c r="AA135" s="51" t="s">
        <v>420</v>
      </c>
      <c r="AB135" s="51" t="s">
        <v>421</v>
      </c>
      <c r="AC135" s="51" t="s">
        <v>393</v>
      </c>
      <c r="AD135" s="51" t="s">
        <v>393</v>
      </c>
      <c r="AE135" s="51" t="s">
        <v>393</v>
      </c>
      <c r="AF135" s="51" t="s">
        <v>393</v>
      </c>
      <c r="AG135" s="51" t="s">
        <v>393</v>
      </c>
      <c r="AH135" s="51" t="s">
        <v>393</v>
      </c>
      <c r="AI135" s="51" t="s">
        <v>393</v>
      </c>
      <c r="AJ135" s="51" t="s">
        <v>393</v>
      </c>
      <c r="AK135" s="51" t="s">
        <v>393</v>
      </c>
      <c r="AL135" s="51" t="s">
        <v>393</v>
      </c>
      <c r="AM135" s="51" t="s">
        <v>393</v>
      </c>
      <c r="AN135" s="51" t="s">
        <v>393</v>
      </c>
      <c r="AO135" s="51" t="s">
        <v>393</v>
      </c>
      <c r="AP135" s="51" t="s">
        <v>393</v>
      </c>
      <c r="AQ135" s="51" t="s">
        <v>393</v>
      </c>
      <c r="AR135" s="51" t="s">
        <v>424</v>
      </c>
      <c r="AS135" s="51" t="s">
        <v>647</v>
      </c>
      <c r="AT135" s="51" t="s">
        <v>393</v>
      </c>
      <c r="AU135" s="51" t="s">
        <v>393</v>
      </c>
      <c r="AV135" s="51" t="s">
        <v>449</v>
      </c>
      <c r="AW135" s="51" t="s">
        <v>446</v>
      </c>
      <c r="AX135" s="51" t="s">
        <v>393</v>
      </c>
      <c r="AY135" s="51" t="s">
        <v>402</v>
      </c>
      <c r="AZ135" s="51" t="s">
        <v>540</v>
      </c>
      <c r="BA135" s="51" t="s">
        <v>390</v>
      </c>
      <c r="BB135" s="51" t="s">
        <v>540</v>
      </c>
      <c r="BC135" s="51" t="s">
        <v>445</v>
      </c>
      <c r="BD135" s="51" t="s">
        <v>536</v>
      </c>
      <c r="BE135" s="51" t="s">
        <v>381</v>
      </c>
      <c r="BF135" s="51" t="s">
        <v>1113</v>
      </c>
      <c r="BG135" s="51" t="s">
        <v>393</v>
      </c>
      <c r="BH135" s="51" t="s">
        <v>393</v>
      </c>
      <c r="BI135" s="51" t="s">
        <v>393</v>
      </c>
      <c r="BJ135" s="51" t="s">
        <v>393</v>
      </c>
      <c r="BK135" s="51" t="s">
        <v>393</v>
      </c>
    </row>
    <row r="136" spans="1:63" ht="12.75" hidden="1">
      <c r="A136" s="51" t="s">
        <v>1769</v>
      </c>
      <c r="B136" s="51" t="s">
        <v>290</v>
      </c>
      <c r="C136" s="51" t="s">
        <v>497</v>
      </c>
      <c r="D136" s="51" t="s">
        <v>382</v>
      </c>
      <c r="E136" s="51" t="s">
        <v>64</v>
      </c>
      <c r="F136" s="51" t="s">
        <v>869</v>
      </c>
      <c r="G136" s="51" t="s">
        <v>94</v>
      </c>
      <c r="H136" s="51" t="s">
        <v>1770</v>
      </c>
      <c r="I136" s="48" t="s">
        <v>1771</v>
      </c>
      <c r="J136" s="43">
        <f t="shared" si="1"/>
        <v>0</v>
      </c>
      <c r="K136" s="43">
        <f t="shared" si="2"/>
        <v>0</v>
      </c>
      <c r="L136" s="50" t="s">
        <v>1231</v>
      </c>
      <c r="M136" s="50" t="s">
        <v>1772</v>
      </c>
      <c r="N136" s="45"/>
      <c r="O136" s="50" t="s">
        <v>1124</v>
      </c>
      <c r="P136" s="50" t="s">
        <v>510</v>
      </c>
      <c r="Q136" s="49" t="s">
        <v>393</v>
      </c>
      <c r="R136" s="50" t="s">
        <v>1728</v>
      </c>
      <c r="S136" s="50" t="s">
        <v>1597</v>
      </c>
      <c r="T136" s="45"/>
      <c r="U136" s="50" t="s">
        <v>393</v>
      </c>
      <c r="V136" s="14">
        <v>7809.23</v>
      </c>
      <c r="W136" s="2">
        <v>14634.62</v>
      </c>
      <c r="X136" s="51" t="s">
        <v>446</v>
      </c>
      <c r="Y136" s="51" t="s">
        <v>428</v>
      </c>
      <c r="Z136" s="51" t="s">
        <v>393</v>
      </c>
      <c r="AA136" s="51" t="s">
        <v>390</v>
      </c>
      <c r="AB136" s="51" t="s">
        <v>513</v>
      </c>
      <c r="AC136" s="51" t="s">
        <v>393</v>
      </c>
      <c r="AD136" s="51" t="s">
        <v>393</v>
      </c>
      <c r="AE136" s="51" t="s">
        <v>393</v>
      </c>
      <c r="AF136" s="51" t="s">
        <v>393</v>
      </c>
      <c r="AG136" s="51" t="s">
        <v>393</v>
      </c>
      <c r="AH136" s="51" t="s">
        <v>393</v>
      </c>
      <c r="AI136" s="51" t="s">
        <v>393</v>
      </c>
      <c r="AJ136" s="51" t="s">
        <v>393</v>
      </c>
      <c r="AK136" s="51" t="s">
        <v>393</v>
      </c>
      <c r="AL136" s="51" t="s">
        <v>393</v>
      </c>
      <c r="AM136" s="51" t="s">
        <v>393</v>
      </c>
      <c r="AN136" s="51" t="s">
        <v>393</v>
      </c>
      <c r="AO136" s="51" t="s">
        <v>393</v>
      </c>
      <c r="AP136" s="51" t="s">
        <v>393</v>
      </c>
      <c r="AQ136" s="51" t="s">
        <v>393</v>
      </c>
      <c r="AR136" s="51" t="s">
        <v>557</v>
      </c>
      <c r="AS136" s="51" t="s">
        <v>724</v>
      </c>
      <c r="AT136" s="51" t="s">
        <v>402</v>
      </c>
      <c r="AU136" s="51" t="s">
        <v>497</v>
      </c>
      <c r="AV136" s="51" t="s">
        <v>432</v>
      </c>
      <c r="AW136" s="51" t="s">
        <v>536</v>
      </c>
      <c r="AX136" s="51" t="s">
        <v>390</v>
      </c>
      <c r="AY136" s="51" t="s">
        <v>393</v>
      </c>
      <c r="AZ136" s="51" t="s">
        <v>393</v>
      </c>
      <c r="BA136" s="51" t="s">
        <v>540</v>
      </c>
      <c r="BB136" s="51" t="s">
        <v>426</v>
      </c>
      <c r="BC136" s="51" t="s">
        <v>429</v>
      </c>
      <c r="BD136" s="51" t="s">
        <v>390</v>
      </c>
      <c r="BE136" s="51" t="s">
        <v>429</v>
      </c>
      <c r="BF136" s="51" t="s">
        <v>421</v>
      </c>
      <c r="BG136" s="51" t="s">
        <v>393</v>
      </c>
      <c r="BH136" s="51" t="s">
        <v>393</v>
      </c>
      <c r="BI136" s="51" t="s">
        <v>393</v>
      </c>
      <c r="BJ136" s="51" t="s">
        <v>393</v>
      </c>
      <c r="BK136" s="51" t="s">
        <v>393</v>
      </c>
    </row>
    <row r="137" spans="1:63" ht="12.75">
      <c r="A137" s="50" t="s">
        <v>1773</v>
      </c>
      <c r="B137" s="51" t="s">
        <v>118</v>
      </c>
      <c r="C137" s="51" t="s">
        <v>449</v>
      </c>
      <c r="D137" s="51" t="s">
        <v>382</v>
      </c>
      <c r="E137" s="51" t="s">
        <v>64</v>
      </c>
      <c r="F137" s="51" t="s">
        <v>552</v>
      </c>
      <c r="G137" s="51" t="s">
        <v>67</v>
      </c>
      <c r="H137" s="51" t="s">
        <v>862</v>
      </c>
      <c r="I137" s="48" t="s">
        <v>863</v>
      </c>
      <c r="J137" s="43">
        <f t="shared" si="1"/>
        <v>31032</v>
      </c>
      <c r="K137" s="43">
        <f t="shared" si="2"/>
        <v>20</v>
      </c>
      <c r="L137" s="50" t="s">
        <v>1774</v>
      </c>
      <c r="M137" s="50" t="s">
        <v>1775</v>
      </c>
      <c r="N137" s="45"/>
      <c r="O137" s="50" t="s">
        <v>1776</v>
      </c>
      <c r="P137" s="50" t="s">
        <v>1777</v>
      </c>
      <c r="Q137" s="49" t="s">
        <v>449</v>
      </c>
      <c r="R137" s="50" t="s">
        <v>1778</v>
      </c>
      <c r="S137" s="50" t="s">
        <v>1779</v>
      </c>
      <c r="T137" s="45"/>
      <c r="U137" s="50" t="s">
        <v>393</v>
      </c>
      <c r="V137" s="12">
        <v>211638.24</v>
      </c>
      <c r="W137" s="2">
        <v>142747.20000000001</v>
      </c>
      <c r="X137" s="51" t="s">
        <v>1458</v>
      </c>
      <c r="Y137" s="51" t="s">
        <v>854</v>
      </c>
      <c r="Z137" s="51" t="s">
        <v>1719</v>
      </c>
      <c r="AA137" s="51" t="s">
        <v>922</v>
      </c>
      <c r="AB137" s="51" t="s">
        <v>1082</v>
      </c>
      <c r="AC137" s="51" t="s">
        <v>393</v>
      </c>
      <c r="AD137" s="51" t="s">
        <v>393</v>
      </c>
      <c r="AE137" s="51" t="s">
        <v>393</v>
      </c>
      <c r="AF137" s="51" t="s">
        <v>393</v>
      </c>
      <c r="AG137" s="51" t="s">
        <v>393</v>
      </c>
      <c r="AH137" s="51" t="s">
        <v>393</v>
      </c>
      <c r="AI137" s="51" t="s">
        <v>393</v>
      </c>
      <c r="AJ137" s="51" t="s">
        <v>393</v>
      </c>
      <c r="AK137" s="51" t="s">
        <v>393</v>
      </c>
      <c r="AL137" s="51" t="s">
        <v>393</v>
      </c>
      <c r="AM137" s="51" t="s">
        <v>393</v>
      </c>
      <c r="AN137" s="51" t="s">
        <v>393</v>
      </c>
      <c r="AO137" s="51" t="s">
        <v>393</v>
      </c>
      <c r="AP137" s="51" t="s">
        <v>393</v>
      </c>
      <c r="AQ137" s="51" t="s">
        <v>393</v>
      </c>
      <c r="AR137" s="51" t="s">
        <v>1172</v>
      </c>
      <c r="AS137" s="51" t="s">
        <v>757</v>
      </c>
      <c r="AT137" s="51" t="s">
        <v>616</v>
      </c>
      <c r="AU137" s="51" t="s">
        <v>1780</v>
      </c>
      <c r="AV137" s="51" t="s">
        <v>1781</v>
      </c>
      <c r="AW137" s="51" t="s">
        <v>566</v>
      </c>
      <c r="AX137" s="51" t="s">
        <v>447</v>
      </c>
      <c r="AY137" s="51" t="s">
        <v>445</v>
      </c>
      <c r="AZ137" s="51" t="s">
        <v>424</v>
      </c>
      <c r="BA137" s="51" t="s">
        <v>511</v>
      </c>
      <c r="BB137" s="51" t="s">
        <v>581</v>
      </c>
      <c r="BC137" s="51" t="s">
        <v>1782</v>
      </c>
      <c r="BD137" s="51" t="s">
        <v>628</v>
      </c>
      <c r="BE137" s="51" t="s">
        <v>1783</v>
      </c>
      <c r="BF137" s="51" t="s">
        <v>1784</v>
      </c>
      <c r="BG137" s="51" t="s">
        <v>393</v>
      </c>
      <c r="BH137" s="51" t="s">
        <v>393</v>
      </c>
      <c r="BI137" s="51" t="s">
        <v>393</v>
      </c>
      <c r="BJ137" s="51" t="s">
        <v>393</v>
      </c>
      <c r="BK137" s="51" t="s">
        <v>393</v>
      </c>
    </row>
    <row r="138" spans="1:63" ht="12.75" hidden="1">
      <c r="A138" s="51" t="s">
        <v>1785</v>
      </c>
      <c r="B138" s="51" t="s">
        <v>151</v>
      </c>
      <c r="C138" s="51" t="s">
        <v>409</v>
      </c>
      <c r="D138" s="51" t="s">
        <v>382</v>
      </c>
      <c r="E138" s="51" t="s">
        <v>64</v>
      </c>
      <c r="F138" s="51" t="s">
        <v>383</v>
      </c>
      <c r="G138" s="51" t="s">
        <v>72</v>
      </c>
      <c r="H138" s="51" t="s">
        <v>1626</v>
      </c>
      <c r="I138" s="48" t="s">
        <v>1627</v>
      </c>
      <c r="J138" s="43">
        <f t="shared" si="1"/>
        <v>0</v>
      </c>
      <c r="K138" s="43">
        <f t="shared" si="2"/>
        <v>0</v>
      </c>
      <c r="L138" s="50" t="s">
        <v>1241</v>
      </c>
      <c r="M138" s="50" t="s">
        <v>1786</v>
      </c>
      <c r="N138" s="45"/>
      <c r="O138" s="50" t="s">
        <v>1787</v>
      </c>
      <c r="P138" s="50" t="s">
        <v>1435</v>
      </c>
      <c r="Q138" s="49" t="s">
        <v>393</v>
      </c>
      <c r="R138" s="50" t="s">
        <v>1788</v>
      </c>
      <c r="S138" s="50" t="s">
        <v>1552</v>
      </c>
      <c r="T138" s="45"/>
      <c r="U138" s="50" t="s">
        <v>393</v>
      </c>
      <c r="V138" s="14">
        <v>7710.88</v>
      </c>
      <c r="W138" s="2">
        <v>6014.84</v>
      </c>
      <c r="X138" s="51" t="s">
        <v>445</v>
      </c>
      <c r="Y138" s="51" t="s">
        <v>402</v>
      </c>
      <c r="Z138" s="51" t="s">
        <v>393</v>
      </c>
      <c r="AA138" s="51" t="s">
        <v>393</v>
      </c>
      <c r="AB138" s="51" t="s">
        <v>498</v>
      </c>
      <c r="AC138" s="51" t="s">
        <v>393</v>
      </c>
      <c r="AD138" s="51" t="s">
        <v>393</v>
      </c>
      <c r="AE138" s="51" t="s">
        <v>393</v>
      </c>
      <c r="AF138" s="51" t="s">
        <v>393</v>
      </c>
      <c r="AG138" s="51" t="s">
        <v>393</v>
      </c>
      <c r="AH138" s="51" t="s">
        <v>393</v>
      </c>
      <c r="AI138" s="51" t="s">
        <v>393</v>
      </c>
      <c r="AJ138" s="51" t="s">
        <v>393</v>
      </c>
      <c r="AK138" s="51" t="s">
        <v>393</v>
      </c>
      <c r="AL138" s="51" t="s">
        <v>393</v>
      </c>
      <c r="AM138" s="51" t="s">
        <v>393</v>
      </c>
      <c r="AN138" s="51" t="s">
        <v>393</v>
      </c>
      <c r="AO138" s="51" t="s">
        <v>393</v>
      </c>
      <c r="AP138" s="51" t="s">
        <v>393</v>
      </c>
      <c r="AQ138" s="51" t="s">
        <v>393</v>
      </c>
      <c r="AR138" s="51" t="s">
        <v>647</v>
      </c>
      <c r="AS138" s="51" t="s">
        <v>954</v>
      </c>
      <c r="AT138" s="51" t="s">
        <v>537</v>
      </c>
      <c r="AU138" s="51" t="s">
        <v>683</v>
      </c>
      <c r="AV138" s="51" t="s">
        <v>754</v>
      </c>
      <c r="AW138" s="51" t="s">
        <v>390</v>
      </c>
      <c r="AX138" s="51" t="s">
        <v>426</v>
      </c>
      <c r="AY138" s="51" t="s">
        <v>390</v>
      </c>
      <c r="AZ138" s="51" t="s">
        <v>428</v>
      </c>
      <c r="BA138" s="51" t="s">
        <v>513</v>
      </c>
      <c r="BB138" s="51" t="s">
        <v>403</v>
      </c>
      <c r="BC138" s="51" t="s">
        <v>517</v>
      </c>
      <c r="BD138" s="51" t="s">
        <v>647</v>
      </c>
      <c r="BE138" s="51" t="s">
        <v>497</v>
      </c>
      <c r="BF138" s="51" t="s">
        <v>456</v>
      </c>
      <c r="BG138" s="51" t="s">
        <v>393</v>
      </c>
      <c r="BH138" s="51" t="s">
        <v>393</v>
      </c>
      <c r="BI138" s="51" t="s">
        <v>393</v>
      </c>
      <c r="BJ138" s="51" t="s">
        <v>393</v>
      </c>
      <c r="BK138" s="51" t="s">
        <v>393</v>
      </c>
    </row>
    <row r="139" spans="1:63" ht="12.75" hidden="1">
      <c r="A139" s="51" t="s">
        <v>1789</v>
      </c>
      <c r="B139" s="51" t="s">
        <v>232</v>
      </c>
      <c r="C139" s="51" t="s">
        <v>499</v>
      </c>
      <c r="D139" s="51" t="s">
        <v>382</v>
      </c>
      <c r="E139" s="51" t="s">
        <v>64</v>
      </c>
      <c r="F139" s="51" t="s">
        <v>480</v>
      </c>
      <c r="G139" s="51" t="s">
        <v>110</v>
      </c>
      <c r="H139" s="51" t="s">
        <v>1790</v>
      </c>
      <c r="I139" s="48" t="s">
        <v>1791</v>
      </c>
      <c r="J139" s="43">
        <f t="shared" si="1"/>
        <v>0</v>
      </c>
      <c r="K139" s="43">
        <f t="shared" si="2"/>
        <v>0</v>
      </c>
      <c r="L139" s="50" t="s">
        <v>1792</v>
      </c>
      <c r="M139" s="50" t="s">
        <v>525</v>
      </c>
      <c r="N139" s="45"/>
      <c r="O139" s="50" t="s">
        <v>723</v>
      </c>
      <c r="P139" s="50" t="s">
        <v>393</v>
      </c>
      <c r="Q139" s="49" t="s">
        <v>393</v>
      </c>
      <c r="R139" s="50" t="s">
        <v>1793</v>
      </c>
      <c r="S139" s="50" t="s">
        <v>1794</v>
      </c>
      <c r="T139" s="45"/>
      <c r="U139" s="50" t="s">
        <v>393</v>
      </c>
      <c r="V139" s="14">
        <v>7466.58</v>
      </c>
      <c r="W139" s="2">
        <v>2986.63</v>
      </c>
      <c r="X139" s="51" t="s">
        <v>537</v>
      </c>
      <c r="Y139" s="51" t="s">
        <v>444</v>
      </c>
      <c r="Z139" s="51" t="s">
        <v>549</v>
      </c>
      <c r="AA139" s="51" t="s">
        <v>511</v>
      </c>
      <c r="AB139" s="51" t="s">
        <v>529</v>
      </c>
      <c r="AC139" s="51" t="s">
        <v>393</v>
      </c>
      <c r="AD139" s="51" t="s">
        <v>393</v>
      </c>
      <c r="AE139" s="51" t="s">
        <v>393</v>
      </c>
      <c r="AF139" s="51" t="s">
        <v>393</v>
      </c>
      <c r="AG139" s="51" t="s">
        <v>393</v>
      </c>
      <c r="AH139" s="51" t="s">
        <v>393</v>
      </c>
      <c r="AI139" s="51" t="s">
        <v>393</v>
      </c>
      <c r="AJ139" s="51" t="s">
        <v>393</v>
      </c>
      <c r="AK139" s="51" t="s">
        <v>393</v>
      </c>
      <c r="AL139" s="51" t="s">
        <v>393</v>
      </c>
      <c r="AM139" s="51" t="s">
        <v>393</v>
      </c>
      <c r="AN139" s="51" t="s">
        <v>393</v>
      </c>
      <c r="AO139" s="51" t="s">
        <v>393</v>
      </c>
      <c r="AP139" s="51" t="s">
        <v>393</v>
      </c>
      <c r="AQ139" s="51" t="s">
        <v>393</v>
      </c>
      <c r="AR139" s="51" t="s">
        <v>426</v>
      </c>
      <c r="AS139" s="51" t="s">
        <v>489</v>
      </c>
      <c r="AT139" s="51" t="s">
        <v>393</v>
      </c>
      <c r="AU139" s="51" t="s">
        <v>393</v>
      </c>
      <c r="AV139" s="51" t="s">
        <v>393</v>
      </c>
      <c r="AW139" s="51" t="s">
        <v>393</v>
      </c>
      <c r="AX139" s="51" t="s">
        <v>393</v>
      </c>
      <c r="AY139" s="51" t="s">
        <v>393</v>
      </c>
      <c r="AZ139" s="51" t="s">
        <v>393</v>
      </c>
      <c r="BA139" s="51" t="s">
        <v>393</v>
      </c>
      <c r="BB139" s="51" t="s">
        <v>423</v>
      </c>
      <c r="BC139" s="51" t="s">
        <v>427</v>
      </c>
      <c r="BD139" s="51" t="s">
        <v>573</v>
      </c>
      <c r="BE139" s="51" t="s">
        <v>394</v>
      </c>
      <c r="BF139" s="51" t="s">
        <v>419</v>
      </c>
      <c r="BG139" s="51" t="s">
        <v>393</v>
      </c>
      <c r="BH139" s="51" t="s">
        <v>393</v>
      </c>
      <c r="BI139" s="51" t="s">
        <v>393</v>
      </c>
      <c r="BJ139" s="51" t="s">
        <v>393</v>
      </c>
      <c r="BK139" s="51" t="s">
        <v>393</v>
      </c>
    </row>
    <row r="140" spans="1:63" ht="12.75" hidden="1">
      <c r="A140" s="51" t="s">
        <v>1795</v>
      </c>
      <c r="B140" s="51" t="s">
        <v>140</v>
      </c>
      <c r="C140" s="51" t="s">
        <v>429</v>
      </c>
      <c r="D140" s="51" t="s">
        <v>382</v>
      </c>
      <c r="E140" s="51" t="s">
        <v>64</v>
      </c>
      <c r="F140" s="51" t="s">
        <v>1092</v>
      </c>
      <c r="G140" s="51" t="s">
        <v>141</v>
      </c>
      <c r="H140" s="51" t="s">
        <v>1796</v>
      </c>
      <c r="I140" s="48" t="s">
        <v>1797</v>
      </c>
      <c r="J140" s="43">
        <f t="shared" si="1"/>
        <v>0</v>
      </c>
      <c r="K140" s="43">
        <f t="shared" si="2"/>
        <v>0</v>
      </c>
      <c r="L140" s="50" t="s">
        <v>1056</v>
      </c>
      <c r="M140" s="50" t="s">
        <v>1340</v>
      </c>
      <c r="N140" s="45"/>
      <c r="O140" s="50" t="s">
        <v>1798</v>
      </c>
      <c r="P140" s="50" t="s">
        <v>1547</v>
      </c>
      <c r="Q140" s="49" t="s">
        <v>393</v>
      </c>
      <c r="R140" s="50" t="s">
        <v>1799</v>
      </c>
      <c r="S140" s="50" t="s">
        <v>1800</v>
      </c>
      <c r="T140" s="45"/>
      <c r="U140" s="50" t="s">
        <v>393</v>
      </c>
      <c r="V140" s="14">
        <v>7021.44</v>
      </c>
      <c r="W140" s="2">
        <v>8337.9599999999991</v>
      </c>
      <c r="X140" s="51" t="s">
        <v>647</v>
      </c>
      <c r="Y140" s="51" t="s">
        <v>428</v>
      </c>
      <c r="Z140" s="51" t="s">
        <v>446</v>
      </c>
      <c r="AA140" s="51" t="s">
        <v>427</v>
      </c>
      <c r="AB140" s="51" t="s">
        <v>571</v>
      </c>
      <c r="AC140" s="51" t="s">
        <v>393</v>
      </c>
      <c r="AD140" s="51" t="s">
        <v>393</v>
      </c>
      <c r="AE140" s="51" t="s">
        <v>393</v>
      </c>
      <c r="AF140" s="51" t="s">
        <v>393</v>
      </c>
      <c r="AG140" s="51" t="s">
        <v>393</v>
      </c>
      <c r="AH140" s="51" t="s">
        <v>393</v>
      </c>
      <c r="AI140" s="51" t="s">
        <v>393</v>
      </c>
      <c r="AJ140" s="51" t="s">
        <v>393</v>
      </c>
      <c r="AK140" s="51" t="s">
        <v>393</v>
      </c>
      <c r="AL140" s="51" t="s">
        <v>393</v>
      </c>
      <c r="AM140" s="51" t="s">
        <v>393</v>
      </c>
      <c r="AN140" s="51" t="s">
        <v>393</v>
      </c>
      <c r="AO140" s="51" t="s">
        <v>393</v>
      </c>
      <c r="AP140" s="51" t="s">
        <v>393</v>
      </c>
      <c r="AQ140" s="51" t="s">
        <v>393</v>
      </c>
      <c r="AR140" s="51" t="s">
        <v>426</v>
      </c>
      <c r="AS140" s="51" t="s">
        <v>428</v>
      </c>
      <c r="AT140" s="51" t="s">
        <v>390</v>
      </c>
      <c r="AU140" s="51" t="s">
        <v>428</v>
      </c>
      <c r="AV140" s="51" t="s">
        <v>490</v>
      </c>
      <c r="AW140" s="51" t="s">
        <v>393</v>
      </c>
      <c r="AX140" s="51" t="s">
        <v>393</v>
      </c>
      <c r="AY140" s="51" t="s">
        <v>427</v>
      </c>
      <c r="AZ140" s="51" t="s">
        <v>393</v>
      </c>
      <c r="BA140" s="51" t="s">
        <v>393</v>
      </c>
      <c r="BB140" s="51" t="s">
        <v>573</v>
      </c>
      <c r="BC140" s="51" t="s">
        <v>428</v>
      </c>
      <c r="BD140" s="51" t="s">
        <v>724</v>
      </c>
      <c r="BE140" s="51" t="s">
        <v>427</v>
      </c>
      <c r="BF140" s="51" t="s">
        <v>449</v>
      </c>
      <c r="BG140" s="51" t="s">
        <v>393</v>
      </c>
      <c r="BH140" s="51" t="s">
        <v>393</v>
      </c>
      <c r="BI140" s="51" t="s">
        <v>393</v>
      </c>
      <c r="BJ140" s="51" t="s">
        <v>393</v>
      </c>
      <c r="BK140" s="51" t="s">
        <v>393</v>
      </c>
    </row>
    <row r="141" spans="1:63" ht="12.75" hidden="1">
      <c r="A141" s="51" t="s">
        <v>1801</v>
      </c>
      <c r="B141" s="51" t="s">
        <v>176</v>
      </c>
      <c r="C141" s="51" t="s">
        <v>409</v>
      </c>
      <c r="D141" s="51" t="s">
        <v>382</v>
      </c>
      <c r="E141" s="51" t="s">
        <v>64</v>
      </c>
      <c r="F141" s="51" t="s">
        <v>927</v>
      </c>
      <c r="G141" s="51" t="s">
        <v>94</v>
      </c>
      <c r="H141" s="51" t="s">
        <v>1802</v>
      </c>
      <c r="I141" s="48" t="s">
        <v>1803</v>
      </c>
      <c r="J141" s="43">
        <f t="shared" si="1"/>
        <v>0</v>
      </c>
      <c r="K141" s="43">
        <f t="shared" si="2"/>
        <v>0</v>
      </c>
      <c r="L141" s="50" t="s">
        <v>1043</v>
      </c>
      <c r="M141" s="50" t="s">
        <v>1804</v>
      </c>
      <c r="N141" s="45"/>
      <c r="O141" s="50" t="s">
        <v>1805</v>
      </c>
      <c r="P141" s="50" t="s">
        <v>1806</v>
      </c>
      <c r="Q141" s="49" t="s">
        <v>393</v>
      </c>
      <c r="R141" s="50" t="s">
        <v>806</v>
      </c>
      <c r="S141" s="50" t="s">
        <v>1807</v>
      </c>
      <c r="T141" s="45"/>
      <c r="U141" s="50" t="s">
        <v>393</v>
      </c>
      <c r="V141" s="14">
        <v>6861.15</v>
      </c>
      <c r="W141" s="2">
        <v>7747.02</v>
      </c>
      <c r="X141" s="51" t="s">
        <v>566</v>
      </c>
      <c r="Y141" s="51" t="s">
        <v>393</v>
      </c>
      <c r="Z141" s="51" t="s">
        <v>540</v>
      </c>
      <c r="AA141" s="51" t="s">
        <v>381</v>
      </c>
      <c r="AB141" s="51" t="s">
        <v>571</v>
      </c>
      <c r="AC141" s="51" t="s">
        <v>393</v>
      </c>
      <c r="AD141" s="51" t="s">
        <v>393</v>
      </c>
      <c r="AE141" s="51" t="s">
        <v>393</v>
      </c>
      <c r="AF141" s="51" t="s">
        <v>393</v>
      </c>
      <c r="AG141" s="51" t="s">
        <v>393</v>
      </c>
      <c r="AH141" s="51" t="s">
        <v>393</v>
      </c>
      <c r="AI141" s="51" t="s">
        <v>393</v>
      </c>
      <c r="AJ141" s="51" t="s">
        <v>393</v>
      </c>
      <c r="AK141" s="51" t="s">
        <v>393</v>
      </c>
      <c r="AL141" s="51" t="s">
        <v>393</v>
      </c>
      <c r="AM141" s="51" t="s">
        <v>393</v>
      </c>
      <c r="AN141" s="51" t="s">
        <v>393</v>
      </c>
      <c r="AO141" s="51" t="s">
        <v>393</v>
      </c>
      <c r="AP141" s="51" t="s">
        <v>393</v>
      </c>
      <c r="AQ141" s="51" t="s">
        <v>393</v>
      </c>
      <c r="AR141" s="51" t="s">
        <v>824</v>
      </c>
      <c r="AS141" s="51" t="s">
        <v>605</v>
      </c>
      <c r="AT141" s="51" t="s">
        <v>489</v>
      </c>
      <c r="AU141" s="51" t="s">
        <v>980</v>
      </c>
      <c r="AV141" s="51" t="s">
        <v>711</v>
      </c>
      <c r="AW141" s="51" t="s">
        <v>446</v>
      </c>
      <c r="AX141" s="51" t="s">
        <v>381</v>
      </c>
      <c r="AY141" s="51" t="s">
        <v>446</v>
      </c>
      <c r="AZ141" s="51" t="s">
        <v>428</v>
      </c>
      <c r="BA141" s="51" t="s">
        <v>625</v>
      </c>
      <c r="BB141" s="51" t="s">
        <v>393</v>
      </c>
      <c r="BC141" s="51" t="s">
        <v>393</v>
      </c>
      <c r="BD141" s="51" t="s">
        <v>390</v>
      </c>
      <c r="BE141" s="51" t="s">
        <v>536</v>
      </c>
      <c r="BF141" s="51" t="s">
        <v>511</v>
      </c>
      <c r="BG141" s="51" t="s">
        <v>393</v>
      </c>
      <c r="BH141" s="51" t="s">
        <v>393</v>
      </c>
      <c r="BI141" s="51" t="s">
        <v>393</v>
      </c>
      <c r="BJ141" s="51" t="s">
        <v>393</v>
      </c>
      <c r="BK141" s="51" t="s">
        <v>393</v>
      </c>
    </row>
    <row r="142" spans="1:63" ht="12.75" hidden="1">
      <c r="A142" s="51" t="s">
        <v>1808</v>
      </c>
      <c r="B142" s="51" t="s">
        <v>149</v>
      </c>
      <c r="C142" s="51" t="s">
        <v>426</v>
      </c>
      <c r="D142" s="51" t="s">
        <v>382</v>
      </c>
      <c r="E142" s="51" t="s">
        <v>64</v>
      </c>
      <c r="F142" s="51" t="s">
        <v>1184</v>
      </c>
      <c r="G142" s="51" t="s">
        <v>87</v>
      </c>
      <c r="H142" s="51" t="s">
        <v>1809</v>
      </c>
      <c r="I142" s="48" t="s">
        <v>1810</v>
      </c>
      <c r="J142" s="43">
        <f t="shared" si="1"/>
        <v>0</v>
      </c>
      <c r="K142" s="43">
        <f t="shared" si="2"/>
        <v>0</v>
      </c>
      <c r="L142" s="50" t="s">
        <v>1154</v>
      </c>
      <c r="M142" s="50" t="s">
        <v>1275</v>
      </c>
      <c r="N142" s="45"/>
      <c r="O142" s="50" t="s">
        <v>1635</v>
      </c>
      <c r="P142" s="50" t="s">
        <v>1772</v>
      </c>
      <c r="Q142" s="49" t="s">
        <v>393</v>
      </c>
      <c r="R142" s="50" t="s">
        <v>1811</v>
      </c>
      <c r="S142" s="50" t="s">
        <v>1154</v>
      </c>
      <c r="T142" s="45"/>
      <c r="U142" s="50" t="s">
        <v>393</v>
      </c>
      <c r="V142" s="14">
        <v>6843.6</v>
      </c>
      <c r="W142" s="2">
        <v>7185.78</v>
      </c>
      <c r="X142" s="51" t="s">
        <v>426</v>
      </c>
      <c r="Y142" s="51" t="s">
        <v>402</v>
      </c>
      <c r="Z142" s="51" t="s">
        <v>393</v>
      </c>
      <c r="AA142" s="51" t="s">
        <v>393</v>
      </c>
      <c r="AB142" s="51" t="s">
        <v>498</v>
      </c>
      <c r="AC142" s="51" t="s">
        <v>393</v>
      </c>
      <c r="AD142" s="51" t="s">
        <v>393</v>
      </c>
      <c r="AE142" s="51" t="s">
        <v>393</v>
      </c>
      <c r="AF142" s="51" t="s">
        <v>393</v>
      </c>
      <c r="AG142" s="51" t="s">
        <v>393</v>
      </c>
      <c r="AH142" s="51" t="s">
        <v>393</v>
      </c>
      <c r="AI142" s="51" t="s">
        <v>393</v>
      </c>
      <c r="AJ142" s="51" t="s">
        <v>393</v>
      </c>
      <c r="AK142" s="51" t="s">
        <v>393</v>
      </c>
      <c r="AL142" s="51" t="s">
        <v>393</v>
      </c>
      <c r="AM142" s="51" t="s">
        <v>393</v>
      </c>
      <c r="AN142" s="51" t="s">
        <v>393</v>
      </c>
      <c r="AO142" s="51" t="s">
        <v>393</v>
      </c>
      <c r="AP142" s="51" t="s">
        <v>393</v>
      </c>
      <c r="AQ142" s="51" t="s">
        <v>393</v>
      </c>
      <c r="AR142" s="51" t="s">
        <v>446</v>
      </c>
      <c r="AS142" s="51" t="s">
        <v>566</v>
      </c>
      <c r="AT142" s="51" t="s">
        <v>446</v>
      </c>
      <c r="AU142" s="51" t="s">
        <v>446</v>
      </c>
      <c r="AV142" s="51" t="s">
        <v>557</v>
      </c>
      <c r="AW142" s="51" t="s">
        <v>536</v>
      </c>
      <c r="AX142" s="51" t="s">
        <v>536</v>
      </c>
      <c r="AY142" s="51" t="s">
        <v>393</v>
      </c>
      <c r="AZ142" s="51" t="s">
        <v>536</v>
      </c>
      <c r="BA142" s="51" t="s">
        <v>536</v>
      </c>
      <c r="BB142" s="51" t="s">
        <v>536</v>
      </c>
      <c r="BC142" s="51" t="s">
        <v>536</v>
      </c>
      <c r="BD142" s="51" t="s">
        <v>393</v>
      </c>
      <c r="BE142" s="51" t="s">
        <v>393</v>
      </c>
      <c r="BF142" s="51" t="s">
        <v>429</v>
      </c>
      <c r="BG142" s="51" t="s">
        <v>393</v>
      </c>
      <c r="BH142" s="51" t="s">
        <v>393</v>
      </c>
      <c r="BI142" s="51" t="s">
        <v>393</v>
      </c>
      <c r="BJ142" s="51" t="s">
        <v>393</v>
      </c>
      <c r="BK142" s="51" t="s">
        <v>393</v>
      </c>
    </row>
    <row r="143" spans="1:63" ht="12.75" hidden="1">
      <c r="A143" s="51" t="s">
        <v>1812</v>
      </c>
      <c r="B143" s="51" t="s">
        <v>277</v>
      </c>
      <c r="C143" s="51" t="s">
        <v>647</v>
      </c>
      <c r="D143" s="51" t="s">
        <v>382</v>
      </c>
      <c r="E143" s="51" t="s">
        <v>64</v>
      </c>
      <c r="F143" s="51" t="s">
        <v>898</v>
      </c>
      <c r="G143" s="51" t="s">
        <v>74</v>
      </c>
      <c r="H143" s="51" t="s">
        <v>1306</v>
      </c>
      <c r="I143" s="48" t="s">
        <v>1307</v>
      </c>
      <c r="J143" s="43">
        <f t="shared" si="1"/>
        <v>0</v>
      </c>
      <c r="K143" s="43">
        <f t="shared" si="2"/>
        <v>0</v>
      </c>
      <c r="L143" s="50" t="s">
        <v>1813</v>
      </c>
      <c r="M143" s="50" t="s">
        <v>1465</v>
      </c>
      <c r="N143" s="45"/>
      <c r="O143" s="50" t="s">
        <v>506</v>
      </c>
      <c r="P143" s="50" t="s">
        <v>1794</v>
      </c>
      <c r="Q143" s="49" t="s">
        <v>393</v>
      </c>
      <c r="R143" s="50" t="s">
        <v>1697</v>
      </c>
      <c r="S143" s="50" t="s">
        <v>1814</v>
      </c>
      <c r="T143" s="45"/>
      <c r="U143" s="50" t="s">
        <v>393</v>
      </c>
      <c r="V143" s="14">
        <v>6766.2</v>
      </c>
      <c r="W143" s="2">
        <v>4510.8</v>
      </c>
      <c r="X143" s="51" t="s">
        <v>402</v>
      </c>
      <c r="Y143" s="51" t="s">
        <v>540</v>
      </c>
      <c r="Z143" s="51" t="s">
        <v>824</v>
      </c>
      <c r="AA143" s="51" t="s">
        <v>557</v>
      </c>
      <c r="AB143" s="51" t="s">
        <v>394</v>
      </c>
      <c r="AC143" s="51" t="s">
        <v>393</v>
      </c>
      <c r="AD143" s="51" t="s">
        <v>393</v>
      </c>
      <c r="AE143" s="51" t="s">
        <v>393</v>
      </c>
      <c r="AF143" s="51" t="s">
        <v>393</v>
      </c>
      <c r="AG143" s="51" t="s">
        <v>393</v>
      </c>
      <c r="AH143" s="51" t="s">
        <v>393</v>
      </c>
      <c r="AI143" s="51" t="s">
        <v>393</v>
      </c>
      <c r="AJ143" s="51" t="s">
        <v>393</v>
      </c>
      <c r="AK143" s="51" t="s">
        <v>393</v>
      </c>
      <c r="AL143" s="51" t="s">
        <v>393</v>
      </c>
      <c r="AM143" s="51" t="s">
        <v>393</v>
      </c>
      <c r="AN143" s="51" t="s">
        <v>393</v>
      </c>
      <c r="AO143" s="51" t="s">
        <v>393</v>
      </c>
      <c r="AP143" s="51" t="s">
        <v>393</v>
      </c>
      <c r="AQ143" s="51" t="s">
        <v>393</v>
      </c>
      <c r="AR143" s="51" t="s">
        <v>402</v>
      </c>
      <c r="AS143" s="51" t="s">
        <v>427</v>
      </c>
      <c r="AT143" s="51" t="s">
        <v>724</v>
      </c>
      <c r="AU143" s="51" t="s">
        <v>428</v>
      </c>
      <c r="AV143" s="51" t="s">
        <v>393</v>
      </c>
      <c r="AW143" s="51" t="s">
        <v>426</v>
      </c>
      <c r="AX143" s="51" t="s">
        <v>390</v>
      </c>
      <c r="AY143" s="51" t="s">
        <v>393</v>
      </c>
      <c r="AZ143" s="51" t="s">
        <v>426</v>
      </c>
      <c r="BA143" s="51" t="s">
        <v>540</v>
      </c>
      <c r="BB143" s="51" t="s">
        <v>427</v>
      </c>
      <c r="BC143" s="51" t="s">
        <v>647</v>
      </c>
      <c r="BD143" s="51" t="s">
        <v>498</v>
      </c>
      <c r="BE143" s="51" t="s">
        <v>429</v>
      </c>
      <c r="BF143" s="51" t="s">
        <v>824</v>
      </c>
      <c r="BG143" s="51" t="s">
        <v>393</v>
      </c>
      <c r="BH143" s="51" t="s">
        <v>393</v>
      </c>
      <c r="BI143" s="51" t="s">
        <v>393</v>
      </c>
      <c r="BJ143" s="51" t="s">
        <v>393</v>
      </c>
      <c r="BK143" s="51" t="s">
        <v>393</v>
      </c>
    </row>
    <row r="144" spans="1:63" ht="12.75">
      <c r="A144" s="50" t="s">
        <v>1815</v>
      </c>
      <c r="B144" s="51" t="s">
        <v>255</v>
      </c>
      <c r="C144" s="51" t="s">
        <v>647</v>
      </c>
      <c r="D144" s="51" t="s">
        <v>382</v>
      </c>
      <c r="E144" s="51" t="s">
        <v>64</v>
      </c>
      <c r="F144" s="51" t="s">
        <v>382</v>
      </c>
      <c r="G144" s="51" t="s">
        <v>64</v>
      </c>
      <c r="H144" s="51" t="s">
        <v>1816</v>
      </c>
      <c r="I144" s="48" t="s">
        <v>1817</v>
      </c>
      <c r="J144" s="43">
        <f t="shared" si="1"/>
        <v>1039.68</v>
      </c>
      <c r="K144" s="43">
        <f t="shared" si="2"/>
        <v>3</v>
      </c>
      <c r="L144" s="50" t="s">
        <v>1688</v>
      </c>
      <c r="M144" s="50" t="s">
        <v>393</v>
      </c>
      <c r="N144" s="45"/>
      <c r="O144" s="50" t="s">
        <v>811</v>
      </c>
      <c r="P144" s="50" t="s">
        <v>822</v>
      </c>
      <c r="Q144" s="49" t="s">
        <v>390</v>
      </c>
      <c r="R144" s="50" t="s">
        <v>1804</v>
      </c>
      <c r="S144" s="50" t="s">
        <v>393</v>
      </c>
      <c r="T144" s="45"/>
      <c r="U144" s="50" t="s">
        <v>393</v>
      </c>
      <c r="V144" s="15">
        <v>2527</v>
      </c>
      <c r="W144" s="2">
        <v>1126.32</v>
      </c>
      <c r="X144" s="51" t="s">
        <v>393</v>
      </c>
      <c r="Y144" s="51" t="s">
        <v>393</v>
      </c>
      <c r="Z144" s="51" t="s">
        <v>393</v>
      </c>
      <c r="AA144" s="51" t="s">
        <v>429</v>
      </c>
      <c r="AB144" s="51" t="s">
        <v>393</v>
      </c>
      <c r="AC144" s="51" t="s">
        <v>393</v>
      </c>
      <c r="AD144" s="51" t="s">
        <v>393</v>
      </c>
      <c r="AE144" s="51" t="s">
        <v>393</v>
      </c>
      <c r="AF144" s="51" t="s">
        <v>393</v>
      </c>
      <c r="AG144" s="51" t="s">
        <v>393</v>
      </c>
      <c r="AH144" s="51" t="s">
        <v>393</v>
      </c>
      <c r="AI144" s="51" t="s">
        <v>393</v>
      </c>
      <c r="AJ144" s="51" t="s">
        <v>393</v>
      </c>
      <c r="AK144" s="51" t="s">
        <v>393</v>
      </c>
      <c r="AL144" s="51" t="s">
        <v>393</v>
      </c>
      <c r="AM144" s="51" t="s">
        <v>393</v>
      </c>
      <c r="AN144" s="51" t="s">
        <v>393</v>
      </c>
      <c r="AO144" s="51" t="s">
        <v>393</v>
      </c>
      <c r="AP144" s="51" t="s">
        <v>393</v>
      </c>
      <c r="AQ144" s="51" t="s">
        <v>393</v>
      </c>
      <c r="AR144" s="51" t="s">
        <v>423</v>
      </c>
      <c r="AS144" s="51" t="s">
        <v>571</v>
      </c>
      <c r="AT144" s="51" t="s">
        <v>393</v>
      </c>
      <c r="AU144" s="51" t="s">
        <v>428</v>
      </c>
      <c r="AV144" s="51" t="s">
        <v>409</v>
      </c>
      <c r="AW144" s="51" t="s">
        <v>429</v>
      </c>
      <c r="AX144" s="51" t="s">
        <v>393</v>
      </c>
      <c r="AY144" s="51" t="s">
        <v>393</v>
      </c>
      <c r="AZ144" s="51" t="s">
        <v>393</v>
      </c>
      <c r="BA144" s="51" t="s">
        <v>432</v>
      </c>
      <c r="BB144" s="51" t="s">
        <v>393</v>
      </c>
      <c r="BC144" s="51" t="s">
        <v>393</v>
      </c>
      <c r="BD144" s="51" t="s">
        <v>393</v>
      </c>
      <c r="BE144" s="51" t="s">
        <v>571</v>
      </c>
      <c r="BF144" s="51" t="s">
        <v>393</v>
      </c>
      <c r="BG144" s="51" t="s">
        <v>393</v>
      </c>
      <c r="BH144" s="51" t="s">
        <v>393</v>
      </c>
      <c r="BI144" s="51" t="s">
        <v>393</v>
      </c>
      <c r="BJ144" s="51" t="s">
        <v>393</v>
      </c>
      <c r="BK144" s="51" t="s">
        <v>393</v>
      </c>
    </row>
    <row r="145" spans="1:63" ht="12.75">
      <c r="A145" s="50" t="s">
        <v>1818</v>
      </c>
      <c r="B145" s="51" t="s">
        <v>208</v>
      </c>
      <c r="C145" s="51" t="s">
        <v>647</v>
      </c>
      <c r="D145" s="51" t="s">
        <v>382</v>
      </c>
      <c r="E145" s="51" t="s">
        <v>64</v>
      </c>
      <c r="F145" s="51" t="s">
        <v>382</v>
      </c>
      <c r="G145" s="51" t="s">
        <v>64</v>
      </c>
      <c r="H145" s="51" t="s">
        <v>1819</v>
      </c>
      <c r="I145" s="48" t="s">
        <v>1820</v>
      </c>
      <c r="J145" s="43">
        <f t="shared" si="1"/>
        <v>1840.1</v>
      </c>
      <c r="K145" s="43">
        <f t="shared" si="2"/>
        <v>5</v>
      </c>
      <c r="L145" s="50" t="s">
        <v>1637</v>
      </c>
      <c r="M145" s="50" t="s">
        <v>1552</v>
      </c>
      <c r="N145" s="45"/>
      <c r="O145" s="50" t="s">
        <v>1821</v>
      </c>
      <c r="P145" s="50" t="s">
        <v>1701</v>
      </c>
      <c r="Q145" s="49" t="s">
        <v>426</v>
      </c>
      <c r="R145" s="50" t="s">
        <v>1822</v>
      </c>
      <c r="S145" s="50" t="s">
        <v>695</v>
      </c>
      <c r="T145" s="45"/>
      <c r="U145" s="50" t="s">
        <v>393</v>
      </c>
      <c r="V145" s="14">
        <v>7728.49</v>
      </c>
      <c r="W145" s="2">
        <v>4753.63</v>
      </c>
      <c r="X145" s="51" t="s">
        <v>571</v>
      </c>
      <c r="Y145" s="51" t="s">
        <v>418</v>
      </c>
      <c r="Z145" s="51" t="s">
        <v>647</v>
      </c>
      <c r="AA145" s="51" t="s">
        <v>498</v>
      </c>
      <c r="AB145" s="51" t="s">
        <v>566</v>
      </c>
      <c r="AC145" s="51" t="s">
        <v>393</v>
      </c>
      <c r="AD145" s="51" t="s">
        <v>393</v>
      </c>
      <c r="AE145" s="51" t="s">
        <v>393</v>
      </c>
      <c r="AF145" s="51" t="s">
        <v>393</v>
      </c>
      <c r="AG145" s="51" t="s">
        <v>393</v>
      </c>
      <c r="AH145" s="51" t="s">
        <v>393</v>
      </c>
      <c r="AI145" s="51" t="s">
        <v>393</v>
      </c>
      <c r="AJ145" s="51" t="s">
        <v>393</v>
      </c>
      <c r="AK145" s="51" t="s">
        <v>393</v>
      </c>
      <c r="AL145" s="51" t="s">
        <v>393</v>
      </c>
      <c r="AM145" s="51" t="s">
        <v>393</v>
      </c>
      <c r="AN145" s="51" t="s">
        <v>393</v>
      </c>
      <c r="AO145" s="51" t="s">
        <v>393</v>
      </c>
      <c r="AP145" s="51" t="s">
        <v>393</v>
      </c>
      <c r="AQ145" s="51" t="s">
        <v>393</v>
      </c>
      <c r="AR145" s="51" t="s">
        <v>405</v>
      </c>
      <c r="AS145" s="51" t="s">
        <v>513</v>
      </c>
      <c r="AT145" s="51" t="s">
        <v>393</v>
      </c>
      <c r="AU145" s="51" t="s">
        <v>449</v>
      </c>
      <c r="AV145" s="51" t="s">
        <v>456</v>
      </c>
      <c r="AW145" s="51" t="s">
        <v>393</v>
      </c>
      <c r="AX145" s="51" t="s">
        <v>393</v>
      </c>
      <c r="AY145" s="51" t="s">
        <v>393</v>
      </c>
      <c r="AZ145" s="51" t="s">
        <v>540</v>
      </c>
      <c r="BA145" s="51" t="s">
        <v>393</v>
      </c>
      <c r="BB145" s="51" t="s">
        <v>390</v>
      </c>
      <c r="BC145" s="51" t="s">
        <v>549</v>
      </c>
      <c r="BD145" s="51" t="s">
        <v>442</v>
      </c>
      <c r="BE145" s="51" t="s">
        <v>409</v>
      </c>
      <c r="BF145" s="51" t="s">
        <v>825</v>
      </c>
      <c r="BG145" s="51" t="s">
        <v>393</v>
      </c>
      <c r="BH145" s="51" t="s">
        <v>393</v>
      </c>
      <c r="BI145" s="51" t="s">
        <v>393</v>
      </c>
      <c r="BJ145" s="51" t="s">
        <v>393</v>
      </c>
      <c r="BK145" s="51" t="s">
        <v>393</v>
      </c>
    </row>
    <row r="146" spans="1:63" ht="12.75" hidden="1">
      <c r="A146" s="51" t="s">
        <v>1823</v>
      </c>
      <c r="B146" s="51" t="s">
        <v>219</v>
      </c>
      <c r="C146" s="51" t="s">
        <v>425</v>
      </c>
      <c r="D146" s="51" t="s">
        <v>382</v>
      </c>
      <c r="E146" s="51" t="s">
        <v>64</v>
      </c>
      <c r="F146" s="51" t="s">
        <v>1184</v>
      </c>
      <c r="G146" s="51" t="s">
        <v>87</v>
      </c>
      <c r="H146" s="51" t="s">
        <v>1609</v>
      </c>
      <c r="I146" s="48" t="s">
        <v>1610</v>
      </c>
      <c r="J146" s="43">
        <f t="shared" si="1"/>
        <v>0</v>
      </c>
      <c r="K146" s="43">
        <f t="shared" si="2"/>
        <v>0</v>
      </c>
      <c r="L146" s="50" t="s">
        <v>1824</v>
      </c>
      <c r="M146" s="50" t="s">
        <v>1825</v>
      </c>
      <c r="N146" s="45"/>
      <c r="O146" s="50" t="s">
        <v>1258</v>
      </c>
      <c r="P146" s="50" t="s">
        <v>1826</v>
      </c>
      <c r="Q146" s="49" t="s">
        <v>393</v>
      </c>
      <c r="R146" s="50" t="s">
        <v>1827</v>
      </c>
      <c r="S146" s="50" t="s">
        <v>1828</v>
      </c>
      <c r="T146" s="45"/>
      <c r="U146" s="50" t="s">
        <v>393</v>
      </c>
      <c r="V146" s="14">
        <v>6188.22</v>
      </c>
      <c r="W146" s="2">
        <v>8750.01</v>
      </c>
      <c r="X146" s="51" t="s">
        <v>497</v>
      </c>
      <c r="Y146" s="51" t="s">
        <v>540</v>
      </c>
      <c r="Z146" s="51" t="s">
        <v>429</v>
      </c>
      <c r="AA146" s="51" t="s">
        <v>573</v>
      </c>
      <c r="AB146" s="51" t="s">
        <v>537</v>
      </c>
      <c r="AC146" s="51" t="s">
        <v>393</v>
      </c>
      <c r="AD146" s="51" t="s">
        <v>393</v>
      </c>
      <c r="AE146" s="51" t="s">
        <v>393</v>
      </c>
      <c r="AF146" s="51" t="s">
        <v>393</v>
      </c>
      <c r="AG146" s="51" t="s">
        <v>393</v>
      </c>
      <c r="AH146" s="51" t="s">
        <v>393</v>
      </c>
      <c r="AI146" s="51" t="s">
        <v>393</v>
      </c>
      <c r="AJ146" s="51" t="s">
        <v>393</v>
      </c>
      <c r="AK146" s="51" t="s">
        <v>393</v>
      </c>
      <c r="AL146" s="51" t="s">
        <v>393</v>
      </c>
      <c r="AM146" s="51" t="s">
        <v>393</v>
      </c>
      <c r="AN146" s="51" t="s">
        <v>393</v>
      </c>
      <c r="AO146" s="51" t="s">
        <v>393</v>
      </c>
      <c r="AP146" s="51" t="s">
        <v>393</v>
      </c>
      <c r="AQ146" s="51" t="s">
        <v>393</v>
      </c>
      <c r="AR146" s="51" t="s">
        <v>403</v>
      </c>
      <c r="AS146" s="51" t="s">
        <v>394</v>
      </c>
      <c r="AT146" s="51" t="s">
        <v>394</v>
      </c>
      <c r="AU146" s="51" t="s">
        <v>445</v>
      </c>
      <c r="AV146" s="51" t="s">
        <v>711</v>
      </c>
      <c r="AW146" s="51" t="s">
        <v>426</v>
      </c>
      <c r="AX146" s="51" t="s">
        <v>540</v>
      </c>
      <c r="AY146" s="51" t="s">
        <v>724</v>
      </c>
      <c r="AZ146" s="51" t="s">
        <v>402</v>
      </c>
      <c r="BA146" s="51" t="s">
        <v>710</v>
      </c>
      <c r="BB146" s="51" t="s">
        <v>573</v>
      </c>
      <c r="BC146" s="51" t="s">
        <v>446</v>
      </c>
      <c r="BD146" s="51" t="s">
        <v>571</v>
      </c>
      <c r="BE146" s="51" t="s">
        <v>647</v>
      </c>
      <c r="BF146" s="51" t="s">
        <v>1348</v>
      </c>
      <c r="BG146" s="51" t="s">
        <v>393</v>
      </c>
      <c r="BH146" s="51" t="s">
        <v>393</v>
      </c>
      <c r="BI146" s="51" t="s">
        <v>393</v>
      </c>
      <c r="BJ146" s="51" t="s">
        <v>393</v>
      </c>
      <c r="BK146" s="51" t="s">
        <v>393</v>
      </c>
    </row>
    <row r="147" spans="1:63" ht="12.75" hidden="1">
      <c r="A147" s="51" t="s">
        <v>1829</v>
      </c>
      <c r="B147" s="51" t="s">
        <v>221</v>
      </c>
      <c r="C147" s="51" t="s">
        <v>449</v>
      </c>
      <c r="D147" s="51" t="s">
        <v>382</v>
      </c>
      <c r="E147" s="51" t="s">
        <v>64</v>
      </c>
      <c r="F147" s="51" t="s">
        <v>552</v>
      </c>
      <c r="G147" s="51" t="s">
        <v>67</v>
      </c>
      <c r="H147" s="51" t="s">
        <v>608</v>
      </c>
      <c r="I147" s="48" t="s">
        <v>609</v>
      </c>
      <c r="J147" s="43">
        <f t="shared" si="1"/>
        <v>0</v>
      </c>
      <c r="K147" s="43">
        <f t="shared" si="2"/>
        <v>0</v>
      </c>
      <c r="L147" s="50" t="s">
        <v>1830</v>
      </c>
      <c r="M147" s="50" t="s">
        <v>1621</v>
      </c>
      <c r="N147" s="45"/>
      <c r="O147" s="50" t="s">
        <v>1121</v>
      </c>
      <c r="P147" s="50" t="s">
        <v>1831</v>
      </c>
      <c r="Q147" s="49" t="s">
        <v>393</v>
      </c>
      <c r="R147" s="50" t="s">
        <v>1832</v>
      </c>
      <c r="S147" s="50" t="s">
        <v>1833</v>
      </c>
      <c r="T147" s="45"/>
      <c r="U147" s="50" t="s">
        <v>393</v>
      </c>
      <c r="V147" s="14">
        <v>6130.85</v>
      </c>
      <c r="W147" s="2">
        <v>16579.2</v>
      </c>
      <c r="X147" s="51" t="s">
        <v>540</v>
      </c>
      <c r="Y147" s="51" t="s">
        <v>429</v>
      </c>
      <c r="Z147" s="51" t="s">
        <v>393</v>
      </c>
      <c r="AA147" s="51" t="s">
        <v>393</v>
      </c>
      <c r="AB147" s="51" t="s">
        <v>511</v>
      </c>
      <c r="AC147" s="51" t="s">
        <v>393</v>
      </c>
      <c r="AD147" s="51" t="s">
        <v>393</v>
      </c>
      <c r="AE147" s="51" t="s">
        <v>393</v>
      </c>
      <c r="AF147" s="51" t="s">
        <v>393</v>
      </c>
      <c r="AG147" s="51" t="s">
        <v>393</v>
      </c>
      <c r="AH147" s="51" t="s">
        <v>393</v>
      </c>
      <c r="AI147" s="51" t="s">
        <v>393</v>
      </c>
      <c r="AJ147" s="51" t="s">
        <v>393</v>
      </c>
      <c r="AK147" s="51" t="s">
        <v>393</v>
      </c>
      <c r="AL147" s="51" t="s">
        <v>393</v>
      </c>
      <c r="AM147" s="51" t="s">
        <v>393</v>
      </c>
      <c r="AN147" s="51" t="s">
        <v>393</v>
      </c>
      <c r="AO147" s="51" t="s">
        <v>393</v>
      </c>
      <c r="AP147" s="51" t="s">
        <v>393</v>
      </c>
      <c r="AQ147" s="51" t="s">
        <v>393</v>
      </c>
      <c r="AR147" s="51" t="s">
        <v>557</v>
      </c>
      <c r="AS147" s="51" t="s">
        <v>449</v>
      </c>
      <c r="AT147" s="51" t="s">
        <v>393</v>
      </c>
      <c r="AU147" s="51" t="s">
        <v>393</v>
      </c>
      <c r="AV147" s="51" t="s">
        <v>493</v>
      </c>
      <c r="AW147" s="51" t="s">
        <v>536</v>
      </c>
      <c r="AX147" s="51" t="s">
        <v>393</v>
      </c>
      <c r="AY147" s="51" t="s">
        <v>390</v>
      </c>
      <c r="AZ147" s="51" t="s">
        <v>393</v>
      </c>
      <c r="BA147" s="51" t="s">
        <v>500</v>
      </c>
      <c r="BB147" s="51" t="s">
        <v>418</v>
      </c>
      <c r="BC147" s="51" t="s">
        <v>647</v>
      </c>
      <c r="BD147" s="51" t="s">
        <v>393</v>
      </c>
      <c r="BE147" s="51" t="s">
        <v>536</v>
      </c>
      <c r="BF147" s="51" t="s">
        <v>710</v>
      </c>
      <c r="BG147" s="51" t="s">
        <v>393</v>
      </c>
      <c r="BH147" s="51" t="s">
        <v>393</v>
      </c>
      <c r="BI147" s="51" t="s">
        <v>393</v>
      </c>
      <c r="BJ147" s="51" t="s">
        <v>393</v>
      </c>
      <c r="BK147" s="51" t="s">
        <v>393</v>
      </c>
    </row>
    <row r="148" spans="1:63" ht="12.75" hidden="1">
      <c r="A148" s="51" t="s">
        <v>1834</v>
      </c>
      <c r="B148" s="51" t="s">
        <v>342</v>
      </c>
      <c r="C148" s="51" t="s">
        <v>647</v>
      </c>
      <c r="D148" s="51" t="s">
        <v>382</v>
      </c>
      <c r="E148" s="51" t="s">
        <v>64</v>
      </c>
      <c r="F148" s="51" t="s">
        <v>382</v>
      </c>
      <c r="G148" s="51" t="s">
        <v>64</v>
      </c>
      <c r="H148" s="51" t="s">
        <v>1835</v>
      </c>
      <c r="I148" s="48" t="s">
        <v>1836</v>
      </c>
      <c r="J148" s="43">
        <f t="shared" si="1"/>
        <v>0</v>
      </c>
      <c r="K148" s="43">
        <f t="shared" si="2"/>
        <v>0</v>
      </c>
      <c r="L148" s="50" t="s">
        <v>1043</v>
      </c>
      <c r="M148" s="50" t="s">
        <v>1837</v>
      </c>
      <c r="N148" s="45"/>
      <c r="O148" s="50" t="s">
        <v>1838</v>
      </c>
      <c r="P148" s="50" t="s">
        <v>497</v>
      </c>
      <c r="Q148" s="49" t="s">
        <v>393</v>
      </c>
      <c r="R148" s="50" t="s">
        <v>707</v>
      </c>
      <c r="S148" s="50" t="s">
        <v>426</v>
      </c>
      <c r="T148" s="45"/>
      <c r="U148" s="50" t="s">
        <v>393</v>
      </c>
      <c r="V148" s="14">
        <v>6091.69</v>
      </c>
      <c r="W148" s="2">
        <v>6536.67</v>
      </c>
      <c r="X148" s="51" t="s">
        <v>390</v>
      </c>
      <c r="Y148" s="51" t="s">
        <v>393</v>
      </c>
      <c r="Z148" s="51" t="s">
        <v>571</v>
      </c>
      <c r="AA148" s="51" t="s">
        <v>647</v>
      </c>
      <c r="AB148" s="51" t="s">
        <v>444</v>
      </c>
      <c r="AC148" s="51" t="s">
        <v>393</v>
      </c>
      <c r="AD148" s="51" t="s">
        <v>393</v>
      </c>
      <c r="AE148" s="51" t="s">
        <v>393</v>
      </c>
      <c r="AF148" s="51" t="s">
        <v>393</v>
      </c>
      <c r="AG148" s="51" t="s">
        <v>393</v>
      </c>
      <c r="AH148" s="51" t="s">
        <v>393</v>
      </c>
      <c r="AI148" s="51" t="s">
        <v>393</v>
      </c>
      <c r="AJ148" s="51" t="s">
        <v>393</v>
      </c>
      <c r="AK148" s="51" t="s">
        <v>393</v>
      </c>
      <c r="AL148" s="51" t="s">
        <v>393</v>
      </c>
      <c r="AM148" s="51" t="s">
        <v>393</v>
      </c>
      <c r="AN148" s="51" t="s">
        <v>393</v>
      </c>
      <c r="AO148" s="51" t="s">
        <v>393</v>
      </c>
      <c r="AP148" s="51" t="s">
        <v>393</v>
      </c>
      <c r="AQ148" s="51" t="s">
        <v>393</v>
      </c>
      <c r="AR148" s="51" t="s">
        <v>422</v>
      </c>
      <c r="AS148" s="51" t="s">
        <v>445</v>
      </c>
      <c r="AT148" s="51" t="s">
        <v>393</v>
      </c>
      <c r="AU148" s="51" t="s">
        <v>557</v>
      </c>
      <c r="AV148" s="51" t="s">
        <v>514</v>
      </c>
      <c r="AW148" s="51" t="s">
        <v>381</v>
      </c>
      <c r="AX148" s="51" t="s">
        <v>393</v>
      </c>
      <c r="AY148" s="51" t="s">
        <v>393</v>
      </c>
      <c r="AZ148" s="51" t="s">
        <v>402</v>
      </c>
      <c r="BA148" s="51" t="s">
        <v>402</v>
      </c>
      <c r="BB148" s="51" t="s">
        <v>393</v>
      </c>
      <c r="BC148" s="51" t="s">
        <v>393</v>
      </c>
      <c r="BD148" s="51" t="s">
        <v>517</v>
      </c>
      <c r="BE148" s="51" t="s">
        <v>425</v>
      </c>
      <c r="BF148" s="51" t="s">
        <v>529</v>
      </c>
      <c r="BG148" s="51" t="s">
        <v>393</v>
      </c>
      <c r="BH148" s="51" t="s">
        <v>393</v>
      </c>
      <c r="BI148" s="51" t="s">
        <v>393</v>
      </c>
      <c r="BJ148" s="51" t="s">
        <v>393</v>
      </c>
      <c r="BK148" s="51" t="s">
        <v>393</v>
      </c>
    </row>
    <row r="149" spans="1:63" ht="12.75">
      <c r="A149" s="50" t="s">
        <v>1839</v>
      </c>
      <c r="B149" s="51" t="s">
        <v>120</v>
      </c>
      <c r="C149" s="51" t="s">
        <v>409</v>
      </c>
      <c r="D149" s="51" t="s">
        <v>382</v>
      </c>
      <c r="E149" s="51" t="s">
        <v>64</v>
      </c>
      <c r="F149" s="51" t="s">
        <v>552</v>
      </c>
      <c r="G149" s="51" t="s">
        <v>67</v>
      </c>
      <c r="H149" s="51" t="s">
        <v>1840</v>
      </c>
      <c r="I149" s="48" t="s">
        <v>1841</v>
      </c>
      <c r="J149" s="43">
        <f t="shared" si="1"/>
        <v>3517.2000000000003</v>
      </c>
      <c r="K149" s="43">
        <f t="shared" si="2"/>
        <v>5</v>
      </c>
      <c r="L149" s="50" t="s">
        <v>1842</v>
      </c>
      <c r="M149" s="50" t="s">
        <v>1843</v>
      </c>
      <c r="N149" s="45"/>
      <c r="O149" s="50" t="s">
        <v>1844</v>
      </c>
      <c r="P149" s="50" t="s">
        <v>1734</v>
      </c>
      <c r="Q149" s="49" t="s">
        <v>426</v>
      </c>
      <c r="R149" s="50" t="s">
        <v>392</v>
      </c>
      <c r="S149" s="50" t="s">
        <v>1845</v>
      </c>
      <c r="T149" s="45"/>
      <c r="U149" s="50" t="s">
        <v>393</v>
      </c>
      <c r="V149" s="12">
        <v>23623.86</v>
      </c>
      <c r="W149" s="2">
        <v>21044.58</v>
      </c>
      <c r="X149" s="51" t="s">
        <v>473</v>
      </c>
      <c r="Y149" s="51" t="s">
        <v>569</v>
      </c>
      <c r="Z149" s="51" t="s">
        <v>550</v>
      </c>
      <c r="AA149" s="51" t="s">
        <v>511</v>
      </c>
      <c r="AB149" s="51" t="s">
        <v>1846</v>
      </c>
      <c r="AC149" s="51" t="s">
        <v>393</v>
      </c>
      <c r="AD149" s="51" t="s">
        <v>393</v>
      </c>
      <c r="AE149" s="51" t="s">
        <v>393</v>
      </c>
      <c r="AF149" s="51" t="s">
        <v>393</v>
      </c>
      <c r="AG149" s="51" t="s">
        <v>393</v>
      </c>
      <c r="AH149" s="51" t="s">
        <v>393</v>
      </c>
      <c r="AI149" s="51" t="s">
        <v>393</v>
      </c>
      <c r="AJ149" s="51" t="s">
        <v>393</v>
      </c>
      <c r="AK149" s="51" t="s">
        <v>393</v>
      </c>
      <c r="AL149" s="51" t="s">
        <v>393</v>
      </c>
      <c r="AM149" s="51" t="s">
        <v>393</v>
      </c>
      <c r="AN149" s="51" t="s">
        <v>393</v>
      </c>
      <c r="AO149" s="51" t="s">
        <v>393</v>
      </c>
      <c r="AP149" s="51" t="s">
        <v>393</v>
      </c>
      <c r="AQ149" s="51" t="s">
        <v>393</v>
      </c>
      <c r="AR149" s="51" t="s">
        <v>582</v>
      </c>
      <c r="AS149" s="51" t="s">
        <v>754</v>
      </c>
      <c r="AT149" s="51" t="s">
        <v>570</v>
      </c>
      <c r="AU149" s="51" t="s">
        <v>443</v>
      </c>
      <c r="AV149" s="51" t="s">
        <v>469</v>
      </c>
      <c r="AW149" s="51" t="s">
        <v>571</v>
      </c>
      <c r="AX149" s="51" t="s">
        <v>498</v>
      </c>
      <c r="AY149" s="51" t="s">
        <v>393</v>
      </c>
      <c r="AZ149" s="51" t="s">
        <v>393</v>
      </c>
      <c r="BA149" s="51" t="s">
        <v>447</v>
      </c>
      <c r="BB149" s="51" t="s">
        <v>423</v>
      </c>
      <c r="BC149" s="51" t="s">
        <v>1348</v>
      </c>
      <c r="BD149" s="51" t="s">
        <v>443</v>
      </c>
      <c r="BE149" s="51" t="s">
        <v>517</v>
      </c>
      <c r="BF149" s="51" t="s">
        <v>1197</v>
      </c>
      <c r="BG149" s="51" t="s">
        <v>393</v>
      </c>
      <c r="BH149" s="51" t="s">
        <v>393</v>
      </c>
      <c r="BI149" s="51" t="s">
        <v>393</v>
      </c>
      <c r="BJ149" s="51" t="s">
        <v>393</v>
      </c>
      <c r="BK149" s="51" t="s">
        <v>393</v>
      </c>
    </row>
    <row r="150" spans="1:63" ht="12.75" hidden="1">
      <c r="A150" s="51" t="s">
        <v>1847</v>
      </c>
      <c r="B150" s="51" t="s">
        <v>280</v>
      </c>
      <c r="C150" s="51" t="s">
        <v>449</v>
      </c>
      <c r="D150" s="51" t="s">
        <v>382</v>
      </c>
      <c r="E150" s="51" t="s">
        <v>64</v>
      </c>
      <c r="F150" s="51" t="s">
        <v>552</v>
      </c>
      <c r="G150" s="51" t="s">
        <v>67</v>
      </c>
      <c r="H150" s="51" t="s">
        <v>608</v>
      </c>
      <c r="I150" s="48" t="s">
        <v>609</v>
      </c>
      <c r="J150" s="43">
        <f t="shared" si="1"/>
        <v>0</v>
      </c>
      <c r="K150" s="43">
        <f t="shared" si="2"/>
        <v>0</v>
      </c>
      <c r="L150" s="50" t="s">
        <v>1271</v>
      </c>
      <c r="M150" s="50" t="s">
        <v>1848</v>
      </c>
      <c r="N150" s="45"/>
      <c r="O150" s="50" t="s">
        <v>1624</v>
      </c>
      <c r="P150" s="50" t="s">
        <v>707</v>
      </c>
      <c r="Q150" s="49" t="s">
        <v>393</v>
      </c>
      <c r="R150" s="50" t="s">
        <v>393</v>
      </c>
      <c r="S150" s="50" t="s">
        <v>390</v>
      </c>
      <c r="T150" s="45"/>
      <c r="U150" s="50" t="s">
        <v>393</v>
      </c>
      <c r="V150" s="14">
        <v>5785.45</v>
      </c>
      <c r="W150" s="2">
        <v>19860.5</v>
      </c>
      <c r="X150" s="51" t="s">
        <v>427</v>
      </c>
      <c r="Y150" s="51" t="s">
        <v>427</v>
      </c>
      <c r="Z150" s="51" t="s">
        <v>447</v>
      </c>
      <c r="AA150" s="51" t="s">
        <v>393</v>
      </c>
      <c r="AB150" s="51" t="s">
        <v>550</v>
      </c>
      <c r="AC150" s="51" t="s">
        <v>393</v>
      </c>
      <c r="AD150" s="51" t="s">
        <v>393</v>
      </c>
      <c r="AE150" s="51" t="s">
        <v>393</v>
      </c>
      <c r="AF150" s="51" t="s">
        <v>393</v>
      </c>
      <c r="AG150" s="51" t="s">
        <v>393</v>
      </c>
      <c r="AH150" s="51" t="s">
        <v>393</v>
      </c>
      <c r="AI150" s="51" t="s">
        <v>393</v>
      </c>
      <c r="AJ150" s="51" t="s">
        <v>393</v>
      </c>
      <c r="AK150" s="51" t="s">
        <v>393</v>
      </c>
      <c r="AL150" s="51" t="s">
        <v>393</v>
      </c>
      <c r="AM150" s="51" t="s">
        <v>393</v>
      </c>
      <c r="AN150" s="51" t="s">
        <v>393</v>
      </c>
      <c r="AO150" s="51" t="s">
        <v>393</v>
      </c>
      <c r="AP150" s="51" t="s">
        <v>393</v>
      </c>
      <c r="AQ150" s="51" t="s">
        <v>393</v>
      </c>
      <c r="AR150" s="51" t="s">
        <v>428</v>
      </c>
      <c r="AS150" s="51" t="s">
        <v>536</v>
      </c>
      <c r="AT150" s="51" t="s">
        <v>445</v>
      </c>
      <c r="AU150" s="51" t="s">
        <v>710</v>
      </c>
      <c r="AV150" s="51" t="s">
        <v>550</v>
      </c>
      <c r="AW150" s="51" t="s">
        <v>393</v>
      </c>
      <c r="AX150" s="51" t="s">
        <v>393</v>
      </c>
      <c r="AY150" s="51" t="s">
        <v>393</v>
      </c>
      <c r="AZ150" s="51" t="s">
        <v>536</v>
      </c>
      <c r="BA150" s="51" t="s">
        <v>449</v>
      </c>
      <c r="BB150" s="51" t="s">
        <v>393</v>
      </c>
      <c r="BC150" s="51" t="s">
        <v>393</v>
      </c>
      <c r="BD150" s="51" t="s">
        <v>393</v>
      </c>
      <c r="BE150" s="51" t="s">
        <v>393</v>
      </c>
      <c r="BF150" s="51" t="s">
        <v>529</v>
      </c>
      <c r="BG150" s="51" t="s">
        <v>393</v>
      </c>
      <c r="BH150" s="51" t="s">
        <v>393</v>
      </c>
      <c r="BI150" s="51" t="s">
        <v>393</v>
      </c>
      <c r="BJ150" s="51" t="s">
        <v>393</v>
      </c>
      <c r="BK150" s="51" t="s">
        <v>393</v>
      </c>
    </row>
    <row r="151" spans="1:63" ht="12.75" hidden="1">
      <c r="A151" s="51" t="s">
        <v>1849</v>
      </c>
      <c r="B151" s="51" t="s">
        <v>246</v>
      </c>
      <c r="C151" s="51" t="s">
        <v>557</v>
      </c>
      <c r="D151" s="51" t="s">
        <v>382</v>
      </c>
      <c r="E151" s="51" t="s">
        <v>64</v>
      </c>
      <c r="F151" s="51" t="s">
        <v>552</v>
      </c>
      <c r="G151" s="51" t="s">
        <v>67</v>
      </c>
      <c r="H151" s="51" t="s">
        <v>1850</v>
      </c>
      <c r="I151" s="48" t="s">
        <v>1851</v>
      </c>
      <c r="J151" s="43">
        <f t="shared" si="1"/>
        <v>0</v>
      </c>
      <c r="K151" s="43">
        <f t="shared" si="2"/>
        <v>0</v>
      </c>
      <c r="L151" s="50" t="s">
        <v>1055</v>
      </c>
      <c r="M151" s="50" t="s">
        <v>1852</v>
      </c>
      <c r="N151" s="45"/>
      <c r="O151" s="50" t="s">
        <v>1435</v>
      </c>
      <c r="P151" s="50" t="s">
        <v>904</v>
      </c>
      <c r="Q151" s="49" t="s">
        <v>393</v>
      </c>
      <c r="R151" s="50" t="s">
        <v>1824</v>
      </c>
      <c r="S151" s="50" t="s">
        <v>393</v>
      </c>
      <c r="T151" s="45"/>
      <c r="U151" s="50" t="s">
        <v>393</v>
      </c>
      <c r="V151" s="14">
        <v>5563.62</v>
      </c>
      <c r="W151" s="2">
        <v>4308.8500000000004</v>
      </c>
      <c r="X151" s="51" t="s">
        <v>724</v>
      </c>
      <c r="Y151" s="51" t="s">
        <v>724</v>
      </c>
      <c r="Z151" s="51" t="s">
        <v>428</v>
      </c>
      <c r="AA151" s="51" t="s">
        <v>446</v>
      </c>
      <c r="AB151" s="51" t="s">
        <v>403</v>
      </c>
      <c r="AC151" s="51" t="s">
        <v>393</v>
      </c>
      <c r="AD151" s="51" t="s">
        <v>393</v>
      </c>
      <c r="AE151" s="51" t="s">
        <v>393</v>
      </c>
      <c r="AF151" s="51" t="s">
        <v>393</v>
      </c>
      <c r="AG151" s="51" t="s">
        <v>393</v>
      </c>
      <c r="AH151" s="51" t="s">
        <v>393</v>
      </c>
      <c r="AI151" s="51" t="s">
        <v>393</v>
      </c>
      <c r="AJ151" s="51" t="s">
        <v>393</v>
      </c>
      <c r="AK151" s="51" t="s">
        <v>393</v>
      </c>
      <c r="AL151" s="51" t="s">
        <v>393</v>
      </c>
      <c r="AM151" s="51" t="s">
        <v>393</v>
      </c>
      <c r="AN151" s="51" t="s">
        <v>393</v>
      </c>
      <c r="AO151" s="51" t="s">
        <v>393</v>
      </c>
      <c r="AP151" s="51" t="s">
        <v>393</v>
      </c>
      <c r="AQ151" s="51" t="s">
        <v>393</v>
      </c>
      <c r="AR151" s="51" t="s">
        <v>499</v>
      </c>
      <c r="AS151" s="51" t="s">
        <v>497</v>
      </c>
      <c r="AT151" s="51" t="s">
        <v>683</v>
      </c>
      <c r="AU151" s="51" t="s">
        <v>418</v>
      </c>
      <c r="AV151" s="51" t="s">
        <v>500</v>
      </c>
      <c r="AW151" s="51" t="s">
        <v>536</v>
      </c>
      <c r="AX151" s="51" t="s">
        <v>536</v>
      </c>
      <c r="AY151" s="51" t="s">
        <v>393</v>
      </c>
      <c r="AZ151" s="51" t="s">
        <v>393</v>
      </c>
      <c r="BA151" s="51" t="s">
        <v>447</v>
      </c>
      <c r="BB151" s="51" t="s">
        <v>393</v>
      </c>
      <c r="BC151" s="51" t="s">
        <v>393</v>
      </c>
      <c r="BD151" s="51" t="s">
        <v>393</v>
      </c>
      <c r="BE151" s="51" t="s">
        <v>513</v>
      </c>
      <c r="BF151" s="51" t="s">
        <v>393</v>
      </c>
      <c r="BG151" s="51" t="s">
        <v>393</v>
      </c>
      <c r="BH151" s="51" t="s">
        <v>393</v>
      </c>
      <c r="BI151" s="51" t="s">
        <v>393</v>
      </c>
      <c r="BJ151" s="51" t="s">
        <v>393</v>
      </c>
      <c r="BK151" s="51" t="s">
        <v>393</v>
      </c>
    </row>
    <row r="152" spans="1:63" ht="12.75">
      <c r="A152" s="50" t="s">
        <v>1853</v>
      </c>
      <c r="B152" s="51" t="s">
        <v>135</v>
      </c>
      <c r="C152" s="51" t="s">
        <v>647</v>
      </c>
      <c r="D152" s="51" t="s">
        <v>382</v>
      </c>
      <c r="E152" s="51" t="s">
        <v>64</v>
      </c>
      <c r="F152" s="51" t="s">
        <v>689</v>
      </c>
      <c r="G152" s="51" t="s">
        <v>76</v>
      </c>
      <c r="H152" s="51" t="s">
        <v>1854</v>
      </c>
      <c r="I152" s="48" t="s">
        <v>1855</v>
      </c>
      <c r="J152" s="43">
        <f t="shared" si="1"/>
        <v>2344.3200000000002</v>
      </c>
      <c r="K152" s="43">
        <f t="shared" si="2"/>
        <v>3</v>
      </c>
      <c r="L152" s="50" t="s">
        <v>1856</v>
      </c>
      <c r="M152" s="50" t="s">
        <v>949</v>
      </c>
      <c r="N152" s="45"/>
      <c r="O152" s="50" t="s">
        <v>709</v>
      </c>
      <c r="P152" s="50" t="s">
        <v>1575</v>
      </c>
      <c r="Q152" s="49" t="s">
        <v>390</v>
      </c>
      <c r="R152" s="50" t="s">
        <v>390</v>
      </c>
      <c r="S152" s="50" t="s">
        <v>949</v>
      </c>
      <c r="T152" s="45"/>
      <c r="U152" s="50" t="s">
        <v>393</v>
      </c>
      <c r="V152" s="12">
        <v>14977.6</v>
      </c>
      <c r="W152" s="2">
        <v>10614.56</v>
      </c>
      <c r="X152" s="51" t="s">
        <v>429</v>
      </c>
      <c r="Y152" s="51" t="s">
        <v>497</v>
      </c>
      <c r="Z152" s="51" t="s">
        <v>557</v>
      </c>
      <c r="AA152" s="51" t="s">
        <v>446</v>
      </c>
      <c r="AB152" s="51" t="s">
        <v>396</v>
      </c>
      <c r="AC152" s="51" t="s">
        <v>393</v>
      </c>
      <c r="AD152" s="51" t="s">
        <v>393</v>
      </c>
      <c r="AE152" s="51" t="s">
        <v>393</v>
      </c>
      <c r="AF152" s="51" t="s">
        <v>393</v>
      </c>
      <c r="AG152" s="51" t="s">
        <v>393</v>
      </c>
      <c r="AH152" s="51" t="s">
        <v>393</v>
      </c>
      <c r="AI152" s="51" t="s">
        <v>393</v>
      </c>
      <c r="AJ152" s="51" t="s">
        <v>393</v>
      </c>
      <c r="AK152" s="51" t="s">
        <v>393</v>
      </c>
      <c r="AL152" s="51" t="s">
        <v>393</v>
      </c>
      <c r="AM152" s="51" t="s">
        <v>393</v>
      </c>
      <c r="AN152" s="51" t="s">
        <v>393</v>
      </c>
      <c r="AO152" s="51" t="s">
        <v>393</v>
      </c>
      <c r="AP152" s="51" t="s">
        <v>393</v>
      </c>
      <c r="AQ152" s="51" t="s">
        <v>393</v>
      </c>
      <c r="AR152" s="51" t="s">
        <v>605</v>
      </c>
      <c r="AS152" s="51" t="s">
        <v>572</v>
      </c>
      <c r="AT152" s="51" t="s">
        <v>699</v>
      </c>
      <c r="AU152" s="51" t="s">
        <v>647</v>
      </c>
      <c r="AV152" s="51" t="s">
        <v>511</v>
      </c>
      <c r="AW152" s="51" t="s">
        <v>390</v>
      </c>
      <c r="AX152" s="51" t="s">
        <v>536</v>
      </c>
      <c r="AY152" s="51" t="s">
        <v>426</v>
      </c>
      <c r="AZ152" s="51" t="s">
        <v>390</v>
      </c>
      <c r="BA152" s="51" t="s">
        <v>394</v>
      </c>
      <c r="BB152" s="51" t="s">
        <v>497</v>
      </c>
      <c r="BC152" s="51" t="s">
        <v>689</v>
      </c>
      <c r="BD152" s="51" t="s">
        <v>426</v>
      </c>
      <c r="BE152" s="51" t="s">
        <v>724</v>
      </c>
      <c r="BF152" s="51" t="s">
        <v>396</v>
      </c>
      <c r="BG152" s="51" t="s">
        <v>393</v>
      </c>
      <c r="BH152" s="51" t="s">
        <v>393</v>
      </c>
      <c r="BI152" s="51" t="s">
        <v>393</v>
      </c>
      <c r="BJ152" s="51" t="s">
        <v>393</v>
      </c>
      <c r="BK152" s="51" t="s">
        <v>393</v>
      </c>
    </row>
    <row r="153" spans="1:63" ht="12.75">
      <c r="A153" s="50" t="s">
        <v>1857</v>
      </c>
      <c r="B153" s="51" t="s">
        <v>192</v>
      </c>
      <c r="C153" s="51" t="s">
        <v>566</v>
      </c>
      <c r="D153" s="51" t="s">
        <v>382</v>
      </c>
      <c r="E153" s="51" t="s">
        <v>64</v>
      </c>
      <c r="F153" s="51" t="s">
        <v>689</v>
      </c>
      <c r="G153" s="51" t="s">
        <v>76</v>
      </c>
      <c r="H153" s="51" t="s">
        <v>1858</v>
      </c>
      <c r="I153" s="48" t="s">
        <v>1859</v>
      </c>
      <c r="J153" s="43">
        <f t="shared" si="1"/>
        <v>2675.25</v>
      </c>
      <c r="K153" s="43">
        <f t="shared" si="2"/>
        <v>3</v>
      </c>
      <c r="L153" s="50" t="s">
        <v>781</v>
      </c>
      <c r="M153" s="50" t="s">
        <v>1308</v>
      </c>
      <c r="N153" s="45"/>
      <c r="O153" s="50" t="s">
        <v>1860</v>
      </c>
      <c r="P153" s="50" t="s">
        <v>1394</v>
      </c>
      <c r="Q153" s="49" t="s">
        <v>390</v>
      </c>
      <c r="R153" s="50" t="s">
        <v>1861</v>
      </c>
      <c r="S153" s="50" t="s">
        <v>427</v>
      </c>
      <c r="T153" s="45"/>
      <c r="U153" s="50" t="s">
        <v>393</v>
      </c>
      <c r="V153" s="12">
        <v>14053.98</v>
      </c>
      <c r="W153" s="2">
        <v>9523.89</v>
      </c>
      <c r="X153" s="51" t="s">
        <v>425</v>
      </c>
      <c r="Y153" s="51" t="s">
        <v>418</v>
      </c>
      <c r="Z153" s="51" t="s">
        <v>529</v>
      </c>
      <c r="AA153" s="51" t="s">
        <v>549</v>
      </c>
      <c r="AB153" s="51" t="s">
        <v>1862</v>
      </c>
      <c r="AC153" s="51" t="s">
        <v>393</v>
      </c>
      <c r="AD153" s="51" t="s">
        <v>393</v>
      </c>
      <c r="AE153" s="51" t="s">
        <v>393</v>
      </c>
      <c r="AF153" s="51" t="s">
        <v>393</v>
      </c>
      <c r="AG153" s="51" t="s">
        <v>393</v>
      </c>
      <c r="AH153" s="51" t="s">
        <v>393</v>
      </c>
      <c r="AI153" s="51" t="s">
        <v>393</v>
      </c>
      <c r="AJ153" s="51" t="s">
        <v>393</v>
      </c>
      <c r="AK153" s="51" t="s">
        <v>393</v>
      </c>
      <c r="AL153" s="51" t="s">
        <v>393</v>
      </c>
      <c r="AM153" s="51" t="s">
        <v>393</v>
      </c>
      <c r="AN153" s="51" t="s">
        <v>393</v>
      </c>
      <c r="AO153" s="51" t="s">
        <v>393</v>
      </c>
      <c r="AP153" s="51" t="s">
        <v>393</v>
      </c>
      <c r="AQ153" s="51" t="s">
        <v>393</v>
      </c>
      <c r="AR153" s="51" t="s">
        <v>825</v>
      </c>
      <c r="AS153" s="51" t="s">
        <v>537</v>
      </c>
      <c r="AT153" s="51" t="s">
        <v>1862</v>
      </c>
      <c r="AU153" s="51" t="s">
        <v>605</v>
      </c>
      <c r="AV153" s="51" t="s">
        <v>701</v>
      </c>
      <c r="AW153" s="51" t="s">
        <v>557</v>
      </c>
      <c r="AX153" s="51" t="s">
        <v>393</v>
      </c>
      <c r="AY153" s="51" t="s">
        <v>426</v>
      </c>
      <c r="AZ153" s="51" t="s">
        <v>571</v>
      </c>
      <c r="BA153" s="51" t="s">
        <v>724</v>
      </c>
      <c r="BB153" s="51" t="s">
        <v>393</v>
      </c>
      <c r="BC153" s="51" t="s">
        <v>393</v>
      </c>
      <c r="BD153" s="51" t="s">
        <v>432</v>
      </c>
      <c r="BE153" s="51" t="s">
        <v>497</v>
      </c>
      <c r="BF153" s="51" t="s">
        <v>456</v>
      </c>
      <c r="BG153" s="51" t="s">
        <v>393</v>
      </c>
      <c r="BH153" s="51" t="s">
        <v>393</v>
      </c>
      <c r="BI153" s="51" t="s">
        <v>393</v>
      </c>
      <c r="BJ153" s="51" t="s">
        <v>393</v>
      </c>
      <c r="BK153" s="51" t="s">
        <v>393</v>
      </c>
    </row>
    <row r="154" spans="1:63" ht="12.75">
      <c r="A154" s="50" t="s">
        <v>1863</v>
      </c>
      <c r="B154" s="51" t="s">
        <v>75</v>
      </c>
      <c r="C154" s="51" t="s">
        <v>647</v>
      </c>
      <c r="D154" s="51" t="s">
        <v>382</v>
      </c>
      <c r="E154" s="51" t="s">
        <v>64</v>
      </c>
      <c r="F154" s="51" t="s">
        <v>689</v>
      </c>
      <c r="G154" s="51" t="s">
        <v>76</v>
      </c>
      <c r="H154" s="51" t="s">
        <v>1864</v>
      </c>
      <c r="I154" s="48" t="s">
        <v>1865</v>
      </c>
      <c r="J154" s="43">
        <f t="shared" si="1"/>
        <v>88344</v>
      </c>
      <c r="K154" s="43">
        <f t="shared" si="2"/>
        <v>100</v>
      </c>
      <c r="L154" s="50" t="s">
        <v>1866</v>
      </c>
      <c r="M154" s="50" t="s">
        <v>1742</v>
      </c>
      <c r="N154" s="45"/>
      <c r="O154" s="50" t="s">
        <v>1867</v>
      </c>
      <c r="P154" s="50" t="s">
        <v>1868</v>
      </c>
      <c r="Q154" s="49" t="s">
        <v>895</v>
      </c>
      <c r="R154" s="50" t="s">
        <v>1869</v>
      </c>
      <c r="S154" s="50" t="s">
        <v>1870</v>
      </c>
      <c r="T154" s="45"/>
      <c r="U154" s="50" t="s">
        <v>393</v>
      </c>
      <c r="V154" s="12">
        <v>403989.75</v>
      </c>
      <c r="W154" s="2">
        <v>253179.18</v>
      </c>
      <c r="X154" s="51" t="s">
        <v>668</v>
      </c>
      <c r="Y154" s="51" t="s">
        <v>1871</v>
      </c>
      <c r="Z154" s="51" t="s">
        <v>1226</v>
      </c>
      <c r="AA154" s="51" t="s">
        <v>1872</v>
      </c>
      <c r="AB154" s="51" t="s">
        <v>1873</v>
      </c>
      <c r="AC154" s="51" t="s">
        <v>393</v>
      </c>
      <c r="AD154" s="51" t="s">
        <v>393</v>
      </c>
      <c r="AE154" s="51" t="s">
        <v>393</v>
      </c>
      <c r="AF154" s="51" t="s">
        <v>393</v>
      </c>
      <c r="AG154" s="51" t="s">
        <v>393</v>
      </c>
      <c r="AH154" s="51" t="s">
        <v>393</v>
      </c>
      <c r="AI154" s="51" t="s">
        <v>393</v>
      </c>
      <c r="AJ154" s="51" t="s">
        <v>393</v>
      </c>
      <c r="AK154" s="51" t="s">
        <v>393</v>
      </c>
      <c r="AL154" s="51" t="s">
        <v>393</v>
      </c>
      <c r="AM154" s="51" t="s">
        <v>393</v>
      </c>
      <c r="AN154" s="51" t="s">
        <v>393</v>
      </c>
      <c r="AO154" s="51" t="s">
        <v>393</v>
      </c>
      <c r="AP154" s="51" t="s">
        <v>393</v>
      </c>
      <c r="AQ154" s="51" t="s">
        <v>393</v>
      </c>
      <c r="AR154" s="51" t="s">
        <v>1874</v>
      </c>
      <c r="AS154" s="51" t="s">
        <v>1875</v>
      </c>
      <c r="AT154" s="51" t="s">
        <v>1714</v>
      </c>
      <c r="AU154" s="51" t="s">
        <v>1876</v>
      </c>
      <c r="AV154" s="51" t="s">
        <v>1877</v>
      </c>
      <c r="AW154" s="51" t="s">
        <v>533</v>
      </c>
      <c r="AX154" s="51" t="s">
        <v>470</v>
      </c>
      <c r="AY154" s="51" t="s">
        <v>920</v>
      </c>
      <c r="AZ154" s="51" t="s">
        <v>1878</v>
      </c>
      <c r="BA154" s="51" t="s">
        <v>418</v>
      </c>
      <c r="BB154" s="51" t="s">
        <v>982</v>
      </c>
      <c r="BC154" s="51" t="s">
        <v>1784</v>
      </c>
      <c r="BD154" s="51" t="s">
        <v>1879</v>
      </c>
      <c r="BE154" s="51" t="s">
        <v>1880</v>
      </c>
      <c r="BF154" s="51" t="s">
        <v>1881</v>
      </c>
      <c r="BG154" s="51" t="s">
        <v>393</v>
      </c>
      <c r="BH154" s="51" t="s">
        <v>393</v>
      </c>
      <c r="BI154" s="51" t="s">
        <v>393</v>
      </c>
      <c r="BJ154" s="51" t="s">
        <v>393</v>
      </c>
      <c r="BK154" s="51" t="s">
        <v>393</v>
      </c>
    </row>
    <row r="155" spans="1:63" ht="12.75" hidden="1">
      <c r="A155" s="51" t="s">
        <v>1882</v>
      </c>
      <c r="B155" s="51" t="s">
        <v>193</v>
      </c>
      <c r="C155" s="51" t="s">
        <v>409</v>
      </c>
      <c r="D155" s="51" t="s">
        <v>382</v>
      </c>
      <c r="E155" s="51" t="s">
        <v>64</v>
      </c>
      <c r="F155" s="51" t="s">
        <v>383</v>
      </c>
      <c r="G155" s="51" t="s">
        <v>72</v>
      </c>
      <c r="H155" s="51" t="s">
        <v>1626</v>
      </c>
      <c r="I155" s="48" t="s">
        <v>1627</v>
      </c>
      <c r="J155" s="43">
        <f t="shared" si="1"/>
        <v>0</v>
      </c>
      <c r="K155" s="43">
        <f t="shared" si="2"/>
        <v>0</v>
      </c>
      <c r="L155" s="50" t="s">
        <v>1697</v>
      </c>
      <c r="M155" s="50" t="s">
        <v>1883</v>
      </c>
      <c r="N155" s="45"/>
      <c r="O155" s="50" t="s">
        <v>1884</v>
      </c>
      <c r="P155" s="50" t="s">
        <v>1885</v>
      </c>
      <c r="Q155" s="49" t="s">
        <v>393</v>
      </c>
      <c r="R155" s="50" t="s">
        <v>1886</v>
      </c>
      <c r="S155" s="50" t="s">
        <v>1887</v>
      </c>
      <c r="T155" s="45"/>
      <c r="U155" s="50" t="s">
        <v>393</v>
      </c>
      <c r="V155" s="14">
        <v>5350.41</v>
      </c>
      <c r="W155" s="2">
        <v>23989.42</v>
      </c>
      <c r="X155" s="51" t="s">
        <v>625</v>
      </c>
      <c r="Y155" s="51" t="s">
        <v>446</v>
      </c>
      <c r="Z155" s="51" t="s">
        <v>428</v>
      </c>
      <c r="AA155" s="51" t="s">
        <v>409</v>
      </c>
      <c r="AB155" s="51" t="s">
        <v>1172</v>
      </c>
      <c r="AC155" s="51" t="s">
        <v>393</v>
      </c>
      <c r="AD155" s="51" t="s">
        <v>393</v>
      </c>
      <c r="AE155" s="51" t="s">
        <v>393</v>
      </c>
      <c r="AF155" s="51" t="s">
        <v>393</v>
      </c>
      <c r="AG155" s="51" t="s">
        <v>393</v>
      </c>
      <c r="AH155" s="51" t="s">
        <v>393</v>
      </c>
      <c r="AI155" s="51" t="s">
        <v>393</v>
      </c>
      <c r="AJ155" s="51" t="s">
        <v>393</v>
      </c>
      <c r="AK155" s="51" t="s">
        <v>393</v>
      </c>
      <c r="AL155" s="51" t="s">
        <v>393</v>
      </c>
      <c r="AM155" s="51" t="s">
        <v>393</v>
      </c>
      <c r="AN155" s="51" t="s">
        <v>393</v>
      </c>
      <c r="AO155" s="51" t="s">
        <v>393</v>
      </c>
      <c r="AP155" s="51" t="s">
        <v>393</v>
      </c>
      <c r="AQ155" s="51" t="s">
        <v>393</v>
      </c>
      <c r="AR155" s="51" t="s">
        <v>418</v>
      </c>
      <c r="AS155" s="51" t="s">
        <v>540</v>
      </c>
      <c r="AT155" s="51" t="s">
        <v>710</v>
      </c>
      <c r="AU155" s="51" t="s">
        <v>557</v>
      </c>
      <c r="AV155" s="51" t="s">
        <v>793</v>
      </c>
      <c r="AW155" s="51" t="s">
        <v>393</v>
      </c>
      <c r="AX155" s="51" t="s">
        <v>393</v>
      </c>
      <c r="AY155" s="51" t="s">
        <v>393</v>
      </c>
      <c r="AZ155" s="51" t="s">
        <v>393</v>
      </c>
      <c r="BA155" s="51" t="s">
        <v>710</v>
      </c>
      <c r="BB155" s="51" t="s">
        <v>424</v>
      </c>
      <c r="BC155" s="51" t="s">
        <v>647</v>
      </c>
      <c r="BD155" s="51" t="s">
        <v>402</v>
      </c>
      <c r="BE155" s="51" t="s">
        <v>573</v>
      </c>
      <c r="BF155" s="51" t="s">
        <v>1888</v>
      </c>
      <c r="BG155" s="51" t="s">
        <v>393</v>
      </c>
      <c r="BH155" s="51" t="s">
        <v>393</v>
      </c>
      <c r="BI155" s="51" t="s">
        <v>393</v>
      </c>
      <c r="BJ155" s="51" t="s">
        <v>393</v>
      </c>
      <c r="BK155" s="51" t="s">
        <v>393</v>
      </c>
    </row>
    <row r="156" spans="1:63" ht="12.75">
      <c r="A156" s="50" t="s">
        <v>1889</v>
      </c>
      <c r="B156" s="51" t="s">
        <v>148</v>
      </c>
      <c r="C156" s="51" t="s">
        <v>647</v>
      </c>
      <c r="D156" s="51" t="s">
        <v>382</v>
      </c>
      <c r="E156" s="51" t="s">
        <v>64</v>
      </c>
      <c r="F156" s="51" t="s">
        <v>689</v>
      </c>
      <c r="G156" s="51" t="s">
        <v>76</v>
      </c>
      <c r="H156" s="51" t="s">
        <v>1890</v>
      </c>
      <c r="I156" s="48" t="s">
        <v>1891</v>
      </c>
      <c r="J156" s="43">
        <f t="shared" si="1"/>
        <v>4417.25</v>
      </c>
      <c r="K156" s="43">
        <f t="shared" si="2"/>
        <v>5</v>
      </c>
      <c r="L156" s="50" t="s">
        <v>523</v>
      </c>
      <c r="M156" s="50" t="s">
        <v>1354</v>
      </c>
      <c r="N156" s="45"/>
      <c r="O156" s="50" t="s">
        <v>1892</v>
      </c>
      <c r="P156" s="50" t="s">
        <v>1893</v>
      </c>
      <c r="Q156" s="49" t="s">
        <v>426</v>
      </c>
      <c r="R156" s="50" t="s">
        <v>1894</v>
      </c>
      <c r="S156" s="50" t="s">
        <v>1895</v>
      </c>
      <c r="T156" s="45"/>
      <c r="U156" s="50" t="s">
        <v>393</v>
      </c>
      <c r="V156" s="12">
        <v>24478.95</v>
      </c>
      <c r="W156" s="2">
        <v>18626.09</v>
      </c>
      <c r="X156" s="51" t="s">
        <v>402</v>
      </c>
      <c r="Y156" s="51" t="s">
        <v>447</v>
      </c>
      <c r="Z156" s="51" t="s">
        <v>445</v>
      </c>
      <c r="AA156" s="51" t="s">
        <v>724</v>
      </c>
      <c r="AB156" s="51" t="s">
        <v>567</v>
      </c>
      <c r="AC156" s="51" t="s">
        <v>393</v>
      </c>
      <c r="AD156" s="51" t="s">
        <v>393</v>
      </c>
      <c r="AE156" s="51" t="s">
        <v>393</v>
      </c>
      <c r="AF156" s="51" t="s">
        <v>393</v>
      </c>
      <c r="AG156" s="51" t="s">
        <v>393</v>
      </c>
      <c r="AH156" s="51" t="s">
        <v>393</v>
      </c>
      <c r="AI156" s="51" t="s">
        <v>393</v>
      </c>
      <c r="AJ156" s="51" t="s">
        <v>393</v>
      </c>
      <c r="AK156" s="51" t="s">
        <v>393</v>
      </c>
      <c r="AL156" s="51" t="s">
        <v>393</v>
      </c>
      <c r="AM156" s="51" t="s">
        <v>393</v>
      </c>
      <c r="AN156" s="51" t="s">
        <v>393</v>
      </c>
      <c r="AO156" s="51" t="s">
        <v>393</v>
      </c>
      <c r="AP156" s="51" t="s">
        <v>393</v>
      </c>
      <c r="AQ156" s="51" t="s">
        <v>393</v>
      </c>
      <c r="AR156" s="51" t="s">
        <v>712</v>
      </c>
      <c r="AS156" s="51" t="s">
        <v>511</v>
      </c>
      <c r="AT156" s="51" t="s">
        <v>994</v>
      </c>
      <c r="AU156" s="51" t="s">
        <v>419</v>
      </c>
      <c r="AV156" s="51" t="s">
        <v>514</v>
      </c>
      <c r="AW156" s="51" t="s">
        <v>428</v>
      </c>
      <c r="AX156" s="51" t="s">
        <v>446</v>
      </c>
      <c r="AY156" s="51" t="s">
        <v>393</v>
      </c>
      <c r="AZ156" s="51" t="s">
        <v>390</v>
      </c>
      <c r="BA156" s="51" t="s">
        <v>393</v>
      </c>
      <c r="BB156" s="51" t="s">
        <v>447</v>
      </c>
      <c r="BC156" s="51" t="s">
        <v>429</v>
      </c>
      <c r="BD156" s="51" t="s">
        <v>424</v>
      </c>
      <c r="BE156" s="51" t="s">
        <v>445</v>
      </c>
      <c r="BF156" s="51" t="s">
        <v>403</v>
      </c>
      <c r="BG156" s="51" t="s">
        <v>393</v>
      </c>
      <c r="BH156" s="51" t="s">
        <v>393</v>
      </c>
      <c r="BI156" s="51" t="s">
        <v>393</v>
      </c>
      <c r="BJ156" s="51" t="s">
        <v>393</v>
      </c>
      <c r="BK156" s="51" t="s">
        <v>393</v>
      </c>
    </row>
    <row r="157" spans="1:63" ht="12.75">
      <c r="A157" s="50" t="s">
        <v>1896</v>
      </c>
      <c r="B157" s="51" t="s">
        <v>66</v>
      </c>
      <c r="C157" s="51" t="s">
        <v>381</v>
      </c>
      <c r="D157" s="51" t="s">
        <v>382</v>
      </c>
      <c r="E157" s="51" t="s">
        <v>64</v>
      </c>
      <c r="F157" s="51" t="s">
        <v>552</v>
      </c>
      <c r="G157" s="51" t="s">
        <v>67</v>
      </c>
      <c r="H157" s="51" t="s">
        <v>1897</v>
      </c>
      <c r="I157" s="48" t="s">
        <v>1898</v>
      </c>
      <c r="J157" s="43">
        <f t="shared" si="1"/>
        <v>33556</v>
      </c>
      <c r="K157" s="43">
        <f t="shared" si="2"/>
        <v>40</v>
      </c>
      <c r="L157" s="50" t="s">
        <v>1899</v>
      </c>
      <c r="M157" s="50" t="s">
        <v>1900</v>
      </c>
      <c r="N157" s="45"/>
      <c r="O157" s="50" t="s">
        <v>1901</v>
      </c>
      <c r="P157" s="50" t="s">
        <v>1902</v>
      </c>
      <c r="Q157" s="49" t="s">
        <v>499</v>
      </c>
      <c r="R157" s="50" t="s">
        <v>1903</v>
      </c>
      <c r="S157" s="50" t="s">
        <v>1904</v>
      </c>
      <c r="T157" s="45"/>
      <c r="U157" s="50" t="s">
        <v>393</v>
      </c>
      <c r="V157" s="12">
        <v>161382.62</v>
      </c>
      <c r="W157" s="2">
        <v>90810.49</v>
      </c>
      <c r="X157" s="51" t="s">
        <v>670</v>
      </c>
      <c r="Y157" s="51" t="s">
        <v>1194</v>
      </c>
      <c r="Z157" s="51" t="s">
        <v>460</v>
      </c>
      <c r="AA157" s="51" t="s">
        <v>755</v>
      </c>
      <c r="AB157" s="51" t="s">
        <v>1079</v>
      </c>
      <c r="AC157" s="51" t="s">
        <v>393</v>
      </c>
      <c r="AD157" s="51" t="s">
        <v>393</v>
      </c>
      <c r="AE157" s="51" t="s">
        <v>393</v>
      </c>
      <c r="AF157" s="51" t="s">
        <v>393</v>
      </c>
      <c r="AG157" s="51" t="s">
        <v>393</v>
      </c>
      <c r="AH157" s="51" t="s">
        <v>393</v>
      </c>
      <c r="AI157" s="51" t="s">
        <v>393</v>
      </c>
      <c r="AJ157" s="51" t="s">
        <v>393</v>
      </c>
      <c r="AK157" s="51" t="s">
        <v>393</v>
      </c>
      <c r="AL157" s="51" t="s">
        <v>393</v>
      </c>
      <c r="AM157" s="51" t="s">
        <v>393</v>
      </c>
      <c r="AN157" s="51" t="s">
        <v>393</v>
      </c>
      <c r="AO157" s="51" t="s">
        <v>393</v>
      </c>
      <c r="AP157" s="51" t="s">
        <v>393</v>
      </c>
      <c r="AQ157" s="51" t="s">
        <v>393</v>
      </c>
      <c r="AR157" s="51" t="s">
        <v>1905</v>
      </c>
      <c r="AS157" s="51" t="s">
        <v>1906</v>
      </c>
      <c r="AT157" s="51" t="s">
        <v>1907</v>
      </c>
      <c r="AU157" s="51" t="s">
        <v>1719</v>
      </c>
      <c r="AV157" s="51" t="s">
        <v>1908</v>
      </c>
      <c r="AW157" s="51" t="s">
        <v>994</v>
      </c>
      <c r="AX157" s="51" t="s">
        <v>572</v>
      </c>
      <c r="AY157" s="51" t="s">
        <v>442</v>
      </c>
      <c r="AZ157" s="51" t="s">
        <v>394</v>
      </c>
      <c r="BA157" s="51" t="s">
        <v>906</v>
      </c>
      <c r="BB157" s="51" t="s">
        <v>661</v>
      </c>
      <c r="BC157" s="51" t="s">
        <v>1757</v>
      </c>
      <c r="BD157" s="51" t="s">
        <v>532</v>
      </c>
      <c r="BE157" s="51" t="s">
        <v>1586</v>
      </c>
      <c r="BF157" s="51" t="s">
        <v>1459</v>
      </c>
      <c r="BG157" s="51" t="s">
        <v>393</v>
      </c>
      <c r="BH157" s="51" t="s">
        <v>393</v>
      </c>
      <c r="BI157" s="51" t="s">
        <v>393</v>
      </c>
      <c r="BJ157" s="51" t="s">
        <v>393</v>
      </c>
      <c r="BK157" s="51" t="s">
        <v>393</v>
      </c>
    </row>
    <row r="158" spans="1:63" ht="12.75">
      <c r="A158" s="50" t="s">
        <v>1909</v>
      </c>
      <c r="B158" s="51" t="s">
        <v>119</v>
      </c>
      <c r="C158" s="51" t="s">
        <v>566</v>
      </c>
      <c r="D158" s="51" t="s">
        <v>382</v>
      </c>
      <c r="E158" s="51" t="s">
        <v>64</v>
      </c>
      <c r="F158" s="51" t="s">
        <v>689</v>
      </c>
      <c r="G158" s="51" t="s">
        <v>76</v>
      </c>
      <c r="H158" s="51" t="s">
        <v>1910</v>
      </c>
      <c r="I158" s="48" t="s">
        <v>1911</v>
      </c>
      <c r="J158" s="43">
        <f t="shared" si="1"/>
        <v>3272.43</v>
      </c>
      <c r="K158" s="43">
        <f t="shared" si="2"/>
        <v>3</v>
      </c>
      <c r="L158" s="50" t="s">
        <v>1912</v>
      </c>
      <c r="M158" s="50" t="s">
        <v>1913</v>
      </c>
      <c r="N158" s="45"/>
      <c r="O158" s="50" t="s">
        <v>1914</v>
      </c>
      <c r="P158" s="50" t="s">
        <v>1915</v>
      </c>
      <c r="Q158" s="49" t="s">
        <v>390</v>
      </c>
      <c r="R158" s="50" t="s">
        <v>1916</v>
      </c>
      <c r="S158" s="50" t="s">
        <v>1917</v>
      </c>
      <c r="T158" s="45"/>
      <c r="U158" s="50" t="s">
        <v>393</v>
      </c>
      <c r="V158" s="14">
        <v>9402.7999999999993</v>
      </c>
      <c r="W158" s="2">
        <v>17976.59</v>
      </c>
      <c r="X158" s="51" t="s">
        <v>536</v>
      </c>
      <c r="Y158" s="51" t="s">
        <v>445</v>
      </c>
      <c r="Z158" s="51" t="s">
        <v>390</v>
      </c>
      <c r="AA158" s="51" t="s">
        <v>571</v>
      </c>
      <c r="AB158" s="51" t="s">
        <v>398</v>
      </c>
      <c r="AC158" s="51" t="s">
        <v>393</v>
      </c>
      <c r="AD158" s="51" t="s">
        <v>393</v>
      </c>
      <c r="AE158" s="51" t="s">
        <v>393</v>
      </c>
      <c r="AF158" s="51" t="s">
        <v>393</v>
      </c>
      <c r="AG158" s="51" t="s">
        <v>393</v>
      </c>
      <c r="AH158" s="51" t="s">
        <v>393</v>
      </c>
      <c r="AI158" s="51" t="s">
        <v>393</v>
      </c>
      <c r="AJ158" s="51" t="s">
        <v>393</v>
      </c>
      <c r="AK158" s="51" t="s">
        <v>393</v>
      </c>
      <c r="AL158" s="51" t="s">
        <v>393</v>
      </c>
      <c r="AM158" s="51" t="s">
        <v>393</v>
      </c>
      <c r="AN158" s="51" t="s">
        <v>393</v>
      </c>
      <c r="AO158" s="51" t="s">
        <v>393</v>
      </c>
      <c r="AP158" s="51" t="s">
        <v>393</v>
      </c>
      <c r="AQ158" s="51" t="s">
        <v>393</v>
      </c>
      <c r="AR158" s="51" t="s">
        <v>397</v>
      </c>
      <c r="AS158" s="51" t="s">
        <v>418</v>
      </c>
      <c r="AT158" s="51" t="s">
        <v>419</v>
      </c>
      <c r="AU158" s="51" t="s">
        <v>394</v>
      </c>
      <c r="AV158" s="51" t="s">
        <v>683</v>
      </c>
      <c r="AW158" s="51" t="s">
        <v>402</v>
      </c>
      <c r="AX158" s="51" t="s">
        <v>426</v>
      </c>
      <c r="AY158" s="51" t="s">
        <v>427</v>
      </c>
      <c r="AZ158" s="51" t="s">
        <v>426</v>
      </c>
      <c r="BA158" s="51" t="s">
        <v>490</v>
      </c>
      <c r="BB158" s="51" t="s">
        <v>427</v>
      </c>
      <c r="BC158" s="51" t="s">
        <v>402</v>
      </c>
      <c r="BD158" s="51" t="s">
        <v>446</v>
      </c>
      <c r="BE158" s="51" t="s">
        <v>428</v>
      </c>
      <c r="BF158" s="51" t="s">
        <v>1458</v>
      </c>
      <c r="BG158" s="51" t="s">
        <v>393</v>
      </c>
      <c r="BH158" s="51" t="s">
        <v>393</v>
      </c>
      <c r="BI158" s="51" t="s">
        <v>393</v>
      </c>
      <c r="BJ158" s="51" t="s">
        <v>393</v>
      </c>
      <c r="BK158" s="51" t="s">
        <v>393</v>
      </c>
    </row>
    <row r="159" spans="1:63" ht="12.75">
      <c r="A159" s="50" t="s">
        <v>1918</v>
      </c>
      <c r="B159" s="51" t="s">
        <v>228</v>
      </c>
      <c r="C159" s="51" t="s">
        <v>566</v>
      </c>
      <c r="D159" s="51" t="s">
        <v>382</v>
      </c>
      <c r="E159" s="51" t="s">
        <v>64</v>
      </c>
      <c r="F159" s="51" t="s">
        <v>689</v>
      </c>
      <c r="G159" s="51" t="s">
        <v>76</v>
      </c>
      <c r="H159" s="51" t="s">
        <v>1919</v>
      </c>
      <c r="I159" s="48" t="s">
        <v>1920</v>
      </c>
      <c r="J159" s="43">
        <f t="shared" si="1"/>
        <v>5357.5</v>
      </c>
      <c r="K159" s="43">
        <f t="shared" si="2"/>
        <v>5</v>
      </c>
      <c r="L159" s="50" t="s">
        <v>1811</v>
      </c>
      <c r="M159" s="50" t="s">
        <v>1921</v>
      </c>
      <c r="N159" s="45"/>
      <c r="O159" s="50" t="s">
        <v>435</v>
      </c>
      <c r="P159" s="50" t="s">
        <v>1340</v>
      </c>
      <c r="Q159" s="49" t="s">
        <v>426</v>
      </c>
      <c r="R159" s="50" t="s">
        <v>595</v>
      </c>
      <c r="S159" s="50" t="s">
        <v>416</v>
      </c>
      <c r="T159" s="45"/>
      <c r="U159" s="50" t="s">
        <v>393</v>
      </c>
      <c r="V159" s="12">
        <v>10243.540000000001</v>
      </c>
      <c r="W159" s="2">
        <v>5914.68</v>
      </c>
      <c r="X159" s="51" t="s">
        <v>536</v>
      </c>
      <c r="Y159" s="51" t="s">
        <v>393</v>
      </c>
      <c r="Z159" s="51" t="s">
        <v>428</v>
      </c>
      <c r="AA159" s="51" t="s">
        <v>426</v>
      </c>
      <c r="AB159" s="51" t="s">
        <v>511</v>
      </c>
      <c r="AC159" s="51" t="s">
        <v>393</v>
      </c>
      <c r="AD159" s="51" t="s">
        <v>393</v>
      </c>
      <c r="AE159" s="51" t="s">
        <v>393</v>
      </c>
      <c r="AF159" s="51" t="s">
        <v>393</v>
      </c>
      <c r="AG159" s="51" t="s">
        <v>393</v>
      </c>
      <c r="AH159" s="51" t="s">
        <v>393</v>
      </c>
      <c r="AI159" s="51" t="s">
        <v>393</v>
      </c>
      <c r="AJ159" s="51" t="s">
        <v>393</v>
      </c>
      <c r="AK159" s="51" t="s">
        <v>393</v>
      </c>
      <c r="AL159" s="51" t="s">
        <v>393</v>
      </c>
      <c r="AM159" s="51" t="s">
        <v>393</v>
      </c>
      <c r="AN159" s="51" t="s">
        <v>393</v>
      </c>
      <c r="AO159" s="51" t="s">
        <v>393</v>
      </c>
      <c r="AP159" s="51" t="s">
        <v>393</v>
      </c>
      <c r="AQ159" s="51" t="s">
        <v>393</v>
      </c>
      <c r="AR159" s="51" t="s">
        <v>639</v>
      </c>
      <c r="AS159" s="51" t="s">
        <v>498</v>
      </c>
      <c r="AT159" s="51" t="s">
        <v>529</v>
      </c>
      <c r="AU159" s="51" t="s">
        <v>445</v>
      </c>
      <c r="AV159" s="51" t="s">
        <v>393</v>
      </c>
      <c r="AW159" s="51" t="s">
        <v>427</v>
      </c>
      <c r="AX159" s="51" t="s">
        <v>427</v>
      </c>
      <c r="AY159" s="51" t="s">
        <v>393</v>
      </c>
      <c r="AZ159" s="51" t="s">
        <v>446</v>
      </c>
      <c r="BA159" s="51" t="s">
        <v>537</v>
      </c>
      <c r="BB159" s="51" t="s">
        <v>557</v>
      </c>
      <c r="BC159" s="51" t="s">
        <v>428</v>
      </c>
      <c r="BD159" s="51" t="s">
        <v>446</v>
      </c>
      <c r="BE159" s="51" t="s">
        <v>688</v>
      </c>
      <c r="BF159" s="51" t="s">
        <v>539</v>
      </c>
      <c r="BG159" s="51" t="s">
        <v>393</v>
      </c>
      <c r="BH159" s="51" t="s">
        <v>393</v>
      </c>
      <c r="BI159" s="51" t="s">
        <v>393</v>
      </c>
      <c r="BJ159" s="51" t="s">
        <v>393</v>
      </c>
      <c r="BK159" s="51" t="s">
        <v>393</v>
      </c>
    </row>
    <row r="160" spans="1:63" ht="12.75" hidden="1">
      <c r="A160" s="51" t="s">
        <v>1922</v>
      </c>
      <c r="B160" s="51" t="s">
        <v>169</v>
      </c>
      <c r="C160" s="51" t="s">
        <v>446</v>
      </c>
      <c r="D160" s="51" t="s">
        <v>382</v>
      </c>
      <c r="E160" s="51" t="s">
        <v>64</v>
      </c>
      <c r="F160" s="51" t="s">
        <v>382</v>
      </c>
      <c r="G160" s="51" t="s">
        <v>64</v>
      </c>
      <c r="H160" s="51" t="s">
        <v>1923</v>
      </c>
      <c r="I160" s="48" t="s">
        <v>1924</v>
      </c>
      <c r="J160" s="43">
        <f t="shared" si="1"/>
        <v>0</v>
      </c>
      <c r="K160" s="43">
        <f t="shared" si="2"/>
        <v>0</v>
      </c>
      <c r="L160" s="50" t="s">
        <v>427</v>
      </c>
      <c r="M160" s="50" t="s">
        <v>393</v>
      </c>
      <c r="N160" s="45"/>
      <c r="O160" s="50" t="s">
        <v>1467</v>
      </c>
      <c r="P160" s="50" t="s">
        <v>427</v>
      </c>
      <c r="Q160" s="49" t="s">
        <v>393</v>
      </c>
      <c r="R160" s="50" t="s">
        <v>1043</v>
      </c>
      <c r="S160" s="50" t="s">
        <v>1396</v>
      </c>
      <c r="T160" s="45"/>
      <c r="U160" s="50" t="s">
        <v>393</v>
      </c>
      <c r="V160" s="14">
        <v>4818.08</v>
      </c>
      <c r="W160" s="2">
        <v>2211.58</v>
      </c>
      <c r="X160" s="51" t="s">
        <v>393</v>
      </c>
      <c r="Y160" s="51" t="s">
        <v>393</v>
      </c>
      <c r="Z160" s="51" t="s">
        <v>429</v>
      </c>
      <c r="AA160" s="51" t="s">
        <v>446</v>
      </c>
      <c r="AB160" s="51" t="s">
        <v>393</v>
      </c>
      <c r="AC160" s="51" t="s">
        <v>393</v>
      </c>
      <c r="AD160" s="51" t="s">
        <v>393</v>
      </c>
      <c r="AE160" s="51" t="s">
        <v>393</v>
      </c>
      <c r="AF160" s="51" t="s">
        <v>393</v>
      </c>
      <c r="AG160" s="51" t="s">
        <v>393</v>
      </c>
      <c r="AH160" s="51" t="s">
        <v>393</v>
      </c>
      <c r="AI160" s="51" t="s">
        <v>393</v>
      </c>
      <c r="AJ160" s="51" t="s">
        <v>393</v>
      </c>
      <c r="AK160" s="51" t="s">
        <v>393</v>
      </c>
      <c r="AL160" s="51" t="s">
        <v>393</v>
      </c>
      <c r="AM160" s="51" t="s">
        <v>393</v>
      </c>
      <c r="AN160" s="51" t="s">
        <v>393</v>
      </c>
      <c r="AO160" s="51" t="s">
        <v>393</v>
      </c>
      <c r="AP160" s="51" t="s">
        <v>393</v>
      </c>
      <c r="AQ160" s="51" t="s">
        <v>393</v>
      </c>
      <c r="AR160" s="51" t="s">
        <v>446</v>
      </c>
      <c r="AS160" s="51" t="s">
        <v>390</v>
      </c>
      <c r="AT160" s="51" t="s">
        <v>393</v>
      </c>
      <c r="AU160" s="51" t="s">
        <v>393</v>
      </c>
      <c r="AV160" s="51" t="s">
        <v>647</v>
      </c>
      <c r="AW160" s="51" t="s">
        <v>393</v>
      </c>
      <c r="AX160" s="51" t="s">
        <v>393</v>
      </c>
      <c r="AY160" s="51" t="s">
        <v>393</v>
      </c>
      <c r="AZ160" s="51" t="s">
        <v>393</v>
      </c>
      <c r="BA160" s="51" t="s">
        <v>393</v>
      </c>
      <c r="BB160" s="51" t="s">
        <v>724</v>
      </c>
      <c r="BC160" s="51" t="s">
        <v>402</v>
      </c>
      <c r="BD160" s="51" t="s">
        <v>393</v>
      </c>
      <c r="BE160" s="51" t="s">
        <v>393</v>
      </c>
      <c r="BF160" s="51" t="s">
        <v>427</v>
      </c>
      <c r="BG160" s="51" t="s">
        <v>393</v>
      </c>
      <c r="BH160" s="51" t="s">
        <v>393</v>
      </c>
      <c r="BI160" s="51" t="s">
        <v>393</v>
      </c>
      <c r="BJ160" s="51" t="s">
        <v>393</v>
      </c>
      <c r="BK160" s="51" t="s">
        <v>393</v>
      </c>
    </row>
    <row r="161" spans="1:63" ht="12.75">
      <c r="A161" s="50" t="s">
        <v>1925</v>
      </c>
      <c r="B161" s="51" t="s">
        <v>319</v>
      </c>
      <c r="C161" s="51" t="s">
        <v>566</v>
      </c>
      <c r="D161" s="51" t="s">
        <v>382</v>
      </c>
      <c r="E161" s="51" t="s">
        <v>64</v>
      </c>
      <c r="F161" s="51" t="s">
        <v>689</v>
      </c>
      <c r="G161" s="51" t="s">
        <v>76</v>
      </c>
      <c r="H161" s="51" t="s">
        <v>1061</v>
      </c>
      <c r="I161" s="48" t="s">
        <v>1062</v>
      </c>
      <c r="J161" s="43">
        <f t="shared" si="1"/>
        <v>3272.25</v>
      </c>
      <c r="K161" s="43">
        <f t="shared" si="2"/>
        <v>3</v>
      </c>
      <c r="L161" s="50" t="s">
        <v>393</v>
      </c>
      <c r="M161" s="50" t="s">
        <v>393</v>
      </c>
      <c r="N161" s="45"/>
      <c r="O161" s="50" t="s">
        <v>1926</v>
      </c>
      <c r="P161" s="50" t="s">
        <v>393</v>
      </c>
      <c r="Q161" s="49" t="s">
        <v>390</v>
      </c>
      <c r="R161" s="50" t="s">
        <v>1927</v>
      </c>
      <c r="S161" s="50" t="s">
        <v>393</v>
      </c>
      <c r="T161" s="45"/>
      <c r="U161" s="50" t="s">
        <v>393</v>
      </c>
      <c r="V161" s="15">
        <v>2966.84</v>
      </c>
      <c r="W161" s="2">
        <v>0</v>
      </c>
      <c r="X161" s="51" t="s">
        <v>393</v>
      </c>
      <c r="Y161" s="51" t="s">
        <v>393</v>
      </c>
      <c r="Z161" s="51" t="s">
        <v>393</v>
      </c>
      <c r="AA161" s="51" t="s">
        <v>393</v>
      </c>
      <c r="AB161" s="51" t="s">
        <v>393</v>
      </c>
      <c r="AC161" s="51" t="s">
        <v>393</v>
      </c>
      <c r="AD161" s="51" t="s">
        <v>393</v>
      </c>
      <c r="AE161" s="51" t="s">
        <v>393</v>
      </c>
      <c r="AF161" s="51" t="s">
        <v>393</v>
      </c>
      <c r="AG161" s="51" t="s">
        <v>393</v>
      </c>
      <c r="AH161" s="51" t="s">
        <v>393</v>
      </c>
      <c r="AI161" s="51" t="s">
        <v>393</v>
      </c>
      <c r="AJ161" s="51" t="s">
        <v>393</v>
      </c>
      <c r="AK161" s="51" t="s">
        <v>393</v>
      </c>
      <c r="AL161" s="51" t="s">
        <v>393</v>
      </c>
      <c r="AM161" s="51" t="s">
        <v>393</v>
      </c>
      <c r="AN161" s="51" t="s">
        <v>393</v>
      </c>
      <c r="AO161" s="51" t="s">
        <v>393</v>
      </c>
      <c r="AP161" s="51" t="s">
        <v>393</v>
      </c>
      <c r="AQ161" s="51" t="s">
        <v>393</v>
      </c>
      <c r="AR161" s="51" t="s">
        <v>393</v>
      </c>
      <c r="AS161" s="51" t="s">
        <v>393</v>
      </c>
      <c r="AT161" s="51" t="s">
        <v>689</v>
      </c>
      <c r="AU161" s="51" t="s">
        <v>445</v>
      </c>
      <c r="AV161" s="51" t="s">
        <v>393</v>
      </c>
      <c r="AW161" s="51" t="s">
        <v>393</v>
      </c>
      <c r="AX161" s="51" t="s">
        <v>393</v>
      </c>
      <c r="AY161" s="51" t="s">
        <v>390</v>
      </c>
      <c r="AZ161" s="51" t="s">
        <v>540</v>
      </c>
      <c r="BA161" s="51" t="s">
        <v>393</v>
      </c>
      <c r="BB161" s="51" t="s">
        <v>393</v>
      </c>
      <c r="BC161" s="51" t="s">
        <v>393</v>
      </c>
      <c r="BD161" s="51" t="s">
        <v>429</v>
      </c>
      <c r="BE161" s="51" t="s">
        <v>428</v>
      </c>
      <c r="BF161" s="51" t="s">
        <v>393</v>
      </c>
      <c r="BG161" s="51" t="s">
        <v>393</v>
      </c>
      <c r="BH161" s="51" t="s">
        <v>393</v>
      </c>
      <c r="BI161" s="51" t="s">
        <v>393</v>
      </c>
      <c r="BJ161" s="51" t="s">
        <v>393</v>
      </c>
      <c r="BK161" s="51" t="s">
        <v>393</v>
      </c>
    </row>
    <row r="162" spans="1:63" ht="12.75">
      <c r="A162" s="50" t="s">
        <v>1928</v>
      </c>
      <c r="B162" s="51" t="s">
        <v>268</v>
      </c>
      <c r="C162" s="51" t="s">
        <v>409</v>
      </c>
      <c r="D162" s="51" t="s">
        <v>382</v>
      </c>
      <c r="E162" s="51" t="s">
        <v>64</v>
      </c>
      <c r="F162" s="51" t="s">
        <v>1929</v>
      </c>
      <c r="G162" s="51" t="s">
        <v>269</v>
      </c>
      <c r="H162" s="51" t="s">
        <v>1930</v>
      </c>
      <c r="I162" s="48" t="s">
        <v>1931</v>
      </c>
      <c r="J162" s="43">
        <f t="shared" si="1"/>
        <v>4460.4000000000005</v>
      </c>
      <c r="K162" s="43">
        <f t="shared" si="2"/>
        <v>5</v>
      </c>
      <c r="L162" s="50" t="s">
        <v>393</v>
      </c>
      <c r="M162" s="50" t="s">
        <v>393</v>
      </c>
      <c r="N162" s="45"/>
      <c r="O162" s="50" t="s">
        <v>1932</v>
      </c>
      <c r="P162" s="50" t="s">
        <v>536</v>
      </c>
      <c r="Q162" s="49" t="s">
        <v>426</v>
      </c>
      <c r="R162" s="50" t="s">
        <v>393</v>
      </c>
      <c r="S162" s="50" t="s">
        <v>393</v>
      </c>
      <c r="T162" s="45"/>
      <c r="U162" s="50" t="s">
        <v>393</v>
      </c>
      <c r="V162" s="14">
        <v>5315.31</v>
      </c>
      <c r="W162" s="2">
        <v>892.08</v>
      </c>
      <c r="X162" s="51" t="s">
        <v>393</v>
      </c>
      <c r="Y162" s="51" t="s">
        <v>393</v>
      </c>
      <c r="Z162" s="51" t="s">
        <v>393</v>
      </c>
      <c r="AA162" s="51" t="s">
        <v>393</v>
      </c>
      <c r="AB162" s="51" t="s">
        <v>393</v>
      </c>
      <c r="AC162" s="51" t="s">
        <v>393</v>
      </c>
      <c r="AD162" s="51" t="s">
        <v>393</v>
      </c>
      <c r="AE162" s="51" t="s">
        <v>393</v>
      </c>
      <c r="AF162" s="51" t="s">
        <v>393</v>
      </c>
      <c r="AG162" s="51" t="s">
        <v>393</v>
      </c>
      <c r="AH162" s="51" t="s">
        <v>393</v>
      </c>
      <c r="AI162" s="51" t="s">
        <v>393</v>
      </c>
      <c r="AJ162" s="51" t="s">
        <v>393</v>
      </c>
      <c r="AK162" s="51" t="s">
        <v>393</v>
      </c>
      <c r="AL162" s="51" t="s">
        <v>393</v>
      </c>
      <c r="AM162" s="51" t="s">
        <v>393</v>
      </c>
      <c r="AN162" s="51" t="s">
        <v>393</v>
      </c>
      <c r="AO162" s="51" t="s">
        <v>393</v>
      </c>
      <c r="AP162" s="51" t="s">
        <v>393</v>
      </c>
      <c r="AQ162" s="51" t="s">
        <v>393</v>
      </c>
      <c r="AR162" s="51" t="s">
        <v>393</v>
      </c>
      <c r="AS162" s="51" t="s">
        <v>393</v>
      </c>
      <c r="AT162" s="51" t="s">
        <v>568</v>
      </c>
      <c r="AU162" s="51" t="s">
        <v>1066</v>
      </c>
      <c r="AV162" s="51" t="s">
        <v>393</v>
      </c>
      <c r="AW162" s="51" t="s">
        <v>446</v>
      </c>
      <c r="AX162" s="51" t="s">
        <v>428</v>
      </c>
      <c r="AY162" s="51" t="s">
        <v>402</v>
      </c>
      <c r="AZ162" s="51" t="s">
        <v>536</v>
      </c>
      <c r="BA162" s="51" t="s">
        <v>409</v>
      </c>
      <c r="BB162" s="51" t="s">
        <v>393</v>
      </c>
      <c r="BC162" s="51" t="s">
        <v>393</v>
      </c>
      <c r="BD162" s="51" t="s">
        <v>393</v>
      </c>
      <c r="BE162" s="51" t="s">
        <v>393</v>
      </c>
      <c r="BF162" s="51" t="s">
        <v>393</v>
      </c>
      <c r="BG162" s="51" t="s">
        <v>393</v>
      </c>
      <c r="BH162" s="51" t="s">
        <v>393</v>
      </c>
      <c r="BI162" s="51" t="s">
        <v>393</v>
      </c>
      <c r="BJ162" s="51" t="s">
        <v>393</v>
      </c>
      <c r="BK162" s="51" t="s">
        <v>393</v>
      </c>
    </row>
    <row r="163" spans="1:63" ht="12.75">
      <c r="A163" s="50" t="s">
        <v>1933</v>
      </c>
      <c r="B163" s="51" t="s">
        <v>159</v>
      </c>
      <c r="C163" s="51" t="s">
        <v>647</v>
      </c>
      <c r="D163" s="51" t="s">
        <v>382</v>
      </c>
      <c r="E163" s="51" t="s">
        <v>64</v>
      </c>
      <c r="F163" s="51" t="s">
        <v>689</v>
      </c>
      <c r="G163" s="51" t="s">
        <v>76</v>
      </c>
      <c r="H163" s="51" t="s">
        <v>1934</v>
      </c>
      <c r="I163" s="48" t="s">
        <v>1935</v>
      </c>
      <c r="J163" s="43">
        <f t="shared" si="1"/>
        <v>8917.2000000000007</v>
      </c>
      <c r="K163" s="43">
        <f t="shared" si="2"/>
        <v>10</v>
      </c>
      <c r="L163" s="50" t="s">
        <v>822</v>
      </c>
      <c r="M163" s="50" t="s">
        <v>1936</v>
      </c>
      <c r="N163" s="45"/>
      <c r="O163" s="50" t="s">
        <v>1937</v>
      </c>
      <c r="P163" s="50" t="s">
        <v>1938</v>
      </c>
      <c r="Q163" s="49" t="s">
        <v>497</v>
      </c>
      <c r="R163" s="50" t="s">
        <v>1702</v>
      </c>
      <c r="S163" s="50" t="s">
        <v>1939</v>
      </c>
      <c r="T163" s="45"/>
      <c r="U163" s="50" t="s">
        <v>393</v>
      </c>
      <c r="V163" s="12">
        <v>45031.86</v>
      </c>
      <c r="W163" s="2">
        <v>27643.32</v>
      </c>
      <c r="X163" s="51" t="s">
        <v>540</v>
      </c>
      <c r="Y163" s="51" t="s">
        <v>540</v>
      </c>
      <c r="Z163" s="51" t="s">
        <v>540</v>
      </c>
      <c r="AA163" s="51" t="s">
        <v>424</v>
      </c>
      <c r="AB163" s="51" t="s">
        <v>699</v>
      </c>
      <c r="AC163" s="51" t="s">
        <v>393</v>
      </c>
      <c r="AD163" s="51" t="s">
        <v>393</v>
      </c>
      <c r="AE163" s="51" t="s">
        <v>393</v>
      </c>
      <c r="AF163" s="51" t="s">
        <v>393</v>
      </c>
      <c r="AG163" s="51" t="s">
        <v>393</v>
      </c>
      <c r="AH163" s="51" t="s">
        <v>393</v>
      </c>
      <c r="AI163" s="51" t="s">
        <v>393</v>
      </c>
      <c r="AJ163" s="51" t="s">
        <v>393</v>
      </c>
      <c r="AK163" s="51" t="s">
        <v>393</v>
      </c>
      <c r="AL163" s="51" t="s">
        <v>393</v>
      </c>
      <c r="AM163" s="51" t="s">
        <v>393</v>
      </c>
      <c r="AN163" s="51" t="s">
        <v>393</v>
      </c>
      <c r="AO163" s="51" t="s">
        <v>393</v>
      </c>
      <c r="AP163" s="51" t="s">
        <v>393</v>
      </c>
      <c r="AQ163" s="51" t="s">
        <v>393</v>
      </c>
      <c r="AR163" s="51" t="s">
        <v>1174</v>
      </c>
      <c r="AS163" s="51" t="s">
        <v>497</v>
      </c>
      <c r="AT163" s="51" t="s">
        <v>514</v>
      </c>
      <c r="AU163" s="51" t="s">
        <v>1940</v>
      </c>
      <c r="AV163" s="51" t="s">
        <v>1586</v>
      </c>
      <c r="AW163" s="51" t="s">
        <v>724</v>
      </c>
      <c r="AX163" s="51" t="s">
        <v>428</v>
      </c>
      <c r="AY163" s="51" t="s">
        <v>426</v>
      </c>
      <c r="AZ163" s="51" t="s">
        <v>402</v>
      </c>
      <c r="BA163" s="51" t="s">
        <v>647</v>
      </c>
      <c r="BB163" s="51" t="s">
        <v>700</v>
      </c>
      <c r="BC163" s="51" t="s">
        <v>418</v>
      </c>
      <c r="BD163" s="51" t="s">
        <v>442</v>
      </c>
      <c r="BE163" s="51" t="s">
        <v>499</v>
      </c>
      <c r="BF163" s="51" t="s">
        <v>495</v>
      </c>
      <c r="BG163" s="51" t="s">
        <v>393</v>
      </c>
      <c r="BH163" s="51" t="s">
        <v>393</v>
      </c>
      <c r="BI163" s="51" t="s">
        <v>393</v>
      </c>
      <c r="BJ163" s="51" t="s">
        <v>393</v>
      </c>
      <c r="BK163" s="51" t="s">
        <v>393</v>
      </c>
    </row>
    <row r="164" spans="1:63" ht="12.75" hidden="1">
      <c r="A164" s="51" t="s">
        <v>1941</v>
      </c>
      <c r="B164" s="51" t="s">
        <v>294</v>
      </c>
      <c r="C164" s="51" t="s">
        <v>432</v>
      </c>
      <c r="D164" s="51" t="s">
        <v>382</v>
      </c>
      <c r="E164" s="51" t="s">
        <v>64</v>
      </c>
      <c r="F164" s="51" t="s">
        <v>760</v>
      </c>
      <c r="G164" s="51" t="s">
        <v>65</v>
      </c>
      <c r="H164" s="51" t="s">
        <v>1133</v>
      </c>
      <c r="I164" s="48" t="s">
        <v>1134</v>
      </c>
      <c r="J164" s="43">
        <f t="shared" si="1"/>
        <v>0</v>
      </c>
      <c r="K164" s="43">
        <f t="shared" si="2"/>
        <v>0</v>
      </c>
      <c r="L164" s="50" t="s">
        <v>1154</v>
      </c>
      <c r="M164" s="50" t="s">
        <v>1121</v>
      </c>
      <c r="N164" s="45"/>
      <c r="O164" s="50" t="s">
        <v>1942</v>
      </c>
      <c r="P164" s="50" t="s">
        <v>1681</v>
      </c>
      <c r="Q164" s="49" t="s">
        <v>393</v>
      </c>
      <c r="R164" s="50" t="s">
        <v>1943</v>
      </c>
      <c r="S164" s="50" t="s">
        <v>1944</v>
      </c>
      <c r="T164" s="45"/>
      <c r="U164" s="50" t="s">
        <v>393</v>
      </c>
      <c r="V164" s="14">
        <v>4640.0200000000004</v>
      </c>
      <c r="W164" s="2">
        <v>3746.6</v>
      </c>
      <c r="X164" s="51" t="s">
        <v>381</v>
      </c>
      <c r="Y164" s="51" t="s">
        <v>390</v>
      </c>
      <c r="Z164" s="51" t="s">
        <v>724</v>
      </c>
      <c r="AA164" s="51" t="s">
        <v>426</v>
      </c>
      <c r="AB164" s="51" t="s">
        <v>409</v>
      </c>
      <c r="AC164" s="51" t="s">
        <v>393</v>
      </c>
      <c r="AD164" s="51" t="s">
        <v>393</v>
      </c>
      <c r="AE164" s="51" t="s">
        <v>393</v>
      </c>
      <c r="AF164" s="51" t="s">
        <v>393</v>
      </c>
      <c r="AG164" s="51" t="s">
        <v>393</v>
      </c>
      <c r="AH164" s="51" t="s">
        <v>393</v>
      </c>
      <c r="AI164" s="51" t="s">
        <v>393</v>
      </c>
      <c r="AJ164" s="51" t="s">
        <v>393</v>
      </c>
      <c r="AK164" s="51" t="s">
        <v>393</v>
      </c>
      <c r="AL164" s="51" t="s">
        <v>393</v>
      </c>
      <c r="AM164" s="51" t="s">
        <v>393</v>
      </c>
      <c r="AN164" s="51" t="s">
        <v>393</v>
      </c>
      <c r="AO164" s="51" t="s">
        <v>393</v>
      </c>
      <c r="AP164" s="51" t="s">
        <v>393</v>
      </c>
      <c r="AQ164" s="51" t="s">
        <v>393</v>
      </c>
      <c r="AR164" s="51" t="s">
        <v>500</v>
      </c>
      <c r="AS164" s="51" t="s">
        <v>500</v>
      </c>
      <c r="AT164" s="51" t="s">
        <v>824</v>
      </c>
      <c r="AU164" s="51" t="s">
        <v>432</v>
      </c>
      <c r="AV164" s="51" t="s">
        <v>528</v>
      </c>
      <c r="AW164" s="51" t="s">
        <v>429</v>
      </c>
      <c r="AX164" s="51" t="s">
        <v>393</v>
      </c>
      <c r="AY164" s="51" t="s">
        <v>426</v>
      </c>
      <c r="AZ164" s="51" t="s">
        <v>446</v>
      </c>
      <c r="BA164" s="51" t="s">
        <v>446</v>
      </c>
      <c r="BB164" s="51" t="s">
        <v>390</v>
      </c>
      <c r="BC164" s="51" t="s">
        <v>498</v>
      </c>
      <c r="BD164" s="51" t="s">
        <v>647</v>
      </c>
      <c r="BE164" s="51" t="s">
        <v>393</v>
      </c>
      <c r="BF164" s="51" t="s">
        <v>395</v>
      </c>
      <c r="BG164" s="51" t="s">
        <v>393</v>
      </c>
      <c r="BH164" s="51" t="s">
        <v>393</v>
      </c>
      <c r="BI164" s="51" t="s">
        <v>393</v>
      </c>
      <c r="BJ164" s="51" t="s">
        <v>393</v>
      </c>
      <c r="BK164" s="51" t="s">
        <v>393</v>
      </c>
    </row>
    <row r="165" spans="1:63" ht="12.75" hidden="1">
      <c r="A165" s="51" t="s">
        <v>1945</v>
      </c>
      <c r="B165" s="51" t="s">
        <v>237</v>
      </c>
      <c r="C165" s="51" t="s">
        <v>432</v>
      </c>
      <c r="D165" s="51" t="s">
        <v>382</v>
      </c>
      <c r="E165" s="51" t="s">
        <v>64</v>
      </c>
      <c r="F165" s="51" t="s">
        <v>760</v>
      </c>
      <c r="G165" s="51" t="s">
        <v>65</v>
      </c>
      <c r="H165" s="51" t="s">
        <v>1133</v>
      </c>
      <c r="I165" s="48" t="s">
        <v>1134</v>
      </c>
      <c r="J165" s="43">
        <f t="shared" si="1"/>
        <v>0</v>
      </c>
      <c r="K165" s="43">
        <f t="shared" si="2"/>
        <v>0</v>
      </c>
      <c r="L165" s="50" t="s">
        <v>1946</v>
      </c>
      <c r="M165" s="50" t="s">
        <v>428</v>
      </c>
      <c r="N165" s="45"/>
      <c r="O165" s="50" t="s">
        <v>1734</v>
      </c>
      <c r="P165" s="50" t="s">
        <v>1947</v>
      </c>
      <c r="Q165" s="49" t="s">
        <v>393</v>
      </c>
      <c r="R165" s="50" t="s">
        <v>1944</v>
      </c>
      <c r="S165" s="50" t="s">
        <v>440</v>
      </c>
      <c r="T165" s="45"/>
      <c r="U165" s="50" t="s">
        <v>393</v>
      </c>
      <c r="V165" s="14">
        <v>4510.33</v>
      </c>
      <c r="W165" s="2">
        <v>4294.18</v>
      </c>
      <c r="X165" s="51" t="s">
        <v>647</v>
      </c>
      <c r="Y165" s="51" t="s">
        <v>446</v>
      </c>
      <c r="Z165" s="51" t="s">
        <v>402</v>
      </c>
      <c r="AA165" s="51" t="s">
        <v>446</v>
      </c>
      <c r="AB165" s="51" t="s">
        <v>529</v>
      </c>
      <c r="AC165" s="51" t="s">
        <v>393</v>
      </c>
      <c r="AD165" s="51" t="s">
        <v>393</v>
      </c>
      <c r="AE165" s="51" t="s">
        <v>393</v>
      </c>
      <c r="AF165" s="51" t="s">
        <v>393</v>
      </c>
      <c r="AG165" s="51" t="s">
        <v>393</v>
      </c>
      <c r="AH165" s="51" t="s">
        <v>393</v>
      </c>
      <c r="AI165" s="51" t="s">
        <v>393</v>
      </c>
      <c r="AJ165" s="51" t="s">
        <v>393</v>
      </c>
      <c r="AK165" s="51" t="s">
        <v>393</v>
      </c>
      <c r="AL165" s="51" t="s">
        <v>393</v>
      </c>
      <c r="AM165" s="51" t="s">
        <v>393</v>
      </c>
      <c r="AN165" s="51" t="s">
        <v>393</v>
      </c>
      <c r="AO165" s="51" t="s">
        <v>393</v>
      </c>
      <c r="AP165" s="51" t="s">
        <v>393</v>
      </c>
      <c r="AQ165" s="51" t="s">
        <v>393</v>
      </c>
      <c r="AR165" s="51" t="s">
        <v>573</v>
      </c>
      <c r="AS165" s="51" t="s">
        <v>537</v>
      </c>
      <c r="AT165" s="51" t="s">
        <v>549</v>
      </c>
      <c r="AU165" s="51" t="s">
        <v>566</v>
      </c>
      <c r="AV165" s="51" t="s">
        <v>456</v>
      </c>
      <c r="AW165" s="51" t="s">
        <v>390</v>
      </c>
      <c r="AX165" s="51" t="s">
        <v>647</v>
      </c>
      <c r="AY165" s="51" t="s">
        <v>393</v>
      </c>
      <c r="AZ165" s="51" t="s">
        <v>393</v>
      </c>
      <c r="BA165" s="51" t="s">
        <v>446</v>
      </c>
      <c r="BB165" s="51" t="s">
        <v>536</v>
      </c>
      <c r="BC165" s="51" t="s">
        <v>647</v>
      </c>
      <c r="BD165" s="51" t="s">
        <v>540</v>
      </c>
      <c r="BE165" s="51" t="s">
        <v>449</v>
      </c>
      <c r="BF165" s="51" t="s">
        <v>444</v>
      </c>
      <c r="BG165" s="51" t="s">
        <v>393</v>
      </c>
      <c r="BH165" s="51" t="s">
        <v>393</v>
      </c>
      <c r="BI165" s="51" t="s">
        <v>393</v>
      </c>
      <c r="BJ165" s="51" t="s">
        <v>393</v>
      </c>
      <c r="BK165" s="51" t="s">
        <v>393</v>
      </c>
    </row>
    <row r="166" spans="1:63" ht="12.75" hidden="1">
      <c r="A166" s="51" t="s">
        <v>1948</v>
      </c>
      <c r="B166" s="51" t="s">
        <v>174</v>
      </c>
      <c r="C166" s="51" t="s">
        <v>499</v>
      </c>
      <c r="D166" s="51" t="s">
        <v>382</v>
      </c>
      <c r="E166" s="51" t="s">
        <v>64</v>
      </c>
      <c r="F166" s="51" t="s">
        <v>383</v>
      </c>
      <c r="G166" s="51" t="s">
        <v>72</v>
      </c>
      <c r="H166" s="51" t="s">
        <v>1949</v>
      </c>
      <c r="I166" s="48" t="s">
        <v>1950</v>
      </c>
      <c r="J166" s="43">
        <f t="shared" si="1"/>
        <v>0</v>
      </c>
      <c r="K166" s="43">
        <f t="shared" si="2"/>
        <v>0</v>
      </c>
      <c r="L166" s="50" t="s">
        <v>1951</v>
      </c>
      <c r="M166" s="50" t="s">
        <v>1232</v>
      </c>
      <c r="N166" s="45"/>
      <c r="O166" s="50" t="s">
        <v>1952</v>
      </c>
      <c r="P166" s="50" t="s">
        <v>1738</v>
      </c>
      <c r="Q166" s="49" t="s">
        <v>393</v>
      </c>
      <c r="R166" s="50" t="s">
        <v>393</v>
      </c>
      <c r="S166" s="50" t="s">
        <v>393</v>
      </c>
      <c r="T166" s="45"/>
      <c r="U166" s="50" t="s">
        <v>393</v>
      </c>
      <c r="V166" s="14">
        <v>4430.7299999999996</v>
      </c>
      <c r="W166" s="2">
        <v>3476.62</v>
      </c>
      <c r="X166" s="51" t="s">
        <v>513</v>
      </c>
      <c r="Y166" s="51" t="s">
        <v>393</v>
      </c>
      <c r="Z166" s="51" t="s">
        <v>825</v>
      </c>
      <c r="AA166" s="51" t="s">
        <v>489</v>
      </c>
      <c r="AB166" s="51" t="s">
        <v>493</v>
      </c>
      <c r="AC166" s="51" t="s">
        <v>393</v>
      </c>
      <c r="AD166" s="51" t="s">
        <v>393</v>
      </c>
      <c r="AE166" s="51" t="s">
        <v>393</v>
      </c>
      <c r="AF166" s="51" t="s">
        <v>393</v>
      </c>
      <c r="AG166" s="51" t="s">
        <v>393</v>
      </c>
      <c r="AH166" s="51" t="s">
        <v>393</v>
      </c>
      <c r="AI166" s="51" t="s">
        <v>393</v>
      </c>
      <c r="AJ166" s="51" t="s">
        <v>393</v>
      </c>
      <c r="AK166" s="51" t="s">
        <v>393</v>
      </c>
      <c r="AL166" s="51" t="s">
        <v>393</v>
      </c>
      <c r="AM166" s="51" t="s">
        <v>393</v>
      </c>
      <c r="AN166" s="51" t="s">
        <v>393</v>
      </c>
      <c r="AO166" s="51" t="s">
        <v>393</v>
      </c>
      <c r="AP166" s="51" t="s">
        <v>393</v>
      </c>
      <c r="AQ166" s="51" t="s">
        <v>393</v>
      </c>
      <c r="AR166" s="51" t="s">
        <v>824</v>
      </c>
      <c r="AS166" s="51" t="s">
        <v>393</v>
      </c>
      <c r="AT166" s="51" t="s">
        <v>393</v>
      </c>
      <c r="AU166" s="51" t="s">
        <v>393</v>
      </c>
      <c r="AV166" s="51" t="s">
        <v>807</v>
      </c>
      <c r="AW166" s="51" t="s">
        <v>393</v>
      </c>
      <c r="AX166" s="51" t="s">
        <v>393</v>
      </c>
      <c r="AY166" s="51" t="s">
        <v>393</v>
      </c>
      <c r="AZ166" s="51" t="s">
        <v>393</v>
      </c>
      <c r="BA166" s="51" t="s">
        <v>393</v>
      </c>
      <c r="BB166" s="51" t="s">
        <v>393</v>
      </c>
      <c r="BC166" s="51" t="s">
        <v>393</v>
      </c>
      <c r="BD166" s="51" t="s">
        <v>393</v>
      </c>
      <c r="BE166" s="51" t="s">
        <v>393</v>
      </c>
      <c r="BF166" s="51" t="s">
        <v>393</v>
      </c>
      <c r="BG166" s="51" t="s">
        <v>393</v>
      </c>
      <c r="BH166" s="51" t="s">
        <v>393</v>
      </c>
      <c r="BI166" s="51" t="s">
        <v>393</v>
      </c>
      <c r="BJ166" s="51" t="s">
        <v>393</v>
      </c>
      <c r="BK166" s="51" t="s">
        <v>393</v>
      </c>
    </row>
    <row r="167" spans="1:63" ht="12.75" hidden="1">
      <c r="A167" s="51" t="s">
        <v>1953</v>
      </c>
      <c r="B167" s="51" t="s">
        <v>249</v>
      </c>
      <c r="C167" s="51" t="s">
        <v>449</v>
      </c>
      <c r="D167" s="51" t="s">
        <v>382</v>
      </c>
      <c r="E167" s="51" t="s">
        <v>64</v>
      </c>
      <c r="F167" s="51" t="s">
        <v>1184</v>
      </c>
      <c r="G167" s="51" t="s">
        <v>87</v>
      </c>
      <c r="H167" s="51" t="s">
        <v>1954</v>
      </c>
      <c r="I167" s="48" t="s">
        <v>1955</v>
      </c>
      <c r="J167" s="43">
        <f t="shared" si="1"/>
        <v>0</v>
      </c>
      <c r="K167" s="43">
        <f t="shared" si="2"/>
        <v>0</v>
      </c>
      <c r="L167" s="50" t="s">
        <v>1956</v>
      </c>
      <c r="M167" s="50" t="s">
        <v>1957</v>
      </c>
      <c r="N167" s="45"/>
      <c r="O167" s="50" t="s">
        <v>1958</v>
      </c>
      <c r="P167" s="50" t="s">
        <v>1208</v>
      </c>
      <c r="Q167" s="49" t="s">
        <v>393</v>
      </c>
      <c r="R167" s="50" t="s">
        <v>1728</v>
      </c>
      <c r="S167" s="50" t="s">
        <v>393</v>
      </c>
      <c r="T167" s="45"/>
      <c r="U167" s="50" t="s">
        <v>393</v>
      </c>
      <c r="V167" s="14">
        <v>4374.6000000000004</v>
      </c>
      <c r="W167" s="2">
        <v>3689.88</v>
      </c>
      <c r="X167" s="51" t="s">
        <v>429</v>
      </c>
      <c r="Y167" s="51" t="s">
        <v>393</v>
      </c>
      <c r="Z167" s="51" t="s">
        <v>497</v>
      </c>
      <c r="AA167" s="51" t="s">
        <v>426</v>
      </c>
      <c r="AB167" s="51" t="s">
        <v>807</v>
      </c>
      <c r="AC167" s="51" t="s">
        <v>393</v>
      </c>
      <c r="AD167" s="51" t="s">
        <v>393</v>
      </c>
      <c r="AE167" s="51" t="s">
        <v>393</v>
      </c>
      <c r="AF167" s="51" t="s">
        <v>393</v>
      </c>
      <c r="AG167" s="51" t="s">
        <v>393</v>
      </c>
      <c r="AH167" s="51" t="s">
        <v>393</v>
      </c>
      <c r="AI167" s="51" t="s">
        <v>393</v>
      </c>
      <c r="AJ167" s="51" t="s">
        <v>393</v>
      </c>
      <c r="AK167" s="51" t="s">
        <v>393</v>
      </c>
      <c r="AL167" s="51" t="s">
        <v>393</v>
      </c>
      <c r="AM167" s="51" t="s">
        <v>393</v>
      </c>
      <c r="AN167" s="51" t="s">
        <v>393</v>
      </c>
      <c r="AO167" s="51" t="s">
        <v>393</v>
      </c>
      <c r="AP167" s="51" t="s">
        <v>393</v>
      </c>
      <c r="AQ167" s="51" t="s">
        <v>393</v>
      </c>
      <c r="AR167" s="51" t="s">
        <v>539</v>
      </c>
      <c r="AS167" s="51" t="s">
        <v>536</v>
      </c>
      <c r="AT167" s="51" t="s">
        <v>393</v>
      </c>
      <c r="AU167" s="51" t="s">
        <v>393</v>
      </c>
      <c r="AV167" s="51" t="s">
        <v>605</v>
      </c>
      <c r="AW167" s="51" t="s">
        <v>393</v>
      </c>
      <c r="AX167" s="51" t="s">
        <v>393</v>
      </c>
      <c r="AY167" s="51" t="s">
        <v>390</v>
      </c>
      <c r="AZ167" s="51" t="s">
        <v>446</v>
      </c>
      <c r="BA167" s="51" t="s">
        <v>393</v>
      </c>
      <c r="BB167" s="51" t="s">
        <v>449</v>
      </c>
      <c r="BC167" s="51" t="s">
        <v>393</v>
      </c>
      <c r="BD167" s="51" t="s">
        <v>497</v>
      </c>
      <c r="BE167" s="51" t="s">
        <v>402</v>
      </c>
      <c r="BF167" s="51" t="s">
        <v>393</v>
      </c>
      <c r="BG167" s="51" t="s">
        <v>393</v>
      </c>
      <c r="BH167" s="51" t="s">
        <v>393</v>
      </c>
      <c r="BI167" s="51" t="s">
        <v>393</v>
      </c>
      <c r="BJ167" s="51" t="s">
        <v>393</v>
      </c>
      <c r="BK167" s="51" t="s">
        <v>393</v>
      </c>
    </row>
    <row r="168" spans="1:63" ht="12.75" hidden="1">
      <c r="A168" s="51" t="s">
        <v>1959</v>
      </c>
      <c r="B168" s="51" t="s">
        <v>241</v>
      </c>
      <c r="C168" s="51" t="s">
        <v>394</v>
      </c>
      <c r="D168" s="51" t="s">
        <v>382</v>
      </c>
      <c r="E168" s="51" t="s">
        <v>64</v>
      </c>
      <c r="F168" s="51" t="s">
        <v>1184</v>
      </c>
      <c r="G168" s="51" t="s">
        <v>87</v>
      </c>
      <c r="H168" s="51" t="s">
        <v>1185</v>
      </c>
      <c r="I168" s="48" t="s">
        <v>1186</v>
      </c>
      <c r="J168" s="43">
        <f t="shared" si="1"/>
        <v>0</v>
      </c>
      <c r="K168" s="43">
        <f t="shared" si="2"/>
        <v>0</v>
      </c>
      <c r="L168" s="50" t="s">
        <v>1960</v>
      </c>
      <c r="M168" s="50" t="s">
        <v>438</v>
      </c>
      <c r="N168" s="45"/>
      <c r="O168" s="50" t="s">
        <v>523</v>
      </c>
      <c r="P168" s="50" t="s">
        <v>1961</v>
      </c>
      <c r="Q168" s="49" t="s">
        <v>393</v>
      </c>
      <c r="R168" s="50" t="s">
        <v>604</v>
      </c>
      <c r="S168" s="50" t="s">
        <v>427</v>
      </c>
      <c r="T168" s="45"/>
      <c r="U168" s="50" t="s">
        <v>393</v>
      </c>
      <c r="V168" s="14">
        <v>4354.8100000000004</v>
      </c>
      <c r="W168" s="2">
        <v>6853.97</v>
      </c>
      <c r="X168" s="51" t="s">
        <v>428</v>
      </c>
      <c r="Y168" s="51" t="s">
        <v>393</v>
      </c>
      <c r="Z168" s="51" t="s">
        <v>402</v>
      </c>
      <c r="AA168" s="51" t="s">
        <v>402</v>
      </c>
      <c r="AB168" s="51" t="s">
        <v>639</v>
      </c>
      <c r="AC168" s="51" t="s">
        <v>393</v>
      </c>
      <c r="AD168" s="51" t="s">
        <v>393</v>
      </c>
      <c r="AE168" s="51" t="s">
        <v>393</v>
      </c>
      <c r="AF168" s="51" t="s">
        <v>393</v>
      </c>
      <c r="AG168" s="51" t="s">
        <v>393</v>
      </c>
      <c r="AH168" s="51" t="s">
        <v>393</v>
      </c>
      <c r="AI168" s="51" t="s">
        <v>393</v>
      </c>
      <c r="AJ168" s="51" t="s">
        <v>393</v>
      </c>
      <c r="AK168" s="51" t="s">
        <v>393</v>
      </c>
      <c r="AL168" s="51" t="s">
        <v>393</v>
      </c>
      <c r="AM168" s="51" t="s">
        <v>393</v>
      </c>
      <c r="AN168" s="51" t="s">
        <v>393</v>
      </c>
      <c r="AO168" s="51" t="s">
        <v>393</v>
      </c>
      <c r="AP168" s="51" t="s">
        <v>393</v>
      </c>
      <c r="AQ168" s="51" t="s">
        <v>393</v>
      </c>
      <c r="AR168" s="51" t="s">
        <v>724</v>
      </c>
      <c r="AS168" s="51" t="s">
        <v>393</v>
      </c>
      <c r="AT168" s="51" t="s">
        <v>589</v>
      </c>
      <c r="AU168" s="51" t="s">
        <v>424</v>
      </c>
      <c r="AV168" s="51" t="s">
        <v>539</v>
      </c>
      <c r="AW168" s="51" t="s">
        <v>393</v>
      </c>
      <c r="AX168" s="51" t="s">
        <v>393</v>
      </c>
      <c r="AY168" s="51" t="s">
        <v>393</v>
      </c>
      <c r="AZ168" s="51" t="s">
        <v>393</v>
      </c>
      <c r="BA168" s="51" t="s">
        <v>394</v>
      </c>
      <c r="BB168" s="51" t="s">
        <v>393</v>
      </c>
      <c r="BC168" s="51" t="s">
        <v>390</v>
      </c>
      <c r="BD168" s="51" t="s">
        <v>390</v>
      </c>
      <c r="BE168" s="51" t="s">
        <v>426</v>
      </c>
      <c r="BF168" s="51" t="s">
        <v>529</v>
      </c>
      <c r="BG168" s="51" t="s">
        <v>393</v>
      </c>
      <c r="BH168" s="51" t="s">
        <v>393</v>
      </c>
      <c r="BI168" s="51" t="s">
        <v>393</v>
      </c>
      <c r="BJ168" s="51" t="s">
        <v>393</v>
      </c>
      <c r="BK168" s="51" t="s">
        <v>393</v>
      </c>
    </row>
    <row r="169" spans="1:63" ht="12.75" hidden="1">
      <c r="A169" s="51" t="s">
        <v>1962</v>
      </c>
      <c r="B169" s="51" t="s">
        <v>244</v>
      </c>
      <c r="C169" s="51" t="s">
        <v>432</v>
      </c>
      <c r="D169" s="51" t="s">
        <v>382</v>
      </c>
      <c r="E169" s="51" t="s">
        <v>64</v>
      </c>
      <c r="F169" s="51" t="s">
        <v>760</v>
      </c>
      <c r="G169" s="51" t="s">
        <v>65</v>
      </c>
      <c r="H169" s="51" t="s">
        <v>1133</v>
      </c>
      <c r="I169" s="48" t="s">
        <v>1134</v>
      </c>
      <c r="J169" s="43">
        <f t="shared" si="1"/>
        <v>0</v>
      </c>
      <c r="K169" s="43">
        <f t="shared" si="2"/>
        <v>0</v>
      </c>
      <c r="L169" s="50" t="s">
        <v>1208</v>
      </c>
      <c r="M169" s="50" t="s">
        <v>1963</v>
      </c>
      <c r="N169" s="45"/>
      <c r="O169" s="50" t="s">
        <v>1964</v>
      </c>
      <c r="P169" s="50" t="s">
        <v>1965</v>
      </c>
      <c r="Q169" s="49" t="s">
        <v>393</v>
      </c>
      <c r="R169" s="50" t="s">
        <v>1421</v>
      </c>
      <c r="S169" s="50" t="s">
        <v>1966</v>
      </c>
      <c r="T169" s="45"/>
      <c r="U169" s="50" t="s">
        <v>393</v>
      </c>
      <c r="V169" s="14">
        <v>4337.41</v>
      </c>
      <c r="W169" s="2">
        <v>3083.74</v>
      </c>
      <c r="X169" s="51" t="s">
        <v>571</v>
      </c>
      <c r="Y169" s="51" t="s">
        <v>724</v>
      </c>
      <c r="Z169" s="51" t="s">
        <v>381</v>
      </c>
      <c r="AA169" s="51" t="s">
        <v>428</v>
      </c>
      <c r="AB169" s="51" t="s">
        <v>498</v>
      </c>
      <c r="AC169" s="51" t="s">
        <v>393</v>
      </c>
      <c r="AD169" s="51" t="s">
        <v>393</v>
      </c>
      <c r="AE169" s="51" t="s">
        <v>393</v>
      </c>
      <c r="AF169" s="51" t="s">
        <v>393</v>
      </c>
      <c r="AG169" s="51" t="s">
        <v>393</v>
      </c>
      <c r="AH169" s="51" t="s">
        <v>393</v>
      </c>
      <c r="AI169" s="51" t="s">
        <v>393</v>
      </c>
      <c r="AJ169" s="51" t="s">
        <v>393</v>
      </c>
      <c r="AK169" s="51" t="s">
        <v>393</v>
      </c>
      <c r="AL169" s="51" t="s">
        <v>393</v>
      </c>
      <c r="AM169" s="51" t="s">
        <v>393</v>
      </c>
      <c r="AN169" s="51" t="s">
        <v>393</v>
      </c>
      <c r="AO169" s="51" t="s">
        <v>393</v>
      </c>
      <c r="AP169" s="51" t="s">
        <v>393</v>
      </c>
      <c r="AQ169" s="51" t="s">
        <v>393</v>
      </c>
      <c r="AR169" s="51" t="s">
        <v>573</v>
      </c>
      <c r="AS169" s="51" t="s">
        <v>689</v>
      </c>
      <c r="AT169" s="51" t="s">
        <v>403</v>
      </c>
      <c r="AU169" s="51" t="s">
        <v>571</v>
      </c>
      <c r="AV169" s="51" t="s">
        <v>517</v>
      </c>
      <c r="AW169" s="51" t="s">
        <v>446</v>
      </c>
      <c r="AX169" s="51" t="s">
        <v>426</v>
      </c>
      <c r="AY169" s="51" t="s">
        <v>393</v>
      </c>
      <c r="AZ169" s="51" t="s">
        <v>427</v>
      </c>
      <c r="BA169" s="51" t="s">
        <v>449</v>
      </c>
      <c r="BB169" s="51" t="s">
        <v>432</v>
      </c>
      <c r="BC169" s="51" t="s">
        <v>424</v>
      </c>
      <c r="BD169" s="51" t="s">
        <v>446</v>
      </c>
      <c r="BE169" s="51" t="s">
        <v>393</v>
      </c>
      <c r="BF169" s="51" t="s">
        <v>425</v>
      </c>
      <c r="BG169" s="51" t="s">
        <v>393</v>
      </c>
      <c r="BH169" s="51" t="s">
        <v>393</v>
      </c>
      <c r="BI169" s="51" t="s">
        <v>393</v>
      </c>
      <c r="BJ169" s="51" t="s">
        <v>393</v>
      </c>
      <c r="BK169" s="51" t="s">
        <v>393</v>
      </c>
    </row>
    <row r="170" spans="1:63" ht="12.75">
      <c r="A170" s="50" t="s">
        <v>1967</v>
      </c>
      <c r="B170" s="51" t="s">
        <v>156</v>
      </c>
      <c r="C170" s="51" t="s">
        <v>566</v>
      </c>
      <c r="D170" s="51" t="s">
        <v>382</v>
      </c>
      <c r="E170" s="51" t="s">
        <v>64</v>
      </c>
      <c r="F170" s="51" t="s">
        <v>382</v>
      </c>
      <c r="G170" s="51" t="s">
        <v>64</v>
      </c>
      <c r="H170" s="51" t="s">
        <v>1968</v>
      </c>
      <c r="I170" s="48" t="s">
        <v>1969</v>
      </c>
      <c r="J170" s="43">
        <f t="shared" si="1"/>
        <v>2420.25</v>
      </c>
      <c r="K170" s="43">
        <f t="shared" si="2"/>
        <v>3</v>
      </c>
      <c r="L170" s="50" t="s">
        <v>1281</v>
      </c>
      <c r="M170" s="50" t="s">
        <v>1552</v>
      </c>
      <c r="N170" s="45"/>
      <c r="O170" s="50" t="s">
        <v>1970</v>
      </c>
      <c r="P170" s="50" t="s">
        <v>1971</v>
      </c>
      <c r="Q170" s="49" t="s">
        <v>390</v>
      </c>
      <c r="R170" s="50" t="s">
        <v>1591</v>
      </c>
      <c r="S170" s="50" t="s">
        <v>1972</v>
      </c>
      <c r="T170" s="45"/>
      <c r="U170" s="50" t="s">
        <v>393</v>
      </c>
      <c r="V170" s="12">
        <v>21588.63</v>
      </c>
      <c r="W170" s="2">
        <v>12262.6</v>
      </c>
      <c r="X170" s="51" t="s">
        <v>395</v>
      </c>
      <c r="Y170" s="51" t="s">
        <v>498</v>
      </c>
      <c r="Z170" s="51" t="s">
        <v>449</v>
      </c>
      <c r="AA170" s="51" t="s">
        <v>572</v>
      </c>
      <c r="AB170" s="51" t="s">
        <v>518</v>
      </c>
      <c r="AC170" s="51" t="s">
        <v>393</v>
      </c>
      <c r="AD170" s="51" t="s">
        <v>393</v>
      </c>
      <c r="AE170" s="51" t="s">
        <v>393</v>
      </c>
      <c r="AF170" s="51" t="s">
        <v>393</v>
      </c>
      <c r="AG170" s="51" t="s">
        <v>393</v>
      </c>
      <c r="AH170" s="51" t="s">
        <v>393</v>
      </c>
      <c r="AI170" s="51" t="s">
        <v>393</v>
      </c>
      <c r="AJ170" s="51" t="s">
        <v>393</v>
      </c>
      <c r="AK170" s="51" t="s">
        <v>393</v>
      </c>
      <c r="AL170" s="51" t="s">
        <v>393</v>
      </c>
      <c r="AM170" s="51" t="s">
        <v>393</v>
      </c>
      <c r="AN170" s="51" t="s">
        <v>393</v>
      </c>
      <c r="AO170" s="51" t="s">
        <v>393</v>
      </c>
      <c r="AP170" s="51" t="s">
        <v>393</v>
      </c>
      <c r="AQ170" s="51" t="s">
        <v>393</v>
      </c>
      <c r="AR170" s="51" t="s">
        <v>1348</v>
      </c>
      <c r="AS170" s="51" t="s">
        <v>640</v>
      </c>
      <c r="AT170" s="51" t="s">
        <v>473</v>
      </c>
      <c r="AU170" s="51" t="s">
        <v>816</v>
      </c>
      <c r="AV170" s="51" t="s">
        <v>620</v>
      </c>
      <c r="AW170" s="51" t="s">
        <v>536</v>
      </c>
      <c r="AX170" s="51" t="s">
        <v>428</v>
      </c>
      <c r="AY170" s="51" t="s">
        <v>428</v>
      </c>
      <c r="AZ170" s="51" t="s">
        <v>381</v>
      </c>
      <c r="BA170" s="51" t="s">
        <v>425</v>
      </c>
      <c r="BB170" s="51" t="s">
        <v>712</v>
      </c>
      <c r="BC170" s="51" t="s">
        <v>443</v>
      </c>
      <c r="BD170" s="51" t="s">
        <v>490</v>
      </c>
      <c r="BE170" s="51" t="s">
        <v>528</v>
      </c>
      <c r="BF170" s="51" t="s">
        <v>1244</v>
      </c>
      <c r="BG170" s="51" t="s">
        <v>393</v>
      </c>
      <c r="BH170" s="51" t="s">
        <v>393</v>
      </c>
      <c r="BI170" s="51" t="s">
        <v>393</v>
      </c>
      <c r="BJ170" s="51" t="s">
        <v>393</v>
      </c>
      <c r="BK170" s="51" t="s">
        <v>393</v>
      </c>
    </row>
    <row r="171" spans="1:63" ht="12.75" hidden="1">
      <c r="A171" s="51" t="s">
        <v>1973</v>
      </c>
      <c r="B171" s="51" t="s">
        <v>284</v>
      </c>
      <c r="C171" s="51" t="s">
        <v>409</v>
      </c>
      <c r="D171" s="51" t="s">
        <v>382</v>
      </c>
      <c r="E171" s="51" t="s">
        <v>64</v>
      </c>
      <c r="F171" s="51" t="s">
        <v>480</v>
      </c>
      <c r="G171" s="51" t="s">
        <v>110</v>
      </c>
      <c r="H171" s="51" t="s">
        <v>1974</v>
      </c>
      <c r="I171" s="48" t="s">
        <v>1975</v>
      </c>
      <c r="J171" s="43">
        <f t="shared" si="1"/>
        <v>0</v>
      </c>
      <c r="K171" s="43">
        <f t="shared" si="2"/>
        <v>0</v>
      </c>
      <c r="L171" s="50" t="s">
        <v>1976</v>
      </c>
      <c r="M171" s="50" t="s">
        <v>1552</v>
      </c>
      <c r="N171" s="45"/>
      <c r="O171" s="50" t="s">
        <v>1255</v>
      </c>
      <c r="P171" s="50" t="s">
        <v>1977</v>
      </c>
      <c r="Q171" s="49" t="s">
        <v>1978</v>
      </c>
      <c r="R171" s="50" t="s">
        <v>1130</v>
      </c>
      <c r="S171" s="50" t="s">
        <v>506</v>
      </c>
      <c r="T171" s="45"/>
      <c r="U171" s="50" t="s">
        <v>393</v>
      </c>
      <c r="V171" s="14">
        <v>4289.83</v>
      </c>
      <c r="W171" s="2">
        <v>7864.69</v>
      </c>
      <c r="X171" s="51" t="s">
        <v>427</v>
      </c>
      <c r="Y171" s="51" t="s">
        <v>426</v>
      </c>
      <c r="Z171" s="51" t="s">
        <v>393</v>
      </c>
      <c r="AA171" s="51" t="s">
        <v>536</v>
      </c>
      <c r="AB171" s="51" t="s">
        <v>456</v>
      </c>
      <c r="AC171" s="51" t="s">
        <v>393</v>
      </c>
      <c r="AD171" s="51" t="s">
        <v>393</v>
      </c>
      <c r="AE171" s="51" t="s">
        <v>393</v>
      </c>
      <c r="AF171" s="51" t="s">
        <v>393</v>
      </c>
      <c r="AG171" s="51" t="s">
        <v>393</v>
      </c>
      <c r="AH171" s="51" t="s">
        <v>393</v>
      </c>
      <c r="AI171" s="51" t="s">
        <v>393</v>
      </c>
      <c r="AJ171" s="51" t="s">
        <v>393</v>
      </c>
      <c r="AK171" s="51" t="s">
        <v>393</v>
      </c>
      <c r="AL171" s="51" t="s">
        <v>393</v>
      </c>
      <c r="AM171" s="51" t="s">
        <v>393</v>
      </c>
      <c r="AN171" s="51" t="s">
        <v>393</v>
      </c>
      <c r="AO171" s="51" t="s">
        <v>393</v>
      </c>
      <c r="AP171" s="51" t="s">
        <v>393</v>
      </c>
      <c r="AQ171" s="51" t="s">
        <v>393</v>
      </c>
      <c r="AR171" s="51" t="s">
        <v>557</v>
      </c>
      <c r="AS171" s="51" t="s">
        <v>824</v>
      </c>
      <c r="AT171" s="51" t="s">
        <v>447</v>
      </c>
      <c r="AU171" s="51" t="s">
        <v>432</v>
      </c>
      <c r="AV171" s="51" t="s">
        <v>422</v>
      </c>
      <c r="AW171" s="51" t="s">
        <v>426</v>
      </c>
      <c r="AX171" s="51" t="s">
        <v>536</v>
      </c>
      <c r="AY171" s="51" t="s">
        <v>393</v>
      </c>
      <c r="AZ171" s="51" t="s">
        <v>426</v>
      </c>
      <c r="BA171" s="51" t="s">
        <v>395</v>
      </c>
      <c r="BB171" s="51" t="s">
        <v>390</v>
      </c>
      <c r="BC171" s="51" t="s">
        <v>446</v>
      </c>
      <c r="BD171" s="51" t="s">
        <v>724</v>
      </c>
      <c r="BE171" s="51" t="s">
        <v>406</v>
      </c>
      <c r="BF171" s="51" t="s">
        <v>406</v>
      </c>
      <c r="BG171" s="51" t="s">
        <v>393</v>
      </c>
      <c r="BH171" s="51" t="s">
        <v>393</v>
      </c>
      <c r="BI171" s="51" t="s">
        <v>393</v>
      </c>
      <c r="BJ171" s="51" t="s">
        <v>393</v>
      </c>
      <c r="BK171" s="51" t="s">
        <v>393</v>
      </c>
    </row>
    <row r="172" spans="1:63" ht="12.75">
      <c r="A172" s="50" t="s">
        <v>1979</v>
      </c>
      <c r="B172" s="51" t="s">
        <v>307</v>
      </c>
      <c r="C172" s="51" t="s">
        <v>428</v>
      </c>
      <c r="D172" s="51" t="s">
        <v>382</v>
      </c>
      <c r="E172" s="51" t="s">
        <v>64</v>
      </c>
      <c r="F172" s="51" t="s">
        <v>383</v>
      </c>
      <c r="G172" s="51" t="s">
        <v>72</v>
      </c>
      <c r="H172" s="51" t="s">
        <v>1980</v>
      </c>
      <c r="I172" s="48" t="s">
        <v>1981</v>
      </c>
      <c r="J172" s="43">
        <f t="shared" si="1"/>
        <v>2417.7599999999998</v>
      </c>
      <c r="K172" s="43">
        <f t="shared" si="2"/>
        <v>3</v>
      </c>
      <c r="L172" s="50" t="s">
        <v>1467</v>
      </c>
      <c r="M172" s="50" t="s">
        <v>556</v>
      </c>
      <c r="N172" s="45"/>
      <c r="O172" s="50" t="s">
        <v>1319</v>
      </c>
      <c r="P172" s="50" t="s">
        <v>556</v>
      </c>
      <c r="Q172" s="49" t="s">
        <v>390</v>
      </c>
      <c r="R172" s="50" t="s">
        <v>393</v>
      </c>
      <c r="S172" s="50" t="s">
        <v>1982</v>
      </c>
      <c r="T172" s="45"/>
      <c r="U172" s="50" t="s">
        <v>393</v>
      </c>
      <c r="V172" s="14">
        <v>4331.82</v>
      </c>
      <c r="W172" s="2">
        <v>1410.36</v>
      </c>
      <c r="X172" s="51" t="s">
        <v>426</v>
      </c>
      <c r="Y172" s="51" t="s">
        <v>393</v>
      </c>
      <c r="Z172" s="51" t="s">
        <v>393</v>
      </c>
      <c r="AA172" s="51" t="s">
        <v>393</v>
      </c>
      <c r="AB172" s="51" t="s">
        <v>390</v>
      </c>
      <c r="AC172" s="51" t="s">
        <v>393</v>
      </c>
      <c r="AD172" s="51" t="s">
        <v>393</v>
      </c>
      <c r="AE172" s="51" t="s">
        <v>393</v>
      </c>
      <c r="AF172" s="51" t="s">
        <v>393</v>
      </c>
      <c r="AG172" s="51" t="s">
        <v>393</v>
      </c>
      <c r="AH172" s="51" t="s">
        <v>393</v>
      </c>
      <c r="AI172" s="51" t="s">
        <v>393</v>
      </c>
      <c r="AJ172" s="51" t="s">
        <v>393</v>
      </c>
      <c r="AK172" s="51" t="s">
        <v>393</v>
      </c>
      <c r="AL172" s="51" t="s">
        <v>393</v>
      </c>
      <c r="AM172" s="51" t="s">
        <v>393</v>
      </c>
      <c r="AN172" s="51" t="s">
        <v>393</v>
      </c>
      <c r="AO172" s="51" t="s">
        <v>393</v>
      </c>
      <c r="AP172" s="51" t="s">
        <v>393</v>
      </c>
      <c r="AQ172" s="51" t="s">
        <v>393</v>
      </c>
      <c r="AR172" s="51" t="s">
        <v>429</v>
      </c>
      <c r="AS172" s="51" t="s">
        <v>393</v>
      </c>
      <c r="AT172" s="51" t="s">
        <v>446</v>
      </c>
      <c r="AU172" s="51" t="s">
        <v>390</v>
      </c>
      <c r="AV172" s="51" t="s">
        <v>390</v>
      </c>
      <c r="AW172" s="51" t="s">
        <v>393</v>
      </c>
      <c r="AX172" s="51" t="s">
        <v>393</v>
      </c>
      <c r="AY172" s="51" t="s">
        <v>393</v>
      </c>
      <c r="AZ172" s="51" t="s">
        <v>393</v>
      </c>
      <c r="BA172" s="51" t="s">
        <v>393</v>
      </c>
      <c r="BB172" s="51" t="s">
        <v>393</v>
      </c>
      <c r="BC172" s="51" t="s">
        <v>393</v>
      </c>
      <c r="BD172" s="51" t="s">
        <v>393</v>
      </c>
      <c r="BE172" s="51" t="s">
        <v>393</v>
      </c>
      <c r="BF172" s="51" t="s">
        <v>536</v>
      </c>
      <c r="BG172" s="51" t="s">
        <v>393</v>
      </c>
      <c r="BH172" s="51" t="s">
        <v>393</v>
      </c>
      <c r="BI172" s="51" t="s">
        <v>393</v>
      </c>
      <c r="BJ172" s="51" t="s">
        <v>393</v>
      </c>
      <c r="BK172" s="51" t="s">
        <v>393</v>
      </c>
    </row>
    <row r="173" spans="1:63" ht="12.75" hidden="1">
      <c r="A173" s="51" t="s">
        <v>1983</v>
      </c>
      <c r="B173" s="51" t="s">
        <v>256</v>
      </c>
      <c r="C173" s="51" t="s">
        <v>449</v>
      </c>
      <c r="D173" s="51" t="s">
        <v>382</v>
      </c>
      <c r="E173" s="51" t="s">
        <v>64</v>
      </c>
      <c r="F173" s="51" t="s">
        <v>480</v>
      </c>
      <c r="G173" s="51" t="s">
        <v>110</v>
      </c>
      <c r="H173" s="51" t="s">
        <v>503</v>
      </c>
      <c r="I173" s="48" t="s">
        <v>504</v>
      </c>
      <c r="J173" s="43">
        <f t="shared" si="1"/>
        <v>0</v>
      </c>
      <c r="K173" s="43">
        <f t="shared" si="2"/>
        <v>0</v>
      </c>
      <c r="L173" s="50" t="s">
        <v>1602</v>
      </c>
      <c r="M173" s="50" t="s">
        <v>1275</v>
      </c>
      <c r="N173" s="45"/>
      <c r="O173" s="50" t="s">
        <v>386</v>
      </c>
      <c r="P173" s="50" t="s">
        <v>1984</v>
      </c>
      <c r="Q173" s="49" t="s">
        <v>393</v>
      </c>
      <c r="R173" s="50" t="s">
        <v>1985</v>
      </c>
      <c r="S173" s="50" t="s">
        <v>1986</v>
      </c>
      <c r="T173" s="45"/>
      <c r="U173" s="50" t="s">
        <v>393</v>
      </c>
      <c r="V173" s="14">
        <v>4060.6</v>
      </c>
      <c r="W173" s="2">
        <v>7917.14</v>
      </c>
      <c r="X173" s="51" t="s">
        <v>428</v>
      </c>
      <c r="Y173" s="51" t="s">
        <v>393</v>
      </c>
      <c r="Z173" s="51" t="s">
        <v>393</v>
      </c>
      <c r="AA173" s="51" t="s">
        <v>390</v>
      </c>
      <c r="AB173" s="51" t="s">
        <v>404</v>
      </c>
      <c r="AC173" s="51" t="s">
        <v>393</v>
      </c>
      <c r="AD173" s="51" t="s">
        <v>393</v>
      </c>
      <c r="AE173" s="51" t="s">
        <v>393</v>
      </c>
      <c r="AF173" s="51" t="s">
        <v>393</v>
      </c>
      <c r="AG173" s="51" t="s">
        <v>393</v>
      </c>
      <c r="AH173" s="51" t="s">
        <v>393</v>
      </c>
      <c r="AI173" s="51" t="s">
        <v>393</v>
      </c>
      <c r="AJ173" s="51" t="s">
        <v>393</v>
      </c>
      <c r="AK173" s="51" t="s">
        <v>393</v>
      </c>
      <c r="AL173" s="51" t="s">
        <v>393</v>
      </c>
      <c r="AM173" s="51" t="s">
        <v>393</v>
      </c>
      <c r="AN173" s="51" t="s">
        <v>393</v>
      </c>
      <c r="AO173" s="51" t="s">
        <v>393</v>
      </c>
      <c r="AP173" s="51" t="s">
        <v>393</v>
      </c>
      <c r="AQ173" s="51" t="s">
        <v>393</v>
      </c>
      <c r="AR173" s="51" t="s">
        <v>557</v>
      </c>
      <c r="AS173" s="51" t="s">
        <v>394</v>
      </c>
      <c r="AT173" s="51" t="s">
        <v>625</v>
      </c>
      <c r="AU173" s="51" t="s">
        <v>403</v>
      </c>
      <c r="AV173" s="51" t="s">
        <v>568</v>
      </c>
      <c r="AW173" s="51" t="s">
        <v>393</v>
      </c>
      <c r="AX173" s="51" t="s">
        <v>393</v>
      </c>
      <c r="AY173" s="51" t="s">
        <v>427</v>
      </c>
      <c r="AZ173" s="51" t="s">
        <v>536</v>
      </c>
      <c r="BA173" s="51" t="s">
        <v>807</v>
      </c>
      <c r="BB173" s="51" t="s">
        <v>393</v>
      </c>
      <c r="BC173" s="51" t="s">
        <v>536</v>
      </c>
      <c r="BD173" s="51" t="s">
        <v>390</v>
      </c>
      <c r="BE173" s="51" t="s">
        <v>540</v>
      </c>
      <c r="BF173" s="51" t="s">
        <v>428</v>
      </c>
      <c r="BG173" s="51" t="s">
        <v>393</v>
      </c>
      <c r="BH173" s="51" t="s">
        <v>393</v>
      </c>
      <c r="BI173" s="51" t="s">
        <v>393</v>
      </c>
      <c r="BJ173" s="51" t="s">
        <v>393</v>
      </c>
      <c r="BK173" s="51" t="s">
        <v>393</v>
      </c>
    </row>
    <row r="174" spans="1:63" ht="12.75" hidden="1">
      <c r="A174" s="51" t="s">
        <v>1987</v>
      </c>
      <c r="B174" s="51" t="s">
        <v>257</v>
      </c>
      <c r="C174" s="51" t="s">
        <v>409</v>
      </c>
      <c r="D174" s="51" t="s">
        <v>382</v>
      </c>
      <c r="E174" s="51" t="s">
        <v>64</v>
      </c>
      <c r="F174" s="51" t="s">
        <v>741</v>
      </c>
      <c r="G174" s="51" t="s">
        <v>258</v>
      </c>
      <c r="H174" s="51" t="s">
        <v>1988</v>
      </c>
      <c r="I174" s="48" t="s">
        <v>1989</v>
      </c>
      <c r="J174" s="43">
        <f t="shared" si="1"/>
        <v>0</v>
      </c>
      <c r="K174" s="43">
        <f t="shared" si="2"/>
        <v>0</v>
      </c>
      <c r="L174" s="50" t="s">
        <v>393</v>
      </c>
      <c r="M174" s="50" t="s">
        <v>393</v>
      </c>
      <c r="N174" s="45"/>
      <c r="O174" s="50" t="s">
        <v>1431</v>
      </c>
      <c r="P174" s="50" t="s">
        <v>1990</v>
      </c>
      <c r="Q174" s="49" t="s">
        <v>393</v>
      </c>
      <c r="R174" s="50" t="s">
        <v>1916</v>
      </c>
      <c r="S174" s="50" t="s">
        <v>393</v>
      </c>
      <c r="T174" s="45"/>
      <c r="U174" s="50" t="s">
        <v>393</v>
      </c>
      <c r="V174" s="14">
        <v>4012.83</v>
      </c>
      <c r="W174" s="2">
        <v>6089.83</v>
      </c>
      <c r="X174" s="51" t="s">
        <v>393</v>
      </c>
      <c r="Y174" s="51" t="s">
        <v>393</v>
      </c>
      <c r="Z174" s="51" t="s">
        <v>393</v>
      </c>
      <c r="AA174" s="51" t="s">
        <v>393</v>
      </c>
      <c r="AB174" s="51" t="s">
        <v>393</v>
      </c>
      <c r="AC174" s="51" t="s">
        <v>393</v>
      </c>
      <c r="AD174" s="51" t="s">
        <v>393</v>
      </c>
      <c r="AE174" s="51" t="s">
        <v>393</v>
      </c>
      <c r="AF174" s="51" t="s">
        <v>393</v>
      </c>
      <c r="AG174" s="51" t="s">
        <v>393</v>
      </c>
      <c r="AH174" s="51" t="s">
        <v>393</v>
      </c>
      <c r="AI174" s="51" t="s">
        <v>393</v>
      </c>
      <c r="AJ174" s="51" t="s">
        <v>393</v>
      </c>
      <c r="AK174" s="51" t="s">
        <v>393</v>
      </c>
      <c r="AL174" s="51" t="s">
        <v>393</v>
      </c>
      <c r="AM174" s="51" t="s">
        <v>393</v>
      </c>
      <c r="AN174" s="51" t="s">
        <v>393</v>
      </c>
      <c r="AO174" s="51" t="s">
        <v>393</v>
      </c>
      <c r="AP174" s="51" t="s">
        <v>393</v>
      </c>
      <c r="AQ174" s="51" t="s">
        <v>393</v>
      </c>
      <c r="AR174" s="51" t="s">
        <v>754</v>
      </c>
      <c r="AS174" s="51" t="s">
        <v>446</v>
      </c>
      <c r="AT174" s="51" t="s">
        <v>393</v>
      </c>
      <c r="AU174" s="51" t="s">
        <v>393</v>
      </c>
      <c r="AV174" s="51" t="s">
        <v>640</v>
      </c>
      <c r="AW174" s="51" t="s">
        <v>571</v>
      </c>
      <c r="AX174" s="51" t="s">
        <v>393</v>
      </c>
      <c r="AY174" s="51" t="s">
        <v>393</v>
      </c>
      <c r="AZ174" s="51" t="s">
        <v>393</v>
      </c>
      <c r="BA174" s="51" t="s">
        <v>540</v>
      </c>
      <c r="BB174" s="51" t="s">
        <v>393</v>
      </c>
      <c r="BC174" s="51" t="s">
        <v>393</v>
      </c>
      <c r="BD174" s="51" t="s">
        <v>393</v>
      </c>
      <c r="BE174" s="51" t="s">
        <v>445</v>
      </c>
      <c r="BF174" s="51" t="s">
        <v>393</v>
      </c>
      <c r="BG174" s="51" t="s">
        <v>393</v>
      </c>
      <c r="BH174" s="51" t="s">
        <v>393</v>
      </c>
      <c r="BI174" s="51" t="s">
        <v>393</v>
      </c>
      <c r="BJ174" s="51" t="s">
        <v>393</v>
      </c>
      <c r="BK174" s="51" t="s">
        <v>393</v>
      </c>
    </row>
    <row r="175" spans="1:63" ht="12.75">
      <c r="A175" s="50" t="s">
        <v>1991</v>
      </c>
      <c r="B175" s="51" t="s">
        <v>71</v>
      </c>
      <c r="C175" s="51" t="s">
        <v>446</v>
      </c>
      <c r="D175" s="51" t="s">
        <v>382</v>
      </c>
      <c r="E175" s="51" t="s">
        <v>64</v>
      </c>
      <c r="F175" s="51" t="s">
        <v>383</v>
      </c>
      <c r="G175" s="51" t="s">
        <v>72</v>
      </c>
      <c r="H175" s="51" t="s">
        <v>1992</v>
      </c>
      <c r="I175" s="48" t="s">
        <v>1993</v>
      </c>
      <c r="J175" s="43">
        <f t="shared" si="1"/>
        <v>5967.3</v>
      </c>
      <c r="K175" s="43">
        <f t="shared" si="2"/>
        <v>5</v>
      </c>
      <c r="L175" s="50" t="s">
        <v>1994</v>
      </c>
      <c r="M175" s="50" t="s">
        <v>1995</v>
      </c>
      <c r="N175" s="45"/>
      <c r="O175" s="50" t="s">
        <v>790</v>
      </c>
      <c r="P175" s="50" t="s">
        <v>1995</v>
      </c>
      <c r="Q175" s="49" t="s">
        <v>426</v>
      </c>
      <c r="R175" s="50" t="s">
        <v>824</v>
      </c>
      <c r="S175" s="50" t="s">
        <v>1996</v>
      </c>
      <c r="T175" s="45"/>
      <c r="U175" s="50" t="s">
        <v>393</v>
      </c>
      <c r="V175" s="12">
        <v>91299.69</v>
      </c>
      <c r="W175" s="2">
        <v>62059.92</v>
      </c>
      <c r="X175" s="51" t="s">
        <v>625</v>
      </c>
      <c r="Y175" s="51" t="s">
        <v>500</v>
      </c>
      <c r="Z175" s="51" t="s">
        <v>442</v>
      </c>
      <c r="AA175" s="51" t="s">
        <v>500</v>
      </c>
      <c r="AB175" s="51" t="s">
        <v>714</v>
      </c>
      <c r="AC175" s="51" t="s">
        <v>393</v>
      </c>
      <c r="AD175" s="51" t="s">
        <v>393</v>
      </c>
      <c r="AE175" s="51" t="s">
        <v>393</v>
      </c>
      <c r="AF175" s="51" t="s">
        <v>393</v>
      </c>
      <c r="AG175" s="51" t="s">
        <v>393</v>
      </c>
      <c r="AH175" s="51" t="s">
        <v>393</v>
      </c>
      <c r="AI175" s="51" t="s">
        <v>393</v>
      </c>
      <c r="AJ175" s="51" t="s">
        <v>393</v>
      </c>
      <c r="AK175" s="51" t="s">
        <v>393</v>
      </c>
      <c r="AL175" s="51" t="s">
        <v>393</v>
      </c>
      <c r="AM175" s="51" t="s">
        <v>393</v>
      </c>
      <c r="AN175" s="51" t="s">
        <v>393</v>
      </c>
      <c r="AO175" s="51" t="s">
        <v>393</v>
      </c>
      <c r="AP175" s="51" t="s">
        <v>393</v>
      </c>
      <c r="AQ175" s="51" t="s">
        <v>393</v>
      </c>
      <c r="AR175" s="51" t="s">
        <v>690</v>
      </c>
      <c r="AS175" s="51" t="s">
        <v>511</v>
      </c>
      <c r="AT175" s="51" t="s">
        <v>572</v>
      </c>
      <c r="AU175" s="51" t="s">
        <v>557</v>
      </c>
      <c r="AV175" s="51" t="s">
        <v>639</v>
      </c>
      <c r="AW175" s="51" t="s">
        <v>429</v>
      </c>
      <c r="AX175" s="51" t="s">
        <v>393</v>
      </c>
      <c r="AY175" s="51" t="s">
        <v>536</v>
      </c>
      <c r="AZ175" s="51" t="s">
        <v>390</v>
      </c>
      <c r="BA175" s="51" t="s">
        <v>390</v>
      </c>
      <c r="BB175" s="51" t="s">
        <v>489</v>
      </c>
      <c r="BC175" s="51" t="s">
        <v>571</v>
      </c>
      <c r="BD175" s="51" t="s">
        <v>1066</v>
      </c>
      <c r="BE175" s="51" t="s">
        <v>943</v>
      </c>
      <c r="BF175" s="51" t="s">
        <v>495</v>
      </c>
      <c r="BG175" s="51" t="s">
        <v>393</v>
      </c>
      <c r="BH175" s="51" t="s">
        <v>393</v>
      </c>
      <c r="BI175" s="51" t="s">
        <v>393</v>
      </c>
      <c r="BJ175" s="51" t="s">
        <v>393</v>
      </c>
      <c r="BK175" s="51" t="s">
        <v>393</v>
      </c>
    </row>
    <row r="176" spans="1:63" ht="12.75" hidden="1">
      <c r="A176" s="51" t="s">
        <v>1997</v>
      </c>
      <c r="B176" s="51" t="s">
        <v>285</v>
      </c>
      <c r="C176" s="51" t="s">
        <v>446</v>
      </c>
      <c r="D176" s="51" t="s">
        <v>382</v>
      </c>
      <c r="E176" s="51" t="s">
        <v>64</v>
      </c>
      <c r="F176" s="51" t="s">
        <v>480</v>
      </c>
      <c r="G176" s="51" t="s">
        <v>110</v>
      </c>
      <c r="H176" s="51" t="s">
        <v>1998</v>
      </c>
      <c r="I176" s="48" t="s">
        <v>1999</v>
      </c>
      <c r="J176" s="43">
        <f t="shared" si="1"/>
        <v>0</v>
      </c>
      <c r="K176" s="43">
        <f t="shared" si="2"/>
        <v>0</v>
      </c>
      <c r="L176" s="50" t="s">
        <v>1396</v>
      </c>
      <c r="M176" s="50" t="s">
        <v>393</v>
      </c>
      <c r="N176" s="45"/>
      <c r="O176" s="50" t="s">
        <v>1814</v>
      </c>
      <c r="P176" s="50" t="s">
        <v>1371</v>
      </c>
      <c r="Q176" s="49" t="s">
        <v>393</v>
      </c>
      <c r="R176" s="50" t="s">
        <v>2000</v>
      </c>
      <c r="S176" s="50" t="s">
        <v>426</v>
      </c>
      <c r="T176" s="45"/>
      <c r="U176" s="50" t="s">
        <v>393</v>
      </c>
      <c r="V176" s="14">
        <v>3761.86</v>
      </c>
      <c r="W176" s="2">
        <v>9273.41</v>
      </c>
      <c r="X176" s="51" t="s">
        <v>427</v>
      </c>
      <c r="Y176" s="51" t="s">
        <v>393</v>
      </c>
      <c r="Z176" s="51" t="s">
        <v>393</v>
      </c>
      <c r="AA176" s="51" t="s">
        <v>393</v>
      </c>
      <c r="AB176" s="51" t="s">
        <v>393</v>
      </c>
      <c r="AC176" s="51" t="s">
        <v>393</v>
      </c>
      <c r="AD176" s="51" t="s">
        <v>393</v>
      </c>
      <c r="AE176" s="51" t="s">
        <v>393</v>
      </c>
      <c r="AF176" s="51" t="s">
        <v>393</v>
      </c>
      <c r="AG176" s="51" t="s">
        <v>393</v>
      </c>
      <c r="AH176" s="51" t="s">
        <v>393</v>
      </c>
      <c r="AI176" s="51" t="s">
        <v>393</v>
      </c>
      <c r="AJ176" s="51" t="s">
        <v>393</v>
      </c>
      <c r="AK176" s="51" t="s">
        <v>393</v>
      </c>
      <c r="AL176" s="51" t="s">
        <v>393</v>
      </c>
      <c r="AM176" s="51" t="s">
        <v>393</v>
      </c>
      <c r="AN176" s="51" t="s">
        <v>393</v>
      </c>
      <c r="AO176" s="51" t="s">
        <v>393</v>
      </c>
      <c r="AP176" s="51" t="s">
        <v>393</v>
      </c>
      <c r="AQ176" s="51" t="s">
        <v>393</v>
      </c>
      <c r="AR176" s="51" t="s">
        <v>724</v>
      </c>
      <c r="AS176" s="51" t="s">
        <v>390</v>
      </c>
      <c r="AT176" s="51" t="s">
        <v>428</v>
      </c>
      <c r="AU176" s="51" t="s">
        <v>428</v>
      </c>
      <c r="AV176" s="51" t="s">
        <v>498</v>
      </c>
      <c r="AW176" s="51" t="s">
        <v>393</v>
      </c>
      <c r="AX176" s="51" t="s">
        <v>393</v>
      </c>
      <c r="AY176" s="51" t="s">
        <v>393</v>
      </c>
      <c r="AZ176" s="51" t="s">
        <v>393</v>
      </c>
      <c r="BA176" s="51" t="s">
        <v>429</v>
      </c>
      <c r="BB176" s="51" t="s">
        <v>390</v>
      </c>
      <c r="BC176" s="51" t="s">
        <v>536</v>
      </c>
      <c r="BD176" s="51" t="s">
        <v>536</v>
      </c>
      <c r="BE176" s="51" t="s">
        <v>536</v>
      </c>
      <c r="BF176" s="51" t="s">
        <v>394</v>
      </c>
      <c r="BG176" s="51" t="s">
        <v>393</v>
      </c>
      <c r="BH176" s="51" t="s">
        <v>393</v>
      </c>
      <c r="BI176" s="51" t="s">
        <v>393</v>
      </c>
      <c r="BJ176" s="51" t="s">
        <v>393</v>
      </c>
      <c r="BK176" s="51" t="s">
        <v>393</v>
      </c>
    </row>
    <row r="177" spans="1:63" ht="12.75" hidden="1">
      <c r="A177" s="51" t="s">
        <v>2001</v>
      </c>
      <c r="B177" s="51" t="s">
        <v>186</v>
      </c>
      <c r="C177" s="51" t="s">
        <v>409</v>
      </c>
      <c r="D177" s="51" t="s">
        <v>382</v>
      </c>
      <c r="E177" s="51" t="s">
        <v>64</v>
      </c>
      <c r="F177" s="51" t="s">
        <v>480</v>
      </c>
      <c r="G177" s="51" t="s">
        <v>110</v>
      </c>
      <c r="H177" s="51" t="s">
        <v>2002</v>
      </c>
      <c r="I177" s="48" t="s">
        <v>1610</v>
      </c>
      <c r="J177" s="43">
        <f t="shared" si="1"/>
        <v>0</v>
      </c>
      <c r="K177" s="43">
        <f t="shared" si="2"/>
        <v>0</v>
      </c>
      <c r="L177" s="50" t="s">
        <v>604</v>
      </c>
      <c r="M177" s="50" t="s">
        <v>416</v>
      </c>
      <c r="N177" s="45"/>
      <c r="O177" s="50" t="s">
        <v>1421</v>
      </c>
      <c r="P177" s="50" t="s">
        <v>1837</v>
      </c>
      <c r="Q177" s="49" t="s">
        <v>393</v>
      </c>
      <c r="R177" s="50" t="s">
        <v>1912</v>
      </c>
      <c r="S177" s="50" t="s">
        <v>1727</v>
      </c>
      <c r="T177" s="45"/>
      <c r="U177" s="50" t="s">
        <v>393</v>
      </c>
      <c r="V177" s="14">
        <v>3570.98</v>
      </c>
      <c r="W177" s="2">
        <v>6654</v>
      </c>
      <c r="X177" s="51" t="s">
        <v>427</v>
      </c>
      <c r="Y177" s="51" t="s">
        <v>536</v>
      </c>
      <c r="Z177" s="51" t="s">
        <v>536</v>
      </c>
      <c r="AA177" s="51" t="s">
        <v>428</v>
      </c>
      <c r="AB177" s="51" t="s">
        <v>807</v>
      </c>
      <c r="AC177" s="51" t="s">
        <v>393</v>
      </c>
      <c r="AD177" s="51" t="s">
        <v>393</v>
      </c>
      <c r="AE177" s="51" t="s">
        <v>393</v>
      </c>
      <c r="AF177" s="51" t="s">
        <v>393</v>
      </c>
      <c r="AG177" s="51" t="s">
        <v>393</v>
      </c>
      <c r="AH177" s="51" t="s">
        <v>393</v>
      </c>
      <c r="AI177" s="51" t="s">
        <v>393</v>
      </c>
      <c r="AJ177" s="51" t="s">
        <v>393</v>
      </c>
      <c r="AK177" s="51" t="s">
        <v>393</v>
      </c>
      <c r="AL177" s="51" t="s">
        <v>393</v>
      </c>
      <c r="AM177" s="51" t="s">
        <v>393</v>
      </c>
      <c r="AN177" s="51" t="s">
        <v>393</v>
      </c>
      <c r="AO177" s="51" t="s">
        <v>393</v>
      </c>
      <c r="AP177" s="51" t="s">
        <v>393</v>
      </c>
      <c r="AQ177" s="51" t="s">
        <v>393</v>
      </c>
      <c r="AR177" s="51" t="s">
        <v>390</v>
      </c>
      <c r="AS177" s="51" t="s">
        <v>419</v>
      </c>
      <c r="AT177" s="51" t="s">
        <v>390</v>
      </c>
      <c r="AU177" s="51" t="s">
        <v>442</v>
      </c>
      <c r="AV177" s="51" t="s">
        <v>499</v>
      </c>
      <c r="AW177" s="51" t="s">
        <v>393</v>
      </c>
      <c r="AX177" s="51" t="s">
        <v>536</v>
      </c>
      <c r="AY177" s="51" t="s">
        <v>536</v>
      </c>
      <c r="AZ177" s="51" t="s">
        <v>428</v>
      </c>
      <c r="BA177" s="51" t="s">
        <v>683</v>
      </c>
      <c r="BB177" s="51" t="s">
        <v>536</v>
      </c>
      <c r="BC177" s="51" t="s">
        <v>418</v>
      </c>
      <c r="BD177" s="51" t="s">
        <v>429</v>
      </c>
      <c r="BE177" s="51" t="s">
        <v>429</v>
      </c>
      <c r="BF177" s="51" t="s">
        <v>444</v>
      </c>
      <c r="BG177" s="51" t="s">
        <v>393</v>
      </c>
      <c r="BH177" s="51" t="s">
        <v>393</v>
      </c>
      <c r="BI177" s="51" t="s">
        <v>393</v>
      </c>
      <c r="BJ177" s="51" t="s">
        <v>393</v>
      </c>
      <c r="BK177" s="51" t="s">
        <v>393</v>
      </c>
    </row>
    <row r="178" spans="1:63" ht="12.75">
      <c r="A178" s="50" t="s">
        <v>2003</v>
      </c>
      <c r="B178" s="51" t="s">
        <v>238</v>
      </c>
      <c r="C178" s="51" t="s">
        <v>449</v>
      </c>
      <c r="D178" s="51" t="s">
        <v>382</v>
      </c>
      <c r="E178" s="51" t="s">
        <v>64</v>
      </c>
      <c r="F178" s="51" t="s">
        <v>1184</v>
      </c>
      <c r="G178" s="51" t="s">
        <v>87</v>
      </c>
      <c r="H178" s="51" t="s">
        <v>2004</v>
      </c>
      <c r="I178" s="48" t="s">
        <v>2005</v>
      </c>
      <c r="J178" s="43">
        <f t="shared" si="1"/>
        <v>3022.2</v>
      </c>
      <c r="K178" s="43">
        <f t="shared" si="2"/>
        <v>3</v>
      </c>
      <c r="L178" s="50" t="s">
        <v>1232</v>
      </c>
      <c r="M178" s="50" t="s">
        <v>1465</v>
      </c>
      <c r="N178" s="45"/>
      <c r="O178" s="50" t="s">
        <v>1435</v>
      </c>
      <c r="P178" s="50" t="s">
        <v>555</v>
      </c>
      <c r="Q178" s="49" t="s">
        <v>390</v>
      </c>
      <c r="R178" s="50" t="s">
        <v>806</v>
      </c>
      <c r="S178" s="50" t="s">
        <v>393</v>
      </c>
      <c r="T178" s="45"/>
      <c r="U178" s="50" t="s">
        <v>393</v>
      </c>
      <c r="V178" s="14">
        <v>6749.58</v>
      </c>
      <c r="W178" s="2">
        <v>4281.45</v>
      </c>
      <c r="X178" s="51" t="s">
        <v>428</v>
      </c>
      <c r="Y178" s="51" t="s">
        <v>428</v>
      </c>
      <c r="Z178" s="51" t="s">
        <v>427</v>
      </c>
      <c r="AA178" s="51" t="s">
        <v>688</v>
      </c>
      <c r="AB178" s="51" t="s">
        <v>456</v>
      </c>
      <c r="AC178" s="51" t="s">
        <v>393</v>
      </c>
      <c r="AD178" s="51" t="s">
        <v>393</v>
      </c>
      <c r="AE178" s="51" t="s">
        <v>393</v>
      </c>
      <c r="AF178" s="51" t="s">
        <v>393</v>
      </c>
      <c r="AG178" s="51" t="s">
        <v>393</v>
      </c>
      <c r="AH178" s="51" t="s">
        <v>393</v>
      </c>
      <c r="AI178" s="51" t="s">
        <v>393</v>
      </c>
      <c r="AJ178" s="51" t="s">
        <v>393</v>
      </c>
      <c r="AK178" s="51" t="s">
        <v>393</v>
      </c>
      <c r="AL178" s="51" t="s">
        <v>393</v>
      </c>
      <c r="AM178" s="51" t="s">
        <v>393</v>
      </c>
      <c r="AN178" s="51" t="s">
        <v>393</v>
      </c>
      <c r="AO178" s="51" t="s">
        <v>393</v>
      </c>
      <c r="AP178" s="51" t="s">
        <v>393</v>
      </c>
      <c r="AQ178" s="51" t="s">
        <v>393</v>
      </c>
      <c r="AR178" s="51" t="s">
        <v>424</v>
      </c>
      <c r="AS178" s="51" t="s">
        <v>683</v>
      </c>
      <c r="AT178" s="51" t="s">
        <v>824</v>
      </c>
      <c r="AU178" s="51" t="s">
        <v>394</v>
      </c>
      <c r="AV178" s="51" t="s">
        <v>710</v>
      </c>
      <c r="AW178" s="51" t="s">
        <v>390</v>
      </c>
      <c r="AX178" s="51" t="s">
        <v>428</v>
      </c>
      <c r="AY178" s="51" t="s">
        <v>393</v>
      </c>
      <c r="AZ178" s="51" t="s">
        <v>497</v>
      </c>
      <c r="BA178" s="51" t="s">
        <v>571</v>
      </c>
      <c r="BB178" s="51" t="s">
        <v>393</v>
      </c>
      <c r="BC178" s="51" t="s">
        <v>393</v>
      </c>
      <c r="BD178" s="51" t="s">
        <v>390</v>
      </c>
      <c r="BE178" s="51" t="s">
        <v>393</v>
      </c>
      <c r="BF178" s="51" t="s">
        <v>393</v>
      </c>
      <c r="BG178" s="51" t="s">
        <v>393</v>
      </c>
      <c r="BH178" s="51" t="s">
        <v>393</v>
      </c>
      <c r="BI178" s="51" t="s">
        <v>393</v>
      </c>
      <c r="BJ178" s="51" t="s">
        <v>393</v>
      </c>
      <c r="BK178" s="51" t="s">
        <v>393</v>
      </c>
    </row>
    <row r="179" spans="1:63" ht="12.75" hidden="1">
      <c r="A179" s="51" t="s">
        <v>2006</v>
      </c>
      <c r="B179" s="51" t="s">
        <v>305</v>
      </c>
      <c r="C179" s="51" t="s">
        <v>536</v>
      </c>
      <c r="D179" s="51" t="s">
        <v>382</v>
      </c>
      <c r="E179" s="51" t="s">
        <v>64</v>
      </c>
      <c r="F179" s="51" t="s">
        <v>383</v>
      </c>
      <c r="G179" s="51" t="s">
        <v>72</v>
      </c>
      <c r="H179" s="51" t="s">
        <v>2007</v>
      </c>
      <c r="I179" s="48" t="s">
        <v>2008</v>
      </c>
      <c r="J179" s="43">
        <f t="shared" si="1"/>
        <v>0</v>
      </c>
      <c r="K179" s="43">
        <f t="shared" si="2"/>
        <v>0</v>
      </c>
      <c r="L179" s="50" t="s">
        <v>393</v>
      </c>
      <c r="M179" s="50" t="s">
        <v>724</v>
      </c>
      <c r="N179" s="45"/>
      <c r="O179" s="50" t="s">
        <v>393</v>
      </c>
      <c r="P179" s="50" t="s">
        <v>393</v>
      </c>
      <c r="Q179" s="49" t="s">
        <v>393</v>
      </c>
      <c r="R179" s="50" t="s">
        <v>1435</v>
      </c>
      <c r="S179" s="50" t="s">
        <v>429</v>
      </c>
      <c r="T179" s="45"/>
      <c r="U179" s="50" t="s">
        <v>393</v>
      </c>
      <c r="V179" s="14">
        <v>3512.61</v>
      </c>
      <c r="W179" s="2">
        <v>12489.28</v>
      </c>
      <c r="X179" s="51" t="s">
        <v>393</v>
      </c>
      <c r="Y179" s="51" t="s">
        <v>393</v>
      </c>
      <c r="Z179" s="51" t="s">
        <v>393</v>
      </c>
      <c r="AA179" s="51" t="s">
        <v>393</v>
      </c>
      <c r="AB179" s="51" t="s">
        <v>724</v>
      </c>
      <c r="AC179" s="51" t="s">
        <v>393</v>
      </c>
      <c r="AD179" s="51" t="s">
        <v>393</v>
      </c>
      <c r="AE179" s="51" t="s">
        <v>393</v>
      </c>
      <c r="AF179" s="51" t="s">
        <v>393</v>
      </c>
      <c r="AG179" s="51" t="s">
        <v>393</v>
      </c>
      <c r="AH179" s="51" t="s">
        <v>393</v>
      </c>
      <c r="AI179" s="51" t="s">
        <v>393</v>
      </c>
      <c r="AJ179" s="51" t="s">
        <v>393</v>
      </c>
      <c r="AK179" s="51" t="s">
        <v>393</v>
      </c>
      <c r="AL179" s="51" t="s">
        <v>393</v>
      </c>
      <c r="AM179" s="51" t="s">
        <v>393</v>
      </c>
      <c r="AN179" s="51" t="s">
        <v>393</v>
      </c>
      <c r="AO179" s="51" t="s">
        <v>393</v>
      </c>
      <c r="AP179" s="51" t="s">
        <v>393</v>
      </c>
      <c r="AQ179" s="51" t="s">
        <v>393</v>
      </c>
      <c r="AR179" s="51" t="s">
        <v>393</v>
      </c>
      <c r="AS179" s="51" t="s">
        <v>393</v>
      </c>
      <c r="AT179" s="51" t="s">
        <v>393</v>
      </c>
      <c r="AU179" s="51" t="s">
        <v>393</v>
      </c>
      <c r="AV179" s="51" t="s">
        <v>393</v>
      </c>
      <c r="AW179" s="51" t="s">
        <v>393</v>
      </c>
      <c r="AX179" s="51" t="s">
        <v>393</v>
      </c>
      <c r="AY179" s="51" t="s">
        <v>393</v>
      </c>
      <c r="AZ179" s="51" t="s">
        <v>393</v>
      </c>
      <c r="BA179" s="51" t="s">
        <v>393</v>
      </c>
      <c r="BB179" s="51" t="s">
        <v>393</v>
      </c>
      <c r="BC179" s="51" t="s">
        <v>426</v>
      </c>
      <c r="BD179" s="51" t="s">
        <v>427</v>
      </c>
      <c r="BE179" s="51" t="s">
        <v>393</v>
      </c>
      <c r="BF179" s="51" t="s">
        <v>429</v>
      </c>
      <c r="BG179" s="51" t="s">
        <v>393</v>
      </c>
      <c r="BH179" s="51" t="s">
        <v>393</v>
      </c>
      <c r="BI179" s="51" t="s">
        <v>393</v>
      </c>
      <c r="BJ179" s="51" t="s">
        <v>393</v>
      </c>
      <c r="BK179" s="51" t="s">
        <v>393</v>
      </c>
    </row>
    <row r="180" spans="1:63" ht="12.75" hidden="1">
      <c r="A180" s="51" t="s">
        <v>2009</v>
      </c>
      <c r="B180" s="51" t="s">
        <v>291</v>
      </c>
      <c r="C180" s="51" t="s">
        <v>381</v>
      </c>
      <c r="D180" s="51" t="s">
        <v>382</v>
      </c>
      <c r="E180" s="51" t="s">
        <v>64</v>
      </c>
      <c r="F180" s="51" t="s">
        <v>2010</v>
      </c>
      <c r="G180" s="51" t="s">
        <v>292</v>
      </c>
      <c r="H180" s="51" t="s">
        <v>2011</v>
      </c>
      <c r="I180" s="48" t="s">
        <v>2012</v>
      </c>
      <c r="J180" s="43">
        <f t="shared" si="1"/>
        <v>0</v>
      </c>
      <c r="K180" s="43">
        <f t="shared" si="2"/>
        <v>0</v>
      </c>
      <c r="L180" s="50" t="s">
        <v>1982</v>
      </c>
      <c r="M180" s="50" t="s">
        <v>386</v>
      </c>
      <c r="N180" s="45"/>
      <c r="O180" s="50" t="s">
        <v>1799</v>
      </c>
      <c r="P180" s="50" t="s">
        <v>1467</v>
      </c>
      <c r="Q180" s="49" t="s">
        <v>393</v>
      </c>
      <c r="R180" s="50" t="s">
        <v>393</v>
      </c>
      <c r="S180" s="50" t="s">
        <v>390</v>
      </c>
      <c r="T180" s="45"/>
      <c r="U180" s="50" t="s">
        <v>393</v>
      </c>
      <c r="V180" s="14">
        <v>3438.23</v>
      </c>
      <c r="W180" s="2">
        <v>8425.2000000000007</v>
      </c>
      <c r="X180" s="51" t="s">
        <v>536</v>
      </c>
      <c r="Y180" s="51" t="s">
        <v>427</v>
      </c>
      <c r="Z180" s="51" t="s">
        <v>427</v>
      </c>
      <c r="AA180" s="51" t="s">
        <v>393</v>
      </c>
      <c r="AB180" s="51" t="s">
        <v>699</v>
      </c>
      <c r="AC180" s="51" t="s">
        <v>393</v>
      </c>
      <c r="AD180" s="51" t="s">
        <v>393</v>
      </c>
      <c r="AE180" s="51" t="s">
        <v>393</v>
      </c>
      <c r="AF180" s="51" t="s">
        <v>393</v>
      </c>
      <c r="AG180" s="51" t="s">
        <v>393</v>
      </c>
      <c r="AH180" s="51" t="s">
        <v>393</v>
      </c>
      <c r="AI180" s="51" t="s">
        <v>393</v>
      </c>
      <c r="AJ180" s="51" t="s">
        <v>393</v>
      </c>
      <c r="AK180" s="51" t="s">
        <v>393</v>
      </c>
      <c r="AL180" s="51" t="s">
        <v>393</v>
      </c>
      <c r="AM180" s="51" t="s">
        <v>393</v>
      </c>
      <c r="AN180" s="51" t="s">
        <v>393</v>
      </c>
      <c r="AO180" s="51" t="s">
        <v>393</v>
      </c>
      <c r="AP180" s="51" t="s">
        <v>393</v>
      </c>
      <c r="AQ180" s="51" t="s">
        <v>393</v>
      </c>
      <c r="AR180" s="51" t="s">
        <v>490</v>
      </c>
      <c r="AS180" s="51" t="s">
        <v>418</v>
      </c>
      <c r="AT180" s="51" t="s">
        <v>393</v>
      </c>
      <c r="AU180" s="51" t="s">
        <v>393</v>
      </c>
      <c r="AV180" s="51" t="s">
        <v>449</v>
      </c>
      <c r="AW180" s="51" t="s">
        <v>393</v>
      </c>
      <c r="AX180" s="51" t="s">
        <v>393</v>
      </c>
      <c r="AY180" s="51" t="s">
        <v>393</v>
      </c>
      <c r="AZ180" s="51" t="s">
        <v>393</v>
      </c>
      <c r="BA180" s="51" t="s">
        <v>393</v>
      </c>
      <c r="BB180" s="51" t="s">
        <v>393</v>
      </c>
      <c r="BC180" s="51" t="s">
        <v>393</v>
      </c>
      <c r="BD180" s="51" t="s">
        <v>393</v>
      </c>
      <c r="BE180" s="51" t="s">
        <v>393</v>
      </c>
      <c r="BF180" s="51" t="s">
        <v>442</v>
      </c>
      <c r="BG180" s="51" t="s">
        <v>393</v>
      </c>
      <c r="BH180" s="51" t="s">
        <v>393</v>
      </c>
      <c r="BI180" s="51" t="s">
        <v>393</v>
      </c>
      <c r="BJ180" s="51" t="s">
        <v>393</v>
      </c>
      <c r="BK180" s="51" t="s">
        <v>393</v>
      </c>
    </row>
    <row r="181" spans="1:63" ht="12.75" hidden="1">
      <c r="A181" s="51" t="s">
        <v>2013</v>
      </c>
      <c r="B181" s="51" t="s">
        <v>261</v>
      </c>
      <c r="C181" s="51" t="s">
        <v>432</v>
      </c>
      <c r="D181" s="51" t="s">
        <v>382</v>
      </c>
      <c r="E181" s="51" t="s">
        <v>64</v>
      </c>
      <c r="F181" s="51" t="s">
        <v>760</v>
      </c>
      <c r="G181" s="51" t="s">
        <v>65</v>
      </c>
      <c r="H181" s="51" t="s">
        <v>1133</v>
      </c>
      <c r="I181" s="48" t="s">
        <v>1134</v>
      </c>
      <c r="J181" s="43">
        <f t="shared" si="1"/>
        <v>0</v>
      </c>
      <c r="K181" s="43">
        <f t="shared" si="2"/>
        <v>0</v>
      </c>
      <c r="L181" s="50" t="s">
        <v>525</v>
      </c>
      <c r="M181" s="50" t="s">
        <v>2014</v>
      </c>
      <c r="N181" s="45"/>
      <c r="O181" s="50" t="s">
        <v>1681</v>
      </c>
      <c r="P181" s="50" t="s">
        <v>2015</v>
      </c>
      <c r="Q181" s="49" t="s">
        <v>393</v>
      </c>
      <c r="R181" s="50" t="s">
        <v>2016</v>
      </c>
      <c r="S181" s="50" t="s">
        <v>2017</v>
      </c>
      <c r="T181" s="45"/>
      <c r="U181" s="50" t="s">
        <v>393</v>
      </c>
      <c r="V181" s="14">
        <v>3343.12</v>
      </c>
      <c r="W181" s="2">
        <v>3919.52</v>
      </c>
      <c r="X181" s="51" t="s">
        <v>429</v>
      </c>
      <c r="Y181" s="51" t="s">
        <v>427</v>
      </c>
      <c r="Z181" s="51" t="s">
        <v>497</v>
      </c>
      <c r="AA181" s="51" t="s">
        <v>426</v>
      </c>
      <c r="AB181" s="51" t="s">
        <v>625</v>
      </c>
      <c r="AC181" s="51" t="s">
        <v>393</v>
      </c>
      <c r="AD181" s="51" t="s">
        <v>393</v>
      </c>
      <c r="AE181" s="51" t="s">
        <v>393</v>
      </c>
      <c r="AF181" s="51" t="s">
        <v>393</v>
      </c>
      <c r="AG181" s="51" t="s">
        <v>393</v>
      </c>
      <c r="AH181" s="51" t="s">
        <v>393</v>
      </c>
      <c r="AI181" s="51" t="s">
        <v>393</v>
      </c>
      <c r="AJ181" s="51" t="s">
        <v>393</v>
      </c>
      <c r="AK181" s="51" t="s">
        <v>393</v>
      </c>
      <c r="AL181" s="51" t="s">
        <v>393</v>
      </c>
      <c r="AM181" s="51" t="s">
        <v>393</v>
      </c>
      <c r="AN181" s="51" t="s">
        <v>393</v>
      </c>
      <c r="AO181" s="51" t="s">
        <v>393</v>
      </c>
      <c r="AP181" s="51" t="s">
        <v>393</v>
      </c>
      <c r="AQ181" s="51" t="s">
        <v>393</v>
      </c>
      <c r="AR181" s="51" t="s">
        <v>540</v>
      </c>
      <c r="AS181" s="51" t="s">
        <v>529</v>
      </c>
      <c r="AT181" s="51" t="s">
        <v>381</v>
      </c>
      <c r="AU181" s="51" t="s">
        <v>381</v>
      </c>
      <c r="AV181" s="51" t="s">
        <v>512</v>
      </c>
      <c r="AW181" s="51" t="s">
        <v>446</v>
      </c>
      <c r="AX181" s="51" t="s">
        <v>393</v>
      </c>
      <c r="AY181" s="51" t="s">
        <v>428</v>
      </c>
      <c r="AZ181" s="51" t="s">
        <v>446</v>
      </c>
      <c r="BA181" s="51" t="s">
        <v>429</v>
      </c>
      <c r="BB181" s="51" t="s">
        <v>432</v>
      </c>
      <c r="BC181" s="51" t="s">
        <v>536</v>
      </c>
      <c r="BD181" s="51" t="s">
        <v>393</v>
      </c>
      <c r="BE181" s="51" t="s">
        <v>393</v>
      </c>
      <c r="BF181" s="51" t="s">
        <v>824</v>
      </c>
      <c r="BG181" s="51" t="s">
        <v>393</v>
      </c>
      <c r="BH181" s="51" t="s">
        <v>393</v>
      </c>
      <c r="BI181" s="51" t="s">
        <v>393</v>
      </c>
      <c r="BJ181" s="51" t="s">
        <v>393</v>
      </c>
      <c r="BK181" s="51" t="s">
        <v>393</v>
      </c>
    </row>
    <row r="182" spans="1:63" ht="12.75" hidden="1">
      <c r="A182" s="51" t="s">
        <v>2018</v>
      </c>
      <c r="B182" s="51" t="s">
        <v>335</v>
      </c>
      <c r="C182" s="51" t="s">
        <v>409</v>
      </c>
      <c r="D182" s="51" t="s">
        <v>382</v>
      </c>
      <c r="E182" s="51" t="s">
        <v>64</v>
      </c>
      <c r="F182" s="51" t="s">
        <v>552</v>
      </c>
      <c r="G182" s="51" t="s">
        <v>67</v>
      </c>
      <c r="H182" s="51" t="s">
        <v>2019</v>
      </c>
      <c r="I182" s="48" t="s">
        <v>2020</v>
      </c>
      <c r="J182" s="43">
        <f t="shared" si="1"/>
        <v>0</v>
      </c>
      <c r="K182" s="43">
        <f t="shared" si="2"/>
        <v>0</v>
      </c>
      <c r="L182" s="50" t="s">
        <v>1824</v>
      </c>
      <c r="M182" s="50" t="s">
        <v>1467</v>
      </c>
      <c r="N182" s="45"/>
      <c r="O182" s="50" t="s">
        <v>1886</v>
      </c>
      <c r="P182" s="50" t="s">
        <v>1807</v>
      </c>
      <c r="Q182" s="49" t="s">
        <v>393</v>
      </c>
      <c r="R182" s="50" t="s">
        <v>860</v>
      </c>
      <c r="S182" s="50" t="s">
        <v>1804</v>
      </c>
      <c r="T182" s="45"/>
      <c r="U182" s="50" t="s">
        <v>393</v>
      </c>
      <c r="V182" s="14">
        <v>3330.57</v>
      </c>
      <c r="W182" s="2">
        <v>4197.4399999999996</v>
      </c>
      <c r="X182" s="51" t="s">
        <v>557</v>
      </c>
      <c r="Y182" s="51" t="s">
        <v>426</v>
      </c>
      <c r="Z182" s="51" t="s">
        <v>427</v>
      </c>
      <c r="AA182" s="51" t="s">
        <v>446</v>
      </c>
      <c r="AB182" s="51" t="s">
        <v>394</v>
      </c>
      <c r="AC182" s="51" t="s">
        <v>393</v>
      </c>
      <c r="AD182" s="51" t="s">
        <v>393</v>
      </c>
      <c r="AE182" s="51" t="s">
        <v>393</v>
      </c>
      <c r="AF182" s="51" t="s">
        <v>393</v>
      </c>
      <c r="AG182" s="51" t="s">
        <v>393</v>
      </c>
      <c r="AH182" s="51" t="s">
        <v>393</v>
      </c>
      <c r="AI182" s="51" t="s">
        <v>393</v>
      </c>
      <c r="AJ182" s="51" t="s">
        <v>393</v>
      </c>
      <c r="AK182" s="51" t="s">
        <v>393</v>
      </c>
      <c r="AL182" s="51" t="s">
        <v>393</v>
      </c>
      <c r="AM182" s="51" t="s">
        <v>393</v>
      </c>
      <c r="AN182" s="51" t="s">
        <v>393</v>
      </c>
      <c r="AO182" s="51" t="s">
        <v>393</v>
      </c>
      <c r="AP182" s="51" t="s">
        <v>393</v>
      </c>
      <c r="AQ182" s="51" t="s">
        <v>393</v>
      </c>
      <c r="AR182" s="51" t="s">
        <v>498</v>
      </c>
      <c r="AS182" s="51" t="s">
        <v>429</v>
      </c>
      <c r="AT182" s="51" t="s">
        <v>449</v>
      </c>
      <c r="AU182" s="51" t="s">
        <v>381</v>
      </c>
      <c r="AV182" s="51" t="s">
        <v>511</v>
      </c>
      <c r="AW182" s="51" t="s">
        <v>393</v>
      </c>
      <c r="AX182" s="51" t="s">
        <v>393</v>
      </c>
      <c r="AY182" s="51" t="s">
        <v>393</v>
      </c>
      <c r="AZ182" s="51" t="s">
        <v>393</v>
      </c>
      <c r="BA182" s="51" t="s">
        <v>393</v>
      </c>
      <c r="BB182" s="51" t="s">
        <v>393</v>
      </c>
      <c r="BC182" s="51" t="s">
        <v>427</v>
      </c>
      <c r="BD182" s="51" t="s">
        <v>393</v>
      </c>
      <c r="BE182" s="51" t="s">
        <v>393</v>
      </c>
      <c r="BF182" s="51" t="s">
        <v>571</v>
      </c>
      <c r="BG182" s="51" t="s">
        <v>393</v>
      </c>
      <c r="BH182" s="51" t="s">
        <v>393</v>
      </c>
      <c r="BI182" s="51" t="s">
        <v>393</v>
      </c>
      <c r="BJ182" s="51" t="s">
        <v>393</v>
      </c>
      <c r="BK182" s="51" t="s">
        <v>393</v>
      </c>
    </row>
    <row r="183" spans="1:63" ht="12.75">
      <c r="A183" s="50" t="s">
        <v>2021</v>
      </c>
      <c r="B183" s="51" t="s">
        <v>86</v>
      </c>
      <c r="C183" s="51" t="s">
        <v>425</v>
      </c>
      <c r="D183" s="51" t="s">
        <v>382</v>
      </c>
      <c r="E183" s="51" t="s">
        <v>64</v>
      </c>
      <c r="F183" s="51" t="s">
        <v>1184</v>
      </c>
      <c r="G183" s="51" t="s">
        <v>87</v>
      </c>
      <c r="H183" s="51" t="s">
        <v>1609</v>
      </c>
      <c r="I183" s="48" t="s">
        <v>1610</v>
      </c>
      <c r="J183" s="43">
        <f t="shared" si="1"/>
        <v>15969.600000000002</v>
      </c>
      <c r="K183" s="43">
        <f t="shared" si="2"/>
        <v>15</v>
      </c>
      <c r="L183" s="50" t="s">
        <v>2022</v>
      </c>
      <c r="M183" s="50" t="s">
        <v>2023</v>
      </c>
      <c r="N183" s="45"/>
      <c r="O183" s="50" t="s">
        <v>2024</v>
      </c>
      <c r="P183" s="50" t="s">
        <v>2025</v>
      </c>
      <c r="Q183" s="49" t="s">
        <v>432</v>
      </c>
      <c r="R183" s="50" t="s">
        <v>2026</v>
      </c>
      <c r="S183" s="50" t="s">
        <v>2027</v>
      </c>
      <c r="T183" s="45"/>
      <c r="U183" s="50" t="s">
        <v>393</v>
      </c>
      <c r="V183" s="12">
        <v>99327.58</v>
      </c>
      <c r="W183" s="2">
        <v>50936.37</v>
      </c>
      <c r="X183" s="51" t="s">
        <v>2028</v>
      </c>
      <c r="Y183" s="51" t="s">
        <v>666</v>
      </c>
      <c r="Z183" s="51" t="s">
        <v>2029</v>
      </c>
      <c r="AA183" s="51" t="s">
        <v>1508</v>
      </c>
      <c r="AB183" s="51" t="s">
        <v>2030</v>
      </c>
      <c r="AC183" s="51" t="s">
        <v>393</v>
      </c>
      <c r="AD183" s="51" t="s">
        <v>393</v>
      </c>
      <c r="AE183" s="51" t="s">
        <v>393</v>
      </c>
      <c r="AF183" s="51" t="s">
        <v>393</v>
      </c>
      <c r="AG183" s="51" t="s">
        <v>393</v>
      </c>
      <c r="AH183" s="51" t="s">
        <v>393</v>
      </c>
      <c r="AI183" s="51" t="s">
        <v>393</v>
      </c>
      <c r="AJ183" s="51" t="s">
        <v>393</v>
      </c>
      <c r="AK183" s="51" t="s">
        <v>393</v>
      </c>
      <c r="AL183" s="51" t="s">
        <v>393</v>
      </c>
      <c r="AM183" s="51" t="s">
        <v>393</v>
      </c>
      <c r="AN183" s="51" t="s">
        <v>393</v>
      </c>
      <c r="AO183" s="51" t="s">
        <v>393</v>
      </c>
      <c r="AP183" s="51" t="s">
        <v>393</v>
      </c>
      <c r="AQ183" s="51" t="s">
        <v>393</v>
      </c>
      <c r="AR183" s="51" t="s">
        <v>2031</v>
      </c>
      <c r="AS183" s="51" t="s">
        <v>1720</v>
      </c>
      <c r="AT183" s="51" t="s">
        <v>1079</v>
      </c>
      <c r="AU183" s="51" t="s">
        <v>2032</v>
      </c>
      <c r="AV183" s="51" t="s">
        <v>2033</v>
      </c>
      <c r="AW183" s="51" t="s">
        <v>517</v>
      </c>
      <c r="AX183" s="51" t="s">
        <v>456</v>
      </c>
      <c r="AY183" s="51" t="s">
        <v>1174</v>
      </c>
      <c r="AZ183" s="51" t="s">
        <v>569</v>
      </c>
      <c r="BA183" s="51" t="s">
        <v>409</v>
      </c>
      <c r="BB183" s="51" t="s">
        <v>2034</v>
      </c>
      <c r="BC183" s="51" t="s">
        <v>1035</v>
      </c>
      <c r="BD183" s="51" t="s">
        <v>2035</v>
      </c>
      <c r="BE183" s="51" t="s">
        <v>533</v>
      </c>
      <c r="BF183" s="51" t="s">
        <v>2036</v>
      </c>
      <c r="BG183" s="51" t="s">
        <v>393</v>
      </c>
      <c r="BH183" s="51" t="s">
        <v>393</v>
      </c>
      <c r="BI183" s="51" t="s">
        <v>393</v>
      </c>
      <c r="BJ183" s="51" t="s">
        <v>393</v>
      </c>
      <c r="BK183" s="51" t="s">
        <v>393</v>
      </c>
    </row>
    <row r="184" spans="1:63" ht="12.75">
      <c r="A184" s="50" t="s">
        <v>2037</v>
      </c>
      <c r="B184" s="51" t="s">
        <v>161</v>
      </c>
      <c r="C184" s="51" t="s">
        <v>425</v>
      </c>
      <c r="D184" s="51" t="s">
        <v>382</v>
      </c>
      <c r="E184" s="51" t="s">
        <v>64</v>
      </c>
      <c r="F184" s="51" t="s">
        <v>1184</v>
      </c>
      <c r="G184" s="51" t="s">
        <v>87</v>
      </c>
      <c r="H184" s="51" t="s">
        <v>1609</v>
      </c>
      <c r="I184" s="48" t="s">
        <v>1610</v>
      </c>
      <c r="J184" s="43">
        <f t="shared" si="1"/>
        <v>3193.92</v>
      </c>
      <c r="K184" s="43">
        <f t="shared" si="2"/>
        <v>3</v>
      </c>
      <c r="L184" s="50" t="s">
        <v>2038</v>
      </c>
      <c r="M184" s="50" t="s">
        <v>2039</v>
      </c>
      <c r="N184" s="45"/>
      <c r="O184" s="50" t="s">
        <v>2040</v>
      </c>
      <c r="P184" s="50" t="s">
        <v>2041</v>
      </c>
      <c r="Q184" s="49" t="s">
        <v>390</v>
      </c>
      <c r="R184" s="50" t="s">
        <v>1309</v>
      </c>
      <c r="S184" s="50" t="s">
        <v>2042</v>
      </c>
      <c r="T184" s="45"/>
      <c r="U184" s="50" t="s">
        <v>393</v>
      </c>
      <c r="V184" s="12">
        <v>16368.84</v>
      </c>
      <c r="W184" s="2">
        <v>14572.26</v>
      </c>
      <c r="X184" s="51" t="s">
        <v>447</v>
      </c>
      <c r="Y184" s="51" t="s">
        <v>647</v>
      </c>
      <c r="Z184" s="51" t="s">
        <v>393</v>
      </c>
      <c r="AA184" s="51" t="s">
        <v>393</v>
      </c>
      <c r="AB184" s="51" t="s">
        <v>954</v>
      </c>
      <c r="AC184" s="51" t="s">
        <v>393</v>
      </c>
      <c r="AD184" s="51" t="s">
        <v>393</v>
      </c>
      <c r="AE184" s="51" t="s">
        <v>393</v>
      </c>
      <c r="AF184" s="51" t="s">
        <v>393</v>
      </c>
      <c r="AG184" s="51" t="s">
        <v>393</v>
      </c>
      <c r="AH184" s="51" t="s">
        <v>393</v>
      </c>
      <c r="AI184" s="51" t="s">
        <v>393</v>
      </c>
      <c r="AJ184" s="51" t="s">
        <v>393</v>
      </c>
      <c r="AK184" s="51" t="s">
        <v>393</v>
      </c>
      <c r="AL184" s="51" t="s">
        <v>393</v>
      </c>
      <c r="AM184" s="51" t="s">
        <v>393</v>
      </c>
      <c r="AN184" s="51" t="s">
        <v>393</v>
      </c>
      <c r="AO184" s="51" t="s">
        <v>393</v>
      </c>
      <c r="AP184" s="51" t="s">
        <v>393</v>
      </c>
      <c r="AQ184" s="51" t="s">
        <v>393</v>
      </c>
      <c r="AR184" s="51" t="s">
        <v>639</v>
      </c>
      <c r="AS184" s="51" t="s">
        <v>889</v>
      </c>
      <c r="AT184" s="51" t="s">
        <v>2043</v>
      </c>
      <c r="AU184" s="51" t="s">
        <v>492</v>
      </c>
      <c r="AV184" s="51" t="s">
        <v>905</v>
      </c>
      <c r="AW184" s="51" t="s">
        <v>498</v>
      </c>
      <c r="AX184" s="51" t="s">
        <v>540</v>
      </c>
      <c r="AY184" s="51" t="s">
        <v>381</v>
      </c>
      <c r="AZ184" s="51" t="s">
        <v>540</v>
      </c>
      <c r="BA184" s="51" t="s">
        <v>395</v>
      </c>
      <c r="BB184" s="51" t="s">
        <v>683</v>
      </c>
      <c r="BC184" s="51" t="s">
        <v>409</v>
      </c>
      <c r="BD184" s="51" t="s">
        <v>605</v>
      </c>
      <c r="BE184" s="51" t="s">
        <v>689</v>
      </c>
      <c r="BF184" s="51" t="s">
        <v>1878</v>
      </c>
      <c r="BG184" s="51" t="s">
        <v>393</v>
      </c>
      <c r="BH184" s="51" t="s">
        <v>393</v>
      </c>
      <c r="BI184" s="51" t="s">
        <v>393</v>
      </c>
      <c r="BJ184" s="51" t="s">
        <v>393</v>
      </c>
      <c r="BK184" s="51" t="s">
        <v>393</v>
      </c>
    </row>
    <row r="185" spans="1:63" ht="12.75" hidden="1">
      <c r="A185" s="51" t="s">
        <v>2044</v>
      </c>
      <c r="B185" s="51" t="s">
        <v>179</v>
      </c>
      <c r="C185" s="51" t="s">
        <v>557</v>
      </c>
      <c r="D185" s="51" t="s">
        <v>382</v>
      </c>
      <c r="E185" s="51" t="s">
        <v>64</v>
      </c>
      <c r="F185" s="51" t="s">
        <v>1092</v>
      </c>
      <c r="G185" s="51" t="s">
        <v>141</v>
      </c>
      <c r="H185" s="51" t="s">
        <v>2045</v>
      </c>
      <c r="I185" s="48" t="s">
        <v>2046</v>
      </c>
      <c r="J185" s="43">
        <f t="shared" si="1"/>
        <v>0</v>
      </c>
      <c r="K185" s="43">
        <f t="shared" si="2"/>
        <v>0</v>
      </c>
      <c r="L185" s="50" t="s">
        <v>2016</v>
      </c>
      <c r="M185" s="50" t="s">
        <v>426</v>
      </c>
      <c r="N185" s="45"/>
      <c r="O185" s="50" t="s">
        <v>1956</v>
      </c>
      <c r="P185" s="50" t="s">
        <v>2047</v>
      </c>
      <c r="Q185" s="49" t="s">
        <v>393</v>
      </c>
      <c r="R185" s="50" t="s">
        <v>719</v>
      </c>
      <c r="S185" s="50" t="s">
        <v>1155</v>
      </c>
      <c r="T185" s="45"/>
      <c r="U185" s="50" t="s">
        <v>393</v>
      </c>
      <c r="V185" s="14">
        <v>3016.75</v>
      </c>
      <c r="W185" s="2">
        <v>13273.7</v>
      </c>
      <c r="X185" s="51" t="s">
        <v>724</v>
      </c>
      <c r="Y185" s="51" t="s">
        <v>428</v>
      </c>
      <c r="Z185" s="51" t="s">
        <v>402</v>
      </c>
      <c r="AA185" s="51" t="s">
        <v>390</v>
      </c>
      <c r="AB185" s="51" t="s">
        <v>606</v>
      </c>
      <c r="AC185" s="51" t="s">
        <v>393</v>
      </c>
      <c r="AD185" s="51" t="s">
        <v>393</v>
      </c>
      <c r="AE185" s="51" t="s">
        <v>393</v>
      </c>
      <c r="AF185" s="51" t="s">
        <v>393</v>
      </c>
      <c r="AG185" s="51" t="s">
        <v>393</v>
      </c>
      <c r="AH185" s="51" t="s">
        <v>393</v>
      </c>
      <c r="AI185" s="51" t="s">
        <v>393</v>
      </c>
      <c r="AJ185" s="51" t="s">
        <v>393</v>
      </c>
      <c r="AK185" s="51" t="s">
        <v>393</v>
      </c>
      <c r="AL185" s="51" t="s">
        <v>393</v>
      </c>
      <c r="AM185" s="51" t="s">
        <v>393</v>
      </c>
      <c r="AN185" s="51" t="s">
        <v>393</v>
      </c>
      <c r="AO185" s="51" t="s">
        <v>393</v>
      </c>
      <c r="AP185" s="51" t="s">
        <v>393</v>
      </c>
      <c r="AQ185" s="51" t="s">
        <v>393</v>
      </c>
      <c r="AR185" s="51" t="s">
        <v>390</v>
      </c>
      <c r="AS185" s="51" t="s">
        <v>390</v>
      </c>
      <c r="AT185" s="51" t="s">
        <v>426</v>
      </c>
      <c r="AU185" s="51" t="s">
        <v>446</v>
      </c>
      <c r="AV185" s="51" t="s">
        <v>397</v>
      </c>
      <c r="AW185" s="51" t="s">
        <v>393</v>
      </c>
      <c r="AX185" s="51" t="s">
        <v>426</v>
      </c>
      <c r="AY185" s="51" t="s">
        <v>428</v>
      </c>
      <c r="AZ185" s="51" t="s">
        <v>536</v>
      </c>
      <c r="BA185" s="51" t="s">
        <v>683</v>
      </c>
      <c r="BB185" s="51" t="s">
        <v>724</v>
      </c>
      <c r="BC185" s="51" t="s">
        <v>446</v>
      </c>
      <c r="BD185" s="51" t="s">
        <v>426</v>
      </c>
      <c r="BE185" s="51" t="s">
        <v>428</v>
      </c>
      <c r="BF185" s="51" t="s">
        <v>409</v>
      </c>
      <c r="BG185" s="51" t="s">
        <v>393</v>
      </c>
      <c r="BH185" s="51" t="s">
        <v>393</v>
      </c>
      <c r="BI185" s="51" t="s">
        <v>393</v>
      </c>
      <c r="BJ185" s="51" t="s">
        <v>393</v>
      </c>
      <c r="BK185" s="51" t="s">
        <v>393</v>
      </c>
    </row>
    <row r="186" spans="1:63" ht="12.75">
      <c r="A186" s="50" t="s">
        <v>2048</v>
      </c>
      <c r="B186" s="51" t="s">
        <v>147</v>
      </c>
      <c r="C186" s="51" t="s">
        <v>425</v>
      </c>
      <c r="D186" s="51" t="s">
        <v>382</v>
      </c>
      <c r="E186" s="51" t="s">
        <v>64</v>
      </c>
      <c r="F186" s="51" t="s">
        <v>1184</v>
      </c>
      <c r="G186" s="51" t="s">
        <v>87</v>
      </c>
      <c r="H186" s="51" t="s">
        <v>1609</v>
      </c>
      <c r="I186" s="48" t="s">
        <v>1610</v>
      </c>
      <c r="J186" s="43">
        <f t="shared" si="1"/>
        <v>5323.2000000000007</v>
      </c>
      <c r="K186" s="43">
        <f t="shared" si="2"/>
        <v>5</v>
      </c>
      <c r="L186" s="50" t="s">
        <v>803</v>
      </c>
      <c r="M186" s="50" t="s">
        <v>2049</v>
      </c>
      <c r="N186" s="45"/>
      <c r="O186" s="50" t="s">
        <v>2050</v>
      </c>
      <c r="P186" s="50" t="s">
        <v>1315</v>
      </c>
      <c r="Q186" s="49" t="s">
        <v>426</v>
      </c>
      <c r="R186" s="50" t="s">
        <v>2051</v>
      </c>
      <c r="S186" s="50" t="s">
        <v>2052</v>
      </c>
      <c r="T186" s="45"/>
      <c r="U186" s="50" t="s">
        <v>393</v>
      </c>
      <c r="V186" s="12">
        <v>20976.74</v>
      </c>
      <c r="W186" s="2">
        <v>11012.37</v>
      </c>
      <c r="X186" s="51" t="s">
        <v>489</v>
      </c>
      <c r="Y186" s="51" t="s">
        <v>403</v>
      </c>
      <c r="Z186" s="51" t="s">
        <v>445</v>
      </c>
      <c r="AA186" s="51" t="s">
        <v>537</v>
      </c>
      <c r="AB186" s="51" t="s">
        <v>994</v>
      </c>
      <c r="AC186" s="51" t="s">
        <v>393</v>
      </c>
      <c r="AD186" s="51" t="s">
        <v>393</v>
      </c>
      <c r="AE186" s="51" t="s">
        <v>393</v>
      </c>
      <c r="AF186" s="51" t="s">
        <v>393</v>
      </c>
      <c r="AG186" s="51" t="s">
        <v>393</v>
      </c>
      <c r="AH186" s="51" t="s">
        <v>393</v>
      </c>
      <c r="AI186" s="51" t="s">
        <v>393</v>
      </c>
      <c r="AJ186" s="51" t="s">
        <v>393</v>
      </c>
      <c r="AK186" s="51" t="s">
        <v>393</v>
      </c>
      <c r="AL186" s="51" t="s">
        <v>393</v>
      </c>
      <c r="AM186" s="51" t="s">
        <v>393</v>
      </c>
      <c r="AN186" s="51" t="s">
        <v>393</v>
      </c>
      <c r="AO186" s="51" t="s">
        <v>393</v>
      </c>
      <c r="AP186" s="51" t="s">
        <v>393</v>
      </c>
      <c r="AQ186" s="51" t="s">
        <v>393</v>
      </c>
      <c r="AR186" s="51" t="s">
        <v>643</v>
      </c>
      <c r="AS186" s="51" t="s">
        <v>528</v>
      </c>
      <c r="AT186" s="51" t="s">
        <v>701</v>
      </c>
      <c r="AU186" s="51" t="s">
        <v>885</v>
      </c>
      <c r="AV186" s="51" t="s">
        <v>491</v>
      </c>
      <c r="AW186" s="51" t="s">
        <v>428</v>
      </c>
      <c r="AX186" s="51" t="s">
        <v>393</v>
      </c>
      <c r="AY186" s="51" t="s">
        <v>573</v>
      </c>
      <c r="AZ186" s="51" t="s">
        <v>449</v>
      </c>
      <c r="BA186" s="51" t="s">
        <v>529</v>
      </c>
      <c r="BB186" s="51" t="s">
        <v>824</v>
      </c>
      <c r="BC186" s="51" t="s">
        <v>419</v>
      </c>
      <c r="BD186" s="51" t="s">
        <v>639</v>
      </c>
      <c r="BE186" s="51" t="s">
        <v>754</v>
      </c>
      <c r="BF186" s="51" t="s">
        <v>501</v>
      </c>
      <c r="BG186" s="51" t="s">
        <v>393</v>
      </c>
      <c r="BH186" s="51" t="s">
        <v>393</v>
      </c>
      <c r="BI186" s="51" t="s">
        <v>393</v>
      </c>
      <c r="BJ186" s="51" t="s">
        <v>393</v>
      </c>
      <c r="BK186" s="51" t="s">
        <v>393</v>
      </c>
    </row>
    <row r="187" spans="1:63" ht="12.75" hidden="1">
      <c r="A187" s="51" t="s">
        <v>2053</v>
      </c>
      <c r="B187" s="51" t="s">
        <v>242</v>
      </c>
      <c r="C187" s="51" t="s">
        <v>449</v>
      </c>
      <c r="D187" s="51" t="s">
        <v>382</v>
      </c>
      <c r="E187" s="51" t="s">
        <v>64</v>
      </c>
      <c r="F187" s="51" t="s">
        <v>382</v>
      </c>
      <c r="G187" s="51" t="s">
        <v>64</v>
      </c>
      <c r="H187" s="51" t="s">
        <v>2054</v>
      </c>
      <c r="I187" s="48" t="s">
        <v>2055</v>
      </c>
      <c r="J187" s="43">
        <f t="shared" si="1"/>
        <v>0</v>
      </c>
      <c r="K187" s="43">
        <f t="shared" si="2"/>
        <v>0</v>
      </c>
      <c r="L187" s="50" t="s">
        <v>2056</v>
      </c>
      <c r="M187" s="50" t="s">
        <v>427</v>
      </c>
      <c r="N187" s="45"/>
      <c r="O187" s="50" t="s">
        <v>1833</v>
      </c>
      <c r="P187" s="50" t="s">
        <v>1127</v>
      </c>
      <c r="Q187" s="49" t="s">
        <v>393</v>
      </c>
      <c r="R187" s="50" t="s">
        <v>393</v>
      </c>
      <c r="S187" s="50" t="s">
        <v>393</v>
      </c>
      <c r="T187" s="45"/>
      <c r="U187" s="50" t="s">
        <v>393</v>
      </c>
      <c r="V187" s="15">
        <v>2892.77</v>
      </c>
      <c r="W187" s="2">
        <v>6735.41</v>
      </c>
      <c r="X187" s="51" t="s">
        <v>497</v>
      </c>
      <c r="Y187" s="51" t="s">
        <v>390</v>
      </c>
      <c r="Z187" s="51" t="s">
        <v>393</v>
      </c>
      <c r="AA187" s="51" t="s">
        <v>393</v>
      </c>
      <c r="AB187" s="51" t="s">
        <v>499</v>
      </c>
      <c r="AC187" s="51" t="s">
        <v>393</v>
      </c>
      <c r="AD187" s="51" t="s">
        <v>393</v>
      </c>
      <c r="AE187" s="51" t="s">
        <v>393</v>
      </c>
      <c r="AF187" s="51" t="s">
        <v>393</v>
      </c>
      <c r="AG187" s="51" t="s">
        <v>393</v>
      </c>
      <c r="AH187" s="51" t="s">
        <v>393</v>
      </c>
      <c r="AI187" s="51" t="s">
        <v>393</v>
      </c>
      <c r="AJ187" s="51" t="s">
        <v>393</v>
      </c>
      <c r="AK187" s="51" t="s">
        <v>393</v>
      </c>
      <c r="AL187" s="51" t="s">
        <v>393</v>
      </c>
      <c r="AM187" s="51" t="s">
        <v>393</v>
      </c>
      <c r="AN187" s="51" t="s">
        <v>393</v>
      </c>
      <c r="AO187" s="51" t="s">
        <v>393</v>
      </c>
      <c r="AP187" s="51" t="s">
        <v>393</v>
      </c>
      <c r="AQ187" s="51" t="s">
        <v>393</v>
      </c>
      <c r="AR187" s="51" t="s">
        <v>710</v>
      </c>
      <c r="AS187" s="51" t="s">
        <v>393</v>
      </c>
      <c r="AT187" s="51" t="s">
        <v>393</v>
      </c>
      <c r="AU187" s="51" t="s">
        <v>393</v>
      </c>
      <c r="AV187" s="51" t="s">
        <v>513</v>
      </c>
      <c r="AW187" s="51" t="s">
        <v>393</v>
      </c>
      <c r="AX187" s="51" t="s">
        <v>393</v>
      </c>
      <c r="AY187" s="51" t="s">
        <v>393</v>
      </c>
      <c r="AZ187" s="51" t="s">
        <v>393</v>
      </c>
      <c r="BA187" s="51" t="s">
        <v>393</v>
      </c>
      <c r="BB187" s="51" t="s">
        <v>393</v>
      </c>
      <c r="BC187" s="51" t="s">
        <v>393</v>
      </c>
      <c r="BD187" s="51" t="s">
        <v>393</v>
      </c>
      <c r="BE187" s="51" t="s">
        <v>393</v>
      </c>
      <c r="BF187" s="51" t="s">
        <v>393</v>
      </c>
      <c r="BG187" s="51" t="s">
        <v>393</v>
      </c>
      <c r="BH187" s="51" t="s">
        <v>393</v>
      </c>
      <c r="BI187" s="51" t="s">
        <v>393</v>
      </c>
      <c r="BJ187" s="51" t="s">
        <v>393</v>
      </c>
      <c r="BK187" s="51" t="s">
        <v>393</v>
      </c>
    </row>
    <row r="188" spans="1:63" ht="12.75" hidden="1">
      <c r="A188" s="51" t="s">
        <v>2057</v>
      </c>
      <c r="B188" s="51" t="s">
        <v>198</v>
      </c>
      <c r="C188" s="51" t="s">
        <v>409</v>
      </c>
      <c r="D188" s="51" t="s">
        <v>382</v>
      </c>
      <c r="E188" s="51" t="s">
        <v>64</v>
      </c>
      <c r="F188" s="51" t="s">
        <v>927</v>
      </c>
      <c r="G188" s="51" t="s">
        <v>94</v>
      </c>
      <c r="H188" s="51" t="s">
        <v>1802</v>
      </c>
      <c r="I188" s="48" t="s">
        <v>1803</v>
      </c>
      <c r="J188" s="43">
        <f t="shared" si="1"/>
        <v>0</v>
      </c>
      <c r="K188" s="43">
        <f t="shared" si="2"/>
        <v>0</v>
      </c>
      <c r="L188" s="50" t="s">
        <v>1786</v>
      </c>
      <c r="M188" s="50" t="s">
        <v>602</v>
      </c>
      <c r="N188" s="45"/>
      <c r="O188" s="50" t="s">
        <v>1552</v>
      </c>
      <c r="P188" s="50" t="s">
        <v>1895</v>
      </c>
      <c r="Q188" s="49" t="s">
        <v>393</v>
      </c>
      <c r="R188" s="50" t="s">
        <v>594</v>
      </c>
      <c r="S188" s="50" t="s">
        <v>2058</v>
      </c>
      <c r="T188" s="45"/>
      <c r="U188" s="50" t="s">
        <v>393</v>
      </c>
      <c r="V188" s="15">
        <v>2813.94</v>
      </c>
      <c r="W188" s="2">
        <v>3578.22</v>
      </c>
      <c r="X188" s="51" t="s">
        <v>428</v>
      </c>
      <c r="Y188" s="51" t="s">
        <v>449</v>
      </c>
      <c r="Z188" s="51" t="s">
        <v>393</v>
      </c>
      <c r="AA188" s="51" t="s">
        <v>393</v>
      </c>
      <c r="AB188" s="51" t="s">
        <v>428</v>
      </c>
      <c r="AC188" s="51" t="s">
        <v>393</v>
      </c>
      <c r="AD188" s="51" t="s">
        <v>393</v>
      </c>
      <c r="AE188" s="51" t="s">
        <v>393</v>
      </c>
      <c r="AF188" s="51" t="s">
        <v>393</v>
      </c>
      <c r="AG188" s="51" t="s">
        <v>393</v>
      </c>
      <c r="AH188" s="51" t="s">
        <v>393</v>
      </c>
      <c r="AI188" s="51" t="s">
        <v>393</v>
      </c>
      <c r="AJ188" s="51" t="s">
        <v>393</v>
      </c>
      <c r="AK188" s="51" t="s">
        <v>393</v>
      </c>
      <c r="AL188" s="51" t="s">
        <v>393</v>
      </c>
      <c r="AM188" s="51" t="s">
        <v>393</v>
      </c>
      <c r="AN188" s="51" t="s">
        <v>393</v>
      </c>
      <c r="AO188" s="51" t="s">
        <v>393</v>
      </c>
      <c r="AP188" s="51" t="s">
        <v>393</v>
      </c>
      <c r="AQ188" s="51" t="s">
        <v>393</v>
      </c>
      <c r="AR188" s="51" t="s">
        <v>381</v>
      </c>
      <c r="AS188" s="51" t="s">
        <v>449</v>
      </c>
      <c r="AT188" s="51" t="s">
        <v>426</v>
      </c>
      <c r="AU188" s="51" t="s">
        <v>403</v>
      </c>
      <c r="AV188" s="51" t="s">
        <v>980</v>
      </c>
      <c r="AW188" s="51" t="s">
        <v>393</v>
      </c>
      <c r="AX188" s="51" t="s">
        <v>393</v>
      </c>
      <c r="AY188" s="51" t="s">
        <v>390</v>
      </c>
      <c r="AZ188" s="51" t="s">
        <v>536</v>
      </c>
      <c r="BA188" s="51" t="s">
        <v>393</v>
      </c>
      <c r="BB188" s="51" t="s">
        <v>446</v>
      </c>
      <c r="BC188" s="51" t="s">
        <v>498</v>
      </c>
      <c r="BD188" s="51" t="s">
        <v>428</v>
      </c>
      <c r="BE188" s="51" t="s">
        <v>393</v>
      </c>
      <c r="BF188" s="51" t="s">
        <v>419</v>
      </c>
      <c r="BG188" s="51" t="s">
        <v>393</v>
      </c>
      <c r="BH188" s="51" t="s">
        <v>393</v>
      </c>
      <c r="BI188" s="51" t="s">
        <v>393</v>
      </c>
      <c r="BJ188" s="51" t="s">
        <v>393</v>
      </c>
      <c r="BK188" s="51" t="s">
        <v>393</v>
      </c>
    </row>
    <row r="189" spans="1:63" ht="12.75" hidden="1">
      <c r="A189" s="51" t="s">
        <v>2059</v>
      </c>
      <c r="B189" s="51" t="s">
        <v>273</v>
      </c>
      <c r="C189" s="51" t="s">
        <v>557</v>
      </c>
      <c r="D189" s="51" t="s">
        <v>382</v>
      </c>
      <c r="E189" s="51" t="s">
        <v>64</v>
      </c>
      <c r="F189" s="51" t="s">
        <v>382</v>
      </c>
      <c r="G189" s="51" t="s">
        <v>64</v>
      </c>
      <c r="H189" s="51" t="s">
        <v>2060</v>
      </c>
      <c r="I189" s="48" t="s">
        <v>2061</v>
      </c>
      <c r="J189" s="43">
        <f t="shared" si="1"/>
        <v>0</v>
      </c>
      <c r="K189" s="43">
        <f t="shared" si="2"/>
        <v>0</v>
      </c>
      <c r="L189" s="50" t="s">
        <v>1982</v>
      </c>
      <c r="M189" s="50" t="s">
        <v>1927</v>
      </c>
      <c r="N189" s="45"/>
      <c r="O189" s="50" t="s">
        <v>697</v>
      </c>
      <c r="P189" s="50" t="s">
        <v>2062</v>
      </c>
      <c r="Q189" s="49" t="s">
        <v>393</v>
      </c>
      <c r="R189" s="50" t="s">
        <v>525</v>
      </c>
      <c r="S189" s="50" t="s">
        <v>1498</v>
      </c>
      <c r="T189" s="45"/>
      <c r="U189" s="50" t="s">
        <v>393</v>
      </c>
      <c r="V189" s="15">
        <v>2710.36</v>
      </c>
      <c r="W189" s="2">
        <v>10636.09</v>
      </c>
      <c r="X189" s="51" t="s">
        <v>390</v>
      </c>
      <c r="Y189" s="51" t="s">
        <v>390</v>
      </c>
      <c r="Z189" s="51" t="s">
        <v>393</v>
      </c>
      <c r="AA189" s="51" t="s">
        <v>393</v>
      </c>
      <c r="AB189" s="51" t="s">
        <v>402</v>
      </c>
      <c r="AC189" s="51" t="s">
        <v>393</v>
      </c>
      <c r="AD189" s="51" t="s">
        <v>393</v>
      </c>
      <c r="AE189" s="51" t="s">
        <v>393</v>
      </c>
      <c r="AF189" s="51" t="s">
        <v>393</v>
      </c>
      <c r="AG189" s="51" t="s">
        <v>393</v>
      </c>
      <c r="AH189" s="51" t="s">
        <v>393</v>
      </c>
      <c r="AI189" s="51" t="s">
        <v>393</v>
      </c>
      <c r="AJ189" s="51" t="s">
        <v>393</v>
      </c>
      <c r="AK189" s="51" t="s">
        <v>393</v>
      </c>
      <c r="AL189" s="51" t="s">
        <v>393</v>
      </c>
      <c r="AM189" s="51" t="s">
        <v>393</v>
      </c>
      <c r="AN189" s="51" t="s">
        <v>393</v>
      </c>
      <c r="AO189" s="51" t="s">
        <v>393</v>
      </c>
      <c r="AP189" s="51" t="s">
        <v>393</v>
      </c>
      <c r="AQ189" s="51" t="s">
        <v>393</v>
      </c>
      <c r="AR189" s="51" t="s">
        <v>432</v>
      </c>
      <c r="AS189" s="51" t="s">
        <v>710</v>
      </c>
      <c r="AT189" s="51" t="s">
        <v>393</v>
      </c>
      <c r="AU189" s="51" t="s">
        <v>393</v>
      </c>
      <c r="AV189" s="51" t="s">
        <v>395</v>
      </c>
      <c r="AW189" s="51" t="s">
        <v>426</v>
      </c>
      <c r="AX189" s="51" t="s">
        <v>724</v>
      </c>
      <c r="AY189" s="51" t="s">
        <v>393</v>
      </c>
      <c r="AZ189" s="51" t="s">
        <v>393</v>
      </c>
      <c r="BA189" s="51" t="s">
        <v>446</v>
      </c>
      <c r="BB189" s="51" t="s">
        <v>429</v>
      </c>
      <c r="BC189" s="51" t="s">
        <v>537</v>
      </c>
      <c r="BD189" s="51" t="s">
        <v>393</v>
      </c>
      <c r="BE189" s="51" t="s">
        <v>393</v>
      </c>
      <c r="BF189" s="51" t="s">
        <v>588</v>
      </c>
      <c r="BG189" s="51" t="s">
        <v>393</v>
      </c>
      <c r="BH189" s="51" t="s">
        <v>393</v>
      </c>
      <c r="BI189" s="51" t="s">
        <v>393</v>
      </c>
      <c r="BJ189" s="51" t="s">
        <v>393</v>
      </c>
      <c r="BK189" s="51" t="s">
        <v>393</v>
      </c>
    </row>
    <row r="190" spans="1:63" ht="12.75" hidden="1">
      <c r="A190" s="51" t="s">
        <v>2063</v>
      </c>
      <c r="B190" s="51" t="s">
        <v>282</v>
      </c>
      <c r="C190" s="51" t="s">
        <v>432</v>
      </c>
      <c r="D190" s="51" t="s">
        <v>382</v>
      </c>
      <c r="E190" s="51" t="s">
        <v>64</v>
      </c>
      <c r="F190" s="51" t="s">
        <v>760</v>
      </c>
      <c r="G190" s="51" t="s">
        <v>65</v>
      </c>
      <c r="H190" s="51" t="s">
        <v>1053</v>
      </c>
      <c r="I190" s="48" t="s">
        <v>1054</v>
      </c>
      <c r="J190" s="43">
        <f t="shared" si="1"/>
        <v>0</v>
      </c>
      <c r="K190" s="43">
        <f t="shared" si="2"/>
        <v>0</v>
      </c>
      <c r="L190" s="50" t="s">
        <v>1811</v>
      </c>
      <c r="M190" s="50" t="s">
        <v>1287</v>
      </c>
      <c r="N190" s="45"/>
      <c r="O190" s="50" t="s">
        <v>2064</v>
      </c>
      <c r="P190" s="50" t="s">
        <v>2065</v>
      </c>
      <c r="Q190" s="49" t="s">
        <v>393</v>
      </c>
      <c r="R190" s="50" t="s">
        <v>393</v>
      </c>
      <c r="S190" s="50" t="s">
        <v>1963</v>
      </c>
      <c r="T190" s="45"/>
      <c r="U190" s="50" t="s">
        <v>393</v>
      </c>
      <c r="V190" s="15">
        <v>2601.0500000000002</v>
      </c>
      <c r="W190" s="2">
        <v>4149.66</v>
      </c>
      <c r="X190" s="51" t="s">
        <v>390</v>
      </c>
      <c r="Y190" s="51" t="s">
        <v>393</v>
      </c>
      <c r="Z190" s="51" t="s">
        <v>536</v>
      </c>
      <c r="AA190" s="51" t="s">
        <v>536</v>
      </c>
      <c r="AB190" s="51" t="s">
        <v>569</v>
      </c>
      <c r="AC190" s="51" t="s">
        <v>393</v>
      </c>
      <c r="AD190" s="51" t="s">
        <v>393</v>
      </c>
      <c r="AE190" s="51" t="s">
        <v>393</v>
      </c>
      <c r="AF190" s="51" t="s">
        <v>393</v>
      </c>
      <c r="AG190" s="51" t="s">
        <v>393</v>
      </c>
      <c r="AH190" s="51" t="s">
        <v>393</v>
      </c>
      <c r="AI190" s="51" t="s">
        <v>393</v>
      </c>
      <c r="AJ190" s="51" t="s">
        <v>393</v>
      </c>
      <c r="AK190" s="51" t="s">
        <v>393</v>
      </c>
      <c r="AL190" s="51" t="s">
        <v>393</v>
      </c>
      <c r="AM190" s="51" t="s">
        <v>393</v>
      </c>
      <c r="AN190" s="51" t="s">
        <v>393</v>
      </c>
      <c r="AO190" s="51" t="s">
        <v>393</v>
      </c>
      <c r="AP190" s="51" t="s">
        <v>393</v>
      </c>
      <c r="AQ190" s="51" t="s">
        <v>393</v>
      </c>
      <c r="AR190" s="51" t="s">
        <v>447</v>
      </c>
      <c r="AS190" s="51" t="s">
        <v>537</v>
      </c>
      <c r="AT190" s="51" t="s">
        <v>824</v>
      </c>
      <c r="AU190" s="51" t="s">
        <v>497</v>
      </c>
      <c r="AV190" s="51" t="s">
        <v>442</v>
      </c>
      <c r="AW190" s="51" t="s">
        <v>428</v>
      </c>
      <c r="AX190" s="51" t="s">
        <v>393</v>
      </c>
      <c r="AY190" s="51" t="s">
        <v>428</v>
      </c>
      <c r="AZ190" s="51" t="s">
        <v>427</v>
      </c>
      <c r="BA190" s="51" t="s">
        <v>540</v>
      </c>
      <c r="BB190" s="51" t="s">
        <v>393</v>
      </c>
      <c r="BC190" s="51" t="s">
        <v>393</v>
      </c>
      <c r="BD190" s="51" t="s">
        <v>393</v>
      </c>
      <c r="BE190" s="51" t="s">
        <v>393</v>
      </c>
      <c r="BF190" s="51" t="s">
        <v>498</v>
      </c>
      <c r="BG190" s="51" t="s">
        <v>393</v>
      </c>
      <c r="BH190" s="51" t="s">
        <v>393</v>
      </c>
      <c r="BI190" s="51" t="s">
        <v>393</v>
      </c>
      <c r="BJ190" s="51" t="s">
        <v>393</v>
      </c>
      <c r="BK190" s="51" t="s">
        <v>393</v>
      </c>
    </row>
    <row r="191" spans="1:63" ht="12.75" hidden="1">
      <c r="A191" s="51" t="s">
        <v>2066</v>
      </c>
      <c r="B191" s="51" t="s">
        <v>267</v>
      </c>
      <c r="C191" s="51" t="s">
        <v>647</v>
      </c>
      <c r="D191" s="51" t="s">
        <v>382</v>
      </c>
      <c r="E191" s="51" t="s">
        <v>64</v>
      </c>
      <c r="F191" s="51" t="s">
        <v>382</v>
      </c>
      <c r="G191" s="51" t="s">
        <v>64</v>
      </c>
      <c r="H191" s="51" t="s">
        <v>1816</v>
      </c>
      <c r="I191" s="48" t="s">
        <v>1817</v>
      </c>
      <c r="J191" s="43">
        <f t="shared" si="1"/>
        <v>0</v>
      </c>
      <c r="K191" s="43">
        <f t="shared" si="2"/>
        <v>0</v>
      </c>
      <c r="L191" s="50" t="s">
        <v>1697</v>
      </c>
      <c r="M191" s="50" t="s">
        <v>1056</v>
      </c>
      <c r="N191" s="45"/>
      <c r="O191" s="50" t="s">
        <v>2067</v>
      </c>
      <c r="P191" s="50" t="s">
        <v>707</v>
      </c>
      <c r="Q191" s="49" t="s">
        <v>393</v>
      </c>
      <c r="R191" s="50" t="s">
        <v>1732</v>
      </c>
      <c r="S191" s="50" t="s">
        <v>426</v>
      </c>
      <c r="T191" s="45"/>
      <c r="U191" s="50" t="s">
        <v>393</v>
      </c>
      <c r="V191" s="15">
        <v>2570.3200000000002</v>
      </c>
      <c r="W191" s="2">
        <v>4187.6000000000004</v>
      </c>
      <c r="X191" s="51" t="s">
        <v>573</v>
      </c>
      <c r="Y191" s="51" t="s">
        <v>724</v>
      </c>
      <c r="Z191" s="51" t="s">
        <v>393</v>
      </c>
      <c r="AA191" s="51" t="s">
        <v>402</v>
      </c>
      <c r="AB191" s="51" t="s">
        <v>395</v>
      </c>
      <c r="AC191" s="51" t="s">
        <v>393</v>
      </c>
      <c r="AD191" s="51" t="s">
        <v>393</v>
      </c>
      <c r="AE191" s="51" t="s">
        <v>393</v>
      </c>
      <c r="AF191" s="51" t="s">
        <v>393</v>
      </c>
      <c r="AG191" s="51" t="s">
        <v>393</v>
      </c>
      <c r="AH191" s="51" t="s">
        <v>393</v>
      </c>
      <c r="AI191" s="51" t="s">
        <v>393</v>
      </c>
      <c r="AJ191" s="51" t="s">
        <v>393</v>
      </c>
      <c r="AK191" s="51" t="s">
        <v>393</v>
      </c>
      <c r="AL191" s="51" t="s">
        <v>393</v>
      </c>
      <c r="AM191" s="51" t="s">
        <v>393</v>
      </c>
      <c r="AN191" s="51" t="s">
        <v>393</v>
      </c>
      <c r="AO191" s="51" t="s">
        <v>393</v>
      </c>
      <c r="AP191" s="51" t="s">
        <v>393</v>
      </c>
      <c r="AQ191" s="51" t="s">
        <v>393</v>
      </c>
      <c r="AR191" s="51" t="s">
        <v>689</v>
      </c>
      <c r="AS191" s="51" t="s">
        <v>418</v>
      </c>
      <c r="AT191" s="51" t="s">
        <v>393</v>
      </c>
      <c r="AU191" s="51" t="s">
        <v>393</v>
      </c>
      <c r="AV191" s="51" t="s">
        <v>549</v>
      </c>
      <c r="AW191" s="51" t="s">
        <v>540</v>
      </c>
      <c r="AX191" s="51" t="s">
        <v>393</v>
      </c>
      <c r="AY191" s="51" t="s">
        <v>393</v>
      </c>
      <c r="AZ191" s="51" t="s">
        <v>393</v>
      </c>
      <c r="BA191" s="51" t="s">
        <v>571</v>
      </c>
      <c r="BB191" s="51" t="s">
        <v>536</v>
      </c>
      <c r="BC191" s="51" t="s">
        <v>427</v>
      </c>
      <c r="BD191" s="51" t="s">
        <v>393</v>
      </c>
      <c r="BE191" s="51" t="s">
        <v>647</v>
      </c>
      <c r="BF191" s="51" t="s">
        <v>529</v>
      </c>
      <c r="BG191" s="51" t="s">
        <v>393</v>
      </c>
      <c r="BH191" s="51" t="s">
        <v>393</v>
      </c>
      <c r="BI191" s="51" t="s">
        <v>393</v>
      </c>
      <c r="BJ191" s="51" t="s">
        <v>393</v>
      </c>
      <c r="BK191" s="51" t="s">
        <v>393</v>
      </c>
    </row>
    <row r="192" spans="1:63" ht="12.75">
      <c r="A192" s="50" t="s">
        <v>2068</v>
      </c>
      <c r="B192" s="51" t="s">
        <v>116</v>
      </c>
      <c r="C192" s="51" t="s">
        <v>449</v>
      </c>
      <c r="D192" s="51" t="s">
        <v>382</v>
      </c>
      <c r="E192" s="51" t="s">
        <v>64</v>
      </c>
      <c r="F192" s="51" t="s">
        <v>1184</v>
      </c>
      <c r="G192" s="51" t="s">
        <v>87</v>
      </c>
      <c r="H192" s="51" t="s">
        <v>1954</v>
      </c>
      <c r="I192" s="48" t="s">
        <v>1955</v>
      </c>
      <c r="J192" s="43">
        <f t="shared" si="1"/>
        <v>22824</v>
      </c>
      <c r="K192" s="43">
        <f t="shared" si="2"/>
        <v>30</v>
      </c>
      <c r="L192" s="50" t="s">
        <v>1369</v>
      </c>
      <c r="M192" s="50" t="s">
        <v>2069</v>
      </c>
      <c r="N192" s="45"/>
      <c r="O192" s="50" t="s">
        <v>2070</v>
      </c>
      <c r="P192" s="50" t="s">
        <v>428</v>
      </c>
      <c r="Q192" s="49" t="s">
        <v>394</v>
      </c>
      <c r="R192" s="50" t="s">
        <v>2071</v>
      </c>
      <c r="S192" s="50" t="s">
        <v>427</v>
      </c>
      <c r="T192" s="45"/>
      <c r="U192" s="50" t="s">
        <v>393</v>
      </c>
      <c r="V192" s="12">
        <v>38020.980000000003</v>
      </c>
      <c r="W192" s="2">
        <v>5744.04</v>
      </c>
      <c r="X192" s="51" t="s">
        <v>447</v>
      </c>
      <c r="Y192" s="51" t="s">
        <v>537</v>
      </c>
      <c r="Z192" s="51" t="s">
        <v>443</v>
      </c>
      <c r="AA192" s="51" t="s">
        <v>1018</v>
      </c>
      <c r="AB192" s="51" t="s">
        <v>403</v>
      </c>
      <c r="AC192" s="51" t="s">
        <v>393</v>
      </c>
      <c r="AD192" s="51" t="s">
        <v>393</v>
      </c>
      <c r="AE192" s="51" t="s">
        <v>393</v>
      </c>
      <c r="AF192" s="51" t="s">
        <v>393</v>
      </c>
      <c r="AG192" s="51" t="s">
        <v>393</v>
      </c>
      <c r="AH192" s="51" t="s">
        <v>393</v>
      </c>
      <c r="AI192" s="51" t="s">
        <v>393</v>
      </c>
      <c r="AJ192" s="51" t="s">
        <v>393</v>
      </c>
      <c r="AK192" s="51" t="s">
        <v>393</v>
      </c>
      <c r="AL192" s="51" t="s">
        <v>393</v>
      </c>
      <c r="AM192" s="51" t="s">
        <v>393</v>
      </c>
      <c r="AN192" s="51" t="s">
        <v>393</v>
      </c>
      <c r="AO192" s="51" t="s">
        <v>393</v>
      </c>
      <c r="AP192" s="51" t="s">
        <v>393</v>
      </c>
      <c r="AQ192" s="51" t="s">
        <v>393</v>
      </c>
      <c r="AR192" s="51" t="s">
        <v>2072</v>
      </c>
      <c r="AS192" s="51" t="s">
        <v>469</v>
      </c>
      <c r="AT192" s="51" t="s">
        <v>794</v>
      </c>
      <c r="AU192" s="51" t="s">
        <v>1303</v>
      </c>
      <c r="AV192" s="51" t="s">
        <v>423</v>
      </c>
      <c r="AW192" s="51" t="s">
        <v>449</v>
      </c>
      <c r="AX192" s="51" t="s">
        <v>571</v>
      </c>
      <c r="AY192" s="51" t="s">
        <v>566</v>
      </c>
      <c r="AZ192" s="51" t="s">
        <v>381</v>
      </c>
      <c r="BA192" s="51" t="s">
        <v>447</v>
      </c>
      <c r="BB192" s="51" t="s">
        <v>445</v>
      </c>
      <c r="BC192" s="51" t="s">
        <v>444</v>
      </c>
      <c r="BD192" s="51" t="s">
        <v>538</v>
      </c>
      <c r="BE192" s="51" t="s">
        <v>430</v>
      </c>
      <c r="BF192" s="51" t="s">
        <v>499</v>
      </c>
      <c r="BG192" s="51" t="s">
        <v>393</v>
      </c>
      <c r="BH192" s="51" t="s">
        <v>393</v>
      </c>
      <c r="BI192" s="51" t="s">
        <v>393</v>
      </c>
      <c r="BJ192" s="51" t="s">
        <v>393</v>
      </c>
      <c r="BK192" s="51" t="s">
        <v>393</v>
      </c>
    </row>
    <row r="193" spans="1:63" ht="12.75" hidden="1">
      <c r="A193" s="51" t="s">
        <v>2073</v>
      </c>
      <c r="B193" s="51" t="s">
        <v>275</v>
      </c>
      <c r="C193" s="51" t="s">
        <v>426</v>
      </c>
      <c r="D193" s="51" t="s">
        <v>382</v>
      </c>
      <c r="E193" s="51" t="s">
        <v>64</v>
      </c>
      <c r="F193" s="51" t="s">
        <v>760</v>
      </c>
      <c r="G193" s="51" t="s">
        <v>65</v>
      </c>
      <c r="H193" s="51" t="s">
        <v>1117</v>
      </c>
      <c r="I193" s="48" t="s">
        <v>1118</v>
      </c>
      <c r="J193" s="43">
        <f t="shared" si="1"/>
        <v>0</v>
      </c>
      <c r="K193" s="43">
        <f t="shared" si="2"/>
        <v>0</v>
      </c>
      <c r="L193" s="50" t="s">
        <v>1728</v>
      </c>
      <c r="M193" s="50" t="s">
        <v>1271</v>
      </c>
      <c r="N193" s="45"/>
      <c r="O193" s="50" t="s">
        <v>1681</v>
      </c>
      <c r="P193" s="50" t="s">
        <v>426</v>
      </c>
      <c r="Q193" s="49" t="s">
        <v>393</v>
      </c>
      <c r="R193" s="50" t="s">
        <v>1861</v>
      </c>
      <c r="S193" s="50" t="s">
        <v>393</v>
      </c>
      <c r="T193" s="45"/>
      <c r="U193" s="50" t="s">
        <v>393</v>
      </c>
      <c r="V193" s="15">
        <v>2367.36</v>
      </c>
      <c r="W193" s="2">
        <v>1906.19</v>
      </c>
      <c r="X193" s="51" t="s">
        <v>428</v>
      </c>
      <c r="Y193" s="51" t="s">
        <v>390</v>
      </c>
      <c r="Z193" s="51" t="s">
        <v>536</v>
      </c>
      <c r="AA193" s="51" t="s">
        <v>428</v>
      </c>
      <c r="AB193" s="51" t="s">
        <v>446</v>
      </c>
      <c r="AC193" s="51" t="s">
        <v>393</v>
      </c>
      <c r="AD193" s="51" t="s">
        <v>393</v>
      </c>
      <c r="AE193" s="51" t="s">
        <v>393</v>
      </c>
      <c r="AF193" s="51" t="s">
        <v>393</v>
      </c>
      <c r="AG193" s="51" t="s">
        <v>393</v>
      </c>
      <c r="AH193" s="51" t="s">
        <v>393</v>
      </c>
      <c r="AI193" s="51" t="s">
        <v>393</v>
      </c>
      <c r="AJ193" s="51" t="s">
        <v>393</v>
      </c>
      <c r="AK193" s="51" t="s">
        <v>393</v>
      </c>
      <c r="AL193" s="51" t="s">
        <v>393</v>
      </c>
      <c r="AM193" s="51" t="s">
        <v>393</v>
      </c>
      <c r="AN193" s="51" t="s">
        <v>393</v>
      </c>
      <c r="AO193" s="51" t="s">
        <v>393</v>
      </c>
      <c r="AP193" s="51" t="s">
        <v>393</v>
      </c>
      <c r="AQ193" s="51" t="s">
        <v>393</v>
      </c>
      <c r="AR193" s="51" t="s">
        <v>427</v>
      </c>
      <c r="AS193" s="51" t="s">
        <v>449</v>
      </c>
      <c r="AT193" s="51" t="s">
        <v>428</v>
      </c>
      <c r="AU193" s="51" t="s">
        <v>497</v>
      </c>
      <c r="AV193" s="51" t="s">
        <v>557</v>
      </c>
      <c r="AW193" s="51" t="s">
        <v>390</v>
      </c>
      <c r="AX193" s="51" t="s">
        <v>393</v>
      </c>
      <c r="AY193" s="51" t="s">
        <v>536</v>
      </c>
      <c r="AZ193" s="51" t="s">
        <v>427</v>
      </c>
      <c r="BA193" s="51" t="s">
        <v>724</v>
      </c>
      <c r="BB193" s="51" t="s">
        <v>428</v>
      </c>
      <c r="BC193" s="51" t="s">
        <v>393</v>
      </c>
      <c r="BD193" s="51" t="s">
        <v>393</v>
      </c>
      <c r="BE193" s="51" t="s">
        <v>393</v>
      </c>
      <c r="BF193" s="51" t="s">
        <v>393</v>
      </c>
      <c r="BG193" s="51" t="s">
        <v>393</v>
      </c>
      <c r="BH193" s="51" t="s">
        <v>393</v>
      </c>
      <c r="BI193" s="51" t="s">
        <v>393</v>
      </c>
      <c r="BJ193" s="51" t="s">
        <v>393</v>
      </c>
      <c r="BK193" s="51" t="s">
        <v>393</v>
      </c>
    </row>
    <row r="194" spans="1:63" ht="12.75" hidden="1">
      <c r="A194" s="51" t="s">
        <v>2074</v>
      </c>
      <c r="B194" s="51" t="s">
        <v>190</v>
      </c>
      <c r="C194" s="51" t="s">
        <v>409</v>
      </c>
      <c r="D194" s="51" t="s">
        <v>382</v>
      </c>
      <c r="E194" s="51" t="s">
        <v>64</v>
      </c>
      <c r="F194" s="51" t="s">
        <v>480</v>
      </c>
      <c r="G194" s="51" t="s">
        <v>110</v>
      </c>
      <c r="H194" s="51" t="s">
        <v>520</v>
      </c>
      <c r="I194" s="48" t="s">
        <v>521</v>
      </c>
      <c r="J194" s="43">
        <f t="shared" si="1"/>
        <v>0</v>
      </c>
      <c r="K194" s="43">
        <f t="shared" si="2"/>
        <v>0</v>
      </c>
      <c r="L194" s="50" t="s">
        <v>393</v>
      </c>
      <c r="M194" s="50" t="s">
        <v>393</v>
      </c>
      <c r="N194" s="45"/>
      <c r="O194" s="50" t="s">
        <v>1727</v>
      </c>
      <c r="P194" s="50" t="s">
        <v>416</v>
      </c>
      <c r="Q194" s="49" t="s">
        <v>393</v>
      </c>
      <c r="R194" s="50" t="s">
        <v>859</v>
      </c>
      <c r="S194" s="50" t="s">
        <v>1813</v>
      </c>
      <c r="T194" s="45"/>
      <c r="U194" s="50" t="s">
        <v>393</v>
      </c>
      <c r="V194" s="15">
        <v>2240.0700000000002</v>
      </c>
      <c r="W194" s="2">
        <v>5564.04</v>
      </c>
      <c r="X194" s="51" t="s">
        <v>393</v>
      </c>
      <c r="Y194" s="51" t="s">
        <v>393</v>
      </c>
      <c r="Z194" s="51" t="s">
        <v>393</v>
      </c>
      <c r="AA194" s="51" t="s">
        <v>393</v>
      </c>
      <c r="AB194" s="51" t="s">
        <v>393</v>
      </c>
      <c r="AC194" s="51" t="s">
        <v>393</v>
      </c>
      <c r="AD194" s="51" t="s">
        <v>393</v>
      </c>
      <c r="AE194" s="51" t="s">
        <v>393</v>
      </c>
      <c r="AF194" s="51" t="s">
        <v>393</v>
      </c>
      <c r="AG194" s="51" t="s">
        <v>393</v>
      </c>
      <c r="AH194" s="51" t="s">
        <v>393</v>
      </c>
      <c r="AI194" s="51" t="s">
        <v>393</v>
      </c>
      <c r="AJ194" s="51" t="s">
        <v>393</v>
      </c>
      <c r="AK194" s="51" t="s">
        <v>393</v>
      </c>
      <c r="AL194" s="51" t="s">
        <v>393</v>
      </c>
      <c r="AM194" s="51" t="s">
        <v>393</v>
      </c>
      <c r="AN194" s="51" t="s">
        <v>393</v>
      </c>
      <c r="AO194" s="51" t="s">
        <v>393</v>
      </c>
      <c r="AP194" s="51" t="s">
        <v>393</v>
      </c>
      <c r="AQ194" s="51" t="s">
        <v>393</v>
      </c>
      <c r="AR194" s="51" t="s">
        <v>409</v>
      </c>
      <c r="AS194" s="51" t="s">
        <v>393</v>
      </c>
      <c r="AT194" s="51" t="s">
        <v>393</v>
      </c>
      <c r="AU194" s="51" t="s">
        <v>393</v>
      </c>
      <c r="AV194" s="51" t="s">
        <v>393</v>
      </c>
      <c r="AW194" s="51" t="s">
        <v>427</v>
      </c>
      <c r="AX194" s="51" t="s">
        <v>393</v>
      </c>
      <c r="AY194" s="51" t="s">
        <v>724</v>
      </c>
      <c r="AZ194" s="51" t="s">
        <v>393</v>
      </c>
      <c r="BA194" s="51" t="s">
        <v>807</v>
      </c>
      <c r="BB194" s="51" t="s">
        <v>540</v>
      </c>
      <c r="BC194" s="51" t="s">
        <v>537</v>
      </c>
      <c r="BD194" s="51" t="s">
        <v>393</v>
      </c>
      <c r="BE194" s="51" t="s">
        <v>393</v>
      </c>
      <c r="BF194" s="51" t="s">
        <v>953</v>
      </c>
      <c r="BG194" s="51" t="s">
        <v>393</v>
      </c>
      <c r="BH194" s="51" t="s">
        <v>393</v>
      </c>
      <c r="BI194" s="51" t="s">
        <v>393</v>
      </c>
      <c r="BJ194" s="51" t="s">
        <v>393</v>
      </c>
      <c r="BK194" s="51" t="s">
        <v>393</v>
      </c>
    </row>
    <row r="195" spans="1:63" ht="12.75" hidden="1">
      <c r="A195" s="51" t="s">
        <v>2075</v>
      </c>
      <c r="B195" s="51" t="s">
        <v>279</v>
      </c>
      <c r="C195" s="51" t="s">
        <v>381</v>
      </c>
      <c r="D195" s="51" t="s">
        <v>382</v>
      </c>
      <c r="E195" s="51" t="s">
        <v>64</v>
      </c>
      <c r="F195" s="51" t="s">
        <v>382</v>
      </c>
      <c r="G195" s="51" t="s">
        <v>64</v>
      </c>
      <c r="H195" s="51" t="s">
        <v>2076</v>
      </c>
      <c r="I195" s="48" t="s">
        <v>2077</v>
      </c>
      <c r="J195" s="43">
        <f t="shared" si="1"/>
        <v>0</v>
      </c>
      <c r="K195" s="43">
        <f t="shared" si="2"/>
        <v>0</v>
      </c>
      <c r="L195" s="50" t="s">
        <v>2078</v>
      </c>
      <c r="M195" s="50" t="s">
        <v>1393</v>
      </c>
      <c r="N195" s="45"/>
      <c r="O195" s="50" t="s">
        <v>2079</v>
      </c>
      <c r="P195" s="50" t="s">
        <v>1340</v>
      </c>
      <c r="Q195" s="49" t="s">
        <v>393</v>
      </c>
      <c r="R195" s="50" t="s">
        <v>1544</v>
      </c>
      <c r="S195" s="50" t="s">
        <v>1837</v>
      </c>
      <c r="T195" s="45"/>
      <c r="U195" s="50" t="s">
        <v>393</v>
      </c>
      <c r="V195" s="15">
        <v>2139.4</v>
      </c>
      <c r="W195" s="2">
        <v>4222.5</v>
      </c>
      <c r="X195" s="51" t="s">
        <v>390</v>
      </c>
      <c r="Y195" s="51" t="s">
        <v>428</v>
      </c>
      <c r="Z195" s="51" t="s">
        <v>393</v>
      </c>
      <c r="AA195" s="51" t="s">
        <v>393</v>
      </c>
      <c r="AB195" s="51" t="s">
        <v>402</v>
      </c>
      <c r="AC195" s="51" t="s">
        <v>393</v>
      </c>
      <c r="AD195" s="51" t="s">
        <v>393</v>
      </c>
      <c r="AE195" s="51" t="s">
        <v>393</v>
      </c>
      <c r="AF195" s="51" t="s">
        <v>393</v>
      </c>
      <c r="AG195" s="51" t="s">
        <v>393</v>
      </c>
      <c r="AH195" s="51" t="s">
        <v>393</v>
      </c>
      <c r="AI195" s="51" t="s">
        <v>393</v>
      </c>
      <c r="AJ195" s="51" t="s">
        <v>393</v>
      </c>
      <c r="AK195" s="51" t="s">
        <v>393</v>
      </c>
      <c r="AL195" s="51" t="s">
        <v>393</v>
      </c>
      <c r="AM195" s="51" t="s">
        <v>393</v>
      </c>
      <c r="AN195" s="51" t="s">
        <v>393</v>
      </c>
      <c r="AO195" s="51" t="s">
        <v>393</v>
      </c>
      <c r="AP195" s="51" t="s">
        <v>393</v>
      </c>
      <c r="AQ195" s="51" t="s">
        <v>393</v>
      </c>
      <c r="AR195" s="51" t="s">
        <v>449</v>
      </c>
      <c r="AS195" s="51" t="s">
        <v>393</v>
      </c>
      <c r="AT195" s="51" t="s">
        <v>393</v>
      </c>
      <c r="AU195" s="51" t="s">
        <v>393</v>
      </c>
      <c r="AV195" s="51" t="s">
        <v>647</v>
      </c>
      <c r="AW195" s="51" t="s">
        <v>427</v>
      </c>
      <c r="AX195" s="51" t="s">
        <v>536</v>
      </c>
      <c r="AY195" s="51" t="s">
        <v>393</v>
      </c>
      <c r="AZ195" s="51" t="s">
        <v>393</v>
      </c>
      <c r="BA195" s="51" t="s">
        <v>540</v>
      </c>
      <c r="BB195" s="51" t="s">
        <v>427</v>
      </c>
      <c r="BC195" s="51" t="s">
        <v>390</v>
      </c>
      <c r="BD195" s="51" t="s">
        <v>426</v>
      </c>
      <c r="BE195" s="51" t="s">
        <v>428</v>
      </c>
      <c r="BF195" s="51" t="s">
        <v>549</v>
      </c>
      <c r="BG195" s="51" t="s">
        <v>393</v>
      </c>
      <c r="BH195" s="51" t="s">
        <v>393</v>
      </c>
      <c r="BI195" s="51" t="s">
        <v>393</v>
      </c>
      <c r="BJ195" s="51" t="s">
        <v>393</v>
      </c>
      <c r="BK195" s="51" t="s">
        <v>393</v>
      </c>
    </row>
    <row r="196" spans="1:63" ht="12.75" hidden="1">
      <c r="A196" s="51" t="s">
        <v>2080</v>
      </c>
      <c r="B196" s="51" t="s">
        <v>350</v>
      </c>
      <c r="C196" s="51" t="s">
        <v>449</v>
      </c>
      <c r="D196" s="51" t="s">
        <v>382</v>
      </c>
      <c r="E196" s="51" t="s">
        <v>64</v>
      </c>
      <c r="F196" s="51" t="s">
        <v>382</v>
      </c>
      <c r="G196" s="51" t="s">
        <v>64</v>
      </c>
      <c r="H196" s="51" t="s">
        <v>2081</v>
      </c>
      <c r="I196" s="48" t="s">
        <v>2082</v>
      </c>
      <c r="J196" s="43">
        <f t="shared" si="1"/>
        <v>0</v>
      </c>
      <c r="K196" s="43">
        <f t="shared" si="2"/>
        <v>0</v>
      </c>
      <c r="L196" s="50" t="s">
        <v>2083</v>
      </c>
      <c r="M196" s="50" t="s">
        <v>393</v>
      </c>
      <c r="N196" s="45"/>
      <c r="O196" s="50" t="s">
        <v>2084</v>
      </c>
      <c r="P196" s="50" t="s">
        <v>536</v>
      </c>
      <c r="Q196" s="49" t="s">
        <v>393</v>
      </c>
      <c r="R196" s="50" t="s">
        <v>1682</v>
      </c>
      <c r="S196" s="50" t="s">
        <v>1986</v>
      </c>
      <c r="T196" s="45"/>
      <c r="U196" s="50" t="s">
        <v>393</v>
      </c>
      <c r="V196" s="15">
        <v>2098.25</v>
      </c>
      <c r="W196" s="2">
        <v>1831.2</v>
      </c>
      <c r="X196" s="51" t="s">
        <v>393</v>
      </c>
      <c r="Y196" s="51" t="s">
        <v>393</v>
      </c>
      <c r="Z196" s="51" t="s">
        <v>390</v>
      </c>
      <c r="AA196" s="51" t="s">
        <v>536</v>
      </c>
      <c r="AB196" s="51" t="s">
        <v>393</v>
      </c>
      <c r="AC196" s="51" t="s">
        <v>393</v>
      </c>
      <c r="AD196" s="51" t="s">
        <v>393</v>
      </c>
      <c r="AE196" s="51" t="s">
        <v>393</v>
      </c>
      <c r="AF196" s="51" t="s">
        <v>393</v>
      </c>
      <c r="AG196" s="51" t="s">
        <v>393</v>
      </c>
      <c r="AH196" s="51" t="s">
        <v>393</v>
      </c>
      <c r="AI196" s="51" t="s">
        <v>393</v>
      </c>
      <c r="AJ196" s="51" t="s">
        <v>393</v>
      </c>
      <c r="AK196" s="51" t="s">
        <v>393</v>
      </c>
      <c r="AL196" s="51" t="s">
        <v>393</v>
      </c>
      <c r="AM196" s="51" t="s">
        <v>393</v>
      </c>
      <c r="AN196" s="51" t="s">
        <v>393</v>
      </c>
      <c r="AO196" s="51" t="s">
        <v>393</v>
      </c>
      <c r="AP196" s="51" t="s">
        <v>393</v>
      </c>
      <c r="AQ196" s="51" t="s">
        <v>393</v>
      </c>
      <c r="AR196" s="51" t="s">
        <v>393</v>
      </c>
      <c r="AS196" s="51" t="s">
        <v>393</v>
      </c>
      <c r="AT196" s="51" t="s">
        <v>446</v>
      </c>
      <c r="AU196" s="51" t="s">
        <v>426</v>
      </c>
      <c r="AV196" s="51" t="s">
        <v>393</v>
      </c>
      <c r="AW196" s="51" t="s">
        <v>393</v>
      </c>
      <c r="AX196" s="51" t="s">
        <v>536</v>
      </c>
      <c r="AY196" s="51" t="s">
        <v>402</v>
      </c>
      <c r="AZ196" s="51" t="s">
        <v>393</v>
      </c>
      <c r="BA196" s="51" t="s">
        <v>449</v>
      </c>
      <c r="BB196" s="51" t="s">
        <v>536</v>
      </c>
      <c r="BC196" s="51" t="s">
        <v>393</v>
      </c>
      <c r="BD196" s="51" t="s">
        <v>536</v>
      </c>
      <c r="BE196" s="51" t="s">
        <v>497</v>
      </c>
      <c r="BF196" s="51" t="s">
        <v>428</v>
      </c>
      <c r="BG196" s="51" t="s">
        <v>393</v>
      </c>
      <c r="BH196" s="51" t="s">
        <v>393</v>
      </c>
      <c r="BI196" s="51" t="s">
        <v>393</v>
      </c>
      <c r="BJ196" s="51" t="s">
        <v>393</v>
      </c>
      <c r="BK196" s="51" t="s">
        <v>393</v>
      </c>
    </row>
    <row r="197" spans="1:63" ht="12.75" hidden="1">
      <c r="A197" s="51" t="s">
        <v>2085</v>
      </c>
      <c r="B197" s="51" t="s">
        <v>276</v>
      </c>
      <c r="C197" s="51" t="s">
        <v>426</v>
      </c>
      <c r="D197" s="51" t="s">
        <v>382</v>
      </c>
      <c r="E197" s="51" t="s">
        <v>64</v>
      </c>
      <c r="F197" s="51" t="s">
        <v>760</v>
      </c>
      <c r="G197" s="51" t="s">
        <v>65</v>
      </c>
      <c r="H197" s="51" t="s">
        <v>1117</v>
      </c>
      <c r="I197" s="48" t="s">
        <v>1118</v>
      </c>
      <c r="J197" s="43">
        <f t="shared" si="1"/>
        <v>0</v>
      </c>
      <c r="K197" s="43">
        <f t="shared" si="2"/>
        <v>0</v>
      </c>
      <c r="L197" s="50" t="s">
        <v>536</v>
      </c>
      <c r="M197" s="50" t="s">
        <v>440</v>
      </c>
      <c r="N197" s="45"/>
      <c r="O197" s="50" t="s">
        <v>2086</v>
      </c>
      <c r="P197" s="50" t="s">
        <v>390</v>
      </c>
      <c r="Q197" s="49" t="s">
        <v>393</v>
      </c>
      <c r="R197" s="50" t="s">
        <v>1059</v>
      </c>
      <c r="S197" s="50" t="s">
        <v>536</v>
      </c>
      <c r="T197" s="45"/>
      <c r="U197" s="50" t="s">
        <v>393</v>
      </c>
      <c r="V197" s="15">
        <v>2090.66</v>
      </c>
      <c r="W197" s="2">
        <v>1906.19</v>
      </c>
      <c r="X197" s="51" t="s">
        <v>428</v>
      </c>
      <c r="Y197" s="51" t="s">
        <v>393</v>
      </c>
      <c r="Z197" s="51" t="s">
        <v>536</v>
      </c>
      <c r="AA197" s="51" t="s">
        <v>393</v>
      </c>
      <c r="AB197" s="51" t="s">
        <v>540</v>
      </c>
      <c r="AC197" s="51" t="s">
        <v>393</v>
      </c>
      <c r="AD197" s="51" t="s">
        <v>393</v>
      </c>
      <c r="AE197" s="51" t="s">
        <v>393</v>
      </c>
      <c r="AF197" s="51" t="s">
        <v>393</v>
      </c>
      <c r="AG197" s="51" t="s">
        <v>393</v>
      </c>
      <c r="AH197" s="51" t="s">
        <v>393</v>
      </c>
      <c r="AI197" s="51" t="s">
        <v>393</v>
      </c>
      <c r="AJ197" s="51" t="s">
        <v>393</v>
      </c>
      <c r="AK197" s="51" t="s">
        <v>393</v>
      </c>
      <c r="AL197" s="51" t="s">
        <v>393</v>
      </c>
      <c r="AM197" s="51" t="s">
        <v>393</v>
      </c>
      <c r="AN197" s="51" t="s">
        <v>393</v>
      </c>
      <c r="AO197" s="51" t="s">
        <v>393</v>
      </c>
      <c r="AP197" s="51" t="s">
        <v>393</v>
      </c>
      <c r="AQ197" s="51" t="s">
        <v>393</v>
      </c>
      <c r="AR197" s="51" t="s">
        <v>571</v>
      </c>
      <c r="AS197" s="51" t="s">
        <v>446</v>
      </c>
      <c r="AT197" s="51" t="s">
        <v>427</v>
      </c>
      <c r="AU197" s="51" t="s">
        <v>402</v>
      </c>
      <c r="AV197" s="51" t="s">
        <v>540</v>
      </c>
      <c r="AW197" s="51" t="s">
        <v>426</v>
      </c>
      <c r="AX197" s="51" t="s">
        <v>536</v>
      </c>
      <c r="AY197" s="51" t="s">
        <v>536</v>
      </c>
      <c r="AZ197" s="51" t="s">
        <v>393</v>
      </c>
      <c r="BA197" s="51" t="s">
        <v>428</v>
      </c>
      <c r="BB197" s="51" t="s">
        <v>393</v>
      </c>
      <c r="BC197" s="51" t="s">
        <v>393</v>
      </c>
      <c r="BD197" s="51" t="s">
        <v>393</v>
      </c>
      <c r="BE197" s="51" t="s">
        <v>536</v>
      </c>
      <c r="BF197" s="51" t="s">
        <v>426</v>
      </c>
      <c r="BG197" s="51" t="s">
        <v>393</v>
      </c>
      <c r="BH197" s="51" t="s">
        <v>393</v>
      </c>
      <c r="BI197" s="51" t="s">
        <v>393</v>
      </c>
      <c r="BJ197" s="51" t="s">
        <v>393</v>
      </c>
      <c r="BK197" s="51" t="s">
        <v>393</v>
      </c>
    </row>
    <row r="198" spans="1:63" ht="12.75" hidden="1">
      <c r="A198" s="51" t="s">
        <v>2087</v>
      </c>
      <c r="B198" s="51" t="s">
        <v>251</v>
      </c>
      <c r="C198" s="51" t="s">
        <v>432</v>
      </c>
      <c r="D198" s="51" t="s">
        <v>382</v>
      </c>
      <c r="E198" s="51" t="s">
        <v>64</v>
      </c>
      <c r="F198" s="51" t="s">
        <v>760</v>
      </c>
      <c r="G198" s="51" t="s">
        <v>65</v>
      </c>
      <c r="H198" s="51" t="s">
        <v>1053</v>
      </c>
      <c r="I198" s="48" t="s">
        <v>1054</v>
      </c>
      <c r="J198" s="43">
        <f t="shared" si="1"/>
        <v>0</v>
      </c>
      <c r="K198" s="43">
        <f t="shared" si="2"/>
        <v>0</v>
      </c>
      <c r="L198" s="50" t="s">
        <v>602</v>
      </c>
      <c r="M198" s="50" t="s">
        <v>1155</v>
      </c>
      <c r="N198" s="45"/>
      <c r="O198" s="50" t="s">
        <v>2088</v>
      </c>
      <c r="P198" s="50" t="s">
        <v>1772</v>
      </c>
      <c r="Q198" s="49" t="s">
        <v>393</v>
      </c>
      <c r="R198" s="50" t="s">
        <v>874</v>
      </c>
      <c r="S198" s="50" t="s">
        <v>2089</v>
      </c>
      <c r="T198" s="45"/>
      <c r="U198" s="50" t="s">
        <v>393</v>
      </c>
      <c r="V198" s="15">
        <v>2074.83</v>
      </c>
      <c r="W198" s="2">
        <v>2345.46</v>
      </c>
      <c r="X198" s="51" t="s">
        <v>536</v>
      </c>
      <c r="Y198" s="51" t="s">
        <v>393</v>
      </c>
      <c r="Z198" s="51" t="s">
        <v>536</v>
      </c>
      <c r="AA198" s="51" t="s">
        <v>536</v>
      </c>
      <c r="AB198" s="51" t="s">
        <v>449</v>
      </c>
      <c r="AC198" s="51" t="s">
        <v>393</v>
      </c>
      <c r="AD198" s="51" t="s">
        <v>393</v>
      </c>
      <c r="AE198" s="51" t="s">
        <v>393</v>
      </c>
      <c r="AF198" s="51" t="s">
        <v>393</v>
      </c>
      <c r="AG198" s="51" t="s">
        <v>393</v>
      </c>
      <c r="AH198" s="51" t="s">
        <v>393</v>
      </c>
      <c r="AI198" s="51" t="s">
        <v>393</v>
      </c>
      <c r="AJ198" s="51" t="s">
        <v>393</v>
      </c>
      <c r="AK198" s="51" t="s">
        <v>393</v>
      </c>
      <c r="AL198" s="51" t="s">
        <v>393</v>
      </c>
      <c r="AM198" s="51" t="s">
        <v>393</v>
      </c>
      <c r="AN198" s="51" t="s">
        <v>393</v>
      </c>
      <c r="AO198" s="51" t="s">
        <v>393</v>
      </c>
      <c r="AP198" s="51" t="s">
        <v>393</v>
      </c>
      <c r="AQ198" s="51" t="s">
        <v>393</v>
      </c>
      <c r="AR198" s="51" t="s">
        <v>573</v>
      </c>
      <c r="AS198" s="51" t="s">
        <v>393</v>
      </c>
      <c r="AT198" s="51" t="s">
        <v>447</v>
      </c>
      <c r="AU198" s="51" t="s">
        <v>446</v>
      </c>
      <c r="AV198" s="51" t="s">
        <v>517</v>
      </c>
      <c r="AW198" s="51" t="s">
        <v>446</v>
      </c>
      <c r="AX198" s="51" t="s">
        <v>536</v>
      </c>
      <c r="AY198" s="51" t="s">
        <v>724</v>
      </c>
      <c r="AZ198" s="51" t="s">
        <v>402</v>
      </c>
      <c r="BA198" s="51" t="s">
        <v>381</v>
      </c>
      <c r="BB198" s="51" t="s">
        <v>390</v>
      </c>
      <c r="BC198" s="51" t="s">
        <v>446</v>
      </c>
      <c r="BD198" s="51" t="s">
        <v>393</v>
      </c>
      <c r="BE198" s="51" t="s">
        <v>393</v>
      </c>
      <c r="BF198" s="51" t="s">
        <v>536</v>
      </c>
      <c r="BG198" s="51" t="s">
        <v>393</v>
      </c>
      <c r="BH198" s="51" t="s">
        <v>393</v>
      </c>
      <c r="BI198" s="51" t="s">
        <v>393</v>
      </c>
      <c r="BJ198" s="51" t="s">
        <v>393</v>
      </c>
      <c r="BK198" s="51" t="s">
        <v>393</v>
      </c>
    </row>
    <row r="199" spans="1:63" ht="12.75">
      <c r="A199" s="50" t="s">
        <v>2090</v>
      </c>
      <c r="B199" s="51" t="s">
        <v>144</v>
      </c>
      <c r="C199" s="51" t="s">
        <v>381</v>
      </c>
      <c r="D199" s="51" t="s">
        <v>382</v>
      </c>
      <c r="E199" s="51" t="s">
        <v>64</v>
      </c>
      <c r="F199" s="51" t="s">
        <v>1184</v>
      </c>
      <c r="G199" s="51" t="s">
        <v>87</v>
      </c>
      <c r="H199" s="51" t="s">
        <v>2011</v>
      </c>
      <c r="I199" s="48" t="s">
        <v>2012</v>
      </c>
      <c r="J199" s="43">
        <f t="shared" si="1"/>
        <v>9912</v>
      </c>
      <c r="K199" s="43">
        <f t="shared" si="2"/>
        <v>10</v>
      </c>
      <c r="L199" s="50" t="s">
        <v>2091</v>
      </c>
      <c r="M199" s="50" t="s">
        <v>707</v>
      </c>
      <c r="N199" s="45"/>
      <c r="O199" s="50" t="s">
        <v>2092</v>
      </c>
      <c r="P199" s="50" t="s">
        <v>2093</v>
      </c>
      <c r="Q199" s="49" t="s">
        <v>497</v>
      </c>
      <c r="R199" s="50" t="s">
        <v>2094</v>
      </c>
      <c r="S199" s="50" t="s">
        <v>1614</v>
      </c>
      <c r="T199" s="45"/>
      <c r="U199" s="50" t="s">
        <v>393</v>
      </c>
      <c r="V199" s="12">
        <v>37789.5</v>
      </c>
      <c r="W199" s="2">
        <v>17965.5</v>
      </c>
      <c r="X199" s="51" t="s">
        <v>605</v>
      </c>
      <c r="Y199" s="51" t="s">
        <v>710</v>
      </c>
      <c r="Z199" s="51" t="s">
        <v>549</v>
      </c>
      <c r="AA199" s="51" t="s">
        <v>445</v>
      </c>
      <c r="AB199" s="51" t="s">
        <v>584</v>
      </c>
      <c r="AC199" s="51" t="s">
        <v>393</v>
      </c>
      <c r="AD199" s="51" t="s">
        <v>393</v>
      </c>
      <c r="AE199" s="51" t="s">
        <v>393</v>
      </c>
      <c r="AF199" s="51" t="s">
        <v>393</v>
      </c>
      <c r="AG199" s="51" t="s">
        <v>393</v>
      </c>
      <c r="AH199" s="51" t="s">
        <v>393</v>
      </c>
      <c r="AI199" s="51" t="s">
        <v>393</v>
      </c>
      <c r="AJ199" s="51" t="s">
        <v>393</v>
      </c>
      <c r="AK199" s="51" t="s">
        <v>393</v>
      </c>
      <c r="AL199" s="51" t="s">
        <v>393</v>
      </c>
      <c r="AM199" s="51" t="s">
        <v>393</v>
      </c>
      <c r="AN199" s="51" t="s">
        <v>393</v>
      </c>
      <c r="AO199" s="51" t="s">
        <v>393</v>
      </c>
      <c r="AP199" s="51" t="s">
        <v>393</v>
      </c>
      <c r="AQ199" s="51" t="s">
        <v>393</v>
      </c>
      <c r="AR199" s="51" t="s">
        <v>472</v>
      </c>
      <c r="AS199" s="51" t="s">
        <v>421</v>
      </c>
      <c r="AT199" s="51" t="s">
        <v>516</v>
      </c>
      <c r="AU199" s="51" t="s">
        <v>1068</v>
      </c>
      <c r="AV199" s="51" t="s">
        <v>430</v>
      </c>
      <c r="AW199" s="51" t="s">
        <v>449</v>
      </c>
      <c r="AX199" s="51" t="s">
        <v>393</v>
      </c>
      <c r="AY199" s="51" t="s">
        <v>573</v>
      </c>
      <c r="AZ199" s="51" t="s">
        <v>432</v>
      </c>
      <c r="BA199" s="51" t="s">
        <v>647</v>
      </c>
      <c r="BB199" s="51" t="s">
        <v>566</v>
      </c>
      <c r="BC199" s="51" t="s">
        <v>456</v>
      </c>
      <c r="BD199" s="51" t="s">
        <v>395</v>
      </c>
      <c r="BE199" s="51" t="s">
        <v>754</v>
      </c>
      <c r="BF199" s="51" t="s">
        <v>1068</v>
      </c>
      <c r="BG199" s="51" t="s">
        <v>393</v>
      </c>
      <c r="BH199" s="51" t="s">
        <v>393</v>
      </c>
      <c r="BI199" s="51" t="s">
        <v>393</v>
      </c>
      <c r="BJ199" s="51" t="s">
        <v>393</v>
      </c>
      <c r="BK199" s="51" t="s">
        <v>393</v>
      </c>
    </row>
    <row r="200" spans="1:63" ht="12.75" hidden="1">
      <c r="A200" s="51" t="s">
        <v>2095</v>
      </c>
      <c r="B200" s="51" t="s">
        <v>343</v>
      </c>
      <c r="C200" s="51" t="s">
        <v>497</v>
      </c>
      <c r="D200" s="51" t="s">
        <v>382</v>
      </c>
      <c r="E200" s="51" t="s">
        <v>64</v>
      </c>
      <c r="F200" s="51" t="s">
        <v>382</v>
      </c>
      <c r="G200" s="51" t="s">
        <v>64</v>
      </c>
      <c r="H200" s="51" t="s">
        <v>2096</v>
      </c>
      <c r="I200" s="48" t="s">
        <v>2097</v>
      </c>
      <c r="J200" s="43">
        <f t="shared" si="1"/>
        <v>0</v>
      </c>
      <c r="K200" s="43">
        <f t="shared" si="2"/>
        <v>0</v>
      </c>
      <c r="L200" s="50" t="s">
        <v>525</v>
      </c>
      <c r="M200" s="50" t="s">
        <v>393</v>
      </c>
      <c r="N200" s="45"/>
      <c r="O200" s="50" t="s">
        <v>393</v>
      </c>
      <c r="P200" s="50" t="s">
        <v>393</v>
      </c>
      <c r="Q200" s="49" t="s">
        <v>393</v>
      </c>
      <c r="R200" s="50" t="s">
        <v>393</v>
      </c>
      <c r="S200" s="50" t="s">
        <v>393</v>
      </c>
      <c r="T200" s="45"/>
      <c r="U200" s="50" t="s">
        <v>393</v>
      </c>
      <c r="V200" s="15">
        <v>1877.07</v>
      </c>
      <c r="W200" s="2">
        <v>0</v>
      </c>
      <c r="X200" s="51" t="s">
        <v>432</v>
      </c>
      <c r="Y200" s="51" t="s">
        <v>393</v>
      </c>
      <c r="Z200" s="51" t="s">
        <v>393</v>
      </c>
      <c r="AA200" s="51" t="s">
        <v>393</v>
      </c>
      <c r="AB200" s="51" t="s">
        <v>393</v>
      </c>
      <c r="AC200" s="51" t="s">
        <v>393</v>
      </c>
      <c r="AD200" s="51" t="s">
        <v>393</v>
      </c>
      <c r="AE200" s="51" t="s">
        <v>393</v>
      </c>
      <c r="AF200" s="51" t="s">
        <v>393</v>
      </c>
      <c r="AG200" s="51" t="s">
        <v>393</v>
      </c>
      <c r="AH200" s="51" t="s">
        <v>393</v>
      </c>
      <c r="AI200" s="51" t="s">
        <v>393</v>
      </c>
      <c r="AJ200" s="51" t="s">
        <v>393</v>
      </c>
      <c r="AK200" s="51" t="s">
        <v>393</v>
      </c>
      <c r="AL200" s="51" t="s">
        <v>393</v>
      </c>
      <c r="AM200" s="51" t="s">
        <v>393</v>
      </c>
      <c r="AN200" s="51" t="s">
        <v>393</v>
      </c>
      <c r="AO200" s="51" t="s">
        <v>393</v>
      </c>
      <c r="AP200" s="51" t="s">
        <v>393</v>
      </c>
      <c r="AQ200" s="51" t="s">
        <v>393</v>
      </c>
      <c r="AR200" s="51" t="s">
        <v>393</v>
      </c>
      <c r="AS200" s="51" t="s">
        <v>393</v>
      </c>
      <c r="AT200" s="51" t="s">
        <v>393</v>
      </c>
      <c r="AU200" s="51" t="s">
        <v>393</v>
      </c>
      <c r="AV200" s="51" t="s">
        <v>393</v>
      </c>
      <c r="AW200" s="51" t="s">
        <v>393</v>
      </c>
      <c r="AX200" s="51" t="s">
        <v>393</v>
      </c>
      <c r="AY200" s="51" t="s">
        <v>393</v>
      </c>
      <c r="AZ200" s="51" t="s">
        <v>393</v>
      </c>
      <c r="BA200" s="51" t="s">
        <v>393</v>
      </c>
      <c r="BB200" s="51" t="s">
        <v>393</v>
      </c>
      <c r="BC200" s="51" t="s">
        <v>393</v>
      </c>
      <c r="BD200" s="51" t="s">
        <v>393</v>
      </c>
      <c r="BE200" s="51" t="s">
        <v>393</v>
      </c>
      <c r="BF200" s="51" t="s">
        <v>393</v>
      </c>
      <c r="BG200" s="51" t="s">
        <v>393</v>
      </c>
      <c r="BH200" s="51" t="s">
        <v>393</v>
      </c>
      <c r="BI200" s="51" t="s">
        <v>393</v>
      </c>
      <c r="BJ200" s="51" t="s">
        <v>393</v>
      </c>
      <c r="BK200" s="51" t="s">
        <v>393</v>
      </c>
    </row>
    <row r="201" spans="1:63" ht="12.75" hidden="1">
      <c r="A201" s="51" t="s">
        <v>2098</v>
      </c>
      <c r="B201" s="51" t="s">
        <v>316</v>
      </c>
      <c r="C201" s="51" t="s">
        <v>428</v>
      </c>
      <c r="D201" s="51" t="s">
        <v>382</v>
      </c>
      <c r="E201" s="51" t="s">
        <v>64</v>
      </c>
      <c r="F201" s="51" t="s">
        <v>760</v>
      </c>
      <c r="G201" s="51" t="s">
        <v>65</v>
      </c>
      <c r="H201" s="51" t="s">
        <v>2099</v>
      </c>
      <c r="I201" s="48" t="s">
        <v>2100</v>
      </c>
      <c r="J201" s="43">
        <f t="shared" si="1"/>
        <v>0</v>
      </c>
      <c r="K201" s="43">
        <f t="shared" si="2"/>
        <v>0</v>
      </c>
      <c r="L201" s="50" t="s">
        <v>506</v>
      </c>
      <c r="M201" s="50" t="s">
        <v>1837</v>
      </c>
      <c r="N201" s="45"/>
      <c r="O201" s="50" t="s">
        <v>949</v>
      </c>
      <c r="P201" s="50" t="s">
        <v>426</v>
      </c>
      <c r="Q201" s="49" t="s">
        <v>393</v>
      </c>
      <c r="R201" s="50" t="s">
        <v>393</v>
      </c>
      <c r="S201" s="50" t="s">
        <v>390</v>
      </c>
      <c r="T201" s="45"/>
      <c r="U201" s="50" t="s">
        <v>393</v>
      </c>
      <c r="V201" s="15">
        <v>1762.49</v>
      </c>
      <c r="W201" s="2">
        <v>3295.09</v>
      </c>
      <c r="X201" s="51" t="s">
        <v>536</v>
      </c>
      <c r="Y201" s="51" t="s">
        <v>393</v>
      </c>
      <c r="Z201" s="51" t="s">
        <v>724</v>
      </c>
      <c r="AA201" s="51" t="s">
        <v>427</v>
      </c>
      <c r="AB201" s="51" t="s">
        <v>540</v>
      </c>
      <c r="AC201" s="51" t="s">
        <v>393</v>
      </c>
      <c r="AD201" s="51" t="s">
        <v>393</v>
      </c>
      <c r="AE201" s="51" t="s">
        <v>393</v>
      </c>
      <c r="AF201" s="51" t="s">
        <v>393</v>
      </c>
      <c r="AG201" s="51" t="s">
        <v>393</v>
      </c>
      <c r="AH201" s="51" t="s">
        <v>393</v>
      </c>
      <c r="AI201" s="51" t="s">
        <v>393</v>
      </c>
      <c r="AJ201" s="51" t="s">
        <v>393</v>
      </c>
      <c r="AK201" s="51" t="s">
        <v>393</v>
      </c>
      <c r="AL201" s="51" t="s">
        <v>393</v>
      </c>
      <c r="AM201" s="51" t="s">
        <v>393</v>
      </c>
      <c r="AN201" s="51" t="s">
        <v>393</v>
      </c>
      <c r="AO201" s="51" t="s">
        <v>393</v>
      </c>
      <c r="AP201" s="51" t="s">
        <v>393</v>
      </c>
      <c r="AQ201" s="51" t="s">
        <v>393</v>
      </c>
      <c r="AR201" s="51" t="s">
        <v>393</v>
      </c>
      <c r="AS201" s="51" t="s">
        <v>393</v>
      </c>
      <c r="AT201" s="51" t="s">
        <v>426</v>
      </c>
      <c r="AU201" s="51" t="s">
        <v>402</v>
      </c>
      <c r="AV201" s="51" t="s">
        <v>449</v>
      </c>
      <c r="AW201" s="51" t="s">
        <v>393</v>
      </c>
      <c r="AX201" s="51" t="s">
        <v>393</v>
      </c>
      <c r="AY201" s="51" t="s">
        <v>426</v>
      </c>
      <c r="AZ201" s="51" t="s">
        <v>393</v>
      </c>
      <c r="BA201" s="51" t="s">
        <v>393</v>
      </c>
      <c r="BB201" s="51" t="s">
        <v>393</v>
      </c>
      <c r="BC201" s="51" t="s">
        <v>393</v>
      </c>
      <c r="BD201" s="51" t="s">
        <v>393</v>
      </c>
      <c r="BE201" s="51" t="s">
        <v>393</v>
      </c>
      <c r="BF201" s="51" t="s">
        <v>647</v>
      </c>
      <c r="BG201" s="51" t="s">
        <v>393</v>
      </c>
      <c r="BH201" s="51" t="s">
        <v>393</v>
      </c>
      <c r="BI201" s="51" t="s">
        <v>393</v>
      </c>
      <c r="BJ201" s="51" t="s">
        <v>393</v>
      </c>
      <c r="BK201" s="51" t="s">
        <v>393</v>
      </c>
    </row>
    <row r="202" spans="1:63" ht="12.75" hidden="1">
      <c r="A202" s="51" t="s">
        <v>2101</v>
      </c>
      <c r="B202" s="51" t="s">
        <v>123</v>
      </c>
      <c r="C202" s="51" t="s">
        <v>456</v>
      </c>
      <c r="D202" s="51" t="s">
        <v>382</v>
      </c>
      <c r="E202" s="51" t="s">
        <v>64</v>
      </c>
      <c r="F202" s="51" t="s">
        <v>382</v>
      </c>
      <c r="G202" s="51" t="s">
        <v>64</v>
      </c>
      <c r="H202" s="51" t="s">
        <v>2102</v>
      </c>
      <c r="I202" s="48" t="s">
        <v>2103</v>
      </c>
      <c r="J202" s="43">
        <f t="shared" si="1"/>
        <v>0</v>
      </c>
      <c r="K202" s="43">
        <f t="shared" si="2"/>
        <v>0</v>
      </c>
      <c r="L202" s="50" t="s">
        <v>1762</v>
      </c>
      <c r="M202" s="50" t="s">
        <v>1271</v>
      </c>
      <c r="N202" s="45"/>
      <c r="O202" s="50" t="s">
        <v>2104</v>
      </c>
      <c r="P202" s="50" t="s">
        <v>2105</v>
      </c>
      <c r="Q202" s="49" t="s">
        <v>393</v>
      </c>
      <c r="R202" s="50" t="s">
        <v>393</v>
      </c>
      <c r="S202" s="50" t="s">
        <v>393</v>
      </c>
      <c r="T202" s="45"/>
      <c r="U202" s="50" t="s">
        <v>393</v>
      </c>
      <c r="V202" s="15">
        <v>1756.52</v>
      </c>
      <c r="W202" s="2">
        <v>3233.97</v>
      </c>
      <c r="X202" s="51" t="s">
        <v>714</v>
      </c>
      <c r="Y202" s="51" t="s">
        <v>393</v>
      </c>
      <c r="Z202" s="51" t="s">
        <v>393</v>
      </c>
      <c r="AA202" s="51" t="s">
        <v>393</v>
      </c>
      <c r="AB202" s="51" t="s">
        <v>529</v>
      </c>
      <c r="AC202" s="51" t="s">
        <v>393</v>
      </c>
      <c r="AD202" s="51" t="s">
        <v>393</v>
      </c>
      <c r="AE202" s="51" t="s">
        <v>393</v>
      </c>
      <c r="AF202" s="51" t="s">
        <v>393</v>
      </c>
      <c r="AG202" s="51" t="s">
        <v>393</v>
      </c>
      <c r="AH202" s="51" t="s">
        <v>393</v>
      </c>
      <c r="AI202" s="51" t="s">
        <v>393</v>
      </c>
      <c r="AJ202" s="51" t="s">
        <v>393</v>
      </c>
      <c r="AK202" s="51" t="s">
        <v>393</v>
      </c>
      <c r="AL202" s="51" t="s">
        <v>393</v>
      </c>
      <c r="AM202" s="51" t="s">
        <v>393</v>
      </c>
      <c r="AN202" s="51" t="s">
        <v>393</v>
      </c>
      <c r="AO202" s="51" t="s">
        <v>393</v>
      </c>
      <c r="AP202" s="51" t="s">
        <v>393</v>
      </c>
      <c r="AQ202" s="51" t="s">
        <v>393</v>
      </c>
      <c r="AR202" s="51" t="s">
        <v>647</v>
      </c>
      <c r="AS202" s="51" t="s">
        <v>393</v>
      </c>
      <c r="AT202" s="51" t="s">
        <v>536</v>
      </c>
      <c r="AU202" s="51" t="s">
        <v>427</v>
      </c>
      <c r="AV202" s="51" t="s">
        <v>1301</v>
      </c>
      <c r="AW202" s="51" t="s">
        <v>393</v>
      </c>
      <c r="AX202" s="51" t="s">
        <v>393</v>
      </c>
      <c r="AY202" s="51" t="s">
        <v>428</v>
      </c>
      <c r="AZ202" s="51" t="s">
        <v>393</v>
      </c>
      <c r="BA202" s="51" t="s">
        <v>393</v>
      </c>
      <c r="BB202" s="51" t="s">
        <v>393</v>
      </c>
      <c r="BC202" s="51" t="s">
        <v>393</v>
      </c>
      <c r="BD202" s="51" t="s">
        <v>393</v>
      </c>
      <c r="BE202" s="51" t="s">
        <v>393</v>
      </c>
      <c r="BF202" s="51" t="s">
        <v>393</v>
      </c>
      <c r="BG202" s="51" t="s">
        <v>393</v>
      </c>
      <c r="BH202" s="51" t="s">
        <v>393</v>
      </c>
      <c r="BI202" s="51" t="s">
        <v>393</v>
      </c>
      <c r="BJ202" s="51" t="s">
        <v>393</v>
      </c>
      <c r="BK202" s="51" t="s">
        <v>393</v>
      </c>
    </row>
    <row r="203" spans="1:63" ht="12.75" hidden="1">
      <c r="A203" s="51" t="s">
        <v>2106</v>
      </c>
      <c r="B203" s="51" t="s">
        <v>233</v>
      </c>
      <c r="C203" s="51" t="s">
        <v>449</v>
      </c>
      <c r="D203" s="51" t="s">
        <v>382</v>
      </c>
      <c r="E203" s="51" t="s">
        <v>64</v>
      </c>
      <c r="F203" s="51" t="s">
        <v>1184</v>
      </c>
      <c r="G203" s="51" t="s">
        <v>87</v>
      </c>
      <c r="H203" s="51" t="s">
        <v>2004</v>
      </c>
      <c r="I203" s="48" t="s">
        <v>2005</v>
      </c>
      <c r="J203" s="43">
        <f t="shared" si="1"/>
        <v>0</v>
      </c>
      <c r="K203" s="43">
        <f t="shared" si="2"/>
        <v>0</v>
      </c>
      <c r="L203" s="50" t="s">
        <v>1603</v>
      </c>
      <c r="M203" s="50" t="s">
        <v>2107</v>
      </c>
      <c r="N203" s="45"/>
      <c r="O203" s="50" t="s">
        <v>650</v>
      </c>
      <c r="P203" s="50" t="s">
        <v>1131</v>
      </c>
      <c r="Q203" s="49" t="s">
        <v>393</v>
      </c>
      <c r="R203" s="50" t="s">
        <v>820</v>
      </c>
      <c r="S203" s="50" t="s">
        <v>525</v>
      </c>
      <c r="T203" s="45"/>
      <c r="U203" s="50" t="s">
        <v>393</v>
      </c>
      <c r="V203" s="15">
        <v>1687.4</v>
      </c>
      <c r="W203" s="2">
        <v>1914.06</v>
      </c>
      <c r="X203" s="51" t="s">
        <v>426</v>
      </c>
      <c r="Y203" s="51" t="s">
        <v>647</v>
      </c>
      <c r="Z203" s="51" t="s">
        <v>393</v>
      </c>
      <c r="AA203" s="51" t="s">
        <v>393</v>
      </c>
      <c r="AB203" s="51" t="s">
        <v>2108</v>
      </c>
      <c r="AC203" s="51" t="s">
        <v>393</v>
      </c>
      <c r="AD203" s="51" t="s">
        <v>393</v>
      </c>
      <c r="AE203" s="51" t="s">
        <v>393</v>
      </c>
      <c r="AF203" s="51" t="s">
        <v>393</v>
      </c>
      <c r="AG203" s="51" t="s">
        <v>393</v>
      </c>
      <c r="AH203" s="51" t="s">
        <v>393</v>
      </c>
      <c r="AI203" s="51" t="s">
        <v>393</v>
      </c>
      <c r="AJ203" s="51" t="s">
        <v>393</v>
      </c>
      <c r="AK203" s="51" t="s">
        <v>393</v>
      </c>
      <c r="AL203" s="51" t="s">
        <v>393</v>
      </c>
      <c r="AM203" s="51" t="s">
        <v>393</v>
      </c>
      <c r="AN203" s="51" t="s">
        <v>393</v>
      </c>
      <c r="AO203" s="51" t="s">
        <v>393</v>
      </c>
      <c r="AP203" s="51" t="s">
        <v>393</v>
      </c>
      <c r="AQ203" s="51" t="s">
        <v>393</v>
      </c>
      <c r="AR203" s="51" t="s">
        <v>390</v>
      </c>
      <c r="AS203" s="51" t="s">
        <v>540</v>
      </c>
      <c r="AT203" s="51" t="s">
        <v>393</v>
      </c>
      <c r="AU203" s="51" t="s">
        <v>393</v>
      </c>
      <c r="AV203" s="51" t="s">
        <v>393</v>
      </c>
      <c r="AW203" s="51" t="s">
        <v>393</v>
      </c>
      <c r="AX203" s="51" t="s">
        <v>393</v>
      </c>
      <c r="AY203" s="51" t="s">
        <v>393</v>
      </c>
      <c r="AZ203" s="51" t="s">
        <v>393</v>
      </c>
      <c r="BA203" s="51" t="s">
        <v>647</v>
      </c>
      <c r="BB203" s="51" t="s">
        <v>540</v>
      </c>
      <c r="BC203" s="51" t="s">
        <v>390</v>
      </c>
      <c r="BD203" s="51" t="s">
        <v>536</v>
      </c>
      <c r="BE203" s="51" t="s">
        <v>536</v>
      </c>
      <c r="BF203" s="51" t="s">
        <v>394</v>
      </c>
      <c r="BG203" s="51" t="s">
        <v>393</v>
      </c>
      <c r="BH203" s="51" t="s">
        <v>393</v>
      </c>
      <c r="BI203" s="51" t="s">
        <v>393</v>
      </c>
      <c r="BJ203" s="51" t="s">
        <v>393</v>
      </c>
      <c r="BK203" s="51" t="s">
        <v>393</v>
      </c>
    </row>
    <row r="204" spans="1:63" ht="12.75">
      <c r="A204" s="50" t="s">
        <v>2109</v>
      </c>
      <c r="B204" s="51" t="s">
        <v>264</v>
      </c>
      <c r="C204" s="51" t="s">
        <v>381</v>
      </c>
      <c r="D204" s="51" t="s">
        <v>382</v>
      </c>
      <c r="E204" s="51" t="s">
        <v>64</v>
      </c>
      <c r="F204" s="51" t="s">
        <v>1184</v>
      </c>
      <c r="G204" s="51" t="s">
        <v>87</v>
      </c>
      <c r="H204" s="51" t="s">
        <v>2011</v>
      </c>
      <c r="I204" s="48" t="s">
        <v>2012</v>
      </c>
      <c r="J204" s="43">
        <f t="shared" si="1"/>
        <v>2973.6000000000004</v>
      </c>
      <c r="K204" s="43">
        <f t="shared" si="2"/>
        <v>3</v>
      </c>
      <c r="L204" s="50" t="s">
        <v>427</v>
      </c>
      <c r="M204" s="50" t="s">
        <v>1824</v>
      </c>
      <c r="N204" s="45"/>
      <c r="O204" s="50" t="s">
        <v>2110</v>
      </c>
      <c r="P204" s="50" t="s">
        <v>1695</v>
      </c>
      <c r="Q204" s="49" t="s">
        <v>390</v>
      </c>
      <c r="R204" s="50" t="s">
        <v>1762</v>
      </c>
      <c r="S204" s="50" t="s">
        <v>390</v>
      </c>
      <c r="T204" s="45"/>
      <c r="U204" s="50" t="s">
        <v>393</v>
      </c>
      <c r="V204" s="14">
        <v>8611.0499999999993</v>
      </c>
      <c r="W204" s="2">
        <v>5699.4</v>
      </c>
      <c r="X204" s="51" t="s">
        <v>724</v>
      </c>
      <c r="Y204" s="51" t="s">
        <v>427</v>
      </c>
      <c r="Z204" s="51" t="s">
        <v>710</v>
      </c>
      <c r="AA204" s="51" t="s">
        <v>428</v>
      </c>
      <c r="AB204" s="51" t="s">
        <v>418</v>
      </c>
      <c r="AC204" s="51" t="s">
        <v>393</v>
      </c>
      <c r="AD204" s="51" t="s">
        <v>393</v>
      </c>
      <c r="AE204" s="51" t="s">
        <v>393</v>
      </c>
      <c r="AF204" s="51" t="s">
        <v>393</v>
      </c>
      <c r="AG204" s="51" t="s">
        <v>393</v>
      </c>
      <c r="AH204" s="51" t="s">
        <v>393</v>
      </c>
      <c r="AI204" s="51" t="s">
        <v>393</v>
      </c>
      <c r="AJ204" s="51" t="s">
        <v>393</v>
      </c>
      <c r="AK204" s="51" t="s">
        <v>393</v>
      </c>
      <c r="AL204" s="51" t="s">
        <v>393</v>
      </c>
      <c r="AM204" s="51" t="s">
        <v>393</v>
      </c>
      <c r="AN204" s="51" t="s">
        <v>393</v>
      </c>
      <c r="AO204" s="51" t="s">
        <v>393</v>
      </c>
      <c r="AP204" s="51" t="s">
        <v>393</v>
      </c>
      <c r="AQ204" s="51" t="s">
        <v>393</v>
      </c>
      <c r="AR204" s="51" t="s">
        <v>426</v>
      </c>
      <c r="AS204" s="51" t="s">
        <v>393</v>
      </c>
      <c r="AT204" s="51" t="s">
        <v>396</v>
      </c>
      <c r="AU204" s="51" t="s">
        <v>456</v>
      </c>
      <c r="AV204" s="51" t="s">
        <v>445</v>
      </c>
      <c r="AW204" s="51" t="s">
        <v>393</v>
      </c>
      <c r="AX204" s="51" t="s">
        <v>393</v>
      </c>
      <c r="AY204" s="51" t="s">
        <v>426</v>
      </c>
      <c r="AZ204" s="51" t="s">
        <v>390</v>
      </c>
      <c r="BA204" s="51" t="s">
        <v>393</v>
      </c>
      <c r="BB204" s="51" t="s">
        <v>393</v>
      </c>
      <c r="BC204" s="51" t="s">
        <v>393</v>
      </c>
      <c r="BD204" s="51" t="s">
        <v>710</v>
      </c>
      <c r="BE204" s="51" t="s">
        <v>571</v>
      </c>
      <c r="BF204" s="51" t="s">
        <v>442</v>
      </c>
      <c r="BG204" s="51" t="s">
        <v>393</v>
      </c>
      <c r="BH204" s="51" t="s">
        <v>393</v>
      </c>
      <c r="BI204" s="51" t="s">
        <v>393</v>
      </c>
      <c r="BJ204" s="51" t="s">
        <v>393</v>
      </c>
      <c r="BK204" s="51" t="s">
        <v>393</v>
      </c>
    </row>
    <row r="205" spans="1:63" ht="12.75">
      <c r="A205" s="50" t="s">
        <v>2111</v>
      </c>
      <c r="B205" s="51" t="s">
        <v>229</v>
      </c>
      <c r="C205" s="51" t="s">
        <v>449</v>
      </c>
      <c r="D205" s="51" t="s">
        <v>382</v>
      </c>
      <c r="E205" s="51" t="s">
        <v>64</v>
      </c>
      <c r="F205" s="51" t="s">
        <v>1184</v>
      </c>
      <c r="G205" s="51" t="s">
        <v>87</v>
      </c>
      <c r="H205" s="51" t="s">
        <v>1954</v>
      </c>
      <c r="I205" s="48" t="s">
        <v>1955</v>
      </c>
      <c r="J205" s="43">
        <f t="shared" si="1"/>
        <v>3804</v>
      </c>
      <c r="K205" s="43">
        <f t="shared" si="2"/>
        <v>5</v>
      </c>
      <c r="L205" s="50" t="s">
        <v>393</v>
      </c>
      <c r="M205" s="50" t="s">
        <v>393</v>
      </c>
      <c r="N205" s="45"/>
      <c r="O205" s="50" t="s">
        <v>1598</v>
      </c>
      <c r="P205" s="50" t="s">
        <v>1059</v>
      </c>
      <c r="Q205" s="49" t="s">
        <v>426</v>
      </c>
      <c r="R205" s="50" t="s">
        <v>1154</v>
      </c>
      <c r="S205" s="50" t="s">
        <v>1540</v>
      </c>
      <c r="T205" s="45"/>
      <c r="U205" s="50" t="s">
        <v>393</v>
      </c>
      <c r="V205" s="14">
        <v>6010.32</v>
      </c>
      <c r="W205" s="2">
        <v>114.12</v>
      </c>
      <c r="X205" s="51" t="s">
        <v>393</v>
      </c>
      <c r="Y205" s="51" t="s">
        <v>393</v>
      </c>
      <c r="Z205" s="51" t="s">
        <v>393</v>
      </c>
      <c r="AA205" s="51" t="s">
        <v>393</v>
      </c>
      <c r="AB205" s="51" t="s">
        <v>393</v>
      </c>
      <c r="AC205" s="51" t="s">
        <v>393</v>
      </c>
      <c r="AD205" s="51" t="s">
        <v>393</v>
      </c>
      <c r="AE205" s="51" t="s">
        <v>393</v>
      </c>
      <c r="AF205" s="51" t="s">
        <v>393</v>
      </c>
      <c r="AG205" s="51" t="s">
        <v>393</v>
      </c>
      <c r="AH205" s="51" t="s">
        <v>393</v>
      </c>
      <c r="AI205" s="51" t="s">
        <v>393</v>
      </c>
      <c r="AJ205" s="51" t="s">
        <v>393</v>
      </c>
      <c r="AK205" s="51" t="s">
        <v>393</v>
      </c>
      <c r="AL205" s="51" t="s">
        <v>393</v>
      </c>
      <c r="AM205" s="51" t="s">
        <v>393</v>
      </c>
      <c r="AN205" s="51" t="s">
        <v>393</v>
      </c>
      <c r="AO205" s="51" t="s">
        <v>393</v>
      </c>
      <c r="AP205" s="51" t="s">
        <v>393</v>
      </c>
      <c r="AQ205" s="51" t="s">
        <v>393</v>
      </c>
      <c r="AR205" s="51" t="s">
        <v>419</v>
      </c>
      <c r="AS205" s="51" t="s">
        <v>390</v>
      </c>
      <c r="AT205" s="51" t="s">
        <v>442</v>
      </c>
      <c r="AU205" s="51" t="s">
        <v>537</v>
      </c>
      <c r="AV205" s="51" t="s">
        <v>393</v>
      </c>
      <c r="AW205" s="51" t="s">
        <v>571</v>
      </c>
      <c r="AX205" s="51" t="s">
        <v>446</v>
      </c>
      <c r="AY205" s="51" t="s">
        <v>393</v>
      </c>
      <c r="AZ205" s="51" t="s">
        <v>390</v>
      </c>
      <c r="BA205" s="51" t="s">
        <v>427</v>
      </c>
      <c r="BB205" s="51" t="s">
        <v>571</v>
      </c>
      <c r="BC205" s="51" t="s">
        <v>446</v>
      </c>
      <c r="BD205" s="51" t="s">
        <v>540</v>
      </c>
      <c r="BE205" s="51" t="s">
        <v>557</v>
      </c>
      <c r="BF205" s="51" t="s">
        <v>536</v>
      </c>
      <c r="BG205" s="51" t="s">
        <v>393</v>
      </c>
      <c r="BH205" s="51" t="s">
        <v>393</v>
      </c>
      <c r="BI205" s="51" t="s">
        <v>393</v>
      </c>
      <c r="BJ205" s="51" t="s">
        <v>393</v>
      </c>
      <c r="BK205" s="51" t="s">
        <v>393</v>
      </c>
    </row>
    <row r="206" spans="1:63" ht="12.75" hidden="1">
      <c r="A206" s="51" t="s">
        <v>2112</v>
      </c>
      <c r="B206" s="51" t="s">
        <v>243</v>
      </c>
      <c r="C206" s="51" t="s">
        <v>425</v>
      </c>
      <c r="D206" s="51" t="s">
        <v>382</v>
      </c>
      <c r="E206" s="51" t="s">
        <v>64</v>
      </c>
      <c r="F206" s="51" t="s">
        <v>1184</v>
      </c>
      <c r="G206" s="51" t="s">
        <v>87</v>
      </c>
      <c r="H206" s="51" t="s">
        <v>1609</v>
      </c>
      <c r="I206" s="48" t="s">
        <v>1610</v>
      </c>
      <c r="J206" s="43">
        <f t="shared" si="1"/>
        <v>0</v>
      </c>
      <c r="K206" s="43">
        <f t="shared" si="2"/>
        <v>0</v>
      </c>
      <c r="L206" s="50" t="s">
        <v>2038</v>
      </c>
      <c r="M206" s="50" t="s">
        <v>1643</v>
      </c>
      <c r="N206" s="45"/>
      <c r="O206" s="50" t="s">
        <v>1688</v>
      </c>
      <c r="P206" s="50" t="s">
        <v>1443</v>
      </c>
      <c r="Q206" s="49" t="s">
        <v>393</v>
      </c>
      <c r="R206" s="50" t="s">
        <v>952</v>
      </c>
      <c r="S206" s="50" t="s">
        <v>952</v>
      </c>
      <c r="T206" s="45"/>
      <c r="U206" s="50" t="s">
        <v>393</v>
      </c>
      <c r="V206" s="15">
        <v>1463.88</v>
      </c>
      <c r="W206" s="2">
        <v>4225.29</v>
      </c>
      <c r="X206" s="51" t="s">
        <v>647</v>
      </c>
      <c r="Y206" s="51" t="s">
        <v>393</v>
      </c>
      <c r="Z206" s="51" t="s">
        <v>571</v>
      </c>
      <c r="AA206" s="51" t="s">
        <v>428</v>
      </c>
      <c r="AB206" s="51" t="s">
        <v>513</v>
      </c>
      <c r="AC206" s="51" t="s">
        <v>393</v>
      </c>
      <c r="AD206" s="51" t="s">
        <v>393</v>
      </c>
      <c r="AE206" s="51" t="s">
        <v>393</v>
      </c>
      <c r="AF206" s="51" t="s">
        <v>393</v>
      </c>
      <c r="AG206" s="51" t="s">
        <v>393</v>
      </c>
      <c r="AH206" s="51" t="s">
        <v>393</v>
      </c>
      <c r="AI206" s="51" t="s">
        <v>393</v>
      </c>
      <c r="AJ206" s="51" t="s">
        <v>393</v>
      </c>
      <c r="AK206" s="51" t="s">
        <v>393</v>
      </c>
      <c r="AL206" s="51" t="s">
        <v>393</v>
      </c>
      <c r="AM206" s="51" t="s">
        <v>393</v>
      </c>
      <c r="AN206" s="51" t="s">
        <v>393</v>
      </c>
      <c r="AO206" s="51" t="s">
        <v>393</v>
      </c>
      <c r="AP206" s="51" t="s">
        <v>393</v>
      </c>
      <c r="AQ206" s="51" t="s">
        <v>393</v>
      </c>
      <c r="AR206" s="51" t="s">
        <v>540</v>
      </c>
      <c r="AS206" s="51" t="s">
        <v>393</v>
      </c>
      <c r="AT206" s="51" t="s">
        <v>393</v>
      </c>
      <c r="AU206" s="51" t="s">
        <v>393</v>
      </c>
      <c r="AV206" s="51" t="s">
        <v>539</v>
      </c>
      <c r="AW206" s="51" t="s">
        <v>536</v>
      </c>
      <c r="AX206" s="51" t="s">
        <v>393</v>
      </c>
      <c r="AY206" s="51" t="s">
        <v>393</v>
      </c>
      <c r="AZ206" s="51" t="s">
        <v>393</v>
      </c>
      <c r="BA206" s="51" t="s">
        <v>403</v>
      </c>
      <c r="BB206" s="51" t="s">
        <v>393</v>
      </c>
      <c r="BC206" s="51" t="s">
        <v>426</v>
      </c>
      <c r="BD206" s="51" t="s">
        <v>536</v>
      </c>
      <c r="BE206" s="51" t="s">
        <v>390</v>
      </c>
      <c r="BF206" s="51" t="s">
        <v>426</v>
      </c>
      <c r="BG206" s="51" t="s">
        <v>393</v>
      </c>
      <c r="BH206" s="51" t="s">
        <v>393</v>
      </c>
      <c r="BI206" s="51" t="s">
        <v>393</v>
      </c>
      <c r="BJ206" s="51" t="s">
        <v>393</v>
      </c>
      <c r="BK206" s="51" t="s">
        <v>393</v>
      </c>
    </row>
    <row r="207" spans="1:63" ht="12.75" hidden="1">
      <c r="A207" s="51" t="s">
        <v>2113</v>
      </c>
      <c r="B207" s="51" t="s">
        <v>263</v>
      </c>
      <c r="C207" s="51" t="s">
        <v>449</v>
      </c>
      <c r="D207" s="51" t="s">
        <v>382</v>
      </c>
      <c r="E207" s="51" t="s">
        <v>64</v>
      </c>
      <c r="F207" s="51" t="s">
        <v>1092</v>
      </c>
      <c r="G207" s="51" t="s">
        <v>141</v>
      </c>
      <c r="H207" s="51" t="s">
        <v>1679</v>
      </c>
      <c r="I207" s="48" t="s">
        <v>560</v>
      </c>
      <c r="J207" s="43">
        <f t="shared" si="1"/>
        <v>0</v>
      </c>
      <c r="K207" s="43">
        <f t="shared" si="2"/>
        <v>0</v>
      </c>
      <c r="L207" s="50" t="s">
        <v>393</v>
      </c>
      <c r="M207" s="50" t="s">
        <v>393</v>
      </c>
      <c r="N207" s="45"/>
      <c r="O207" s="50" t="s">
        <v>2114</v>
      </c>
      <c r="P207" s="50" t="s">
        <v>2115</v>
      </c>
      <c r="Q207" s="49" t="s">
        <v>393</v>
      </c>
      <c r="R207" s="50" t="s">
        <v>393</v>
      </c>
      <c r="S207" s="50" t="s">
        <v>393</v>
      </c>
      <c r="T207" s="45"/>
      <c r="U207" s="50" t="s">
        <v>393</v>
      </c>
      <c r="V207" s="15">
        <v>1439.11</v>
      </c>
      <c r="W207" s="2">
        <v>3629.06</v>
      </c>
      <c r="X207" s="51" t="s">
        <v>393</v>
      </c>
      <c r="Y207" s="51" t="s">
        <v>393</v>
      </c>
      <c r="Z207" s="51" t="s">
        <v>393</v>
      </c>
      <c r="AA207" s="51" t="s">
        <v>393</v>
      </c>
      <c r="AB207" s="51" t="s">
        <v>393</v>
      </c>
      <c r="AC207" s="51" t="s">
        <v>393</v>
      </c>
      <c r="AD207" s="51" t="s">
        <v>393</v>
      </c>
      <c r="AE207" s="51" t="s">
        <v>393</v>
      </c>
      <c r="AF207" s="51" t="s">
        <v>393</v>
      </c>
      <c r="AG207" s="51" t="s">
        <v>393</v>
      </c>
      <c r="AH207" s="51" t="s">
        <v>393</v>
      </c>
      <c r="AI207" s="51" t="s">
        <v>393</v>
      </c>
      <c r="AJ207" s="51" t="s">
        <v>393</v>
      </c>
      <c r="AK207" s="51" t="s">
        <v>393</v>
      </c>
      <c r="AL207" s="51" t="s">
        <v>393</v>
      </c>
      <c r="AM207" s="51" t="s">
        <v>393</v>
      </c>
      <c r="AN207" s="51" t="s">
        <v>393</v>
      </c>
      <c r="AO207" s="51" t="s">
        <v>393</v>
      </c>
      <c r="AP207" s="51" t="s">
        <v>393</v>
      </c>
      <c r="AQ207" s="51" t="s">
        <v>393</v>
      </c>
      <c r="AR207" s="51" t="s">
        <v>498</v>
      </c>
      <c r="AS207" s="51" t="s">
        <v>557</v>
      </c>
      <c r="AT207" s="51" t="s">
        <v>393</v>
      </c>
      <c r="AU207" s="51" t="s">
        <v>393</v>
      </c>
      <c r="AV207" s="51" t="s">
        <v>572</v>
      </c>
      <c r="AW207" s="51" t="s">
        <v>393</v>
      </c>
      <c r="AX207" s="51" t="s">
        <v>393</v>
      </c>
      <c r="AY207" s="51" t="s">
        <v>393</v>
      </c>
      <c r="AZ207" s="51" t="s">
        <v>393</v>
      </c>
      <c r="BA207" s="51" t="s">
        <v>393</v>
      </c>
      <c r="BB207" s="51" t="s">
        <v>393</v>
      </c>
      <c r="BC207" s="51" t="s">
        <v>393</v>
      </c>
      <c r="BD207" s="51" t="s">
        <v>393</v>
      </c>
      <c r="BE207" s="51" t="s">
        <v>393</v>
      </c>
      <c r="BF207" s="51" t="s">
        <v>393</v>
      </c>
      <c r="BG207" s="51" t="s">
        <v>393</v>
      </c>
      <c r="BH207" s="51" t="s">
        <v>393</v>
      </c>
      <c r="BI207" s="51" t="s">
        <v>393</v>
      </c>
      <c r="BJ207" s="51" t="s">
        <v>393</v>
      </c>
      <c r="BK207" s="51" t="s">
        <v>393</v>
      </c>
    </row>
    <row r="208" spans="1:63" ht="12.75" hidden="1">
      <c r="A208" s="51" t="s">
        <v>2116</v>
      </c>
      <c r="B208" s="51" t="s">
        <v>223</v>
      </c>
      <c r="C208" s="51" t="s">
        <v>557</v>
      </c>
      <c r="D208" s="51" t="s">
        <v>382</v>
      </c>
      <c r="E208" s="51" t="s">
        <v>64</v>
      </c>
      <c r="F208" s="51" t="s">
        <v>552</v>
      </c>
      <c r="G208" s="51" t="s">
        <v>67</v>
      </c>
      <c r="H208" s="51" t="s">
        <v>2117</v>
      </c>
      <c r="I208" s="48" t="s">
        <v>2118</v>
      </c>
      <c r="J208" s="43">
        <f t="shared" si="1"/>
        <v>0</v>
      </c>
      <c r="K208" s="43">
        <f t="shared" si="2"/>
        <v>0</v>
      </c>
      <c r="L208" s="50" t="s">
        <v>387</v>
      </c>
      <c r="M208" s="50" t="s">
        <v>393</v>
      </c>
      <c r="N208" s="45"/>
      <c r="O208" s="50" t="s">
        <v>2119</v>
      </c>
      <c r="P208" s="50" t="s">
        <v>2120</v>
      </c>
      <c r="Q208" s="49" t="s">
        <v>393</v>
      </c>
      <c r="R208" s="50" t="s">
        <v>393</v>
      </c>
      <c r="S208" s="50" t="s">
        <v>393</v>
      </c>
      <c r="T208" s="45"/>
      <c r="U208" s="50" t="s">
        <v>393</v>
      </c>
      <c r="V208" s="15">
        <v>1394.09</v>
      </c>
      <c r="W208" s="2">
        <v>4318.93</v>
      </c>
      <c r="X208" s="51" t="s">
        <v>393</v>
      </c>
      <c r="Y208" s="51" t="s">
        <v>393</v>
      </c>
      <c r="Z208" s="51" t="s">
        <v>390</v>
      </c>
      <c r="AA208" s="51" t="s">
        <v>536</v>
      </c>
      <c r="AB208" s="51" t="s">
        <v>393</v>
      </c>
      <c r="AC208" s="51" t="s">
        <v>393</v>
      </c>
      <c r="AD208" s="51" t="s">
        <v>393</v>
      </c>
      <c r="AE208" s="51" t="s">
        <v>393</v>
      </c>
      <c r="AF208" s="51" t="s">
        <v>393</v>
      </c>
      <c r="AG208" s="51" t="s">
        <v>393</v>
      </c>
      <c r="AH208" s="51" t="s">
        <v>393</v>
      </c>
      <c r="AI208" s="51" t="s">
        <v>393</v>
      </c>
      <c r="AJ208" s="51" t="s">
        <v>393</v>
      </c>
      <c r="AK208" s="51" t="s">
        <v>393</v>
      </c>
      <c r="AL208" s="51" t="s">
        <v>393</v>
      </c>
      <c r="AM208" s="51" t="s">
        <v>393</v>
      </c>
      <c r="AN208" s="51" t="s">
        <v>393</v>
      </c>
      <c r="AO208" s="51" t="s">
        <v>393</v>
      </c>
      <c r="AP208" s="51" t="s">
        <v>393</v>
      </c>
      <c r="AQ208" s="51" t="s">
        <v>393</v>
      </c>
      <c r="AR208" s="51" t="s">
        <v>497</v>
      </c>
      <c r="AS208" s="51" t="s">
        <v>536</v>
      </c>
      <c r="AT208" s="51" t="s">
        <v>426</v>
      </c>
      <c r="AU208" s="51" t="s">
        <v>429</v>
      </c>
      <c r="AV208" s="51" t="s">
        <v>489</v>
      </c>
      <c r="AW208" s="51" t="s">
        <v>427</v>
      </c>
      <c r="AX208" s="51" t="s">
        <v>393</v>
      </c>
      <c r="AY208" s="51" t="s">
        <v>393</v>
      </c>
      <c r="AZ208" s="51" t="s">
        <v>393</v>
      </c>
      <c r="BA208" s="51" t="s">
        <v>625</v>
      </c>
      <c r="BB208" s="51" t="s">
        <v>393</v>
      </c>
      <c r="BC208" s="51" t="s">
        <v>393</v>
      </c>
      <c r="BD208" s="51" t="s">
        <v>393</v>
      </c>
      <c r="BE208" s="51" t="s">
        <v>393</v>
      </c>
      <c r="BF208" s="51" t="s">
        <v>393</v>
      </c>
      <c r="BG208" s="51" t="s">
        <v>393</v>
      </c>
      <c r="BH208" s="51" t="s">
        <v>393</v>
      </c>
      <c r="BI208" s="51" t="s">
        <v>393</v>
      </c>
      <c r="BJ208" s="51" t="s">
        <v>393</v>
      </c>
      <c r="BK208" s="51" t="s">
        <v>393</v>
      </c>
    </row>
    <row r="209" spans="1:63" ht="12.75" hidden="1">
      <c r="A209" s="51" t="s">
        <v>2121</v>
      </c>
      <c r="B209" s="51" t="s">
        <v>287</v>
      </c>
      <c r="C209" s="51" t="s">
        <v>395</v>
      </c>
      <c r="D209" s="51" t="s">
        <v>382</v>
      </c>
      <c r="E209" s="51" t="s">
        <v>64</v>
      </c>
      <c r="F209" s="51" t="s">
        <v>480</v>
      </c>
      <c r="G209" s="51" t="s">
        <v>110</v>
      </c>
      <c r="H209" s="51" t="s">
        <v>542</v>
      </c>
      <c r="I209" s="48" t="s">
        <v>543</v>
      </c>
      <c r="J209" s="43">
        <f t="shared" si="1"/>
        <v>0</v>
      </c>
      <c r="K209" s="43">
        <f t="shared" si="2"/>
        <v>0</v>
      </c>
      <c r="L209" s="50" t="s">
        <v>393</v>
      </c>
      <c r="M209" s="50" t="s">
        <v>393</v>
      </c>
      <c r="N209" s="45"/>
      <c r="O209" s="50" t="s">
        <v>2122</v>
      </c>
      <c r="P209" s="50" t="s">
        <v>949</v>
      </c>
      <c r="Q209" s="49" t="s">
        <v>393</v>
      </c>
      <c r="R209" s="50" t="s">
        <v>1982</v>
      </c>
      <c r="S209" s="50" t="s">
        <v>1249</v>
      </c>
      <c r="T209" s="45"/>
      <c r="U209" s="50" t="s">
        <v>393</v>
      </c>
      <c r="V209" s="15">
        <v>1306.52</v>
      </c>
      <c r="W209" s="2">
        <v>4658.0200000000004</v>
      </c>
      <c r="X209" s="51" t="s">
        <v>393</v>
      </c>
      <c r="Y209" s="51" t="s">
        <v>393</v>
      </c>
      <c r="Z209" s="51" t="s">
        <v>393</v>
      </c>
      <c r="AA209" s="51" t="s">
        <v>393</v>
      </c>
      <c r="AB209" s="51" t="s">
        <v>393</v>
      </c>
      <c r="AC209" s="51" t="s">
        <v>393</v>
      </c>
      <c r="AD209" s="51" t="s">
        <v>393</v>
      </c>
      <c r="AE209" s="51" t="s">
        <v>393</v>
      </c>
      <c r="AF209" s="51" t="s">
        <v>393</v>
      </c>
      <c r="AG209" s="51" t="s">
        <v>393</v>
      </c>
      <c r="AH209" s="51" t="s">
        <v>393</v>
      </c>
      <c r="AI209" s="51" t="s">
        <v>393</v>
      </c>
      <c r="AJ209" s="51" t="s">
        <v>393</v>
      </c>
      <c r="AK209" s="51" t="s">
        <v>393</v>
      </c>
      <c r="AL209" s="51" t="s">
        <v>393</v>
      </c>
      <c r="AM209" s="51" t="s">
        <v>393</v>
      </c>
      <c r="AN209" s="51" t="s">
        <v>393</v>
      </c>
      <c r="AO209" s="51" t="s">
        <v>393</v>
      </c>
      <c r="AP209" s="51" t="s">
        <v>393</v>
      </c>
      <c r="AQ209" s="51" t="s">
        <v>393</v>
      </c>
      <c r="AR209" s="51" t="s">
        <v>429</v>
      </c>
      <c r="AS209" s="51" t="s">
        <v>444</v>
      </c>
      <c r="AT209" s="51" t="s">
        <v>536</v>
      </c>
      <c r="AU209" s="51" t="s">
        <v>427</v>
      </c>
      <c r="AV209" s="51" t="s">
        <v>516</v>
      </c>
      <c r="AW209" s="51" t="s">
        <v>393</v>
      </c>
      <c r="AX209" s="51" t="s">
        <v>393</v>
      </c>
      <c r="AY209" s="51" t="s">
        <v>393</v>
      </c>
      <c r="AZ209" s="51" t="s">
        <v>393</v>
      </c>
      <c r="BA209" s="51" t="s">
        <v>393</v>
      </c>
      <c r="BB209" s="51" t="s">
        <v>427</v>
      </c>
      <c r="BC209" s="51" t="s">
        <v>536</v>
      </c>
      <c r="BD209" s="51" t="s">
        <v>536</v>
      </c>
      <c r="BE209" s="51" t="s">
        <v>724</v>
      </c>
      <c r="BF209" s="51" t="s">
        <v>566</v>
      </c>
      <c r="BG209" s="51" t="s">
        <v>393</v>
      </c>
      <c r="BH209" s="51" t="s">
        <v>393</v>
      </c>
      <c r="BI209" s="51" t="s">
        <v>393</v>
      </c>
      <c r="BJ209" s="51" t="s">
        <v>393</v>
      </c>
      <c r="BK209" s="51" t="s">
        <v>393</v>
      </c>
    </row>
    <row r="210" spans="1:63" ht="12.75" hidden="1">
      <c r="A210" s="51" t="s">
        <v>2123</v>
      </c>
      <c r="B210" s="51" t="s">
        <v>352</v>
      </c>
      <c r="C210" s="51" t="s">
        <v>647</v>
      </c>
      <c r="D210" s="51" t="s">
        <v>382</v>
      </c>
      <c r="E210" s="51" t="s">
        <v>64</v>
      </c>
      <c r="F210" s="51" t="s">
        <v>1184</v>
      </c>
      <c r="G210" s="51" t="s">
        <v>87</v>
      </c>
      <c r="H210" s="51" t="s">
        <v>2124</v>
      </c>
      <c r="I210" s="48" t="s">
        <v>2125</v>
      </c>
      <c r="J210" s="43">
        <f t="shared" si="1"/>
        <v>0</v>
      </c>
      <c r="K210" s="43">
        <f t="shared" si="2"/>
        <v>0</v>
      </c>
      <c r="L210" s="50" t="s">
        <v>556</v>
      </c>
      <c r="M210" s="50" t="s">
        <v>536</v>
      </c>
      <c r="N210" s="45"/>
      <c r="O210" s="50" t="s">
        <v>1358</v>
      </c>
      <c r="P210" s="50" t="s">
        <v>506</v>
      </c>
      <c r="Q210" s="49" t="s">
        <v>393</v>
      </c>
      <c r="R210" s="50" t="s">
        <v>805</v>
      </c>
      <c r="S210" s="50" t="s">
        <v>393</v>
      </c>
      <c r="T210" s="45"/>
      <c r="U210" s="50" t="s">
        <v>393</v>
      </c>
      <c r="V210" s="15">
        <v>1262.52</v>
      </c>
      <c r="W210" s="2">
        <v>1823.64</v>
      </c>
      <c r="X210" s="51" t="s">
        <v>427</v>
      </c>
      <c r="Y210" s="51" t="s">
        <v>427</v>
      </c>
      <c r="Z210" s="51" t="s">
        <v>426</v>
      </c>
      <c r="AA210" s="51" t="s">
        <v>427</v>
      </c>
      <c r="AB210" s="51" t="s">
        <v>647</v>
      </c>
      <c r="AC210" s="51" t="s">
        <v>393</v>
      </c>
      <c r="AD210" s="51" t="s">
        <v>393</v>
      </c>
      <c r="AE210" s="51" t="s">
        <v>393</v>
      </c>
      <c r="AF210" s="51" t="s">
        <v>393</v>
      </c>
      <c r="AG210" s="51" t="s">
        <v>393</v>
      </c>
      <c r="AH210" s="51" t="s">
        <v>393</v>
      </c>
      <c r="AI210" s="51" t="s">
        <v>393</v>
      </c>
      <c r="AJ210" s="51" t="s">
        <v>393</v>
      </c>
      <c r="AK210" s="51" t="s">
        <v>393</v>
      </c>
      <c r="AL210" s="51" t="s">
        <v>393</v>
      </c>
      <c r="AM210" s="51" t="s">
        <v>393</v>
      </c>
      <c r="AN210" s="51" t="s">
        <v>393</v>
      </c>
      <c r="AO210" s="51" t="s">
        <v>393</v>
      </c>
      <c r="AP210" s="51" t="s">
        <v>393</v>
      </c>
      <c r="AQ210" s="51" t="s">
        <v>393</v>
      </c>
      <c r="AR210" s="51" t="s">
        <v>426</v>
      </c>
      <c r="AS210" s="51" t="s">
        <v>393</v>
      </c>
      <c r="AT210" s="51" t="s">
        <v>446</v>
      </c>
      <c r="AU210" s="51" t="s">
        <v>393</v>
      </c>
      <c r="AV210" s="51" t="s">
        <v>573</v>
      </c>
      <c r="AW210" s="51" t="s">
        <v>428</v>
      </c>
      <c r="AX210" s="51" t="s">
        <v>393</v>
      </c>
      <c r="AY210" s="51" t="s">
        <v>536</v>
      </c>
      <c r="AZ210" s="51" t="s">
        <v>427</v>
      </c>
      <c r="BA210" s="51" t="s">
        <v>402</v>
      </c>
      <c r="BB210" s="51" t="s">
        <v>393</v>
      </c>
      <c r="BC210" s="51" t="s">
        <v>393</v>
      </c>
      <c r="BD210" s="51" t="s">
        <v>536</v>
      </c>
      <c r="BE210" s="51" t="s">
        <v>393</v>
      </c>
      <c r="BF210" s="51" t="s">
        <v>393</v>
      </c>
      <c r="BG210" s="51" t="s">
        <v>393</v>
      </c>
      <c r="BH210" s="51" t="s">
        <v>393</v>
      </c>
      <c r="BI210" s="51" t="s">
        <v>393</v>
      </c>
      <c r="BJ210" s="51" t="s">
        <v>393</v>
      </c>
      <c r="BK210" s="51" t="s">
        <v>393</v>
      </c>
    </row>
    <row r="211" spans="1:63" ht="12.75" hidden="1">
      <c r="A211" s="51" t="s">
        <v>2126</v>
      </c>
      <c r="B211" s="51" t="s">
        <v>248</v>
      </c>
      <c r="C211" s="51" t="s">
        <v>426</v>
      </c>
      <c r="D211" s="51" t="s">
        <v>382</v>
      </c>
      <c r="E211" s="51" t="s">
        <v>64</v>
      </c>
      <c r="F211" s="51" t="s">
        <v>760</v>
      </c>
      <c r="G211" s="51" t="s">
        <v>65</v>
      </c>
      <c r="H211" s="51" t="s">
        <v>1117</v>
      </c>
      <c r="I211" s="48" t="s">
        <v>1118</v>
      </c>
      <c r="J211" s="43">
        <f t="shared" si="1"/>
        <v>0</v>
      </c>
      <c r="K211" s="43">
        <f t="shared" si="2"/>
        <v>0</v>
      </c>
      <c r="L211" s="50" t="s">
        <v>820</v>
      </c>
      <c r="M211" s="50" t="s">
        <v>1861</v>
      </c>
      <c r="N211" s="45"/>
      <c r="O211" s="50" t="s">
        <v>803</v>
      </c>
      <c r="P211" s="50" t="s">
        <v>440</v>
      </c>
      <c r="Q211" s="49" t="s">
        <v>393</v>
      </c>
      <c r="R211" s="50" t="s">
        <v>393</v>
      </c>
      <c r="S211" s="50" t="s">
        <v>1861</v>
      </c>
      <c r="T211" s="45"/>
      <c r="U211" s="50" t="s">
        <v>393</v>
      </c>
      <c r="V211" s="15">
        <v>1229.8</v>
      </c>
      <c r="W211" s="2">
        <v>1168.31</v>
      </c>
      <c r="X211" s="51" t="s">
        <v>536</v>
      </c>
      <c r="Y211" s="51" t="s">
        <v>393</v>
      </c>
      <c r="Z211" s="51" t="s">
        <v>536</v>
      </c>
      <c r="AA211" s="51" t="s">
        <v>390</v>
      </c>
      <c r="AB211" s="51" t="s">
        <v>428</v>
      </c>
      <c r="AC211" s="51" t="s">
        <v>393</v>
      </c>
      <c r="AD211" s="51" t="s">
        <v>393</v>
      </c>
      <c r="AE211" s="51" t="s">
        <v>393</v>
      </c>
      <c r="AF211" s="51" t="s">
        <v>393</v>
      </c>
      <c r="AG211" s="51" t="s">
        <v>393</v>
      </c>
      <c r="AH211" s="51" t="s">
        <v>393</v>
      </c>
      <c r="AI211" s="51" t="s">
        <v>393</v>
      </c>
      <c r="AJ211" s="51" t="s">
        <v>393</v>
      </c>
      <c r="AK211" s="51" t="s">
        <v>393</v>
      </c>
      <c r="AL211" s="51" t="s">
        <v>393</v>
      </c>
      <c r="AM211" s="51" t="s">
        <v>393</v>
      </c>
      <c r="AN211" s="51" t="s">
        <v>393</v>
      </c>
      <c r="AO211" s="51" t="s">
        <v>393</v>
      </c>
      <c r="AP211" s="51" t="s">
        <v>393</v>
      </c>
      <c r="AQ211" s="51" t="s">
        <v>393</v>
      </c>
      <c r="AR211" s="51" t="s">
        <v>724</v>
      </c>
      <c r="AS211" s="51" t="s">
        <v>446</v>
      </c>
      <c r="AT211" s="51" t="s">
        <v>427</v>
      </c>
      <c r="AU211" s="51" t="s">
        <v>427</v>
      </c>
      <c r="AV211" s="51" t="s">
        <v>427</v>
      </c>
      <c r="AW211" s="51" t="s">
        <v>536</v>
      </c>
      <c r="AX211" s="51" t="s">
        <v>393</v>
      </c>
      <c r="AY211" s="51" t="s">
        <v>427</v>
      </c>
      <c r="AZ211" s="51" t="s">
        <v>536</v>
      </c>
      <c r="BA211" s="51" t="s">
        <v>429</v>
      </c>
      <c r="BB211" s="51" t="s">
        <v>393</v>
      </c>
      <c r="BC211" s="51" t="s">
        <v>393</v>
      </c>
      <c r="BD211" s="51" t="s">
        <v>393</v>
      </c>
      <c r="BE211" s="51" t="s">
        <v>393</v>
      </c>
      <c r="BF211" s="51" t="s">
        <v>428</v>
      </c>
      <c r="BG211" s="51" t="s">
        <v>393</v>
      </c>
      <c r="BH211" s="51" t="s">
        <v>393</v>
      </c>
      <c r="BI211" s="51" t="s">
        <v>393</v>
      </c>
      <c r="BJ211" s="51" t="s">
        <v>393</v>
      </c>
      <c r="BK211" s="51" t="s">
        <v>393</v>
      </c>
    </row>
    <row r="212" spans="1:63" ht="12.75" hidden="1">
      <c r="A212" s="51" t="s">
        <v>2127</v>
      </c>
      <c r="B212" s="51" t="s">
        <v>334</v>
      </c>
      <c r="C212" s="51" t="s">
        <v>647</v>
      </c>
      <c r="D212" s="51" t="s">
        <v>382</v>
      </c>
      <c r="E212" s="51" t="s">
        <v>64</v>
      </c>
      <c r="F212" s="51" t="s">
        <v>382</v>
      </c>
      <c r="G212" s="51" t="s">
        <v>64</v>
      </c>
      <c r="H212" s="51" t="s">
        <v>2128</v>
      </c>
      <c r="I212" s="48" t="s">
        <v>2129</v>
      </c>
      <c r="J212" s="43">
        <f t="shared" si="1"/>
        <v>0</v>
      </c>
      <c r="K212" s="43">
        <f t="shared" si="2"/>
        <v>0</v>
      </c>
      <c r="L212" s="50" t="s">
        <v>1396</v>
      </c>
      <c r="M212" s="50" t="s">
        <v>1043</v>
      </c>
      <c r="N212" s="45"/>
      <c r="O212" s="50" t="s">
        <v>650</v>
      </c>
      <c r="P212" s="50" t="s">
        <v>1577</v>
      </c>
      <c r="Q212" s="49" t="s">
        <v>393</v>
      </c>
      <c r="R212" s="50" t="s">
        <v>1804</v>
      </c>
      <c r="S212" s="50" t="s">
        <v>1396</v>
      </c>
      <c r="T212" s="45"/>
      <c r="U212" s="50" t="s">
        <v>393</v>
      </c>
      <c r="V212" s="15">
        <v>1204.51</v>
      </c>
      <c r="W212" s="2">
        <v>3496.95</v>
      </c>
      <c r="X212" s="51" t="s">
        <v>427</v>
      </c>
      <c r="Y212" s="51" t="s">
        <v>393</v>
      </c>
      <c r="Z212" s="51" t="s">
        <v>427</v>
      </c>
      <c r="AA212" s="51" t="s">
        <v>393</v>
      </c>
      <c r="AB212" s="51" t="s">
        <v>710</v>
      </c>
      <c r="AC212" s="51" t="s">
        <v>393</v>
      </c>
      <c r="AD212" s="51" t="s">
        <v>393</v>
      </c>
      <c r="AE212" s="51" t="s">
        <v>393</v>
      </c>
      <c r="AF212" s="51" t="s">
        <v>393</v>
      </c>
      <c r="AG212" s="51" t="s">
        <v>393</v>
      </c>
      <c r="AH212" s="51" t="s">
        <v>393</v>
      </c>
      <c r="AI212" s="51" t="s">
        <v>393</v>
      </c>
      <c r="AJ212" s="51" t="s">
        <v>393</v>
      </c>
      <c r="AK212" s="51" t="s">
        <v>393</v>
      </c>
      <c r="AL212" s="51" t="s">
        <v>393</v>
      </c>
      <c r="AM212" s="51" t="s">
        <v>393</v>
      </c>
      <c r="AN212" s="51" t="s">
        <v>393</v>
      </c>
      <c r="AO212" s="51" t="s">
        <v>393</v>
      </c>
      <c r="AP212" s="51" t="s">
        <v>393</v>
      </c>
      <c r="AQ212" s="51" t="s">
        <v>393</v>
      </c>
      <c r="AR212" s="51" t="s">
        <v>390</v>
      </c>
      <c r="AS212" s="51" t="s">
        <v>427</v>
      </c>
      <c r="AT212" s="51" t="s">
        <v>536</v>
      </c>
      <c r="AU212" s="51" t="s">
        <v>393</v>
      </c>
      <c r="AV212" s="51" t="s">
        <v>573</v>
      </c>
      <c r="AW212" s="51" t="s">
        <v>393</v>
      </c>
      <c r="AX212" s="51" t="s">
        <v>393</v>
      </c>
      <c r="AY212" s="51" t="s">
        <v>393</v>
      </c>
      <c r="AZ212" s="51" t="s">
        <v>393</v>
      </c>
      <c r="BA212" s="51" t="s">
        <v>393</v>
      </c>
      <c r="BB212" s="51" t="s">
        <v>446</v>
      </c>
      <c r="BC212" s="51" t="s">
        <v>536</v>
      </c>
      <c r="BD212" s="51" t="s">
        <v>393</v>
      </c>
      <c r="BE212" s="51" t="s">
        <v>393</v>
      </c>
      <c r="BF212" s="51" t="s">
        <v>428</v>
      </c>
      <c r="BG212" s="51" t="s">
        <v>393</v>
      </c>
      <c r="BH212" s="51" t="s">
        <v>393</v>
      </c>
      <c r="BI212" s="51" t="s">
        <v>393</v>
      </c>
      <c r="BJ212" s="51" t="s">
        <v>393</v>
      </c>
      <c r="BK212" s="51" t="s">
        <v>393</v>
      </c>
    </row>
    <row r="213" spans="1:63" ht="12.75">
      <c r="A213" s="50" t="s">
        <v>2130</v>
      </c>
      <c r="B213" s="51" t="s">
        <v>218</v>
      </c>
      <c r="C213" s="51" t="s">
        <v>381</v>
      </c>
      <c r="D213" s="51" t="s">
        <v>382</v>
      </c>
      <c r="E213" s="51" t="s">
        <v>64</v>
      </c>
      <c r="F213" s="51" t="s">
        <v>1184</v>
      </c>
      <c r="G213" s="51" t="s">
        <v>87</v>
      </c>
      <c r="H213" s="51" t="s">
        <v>2011</v>
      </c>
      <c r="I213" s="48" t="s">
        <v>2012</v>
      </c>
      <c r="J213" s="43">
        <f t="shared" si="1"/>
        <v>4956</v>
      </c>
      <c r="K213" s="43">
        <f t="shared" si="2"/>
        <v>5</v>
      </c>
      <c r="L213" s="50" t="s">
        <v>2131</v>
      </c>
      <c r="M213" s="50" t="s">
        <v>1916</v>
      </c>
      <c r="N213" s="45"/>
      <c r="O213" s="50" t="s">
        <v>2132</v>
      </c>
      <c r="P213" s="50" t="s">
        <v>393</v>
      </c>
      <c r="Q213" s="49" t="s">
        <v>426</v>
      </c>
      <c r="R213" s="50" t="s">
        <v>439</v>
      </c>
      <c r="S213" s="50" t="s">
        <v>1688</v>
      </c>
      <c r="T213" s="45"/>
      <c r="U213" s="50" t="s">
        <v>393</v>
      </c>
      <c r="V213" s="12">
        <v>10872.22</v>
      </c>
      <c r="W213" s="2">
        <v>929.25</v>
      </c>
      <c r="X213" s="51" t="s">
        <v>446</v>
      </c>
      <c r="Y213" s="51" t="s">
        <v>393</v>
      </c>
      <c r="Z213" s="51" t="s">
        <v>571</v>
      </c>
      <c r="AA213" s="51" t="s">
        <v>540</v>
      </c>
      <c r="AB213" s="51" t="s">
        <v>429</v>
      </c>
      <c r="AC213" s="51" t="s">
        <v>393</v>
      </c>
      <c r="AD213" s="51" t="s">
        <v>393</v>
      </c>
      <c r="AE213" s="51" t="s">
        <v>393</v>
      </c>
      <c r="AF213" s="51" t="s">
        <v>393</v>
      </c>
      <c r="AG213" s="51" t="s">
        <v>393</v>
      </c>
      <c r="AH213" s="51" t="s">
        <v>393</v>
      </c>
      <c r="AI213" s="51" t="s">
        <v>393</v>
      </c>
      <c r="AJ213" s="51" t="s">
        <v>393</v>
      </c>
      <c r="AK213" s="51" t="s">
        <v>393</v>
      </c>
      <c r="AL213" s="51" t="s">
        <v>393</v>
      </c>
      <c r="AM213" s="51" t="s">
        <v>393</v>
      </c>
      <c r="AN213" s="51" t="s">
        <v>393</v>
      </c>
      <c r="AO213" s="51" t="s">
        <v>393</v>
      </c>
      <c r="AP213" s="51" t="s">
        <v>393</v>
      </c>
      <c r="AQ213" s="51" t="s">
        <v>393</v>
      </c>
      <c r="AR213" s="51" t="s">
        <v>381</v>
      </c>
      <c r="AS213" s="51" t="s">
        <v>393</v>
      </c>
      <c r="AT213" s="51" t="s">
        <v>807</v>
      </c>
      <c r="AU213" s="51" t="s">
        <v>511</v>
      </c>
      <c r="AV213" s="51" t="s">
        <v>393</v>
      </c>
      <c r="AW213" s="51" t="s">
        <v>393</v>
      </c>
      <c r="AX213" s="51" t="s">
        <v>393</v>
      </c>
      <c r="AY213" s="51" t="s">
        <v>428</v>
      </c>
      <c r="AZ213" s="51" t="s">
        <v>498</v>
      </c>
      <c r="BA213" s="51" t="s">
        <v>393</v>
      </c>
      <c r="BB213" s="51" t="s">
        <v>447</v>
      </c>
      <c r="BC213" s="51" t="s">
        <v>571</v>
      </c>
      <c r="BD213" s="51" t="s">
        <v>446</v>
      </c>
      <c r="BE213" s="51" t="s">
        <v>394</v>
      </c>
      <c r="BF213" s="51" t="s">
        <v>446</v>
      </c>
      <c r="BG213" s="51" t="s">
        <v>393</v>
      </c>
      <c r="BH213" s="51" t="s">
        <v>393</v>
      </c>
      <c r="BI213" s="51" t="s">
        <v>393</v>
      </c>
      <c r="BJ213" s="51" t="s">
        <v>393</v>
      </c>
      <c r="BK213" s="51" t="s">
        <v>393</v>
      </c>
    </row>
    <row r="214" spans="1:63" ht="12.75" hidden="1">
      <c r="A214" s="51" t="s">
        <v>2133</v>
      </c>
      <c r="B214" s="51" t="s">
        <v>309</v>
      </c>
      <c r="C214" s="51" t="s">
        <v>381</v>
      </c>
      <c r="D214" s="51" t="s">
        <v>382</v>
      </c>
      <c r="E214" s="51" t="s">
        <v>64</v>
      </c>
      <c r="F214" s="51" t="s">
        <v>480</v>
      </c>
      <c r="G214" s="51" t="s">
        <v>110</v>
      </c>
      <c r="H214" s="51" t="s">
        <v>2134</v>
      </c>
      <c r="I214" s="48" t="s">
        <v>2135</v>
      </c>
      <c r="J214" s="43">
        <f t="shared" si="1"/>
        <v>0</v>
      </c>
      <c r="K214" s="43">
        <f t="shared" si="2"/>
        <v>0</v>
      </c>
      <c r="L214" s="50" t="s">
        <v>2078</v>
      </c>
      <c r="M214" s="50" t="s">
        <v>393</v>
      </c>
      <c r="N214" s="45"/>
      <c r="O214" s="50" t="s">
        <v>2038</v>
      </c>
      <c r="P214" s="50" t="s">
        <v>393</v>
      </c>
      <c r="Q214" s="49" t="s">
        <v>393</v>
      </c>
      <c r="R214" s="50" t="s">
        <v>393</v>
      </c>
      <c r="S214" s="50" t="s">
        <v>393</v>
      </c>
      <c r="T214" s="45"/>
      <c r="U214" s="50" t="s">
        <v>393</v>
      </c>
      <c r="V214" s="15">
        <v>960.55</v>
      </c>
      <c r="W214" s="2">
        <v>0</v>
      </c>
      <c r="X214" s="51" t="s">
        <v>393</v>
      </c>
      <c r="Y214" s="51" t="s">
        <v>536</v>
      </c>
      <c r="Z214" s="51" t="s">
        <v>428</v>
      </c>
      <c r="AA214" s="51" t="s">
        <v>536</v>
      </c>
      <c r="AB214" s="51" t="s">
        <v>393</v>
      </c>
      <c r="AC214" s="51" t="s">
        <v>393</v>
      </c>
      <c r="AD214" s="51" t="s">
        <v>393</v>
      </c>
      <c r="AE214" s="51" t="s">
        <v>393</v>
      </c>
      <c r="AF214" s="51" t="s">
        <v>393</v>
      </c>
      <c r="AG214" s="51" t="s">
        <v>393</v>
      </c>
      <c r="AH214" s="51" t="s">
        <v>393</v>
      </c>
      <c r="AI214" s="51" t="s">
        <v>393</v>
      </c>
      <c r="AJ214" s="51" t="s">
        <v>393</v>
      </c>
      <c r="AK214" s="51" t="s">
        <v>393</v>
      </c>
      <c r="AL214" s="51" t="s">
        <v>393</v>
      </c>
      <c r="AM214" s="51" t="s">
        <v>393</v>
      </c>
      <c r="AN214" s="51" t="s">
        <v>393</v>
      </c>
      <c r="AO214" s="51" t="s">
        <v>393</v>
      </c>
      <c r="AP214" s="51" t="s">
        <v>393</v>
      </c>
      <c r="AQ214" s="51" t="s">
        <v>393</v>
      </c>
      <c r="AR214" s="51" t="s">
        <v>393</v>
      </c>
      <c r="AS214" s="51" t="s">
        <v>393</v>
      </c>
      <c r="AT214" s="51" t="s">
        <v>647</v>
      </c>
      <c r="AU214" s="51" t="s">
        <v>393</v>
      </c>
      <c r="AV214" s="51" t="s">
        <v>393</v>
      </c>
      <c r="AW214" s="51" t="s">
        <v>393</v>
      </c>
      <c r="AX214" s="51" t="s">
        <v>393</v>
      </c>
      <c r="AY214" s="51" t="s">
        <v>536</v>
      </c>
      <c r="AZ214" s="51" t="s">
        <v>536</v>
      </c>
      <c r="BA214" s="51" t="s">
        <v>393</v>
      </c>
      <c r="BB214" s="51" t="s">
        <v>393</v>
      </c>
      <c r="BC214" s="51" t="s">
        <v>393</v>
      </c>
      <c r="BD214" s="51" t="s">
        <v>393</v>
      </c>
      <c r="BE214" s="51" t="s">
        <v>393</v>
      </c>
      <c r="BF214" s="51" t="s">
        <v>393</v>
      </c>
      <c r="BG214" s="51" t="s">
        <v>393</v>
      </c>
      <c r="BH214" s="51" t="s">
        <v>393</v>
      </c>
      <c r="BI214" s="51" t="s">
        <v>393</v>
      </c>
      <c r="BJ214" s="51" t="s">
        <v>393</v>
      </c>
      <c r="BK214" s="51" t="s">
        <v>393</v>
      </c>
    </row>
    <row r="215" spans="1:63" ht="12.75" hidden="1">
      <c r="A215" s="51" t="s">
        <v>2136</v>
      </c>
      <c r="B215" s="51" t="s">
        <v>311</v>
      </c>
      <c r="C215" s="51" t="s">
        <v>528</v>
      </c>
      <c r="D215" s="51" t="s">
        <v>382</v>
      </c>
      <c r="E215" s="51" t="s">
        <v>64</v>
      </c>
      <c r="F215" s="51" t="s">
        <v>536</v>
      </c>
      <c r="G215" s="51" t="s">
        <v>312</v>
      </c>
      <c r="H215" s="51" t="s">
        <v>2137</v>
      </c>
      <c r="I215" s="48" t="s">
        <v>2138</v>
      </c>
      <c r="J215" s="43">
        <f t="shared" si="1"/>
        <v>0</v>
      </c>
      <c r="K215" s="43">
        <f t="shared" si="2"/>
        <v>0</v>
      </c>
      <c r="L215" s="50" t="s">
        <v>1231</v>
      </c>
      <c r="M215" s="50" t="s">
        <v>2139</v>
      </c>
      <c r="N215" s="45"/>
      <c r="O215" s="50" t="s">
        <v>1059</v>
      </c>
      <c r="P215" s="50" t="s">
        <v>2089</v>
      </c>
      <c r="Q215" s="49" t="s">
        <v>393</v>
      </c>
      <c r="R215" s="50" t="s">
        <v>393</v>
      </c>
      <c r="S215" s="50" t="s">
        <v>2140</v>
      </c>
      <c r="T215" s="45"/>
      <c r="U215" s="50" t="s">
        <v>393</v>
      </c>
      <c r="V215" s="15">
        <v>953.56</v>
      </c>
      <c r="W215" s="2">
        <v>-50.52</v>
      </c>
      <c r="X215" s="51" t="s">
        <v>446</v>
      </c>
      <c r="Y215" s="51" t="s">
        <v>390</v>
      </c>
      <c r="Z215" s="51" t="s">
        <v>490</v>
      </c>
      <c r="AA215" s="51" t="s">
        <v>537</v>
      </c>
      <c r="AB215" s="51" t="s">
        <v>2141</v>
      </c>
      <c r="AC215" s="51" t="s">
        <v>393</v>
      </c>
      <c r="AD215" s="51" t="s">
        <v>393</v>
      </c>
      <c r="AE215" s="51" t="s">
        <v>393</v>
      </c>
      <c r="AF215" s="51" t="s">
        <v>393</v>
      </c>
      <c r="AG215" s="51" t="s">
        <v>393</v>
      </c>
      <c r="AH215" s="51" t="s">
        <v>393</v>
      </c>
      <c r="AI215" s="51" t="s">
        <v>393</v>
      </c>
      <c r="AJ215" s="51" t="s">
        <v>393</v>
      </c>
      <c r="AK215" s="51" t="s">
        <v>393</v>
      </c>
      <c r="AL215" s="51" t="s">
        <v>393</v>
      </c>
      <c r="AM215" s="51" t="s">
        <v>393</v>
      </c>
      <c r="AN215" s="51" t="s">
        <v>393</v>
      </c>
      <c r="AO215" s="51" t="s">
        <v>393</v>
      </c>
      <c r="AP215" s="51" t="s">
        <v>393</v>
      </c>
      <c r="AQ215" s="51" t="s">
        <v>393</v>
      </c>
      <c r="AR215" s="51" t="s">
        <v>393</v>
      </c>
      <c r="AS215" s="51" t="s">
        <v>536</v>
      </c>
      <c r="AT215" s="51" t="s">
        <v>427</v>
      </c>
      <c r="AU215" s="51" t="s">
        <v>393</v>
      </c>
      <c r="AV215" s="51" t="s">
        <v>2142</v>
      </c>
      <c r="AW215" s="51" t="s">
        <v>393</v>
      </c>
      <c r="AX215" s="51" t="s">
        <v>390</v>
      </c>
      <c r="AY215" s="51" t="s">
        <v>390</v>
      </c>
      <c r="AZ215" s="51" t="s">
        <v>393</v>
      </c>
      <c r="BA215" s="51" t="s">
        <v>446</v>
      </c>
      <c r="BB215" s="51" t="s">
        <v>393</v>
      </c>
      <c r="BC215" s="51" t="s">
        <v>393</v>
      </c>
      <c r="BD215" s="51" t="s">
        <v>393</v>
      </c>
      <c r="BE215" s="51" t="s">
        <v>393</v>
      </c>
      <c r="BF215" s="51" t="s">
        <v>536</v>
      </c>
      <c r="BG215" s="51" t="s">
        <v>393</v>
      </c>
      <c r="BH215" s="51" t="s">
        <v>393</v>
      </c>
      <c r="BI215" s="51" t="s">
        <v>393</v>
      </c>
      <c r="BJ215" s="51" t="s">
        <v>393</v>
      </c>
      <c r="BK215" s="51" t="s">
        <v>393</v>
      </c>
    </row>
    <row r="216" spans="1:63" ht="12.75" hidden="1">
      <c r="A216" s="51" t="s">
        <v>2143</v>
      </c>
      <c r="B216" s="51" t="s">
        <v>236</v>
      </c>
      <c r="C216" s="51" t="s">
        <v>381</v>
      </c>
      <c r="D216" s="51" t="s">
        <v>382</v>
      </c>
      <c r="E216" s="51" t="s">
        <v>64</v>
      </c>
      <c r="F216" s="51" t="s">
        <v>552</v>
      </c>
      <c r="G216" s="51" t="s">
        <v>67</v>
      </c>
      <c r="H216" s="51" t="s">
        <v>2144</v>
      </c>
      <c r="I216" s="48" t="s">
        <v>2145</v>
      </c>
      <c r="J216" s="43">
        <f t="shared" si="1"/>
        <v>0</v>
      </c>
      <c r="K216" s="43">
        <f t="shared" si="2"/>
        <v>0</v>
      </c>
      <c r="L216" s="50" t="s">
        <v>1602</v>
      </c>
      <c r="M216" s="50" t="s">
        <v>393</v>
      </c>
      <c r="N216" s="45"/>
      <c r="O216" s="50" t="s">
        <v>1952</v>
      </c>
      <c r="P216" s="50" t="s">
        <v>2146</v>
      </c>
      <c r="Q216" s="49" t="s">
        <v>393</v>
      </c>
      <c r="R216" s="50" t="s">
        <v>814</v>
      </c>
      <c r="S216" s="50" t="s">
        <v>393</v>
      </c>
      <c r="T216" s="45"/>
      <c r="U216" s="50" t="s">
        <v>393</v>
      </c>
      <c r="V216" s="15">
        <v>915.42</v>
      </c>
      <c r="W216" s="2">
        <v>2274.6799999999998</v>
      </c>
      <c r="X216" s="51" t="s">
        <v>393</v>
      </c>
      <c r="Y216" s="51" t="s">
        <v>393</v>
      </c>
      <c r="Z216" s="51" t="s">
        <v>428</v>
      </c>
      <c r="AA216" s="51" t="s">
        <v>536</v>
      </c>
      <c r="AB216" s="51" t="s">
        <v>393</v>
      </c>
      <c r="AC216" s="51" t="s">
        <v>393</v>
      </c>
      <c r="AD216" s="51" t="s">
        <v>393</v>
      </c>
      <c r="AE216" s="51" t="s">
        <v>393</v>
      </c>
      <c r="AF216" s="51" t="s">
        <v>393</v>
      </c>
      <c r="AG216" s="51" t="s">
        <v>393</v>
      </c>
      <c r="AH216" s="51" t="s">
        <v>393</v>
      </c>
      <c r="AI216" s="51" t="s">
        <v>393</v>
      </c>
      <c r="AJ216" s="51" t="s">
        <v>393</v>
      </c>
      <c r="AK216" s="51" t="s">
        <v>393</v>
      </c>
      <c r="AL216" s="51" t="s">
        <v>393</v>
      </c>
      <c r="AM216" s="51" t="s">
        <v>393</v>
      </c>
      <c r="AN216" s="51" t="s">
        <v>393</v>
      </c>
      <c r="AO216" s="51" t="s">
        <v>393</v>
      </c>
      <c r="AP216" s="51" t="s">
        <v>393</v>
      </c>
      <c r="AQ216" s="51" t="s">
        <v>393</v>
      </c>
      <c r="AR216" s="51" t="s">
        <v>446</v>
      </c>
      <c r="AS216" s="51" t="s">
        <v>536</v>
      </c>
      <c r="AT216" s="51" t="s">
        <v>390</v>
      </c>
      <c r="AU216" s="51" t="s">
        <v>428</v>
      </c>
      <c r="AV216" s="51" t="s">
        <v>517</v>
      </c>
      <c r="AW216" s="51" t="s">
        <v>393</v>
      </c>
      <c r="AX216" s="51" t="s">
        <v>393</v>
      </c>
      <c r="AY216" s="51" t="s">
        <v>393</v>
      </c>
      <c r="AZ216" s="51" t="s">
        <v>393</v>
      </c>
      <c r="BA216" s="51" t="s">
        <v>393</v>
      </c>
      <c r="BB216" s="51" t="s">
        <v>393</v>
      </c>
      <c r="BC216" s="51" t="s">
        <v>536</v>
      </c>
      <c r="BD216" s="51" t="s">
        <v>393</v>
      </c>
      <c r="BE216" s="51" t="s">
        <v>393</v>
      </c>
      <c r="BF216" s="51" t="s">
        <v>393</v>
      </c>
      <c r="BG216" s="51" t="s">
        <v>393</v>
      </c>
      <c r="BH216" s="51" t="s">
        <v>393</v>
      </c>
      <c r="BI216" s="51" t="s">
        <v>393</v>
      </c>
      <c r="BJ216" s="51" t="s">
        <v>393</v>
      </c>
      <c r="BK216" s="51" t="s">
        <v>393</v>
      </c>
    </row>
    <row r="217" spans="1:63" ht="12.75" hidden="1">
      <c r="A217" s="51" t="s">
        <v>2147</v>
      </c>
      <c r="B217" s="51" t="s">
        <v>310</v>
      </c>
      <c r="C217" s="51" t="s">
        <v>566</v>
      </c>
      <c r="D217" s="51" t="s">
        <v>382</v>
      </c>
      <c r="E217" s="51" t="s">
        <v>64</v>
      </c>
      <c r="F217" s="51" t="s">
        <v>552</v>
      </c>
      <c r="G217" s="51" t="s">
        <v>67</v>
      </c>
      <c r="H217" s="51" t="s">
        <v>2148</v>
      </c>
      <c r="I217" s="48" t="s">
        <v>2149</v>
      </c>
      <c r="J217" s="43">
        <f t="shared" si="1"/>
        <v>0</v>
      </c>
      <c r="K217" s="43">
        <f t="shared" si="2"/>
        <v>0</v>
      </c>
      <c r="L217" s="50" t="s">
        <v>874</v>
      </c>
      <c r="M217" s="50" t="s">
        <v>393</v>
      </c>
      <c r="N217" s="45"/>
      <c r="O217" s="50" t="s">
        <v>393</v>
      </c>
      <c r="P217" s="50" t="s">
        <v>393</v>
      </c>
      <c r="Q217" s="49" t="s">
        <v>393</v>
      </c>
      <c r="R217" s="50" t="s">
        <v>393</v>
      </c>
      <c r="S217" s="50" t="s">
        <v>393</v>
      </c>
      <c r="T217" s="45"/>
      <c r="U217" s="50" t="s">
        <v>393</v>
      </c>
      <c r="V217" s="15">
        <v>748.6</v>
      </c>
      <c r="W217" s="2">
        <v>0</v>
      </c>
      <c r="X217" s="51" t="s">
        <v>393</v>
      </c>
      <c r="Y217" s="51" t="s">
        <v>393</v>
      </c>
      <c r="Z217" s="51" t="s">
        <v>724</v>
      </c>
      <c r="AA217" s="51" t="s">
        <v>446</v>
      </c>
      <c r="AB217" s="51" t="s">
        <v>393</v>
      </c>
      <c r="AC217" s="51" t="s">
        <v>393</v>
      </c>
      <c r="AD217" s="51" t="s">
        <v>393</v>
      </c>
      <c r="AE217" s="51" t="s">
        <v>393</v>
      </c>
      <c r="AF217" s="51" t="s">
        <v>393</v>
      </c>
      <c r="AG217" s="51" t="s">
        <v>393</v>
      </c>
      <c r="AH217" s="51" t="s">
        <v>393</v>
      </c>
      <c r="AI217" s="51" t="s">
        <v>393</v>
      </c>
      <c r="AJ217" s="51" t="s">
        <v>393</v>
      </c>
      <c r="AK217" s="51" t="s">
        <v>393</v>
      </c>
      <c r="AL217" s="51" t="s">
        <v>393</v>
      </c>
      <c r="AM217" s="51" t="s">
        <v>393</v>
      </c>
      <c r="AN217" s="51" t="s">
        <v>393</v>
      </c>
      <c r="AO217" s="51" t="s">
        <v>393</v>
      </c>
      <c r="AP217" s="51" t="s">
        <v>393</v>
      </c>
      <c r="AQ217" s="51" t="s">
        <v>393</v>
      </c>
      <c r="AR217" s="51" t="s">
        <v>393</v>
      </c>
      <c r="AS217" s="51" t="s">
        <v>393</v>
      </c>
      <c r="AT217" s="51" t="s">
        <v>393</v>
      </c>
      <c r="AU217" s="51" t="s">
        <v>393</v>
      </c>
      <c r="AV217" s="51" t="s">
        <v>393</v>
      </c>
      <c r="AW217" s="51" t="s">
        <v>393</v>
      </c>
      <c r="AX217" s="51" t="s">
        <v>393</v>
      </c>
      <c r="AY217" s="51" t="s">
        <v>393</v>
      </c>
      <c r="AZ217" s="51" t="s">
        <v>393</v>
      </c>
      <c r="BA217" s="51" t="s">
        <v>393</v>
      </c>
      <c r="BB217" s="51" t="s">
        <v>393</v>
      </c>
      <c r="BC217" s="51" t="s">
        <v>393</v>
      </c>
      <c r="BD217" s="51" t="s">
        <v>393</v>
      </c>
      <c r="BE217" s="51" t="s">
        <v>393</v>
      </c>
      <c r="BF217" s="51" t="s">
        <v>393</v>
      </c>
      <c r="BG217" s="51" t="s">
        <v>393</v>
      </c>
      <c r="BH217" s="51" t="s">
        <v>393</v>
      </c>
      <c r="BI217" s="51" t="s">
        <v>393</v>
      </c>
      <c r="BJ217" s="51" t="s">
        <v>393</v>
      </c>
      <c r="BK217" s="51" t="s">
        <v>393</v>
      </c>
    </row>
    <row r="218" spans="1:63" ht="12.75" hidden="1">
      <c r="A218" s="51" t="s">
        <v>2150</v>
      </c>
      <c r="B218" s="51" t="s">
        <v>231</v>
      </c>
      <c r="C218" s="51" t="s">
        <v>566</v>
      </c>
      <c r="D218" s="51" t="s">
        <v>382</v>
      </c>
      <c r="E218" s="51" t="s">
        <v>64</v>
      </c>
      <c r="F218" s="51" t="s">
        <v>382</v>
      </c>
      <c r="G218" s="51" t="s">
        <v>64</v>
      </c>
      <c r="H218" s="51" t="s">
        <v>1968</v>
      </c>
      <c r="I218" s="48" t="s">
        <v>1969</v>
      </c>
      <c r="J218" s="43">
        <f t="shared" si="1"/>
        <v>0</v>
      </c>
      <c r="K218" s="43">
        <f t="shared" si="2"/>
        <v>0</v>
      </c>
      <c r="L218" s="50" t="s">
        <v>1811</v>
      </c>
      <c r="M218" s="50" t="s">
        <v>393</v>
      </c>
      <c r="N218" s="45"/>
      <c r="O218" s="50" t="s">
        <v>2151</v>
      </c>
      <c r="P218" s="50" t="s">
        <v>1596</v>
      </c>
      <c r="Q218" s="49" t="s">
        <v>393</v>
      </c>
      <c r="R218" s="50" t="s">
        <v>393</v>
      </c>
      <c r="S218" s="50" t="s">
        <v>393</v>
      </c>
      <c r="T218" s="45"/>
      <c r="U218" s="50" t="s">
        <v>393</v>
      </c>
      <c r="V218" s="15">
        <v>742.21</v>
      </c>
      <c r="W218" s="2">
        <v>3969.21</v>
      </c>
      <c r="X218" s="51" t="s">
        <v>393</v>
      </c>
      <c r="Y218" s="51" t="s">
        <v>393</v>
      </c>
      <c r="Z218" s="51" t="s">
        <v>426</v>
      </c>
      <c r="AA218" s="51" t="s">
        <v>426</v>
      </c>
      <c r="AB218" s="51" t="s">
        <v>393</v>
      </c>
      <c r="AC218" s="51" t="s">
        <v>393</v>
      </c>
      <c r="AD218" s="51" t="s">
        <v>393</v>
      </c>
      <c r="AE218" s="51" t="s">
        <v>393</v>
      </c>
      <c r="AF218" s="51" t="s">
        <v>393</v>
      </c>
      <c r="AG218" s="51" t="s">
        <v>393</v>
      </c>
      <c r="AH218" s="51" t="s">
        <v>393</v>
      </c>
      <c r="AI218" s="51" t="s">
        <v>393</v>
      </c>
      <c r="AJ218" s="51" t="s">
        <v>393</v>
      </c>
      <c r="AK218" s="51" t="s">
        <v>393</v>
      </c>
      <c r="AL218" s="51" t="s">
        <v>393</v>
      </c>
      <c r="AM218" s="51" t="s">
        <v>393</v>
      </c>
      <c r="AN218" s="51" t="s">
        <v>393</v>
      </c>
      <c r="AO218" s="51" t="s">
        <v>393</v>
      </c>
      <c r="AP218" s="51" t="s">
        <v>393</v>
      </c>
      <c r="AQ218" s="51" t="s">
        <v>393</v>
      </c>
      <c r="AR218" s="51" t="s">
        <v>497</v>
      </c>
      <c r="AS218" s="51" t="s">
        <v>426</v>
      </c>
      <c r="AT218" s="51" t="s">
        <v>393</v>
      </c>
      <c r="AU218" s="51" t="s">
        <v>393</v>
      </c>
      <c r="AV218" s="51" t="s">
        <v>2043</v>
      </c>
      <c r="AW218" s="51" t="s">
        <v>427</v>
      </c>
      <c r="AX218" s="51" t="s">
        <v>393</v>
      </c>
      <c r="AY218" s="51" t="s">
        <v>393</v>
      </c>
      <c r="AZ218" s="51" t="s">
        <v>427</v>
      </c>
      <c r="BA218" s="51" t="s">
        <v>497</v>
      </c>
      <c r="BB218" s="51" t="s">
        <v>393</v>
      </c>
      <c r="BC218" s="51" t="s">
        <v>393</v>
      </c>
      <c r="BD218" s="51" t="s">
        <v>393</v>
      </c>
      <c r="BE218" s="51" t="s">
        <v>393</v>
      </c>
      <c r="BF218" s="51" t="s">
        <v>393</v>
      </c>
      <c r="BG218" s="51" t="s">
        <v>393</v>
      </c>
      <c r="BH218" s="51" t="s">
        <v>393</v>
      </c>
      <c r="BI218" s="51" t="s">
        <v>393</v>
      </c>
      <c r="BJ218" s="51" t="s">
        <v>393</v>
      </c>
      <c r="BK218" s="51" t="s">
        <v>393</v>
      </c>
    </row>
    <row r="219" spans="1:63" ht="12.75" hidden="1">
      <c r="A219" s="51" t="s">
        <v>2152</v>
      </c>
      <c r="B219" s="51" t="s">
        <v>353</v>
      </c>
      <c r="C219" s="51" t="s">
        <v>409</v>
      </c>
      <c r="D219" s="51" t="s">
        <v>382</v>
      </c>
      <c r="E219" s="51" t="s">
        <v>64</v>
      </c>
      <c r="F219" s="51" t="s">
        <v>382</v>
      </c>
      <c r="G219" s="51" t="s">
        <v>64</v>
      </c>
      <c r="H219" s="51" t="s">
        <v>2153</v>
      </c>
      <c r="I219" s="48" t="s">
        <v>2154</v>
      </c>
      <c r="J219" s="43">
        <f t="shared" si="1"/>
        <v>0</v>
      </c>
      <c r="K219" s="43">
        <f t="shared" si="2"/>
        <v>0</v>
      </c>
      <c r="L219" s="50" t="s">
        <v>393</v>
      </c>
      <c r="M219" s="50" t="s">
        <v>393</v>
      </c>
      <c r="N219" s="45"/>
      <c r="O219" s="50" t="s">
        <v>2000</v>
      </c>
      <c r="P219" s="50" t="s">
        <v>484</v>
      </c>
      <c r="Q219" s="49" t="s">
        <v>393</v>
      </c>
      <c r="R219" s="50" t="s">
        <v>393</v>
      </c>
      <c r="S219" s="50" t="s">
        <v>393</v>
      </c>
      <c r="T219" s="45"/>
      <c r="U219" s="50" t="s">
        <v>393</v>
      </c>
      <c r="V219" s="15">
        <v>699.35</v>
      </c>
      <c r="W219" s="2">
        <v>2587.61</v>
      </c>
      <c r="X219" s="51" t="s">
        <v>393</v>
      </c>
      <c r="Y219" s="51" t="s">
        <v>393</v>
      </c>
      <c r="Z219" s="51" t="s">
        <v>393</v>
      </c>
      <c r="AA219" s="51" t="s">
        <v>393</v>
      </c>
      <c r="AB219" s="51" t="s">
        <v>393</v>
      </c>
      <c r="AC219" s="51" t="s">
        <v>393</v>
      </c>
      <c r="AD219" s="51" t="s">
        <v>393</v>
      </c>
      <c r="AE219" s="51" t="s">
        <v>393</v>
      </c>
      <c r="AF219" s="51" t="s">
        <v>393</v>
      </c>
      <c r="AG219" s="51" t="s">
        <v>393</v>
      </c>
      <c r="AH219" s="51" t="s">
        <v>393</v>
      </c>
      <c r="AI219" s="51" t="s">
        <v>393</v>
      </c>
      <c r="AJ219" s="51" t="s">
        <v>393</v>
      </c>
      <c r="AK219" s="51" t="s">
        <v>393</v>
      </c>
      <c r="AL219" s="51" t="s">
        <v>393</v>
      </c>
      <c r="AM219" s="51" t="s">
        <v>393</v>
      </c>
      <c r="AN219" s="51" t="s">
        <v>393</v>
      </c>
      <c r="AO219" s="51" t="s">
        <v>393</v>
      </c>
      <c r="AP219" s="51" t="s">
        <v>393</v>
      </c>
      <c r="AQ219" s="51" t="s">
        <v>393</v>
      </c>
      <c r="AR219" s="51" t="s">
        <v>432</v>
      </c>
      <c r="AS219" s="51" t="s">
        <v>429</v>
      </c>
      <c r="AT219" s="51" t="s">
        <v>393</v>
      </c>
      <c r="AU219" s="51" t="s">
        <v>393</v>
      </c>
      <c r="AV219" s="51" t="s">
        <v>442</v>
      </c>
      <c r="AW219" s="51" t="s">
        <v>393</v>
      </c>
      <c r="AX219" s="51" t="s">
        <v>536</v>
      </c>
      <c r="AY219" s="51" t="s">
        <v>393</v>
      </c>
      <c r="AZ219" s="51" t="s">
        <v>393</v>
      </c>
      <c r="BA219" s="51" t="s">
        <v>683</v>
      </c>
      <c r="BB219" s="51" t="s">
        <v>393</v>
      </c>
      <c r="BC219" s="51" t="s">
        <v>393</v>
      </c>
      <c r="BD219" s="51" t="s">
        <v>393</v>
      </c>
      <c r="BE219" s="51" t="s">
        <v>393</v>
      </c>
      <c r="BF219" s="51" t="s">
        <v>393</v>
      </c>
      <c r="BG219" s="51" t="s">
        <v>393</v>
      </c>
      <c r="BH219" s="51" t="s">
        <v>393</v>
      </c>
      <c r="BI219" s="51" t="s">
        <v>393</v>
      </c>
      <c r="BJ219" s="51" t="s">
        <v>393</v>
      </c>
      <c r="BK219" s="51" t="s">
        <v>393</v>
      </c>
    </row>
    <row r="220" spans="1:63" ht="12.75" hidden="1">
      <c r="A220" s="51" t="s">
        <v>2155</v>
      </c>
      <c r="B220" s="51" t="s">
        <v>358</v>
      </c>
      <c r="C220" s="51" t="s">
        <v>409</v>
      </c>
      <c r="D220" s="51" t="s">
        <v>382</v>
      </c>
      <c r="E220" s="51" t="s">
        <v>64</v>
      </c>
      <c r="F220" s="51" t="s">
        <v>382</v>
      </c>
      <c r="G220" s="51" t="s">
        <v>64</v>
      </c>
      <c r="H220" s="51" t="s">
        <v>2156</v>
      </c>
      <c r="I220" s="48" t="s">
        <v>2157</v>
      </c>
      <c r="J220" s="43">
        <f t="shared" si="1"/>
        <v>0</v>
      </c>
      <c r="K220" s="43">
        <f t="shared" si="2"/>
        <v>0</v>
      </c>
      <c r="L220" s="50" t="s">
        <v>1786</v>
      </c>
      <c r="M220" s="50" t="s">
        <v>393</v>
      </c>
      <c r="N220" s="45"/>
      <c r="O220" s="50" t="s">
        <v>393</v>
      </c>
      <c r="P220" s="50" t="s">
        <v>393</v>
      </c>
      <c r="Q220" s="49" t="s">
        <v>393</v>
      </c>
      <c r="R220" s="50" t="s">
        <v>2158</v>
      </c>
      <c r="S220" s="50" t="s">
        <v>1732</v>
      </c>
      <c r="T220" s="45"/>
      <c r="U220" s="50" t="s">
        <v>393</v>
      </c>
      <c r="V220" s="15">
        <v>581.72</v>
      </c>
      <c r="W220" s="2">
        <v>600.48</v>
      </c>
      <c r="X220" s="51" t="s">
        <v>393</v>
      </c>
      <c r="Y220" s="51" t="s">
        <v>393</v>
      </c>
      <c r="Z220" s="51" t="s">
        <v>426</v>
      </c>
      <c r="AA220" s="51" t="s">
        <v>557</v>
      </c>
      <c r="AB220" s="51" t="s">
        <v>393</v>
      </c>
      <c r="AC220" s="51" t="s">
        <v>393</v>
      </c>
      <c r="AD220" s="51" t="s">
        <v>393</v>
      </c>
      <c r="AE220" s="51" t="s">
        <v>393</v>
      </c>
      <c r="AF220" s="51" t="s">
        <v>393</v>
      </c>
      <c r="AG220" s="51" t="s">
        <v>393</v>
      </c>
      <c r="AH220" s="51" t="s">
        <v>393</v>
      </c>
      <c r="AI220" s="51" t="s">
        <v>393</v>
      </c>
      <c r="AJ220" s="51" t="s">
        <v>393</v>
      </c>
      <c r="AK220" s="51" t="s">
        <v>393</v>
      </c>
      <c r="AL220" s="51" t="s">
        <v>393</v>
      </c>
      <c r="AM220" s="51" t="s">
        <v>393</v>
      </c>
      <c r="AN220" s="51" t="s">
        <v>393</v>
      </c>
      <c r="AO220" s="51" t="s">
        <v>393</v>
      </c>
      <c r="AP220" s="51" t="s">
        <v>393</v>
      </c>
      <c r="AQ220" s="51" t="s">
        <v>393</v>
      </c>
      <c r="AR220" s="51" t="s">
        <v>393</v>
      </c>
      <c r="AS220" s="51" t="s">
        <v>393</v>
      </c>
      <c r="AT220" s="51" t="s">
        <v>393</v>
      </c>
      <c r="AU220" s="51" t="s">
        <v>393</v>
      </c>
      <c r="AV220" s="51" t="s">
        <v>393</v>
      </c>
      <c r="AW220" s="51" t="s">
        <v>393</v>
      </c>
      <c r="AX220" s="51" t="s">
        <v>393</v>
      </c>
      <c r="AY220" s="51" t="s">
        <v>393</v>
      </c>
      <c r="AZ220" s="51" t="s">
        <v>393</v>
      </c>
      <c r="BA220" s="51" t="s">
        <v>393</v>
      </c>
      <c r="BB220" s="51" t="s">
        <v>536</v>
      </c>
      <c r="BC220" s="51" t="s">
        <v>536</v>
      </c>
      <c r="BD220" s="51" t="s">
        <v>393</v>
      </c>
      <c r="BE220" s="51" t="s">
        <v>393</v>
      </c>
      <c r="BF220" s="51" t="s">
        <v>381</v>
      </c>
      <c r="BG220" s="51" t="s">
        <v>393</v>
      </c>
      <c r="BH220" s="51" t="s">
        <v>393</v>
      </c>
      <c r="BI220" s="51" t="s">
        <v>393</v>
      </c>
      <c r="BJ220" s="51" t="s">
        <v>393</v>
      </c>
      <c r="BK220" s="51" t="s">
        <v>393</v>
      </c>
    </row>
    <row r="221" spans="1:63" ht="12.75" hidden="1">
      <c r="A221" s="51" t="s">
        <v>2159</v>
      </c>
      <c r="B221" s="51" t="s">
        <v>227</v>
      </c>
      <c r="C221" s="51" t="s">
        <v>449</v>
      </c>
      <c r="D221" s="51" t="s">
        <v>382</v>
      </c>
      <c r="E221" s="51" t="s">
        <v>64</v>
      </c>
      <c r="F221" s="51" t="s">
        <v>382</v>
      </c>
      <c r="G221" s="51" t="s">
        <v>64</v>
      </c>
      <c r="H221" s="51" t="s">
        <v>2160</v>
      </c>
      <c r="I221" s="48" t="s">
        <v>2161</v>
      </c>
      <c r="J221" s="43">
        <f t="shared" si="1"/>
        <v>0</v>
      </c>
      <c r="K221" s="43">
        <f t="shared" si="2"/>
        <v>0</v>
      </c>
      <c r="L221" s="50" t="s">
        <v>1540</v>
      </c>
      <c r="M221" s="50" t="s">
        <v>806</v>
      </c>
      <c r="N221" s="45"/>
      <c r="O221" s="50" t="s">
        <v>1059</v>
      </c>
      <c r="P221" s="50" t="s">
        <v>2115</v>
      </c>
      <c r="Q221" s="49" t="s">
        <v>393</v>
      </c>
      <c r="R221" s="50" t="s">
        <v>1986</v>
      </c>
      <c r="S221" s="50" t="s">
        <v>1986</v>
      </c>
      <c r="T221" s="45"/>
      <c r="U221" s="50" t="s">
        <v>393</v>
      </c>
      <c r="V221" s="15">
        <v>407.47</v>
      </c>
      <c r="W221" s="2">
        <v>3783.65</v>
      </c>
      <c r="X221" s="51" t="s">
        <v>536</v>
      </c>
      <c r="Y221" s="51" t="s">
        <v>393</v>
      </c>
      <c r="Z221" s="51" t="s">
        <v>393</v>
      </c>
      <c r="AA221" s="51" t="s">
        <v>393</v>
      </c>
      <c r="AB221" s="51" t="s">
        <v>390</v>
      </c>
      <c r="AC221" s="51" t="s">
        <v>393</v>
      </c>
      <c r="AD221" s="51" t="s">
        <v>393</v>
      </c>
      <c r="AE221" s="51" t="s">
        <v>393</v>
      </c>
      <c r="AF221" s="51" t="s">
        <v>393</v>
      </c>
      <c r="AG221" s="51" t="s">
        <v>393</v>
      </c>
      <c r="AH221" s="51" t="s">
        <v>393</v>
      </c>
      <c r="AI221" s="51" t="s">
        <v>393</v>
      </c>
      <c r="AJ221" s="51" t="s">
        <v>393</v>
      </c>
      <c r="AK221" s="51" t="s">
        <v>393</v>
      </c>
      <c r="AL221" s="51" t="s">
        <v>393</v>
      </c>
      <c r="AM221" s="51" t="s">
        <v>393</v>
      </c>
      <c r="AN221" s="51" t="s">
        <v>393</v>
      </c>
      <c r="AO221" s="51" t="s">
        <v>393</v>
      </c>
      <c r="AP221" s="51" t="s">
        <v>393</v>
      </c>
      <c r="AQ221" s="51" t="s">
        <v>393</v>
      </c>
      <c r="AR221" s="51" t="s">
        <v>427</v>
      </c>
      <c r="AS221" s="51" t="s">
        <v>393</v>
      </c>
      <c r="AT221" s="51" t="s">
        <v>393</v>
      </c>
      <c r="AU221" s="51" t="s">
        <v>393</v>
      </c>
      <c r="AV221" s="51" t="s">
        <v>572</v>
      </c>
      <c r="AW221" s="51" t="s">
        <v>393</v>
      </c>
      <c r="AX221" s="51" t="s">
        <v>393</v>
      </c>
      <c r="AY221" s="51" t="s">
        <v>393</v>
      </c>
      <c r="AZ221" s="51" t="s">
        <v>393</v>
      </c>
      <c r="BA221" s="51" t="s">
        <v>393</v>
      </c>
      <c r="BB221" s="51" t="s">
        <v>428</v>
      </c>
      <c r="BC221" s="51" t="s">
        <v>393</v>
      </c>
      <c r="BD221" s="51" t="s">
        <v>393</v>
      </c>
      <c r="BE221" s="51" t="s">
        <v>393</v>
      </c>
      <c r="BF221" s="51" t="s">
        <v>428</v>
      </c>
      <c r="BG221" s="51" t="s">
        <v>393</v>
      </c>
      <c r="BH221" s="51" t="s">
        <v>393</v>
      </c>
      <c r="BI221" s="51" t="s">
        <v>393</v>
      </c>
      <c r="BJ221" s="51" t="s">
        <v>393</v>
      </c>
      <c r="BK221" s="51" t="s">
        <v>393</v>
      </c>
    </row>
    <row r="222" spans="1:63" ht="12.75" hidden="1">
      <c r="A222" s="51" t="s">
        <v>2162</v>
      </c>
      <c r="B222" s="51" t="s">
        <v>355</v>
      </c>
      <c r="C222" s="51" t="s">
        <v>432</v>
      </c>
      <c r="D222" s="51" t="s">
        <v>382</v>
      </c>
      <c r="E222" s="51" t="s">
        <v>64</v>
      </c>
      <c r="F222" s="51" t="s">
        <v>760</v>
      </c>
      <c r="G222" s="51" t="s">
        <v>65</v>
      </c>
      <c r="H222" s="51" t="s">
        <v>1133</v>
      </c>
      <c r="I222" s="48" t="s">
        <v>1134</v>
      </c>
      <c r="J222" s="43">
        <f t="shared" si="1"/>
        <v>0</v>
      </c>
      <c r="K222" s="43">
        <f t="shared" si="2"/>
        <v>0</v>
      </c>
      <c r="L222" s="50" t="s">
        <v>393</v>
      </c>
      <c r="M222" s="50" t="s">
        <v>393</v>
      </c>
      <c r="N222" s="45"/>
      <c r="O222" s="50" t="s">
        <v>2163</v>
      </c>
      <c r="P222" s="50" t="s">
        <v>390</v>
      </c>
      <c r="Q222" s="49" t="s">
        <v>393</v>
      </c>
      <c r="R222" s="50" t="s">
        <v>393</v>
      </c>
      <c r="S222" s="50" t="s">
        <v>393</v>
      </c>
      <c r="T222" s="45"/>
      <c r="U222" s="50" t="s">
        <v>393</v>
      </c>
      <c r="V222" s="15">
        <v>374.66</v>
      </c>
      <c r="W222" s="2">
        <v>1296.9000000000001</v>
      </c>
      <c r="X222" s="51" t="s">
        <v>393</v>
      </c>
      <c r="Y222" s="51" t="s">
        <v>393</v>
      </c>
      <c r="Z222" s="51" t="s">
        <v>393</v>
      </c>
      <c r="AA222" s="51" t="s">
        <v>393</v>
      </c>
      <c r="AB222" s="51" t="s">
        <v>393</v>
      </c>
      <c r="AC222" s="51" t="s">
        <v>393</v>
      </c>
      <c r="AD222" s="51" t="s">
        <v>393</v>
      </c>
      <c r="AE222" s="51" t="s">
        <v>393</v>
      </c>
      <c r="AF222" s="51" t="s">
        <v>393</v>
      </c>
      <c r="AG222" s="51" t="s">
        <v>393</v>
      </c>
      <c r="AH222" s="51" t="s">
        <v>393</v>
      </c>
      <c r="AI222" s="51" t="s">
        <v>393</v>
      </c>
      <c r="AJ222" s="51" t="s">
        <v>393</v>
      </c>
      <c r="AK222" s="51" t="s">
        <v>393</v>
      </c>
      <c r="AL222" s="51" t="s">
        <v>393</v>
      </c>
      <c r="AM222" s="51" t="s">
        <v>393</v>
      </c>
      <c r="AN222" s="51" t="s">
        <v>393</v>
      </c>
      <c r="AO222" s="51" t="s">
        <v>393</v>
      </c>
      <c r="AP222" s="51" t="s">
        <v>393</v>
      </c>
      <c r="AQ222" s="51" t="s">
        <v>393</v>
      </c>
      <c r="AR222" s="51" t="s">
        <v>393</v>
      </c>
      <c r="AS222" s="51" t="s">
        <v>393</v>
      </c>
      <c r="AT222" s="51" t="s">
        <v>402</v>
      </c>
      <c r="AU222" s="51" t="s">
        <v>497</v>
      </c>
      <c r="AV222" s="51" t="s">
        <v>489</v>
      </c>
      <c r="AW222" s="51" t="s">
        <v>393</v>
      </c>
      <c r="AX222" s="51" t="s">
        <v>393</v>
      </c>
      <c r="AY222" s="51" t="s">
        <v>393</v>
      </c>
      <c r="AZ222" s="51" t="s">
        <v>393</v>
      </c>
      <c r="BA222" s="51" t="s">
        <v>393</v>
      </c>
      <c r="BB222" s="51" t="s">
        <v>393</v>
      </c>
      <c r="BC222" s="51" t="s">
        <v>393</v>
      </c>
      <c r="BD222" s="51" t="s">
        <v>393</v>
      </c>
      <c r="BE222" s="51" t="s">
        <v>393</v>
      </c>
      <c r="BF222" s="51" t="s">
        <v>393</v>
      </c>
      <c r="BG222" s="51" t="s">
        <v>393</v>
      </c>
      <c r="BH222" s="51" t="s">
        <v>393</v>
      </c>
      <c r="BI222" s="51" t="s">
        <v>393</v>
      </c>
      <c r="BJ222" s="51" t="s">
        <v>393</v>
      </c>
      <c r="BK222" s="51" t="s">
        <v>393</v>
      </c>
    </row>
    <row r="223" spans="1:63" ht="12.75" hidden="1">
      <c r="A223" s="51" t="s">
        <v>2164</v>
      </c>
      <c r="B223" s="51" t="s">
        <v>302</v>
      </c>
      <c r="C223" s="51" t="s">
        <v>557</v>
      </c>
      <c r="D223" s="51" t="s">
        <v>382</v>
      </c>
      <c r="E223" s="51" t="s">
        <v>64</v>
      </c>
      <c r="F223" s="51" t="s">
        <v>552</v>
      </c>
      <c r="G223" s="51" t="s">
        <v>67</v>
      </c>
      <c r="H223" s="51" t="s">
        <v>2165</v>
      </c>
      <c r="I223" s="48" t="s">
        <v>2166</v>
      </c>
      <c r="J223" s="43">
        <f t="shared" si="1"/>
        <v>0</v>
      </c>
      <c r="K223" s="43">
        <f t="shared" si="2"/>
        <v>0</v>
      </c>
      <c r="L223" s="50" t="s">
        <v>393</v>
      </c>
      <c r="M223" s="50" t="s">
        <v>393</v>
      </c>
      <c r="N223" s="45"/>
      <c r="O223" s="50" t="s">
        <v>1982</v>
      </c>
      <c r="P223" s="50" t="s">
        <v>602</v>
      </c>
      <c r="Q223" s="49" t="s">
        <v>393</v>
      </c>
      <c r="R223" s="50" t="s">
        <v>602</v>
      </c>
      <c r="S223" s="50" t="s">
        <v>2167</v>
      </c>
      <c r="T223" s="45"/>
      <c r="U223" s="50" t="s">
        <v>393</v>
      </c>
      <c r="V223" s="15">
        <v>342.15</v>
      </c>
      <c r="W223" s="2">
        <v>45.62</v>
      </c>
      <c r="X223" s="51" t="s">
        <v>393</v>
      </c>
      <c r="Y223" s="51" t="s">
        <v>393</v>
      </c>
      <c r="Z223" s="51" t="s">
        <v>393</v>
      </c>
      <c r="AA223" s="51" t="s">
        <v>393</v>
      </c>
      <c r="AB223" s="51" t="s">
        <v>393</v>
      </c>
      <c r="AC223" s="51" t="s">
        <v>393</v>
      </c>
      <c r="AD223" s="51" t="s">
        <v>393</v>
      </c>
      <c r="AE223" s="51" t="s">
        <v>393</v>
      </c>
      <c r="AF223" s="51" t="s">
        <v>393</v>
      </c>
      <c r="AG223" s="51" t="s">
        <v>393</v>
      </c>
      <c r="AH223" s="51" t="s">
        <v>393</v>
      </c>
      <c r="AI223" s="51" t="s">
        <v>393</v>
      </c>
      <c r="AJ223" s="51" t="s">
        <v>393</v>
      </c>
      <c r="AK223" s="51" t="s">
        <v>393</v>
      </c>
      <c r="AL223" s="51" t="s">
        <v>393</v>
      </c>
      <c r="AM223" s="51" t="s">
        <v>393</v>
      </c>
      <c r="AN223" s="51" t="s">
        <v>393</v>
      </c>
      <c r="AO223" s="51" t="s">
        <v>393</v>
      </c>
      <c r="AP223" s="51" t="s">
        <v>393</v>
      </c>
      <c r="AQ223" s="51" t="s">
        <v>393</v>
      </c>
      <c r="AR223" s="51" t="s">
        <v>393</v>
      </c>
      <c r="AS223" s="51" t="s">
        <v>393</v>
      </c>
      <c r="AT223" s="51" t="s">
        <v>393</v>
      </c>
      <c r="AU223" s="51" t="s">
        <v>393</v>
      </c>
      <c r="AV223" s="51" t="s">
        <v>393</v>
      </c>
      <c r="AW223" s="51" t="s">
        <v>393</v>
      </c>
      <c r="AX223" s="51" t="s">
        <v>429</v>
      </c>
      <c r="AY223" s="51" t="s">
        <v>393</v>
      </c>
      <c r="AZ223" s="51" t="s">
        <v>393</v>
      </c>
      <c r="BA223" s="51" t="s">
        <v>390</v>
      </c>
      <c r="BB223" s="51" t="s">
        <v>393</v>
      </c>
      <c r="BC223" s="51" t="s">
        <v>446</v>
      </c>
      <c r="BD223" s="51" t="s">
        <v>393</v>
      </c>
      <c r="BE223" s="51" t="s">
        <v>393</v>
      </c>
      <c r="BF223" s="51" t="s">
        <v>597</v>
      </c>
      <c r="BG223" s="51" t="s">
        <v>393</v>
      </c>
      <c r="BH223" s="51" t="s">
        <v>393</v>
      </c>
      <c r="BI223" s="51" t="s">
        <v>393</v>
      </c>
      <c r="BJ223" s="51" t="s">
        <v>393</v>
      </c>
      <c r="BK223" s="51" t="s">
        <v>393</v>
      </c>
    </row>
    <row r="224" spans="1:63" ht="12.75" hidden="1">
      <c r="A224" s="51" t="s">
        <v>2168</v>
      </c>
      <c r="B224" s="51" t="s">
        <v>297</v>
      </c>
      <c r="C224" s="51" t="s">
        <v>381</v>
      </c>
      <c r="D224" s="51" t="s">
        <v>382</v>
      </c>
      <c r="E224" s="51" t="s">
        <v>64</v>
      </c>
      <c r="F224" s="51" t="s">
        <v>927</v>
      </c>
      <c r="G224" s="51" t="s">
        <v>94</v>
      </c>
      <c r="H224" s="51" t="s">
        <v>913</v>
      </c>
      <c r="I224" s="48" t="s">
        <v>914</v>
      </c>
      <c r="J224" s="43">
        <f t="shared" si="1"/>
        <v>0</v>
      </c>
      <c r="K224" s="43">
        <f t="shared" si="2"/>
        <v>0</v>
      </c>
      <c r="L224" s="50" t="s">
        <v>1927</v>
      </c>
      <c r="M224" s="50" t="s">
        <v>393</v>
      </c>
      <c r="N224" s="45"/>
      <c r="O224" s="50" t="s">
        <v>393</v>
      </c>
      <c r="P224" s="50" t="s">
        <v>393</v>
      </c>
      <c r="Q224" s="49" t="s">
        <v>393</v>
      </c>
      <c r="R224" s="50" t="s">
        <v>814</v>
      </c>
      <c r="S224" s="50" t="s">
        <v>387</v>
      </c>
      <c r="T224" s="45"/>
      <c r="U224" s="50" t="s">
        <v>393</v>
      </c>
      <c r="V224" s="15">
        <v>339.83</v>
      </c>
      <c r="W224" s="2">
        <v>135.93</v>
      </c>
      <c r="X224" s="51" t="s">
        <v>393</v>
      </c>
      <c r="Y224" s="51" t="s">
        <v>393</v>
      </c>
      <c r="Z224" s="51" t="s">
        <v>426</v>
      </c>
      <c r="AA224" s="51" t="s">
        <v>428</v>
      </c>
      <c r="AB224" s="51" t="s">
        <v>393</v>
      </c>
      <c r="AC224" s="51" t="s">
        <v>393</v>
      </c>
      <c r="AD224" s="51" t="s">
        <v>393</v>
      </c>
      <c r="AE224" s="51" t="s">
        <v>393</v>
      </c>
      <c r="AF224" s="51" t="s">
        <v>393</v>
      </c>
      <c r="AG224" s="51" t="s">
        <v>393</v>
      </c>
      <c r="AH224" s="51" t="s">
        <v>393</v>
      </c>
      <c r="AI224" s="51" t="s">
        <v>393</v>
      </c>
      <c r="AJ224" s="51" t="s">
        <v>393</v>
      </c>
      <c r="AK224" s="51" t="s">
        <v>393</v>
      </c>
      <c r="AL224" s="51" t="s">
        <v>393</v>
      </c>
      <c r="AM224" s="51" t="s">
        <v>393</v>
      </c>
      <c r="AN224" s="51" t="s">
        <v>393</v>
      </c>
      <c r="AO224" s="51" t="s">
        <v>393</v>
      </c>
      <c r="AP224" s="51" t="s">
        <v>393</v>
      </c>
      <c r="AQ224" s="51" t="s">
        <v>393</v>
      </c>
      <c r="AR224" s="51" t="s">
        <v>393</v>
      </c>
      <c r="AS224" s="51" t="s">
        <v>393</v>
      </c>
      <c r="AT224" s="51" t="s">
        <v>393</v>
      </c>
      <c r="AU224" s="51" t="s">
        <v>393</v>
      </c>
      <c r="AV224" s="51" t="s">
        <v>393</v>
      </c>
      <c r="AW224" s="51" t="s">
        <v>393</v>
      </c>
      <c r="AX224" s="51" t="s">
        <v>393</v>
      </c>
      <c r="AY224" s="51" t="s">
        <v>393</v>
      </c>
      <c r="AZ224" s="51" t="s">
        <v>393</v>
      </c>
      <c r="BA224" s="51" t="s">
        <v>393</v>
      </c>
      <c r="BB224" s="51" t="s">
        <v>393</v>
      </c>
      <c r="BC224" s="51" t="s">
        <v>393</v>
      </c>
      <c r="BD224" s="51" t="s">
        <v>393</v>
      </c>
      <c r="BE224" s="51" t="s">
        <v>536</v>
      </c>
      <c r="BF224" s="51" t="s">
        <v>390</v>
      </c>
      <c r="BG224" s="51" t="s">
        <v>393</v>
      </c>
      <c r="BH224" s="51" t="s">
        <v>393</v>
      </c>
      <c r="BI224" s="51" t="s">
        <v>393</v>
      </c>
      <c r="BJ224" s="51" t="s">
        <v>393</v>
      </c>
      <c r="BK224" s="51" t="s">
        <v>393</v>
      </c>
    </row>
    <row r="225" spans="1:63" ht="12.75" hidden="1">
      <c r="A225" s="51" t="s">
        <v>2169</v>
      </c>
      <c r="B225" s="51" t="s">
        <v>300</v>
      </c>
      <c r="C225" s="51" t="s">
        <v>381</v>
      </c>
      <c r="D225" s="51" t="s">
        <v>382</v>
      </c>
      <c r="E225" s="51" t="s">
        <v>64</v>
      </c>
      <c r="F225" s="51" t="s">
        <v>382</v>
      </c>
      <c r="G225" s="51" t="s">
        <v>64</v>
      </c>
      <c r="H225" s="51" t="s">
        <v>1335</v>
      </c>
      <c r="I225" s="48" t="s">
        <v>1336</v>
      </c>
      <c r="J225" s="43">
        <f t="shared" si="1"/>
        <v>0</v>
      </c>
      <c r="K225" s="43">
        <f t="shared" si="2"/>
        <v>0</v>
      </c>
      <c r="L225" s="50" t="s">
        <v>1688</v>
      </c>
      <c r="M225" s="50" t="s">
        <v>393</v>
      </c>
      <c r="N225" s="45"/>
      <c r="O225" s="50" t="s">
        <v>393</v>
      </c>
      <c r="P225" s="50" t="s">
        <v>393</v>
      </c>
      <c r="Q225" s="49" t="s">
        <v>393</v>
      </c>
      <c r="R225" s="50" t="s">
        <v>393</v>
      </c>
      <c r="S225" s="50" t="s">
        <v>2158</v>
      </c>
      <c r="T225" s="45"/>
      <c r="U225" s="50" t="s">
        <v>393</v>
      </c>
      <c r="V225" s="15">
        <v>324.66000000000003</v>
      </c>
      <c r="W225" s="2">
        <v>54.11</v>
      </c>
      <c r="X225" s="51" t="s">
        <v>393</v>
      </c>
      <c r="Y225" s="51" t="s">
        <v>393</v>
      </c>
      <c r="Z225" s="51" t="s">
        <v>446</v>
      </c>
      <c r="AA225" s="51" t="s">
        <v>393</v>
      </c>
      <c r="AB225" s="51" t="s">
        <v>393</v>
      </c>
      <c r="AC225" s="51" t="s">
        <v>393</v>
      </c>
      <c r="AD225" s="51" t="s">
        <v>393</v>
      </c>
      <c r="AE225" s="51" t="s">
        <v>393</v>
      </c>
      <c r="AF225" s="51" t="s">
        <v>393</v>
      </c>
      <c r="AG225" s="51" t="s">
        <v>393</v>
      </c>
      <c r="AH225" s="51" t="s">
        <v>393</v>
      </c>
      <c r="AI225" s="51" t="s">
        <v>393</v>
      </c>
      <c r="AJ225" s="51" t="s">
        <v>393</v>
      </c>
      <c r="AK225" s="51" t="s">
        <v>393</v>
      </c>
      <c r="AL225" s="51" t="s">
        <v>393</v>
      </c>
      <c r="AM225" s="51" t="s">
        <v>393</v>
      </c>
      <c r="AN225" s="51" t="s">
        <v>393</v>
      </c>
      <c r="AO225" s="51" t="s">
        <v>393</v>
      </c>
      <c r="AP225" s="51" t="s">
        <v>393</v>
      </c>
      <c r="AQ225" s="51" t="s">
        <v>393</v>
      </c>
      <c r="AR225" s="51" t="s">
        <v>393</v>
      </c>
      <c r="AS225" s="51" t="s">
        <v>393</v>
      </c>
      <c r="AT225" s="51" t="s">
        <v>393</v>
      </c>
      <c r="AU225" s="51" t="s">
        <v>393</v>
      </c>
      <c r="AV225" s="51" t="s">
        <v>393</v>
      </c>
      <c r="AW225" s="51" t="s">
        <v>393</v>
      </c>
      <c r="AX225" s="51" t="s">
        <v>393</v>
      </c>
      <c r="AY225" s="51" t="s">
        <v>393</v>
      </c>
      <c r="AZ225" s="51" t="s">
        <v>393</v>
      </c>
      <c r="BA225" s="51" t="s">
        <v>393</v>
      </c>
      <c r="BB225" s="51" t="s">
        <v>393</v>
      </c>
      <c r="BC225" s="51" t="s">
        <v>393</v>
      </c>
      <c r="BD225" s="51" t="s">
        <v>393</v>
      </c>
      <c r="BE225" s="51" t="s">
        <v>393</v>
      </c>
      <c r="BF225" s="51" t="s">
        <v>536</v>
      </c>
      <c r="BG225" s="51" t="s">
        <v>393</v>
      </c>
      <c r="BH225" s="51" t="s">
        <v>393</v>
      </c>
      <c r="BI225" s="51" t="s">
        <v>393</v>
      </c>
      <c r="BJ225" s="51" t="s">
        <v>393</v>
      </c>
      <c r="BK225" s="51" t="s">
        <v>393</v>
      </c>
    </row>
    <row r="226" spans="1:63" ht="12.75" hidden="1">
      <c r="A226" s="51" t="s">
        <v>2170</v>
      </c>
      <c r="B226" s="51" t="s">
        <v>354</v>
      </c>
      <c r="C226" s="51" t="s">
        <v>381</v>
      </c>
      <c r="D226" s="51" t="s">
        <v>382</v>
      </c>
      <c r="E226" s="51" t="s">
        <v>64</v>
      </c>
      <c r="F226" s="51" t="s">
        <v>536</v>
      </c>
      <c r="G226" s="51" t="s">
        <v>312</v>
      </c>
      <c r="H226" s="51" t="s">
        <v>2171</v>
      </c>
      <c r="I226" s="48" t="s">
        <v>2172</v>
      </c>
      <c r="J226" s="43">
        <f t="shared" si="1"/>
        <v>0</v>
      </c>
      <c r="K226" s="43">
        <f t="shared" si="2"/>
        <v>0</v>
      </c>
      <c r="L226" s="50" t="s">
        <v>1825</v>
      </c>
      <c r="M226" s="50" t="s">
        <v>2173</v>
      </c>
      <c r="N226" s="45"/>
      <c r="O226" s="50" t="s">
        <v>393</v>
      </c>
      <c r="P226" s="50" t="s">
        <v>393</v>
      </c>
      <c r="Q226" s="49" t="s">
        <v>393</v>
      </c>
      <c r="R226" s="50" t="s">
        <v>393</v>
      </c>
      <c r="S226" s="50" t="s">
        <v>393</v>
      </c>
      <c r="T226" s="45"/>
      <c r="U226" s="50" t="s">
        <v>393</v>
      </c>
      <c r="V226" s="15">
        <v>253.26</v>
      </c>
      <c r="W226" s="2">
        <v>-84.42</v>
      </c>
      <c r="X226" s="51" t="s">
        <v>418</v>
      </c>
      <c r="Y226" s="51" t="s">
        <v>427</v>
      </c>
      <c r="Z226" s="51" t="s">
        <v>393</v>
      </c>
      <c r="AA226" s="51" t="s">
        <v>393</v>
      </c>
      <c r="AB226" s="51" t="s">
        <v>2174</v>
      </c>
      <c r="AC226" s="51" t="s">
        <v>393</v>
      </c>
      <c r="AD226" s="51" t="s">
        <v>393</v>
      </c>
      <c r="AE226" s="51" t="s">
        <v>393</v>
      </c>
      <c r="AF226" s="51" t="s">
        <v>393</v>
      </c>
      <c r="AG226" s="51" t="s">
        <v>393</v>
      </c>
      <c r="AH226" s="51" t="s">
        <v>393</v>
      </c>
      <c r="AI226" s="51" t="s">
        <v>393</v>
      </c>
      <c r="AJ226" s="51" t="s">
        <v>393</v>
      </c>
      <c r="AK226" s="51" t="s">
        <v>393</v>
      </c>
      <c r="AL226" s="51" t="s">
        <v>393</v>
      </c>
      <c r="AM226" s="51" t="s">
        <v>393</v>
      </c>
      <c r="AN226" s="51" t="s">
        <v>393</v>
      </c>
      <c r="AO226" s="51" t="s">
        <v>393</v>
      </c>
      <c r="AP226" s="51" t="s">
        <v>393</v>
      </c>
      <c r="AQ226" s="51" t="s">
        <v>393</v>
      </c>
      <c r="AR226" s="51" t="s">
        <v>393</v>
      </c>
      <c r="AS226" s="51" t="s">
        <v>393</v>
      </c>
      <c r="AT226" s="51" t="s">
        <v>393</v>
      </c>
      <c r="AU226" s="51" t="s">
        <v>393</v>
      </c>
      <c r="AV226" s="51" t="s">
        <v>393</v>
      </c>
      <c r="AW226" s="51" t="s">
        <v>393</v>
      </c>
      <c r="AX226" s="51" t="s">
        <v>393</v>
      </c>
      <c r="AY226" s="51" t="s">
        <v>393</v>
      </c>
      <c r="AZ226" s="51" t="s">
        <v>393</v>
      </c>
      <c r="BA226" s="51" t="s">
        <v>393</v>
      </c>
      <c r="BB226" s="51" t="s">
        <v>393</v>
      </c>
      <c r="BC226" s="51" t="s">
        <v>393</v>
      </c>
      <c r="BD226" s="51" t="s">
        <v>393</v>
      </c>
      <c r="BE226" s="51" t="s">
        <v>393</v>
      </c>
      <c r="BF226" s="51" t="s">
        <v>393</v>
      </c>
      <c r="BG226" s="51" t="s">
        <v>393</v>
      </c>
      <c r="BH226" s="51" t="s">
        <v>393</v>
      </c>
      <c r="BI226" s="51" t="s">
        <v>393</v>
      </c>
      <c r="BJ226" s="51" t="s">
        <v>393</v>
      </c>
      <c r="BK226" s="51" t="s">
        <v>393</v>
      </c>
    </row>
    <row r="227" spans="1:63" ht="12.75" hidden="1">
      <c r="A227" s="51" t="s">
        <v>2175</v>
      </c>
      <c r="B227" s="51" t="s">
        <v>314</v>
      </c>
      <c r="C227" s="51" t="s">
        <v>409</v>
      </c>
      <c r="D227" s="51" t="s">
        <v>382</v>
      </c>
      <c r="E227" s="51" t="s">
        <v>64</v>
      </c>
      <c r="F227" s="51" t="s">
        <v>1640</v>
      </c>
      <c r="G227" s="51" t="s">
        <v>266</v>
      </c>
      <c r="H227" s="51" t="s">
        <v>1356</v>
      </c>
      <c r="I227" s="48" t="s">
        <v>1357</v>
      </c>
      <c r="J227" s="43">
        <f t="shared" si="1"/>
        <v>0</v>
      </c>
      <c r="K227" s="43">
        <f t="shared" si="2"/>
        <v>0</v>
      </c>
      <c r="L227" s="50" t="s">
        <v>393</v>
      </c>
      <c r="M227" s="50" t="s">
        <v>393</v>
      </c>
      <c r="N227" s="45"/>
      <c r="O227" s="50" t="s">
        <v>393</v>
      </c>
      <c r="P227" s="50" t="s">
        <v>393</v>
      </c>
      <c r="Q227" s="49" t="s">
        <v>393</v>
      </c>
      <c r="R227" s="50" t="s">
        <v>1982</v>
      </c>
      <c r="S227" s="50" t="s">
        <v>860</v>
      </c>
      <c r="T227" s="45"/>
      <c r="U227" s="50" t="s">
        <v>393</v>
      </c>
      <c r="V227" s="15">
        <v>240.9</v>
      </c>
      <c r="W227" s="2">
        <v>40.15</v>
      </c>
      <c r="X227" s="51" t="s">
        <v>393</v>
      </c>
      <c r="Y227" s="51" t="s">
        <v>393</v>
      </c>
      <c r="Z227" s="51" t="s">
        <v>393</v>
      </c>
      <c r="AA227" s="51" t="s">
        <v>393</v>
      </c>
      <c r="AB227" s="51" t="s">
        <v>393</v>
      </c>
      <c r="AC227" s="51" t="s">
        <v>393</v>
      </c>
      <c r="AD227" s="51" t="s">
        <v>393</v>
      </c>
      <c r="AE227" s="51" t="s">
        <v>393</v>
      </c>
      <c r="AF227" s="51" t="s">
        <v>393</v>
      </c>
      <c r="AG227" s="51" t="s">
        <v>393</v>
      </c>
      <c r="AH227" s="51" t="s">
        <v>393</v>
      </c>
      <c r="AI227" s="51" t="s">
        <v>393</v>
      </c>
      <c r="AJ227" s="51" t="s">
        <v>393</v>
      </c>
      <c r="AK227" s="51" t="s">
        <v>393</v>
      </c>
      <c r="AL227" s="51" t="s">
        <v>393</v>
      </c>
      <c r="AM227" s="51" t="s">
        <v>393</v>
      </c>
      <c r="AN227" s="51" t="s">
        <v>393</v>
      </c>
      <c r="AO227" s="51" t="s">
        <v>393</v>
      </c>
      <c r="AP227" s="51" t="s">
        <v>393</v>
      </c>
      <c r="AQ227" s="51" t="s">
        <v>393</v>
      </c>
      <c r="AR227" s="51" t="s">
        <v>393</v>
      </c>
      <c r="AS227" s="51" t="s">
        <v>393</v>
      </c>
      <c r="AT227" s="51" t="s">
        <v>393</v>
      </c>
      <c r="AU227" s="51" t="s">
        <v>393</v>
      </c>
      <c r="AV227" s="51" t="s">
        <v>393</v>
      </c>
      <c r="AW227" s="51" t="s">
        <v>393</v>
      </c>
      <c r="AX227" s="51" t="s">
        <v>393</v>
      </c>
      <c r="AY227" s="51" t="s">
        <v>393</v>
      </c>
      <c r="AZ227" s="51" t="s">
        <v>393</v>
      </c>
      <c r="BA227" s="51" t="s">
        <v>393</v>
      </c>
      <c r="BB227" s="51" t="s">
        <v>393</v>
      </c>
      <c r="BC227" s="51" t="s">
        <v>536</v>
      </c>
      <c r="BD227" s="51" t="s">
        <v>426</v>
      </c>
      <c r="BE227" s="51" t="s">
        <v>536</v>
      </c>
      <c r="BF227" s="51" t="s">
        <v>536</v>
      </c>
      <c r="BG227" s="51" t="s">
        <v>393</v>
      </c>
      <c r="BH227" s="51" t="s">
        <v>393</v>
      </c>
      <c r="BI227" s="51" t="s">
        <v>393</v>
      </c>
      <c r="BJ227" s="51" t="s">
        <v>393</v>
      </c>
      <c r="BK227" s="51" t="s">
        <v>393</v>
      </c>
    </row>
    <row r="228" spans="1:63" ht="12.75">
      <c r="A228" s="50" t="s">
        <v>2176</v>
      </c>
      <c r="B228" s="51" t="s">
        <v>240</v>
      </c>
      <c r="C228" s="51" t="s">
        <v>381</v>
      </c>
      <c r="D228" s="51" t="s">
        <v>382</v>
      </c>
      <c r="E228" s="51" t="s">
        <v>64</v>
      </c>
      <c r="F228" s="51" t="s">
        <v>1184</v>
      </c>
      <c r="G228" s="51" t="s">
        <v>87</v>
      </c>
      <c r="H228" s="51" t="s">
        <v>2011</v>
      </c>
      <c r="I228" s="48" t="s">
        <v>2012</v>
      </c>
      <c r="J228" s="43">
        <f t="shared" si="1"/>
        <v>4956</v>
      </c>
      <c r="K228" s="43">
        <f t="shared" si="2"/>
        <v>5</v>
      </c>
      <c r="L228" s="50" t="s">
        <v>1687</v>
      </c>
      <c r="M228" s="50" t="s">
        <v>2177</v>
      </c>
      <c r="N228" s="45"/>
      <c r="O228" s="50" t="s">
        <v>2178</v>
      </c>
      <c r="P228" s="50" t="s">
        <v>1393</v>
      </c>
      <c r="Q228" s="49" t="s">
        <v>426</v>
      </c>
      <c r="R228" s="50" t="s">
        <v>2177</v>
      </c>
      <c r="S228" s="50" t="s">
        <v>1727</v>
      </c>
      <c r="T228" s="45"/>
      <c r="U228" s="50" t="s">
        <v>393</v>
      </c>
      <c r="V228" s="12">
        <v>15084.82</v>
      </c>
      <c r="W228" s="2">
        <v>4894.05</v>
      </c>
      <c r="X228" s="51" t="s">
        <v>497</v>
      </c>
      <c r="Y228" s="51" t="s">
        <v>393</v>
      </c>
      <c r="Z228" s="51" t="s">
        <v>402</v>
      </c>
      <c r="AA228" s="51" t="s">
        <v>432</v>
      </c>
      <c r="AB228" s="51" t="s">
        <v>511</v>
      </c>
      <c r="AC228" s="51" t="s">
        <v>393</v>
      </c>
      <c r="AD228" s="51" t="s">
        <v>393</v>
      </c>
      <c r="AE228" s="51" t="s">
        <v>393</v>
      </c>
      <c r="AF228" s="51" t="s">
        <v>393</v>
      </c>
      <c r="AG228" s="51" t="s">
        <v>393</v>
      </c>
      <c r="AH228" s="51" t="s">
        <v>393</v>
      </c>
      <c r="AI228" s="51" t="s">
        <v>393</v>
      </c>
      <c r="AJ228" s="51" t="s">
        <v>393</v>
      </c>
      <c r="AK228" s="51" t="s">
        <v>393</v>
      </c>
      <c r="AL228" s="51" t="s">
        <v>393</v>
      </c>
      <c r="AM228" s="51" t="s">
        <v>393</v>
      </c>
      <c r="AN228" s="51" t="s">
        <v>393</v>
      </c>
      <c r="AO228" s="51" t="s">
        <v>393</v>
      </c>
      <c r="AP228" s="51" t="s">
        <v>393</v>
      </c>
      <c r="AQ228" s="51" t="s">
        <v>393</v>
      </c>
      <c r="AR228" s="51" t="s">
        <v>443</v>
      </c>
      <c r="AS228" s="51" t="s">
        <v>393</v>
      </c>
      <c r="AT228" s="51" t="s">
        <v>406</v>
      </c>
      <c r="AU228" s="51" t="s">
        <v>943</v>
      </c>
      <c r="AV228" s="51" t="s">
        <v>536</v>
      </c>
      <c r="AW228" s="51" t="s">
        <v>429</v>
      </c>
      <c r="AX228" s="51" t="s">
        <v>393</v>
      </c>
      <c r="AY228" s="51" t="s">
        <v>428</v>
      </c>
      <c r="AZ228" s="51" t="s">
        <v>724</v>
      </c>
      <c r="BA228" s="51" t="s">
        <v>724</v>
      </c>
      <c r="BB228" s="51" t="s">
        <v>557</v>
      </c>
      <c r="BC228" s="51" t="s">
        <v>498</v>
      </c>
      <c r="BD228" s="51" t="s">
        <v>429</v>
      </c>
      <c r="BE228" s="51" t="s">
        <v>394</v>
      </c>
      <c r="BF228" s="51" t="s">
        <v>710</v>
      </c>
      <c r="BG228" s="51" t="s">
        <v>393</v>
      </c>
      <c r="BH228" s="51" t="s">
        <v>393</v>
      </c>
      <c r="BI228" s="51" t="s">
        <v>393</v>
      </c>
      <c r="BJ228" s="51" t="s">
        <v>393</v>
      </c>
      <c r="BK228" s="51" t="s">
        <v>393</v>
      </c>
    </row>
    <row r="229" spans="1:63" ht="12.75" hidden="1">
      <c r="A229" s="51" t="s">
        <v>2179</v>
      </c>
      <c r="B229" s="51" t="s">
        <v>325</v>
      </c>
      <c r="C229" s="51" t="s">
        <v>497</v>
      </c>
      <c r="D229" s="51" t="s">
        <v>382</v>
      </c>
      <c r="E229" s="51" t="s">
        <v>64</v>
      </c>
      <c r="F229" s="51" t="s">
        <v>552</v>
      </c>
      <c r="G229" s="51" t="s">
        <v>67</v>
      </c>
      <c r="H229" s="51" t="s">
        <v>2180</v>
      </c>
      <c r="I229" s="48" t="s">
        <v>2181</v>
      </c>
      <c r="J229" s="43">
        <f t="shared" si="1"/>
        <v>0</v>
      </c>
      <c r="K229" s="43">
        <f t="shared" si="2"/>
        <v>0</v>
      </c>
      <c r="L229" s="50" t="s">
        <v>1059</v>
      </c>
      <c r="M229" s="50" t="s">
        <v>393</v>
      </c>
      <c r="N229" s="45"/>
      <c r="O229" s="50" t="s">
        <v>806</v>
      </c>
      <c r="P229" s="50" t="s">
        <v>393</v>
      </c>
      <c r="Q229" s="49" t="s">
        <v>393</v>
      </c>
      <c r="R229" s="50" t="s">
        <v>393</v>
      </c>
      <c r="S229" s="50" t="s">
        <v>393</v>
      </c>
      <c r="T229" s="45"/>
      <c r="U229" s="50" t="s">
        <v>393</v>
      </c>
      <c r="V229" s="15">
        <v>197.82</v>
      </c>
      <c r="W229" s="2">
        <v>0</v>
      </c>
      <c r="X229" s="51" t="s">
        <v>393</v>
      </c>
      <c r="Y229" s="51" t="s">
        <v>393</v>
      </c>
      <c r="Z229" s="51" t="s">
        <v>393</v>
      </c>
      <c r="AA229" s="51" t="s">
        <v>427</v>
      </c>
      <c r="AB229" s="51" t="s">
        <v>393</v>
      </c>
      <c r="AC229" s="51" t="s">
        <v>393</v>
      </c>
      <c r="AD229" s="51" t="s">
        <v>393</v>
      </c>
      <c r="AE229" s="51" t="s">
        <v>393</v>
      </c>
      <c r="AF229" s="51" t="s">
        <v>393</v>
      </c>
      <c r="AG229" s="51" t="s">
        <v>393</v>
      </c>
      <c r="AH229" s="51" t="s">
        <v>393</v>
      </c>
      <c r="AI229" s="51" t="s">
        <v>393</v>
      </c>
      <c r="AJ229" s="51" t="s">
        <v>393</v>
      </c>
      <c r="AK229" s="51" t="s">
        <v>393</v>
      </c>
      <c r="AL229" s="51" t="s">
        <v>393</v>
      </c>
      <c r="AM229" s="51" t="s">
        <v>393</v>
      </c>
      <c r="AN229" s="51" t="s">
        <v>393</v>
      </c>
      <c r="AO229" s="51" t="s">
        <v>393</v>
      </c>
      <c r="AP229" s="51" t="s">
        <v>393</v>
      </c>
      <c r="AQ229" s="51" t="s">
        <v>393</v>
      </c>
      <c r="AR229" s="51" t="s">
        <v>393</v>
      </c>
      <c r="AS229" s="51" t="s">
        <v>393</v>
      </c>
      <c r="AT229" s="51" t="s">
        <v>536</v>
      </c>
      <c r="AU229" s="51" t="s">
        <v>536</v>
      </c>
      <c r="AV229" s="51" t="s">
        <v>393</v>
      </c>
      <c r="AW229" s="51" t="s">
        <v>393</v>
      </c>
      <c r="AX229" s="51" t="s">
        <v>393</v>
      </c>
      <c r="AY229" s="51" t="s">
        <v>393</v>
      </c>
      <c r="AZ229" s="51" t="s">
        <v>393</v>
      </c>
      <c r="BA229" s="51" t="s">
        <v>393</v>
      </c>
      <c r="BB229" s="51" t="s">
        <v>393</v>
      </c>
      <c r="BC229" s="51" t="s">
        <v>393</v>
      </c>
      <c r="BD229" s="51" t="s">
        <v>393</v>
      </c>
      <c r="BE229" s="51" t="s">
        <v>393</v>
      </c>
      <c r="BF229" s="51" t="s">
        <v>393</v>
      </c>
      <c r="BG229" s="51" t="s">
        <v>393</v>
      </c>
      <c r="BH229" s="51" t="s">
        <v>393</v>
      </c>
      <c r="BI229" s="51" t="s">
        <v>393</v>
      </c>
      <c r="BJ229" s="51" t="s">
        <v>393</v>
      </c>
      <c r="BK229" s="51" t="s">
        <v>393</v>
      </c>
    </row>
    <row r="230" spans="1:63" ht="12.75" hidden="1">
      <c r="A230" s="51" t="s">
        <v>2182</v>
      </c>
      <c r="B230" s="51" t="s">
        <v>299</v>
      </c>
      <c r="C230" s="51" t="s">
        <v>381</v>
      </c>
      <c r="D230" s="51" t="s">
        <v>382</v>
      </c>
      <c r="E230" s="51" t="s">
        <v>64</v>
      </c>
      <c r="F230" s="51" t="s">
        <v>382</v>
      </c>
      <c r="G230" s="51" t="s">
        <v>64</v>
      </c>
      <c r="H230" s="51" t="s">
        <v>2183</v>
      </c>
      <c r="I230" s="48" t="s">
        <v>2184</v>
      </c>
      <c r="J230" s="43">
        <f t="shared" si="1"/>
        <v>0</v>
      </c>
      <c r="K230" s="43">
        <f t="shared" si="2"/>
        <v>0</v>
      </c>
      <c r="L230" s="50" t="s">
        <v>393</v>
      </c>
      <c r="M230" s="50" t="s">
        <v>393</v>
      </c>
      <c r="N230" s="45"/>
      <c r="O230" s="50" t="s">
        <v>387</v>
      </c>
      <c r="P230" s="50" t="s">
        <v>393</v>
      </c>
      <c r="Q230" s="49" t="s">
        <v>393</v>
      </c>
      <c r="R230" s="50" t="s">
        <v>393</v>
      </c>
      <c r="S230" s="50" t="s">
        <v>393</v>
      </c>
      <c r="T230" s="45"/>
      <c r="U230" s="50" t="s">
        <v>393</v>
      </c>
      <c r="V230" s="15">
        <v>159.09</v>
      </c>
      <c r="W230" s="2">
        <v>0</v>
      </c>
      <c r="X230" s="51" t="s">
        <v>393</v>
      </c>
      <c r="Y230" s="51" t="s">
        <v>393</v>
      </c>
      <c r="Z230" s="51" t="s">
        <v>393</v>
      </c>
      <c r="AA230" s="51" t="s">
        <v>393</v>
      </c>
      <c r="AB230" s="51" t="s">
        <v>393</v>
      </c>
      <c r="AC230" s="51" t="s">
        <v>393</v>
      </c>
      <c r="AD230" s="51" t="s">
        <v>393</v>
      </c>
      <c r="AE230" s="51" t="s">
        <v>393</v>
      </c>
      <c r="AF230" s="51" t="s">
        <v>393</v>
      </c>
      <c r="AG230" s="51" t="s">
        <v>393</v>
      </c>
      <c r="AH230" s="51" t="s">
        <v>393</v>
      </c>
      <c r="AI230" s="51" t="s">
        <v>393</v>
      </c>
      <c r="AJ230" s="51" t="s">
        <v>393</v>
      </c>
      <c r="AK230" s="51" t="s">
        <v>393</v>
      </c>
      <c r="AL230" s="51" t="s">
        <v>393</v>
      </c>
      <c r="AM230" s="51" t="s">
        <v>393</v>
      </c>
      <c r="AN230" s="51" t="s">
        <v>393</v>
      </c>
      <c r="AO230" s="51" t="s">
        <v>393</v>
      </c>
      <c r="AP230" s="51" t="s">
        <v>393</v>
      </c>
      <c r="AQ230" s="51" t="s">
        <v>393</v>
      </c>
      <c r="AR230" s="51" t="s">
        <v>393</v>
      </c>
      <c r="AS230" s="51" t="s">
        <v>393</v>
      </c>
      <c r="AT230" s="51" t="s">
        <v>390</v>
      </c>
      <c r="AU230" s="51" t="s">
        <v>393</v>
      </c>
      <c r="AV230" s="51" t="s">
        <v>393</v>
      </c>
      <c r="AW230" s="51" t="s">
        <v>393</v>
      </c>
      <c r="AX230" s="51" t="s">
        <v>393</v>
      </c>
      <c r="AY230" s="51" t="s">
        <v>393</v>
      </c>
      <c r="AZ230" s="51" t="s">
        <v>393</v>
      </c>
      <c r="BA230" s="51" t="s">
        <v>393</v>
      </c>
      <c r="BB230" s="51" t="s">
        <v>393</v>
      </c>
      <c r="BC230" s="51" t="s">
        <v>393</v>
      </c>
      <c r="BD230" s="51" t="s">
        <v>393</v>
      </c>
      <c r="BE230" s="51" t="s">
        <v>393</v>
      </c>
      <c r="BF230" s="51" t="s">
        <v>393</v>
      </c>
      <c r="BG230" s="51" t="s">
        <v>393</v>
      </c>
      <c r="BH230" s="51" t="s">
        <v>393</v>
      </c>
      <c r="BI230" s="51" t="s">
        <v>393</v>
      </c>
      <c r="BJ230" s="51" t="s">
        <v>393</v>
      </c>
      <c r="BK230" s="51" t="s">
        <v>393</v>
      </c>
    </row>
    <row r="231" spans="1:63" ht="12.75" hidden="1">
      <c r="A231" s="51" t="s">
        <v>2185</v>
      </c>
      <c r="B231" s="51" t="s">
        <v>349</v>
      </c>
      <c r="C231" s="51" t="s">
        <v>381</v>
      </c>
      <c r="D231" s="51" t="s">
        <v>382</v>
      </c>
      <c r="E231" s="51" t="s">
        <v>64</v>
      </c>
      <c r="F231" s="51" t="s">
        <v>869</v>
      </c>
      <c r="G231" s="51" t="s">
        <v>94</v>
      </c>
      <c r="H231" s="51" t="s">
        <v>1699</v>
      </c>
      <c r="I231" s="48" t="s">
        <v>2186</v>
      </c>
      <c r="J231" s="43">
        <f t="shared" si="1"/>
        <v>0</v>
      </c>
      <c r="K231" s="43">
        <f t="shared" si="2"/>
        <v>0</v>
      </c>
      <c r="L231" s="50" t="s">
        <v>387</v>
      </c>
      <c r="M231" s="50" t="s">
        <v>718</v>
      </c>
      <c r="N231" s="45"/>
      <c r="O231" s="50" t="s">
        <v>393</v>
      </c>
      <c r="P231" s="50" t="s">
        <v>393</v>
      </c>
      <c r="Q231" s="49" t="s">
        <v>393</v>
      </c>
      <c r="R231" s="50" t="s">
        <v>393</v>
      </c>
      <c r="S231" s="50" t="s">
        <v>393</v>
      </c>
      <c r="T231" s="45"/>
      <c r="U231" s="50" t="s">
        <v>393</v>
      </c>
      <c r="V231" s="15">
        <v>147.30000000000001</v>
      </c>
      <c r="W231" s="2">
        <v>1865.8</v>
      </c>
      <c r="X231" s="51" t="s">
        <v>536</v>
      </c>
      <c r="Y231" s="51" t="s">
        <v>393</v>
      </c>
      <c r="Z231" s="51" t="s">
        <v>427</v>
      </c>
      <c r="AA231" s="51" t="s">
        <v>393</v>
      </c>
      <c r="AB231" s="51" t="s">
        <v>513</v>
      </c>
      <c r="AC231" s="51" t="s">
        <v>393</v>
      </c>
      <c r="AD231" s="51" t="s">
        <v>393</v>
      </c>
      <c r="AE231" s="51" t="s">
        <v>393</v>
      </c>
      <c r="AF231" s="51" t="s">
        <v>393</v>
      </c>
      <c r="AG231" s="51" t="s">
        <v>393</v>
      </c>
      <c r="AH231" s="51" t="s">
        <v>393</v>
      </c>
      <c r="AI231" s="51" t="s">
        <v>393</v>
      </c>
      <c r="AJ231" s="51" t="s">
        <v>393</v>
      </c>
      <c r="AK231" s="51" t="s">
        <v>393</v>
      </c>
      <c r="AL231" s="51" t="s">
        <v>393</v>
      </c>
      <c r="AM231" s="51" t="s">
        <v>393</v>
      </c>
      <c r="AN231" s="51" t="s">
        <v>393</v>
      </c>
      <c r="AO231" s="51" t="s">
        <v>393</v>
      </c>
      <c r="AP231" s="51" t="s">
        <v>393</v>
      </c>
      <c r="AQ231" s="51" t="s">
        <v>393</v>
      </c>
      <c r="AR231" s="51" t="s">
        <v>393</v>
      </c>
      <c r="AS231" s="51" t="s">
        <v>393</v>
      </c>
      <c r="AT231" s="51" t="s">
        <v>393</v>
      </c>
      <c r="AU231" s="51" t="s">
        <v>393</v>
      </c>
      <c r="AV231" s="51" t="s">
        <v>393</v>
      </c>
      <c r="AW231" s="51" t="s">
        <v>393</v>
      </c>
      <c r="AX231" s="51" t="s">
        <v>393</v>
      </c>
      <c r="AY231" s="51" t="s">
        <v>393</v>
      </c>
      <c r="AZ231" s="51" t="s">
        <v>393</v>
      </c>
      <c r="BA231" s="51" t="s">
        <v>393</v>
      </c>
      <c r="BB231" s="51" t="s">
        <v>393</v>
      </c>
      <c r="BC231" s="51" t="s">
        <v>393</v>
      </c>
      <c r="BD231" s="51" t="s">
        <v>393</v>
      </c>
      <c r="BE231" s="51" t="s">
        <v>393</v>
      </c>
      <c r="BF231" s="51" t="s">
        <v>393</v>
      </c>
      <c r="BG231" s="51" t="s">
        <v>393</v>
      </c>
      <c r="BH231" s="51" t="s">
        <v>393</v>
      </c>
      <c r="BI231" s="51" t="s">
        <v>393</v>
      </c>
      <c r="BJ231" s="51" t="s">
        <v>393</v>
      </c>
      <c r="BK231" s="51" t="s">
        <v>393</v>
      </c>
    </row>
    <row r="232" spans="1:63" ht="12.75" hidden="1">
      <c r="A232" s="51" t="s">
        <v>2187</v>
      </c>
      <c r="B232" s="51" t="s">
        <v>293</v>
      </c>
      <c r="C232" s="51" t="s">
        <v>409</v>
      </c>
      <c r="D232" s="51" t="s">
        <v>382</v>
      </c>
      <c r="E232" s="51" t="s">
        <v>64</v>
      </c>
      <c r="F232" s="51" t="s">
        <v>2010</v>
      </c>
      <c r="G232" s="51" t="s">
        <v>292</v>
      </c>
      <c r="H232" s="51" t="s">
        <v>2188</v>
      </c>
      <c r="I232" s="48" t="s">
        <v>2189</v>
      </c>
      <c r="J232" s="43">
        <f t="shared" si="1"/>
        <v>0</v>
      </c>
      <c r="K232" s="43">
        <f t="shared" si="2"/>
        <v>0</v>
      </c>
      <c r="L232" s="50" t="s">
        <v>393</v>
      </c>
      <c r="M232" s="50" t="s">
        <v>393</v>
      </c>
      <c r="N232" s="45"/>
      <c r="O232" s="50" t="s">
        <v>805</v>
      </c>
      <c r="P232" s="50" t="s">
        <v>393</v>
      </c>
      <c r="Q232" s="49" t="s">
        <v>393</v>
      </c>
      <c r="R232" s="50" t="s">
        <v>860</v>
      </c>
      <c r="S232" s="50" t="s">
        <v>805</v>
      </c>
      <c r="T232" s="45"/>
      <c r="U232" s="50" t="s">
        <v>393</v>
      </c>
      <c r="V232" s="15">
        <v>146.26</v>
      </c>
      <c r="W232" s="2">
        <v>97.51</v>
      </c>
      <c r="X232" s="51" t="s">
        <v>393</v>
      </c>
      <c r="Y232" s="51" t="s">
        <v>393</v>
      </c>
      <c r="Z232" s="51" t="s">
        <v>393</v>
      </c>
      <c r="AA232" s="51" t="s">
        <v>393</v>
      </c>
      <c r="AB232" s="51" t="s">
        <v>393</v>
      </c>
      <c r="AC232" s="51" t="s">
        <v>393</v>
      </c>
      <c r="AD232" s="51" t="s">
        <v>393</v>
      </c>
      <c r="AE232" s="51" t="s">
        <v>393</v>
      </c>
      <c r="AF232" s="51" t="s">
        <v>393</v>
      </c>
      <c r="AG232" s="51" t="s">
        <v>393</v>
      </c>
      <c r="AH232" s="51" t="s">
        <v>393</v>
      </c>
      <c r="AI232" s="51" t="s">
        <v>393</v>
      </c>
      <c r="AJ232" s="51" t="s">
        <v>393</v>
      </c>
      <c r="AK232" s="51" t="s">
        <v>393</v>
      </c>
      <c r="AL232" s="51" t="s">
        <v>393</v>
      </c>
      <c r="AM232" s="51" t="s">
        <v>393</v>
      </c>
      <c r="AN232" s="51" t="s">
        <v>393</v>
      </c>
      <c r="AO232" s="51" t="s">
        <v>393</v>
      </c>
      <c r="AP232" s="51" t="s">
        <v>393</v>
      </c>
      <c r="AQ232" s="51" t="s">
        <v>393</v>
      </c>
      <c r="AR232" s="51" t="s">
        <v>393</v>
      </c>
      <c r="AS232" s="51" t="s">
        <v>393</v>
      </c>
      <c r="AT232" s="51" t="s">
        <v>536</v>
      </c>
      <c r="AU232" s="51" t="s">
        <v>393</v>
      </c>
      <c r="AV232" s="51" t="s">
        <v>393</v>
      </c>
      <c r="AW232" s="51" t="s">
        <v>393</v>
      </c>
      <c r="AX232" s="51" t="s">
        <v>393</v>
      </c>
      <c r="AY232" s="51" t="s">
        <v>393</v>
      </c>
      <c r="AZ232" s="51" t="s">
        <v>427</v>
      </c>
      <c r="BA232" s="51" t="s">
        <v>393</v>
      </c>
      <c r="BB232" s="51" t="s">
        <v>393</v>
      </c>
      <c r="BC232" s="51" t="s">
        <v>393</v>
      </c>
      <c r="BD232" s="51" t="s">
        <v>536</v>
      </c>
      <c r="BE232" s="51" t="s">
        <v>393</v>
      </c>
      <c r="BF232" s="51" t="s">
        <v>427</v>
      </c>
      <c r="BG232" s="51" t="s">
        <v>393</v>
      </c>
      <c r="BH232" s="51" t="s">
        <v>393</v>
      </c>
      <c r="BI232" s="51" t="s">
        <v>393</v>
      </c>
      <c r="BJ232" s="51" t="s">
        <v>393</v>
      </c>
      <c r="BK232" s="51" t="s">
        <v>393</v>
      </c>
    </row>
    <row r="233" spans="1:63" ht="12.75" hidden="1">
      <c r="A233" s="51" t="s">
        <v>2190</v>
      </c>
      <c r="B233" s="51" t="s">
        <v>348</v>
      </c>
      <c r="C233" s="51" t="s">
        <v>381</v>
      </c>
      <c r="D233" s="51" t="s">
        <v>382</v>
      </c>
      <c r="E233" s="51" t="s">
        <v>64</v>
      </c>
      <c r="F233" s="51" t="s">
        <v>869</v>
      </c>
      <c r="G233" s="51" t="s">
        <v>94</v>
      </c>
      <c r="H233" s="51" t="s">
        <v>929</v>
      </c>
      <c r="I233" s="48" t="s">
        <v>2191</v>
      </c>
      <c r="J233" s="43">
        <f t="shared" si="1"/>
        <v>0</v>
      </c>
      <c r="K233" s="43">
        <f t="shared" si="2"/>
        <v>0</v>
      </c>
      <c r="L233" s="50" t="s">
        <v>1688</v>
      </c>
      <c r="M233" s="50" t="s">
        <v>393</v>
      </c>
      <c r="N233" s="45"/>
      <c r="O233" s="50" t="s">
        <v>2158</v>
      </c>
      <c r="P233" s="50" t="s">
        <v>393</v>
      </c>
      <c r="Q233" s="49" t="s">
        <v>393</v>
      </c>
      <c r="R233" s="50" t="s">
        <v>393</v>
      </c>
      <c r="S233" s="50" t="s">
        <v>393</v>
      </c>
      <c r="T233" s="45"/>
      <c r="U233" s="50" t="s">
        <v>393</v>
      </c>
      <c r="V233" s="15">
        <v>133.69999999999999</v>
      </c>
      <c r="W233" s="2">
        <v>0</v>
      </c>
      <c r="X233" s="51" t="s">
        <v>393</v>
      </c>
      <c r="Y233" s="51" t="s">
        <v>393</v>
      </c>
      <c r="Z233" s="51" t="s">
        <v>426</v>
      </c>
      <c r="AA233" s="51" t="s">
        <v>427</v>
      </c>
      <c r="AB233" s="51" t="s">
        <v>393</v>
      </c>
      <c r="AC233" s="51" t="s">
        <v>393</v>
      </c>
      <c r="AD233" s="51" t="s">
        <v>393</v>
      </c>
      <c r="AE233" s="51" t="s">
        <v>393</v>
      </c>
      <c r="AF233" s="51" t="s">
        <v>393</v>
      </c>
      <c r="AG233" s="51" t="s">
        <v>393</v>
      </c>
      <c r="AH233" s="51" t="s">
        <v>393</v>
      </c>
      <c r="AI233" s="51" t="s">
        <v>393</v>
      </c>
      <c r="AJ233" s="51" t="s">
        <v>393</v>
      </c>
      <c r="AK233" s="51" t="s">
        <v>393</v>
      </c>
      <c r="AL233" s="51" t="s">
        <v>393</v>
      </c>
      <c r="AM233" s="51" t="s">
        <v>393</v>
      </c>
      <c r="AN233" s="51" t="s">
        <v>393</v>
      </c>
      <c r="AO233" s="51" t="s">
        <v>393</v>
      </c>
      <c r="AP233" s="51" t="s">
        <v>393</v>
      </c>
      <c r="AQ233" s="51" t="s">
        <v>393</v>
      </c>
      <c r="AR233" s="51" t="s">
        <v>393</v>
      </c>
      <c r="AS233" s="51" t="s">
        <v>393</v>
      </c>
      <c r="AT233" s="51" t="s">
        <v>536</v>
      </c>
      <c r="AU233" s="51" t="s">
        <v>393</v>
      </c>
      <c r="AV233" s="51" t="s">
        <v>393</v>
      </c>
      <c r="AW233" s="51" t="s">
        <v>393</v>
      </c>
      <c r="AX233" s="51" t="s">
        <v>393</v>
      </c>
      <c r="AY233" s="51" t="s">
        <v>393</v>
      </c>
      <c r="AZ233" s="51" t="s">
        <v>393</v>
      </c>
      <c r="BA233" s="51" t="s">
        <v>393</v>
      </c>
      <c r="BB233" s="51" t="s">
        <v>393</v>
      </c>
      <c r="BC233" s="51" t="s">
        <v>393</v>
      </c>
      <c r="BD233" s="51" t="s">
        <v>393</v>
      </c>
      <c r="BE233" s="51" t="s">
        <v>393</v>
      </c>
      <c r="BF233" s="51" t="s">
        <v>393</v>
      </c>
      <c r="BG233" s="51" t="s">
        <v>393</v>
      </c>
      <c r="BH233" s="51" t="s">
        <v>393</v>
      </c>
      <c r="BI233" s="51" t="s">
        <v>393</v>
      </c>
      <c r="BJ233" s="51" t="s">
        <v>393</v>
      </c>
      <c r="BK233" s="51" t="s">
        <v>393</v>
      </c>
    </row>
    <row r="234" spans="1:63" ht="12.75" hidden="1">
      <c r="A234" s="51" t="s">
        <v>2192</v>
      </c>
      <c r="B234" s="51" t="s">
        <v>323</v>
      </c>
      <c r="C234" s="51" t="s">
        <v>497</v>
      </c>
      <c r="D234" s="51" t="s">
        <v>382</v>
      </c>
      <c r="E234" s="51" t="s">
        <v>64</v>
      </c>
      <c r="F234" s="51" t="s">
        <v>552</v>
      </c>
      <c r="G234" s="51" t="s">
        <v>67</v>
      </c>
      <c r="H234" s="51" t="s">
        <v>2180</v>
      </c>
      <c r="I234" s="48" t="s">
        <v>2181</v>
      </c>
      <c r="J234" s="43">
        <f t="shared" si="1"/>
        <v>0</v>
      </c>
      <c r="K234" s="43">
        <f t="shared" si="2"/>
        <v>0</v>
      </c>
      <c r="L234" s="50" t="s">
        <v>806</v>
      </c>
      <c r="M234" s="50" t="s">
        <v>393</v>
      </c>
      <c r="N234" s="45"/>
      <c r="O234" s="50" t="s">
        <v>393</v>
      </c>
      <c r="P234" s="50" t="s">
        <v>393</v>
      </c>
      <c r="Q234" s="49"/>
      <c r="R234" s="50" t="s">
        <v>393</v>
      </c>
      <c r="S234" s="50" t="s">
        <v>393</v>
      </c>
      <c r="T234" s="45"/>
      <c r="U234" s="50" t="s">
        <v>393</v>
      </c>
      <c r="V234" s="15">
        <v>118.7</v>
      </c>
      <c r="W234" s="2">
        <v>0</v>
      </c>
      <c r="X234" s="51" t="s">
        <v>393</v>
      </c>
      <c r="Y234" s="51" t="s">
        <v>393</v>
      </c>
      <c r="Z234" s="51" t="s">
        <v>393</v>
      </c>
      <c r="AA234" s="51" t="s">
        <v>390</v>
      </c>
      <c r="AB234" s="51" t="s">
        <v>393</v>
      </c>
      <c r="AC234" s="51" t="s">
        <v>393</v>
      </c>
      <c r="AD234" s="51" t="s">
        <v>393</v>
      </c>
      <c r="AE234" s="51" t="s">
        <v>393</v>
      </c>
      <c r="AF234" s="51" t="s">
        <v>393</v>
      </c>
      <c r="AG234" s="51" t="s">
        <v>393</v>
      </c>
      <c r="AH234" s="51" t="s">
        <v>393</v>
      </c>
      <c r="AI234" s="51" t="s">
        <v>393</v>
      </c>
      <c r="AJ234" s="51" t="s">
        <v>393</v>
      </c>
      <c r="AK234" s="51" t="s">
        <v>393</v>
      </c>
      <c r="AL234" s="51" t="s">
        <v>393</v>
      </c>
      <c r="AM234" s="51" t="s">
        <v>393</v>
      </c>
      <c r="AN234" s="51" t="s">
        <v>393</v>
      </c>
      <c r="AO234" s="51" t="s">
        <v>393</v>
      </c>
      <c r="AP234" s="51" t="s">
        <v>393</v>
      </c>
      <c r="AQ234" s="51" t="s">
        <v>393</v>
      </c>
      <c r="AR234" s="51" t="s">
        <v>393</v>
      </c>
      <c r="AS234" s="51" t="s">
        <v>393</v>
      </c>
      <c r="AT234" s="51" t="s">
        <v>393</v>
      </c>
      <c r="AU234" s="51" t="s">
        <v>393</v>
      </c>
      <c r="AV234" s="51" t="s">
        <v>393</v>
      </c>
      <c r="AW234" s="51" t="s">
        <v>393</v>
      </c>
      <c r="AX234" s="51" t="s">
        <v>393</v>
      </c>
      <c r="AY234" s="51" t="s">
        <v>393</v>
      </c>
      <c r="AZ234" s="51" t="s">
        <v>393</v>
      </c>
      <c r="BA234" s="51" t="s">
        <v>393</v>
      </c>
      <c r="BB234" s="51" t="s">
        <v>393</v>
      </c>
      <c r="BC234" s="51" t="s">
        <v>393</v>
      </c>
      <c r="BD234" s="51" t="s">
        <v>393</v>
      </c>
      <c r="BE234" s="51" t="s">
        <v>393</v>
      </c>
      <c r="BF234" s="51" t="s">
        <v>393</v>
      </c>
      <c r="BG234" s="51" t="s">
        <v>393</v>
      </c>
      <c r="BH234" s="51" t="s">
        <v>393</v>
      </c>
      <c r="BI234" s="51" t="s">
        <v>393</v>
      </c>
      <c r="BJ234" s="51" t="s">
        <v>393</v>
      </c>
      <c r="BK234" s="51" t="s">
        <v>393</v>
      </c>
    </row>
    <row r="235" spans="1:63" ht="12.75" hidden="1">
      <c r="A235" s="51" t="s">
        <v>2193</v>
      </c>
      <c r="B235" s="51" t="s">
        <v>324</v>
      </c>
      <c r="C235" s="51" t="s">
        <v>497</v>
      </c>
      <c r="D235" s="51" t="s">
        <v>382</v>
      </c>
      <c r="E235" s="51" t="s">
        <v>64</v>
      </c>
      <c r="F235" s="51" t="s">
        <v>717</v>
      </c>
      <c r="G235" s="51" t="s">
        <v>146</v>
      </c>
      <c r="H235" s="51" t="s">
        <v>2180</v>
      </c>
      <c r="I235" s="48" t="s">
        <v>2181</v>
      </c>
      <c r="J235" s="43">
        <f t="shared" si="1"/>
        <v>0</v>
      </c>
      <c r="K235" s="43">
        <f t="shared" si="2"/>
        <v>0</v>
      </c>
      <c r="L235" s="50" t="s">
        <v>806</v>
      </c>
      <c r="M235" s="50" t="s">
        <v>393</v>
      </c>
      <c r="N235" s="45"/>
      <c r="O235" s="50" t="s">
        <v>393</v>
      </c>
      <c r="P235" s="50" t="s">
        <v>393</v>
      </c>
      <c r="Q235" s="49"/>
      <c r="R235" s="50" t="s">
        <v>393</v>
      </c>
      <c r="S235" s="50" t="s">
        <v>393</v>
      </c>
      <c r="T235" s="45"/>
      <c r="U235" s="50" t="s">
        <v>393</v>
      </c>
      <c r="V235" s="15">
        <v>118.7</v>
      </c>
      <c r="W235" s="2">
        <v>0</v>
      </c>
      <c r="X235" s="51" t="s">
        <v>393</v>
      </c>
      <c r="Y235" s="51" t="s">
        <v>393</v>
      </c>
      <c r="Z235" s="51" t="s">
        <v>536</v>
      </c>
      <c r="AA235" s="51" t="s">
        <v>536</v>
      </c>
      <c r="AB235" s="51" t="s">
        <v>393</v>
      </c>
      <c r="AC235" s="51" t="s">
        <v>393</v>
      </c>
      <c r="AD235" s="51" t="s">
        <v>393</v>
      </c>
      <c r="AE235" s="51" t="s">
        <v>393</v>
      </c>
      <c r="AF235" s="51" t="s">
        <v>393</v>
      </c>
      <c r="AG235" s="51" t="s">
        <v>393</v>
      </c>
      <c r="AH235" s="51" t="s">
        <v>393</v>
      </c>
      <c r="AI235" s="51" t="s">
        <v>393</v>
      </c>
      <c r="AJ235" s="51" t="s">
        <v>393</v>
      </c>
      <c r="AK235" s="51" t="s">
        <v>393</v>
      </c>
      <c r="AL235" s="51" t="s">
        <v>393</v>
      </c>
      <c r="AM235" s="51" t="s">
        <v>393</v>
      </c>
      <c r="AN235" s="51" t="s">
        <v>393</v>
      </c>
      <c r="AO235" s="51" t="s">
        <v>393</v>
      </c>
      <c r="AP235" s="51" t="s">
        <v>393</v>
      </c>
      <c r="AQ235" s="51" t="s">
        <v>393</v>
      </c>
      <c r="AR235" s="51" t="s">
        <v>393</v>
      </c>
      <c r="AS235" s="51" t="s">
        <v>393</v>
      </c>
      <c r="AT235" s="51" t="s">
        <v>393</v>
      </c>
      <c r="AU235" s="51" t="s">
        <v>393</v>
      </c>
      <c r="AV235" s="51" t="s">
        <v>393</v>
      </c>
      <c r="AW235" s="51" t="s">
        <v>393</v>
      </c>
      <c r="AX235" s="51" t="s">
        <v>393</v>
      </c>
      <c r="AY235" s="51" t="s">
        <v>393</v>
      </c>
      <c r="AZ235" s="51" t="s">
        <v>393</v>
      </c>
      <c r="BA235" s="51" t="s">
        <v>393</v>
      </c>
      <c r="BB235" s="51" t="s">
        <v>393</v>
      </c>
      <c r="BC235" s="51" t="s">
        <v>393</v>
      </c>
      <c r="BD235" s="51" t="s">
        <v>393</v>
      </c>
      <c r="BE235" s="51" t="s">
        <v>393</v>
      </c>
      <c r="BF235" s="51" t="s">
        <v>393</v>
      </c>
      <c r="BG235" s="51" t="s">
        <v>393</v>
      </c>
      <c r="BH235" s="51" t="s">
        <v>393</v>
      </c>
      <c r="BI235" s="51" t="s">
        <v>393</v>
      </c>
      <c r="BJ235" s="51" t="s">
        <v>393</v>
      </c>
      <c r="BK235" s="51" t="s">
        <v>393</v>
      </c>
    </row>
    <row r="236" spans="1:63" ht="12.75" hidden="1">
      <c r="A236" s="51" t="s">
        <v>2194</v>
      </c>
      <c r="B236" s="51" t="s">
        <v>339</v>
      </c>
      <c r="C236" s="51" t="s">
        <v>402</v>
      </c>
      <c r="D236" s="51" t="s">
        <v>382</v>
      </c>
      <c r="E236" s="51" t="s">
        <v>64</v>
      </c>
      <c r="F236" s="51" t="s">
        <v>382</v>
      </c>
      <c r="G236" s="51" t="s">
        <v>64</v>
      </c>
      <c r="H236" s="51" t="s">
        <v>2195</v>
      </c>
      <c r="I236" s="48" t="s">
        <v>2196</v>
      </c>
      <c r="J236" s="43">
        <f t="shared" si="1"/>
        <v>0</v>
      </c>
      <c r="K236" s="43">
        <f t="shared" si="2"/>
        <v>0</v>
      </c>
      <c r="L236" s="50" t="s">
        <v>393</v>
      </c>
      <c r="M236" s="50" t="s">
        <v>393</v>
      </c>
      <c r="N236" s="45"/>
      <c r="O236" s="50" t="s">
        <v>548</v>
      </c>
      <c r="P236" s="50" t="s">
        <v>393</v>
      </c>
      <c r="Q236" s="49"/>
      <c r="R236" s="50" t="s">
        <v>393</v>
      </c>
      <c r="S236" s="50" t="s">
        <v>393</v>
      </c>
      <c r="T236" s="45"/>
      <c r="U236" s="50" t="s">
        <v>393</v>
      </c>
      <c r="V236" s="15">
        <v>86.99</v>
      </c>
      <c r="W236" s="2">
        <v>0</v>
      </c>
      <c r="X236" s="51" t="s">
        <v>393</v>
      </c>
      <c r="Y236" s="51" t="s">
        <v>393</v>
      </c>
      <c r="Z236" s="51" t="s">
        <v>393</v>
      </c>
      <c r="AA236" s="51" t="s">
        <v>393</v>
      </c>
      <c r="AB236" s="51" t="s">
        <v>393</v>
      </c>
      <c r="AC236" s="51" t="s">
        <v>393</v>
      </c>
      <c r="AD236" s="51" t="s">
        <v>393</v>
      </c>
      <c r="AE236" s="51" t="s">
        <v>393</v>
      </c>
      <c r="AF236" s="51" t="s">
        <v>393</v>
      </c>
      <c r="AG236" s="51" t="s">
        <v>393</v>
      </c>
      <c r="AH236" s="51" t="s">
        <v>393</v>
      </c>
      <c r="AI236" s="51" t="s">
        <v>393</v>
      </c>
      <c r="AJ236" s="51" t="s">
        <v>393</v>
      </c>
      <c r="AK236" s="51" t="s">
        <v>393</v>
      </c>
      <c r="AL236" s="51" t="s">
        <v>393</v>
      </c>
      <c r="AM236" s="51" t="s">
        <v>393</v>
      </c>
      <c r="AN236" s="51" t="s">
        <v>393</v>
      </c>
      <c r="AO236" s="51" t="s">
        <v>393</v>
      </c>
      <c r="AP236" s="51" t="s">
        <v>393</v>
      </c>
      <c r="AQ236" s="51" t="s">
        <v>393</v>
      </c>
      <c r="AR236" s="51" t="s">
        <v>393</v>
      </c>
      <c r="AS236" s="51" t="s">
        <v>393</v>
      </c>
      <c r="AT236" s="51" t="s">
        <v>393</v>
      </c>
      <c r="AU236" s="51" t="s">
        <v>393</v>
      </c>
      <c r="AV236" s="51" t="s">
        <v>393</v>
      </c>
      <c r="AW236" s="51" t="s">
        <v>536</v>
      </c>
      <c r="AX236" s="51" t="s">
        <v>393</v>
      </c>
      <c r="AY236" s="51" t="s">
        <v>393</v>
      </c>
      <c r="AZ236" s="51" t="s">
        <v>393</v>
      </c>
      <c r="BA236" s="51" t="s">
        <v>393</v>
      </c>
      <c r="BB236" s="51" t="s">
        <v>393</v>
      </c>
      <c r="BC236" s="51" t="s">
        <v>393</v>
      </c>
      <c r="BD236" s="51" t="s">
        <v>393</v>
      </c>
      <c r="BE236" s="51" t="s">
        <v>393</v>
      </c>
      <c r="BF236" s="51" t="s">
        <v>393</v>
      </c>
      <c r="BG236" s="51" t="s">
        <v>393</v>
      </c>
      <c r="BH236" s="51" t="s">
        <v>393</v>
      </c>
      <c r="BI236" s="51" t="s">
        <v>393</v>
      </c>
      <c r="BJ236" s="51" t="s">
        <v>393</v>
      </c>
      <c r="BK236" s="51" t="s">
        <v>393</v>
      </c>
    </row>
    <row r="237" spans="1:63" ht="12.75" hidden="1">
      <c r="A237" s="51" t="s">
        <v>2197</v>
      </c>
      <c r="B237" s="51" t="s">
        <v>306</v>
      </c>
      <c r="C237" s="51" t="s">
        <v>381</v>
      </c>
      <c r="D237" s="51" t="s">
        <v>382</v>
      </c>
      <c r="E237" s="51" t="s">
        <v>64</v>
      </c>
      <c r="F237" s="51" t="s">
        <v>552</v>
      </c>
      <c r="G237" s="51" t="s">
        <v>67</v>
      </c>
      <c r="H237" s="51" t="s">
        <v>2198</v>
      </c>
      <c r="I237" s="48" t="s">
        <v>2199</v>
      </c>
      <c r="J237" s="43">
        <f t="shared" si="1"/>
        <v>0</v>
      </c>
      <c r="K237" s="43">
        <f t="shared" si="2"/>
        <v>0</v>
      </c>
      <c r="L237" s="50" t="s">
        <v>393</v>
      </c>
      <c r="M237" s="50" t="s">
        <v>393</v>
      </c>
      <c r="N237" s="45"/>
      <c r="O237" s="50" t="s">
        <v>393</v>
      </c>
      <c r="P237" s="50" t="s">
        <v>393</v>
      </c>
      <c r="Q237" s="49"/>
      <c r="R237" s="50" t="s">
        <v>2200</v>
      </c>
      <c r="S237" s="50" t="s">
        <v>393</v>
      </c>
      <c r="T237" s="45"/>
      <c r="U237" s="50" t="s">
        <v>393</v>
      </c>
      <c r="V237" s="15">
        <v>81.099999999999994</v>
      </c>
      <c r="W237" s="2">
        <v>0</v>
      </c>
      <c r="X237" s="51" t="s">
        <v>393</v>
      </c>
      <c r="Y237" s="51" t="s">
        <v>393</v>
      </c>
      <c r="Z237" s="51" t="s">
        <v>393</v>
      </c>
      <c r="AA237" s="51" t="s">
        <v>393</v>
      </c>
      <c r="AB237" s="51" t="s">
        <v>393</v>
      </c>
      <c r="AC237" s="51" t="s">
        <v>393</v>
      </c>
      <c r="AD237" s="51" t="s">
        <v>393</v>
      </c>
      <c r="AE237" s="51" t="s">
        <v>393</v>
      </c>
      <c r="AF237" s="51" t="s">
        <v>393</v>
      </c>
      <c r="AG237" s="51" t="s">
        <v>393</v>
      </c>
      <c r="AH237" s="51" t="s">
        <v>393</v>
      </c>
      <c r="AI237" s="51" t="s">
        <v>393</v>
      </c>
      <c r="AJ237" s="51" t="s">
        <v>393</v>
      </c>
      <c r="AK237" s="51" t="s">
        <v>393</v>
      </c>
      <c r="AL237" s="51" t="s">
        <v>393</v>
      </c>
      <c r="AM237" s="51" t="s">
        <v>393</v>
      </c>
      <c r="AN237" s="51" t="s">
        <v>393</v>
      </c>
      <c r="AO237" s="51" t="s">
        <v>393</v>
      </c>
      <c r="AP237" s="51" t="s">
        <v>393</v>
      </c>
      <c r="AQ237" s="51" t="s">
        <v>393</v>
      </c>
      <c r="AR237" s="51" t="s">
        <v>393</v>
      </c>
      <c r="AS237" s="51" t="s">
        <v>393</v>
      </c>
      <c r="AT237" s="51" t="s">
        <v>393</v>
      </c>
      <c r="AU237" s="51" t="s">
        <v>393</v>
      </c>
      <c r="AV237" s="51" t="s">
        <v>393</v>
      </c>
      <c r="AW237" s="51" t="s">
        <v>393</v>
      </c>
      <c r="AX237" s="51" t="s">
        <v>393</v>
      </c>
      <c r="AY237" s="51" t="s">
        <v>393</v>
      </c>
      <c r="AZ237" s="51" t="s">
        <v>393</v>
      </c>
      <c r="BA237" s="51" t="s">
        <v>393</v>
      </c>
      <c r="BB237" s="51" t="s">
        <v>393</v>
      </c>
      <c r="BC237" s="51" t="s">
        <v>393</v>
      </c>
      <c r="BD237" s="51" t="s">
        <v>536</v>
      </c>
      <c r="BE237" s="51" t="s">
        <v>536</v>
      </c>
      <c r="BF237" s="51" t="s">
        <v>393</v>
      </c>
      <c r="BG237" s="51" t="s">
        <v>393</v>
      </c>
      <c r="BH237" s="51" t="s">
        <v>393</v>
      </c>
      <c r="BI237" s="51" t="s">
        <v>393</v>
      </c>
      <c r="BJ237" s="51" t="s">
        <v>393</v>
      </c>
      <c r="BK237" s="51" t="s">
        <v>393</v>
      </c>
    </row>
    <row r="238" spans="1:63" ht="12.75" hidden="1">
      <c r="A238" s="51" t="s">
        <v>2201</v>
      </c>
      <c r="B238" s="51" t="s">
        <v>329</v>
      </c>
      <c r="C238" s="51" t="s">
        <v>497</v>
      </c>
      <c r="D238" s="51" t="s">
        <v>382</v>
      </c>
      <c r="E238" s="51" t="s">
        <v>64</v>
      </c>
      <c r="F238" s="51" t="s">
        <v>552</v>
      </c>
      <c r="G238" s="51" t="s">
        <v>67</v>
      </c>
      <c r="H238" s="51" t="s">
        <v>2180</v>
      </c>
      <c r="I238" s="48" t="s">
        <v>2181</v>
      </c>
      <c r="J238" s="43">
        <f t="shared" si="1"/>
        <v>0</v>
      </c>
      <c r="K238" s="43">
        <f t="shared" si="2"/>
        <v>0</v>
      </c>
      <c r="L238" s="50" t="s">
        <v>1059</v>
      </c>
      <c r="M238" s="50" t="s">
        <v>393</v>
      </c>
      <c r="N238" s="45"/>
      <c r="O238" s="50" t="s">
        <v>393</v>
      </c>
      <c r="P238" s="50" t="s">
        <v>393</v>
      </c>
      <c r="Q238" s="49"/>
      <c r="R238" s="50" t="s">
        <v>393</v>
      </c>
      <c r="S238" s="50" t="s">
        <v>393</v>
      </c>
      <c r="T238" s="45"/>
      <c r="U238" s="50" t="s">
        <v>393</v>
      </c>
      <c r="V238" s="15">
        <v>79.13</v>
      </c>
      <c r="W238" s="2">
        <v>0</v>
      </c>
      <c r="X238" s="51" t="s">
        <v>393</v>
      </c>
      <c r="Y238" s="51" t="s">
        <v>393</v>
      </c>
      <c r="Z238" s="51" t="s">
        <v>393</v>
      </c>
      <c r="AA238" s="51" t="s">
        <v>427</v>
      </c>
      <c r="AB238" s="51" t="s">
        <v>393</v>
      </c>
      <c r="AC238" s="51" t="s">
        <v>393</v>
      </c>
      <c r="AD238" s="51" t="s">
        <v>393</v>
      </c>
      <c r="AE238" s="51" t="s">
        <v>393</v>
      </c>
      <c r="AF238" s="51" t="s">
        <v>393</v>
      </c>
      <c r="AG238" s="51" t="s">
        <v>393</v>
      </c>
      <c r="AH238" s="51" t="s">
        <v>393</v>
      </c>
      <c r="AI238" s="51" t="s">
        <v>393</v>
      </c>
      <c r="AJ238" s="51" t="s">
        <v>393</v>
      </c>
      <c r="AK238" s="51" t="s">
        <v>393</v>
      </c>
      <c r="AL238" s="51" t="s">
        <v>393</v>
      </c>
      <c r="AM238" s="51" t="s">
        <v>393</v>
      </c>
      <c r="AN238" s="51" t="s">
        <v>393</v>
      </c>
      <c r="AO238" s="51" t="s">
        <v>393</v>
      </c>
      <c r="AP238" s="51" t="s">
        <v>393</v>
      </c>
      <c r="AQ238" s="51" t="s">
        <v>393</v>
      </c>
      <c r="AR238" s="51" t="s">
        <v>393</v>
      </c>
      <c r="AS238" s="51" t="s">
        <v>393</v>
      </c>
      <c r="AT238" s="51" t="s">
        <v>393</v>
      </c>
      <c r="AU238" s="51" t="s">
        <v>393</v>
      </c>
      <c r="AV238" s="51" t="s">
        <v>393</v>
      </c>
      <c r="AW238" s="51" t="s">
        <v>393</v>
      </c>
      <c r="AX238" s="51" t="s">
        <v>393</v>
      </c>
      <c r="AY238" s="51" t="s">
        <v>393</v>
      </c>
      <c r="AZ238" s="51" t="s">
        <v>393</v>
      </c>
      <c r="BA238" s="51" t="s">
        <v>393</v>
      </c>
      <c r="BB238" s="51" t="s">
        <v>393</v>
      </c>
      <c r="BC238" s="51" t="s">
        <v>393</v>
      </c>
      <c r="BD238" s="51" t="s">
        <v>393</v>
      </c>
      <c r="BE238" s="51" t="s">
        <v>393</v>
      </c>
      <c r="BF238" s="51" t="s">
        <v>393</v>
      </c>
      <c r="BG238" s="51" t="s">
        <v>393</v>
      </c>
      <c r="BH238" s="51" t="s">
        <v>393</v>
      </c>
      <c r="BI238" s="51" t="s">
        <v>393</v>
      </c>
      <c r="BJ238" s="51" t="s">
        <v>393</v>
      </c>
      <c r="BK238" s="51" t="s">
        <v>393</v>
      </c>
    </row>
    <row r="239" spans="1:63" ht="12.75" hidden="1">
      <c r="A239" s="51" t="s">
        <v>2202</v>
      </c>
      <c r="B239" s="51" t="s">
        <v>346</v>
      </c>
      <c r="C239" s="51" t="s">
        <v>381</v>
      </c>
      <c r="D239" s="51" t="s">
        <v>382</v>
      </c>
      <c r="E239" s="51" t="s">
        <v>64</v>
      </c>
      <c r="F239" s="51" t="s">
        <v>869</v>
      </c>
      <c r="G239" s="51" t="s">
        <v>94</v>
      </c>
      <c r="H239" s="51" t="s">
        <v>1699</v>
      </c>
      <c r="I239" s="48" t="s">
        <v>2186</v>
      </c>
      <c r="J239" s="43">
        <f t="shared" si="1"/>
        <v>0</v>
      </c>
      <c r="K239" s="43">
        <f t="shared" si="2"/>
        <v>0</v>
      </c>
      <c r="L239" s="50" t="s">
        <v>2200</v>
      </c>
      <c r="M239" s="50" t="s">
        <v>393</v>
      </c>
      <c r="N239" s="45"/>
      <c r="O239" s="50" t="s">
        <v>393</v>
      </c>
      <c r="P239" s="50" t="s">
        <v>393</v>
      </c>
      <c r="Q239" s="49"/>
      <c r="R239" s="50" t="s">
        <v>393</v>
      </c>
      <c r="S239" s="50" t="s">
        <v>393</v>
      </c>
      <c r="T239" s="45"/>
      <c r="U239" s="50" t="s">
        <v>393</v>
      </c>
      <c r="V239" s="15">
        <v>73.650000000000006</v>
      </c>
      <c r="W239" s="2">
        <v>0</v>
      </c>
      <c r="X239" s="51" t="s">
        <v>393</v>
      </c>
      <c r="Y239" s="51" t="s">
        <v>393</v>
      </c>
      <c r="Z239" s="51" t="s">
        <v>393</v>
      </c>
      <c r="AA239" s="51" t="s">
        <v>390</v>
      </c>
      <c r="AB239" s="51" t="s">
        <v>393</v>
      </c>
      <c r="AC239" s="51" t="s">
        <v>393</v>
      </c>
      <c r="AD239" s="51" t="s">
        <v>393</v>
      </c>
      <c r="AE239" s="51" t="s">
        <v>393</v>
      </c>
      <c r="AF239" s="51" t="s">
        <v>393</v>
      </c>
      <c r="AG239" s="51" t="s">
        <v>393</v>
      </c>
      <c r="AH239" s="51" t="s">
        <v>393</v>
      </c>
      <c r="AI239" s="51" t="s">
        <v>393</v>
      </c>
      <c r="AJ239" s="51" t="s">
        <v>393</v>
      </c>
      <c r="AK239" s="51" t="s">
        <v>393</v>
      </c>
      <c r="AL239" s="51" t="s">
        <v>393</v>
      </c>
      <c r="AM239" s="51" t="s">
        <v>393</v>
      </c>
      <c r="AN239" s="51" t="s">
        <v>393</v>
      </c>
      <c r="AO239" s="51" t="s">
        <v>393</v>
      </c>
      <c r="AP239" s="51" t="s">
        <v>393</v>
      </c>
      <c r="AQ239" s="51" t="s">
        <v>393</v>
      </c>
      <c r="AR239" s="51" t="s">
        <v>393</v>
      </c>
      <c r="AS239" s="51" t="s">
        <v>393</v>
      </c>
      <c r="AT239" s="51" t="s">
        <v>393</v>
      </c>
      <c r="AU239" s="51" t="s">
        <v>393</v>
      </c>
      <c r="AV239" s="51" t="s">
        <v>393</v>
      </c>
      <c r="AW239" s="51" t="s">
        <v>393</v>
      </c>
      <c r="AX239" s="51" t="s">
        <v>393</v>
      </c>
      <c r="AY239" s="51" t="s">
        <v>393</v>
      </c>
      <c r="AZ239" s="51" t="s">
        <v>393</v>
      </c>
      <c r="BA239" s="51" t="s">
        <v>393</v>
      </c>
      <c r="BB239" s="51" t="s">
        <v>393</v>
      </c>
      <c r="BC239" s="51" t="s">
        <v>393</v>
      </c>
      <c r="BD239" s="51" t="s">
        <v>393</v>
      </c>
      <c r="BE239" s="51" t="s">
        <v>393</v>
      </c>
      <c r="BF239" s="51" t="s">
        <v>393</v>
      </c>
      <c r="BG239" s="51" t="s">
        <v>393</v>
      </c>
      <c r="BH239" s="51" t="s">
        <v>393</v>
      </c>
      <c r="BI239" s="51" t="s">
        <v>393</v>
      </c>
      <c r="BJ239" s="51" t="s">
        <v>393</v>
      </c>
      <c r="BK239" s="51" t="s">
        <v>393</v>
      </c>
    </row>
    <row r="240" spans="1:63" ht="12.75" hidden="1">
      <c r="A240" s="51" t="s">
        <v>2203</v>
      </c>
      <c r="B240" s="51" t="s">
        <v>322</v>
      </c>
      <c r="C240" s="51" t="s">
        <v>647</v>
      </c>
      <c r="D240" s="51" t="s">
        <v>382</v>
      </c>
      <c r="E240" s="51" t="s">
        <v>64</v>
      </c>
      <c r="F240" s="51" t="s">
        <v>552</v>
      </c>
      <c r="G240" s="51" t="s">
        <v>67</v>
      </c>
      <c r="H240" s="51" t="s">
        <v>2204</v>
      </c>
      <c r="I240" s="48" t="s">
        <v>2205</v>
      </c>
      <c r="J240" s="43">
        <f t="shared" si="1"/>
        <v>0</v>
      </c>
      <c r="K240" s="43">
        <f t="shared" si="2"/>
        <v>0</v>
      </c>
      <c r="L240" s="50" t="s">
        <v>393</v>
      </c>
      <c r="M240" s="50" t="s">
        <v>393</v>
      </c>
      <c r="N240" s="45"/>
      <c r="O240" s="50" t="s">
        <v>602</v>
      </c>
      <c r="P240" s="50" t="s">
        <v>393</v>
      </c>
      <c r="Q240" s="49"/>
      <c r="R240" s="50" t="s">
        <v>393</v>
      </c>
      <c r="S240" s="50" t="s">
        <v>393</v>
      </c>
      <c r="T240" s="45"/>
      <c r="U240" s="50" t="s">
        <v>393</v>
      </c>
      <c r="V240" s="15">
        <v>73.260000000000005</v>
      </c>
      <c r="W240" s="2">
        <v>0</v>
      </c>
      <c r="X240" s="51" t="s">
        <v>393</v>
      </c>
      <c r="Y240" s="51" t="s">
        <v>393</v>
      </c>
      <c r="Z240" s="51" t="s">
        <v>393</v>
      </c>
      <c r="AA240" s="51" t="s">
        <v>393</v>
      </c>
      <c r="AB240" s="51" t="s">
        <v>393</v>
      </c>
      <c r="AC240" s="51" t="s">
        <v>393</v>
      </c>
      <c r="AD240" s="51" t="s">
        <v>393</v>
      </c>
      <c r="AE240" s="51" t="s">
        <v>393</v>
      </c>
      <c r="AF240" s="51" t="s">
        <v>393</v>
      </c>
      <c r="AG240" s="51" t="s">
        <v>393</v>
      </c>
      <c r="AH240" s="51" t="s">
        <v>393</v>
      </c>
      <c r="AI240" s="51" t="s">
        <v>393</v>
      </c>
      <c r="AJ240" s="51" t="s">
        <v>393</v>
      </c>
      <c r="AK240" s="51" t="s">
        <v>393</v>
      </c>
      <c r="AL240" s="51" t="s">
        <v>393</v>
      </c>
      <c r="AM240" s="51" t="s">
        <v>393</v>
      </c>
      <c r="AN240" s="51" t="s">
        <v>393</v>
      </c>
      <c r="AO240" s="51" t="s">
        <v>393</v>
      </c>
      <c r="AP240" s="51" t="s">
        <v>393</v>
      </c>
      <c r="AQ240" s="51" t="s">
        <v>393</v>
      </c>
      <c r="AR240" s="51" t="s">
        <v>393</v>
      </c>
      <c r="AS240" s="51" t="s">
        <v>393</v>
      </c>
      <c r="AT240" s="51" t="s">
        <v>427</v>
      </c>
      <c r="AU240" s="51" t="s">
        <v>393</v>
      </c>
      <c r="AV240" s="51" t="s">
        <v>393</v>
      </c>
      <c r="AW240" s="51" t="s">
        <v>393</v>
      </c>
      <c r="AX240" s="51" t="s">
        <v>393</v>
      </c>
      <c r="AY240" s="51" t="s">
        <v>393</v>
      </c>
      <c r="AZ240" s="51" t="s">
        <v>393</v>
      </c>
      <c r="BA240" s="51" t="s">
        <v>393</v>
      </c>
      <c r="BB240" s="51" t="s">
        <v>393</v>
      </c>
      <c r="BC240" s="51" t="s">
        <v>393</v>
      </c>
      <c r="BD240" s="51" t="s">
        <v>393</v>
      </c>
      <c r="BE240" s="51" t="s">
        <v>393</v>
      </c>
      <c r="BF240" s="51" t="s">
        <v>393</v>
      </c>
      <c r="BG240" s="51" t="s">
        <v>393</v>
      </c>
      <c r="BH240" s="51" t="s">
        <v>393</v>
      </c>
      <c r="BI240" s="51" t="s">
        <v>393</v>
      </c>
      <c r="BJ240" s="51" t="s">
        <v>393</v>
      </c>
      <c r="BK240" s="51" t="s">
        <v>393</v>
      </c>
    </row>
    <row r="241" spans="1:63" ht="12.75" hidden="1">
      <c r="A241" s="51" t="s">
        <v>2206</v>
      </c>
      <c r="B241" s="51" t="s">
        <v>347</v>
      </c>
      <c r="C241" s="51" t="s">
        <v>381</v>
      </c>
      <c r="D241" s="51" t="s">
        <v>382</v>
      </c>
      <c r="E241" s="51" t="s">
        <v>64</v>
      </c>
      <c r="F241" s="51" t="s">
        <v>869</v>
      </c>
      <c r="G241" s="51" t="s">
        <v>94</v>
      </c>
      <c r="H241" s="51" t="s">
        <v>929</v>
      </c>
      <c r="I241" s="48" t="s">
        <v>2191</v>
      </c>
      <c r="J241" s="43">
        <f t="shared" si="1"/>
        <v>0</v>
      </c>
      <c r="K241" s="43">
        <f t="shared" si="2"/>
        <v>0</v>
      </c>
      <c r="L241" s="50" t="s">
        <v>393</v>
      </c>
      <c r="M241" s="50" t="s">
        <v>393</v>
      </c>
      <c r="N241" s="45"/>
      <c r="O241" s="50" t="s">
        <v>2200</v>
      </c>
      <c r="P241" s="50" t="s">
        <v>393</v>
      </c>
      <c r="Q241" s="49"/>
      <c r="R241" s="50" t="s">
        <v>2158</v>
      </c>
      <c r="S241" s="50" t="s">
        <v>393</v>
      </c>
      <c r="T241" s="45"/>
      <c r="U241" s="50" t="s">
        <v>393</v>
      </c>
      <c r="V241" s="15">
        <v>47.75</v>
      </c>
      <c r="W241" s="2">
        <v>0</v>
      </c>
      <c r="X241" s="51" t="s">
        <v>393</v>
      </c>
      <c r="Y241" s="51" t="s">
        <v>393</v>
      </c>
      <c r="Z241" s="51" t="s">
        <v>393</v>
      </c>
      <c r="AA241" s="51" t="s">
        <v>393</v>
      </c>
      <c r="AB241" s="51" t="s">
        <v>393</v>
      </c>
      <c r="AC241" s="51" t="s">
        <v>393</v>
      </c>
      <c r="AD241" s="51" t="s">
        <v>393</v>
      </c>
      <c r="AE241" s="51" t="s">
        <v>393</v>
      </c>
      <c r="AF241" s="51" t="s">
        <v>393</v>
      </c>
      <c r="AG241" s="51" t="s">
        <v>393</v>
      </c>
      <c r="AH241" s="51" t="s">
        <v>393</v>
      </c>
      <c r="AI241" s="51" t="s">
        <v>393</v>
      </c>
      <c r="AJ241" s="51" t="s">
        <v>393</v>
      </c>
      <c r="AK241" s="51" t="s">
        <v>393</v>
      </c>
      <c r="AL241" s="51" t="s">
        <v>393</v>
      </c>
      <c r="AM241" s="51" t="s">
        <v>393</v>
      </c>
      <c r="AN241" s="51" t="s">
        <v>393</v>
      </c>
      <c r="AO241" s="51" t="s">
        <v>393</v>
      </c>
      <c r="AP241" s="51" t="s">
        <v>393</v>
      </c>
      <c r="AQ241" s="51" t="s">
        <v>393</v>
      </c>
      <c r="AR241" s="51" t="s">
        <v>393</v>
      </c>
      <c r="AS241" s="51" t="s">
        <v>393</v>
      </c>
      <c r="AT241" s="51" t="s">
        <v>393</v>
      </c>
      <c r="AU241" s="51" t="s">
        <v>390</v>
      </c>
      <c r="AV241" s="51" t="s">
        <v>393</v>
      </c>
      <c r="AW241" s="51" t="s">
        <v>393</v>
      </c>
      <c r="AX241" s="51" t="s">
        <v>393</v>
      </c>
      <c r="AY241" s="51" t="s">
        <v>393</v>
      </c>
      <c r="AZ241" s="51" t="s">
        <v>393</v>
      </c>
      <c r="BA241" s="51" t="s">
        <v>393</v>
      </c>
      <c r="BB241" s="51" t="s">
        <v>393</v>
      </c>
      <c r="BC241" s="51" t="s">
        <v>393</v>
      </c>
      <c r="BD241" s="51" t="s">
        <v>536</v>
      </c>
      <c r="BE241" s="51" t="s">
        <v>393</v>
      </c>
      <c r="BF241" s="51" t="s">
        <v>393</v>
      </c>
      <c r="BG241" s="51" t="s">
        <v>393</v>
      </c>
      <c r="BH241" s="51" t="s">
        <v>393</v>
      </c>
      <c r="BI241" s="51" t="s">
        <v>393</v>
      </c>
      <c r="BJ241" s="51" t="s">
        <v>393</v>
      </c>
      <c r="BK241" s="51" t="s">
        <v>393</v>
      </c>
    </row>
    <row r="242" spans="1:63" ht="12.75" hidden="1">
      <c r="A242" s="51" t="s">
        <v>2207</v>
      </c>
      <c r="B242" s="51" t="s">
        <v>296</v>
      </c>
      <c r="C242" s="51" t="s">
        <v>497</v>
      </c>
      <c r="D242" s="51" t="s">
        <v>382</v>
      </c>
      <c r="E242" s="51" t="s">
        <v>64</v>
      </c>
      <c r="F242" s="51" t="s">
        <v>382</v>
      </c>
      <c r="G242" s="51" t="s">
        <v>64</v>
      </c>
      <c r="H242" s="51" t="s">
        <v>2180</v>
      </c>
      <c r="I242" s="48" t="s">
        <v>2181</v>
      </c>
      <c r="J242" s="43">
        <f t="shared" si="1"/>
        <v>0</v>
      </c>
      <c r="K242" s="43">
        <f t="shared" si="2"/>
        <v>0</v>
      </c>
      <c r="L242" s="50" t="s">
        <v>1540</v>
      </c>
      <c r="M242" s="50" t="s">
        <v>393</v>
      </c>
      <c r="N242" s="45"/>
      <c r="O242" s="50" t="s">
        <v>393</v>
      </c>
      <c r="P242" s="50" t="s">
        <v>393</v>
      </c>
      <c r="Q242" s="49"/>
      <c r="R242" s="50" t="s">
        <v>393</v>
      </c>
      <c r="S242" s="50" t="s">
        <v>393</v>
      </c>
      <c r="T242" s="45"/>
      <c r="U242" s="50" t="s">
        <v>393</v>
      </c>
      <c r="V242" s="15">
        <v>39.56</v>
      </c>
      <c r="W242" s="2">
        <v>0</v>
      </c>
      <c r="X242" s="51" t="s">
        <v>393</v>
      </c>
      <c r="Y242" s="51" t="s">
        <v>393</v>
      </c>
      <c r="Z242" s="51" t="s">
        <v>393</v>
      </c>
      <c r="AA242" s="51" t="s">
        <v>536</v>
      </c>
      <c r="AB242" s="51" t="s">
        <v>393</v>
      </c>
      <c r="AC242" s="51" t="s">
        <v>393</v>
      </c>
      <c r="AD242" s="51" t="s">
        <v>393</v>
      </c>
      <c r="AE242" s="51" t="s">
        <v>393</v>
      </c>
      <c r="AF242" s="51" t="s">
        <v>393</v>
      </c>
      <c r="AG242" s="51" t="s">
        <v>393</v>
      </c>
      <c r="AH242" s="51" t="s">
        <v>393</v>
      </c>
      <c r="AI242" s="51" t="s">
        <v>393</v>
      </c>
      <c r="AJ242" s="51" t="s">
        <v>393</v>
      </c>
      <c r="AK242" s="51" t="s">
        <v>393</v>
      </c>
      <c r="AL242" s="51" t="s">
        <v>393</v>
      </c>
      <c r="AM242" s="51" t="s">
        <v>393</v>
      </c>
      <c r="AN242" s="51" t="s">
        <v>393</v>
      </c>
      <c r="AO242" s="51" t="s">
        <v>393</v>
      </c>
      <c r="AP242" s="51" t="s">
        <v>393</v>
      </c>
      <c r="AQ242" s="51" t="s">
        <v>393</v>
      </c>
      <c r="AR242" s="51" t="s">
        <v>393</v>
      </c>
      <c r="AS242" s="51" t="s">
        <v>393</v>
      </c>
      <c r="AT242" s="51" t="s">
        <v>393</v>
      </c>
      <c r="AU242" s="51" t="s">
        <v>393</v>
      </c>
      <c r="AV242" s="51" t="s">
        <v>393</v>
      </c>
      <c r="AW242" s="51" t="s">
        <v>393</v>
      </c>
      <c r="AX242" s="51" t="s">
        <v>393</v>
      </c>
      <c r="AY242" s="51" t="s">
        <v>393</v>
      </c>
      <c r="AZ242" s="51" t="s">
        <v>393</v>
      </c>
      <c r="BA242" s="51" t="s">
        <v>393</v>
      </c>
      <c r="BB242" s="51" t="s">
        <v>393</v>
      </c>
      <c r="BC242" s="51" t="s">
        <v>393</v>
      </c>
      <c r="BD242" s="51" t="s">
        <v>393</v>
      </c>
      <c r="BE242" s="51" t="s">
        <v>393</v>
      </c>
      <c r="BF242" s="51" t="s">
        <v>393</v>
      </c>
      <c r="BG242" s="51" t="s">
        <v>393</v>
      </c>
      <c r="BH242" s="51" t="s">
        <v>393</v>
      </c>
      <c r="BI242" s="51" t="s">
        <v>393</v>
      </c>
      <c r="BJ242" s="51" t="s">
        <v>393</v>
      </c>
      <c r="BK242" s="51" t="s">
        <v>393</v>
      </c>
    </row>
    <row r="243" spans="1:63" ht="12.75" hidden="1">
      <c r="A243" s="51" t="s">
        <v>2208</v>
      </c>
      <c r="B243" s="51" t="s">
        <v>338</v>
      </c>
      <c r="C243" s="51" t="s">
        <v>409</v>
      </c>
      <c r="D243" s="51" t="s">
        <v>382</v>
      </c>
      <c r="E243" s="51" t="s">
        <v>64</v>
      </c>
      <c r="F243" s="51" t="s">
        <v>382</v>
      </c>
      <c r="G243" s="51" t="s">
        <v>64</v>
      </c>
      <c r="H243" s="51" t="s">
        <v>410</v>
      </c>
      <c r="I243" s="48" t="s">
        <v>411</v>
      </c>
      <c r="J243" s="43">
        <f t="shared" si="1"/>
        <v>0</v>
      </c>
      <c r="K243" s="43">
        <f t="shared" si="2"/>
        <v>0</v>
      </c>
      <c r="L243" s="50" t="s">
        <v>2209</v>
      </c>
      <c r="M243" s="50" t="s">
        <v>393</v>
      </c>
      <c r="N243" s="45"/>
      <c r="O243" s="50" t="s">
        <v>393</v>
      </c>
      <c r="P243" s="50" t="s">
        <v>393</v>
      </c>
      <c r="Q243" s="49"/>
      <c r="R243" s="50" t="s">
        <v>393</v>
      </c>
      <c r="S243" s="50" t="s">
        <v>393</v>
      </c>
      <c r="T243" s="45"/>
      <c r="U243" s="50" t="s">
        <v>393</v>
      </c>
      <c r="V243" s="15">
        <v>18.43</v>
      </c>
      <c r="W243" s="2">
        <v>0</v>
      </c>
      <c r="X243" s="51" t="s">
        <v>393</v>
      </c>
      <c r="Y243" s="51" t="s">
        <v>393</v>
      </c>
      <c r="Z243" s="51" t="s">
        <v>393</v>
      </c>
      <c r="AA243" s="51" t="s">
        <v>536</v>
      </c>
      <c r="AB243" s="51" t="s">
        <v>393</v>
      </c>
      <c r="AC243" s="51" t="s">
        <v>393</v>
      </c>
      <c r="AD243" s="51" t="s">
        <v>393</v>
      </c>
      <c r="AE243" s="51" t="s">
        <v>393</v>
      </c>
      <c r="AF243" s="51" t="s">
        <v>393</v>
      </c>
      <c r="AG243" s="51" t="s">
        <v>393</v>
      </c>
      <c r="AH243" s="51" t="s">
        <v>393</v>
      </c>
      <c r="AI243" s="51" t="s">
        <v>393</v>
      </c>
      <c r="AJ243" s="51" t="s">
        <v>393</v>
      </c>
      <c r="AK243" s="51" t="s">
        <v>393</v>
      </c>
      <c r="AL243" s="51" t="s">
        <v>393</v>
      </c>
      <c r="AM243" s="51" t="s">
        <v>393</v>
      </c>
      <c r="AN243" s="51" t="s">
        <v>393</v>
      </c>
      <c r="AO243" s="51" t="s">
        <v>393</v>
      </c>
      <c r="AP243" s="51" t="s">
        <v>393</v>
      </c>
      <c r="AQ243" s="51" t="s">
        <v>393</v>
      </c>
      <c r="AR243" s="51" t="s">
        <v>393</v>
      </c>
      <c r="AS243" s="51" t="s">
        <v>393</v>
      </c>
      <c r="AT243" s="51" t="s">
        <v>393</v>
      </c>
      <c r="AU243" s="51" t="s">
        <v>393</v>
      </c>
      <c r="AV243" s="51" t="s">
        <v>393</v>
      </c>
      <c r="AW243" s="51" t="s">
        <v>393</v>
      </c>
      <c r="AX243" s="51" t="s">
        <v>393</v>
      </c>
      <c r="AY243" s="51" t="s">
        <v>393</v>
      </c>
      <c r="AZ243" s="51" t="s">
        <v>393</v>
      </c>
      <c r="BA243" s="51" t="s">
        <v>393</v>
      </c>
      <c r="BB243" s="51" t="s">
        <v>393</v>
      </c>
      <c r="BC243" s="51" t="s">
        <v>393</v>
      </c>
      <c r="BD243" s="51" t="s">
        <v>393</v>
      </c>
      <c r="BE243" s="51" t="s">
        <v>393</v>
      </c>
      <c r="BF243" s="51" t="s">
        <v>393</v>
      </c>
      <c r="BG243" s="51" t="s">
        <v>393</v>
      </c>
      <c r="BH243" s="51" t="s">
        <v>393</v>
      </c>
      <c r="BI243" s="51" t="s">
        <v>393</v>
      </c>
      <c r="BJ243" s="51" t="s">
        <v>393</v>
      </c>
      <c r="BK243" s="51" t="s">
        <v>393</v>
      </c>
    </row>
    <row r="244" spans="1:63" ht="12.75" hidden="1">
      <c r="A244" s="51" t="s">
        <v>2210</v>
      </c>
      <c r="B244" s="51" t="s">
        <v>298</v>
      </c>
      <c r="C244" s="51" t="s">
        <v>381</v>
      </c>
      <c r="D244" s="51" t="s">
        <v>382</v>
      </c>
      <c r="E244" s="51" t="s">
        <v>64</v>
      </c>
      <c r="F244" s="51" t="s">
        <v>382</v>
      </c>
      <c r="G244" s="51" t="s">
        <v>64</v>
      </c>
      <c r="H244" s="51" t="s">
        <v>1335</v>
      </c>
      <c r="I244" s="48" t="s">
        <v>1336</v>
      </c>
      <c r="J244" s="43">
        <f t="shared" si="1"/>
        <v>0</v>
      </c>
      <c r="K244" s="43">
        <f t="shared" si="2"/>
        <v>0</v>
      </c>
      <c r="L244" s="50" t="s">
        <v>393</v>
      </c>
      <c r="M244" s="50" t="s">
        <v>536</v>
      </c>
      <c r="N244" s="45"/>
      <c r="O244" s="50" t="s">
        <v>393</v>
      </c>
      <c r="P244" s="50" t="s">
        <v>393</v>
      </c>
      <c r="Q244" s="49"/>
      <c r="R244" s="50" t="s">
        <v>393</v>
      </c>
      <c r="S244" s="50" t="s">
        <v>393</v>
      </c>
      <c r="T244" s="45"/>
      <c r="U244" s="50" t="s">
        <v>393</v>
      </c>
      <c r="V244" s="15">
        <v>0</v>
      </c>
      <c r="W244" s="2">
        <v>865.76</v>
      </c>
      <c r="X244" s="51" t="s">
        <v>393</v>
      </c>
      <c r="Y244" s="51" t="s">
        <v>393</v>
      </c>
      <c r="Z244" s="51" t="s">
        <v>393</v>
      </c>
      <c r="AA244" s="51" t="s">
        <v>393</v>
      </c>
      <c r="AB244" s="51" t="s">
        <v>381</v>
      </c>
      <c r="AC244" s="51" t="s">
        <v>393</v>
      </c>
      <c r="AD244" s="51" t="s">
        <v>393</v>
      </c>
      <c r="AE244" s="51" t="s">
        <v>393</v>
      </c>
      <c r="AF244" s="51" t="s">
        <v>393</v>
      </c>
      <c r="AG244" s="51" t="s">
        <v>393</v>
      </c>
      <c r="AH244" s="51" t="s">
        <v>393</v>
      </c>
      <c r="AI244" s="51" t="s">
        <v>393</v>
      </c>
      <c r="AJ244" s="51" t="s">
        <v>393</v>
      </c>
      <c r="AK244" s="51" t="s">
        <v>393</v>
      </c>
      <c r="AL244" s="51" t="s">
        <v>393</v>
      </c>
      <c r="AM244" s="51" t="s">
        <v>393</v>
      </c>
      <c r="AN244" s="51" t="s">
        <v>393</v>
      </c>
      <c r="AO244" s="51" t="s">
        <v>393</v>
      </c>
      <c r="AP244" s="51" t="s">
        <v>393</v>
      </c>
      <c r="AQ244" s="51" t="s">
        <v>393</v>
      </c>
      <c r="AR244" s="51" t="s">
        <v>393</v>
      </c>
      <c r="AS244" s="51" t="s">
        <v>393</v>
      </c>
      <c r="AT244" s="51" t="s">
        <v>393</v>
      </c>
      <c r="AU244" s="51" t="s">
        <v>393</v>
      </c>
      <c r="AV244" s="51" t="s">
        <v>393</v>
      </c>
      <c r="AW244" s="51" t="s">
        <v>393</v>
      </c>
      <c r="AX244" s="51" t="s">
        <v>393</v>
      </c>
      <c r="AY244" s="51" t="s">
        <v>393</v>
      </c>
      <c r="AZ244" s="51" t="s">
        <v>393</v>
      </c>
      <c r="BA244" s="51" t="s">
        <v>393</v>
      </c>
      <c r="BB244" s="51" t="s">
        <v>393</v>
      </c>
      <c r="BC244" s="51" t="s">
        <v>393</v>
      </c>
      <c r="BD244" s="51" t="s">
        <v>393</v>
      </c>
      <c r="BE244" s="51" t="s">
        <v>393</v>
      </c>
      <c r="BF244" s="51" t="s">
        <v>393</v>
      </c>
      <c r="BG244" s="51" t="s">
        <v>393</v>
      </c>
      <c r="BH244" s="51" t="s">
        <v>393</v>
      </c>
      <c r="BI244" s="51" t="s">
        <v>393</v>
      </c>
      <c r="BJ244" s="51" t="s">
        <v>393</v>
      </c>
      <c r="BK244" s="51" t="s">
        <v>393</v>
      </c>
    </row>
    <row r="245" spans="1:63" ht="12.75" hidden="1">
      <c r="A245" s="51" t="s">
        <v>2211</v>
      </c>
      <c r="B245" s="51" t="s">
        <v>303</v>
      </c>
      <c r="C245" s="51" t="s">
        <v>446</v>
      </c>
      <c r="D245" s="51" t="s">
        <v>382</v>
      </c>
      <c r="E245" s="51" t="s">
        <v>64</v>
      </c>
      <c r="F245" s="51" t="s">
        <v>1640</v>
      </c>
      <c r="G245" s="51" t="s">
        <v>266</v>
      </c>
      <c r="H245" s="51" t="s">
        <v>2212</v>
      </c>
      <c r="I245" s="48" t="s">
        <v>2213</v>
      </c>
      <c r="J245" s="43">
        <f t="shared" si="1"/>
        <v>0</v>
      </c>
      <c r="K245" s="43">
        <f t="shared" si="2"/>
        <v>0</v>
      </c>
      <c r="L245" s="50" t="s">
        <v>393</v>
      </c>
      <c r="M245" s="50" t="s">
        <v>393</v>
      </c>
      <c r="N245" s="45"/>
      <c r="O245" s="50" t="s">
        <v>393</v>
      </c>
      <c r="P245" s="50" t="s">
        <v>393</v>
      </c>
      <c r="Q245" s="49"/>
      <c r="R245" s="50" t="s">
        <v>393</v>
      </c>
      <c r="S245" s="50" t="s">
        <v>393</v>
      </c>
      <c r="T245" s="45"/>
      <c r="U245" s="50" t="s">
        <v>393</v>
      </c>
      <c r="V245" s="15">
        <v>0</v>
      </c>
      <c r="W245" s="2">
        <v>0</v>
      </c>
      <c r="X245" s="51" t="s">
        <v>393</v>
      </c>
      <c r="Y245" s="51" t="s">
        <v>393</v>
      </c>
      <c r="Z245" s="51" t="s">
        <v>393</v>
      </c>
      <c r="AA245" s="51" t="s">
        <v>393</v>
      </c>
      <c r="AB245" s="51" t="s">
        <v>393</v>
      </c>
      <c r="AC245" s="51" t="s">
        <v>393</v>
      </c>
      <c r="AD245" s="51" t="s">
        <v>393</v>
      </c>
      <c r="AE245" s="51" t="s">
        <v>393</v>
      </c>
      <c r="AF245" s="51" t="s">
        <v>393</v>
      </c>
      <c r="AG245" s="51" t="s">
        <v>393</v>
      </c>
      <c r="AH245" s="51" t="s">
        <v>393</v>
      </c>
      <c r="AI245" s="51" t="s">
        <v>393</v>
      </c>
      <c r="AJ245" s="51" t="s">
        <v>393</v>
      </c>
      <c r="AK245" s="51" t="s">
        <v>393</v>
      </c>
      <c r="AL245" s="51" t="s">
        <v>393</v>
      </c>
      <c r="AM245" s="51" t="s">
        <v>393</v>
      </c>
      <c r="AN245" s="51" t="s">
        <v>393</v>
      </c>
      <c r="AO245" s="51" t="s">
        <v>393</v>
      </c>
      <c r="AP245" s="51" t="s">
        <v>393</v>
      </c>
      <c r="AQ245" s="51" t="s">
        <v>393</v>
      </c>
      <c r="AR245" s="51" t="s">
        <v>393</v>
      </c>
      <c r="AS245" s="51" t="s">
        <v>393</v>
      </c>
      <c r="AT245" s="51" t="s">
        <v>393</v>
      </c>
      <c r="AU245" s="51" t="s">
        <v>393</v>
      </c>
      <c r="AV245" s="51" t="s">
        <v>393</v>
      </c>
      <c r="AW245" s="51" t="s">
        <v>393</v>
      </c>
      <c r="AX245" s="51" t="s">
        <v>393</v>
      </c>
      <c r="AY245" s="51" t="s">
        <v>393</v>
      </c>
      <c r="AZ245" s="51" t="s">
        <v>393</v>
      </c>
      <c r="BA245" s="51" t="s">
        <v>393</v>
      </c>
      <c r="BB245" s="51" t="s">
        <v>393</v>
      </c>
      <c r="BC245" s="51" t="s">
        <v>393</v>
      </c>
      <c r="BD245" s="51" t="s">
        <v>393</v>
      </c>
      <c r="BE245" s="51" t="s">
        <v>393</v>
      </c>
      <c r="BF245" s="51" t="s">
        <v>393</v>
      </c>
      <c r="BG245" s="51" t="s">
        <v>393</v>
      </c>
      <c r="BH245" s="51" t="s">
        <v>393</v>
      </c>
      <c r="BI245" s="51" t="s">
        <v>393</v>
      </c>
      <c r="BJ245" s="51" t="s">
        <v>393</v>
      </c>
      <c r="BK245" s="51" t="s">
        <v>393</v>
      </c>
    </row>
    <row r="246" spans="1:63" ht="12.75" hidden="1">
      <c r="A246" s="51" t="s">
        <v>2214</v>
      </c>
      <c r="B246" s="51" t="s">
        <v>304</v>
      </c>
      <c r="C246" s="51" t="s">
        <v>409</v>
      </c>
      <c r="D246" s="51" t="s">
        <v>382</v>
      </c>
      <c r="E246" s="51" t="s">
        <v>64</v>
      </c>
      <c r="F246" s="51" t="s">
        <v>1640</v>
      </c>
      <c r="G246" s="51" t="s">
        <v>266</v>
      </c>
      <c r="H246" s="51" t="s">
        <v>2215</v>
      </c>
      <c r="I246" s="48" t="s">
        <v>2216</v>
      </c>
      <c r="J246" s="43">
        <f t="shared" si="1"/>
        <v>0</v>
      </c>
      <c r="K246" s="43">
        <f t="shared" si="2"/>
        <v>0</v>
      </c>
      <c r="L246" s="50" t="s">
        <v>393</v>
      </c>
      <c r="M246" s="50" t="s">
        <v>393</v>
      </c>
      <c r="N246" s="45"/>
      <c r="O246" s="50" t="s">
        <v>393</v>
      </c>
      <c r="P246" s="50" t="s">
        <v>393</v>
      </c>
      <c r="Q246" s="49"/>
      <c r="R246" s="50" t="s">
        <v>393</v>
      </c>
      <c r="S246" s="50" t="s">
        <v>393</v>
      </c>
      <c r="T246" s="45"/>
      <c r="U246" s="50" t="s">
        <v>393</v>
      </c>
      <c r="V246" s="15">
        <v>0</v>
      </c>
      <c r="W246" s="2">
        <v>0</v>
      </c>
      <c r="X246" s="51" t="s">
        <v>393</v>
      </c>
      <c r="Y246" s="51" t="s">
        <v>393</v>
      </c>
      <c r="Z246" s="51" t="s">
        <v>393</v>
      </c>
      <c r="AA246" s="51" t="s">
        <v>393</v>
      </c>
      <c r="AB246" s="51" t="s">
        <v>393</v>
      </c>
      <c r="AC246" s="51" t="s">
        <v>393</v>
      </c>
      <c r="AD246" s="51" t="s">
        <v>393</v>
      </c>
      <c r="AE246" s="51" t="s">
        <v>393</v>
      </c>
      <c r="AF246" s="51" t="s">
        <v>393</v>
      </c>
      <c r="AG246" s="51" t="s">
        <v>393</v>
      </c>
      <c r="AH246" s="51" t="s">
        <v>393</v>
      </c>
      <c r="AI246" s="51" t="s">
        <v>393</v>
      </c>
      <c r="AJ246" s="51" t="s">
        <v>393</v>
      </c>
      <c r="AK246" s="51" t="s">
        <v>393</v>
      </c>
      <c r="AL246" s="51" t="s">
        <v>393</v>
      </c>
      <c r="AM246" s="51" t="s">
        <v>393</v>
      </c>
      <c r="AN246" s="51" t="s">
        <v>393</v>
      </c>
      <c r="AO246" s="51" t="s">
        <v>393</v>
      </c>
      <c r="AP246" s="51" t="s">
        <v>393</v>
      </c>
      <c r="AQ246" s="51" t="s">
        <v>393</v>
      </c>
      <c r="AR246" s="51" t="s">
        <v>393</v>
      </c>
      <c r="AS246" s="51" t="s">
        <v>393</v>
      </c>
      <c r="AT246" s="51" t="s">
        <v>393</v>
      </c>
      <c r="AU246" s="51" t="s">
        <v>393</v>
      </c>
      <c r="AV246" s="51" t="s">
        <v>393</v>
      </c>
      <c r="AW246" s="51" t="s">
        <v>393</v>
      </c>
      <c r="AX246" s="51" t="s">
        <v>393</v>
      </c>
      <c r="AY246" s="51" t="s">
        <v>393</v>
      </c>
      <c r="AZ246" s="51" t="s">
        <v>393</v>
      </c>
      <c r="BA246" s="51" t="s">
        <v>393</v>
      </c>
      <c r="BB246" s="51" t="s">
        <v>393</v>
      </c>
      <c r="BC246" s="51" t="s">
        <v>393</v>
      </c>
      <c r="BD246" s="51" t="s">
        <v>393</v>
      </c>
      <c r="BE246" s="51" t="s">
        <v>393</v>
      </c>
      <c r="BF246" s="51" t="s">
        <v>393</v>
      </c>
      <c r="BG246" s="51" t="s">
        <v>393</v>
      </c>
      <c r="BH246" s="51" t="s">
        <v>393</v>
      </c>
      <c r="BI246" s="51" t="s">
        <v>393</v>
      </c>
      <c r="BJ246" s="51" t="s">
        <v>393</v>
      </c>
      <c r="BK246" s="51" t="s">
        <v>393</v>
      </c>
    </row>
    <row r="247" spans="1:63" ht="12.75" hidden="1">
      <c r="A247" s="51" t="s">
        <v>2217</v>
      </c>
      <c r="B247" s="51" t="s">
        <v>97</v>
      </c>
      <c r="C247" s="51" t="s">
        <v>499</v>
      </c>
      <c r="D247" s="51" t="s">
        <v>382</v>
      </c>
      <c r="E247" s="51" t="s">
        <v>64</v>
      </c>
      <c r="F247" s="51" t="s">
        <v>395</v>
      </c>
      <c r="G247" s="51" t="s">
        <v>98</v>
      </c>
      <c r="H247" s="51" t="s">
        <v>2218</v>
      </c>
      <c r="I247" s="48" t="s">
        <v>2219</v>
      </c>
      <c r="J247" s="43">
        <f t="shared" si="1"/>
        <v>0</v>
      </c>
      <c r="K247" s="43">
        <f t="shared" si="2"/>
        <v>0</v>
      </c>
      <c r="L247" s="50" t="s">
        <v>393</v>
      </c>
      <c r="M247" s="50" t="s">
        <v>393</v>
      </c>
      <c r="N247" s="45"/>
      <c r="O247" s="50" t="s">
        <v>393</v>
      </c>
      <c r="P247" s="50" t="s">
        <v>393</v>
      </c>
      <c r="Q247" s="49"/>
      <c r="R247" s="50" t="s">
        <v>393</v>
      </c>
      <c r="S247" s="50" t="s">
        <v>393</v>
      </c>
      <c r="T247" s="45"/>
      <c r="U247" s="50" t="s">
        <v>393</v>
      </c>
      <c r="V247" s="15">
        <v>0</v>
      </c>
      <c r="W247" s="2">
        <v>0</v>
      </c>
      <c r="X247" s="51" t="s">
        <v>393</v>
      </c>
      <c r="Y247" s="51" t="s">
        <v>393</v>
      </c>
      <c r="Z247" s="51" t="s">
        <v>393</v>
      </c>
      <c r="AA247" s="51" t="s">
        <v>393</v>
      </c>
      <c r="AB247" s="51" t="s">
        <v>393</v>
      </c>
      <c r="AC247" s="51" t="s">
        <v>393</v>
      </c>
      <c r="AD247" s="51" t="s">
        <v>393</v>
      </c>
      <c r="AE247" s="51" t="s">
        <v>393</v>
      </c>
      <c r="AF247" s="51" t="s">
        <v>393</v>
      </c>
      <c r="AG247" s="51" t="s">
        <v>393</v>
      </c>
      <c r="AH247" s="51" t="s">
        <v>393</v>
      </c>
      <c r="AI247" s="51" t="s">
        <v>393</v>
      </c>
      <c r="AJ247" s="51" t="s">
        <v>393</v>
      </c>
      <c r="AK247" s="51" t="s">
        <v>393</v>
      </c>
      <c r="AL247" s="51" t="s">
        <v>393</v>
      </c>
      <c r="AM247" s="51" t="s">
        <v>393</v>
      </c>
      <c r="AN247" s="51" t="s">
        <v>393</v>
      </c>
      <c r="AO247" s="51" t="s">
        <v>393</v>
      </c>
      <c r="AP247" s="51" t="s">
        <v>393</v>
      </c>
      <c r="AQ247" s="51" t="s">
        <v>393</v>
      </c>
      <c r="AR247" s="51" t="s">
        <v>393</v>
      </c>
      <c r="AS247" s="51" t="s">
        <v>393</v>
      </c>
      <c r="AT247" s="51" t="s">
        <v>393</v>
      </c>
      <c r="AU247" s="51" t="s">
        <v>393</v>
      </c>
      <c r="AV247" s="51" t="s">
        <v>393</v>
      </c>
      <c r="AW247" s="51" t="s">
        <v>393</v>
      </c>
      <c r="AX247" s="51" t="s">
        <v>393</v>
      </c>
      <c r="AY247" s="51" t="s">
        <v>393</v>
      </c>
      <c r="AZ247" s="51" t="s">
        <v>393</v>
      </c>
      <c r="BA247" s="51" t="s">
        <v>393</v>
      </c>
      <c r="BB247" s="51" t="s">
        <v>393</v>
      </c>
      <c r="BC247" s="51" t="s">
        <v>393</v>
      </c>
      <c r="BD247" s="51" t="s">
        <v>393</v>
      </c>
      <c r="BE247" s="51" t="s">
        <v>393</v>
      </c>
      <c r="BF247" s="51" t="s">
        <v>393</v>
      </c>
      <c r="BG247" s="51" t="s">
        <v>393</v>
      </c>
      <c r="BH247" s="51" t="s">
        <v>393</v>
      </c>
      <c r="BI247" s="51" t="s">
        <v>393</v>
      </c>
      <c r="BJ247" s="51" t="s">
        <v>393</v>
      </c>
      <c r="BK247" s="51" t="s">
        <v>393</v>
      </c>
    </row>
    <row r="248" spans="1:63" ht="12.75" hidden="1">
      <c r="A248" s="51" t="s">
        <v>2220</v>
      </c>
      <c r="B248" s="51" t="s">
        <v>295</v>
      </c>
      <c r="C248" s="51" t="s">
        <v>754</v>
      </c>
      <c r="D248" s="51" t="s">
        <v>382</v>
      </c>
      <c r="E248" s="51" t="s">
        <v>64</v>
      </c>
      <c r="F248" s="51" t="s">
        <v>395</v>
      </c>
      <c r="G248" s="51" t="s">
        <v>98</v>
      </c>
      <c r="H248" s="51" t="s">
        <v>2221</v>
      </c>
      <c r="I248" s="48" t="s">
        <v>2222</v>
      </c>
      <c r="J248" s="43">
        <f t="shared" si="1"/>
        <v>0</v>
      </c>
      <c r="K248" s="43">
        <f t="shared" si="2"/>
        <v>0</v>
      </c>
      <c r="L248" s="50" t="s">
        <v>393</v>
      </c>
      <c r="M248" s="50" t="s">
        <v>393</v>
      </c>
      <c r="N248" s="45"/>
      <c r="O248" s="50" t="s">
        <v>393</v>
      </c>
      <c r="P248" s="50" t="s">
        <v>2140</v>
      </c>
      <c r="Q248" s="49"/>
      <c r="R248" s="50" t="s">
        <v>393</v>
      </c>
      <c r="S248" s="50" t="s">
        <v>393</v>
      </c>
      <c r="T248" s="45"/>
      <c r="U248" s="50" t="s">
        <v>393</v>
      </c>
      <c r="V248" s="15">
        <v>0</v>
      </c>
      <c r="W248" s="2">
        <v>13.91</v>
      </c>
      <c r="X248" s="51" t="s">
        <v>393</v>
      </c>
      <c r="Y248" s="51" t="s">
        <v>393</v>
      </c>
      <c r="Z248" s="51" t="s">
        <v>393</v>
      </c>
      <c r="AA248" s="51" t="s">
        <v>393</v>
      </c>
      <c r="AB248" s="51" t="s">
        <v>393</v>
      </c>
      <c r="AC248" s="51" t="s">
        <v>393</v>
      </c>
      <c r="AD248" s="51" t="s">
        <v>393</v>
      </c>
      <c r="AE248" s="51" t="s">
        <v>393</v>
      </c>
      <c r="AF248" s="51" t="s">
        <v>393</v>
      </c>
      <c r="AG248" s="51" t="s">
        <v>393</v>
      </c>
      <c r="AH248" s="51" t="s">
        <v>393</v>
      </c>
      <c r="AI248" s="51" t="s">
        <v>393</v>
      </c>
      <c r="AJ248" s="51" t="s">
        <v>393</v>
      </c>
      <c r="AK248" s="51" t="s">
        <v>393</v>
      </c>
      <c r="AL248" s="51" t="s">
        <v>393</v>
      </c>
      <c r="AM248" s="51" t="s">
        <v>393</v>
      </c>
      <c r="AN248" s="51" t="s">
        <v>393</v>
      </c>
      <c r="AO248" s="51" t="s">
        <v>393</v>
      </c>
      <c r="AP248" s="51" t="s">
        <v>393</v>
      </c>
      <c r="AQ248" s="51" t="s">
        <v>393</v>
      </c>
      <c r="AR248" s="51" t="s">
        <v>393</v>
      </c>
      <c r="AS248" s="51" t="s">
        <v>393</v>
      </c>
      <c r="AT248" s="51" t="s">
        <v>393</v>
      </c>
      <c r="AU248" s="51" t="s">
        <v>393</v>
      </c>
      <c r="AV248" s="51" t="s">
        <v>536</v>
      </c>
      <c r="AW248" s="51" t="s">
        <v>393</v>
      </c>
      <c r="AX248" s="51" t="s">
        <v>393</v>
      </c>
      <c r="AY248" s="51" t="s">
        <v>393</v>
      </c>
      <c r="AZ248" s="51" t="s">
        <v>393</v>
      </c>
      <c r="BA248" s="51" t="s">
        <v>393</v>
      </c>
      <c r="BB248" s="51" t="s">
        <v>393</v>
      </c>
      <c r="BC248" s="51" t="s">
        <v>393</v>
      </c>
      <c r="BD248" s="51" t="s">
        <v>393</v>
      </c>
      <c r="BE248" s="51" t="s">
        <v>393</v>
      </c>
      <c r="BF248" s="51" t="s">
        <v>393</v>
      </c>
      <c r="BG248" s="51" t="s">
        <v>393</v>
      </c>
      <c r="BH248" s="51" t="s">
        <v>393</v>
      </c>
      <c r="BI248" s="51" t="s">
        <v>393</v>
      </c>
      <c r="BJ248" s="51" t="s">
        <v>393</v>
      </c>
      <c r="BK248" s="51" t="s">
        <v>393</v>
      </c>
    </row>
    <row r="249" spans="1:63" ht="12.75" hidden="1">
      <c r="A249" s="51" t="s">
        <v>2223</v>
      </c>
      <c r="B249" s="51" t="s">
        <v>317</v>
      </c>
      <c r="C249" s="51" t="s">
        <v>449</v>
      </c>
      <c r="D249" s="51" t="s">
        <v>382</v>
      </c>
      <c r="E249" s="51" t="s">
        <v>64</v>
      </c>
      <c r="F249" s="51" t="s">
        <v>1092</v>
      </c>
      <c r="G249" s="51" t="s">
        <v>141</v>
      </c>
      <c r="H249" s="51" t="s">
        <v>1864</v>
      </c>
      <c r="I249" s="48" t="s">
        <v>2224</v>
      </c>
      <c r="J249" s="43">
        <f t="shared" si="1"/>
        <v>0</v>
      </c>
      <c r="K249" s="43">
        <f t="shared" si="2"/>
        <v>0</v>
      </c>
      <c r="L249" s="50" t="s">
        <v>393</v>
      </c>
      <c r="M249" s="50" t="s">
        <v>393</v>
      </c>
      <c r="N249" s="45"/>
      <c r="O249" s="50" t="s">
        <v>393</v>
      </c>
      <c r="P249" s="50" t="s">
        <v>393</v>
      </c>
      <c r="Q249" s="49"/>
      <c r="R249" s="50" t="s">
        <v>393</v>
      </c>
      <c r="S249" s="50" t="s">
        <v>393</v>
      </c>
      <c r="T249" s="45"/>
      <c r="U249" s="50" t="s">
        <v>393</v>
      </c>
      <c r="V249" s="15">
        <v>0</v>
      </c>
      <c r="W249" s="2">
        <v>0</v>
      </c>
      <c r="X249" s="51" t="s">
        <v>393</v>
      </c>
      <c r="Y249" s="51" t="s">
        <v>393</v>
      </c>
      <c r="Z249" s="51" t="s">
        <v>393</v>
      </c>
      <c r="AA249" s="51" t="s">
        <v>393</v>
      </c>
      <c r="AB249" s="51" t="s">
        <v>393</v>
      </c>
      <c r="AC249" s="51" t="s">
        <v>393</v>
      </c>
      <c r="AD249" s="51" t="s">
        <v>393</v>
      </c>
      <c r="AE249" s="51" t="s">
        <v>393</v>
      </c>
      <c r="AF249" s="51" t="s">
        <v>393</v>
      </c>
      <c r="AG249" s="51" t="s">
        <v>393</v>
      </c>
      <c r="AH249" s="51" t="s">
        <v>393</v>
      </c>
      <c r="AI249" s="51" t="s">
        <v>393</v>
      </c>
      <c r="AJ249" s="51" t="s">
        <v>393</v>
      </c>
      <c r="AK249" s="51" t="s">
        <v>393</v>
      </c>
      <c r="AL249" s="51" t="s">
        <v>393</v>
      </c>
      <c r="AM249" s="51" t="s">
        <v>393</v>
      </c>
      <c r="AN249" s="51" t="s">
        <v>393</v>
      </c>
      <c r="AO249" s="51" t="s">
        <v>393</v>
      </c>
      <c r="AP249" s="51" t="s">
        <v>393</v>
      </c>
      <c r="AQ249" s="51" t="s">
        <v>393</v>
      </c>
      <c r="AR249" s="51" t="s">
        <v>393</v>
      </c>
      <c r="AS249" s="51" t="s">
        <v>393</v>
      </c>
      <c r="AT249" s="51" t="s">
        <v>393</v>
      </c>
      <c r="AU249" s="51" t="s">
        <v>393</v>
      </c>
      <c r="AV249" s="51" t="s">
        <v>393</v>
      </c>
      <c r="AW249" s="51" t="s">
        <v>393</v>
      </c>
      <c r="AX249" s="51" t="s">
        <v>393</v>
      </c>
      <c r="AY249" s="51" t="s">
        <v>393</v>
      </c>
      <c r="AZ249" s="51" t="s">
        <v>393</v>
      </c>
      <c r="BA249" s="51" t="s">
        <v>393</v>
      </c>
      <c r="BB249" s="51" t="s">
        <v>393</v>
      </c>
      <c r="BC249" s="51" t="s">
        <v>393</v>
      </c>
      <c r="BD249" s="51" t="s">
        <v>393</v>
      </c>
      <c r="BE249" s="51" t="s">
        <v>393</v>
      </c>
      <c r="BF249" s="51" t="s">
        <v>393</v>
      </c>
      <c r="BG249" s="51" t="s">
        <v>393</v>
      </c>
      <c r="BH249" s="51" t="s">
        <v>393</v>
      </c>
      <c r="BI249" s="51" t="s">
        <v>393</v>
      </c>
      <c r="BJ249" s="51" t="s">
        <v>393</v>
      </c>
      <c r="BK249" s="51" t="s">
        <v>393</v>
      </c>
    </row>
    <row r="250" spans="1:63" ht="12.75" hidden="1">
      <c r="A250" s="51" t="s">
        <v>2225</v>
      </c>
      <c r="B250" s="51" t="s">
        <v>320</v>
      </c>
      <c r="C250" s="51" t="s">
        <v>449</v>
      </c>
      <c r="D250" s="51" t="s">
        <v>382</v>
      </c>
      <c r="E250" s="51" t="s">
        <v>64</v>
      </c>
      <c r="F250" s="51" t="s">
        <v>1092</v>
      </c>
      <c r="G250" s="51" t="s">
        <v>141</v>
      </c>
      <c r="H250" s="51" t="s">
        <v>1679</v>
      </c>
      <c r="I250" s="48" t="s">
        <v>560</v>
      </c>
      <c r="J250" s="43">
        <f t="shared" si="1"/>
        <v>0</v>
      </c>
      <c r="K250" s="43">
        <f t="shared" si="2"/>
        <v>0</v>
      </c>
      <c r="L250" s="50" t="s">
        <v>393</v>
      </c>
      <c r="M250" s="50" t="s">
        <v>393</v>
      </c>
      <c r="N250" s="45"/>
      <c r="O250" s="50" t="s">
        <v>393</v>
      </c>
      <c r="P250" s="50" t="s">
        <v>393</v>
      </c>
      <c r="Q250" s="49"/>
      <c r="R250" s="50" t="s">
        <v>393</v>
      </c>
      <c r="S250" s="50" t="s">
        <v>393</v>
      </c>
      <c r="T250" s="45"/>
      <c r="U250" s="50" t="s">
        <v>393</v>
      </c>
      <c r="V250" s="15">
        <v>0</v>
      </c>
      <c r="W250" s="2">
        <v>0</v>
      </c>
      <c r="X250" s="51" t="s">
        <v>393</v>
      </c>
      <c r="Y250" s="51" t="s">
        <v>393</v>
      </c>
      <c r="Z250" s="51" t="s">
        <v>393</v>
      </c>
      <c r="AA250" s="51" t="s">
        <v>393</v>
      </c>
      <c r="AB250" s="51" t="s">
        <v>393</v>
      </c>
      <c r="AC250" s="51" t="s">
        <v>393</v>
      </c>
      <c r="AD250" s="51" t="s">
        <v>393</v>
      </c>
      <c r="AE250" s="51" t="s">
        <v>393</v>
      </c>
      <c r="AF250" s="51" t="s">
        <v>393</v>
      </c>
      <c r="AG250" s="51" t="s">
        <v>393</v>
      </c>
      <c r="AH250" s="51" t="s">
        <v>393</v>
      </c>
      <c r="AI250" s="51" t="s">
        <v>393</v>
      </c>
      <c r="AJ250" s="51" t="s">
        <v>393</v>
      </c>
      <c r="AK250" s="51" t="s">
        <v>393</v>
      </c>
      <c r="AL250" s="51" t="s">
        <v>393</v>
      </c>
      <c r="AM250" s="51" t="s">
        <v>393</v>
      </c>
      <c r="AN250" s="51" t="s">
        <v>393</v>
      </c>
      <c r="AO250" s="51" t="s">
        <v>393</v>
      </c>
      <c r="AP250" s="51" t="s">
        <v>393</v>
      </c>
      <c r="AQ250" s="51" t="s">
        <v>393</v>
      </c>
      <c r="AR250" s="51" t="s">
        <v>393</v>
      </c>
      <c r="AS250" s="51" t="s">
        <v>393</v>
      </c>
      <c r="AT250" s="51" t="s">
        <v>393</v>
      </c>
      <c r="AU250" s="51" t="s">
        <v>393</v>
      </c>
      <c r="AV250" s="51" t="s">
        <v>393</v>
      </c>
      <c r="AW250" s="51" t="s">
        <v>393</v>
      </c>
      <c r="AX250" s="51" t="s">
        <v>393</v>
      </c>
      <c r="AY250" s="51" t="s">
        <v>393</v>
      </c>
      <c r="AZ250" s="51" t="s">
        <v>393</v>
      </c>
      <c r="BA250" s="51" t="s">
        <v>393</v>
      </c>
      <c r="BB250" s="51" t="s">
        <v>393</v>
      </c>
      <c r="BC250" s="51" t="s">
        <v>393</v>
      </c>
      <c r="BD250" s="51" t="s">
        <v>393</v>
      </c>
      <c r="BE250" s="51" t="s">
        <v>393</v>
      </c>
      <c r="BF250" s="51" t="s">
        <v>393</v>
      </c>
      <c r="BG250" s="51" t="s">
        <v>393</v>
      </c>
      <c r="BH250" s="51" t="s">
        <v>393</v>
      </c>
      <c r="BI250" s="51" t="s">
        <v>393</v>
      </c>
      <c r="BJ250" s="51" t="s">
        <v>393</v>
      </c>
      <c r="BK250" s="51" t="s">
        <v>393</v>
      </c>
    </row>
    <row r="251" spans="1:63" ht="12.75" hidden="1">
      <c r="A251" s="51" t="s">
        <v>2226</v>
      </c>
      <c r="B251" s="51" t="s">
        <v>326</v>
      </c>
      <c r="C251" s="51" t="s">
        <v>647</v>
      </c>
      <c r="D251" s="51" t="s">
        <v>382</v>
      </c>
      <c r="E251" s="51" t="s">
        <v>64</v>
      </c>
      <c r="F251" s="51" t="s">
        <v>552</v>
      </c>
      <c r="G251" s="51" t="s">
        <v>67</v>
      </c>
      <c r="H251" s="51" t="s">
        <v>2204</v>
      </c>
      <c r="I251" s="48" t="s">
        <v>2205</v>
      </c>
      <c r="J251" s="43">
        <f t="shared" si="1"/>
        <v>0</v>
      </c>
      <c r="K251" s="43">
        <f t="shared" si="2"/>
        <v>0</v>
      </c>
      <c r="L251" s="50" t="s">
        <v>393</v>
      </c>
      <c r="M251" s="50" t="s">
        <v>393</v>
      </c>
      <c r="N251" s="45"/>
      <c r="O251" s="50" t="s">
        <v>393</v>
      </c>
      <c r="P251" s="50" t="s">
        <v>393</v>
      </c>
      <c r="Q251" s="49"/>
      <c r="R251" s="50" t="s">
        <v>393</v>
      </c>
      <c r="S251" s="50" t="s">
        <v>393</v>
      </c>
      <c r="T251" s="45"/>
      <c r="U251" s="50" t="s">
        <v>393</v>
      </c>
      <c r="V251" s="15">
        <v>0</v>
      </c>
      <c r="W251" s="2">
        <v>0</v>
      </c>
      <c r="X251" s="51" t="s">
        <v>393</v>
      </c>
      <c r="Y251" s="51" t="s">
        <v>393</v>
      </c>
      <c r="Z251" s="51" t="s">
        <v>393</v>
      </c>
      <c r="AA251" s="51" t="s">
        <v>393</v>
      </c>
      <c r="AB251" s="51" t="s">
        <v>393</v>
      </c>
      <c r="AC251" s="51" t="s">
        <v>393</v>
      </c>
      <c r="AD251" s="51" t="s">
        <v>393</v>
      </c>
      <c r="AE251" s="51" t="s">
        <v>393</v>
      </c>
      <c r="AF251" s="51" t="s">
        <v>393</v>
      </c>
      <c r="AG251" s="51" t="s">
        <v>393</v>
      </c>
      <c r="AH251" s="51" t="s">
        <v>393</v>
      </c>
      <c r="AI251" s="51" t="s">
        <v>393</v>
      </c>
      <c r="AJ251" s="51" t="s">
        <v>393</v>
      </c>
      <c r="AK251" s="51" t="s">
        <v>393</v>
      </c>
      <c r="AL251" s="51" t="s">
        <v>393</v>
      </c>
      <c r="AM251" s="51" t="s">
        <v>393</v>
      </c>
      <c r="AN251" s="51" t="s">
        <v>393</v>
      </c>
      <c r="AO251" s="51" t="s">
        <v>393</v>
      </c>
      <c r="AP251" s="51" t="s">
        <v>393</v>
      </c>
      <c r="AQ251" s="51" t="s">
        <v>393</v>
      </c>
      <c r="AR251" s="51" t="s">
        <v>393</v>
      </c>
      <c r="AS251" s="51" t="s">
        <v>393</v>
      </c>
      <c r="AT251" s="51" t="s">
        <v>393</v>
      </c>
      <c r="AU251" s="51" t="s">
        <v>393</v>
      </c>
      <c r="AV251" s="51" t="s">
        <v>393</v>
      </c>
      <c r="AW251" s="51" t="s">
        <v>393</v>
      </c>
      <c r="AX251" s="51" t="s">
        <v>393</v>
      </c>
      <c r="AY251" s="51" t="s">
        <v>393</v>
      </c>
      <c r="AZ251" s="51" t="s">
        <v>393</v>
      </c>
      <c r="BA251" s="51" t="s">
        <v>393</v>
      </c>
      <c r="BB251" s="51" t="s">
        <v>393</v>
      </c>
      <c r="BC251" s="51" t="s">
        <v>393</v>
      </c>
      <c r="BD251" s="51" t="s">
        <v>393</v>
      </c>
      <c r="BE251" s="51" t="s">
        <v>393</v>
      </c>
      <c r="BF251" s="51" t="s">
        <v>393</v>
      </c>
      <c r="BG251" s="51" t="s">
        <v>393</v>
      </c>
      <c r="BH251" s="51" t="s">
        <v>393</v>
      </c>
      <c r="BI251" s="51" t="s">
        <v>393</v>
      </c>
      <c r="BJ251" s="51" t="s">
        <v>393</v>
      </c>
      <c r="BK251" s="51" t="s">
        <v>393</v>
      </c>
    </row>
    <row r="252" spans="1:63" ht="12.75" hidden="1">
      <c r="A252" s="51" t="s">
        <v>2227</v>
      </c>
      <c r="B252" s="51" t="s">
        <v>327</v>
      </c>
      <c r="C252" s="51" t="s">
        <v>647</v>
      </c>
      <c r="D252" s="51" t="s">
        <v>382</v>
      </c>
      <c r="E252" s="51" t="s">
        <v>64</v>
      </c>
      <c r="F252" s="51" t="s">
        <v>552</v>
      </c>
      <c r="G252" s="51" t="s">
        <v>67</v>
      </c>
      <c r="H252" s="51" t="s">
        <v>2228</v>
      </c>
      <c r="I252" s="48" t="s">
        <v>2229</v>
      </c>
      <c r="J252" s="43">
        <f t="shared" si="1"/>
        <v>0</v>
      </c>
      <c r="K252" s="43">
        <f t="shared" si="2"/>
        <v>0</v>
      </c>
      <c r="L252" s="50" t="s">
        <v>393</v>
      </c>
      <c r="M252" s="50" t="s">
        <v>393</v>
      </c>
      <c r="N252" s="45"/>
      <c r="O252" s="50" t="s">
        <v>393</v>
      </c>
      <c r="P252" s="50" t="s">
        <v>393</v>
      </c>
      <c r="Q252" s="49"/>
      <c r="R252" s="50" t="s">
        <v>393</v>
      </c>
      <c r="S252" s="50" t="s">
        <v>393</v>
      </c>
      <c r="T252" s="45"/>
      <c r="U252" s="50" t="s">
        <v>393</v>
      </c>
      <c r="V252" s="15">
        <v>0</v>
      </c>
      <c r="W252" s="2">
        <v>0</v>
      </c>
      <c r="X252" s="51" t="s">
        <v>393</v>
      </c>
      <c r="Y252" s="51" t="s">
        <v>393</v>
      </c>
      <c r="Z252" s="51" t="s">
        <v>393</v>
      </c>
      <c r="AA252" s="51" t="s">
        <v>393</v>
      </c>
      <c r="AB252" s="51" t="s">
        <v>393</v>
      </c>
      <c r="AC252" s="51" t="s">
        <v>393</v>
      </c>
      <c r="AD252" s="51" t="s">
        <v>393</v>
      </c>
      <c r="AE252" s="51" t="s">
        <v>393</v>
      </c>
      <c r="AF252" s="51" t="s">
        <v>393</v>
      </c>
      <c r="AG252" s="51" t="s">
        <v>393</v>
      </c>
      <c r="AH252" s="51" t="s">
        <v>393</v>
      </c>
      <c r="AI252" s="51" t="s">
        <v>393</v>
      </c>
      <c r="AJ252" s="51" t="s">
        <v>393</v>
      </c>
      <c r="AK252" s="51" t="s">
        <v>393</v>
      </c>
      <c r="AL252" s="51" t="s">
        <v>393</v>
      </c>
      <c r="AM252" s="51" t="s">
        <v>393</v>
      </c>
      <c r="AN252" s="51" t="s">
        <v>393</v>
      </c>
      <c r="AO252" s="51" t="s">
        <v>393</v>
      </c>
      <c r="AP252" s="51" t="s">
        <v>393</v>
      </c>
      <c r="AQ252" s="51" t="s">
        <v>393</v>
      </c>
      <c r="AR252" s="51" t="s">
        <v>393</v>
      </c>
      <c r="AS252" s="51" t="s">
        <v>393</v>
      </c>
      <c r="AT252" s="51" t="s">
        <v>393</v>
      </c>
      <c r="AU252" s="51" t="s">
        <v>393</v>
      </c>
      <c r="AV252" s="51" t="s">
        <v>393</v>
      </c>
      <c r="AW252" s="51" t="s">
        <v>393</v>
      </c>
      <c r="AX252" s="51" t="s">
        <v>393</v>
      </c>
      <c r="AY252" s="51" t="s">
        <v>393</v>
      </c>
      <c r="AZ252" s="51" t="s">
        <v>393</v>
      </c>
      <c r="BA252" s="51" t="s">
        <v>393</v>
      </c>
      <c r="BB252" s="51" t="s">
        <v>393</v>
      </c>
      <c r="BC252" s="51" t="s">
        <v>393</v>
      </c>
      <c r="BD252" s="51" t="s">
        <v>393</v>
      </c>
      <c r="BE252" s="51" t="s">
        <v>393</v>
      </c>
      <c r="BF252" s="51" t="s">
        <v>393</v>
      </c>
      <c r="BG252" s="51" t="s">
        <v>393</v>
      </c>
      <c r="BH252" s="51" t="s">
        <v>393</v>
      </c>
      <c r="BI252" s="51" t="s">
        <v>393</v>
      </c>
      <c r="BJ252" s="51" t="s">
        <v>393</v>
      </c>
      <c r="BK252" s="51" t="s">
        <v>393</v>
      </c>
    </row>
    <row r="253" spans="1:63" ht="12.75" hidden="1">
      <c r="A253" s="51" t="s">
        <v>2230</v>
      </c>
      <c r="B253" s="51" t="s">
        <v>328</v>
      </c>
      <c r="C253" s="51" t="s">
        <v>647</v>
      </c>
      <c r="D253" s="51" t="s">
        <v>382</v>
      </c>
      <c r="E253" s="51" t="s">
        <v>64</v>
      </c>
      <c r="F253" s="51" t="s">
        <v>552</v>
      </c>
      <c r="G253" s="51" t="s">
        <v>67</v>
      </c>
      <c r="H253" s="51" t="s">
        <v>2204</v>
      </c>
      <c r="I253" s="48" t="s">
        <v>2205</v>
      </c>
      <c r="J253" s="43">
        <f t="shared" si="1"/>
        <v>0</v>
      </c>
      <c r="K253" s="43">
        <f t="shared" si="2"/>
        <v>0</v>
      </c>
      <c r="L253" s="50" t="s">
        <v>393</v>
      </c>
      <c r="M253" s="50" t="s">
        <v>393</v>
      </c>
      <c r="N253" s="45"/>
      <c r="O253" s="50" t="s">
        <v>393</v>
      </c>
      <c r="P253" s="50" t="s">
        <v>393</v>
      </c>
      <c r="Q253" s="49"/>
      <c r="R253" s="50" t="s">
        <v>393</v>
      </c>
      <c r="S253" s="50" t="s">
        <v>393</v>
      </c>
      <c r="T253" s="45"/>
      <c r="U253" s="50" t="s">
        <v>393</v>
      </c>
      <c r="V253" s="15">
        <v>0</v>
      </c>
      <c r="W253" s="2">
        <v>0</v>
      </c>
      <c r="X253" s="51" t="s">
        <v>393</v>
      </c>
      <c r="Y253" s="51" t="s">
        <v>393</v>
      </c>
      <c r="Z253" s="51" t="s">
        <v>393</v>
      </c>
      <c r="AA253" s="51" t="s">
        <v>393</v>
      </c>
      <c r="AB253" s="51" t="s">
        <v>393</v>
      </c>
      <c r="AC253" s="51" t="s">
        <v>393</v>
      </c>
      <c r="AD253" s="51" t="s">
        <v>393</v>
      </c>
      <c r="AE253" s="51" t="s">
        <v>393</v>
      </c>
      <c r="AF253" s="51" t="s">
        <v>393</v>
      </c>
      <c r="AG253" s="51" t="s">
        <v>393</v>
      </c>
      <c r="AH253" s="51" t="s">
        <v>393</v>
      </c>
      <c r="AI253" s="51" t="s">
        <v>393</v>
      </c>
      <c r="AJ253" s="51" t="s">
        <v>393</v>
      </c>
      <c r="AK253" s="51" t="s">
        <v>393</v>
      </c>
      <c r="AL253" s="51" t="s">
        <v>393</v>
      </c>
      <c r="AM253" s="51" t="s">
        <v>393</v>
      </c>
      <c r="AN253" s="51" t="s">
        <v>393</v>
      </c>
      <c r="AO253" s="51" t="s">
        <v>393</v>
      </c>
      <c r="AP253" s="51" t="s">
        <v>393</v>
      </c>
      <c r="AQ253" s="51" t="s">
        <v>393</v>
      </c>
      <c r="AR253" s="51" t="s">
        <v>393</v>
      </c>
      <c r="AS253" s="51" t="s">
        <v>393</v>
      </c>
      <c r="AT253" s="51" t="s">
        <v>393</v>
      </c>
      <c r="AU253" s="51" t="s">
        <v>393</v>
      </c>
      <c r="AV253" s="51" t="s">
        <v>393</v>
      </c>
      <c r="AW253" s="51" t="s">
        <v>393</v>
      </c>
      <c r="AX253" s="51" t="s">
        <v>393</v>
      </c>
      <c r="AY253" s="51" t="s">
        <v>393</v>
      </c>
      <c r="AZ253" s="51" t="s">
        <v>393</v>
      </c>
      <c r="BA253" s="51" t="s">
        <v>393</v>
      </c>
      <c r="BB253" s="51" t="s">
        <v>393</v>
      </c>
      <c r="BC253" s="51" t="s">
        <v>393</v>
      </c>
      <c r="BD253" s="51" t="s">
        <v>393</v>
      </c>
      <c r="BE253" s="51" t="s">
        <v>393</v>
      </c>
      <c r="BF253" s="51" t="s">
        <v>393</v>
      </c>
      <c r="BG253" s="51" t="s">
        <v>393</v>
      </c>
      <c r="BH253" s="51" t="s">
        <v>393</v>
      </c>
      <c r="BI253" s="51" t="s">
        <v>393</v>
      </c>
      <c r="BJ253" s="51" t="s">
        <v>393</v>
      </c>
      <c r="BK253" s="51" t="s">
        <v>393</v>
      </c>
    </row>
    <row r="254" spans="1:63" ht="12.75" hidden="1">
      <c r="A254" s="51" t="s">
        <v>2231</v>
      </c>
      <c r="B254" s="51" t="s">
        <v>250</v>
      </c>
      <c r="C254" s="51" t="s">
        <v>449</v>
      </c>
      <c r="D254" s="51" t="s">
        <v>382</v>
      </c>
      <c r="E254" s="51" t="s">
        <v>64</v>
      </c>
      <c r="F254" s="51" t="s">
        <v>1092</v>
      </c>
      <c r="G254" s="51" t="s">
        <v>141</v>
      </c>
      <c r="H254" s="51" t="s">
        <v>1679</v>
      </c>
      <c r="I254" s="48" t="s">
        <v>560</v>
      </c>
      <c r="J254" s="43">
        <f t="shared" si="1"/>
        <v>0</v>
      </c>
      <c r="K254" s="43">
        <f t="shared" si="2"/>
        <v>0</v>
      </c>
      <c r="L254" s="50" t="s">
        <v>393</v>
      </c>
      <c r="M254" s="50" t="s">
        <v>393</v>
      </c>
      <c r="N254" s="45"/>
      <c r="O254" s="50" t="s">
        <v>393</v>
      </c>
      <c r="P254" s="50" t="s">
        <v>393</v>
      </c>
      <c r="Q254" s="49"/>
      <c r="R254" s="50" t="s">
        <v>393</v>
      </c>
      <c r="S254" s="50" t="s">
        <v>393</v>
      </c>
      <c r="T254" s="45"/>
      <c r="U254" s="50" t="s">
        <v>393</v>
      </c>
      <c r="V254" s="15">
        <v>0</v>
      </c>
      <c r="W254" s="2">
        <v>0</v>
      </c>
      <c r="X254" s="51" t="s">
        <v>393</v>
      </c>
      <c r="Y254" s="51" t="s">
        <v>393</v>
      </c>
      <c r="Z254" s="51" t="s">
        <v>393</v>
      </c>
      <c r="AA254" s="51" t="s">
        <v>393</v>
      </c>
      <c r="AB254" s="51" t="s">
        <v>393</v>
      </c>
      <c r="AC254" s="51" t="s">
        <v>393</v>
      </c>
      <c r="AD254" s="51" t="s">
        <v>393</v>
      </c>
      <c r="AE254" s="51" t="s">
        <v>393</v>
      </c>
      <c r="AF254" s="51" t="s">
        <v>393</v>
      </c>
      <c r="AG254" s="51" t="s">
        <v>393</v>
      </c>
      <c r="AH254" s="51" t="s">
        <v>393</v>
      </c>
      <c r="AI254" s="51" t="s">
        <v>393</v>
      </c>
      <c r="AJ254" s="51" t="s">
        <v>393</v>
      </c>
      <c r="AK254" s="51" t="s">
        <v>393</v>
      </c>
      <c r="AL254" s="51" t="s">
        <v>393</v>
      </c>
      <c r="AM254" s="51" t="s">
        <v>393</v>
      </c>
      <c r="AN254" s="51" t="s">
        <v>393</v>
      </c>
      <c r="AO254" s="51" t="s">
        <v>393</v>
      </c>
      <c r="AP254" s="51" t="s">
        <v>393</v>
      </c>
      <c r="AQ254" s="51" t="s">
        <v>393</v>
      </c>
      <c r="AR254" s="51" t="s">
        <v>393</v>
      </c>
      <c r="AS254" s="51" t="s">
        <v>393</v>
      </c>
      <c r="AT254" s="51" t="s">
        <v>393</v>
      </c>
      <c r="AU254" s="51" t="s">
        <v>393</v>
      </c>
      <c r="AV254" s="51" t="s">
        <v>393</v>
      </c>
      <c r="AW254" s="51" t="s">
        <v>393</v>
      </c>
      <c r="AX254" s="51" t="s">
        <v>393</v>
      </c>
      <c r="AY254" s="51" t="s">
        <v>393</v>
      </c>
      <c r="AZ254" s="51" t="s">
        <v>393</v>
      </c>
      <c r="BA254" s="51" t="s">
        <v>393</v>
      </c>
      <c r="BB254" s="51" t="s">
        <v>393</v>
      </c>
      <c r="BC254" s="51" t="s">
        <v>393</v>
      </c>
      <c r="BD254" s="51" t="s">
        <v>393</v>
      </c>
      <c r="BE254" s="51" t="s">
        <v>393</v>
      </c>
      <c r="BF254" s="51" t="s">
        <v>393</v>
      </c>
      <c r="BG254" s="51" t="s">
        <v>393</v>
      </c>
      <c r="BH254" s="51" t="s">
        <v>393</v>
      </c>
      <c r="BI254" s="51" t="s">
        <v>393</v>
      </c>
      <c r="BJ254" s="51" t="s">
        <v>393</v>
      </c>
      <c r="BK254" s="51" t="s">
        <v>393</v>
      </c>
    </row>
    <row r="255" spans="1:63" ht="12.75" hidden="1">
      <c r="A255" s="51" t="s">
        <v>2232</v>
      </c>
      <c r="B255" s="51" t="s">
        <v>332</v>
      </c>
      <c r="C255" s="51" t="s">
        <v>2233</v>
      </c>
      <c r="D255" s="51" t="s">
        <v>382</v>
      </c>
      <c r="E255" s="51" t="s">
        <v>64</v>
      </c>
      <c r="F255" s="51" t="s">
        <v>536</v>
      </c>
      <c r="G255" s="51" t="s">
        <v>312</v>
      </c>
      <c r="H255" s="51" t="s">
        <v>1125</v>
      </c>
      <c r="I255" s="48" t="s">
        <v>2234</v>
      </c>
      <c r="J255" s="43">
        <f t="shared" si="1"/>
        <v>0</v>
      </c>
      <c r="K255" s="43">
        <f t="shared" si="2"/>
        <v>0</v>
      </c>
      <c r="L255" s="50" t="s">
        <v>393</v>
      </c>
      <c r="M255" s="50" t="s">
        <v>393</v>
      </c>
      <c r="N255" s="45"/>
      <c r="O255" s="50" t="s">
        <v>393</v>
      </c>
      <c r="P255" s="50" t="s">
        <v>393</v>
      </c>
      <c r="Q255" s="49"/>
      <c r="R255" s="50" t="s">
        <v>393</v>
      </c>
      <c r="S255" s="50" t="s">
        <v>393</v>
      </c>
      <c r="T255" s="45"/>
      <c r="U255" s="50" t="s">
        <v>393</v>
      </c>
      <c r="V255" s="15">
        <v>0</v>
      </c>
      <c r="W255" s="2">
        <v>-4.5999999999999996</v>
      </c>
      <c r="X255" s="51" t="s">
        <v>393</v>
      </c>
      <c r="Y255" s="51" t="s">
        <v>393</v>
      </c>
      <c r="Z255" s="51" t="s">
        <v>393</v>
      </c>
      <c r="AA255" s="51" t="s">
        <v>393</v>
      </c>
      <c r="AB255" s="51" t="s">
        <v>393</v>
      </c>
      <c r="AC255" s="51" t="s">
        <v>393</v>
      </c>
      <c r="AD255" s="51" t="s">
        <v>393</v>
      </c>
      <c r="AE255" s="51" t="s">
        <v>393</v>
      </c>
      <c r="AF255" s="51" t="s">
        <v>393</v>
      </c>
      <c r="AG255" s="51" t="s">
        <v>393</v>
      </c>
      <c r="AH255" s="51" t="s">
        <v>393</v>
      </c>
      <c r="AI255" s="51" t="s">
        <v>393</v>
      </c>
      <c r="AJ255" s="51" t="s">
        <v>393</v>
      </c>
      <c r="AK255" s="51" t="s">
        <v>393</v>
      </c>
      <c r="AL255" s="51" t="s">
        <v>393</v>
      </c>
      <c r="AM255" s="51" t="s">
        <v>393</v>
      </c>
      <c r="AN255" s="51" t="s">
        <v>393</v>
      </c>
      <c r="AO255" s="51" t="s">
        <v>393</v>
      </c>
      <c r="AP255" s="51" t="s">
        <v>393</v>
      </c>
      <c r="AQ255" s="51" t="s">
        <v>393</v>
      </c>
      <c r="AR255" s="51" t="s">
        <v>393</v>
      </c>
      <c r="AS255" s="51" t="s">
        <v>393</v>
      </c>
      <c r="AT255" s="51" t="s">
        <v>393</v>
      </c>
      <c r="AU255" s="51" t="s">
        <v>393</v>
      </c>
      <c r="AV255" s="51" t="s">
        <v>393</v>
      </c>
      <c r="AW255" s="51" t="s">
        <v>393</v>
      </c>
      <c r="AX255" s="51" t="s">
        <v>393</v>
      </c>
      <c r="AY255" s="51" t="s">
        <v>393</v>
      </c>
      <c r="AZ255" s="51" t="s">
        <v>393</v>
      </c>
      <c r="BA255" s="51" t="s">
        <v>393</v>
      </c>
      <c r="BB255" s="51" t="s">
        <v>393</v>
      </c>
      <c r="BC255" s="51" t="s">
        <v>393</v>
      </c>
      <c r="BD255" s="51" t="s">
        <v>393</v>
      </c>
      <c r="BE255" s="51" t="s">
        <v>393</v>
      </c>
      <c r="BF255" s="51" t="s">
        <v>2142</v>
      </c>
      <c r="BG255" s="51" t="s">
        <v>393</v>
      </c>
      <c r="BH255" s="51" t="s">
        <v>393</v>
      </c>
      <c r="BI255" s="51" t="s">
        <v>393</v>
      </c>
      <c r="BJ255" s="51" t="s">
        <v>393</v>
      </c>
      <c r="BK255" s="51" t="s">
        <v>393</v>
      </c>
    </row>
    <row r="256" spans="1:63" ht="12.75" hidden="1">
      <c r="A256" s="51" t="s">
        <v>2235</v>
      </c>
      <c r="B256" s="51" t="s">
        <v>333</v>
      </c>
      <c r="C256" s="51" t="s">
        <v>449</v>
      </c>
      <c r="D256" s="51" t="s">
        <v>382</v>
      </c>
      <c r="E256" s="51" t="s">
        <v>64</v>
      </c>
      <c r="F256" s="51" t="s">
        <v>1640</v>
      </c>
      <c r="G256" s="51" t="s">
        <v>266</v>
      </c>
      <c r="H256" s="51" t="s">
        <v>2236</v>
      </c>
      <c r="I256" s="48" t="s">
        <v>2237</v>
      </c>
      <c r="J256" s="43">
        <f t="shared" si="1"/>
        <v>0</v>
      </c>
      <c r="K256" s="43">
        <f t="shared" si="2"/>
        <v>0</v>
      </c>
      <c r="L256" s="50" t="s">
        <v>393</v>
      </c>
      <c r="M256" s="50" t="s">
        <v>393</v>
      </c>
      <c r="N256" s="45"/>
      <c r="O256" s="50" t="s">
        <v>393</v>
      </c>
      <c r="P256" s="50" t="s">
        <v>1540</v>
      </c>
      <c r="Q256" s="49"/>
      <c r="R256" s="50" t="s">
        <v>393</v>
      </c>
      <c r="S256" s="50" t="s">
        <v>393</v>
      </c>
      <c r="T256" s="45"/>
      <c r="U256" s="50" t="s">
        <v>393</v>
      </c>
      <c r="V256" s="15">
        <v>0</v>
      </c>
      <c r="W256" s="2">
        <v>39.17</v>
      </c>
      <c r="X256" s="51" t="s">
        <v>393</v>
      </c>
      <c r="Y256" s="51" t="s">
        <v>393</v>
      </c>
      <c r="Z256" s="51" t="s">
        <v>393</v>
      </c>
      <c r="AA256" s="51" t="s">
        <v>393</v>
      </c>
      <c r="AB256" s="51" t="s">
        <v>393</v>
      </c>
      <c r="AC256" s="51" t="s">
        <v>393</v>
      </c>
      <c r="AD256" s="51" t="s">
        <v>393</v>
      </c>
      <c r="AE256" s="51" t="s">
        <v>393</v>
      </c>
      <c r="AF256" s="51" t="s">
        <v>393</v>
      </c>
      <c r="AG256" s="51" t="s">
        <v>393</v>
      </c>
      <c r="AH256" s="51" t="s">
        <v>393</v>
      </c>
      <c r="AI256" s="51" t="s">
        <v>393</v>
      </c>
      <c r="AJ256" s="51" t="s">
        <v>393</v>
      </c>
      <c r="AK256" s="51" t="s">
        <v>393</v>
      </c>
      <c r="AL256" s="51" t="s">
        <v>393</v>
      </c>
      <c r="AM256" s="51" t="s">
        <v>393</v>
      </c>
      <c r="AN256" s="51" t="s">
        <v>393</v>
      </c>
      <c r="AO256" s="51" t="s">
        <v>393</v>
      </c>
      <c r="AP256" s="51" t="s">
        <v>393</v>
      </c>
      <c r="AQ256" s="51" t="s">
        <v>393</v>
      </c>
      <c r="AR256" s="51" t="s">
        <v>393</v>
      </c>
      <c r="AS256" s="51" t="s">
        <v>393</v>
      </c>
      <c r="AT256" s="51" t="s">
        <v>393</v>
      </c>
      <c r="AU256" s="51" t="s">
        <v>393</v>
      </c>
      <c r="AV256" s="51" t="s">
        <v>393</v>
      </c>
      <c r="AW256" s="51" t="s">
        <v>393</v>
      </c>
      <c r="AX256" s="51" t="s">
        <v>393</v>
      </c>
      <c r="AY256" s="51" t="s">
        <v>393</v>
      </c>
      <c r="AZ256" s="51" t="s">
        <v>393</v>
      </c>
      <c r="BA256" s="51" t="s">
        <v>536</v>
      </c>
      <c r="BB256" s="51" t="s">
        <v>393</v>
      </c>
      <c r="BC256" s="51" t="s">
        <v>393</v>
      </c>
      <c r="BD256" s="51" t="s">
        <v>393</v>
      </c>
      <c r="BE256" s="51" t="s">
        <v>393</v>
      </c>
      <c r="BF256" s="51" t="s">
        <v>393</v>
      </c>
      <c r="BG256" s="51" t="s">
        <v>393</v>
      </c>
      <c r="BH256" s="51" t="s">
        <v>393</v>
      </c>
      <c r="BI256" s="51" t="s">
        <v>393</v>
      </c>
      <c r="BJ256" s="51" t="s">
        <v>393</v>
      </c>
      <c r="BK256" s="51" t="s">
        <v>393</v>
      </c>
    </row>
    <row r="257" spans="1:63" ht="12.75" hidden="1">
      <c r="A257" s="51" t="s">
        <v>2238</v>
      </c>
      <c r="B257" s="51" t="s">
        <v>336</v>
      </c>
      <c r="C257" s="51" t="s">
        <v>536</v>
      </c>
      <c r="D257" s="51" t="s">
        <v>382</v>
      </c>
      <c r="E257" s="51" t="s">
        <v>64</v>
      </c>
      <c r="F257" s="51" t="s">
        <v>382</v>
      </c>
      <c r="G257" s="51" t="s">
        <v>64</v>
      </c>
      <c r="H257" s="51" t="s">
        <v>2007</v>
      </c>
      <c r="I257" s="48" t="s">
        <v>2008</v>
      </c>
      <c r="J257" s="43">
        <f t="shared" si="1"/>
        <v>0</v>
      </c>
      <c r="K257" s="43">
        <f t="shared" si="2"/>
        <v>0</v>
      </c>
      <c r="L257" s="50" t="s">
        <v>393</v>
      </c>
      <c r="M257" s="50" t="s">
        <v>393</v>
      </c>
      <c r="N257" s="45"/>
      <c r="O257" s="50" t="s">
        <v>393</v>
      </c>
      <c r="P257" s="50" t="s">
        <v>393</v>
      </c>
      <c r="Q257" s="49"/>
      <c r="R257" s="50" t="s">
        <v>393</v>
      </c>
      <c r="S257" s="50" t="s">
        <v>724</v>
      </c>
      <c r="T257" s="45"/>
      <c r="U257" s="50" t="s">
        <v>393</v>
      </c>
      <c r="V257" s="15">
        <v>0</v>
      </c>
      <c r="W257" s="2">
        <v>5464.06</v>
      </c>
      <c r="X257" s="51" t="s">
        <v>393</v>
      </c>
      <c r="Y257" s="51" t="s">
        <v>393</v>
      </c>
      <c r="Z257" s="51" t="s">
        <v>393</v>
      </c>
      <c r="AA257" s="51" t="s">
        <v>393</v>
      </c>
      <c r="AB257" s="51" t="s">
        <v>393</v>
      </c>
      <c r="AC257" s="51" t="s">
        <v>393</v>
      </c>
      <c r="AD257" s="51" t="s">
        <v>393</v>
      </c>
      <c r="AE257" s="51" t="s">
        <v>393</v>
      </c>
      <c r="AF257" s="51" t="s">
        <v>393</v>
      </c>
      <c r="AG257" s="51" t="s">
        <v>393</v>
      </c>
      <c r="AH257" s="51" t="s">
        <v>393</v>
      </c>
      <c r="AI257" s="51" t="s">
        <v>393</v>
      </c>
      <c r="AJ257" s="51" t="s">
        <v>393</v>
      </c>
      <c r="AK257" s="51" t="s">
        <v>393</v>
      </c>
      <c r="AL257" s="51" t="s">
        <v>393</v>
      </c>
      <c r="AM257" s="51" t="s">
        <v>393</v>
      </c>
      <c r="AN257" s="51" t="s">
        <v>393</v>
      </c>
      <c r="AO257" s="51" t="s">
        <v>393</v>
      </c>
      <c r="AP257" s="51" t="s">
        <v>393</v>
      </c>
      <c r="AQ257" s="51" t="s">
        <v>393</v>
      </c>
      <c r="AR257" s="51" t="s">
        <v>393</v>
      </c>
      <c r="AS257" s="51" t="s">
        <v>393</v>
      </c>
      <c r="AT257" s="51" t="s">
        <v>393</v>
      </c>
      <c r="AU257" s="51" t="s">
        <v>393</v>
      </c>
      <c r="AV257" s="51" t="s">
        <v>393</v>
      </c>
      <c r="AW257" s="51" t="s">
        <v>393</v>
      </c>
      <c r="AX257" s="51" t="s">
        <v>393</v>
      </c>
      <c r="AY257" s="51" t="s">
        <v>393</v>
      </c>
      <c r="AZ257" s="51" t="s">
        <v>393</v>
      </c>
      <c r="BA257" s="51" t="s">
        <v>393</v>
      </c>
      <c r="BB257" s="51" t="s">
        <v>393</v>
      </c>
      <c r="BC257" s="51" t="s">
        <v>393</v>
      </c>
      <c r="BD257" s="51" t="s">
        <v>393</v>
      </c>
      <c r="BE257" s="51" t="s">
        <v>393</v>
      </c>
      <c r="BF257" s="51" t="s">
        <v>724</v>
      </c>
      <c r="BG257" s="51" t="s">
        <v>393</v>
      </c>
      <c r="BH257" s="51" t="s">
        <v>393</v>
      </c>
      <c r="BI257" s="51" t="s">
        <v>393</v>
      </c>
      <c r="BJ257" s="51" t="s">
        <v>393</v>
      </c>
      <c r="BK257" s="51" t="s">
        <v>393</v>
      </c>
    </row>
    <row r="258" spans="1:63" ht="12.75" hidden="1">
      <c r="A258" s="51" t="s">
        <v>2239</v>
      </c>
      <c r="B258" s="51" t="s">
        <v>341</v>
      </c>
      <c r="C258" s="51" t="s">
        <v>449</v>
      </c>
      <c r="D258" s="51" t="s">
        <v>382</v>
      </c>
      <c r="E258" s="51" t="s">
        <v>64</v>
      </c>
      <c r="F258" s="51" t="s">
        <v>382</v>
      </c>
      <c r="G258" s="51" t="s">
        <v>64</v>
      </c>
      <c r="H258" s="51" t="s">
        <v>1954</v>
      </c>
      <c r="I258" s="48" t="s">
        <v>1955</v>
      </c>
      <c r="J258" s="43">
        <f t="shared" si="1"/>
        <v>0</v>
      </c>
      <c r="K258" s="43">
        <f t="shared" si="2"/>
        <v>0</v>
      </c>
      <c r="L258" s="50" t="s">
        <v>393</v>
      </c>
      <c r="M258" s="50" t="s">
        <v>393</v>
      </c>
      <c r="N258" s="45"/>
      <c r="O258" s="50" t="s">
        <v>393</v>
      </c>
      <c r="P258" s="50" t="s">
        <v>393</v>
      </c>
      <c r="Q258" s="49"/>
      <c r="R258" s="50" t="s">
        <v>393</v>
      </c>
      <c r="S258" s="50" t="s">
        <v>393</v>
      </c>
      <c r="T258" s="45"/>
      <c r="U258" s="50" t="s">
        <v>393</v>
      </c>
      <c r="V258" s="15">
        <v>0</v>
      </c>
      <c r="W258" s="2">
        <v>0</v>
      </c>
      <c r="X258" s="51" t="s">
        <v>393</v>
      </c>
      <c r="Y258" s="51" t="s">
        <v>393</v>
      </c>
      <c r="Z258" s="51" t="s">
        <v>393</v>
      </c>
      <c r="AA258" s="51" t="s">
        <v>393</v>
      </c>
      <c r="AB258" s="51" t="s">
        <v>393</v>
      </c>
      <c r="AC258" s="51" t="s">
        <v>393</v>
      </c>
      <c r="AD258" s="51" t="s">
        <v>393</v>
      </c>
      <c r="AE258" s="51" t="s">
        <v>393</v>
      </c>
      <c r="AF258" s="51" t="s">
        <v>393</v>
      </c>
      <c r="AG258" s="51" t="s">
        <v>393</v>
      </c>
      <c r="AH258" s="51" t="s">
        <v>393</v>
      </c>
      <c r="AI258" s="51" t="s">
        <v>393</v>
      </c>
      <c r="AJ258" s="51" t="s">
        <v>393</v>
      </c>
      <c r="AK258" s="51" t="s">
        <v>393</v>
      </c>
      <c r="AL258" s="51" t="s">
        <v>393</v>
      </c>
      <c r="AM258" s="51" t="s">
        <v>393</v>
      </c>
      <c r="AN258" s="51" t="s">
        <v>393</v>
      </c>
      <c r="AO258" s="51" t="s">
        <v>393</v>
      </c>
      <c r="AP258" s="51" t="s">
        <v>393</v>
      </c>
      <c r="AQ258" s="51" t="s">
        <v>393</v>
      </c>
      <c r="AR258" s="51" t="s">
        <v>393</v>
      </c>
      <c r="AS258" s="51" t="s">
        <v>393</v>
      </c>
      <c r="AT258" s="51" t="s">
        <v>393</v>
      </c>
      <c r="AU258" s="51" t="s">
        <v>393</v>
      </c>
      <c r="AV258" s="51" t="s">
        <v>393</v>
      </c>
      <c r="AW258" s="51" t="s">
        <v>393</v>
      </c>
      <c r="AX258" s="51" t="s">
        <v>393</v>
      </c>
      <c r="AY258" s="51" t="s">
        <v>393</v>
      </c>
      <c r="AZ258" s="51" t="s">
        <v>393</v>
      </c>
      <c r="BA258" s="51" t="s">
        <v>393</v>
      </c>
      <c r="BB258" s="51" t="s">
        <v>393</v>
      </c>
      <c r="BC258" s="51" t="s">
        <v>393</v>
      </c>
      <c r="BD258" s="51" t="s">
        <v>393</v>
      </c>
      <c r="BE258" s="51" t="s">
        <v>393</v>
      </c>
      <c r="BF258" s="51" t="s">
        <v>393</v>
      </c>
      <c r="BG258" s="51" t="s">
        <v>393</v>
      </c>
      <c r="BH258" s="51" t="s">
        <v>393</v>
      </c>
      <c r="BI258" s="51" t="s">
        <v>393</v>
      </c>
      <c r="BJ258" s="51" t="s">
        <v>393</v>
      </c>
      <c r="BK258" s="51" t="s">
        <v>393</v>
      </c>
    </row>
    <row r="259" spans="1:63" ht="12.75" hidden="1">
      <c r="A259" s="51" t="s">
        <v>2240</v>
      </c>
      <c r="B259" s="51" t="s">
        <v>344</v>
      </c>
      <c r="C259" s="51" t="s">
        <v>647</v>
      </c>
      <c r="D259" s="51" t="s">
        <v>382</v>
      </c>
      <c r="E259" s="51" t="s">
        <v>64</v>
      </c>
      <c r="F259" s="51" t="s">
        <v>2010</v>
      </c>
      <c r="G259" s="51" t="s">
        <v>292</v>
      </c>
      <c r="H259" s="51" t="s">
        <v>2241</v>
      </c>
      <c r="I259" s="48" t="s">
        <v>2242</v>
      </c>
      <c r="J259" s="43">
        <f t="shared" si="1"/>
        <v>0</v>
      </c>
      <c r="K259" s="43">
        <f t="shared" si="2"/>
        <v>0</v>
      </c>
      <c r="L259" s="50" t="s">
        <v>393</v>
      </c>
      <c r="M259" s="50" t="s">
        <v>393</v>
      </c>
      <c r="N259" s="45"/>
      <c r="O259" s="50" t="s">
        <v>393</v>
      </c>
      <c r="P259" s="50" t="s">
        <v>393</v>
      </c>
      <c r="Q259" s="49"/>
      <c r="R259" s="50" t="s">
        <v>393</v>
      </c>
      <c r="S259" s="50" t="s">
        <v>393</v>
      </c>
      <c r="T259" s="45"/>
      <c r="U259" s="50" t="s">
        <v>393</v>
      </c>
      <c r="V259" s="2">
        <v>0</v>
      </c>
      <c r="W259" s="2">
        <v>0</v>
      </c>
      <c r="X259" s="51" t="s">
        <v>393</v>
      </c>
      <c r="Y259" s="51" t="s">
        <v>393</v>
      </c>
      <c r="Z259" s="51" t="s">
        <v>393</v>
      </c>
      <c r="AA259" s="51" t="s">
        <v>393</v>
      </c>
      <c r="AB259" s="51" t="s">
        <v>393</v>
      </c>
      <c r="AC259" s="51" t="s">
        <v>393</v>
      </c>
      <c r="AD259" s="51" t="s">
        <v>393</v>
      </c>
      <c r="AE259" s="51" t="s">
        <v>393</v>
      </c>
      <c r="AF259" s="51" t="s">
        <v>393</v>
      </c>
      <c r="AG259" s="51" t="s">
        <v>393</v>
      </c>
      <c r="AH259" s="51" t="s">
        <v>393</v>
      </c>
      <c r="AI259" s="51" t="s">
        <v>393</v>
      </c>
      <c r="AJ259" s="51" t="s">
        <v>393</v>
      </c>
      <c r="AK259" s="51" t="s">
        <v>393</v>
      </c>
      <c r="AL259" s="51" t="s">
        <v>393</v>
      </c>
      <c r="AM259" s="51" t="s">
        <v>393</v>
      </c>
      <c r="AN259" s="51" t="s">
        <v>393</v>
      </c>
      <c r="AO259" s="51" t="s">
        <v>393</v>
      </c>
      <c r="AP259" s="51" t="s">
        <v>393</v>
      </c>
      <c r="AQ259" s="51" t="s">
        <v>393</v>
      </c>
      <c r="AR259" s="51" t="s">
        <v>393</v>
      </c>
      <c r="AS259" s="51" t="s">
        <v>393</v>
      </c>
      <c r="AT259" s="51" t="s">
        <v>393</v>
      </c>
      <c r="AU259" s="51" t="s">
        <v>393</v>
      </c>
      <c r="AV259" s="51" t="s">
        <v>393</v>
      </c>
      <c r="AW259" s="51" t="s">
        <v>393</v>
      </c>
      <c r="AX259" s="51" t="s">
        <v>393</v>
      </c>
      <c r="AY259" s="51" t="s">
        <v>393</v>
      </c>
      <c r="AZ259" s="51" t="s">
        <v>393</v>
      </c>
      <c r="BA259" s="51" t="s">
        <v>393</v>
      </c>
      <c r="BB259" s="51" t="s">
        <v>393</v>
      </c>
      <c r="BC259" s="51" t="s">
        <v>393</v>
      </c>
      <c r="BD259" s="51" t="s">
        <v>393</v>
      </c>
      <c r="BE259" s="51" t="s">
        <v>393</v>
      </c>
      <c r="BF259" s="51" t="s">
        <v>393</v>
      </c>
      <c r="BG259" s="51" t="s">
        <v>393</v>
      </c>
      <c r="BH259" s="51" t="s">
        <v>393</v>
      </c>
      <c r="BI259" s="51" t="s">
        <v>393</v>
      </c>
      <c r="BJ259" s="51" t="s">
        <v>393</v>
      </c>
      <c r="BK259" s="51" t="s">
        <v>393</v>
      </c>
    </row>
    <row r="260" spans="1:63" ht="12.75" hidden="1">
      <c r="A260" s="51" t="s">
        <v>2243</v>
      </c>
      <c r="B260" s="51" t="s">
        <v>345</v>
      </c>
      <c r="C260" s="51" t="s">
        <v>647</v>
      </c>
      <c r="D260" s="51" t="s">
        <v>382</v>
      </c>
      <c r="E260" s="51" t="s">
        <v>64</v>
      </c>
      <c r="F260" s="51" t="s">
        <v>382</v>
      </c>
      <c r="G260" s="51" t="s">
        <v>64</v>
      </c>
      <c r="H260" s="51" t="s">
        <v>2204</v>
      </c>
      <c r="I260" s="48" t="s">
        <v>2205</v>
      </c>
      <c r="J260" s="43">
        <f t="shared" si="1"/>
        <v>0</v>
      </c>
      <c r="K260" s="43">
        <f t="shared" si="2"/>
        <v>0</v>
      </c>
      <c r="L260" s="50" t="s">
        <v>393</v>
      </c>
      <c r="M260" s="50" t="s">
        <v>393</v>
      </c>
      <c r="N260" s="45"/>
      <c r="O260" s="50" t="s">
        <v>393</v>
      </c>
      <c r="P260" s="50" t="s">
        <v>393</v>
      </c>
      <c r="Q260" s="49"/>
      <c r="R260" s="50" t="s">
        <v>393</v>
      </c>
      <c r="S260" s="50" t="s">
        <v>393</v>
      </c>
      <c r="T260" s="45"/>
      <c r="U260" s="50" t="s">
        <v>393</v>
      </c>
      <c r="V260" s="2">
        <v>0</v>
      </c>
      <c r="W260" s="2">
        <v>0</v>
      </c>
      <c r="X260" s="51" t="s">
        <v>393</v>
      </c>
      <c r="Y260" s="51" t="s">
        <v>393</v>
      </c>
      <c r="Z260" s="51" t="s">
        <v>393</v>
      </c>
      <c r="AA260" s="51" t="s">
        <v>393</v>
      </c>
      <c r="AB260" s="51" t="s">
        <v>393</v>
      </c>
      <c r="AC260" s="51" t="s">
        <v>393</v>
      </c>
      <c r="AD260" s="51" t="s">
        <v>393</v>
      </c>
      <c r="AE260" s="51" t="s">
        <v>393</v>
      </c>
      <c r="AF260" s="51" t="s">
        <v>393</v>
      </c>
      <c r="AG260" s="51" t="s">
        <v>393</v>
      </c>
      <c r="AH260" s="51" t="s">
        <v>393</v>
      </c>
      <c r="AI260" s="51" t="s">
        <v>393</v>
      </c>
      <c r="AJ260" s="51" t="s">
        <v>393</v>
      </c>
      <c r="AK260" s="51" t="s">
        <v>393</v>
      </c>
      <c r="AL260" s="51" t="s">
        <v>393</v>
      </c>
      <c r="AM260" s="51" t="s">
        <v>393</v>
      </c>
      <c r="AN260" s="51" t="s">
        <v>393</v>
      </c>
      <c r="AO260" s="51" t="s">
        <v>393</v>
      </c>
      <c r="AP260" s="51" t="s">
        <v>393</v>
      </c>
      <c r="AQ260" s="51" t="s">
        <v>393</v>
      </c>
      <c r="AR260" s="51" t="s">
        <v>393</v>
      </c>
      <c r="AS260" s="51" t="s">
        <v>393</v>
      </c>
      <c r="AT260" s="51" t="s">
        <v>393</v>
      </c>
      <c r="AU260" s="51" t="s">
        <v>393</v>
      </c>
      <c r="AV260" s="51" t="s">
        <v>393</v>
      </c>
      <c r="AW260" s="51" t="s">
        <v>393</v>
      </c>
      <c r="AX260" s="51" t="s">
        <v>393</v>
      </c>
      <c r="AY260" s="51" t="s">
        <v>393</v>
      </c>
      <c r="AZ260" s="51" t="s">
        <v>393</v>
      </c>
      <c r="BA260" s="51" t="s">
        <v>393</v>
      </c>
      <c r="BB260" s="51" t="s">
        <v>393</v>
      </c>
      <c r="BC260" s="51" t="s">
        <v>393</v>
      </c>
      <c r="BD260" s="51" t="s">
        <v>393</v>
      </c>
      <c r="BE260" s="51" t="s">
        <v>393</v>
      </c>
      <c r="BF260" s="51" t="s">
        <v>393</v>
      </c>
      <c r="BG260" s="51" t="s">
        <v>393</v>
      </c>
      <c r="BH260" s="51" t="s">
        <v>393</v>
      </c>
      <c r="BI260" s="51" t="s">
        <v>393</v>
      </c>
      <c r="BJ260" s="51" t="s">
        <v>393</v>
      </c>
      <c r="BK260" s="51" t="s">
        <v>393</v>
      </c>
    </row>
    <row r="261" spans="1:63" ht="12.75" hidden="1">
      <c r="A261" s="51" t="s">
        <v>2244</v>
      </c>
      <c r="B261" s="51" t="s">
        <v>351</v>
      </c>
      <c r="C261" s="51" t="s">
        <v>536</v>
      </c>
      <c r="D261" s="51" t="s">
        <v>382</v>
      </c>
      <c r="E261" s="51" t="s">
        <v>64</v>
      </c>
      <c r="F261" s="51" t="s">
        <v>382</v>
      </c>
      <c r="G261" s="51" t="s">
        <v>64</v>
      </c>
      <c r="H261" s="51" t="s">
        <v>2245</v>
      </c>
      <c r="I261" s="48" t="s">
        <v>2246</v>
      </c>
      <c r="J261" s="43">
        <f t="shared" si="1"/>
        <v>0</v>
      </c>
      <c r="K261" s="43">
        <f t="shared" si="2"/>
        <v>0</v>
      </c>
      <c r="L261" s="50" t="s">
        <v>393</v>
      </c>
      <c r="M261" s="50" t="s">
        <v>393</v>
      </c>
      <c r="N261" s="45"/>
      <c r="O261" s="50" t="s">
        <v>393</v>
      </c>
      <c r="P261" s="50" t="s">
        <v>393</v>
      </c>
      <c r="Q261" s="49"/>
      <c r="R261" s="50" t="s">
        <v>393</v>
      </c>
      <c r="S261" s="50" t="s">
        <v>393</v>
      </c>
      <c r="T261" s="45"/>
      <c r="U261" s="50" t="s">
        <v>393</v>
      </c>
      <c r="V261" s="2">
        <v>0</v>
      </c>
      <c r="W261" s="2">
        <v>0</v>
      </c>
      <c r="X261" s="51" t="s">
        <v>393</v>
      </c>
      <c r="Y261" s="51" t="s">
        <v>393</v>
      </c>
      <c r="Z261" s="51" t="s">
        <v>393</v>
      </c>
      <c r="AA261" s="51" t="s">
        <v>393</v>
      </c>
      <c r="AB261" s="51" t="s">
        <v>393</v>
      </c>
      <c r="AC261" s="51" t="s">
        <v>393</v>
      </c>
      <c r="AD261" s="51" t="s">
        <v>393</v>
      </c>
      <c r="AE261" s="51" t="s">
        <v>393</v>
      </c>
      <c r="AF261" s="51" t="s">
        <v>393</v>
      </c>
      <c r="AG261" s="51" t="s">
        <v>393</v>
      </c>
      <c r="AH261" s="51" t="s">
        <v>393</v>
      </c>
      <c r="AI261" s="51" t="s">
        <v>393</v>
      </c>
      <c r="AJ261" s="51" t="s">
        <v>393</v>
      </c>
      <c r="AK261" s="51" t="s">
        <v>393</v>
      </c>
      <c r="AL261" s="51" t="s">
        <v>393</v>
      </c>
      <c r="AM261" s="51" t="s">
        <v>393</v>
      </c>
      <c r="AN261" s="51" t="s">
        <v>393</v>
      </c>
      <c r="AO261" s="51" t="s">
        <v>393</v>
      </c>
      <c r="AP261" s="51" t="s">
        <v>393</v>
      </c>
      <c r="AQ261" s="51" t="s">
        <v>393</v>
      </c>
      <c r="AR261" s="51" t="s">
        <v>393</v>
      </c>
      <c r="AS261" s="51" t="s">
        <v>393</v>
      </c>
      <c r="AT261" s="51" t="s">
        <v>393</v>
      </c>
      <c r="AU261" s="51" t="s">
        <v>393</v>
      </c>
      <c r="AV261" s="51" t="s">
        <v>393</v>
      </c>
      <c r="AW261" s="51" t="s">
        <v>393</v>
      </c>
      <c r="AX261" s="51" t="s">
        <v>393</v>
      </c>
      <c r="AY261" s="51" t="s">
        <v>393</v>
      </c>
      <c r="AZ261" s="51" t="s">
        <v>393</v>
      </c>
      <c r="BA261" s="51" t="s">
        <v>393</v>
      </c>
      <c r="BB261" s="51" t="s">
        <v>393</v>
      </c>
      <c r="BC261" s="51" t="s">
        <v>393</v>
      </c>
      <c r="BD261" s="51" t="s">
        <v>393</v>
      </c>
      <c r="BE261" s="51" t="s">
        <v>393</v>
      </c>
      <c r="BF261" s="51" t="s">
        <v>393</v>
      </c>
      <c r="BG261" s="51" t="s">
        <v>393</v>
      </c>
      <c r="BH261" s="51" t="s">
        <v>393</v>
      </c>
      <c r="BI261" s="51" t="s">
        <v>393</v>
      </c>
      <c r="BJ261" s="51" t="s">
        <v>393</v>
      </c>
      <c r="BK261" s="51" t="s">
        <v>393</v>
      </c>
    </row>
    <row r="262" spans="1:63" ht="12.75" hidden="1">
      <c r="A262" s="51" t="s">
        <v>2247</v>
      </c>
      <c r="B262" s="51" t="s">
        <v>357</v>
      </c>
      <c r="C262" s="51" t="s">
        <v>499</v>
      </c>
      <c r="D262" s="51" t="s">
        <v>382</v>
      </c>
      <c r="E262" s="51" t="s">
        <v>64</v>
      </c>
      <c r="F262" s="51" t="s">
        <v>536</v>
      </c>
      <c r="G262" s="51" t="s">
        <v>312</v>
      </c>
      <c r="H262" s="51" t="s">
        <v>2248</v>
      </c>
      <c r="I262" s="48" t="s">
        <v>2249</v>
      </c>
      <c r="J262" s="43">
        <f t="shared" si="1"/>
        <v>0</v>
      </c>
      <c r="K262" s="43">
        <f t="shared" si="2"/>
        <v>0</v>
      </c>
      <c r="L262" s="50" t="s">
        <v>393</v>
      </c>
      <c r="M262" s="50" t="s">
        <v>393</v>
      </c>
      <c r="N262" s="45"/>
      <c r="O262" s="50" t="s">
        <v>393</v>
      </c>
      <c r="P262" s="50" t="s">
        <v>393</v>
      </c>
      <c r="Q262" s="49"/>
      <c r="R262" s="50" t="s">
        <v>393</v>
      </c>
      <c r="S262" s="50" t="s">
        <v>393</v>
      </c>
      <c r="T262" s="45"/>
      <c r="U262" s="50" t="s">
        <v>393</v>
      </c>
      <c r="V262" s="2">
        <v>0</v>
      </c>
      <c r="W262" s="2">
        <v>0</v>
      </c>
      <c r="X262" s="51" t="s">
        <v>393</v>
      </c>
      <c r="Y262" s="51" t="s">
        <v>393</v>
      </c>
      <c r="Z262" s="51" t="s">
        <v>393</v>
      </c>
      <c r="AA262" s="51" t="s">
        <v>393</v>
      </c>
      <c r="AB262" s="51" t="s">
        <v>393</v>
      </c>
      <c r="AC262" s="51" t="s">
        <v>393</v>
      </c>
      <c r="AD262" s="51" t="s">
        <v>393</v>
      </c>
      <c r="AE262" s="51" t="s">
        <v>393</v>
      </c>
      <c r="AF262" s="51" t="s">
        <v>393</v>
      </c>
      <c r="AG262" s="51" t="s">
        <v>393</v>
      </c>
      <c r="AH262" s="51" t="s">
        <v>393</v>
      </c>
      <c r="AI262" s="51" t="s">
        <v>393</v>
      </c>
      <c r="AJ262" s="51" t="s">
        <v>393</v>
      </c>
      <c r="AK262" s="51" t="s">
        <v>393</v>
      </c>
      <c r="AL262" s="51" t="s">
        <v>393</v>
      </c>
      <c r="AM262" s="51" t="s">
        <v>393</v>
      </c>
      <c r="AN262" s="51" t="s">
        <v>393</v>
      </c>
      <c r="AO262" s="51" t="s">
        <v>393</v>
      </c>
      <c r="AP262" s="51" t="s">
        <v>393</v>
      </c>
      <c r="AQ262" s="51" t="s">
        <v>393</v>
      </c>
      <c r="AR262" s="51" t="s">
        <v>393</v>
      </c>
      <c r="AS262" s="51" t="s">
        <v>393</v>
      </c>
      <c r="AT262" s="51" t="s">
        <v>393</v>
      </c>
      <c r="AU262" s="51" t="s">
        <v>393</v>
      </c>
      <c r="AV262" s="51" t="s">
        <v>393</v>
      </c>
      <c r="AW262" s="51" t="s">
        <v>393</v>
      </c>
      <c r="AX262" s="51" t="s">
        <v>393</v>
      </c>
      <c r="AY262" s="51" t="s">
        <v>393</v>
      </c>
      <c r="AZ262" s="51" t="s">
        <v>393</v>
      </c>
      <c r="BA262" s="51" t="s">
        <v>393</v>
      </c>
      <c r="BB262" s="51" t="s">
        <v>393</v>
      </c>
      <c r="BC262" s="51" t="s">
        <v>393</v>
      </c>
      <c r="BD262" s="51" t="s">
        <v>393</v>
      </c>
      <c r="BE262" s="51" t="s">
        <v>393</v>
      </c>
      <c r="BF262" s="51" t="s">
        <v>393</v>
      </c>
      <c r="BG262" s="51" t="s">
        <v>393</v>
      </c>
      <c r="BH262" s="51" t="s">
        <v>393</v>
      </c>
      <c r="BI262" s="51" t="s">
        <v>393</v>
      </c>
      <c r="BJ262" s="51" t="s">
        <v>393</v>
      </c>
      <c r="BK262" s="51" t="s">
        <v>393</v>
      </c>
    </row>
    <row r="263" spans="1:63" ht="12.75" hidden="1">
      <c r="A263" s="51" t="s">
        <v>2250</v>
      </c>
      <c r="B263" s="51" t="s">
        <v>359</v>
      </c>
      <c r="C263" s="51" t="s">
        <v>497</v>
      </c>
      <c r="D263" s="51" t="s">
        <v>382</v>
      </c>
      <c r="E263" s="51" t="s">
        <v>64</v>
      </c>
      <c r="F263" s="51" t="s">
        <v>536</v>
      </c>
      <c r="G263" s="51" t="s">
        <v>312</v>
      </c>
      <c r="H263" s="51" t="s">
        <v>428</v>
      </c>
      <c r="I263" s="48" t="s">
        <v>2251</v>
      </c>
      <c r="J263" s="43">
        <f t="shared" si="1"/>
        <v>0</v>
      </c>
      <c r="K263" s="43">
        <f t="shared" si="2"/>
        <v>0</v>
      </c>
      <c r="L263" s="50" t="s">
        <v>393</v>
      </c>
      <c r="M263" s="50" t="s">
        <v>393</v>
      </c>
      <c r="N263" s="45"/>
      <c r="O263" s="50" t="s">
        <v>393</v>
      </c>
      <c r="P263" s="50" t="s">
        <v>393</v>
      </c>
      <c r="Q263" s="49"/>
      <c r="R263" s="50" t="s">
        <v>393</v>
      </c>
      <c r="S263" s="50" t="s">
        <v>393</v>
      </c>
      <c r="T263" s="45"/>
      <c r="U263" s="50" t="s">
        <v>393</v>
      </c>
      <c r="V263" s="2">
        <v>0</v>
      </c>
      <c r="W263" s="2">
        <v>0</v>
      </c>
      <c r="X263" s="51" t="s">
        <v>393</v>
      </c>
      <c r="Y263" s="51" t="s">
        <v>393</v>
      </c>
      <c r="Z263" s="51" t="s">
        <v>393</v>
      </c>
      <c r="AA263" s="51" t="s">
        <v>393</v>
      </c>
      <c r="AB263" s="51" t="s">
        <v>393</v>
      </c>
      <c r="AC263" s="51" t="s">
        <v>393</v>
      </c>
      <c r="AD263" s="51" t="s">
        <v>393</v>
      </c>
      <c r="AE263" s="51" t="s">
        <v>393</v>
      </c>
      <c r="AF263" s="51" t="s">
        <v>393</v>
      </c>
      <c r="AG263" s="51" t="s">
        <v>393</v>
      </c>
      <c r="AH263" s="51" t="s">
        <v>393</v>
      </c>
      <c r="AI263" s="51" t="s">
        <v>393</v>
      </c>
      <c r="AJ263" s="51" t="s">
        <v>393</v>
      </c>
      <c r="AK263" s="51" t="s">
        <v>393</v>
      </c>
      <c r="AL263" s="51" t="s">
        <v>393</v>
      </c>
      <c r="AM263" s="51" t="s">
        <v>393</v>
      </c>
      <c r="AN263" s="51" t="s">
        <v>393</v>
      </c>
      <c r="AO263" s="51" t="s">
        <v>393</v>
      </c>
      <c r="AP263" s="51" t="s">
        <v>393</v>
      </c>
      <c r="AQ263" s="51" t="s">
        <v>393</v>
      </c>
      <c r="AR263" s="51" t="s">
        <v>393</v>
      </c>
      <c r="AS263" s="51" t="s">
        <v>393</v>
      </c>
      <c r="AT263" s="51" t="s">
        <v>393</v>
      </c>
      <c r="AU263" s="51" t="s">
        <v>393</v>
      </c>
      <c r="AV263" s="51" t="s">
        <v>393</v>
      </c>
      <c r="AW263" s="51" t="s">
        <v>393</v>
      </c>
      <c r="AX263" s="51" t="s">
        <v>393</v>
      </c>
      <c r="AY263" s="51" t="s">
        <v>393</v>
      </c>
      <c r="AZ263" s="51" t="s">
        <v>393</v>
      </c>
      <c r="BA263" s="51" t="s">
        <v>393</v>
      </c>
      <c r="BB263" s="51" t="s">
        <v>393</v>
      </c>
      <c r="BC263" s="51" t="s">
        <v>393</v>
      </c>
      <c r="BD263" s="51" t="s">
        <v>393</v>
      </c>
      <c r="BE263" s="51" t="s">
        <v>393</v>
      </c>
      <c r="BF263" s="51" t="s">
        <v>393</v>
      </c>
      <c r="BG263" s="51" t="s">
        <v>393</v>
      </c>
      <c r="BH263" s="51" t="s">
        <v>393</v>
      </c>
      <c r="BI263" s="51" t="s">
        <v>393</v>
      </c>
      <c r="BJ263" s="51" t="s">
        <v>393</v>
      </c>
      <c r="BK263" s="51" t="s">
        <v>393</v>
      </c>
    </row>
    <row r="264" spans="1:63" ht="12.75" hidden="1">
      <c r="A264" s="51" t="s">
        <v>2252</v>
      </c>
      <c r="B264" s="51" t="s">
        <v>360</v>
      </c>
      <c r="C264" s="51" t="s">
        <v>2253</v>
      </c>
      <c r="D264" s="51" t="s">
        <v>382</v>
      </c>
      <c r="E264" s="51" t="s">
        <v>64</v>
      </c>
      <c r="F264" s="51" t="s">
        <v>536</v>
      </c>
      <c r="G264" s="51" t="s">
        <v>312</v>
      </c>
      <c r="H264" s="51" t="s">
        <v>2254</v>
      </c>
      <c r="I264" s="48" t="s">
        <v>2255</v>
      </c>
      <c r="J264" s="43">
        <f t="shared" si="1"/>
        <v>0</v>
      </c>
      <c r="K264" s="43">
        <f t="shared" si="2"/>
        <v>0</v>
      </c>
      <c r="L264" s="50" t="s">
        <v>393</v>
      </c>
      <c r="M264" s="50" t="s">
        <v>393</v>
      </c>
      <c r="N264" s="45"/>
      <c r="O264" s="50" t="s">
        <v>393</v>
      </c>
      <c r="P264" s="50" t="s">
        <v>393</v>
      </c>
      <c r="Q264" s="49"/>
      <c r="R264" s="50" t="s">
        <v>393</v>
      </c>
      <c r="S264" s="50" t="s">
        <v>393</v>
      </c>
      <c r="T264" s="45"/>
      <c r="U264" s="50" t="s">
        <v>393</v>
      </c>
      <c r="V264" s="2">
        <v>0</v>
      </c>
      <c r="W264" s="2">
        <v>0</v>
      </c>
      <c r="X264" s="51" t="s">
        <v>393</v>
      </c>
      <c r="Y264" s="51" t="s">
        <v>393</v>
      </c>
      <c r="Z264" s="51" t="s">
        <v>393</v>
      </c>
      <c r="AA264" s="51" t="s">
        <v>393</v>
      </c>
      <c r="AB264" s="51" t="s">
        <v>393</v>
      </c>
      <c r="AC264" s="51" t="s">
        <v>393</v>
      </c>
      <c r="AD264" s="51" t="s">
        <v>393</v>
      </c>
      <c r="AE264" s="51" t="s">
        <v>393</v>
      </c>
      <c r="AF264" s="51" t="s">
        <v>393</v>
      </c>
      <c r="AG264" s="51" t="s">
        <v>393</v>
      </c>
      <c r="AH264" s="51" t="s">
        <v>393</v>
      </c>
      <c r="AI264" s="51" t="s">
        <v>393</v>
      </c>
      <c r="AJ264" s="51" t="s">
        <v>393</v>
      </c>
      <c r="AK264" s="51" t="s">
        <v>393</v>
      </c>
      <c r="AL264" s="51" t="s">
        <v>393</v>
      </c>
      <c r="AM264" s="51" t="s">
        <v>393</v>
      </c>
      <c r="AN264" s="51" t="s">
        <v>393</v>
      </c>
      <c r="AO264" s="51" t="s">
        <v>393</v>
      </c>
      <c r="AP264" s="51" t="s">
        <v>393</v>
      </c>
      <c r="AQ264" s="51" t="s">
        <v>393</v>
      </c>
      <c r="AR264" s="51" t="s">
        <v>393</v>
      </c>
      <c r="AS264" s="51" t="s">
        <v>393</v>
      </c>
      <c r="AT264" s="51" t="s">
        <v>393</v>
      </c>
      <c r="AU264" s="51" t="s">
        <v>393</v>
      </c>
      <c r="AV264" s="51" t="s">
        <v>393</v>
      </c>
      <c r="AW264" s="51" t="s">
        <v>393</v>
      </c>
      <c r="AX264" s="51" t="s">
        <v>393</v>
      </c>
      <c r="AY264" s="51" t="s">
        <v>393</v>
      </c>
      <c r="AZ264" s="51" t="s">
        <v>393</v>
      </c>
      <c r="BA264" s="51" t="s">
        <v>393</v>
      </c>
      <c r="BB264" s="51" t="s">
        <v>393</v>
      </c>
      <c r="BC264" s="51" t="s">
        <v>393</v>
      </c>
      <c r="BD264" s="51" t="s">
        <v>393</v>
      </c>
      <c r="BE264" s="51" t="s">
        <v>393</v>
      </c>
      <c r="BF264" s="51" t="s">
        <v>393</v>
      </c>
      <c r="BG264" s="51" t="s">
        <v>393</v>
      </c>
      <c r="BH264" s="51" t="s">
        <v>393</v>
      </c>
      <c r="BI264" s="51" t="s">
        <v>393</v>
      </c>
      <c r="BJ264" s="51" t="s">
        <v>393</v>
      </c>
      <c r="BK264" s="51" t="s">
        <v>393</v>
      </c>
    </row>
    <row r="265" spans="1:63" ht="12.75" hidden="1">
      <c r="A265" s="51" t="s">
        <v>2256</v>
      </c>
      <c r="B265" s="51" t="s">
        <v>361</v>
      </c>
      <c r="C265" s="51" t="s">
        <v>536</v>
      </c>
      <c r="D265" s="51" t="s">
        <v>382</v>
      </c>
      <c r="E265" s="51" t="s">
        <v>64</v>
      </c>
      <c r="F265" s="51" t="s">
        <v>382</v>
      </c>
      <c r="G265" s="51" t="s">
        <v>64</v>
      </c>
      <c r="H265" s="51" t="s">
        <v>382</v>
      </c>
      <c r="I265" s="48" t="s">
        <v>2257</v>
      </c>
      <c r="J265" s="43">
        <f t="shared" si="1"/>
        <v>0</v>
      </c>
      <c r="K265" s="43">
        <f t="shared" si="2"/>
        <v>0</v>
      </c>
      <c r="L265" s="50" t="s">
        <v>393</v>
      </c>
      <c r="M265" s="50" t="s">
        <v>393</v>
      </c>
      <c r="N265" s="45"/>
      <c r="O265" s="50" t="s">
        <v>393</v>
      </c>
      <c r="P265" s="50" t="s">
        <v>393</v>
      </c>
      <c r="Q265" s="49"/>
      <c r="R265" s="50" t="s">
        <v>393</v>
      </c>
      <c r="S265" s="50" t="s">
        <v>393</v>
      </c>
      <c r="T265" s="45"/>
      <c r="U265" s="50" t="s">
        <v>393</v>
      </c>
      <c r="V265" s="2">
        <v>0</v>
      </c>
      <c r="W265" s="2">
        <v>0</v>
      </c>
      <c r="X265" s="51" t="s">
        <v>393</v>
      </c>
      <c r="Y265" s="51" t="s">
        <v>393</v>
      </c>
      <c r="Z265" s="51" t="s">
        <v>393</v>
      </c>
      <c r="AA265" s="51" t="s">
        <v>393</v>
      </c>
      <c r="AB265" s="51" t="s">
        <v>393</v>
      </c>
      <c r="AC265" s="51" t="s">
        <v>393</v>
      </c>
      <c r="AD265" s="51" t="s">
        <v>393</v>
      </c>
      <c r="AE265" s="51" t="s">
        <v>393</v>
      </c>
      <c r="AF265" s="51" t="s">
        <v>393</v>
      </c>
      <c r="AG265" s="51" t="s">
        <v>393</v>
      </c>
      <c r="AH265" s="51" t="s">
        <v>393</v>
      </c>
      <c r="AI265" s="51" t="s">
        <v>393</v>
      </c>
      <c r="AJ265" s="51" t="s">
        <v>393</v>
      </c>
      <c r="AK265" s="51" t="s">
        <v>393</v>
      </c>
      <c r="AL265" s="51" t="s">
        <v>393</v>
      </c>
      <c r="AM265" s="51" t="s">
        <v>393</v>
      </c>
      <c r="AN265" s="51" t="s">
        <v>393</v>
      </c>
      <c r="AO265" s="51" t="s">
        <v>393</v>
      </c>
      <c r="AP265" s="51" t="s">
        <v>393</v>
      </c>
      <c r="AQ265" s="51" t="s">
        <v>393</v>
      </c>
      <c r="AR265" s="51" t="s">
        <v>393</v>
      </c>
      <c r="AS265" s="51" t="s">
        <v>393</v>
      </c>
      <c r="AT265" s="51" t="s">
        <v>393</v>
      </c>
      <c r="AU265" s="51" t="s">
        <v>393</v>
      </c>
      <c r="AV265" s="51" t="s">
        <v>393</v>
      </c>
      <c r="AW265" s="51" t="s">
        <v>393</v>
      </c>
      <c r="AX265" s="51" t="s">
        <v>393</v>
      </c>
      <c r="AY265" s="51" t="s">
        <v>393</v>
      </c>
      <c r="AZ265" s="51" t="s">
        <v>393</v>
      </c>
      <c r="BA265" s="51" t="s">
        <v>393</v>
      </c>
      <c r="BB265" s="51" t="s">
        <v>393</v>
      </c>
      <c r="BC265" s="51" t="s">
        <v>393</v>
      </c>
      <c r="BD265" s="51" t="s">
        <v>393</v>
      </c>
      <c r="BE265" s="51" t="s">
        <v>393</v>
      </c>
      <c r="BF265" s="51" t="s">
        <v>393</v>
      </c>
      <c r="BG265" s="51" t="s">
        <v>393</v>
      </c>
      <c r="BH265" s="51" t="s">
        <v>393</v>
      </c>
      <c r="BI265" s="51" t="s">
        <v>393</v>
      </c>
      <c r="BJ265" s="51" t="s">
        <v>393</v>
      </c>
      <c r="BK265" s="51" t="s">
        <v>393</v>
      </c>
    </row>
    <row r="266" spans="1:63" ht="12.75" hidden="1">
      <c r="A266" s="51" t="s">
        <v>2258</v>
      </c>
      <c r="B266" s="51" t="s">
        <v>104</v>
      </c>
      <c r="C266" s="51" t="s">
        <v>409</v>
      </c>
      <c r="D266" s="51" t="s">
        <v>382</v>
      </c>
      <c r="E266" s="51" t="s">
        <v>64</v>
      </c>
      <c r="F266" s="51" t="s">
        <v>395</v>
      </c>
      <c r="G266" s="51" t="s">
        <v>98</v>
      </c>
      <c r="H266" s="51" t="s">
        <v>689</v>
      </c>
      <c r="I266" s="48" t="s">
        <v>2259</v>
      </c>
      <c r="J266" s="43">
        <f t="shared" si="1"/>
        <v>0</v>
      </c>
      <c r="K266" s="43">
        <f t="shared" si="2"/>
        <v>0</v>
      </c>
      <c r="L266" s="50" t="s">
        <v>2260</v>
      </c>
      <c r="M266" s="50" t="s">
        <v>2142</v>
      </c>
      <c r="N266" s="45"/>
      <c r="O266" s="50" t="s">
        <v>1257</v>
      </c>
      <c r="P266" s="50" t="s">
        <v>2261</v>
      </c>
      <c r="Q266" s="49"/>
      <c r="R266" s="50" t="s">
        <v>393</v>
      </c>
      <c r="S266" s="50" t="s">
        <v>2262</v>
      </c>
      <c r="T266" s="45"/>
      <c r="U266" s="50" t="s">
        <v>393</v>
      </c>
      <c r="V266" s="2">
        <v>-8085</v>
      </c>
      <c r="W266" s="2">
        <v>5775</v>
      </c>
      <c r="X266" s="51" t="s">
        <v>393</v>
      </c>
      <c r="Y266" s="51" t="s">
        <v>2263</v>
      </c>
      <c r="Z266" s="51" t="s">
        <v>393</v>
      </c>
      <c r="AA266" s="51" t="s">
        <v>393</v>
      </c>
      <c r="AB266" s="51" t="s">
        <v>2264</v>
      </c>
      <c r="AC266" s="51" t="s">
        <v>393</v>
      </c>
      <c r="AD266" s="51" t="s">
        <v>393</v>
      </c>
      <c r="AE266" s="51" t="s">
        <v>393</v>
      </c>
      <c r="AF266" s="51" t="s">
        <v>393</v>
      </c>
      <c r="AG266" s="51" t="s">
        <v>393</v>
      </c>
      <c r="AH266" s="51" t="s">
        <v>393</v>
      </c>
      <c r="AI266" s="51" t="s">
        <v>393</v>
      </c>
      <c r="AJ266" s="51" t="s">
        <v>393</v>
      </c>
      <c r="AK266" s="51" t="s">
        <v>393</v>
      </c>
      <c r="AL266" s="51" t="s">
        <v>393</v>
      </c>
      <c r="AM266" s="51" t="s">
        <v>393</v>
      </c>
      <c r="AN266" s="51" t="s">
        <v>393</v>
      </c>
      <c r="AO266" s="51" t="s">
        <v>393</v>
      </c>
      <c r="AP266" s="51" t="s">
        <v>393</v>
      </c>
      <c r="AQ266" s="51" t="s">
        <v>393</v>
      </c>
      <c r="AR266" s="51" t="s">
        <v>1206</v>
      </c>
      <c r="AS266" s="51" t="s">
        <v>446</v>
      </c>
      <c r="AT266" s="51" t="s">
        <v>393</v>
      </c>
      <c r="AU266" s="51" t="s">
        <v>393</v>
      </c>
      <c r="AV266" s="51" t="s">
        <v>1313</v>
      </c>
      <c r="AW266" s="51" t="s">
        <v>393</v>
      </c>
      <c r="AX266" s="51" t="s">
        <v>393</v>
      </c>
      <c r="AY266" s="51" t="s">
        <v>393</v>
      </c>
      <c r="AZ266" s="51" t="s">
        <v>393</v>
      </c>
      <c r="BA266" s="51" t="s">
        <v>393</v>
      </c>
      <c r="BB266" s="51" t="s">
        <v>393</v>
      </c>
      <c r="BC266" s="51" t="s">
        <v>393</v>
      </c>
      <c r="BD266" s="51" t="s">
        <v>393</v>
      </c>
      <c r="BE266" s="51" t="s">
        <v>393</v>
      </c>
      <c r="BF266" s="51" t="s">
        <v>1193</v>
      </c>
      <c r="BG266" s="51" t="s">
        <v>393</v>
      </c>
      <c r="BH266" s="51" t="s">
        <v>393</v>
      </c>
      <c r="BI266" s="51" t="s">
        <v>393</v>
      </c>
      <c r="BJ266" s="51" t="s">
        <v>393</v>
      </c>
      <c r="BK266" s="51" t="s">
        <v>393</v>
      </c>
    </row>
    <row r="267" spans="1:63" ht="12.75">
      <c r="A267" s="52"/>
      <c r="I267" s="44"/>
      <c r="J267" s="44"/>
      <c r="K267" s="53"/>
      <c r="L267" s="52"/>
      <c r="M267" s="52"/>
      <c r="N267" s="54"/>
      <c r="O267" s="52"/>
      <c r="P267" s="52"/>
      <c r="Q267" s="49"/>
      <c r="R267" s="52"/>
      <c r="S267" s="52"/>
      <c r="T267" s="54"/>
      <c r="U267" s="52"/>
      <c r="V267" s="17"/>
      <c r="W267" s="17"/>
    </row>
    <row r="268" spans="1:63" ht="12.75">
      <c r="A268" s="52"/>
      <c r="I268" s="44"/>
      <c r="J268" s="44"/>
      <c r="K268" s="53"/>
      <c r="L268" s="52"/>
      <c r="M268" s="52"/>
      <c r="N268" s="54"/>
      <c r="O268" s="52"/>
      <c r="P268" s="52"/>
      <c r="Q268" s="49"/>
      <c r="R268" s="52"/>
      <c r="S268" s="52"/>
      <c r="T268" s="54"/>
      <c r="U268" s="52"/>
      <c r="V268" s="17"/>
      <c r="W268" s="17"/>
    </row>
    <row r="269" spans="1:63" ht="12.75">
      <c r="A269" s="52"/>
      <c r="I269" s="44"/>
      <c r="J269" s="44"/>
      <c r="K269" s="53"/>
      <c r="L269" s="52"/>
      <c r="M269" s="52"/>
      <c r="N269" s="54"/>
      <c r="O269" s="52"/>
      <c r="P269" s="52"/>
      <c r="Q269" s="49"/>
      <c r="R269" s="52"/>
      <c r="S269" s="52"/>
      <c r="T269" s="54"/>
      <c r="U269" s="52"/>
      <c r="V269" s="17"/>
      <c r="W269" s="17"/>
    </row>
    <row r="270" spans="1:63" ht="12.75">
      <c r="A270" s="52"/>
      <c r="I270" s="44"/>
      <c r="J270" s="44"/>
      <c r="K270" s="53"/>
      <c r="L270" s="52"/>
      <c r="M270" s="52"/>
      <c r="N270" s="54"/>
      <c r="O270" s="52"/>
      <c r="P270" s="52"/>
      <c r="Q270" s="49"/>
      <c r="R270" s="52"/>
      <c r="S270" s="52"/>
      <c r="T270" s="54"/>
      <c r="U270" s="52"/>
      <c r="V270" s="17"/>
      <c r="W270" s="17"/>
    </row>
    <row r="271" spans="1:63" ht="12.75">
      <c r="A271" s="52"/>
      <c r="I271" s="44"/>
      <c r="J271" s="44"/>
      <c r="K271" s="53"/>
      <c r="L271" s="52"/>
      <c r="M271" s="52"/>
      <c r="N271" s="54"/>
      <c r="O271" s="52"/>
      <c r="P271" s="52"/>
      <c r="Q271" s="49"/>
      <c r="R271" s="52"/>
      <c r="S271" s="52"/>
      <c r="T271" s="54"/>
      <c r="U271" s="52"/>
      <c r="V271" s="17"/>
      <c r="W271" s="17"/>
    </row>
    <row r="272" spans="1:63" ht="12.75">
      <c r="A272" s="52"/>
      <c r="I272" s="44"/>
      <c r="J272" s="44"/>
      <c r="K272" s="53"/>
      <c r="L272" s="52"/>
      <c r="M272" s="52"/>
      <c r="N272" s="54"/>
      <c r="O272" s="52"/>
      <c r="P272" s="52"/>
      <c r="Q272" s="49"/>
      <c r="R272" s="52"/>
      <c r="S272" s="52"/>
      <c r="T272" s="54"/>
      <c r="U272" s="52"/>
      <c r="V272" s="17"/>
      <c r="W272" s="17"/>
    </row>
    <row r="273" spans="1:23" ht="12.75">
      <c r="A273" s="52"/>
      <c r="I273" s="44"/>
      <c r="J273" s="44"/>
      <c r="K273" s="53"/>
      <c r="L273" s="52"/>
      <c r="M273" s="52"/>
      <c r="N273" s="54"/>
      <c r="O273" s="52"/>
      <c r="P273" s="52"/>
      <c r="Q273" s="49"/>
      <c r="R273" s="52"/>
      <c r="S273" s="52"/>
      <c r="T273" s="54"/>
      <c r="U273" s="52"/>
      <c r="V273" s="17"/>
      <c r="W273" s="17"/>
    </row>
    <row r="274" spans="1:23" ht="12.75">
      <c r="A274" s="52"/>
      <c r="I274" s="44"/>
      <c r="J274" s="44"/>
      <c r="K274" s="53"/>
      <c r="L274" s="52"/>
      <c r="M274" s="52"/>
      <c r="N274" s="54"/>
      <c r="O274" s="52"/>
      <c r="P274" s="52"/>
      <c r="Q274" s="49"/>
      <c r="R274" s="52"/>
      <c r="S274" s="52"/>
      <c r="T274" s="54"/>
      <c r="U274" s="52"/>
      <c r="V274" s="17"/>
      <c r="W274" s="17"/>
    </row>
    <row r="275" spans="1:23" ht="12.75">
      <c r="A275" s="52"/>
      <c r="I275" s="44"/>
      <c r="J275" s="44"/>
      <c r="K275" s="53"/>
      <c r="L275" s="52"/>
      <c r="M275" s="52"/>
      <c r="N275" s="54"/>
      <c r="O275" s="52"/>
      <c r="P275" s="52"/>
      <c r="Q275" s="49"/>
      <c r="R275" s="52"/>
      <c r="S275" s="52"/>
      <c r="T275" s="54"/>
      <c r="U275" s="52"/>
      <c r="V275" s="17"/>
      <c r="W275" s="17"/>
    </row>
    <row r="276" spans="1:23" ht="12.75">
      <c r="A276" s="52"/>
      <c r="I276" s="44"/>
      <c r="J276" s="44"/>
      <c r="K276" s="53"/>
      <c r="L276" s="52"/>
      <c r="M276" s="52"/>
      <c r="N276" s="54"/>
      <c r="O276" s="52"/>
      <c r="P276" s="52"/>
      <c r="Q276" s="49"/>
      <c r="R276" s="52"/>
      <c r="S276" s="52"/>
      <c r="T276" s="54"/>
      <c r="U276" s="52"/>
      <c r="V276" s="17"/>
      <c r="W276" s="17"/>
    </row>
    <row r="277" spans="1:23" ht="12.75">
      <c r="A277" s="52"/>
      <c r="I277" s="44"/>
      <c r="J277" s="44"/>
      <c r="K277" s="53"/>
      <c r="L277" s="52"/>
      <c r="M277" s="52"/>
      <c r="N277" s="54"/>
      <c r="O277" s="52"/>
      <c r="P277" s="52"/>
      <c r="Q277" s="49"/>
      <c r="R277" s="52"/>
      <c r="S277" s="52"/>
      <c r="T277" s="54"/>
      <c r="U277" s="52"/>
      <c r="V277" s="17"/>
      <c r="W277" s="17"/>
    </row>
    <row r="278" spans="1:23" ht="12.75">
      <c r="A278" s="52"/>
      <c r="I278" s="44"/>
      <c r="J278" s="44"/>
      <c r="K278" s="53"/>
      <c r="L278" s="52"/>
      <c r="M278" s="52"/>
      <c r="N278" s="54"/>
      <c r="O278" s="52"/>
      <c r="P278" s="52"/>
      <c r="Q278" s="49"/>
      <c r="R278" s="52"/>
      <c r="S278" s="52"/>
      <c r="T278" s="54"/>
      <c r="U278" s="52"/>
      <c r="V278" s="17"/>
      <c r="W278" s="17"/>
    </row>
    <row r="279" spans="1:23" ht="12.75">
      <c r="A279" s="52"/>
      <c r="I279" s="44"/>
      <c r="J279" s="44"/>
      <c r="K279" s="53"/>
      <c r="L279" s="52"/>
      <c r="M279" s="52"/>
      <c r="N279" s="54"/>
      <c r="O279" s="52"/>
      <c r="P279" s="52"/>
      <c r="Q279" s="49"/>
      <c r="R279" s="52"/>
      <c r="S279" s="52"/>
      <c r="T279" s="54"/>
      <c r="U279" s="52"/>
      <c r="V279" s="17"/>
      <c r="W279" s="17"/>
    </row>
    <row r="280" spans="1:23" ht="12.75">
      <c r="A280" s="52"/>
      <c r="I280" s="44"/>
      <c r="J280" s="44"/>
      <c r="K280" s="53"/>
      <c r="L280" s="52"/>
      <c r="M280" s="52"/>
      <c r="N280" s="54"/>
      <c r="O280" s="52"/>
      <c r="P280" s="52"/>
      <c r="Q280" s="49"/>
      <c r="R280" s="52"/>
      <c r="S280" s="52"/>
      <c r="T280" s="54"/>
      <c r="U280" s="52"/>
      <c r="V280" s="17"/>
      <c r="W280" s="17"/>
    </row>
    <row r="281" spans="1:23" ht="12.75">
      <c r="A281" s="52"/>
      <c r="I281" s="44"/>
      <c r="J281" s="44"/>
      <c r="K281" s="53"/>
      <c r="L281" s="52"/>
      <c r="M281" s="52"/>
      <c r="N281" s="54"/>
      <c r="O281" s="52"/>
      <c r="P281" s="52"/>
      <c r="Q281" s="49"/>
      <c r="R281" s="52"/>
      <c r="S281" s="52"/>
      <c r="T281" s="54"/>
      <c r="U281" s="52"/>
      <c r="V281" s="17"/>
      <c r="W281" s="17"/>
    </row>
    <row r="282" spans="1:23" ht="12.75">
      <c r="A282" s="52"/>
      <c r="I282" s="44"/>
      <c r="J282" s="44"/>
      <c r="K282" s="53"/>
      <c r="L282" s="52"/>
      <c r="M282" s="52"/>
      <c r="N282" s="54"/>
      <c r="O282" s="52"/>
      <c r="P282" s="52"/>
      <c r="Q282" s="49"/>
      <c r="R282" s="52"/>
      <c r="S282" s="52"/>
      <c r="T282" s="54"/>
      <c r="U282" s="52"/>
      <c r="V282" s="17"/>
      <c r="W282" s="17"/>
    </row>
    <row r="283" spans="1:23" ht="12.75">
      <c r="A283" s="52"/>
      <c r="I283" s="44"/>
      <c r="J283" s="44"/>
      <c r="K283" s="53"/>
      <c r="L283" s="52"/>
      <c r="M283" s="52"/>
      <c r="N283" s="54"/>
      <c r="O283" s="52"/>
      <c r="P283" s="52"/>
      <c r="Q283" s="49"/>
      <c r="R283" s="52"/>
      <c r="S283" s="52"/>
      <c r="T283" s="54"/>
      <c r="U283" s="52"/>
      <c r="V283" s="17"/>
      <c r="W283" s="17"/>
    </row>
    <row r="284" spans="1:23" ht="12.75">
      <c r="A284" s="52"/>
      <c r="I284" s="44"/>
      <c r="J284" s="44"/>
      <c r="K284" s="53"/>
      <c r="L284" s="52"/>
      <c r="M284" s="52"/>
      <c r="N284" s="54"/>
      <c r="O284" s="52"/>
      <c r="P284" s="52"/>
      <c r="Q284" s="49"/>
      <c r="R284" s="52"/>
      <c r="S284" s="52"/>
      <c r="T284" s="54"/>
      <c r="U284" s="52"/>
      <c r="V284" s="17"/>
      <c r="W284" s="17"/>
    </row>
    <row r="285" spans="1:23" ht="12.75">
      <c r="A285" s="52"/>
      <c r="I285" s="44"/>
      <c r="J285" s="44"/>
      <c r="K285" s="53"/>
      <c r="L285" s="52"/>
      <c r="M285" s="52"/>
      <c r="N285" s="54"/>
      <c r="O285" s="52"/>
      <c r="P285" s="52"/>
      <c r="Q285" s="49"/>
      <c r="R285" s="52"/>
      <c r="S285" s="52"/>
      <c r="T285" s="54"/>
      <c r="U285" s="52"/>
      <c r="V285" s="17"/>
      <c r="W285" s="17"/>
    </row>
    <row r="286" spans="1:23" ht="12.75">
      <c r="A286" s="52"/>
      <c r="I286" s="44"/>
      <c r="J286" s="44"/>
      <c r="K286" s="53"/>
      <c r="L286" s="52"/>
      <c r="M286" s="52"/>
      <c r="N286" s="54"/>
      <c r="O286" s="52"/>
      <c r="P286" s="52"/>
      <c r="Q286" s="49"/>
      <c r="R286" s="52"/>
      <c r="S286" s="52"/>
      <c r="T286" s="54"/>
      <c r="U286" s="52"/>
      <c r="V286" s="17"/>
      <c r="W286" s="17"/>
    </row>
    <row r="287" spans="1:23" ht="12.75">
      <c r="A287" s="52"/>
      <c r="I287" s="44"/>
      <c r="J287" s="44"/>
      <c r="K287" s="53"/>
      <c r="L287" s="52"/>
      <c r="M287" s="52"/>
      <c r="N287" s="54"/>
      <c r="O287" s="52"/>
      <c r="P287" s="52"/>
      <c r="Q287" s="49"/>
      <c r="R287" s="52"/>
      <c r="S287" s="52"/>
      <c r="T287" s="54"/>
      <c r="U287" s="52"/>
      <c r="V287" s="17"/>
      <c r="W287" s="17"/>
    </row>
    <row r="288" spans="1:23" ht="12.75">
      <c r="A288" s="52"/>
      <c r="I288" s="44"/>
      <c r="J288" s="44"/>
      <c r="K288" s="53"/>
      <c r="L288" s="52"/>
      <c r="M288" s="52"/>
      <c r="N288" s="54"/>
      <c r="O288" s="52"/>
      <c r="P288" s="52"/>
      <c r="Q288" s="54"/>
      <c r="R288" s="52"/>
      <c r="S288" s="52"/>
      <c r="T288" s="54"/>
      <c r="U288" s="52"/>
      <c r="V288" s="17"/>
      <c r="W288" s="17"/>
    </row>
    <row r="289" spans="1:23" ht="12.75">
      <c r="A289" s="52"/>
      <c r="I289" s="44"/>
      <c r="J289" s="44"/>
      <c r="K289" s="53"/>
      <c r="L289" s="52"/>
      <c r="M289" s="52"/>
      <c r="N289" s="54"/>
      <c r="O289" s="52"/>
      <c r="P289" s="52"/>
      <c r="Q289" s="54"/>
      <c r="R289" s="52"/>
      <c r="S289" s="52"/>
      <c r="T289" s="54"/>
      <c r="U289" s="52"/>
      <c r="V289" s="17"/>
      <c r="W289" s="17"/>
    </row>
    <row r="290" spans="1:23" ht="12.75">
      <c r="A290" s="52"/>
      <c r="I290" s="44"/>
      <c r="J290" s="44"/>
      <c r="K290" s="53"/>
      <c r="L290" s="52"/>
      <c r="M290" s="52"/>
      <c r="N290" s="54"/>
      <c r="O290" s="52"/>
      <c r="P290" s="52"/>
      <c r="Q290" s="54"/>
      <c r="R290" s="52"/>
      <c r="S290" s="52"/>
      <c r="T290" s="54"/>
      <c r="U290" s="52"/>
      <c r="V290" s="17"/>
      <c r="W290" s="17"/>
    </row>
    <row r="291" spans="1:23" ht="12.75">
      <c r="A291" s="52"/>
      <c r="I291" s="44"/>
      <c r="J291" s="44"/>
      <c r="K291" s="53"/>
      <c r="L291" s="52"/>
      <c r="M291" s="52"/>
      <c r="N291" s="54"/>
      <c r="O291" s="52"/>
      <c r="P291" s="52"/>
      <c r="Q291" s="54"/>
      <c r="R291" s="52"/>
      <c r="S291" s="52"/>
      <c r="T291" s="54"/>
      <c r="U291" s="52"/>
      <c r="V291" s="17"/>
      <c r="W291" s="17"/>
    </row>
    <row r="292" spans="1:23" ht="12.75">
      <c r="A292" s="52"/>
      <c r="I292" s="44"/>
      <c r="J292" s="44"/>
      <c r="K292" s="53"/>
      <c r="L292" s="52"/>
      <c r="M292" s="52"/>
      <c r="N292" s="54"/>
      <c r="O292" s="52"/>
      <c r="P292" s="52"/>
      <c r="Q292" s="54"/>
      <c r="R292" s="52"/>
      <c r="S292" s="52"/>
      <c r="T292" s="54"/>
      <c r="U292" s="52"/>
      <c r="V292" s="17"/>
      <c r="W292" s="17"/>
    </row>
    <row r="293" spans="1:23" ht="12.75">
      <c r="A293" s="52"/>
      <c r="I293" s="44"/>
      <c r="J293" s="44"/>
      <c r="K293" s="53"/>
      <c r="L293" s="52"/>
      <c r="M293" s="52"/>
      <c r="N293" s="54"/>
      <c r="O293" s="52"/>
      <c r="P293" s="52"/>
      <c r="Q293" s="54"/>
      <c r="R293" s="52"/>
      <c r="S293" s="52"/>
      <c r="T293" s="54"/>
      <c r="U293" s="52"/>
      <c r="V293" s="17"/>
      <c r="W293" s="17"/>
    </row>
    <row r="294" spans="1:23" ht="12.75">
      <c r="A294" s="52"/>
      <c r="I294" s="44"/>
      <c r="J294" s="44"/>
      <c r="K294" s="53"/>
      <c r="L294" s="52"/>
      <c r="M294" s="52"/>
      <c r="N294" s="54"/>
      <c r="O294" s="52"/>
      <c r="P294" s="52"/>
      <c r="Q294" s="54"/>
      <c r="R294" s="52"/>
      <c r="S294" s="52"/>
      <c r="T294" s="54"/>
      <c r="U294" s="52"/>
      <c r="V294" s="17"/>
      <c r="W294" s="17"/>
    </row>
    <row r="295" spans="1:23" ht="12.75">
      <c r="A295" s="52"/>
      <c r="I295" s="44"/>
      <c r="J295" s="44"/>
      <c r="K295" s="53"/>
      <c r="L295" s="52"/>
      <c r="M295" s="52"/>
      <c r="N295" s="54"/>
      <c r="O295" s="52"/>
      <c r="P295" s="52"/>
      <c r="Q295" s="54"/>
      <c r="R295" s="52"/>
      <c r="S295" s="52"/>
      <c r="T295" s="54"/>
      <c r="U295" s="52"/>
      <c r="V295" s="17"/>
      <c r="W295" s="17"/>
    </row>
    <row r="296" spans="1:23" ht="12.75">
      <c r="A296" s="52"/>
      <c r="I296" s="44"/>
      <c r="J296" s="44"/>
      <c r="K296" s="53"/>
      <c r="L296" s="52"/>
      <c r="M296" s="52"/>
      <c r="N296" s="54"/>
      <c r="O296" s="52"/>
      <c r="P296" s="52"/>
      <c r="Q296" s="54"/>
      <c r="R296" s="52"/>
      <c r="S296" s="52"/>
      <c r="T296" s="54"/>
      <c r="U296" s="52"/>
      <c r="V296" s="17"/>
      <c r="W296" s="17"/>
    </row>
    <row r="297" spans="1:23" ht="12.75">
      <c r="A297" s="52"/>
      <c r="I297" s="44"/>
      <c r="J297" s="44"/>
      <c r="K297" s="53"/>
      <c r="L297" s="52"/>
      <c r="M297" s="52"/>
      <c r="N297" s="54"/>
      <c r="O297" s="52"/>
      <c r="P297" s="52"/>
      <c r="Q297" s="54"/>
      <c r="R297" s="52"/>
      <c r="S297" s="52"/>
      <c r="T297" s="54"/>
      <c r="U297" s="52"/>
      <c r="V297" s="17"/>
      <c r="W297" s="17"/>
    </row>
    <row r="298" spans="1:23" ht="12.75">
      <c r="A298" s="52"/>
      <c r="I298" s="44"/>
      <c r="J298" s="44"/>
      <c r="K298" s="53"/>
      <c r="L298" s="52"/>
      <c r="M298" s="52"/>
      <c r="N298" s="54"/>
      <c r="O298" s="52"/>
      <c r="P298" s="52"/>
      <c r="Q298" s="54"/>
      <c r="R298" s="52"/>
      <c r="S298" s="52"/>
      <c r="T298" s="54"/>
      <c r="U298" s="52"/>
      <c r="V298" s="17"/>
      <c r="W298" s="17"/>
    </row>
    <row r="299" spans="1:23" ht="12.75">
      <c r="A299" s="52"/>
      <c r="I299" s="44"/>
      <c r="J299" s="44"/>
      <c r="K299" s="53"/>
      <c r="L299" s="52"/>
      <c r="M299" s="52"/>
      <c r="N299" s="54"/>
      <c r="O299" s="52"/>
      <c r="P299" s="52"/>
      <c r="Q299" s="54"/>
      <c r="R299" s="52"/>
      <c r="S299" s="52"/>
      <c r="T299" s="54"/>
      <c r="U299" s="52"/>
      <c r="V299" s="17"/>
      <c r="W299" s="17"/>
    </row>
    <row r="300" spans="1:23" ht="12.75">
      <c r="A300" s="52"/>
      <c r="I300" s="44"/>
      <c r="J300" s="44"/>
      <c r="K300" s="53"/>
      <c r="L300" s="52"/>
      <c r="M300" s="52"/>
      <c r="N300" s="54"/>
      <c r="O300" s="52"/>
      <c r="P300" s="52"/>
      <c r="Q300" s="54"/>
      <c r="R300" s="52"/>
      <c r="S300" s="52"/>
      <c r="T300" s="54"/>
      <c r="U300" s="52"/>
      <c r="V300" s="17"/>
      <c r="W300" s="17"/>
    </row>
    <row r="301" spans="1:23" ht="12.75">
      <c r="A301" s="52"/>
      <c r="I301" s="44"/>
      <c r="J301" s="44"/>
      <c r="K301" s="53"/>
      <c r="L301" s="52"/>
      <c r="M301" s="52"/>
      <c r="N301" s="54"/>
      <c r="O301" s="52"/>
      <c r="P301" s="52"/>
      <c r="Q301" s="54"/>
      <c r="R301" s="52"/>
      <c r="S301" s="52"/>
      <c r="T301" s="54"/>
      <c r="U301" s="52"/>
      <c r="V301" s="17"/>
      <c r="W301" s="17"/>
    </row>
    <row r="302" spans="1:23" ht="12.75">
      <c r="A302" s="52"/>
      <c r="I302" s="44"/>
      <c r="J302" s="44"/>
      <c r="K302" s="53"/>
      <c r="L302" s="52"/>
      <c r="M302" s="52"/>
      <c r="N302" s="54"/>
      <c r="O302" s="52"/>
      <c r="P302" s="52"/>
      <c r="Q302" s="54"/>
      <c r="R302" s="52"/>
      <c r="S302" s="52"/>
      <c r="T302" s="54"/>
      <c r="U302" s="52"/>
      <c r="V302" s="17"/>
      <c r="W302" s="17"/>
    </row>
    <row r="303" spans="1:23" ht="12.75">
      <c r="A303" s="52"/>
      <c r="I303" s="44"/>
      <c r="J303" s="44"/>
      <c r="K303" s="53"/>
      <c r="L303" s="52"/>
      <c r="M303" s="52"/>
      <c r="N303" s="54"/>
      <c r="O303" s="52"/>
      <c r="P303" s="52"/>
      <c r="Q303" s="54"/>
      <c r="R303" s="52"/>
      <c r="S303" s="52"/>
      <c r="T303" s="54"/>
      <c r="U303" s="52"/>
      <c r="V303" s="17"/>
      <c r="W303" s="17"/>
    </row>
    <row r="304" spans="1:23" ht="12.75">
      <c r="A304" s="52"/>
      <c r="I304" s="44"/>
      <c r="J304" s="44"/>
      <c r="K304" s="53"/>
      <c r="L304" s="52"/>
      <c r="M304" s="52"/>
      <c r="N304" s="54"/>
      <c r="O304" s="52"/>
      <c r="P304" s="52"/>
      <c r="Q304" s="54"/>
      <c r="R304" s="52"/>
      <c r="S304" s="52"/>
      <c r="T304" s="54"/>
      <c r="U304" s="52"/>
      <c r="V304" s="17"/>
      <c r="W304" s="17"/>
    </row>
    <row r="305" spans="1:23" ht="12.75">
      <c r="A305" s="52"/>
      <c r="I305" s="44"/>
      <c r="J305" s="44"/>
      <c r="K305" s="53"/>
      <c r="L305" s="52"/>
      <c r="M305" s="52"/>
      <c r="N305" s="54"/>
      <c r="O305" s="52"/>
      <c r="P305" s="52"/>
      <c r="Q305" s="54"/>
      <c r="R305" s="52"/>
      <c r="S305" s="52"/>
      <c r="T305" s="54"/>
      <c r="U305" s="52"/>
      <c r="V305" s="17"/>
      <c r="W305" s="17"/>
    </row>
    <row r="306" spans="1:23" ht="12.75">
      <c r="A306" s="52"/>
      <c r="I306" s="44"/>
      <c r="J306" s="44"/>
      <c r="K306" s="53"/>
      <c r="L306" s="52"/>
      <c r="M306" s="52"/>
      <c r="N306" s="54"/>
      <c r="O306" s="52"/>
      <c r="P306" s="52"/>
      <c r="Q306" s="54"/>
      <c r="R306" s="52"/>
      <c r="S306" s="52"/>
      <c r="T306" s="54"/>
      <c r="U306" s="52"/>
      <c r="V306" s="17"/>
      <c r="W306" s="17"/>
    </row>
    <row r="307" spans="1:23" ht="12.75">
      <c r="A307" s="52"/>
      <c r="I307" s="44"/>
      <c r="J307" s="44"/>
      <c r="K307" s="53"/>
      <c r="L307" s="52"/>
      <c r="M307" s="52"/>
      <c r="N307" s="54"/>
      <c r="O307" s="52"/>
      <c r="P307" s="52"/>
      <c r="Q307" s="54"/>
      <c r="R307" s="52"/>
      <c r="S307" s="52"/>
      <c r="T307" s="54"/>
      <c r="U307" s="52"/>
      <c r="V307" s="17"/>
      <c r="W307" s="17"/>
    </row>
    <row r="308" spans="1:23" ht="12.75">
      <c r="A308" s="52"/>
      <c r="I308" s="44"/>
      <c r="J308" s="44"/>
      <c r="K308" s="53"/>
      <c r="L308" s="52"/>
      <c r="M308" s="52"/>
      <c r="N308" s="54"/>
      <c r="O308" s="52"/>
      <c r="P308" s="52"/>
      <c r="Q308" s="54"/>
      <c r="R308" s="52"/>
      <c r="S308" s="52"/>
      <c r="T308" s="54"/>
      <c r="U308" s="52"/>
      <c r="V308" s="17"/>
      <c r="W308" s="17"/>
    </row>
    <row r="309" spans="1:23" ht="12.75">
      <c r="A309" s="52"/>
      <c r="I309" s="44"/>
      <c r="J309" s="44"/>
      <c r="K309" s="53"/>
      <c r="L309" s="52"/>
      <c r="M309" s="52"/>
      <c r="N309" s="54"/>
      <c r="O309" s="52"/>
      <c r="P309" s="52"/>
      <c r="Q309" s="54"/>
      <c r="R309" s="52"/>
      <c r="S309" s="52"/>
      <c r="T309" s="54"/>
      <c r="U309" s="52"/>
      <c r="V309" s="17"/>
      <c r="W309" s="17"/>
    </row>
    <row r="310" spans="1:23" ht="12.75">
      <c r="A310" s="52"/>
      <c r="I310" s="44"/>
      <c r="J310" s="44"/>
      <c r="K310" s="53"/>
      <c r="L310" s="52"/>
      <c r="M310" s="52"/>
      <c r="N310" s="54"/>
      <c r="O310" s="52"/>
      <c r="P310" s="52"/>
      <c r="Q310" s="54"/>
      <c r="R310" s="52"/>
      <c r="S310" s="52"/>
      <c r="T310" s="54"/>
      <c r="U310" s="52"/>
      <c r="V310" s="17"/>
      <c r="W310" s="17"/>
    </row>
    <row r="311" spans="1:23" ht="12.75">
      <c r="A311" s="52"/>
      <c r="I311" s="44"/>
      <c r="J311" s="44"/>
      <c r="K311" s="53"/>
      <c r="L311" s="52"/>
      <c r="M311" s="52"/>
      <c r="N311" s="54"/>
      <c r="O311" s="52"/>
      <c r="P311" s="52"/>
      <c r="Q311" s="54"/>
      <c r="R311" s="52"/>
      <c r="S311" s="52"/>
      <c r="T311" s="54"/>
      <c r="U311" s="52"/>
      <c r="V311" s="17"/>
      <c r="W311" s="17"/>
    </row>
    <row r="312" spans="1:23" ht="12.75">
      <c r="A312" s="52"/>
      <c r="I312" s="44"/>
      <c r="J312" s="44"/>
      <c r="K312" s="53"/>
      <c r="L312" s="52"/>
      <c r="M312" s="52"/>
      <c r="N312" s="54"/>
      <c r="O312" s="52"/>
      <c r="P312" s="52"/>
      <c r="Q312" s="54"/>
      <c r="R312" s="52"/>
      <c r="S312" s="52"/>
      <c r="T312" s="54"/>
      <c r="U312" s="52"/>
      <c r="V312" s="17"/>
      <c r="W312" s="17"/>
    </row>
    <row r="313" spans="1:23" ht="12.75">
      <c r="A313" s="52"/>
      <c r="I313" s="44"/>
      <c r="J313" s="44"/>
      <c r="K313" s="53"/>
      <c r="L313" s="52"/>
      <c r="M313" s="52"/>
      <c r="N313" s="54"/>
      <c r="O313" s="52"/>
      <c r="P313" s="52"/>
      <c r="Q313" s="54"/>
      <c r="R313" s="52"/>
      <c r="S313" s="52"/>
      <c r="T313" s="54"/>
      <c r="U313" s="52"/>
      <c r="V313" s="17"/>
      <c r="W313" s="17"/>
    </row>
    <row r="314" spans="1:23" ht="12.75">
      <c r="A314" s="52"/>
      <c r="I314" s="44"/>
      <c r="J314" s="44"/>
      <c r="K314" s="53"/>
      <c r="L314" s="52"/>
      <c r="M314" s="52"/>
      <c r="N314" s="54"/>
      <c r="O314" s="52"/>
      <c r="P314" s="52"/>
      <c r="Q314" s="54"/>
      <c r="R314" s="52"/>
      <c r="S314" s="52"/>
      <c r="T314" s="54"/>
      <c r="U314" s="52"/>
      <c r="V314" s="17"/>
      <c r="W314" s="17"/>
    </row>
    <row r="315" spans="1:23" ht="12.75">
      <c r="A315" s="52"/>
      <c r="I315" s="44"/>
      <c r="J315" s="44"/>
      <c r="K315" s="53"/>
      <c r="L315" s="52"/>
      <c r="M315" s="52"/>
      <c r="N315" s="54"/>
      <c r="O315" s="52"/>
      <c r="P315" s="52"/>
      <c r="Q315" s="54"/>
      <c r="R315" s="52"/>
      <c r="S315" s="52"/>
      <c r="T315" s="54"/>
      <c r="U315" s="52"/>
      <c r="V315" s="17"/>
      <c r="W315" s="17"/>
    </row>
    <row r="316" spans="1:23" ht="12.75">
      <c r="A316" s="52"/>
      <c r="I316" s="44"/>
      <c r="J316" s="44"/>
      <c r="K316" s="53"/>
      <c r="L316" s="52"/>
      <c r="M316" s="52"/>
      <c r="N316" s="54"/>
      <c r="O316" s="52"/>
      <c r="P316" s="52"/>
      <c r="Q316" s="54"/>
      <c r="R316" s="52"/>
      <c r="S316" s="52"/>
      <c r="T316" s="54"/>
      <c r="U316" s="52"/>
      <c r="V316" s="17"/>
      <c r="W316" s="17"/>
    </row>
    <row r="317" spans="1:23" ht="12.75">
      <c r="A317" s="52"/>
      <c r="I317" s="44"/>
      <c r="J317" s="44"/>
      <c r="K317" s="53"/>
      <c r="L317" s="52"/>
      <c r="M317" s="52"/>
      <c r="N317" s="54"/>
      <c r="O317" s="52"/>
      <c r="P317" s="52"/>
      <c r="Q317" s="54"/>
      <c r="R317" s="52"/>
      <c r="S317" s="52"/>
      <c r="T317" s="54"/>
      <c r="U317" s="52"/>
      <c r="V317" s="17"/>
      <c r="W317" s="17"/>
    </row>
    <row r="318" spans="1:23" ht="12.75">
      <c r="A318" s="52"/>
      <c r="I318" s="44"/>
      <c r="J318" s="44"/>
      <c r="K318" s="53"/>
      <c r="L318" s="52"/>
      <c r="M318" s="52"/>
      <c r="N318" s="54"/>
      <c r="O318" s="52"/>
      <c r="P318" s="52"/>
      <c r="Q318" s="54"/>
      <c r="R318" s="52"/>
      <c r="S318" s="52"/>
      <c r="T318" s="54"/>
      <c r="U318" s="52"/>
      <c r="V318" s="17"/>
      <c r="W318" s="17"/>
    </row>
    <row r="319" spans="1:23" ht="12.75">
      <c r="A319" s="52"/>
      <c r="I319" s="44"/>
      <c r="J319" s="44"/>
      <c r="K319" s="53"/>
      <c r="L319" s="52"/>
      <c r="M319" s="52"/>
      <c r="N319" s="54"/>
      <c r="O319" s="52"/>
      <c r="P319" s="52"/>
      <c r="Q319" s="54"/>
      <c r="R319" s="52"/>
      <c r="S319" s="52"/>
      <c r="T319" s="54"/>
      <c r="U319" s="52"/>
      <c r="V319" s="17"/>
      <c r="W319" s="17"/>
    </row>
    <row r="320" spans="1:23" ht="12.75">
      <c r="A320" s="52"/>
      <c r="I320" s="44"/>
      <c r="J320" s="44"/>
      <c r="K320" s="53"/>
      <c r="L320" s="52"/>
      <c r="M320" s="52"/>
      <c r="N320" s="54"/>
      <c r="O320" s="52"/>
      <c r="P320" s="52"/>
      <c r="Q320" s="54"/>
      <c r="R320" s="52"/>
      <c r="S320" s="52"/>
      <c r="T320" s="54"/>
      <c r="U320" s="52"/>
      <c r="V320" s="17"/>
      <c r="W320" s="17"/>
    </row>
    <row r="321" spans="1:23" ht="12.75">
      <c r="A321" s="52"/>
      <c r="I321" s="44"/>
      <c r="J321" s="44"/>
      <c r="K321" s="53"/>
      <c r="L321" s="52"/>
      <c r="M321" s="52"/>
      <c r="N321" s="54"/>
      <c r="O321" s="52"/>
      <c r="P321" s="52"/>
      <c r="Q321" s="54"/>
      <c r="R321" s="52"/>
      <c r="S321" s="52"/>
      <c r="T321" s="54"/>
      <c r="U321" s="52"/>
      <c r="V321" s="17"/>
      <c r="W321" s="17"/>
    </row>
    <row r="322" spans="1:23" ht="12.75">
      <c r="A322" s="52"/>
      <c r="I322" s="44"/>
      <c r="J322" s="44"/>
      <c r="K322" s="53"/>
      <c r="L322" s="52"/>
      <c r="M322" s="52"/>
      <c r="N322" s="54"/>
      <c r="O322" s="52"/>
      <c r="P322" s="52"/>
      <c r="Q322" s="54"/>
      <c r="R322" s="52"/>
      <c r="S322" s="52"/>
      <c r="T322" s="54"/>
      <c r="U322" s="52"/>
      <c r="V322" s="17"/>
      <c r="W322" s="17"/>
    </row>
    <row r="323" spans="1:23" ht="12.75">
      <c r="A323" s="52"/>
      <c r="I323" s="44"/>
      <c r="J323" s="44"/>
      <c r="K323" s="53"/>
      <c r="L323" s="52"/>
      <c r="M323" s="52"/>
      <c r="N323" s="54"/>
      <c r="O323" s="52"/>
      <c r="P323" s="52"/>
      <c r="Q323" s="54"/>
      <c r="R323" s="52"/>
      <c r="S323" s="52"/>
      <c r="T323" s="54"/>
      <c r="U323" s="52"/>
      <c r="V323" s="17"/>
      <c r="W323" s="17"/>
    </row>
    <row r="324" spans="1:23" ht="12.75">
      <c r="A324" s="52"/>
      <c r="I324" s="44"/>
      <c r="J324" s="44"/>
      <c r="K324" s="53"/>
      <c r="L324" s="52"/>
      <c r="M324" s="52"/>
      <c r="N324" s="54"/>
      <c r="O324" s="52"/>
      <c r="P324" s="52"/>
      <c r="Q324" s="54"/>
      <c r="R324" s="52"/>
      <c r="S324" s="52"/>
      <c r="T324" s="54"/>
      <c r="U324" s="52"/>
      <c r="V324" s="17"/>
      <c r="W324" s="17"/>
    </row>
    <row r="325" spans="1:23" ht="12.75">
      <c r="A325" s="52"/>
      <c r="I325" s="44"/>
      <c r="J325" s="44"/>
      <c r="K325" s="53"/>
      <c r="L325" s="52"/>
      <c r="M325" s="52"/>
      <c r="N325" s="54"/>
      <c r="O325" s="52"/>
      <c r="P325" s="52"/>
      <c r="Q325" s="54"/>
      <c r="R325" s="52"/>
      <c r="S325" s="52"/>
      <c r="T325" s="54"/>
      <c r="U325" s="52"/>
      <c r="V325" s="17"/>
      <c r="W325" s="17"/>
    </row>
    <row r="326" spans="1:23" ht="12.75">
      <c r="A326" s="52"/>
      <c r="I326" s="44"/>
      <c r="J326" s="44"/>
      <c r="K326" s="53"/>
      <c r="L326" s="52"/>
      <c r="M326" s="52"/>
      <c r="N326" s="54"/>
      <c r="O326" s="52"/>
      <c r="P326" s="52"/>
      <c r="Q326" s="54"/>
      <c r="R326" s="52"/>
      <c r="S326" s="52"/>
      <c r="T326" s="54"/>
      <c r="U326" s="52"/>
      <c r="V326" s="17"/>
      <c r="W326" s="17"/>
    </row>
    <row r="327" spans="1:23" ht="12.75">
      <c r="A327" s="52"/>
      <c r="I327" s="44"/>
      <c r="J327" s="44"/>
      <c r="K327" s="53"/>
      <c r="L327" s="52"/>
      <c r="M327" s="52"/>
      <c r="N327" s="54"/>
      <c r="O327" s="52"/>
      <c r="P327" s="52"/>
      <c r="Q327" s="54"/>
      <c r="R327" s="52"/>
      <c r="S327" s="52"/>
      <c r="T327" s="54"/>
      <c r="U327" s="52"/>
      <c r="V327" s="17"/>
      <c r="W327" s="17"/>
    </row>
    <row r="328" spans="1:23" ht="12.75">
      <c r="A328" s="52"/>
      <c r="I328" s="44"/>
      <c r="J328" s="44"/>
      <c r="K328" s="53"/>
      <c r="L328" s="52"/>
      <c r="M328" s="52"/>
      <c r="N328" s="54"/>
      <c r="O328" s="52"/>
      <c r="P328" s="52"/>
      <c r="Q328" s="54"/>
      <c r="R328" s="52"/>
      <c r="S328" s="52"/>
      <c r="T328" s="54"/>
      <c r="U328" s="52"/>
      <c r="V328" s="17"/>
      <c r="W328" s="17"/>
    </row>
    <row r="329" spans="1:23" ht="12.75">
      <c r="A329" s="52"/>
      <c r="I329" s="44"/>
      <c r="J329" s="44"/>
      <c r="K329" s="53"/>
      <c r="L329" s="52"/>
      <c r="M329" s="52"/>
      <c r="N329" s="54"/>
      <c r="O329" s="52"/>
      <c r="P329" s="52"/>
      <c r="Q329" s="54"/>
      <c r="R329" s="52"/>
      <c r="S329" s="52"/>
      <c r="T329" s="54"/>
      <c r="U329" s="52"/>
      <c r="V329" s="17"/>
      <c r="W329" s="17"/>
    </row>
    <row r="330" spans="1:23" ht="12.75">
      <c r="A330" s="52"/>
      <c r="I330" s="44"/>
      <c r="J330" s="44"/>
      <c r="K330" s="53"/>
      <c r="L330" s="52"/>
      <c r="M330" s="52"/>
      <c r="N330" s="54"/>
      <c r="O330" s="52"/>
      <c r="P330" s="52"/>
      <c r="Q330" s="54"/>
      <c r="R330" s="52"/>
      <c r="S330" s="52"/>
      <c r="T330" s="54"/>
      <c r="U330" s="52"/>
      <c r="V330" s="17"/>
      <c r="W330" s="17"/>
    </row>
    <row r="331" spans="1:23" ht="12.75">
      <c r="A331" s="52"/>
      <c r="I331" s="44"/>
      <c r="J331" s="44"/>
      <c r="K331" s="53"/>
      <c r="L331" s="52"/>
      <c r="M331" s="52"/>
      <c r="N331" s="54"/>
      <c r="O331" s="52"/>
      <c r="P331" s="52"/>
      <c r="Q331" s="54"/>
      <c r="R331" s="52"/>
      <c r="S331" s="52"/>
      <c r="T331" s="54"/>
      <c r="U331" s="52"/>
      <c r="V331" s="17"/>
      <c r="W331" s="17"/>
    </row>
    <row r="332" spans="1:23" ht="12.75">
      <c r="A332" s="52"/>
      <c r="I332" s="44"/>
      <c r="J332" s="44"/>
      <c r="K332" s="53"/>
      <c r="L332" s="52"/>
      <c r="M332" s="52"/>
      <c r="N332" s="54"/>
      <c r="O332" s="52"/>
      <c r="P332" s="52"/>
      <c r="Q332" s="54"/>
      <c r="R332" s="52"/>
      <c r="S332" s="52"/>
      <c r="T332" s="54"/>
      <c r="U332" s="52"/>
      <c r="V332" s="17"/>
      <c r="W332" s="17"/>
    </row>
    <row r="333" spans="1:23" ht="12.75">
      <c r="A333" s="52"/>
      <c r="I333" s="44"/>
      <c r="J333" s="44"/>
      <c r="K333" s="53"/>
      <c r="L333" s="52"/>
      <c r="M333" s="52"/>
      <c r="N333" s="54"/>
      <c r="O333" s="52"/>
      <c r="P333" s="52"/>
      <c r="Q333" s="54"/>
      <c r="R333" s="52"/>
      <c r="S333" s="52"/>
      <c r="T333" s="54"/>
      <c r="U333" s="52"/>
      <c r="V333" s="17"/>
      <c r="W333" s="17"/>
    </row>
    <row r="334" spans="1:23" ht="12.75">
      <c r="A334" s="52"/>
      <c r="I334" s="44"/>
      <c r="J334" s="44"/>
      <c r="K334" s="53"/>
      <c r="L334" s="52"/>
      <c r="M334" s="52"/>
      <c r="N334" s="54"/>
      <c r="O334" s="52"/>
      <c r="P334" s="52"/>
      <c r="Q334" s="54"/>
      <c r="R334" s="52"/>
      <c r="S334" s="52"/>
      <c r="T334" s="54"/>
      <c r="U334" s="52"/>
      <c r="V334" s="17"/>
      <c r="W334" s="17"/>
    </row>
    <row r="335" spans="1:23" ht="12.75">
      <c r="A335" s="52"/>
      <c r="I335" s="44"/>
      <c r="J335" s="44"/>
      <c r="K335" s="53"/>
      <c r="L335" s="52"/>
      <c r="M335" s="52"/>
      <c r="N335" s="54"/>
      <c r="O335" s="52"/>
      <c r="P335" s="52"/>
      <c r="Q335" s="54"/>
      <c r="R335" s="52"/>
      <c r="S335" s="52"/>
      <c r="T335" s="54"/>
      <c r="U335" s="52"/>
      <c r="V335" s="17"/>
      <c r="W335" s="17"/>
    </row>
    <row r="336" spans="1:23" ht="12.75">
      <c r="A336" s="52"/>
      <c r="I336" s="44"/>
      <c r="J336" s="44"/>
      <c r="K336" s="53"/>
      <c r="L336" s="52"/>
      <c r="M336" s="52"/>
      <c r="N336" s="54"/>
      <c r="O336" s="52"/>
      <c r="P336" s="52"/>
      <c r="Q336" s="54"/>
      <c r="R336" s="52"/>
      <c r="S336" s="52"/>
      <c r="T336" s="54"/>
      <c r="U336" s="52"/>
      <c r="V336" s="17"/>
      <c r="W336" s="17"/>
    </row>
    <row r="337" spans="1:23" ht="12.75">
      <c r="A337" s="52"/>
      <c r="I337" s="44"/>
      <c r="J337" s="44"/>
      <c r="K337" s="53"/>
      <c r="L337" s="52"/>
      <c r="M337" s="52"/>
      <c r="N337" s="54"/>
      <c r="O337" s="52"/>
      <c r="P337" s="52"/>
      <c r="Q337" s="54"/>
      <c r="R337" s="52"/>
      <c r="S337" s="52"/>
      <c r="T337" s="54"/>
      <c r="U337" s="52"/>
      <c r="V337" s="17"/>
      <c r="W337" s="17"/>
    </row>
    <row r="338" spans="1:23" ht="12.75">
      <c r="A338" s="52"/>
      <c r="I338" s="44"/>
      <c r="J338" s="44"/>
      <c r="K338" s="53"/>
      <c r="L338" s="52"/>
      <c r="M338" s="52"/>
      <c r="N338" s="54"/>
      <c r="O338" s="52"/>
      <c r="P338" s="52"/>
      <c r="Q338" s="54"/>
      <c r="R338" s="52"/>
      <c r="S338" s="52"/>
      <c r="T338" s="54"/>
      <c r="U338" s="52"/>
      <c r="V338" s="17"/>
      <c r="W338" s="17"/>
    </row>
    <row r="339" spans="1:23" ht="12.75">
      <c r="A339" s="52"/>
      <c r="I339" s="44"/>
      <c r="J339" s="44"/>
      <c r="K339" s="53"/>
      <c r="L339" s="52"/>
      <c r="M339" s="52"/>
      <c r="N339" s="54"/>
      <c r="O339" s="52"/>
      <c r="P339" s="52"/>
      <c r="Q339" s="54"/>
      <c r="R339" s="52"/>
      <c r="S339" s="52"/>
      <c r="T339" s="54"/>
      <c r="U339" s="52"/>
      <c r="V339" s="17"/>
      <c r="W339" s="17"/>
    </row>
    <row r="340" spans="1:23" ht="12.75">
      <c r="A340" s="52"/>
      <c r="I340" s="44"/>
      <c r="J340" s="44"/>
      <c r="K340" s="53"/>
      <c r="L340" s="52"/>
      <c r="M340" s="52"/>
      <c r="N340" s="54"/>
      <c r="O340" s="52"/>
      <c r="P340" s="52"/>
      <c r="Q340" s="54"/>
      <c r="R340" s="52"/>
      <c r="S340" s="52"/>
      <c r="T340" s="54"/>
      <c r="U340" s="52"/>
      <c r="V340" s="17"/>
      <c r="W340" s="17"/>
    </row>
    <row r="341" spans="1:23" ht="12.75">
      <c r="A341" s="52"/>
      <c r="I341" s="44"/>
      <c r="J341" s="44"/>
      <c r="K341" s="53"/>
      <c r="L341" s="52"/>
      <c r="M341" s="52"/>
      <c r="N341" s="54"/>
      <c r="O341" s="52"/>
      <c r="P341" s="52"/>
      <c r="Q341" s="54"/>
      <c r="R341" s="52"/>
      <c r="S341" s="52"/>
      <c r="T341" s="54"/>
      <c r="U341" s="52"/>
      <c r="V341" s="17"/>
      <c r="W341" s="17"/>
    </row>
    <row r="342" spans="1:23" ht="12.75">
      <c r="A342" s="52"/>
      <c r="I342" s="44"/>
      <c r="J342" s="44"/>
      <c r="K342" s="53"/>
      <c r="L342" s="52"/>
      <c r="M342" s="52"/>
      <c r="N342" s="54"/>
      <c r="O342" s="52"/>
      <c r="P342" s="52"/>
      <c r="Q342" s="54"/>
      <c r="R342" s="52"/>
      <c r="S342" s="52"/>
      <c r="T342" s="54"/>
      <c r="U342" s="52"/>
      <c r="V342" s="17"/>
      <c r="W342" s="17"/>
    </row>
    <row r="343" spans="1:23" ht="12.75">
      <c r="A343" s="52"/>
      <c r="I343" s="44"/>
      <c r="J343" s="44"/>
      <c r="K343" s="53"/>
      <c r="L343" s="52"/>
      <c r="M343" s="52"/>
      <c r="N343" s="54"/>
      <c r="O343" s="52"/>
      <c r="P343" s="52"/>
      <c r="Q343" s="54"/>
      <c r="R343" s="52"/>
      <c r="S343" s="52"/>
      <c r="T343" s="54"/>
      <c r="U343" s="52"/>
      <c r="V343" s="17"/>
      <c r="W343" s="17"/>
    </row>
    <row r="344" spans="1:23" ht="12.75">
      <c r="A344" s="52"/>
      <c r="I344" s="44"/>
      <c r="J344" s="44"/>
      <c r="K344" s="53"/>
      <c r="L344" s="52"/>
      <c r="M344" s="52"/>
      <c r="N344" s="54"/>
      <c r="O344" s="52"/>
      <c r="P344" s="52"/>
      <c r="Q344" s="54"/>
      <c r="R344" s="52"/>
      <c r="S344" s="52"/>
      <c r="T344" s="54"/>
      <c r="U344" s="52"/>
      <c r="V344" s="17"/>
      <c r="W344" s="17"/>
    </row>
    <row r="345" spans="1:23" ht="12.75">
      <c r="A345" s="52"/>
      <c r="I345" s="44"/>
      <c r="J345" s="44"/>
      <c r="K345" s="53"/>
      <c r="L345" s="52"/>
      <c r="M345" s="52"/>
      <c r="N345" s="54"/>
      <c r="O345" s="52"/>
      <c r="P345" s="52"/>
      <c r="Q345" s="54"/>
      <c r="R345" s="52"/>
      <c r="S345" s="52"/>
      <c r="T345" s="54"/>
      <c r="U345" s="52"/>
      <c r="V345" s="17"/>
      <c r="W345" s="17"/>
    </row>
    <row r="346" spans="1:23" ht="12.75">
      <c r="A346" s="52"/>
      <c r="I346" s="44"/>
      <c r="J346" s="44"/>
      <c r="K346" s="53"/>
      <c r="L346" s="52"/>
      <c r="M346" s="52"/>
      <c r="N346" s="54"/>
      <c r="O346" s="52"/>
      <c r="P346" s="52"/>
      <c r="Q346" s="54"/>
      <c r="R346" s="52"/>
      <c r="S346" s="52"/>
      <c r="T346" s="54"/>
      <c r="U346" s="52"/>
      <c r="V346" s="17"/>
      <c r="W346" s="17"/>
    </row>
    <row r="347" spans="1:23" ht="12.75">
      <c r="A347" s="52"/>
      <c r="I347" s="44"/>
      <c r="J347" s="44"/>
      <c r="K347" s="53"/>
      <c r="L347" s="52"/>
      <c r="M347" s="52"/>
      <c r="N347" s="54"/>
      <c r="O347" s="52"/>
      <c r="P347" s="52"/>
      <c r="Q347" s="54"/>
      <c r="R347" s="52"/>
      <c r="S347" s="52"/>
      <c r="T347" s="54"/>
      <c r="U347" s="52"/>
      <c r="V347" s="17"/>
      <c r="W347" s="17"/>
    </row>
    <row r="348" spans="1:23" ht="12.75">
      <c r="A348" s="52"/>
      <c r="I348" s="44"/>
      <c r="J348" s="44"/>
      <c r="K348" s="53"/>
      <c r="L348" s="52"/>
      <c r="M348" s="52"/>
      <c r="N348" s="54"/>
      <c r="O348" s="52"/>
      <c r="P348" s="52"/>
      <c r="Q348" s="54"/>
      <c r="R348" s="52"/>
      <c r="S348" s="52"/>
      <c r="T348" s="54"/>
      <c r="U348" s="52"/>
      <c r="V348" s="17"/>
      <c r="W348" s="17"/>
    </row>
    <row r="349" spans="1:23" ht="12.75">
      <c r="A349" s="52"/>
      <c r="I349" s="44"/>
      <c r="J349" s="44"/>
      <c r="K349" s="53"/>
      <c r="L349" s="52"/>
      <c r="M349" s="52"/>
      <c r="N349" s="54"/>
      <c r="O349" s="52"/>
      <c r="P349" s="52"/>
      <c r="Q349" s="54"/>
      <c r="R349" s="52"/>
      <c r="S349" s="52"/>
      <c r="T349" s="54"/>
      <c r="U349" s="52"/>
      <c r="V349" s="17"/>
      <c r="W349" s="17"/>
    </row>
    <row r="350" spans="1:23" ht="12.75">
      <c r="A350" s="52"/>
      <c r="I350" s="44"/>
      <c r="J350" s="44"/>
      <c r="K350" s="53"/>
      <c r="L350" s="52"/>
      <c r="M350" s="52"/>
      <c r="N350" s="54"/>
      <c r="O350" s="52"/>
      <c r="P350" s="52"/>
      <c r="Q350" s="54"/>
      <c r="R350" s="52"/>
      <c r="S350" s="52"/>
      <c r="T350" s="54"/>
      <c r="U350" s="52"/>
      <c r="V350" s="17"/>
      <c r="W350" s="17"/>
    </row>
    <row r="351" spans="1:23" ht="12.75">
      <c r="A351" s="52"/>
      <c r="I351" s="44"/>
      <c r="J351" s="44"/>
      <c r="K351" s="53"/>
      <c r="L351" s="52"/>
      <c r="M351" s="52"/>
      <c r="N351" s="54"/>
      <c r="O351" s="52"/>
      <c r="P351" s="52"/>
      <c r="Q351" s="54"/>
      <c r="R351" s="52"/>
      <c r="S351" s="52"/>
      <c r="T351" s="54"/>
      <c r="U351" s="52"/>
      <c r="V351" s="17"/>
      <c r="W351" s="17"/>
    </row>
    <row r="352" spans="1:23" ht="12.75">
      <c r="A352" s="52"/>
      <c r="I352" s="44"/>
      <c r="J352" s="44"/>
      <c r="K352" s="53"/>
      <c r="L352" s="52"/>
      <c r="M352" s="52"/>
      <c r="N352" s="54"/>
      <c r="O352" s="52"/>
      <c r="P352" s="52"/>
      <c r="Q352" s="54"/>
      <c r="R352" s="52"/>
      <c r="S352" s="52"/>
      <c r="T352" s="54"/>
      <c r="U352" s="52"/>
      <c r="V352" s="17"/>
      <c r="W352" s="17"/>
    </row>
    <row r="353" spans="1:23" ht="12.75">
      <c r="A353" s="52"/>
      <c r="I353" s="44"/>
      <c r="J353" s="44"/>
      <c r="K353" s="53"/>
      <c r="L353" s="52"/>
      <c r="M353" s="52"/>
      <c r="N353" s="54"/>
      <c r="O353" s="52"/>
      <c r="P353" s="52"/>
      <c r="Q353" s="54"/>
      <c r="R353" s="52"/>
      <c r="S353" s="52"/>
      <c r="T353" s="54"/>
      <c r="U353" s="52"/>
      <c r="V353" s="17"/>
      <c r="W353" s="17"/>
    </row>
    <row r="354" spans="1:23" ht="12.75">
      <c r="A354" s="52"/>
      <c r="I354" s="44"/>
      <c r="J354" s="44"/>
      <c r="K354" s="53"/>
      <c r="L354" s="52"/>
      <c r="M354" s="52"/>
      <c r="N354" s="54"/>
      <c r="O354" s="52"/>
      <c r="P354" s="52"/>
      <c r="Q354" s="54"/>
      <c r="R354" s="52"/>
      <c r="S354" s="52"/>
      <c r="T354" s="54"/>
      <c r="U354" s="52"/>
      <c r="V354" s="17"/>
      <c r="W354" s="17"/>
    </row>
    <row r="355" spans="1:23" ht="12.75">
      <c r="A355" s="52"/>
      <c r="I355" s="44"/>
      <c r="J355" s="44"/>
      <c r="K355" s="53"/>
      <c r="L355" s="52"/>
      <c r="M355" s="52"/>
      <c r="N355" s="54"/>
      <c r="O355" s="52"/>
      <c r="P355" s="52"/>
      <c r="Q355" s="54"/>
      <c r="R355" s="52"/>
      <c r="S355" s="52"/>
      <c r="T355" s="54"/>
      <c r="U355" s="52"/>
      <c r="V355" s="17"/>
      <c r="W355" s="17"/>
    </row>
    <row r="356" spans="1:23" ht="12.75">
      <c r="A356" s="52"/>
      <c r="I356" s="44"/>
      <c r="J356" s="44"/>
      <c r="K356" s="53"/>
      <c r="L356" s="52"/>
      <c r="M356" s="52"/>
      <c r="N356" s="54"/>
      <c r="O356" s="52"/>
      <c r="P356" s="52"/>
      <c r="Q356" s="54"/>
      <c r="R356" s="52"/>
      <c r="S356" s="52"/>
      <c r="T356" s="54"/>
      <c r="U356" s="52"/>
      <c r="V356" s="17"/>
      <c r="W356" s="17"/>
    </row>
    <row r="357" spans="1:23" ht="12.75">
      <c r="A357" s="52"/>
      <c r="I357" s="44"/>
      <c r="J357" s="44"/>
      <c r="K357" s="53"/>
      <c r="L357" s="52"/>
      <c r="M357" s="52"/>
      <c r="N357" s="54"/>
      <c r="O357" s="52"/>
      <c r="P357" s="52"/>
      <c r="Q357" s="54"/>
      <c r="R357" s="52"/>
      <c r="S357" s="52"/>
      <c r="T357" s="54"/>
      <c r="U357" s="52"/>
      <c r="V357" s="17"/>
      <c r="W357" s="17"/>
    </row>
    <row r="358" spans="1:23" ht="12.75">
      <c r="A358" s="52"/>
      <c r="I358" s="44"/>
      <c r="J358" s="44"/>
      <c r="K358" s="53"/>
      <c r="L358" s="52"/>
      <c r="M358" s="52"/>
      <c r="N358" s="54"/>
      <c r="O358" s="52"/>
      <c r="P358" s="52"/>
      <c r="Q358" s="54"/>
      <c r="R358" s="52"/>
      <c r="S358" s="52"/>
      <c r="T358" s="54"/>
      <c r="U358" s="52"/>
      <c r="V358" s="17"/>
      <c r="W358" s="17"/>
    </row>
    <row r="359" spans="1:23" ht="12.75">
      <c r="A359" s="52"/>
      <c r="I359" s="44"/>
      <c r="J359" s="44"/>
      <c r="K359" s="53"/>
      <c r="L359" s="52"/>
      <c r="M359" s="52"/>
      <c r="N359" s="54"/>
      <c r="O359" s="52"/>
      <c r="P359" s="52"/>
      <c r="Q359" s="54"/>
      <c r="R359" s="52"/>
      <c r="S359" s="52"/>
      <c r="T359" s="54"/>
      <c r="U359" s="52"/>
      <c r="V359" s="17"/>
      <c r="W359" s="17"/>
    </row>
    <row r="360" spans="1:23" ht="12.75">
      <c r="A360" s="52"/>
      <c r="I360" s="44"/>
      <c r="J360" s="44"/>
      <c r="K360" s="53"/>
      <c r="L360" s="52"/>
      <c r="M360" s="52"/>
      <c r="N360" s="54"/>
      <c r="O360" s="52"/>
      <c r="P360" s="52"/>
      <c r="Q360" s="54"/>
      <c r="R360" s="52"/>
      <c r="S360" s="52"/>
      <c r="T360" s="54"/>
      <c r="U360" s="52"/>
      <c r="V360" s="17"/>
      <c r="W360" s="17"/>
    </row>
    <row r="361" spans="1:23" ht="12.75">
      <c r="A361" s="52"/>
      <c r="I361" s="44"/>
      <c r="J361" s="44"/>
      <c r="K361" s="53"/>
      <c r="L361" s="52"/>
      <c r="M361" s="52"/>
      <c r="N361" s="54"/>
      <c r="O361" s="52"/>
      <c r="P361" s="52"/>
      <c r="Q361" s="54"/>
      <c r="R361" s="52"/>
      <c r="S361" s="52"/>
      <c r="T361" s="54"/>
      <c r="U361" s="52"/>
      <c r="V361" s="17"/>
      <c r="W361" s="17"/>
    </row>
    <row r="362" spans="1:23" ht="12.75">
      <c r="A362" s="52"/>
      <c r="I362" s="44"/>
      <c r="J362" s="44"/>
      <c r="K362" s="53"/>
      <c r="L362" s="52"/>
      <c r="M362" s="52"/>
      <c r="N362" s="54"/>
      <c r="O362" s="52"/>
      <c r="P362" s="52"/>
      <c r="Q362" s="54"/>
      <c r="R362" s="52"/>
      <c r="S362" s="52"/>
      <c r="T362" s="54"/>
      <c r="U362" s="52"/>
      <c r="V362" s="17"/>
      <c r="W362" s="17"/>
    </row>
    <row r="363" spans="1:23" ht="12.75">
      <c r="A363" s="52"/>
      <c r="I363" s="44"/>
      <c r="J363" s="44"/>
      <c r="K363" s="53"/>
      <c r="L363" s="52"/>
      <c r="M363" s="52"/>
      <c r="N363" s="54"/>
      <c r="O363" s="52"/>
      <c r="P363" s="52"/>
      <c r="Q363" s="54"/>
      <c r="R363" s="52"/>
      <c r="S363" s="52"/>
      <c r="T363" s="54"/>
      <c r="U363" s="52"/>
      <c r="V363" s="17"/>
      <c r="W363" s="17"/>
    </row>
    <row r="364" spans="1:23" ht="12.75">
      <c r="A364" s="52"/>
      <c r="I364" s="44"/>
      <c r="J364" s="44"/>
      <c r="K364" s="53"/>
      <c r="L364" s="52"/>
      <c r="M364" s="52"/>
      <c r="N364" s="54"/>
      <c r="O364" s="52"/>
      <c r="P364" s="52"/>
      <c r="Q364" s="54"/>
      <c r="R364" s="52"/>
      <c r="S364" s="52"/>
      <c r="T364" s="54"/>
      <c r="U364" s="52"/>
      <c r="V364" s="17"/>
      <c r="W364" s="17"/>
    </row>
    <row r="365" spans="1:23" ht="12.75">
      <c r="A365" s="52"/>
      <c r="I365" s="44"/>
      <c r="J365" s="44"/>
      <c r="K365" s="53"/>
      <c r="L365" s="52"/>
      <c r="M365" s="52"/>
      <c r="N365" s="54"/>
      <c r="O365" s="52"/>
      <c r="P365" s="52"/>
      <c r="Q365" s="54"/>
      <c r="R365" s="52"/>
      <c r="S365" s="52"/>
      <c r="T365" s="54"/>
      <c r="U365" s="52"/>
      <c r="V365" s="17"/>
      <c r="W365" s="17"/>
    </row>
    <row r="366" spans="1:23" ht="12.75">
      <c r="A366" s="52"/>
      <c r="I366" s="44"/>
      <c r="J366" s="44"/>
      <c r="K366" s="53"/>
      <c r="L366" s="52"/>
      <c r="M366" s="52"/>
      <c r="N366" s="54"/>
      <c r="O366" s="52"/>
      <c r="P366" s="52"/>
      <c r="Q366" s="54"/>
      <c r="R366" s="52"/>
      <c r="S366" s="52"/>
      <c r="T366" s="54"/>
      <c r="U366" s="52"/>
      <c r="V366" s="17"/>
      <c r="W366" s="17"/>
    </row>
    <row r="367" spans="1:23" ht="12.75">
      <c r="A367" s="52"/>
      <c r="I367" s="44"/>
      <c r="J367" s="44"/>
      <c r="K367" s="53"/>
      <c r="L367" s="52"/>
      <c r="M367" s="52"/>
      <c r="N367" s="54"/>
      <c r="O367" s="52"/>
      <c r="P367" s="52"/>
      <c r="Q367" s="54"/>
      <c r="R367" s="52"/>
      <c r="S367" s="52"/>
      <c r="T367" s="54"/>
      <c r="U367" s="52"/>
      <c r="V367" s="17"/>
      <c r="W367" s="17"/>
    </row>
    <row r="368" spans="1:23" ht="12.75">
      <c r="A368" s="52"/>
      <c r="I368" s="44"/>
      <c r="J368" s="44"/>
      <c r="K368" s="53"/>
      <c r="L368" s="52"/>
      <c r="M368" s="52"/>
      <c r="N368" s="54"/>
      <c r="O368" s="52"/>
      <c r="P368" s="52"/>
      <c r="Q368" s="54"/>
      <c r="R368" s="52"/>
      <c r="S368" s="52"/>
      <c r="T368" s="54"/>
      <c r="U368" s="52"/>
      <c r="V368" s="17"/>
      <c r="W368" s="17"/>
    </row>
    <row r="369" spans="1:23" ht="12.75">
      <c r="A369" s="52"/>
      <c r="I369" s="44"/>
      <c r="J369" s="44"/>
      <c r="K369" s="53"/>
      <c r="L369" s="52"/>
      <c r="M369" s="52"/>
      <c r="N369" s="54"/>
      <c r="O369" s="52"/>
      <c r="P369" s="52"/>
      <c r="Q369" s="54"/>
      <c r="R369" s="52"/>
      <c r="S369" s="52"/>
      <c r="T369" s="54"/>
      <c r="U369" s="52"/>
      <c r="V369" s="17"/>
      <c r="W369" s="17"/>
    </row>
    <row r="370" spans="1:23" ht="12.75">
      <c r="A370" s="52"/>
      <c r="I370" s="44"/>
      <c r="J370" s="44"/>
      <c r="K370" s="53"/>
      <c r="L370" s="52"/>
      <c r="M370" s="52"/>
      <c r="N370" s="54"/>
      <c r="O370" s="52"/>
      <c r="P370" s="52"/>
      <c r="Q370" s="54"/>
      <c r="R370" s="52"/>
      <c r="S370" s="52"/>
      <c r="T370" s="54"/>
      <c r="U370" s="52"/>
      <c r="V370" s="17"/>
      <c r="W370" s="17"/>
    </row>
    <row r="371" spans="1:23" ht="12.75">
      <c r="A371" s="52"/>
      <c r="I371" s="44"/>
      <c r="J371" s="44"/>
      <c r="K371" s="53"/>
      <c r="L371" s="52"/>
      <c r="M371" s="52"/>
      <c r="N371" s="54"/>
      <c r="O371" s="52"/>
      <c r="P371" s="52"/>
      <c r="Q371" s="54"/>
      <c r="R371" s="52"/>
      <c r="S371" s="52"/>
      <c r="T371" s="54"/>
      <c r="U371" s="52"/>
      <c r="V371" s="17"/>
      <c r="W371" s="17"/>
    </row>
    <row r="372" spans="1:23" ht="12.75">
      <c r="A372" s="52"/>
      <c r="I372" s="44"/>
      <c r="J372" s="44"/>
      <c r="K372" s="53"/>
      <c r="L372" s="52"/>
      <c r="M372" s="52"/>
      <c r="N372" s="54"/>
      <c r="O372" s="52"/>
      <c r="P372" s="52"/>
      <c r="Q372" s="54"/>
      <c r="R372" s="52"/>
      <c r="S372" s="52"/>
      <c r="T372" s="54"/>
      <c r="U372" s="52"/>
      <c r="V372" s="17"/>
      <c r="W372" s="17"/>
    </row>
    <row r="373" spans="1:23" ht="12.75">
      <c r="A373" s="52"/>
      <c r="I373" s="44"/>
      <c r="J373" s="44"/>
      <c r="K373" s="53"/>
      <c r="L373" s="52"/>
      <c r="M373" s="52"/>
      <c r="N373" s="54"/>
      <c r="O373" s="52"/>
      <c r="P373" s="52"/>
      <c r="Q373" s="54"/>
      <c r="R373" s="52"/>
      <c r="S373" s="52"/>
      <c r="T373" s="54"/>
      <c r="U373" s="52"/>
      <c r="V373" s="17"/>
      <c r="W373" s="17"/>
    </row>
    <row r="374" spans="1:23" ht="12.75">
      <c r="A374" s="52"/>
      <c r="I374" s="44"/>
      <c r="J374" s="44"/>
      <c r="K374" s="53"/>
      <c r="L374" s="52"/>
      <c r="M374" s="52"/>
      <c r="N374" s="54"/>
      <c r="O374" s="52"/>
      <c r="P374" s="52"/>
      <c r="Q374" s="54"/>
      <c r="R374" s="52"/>
      <c r="S374" s="52"/>
      <c r="T374" s="54"/>
      <c r="U374" s="52"/>
      <c r="V374" s="17"/>
      <c r="W374" s="17"/>
    </row>
    <row r="375" spans="1:23" ht="12.75">
      <c r="A375" s="52"/>
      <c r="I375" s="44"/>
      <c r="J375" s="44"/>
      <c r="K375" s="53"/>
      <c r="L375" s="52"/>
      <c r="M375" s="52"/>
      <c r="N375" s="54"/>
      <c r="O375" s="52"/>
      <c r="P375" s="52"/>
      <c r="Q375" s="54"/>
      <c r="R375" s="52"/>
      <c r="S375" s="52"/>
      <c r="T375" s="54"/>
      <c r="U375" s="52"/>
      <c r="V375" s="17"/>
      <c r="W375" s="17"/>
    </row>
    <row r="376" spans="1:23" ht="12.75">
      <c r="A376" s="52"/>
      <c r="I376" s="44"/>
      <c r="J376" s="44"/>
      <c r="K376" s="53"/>
      <c r="L376" s="52"/>
      <c r="M376" s="52"/>
      <c r="N376" s="54"/>
      <c r="O376" s="52"/>
      <c r="P376" s="52"/>
      <c r="Q376" s="54"/>
      <c r="R376" s="52"/>
      <c r="S376" s="52"/>
      <c r="T376" s="54"/>
      <c r="U376" s="52"/>
      <c r="V376" s="17"/>
      <c r="W376" s="17"/>
    </row>
    <row r="377" spans="1:23" ht="12.75">
      <c r="A377" s="52"/>
      <c r="I377" s="44"/>
      <c r="J377" s="44"/>
      <c r="K377" s="53"/>
      <c r="L377" s="52"/>
      <c r="M377" s="52"/>
      <c r="N377" s="54"/>
      <c r="O377" s="52"/>
      <c r="P377" s="52"/>
      <c r="Q377" s="54"/>
      <c r="R377" s="52"/>
      <c r="S377" s="52"/>
      <c r="T377" s="54"/>
      <c r="U377" s="52"/>
      <c r="V377" s="17"/>
      <c r="W377" s="17"/>
    </row>
    <row r="378" spans="1:23" ht="12.75">
      <c r="A378" s="52"/>
      <c r="I378" s="44"/>
      <c r="J378" s="44"/>
      <c r="K378" s="53"/>
      <c r="L378" s="52"/>
      <c r="M378" s="52"/>
      <c r="N378" s="54"/>
      <c r="O378" s="52"/>
      <c r="P378" s="52"/>
      <c r="Q378" s="54"/>
      <c r="R378" s="52"/>
      <c r="S378" s="52"/>
      <c r="T378" s="54"/>
      <c r="U378" s="52"/>
      <c r="V378" s="17"/>
      <c r="W378" s="17"/>
    </row>
    <row r="379" spans="1:23" ht="12.75">
      <c r="A379" s="52"/>
      <c r="I379" s="44"/>
      <c r="J379" s="44"/>
      <c r="K379" s="53"/>
      <c r="L379" s="52"/>
      <c r="M379" s="52"/>
      <c r="N379" s="54"/>
      <c r="O379" s="52"/>
      <c r="P379" s="52"/>
      <c r="Q379" s="54"/>
      <c r="R379" s="52"/>
      <c r="S379" s="52"/>
      <c r="T379" s="54"/>
      <c r="U379" s="52"/>
      <c r="V379" s="17"/>
      <c r="W379" s="17"/>
    </row>
    <row r="380" spans="1:23" ht="12.75">
      <c r="A380" s="52"/>
      <c r="I380" s="44"/>
      <c r="J380" s="44"/>
      <c r="K380" s="53"/>
      <c r="L380" s="52"/>
      <c r="M380" s="52"/>
      <c r="N380" s="54"/>
      <c r="O380" s="52"/>
      <c r="P380" s="52"/>
      <c r="Q380" s="54"/>
      <c r="R380" s="52"/>
      <c r="S380" s="52"/>
      <c r="T380" s="54"/>
      <c r="U380" s="52"/>
      <c r="V380" s="17"/>
      <c r="W380" s="17"/>
    </row>
    <row r="381" spans="1:23" ht="12.75">
      <c r="A381" s="52"/>
      <c r="I381" s="44"/>
      <c r="J381" s="44"/>
      <c r="K381" s="53"/>
      <c r="L381" s="52"/>
      <c r="M381" s="52"/>
      <c r="N381" s="54"/>
      <c r="O381" s="52"/>
      <c r="P381" s="52"/>
      <c r="Q381" s="54"/>
      <c r="R381" s="52"/>
      <c r="S381" s="52"/>
      <c r="T381" s="54"/>
      <c r="U381" s="52"/>
      <c r="V381" s="17"/>
      <c r="W381" s="17"/>
    </row>
    <row r="382" spans="1:23" ht="12.75">
      <c r="A382" s="52"/>
      <c r="I382" s="44"/>
      <c r="J382" s="44"/>
      <c r="K382" s="53"/>
      <c r="L382" s="52"/>
      <c r="M382" s="52"/>
      <c r="N382" s="54"/>
      <c r="O382" s="52"/>
      <c r="P382" s="52"/>
      <c r="Q382" s="54"/>
      <c r="R382" s="52"/>
      <c r="S382" s="52"/>
      <c r="T382" s="54"/>
      <c r="U382" s="52"/>
      <c r="V382" s="17"/>
      <c r="W382" s="17"/>
    </row>
    <row r="383" spans="1:23" ht="12.75">
      <c r="A383" s="52"/>
      <c r="I383" s="44"/>
      <c r="J383" s="44"/>
      <c r="K383" s="53"/>
      <c r="L383" s="52"/>
      <c r="M383" s="52"/>
      <c r="N383" s="54"/>
      <c r="O383" s="52"/>
      <c r="P383" s="52"/>
      <c r="Q383" s="54"/>
      <c r="R383" s="52"/>
      <c r="S383" s="52"/>
      <c r="T383" s="54"/>
      <c r="U383" s="52"/>
      <c r="V383" s="17"/>
      <c r="W383" s="17"/>
    </row>
    <row r="384" spans="1:23" ht="12.75">
      <c r="A384" s="52"/>
      <c r="I384" s="44"/>
      <c r="J384" s="44"/>
      <c r="K384" s="53"/>
      <c r="L384" s="52"/>
      <c r="M384" s="52"/>
      <c r="N384" s="54"/>
      <c r="O384" s="52"/>
      <c r="P384" s="52"/>
      <c r="Q384" s="54"/>
      <c r="R384" s="52"/>
      <c r="S384" s="52"/>
      <c r="T384" s="54"/>
      <c r="U384" s="52"/>
      <c r="V384" s="17"/>
      <c r="W384" s="17"/>
    </row>
    <row r="385" spans="1:23" ht="12.75">
      <c r="A385" s="52"/>
      <c r="I385" s="44"/>
      <c r="J385" s="44"/>
      <c r="K385" s="53"/>
      <c r="L385" s="52"/>
      <c r="M385" s="52"/>
      <c r="N385" s="54"/>
      <c r="O385" s="52"/>
      <c r="P385" s="52"/>
      <c r="Q385" s="54"/>
      <c r="R385" s="52"/>
      <c r="S385" s="52"/>
      <c r="T385" s="54"/>
      <c r="U385" s="52"/>
      <c r="V385" s="17"/>
      <c r="W385" s="17"/>
    </row>
    <row r="386" spans="1:23" ht="12.75">
      <c r="A386" s="52"/>
      <c r="I386" s="44"/>
      <c r="J386" s="44"/>
      <c r="K386" s="53"/>
      <c r="L386" s="52"/>
      <c r="M386" s="52"/>
      <c r="N386" s="54"/>
      <c r="O386" s="52"/>
      <c r="P386" s="52"/>
      <c r="Q386" s="54"/>
      <c r="R386" s="52"/>
      <c r="S386" s="52"/>
      <c r="T386" s="54"/>
      <c r="U386" s="52"/>
      <c r="V386" s="17"/>
      <c r="W386" s="17"/>
    </row>
    <row r="387" spans="1:23" ht="12.75">
      <c r="A387" s="52"/>
      <c r="I387" s="44"/>
      <c r="J387" s="44"/>
      <c r="K387" s="53"/>
      <c r="L387" s="52"/>
      <c r="M387" s="52"/>
      <c r="N387" s="54"/>
      <c r="O387" s="52"/>
      <c r="P387" s="52"/>
      <c r="Q387" s="54"/>
      <c r="R387" s="52"/>
      <c r="S387" s="52"/>
      <c r="T387" s="54"/>
      <c r="U387" s="52"/>
      <c r="V387" s="17"/>
      <c r="W387" s="17"/>
    </row>
    <row r="388" spans="1:23" ht="12.75">
      <c r="A388" s="52"/>
      <c r="I388" s="44"/>
      <c r="J388" s="44"/>
      <c r="K388" s="53"/>
      <c r="L388" s="52"/>
      <c r="M388" s="52"/>
      <c r="N388" s="54"/>
      <c r="O388" s="52"/>
      <c r="P388" s="52"/>
      <c r="Q388" s="54"/>
      <c r="R388" s="52"/>
      <c r="S388" s="52"/>
      <c r="T388" s="54"/>
      <c r="U388" s="52"/>
      <c r="V388" s="17"/>
      <c r="W388" s="17"/>
    </row>
    <row r="389" spans="1:23" ht="12.75">
      <c r="A389" s="52"/>
      <c r="I389" s="44"/>
      <c r="J389" s="44"/>
      <c r="K389" s="53"/>
      <c r="L389" s="52"/>
      <c r="M389" s="52"/>
      <c r="N389" s="54"/>
      <c r="O389" s="52"/>
      <c r="P389" s="52"/>
      <c r="Q389" s="54"/>
      <c r="R389" s="52"/>
      <c r="S389" s="52"/>
      <c r="T389" s="54"/>
      <c r="U389" s="52"/>
      <c r="V389" s="17"/>
      <c r="W389" s="17"/>
    </row>
    <row r="390" spans="1:23" ht="12.75">
      <c r="A390" s="52"/>
      <c r="I390" s="44"/>
      <c r="J390" s="44"/>
      <c r="K390" s="53"/>
      <c r="L390" s="52"/>
      <c r="M390" s="52"/>
      <c r="N390" s="54"/>
      <c r="O390" s="52"/>
      <c r="P390" s="52"/>
      <c r="Q390" s="54"/>
      <c r="R390" s="52"/>
      <c r="S390" s="52"/>
      <c r="T390" s="54"/>
      <c r="U390" s="52"/>
      <c r="V390" s="17"/>
      <c r="W390" s="17"/>
    </row>
    <row r="391" spans="1:23" ht="12.75">
      <c r="A391" s="52"/>
      <c r="I391" s="44"/>
      <c r="J391" s="44"/>
      <c r="K391" s="53"/>
      <c r="L391" s="52"/>
      <c r="M391" s="52"/>
      <c r="N391" s="54"/>
      <c r="O391" s="52"/>
      <c r="P391" s="52"/>
      <c r="Q391" s="54"/>
      <c r="R391" s="52"/>
      <c r="S391" s="52"/>
      <c r="T391" s="54"/>
      <c r="U391" s="52"/>
      <c r="V391" s="17"/>
      <c r="W391" s="17"/>
    </row>
    <row r="392" spans="1:23" ht="12.75">
      <c r="A392" s="52"/>
      <c r="I392" s="44"/>
      <c r="J392" s="44"/>
      <c r="K392" s="53"/>
      <c r="L392" s="52"/>
      <c r="M392" s="52"/>
      <c r="N392" s="54"/>
      <c r="O392" s="52"/>
      <c r="P392" s="52"/>
      <c r="Q392" s="54"/>
      <c r="R392" s="52"/>
      <c r="S392" s="52"/>
      <c r="T392" s="54"/>
      <c r="U392" s="52"/>
      <c r="V392" s="17"/>
      <c r="W392" s="17"/>
    </row>
    <row r="393" spans="1:23" ht="12.75">
      <c r="A393" s="52"/>
      <c r="I393" s="44"/>
      <c r="J393" s="44"/>
      <c r="K393" s="53"/>
      <c r="L393" s="52"/>
      <c r="M393" s="52"/>
      <c r="N393" s="54"/>
      <c r="O393" s="52"/>
      <c r="P393" s="52"/>
      <c r="Q393" s="54"/>
      <c r="R393" s="52"/>
      <c r="S393" s="52"/>
      <c r="T393" s="54"/>
      <c r="U393" s="52"/>
      <c r="V393" s="17"/>
      <c r="W393" s="17"/>
    </row>
    <row r="394" spans="1:23" ht="12.75">
      <c r="A394" s="52"/>
      <c r="I394" s="44"/>
      <c r="J394" s="44"/>
      <c r="K394" s="53"/>
      <c r="L394" s="52"/>
      <c r="M394" s="52"/>
      <c r="N394" s="54"/>
      <c r="O394" s="52"/>
      <c r="P394" s="52"/>
      <c r="Q394" s="54"/>
      <c r="R394" s="52"/>
      <c r="S394" s="52"/>
      <c r="T394" s="54"/>
      <c r="U394" s="52"/>
      <c r="V394" s="17"/>
      <c r="W394" s="17"/>
    </row>
    <row r="395" spans="1:23" ht="12.75">
      <c r="A395" s="52"/>
      <c r="I395" s="44"/>
      <c r="J395" s="44"/>
      <c r="K395" s="53"/>
      <c r="L395" s="52"/>
      <c r="M395" s="52"/>
      <c r="N395" s="54"/>
      <c r="O395" s="52"/>
      <c r="P395" s="52"/>
      <c r="Q395" s="54"/>
      <c r="R395" s="52"/>
      <c r="S395" s="52"/>
      <c r="T395" s="54"/>
      <c r="U395" s="52"/>
      <c r="V395" s="17"/>
      <c r="W395" s="17"/>
    </row>
    <row r="396" spans="1:23" ht="12.75">
      <c r="A396" s="52"/>
      <c r="I396" s="44"/>
      <c r="J396" s="44"/>
      <c r="K396" s="53"/>
      <c r="L396" s="52"/>
      <c r="M396" s="52"/>
      <c r="N396" s="54"/>
      <c r="O396" s="52"/>
      <c r="P396" s="52"/>
      <c r="Q396" s="54"/>
      <c r="R396" s="52"/>
      <c r="S396" s="52"/>
      <c r="T396" s="54"/>
      <c r="U396" s="52"/>
      <c r="V396" s="17"/>
      <c r="W396" s="17"/>
    </row>
    <row r="397" spans="1:23" ht="12.75">
      <c r="A397" s="52"/>
      <c r="I397" s="44"/>
      <c r="J397" s="44"/>
      <c r="K397" s="53"/>
      <c r="L397" s="52"/>
      <c r="M397" s="52"/>
      <c r="N397" s="54"/>
      <c r="O397" s="52"/>
      <c r="P397" s="52"/>
      <c r="Q397" s="54"/>
      <c r="R397" s="52"/>
      <c r="S397" s="52"/>
      <c r="T397" s="54"/>
      <c r="U397" s="52"/>
      <c r="V397" s="17"/>
      <c r="W397" s="17"/>
    </row>
    <row r="398" spans="1:23" ht="12.75">
      <c r="A398" s="52"/>
      <c r="I398" s="44"/>
      <c r="J398" s="44"/>
      <c r="K398" s="53"/>
      <c r="L398" s="52"/>
      <c r="M398" s="52"/>
      <c r="N398" s="54"/>
      <c r="O398" s="52"/>
      <c r="P398" s="52"/>
      <c r="Q398" s="54"/>
      <c r="R398" s="52"/>
      <c r="S398" s="52"/>
      <c r="T398" s="54"/>
      <c r="U398" s="52"/>
      <c r="V398" s="17"/>
      <c r="W398" s="17"/>
    </row>
    <row r="399" spans="1:23" ht="12.75">
      <c r="A399" s="52"/>
      <c r="I399" s="44"/>
      <c r="J399" s="44"/>
      <c r="K399" s="53"/>
      <c r="L399" s="52"/>
      <c r="M399" s="52"/>
      <c r="N399" s="54"/>
      <c r="O399" s="52"/>
      <c r="P399" s="52"/>
      <c r="Q399" s="54"/>
      <c r="R399" s="52"/>
      <c r="S399" s="52"/>
      <c r="T399" s="54"/>
      <c r="U399" s="52"/>
      <c r="V399" s="17"/>
      <c r="W399" s="17"/>
    </row>
    <row r="400" spans="1:23" ht="12.75">
      <c r="A400" s="52"/>
      <c r="I400" s="44"/>
      <c r="J400" s="44"/>
      <c r="K400" s="53"/>
      <c r="L400" s="52"/>
      <c r="M400" s="52"/>
      <c r="N400" s="54"/>
      <c r="O400" s="52"/>
      <c r="P400" s="52"/>
      <c r="Q400" s="54"/>
      <c r="R400" s="52"/>
      <c r="S400" s="52"/>
      <c r="T400" s="54"/>
      <c r="U400" s="52"/>
      <c r="V400" s="17"/>
      <c r="W400" s="17"/>
    </row>
    <row r="401" spans="1:23" ht="12.75">
      <c r="A401" s="52"/>
      <c r="I401" s="44"/>
      <c r="J401" s="44"/>
      <c r="K401" s="53"/>
      <c r="L401" s="52"/>
      <c r="M401" s="52"/>
      <c r="N401" s="54"/>
      <c r="O401" s="52"/>
      <c r="P401" s="52"/>
      <c r="Q401" s="54"/>
      <c r="R401" s="52"/>
      <c r="S401" s="52"/>
      <c r="T401" s="54"/>
      <c r="U401" s="52"/>
      <c r="V401" s="17"/>
      <c r="W401" s="17"/>
    </row>
    <row r="402" spans="1:23" ht="12.75">
      <c r="A402" s="52"/>
      <c r="I402" s="44"/>
      <c r="J402" s="44"/>
      <c r="K402" s="53"/>
      <c r="L402" s="52"/>
      <c r="M402" s="52"/>
      <c r="N402" s="54"/>
      <c r="O402" s="52"/>
      <c r="P402" s="52"/>
      <c r="Q402" s="54"/>
      <c r="R402" s="52"/>
      <c r="S402" s="52"/>
      <c r="T402" s="54"/>
      <c r="U402" s="52"/>
      <c r="V402" s="17"/>
      <c r="W402" s="17"/>
    </row>
    <row r="403" spans="1:23" ht="12.75">
      <c r="A403" s="52"/>
      <c r="I403" s="44"/>
      <c r="J403" s="44"/>
      <c r="K403" s="53"/>
      <c r="L403" s="52"/>
      <c r="M403" s="52"/>
      <c r="N403" s="54"/>
      <c r="O403" s="52"/>
      <c r="P403" s="52"/>
      <c r="Q403" s="54"/>
      <c r="R403" s="52"/>
      <c r="S403" s="52"/>
      <c r="T403" s="54"/>
      <c r="U403" s="52"/>
      <c r="V403" s="17"/>
      <c r="W403" s="17"/>
    </row>
    <row r="404" spans="1:23" ht="12.75">
      <c r="A404" s="52"/>
      <c r="I404" s="44"/>
      <c r="J404" s="44"/>
      <c r="K404" s="53"/>
      <c r="L404" s="52"/>
      <c r="M404" s="52"/>
      <c r="N404" s="54"/>
      <c r="O404" s="52"/>
      <c r="P404" s="52"/>
      <c r="Q404" s="54"/>
      <c r="R404" s="52"/>
      <c r="S404" s="52"/>
      <c r="T404" s="54"/>
      <c r="U404" s="52"/>
      <c r="V404" s="17"/>
      <c r="W404" s="17"/>
    </row>
    <row r="405" spans="1:23" ht="12.75">
      <c r="A405" s="52"/>
      <c r="I405" s="44"/>
      <c r="J405" s="44"/>
      <c r="K405" s="53"/>
      <c r="L405" s="52"/>
      <c r="M405" s="52"/>
      <c r="N405" s="54"/>
      <c r="O405" s="52"/>
      <c r="P405" s="52"/>
      <c r="Q405" s="54"/>
      <c r="R405" s="52"/>
      <c r="S405" s="52"/>
      <c r="T405" s="54"/>
      <c r="U405" s="52"/>
      <c r="V405" s="17"/>
      <c r="W405" s="17"/>
    </row>
    <row r="406" spans="1:23" ht="12.75">
      <c r="A406" s="52"/>
      <c r="I406" s="44"/>
      <c r="J406" s="44"/>
      <c r="K406" s="53"/>
      <c r="L406" s="52"/>
      <c r="M406" s="52"/>
      <c r="N406" s="54"/>
      <c r="O406" s="52"/>
      <c r="P406" s="52"/>
      <c r="Q406" s="54"/>
      <c r="R406" s="52"/>
      <c r="S406" s="52"/>
      <c r="T406" s="54"/>
      <c r="U406" s="52"/>
      <c r="V406" s="17"/>
      <c r="W406" s="17"/>
    </row>
    <row r="407" spans="1:23" ht="12.75">
      <c r="A407" s="52"/>
      <c r="I407" s="44"/>
      <c r="J407" s="44"/>
      <c r="K407" s="53"/>
      <c r="L407" s="52"/>
      <c r="M407" s="52"/>
      <c r="N407" s="54"/>
      <c r="O407" s="52"/>
      <c r="P407" s="52"/>
      <c r="Q407" s="54"/>
      <c r="R407" s="52"/>
      <c r="S407" s="52"/>
      <c r="T407" s="54"/>
      <c r="U407" s="52"/>
      <c r="V407" s="17"/>
      <c r="W407" s="17"/>
    </row>
    <row r="408" spans="1:23" ht="12.75">
      <c r="A408" s="52"/>
      <c r="I408" s="44"/>
      <c r="J408" s="44"/>
      <c r="K408" s="53"/>
      <c r="L408" s="52"/>
      <c r="M408" s="52"/>
      <c r="N408" s="54"/>
      <c r="O408" s="52"/>
      <c r="P408" s="52"/>
      <c r="Q408" s="54"/>
      <c r="R408" s="52"/>
      <c r="S408" s="52"/>
      <c r="T408" s="54"/>
      <c r="U408" s="52"/>
      <c r="V408" s="17"/>
      <c r="W408" s="17"/>
    </row>
    <row r="409" spans="1:23" ht="12.75">
      <c r="A409" s="52"/>
      <c r="I409" s="44"/>
      <c r="J409" s="44"/>
      <c r="K409" s="53"/>
      <c r="L409" s="52"/>
      <c r="M409" s="52"/>
      <c r="N409" s="54"/>
      <c r="O409" s="52"/>
      <c r="P409" s="52"/>
      <c r="Q409" s="54"/>
      <c r="R409" s="52"/>
      <c r="S409" s="52"/>
      <c r="T409" s="54"/>
      <c r="U409" s="52"/>
      <c r="V409" s="17"/>
      <c r="W409" s="17"/>
    </row>
    <row r="410" spans="1:23" ht="12.75">
      <c r="A410" s="52"/>
      <c r="I410" s="44"/>
      <c r="J410" s="44"/>
      <c r="K410" s="53"/>
      <c r="L410" s="52"/>
      <c r="M410" s="52"/>
      <c r="N410" s="54"/>
      <c r="O410" s="52"/>
      <c r="P410" s="52"/>
      <c r="Q410" s="54"/>
      <c r="R410" s="52"/>
      <c r="S410" s="52"/>
      <c r="T410" s="54"/>
      <c r="U410" s="52"/>
      <c r="V410" s="17"/>
      <c r="W410" s="17"/>
    </row>
    <row r="411" spans="1:23" ht="12.75">
      <c r="A411" s="52"/>
      <c r="I411" s="44"/>
      <c r="J411" s="44"/>
      <c r="K411" s="53"/>
      <c r="L411" s="52"/>
      <c r="M411" s="52"/>
      <c r="N411" s="54"/>
      <c r="O411" s="52"/>
      <c r="P411" s="52"/>
      <c r="Q411" s="54"/>
      <c r="R411" s="52"/>
      <c r="S411" s="52"/>
      <c r="T411" s="54"/>
      <c r="U411" s="52"/>
      <c r="V411" s="17"/>
      <c r="W411" s="17"/>
    </row>
    <row r="412" spans="1:23" ht="12.75">
      <c r="A412" s="52"/>
      <c r="I412" s="44"/>
      <c r="J412" s="44"/>
      <c r="K412" s="53"/>
      <c r="L412" s="52"/>
      <c r="M412" s="52"/>
      <c r="N412" s="54"/>
      <c r="O412" s="52"/>
      <c r="P412" s="52"/>
      <c r="Q412" s="54"/>
      <c r="R412" s="52"/>
      <c r="S412" s="52"/>
      <c r="T412" s="54"/>
      <c r="U412" s="52"/>
      <c r="V412" s="17"/>
      <c r="W412" s="17"/>
    </row>
    <row r="413" spans="1:23" ht="12.75">
      <c r="A413" s="52"/>
      <c r="I413" s="44"/>
      <c r="J413" s="44"/>
      <c r="K413" s="53"/>
      <c r="L413" s="52"/>
      <c r="M413" s="52"/>
      <c r="N413" s="54"/>
      <c r="O413" s="52"/>
      <c r="P413" s="52"/>
      <c r="Q413" s="54"/>
      <c r="R413" s="52"/>
      <c r="S413" s="52"/>
      <c r="T413" s="54"/>
      <c r="U413" s="52"/>
      <c r="V413" s="17"/>
      <c r="W413" s="17"/>
    </row>
    <row r="414" spans="1:23" ht="12.75">
      <c r="A414" s="52"/>
      <c r="I414" s="44"/>
      <c r="J414" s="44"/>
      <c r="K414" s="53"/>
      <c r="L414" s="52"/>
      <c r="M414" s="52"/>
      <c r="N414" s="54"/>
      <c r="O414" s="52"/>
      <c r="P414" s="52"/>
      <c r="Q414" s="54"/>
      <c r="R414" s="52"/>
      <c r="S414" s="52"/>
      <c r="T414" s="54"/>
      <c r="U414" s="52"/>
      <c r="V414" s="17"/>
      <c r="W414" s="17"/>
    </row>
    <row r="415" spans="1:23" ht="12.75">
      <c r="A415" s="52"/>
      <c r="I415" s="44"/>
      <c r="J415" s="44"/>
      <c r="K415" s="53"/>
      <c r="L415" s="52"/>
      <c r="M415" s="52"/>
      <c r="N415" s="54"/>
      <c r="O415" s="52"/>
      <c r="P415" s="52"/>
      <c r="Q415" s="54"/>
      <c r="R415" s="52"/>
      <c r="S415" s="52"/>
      <c r="T415" s="54"/>
      <c r="U415" s="52"/>
      <c r="V415" s="17"/>
      <c r="W415" s="17"/>
    </row>
    <row r="416" spans="1:23" ht="12.75">
      <c r="A416" s="52"/>
      <c r="I416" s="44"/>
      <c r="J416" s="44"/>
      <c r="K416" s="53"/>
      <c r="L416" s="52"/>
      <c r="M416" s="52"/>
      <c r="N416" s="54"/>
      <c r="O416" s="52"/>
      <c r="P416" s="52"/>
      <c r="Q416" s="54"/>
      <c r="R416" s="52"/>
      <c r="S416" s="52"/>
      <c r="T416" s="54"/>
      <c r="U416" s="52"/>
      <c r="V416" s="17"/>
      <c r="W416" s="17"/>
    </row>
    <row r="417" spans="1:23" ht="12.75">
      <c r="A417" s="52"/>
      <c r="I417" s="44"/>
      <c r="J417" s="44"/>
      <c r="K417" s="53"/>
      <c r="L417" s="52"/>
      <c r="M417" s="52"/>
      <c r="N417" s="54"/>
      <c r="O417" s="52"/>
      <c r="P417" s="52"/>
      <c r="Q417" s="54"/>
      <c r="R417" s="52"/>
      <c r="S417" s="52"/>
      <c r="T417" s="54"/>
      <c r="U417" s="52"/>
      <c r="V417" s="17"/>
      <c r="W417" s="17"/>
    </row>
    <row r="418" spans="1:23" ht="12.75">
      <c r="A418" s="52"/>
      <c r="I418" s="44"/>
      <c r="J418" s="44"/>
      <c r="K418" s="53"/>
      <c r="L418" s="52"/>
      <c r="M418" s="52"/>
      <c r="N418" s="54"/>
      <c r="O418" s="52"/>
      <c r="P418" s="52"/>
      <c r="Q418" s="54"/>
      <c r="R418" s="52"/>
      <c r="S418" s="52"/>
      <c r="T418" s="54"/>
      <c r="U418" s="52"/>
      <c r="V418" s="17"/>
      <c r="W418" s="17"/>
    </row>
    <row r="419" spans="1:23" ht="12.75">
      <c r="A419" s="52"/>
      <c r="I419" s="44"/>
      <c r="J419" s="44"/>
      <c r="K419" s="53"/>
      <c r="L419" s="52"/>
      <c r="M419" s="52"/>
      <c r="N419" s="54"/>
      <c r="O419" s="52"/>
      <c r="P419" s="52"/>
      <c r="Q419" s="54"/>
      <c r="R419" s="52"/>
      <c r="S419" s="52"/>
      <c r="T419" s="54"/>
      <c r="U419" s="52"/>
      <c r="V419" s="17"/>
      <c r="W419" s="17"/>
    </row>
    <row r="420" spans="1:23" ht="12.75">
      <c r="A420" s="52"/>
      <c r="I420" s="44"/>
      <c r="J420" s="44"/>
      <c r="K420" s="53"/>
      <c r="L420" s="52"/>
      <c r="M420" s="52"/>
      <c r="N420" s="54"/>
      <c r="O420" s="52"/>
      <c r="P420" s="52"/>
      <c r="Q420" s="54"/>
      <c r="R420" s="52"/>
      <c r="S420" s="52"/>
      <c r="T420" s="54"/>
      <c r="U420" s="52"/>
      <c r="V420" s="17"/>
      <c r="W420" s="17"/>
    </row>
    <row r="421" spans="1:23" ht="12.75">
      <c r="A421" s="52"/>
      <c r="I421" s="44"/>
      <c r="J421" s="44"/>
      <c r="K421" s="53"/>
      <c r="L421" s="52"/>
      <c r="M421" s="52"/>
      <c r="N421" s="54"/>
      <c r="O421" s="52"/>
      <c r="P421" s="52"/>
      <c r="Q421" s="54"/>
      <c r="R421" s="52"/>
      <c r="S421" s="52"/>
      <c r="T421" s="54"/>
      <c r="U421" s="52"/>
      <c r="V421" s="17"/>
      <c r="W421" s="17"/>
    </row>
    <row r="422" spans="1:23" ht="12.75">
      <c r="A422" s="52"/>
      <c r="I422" s="44"/>
      <c r="J422" s="44"/>
      <c r="K422" s="53"/>
      <c r="L422" s="52"/>
      <c r="M422" s="52"/>
      <c r="N422" s="54"/>
      <c r="O422" s="52"/>
      <c r="P422" s="52"/>
      <c r="Q422" s="54"/>
      <c r="R422" s="52"/>
      <c r="S422" s="52"/>
      <c r="T422" s="54"/>
      <c r="U422" s="52"/>
      <c r="V422" s="17"/>
      <c r="W422" s="17"/>
    </row>
    <row r="423" spans="1:23" ht="12.75">
      <c r="A423" s="52"/>
      <c r="I423" s="44"/>
      <c r="J423" s="44"/>
      <c r="K423" s="53"/>
      <c r="L423" s="52"/>
      <c r="M423" s="52"/>
      <c r="N423" s="54"/>
      <c r="O423" s="52"/>
      <c r="P423" s="52"/>
      <c r="Q423" s="54"/>
      <c r="R423" s="52"/>
      <c r="S423" s="52"/>
      <c r="T423" s="54"/>
      <c r="U423" s="52"/>
      <c r="V423" s="17"/>
      <c r="W423" s="17"/>
    </row>
    <row r="424" spans="1:23" ht="12.75">
      <c r="A424" s="52"/>
      <c r="I424" s="44"/>
      <c r="J424" s="44"/>
      <c r="K424" s="53"/>
      <c r="L424" s="52"/>
      <c r="M424" s="52"/>
      <c r="N424" s="54"/>
      <c r="O424" s="52"/>
      <c r="P424" s="52"/>
      <c r="Q424" s="54"/>
      <c r="R424" s="52"/>
      <c r="S424" s="52"/>
      <c r="T424" s="54"/>
      <c r="U424" s="52"/>
      <c r="V424" s="17"/>
      <c r="W424" s="17"/>
    </row>
    <row r="425" spans="1:23" ht="12.75">
      <c r="A425" s="52"/>
      <c r="I425" s="44"/>
      <c r="J425" s="44"/>
      <c r="K425" s="53"/>
      <c r="L425" s="52"/>
      <c r="M425" s="52"/>
      <c r="N425" s="54"/>
      <c r="O425" s="52"/>
      <c r="P425" s="52"/>
      <c r="Q425" s="54"/>
      <c r="R425" s="52"/>
      <c r="S425" s="52"/>
      <c r="T425" s="54"/>
      <c r="U425" s="52"/>
      <c r="V425" s="17"/>
      <c r="W425" s="17"/>
    </row>
    <row r="426" spans="1:23" ht="12.75">
      <c r="A426" s="52"/>
      <c r="I426" s="44"/>
      <c r="J426" s="44"/>
      <c r="K426" s="53"/>
      <c r="L426" s="52"/>
      <c r="M426" s="52"/>
      <c r="N426" s="54"/>
      <c r="O426" s="52"/>
      <c r="P426" s="52"/>
      <c r="Q426" s="54"/>
      <c r="R426" s="52"/>
      <c r="S426" s="52"/>
      <c r="T426" s="54"/>
      <c r="U426" s="52"/>
      <c r="V426" s="17"/>
      <c r="W426" s="17"/>
    </row>
    <row r="427" spans="1:23" ht="12.75">
      <c r="A427" s="52"/>
      <c r="I427" s="44"/>
      <c r="J427" s="44"/>
      <c r="K427" s="53"/>
      <c r="L427" s="52"/>
      <c r="M427" s="52"/>
      <c r="N427" s="54"/>
      <c r="O427" s="52"/>
      <c r="P427" s="52"/>
      <c r="Q427" s="54"/>
      <c r="R427" s="52"/>
      <c r="S427" s="52"/>
      <c r="T427" s="54"/>
      <c r="U427" s="52"/>
      <c r="V427" s="17"/>
      <c r="W427" s="17"/>
    </row>
    <row r="428" spans="1:23" ht="12.75">
      <c r="A428" s="52"/>
      <c r="I428" s="44"/>
      <c r="J428" s="44"/>
      <c r="K428" s="53"/>
      <c r="L428" s="52"/>
      <c r="M428" s="52"/>
      <c r="N428" s="54"/>
      <c r="O428" s="52"/>
      <c r="P428" s="52"/>
      <c r="Q428" s="54"/>
      <c r="R428" s="52"/>
      <c r="S428" s="52"/>
      <c r="T428" s="54"/>
      <c r="U428" s="52"/>
      <c r="V428" s="17"/>
      <c r="W428" s="17"/>
    </row>
    <row r="429" spans="1:23" ht="12.75">
      <c r="A429" s="52"/>
      <c r="I429" s="44"/>
      <c r="J429" s="44"/>
      <c r="K429" s="53"/>
      <c r="L429" s="52"/>
      <c r="M429" s="52"/>
      <c r="N429" s="54"/>
      <c r="O429" s="52"/>
      <c r="P429" s="52"/>
      <c r="Q429" s="54"/>
      <c r="R429" s="52"/>
      <c r="S429" s="52"/>
      <c r="T429" s="54"/>
      <c r="U429" s="52"/>
      <c r="V429" s="17"/>
      <c r="W429" s="17"/>
    </row>
    <row r="430" spans="1:23" ht="12.75">
      <c r="A430" s="52"/>
      <c r="I430" s="44"/>
      <c r="J430" s="44"/>
      <c r="K430" s="53"/>
      <c r="L430" s="52"/>
      <c r="M430" s="52"/>
      <c r="N430" s="54"/>
      <c r="O430" s="52"/>
      <c r="P430" s="52"/>
      <c r="Q430" s="54"/>
      <c r="R430" s="52"/>
      <c r="S430" s="52"/>
      <c r="T430" s="54"/>
      <c r="U430" s="52"/>
      <c r="V430" s="17"/>
      <c r="W430" s="17"/>
    </row>
    <row r="431" spans="1:23" ht="12.75">
      <c r="A431" s="52"/>
      <c r="I431" s="44"/>
      <c r="J431" s="44"/>
      <c r="K431" s="53"/>
      <c r="L431" s="52"/>
      <c r="M431" s="52"/>
      <c r="N431" s="54"/>
      <c r="O431" s="52"/>
      <c r="P431" s="52"/>
      <c r="Q431" s="54"/>
      <c r="R431" s="52"/>
      <c r="S431" s="52"/>
      <c r="T431" s="54"/>
      <c r="U431" s="52"/>
      <c r="V431" s="17"/>
      <c r="W431" s="17"/>
    </row>
    <row r="432" spans="1:23" ht="12.75">
      <c r="A432" s="52"/>
      <c r="I432" s="44"/>
      <c r="J432" s="44"/>
      <c r="K432" s="53"/>
      <c r="L432" s="52"/>
      <c r="M432" s="52"/>
      <c r="N432" s="54"/>
      <c r="O432" s="52"/>
      <c r="P432" s="52"/>
      <c r="Q432" s="54"/>
      <c r="R432" s="52"/>
      <c r="S432" s="52"/>
      <c r="T432" s="54"/>
      <c r="U432" s="52"/>
      <c r="V432" s="17"/>
      <c r="W432" s="17"/>
    </row>
    <row r="433" spans="1:23" ht="12.75">
      <c r="A433" s="52"/>
      <c r="I433" s="44"/>
      <c r="J433" s="44"/>
      <c r="K433" s="53"/>
      <c r="L433" s="52"/>
      <c r="M433" s="52"/>
      <c r="N433" s="54"/>
      <c r="O433" s="52"/>
      <c r="P433" s="52"/>
      <c r="Q433" s="54"/>
      <c r="R433" s="52"/>
      <c r="S433" s="52"/>
      <c r="T433" s="54"/>
      <c r="U433" s="52"/>
      <c r="V433" s="17"/>
      <c r="W433" s="17"/>
    </row>
    <row r="434" spans="1:23" ht="12.75">
      <c r="A434" s="52"/>
      <c r="I434" s="44"/>
      <c r="J434" s="44"/>
      <c r="K434" s="53"/>
      <c r="L434" s="52"/>
      <c r="M434" s="52"/>
      <c r="N434" s="54"/>
      <c r="O434" s="52"/>
      <c r="P434" s="52"/>
      <c r="Q434" s="54"/>
      <c r="R434" s="52"/>
      <c r="S434" s="52"/>
      <c r="T434" s="54"/>
      <c r="U434" s="52"/>
      <c r="V434" s="17"/>
      <c r="W434" s="17"/>
    </row>
    <row r="435" spans="1:23" ht="12.75">
      <c r="A435" s="52"/>
      <c r="I435" s="44"/>
      <c r="J435" s="44"/>
      <c r="K435" s="53"/>
      <c r="L435" s="52"/>
      <c r="M435" s="52"/>
      <c r="N435" s="54"/>
      <c r="O435" s="52"/>
      <c r="P435" s="52"/>
      <c r="Q435" s="54"/>
      <c r="R435" s="52"/>
      <c r="S435" s="52"/>
      <c r="T435" s="54"/>
      <c r="U435" s="52"/>
      <c r="V435" s="17"/>
      <c r="W435" s="17"/>
    </row>
    <row r="436" spans="1:23" ht="12.75">
      <c r="A436" s="52"/>
      <c r="I436" s="44"/>
      <c r="J436" s="44"/>
      <c r="K436" s="53"/>
      <c r="L436" s="52"/>
      <c r="M436" s="52"/>
      <c r="N436" s="54"/>
      <c r="O436" s="52"/>
      <c r="P436" s="52"/>
      <c r="Q436" s="54"/>
      <c r="R436" s="52"/>
      <c r="S436" s="52"/>
      <c r="T436" s="54"/>
      <c r="U436" s="52"/>
      <c r="V436" s="17"/>
      <c r="W436" s="17"/>
    </row>
    <row r="437" spans="1:23" ht="12.75">
      <c r="A437" s="52"/>
      <c r="I437" s="44"/>
      <c r="J437" s="44"/>
      <c r="K437" s="53"/>
      <c r="L437" s="52"/>
      <c r="M437" s="52"/>
      <c r="N437" s="54"/>
      <c r="O437" s="52"/>
      <c r="P437" s="52"/>
      <c r="Q437" s="54"/>
      <c r="R437" s="52"/>
      <c r="S437" s="52"/>
      <c r="T437" s="54"/>
      <c r="U437" s="52"/>
      <c r="V437" s="17"/>
      <c r="W437" s="17"/>
    </row>
    <row r="438" spans="1:23" ht="12.75">
      <c r="A438" s="52"/>
      <c r="I438" s="44"/>
      <c r="J438" s="44"/>
      <c r="K438" s="53"/>
      <c r="L438" s="52"/>
      <c r="M438" s="52"/>
      <c r="N438" s="54"/>
      <c r="O438" s="52"/>
      <c r="P438" s="52"/>
      <c r="Q438" s="54"/>
      <c r="R438" s="52"/>
      <c r="S438" s="52"/>
      <c r="T438" s="54"/>
      <c r="U438" s="52"/>
      <c r="V438" s="17"/>
      <c r="W438" s="17"/>
    </row>
    <row r="439" spans="1:23" ht="12.75">
      <c r="A439" s="52"/>
      <c r="I439" s="44"/>
      <c r="J439" s="44"/>
      <c r="K439" s="53"/>
      <c r="L439" s="52"/>
      <c r="M439" s="52"/>
      <c r="N439" s="54"/>
      <c r="O439" s="52"/>
      <c r="P439" s="52"/>
      <c r="Q439" s="54"/>
      <c r="R439" s="52"/>
      <c r="S439" s="52"/>
      <c r="T439" s="54"/>
      <c r="U439" s="52"/>
      <c r="V439" s="17"/>
      <c r="W439" s="17"/>
    </row>
    <row r="440" spans="1:23" ht="12.75">
      <c r="A440" s="52"/>
      <c r="I440" s="44"/>
      <c r="J440" s="44"/>
      <c r="K440" s="53"/>
      <c r="L440" s="52"/>
      <c r="M440" s="52"/>
      <c r="N440" s="54"/>
      <c r="O440" s="52"/>
      <c r="P440" s="52"/>
      <c r="Q440" s="54"/>
      <c r="R440" s="52"/>
      <c r="S440" s="52"/>
      <c r="T440" s="54"/>
      <c r="U440" s="52"/>
      <c r="V440" s="17"/>
      <c r="W440" s="17"/>
    </row>
    <row r="441" spans="1:23" ht="12.75">
      <c r="A441" s="52"/>
      <c r="I441" s="44"/>
      <c r="J441" s="44"/>
      <c r="K441" s="53"/>
      <c r="L441" s="52"/>
      <c r="M441" s="52"/>
      <c r="N441" s="54"/>
      <c r="O441" s="52"/>
      <c r="P441" s="52"/>
      <c r="Q441" s="54"/>
      <c r="R441" s="52"/>
      <c r="S441" s="52"/>
      <c r="T441" s="54"/>
      <c r="U441" s="52"/>
      <c r="V441" s="17"/>
      <c r="W441" s="17"/>
    </row>
    <row r="442" spans="1:23" ht="12.75">
      <c r="A442" s="52"/>
      <c r="I442" s="44"/>
      <c r="J442" s="44"/>
      <c r="K442" s="53"/>
      <c r="L442" s="52"/>
      <c r="M442" s="52"/>
      <c r="N442" s="54"/>
      <c r="O442" s="52"/>
      <c r="P442" s="52"/>
      <c r="Q442" s="54"/>
      <c r="R442" s="52"/>
      <c r="S442" s="52"/>
      <c r="T442" s="54"/>
      <c r="U442" s="52"/>
      <c r="V442" s="17"/>
      <c r="W442" s="17"/>
    </row>
    <row r="443" spans="1:23" ht="12.75">
      <c r="A443" s="52"/>
      <c r="I443" s="44"/>
      <c r="J443" s="44"/>
      <c r="K443" s="53"/>
      <c r="L443" s="52"/>
      <c r="M443" s="52"/>
      <c r="N443" s="54"/>
      <c r="O443" s="52"/>
      <c r="P443" s="52"/>
      <c r="Q443" s="54"/>
      <c r="R443" s="52"/>
      <c r="S443" s="52"/>
      <c r="T443" s="54"/>
      <c r="U443" s="52"/>
      <c r="V443" s="17"/>
      <c r="W443" s="17"/>
    </row>
    <row r="444" spans="1:23" ht="12.75">
      <c r="A444" s="52"/>
      <c r="I444" s="44"/>
      <c r="J444" s="44"/>
      <c r="K444" s="53"/>
      <c r="L444" s="52"/>
      <c r="M444" s="52"/>
      <c r="N444" s="54"/>
      <c r="O444" s="52"/>
      <c r="P444" s="52"/>
      <c r="Q444" s="54"/>
      <c r="R444" s="52"/>
      <c r="S444" s="52"/>
      <c r="T444" s="54"/>
      <c r="U444" s="52"/>
      <c r="V444" s="17"/>
      <c r="W444" s="17"/>
    </row>
    <row r="445" spans="1:23" ht="12.75">
      <c r="A445" s="52"/>
      <c r="I445" s="44"/>
      <c r="J445" s="44"/>
      <c r="K445" s="53"/>
      <c r="L445" s="52"/>
      <c r="M445" s="52"/>
      <c r="N445" s="54"/>
      <c r="O445" s="52"/>
      <c r="P445" s="52"/>
      <c r="Q445" s="54"/>
      <c r="R445" s="52"/>
      <c r="S445" s="52"/>
      <c r="T445" s="54"/>
      <c r="U445" s="52"/>
      <c r="V445" s="17"/>
      <c r="W445" s="17"/>
    </row>
    <row r="446" spans="1:23" ht="12.75">
      <c r="A446" s="52"/>
      <c r="I446" s="44"/>
      <c r="J446" s="44"/>
      <c r="K446" s="53"/>
      <c r="L446" s="52"/>
      <c r="M446" s="52"/>
      <c r="N446" s="54"/>
      <c r="O446" s="52"/>
      <c r="P446" s="52"/>
      <c r="Q446" s="54"/>
      <c r="R446" s="52"/>
      <c r="S446" s="52"/>
      <c r="T446" s="54"/>
      <c r="U446" s="52"/>
      <c r="V446" s="17"/>
      <c r="W446" s="17"/>
    </row>
    <row r="447" spans="1:23" ht="12.75">
      <c r="A447" s="52"/>
      <c r="I447" s="44"/>
      <c r="J447" s="44"/>
      <c r="K447" s="53"/>
      <c r="L447" s="52"/>
      <c r="M447" s="52"/>
      <c r="N447" s="54"/>
      <c r="O447" s="52"/>
      <c r="P447" s="52"/>
      <c r="Q447" s="54"/>
      <c r="R447" s="52"/>
      <c r="S447" s="52"/>
      <c r="T447" s="54"/>
      <c r="U447" s="52"/>
      <c r="V447" s="17"/>
      <c r="W447" s="17"/>
    </row>
    <row r="448" spans="1:23" ht="12.75">
      <c r="A448" s="52"/>
      <c r="I448" s="44"/>
      <c r="J448" s="44"/>
      <c r="K448" s="53"/>
      <c r="L448" s="52"/>
      <c r="M448" s="52"/>
      <c r="N448" s="54"/>
      <c r="O448" s="52"/>
      <c r="P448" s="52"/>
      <c r="Q448" s="54"/>
      <c r="R448" s="52"/>
      <c r="S448" s="52"/>
      <c r="T448" s="54"/>
      <c r="U448" s="52"/>
      <c r="V448" s="17"/>
      <c r="W448" s="17"/>
    </row>
    <row r="449" spans="1:23" ht="12.75">
      <c r="A449" s="52"/>
      <c r="I449" s="44"/>
      <c r="J449" s="44"/>
      <c r="K449" s="53"/>
      <c r="L449" s="52"/>
      <c r="M449" s="52"/>
      <c r="N449" s="54"/>
      <c r="O449" s="52"/>
      <c r="P449" s="52"/>
      <c r="Q449" s="54"/>
      <c r="R449" s="52"/>
      <c r="S449" s="52"/>
      <c r="T449" s="54"/>
      <c r="U449" s="52"/>
      <c r="V449" s="17"/>
      <c r="W449" s="17"/>
    </row>
    <row r="450" spans="1:23" ht="12.75">
      <c r="A450" s="52"/>
      <c r="I450" s="44"/>
      <c r="J450" s="44"/>
      <c r="K450" s="53"/>
      <c r="L450" s="52"/>
      <c r="M450" s="52"/>
      <c r="N450" s="54"/>
      <c r="O450" s="52"/>
      <c r="P450" s="52"/>
      <c r="Q450" s="54"/>
      <c r="R450" s="52"/>
      <c r="S450" s="52"/>
      <c r="T450" s="54"/>
      <c r="U450" s="52"/>
      <c r="V450" s="17"/>
      <c r="W450" s="17"/>
    </row>
    <row r="451" spans="1:23" ht="12.75">
      <c r="A451" s="52"/>
      <c r="I451" s="44"/>
      <c r="J451" s="44"/>
      <c r="K451" s="53"/>
      <c r="L451" s="52"/>
      <c r="M451" s="52"/>
      <c r="N451" s="54"/>
      <c r="O451" s="52"/>
      <c r="P451" s="52"/>
      <c r="Q451" s="54"/>
      <c r="R451" s="52"/>
      <c r="S451" s="52"/>
      <c r="T451" s="54"/>
      <c r="U451" s="52"/>
      <c r="V451" s="17"/>
      <c r="W451" s="17"/>
    </row>
    <row r="452" spans="1:23" ht="12.75">
      <c r="A452" s="52"/>
      <c r="I452" s="44"/>
      <c r="J452" s="44"/>
      <c r="K452" s="53"/>
      <c r="L452" s="52"/>
      <c r="M452" s="52"/>
      <c r="N452" s="54"/>
      <c r="O452" s="52"/>
      <c r="P452" s="52"/>
      <c r="Q452" s="54"/>
      <c r="R452" s="52"/>
      <c r="S452" s="52"/>
      <c r="T452" s="54"/>
      <c r="U452" s="52"/>
      <c r="V452" s="17"/>
      <c r="W452" s="17"/>
    </row>
    <row r="453" spans="1:23" ht="12.75">
      <c r="A453" s="52"/>
      <c r="I453" s="44"/>
      <c r="J453" s="44"/>
      <c r="K453" s="53"/>
      <c r="L453" s="52"/>
      <c r="M453" s="52"/>
      <c r="N453" s="54"/>
      <c r="O453" s="52"/>
      <c r="P453" s="52"/>
      <c r="Q453" s="54"/>
      <c r="R453" s="52"/>
      <c r="S453" s="52"/>
      <c r="T453" s="54"/>
      <c r="U453" s="52"/>
      <c r="V453" s="17"/>
      <c r="W453" s="17"/>
    </row>
    <row r="454" spans="1:23" ht="12.75">
      <c r="A454" s="52"/>
      <c r="I454" s="44"/>
      <c r="J454" s="44"/>
      <c r="K454" s="53"/>
      <c r="L454" s="52"/>
      <c r="M454" s="52"/>
      <c r="N454" s="54"/>
      <c r="O454" s="52"/>
      <c r="P454" s="52"/>
      <c r="Q454" s="54"/>
      <c r="R454" s="52"/>
      <c r="S454" s="52"/>
      <c r="T454" s="54"/>
      <c r="U454" s="52"/>
      <c r="V454" s="17"/>
      <c r="W454" s="17"/>
    </row>
    <row r="455" spans="1:23" ht="12.75">
      <c r="A455" s="52"/>
      <c r="I455" s="44"/>
      <c r="J455" s="44"/>
      <c r="K455" s="53"/>
      <c r="L455" s="52"/>
      <c r="M455" s="52"/>
      <c r="N455" s="54"/>
      <c r="O455" s="52"/>
      <c r="P455" s="52"/>
      <c r="Q455" s="54"/>
      <c r="R455" s="52"/>
      <c r="S455" s="52"/>
      <c r="T455" s="54"/>
      <c r="U455" s="52"/>
      <c r="V455" s="17"/>
      <c r="W455" s="17"/>
    </row>
    <row r="456" spans="1:23" ht="12.75">
      <c r="A456" s="52"/>
      <c r="I456" s="44"/>
      <c r="J456" s="44"/>
      <c r="K456" s="53"/>
      <c r="L456" s="52"/>
      <c r="M456" s="52"/>
      <c r="N456" s="54"/>
      <c r="O456" s="52"/>
      <c r="P456" s="52"/>
      <c r="Q456" s="54"/>
      <c r="R456" s="52"/>
      <c r="S456" s="52"/>
      <c r="T456" s="54"/>
      <c r="U456" s="52"/>
      <c r="V456" s="17"/>
      <c r="W456" s="17"/>
    </row>
    <row r="457" spans="1:23" ht="12.75">
      <c r="A457" s="52"/>
      <c r="I457" s="44"/>
      <c r="J457" s="44"/>
      <c r="K457" s="53"/>
      <c r="L457" s="52"/>
      <c r="M457" s="52"/>
      <c r="N457" s="54"/>
      <c r="O457" s="52"/>
      <c r="P457" s="52"/>
      <c r="Q457" s="54"/>
      <c r="R457" s="52"/>
      <c r="S457" s="52"/>
      <c r="T457" s="54"/>
      <c r="U457" s="52"/>
      <c r="V457" s="17"/>
      <c r="W457" s="17"/>
    </row>
    <row r="458" spans="1:23" ht="12.75">
      <c r="A458" s="52"/>
      <c r="I458" s="44"/>
      <c r="J458" s="44"/>
      <c r="K458" s="53"/>
      <c r="L458" s="52"/>
      <c r="M458" s="52"/>
      <c r="N458" s="54"/>
      <c r="O458" s="52"/>
      <c r="P458" s="52"/>
      <c r="Q458" s="54"/>
      <c r="R458" s="52"/>
      <c r="S458" s="52"/>
      <c r="T458" s="54"/>
      <c r="U458" s="52"/>
      <c r="V458" s="17"/>
      <c r="W458" s="17"/>
    </row>
    <row r="459" spans="1:23" ht="12.75">
      <c r="A459" s="52"/>
      <c r="I459" s="44"/>
      <c r="J459" s="44"/>
      <c r="K459" s="53"/>
      <c r="L459" s="52"/>
      <c r="M459" s="52"/>
      <c r="N459" s="54"/>
      <c r="O459" s="52"/>
      <c r="P459" s="52"/>
      <c r="Q459" s="54"/>
      <c r="R459" s="52"/>
      <c r="S459" s="52"/>
      <c r="T459" s="54"/>
      <c r="U459" s="52"/>
      <c r="V459" s="17"/>
      <c r="W459" s="17"/>
    </row>
    <row r="460" spans="1:23" ht="12.75">
      <c r="A460" s="52"/>
      <c r="I460" s="44"/>
      <c r="J460" s="44"/>
      <c r="K460" s="53"/>
      <c r="L460" s="52"/>
      <c r="M460" s="52"/>
      <c r="N460" s="54"/>
      <c r="O460" s="52"/>
      <c r="P460" s="52"/>
      <c r="Q460" s="54"/>
      <c r="R460" s="52"/>
      <c r="S460" s="52"/>
      <c r="T460" s="54"/>
      <c r="U460" s="52"/>
      <c r="V460" s="17"/>
      <c r="W460" s="17"/>
    </row>
    <row r="461" spans="1:23" ht="12.75">
      <c r="A461" s="52"/>
      <c r="I461" s="44"/>
      <c r="J461" s="44"/>
      <c r="K461" s="53"/>
      <c r="L461" s="52"/>
      <c r="M461" s="52"/>
      <c r="N461" s="54"/>
      <c r="O461" s="52"/>
      <c r="P461" s="52"/>
      <c r="Q461" s="54"/>
      <c r="R461" s="52"/>
      <c r="S461" s="52"/>
      <c r="T461" s="54"/>
      <c r="U461" s="52"/>
      <c r="V461" s="17"/>
      <c r="W461" s="17"/>
    </row>
    <row r="462" spans="1:23" ht="12.75">
      <c r="A462" s="52"/>
      <c r="I462" s="44"/>
      <c r="J462" s="44"/>
      <c r="K462" s="53"/>
      <c r="L462" s="52"/>
      <c r="M462" s="52"/>
      <c r="N462" s="54"/>
      <c r="O462" s="52"/>
      <c r="P462" s="52"/>
      <c r="Q462" s="54"/>
      <c r="R462" s="52"/>
      <c r="S462" s="52"/>
      <c r="T462" s="54"/>
      <c r="U462" s="52"/>
      <c r="V462" s="17"/>
      <c r="W462" s="17"/>
    </row>
    <row r="463" spans="1:23" ht="12.75">
      <c r="A463" s="52"/>
      <c r="I463" s="44"/>
      <c r="J463" s="44"/>
      <c r="K463" s="53"/>
      <c r="L463" s="52"/>
      <c r="M463" s="52"/>
      <c r="N463" s="54"/>
      <c r="O463" s="52"/>
      <c r="P463" s="52"/>
      <c r="Q463" s="54"/>
      <c r="R463" s="52"/>
      <c r="S463" s="52"/>
      <c r="T463" s="54"/>
      <c r="U463" s="52"/>
      <c r="V463" s="17"/>
      <c r="W463" s="17"/>
    </row>
    <row r="464" spans="1:23" ht="12.75">
      <c r="A464" s="52"/>
      <c r="I464" s="44"/>
      <c r="J464" s="44"/>
      <c r="K464" s="53"/>
      <c r="L464" s="52"/>
      <c r="M464" s="52"/>
      <c r="N464" s="54"/>
      <c r="O464" s="52"/>
      <c r="P464" s="52"/>
      <c r="Q464" s="54"/>
      <c r="R464" s="52"/>
      <c r="S464" s="52"/>
      <c r="T464" s="54"/>
      <c r="U464" s="52"/>
      <c r="V464" s="17"/>
      <c r="W464" s="17"/>
    </row>
    <row r="465" spans="1:23" ht="12.75">
      <c r="A465" s="52"/>
      <c r="I465" s="44"/>
      <c r="J465" s="44"/>
      <c r="K465" s="53"/>
      <c r="L465" s="52"/>
      <c r="M465" s="52"/>
      <c r="N465" s="54"/>
      <c r="O465" s="52"/>
      <c r="P465" s="52"/>
      <c r="Q465" s="54"/>
      <c r="R465" s="52"/>
      <c r="S465" s="52"/>
      <c r="T465" s="54"/>
      <c r="U465" s="52"/>
      <c r="V465" s="17"/>
      <c r="W465" s="17"/>
    </row>
    <row r="466" spans="1:23" ht="12.75">
      <c r="A466" s="52"/>
      <c r="I466" s="44"/>
      <c r="J466" s="44"/>
      <c r="K466" s="53"/>
      <c r="L466" s="52"/>
      <c r="M466" s="52"/>
      <c r="N466" s="54"/>
      <c r="O466" s="52"/>
      <c r="P466" s="52"/>
      <c r="Q466" s="54"/>
      <c r="R466" s="52"/>
      <c r="S466" s="52"/>
      <c r="T466" s="54"/>
      <c r="U466" s="52"/>
      <c r="V466" s="17"/>
      <c r="W466" s="17"/>
    </row>
    <row r="467" spans="1:23" ht="12.75">
      <c r="A467" s="52"/>
      <c r="I467" s="44"/>
      <c r="J467" s="44"/>
      <c r="K467" s="53"/>
      <c r="L467" s="52"/>
      <c r="M467" s="52"/>
      <c r="N467" s="54"/>
      <c r="O467" s="52"/>
      <c r="P467" s="52"/>
      <c r="Q467" s="54"/>
      <c r="R467" s="52"/>
      <c r="S467" s="52"/>
      <c r="T467" s="54"/>
      <c r="U467" s="52"/>
      <c r="V467" s="17"/>
      <c r="W467" s="17"/>
    </row>
    <row r="468" spans="1:23" ht="12.75">
      <c r="A468" s="52"/>
      <c r="I468" s="44"/>
      <c r="J468" s="44"/>
      <c r="K468" s="53"/>
      <c r="L468" s="52"/>
      <c r="M468" s="52"/>
      <c r="N468" s="54"/>
      <c r="O468" s="52"/>
      <c r="P468" s="52"/>
      <c r="Q468" s="54"/>
      <c r="R468" s="52"/>
      <c r="S468" s="52"/>
      <c r="T468" s="54"/>
      <c r="U468" s="52"/>
      <c r="V468" s="17"/>
      <c r="W468" s="17"/>
    </row>
    <row r="469" spans="1:23" ht="12.75">
      <c r="A469" s="52"/>
      <c r="I469" s="44"/>
      <c r="J469" s="44"/>
      <c r="K469" s="53"/>
      <c r="L469" s="52"/>
      <c r="M469" s="52"/>
      <c r="N469" s="54"/>
      <c r="O469" s="52"/>
      <c r="P469" s="52"/>
      <c r="Q469" s="54"/>
      <c r="R469" s="52"/>
      <c r="S469" s="52"/>
      <c r="T469" s="54"/>
      <c r="U469" s="52"/>
      <c r="V469" s="17"/>
      <c r="W469" s="17"/>
    </row>
    <row r="470" spans="1:23" ht="12.75">
      <c r="A470" s="52"/>
      <c r="I470" s="44"/>
      <c r="J470" s="44"/>
      <c r="K470" s="53"/>
      <c r="L470" s="52"/>
      <c r="M470" s="52"/>
      <c r="N470" s="54"/>
      <c r="O470" s="52"/>
      <c r="P470" s="52"/>
      <c r="Q470" s="54"/>
      <c r="R470" s="52"/>
      <c r="S470" s="52"/>
      <c r="T470" s="54"/>
      <c r="U470" s="52"/>
      <c r="V470" s="17"/>
      <c r="W470" s="17"/>
    </row>
    <row r="471" spans="1:23" ht="12.75">
      <c r="A471" s="52"/>
      <c r="I471" s="44"/>
      <c r="J471" s="44"/>
      <c r="K471" s="53"/>
      <c r="L471" s="52"/>
      <c r="M471" s="52"/>
      <c r="N471" s="54"/>
      <c r="O471" s="52"/>
      <c r="P471" s="52"/>
      <c r="Q471" s="54"/>
      <c r="R471" s="52"/>
      <c r="S471" s="52"/>
      <c r="T471" s="54"/>
      <c r="U471" s="52"/>
      <c r="V471" s="17"/>
      <c r="W471" s="17"/>
    </row>
    <row r="472" spans="1:23" ht="12.75">
      <c r="A472" s="52"/>
      <c r="I472" s="44"/>
      <c r="J472" s="44"/>
      <c r="K472" s="53"/>
      <c r="L472" s="52"/>
      <c r="M472" s="52"/>
      <c r="N472" s="54"/>
      <c r="O472" s="52"/>
      <c r="P472" s="52"/>
      <c r="Q472" s="54"/>
      <c r="R472" s="52"/>
      <c r="S472" s="52"/>
      <c r="T472" s="54"/>
      <c r="U472" s="52"/>
      <c r="V472" s="17"/>
      <c r="W472" s="17"/>
    </row>
    <row r="473" spans="1:23" ht="12.75">
      <c r="A473" s="52"/>
      <c r="I473" s="44"/>
      <c r="J473" s="44"/>
      <c r="K473" s="53"/>
      <c r="L473" s="52"/>
      <c r="M473" s="52"/>
      <c r="N473" s="54"/>
      <c r="O473" s="52"/>
      <c r="P473" s="52"/>
      <c r="Q473" s="54"/>
      <c r="R473" s="52"/>
      <c r="S473" s="52"/>
      <c r="T473" s="54"/>
      <c r="U473" s="52"/>
      <c r="V473" s="17"/>
      <c r="W473" s="17"/>
    </row>
    <row r="474" spans="1:23" ht="12.75">
      <c r="A474" s="52"/>
      <c r="I474" s="44"/>
      <c r="J474" s="44"/>
      <c r="K474" s="53"/>
      <c r="L474" s="52"/>
      <c r="M474" s="52"/>
      <c r="N474" s="54"/>
      <c r="O474" s="52"/>
      <c r="P474" s="52"/>
      <c r="Q474" s="54"/>
      <c r="R474" s="52"/>
      <c r="S474" s="52"/>
      <c r="T474" s="54"/>
      <c r="U474" s="52"/>
      <c r="V474" s="17"/>
      <c r="W474" s="17"/>
    </row>
    <row r="475" spans="1:23" ht="12.75">
      <c r="A475" s="52"/>
      <c r="I475" s="44"/>
      <c r="J475" s="44"/>
      <c r="K475" s="53"/>
      <c r="L475" s="52"/>
      <c r="M475" s="52"/>
      <c r="N475" s="54"/>
      <c r="O475" s="52"/>
      <c r="P475" s="52"/>
      <c r="Q475" s="54"/>
      <c r="R475" s="52"/>
      <c r="S475" s="52"/>
      <c r="T475" s="54"/>
      <c r="U475" s="52"/>
      <c r="V475" s="17"/>
      <c r="W475" s="17"/>
    </row>
    <row r="476" spans="1:23" ht="12.75">
      <c r="A476" s="52"/>
      <c r="I476" s="44"/>
      <c r="J476" s="44"/>
      <c r="K476" s="53"/>
      <c r="L476" s="52"/>
      <c r="M476" s="52"/>
      <c r="N476" s="54"/>
      <c r="O476" s="52"/>
      <c r="P476" s="52"/>
      <c r="Q476" s="54"/>
      <c r="R476" s="52"/>
      <c r="S476" s="52"/>
      <c r="T476" s="54"/>
      <c r="U476" s="52"/>
      <c r="V476" s="17"/>
      <c r="W476" s="17"/>
    </row>
    <row r="477" spans="1:23" ht="12.75">
      <c r="A477" s="52"/>
      <c r="I477" s="44"/>
      <c r="J477" s="44"/>
      <c r="K477" s="53"/>
      <c r="L477" s="52"/>
      <c r="M477" s="52"/>
      <c r="N477" s="54"/>
      <c r="O477" s="52"/>
      <c r="P477" s="52"/>
      <c r="Q477" s="54"/>
      <c r="R477" s="52"/>
      <c r="S477" s="52"/>
      <c r="T477" s="54"/>
      <c r="U477" s="52"/>
      <c r="V477" s="17"/>
      <c r="W477" s="17"/>
    </row>
    <row r="478" spans="1:23" ht="12.75">
      <c r="A478" s="52"/>
      <c r="I478" s="44"/>
      <c r="J478" s="44"/>
      <c r="K478" s="53"/>
      <c r="L478" s="52"/>
      <c r="M478" s="52"/>
      <c r="N478" s="54"/>
      <c r="O478" s="52"/>
      <c r="P478" s="52"/>
      <c r="Q478" s="54"/>
      <c r="R478" s="52"/>
      <c r="S478" s="52"/>
      <c r="T478" s="54"/>
      <c r="U478" s="52"/>
      <c r="V478" s="17"/>
      <c r="W478" s="17"/>
    </row>
    <row r="479" spans="1:23" ht="12.75">
      <c r="A479" s="52"/>
      <c r="I479" s="44"/>
      <c r="J479" s="44"/>
      <c r="K479" s="53"/>
      <c r="L479" s="52"/>
      <c r="M479" s="52"/>
      <c r="N479" s="54"/>
      <c r="O479" s="52"/>
      <c r="P479" s="52"/>
      <c r="Q479" s="54"/>
      <c r="R479" s="52"/>
      <c r="S479" s="52"/>
      <c r="T479" s="54"/>
      <c r="U479" s="52"/>
      <c r="V479" s="17"/>
      <c r="W479" s="17"/>
    </row>
    <row r="480" spans="1:23" ht="12.75">
      <c r="A480" s="52"/>
      <c r="I480" s="44"/>
      <c r="J480" s="44"/>
      <c r="K480" s="53"/>
      <c r="L480" s="52"/>
      <c r="M480" s="52"/>
      <c r="N480" s="54"/>
      <c r="O480" s="52"/>
      <c r="P480" s="52"/>
      <c r="Q480" s="54"/>
      <c r="R480" s="52"/>
      <c r="S480" s="52"/>
      <c r="T480" s="54"/>
      <c r="U480" s="52"/>
      <c r="V480" s="17"/>
      <c r="W480" s="17"/>
    </row>
    <row r="481" spans="1:23" ht="12.75">
      <c r="A481" s="52"/>
      <c r="I481" s="44"/>
      <c r="J481" s="44"/>
      <c r="K481" s="53"/>
      <c r="L481" s="52"/>
      <c r="M481" s="52"/>
      <c r="N481" s="54"/>
      <c r="O481" s="52"/>
      <c r="P481" s="52"/>
      <c r="Q481" s="54"/>
      <c r="R481" s="52"/>
      <c r="S481" s="52"/>
      <c r="T481" s="54"/>
      <c r="U481" s="52"/>
      <c r="V481" s="17"/>
      <c r="W481" s="17"/>
    </row>
    <row r="482" spans="1:23" ht="12.75">
      <c r="A482" s="52"/>
      <c r="I482" s="44"/>
      <c r="J482" s="44"/>
      <c r="K482" s="53"/>
      <c r="L482" s="52"/>
      <c r="M482" s="52"/>
      <c r="N482" s="54"/>
      <c r="O482" s="52"/>
      <c r="P482" s="52"/>
      <c r="Q482" s="54"/>
      <c r="R482" s="52"/>
      <c r="S482" s="52"/>
      <c r="T482" s="54"/>
      <c r="U482" s="52"/>
      <c r="V482" s="17"/>
      <c r="W482" s="17"/>
    </row>
    <row r="483" spans="1:23" ht="12.75">
      <c r="A483" s="52"/>
      <c r="I483" s="44"/>
      <c r="J483" s="44"/>
      <c r="K483" s="53"/>
      <c r="L483" s="52"/>
      <c r="M483" s="52"/>
      <c r="N483" s="54"/>
      <c r="O483" s="52"/>
      <c r="P483" s="52"/>
      <c r="Q483" s="54"/>
      <c r="R483" s="52"/>
      <c r="S483" s="52"/>
      <c r="T483" s="54"/>
      <c r="U483" s="52"/>
      <c r="V483" s="17"/>
      <c r="W483" s="17"/>
    </row>
    <row r="484" spans="1:23" ht="12.75">
      <c r="A484" s="52"/>
      <c r="I484" s="44"/>
      <c r="J484" s="44"/>
      <c r="K484" s="53"/>
      <c r="L484" s="52"/>
      <c r="M484" s="52"/>
      <c r="N484" s="54"/>
      <c r="O484" s="52"/>
      <c r="P484" s="52"/>
      <c r="Q484" s="54"/>
      <c r="R484" s="52"/>
      <c r="S484" s="52"/>
      <c r="T484" s="54"/>
      <c r="U484" s="52"/>
      <c r="V484" s="17"/>
      <c r="W484" s="17"/>
    </row>
    <row r="485" spans="1:23" ht="12.75">
      <c r="A485" s="52"/>
      <c r="I485" s="44"/>
      <c r="J485" s="44"/>
      <c r="K485" s="53"/>
      <c r="L485" s="52"/>
      <c r="M485" s="52"/>
      <c r="N485" s="54"/>
      <c r="O485" s="52"/>
      <c r="P485" s="52"/>
      <c r="Q485" s="54"/>
      <c r="R485" s="52"/>
      <c r="S485" s="52"/>
      <c r="T485" s="54"/>
      <c r="U485" s="52"/>
      <c r="V485" s="17"/>
      <c r="W485" s="17"/>
    </row>
    <row r="486" spans="1:23" ht="12.75">
      <c r="A486" s="52"/>
      <c r="I486" s="44"/>
      <c r="J486" s="44"/>
      <c r="K486" s="53"/>
      <c r="L486" s="52"/>
      <c r="M486" s="52"/>
      <c r="N486" s="54"/>
      <c r="O486" s="52"/>
      <c r="P486" s="52"/>
      <c r="Q486" s="54"/>
      <c r="R486" s="52"/>
      <c r="S486" s="52"/>
      <c r="T486" s="54"/>
      <c r="U486" s="52"/>
      <c r="V486" s="17"/>
      <c r="W486" s="17"/>
    </row>
    <row r="487" spans="1:23" ht="12.75">
      <c r="A487" s="52"/>
      <c r="I487" s="44"/>
      <c r="J487" s="44"/>
      <c r="K487" s="53"/>
      <c r="L487" s="52"/>
      <c r="M487" s="52"/>
      <c r="N487" s="54"/>
      <c r="O487" s="52"/>
      <c r="P487" s="52"/>
      <c r="Q487" s="54"/>
      <c r="R487" s="52"/>
      <c r="S487" s="52"/>
      <c r="T487" s="54"/>
      <c r="U487" s="52"/>
      <c r="V487" s="17"/>
      <c r="W487" s="17"/>
    </row>
    <row r="488" spans="1:23" ht="12.75">
      <c r="A488" s="52"/>
      <c r="I488" s="44"/>
      <c r="J488" s="44"/>
      <c r="K488" s="53"/>
      <c r="L488" s="52"/>
      <c r="M488" s="52"/>
      <c r="N488" s="54"/>
      <c r="O488" s="52"/>
      <c r="P488" s="52"/>
      <c r="Q488" s="54"/>
      <c r="R488" s="52"/>
      <c r="S488" s="52"/>
      <c r="T488" s="54"/>
      <c r="U488" s="52"/>
      <c r="V488" s="17"/>
      <c r="W488" s="17"/>
    </row>
    <row r="489" spans="1:23" ht="12.75">
      <c r="A489" s="52"/>
      <c r="I489" s="44"/>
      <c r="J489" s="44"/>
      <c r="K489" s="53"/>
      <c r="L489" s="52"/>
      <c r="M489" s="52"/>
      <c r="N489" s="54"/>
      <c r="O489" s="52"/>
      <c r="P489" s="52"/>
      <c r="Q489" s="54"/>
      <c r="R489" s="52"/>
      <c r="S489" s="52"/>
      <c r="T489" s="54"/>
      <c r="U489" s="52"/>
      <c r="V489" s="17"/>
      <c r="W489" s="17"/>
    </row>
    <row r="490" spans="1:23" ht="12.75">
      <c r="A490" s="52"/>
      <c r="I490" s="44"/>
      <c r="J490" s="44"/>
      <c r="K490" s="53"/>
      <c r="L490" s="52"/>
      <c r="M490" s="52"/>
      <c r="N490" s="54"/>
      <c r="O490" s="52"/>
      <c r="P490" s="52"/>
      <c r="Q490" s="54"/>
      <c r="R490" s="52"/>
      <c r="S490" s="52"/>
      <c r="T490" s="54"/>
      <c r="U490" s="52"/>
      <c r="V490" s="17"/>
      <c r="W490" s="17"/>
    </row>
    <row r="491" spans="1:23" ht="12.75">
      <c r="A491" s="52"/>
      <c r="I491" s="44"/>
      <c r="J491" s="44"/>
      <c r="K491" s="53"/>
      <c r="L491" s="52"/>
      <c r="M491" s="52"/>
      <c r="N491" s="54"/>
      <c r="O491" s="52"/>
      <c r="P491" s="52"/>
      <c r="Q491" s="54"/>
      <c r="R491" s="52"/>
      <c r="S491" s="52"/>
      <c r="T491" s="54"/>
      <c r="U491" s="52"/>
      <c r="V491" s="17"/>
      <c r="W491" s="17"/>
    </row>
    <row r="492" spans="1:23" ht="12.75">
      <c r="A492" s="52"/>
      <c r="I492" s="44"/>
      <c r="J492" s="44"/>
      <c r="K492" s="53"/>
      <c r="L492" s="52"/>
      <c r="M492" s="52"/>
      <c r="N492" s="54"/>
      <c r="O492" s="52"/>
      <c r="P492" s="52"/>
      <c r="Q492" s="54"/>
      <c r="R492" s="52"/>
      <c r="S492" s="52"/>
      <c r="T492" s="54"/>
      <c r="U492" s="52"/>
      <c r="V492" s="17"/>
      <c r="W492" s="17"/>
    </row>
    <row r="493" spans="1:23" ht="12.75">
      <c r="A493" s="52"/>
      <c r="I493" s="44"/>
      <c r="J493" s="44"/>
      <c r="K493" s="53"/>
      <c r="L493" s="52"/>
      <c r="M493" s="52"/>
      <c r="N493" s="54"/>
      <c r="O493" s="52"/>
      <c r="P493" s="52"/>
      <c r="Q493" s="54"/>
      <c r="R493" s="52"/>
      <c r="S493" s="52"/>
      <c r="T493" s="54"/>
      <c r="U493" s="52"/>
      <c r="V493" s="17"/>
      <c r="W493" s="17"/>
    </row>
    <row r="494" spans="1:23" ht="12.75">
      <c r="A494" s="52"/>
      <c r="I494" s="44"/>
      <c r="J494" s="44"/>
      <c r="K494" s="53"/>
      <c r="L494" s="52"/>
      <c r="M494" s="52"/>
      <c r="N494" s="54"/>
      <c r="O494" s="52"/>
      <c r="P494" s="52"/>
      <c r="Q494" s="54"/>
      <c r="R494" s="52"/>
      <c r="S494" s="52"/>
      <c r="T494" s="54"/>
      <c r="U494" s="52"/>
      <c r="V494" s="17"/>
      <c r="W494" s="17"/>
    </row>
    <row r="495" spans="1:23" ht="12.75">
      <c r="A495" s="52"/>
      <c r="I495" s="44"/>
      <c r="J495" s="44"/>
      <c r="K495" s="53"/>
      <c r="L495" s="52"/>
      <c r="M495" s="52"/>
      <c r="N495" s="54"/>
      <c r="O495" s="52"/>
      <c r="P495" s="52"/>
      <c r="Q495" s="54"/>
      <c r="R495" s="52"/>
      <c r="S495" s="52"/>
      <c r="T495" s="54"/>
      <c r="U495" s="52"/>
      <c r="V495" s="17"/>
      <c r="W495" s="17"/>
    </row>
    <row r="496" spans="1:23" ht="12.75">
      <c r="A496" s="52"/>
      <c r="I496" s="44"/>
      <c r="J496" s="44"/>
      <c r="K496" s="53"/>
      <c r="L496" s="52"/>
      <c r="M496" s="52"/>
      <c r="N496" s="54"/>
      <c r="O496" s="52"/>
      <c r="P496" s="52"/>
      <c r="Q496" s="54"/>
      <c r="R496" s="52"/>
      <c r="S496" s="52"/>
      <c r="T496" s="54"/>
      <c r="U496" s="52"/>
      <c r="V496" s="17"/>
      <c r="W496" s="17"/>
    </row>
    <row r="497" spans="1:23" ht="12.75">
      <c r="A497" s="52"/>
      <c r="I497" s="44"/>
      <c r="J497" s="44"/>
      <c r="K497" s="53"/>
      <c r="L497" s="52"/>
      <c r="M497" s="52"/>
      <c r="N497" s="54"/>
      <c r="O497" s="52"/>
      <c r="P497" s="52"/>
      <c r="Q497" s="54"/>
      <c r="R497" s="52"/>
      <c r="S497" s="52"/>
      <c r="T497" s="54"/>
      <c r="U497" s="52"/>
      <c r="V497" s="17"/>
      <c r="W497" s="17"/>
    </row>
    <row r="498" spans="1:23" ht="12.75">
      <c r="A498" s="52"/>
      <c r="I498" s="44"/>
      <c r="J498" s="44"/>
      <c r="K498" s="53"/>
      <c r="L498" s="52"/>
      <c r="M498" s="52"/>
      <c r="N498" s="54"/>
      <c r="O498" s="52"/>
      <c r="P498" s="52"/>
      <c r="Q498" s="54"/>
      <c r="R498" s="52"/>
      <c r="S498" s="52"/>
      <c r="T498" s="54"/>
      <c r="U498" s="52"/>
      <c r="V498" s="17"/>
      <c r="W498" s="17"/>
    </row>
    <row r="499" spans="1:23" ht="12.75">
      <c r="A499" s="52"/>
      <c r="I499" s="44"/>
      <c r="J499" s="44"/>
      <c r="K499" s="53"/>
      <c r="L499" s="52"/>
      <c r="M499" s="52"/>
      <c r="N499" s="54"/>
      <c r="O499" s="52"/>
      <c r="P499" s="52"/>
      <c r="Q499" s="54"/>
      <c r="R499" s="52"/>
      <c r="S499" s="52"/>
      <c r="T499" s="54"/>
      <c r="U499" s="52"/>
      <c r="V499" s="17"/>
      <c r="W499" s="17"/>
    </row>
    <row r="500" spans="1:23" ht="12.75">
      <c r="A500" s="52"/>
      <c r="I500" s="44"/>
      <c r="J500" s="44"/>
      <c r="K500" s="53"/>
      <c r="L500" s="52"/>
      <c r="M500" s="52"/>
      <c r="N500" s="54"/>
      <c r="O500" s="52"/>
      <c r="P500" s="52"/>
      <c r="Q500" s="54"/>
      <c r="R500" s="52"/>
      <c r="S500" s="52"/>
      <c r="T500" s="54"/>
      <c r="U500" s="52"/>
      <c r="V500" s="17"/>
      <c r="W500" s="17"/>
    </row>
    <row r="501" spans="1:23" ht="12.75">
      <c r="A501" s="52"/>
      <c r="I501" s="44"/>
      <c r="J501" s="44"/>
      <c r="K501" s="53"/>
      <c r="L501" s="52"/>
      <c r="M501" s="52"/>
      <c r="N501" s="54"/>
      <c r="O501" s="52"/>
      <c r="P501" s="52"/>
      <c r="Q501" s="54"/>
      <c r="R501" s="52"/>
      <c r="S501" s="52"/>
      <c r="T501" s="54"/>
      <c r="U501" s="52"/>
      <c r="V501" s="17"/>
      <c r="W501" s="17"/>
    </row>
    <row r="502" spans="1:23" ht="12.75">
      <c r="A502" s="52"/>
      <c r="I502" s="44"/>
      <c r="J502" s="44"/>
      <c r="K502" s="53"/>
      <c r="L502" s="52"/>
      <c r="M502" s="52"/>
      <c r="N502" s="54"/>
      <c r="O502" s="52"/>
      <c r="P502" s="52"/>
      <c r="Q502" s="54"/>
      <c r="R502" s="52"/>
      <c r="S502" s="52"/>
      <c r="T502" s="54"/>
      <c r="U502" s="52"/>
      <c r="V502" s="17"/>
      <c r="W502" s="17"/>
    </row>
    <row r="503" spans="1:23" ht="12.75">
      <c r="A503" s="52"/>
      <c r="I503" s="44"/>
      <c r="J503" s="44"/>
      <c r="K503" s="53"/>
      <c r="L503" s="52"/>
      <c r="M503" s="52"/>
      <c r="N503" s="54"/>
      <c r="O503" s="52"/>
      <c r="P503" s="52"/>
      <c r="Q503" s="54"/>
      <c r="R503" s="52"/>
      <c r="S503" s="52"/>
      <c r="T503" s="54"/>
      <c r="U503" s="52"/>
      <c r="V503" s="17"/>
      <c r="W503" s="17"/>
    </row>
    <row r="504" spans="1:23" ht="12.75">
      <c r="A504" s="52"/>
      <c r="I504" s="44"/>
      <c r="J504" s="44"/>
      <c r="K504" s="53"/>
      <c r="L504" s="52"/>
      <c r="M504" s="52"/>
      <c r="N504" s="54"/>
      <c r="O504" s="52"/>
      <c r="P504" s="52"/>
      <c r="Q504" s="54"/>
      <c r="R504" s="52"/>
      <c r="S504" s="52"/>
      <c r="T504" s="54"/>
      <c r="U504" s="52"/>
      <c r="V504" s="17"/>
      <c r="W504" s="17"/>
    </row>
    <row r="505" spans="1:23" ht="12.75">
      <c r="A505" s="52"/>
      <c r="I505" s="44"/>
      <c r="J505" s="44"/>
      <c r="K505" s="53"/>
      <c r="L505" s="52"/>
      <c r="M505" s="52"/>
      <c r="N505" s="54"/>
      <c r="O505" s="52"/>
      <c r="P505" s="52"/>
      <c r="Q505" s="54"/>
      <c r="R505" s="52"/>
      <c r="S505" s="52"/>
      <c r="T505" s="54"/>
      <c r="U505" s="52"/>
      <c r="V505" s="17"/>
      <c r="W505" s="17"/>
    </row>
    <row r="506" spans="1:23" ht="12.75">
      <c r="A506" s="52"/>
      <c r="I506" s="44"/>
      <c r="J506" s="44"/>
      <c r="K506" s="53"/>
      <c r="L506" s="52"/>
      <c r="M506" s="52"/>
      <c r="N506" s="54"/>
      <c r="O506" s="52"/>
      <c r="P506" s="52"/>
      <c r="Q506" s="54"/>
      <c r="R506" s="52"/>
      <c r="S506" s="52"/>
      <c r="T506" s="54"/>
      <c r="U506" s="52"/>
      <c r="V506" s="17"/>
      <c r="W506" s="17"/>
    </row>
    <row r="507" spans="1:23" ht="12.75">
      <c r="A507" s="52"/>
      <c r="I507" s="44"/>
      <c r="J507" s="44"/>
      <c r="K507" s="53"/>
      <c r="L507" s="52"/>
      <c r="M507" s="52"/>
      <c r="N507" s="54"/>
      <c r="O507" s="52"/>
      <c r="P507" s="52"/>
      <c r="Q507" s="54"/>
      <c r="R507" s="52"/>
      <c r="S507" s="52"/>
      <c r="T507" s="54"/>
      <c r="U507" s="52"/>
      <c r="V507" s="17"/>
      <c r="W507" s="17"/>
    </row>
    <row r="508" spans="1:23" ht="12.75">
      <c r="A508" s="52"/>
      <c r="I508" s="44"/>
      <c r="J508" s="44"/>
      <c r="K508" s="53"/>
      <c r="L508" s="52"/>
      <c r="M508" s="52"/>
      <c r="N508" s="54"/>
      <c r="O508" s="52"/>
      <c r="P508" s="52"/>
      <c r="Q508" s="54"/>
      <c r="R508" s="52"/>
      <c r="S508" s="52"/>
      <c r="T508" s="54"/>
      <c r="U508" s="52"/>
      <c r="V508" s="17"/>
      <c r="W508" s="17"/>
    </row>
    <row r="509" spans="1:23" ht="12.75">
      <c r="A509" s="52"/>
      <c r="I509" s="44"/>
      <c r="J509" s="44"/>
      <c r="K509" s="53"/>
      <c r="L509" s="52"/>
      <c r="M509" s="52"/>
      <c r="N509" s="54"/>
      <c r="O509" s="52"/>
      <c r="P509" s="52"/>
      <c r="Q509" s="54"/>
      <c r="R509" s="52"/>
      <c r="S509" s="52"/>
      <c r="T509" s="54"/>
      <c r="U509" s="52"/>
      <c r="V509" s="17"/>
      <c r="W509" s="17"/>
    </row>
    <row r="510" spans="1:23" ht="12.75">
      <c r="A510" s="52"/>
      <c r="I510" s="44"/>
      <c r="J510" s="44"/>
      <c r="K510" s="53"/>
      <c r="L510" s="52"/>
      <c r="M510" s="52"/>
      <c r="N510" s="54"/>
      <c r="O510" s="52"/>
      <c r="P510" s="52"/>
      <c r="Q510" s="54"/>
      <c r="R510" s="52"/>
      <c r="S510" s="52"/>
      <c r="T510" s="54"/>
      <c r="U510" s="52"/>
      <c r="V510" s="17"/>
      <c r="W510" s="17"/>
    </row>
    <row r="511" spans="1:23" ht="12.75">
      <c r="A511" s="52"/>
      <c r="I511" s="44"/>
      <c r="J511" s="44"/>
      <c r="K511" s="53"/>
      <c r="L511" s="52"/>
      <c r="M511" s="52"/>
      <c r="N511" s="54"/>
      <c r="O511" s="52"/>
      <c r="P511" s="52"/>
      <c r="Q511" s="54"/>
      <c r="R511" s="52"/>
      <c r="S511" s="52"/>
      <c r="T511" s="54"/>
      <c r="U511" s="52"/>
      <c r="V511" s="17"/>
      <c r="W511" s="17"/>
    </row>
    <row r="512" spans="1:23" ht="12.75">
      <c r="A512" s="52"/>
      <c r="I512" s="44"/>
      <c r="J512" s="44"/>
      <c r="K512" s="53"/>
      <c r="L512" s="52"/>
      <c r="M512" s="52"/>
      <c r="N512" s="54"/>
      <c r="O512" s="52"/>
      <c r="P512" s="52"/>
      <c r="Q512" s="54"/>
      <c r="R512" s="52"/>
      <c r="S512" s="52"/>
      <c r="T512" s="54"/>
      <c r="U512" s="52"/>
      <c r="V512" s="17"/>
      <c r="W512" s="17"/>
    </row>
    <row r="513" spans="1:23" ht="12.75">
      <c r="A513" s="52"/>
      <c r="I513" s="44"/>
      <c r="J513" s="44"/>
      <c r="K513" s="53"/>
      <c r="L513" s="52"/>
      <c r="M513" s="52"/>
      <c r="N513" s="54"/>
      <c r="O513" s="52"/>
      <c r="P513" s="52"/>
      <c r="Q513" s="54"/>
      <c r="R513" s="52"/>
      <c r="S513" s="52"/>
      <c r="T513" s="54"/>
      <c r="U513" s="52"/>
      <c r="V513" s="17"/>
      <c r="W513" s="17"/>
    </row>
    <row r="514" spans="1:23" ht="12.75">
      <c r="A514" s="52"/>
      <c r="I514" s="44"/>
      <c r="J514" s="44"/>
      <c r="K514" s="53"/>
      <c r="L514" s="52"/>
      <c r="M514" s="52"/>
      <c r="N514" s="54"/>
      <c r="O514" s="52"/>
      <c r="P514" s="52"/>
      <c r="Q514" s="54"/>
      <c r="R514" s="52"/>
      <c r="S514" s="52"/>
      <c r="T514" s="54"/>
      <c r="U514" s="52"/>
      <c r="V514" s="17"/>
      <c r="W514" s="17"/>
    </row>
    <row r="515" spans="1:23" ht="12.75">
      <c r="A515" s="52"/>
      <c r="I515" s="44"/>
      <c r="J515" s="44"/>
      <c r="K515" s="53"/>
      <c r="L515" s="52"/>
      <c r="M515" s="52"/>
      <c r="N515" s="54"/>
      <c r="O515" s="52"/>
      <c r="P515" s="52"/>
      <c r="Q515" s="54"/>
      <c r="R515" s="52"/>
      <c r="S515" s="52"/>
      <c r="T515" s="54"/>
      <c r="U515" s="52"/>
      <c r="V515" s="17"/>
      <c r="W515" s="17"/>
    </row>
    <row r="516" spans="1:23" ht="12.75">
      <c r="A516" s="52"/>
      <c r="I516" s="44"/>
      <c r="J516" s="44"/>
      <c r="K516" s="53"/>
      <c r="L516" s="52"/>
      <c r="M516" s="52"/>
      <c r="N516" s="54"/>
      <c r="O516" s="52"/>
      <c r="P516" s="52"/>
      <c r="Q516" s="54"/>
      <c r="R516" s="52"/>
      <c r="S516" s="52"/>
      <c r="T516" s="54"/>
      <c r="U516" s="52"/>
      <c r="V516" s="17"/>
      <c r="W516" s="17"/>
    </row>
    <row r="517" spans="1:23" ht="12.75">
      <c r="A517" s="52"/>
      <c r="I517" s="44"/>
      <c r="J517" s="44"/>
      <c r="K517" s="53"/>
      <c r="L517" s="52"/>
      <c r="M517" s="52"/>
      <c r="N517" s="54"/>
      <c r="O517" s="52"/>
      <c r="P517" s="52"/>
      <c r="Q517" s="54"/>
      <c r="R517" s="52"/>
      <c r="S517" s="52"/>
      <c r="T517" s="54"/>
      <c r="U517" s="52"/>
      <c r="V517" s="17"/>
      <c r="W517" s="17"/>
    </row>
    <row r="518" spans="1:23" ht="12.75">
      <c r="A518" s="52"/>
      <c r="I518" s="44"/>
      <c r="J518" s="44"/>
      <c r="K518" s="53"/>
      <c r="L518" s="52"/>
      <c r="M518" s="52"/>
      <c r="N518" s="54"/>
      <c r="O518" s="52"/>
      <c r="P518" s="52"/>
      <c r="Q518" s="54"/>
      <c r="R518" s="52"/>
      <c r="S518" s="52"/>
      <c r="T518" s="54"/>
      <c r="U518" s="52"/>
      <c r="V518" s="17"/>
      <c r="W518" s="17"/>
    </row>
    <row r="519" spans="1:23" ht="12.75">
      <c r="A519" s="52"/>
      <c r="I519" s="44"/>
      <c r="J519" s="44"/>
      <c r="K519" s="53"/>
      <c r="L519" s="52"/>
      <c r="M519" s="52"/>
      <c r="N519" s="54"/>
      <c r="O519" s="52"/>
      <c r="P519" s="52"/>
      <c r="Q519" s="54"/>
      <c r="R519" s="52"/>
      <c r="S519" s="52"/>
      <c r="T519" s="54"/>
      <c r="U519" s="52"/>
      <c r="V519" s="17"/>
      <c r="W519" s="17"/>
    </row>
    <row r="520" spans="1:23" ht="12.75">
      <c r="A520" s="52"/>
      <c r="I520" s="44"/>
      <c r="J520" s="44"/>
      <c r="K520" s="53"/>
      <c r="L520" s="52"/>
      <c r="M520" s="52"/>
      <c r="N520" s="54"/>
      <c r="O520" s="52"/>
      <c r="P520" s="52"/>
      <c r="Q520" s="54"/>
      <c r="R520" s="52"/>
      <c r="S520" s="52"/>
      <c r="T520" s="54"/>
      <c r="U520" s="52"/>
      <c r="V520" s="17"/>
      <c r="W520" s="17"/>
    </row>
    <row r="521" spans="1:23" ht="12.75">
      <c r="A521" s="52"/>
      <c r="I521" s="44"/>
      <c r="J521" s="44"/>
      <c r="K521" s="53"/>
      <c r="L521" s="52"/>
      <c r="M521" s="52"/>
      <c r="N521" s="54"/>
      <c r="O521" s="52"/>
      <c r="P521" s="52"/>
      <c r="Q521" s="54"/>
      <c r="R521" s="52"/>
      <c r="S521" s="52"/>
      <c r="T521" s="54"/>
      <c r="U521" s="52"/>
      <c r="V521" s="17"/>
      <c r="W521" s="17"/>
    </row>
    <row r="522" spans="1:23" ht="12.75">
      <c r="A522" s="52"/>
      <c r="I522" s="44"/>
      <c r="J522" s="44"/>
      <c r="K522" s="53"/>
      <c r="L522" s="52"/>
      <c r="M522" s="52"/>
      <c r="N522" s="54"/>
      <c r="O522" s="52"/>
      <c r="P522" s="52"/>
      <c r="Q522" s="54"/>
      <c r="R522" s="52"/>
      <c r="S522" s="52"/>
      <c r="T522" s="54"/>
      <c r="U522" s="52"/>
      <c r="V522" s="17"/>
      <c r="W522" s="17"/>
    </row>
    <row r="523" spans="1:23" ht="12.75">
      <c r="A523" s="52"/>
      <c r="I523" s="44"/>
      <c r="J523" s="44"/>
      <c r="K523" s="53"/>
      <c r="L523" s="52"/>
      <c r="M523" s="52"/>
      <c r="N523" s="54"/>
      <c r="O523" s="52"/>
      <c r="P523" s="52"/>
      <c r="Q523" s="54"/>
      <c r="R523" s="52"/>
      <c r="S523" s="52"/>
      <c r="T523" s="54"/>
      <c r="U523" s="52"/>
      <c r="V523" s="17"/>
      <c r="W523" s="17"/>
    </row>
    <row r="524" spans="1:23" ht="12.75">
      <c r="A524" s="52"/>
      <c r="I524" s="44"/>
      <c r="J524" s="44"/>
      <c r="K524" s="53"/>
      <c r="L524" s="52"/>
      <c r="M524" s="52"/>
      <c r="N524" s="54"/>
      <c r="O524" s="52"/>
      <c r="P524" s="52"/>
      <c r="Q524" s="54"/>
      <c r="R524" s="52"/>
      <c r="S524" s="52"/>
      <c r="T524" s="54"/>
      <c r="U524" s="52"/>
      <c r="V524" s="17"/>
      <c r="W524" s="17"/>
    </row>
    <row r="525" spans="1:23" ht="12.75">
      <c r="A525" s="52"/>
      <c r="I525" s="44"/>
      <c r="J525" s="44"/>
      <c r="K525" s="53"/>
      <c r="L525" s="52"/>
      <c r="M525" s="52"/>
      <c r="N525" s="54"/>
      <c r="O525" s="52"/>
      <c r="P525" s="52"/>
      <c r="Q525" s="54"/>
      <c r="R525" s="52"/>
      <c r="S525" s="52"/>
      <c r="T525" s="54"/>
      <c r="U525" s="52"/>
      <c r="V525" s="17"/>
      <c r="W525" s="17"/>
    </row>
    <row r="526" spans="1:23" ht="12.75">
      <c r="A526" s="52"/>
      <c r="I526" s="44"/>
      <c r="J526" s="44"/>
      <c r="K526" s="53"/>
      <c r="L526" s="52"/>
      <c r="M526" s="52"/>
      <c r="N526" s="54"/>
      <c r="O526" s="52"/>
      <c r="P526" s="52"/>
      <c r="Q526" s="54"/>
      <c r="R526" s="52"/>
      <c r="S526" s="52"/>
      <c r="T526" s="54"/>
      <c r="U526" s="52"/>
      <c r="V526" s="17"/>
      <c r="W526" s="17"/>
    </row>
    <row r="527" spans="1:23" ht="12.75">
      <c r="A527" s="52"/>
      <c r="I527" s="44"/>
      <c r="J527" s="44"/>
      <c r="K527" s="53"/>
      <c r="L527" s="52"/>
      <c r="M527" s="52"/>
      <c r="N527" s="54"/>
      <c r="O527" s="52"/>
      <c r="P527" s="52"/>
      <c r="Q527" s="54"/>
      <c r="R527" s="52"/>
      <c r="S527" s="52"/>
      <c r="T527" s="54"/>
      <c r="U527" s="52"/>
      <c r="V527" s="17"/>
      <c r="W527" s="17"/>
    </row>
    <row r="528" spans="1:23" ht="12.75">
      <c r="A528" s="52"/>
      <c r="I528" s="44"/>
      <c r="J528" s="44"/>
      <c r="K528" s="53"/>
      <c r="L528" s="52"/>
      <c r="M528" s="52"/>
      <c r="N528" s="54"/>
      <c r="O528" s="52"/>
      <c r="P528" s="52"/>
      <c r="Q528" s="54"/>
      <c r="R528" s="52"/>
      <c r="S528" s="52"/>
      <c r="T528" s="54"/>
      <c r="U528" s="52"/>
      <c r="V528" s="17"/>
      <c r="W528" s="17"/>
    </row>
    <row r="529" spans="1:23" ht="12.75">
      <c r="A529" s="52"/>
      <c r="I529" s="44"/>
      <c r="J529" s="44"/>
      <c r="K529" s="53"/>
      <c r="L529" s="52"/>
      <c r="M529" s="52"/>
      <c r="N529" s="54"/>
      <c r="O529" s="52"/>
      <c r="P529" s="52"/>
      <c r="Q529" s="54"/>
      <c r="R529" s="52"/>
      <c r="S529" s="52"/>
      <c r="T529" s="54"/>
      <c r="U529" s="52"/>
      <c r="V529" s="17"/>
      <c r="W529" s="17"/>
    </row>
    <row r="530" spans="1:23" ht="12.75">
      <c r="A530" s="52"/>
      <c r="I530" s="44"/>
      <c r="J530" s="44"/>
      <c r="K530" s="53"/>
      <c r="L530" s="52"/>
      <c r="M530" s="52"/>
      <c r="N530" s="54"/>
      <c r="O530" s="52"/>
      <c r="P530" s="52"/>
      <c r="Q530" s="54"/>
      <c r="R530" s="52"/>
      <c r="S530" s="52"/>
      <c r="T530" s="54"/>
      <c r="U530" s="52"/>
      <c r="V530" s="17"/>
      <c r="W530" s="17"/>
    </row>
    <row r="531" spans="1:23" ht="12.75">
      <c r="A531" s="52"/>
      <c r="I531" s="44"/>
      <c r="J531" s="44"/>
      <c r="K531" s="53"/>
      <c r="L531" s="52"/>
      <c r="M531" s="52"/>
      <c r="N531" s="54"/>
      <c r="O531" s="52"/>
      <c r="P531" s="52"/>
      <c r="Q531" s="54"/>
      <c r="R531" s="52"/>
      <c r="S531" s="52"/>
      <c r="T531" s="54"/>
      <c r="U531" s="52"/>
      <c r="V531" s="17"/>
      <c r="W531" s="17"/>
    </row>
    <row r="532" spans="1:23" ht="12.75">
      <c r="A532" s="52"/>
      <c r="I532" s="44"/>
      <c r="J532" s="44"/>
      <c r="K532" s="53"/>
      <c r="L532" s="52"/>
      <c r="M532" s="52"/>
      <c r="N532" s="54"/>
      <c r="O532" s="52"/>
      <c r="P532" s="52"/>
      <c r="Q532" s="54"/>
      <c r="R532" s="52"/>
      <c r="S532" s="52"/>
      <c r="T532" s="54"/>
      <c r="U532" s="52"/>
      <c r="V532" s="17"/>
      <c r="W532" s="17"/>
    </row>
    <row r="533" spans="1:23" ht="12.75">
      <c r="A533" s="52"/>
      <c r="I533" s="44"/>
      <c r="J533" s="44"/>
      <c r="K533" s="53"/>
      <c r="L533" s="52"/>
      <c r="M533" s="52"/>
      <c r="N533" s="54"/>
      <c r="O533" s="52"/>
      <c r="P533" s="52"/>
      <c r="Q533" s="54"/>
      <c r="R533" s="52"/>
      <c r="S533" s="52"/>
      <c r="T533" s="54"/>
      <c r="U533" s="52"/>
      <c r="V533" s="17"/>
      <c r="W533" s="17"/>
    </row>
    <row r="534" spans="1:23" ht="12.75">
      <c r="A534" s="52"/>
      <c r="I534" s="44"/>
      <c r="J534" s="44"/>
      <c r="K534" s="53"/>
      <c r="L534" s="52"/>
      <c r="M534" s="52"/>
      <c r="N534" s="54"/>
      <c r="O534" s="52"/>
      <c r="P534" s="52"/>
      <c r="Q534" s="54"/>
      <c r="R534" s="52"/>
      <c r="S534" s="52"/>
      <c r="T534" s="54"/>
      <c r="U534" s="52"/>
      <c r="V534" s="17"/>
      <c r="W534" s="17"/>
    </row>
    <row r="535" spans="1:23" ht="12.75">
      <c r="A535" s="52"/>
      <c r="I535" s="44"/>
      <c r="J535" s="44"/>
      <c r="K535" s="53"/>
      <c r="L535" s="52"/>
      <c r="M535" s="52"/>
      <c r="N535" s="54"/>
      <c r="O535" s="52"/>
      <c r="P535" s="52"/>
      <c r="Q535" s="54"/>
      <c r="R535" s="52"/>
      <c r="S535" s="52"/>
      <c r="T535" s="54"/>
      <c r="U535" s="52"/>
      <c r="V535" s="17"/>
      <c r="W535" s="17"/>
    </row>
    <row r="536" spans="1:23" ht="12.75">
      <c r="A536" s="52"/>
      <c r="I536" s="44"/>
      <c r="J536" s="44"/>
      <c r="K536" s="53"/>
      <c r="L536" s="52"/>
      <c r="M536" s="52"/>
      <c r="N536" s="54"/>
      <c r="O536" s="52"/>
      <c r="P536" s="52"/>
      <c r="Q536" s="54"/>
      <c r="R536" s="52"/>
      <c r="S536" s="52"/>
      <c r="T536" s="54"/>
      <c r="U536" s="52"/>
      <c r="V536" s="17"/>
      <c r="W536" s="17"/>
    </row>
    <row r="537" spans="1:23" ht="12.75">
      <c r="A537" s="52"/>
      <c r="I537" s="44"/>
      <c r="J537" s="44"/>
      <c r="K537" s="53"/>
      <c r="L537" s="52"/>
      <c r="M537" s="52"/>
      <c r="N537" s="54"/>
      <c r="O537" s="52"/>
      <c r="P537" s="52"/>
      <c r="Q537" s="54"/>
      <c r="R537" s="52"/>
      <c r="S537" s="52"/>
      <c r="T537" s="54"/>
      <c r="U537" s="52"/>
      <c r="V537" s="17"/>
      <c r="W537" s="17"/>
    </row>
    <row r="538" spans="1:23" ht="12.75">
      <c r="A538" s="52"/>
      <c r="I538" s="44"/>
      <c r="J538" s="44"/>
      <c r="K538" s="53"/>
      <c r="L538" s="52"/>
      <c r="M538" s="52"/>
      <c r="N538" s="54"/>
      <c r="O538" s="52"/>
      <c r="P538" s="52"/>
      <c r="Q538" s="54"/>
      <c r="R538" s="52"/>
      <c r="S538" s="52"/>
      <c r="T538" s="54"/>
      <c r="U538" s="52"/>
      <c r="V538" s="17"/>
      <c r="W538" s="17"/>
    </row>
    <row r="539" spans="1:23" ht="12.75">
      <c r="A539" s="52"/>
      <c r="I539" s="44"/>
      <c r="J539" s="44"/>
      <c r="K539" s="53"/>
      <c r="L539" s="52"/>
      <c r="M539" s="52"/>
      <c r="N539" s="54"/>
      <c r="O539" s="52"/>
      <c r="P539" s="52"/>
      <c r="Q539" s="54"/>
      <c r="R539" s="52"/>
      <c r="S539" s="52"/>
      <c r="T539" s="54"/>
      <c r="U539" s="52"/>
      <c r="V539" s="17"/>
      <c r="W539" s="17"/>
    </row>
    <row r="540" spans="1:23" ht="12.75">
      <c r="A540" s="52"/>
      <c r="I540" s="44"/>
      <c r="J540" s="44"/>
      <c r="K540" s="53"/>
      <c r="L540" s="52"/>
      <c r="M540" s="52"/>
      <c r="N540" s="54"/>
      <c r="O540" s="52"/>
      <c r="P540" s="52"/>
      <c r="Q540" s="54"/>
      <c r="R540" s="52"/>
      <c r="S540" s="52"/>
      <c r="T540" s="54"/>
      <c r="U540" s="52"/>
      <c r="V540" s="17"/>
      <c r="W540" s="17"/>
    </row>
    <row r="541" spans="1:23" ht="12.75">
      <c r="A541" s="52"/>
      <c r="I541" s="44"/>
      <c r="J541" s="44"/>
      <c r="K541" s="53"/>
      <c r="L541" s="52"/>
      <c r="M541" s="52"/>
      <c r="N541" s="54"/>
      <c r="O541" s="52"/>
      <c r="P541" s="52"/>
      <c r="Q541" s="54"/>
      <c r="R541" s="52"/>
      <c r="S541" s="52"/>
      <c r="T541" s="54"/>
      <c r="U541" s="52"/>
      <c r="V541" s="17"/>
      <c r="W541" s="17"/>
    </row>
    <row r="542" spans="1:23" ht="12.75">
      <c r="A542" s="52"/>
      <c r="I542" s="44"/>
      <c r="J542" s="44"/>
      <c r="K542" s="53"/>
      <c r="L542" s="52"/>
      <c r="M542" s="52"/>
      <c r="N542" s="54"/>
      <c r="O542" s="52"/>
      <c r="P542" s="52"/>
      <c r="Q542" s="54"/>
      <c r="R542" s="52"/>
      <c r="S542" s="52"/>
      <c r="T542" s="54"/>
      <c r="U542" s="52"/>
      <c r="V542" s="17"/>
      <c r="W542" s="17"/>
    </row>
    <row r="543" spans="1:23" ht="12.75">
      <c r="A543" s="52"/>
      <c r="I543" s="44"/>
      <c r="J543" s="44"/>
      <c r="K543" s="53"/>
      <c r="L543" s="52"/>
      <c r="M543" s="52"/>
      <c r="N543" s="54"/>
      <c r="O543" s="52"/>
      <c r="P543" s="52"/>
      <c r="Q543" s="54"/>
      <c r="R543" s="52"/>
      <c r="S543" s="52"/>
      <c r="T543" s="54"/>
      <c r="U543" s="52"/>
      <c r="V543" s="17"/>
      <c r="W543" s="17"/>
    </row>
    <row r="544" spans="1:23" ht="12.75">
      <c r="A544" s="52"/>
      <c r="I544" s="44"/>
      <c r="J544" s="44"/>
      <c r="K544" s="53"/>
      <c r="L544" s="52"/>
      <c r="M544" s="52"/>
      <c r="N544" s="54"/>
      <c r="O544" s="52"/>
      <c r="P544" s="52"/>
      <c r="Q544" s="54"/>
      <c r="R544" s="52"/>
      <c r="S544" s="52"/>
      <c r="T544" s="54"/>
      <c r="U544" s="52"/>
      <c r="V544" s="17"/>
      <c r="W544" s="17"/>
    </row>
    <row r="545" spans="1:23" ht="12.75">
      <c r="A545" s="52"/>
      <c r="I545" s="44"/>
      <c r="J545" s="44"/>
      <c r="K545" s="53"/>
      <c r="L545" s="52"/>
      <c r="M545" s="52"/>
      <c r="N545" s="54"/>
      <c r="O545" s="52"/>
      <c r="P545" s="52"/>
      <c r="Q545" s="54"/>
      <c r="R545" s="52"/>
      <c r="S545" s="52"/>
      <c r="T545" s="54"/>
      <c r="U545" s="52"/>
      <c r="V545" s="17"/>
      <c r="W545" s="17"/>
    </row>
    <row r="546" spans="1:23" ht="12.75">
      <c r="A546" s="52"/>
      <c r="I546" s="44"/>
      <c r="J546" s="44"/>
      <c r="K546" s="53"/>
      <c r="L546" s="52"/>
      <c r="M546" s="52"/>
      <c r="N546" s="54"/>
      <c r="O546" s="52"/>
      <c r="P546" s="52"/>
      <c r="Q546" s="54"/>
      <c r="R546" s="52"/>
      <c r="S546" s="52"/>
      <c r="T546" s="54"/>
      <c r="U546" s="52"/>
      <c r="V546" s="17"/>
      <c r="W546" s="17"/>
    </row>
    <row r="547" spans="1:23" ht="12.75">
      <c r="A547" s="52"/>
      <c r="I547" s="44"/>
      <c r="J547" s="44"/>
      <c r="K547" s="53"/>
      <c r="L547" s="52"/>
      <c r="M547" s="52"/>
      <c r="N547" s="54"/>
      <c r="O547" s="52"/>
      <c r="P547" s="52"/>
      <c r="Q547" s="54"/>
      <c r="R547" s="52"/>
      <c r="S547" s="52"/>
      <c r="T547" s="54"/>
      <c r="U547" s="52"/>
      <c r="V547" s="17"/>
      <c r="W547" s="17"/>
    </row>
    <row r="548" spans="1:23" ht="12.75">
      <c r="A548" s="52"/>
      <c r="I548" s="44"/>
      <c r="J548" s="44"/>
      <c r="K548" s="53"/>
      <c r="L548" s="52"/>
      <c r="M548" s="52"/>
      <c r="N548" s="54"/>
      <c r="O548" s="52"/>
      <c r="P548" s="52"/>
      <c r="Q548" s="54"/>
      <c r="R548" s="52"/>
      <c r="S548" s="52"/>
      <c r="T548" s="54"/>
      <c r="U548" s="52"/>
      <c r="V548" s="17"/>
      <c r="W548" s="17"/>
    </row>
    <row r="549" spans="1:23" ht="12.75">
      <c r="A549" s="52"/>
      <c r="I549" s="44"/>
      <c r="J549" s="44"/>
      <c r="K549" s="53"/>
      <c r="L549" s="52"/>
      <c r="M549" s="52"/>
      <c r="N549" s="54"/>
      <c r="O549" s="52"/>
      <c r="P549" s="52"/>
      <c r="Q549" s="54"/>
      <c r="R549" s="52"/>
      <c r="S549" s="52"/>
      <c r="T549" s="54"/>
      <c r="U549" s="52"/>
      <c r="V549" s="17"/>
      <c r="W549" s="17"/>
    </row>
    <row r="550" spans="1:23" ht="12.75">
      <c r="A550" s="52"/>
      <c r="I550" s="44"/>
      <c r="J550" s="44"/>
      <c r="K550" s="53"/>
      <c r="L550" s="52"/>
      <c r="M550" s="52"/>
      <c r="N550" s="54"/>
      <c r="O550" s="52"/>
      <c r="P550" s="52"/>
      <c r="Q550" s="54"/>
      <c r="R550" s="52"/>
      <c r="S550" s="52"/>
      <c r="T550" s="54"/>
      <c r="U550" s="52"/>
      <c r="V550" s="17"/>
      <c r="W550" s="17"/>
    </row>
    <row r="551" spans="1:23" ht="12.75">
      <c r="A551" s="52"/>
      <c r="I551" s="44"/>
      <c r="J551" s="44"/>
      <c r="K551" s="53"/>
      <c r="L551" s="52"/>
      <c r="M551" s="52"/>
      <c r="N551" s="54"/>
      <c r="O551" s="52"/>
      <c r="P551" s="52"/>
      <c r="Q551" s="54"/>
      <c r="R551" s="52"/>
      <c r="S551" s="52"/>
      <c r="T551" s="54"/>
      <c r="U551" s="52"/>
      <c r="V551" s="17"/>
      <c r="W551" s="17"/>
    </row>
    <row r="552" spans="1:23" ht="12.75">
      <c r="A552" s="52"/>
      <c r="I552" s="44"/>
      <c r="J552" s="44"/>
      <c r="K552" s="53"/>
      <c r="L552" s="52"/>
      <c r="M552" s="52"/>
      <c r="N552" s="54"/>
      <c r="O552" s="52"/>
      <c r="P552" s="52"/>
      <c r="Q552" s="54"/>
      <c r="R552" s="52"/>
      <c r="S552" s="52"/>
      <c r="T552" s="54"/>
      <c r="U552" s="52"/>
      <c r="V552" s="17"/>
      <c r="W552" s="17"/>
    </row>
    <row r="553" spans="1:23" ht="12.75">
      <c r="A553" s="52"/>
      <c r="I553" s="44"/>
      <c r="J553" s="44"/>
      <c r="K553" s="53"/>
      <c r="L553" s="52"/>
      <c r="M553" s="52"/>
      <c r="N553" s="54"/>
      <c r="O553" s="52"/>
      <c r="P553" s="52"/>
      <c r="Q553" s="54"/>
      <c r="R553" s="52"/>
      <c r="S553" s="52"/>
      <c r="T553" s="54"/>
      <c r="U553" s="52"/>
      <c r="V553" s="17"/>
      <c r="W553" s="17"/>
    </row>
    <row r="554" spans="1:23" ht="12.75">
      <c r="A554" s="52"/>
      <c r="I554" s="44"/>
      <c r="J554" s="44"/>
      <c r="K554" s="53"/>
      <c r="L554" s="52"/>
      <c r="M554" s="52"/>
      <c r="N554" s="54"/>
      <c r="O554" s="52"/>
      <c r="P554" s="52"/>
      <c r="Q554" s="54"/>
      <c r="R554" s="52"/>
      <c r="S554" s="52"/>
      <c r="T554" s="54"/>
      <c r="U554" s="52"/>
      <c r="V554" s="17"/>
      <c r="W554" s="17"/>
    </row>
    <row r="555" spans="1:23" ht="12.75">
      <c r="A555" s="52"/>
      <c r="I555" s="44"/>
      <c r="J555" s="44"/>
      <c r="K555" s="53"/>
      <c r="L555" s="52"/>
      <c r="M555" s="52"/>
      <c r="N555" s="54"/>
      <c r="O555" s="52"/>
      <c r="P555" s="52"/>
      <c r="Q555" s="54"/>
      <c r="R555" s="52"/>
      <c r="S555" s="52"/>
      <c r="T555" s="54"/>
      <c r="U555" s="52"/>
      <c r="V555" s="17"/>
      <c r="W555" s="17"/>
    </row>
    <row r="556" spans="1:23" ht="12.75">
      <c r="A556" s="52"/>
      <c r="I556" s="44"/>
      <c r="J556" s="44"/>
      <c r="K556" s="53"/>
      <c r="L556" s="52"/>
      <c r="M556" s="52"/>
      <c r="N556" s="54"/>
      <c r="O556" s="52"/>
      <c r="P556" s="52"/>
      <c r="Q556" s="54"/>
      <c r="R556" s="52"/>
      <c r="S556" s="52"/>
      <c r="T556" s="54"/>
      <c r="U556" s="52"/>
      <c r="V556" s="17"/>
      <c r="W556" s="17"/>
    </row>
    <row r="557" spans="1:23" ht="12.75">
      <c r="A557" s="52"/>
      <c r="I557" s="44"/>
      <c r="J557" s="44"/>
      <c r="K557" s="53"/>
      <c r="L557" s="52"/>
      <c r="M557" s="52"/>
      <c r="N557" s="54"/>
      <c r="O557" s="52"/>
      <c r="P557" s="52"/>
      <c r="Q557" s="54"/>
      <c r="R557" s="52"/>
      <c r="S557" s="52"/>
      <c r="T557" s="54"/>
      <c r="U557" s="52"/>
      <c r="V557" s="17"/>
      <c r="W557" s="17"/>
    </row>
    <row r="558" spans="1:23" ht="12.75">
      <c r="A558" s="52"/>
      <c r="I558" s="44"/>
      <c r="J558" s="44"/>
      <c r="K558" s="53"/>
      <c r="L558" s="52"/>
      <c r="M558" s="52"/>
      <c r="N558" s="54"/>
      <c r="O558" s="52"/>
      <c r="P558" s="52"/>
      <c r="Q558" s="54"/>
      <c r="R558" s="52"/>
      <c r="S558" s="52"/>
      <c r="T558" s="54"/>
      <c r="U558" s="52"/>
      <c r="V558" s="17"/>
      <c r="W558" s="17"/>
    </row>
    <row r="559" spans="1:23" ht="12.75">
      <c r="A559" s="52"/>
      <c r="I559" s="44"/>
      <c r="J559" s="44"/>
      <c r="K559" s="53"/>
      <c r="L559" s="52"/>
      <c r="M559" s="52"/>
      <c r="N559" s="54"/>
      <c r="O559" s="52"/>
      <c r="P559" s="52"/>
      <c r="Q559" s="54"/>
      <c r="R559" s="52"/>
      <c r="S559" s="52"/>
      <c r="T559" s="54"/>
      <c r="U559" s="52"/>
      <c r="V559" s="17"/>
      <c r="W559" s="17"/>
    </row>
    <row r="560" spans="1:23" ht="12.75">
      <c r="A560" s="52"/>
      <c r="I560" s="44"/>
      <c r="J560" s="44"/>
      <c r="K560" s="53"/>
      <c r="L560" s="52"/>
      <c r="M560" s="52"/>
      <c r="N560" s="54"/>
      <c r="O560" s="52"/>
      <c r="P560" s="52"/>
      <c r="Q560" s="54"/>
      <c r="R560" s="52"/>
      <c r="S560" s="52"/>
      <c r="T560" s="54"/>
      <c r="U560" s="52"/>
      <c r="V560" s="17"/>
      <c r="W560" s="17"/>
    </row>
    <row r="561" spans="1:23" ht="12.75">
      <c r="A561" s="52"/>
      <c r="I561" s="44"/>
      <c r="J561" s="44"/>
      <c r="K561" s="53"/>
      <c r="L561" s="52"/>
      <c r="M561" s="52"/>
      <c r="N561" s="54"/>
      <c r="O561" s="52"/>
      <c r="P561" s="52"/>
      <c r="Q561" s="54"/>
      <c r="R561" s="52"/>
      <c r="S561" s="52"/>
      <c r="T561" s="54"/>
      <c r="U561" s="52"/>
      <c r="V561" s="17"/>
      <c r="W561" s="17"/>
    </row>
    <row r="562" spans="1:23" ht="12.75">
      <c r="A562" s="52"/>
      <c r="I562" s="44"/>
      <c r="J562" s="44"/>
      <c r="K562" s="53"/>
      <c r="L562" s="52"/>
      <c r="M562" s="52"/>
      <c r="N562" s="54"/>
      <c r="O562" s="52"/>
      <c r="P562" s="52"/>
      <c r="Q562" s="54"/>
      <c r="R562" s="52"/>
      <c r="S562" s="52"/>
      <c r="T562" s="54"/>
      <c r="U562" s="52"/>
      <c r="V562" s="17"/>
      <c r="W562" s="17"/>
    </row>
    <row r="563" spans="1:23" ht="12.75">
      <c r="A563" s="52"/>
      <c r="I563" s="44"/>
      <c r="J563" s="44"/>
      <c r="K563" s="53"/>
      <c r="L563" s="52"/>
      <c r="M563" s="52"/>
      <c r="N563" s="54"/>
      <c r="O563" s="52"/>
      <c r="P563" s="52"/>
      <c r="Q563" s="54"/>
      <c r="R563" s="52"/>
      <c r="S563" s="52"/>
      <c r="T563" s="54"/>
      <c r="U563" s="52"/>
      <c r="V563" s="17"/>
      <c r="W563" s="17"/>
    </row>
    <row r="564" spans="1:23" ht="12.75">
      <c r="A564" s="52"/>
      <c r="I564" s="44"/>
      <c r="J564" s="44"/>
      <c r="K564" s="53"/>
      <c r="L564" s="52"/>
      <c r="M564" s="52"/>
      <c r="N564" s="54"/>
      <c r="O564" s="52"/>
      <c r="P564" s="52"/>
      <c r="Q564" s="54"/>
      <c r="R564" s="52"/>
      <c r="S564" s="52"/>
      <c r="T564" s="54"/>
      <c r="U564" s="52"/>
      <c r="V564" s="17"/>
      <c r="W564" s="17"/>
    </row>
    <row r="565" spans="1:23" ht="12.75">
      <c r="A565" s="52"/>
      <c r="I565" s="44"/>
      <c r="J565" s="44"/>
      <c r="K565" s="53"/>
      <c r="L565" s="52"/>
      <c r="M565" s="52"/>
      <c r="N565" s="54"/>
      <c r="O565" s="52"/>
      <c r="P565" s="52"/>
      <c r="Q565" s="54"/>
      <c r="R565" s="52"/>
      <c r="S565" s="52"/>
      <c r="T565" s="54"/>
      <c r="U565" s="52"/>
      <c r="V565" s="17"/>
      <c r="W565" s="17"/>
    </row>
    <row r="566" spans="1:23" ht="12.75">
      <c r="A566" s="52"/>
      <c r="I566" s="44"/>
      <c r="J566" s="44"/>
      <c r="K566" s="53"/>
      <c r="L566" s="52"/>
      <c r="M566" s="52"/>
      <c r="N566" s="54"/>
      <c r="O566" s="52"/>
      <c r="P566" s="52"/>
      <c r="Q566" s="54"/>
      <c r="R566" s="52"/>
      <c r="S566" s="52"/>
      <c r="T566" s="54"/>
      <c r="U566" s="52"/>
      <c r="V566" s="17"/>
      <c r="W566" s="17"/>
    </row>
    <row r="567" spans="1:23" ht="12.75">
      <c r="A567" s="52"/>
      <c r="I567" s="44"/>
      <c r="J567" s="44"/>
      <c r="K567" s="53"/>
      <c r="L567" s="52"/>
      <c r="M567" s="52"/>
      <c r="N567" s="54"/>
      <c r="O567" s="52"/>
      <c r="P567" s="52"/>
      <c r="Q567" s="54"/>
      <c r="R567" s="52"/>
      <c r="S567" s="52"/>
      <c r="T567" s="54"/>
      <c r="U567" s="52"/>
      <c r="V567" s="17"/>
      <c r="W567" s="17"/>
    </row>
    <row r="568" spans="1:23" ht="12.75">
      <c r="A568" s="52"/>
      <c r="I568" s="44"/>
      <c r="J568" s="44"/>
      <c r="K568" s="53"/>
      <c r="L568" s="52"/>
      <c r="M568" s="52"/>
      <c r="N568" s="54"/>
      <c r="O568" s="52"/>
      <c r="P568" s="52"/>
      <c r="Q568" s="54"/>
      <c r="R568" s="52"/>
      <c r="S568" s="52"/>
      <c r="T568" s="54"/>
      <c r="U568" s="52"/>
      <c r="V568" s="17"/>
      <c r="W568" s="17"/>
    </row>
    <row r="569" spans="1:23" ht="12.75">
      <c r="A569" s="52"/>
      <c r="I569" s="44"/>
      <c r="J569" s="44"/>
      <c r="K569" s="53"/>
      <c r="L569" s="52"/>
      <c r="M569" s="52"/>
      <c r="N569" s="54"/>
      <c r="O569" s="52"/>
      <c r="P569" s="52"/>
      <c r="Q569" s="54"/>
      <c r="R569" s="52"/>
      <c r="S569" s="52"/>
      <c r="T569" s="54"/>
      <c r="U569" s="52"/>
      <c r="V569" s="17"/>
      <c r="W569" s="17"/>
    </row>
    <row r="570" spans="1:23" ht="12.75">
      <c r="A570" s="52"/>
      <c r="I570" s="44"/>
      <c r="J570" s="44"/>
      <c r="K570" s="53"/>
      <c r="L570" s="52"/>
      <c r="M570" s="52"/>
      <c r="N570" s="54"/>
      <c r="O570" s="52"/>
      <c r="P570" s="52"/>
      <c r="Q570" s="54"/>
      <c r="R570" s="52"/>
      <c r="S570" s="52"/>
      <c r="T570" s="54"/>
      <c r="U570" s="52"/>
      <c r="V570" s="17"/>
      <c r="W570" s="17"/>
    </row>
    <row r="571" spans="1:23" ht="12.75">
      <c r="A571" s="52"/>
      <c r="I571" s="44"/>
      <c r="J571" s="44"/>
      <c r="K571" s="53"/>
      <c r="L571" s="52"/>
      <c r="M571" s="52"/>
      <c r="N571" s="54"/>
      <c r="O571" s="52"/>
      <c r="P571" s="52"/>
      <c r="Q571" s="54"/>
      <c r="R571" s="52"/>
      <c r="S571" s="52"/>
      <c r="T571" s="54"/>
      <c r="U571" s="52"/>
      <c r="V571" s="17"/>
      <c r="W571" s="17"/>
    </row>
    <row r="572" spans="1:23" ht="12.75">
      <c r="A572" s="52"/>
      <c r="I572" s="44"/>
      <c r="J572" s="44"/>
      <c r="K572" s="53"/>
      <c r="L572" s="52"/>
      <c r="M572" s="52"/>
      <c r="N572" s="54"/>
      <c r="O572" s="52"/>
      <c r="P572" s="52"/>
      <c r="Q572" s="54"/>
      <c r="R572" s="52"/>
      <c r="S572" s="52"/>
      <c r="T572" s="54"/>
      <c r="U572" s="52"/>
      <c r="V572" s="17"/>
      <c r="W572" s="17"/>
    </row>
    <row r="573" spans="1:23" ht="12.75">
      <c r="A573" s="52"/>
      <c r="I573" s="44"/>
      <c r="J573" s="44"/>
      <c r="K573" s="53"/>
      <c r="L573" s="52"/>
      <c r="M573" s="52"/>
      <c r="N573" s="54"/>
      <c r="O573" s="52"/>
      <c r="P573" s="52"/>
      <c r="Q573" s="54"/>
      <c r="R573" s="52"/>
      <c r="S573" s="52"/>
      <c r="T573" s="54"/>
      <c r="U573" s="52"/>
      <c r="V573" s="17"/>
      <c r="W573" s="17"/>
    </row>
    <row r="574" spans="1:23" ht="12.75">
      <c r="A574" s="52"/>
      <c r="I574" s="44"/>
      <c r="J574" s="44"/>
      <c r="K574" s="53"/>
      <c r="L574" s="52"/>
      <c r="M574" s="52"/>
      <c r="N574" s="54"/>
      <c r="O574" s="52"/>
      <c r="P574" s="52"/>
      <c r="Q574" s="54"/>
      <c r="R574" s="52"/>
      <c r="S574" s="52"/>
      <c r="T574" s="54"/>
      <c r="U574" s="52"/>
      <c r="V574" s="17"/>
      <c r="W574" s="17"/>
    </row>
    <row r="575" spans="1:23" ht="12.75">
      <c r="A575" s="52"/>
      <c r="I575" s="44"/>
      <c r="J575" s="44"/>
      <c r="K575" s="53"/>
      <c r="L575" s="52"/>
      <c r="M575" s="52"/>
      <c r="N575" s="54"/>
      <c r="O575" s="52"/>
      <c r="P575" s="52"/>
      <c r="Q575" s="54"/>
      <c r="R575" s="52"/>
      <c r="S575" s="52"/>
      <c r="T575" s="54"/>
      <c r="U575" s="52"/>
      <c r="V575" s="17"/>
      <c r="W575" s="17"/>
    </row>
    <row r="576" spans="1:23" ht="12.75">
      <c r="A576" s="52"/>
      <c r="I576" s="44"/>
      <c r="J576" s="44"/>
      <c r="K576" s="53"/>
      <c r="L576" s="52"/>
      <c r="M576" s="52"/>
      <c r="N576" s="54"/>
      <c r="O576" s="52"/>
      <c r="P576" s="52"/>
      <c r="Q576" s="54"/>
      <c r="R576" s="52"/>
      <c r="S576" s="52"/>
      <c r="T576" s="54"/>
      <c r="U576" s="52"/>
      <c r="V576" s="17"/>
      <c r="W576" s="17"/>
    </row>
    <row r="577" spans="1:23" ht="12.75">
      <c r="A577" s="52"/>
      <c r="I577" s="44"/>
      <c r="J577" s="44"/>
      <c r="K577" s="53"/>
      <c r="L577" s="52"/>
      <c r="M577" s="52"/>
      <c r="N577" s="54"/>
      <c r="O577" s="52"/>
      <c r="P577" s="52"/>
      <c r="Q577" s="54"/>
      <c r="R577" s="52"/>
      <c r="S577" s="52"/>
      <c r="T577" s="54"/>
      <c r="U577" s="52"/>
      <c r="V577" s="17"/>
      <c r="W577" s="17"/>
    </row>
    <row r="578" spans="1:23" ht="12.75">
      <c r="A578" s="52"/>
      <c r="I578" s="44"/>
      <c r="J578" s="44"/>
      <c r="K578" s="53"/>
      <c r="L578" s="52"/>
      <c r="M578" s="52"/>
      <c r="N578" s="54"/>
      <c r="O578" s="52"/>
      <c r="P578" s="52"/>
      <c r="Q578" s="54"/>
      <c r="R578" s="52"/>
      <c r="S578" s="52"/>
      <c r="T578" s="54"/>
      <c r="U578" s="52"/>
      <c r="V578" s="17"/>
      <c r="W578" s="17"/>
    </row>
    <row r="579" spans="1:23" ht="12.75">
      <c r="A579" s="52"/>
      <c r="I579" s="44"/>
      <c r="J579" s="44"/>
      <c r="K579" s="53"/>
      <c r="L579" s="52"/>
      <c r="M579" s="52"/>
      <c r="N579" s="54"/>
      <c r="O579" s="52"/>
      <c r="P579" s="52"/>
      <c r="Q579" s="54"/>
      <c r="R579" s="52"/>
      <c r="S579" s="52"/>
      <c r="T579" s="54"/>
      <c r="U579" s="52"/>
      <c r="V579" s="17"/>
      <c r="W579" s="17"/>
    </row>
    <row r="580" spans="1:23" ht="12.75">
      <c r="A580" s="52"/>
      <c r="I580" s="44"/>
      <c r="J580" s="44"/>
      <c r="K580" s="53"/>
      <c r="L580" s="52"/>
      <c r="M580" s="52"/>
      <c r="N580" s="54"/>
      <c r="O580" s="52"/>
      <c r="P580" s="52"/>
      <c r="Q580" s="54"/>
      <c r="R580" s="52"/>
      <c r="S580" s="52"/>
      <c r="T580" s="54"/>
      <c r="U580" s="52"/>
      <c r="V580" s="17"/>
      <c r="W580" s="17"/>
    </row>
    <row r="581" spans="1:23" ht="12.75">
      <c r="A581" s="52"/>
      <c r="I581" s="44"/>
      <c r="J581" s="44"/>
      <c r="K581" s="53"/>
      <c r="L581" s="52"/>
      <c r="M581" s="52"/>
      <c r="N581" s="54"/>
      <c r="O581" s="52"/>
      <c r="P581" s="52"/>
      <c r="Q581" s="54"/>
      <c r="R581" s="52"/>
      <c r="S581" s="52"/>
      <c r="T581" s="54"/>
      <c r="U581" s="52"/>
      <c r="V581" s="17"/>
      <c r="W581" s="17"/>
    </row>
    <row r="582" spans="1:23" ht="12.75">
      <c r="A582" s="52"/>
      <c r="I582" s="44"/>
      <c r="J582" s="44"/>
      <c r="K582" s="53"/>
      <c r="L582" s="52"/>
      <c r="M582" s="52"/>
      <c r="N582" s="54"/>
      <c r="O582" s="52"/>
      <c r="P582" s="52"/>
      <c r="Q582" s="54"/>
      <c r="R582" s="52"/>
      <c r="S582" s="52"/>
      <c r="T582" s="54"/>
      <c r="U582" s="52"/>
      <c r="V582" s="17"/>
      <c r="W582" s="17"/>
    </row>
    <row r="583" spans="1:23" ht="12.75">
      <c r="A583" s="52"/>
      <c r="I583" s="44"/>
      <c r="J583" s="44"/>
      <c r="K583" s="53"/>
      <c r="L583" s="52"/>
      <c r="M583" s="52"/>
      <c r="N583" s="54"/>
      <c r="O583" s="52"/>
      <c r="P583" s="52"/>
      <c r="Q583" s="54"/>
      <c r="R583" s="52"/>
      <c r="S583" s="52"/>
      <c r="T583" s="54"/>
      <c r="U583" s="52"/>
      <c r="V583" s="17"/>
      <c r="W583" s="17"/>
    </row>
    <row r="584" spans="1:23" ht="12.75">
      <c r="A584" s="52"/>
      <c r="I584" s="44"/>
      <c r="J584" s="44"/>
      <c r="K584" s="53"/>
      <c r="L584" s="52"/>
      <c r="M584" s="52"/>
      <c r="N584" s="54"/>
      <c r="O584" s="52"/>
      <c r="P584" s="52"/>
      <c r="Q584" s="54"/>
      <c r="R584" s="52"/>
      <c r="S584" s="52"/>
      <c r="T584" s="54"/>
      <c r="U584" s="52"/>
      <c r="V584" s="17"/>
      <c r="W584" s="17"/>
    </row>
    <row r="585" spans="1:23" ht="12.75">
      <c r="A585" s="52"/>
      <c r="I585" s="44"/>
      <c r="J585" s="44"/>
      <c r="K585" s="53"/>
      <c r="L585" s="52"/>
      <c r="M585" s="52"/>
      <c r="N585" s="54"/>
      <c r="O585" s="52"/>
      <c r="P585" s="52"/>
      <c r="Q585" s="54"/>
      <c r="R585" s="52"/>
      <c r="S585" s="52"/>
      <c r="T585" s="54"/>
      <c r="U585" s="52"/>
      <c r="V585" s="17"/>
      <c r="W585" s="17"/>
    </row>
    <row r="586" spans="1:23" ht="12.75">
      <c r="A586" s="52"/>
      <c r="I586" s="44"/>
      <c r="J586" s="44"/>
      <c r="K586" s="53"/>
      <c r="L586" s="52"/>
      <c r="M586" s="52"/>
      <c r="N586" s="54"/>
      <c r="O586" s="52"/>
      <c r="P586" s="52"/>
      <c r="Q586" s="54"/>
      <c r="R586" s="52"/>
      <c r="S586" s="52"/>
      <c r="T586" s="54"/>
      <c r="U586" s="52"/>
      <c r="V586" s="17"/>
      <c r="W586" s="17"/>
    </row>
    <row r="587" spans="1:23" ht="12.75">
      <c r="A587" s="52"/>
      <c r="I587" s="44"/>
      <c r="J587" s="44"/>
      <c r="K587" s="53"/>
      <c r="L587" s="52"/>
      <c r="M587" s="52"/>
      <c r="N587" s="54"/>
      <c r="O587" s="52"/>
      <c r="P587" s="52"/>
      <c r="Q587" s="54"/>
      <c r="R587" s="52"/>
      <c r="S587" s="52"/>
      <c r="T587" s="54"/>
      <c r="U587" s="52"/>
      <c r="V587" s="17"/>
      <c r="W587" s="17"/>
    </row>
    <row r="588" spans="1:23" ht="12.75">
      <c r="A588" s="52"/>
      <c r="I588" s="44"/>
      <c r="J588" s="44"/>
      <c r="K588" s="53"/>
      <c r="L588" s="52"/>
      <c r="M588" s="52"/>
      <c r="N588" s="54"/>
      <c r="O588" s="52"/>
      <c r="P588" s="52"/>
      <c r="Q588" s="54"/>
      <c r="R588" s="52"/>
      <c r="S588" s="52"/>
      <c r="T588" s="54"/>
      <c r="U588" s="52"/>
      <c r="V588" s="17"/>
      <c r="W588" s="17"/>
    </row>
    <row r="589" spans="1:23" ht="12.75">
      <c r="A589" s="52"/>
      <c r="I589" s="44"/>
      <c r="J589" s="44"/>
      <c r="K589" s="53"/>
      <c r="L589" s="52"/>
      <c r="M589" s="52"/>
      <c r="N589" s="54"/>
      <c r="O589" s="52"/>
      <c r="P589" s="52"/>
      <c r="Q589" s="54"/>
      <c r="R589" s="52"/>
      <c r="S589" s="52"/>
      <c r="T589" s="54"/>
      <c r="U589" s="52"/>
      <c r="V589" s="17"/>
      <c r="W589" s="17"/>
    </row>
    <row r="590" spans="1:23" ht="12.75">
      <c r="A590" s="52"/>
      <c r="I590" s="44"/>
      <c r="J590" s="44"/>
      <c r="K590" s="53"/>
      <c r="L590" s="52"/>
      <c r="M590" s="52"/>
      <c r="N590" s="54"/>
      <c r="O590" s="52"/>
      <c r="P590" s="52"/>
      <c r="Q590" s="54"/>
      <c r="R590" s="52"/>
      <c r="S590" s="52"/>
      <c r="T590" s="54"/>
      <c r="U590" s="52"/>
      <c r="V590" s="17"/>
      <c r="W590" s="17"/>
    </row>
    <row r="591" spans="1:23" ht="12.75">
      <c r="A591" s="52"/>
      <c r="I591" s="44"/>
      <c r="J591" s="44"/>
      <c r="K591" s="53"/>
      <c r="L591" s="52"/>
      <c r="M591" s="52"/>
      <c r="N591" s="54"/>
      <c r="O591" s="52"/>
      <c r="P591" s="52"/>
      <c r="Q591" s="54"/>
      <c r="R591" s="52"/>
      <c r="S591" s="52"/>
      <c r="T591" s="54"/>
      <c r="U591" s="52"/>
      <c r="V591" s="17"/>
      <c r="W591" s="17"/>
    </row>
    <row r="592" spans="1:23" ht="12.75">
      <c r="A592" s="52"/>
      <c r="I592" s="44"/>
      <c r="J592" s="44"/>
      <c r="K592" s="53"/>
      <c r="L592" s="52"/>
      <c r="M592" s="52"/>
      <c r="N592" s="54"/>
      <c r="O592" s="52"/>
      <c r="P592" s="52"/>
      <c r="Q592" s="54"/>
      <c r="R592" s="52"/>
      <c r="S592" s="52"/>
      <c r="T592" s="54"/>
      <c r="U592" s="52"/>
      <c r="V592" s="17"/>
      <c r="W592" s="17"/>
    </row>
    <row r="593" spans="1:23" ht="12.75">
      <c r="A593" s="52"/>
      <c r="I593" s="44"/>
      <c r="J593" s="44"/>
      <c r="K593" s="53"/>
      <c r="L593" s="52"/>
      <c r="M593" s="52"/>
      <c r="N593" s="54"/>
      <c r="O593" s="52"/>
      <c r="P593" s="52"/>
      <c r="Q593" s="54"/>
      <c r="R593" s="52"/>
      <c r="S593" s="52"/>
      <c r="T593" s="54"/>
      <c r="U593" s="52"/>
      <c r="V593" s="17"/>
      <c r="W593" s="17"/>
    </row>
    <row r="594" spans="1:23" ht="12.75">
      <c r="A594" s="52"/>
      <c r="I594" s="44"/>
      <c r="J594" s="44"/>
      <c r="K594" s="53"/>
      <c r="L594" s="52"/>
      <c r="M594" s="52"/>
      <c r="N594" s="54"/>
      <c r="O594" s="52"/>
      <c r="P594" s="52"/>
      <c r="Q594" s="54"/>
      <c r="R594" s="52"/>
      <c r="S594" s="52"/>
      <c r="T594" s="54"/>
      <c r="U594" s="52"/>
      <c r="V594" s="17"/>
      <c r="W594" s="17"/>
    </row>
    <row r="595" spans="1:23" ht="12.75">
      <c r="A595" s="52"/>
      <c r="I595" s="44"/>
      <c r="J595" s="44"/>
      <c r="K595" s="53"/>
      <c r="L595" s="52"/>
      <c r="M595" s="52"/>
      <c r="N595" s="54"/>
      <c r="O595" s="52"/>
      <c r="P595" s="52"/>
      <c r="Q595" s="54"/>
      <c r="R595" s="52"/>
      <c r="S595" s="52"/>
      <c r="T595" s="54"/>
      <c r="U595" s="52"/>
      <c r="V595" s="17"/>
      <c r="W595" s="17"/>
    </row>
    <row r="596" spans="1:23" ht="12.75">
      <c r="A596" s="52"/>
      <c r="I596" s="44"/>
      <c r="J596" s="44"/>
      <c r="K596" s="53"/>
      <c r="L596" s="52"/>
      <c r="M596" s="52"/>
      <c r="N596" s="54"/>
      <c r="O596" s="52"/>
      <c r="P596" s="52"/>
      <c r="Q596" s="54"/>
      <c r="R596" s="52"/>
      <c r="S596" s="52"/>
      <c r="T596" s="54"/>
      <c r="U596" s="52"/>
      <c r="V596" s="17"/>
      <c r="W596" s="17"/>
    </row>
    <row r="597" spans="1:23" ht="12.75">
      <c r="A597" s="52"/>
      <c r="I597" s="44"/>
      <c r="J597" s="44"/>
      <c r="K597" s="53"/>
      <c r="L597" s="52"/>
      <c r="M597" s="52"/>
      <c r="N597" s="54"/>
      <c r="O597" s="52"/>
      <c r="P597" s="52"/>
      <c r="Q597" s="54"/>
      <c r="R597" s="52"/>
      <c r="S597" s="52"/>
      <c r="T597" s="54"/>
      <c r="U597" s="52"/>
      <c r="V597" s="17"/>
      <c r="W597" s="17"/>
    </row>
    <row r="598" spans="1:23" ht="12.75">
      <c r="A598" s="52"/>
      <c r="I598" s="44"/>
      <c r="J598" s="44"/>
      <c r="K598" s="53"/>
      <c r="L598" s="52"/>
      <c r="M598" s="52"/>
      <c r="N598" s="54"/>
      <c r="O598" s="52"/>
      <c r="P598" s="52"/>
      <c r="Q598" s="54"/>
      <c r="R598" s="52"/>
      <c r="S598" s="52"/>
      <c r="T598" s="54"/>
      <c r="U598" s="52"/>
      <c r="V598" s="17"/>
      <c r="W598" s="17"/>
    </row>
    <row r="599" spans="1:23" ht="12.75">
      <c r="A599" s="52"/>
      <c r="I599" s="44"/>
      <c r="J599" s="44"/>
      <c r="K599" s="53"/>
      <c r="L599" s="52"/>
      <c r="M599" s="52"/>
      <c r="N599" s="54"/>
      <c r="O599" s="52"/>
      <c r="P599" s="52"/>
      <c r="Q599" s="54"/>
      <c r="R599" s="52"/>
      <c r="S599" s="52"/>
      <c r="T599" s="54"/>
      <c r="U599" s="52"/>
      <c r="V599" s="17"/>
      <c r="W599" s="17"/>
    </row>
    <row r="600" spans="1:23" ht="12.75">
      <c r="A600" s="52"/>
      <c r="I600" s="44"/>
      <c r="J600" s="44"/>
      <c r="K600" s="53"/>
      <c r="L600" s="52"/>
      <c r="M600" s="52"/>
      <c r="N600" s="54"/>
      <c r="O600" s="52"/>
      <c r="P600" s="52"/>
      <c r="Q600" s="54"/>
      <c r="R600" s="52"/>
      <c r="S600" s="52"/>
      <c r="T600" s="54"/>
      <c r="U600" s="52"/>
      <c r="V600" s="17"/>
      <c r="W600" s="17"/>
    </row>
    <row r="601" spans="1:23" ht="12.75">
      <c r="A601" s="52"/>
      <c r="I601" s="44"/>
      <c r="J601" s="44"/>
      <c r="K601" s="53"/>
      <c r="L601" s="52"/>
      <c r="M601" s="52"/>
      <c r="N601" s="54"/>
      <c r="O601" s="52"/>
      <c r="P601" s="52"/>
      <c r="Q601" s="54"/>
      <c r="R601" s="52"/>
      <c r="S601" s="52"/>
      <c r="T601" s="54"/>
      <c r="U601" s="52"/>
      <c r="V601" s="17"/>
      <c r="W601" s="17"/>
    </row>
    <row r="602" spans="1:23" ht="12.75">
      <c r="A602" s="52"/>
      <c r="I602" s="44"/>
      <c r="J602" s="44"/>
      <c r="K602" s="53"/>
      <c r="L602" s="52"/>
      <c r="M602" s="52"/>
      <c r="N602" s="54"/>
      <c r="O602" s="52"/>
      <c r="P602" s="52"/>
      <c r="Q602" s="54"/>
      <c r="R602" s="52"/>
      <c r="S602" s="52"/>
      <c r="T602" s="54"/>
      <c r="U602" s="52"/>
      <c r="V602" s="17"/>
      <c r="W602" s="17"/>
    </row>
    <row r="603" spans="1:23" ht="12.75">
      <c r="A603" s="52"/>
      <c r="I603" s="44"/>
      <c r="J603" s="44"/>
      <c r="K603" s="53"/>
      <c r="L603" s="52"/>
      <c r="M603" s="52"/>
      <c r="N603" s="54"/>
      <c r="O603" s="52"/>
      <c r="P603" s="52"/>
      <c r="Q603" s="54"/>
      <c r="R603" s="52"/>
      <c r="S603" s="52"/>
      <c r="T603" s="54"/>
      <c r="U603" s="52"/>
      <c r="V603" s="17"/>
      <c r="W603" s="17"/>
    </row>
    <row r="604" spans="1:23" ht="12.75">
      <c r="A604" s="52"/>
      <c r="I604" s="44"/>
      <c r="J604" s="44"/>
      <c r="K604" s="53"/>
      <c r="L604" s="52"/>
      <c r="M604" s="52"/>
      <c r="N604" s="54"/>
      <c r="O604" s="52"/>
      <c r="P604" s="52"/>
      <c r="Q604" s="54"/>
      <c r="R604" s="52"/>
      <c r="S604" s="52"/>
      <c r="T604" s="54"/>
      <c r="U604" s="52"/>
      <c r="V604" s="17"/>
      <c r="W604" s="17"/>
    </row>
    <row r="605" spans="1:23" ht="12.75">
      <c r="A605" s="52"/>
      <c r="I605" s="44"/>
      <c r="J605" s="44"/>
      <c r="K605" s="53"/>
      <c r="L605" s="52"/>
      <c r="M605" s="52"/>
      <c r="N605" s="54"/>
      <c r="O605" s="52"/>
      <c r="P605" s="52"/>
      <c r="Q605" s="54"/>
      <c r="R605" s="52"/>
      <c r="S605" s="52"/>
      <c r="T605" s="54"/>
      <c r="U605" s="52"/>
      <c r="V605" s="17"/>
      <c r="W605" s="17"/>
    </row>
    <row r="606" spans="1:23" ht="12.75">
      <c r="A606" s="52"/>
      <c r="I606" s="44"/>
      <c r="J606" s="44"/>
      <c r="K606" s="53"/>
      <c r="L606" s="52"/>
      <c r="M606" s="52"/>
      <c r="N606" s="54"/>
      <c r="O606" s="52"/>
      <c r="P606" s="52"/>
      <c r="Q606" s="54"/>
      <c r="R606" s="52"/>
      <c r="S606" s="52"/>
      <c r="T606" s="54"/>
      <c r="U606" s="52"/>
      <c r="V606" s="17"/>
      <c r="W606" s="17"/>
    </row>
    <row r="607" spans="1:23" ht="12.75">
      <c r="A607" s="52"/>
      <c r="I607" s="44"/>
      <c r="J607" s="44"/>
      <c r="K607" s="53"/>
      <c r="L607" s="52"/>
      <c r="M607" s="52"/>
      <c r="N607" s="54"/>
      <c r="O607" s="52"/>
      <c r="P607" s="52"/>
      <c r="Q607" s="54"/>
      <c r="R607" s="52"/>
      <c r="S607" s="52"/>
      <c r="T607" s="54"/>
      <c r="U607" s="52"/>
      <c r="V607" s="17"/>
      <c r="W607" s="17"/>
    </row>
    <row r="608" spans="1:23" ht="12.75">
      <c r="A608" s="52"/>
      <c r="I608" s="44"/>
      <c r="J608" s="44"/>
      <c r="K608" s="53"/>
      <c r="L608" s="52"/>
      <c r="M608" s="52"/>
      <c r="N608" s="54"/>
      <c r="O608" s="52"/>
      <c r="P608" s="52"/>
      <c r="Q608" s="54"/>
      <c r="R608" s="52"/>
      <c r="S608" s="52"/>
      <c r="T608" s="54"/>
      <c r="U608" s="52"/>
      <c r="V608" s="17"/>
      <c r="W608" s="17"/>
    </row>
    <row r="609" spans="1:23" ht="12.75">
      <c r="A609" s="52"/>
      <c r="I609" s="44"/>
      <c r="J609" s="44"/>
      <c r="K609" s="53"/>
      <c r="L609" s="52"/>
      <c r="M609" s="52"/>
      <c r="N609" s="54"/>
      <c r="O609" s="52"/>
      <c r="P609" s="52"/>
      <c r="Q609" s="54"/>
      <c r="R609" s="52"/>
      <c r="S609" s="52"/>
      <c r="T609" s="54"/>
      <c r="U609" s="52"/>
      <c r="V609" s="17"/>
      <c r="W609" s="17"/>
    </row>
    <row r="610" spans="1:23" ht="12.75">
      <c r="A610" s="52"/>
      <c r="I610" s="44"/>
      <c r="J610" s="44"/>
      <c r="K610" s="53"/>
      <c r="L610" s="52"/>
      <c r="M610" s="52"/>
      <c r="N610" s="54"/>
      <c r="O610" s="52"/>
      <c r="P610" s="52"/>
      <c r="Q610" s="54"/>
      <c r="R610" s="52"/>
      <c r="S610" s="52"/>
      <c r="T610" s="54"/>
      <c r="U610" s="52"/>
      <c r="V610" s="17"/>
      <c r="W610" s="17"/>
    </row>
    <row r="611" spans="1:23" ht="12.75">
      <c r="A611" s="52"/>
      <c r="I611" s="44"/>
      <c r="J611" s="44"/>
      <c r="K611" s="53"/>
      <c r="L611" s="52"/>
      <c r="M611" s="52"/>
      <c r="N611" s="54"/>
      <c r="O611" s="52"/>
      <c r="P611" s="52"/>
      <c r="Q611" s="54"/>
      <c r="R611" s="52"/>
      <c r="S611" s="52"/>
      <c r="T611" s="54"/>
      <c r="U611" s="52"/>
      <c r="V611" s="17"/>
      <c r="W611" s="17"/>
    </row>
    <row r="612" spans="1:23" ht="12.75">
      <c r="A612" s="52"/>
      <c r="I612" s="44"/>
      <c r="J612" s="44"/>
      <c r="K612" s="53"/>
      <c r="L612" s="52"/>
      <c r="M612" s="52"/>
      <c r="N612" s="54"/>
      <c r="O612" s="52"/>
      <c r="P612" s="52"/>
      <c r="Q612" s="54"/>
      <c r="R612" s="52"/>
      <c r="S612" s="52"/>
      <c r="T612" s="54"/>
      <c r="U612" s="52"/>
      <c r="V612" s="17"/>
      <c r="W612" s="17"/>
    </row>
    <row r="613" spans="1:23" ht="12.75">
      <c r="A613" s="52"/>
      <c r="I613" s="44"/>
      <c r="J613" s="44"/>
      <c r="K613" s="53"/>
      <c r="L613" s="52"/>
      <c r="M613" s="52"/>
      <c r="N613" s="54"/>
      <c r="O613" s="52"/>
      <c r="P613" s="52"/>
      <c r="Q613" s="54"/>
      <c r="R613" s="52"/>
      <c r="S613" s="52"/>
      <c r="T613" s="54"/>
      <c r="U613" s="52"/>
      <c r="V613" s="17"/>
      <c r="W613" s="17"/>
    </row>
    <row r="614" spans="1:23" ht="12.75">
      <c r="A614" s="52"/>
      <c r="I614" s="44"/>
      <c r="J614" s="44"/>
      <c r="K614" s="53"/>
      <c r="L614" s="52"/>
      <c r="M614" s="52"/>
      <c r="N614" s="54"/>
      <c r="O614" s="52"/>
      <c r="P614" s="52"/>
      <c r="Q614" s="54"/>
      <c r="R614" s="52"/>
      <c r="S614" s="52"/>
      <c r="T614" s="54"/>
      <c r="U614" s="52"/>
      <c r="V614" s="17"/>
      <c r="W614" s="17"/>
    </row>
    <row r="615" spans="1:23" ht="12.75">
      <c r="A615" s="52"/>
      <c r="I615" s="44"/>
      <c r="J615" s="44"/>
      <c r="K615" s="53"/>
      <c r="L615" s="52"/>
      <c r="M615" s="52"/>
      <c r="N615" s="54"/>
      <c r="O615" s="52"/>
      <c r="P615" s="52"/>
      <c r="Q615" s="54"/>
      <c r="R615" s="52"/>
      <c r="S615" s="52"/>
      <c r="T615" s="54"/>
      <c r="U615" s="52"/>
      <c r="V615" s="17"/>
      <c r="W615" s="17"/>
    </row>
    <row r="616" spans="1:23" ht="12.75">
      <c r="A616" s="52"/>
      <c r="I616" s="44"/>
      <c r="J616" s="44"/>
      <c r="K616" s="53"/>
      <c r="L616" s="52"/>
      <c r="M616" s="52"/>
      <c r="N616" s="54"/>
      <c r="O616" s="52"/>
      <c r="P616" s="52"/>
      <c r="Q616" s="54"/>
      <c r="R616" s="52"/>
      <c r="S616" s="52"/>
      <c r="T616" s="54"/>
      <c r="U616" s="52"/>
      <c r="V616" s="17"/>
      <c r="W616" s="17"/>
    </row>
    <row r="617" spans="1:23" ht="12.75">
      <c r="A617" s="52"/>
      <c r="I617" s="44"/>
      <c r="J617" s="44"/>
      <c r="K617" s="53"/>
      <c r="L617" s="52"/>
      <c r="M617" s="52"/>
      <c r="N617" s="54"/>
      <c r="O617" s="52"/>
      <c r="P617" s="52"/>
      <c r="Q617" s="54"/>
      <c r="R617" s="52"/>
      <c r="S617" s="52"/>
      <c r="T617" s="54"/>
      <c r="U617" s="52"/>
      <c r="V617" s="17"/>
      <c r="W617" s="17"/>
    </row>
    <row r="618" spans="1:23" ht="12.75">
      <c r="A618" s="52"/>
      <c r="I618" s="44"/>
      <c r="J618" s="44"/>
      <c r="K618" s="53"/>
      <c r="L618" s="52"/>
      <c r="M618" s="52"/>
      <c r="N618" s="54"/>
      <c r="O618" s="52"/>
      <c r="P618" s="52"/>
      <c r="Q618" s="54"/>
      <c r="R618" s="52"/>
      <c r="S618" s="52"/>
      <c r="T618" s="54"/>
      <c r="U618" s="52"/>
      <c r="V618" s="17"/>
      <c r="W618" s="17"/>
    </row>
    <row r="619" spans="1:23" ht="12.75">
      <c r="A619" s="52"/>
      <c r="I619" s="44"/>
      <c r="J619" s="44"/>
      <c r="K619" s="53"/>
      <c r="L619" s="52"/>
      <c r="M619" s="52"/>
      <c r="N619" s="54"/>
      <c r="O619" s="52"/>
      <c r="P619" s="52"/>
      <c r="Q619" s="54"/>
      <c r="R619" s="52"/>
      <c r="S619" s="52"/>
      <c r="T619" s="54"/>
      <c r="U619" s="52"/>
      <c r="V619" s="17"/>
      <c r="W619" s="17"/>
    </row>
    <row r="620" spans="1:23" ht="12.75">
      <c r="A620" s="52"/>
      <c r="I620" s="44"/>
      <c r="J620" s="44"/>
      <c r="K620" s="53"/>
      <c r="L620" s="52"/>
      <c r="M620" s="52"/>
      <c r="N620" s="54"/>
      <c r="O620" s="52"/>
      <c r="P620" s="52"/>
      <c r="Q620" s="54"/>
      <c r="R620" s="52"/>
      <c r="S620" s="52"/>
      <c r="T620" s="54"/>
      <c r="U620" s="52"/>
      <c r="V620" s="17"/>
      <c r="W620" s="17"/>
    </row>
    <row r="621" spans="1:23" ht="12.75">
      <c r="A621" s="52"/>
      <c r="I621" s="44"/>
      <c r="J621" s="44"/>
      <c r="K621" s="53"/>
      <c r="L621" s="52"/>
      <c r="M621" s="52"/>
      <c r="N621" s="54"/>
      <c r="O621" s="52"/>
      <c r="P621" s="52"/>
      <c r="Q621" s="54"/>
      <c r="R621" s="52"/>
      <c r="S621" s="52"/>
      <c r="T621" s="54"/>
      <c r="U621" s="52"/>
      <c r="V621" s="17"/>
      <c r="W621" s="17"/>
    </row>
    <row r="622" spans="1:23" ht="12.75">
      <c r="A622" s="52"/>
      <c r="I622" s="44"/>
      <c r="J622" s="44"/>
      <c r="K622" s="53"/>
      <c r="L622" s="52"/>
      <c r="M622" s="52"/>
      <c r="N622" s="54"/>
      <c r="O622" s="52"/>
      <c r="P622" s="52"/>
      <c r="Q622" s="54"/>
      <c r="R622" s="52"/>
      <c r="S622" s="52"/>
      <c r="T622" s="54"/>
      <c r="U622" s="52"/>
      <c r="V622" s="17"/>
      <c r="W622" s="17"/>
    </row>
    <row r="623" spans="1:23" ht="12.75">
      <c r="A623" s="52"/>
      <c r="I623" s="44"/>
      <c r="J623" s="44"/>
      <c r="K623" s="53"/>
      <c r="L623" s="52"/>
      <c r="M623" s="52"/>
      <c r="N623" s="54"/>
      <c r="O623" s="52"/>
      <c r="P623" s="52"/>
      <c r="Q623" s="54"/>
      <c r="R623" s="52"/>
      <c r="S623" s="52"/>
      <c r="T623" s="54"/>
      <c r="U623" s="52"/>
      <c r="V623" s="17"/>
      <c r="W623" s="17"/>
    </row>
    <row r="624" spans="1:23" ht="12.75">
      <c r="A624" s="52"/>
      <c r="I624" s="44"/>
      <c r="J624" s="44"/>
      <c r="K624" s="53"/>
      <c r="L624" s="52"/>
      <c r="M624" s="52"/>
      <c r="N624" s="54"/>
      <c r="O624" s="52"/>
      <c r="P624" s="52"/>
      <c r="Q624" s="54"/>
      <c r="R624" s="52"/>
      <c r="S624" s="52"/>
      <c r="T624" s="54"/>
      <c r="U624" s="52"/>
      <c r="V624" s="17"/>
      <c r="W624" s="17"/>
    </row>
    <row r="625" spans="1:23" ht="12.75">
      <c r="A625" s="52"/>
      <c r="I625" s="44"/>
      <c r="J625" s="44"/>
      <c r="K625" s="53"/>
      <c r="L625" s="52"/>
      <c r="M625" s="52"/>
      <c r="N625" s="54"/>
      <c r="O625" s="52"/>
      <c r="P625" s="52"/>
      <c r="Q625" s="54"/>
      <c r="R625" s="52"/>
      <c r="S625" s="52"/>
      <c r="T625" s="54"/>
      <c r="U625" s="52"/>
      <c r="V625" s="17"/>
      <c r="W625" s="17"/>
    </row>
    <row r="626" spans="1:23" ht="12.75">
      <c r="A626" s="52"/>
      <c r="I626" s="44"/>
      <c r="J626" s="44"/>
      <c r="K626" s="53"/>
      <c r="L626" s="52"/>
      <c r="M626" s="52"/>
      <c r="N626" s="54"/>
      <c r="O626" s="52"/>
      <c r="P626" s="52"/>
      <c r="Q626" s="54"/>
      <c r="R626" s="52"/>
      <c r="S626" s="52"/>
      <c r="T626" s="54"/>
      <c r="U626" s="52"/>
      <c r="V626" s="17"/>
      <c r="W626" s="17"/>
    </row>
    <row r="627" spans="1:23" ht="12.75">
      <c r="A627" s="52"/>
      <c r="I627" s="44"/>
      <c r="J627" s="44"/>
      <c r="K627" s="53"/>
      <c r="L627" s="52"/>
      <c r="M627" s="52"/>
      <c r="N627" s="54"/>
      <c r="O627" s="52"/>
      <c r="P627" s="52"/>
      <c r="Q627" s="54"/>
      <c r="R627" s="52"/>
      <c r="S627" s="52"/>
      <c r="T627" s="54"/>
      <c r="U627" s="52"/>
      <c r="V627" s="17"/>
      <c r="W627" s="17"/>
    </row>
    <row r="628" spans="1:23" ht="12.75">
      <c r="A628" s="52"/>
      <c r="I628" s="44"/>
      <c r="J628" s="44"/>
      <c r="K628" s="53"/>
      <c r="L628" s="52"/>
      <c r="M628" s="52"/>
      <c r="N628" s="54"/>
      <c r="O628" s="52"/>
      <c r="P628" s="52"/>
      <c r="Q628" s="54"/>
      <c r="R628" s="52"/>
      <c r="S628" s="52"/>
      <c r="T628" s="54"/>
      <c r="U628" s="52"/>
      <c r="V628" s="17"/>
      <c r="W628" s="17"/>
    </row>
    <row r="629" spans="1:23" ht="12.75">
      <c r="A629" s="52"/>
      <c r="I629" s="44"/>
      <c r="J629" s="44"/>
      <c r="K629" s="53"/>
      <c r="L629" s="52"/>
      <c r="M629" s="52"/>
      <c r="N629" s="54"/>
      <c r="O629" s="52"/>
      <c r="P629" s="52"/>
      <c r="Q629" s="54"/>
      <c r="R629" s="52"/>
      <c r="S629" s="52"/>
      <c r="T629" s="54"/>
      <c r="U629" s="52"/>
      <c r="V629" s="17"/>
      <c r="W629" s="17"/>
    </row>
    <row r="630" spans="1:23" ht="12.75">
      <c r="A630" s="52"/>
      <c r="I630" s="44"/>
      <c r="J630" s="44"/>
      <c r="K630" s="53"/>
      <c r="L630" s="52"/>
      <c r="M630" s="52"/>
      <c r="N630" s="54"/>
      <c r="O630" s="52"/>
      <c r="P630" s="52"/>
      <c r="Q630" s="54"/>
      <c r="R630" s="52"/>
      <c r="S630" s="52"/>
      <c r="T630" s="54"/>
      <c r="U630" s="52"/>
      <c r="V630" s="17"/>
      <c r="W630" s="17"/>
    </row>
    <row r="631" spans="1:23" ht="12.75">
      <c r="A631" s="52"/>
      <c r="I631" s="44"/>
      <c r="J631" s="44"/>
      <c r="K631" s="53"/>
      <c r="L631" s="52"/>
      <c r="M631" s="52"/>
      <c r="N631" s="54"/>
      <c r="O631" s="52"/>
      <c r="P631" s="52"/>
      <c r="Q631" s="54"/>
      <c r="R631" s="52"/>
      <c r="S631" s="52"/>
      <c r="T631" s="54"/>
      <c r="U631" s="52"/>
      <c r="V631" s="17"/>
      <c r="W631" s="17"/>
    </row>
    <row r="632" spans="1:23" ht="12.75">
      <c r="A632" s="52"/>
      <c r="I632" s="44"/>
      <c r="J632" s="44"/>
      <c r="K632" s="53"/>
      <c r="L632" s="52"/>
      <c r="M632" s="52"/>
      <c r="N632" s="54"/>
      <c r="O632" s="52"/>
      <c r="P632" s="52"/>
      <c r="Q632" s="54"/>
      <c r="R632" s="52"/>
      <c r="S632" s="52"/>
      <c r="T632" s="54"/>
      <c r="U632" s="52"/>
      <c r="V632" s="17"/>
      <c r="W632" s="17"/>
    </row>
    <row r="633" spans="1:23" ht="12.75">
      <c r="A633" s="52"/>
      <c r="I633" s="44"/>
      <c r="J633" s="44"/>
      <c r="K633" s="53"/>
      <c r="L633" s="52"/>
      <c r="M633" s="52"/>
      <c r="N633" s="54"/>
      <c r="O633" s="52"/>
      <c r="P633" s="52"/>
      <c r="Q633" s="54"/>
      <c r="R633" s="52"/>
      <c r="S633" s="52"/>
      <c r="T633" s="54"/>
      <c r="U633" s="52"/>
      <c r="V633" s="17"/>
      <c r="W633" s="17"/>
    </row>
    <row r="634" spans="1:23" ht="12.75">
      <c r="A634" s="52"/>
      <c r="I634" s="44"/>
      <c r="J634" s="44"/>
      <c r="K634" s="53"/>
      <c r="L634" s="52"/>
      <c r="M634" s="52"/>
      <c r="N634" s="54"/>
      <c r="O634" s="52"/>
      <c r="P634" s="52"/>
      <c r="Q634" s="54"/>
      <c r="R634" s="52"/>
      <c r="S634" s="52"/>
      <c r="T634" s="54"/>
      <c r="U634" s="52"/>
      <c r="V634" s="17"/>
      <c r="W634" s="17"/>
    </row>
    <row r="635" spans="1:23" ht="12.75">
      <c r="A635" s="52"/>
      <c r="I635" s="44"/>
      <c r="J635" s="44"/>
      <c r="K635" s="53"/>
      <c r="L635" s="52"/>
      <c r="M635" s="52"/>
      <c r="N635" s="54"/>
      <c r="O635" s="52"/>
      <c r="P635" s="52"/>
      <c r="Q635" s="54"/>
      <c r="R635" s="52"/>
      <c r="S635" s="52"/>
      <c r="T635" s="54"/>
      <c r="U635" s="52"/>
      <c r="V635" s="17"/>
      <c r="W635" s="17"/>
    </row>
    <row r="636" spans="1:23" ht="12.75">
      <c r="A636" s="52"/>
      <c r="I636" s="44"/>
      <c r="J636" s="44"/>
      <c r="K636" s="53"/>
      <c r="L636" s="52"/>
      <c r="M636" s="52"/>
      <c r="N636" s="54"/>
      <c r="O636" s="52"/>
      <c r="P636" s="52"/>
      <c r="Q636" s="54"/>
      <c r="R636" s="52"/>
      <c r="S636" s="52"/>
      <c r="T636" s="54"/>
      <c r="U636" s="52"/>
      <c r="V636" s="17"/>
      <c r="W636" s="17"/>
    </row>
    <row r="637" spans="1:23" ht="12.75">
      <c r="A637" s="52"/>
      <c r="I637" s="44"/>
      <c r="J637" s="44"/>
      <c r="K637" s="53"/>
      <c r="L637" s="52"/>
      <c r="M637" s="52"/>
      <c r="N637" s="54"/>
      <c r="O637" s="52"/>
      <c r="P637" s="52"/>
      <c r="Q637" s="54"/>
      <c r="R637" s="52"/>
      <c r="S637" s="52"/>
      <c r="T637" s="54"/>
      <c r="U637" s="52"/>
      <c r="V637" s="17"/>
      <c r="W637" s="17"/>
    </row>
    <row r="638" spans="1:23" ht="12.75">
      <c r="A638" s="52"/>
      <c r="I638" s="44"/>
      <c r="J638" s="44"/>
      <c r="K638" s="53"/>
      <c r="L638" s="52"/>
      <c r="M638" s="52"/>
      <c r="N638" s="54"/>
      <c r="O638" s="52"/>
      <c r="P638" s="52"/>
      <c r="Q638" s="54"/>
      <c r="R638" s="52"/>
      <c r="S638" s="52"/>
      <c r="T638" s="54"/>
      <c r="U638" s="52"/>
      <c r="V638" s="17"/>
      <c r="W638" s="17"/>
    </row>
    <row r="639" spans="1:23" ht="12.75">
      <c r="A639" s="52"/>
      <c r="I639" s="44"/>
      <c r="J639" s="44"/>
      <c r="K639" s="53"/>
      <c r="L639" s="52"/>
      <c r="M639" s="52"/>
      <c r="N639" s="54"/>
      <c r="O639" s="52"/>
      <c r="P639" s="52"/>
      <c r="Q639" s="54"/>
      <c r="R639" s="52"/>
      <c r="S639" s="52"/>
      <c r="T639" s="54"/>
      <c r="U639" s="52"/>
      <c r="V639" s="17"/>
      <c r="W639" s="17"/>
    </row>
    <row r="640" spans="1:23" ht="12.75">
      <c r="A640" s="52"/>
      <c r="I640" s="44"/>
      <c r="J640" s="44"/>
      <c r="K640" s="53"/>
      <c r="L640" s="52"/>
      <c r="M640" s="52"/>
      <c r="N640" s="54"/>
      <c r="O640" s="52"/>
      <c r="P640" s="52"/>
      <c r="Q640" s="54"/>
      <c r="R640" s="52"/>
      <c r="S640" s="52"/>
      <c r="T640" s="54"/>
      <c r="U640" s="52"/>
      <c r="V640" s="17"/>
      <c r="W640" s="17"/>
    </row>
    <row r="641" spans="1:23" ht="12.75">
      <c r="A641" s="52"/>
      <c r="I641" s="44"/>
      <c r="J641" s="44"/>
      <c r="K641" s="53"/>
      <c r="L641" s="52"/>
      <c r="M641" s="52"/>
      <c r="N641" s="54"/>
      <c r="O641" s="52"/>
      <c r="P641" s="52"/>
      <c r="Q641" s="54"/>
      <c r="R641" s="52"/>
      <c r="S641" s="52"/>
      <c r="T641" s="54"/>
      <c r="U641" s="52"/>
      <c r="V641" s="17"/>
      <c r="W641" s="17"/>
    </row>
    <row r="642" spans="1:23" ht="12.75">
      <c r="A642" s="52"/>
      <c r="I642" s="44"/>
      <c r="J642" s="44"/>
      <c r="K642" s="53"/>
      <c r="L642" s="52"/>
      <c r="M642" s="52"/>
      <c r="N642" s="54"/>
      <c r="O642" s="52"/>
      <c r="P642" s="52"/>
      <c r="Q642" s="54"/>
      <c r="R642" s="52"/>
      <c r="S642" s="52"/>
      <c r="T642" s="54"/>
      <c r="U642" s="52"/>
      <c r="V642" s="17"/>
      <c r="W642" s="17"/>
    </row>
    <row r="643" spans="1:23" ht="12.75">
      <c r="A643" s="52"/>
      <c r="I643" s="44"/>
      <c r="J643" s="44"/>
      <c r="K643" s="53"/>
      <c r="L643" s="52"/>
      <c r="M643" s="52"/>
      <c r="N643" s="54"/>
      <c r="O643" s="52"/>
      <c r="P643" s="52"/>
      <c r="Q643" s="54"/>
      <c r="R643" s="52"/>
      <c r="S643" s="52"/>
      <c r="T643" s="54"/>
      <c r="U643" s="52"/>
      <c r="V643" s="17"/>
      <c r="W643" s="17"/>
    </row>
    <row r="644" spans="1:23" ht="12.75">
      <c r="A644" s="52"/>
      <c r="I644" s="44"/>
      <c r="J644" s="44"/>
      <c r="K644" s="53"/>
      <c r="L644" s="52"/>
      <c r="M644" s="52"/>
      <c r="N644" s="54"/>
      <c r="O644" s="52"/>
      <c r="P644" s="52"/>
      <c r="Q644" s="54"/>
      <c r="R644" s="52"/>
      <c r="S644" s="52"/>
      <c r="T644" s="54"/>
      <c r="U644" s="52"/>
      <c r="V644" s="17"/>
      <c r="W644" s="17"/>
    </row>
    <row r="645" spans="1:23" ht="12.75">
      <c r="A645" s="52"/>
      <c r="I645" s="44"/>
      <c r="J645" s="44"/>
      <c r="K645" s="53"/>
      <c r="L645" s="52"/>
      <c r="M645" s="52"/>
      <c r="N645" s="54"/>
      <c r="O645" s="52"/>
      <c r="P645" s="52"/>
      <c r="Q645" s="54"/>
      <c r="R645" s="52"/>
      <c r="S645" s="52"/>
      <c r="T645" s="54"/>
      <c r="U645" s="52"/>
      <c r="V645" s="17"/>
      <c r="W645" s="17"/>
    </row>
    <row r="646" spans="1:23" ht="12.75">
      <c r="A646" s="52"/>
      <c r="I646" s="44"/>
      <c r="J646" s="44"/>
      <c r="K646" s="53"/>
      <c r="L646" s="52"/>
      <c r="M646" s="52"/>
      <c r="N646" s="54"/>
      <c r="O646" s="52"/>
      <c r="P646" s="52"/>
      <c r="Q646" s="54"/>
      <c r="R646" s="52"/>
      <c r="S646" s="52"/>
      <c r="T646" s="54"/>
      <c r="U646" s="52"/>
      <c r="V646" s="17"/>
      <c r="W646" s="17"/>
    </row>
    <row r="647" spans="1:23" ht="12.75">
      <c r="A647" s="52"/>
      <c r="I647" s="44"/>
      <c r="J647" s="44"/>
      <c r="K647" s="53"/>
      <c r="L647" s="52"/>
      <c r="M647" s="52"/>
      <c r="N647" s="54"/>
      <c r="O647" s="52"/>
      <c r="P647" s="52"/>
      <c r="Q647" s="54"/>
      <c r="R647" s="52"/>
      <c r="S647" s="52"/>
      <c r="T647" s="54"/>
      <c r="U647" s="52"/>
      <c r="V647" s="17"/>
      <c r="W647" s="17"/>
    </row>
    <row r="648" spans="1:23" ht="12.75">
      <c r="A648" s="52"/>
      <c r="I648" s="44"/>
      <c r="J648" s="44"/>
      <c r="K648" s="53"/>
      <c r="L648" s="52"/>
      <c r="M648" s="52"/>
      <c r="N648" s="54"/>
      <c r="O648" s="52"/>
      <c r="P648" s="52"/>
      <c r="Q648" s="54"/>
      <c r="R648" s="52"/>
      <c r="S648" s="52"/>
      <c r="T648" s="54"/>
      <c r="U648" s="52"/>
      <c r="V648" s="17"/>
      <c r="W648" s="17"/>
    </row>
    <row r="649" spans="1:23" ht="12.75">
      <c r="A649" s="52"/>
      <c r="I649" s="44"/>
      <c r="J649" s="44"/>
      <c r="K649" s="53"/>
      <c r="L649" s="52"/>
      <c r="M649" s="52"/>
      <c r="N649" s="54"/>
      <c r="O649" s="52"/>
      <c r="P649" s="52"/>
      <c r="Q649" s="54"/>
      <c r="R649" s="52"/>
      <c r="S649" s="52"/>
      <c r="T649" s="54"/>
      <c r="U649" s="52"/>
      <c r="V649" s="17"/>
      <c r="W649" s="17"/>
    </row>
    <row r="650" spans="1:23" ht="12.75">
      <c r="A650" s="52"/>
      <c r="I650" s="44"/>
      <c r="J650" s="44"/>
      <c r="K650" s="53"/>
      <c r="L650" s="52"/>
      <c r="M650" s="52"/>
      <c r="N650" s="54"/>
      <c r="O650" s="52"/>
      <c r="P650" s="52"/>
      <c r="Q650" s="54"/>
      <c r="R650" s="52"/>
      <c r="S650" s="52"/>
      <c r="T650" s="54"/>
      <c r="U650" s="52"/>
      <c r="V650" s="17"/>
      <c r="W650" s="17"/>
    </row>
    <row r="651" spans="1:23" ht="12.75">
      <c r="A651" s="52"/>
      <c r="I651" s="44"/>
      <c r="J651" s="44"/>
      <c r="K651" s="53"/>
      <c r="L651" s="52"/>
      <c r="M651" s="52"/>
      <c r="N651" s="54"/>
      <c r="O651" s="52"/>
      <c r="P651" s="52"/>
      <c r="Q651" s="54"/>
      <c r="R651" s="52"/>
      <c r="S651" s="52"/>
      <c r="T651" s="54"/>
      <c r="U651" s="52"/>
      <c r="V651" s="17"/>
      <c r="W651" s="17"/>
    </row>
    <row r="652" spans="1:23" ht="12.75">
      <c r="A652" s="52"/>
      <c r="I652" s="44"/>
      <c r="J652" s="44"/>
      <c r="K652" s="53"/>
      <c r="L652" s="52"/>
      <c r="M652" s="52"/>
      <c r="N652" s="54"/>
      <c r="O652" s="52"/>
      <c r="P652" s="52"/>
      <c r="Q652" s="54"/>
      <c r="R652" s="52"/>
      <c r="S652" s="52"/>
      <c r="T652" s="54"/>
      <c r="U652" s="52"/>
      <c r="V652" s="17"/>
      <c r="W652" s="17"/>
    </row>
    <row r="653" spans="1:23" ht="12.75">
      <c r="A653" s="52"/>
      <c r="I653" s="44"/>
      <c r="J653" s="44"/>
      <c r="K653" s="53"/>
      <c r="L653" s="52"/>
      <c r="M653" s="52"/>
      <c r="N653" s="54"/>
      <c r="O653" s="52"/>
      <c r="P653" s="52"/>
      <c r="Q653" s="54"/>
      <c r="R653" s="52"/>
      <c r="S653" s="52"/>
      <c r="T653" s="54"/>
      <c r="U653" s="52"/>
      <c r="V653" s="17"/>
      <c r="W653" s="17"/>
    </row>
    <row r="654" spans="1:23" ht="12.75">
      <c r="A654" s="52"/>
      <c r="I654" s="44"/>
      <c r="J654" s="44"/>
      <c r="K654" s="53"/>
      <c r="L654" s="52"/>
      <c r="M654" s="52"/>
      <c r="N654" s="54"/>
      <c r="O654" s="52"/>
      <c r="P654" s="52"/>
      <c r="Q654" s="54"/>
      <c r="R654" s="52"/>
      <c r="S654" s="52"/>
      <c r="T654" s="54"/>
      <c r="U654" s="52"/>
      <c r="V654" s="17"/>
      <c r="W654" s="17"/>
    </row>
    <row r="655" spans="1:23" ht="12.75">
      <c r="A655" s="52"/>
      <c r="I655" s="44"/>
      <c r="J655" s="44"/>
      <c r="K655" s="53"/>
      <c r="L655" s="52"/>
      <c r="M655" s="52"/>
      <c r="N655" s="54"/>
      <c r="O655" s="52"/>
      <c r="P655" s="52"/>
      <c r="Q655" s="54"/>
      <c r="R655" s="52"/>
      <c r="S655" s="52"/>
      <c r="T655" s="54"/>
      <c r="U655" s="52"/>
      <c r="V655" s="17"/>
      <c r="W655" s="17"/>
    </row>
    <row r="656" spans="1:23" ht="12.75">
      <c r="A656" s="52"/>
      <c r="I656" s="44"/>
      <c r="J656" s="44"/>
      <c r="K656" s="53"/>
      <c r="L656" s="52"/>
      <c r="M656" s="52"/>
      <c r="N656" s="54"/>
      <c r="O656" s="52"/>
      <c r="P656" s="52"/>
      <c r="Q656" s="54"/>
      <c r="R656" s="52"/>
      <c r="S656" s="52"/>
      <c r="T656" s="54"/>
      <c r="U656" s="52"/>
      <c r="V656" s="17"/>
      <c r="W656" s="17"/>
    </row>
    <row r="657" spans="1:23" ht="12.75">
      <c r="A657" s="52"/>
      <c r="I657" s="44"/>
      <c r="J657" s="44"/>
      <c r="K657" s="53"/>
      <c r="L657" s="52"/>
      <c r="M657" s="52"/>
      <c r="N657" s="54"/>
      <c r="O657" s="52"/>
      <c r="P657" s="52"/>
      <c r="Q657" s="54"/>
      <c r="R657" s="52"/>
      <c r="S657" s="52"/>
      <c r="T657" s="54"/>
      <c r="U657" s="52"/>
      <c r="V657" s="17"/>
      <c r="W657" s="17"/>
    </row>
    <row r="658" spans="1:23" ht="12.75">
      <c r="A658" s="52"/>
      <c r="I658" s="44"/>
      <c r="J658" s="44"/>
      <c r="K658" s="53"/>
      <c r="L658" s="52"/>
      <c r="M658" s="52"/>
      <c r="N658" s="54"/>
      <c r="O658" s="52"/>
      <c r="P658" s="52"/>
      <c r="Q658" s="54"/>
      <c r="R658" s="52"/>
      <c r="S658" s="52"/>
      <c r="T658" s="54"/>
      <c r="U658" s="52"/>
      <c r="V658" s="17"/>
      <c r="W658" s="17"/>
    </row>
    <row r="659" spans="1:23" ht="12.75">
      <c r="A659" s="52"/>
      <c r="I659" s="44"/>
      <c r="J659" s="44"/>
      <c r="K659" s="53"/>
      <c r="L659" s="52"/>
      <c r="M659" s="52"/>
      <c r="N659" s="54"/>
      <c r="O659" s="52"/>
      <c r="P659" s="52"/>
      <c r="Q659" s="54"/>
      <c r="R659" s="52"/>
      <c r="S659" s="52"/>
      <c r="T659" s="54"/>
      <c r="U659" s="52"/>
      <c r="V659" s="17"/>
      <c r="W659" s="17"/>
    </row>
    <row r="660" spans="1:23" ht="12.75">
      <c r="A660" s="52"/>
      <c r="I660" s="44"/>
      <c r="J660" s="44"/>
      <c r="K660" s="53"/>
      <c r="L660" s="52"/>
      <c r="M660" s="52"/>
      <c r="N660" s="54"/>
      <c r="O660" s="52"/>
      <c r="P660" s="52"/>
      <c r="Q660" s="54"/>
      <c r="R660" s="52"/>
      <c r="S660" s="52"/>
      <c r="T660" s="54"/>
      <c r="U660" s="52"/>
      <c r="V660" s="17"/>
      <c r="W660" s="17"/>
    </row>
    <row r="661" spans="1:23" ht="12.75">
      <c r="A661" s="52"/>
      <c r="I661" s="44"/>
      <c r="J661" s="44"/>
      <c r="K661" s="53"/>
      <c r="L661" s="52"/>
      <c r="M661" s="52"/>
      <c r="N661" s="54"/>
      <c r="O661" s="52"/>
      <c r="P661" s="52"/>
      <c r="Q661" s="54"/>
      <c r="R661" s="52"/>
      <c r="S661" s="52"/>
      <c r="T661" s="54"/>
      <c r="U661" s="52"/>
      <c r="V661" s="17"/>
      <c r="W661" s="17"/>
    </row>
    <row r="662" spans="1:23" ht="12.75">
      <c r="A662" s="52"/>
      <c r="I662" s="44"/>
      <c r="J662" s="44"/>
      <c r="K662" s="53"/>
      <c r="L662" s="52"/>
      <c r="M662" s="52"/>
      <c r="N662" s="54"/>
      <c r="O662" s="52"/>
      <c r="P662" s="52"/>
      <c r="Q662" s="54"/>
      <c r="R662" s="52"/>
      <c r="S662" s="52"/>
      <c r="T662" s="54"/>
      <c r="U662" s="52"/>
      <c r="V662" s="17"/>
      <c r="W662" s="17"/>
    </row>
    <row r="663" spans="1:23" ht="12.75">
      <c r="A663" s="52"/>
      <c r="I663" s="44"/>
      <c r="J663" s="44"/>
      <c r="K663" s="53"/>
      <c r="L663" s="52"/>
      <c r="M663" s="52"/>
      <c r="N663" s="54"/>
      <c r="O663" s="52"/>
      <c r="P663" s="52"/>
      <c r="Q663" s="54"/>
      <c r="R663" s="52"/>
      <c r="S663" s="52"/>
      <c r="T663" s="54"/>
      <c r="U663" s="52"/>
      <c r="V663" s="17"/>
      <c r="W663" s="17"/>
    </row>
    <row r="664" spans="1:23" ht="12.75">
      <c r="A664" s="52"/>
      <c r="I664" s="44"/>
      <c r="J664" s="44"/>
      <c r="K664" s="53"/>
      <c r="L664" s="52"/>
      <c r="M664" s="52"/>
      <c r="N664" s="54"/>
      <c r="O664" s="52"/>
      <c r="P664" s="52"/>
      <c r="Q664" s="54"/>
      <c r="R664" s="52"/>
      <c r="S664" s="52"/>
      <c r="T664" s="54"/>
      <c r="U664" s="52"/>
      <c r="V664" s="17"/>
      <c r="W664" s="17"/>
    </row>
    <row r="665" spans="1:23" ht="12.75">
      <c r="A665" s="52"/>
      <c r="I665" s="44"/>
      <c r="J665" s="44"/>
      <c r="K665" s="53"/>
      <c r="L665" s="52"/>
      <c r="M665" s="52"/>
      <c r="N665" s="54"/>
      <c r="O665" s="52"/>
      <c r="P665" s="52"/>
      <c r="Q665" s="54"/>
      <c r="R665" s="52"/>
      <c r="S665" s="52"/>
      <c r="T665" s="54"/>
      <c r="U665" s="52"/>
      <c r="V665" s="17"/>
      <c r="W665" s="17"/>
    </row>
    <row r="666" spans="1:23" ht="12.75">
      <c r="A666" s="52"/>
      <c r="I666" s="44"/>
      <c r="J666" s="44"/>
      <c r="K666" s="53"/>
      <c r="L666" s="52"/>
      <c r="M666" s="52"/>
      <c r="N666" s="54"/>
      <c r="O666" s="52"/>
      <c r="P666" s="52"/>
      <c r="Q666" s="54"/>
      <c r="R666" s="52"/>
      <c r="S666" s="52"/>
      <c r="T666" s="54"/>
      <c r="U666" s="52"/>
      <c r="V666" s="17"/>
      <c r="W666" s="17"/>
    </row>
    <row r="667" spans="1:23" ht="12.75">
      <c r="A667" s="52"/>
      <c r="I667" s="44"/>
      <c r="J667" s="44"/>
      <c r="K667" s="53"/>
      <c r="L667" s="52"/>
      <c r="M667" s="52"/>
      <c r="N667" s="54"/>
      <c r="O667" s="52"/>
      <c r="P667" s="52"/>
      <c r="Q667" s="54"/>
      <c r="R667" s="52"/>
      <c r="S667" s="52"/>
      <c r="T667" s="54"/>
      <c r="U667" s="52"/>
      <c r="V667" s="17"/>
      <c r="W667" s="17"/>
    </row>
    <row r="668" spans="1:23" ht="12.75">
      <c r="A668" s="52"/>
      <c r="I668" s="44"/>
      <c r="J668" s="44"/>
      <c r="K668" s="53"/>
      <c r="L668" s="52"/>
      <c r="M668" s="52"/>
      <c r="N668" s="54"/>
      <c r="O668" s="52"/>
      <c r="P668" s="52"/>
      <c r="Q668" s="54"/>
      <c r="R668" s="52"/>
      <c r="S668" s="52"/>
      <c r="T668" s="54"/>
      <c r="U668" s="52"/>
      <c r="V668" s="17"/>
      <c r="W668" s="17"/>
    </row>
    <row r="669" spans="1:23" ht="12.75">
      <c r="A669" s="52"/>
      <c r="I669" s="44"/>
      <c r="J669" s="44"/>
      <c r="K669" s="53"/>
      <c r="L669" s="52"/>
      <c r="M669" s="52"/>
      <c r="N669" s="54"/>
      <c r="O669" s="52"/>
      <c r="P669" s="52"/>
      <c r="Q669" s="54"/>
      <c r="R669" s="52"/>
      <c r="S669" s="52"/>
      <c r="T669" s="54"/>
      <c r="U669" s="52"/>
      <c r="V669" s="17"/>
      <c r="W669" s="17"/>
    </row>
    <row r="670" spans="1:23" ht="12.75">
      <c r="A670" s="52"/>
      <c r="I670" s="44"/>
      <c r="J670" s="44"/>
      <c r="K670" s="53"/>
      <c r="L670" s="52"/>
      <c r="M670" s="52"/>
      <c r="N670" s="54"/>
      <c r="O670" s="52"/>
      <c r="P670" s="52"/>
      <c r="Q670" s="54"/>
      <c r="R670" s="52"/>
      <c r="S670" s="52"/>
      <c r="T670" s="54"/>
      <c r="U670" s="52"/>
      <c r="V670" s="17"/>
      <c r="W670" s="17"/>
    </row>
    <row r="671" spans="1:23" ht="12.75">
      <c r="A671" s="52"/>
      <c r="I671" s="44"/>
      <c r="J671" s="44"/>
      <c r="K671" s="53"/>
      <c r="L671" s="52"/>
      <c r="M671" s="52"/>
      <c r="N671" s="54"/>
      <c r="O671" s="52"/>
      <c r="P671" s="52"/>
      <c r="Q671" s="54"/>
      <c r="R671" s="52"/>
      <c r="S671" s="52"/>
      <c r="T671" s="54"/>
      <c r="U671" s="52"/>
      <c r="V671" s="17"/>
      <c r="W671" s="17"/>
    </row>
    <row r="672" spans="1:23" ht="12.75">
      <c r="A672" s="52"/>
      <c r="I672" s="44"/>
      <c r="J672" s="44"/>
      <c r="K672" s="53"/>
      <c r="L672" s="52"/>
      <c r="M672" s="52"/>
      <c r="N672" s="54"/>
      <c r="O672" s="52"/>
      <c r="P672" s="52"/>
      <c r="Q672" s="54"/>
      <c r="R672" s="52"/>
      <c r="S672" s="52"/>
      <c r="T672" s="54"/>
      <c r="U672" s="52"/>
      <c r="V672" s="17"/>
      <c r="W672" s="17"/>
    </row>
    <row r="673" spans="1:23" ht="12.75">
      <c r="A673" s="52"/>
      <c r="I673" s="44"/>
      <c r="J673" s="44"/>
      <c r="K673" s="53"/>
      <c r="L673" s="52"/>
      <c r="M673" s="52"/>
      <c r="N673" s="54"/>
      <c r="O673" s="52"/>
      <c r="P673" s="52"/>
      <c r="Q673" s="54"/>
      <c r="R673" s="52"/>
      <c r="S673" s="52"/>
      <c r="T673" s="54"/>
      <c r="U673" s="52"/>
      <c r="V673" s="17"/>
      <c r="W673" s="17"/>
    </row>
    <row r="674" spans="1:23" ht="12.75">
      <c r="A674" s="52"/>
      <c r="I674" s="44"/>
      <c r="J674" s="44"/>
      <c r="K674" s="53"/>
      <c r="L674" s="52"/>
      <c r="M674" s="52"/>
      <c r="N674" s="54"/>
      <c r="O674" s="52"/>
      <c r="P674" s="52"/>
      <c r="Q674" s="54"/>
      <c r="R674" s="52"/>
      <c r="S674" s="52"/>
      <c r="T674" s="54"/>
      <c r="U674" s="52"/>
      <c r="V674" s="17"/>
      <c r="W674" s="17"/>
    </row>
    <row r="675" spans="1:23" ht="12.75">
      <c r="A675" s="52"/>
      <c r="I675" s="44"/>
      <c r="J675" s="44"/>
      <c r="K675" s="53"/>
      <c r="L675" s="52"/>
      <c r="M675" s="52"/>
      <c r="N675" s="54"/>
      <c r="O675" s="52"/>
      <c r="P675" s="52"/>
      <c r="Q675" s="54"/>
      <c r="R675" s="52"/>
      <c r="S675" s="52"/>
      <c r="T675" s="54"/>
      <c r="U675" s="52"/>
      <c r="V675" s="17"/>
      <c r="W675" s="17"/>
    </row>
    <row r="676" spans="1:23" ht="12.75">
      <c r="A676" s="52"/>
      <c r="I676" s="44"/>
      <c r="J676" s="44"/>
      <c r="K676" s="53"/>
      <c r="L676" s="52"/>
      <c r="M676" s="52"/>
      <c r="N676" s="54"/>
      <c r="O676" s="52"/>
      <c r="P676" s="52"/>
      <c r="Q676" s="54"/>
      <c r="R676" s="52"/>
      <c r="S676" s="52"/>
      <c r="T676" s="54"/>
      <c r="U676" s="52"/>
      <c r="V676" s="17"/>
      <c r="W676" s="17"/>
    </row>
    <row r="677" spans="1:23" ht="12.75">
      <c r="A677" s="52"/>
      <c r="I677" s="44"/>
      <c r="J677" s="44"/>
      <c r="K677" s="53"/>
      <c r="L677" s="52"/>
      <c r="M677" s="52"/>
      <c r="N677" s="54"/>
      <c r="O677" s="52"/>
      <c r="P677" s="52"/>
      <c r="Q677" s="54"/>
      <c r="R677" s="52"/>
      <c r="S677" s="52"/>
      <c r="T677" s="54"/>
      <c r="U677" s="52"/>
      <c r="V677" s="17"/>
      <c r="W677" s="17"/>
    </row>
    <row r="678" spans="1:23" ht="12.75">
      <c r="A678" s="52"/>
      <c r="I678" s="44"/>
      <c r="J678" s="44"/>
      <c r="K678" s="53"/>
      <c r="L678" s="52"/>
      <c r="M678" s="52"/>
      <c r="N678" s="54"/>
      <c r="O678" s="52"/>
      <c r="P678" s="52"/>
      <c r="Q678" s="54"/>
      <c r="R678" s="52"/>
      <c r="S678" s="52"/>
      <c r="T678" s="54"/>
      <c r="U678" s="52"/>
      <c r="V678" s="17"/>
      <c r="W678" s="17"/>
    </row>
    <row r="679" spans="1:23" ht="12.75">
      <c r="A679" s="52"/>
      <c r="I679" s="44"/>
      <c r="J679" s="44"/>
      <c r="K679" s="53"/>
      <c r="L679" s="52"/>
      <c r="M679" s="52"/>
      <c r="N679" s="54"/>
      <c r="O679" s="52"/>
      <c r="P679" s="52"/>
      <c r="Q679" s="54"/>
      <c r="R679" s="52"/>
      <c r="S679" s="52"/>
      <c r="T679" s="54"/>
      <c r="U679" s="52"/>
      <c r="V679" s="17"/>
      <c r="W679" s="17"/>
    </row>
    <row r="680" spans="1:23" ht="12.75">
      <c r="A680" s="52"/>
      <c r="I680" s="44"/>
      <c r="J680" s="44"/>
      <c r="K680" s="53"/>
      <c r="L680" s="52"/>
      <c r="M680" s="52"/>
      <c r="N680" s="54"/>
      <c r="O680" s="52"/>
      <c r="P680" s="52"/>
      <c r="Q680" s="54"/>
      <c r="R680" s="52"/>
      <c r="S680" s="52"/>
      <c r="T680" s="54"/>
      <c r="U680" s="52"/>
      <c r="V680" s="17"/>
      <c r="W680" s="17"/>
    </row>
    <row r="681" spans="1:23" ht="12.75">
      <c r="A681" s="52"/>
      <c r="I681" s="44"/>
      <c r="J681" s="44"/>
      <c r="K681" s="53"/>
      <c r="L681" s="52"/>
      <c r="M681" s="52"/>
      <c r="N681" s="54"/>
      <c r="O681" s="52"/>
      <c r="P681" s="52"/>
      <c r="Q681" s="54"/>
      <c r="R681" s="52"/>
      <c r="S681" s="52"/>
      <c r="T681" s="54"/>
      <c r="U681" s="52"/>
      <c r="V681" s="17"/>
      <c r="W681" s="17"/>
    </row>
    <row r="682" spans="1:23" ht="12.75">
      <c r="A682" s="52"/>
      <c r="I682" s="44"/>
      <c r="J682" s="44"/>
      <c r="K682" s="53"/>
      <c r="L682" s="52"/>
      <c r="M682" s="52"/>
      <c r="N682" s="54"/>
      <c r="O682" s="52"/>
      <c r="P682" s="52"/>
      <c r="Q682" s="54"/>
      <c r="R682" s="52"/>
      <c r="S682" s="52"/>
      <c r="T682" s="54"/>
      <c r="U682" s="52"/>
      <c r="V682" s="17"/>
      <c r="W682" s="17"/>
    </row>
    <row r="683" spans="1:23" ht="12.75">
      <c r="A683" s="52"/>
      <c r="I683" s="44"/>
      <c r="J683" s="44"/>
      <c r="K683" s="53"/>
      <c r="L683" s="52"/>
      <c r="M683" s="52"/>
      <c r="N683" s="54"/>
      <c r="O683" s="52"/>
      <c r="P683" s="52"/>
      <c r="Q683" s="54"/>
      <c r="R683" s="52"/>
      <c r="S683" s="52"/>
      <c r="T683" s="54"/>
      <c r="U683" s="52"/>
      <c r="V683" s="17"/>
      <c r="W683" s="17"/>
    </row>
    <row r="684" spans="1:23" ht="12.75">
      <c r="A684" s="52"/>
      <c r="I684" s="44"/>
      <c r="J684" s="44"/>
      <c r="K684" s="53"/>
      <c r="L684" s="52"/>
      <c r="M684" s="52"/>
      <c r="N684" s="54"/>
      <c r="O684" s="52"/>
      <c r="P684" s="52"/>
      <c r="Q684" s="54"/>
      <c r="R684" s="52"/>
      <c r="S684" s="52"/>
      <c r="T684" s="54"/>
      <c r="U684" s="52"/>
      <c r="V684" s="17"/>
      <c r="W684" s="17"/>
    </row>
    <row r="685" spans="1:23" ht="12.75">
      <c r="A685" s="52"/>
      <c r="I685" s="44"/>
      <c r="J685" s="44"/>
      <c r="K685" s="53"/>
      <c r="L685" s="52"/>
      <c r="M685" s="52"/>
      <c r="N685" s="54"/>
      <c r="O685" s="52"/>
      <c r="P685" s="52"/>
      <c r="Q685" s="54"/>
      <c r="R685" s="52"/>
      <c r="S685" s="52"/>
      <c r="T685" s="54"/>
      <c r="U685" s="52"/>
      <c r="V685" s="17"/>
      <c r="W685" s="17"/>
    </row>
    <row r="686" spans="1:23" ht="12.75">
      <c r="A686" s="52"/>
      <c r="I686" s="44"/>
      <c r="J686" s="44"/>
      <c r="K686" s="53"/>
      <c r="L686" s="52"/>
      <c r="M686" s="52"/>
      <c r="N686" s="54"/>
      <c r="O686" s="52"/>
      <c r="P686" s="52"/>
      <c r="Q686" s="54"/>
      <c r="R686" s="52"/>
      <c r="S686" s="52"/>
      <c r="T686" s="54"/>
      <c r="U686" s="52"/>
      <c r="V686" s="17"/>
      <c r="W686" s="17"/>
    </row>
    <row r="687" spans="1:23" ht="12.75">
      <c r="A687" s="52"/>
      <c r="I687" s="44"/>
      <c r="J687" s="44"/>
      <c r="K687" s="53"/>
      <c r="L687" s="52"/>
      <c r="M687" s="52"/>
      <c r="N687" s="54"/>
      <c r="O687" s="52"/>
      <c r="P687" s="52"/>
      <c r="Q687" s="54"/>
      <c r="R687" s="52"/>
      <c r="S687" s="52"/>
      <c r="T687" s="54"/>
      <c r="U687" s="52"/>
      <c r="V687" s="17"/>
      <c r="W687" s="17"/>
    </row>
    <row r="688" spans="1:23" ht="12.75">
      <c r="A688" s="52"/>
      <c r="I688" s="44"/>
      <c r="J688" s="44"/>
      <c r="K688" s="53"/>
      <c r="L688" s="52"/>
      <c r="M688" s="52"/>
      <c r="N688" s="54"/>
      <c r="O688" s="52"/>
      <c r="P688" s="52"/>
      <c r="Q688" s="54"/>
      <c r="R688" s="52"/>
      <c r="S688" s="52"/>
      <c r="T688" s="54"/>
      <c r="U688" s="52"/>
      <c r="V688" s="17"/>
      <c r="W688" s="17"/>
    </row>
    <row r="689" spans="1:23" ht="12.75">
      <c r="A689" s="52"/>
      <c r="I689" s="44"/>
      <c r="J689" s="44"/>
      <c r="K689" s="53"/>
      <c r="L689" s="52"/>
      <c r="M689" s="52"/>
      <c r="N689" s="54"/>
      <c r="O689" s="52"/>
      <c r="P689" s="52"/>
      <c r="Q689" s="54"/>
      <c r="R689" s="52"/>
      <c r="S689" s="52"/>
      <c r="T689" s="54"/>
      <c r="U689" s="52"/>
      <c r="V689" s="17"/>
      <c r="W689" s="17"/>
    </row>
    <row r="690" spans="1:23" ht="12.75">
      <c r="A690" s="52"/>
      <c r="I690" s="44"/>
      <c r="J690" s="44"/>
      <c r="K690" s="53"/>
      <c r="L690" s="52"/>
      <c r="M690" s="52"/>
      <c r="N690" s="54"/>
      <c r="O690" s="52"/>
      <c r="P690" s="52"/>
      <c r="Q690" s="54"/>
      <c r="R690" s="52"/>
      <c r="S690" s="52"/>
      <c r="T690" s="54"/>
      <c r="U690" s="52"/>
      <c r="V690" s="17"/>
      <c r="W690" s="17"/>
    </row>
    <row r="691" spans="1:23" ht="12.75">
      <c r="A691" s="52"/>
      <c r="I691" s="44"/>
      <c r="J691" s="44"/>
      <c r="K691" s="53"/>
      <c r="L691" s="52"/>
      <c r="M691" s="52"/>
      <c r="N691" s="54"/>
      <c r="O691" s="52"/>
      <c r="P691" s="52"/>
      <c r="Q691" s="54"/>
      <c r="R691" s="52"/>
      <c r="S691" s="52"/>
      <c r="T691" s="54"/>
      <c r="U691" s="52"/>
      <c r="V691" s="17"/>
      <c r="W691" s="17"/>
    </row>
    <row r="692" spans="1:23" ht="12.75">
      <c r="A692" s="52"/>
      <c r="I692" s="44"/>
      <c r="J692" s="44"/>
      <c r="K692" s="53"/>
      <c r="L692" s="52"/>
      <c r="M692" s="52"/>
      <c r="N692" s="54"/>
      <c r="O692" s="52"/>
      <c r="P692" s="52"/>
      <c r="Q692" s="54"/>
      <c r="R692" s="52"/>
      <c r="S692" s="52"/>
      <c r="T692" s="54"/>
      <c r="U692" s="52"/>
      <c r="V692" s="17"/>
      <c r="W692" s="17"/>
    </row>
    <row r="693" spans="1:23" ht="12.75">
      <c r="A693" s="52"/>
      <c r="I693" s="44"/>
      <c r="J693" s="44"/>
      <c r="K693" s="53"/>
      <c r="L693" s="52"/>
      <c r="M693" s="52"/>
      <c r="N693" s="54"/>
      <c r="O693" s="52"/>
      <c r="P693" s="52"/>
      <c r="Q693" s="54"/>
      <c r="R693" s="52"/>
      <c r="S693" s="52"/>
      <c r="T693" s="54"/>
      <c r="U693" s="52"/>
      <c r="V693" s="17"/>
      <c r="W693" s="17"/>
    </row>
    <row r="694" spans="1:23" ht="12.75">
      <c r="A694" s="52"/>
      <c r="I694" s="44"/>
      <c r="J694" s="44"/>
      <c r="K694" s="53"/>
      <c r="L694" s="52"/>
      <c r="M694" s="52"/>
      <c r="N694" s="54"/>
      <c r="O694" s="52"/>
      <c r="P694" s="52"/>
      <c r="Q694" s="54"/>
      <c r="R694" s="52"/>
      <c r="S694" s="52"/>
      <c r="T694" s="54"/>
      <c r="U694" s="52"/>
      <c r="V694" s="17"/>
      <c r="W694" s="17"/>
    </row>
    <row r="695" spans="1:23" ht="12.75">
      <c r="A695" s="52"/>
      <c r="I695" s="44"/>
      <c r="J695" s="44"/>
      <c r="K695" s="53"/>
      <c r="L695" s="52"/>
      <c r="M695" s="52"/>
      <c r="N695" s="54"/>
      <c r="O695" s="52"/>
      <c r="P695" s="52"/>
      <c r="Q695" s="54"/>
      <c r="R695" s="52"/>
      <c r="S695" s="52"/>
      <c r="T695" s="54"/>
      <c r="U695" s="52"/>
      <c r="V695" s="17"/>
      <c r="W695" s="17"/>
    </row>
    <row r="696" spans="1:23" ht="12.75">
      <c r="A696" s="52"/>
      <c r="I696" s="44"/>
      <c r="J696" s="44"/>
      <c r="K696" s="53"/>
      <c r="L696" s="52"/>
      <c r="M696" s="52"/>
      <c r="N696" s="54"/>
      <c r="O696" s="52"/>
      <c r="P696" s="52"/>
      <c r="Q696" s="54"/>
      <c r="R696" s="52"/>
      <c r="S696" s="52"/>
      <c r="T696" s="54"/>
      <c r="U696" s="52"/>
      <c r="V696" s="17"/>
      <c r="W696" s="17"/>
    </row>
    <row r="697" spans="1:23" ht="12.75">
      <c r="A697" s="52"/>
      <c r="I697" s="44"/>
      <c r="J697" s="44"/>
      <c r="K697" s="53"/>
      <c r="L697" s="52"/>
      <c r="M697" s="52"/>
      <c r="N697" s="54"/>
      <c r="O697" s="52"/>
      <c r="P697" s="52"/>
      <c r="Q697" s="54"/>
      <c r="R697" s="52"/>
      <c r="S697" s="52"/>
      <c r="T697" s="54"/>
      <c r="U697" s="52"/>
      <c r="V697" s="17"/>
      <c r="W697" s="17"/>
    </row>
    <row r="698" spans="1:23" ht="12.75">
      <c r="A698" s="52"/>
      <c r="I698" s="44"/>
      <c r="J698" s="44"/>
      <c r="K698" s="53"/>
      <c r="L698" s="52"/>
      <c r="M698" s="52"/>
      <c r="N698" s="54"/>
      <c r="O698" s="52"/>
      <c r="P698" s="52"/>
      <c r="Q698" s="54"/>
      <c r="R698" s="52"/>
      <c r="S698" s="52"/>
      <c r="T698" s="54"/>
      <c r="U698" s="52"/>
      <c r="V698" s="17"/>
      <c r="W698" s="17"/>
    </row>
    <row r="699" spans="1:23" ht="12.75">
      <c r="A699" s="52"/>
      <c r="I699" s="44"/>
      <c r="J699" s="44"/>
      <c r="K699" s="53"/>
      <c r="L699" s="52"/>
      <c r="M699" s="52"/>
      <c r="N699" s="54"/>
      <c r="O699" s="52"/>
      <c r="P699" s="52"/>
      <c r="Q699" s="54"/>
      <c r="R699" s="52"/>
      <c r="S699" s="52"/>
      <c r="T699" s="54"/>
      <c r="U699" s="52"/>
      <c r="V699" s="17"/>
      <c r="W699" s="17"/>
    </row>
    <row r="700" spans="1:23" ht="12.75">
      <c r="A700" s="52"/>
      <c r="I700" s="44"/>
      <c r="J700" s="44"/>
      <c r="K700" s="53"/>
      <c r="L700" s="52"/>
      <c r="M700" s="52"/>
      <c r="N700" s="54"/>
      <c r="O700" s="52"/>
      <c r="P700" s="52"/>
      <c r="Q700" s="54"/>
      <c r="R700" s="52"/>
      <c r="S700" s="52"/>
      <c r="T700" s="54"/>
      <c r="U700" s="52"/>
      <c r="V700" s="17"/>
      <c r="W700" s="17"/>
    </row>
    <row r="701" spans="1:23" ht="12.75">
      <c r="A701" s="52"/>
      <c r="I701" s="44"/>
      <c r="J701" s="44"/>
      <c r="K701" s="53"/>
      <c r="L701" s="52"/>
      <c r="M701" s="52"/>
      <c r="N701" s="54"/>
      <c r="O701" s="52"/>
      <c r="P701" s="52"/>
      <c r="Q701" s="54"/>
      <c r="R701" s="52"/>
      <c r="S701" s="52"/>
      <c r="T701" s="54"/>
      <c r="U701" s="52"/>
      <c r="V701" s="17"/>
      <c r="W701" s="17"/>
    </row>
    <row r="702" spans="1:23" ht="12.75">
      <c r="A702" s="52"/>
      <c r="I702" s="44"/>
      <c r="J702" s="44"/>
      <c r="K702" s="53"/>
      <c r="L702" s="52"/>
      <c r="M702" s="52"/>
      <c r="N702" s="54"/>
      <c r="O702" s="52"/>
      <c r="P702" s="52"/>
      <c r="Q702" s="54"/>
      <c r="R702" s="52"/>
      <c r="S702" s="52"/>
      <c r="T702" s="54"/>
      <c r="U702" s="52"/>
      <c r="V702" s="17"/>
      <c r="W702" s="17"/>
    </row>
    <row r="703" spans="1:23" ht="12.75">
      <c r="A703" s="52"/>
      <c r="I703" s="44"/>
      <c r="J703" s="44"/>
      <c r="K703" s="53"/>
      <c r="L703" s="52"/>
      <c r="M703" s="52"/>
      <c r="N703" s="54"/>
      <c r="O703" s="52"/>
      <c r="P703" s="52"/>
      <c r="Q703" s="54"/>
      <c r="R703" s="52"/>
      <c r="S703" s="52"/>
      <c r="T703" s="54"/>
      <c r="U703" s="52"/>
      <c r="V703" s="17"/>
      <c r="W703" s="17"/>
    </row>
    <row r="704" spans="1:23" ht="12.75">
      <c r="A704" s="52"/>
      <c r="I704" s="44"/>
      <c r="J704" s="44"/>
      <c r="K704" s="53"/>
      <c r="L704" s="52"/>
      <c r="M704" s="52"/>
      <c r="N704" s="54"/>
      <c r="O704" s="52"/>
      <c r="P704" s="52"/>
      <c r="Q704" s="54"/>
      <c r="R704" s="52"/>
      <c r="S704" s="52"/>
      <c r="T704" s="54"/>
      <c r="U704" s="52"/>
      <c r="V704" s="17"/>
      <c r="W704" s="17"/>
    </row>
    <row r="705" spans="1:23" ht="12.75">
      <c r="A705" s="52"/>
      <c r="I705" s="44"/>
      <c r="J705" s="44"/>
      <c r="K705" s="53"/>
      <c r="L705" s="52"/>
      <c r="M705" s="52"/>
      <c r="N705" s="54"/>
      <c r="O705" s="52"/>
      <c r="P705" s="52"/>
      <c r="Q705" s="54"/>
      <c r="R705" s="52"/>
      <c r="S705" s="52"/>
      <c r="T705" s="54"/>
      <c r="U705" s="52"/>
      <c r="V705" s="17"/>
      <c r="W705" s="17"/>
    </row>
    <row r="706" spans="1:23" ht="12.75">
      <c r="A706" s="52"/>
      <c r="I706" s="44"/>
      <c r="J706" s="44"/>
      <c r="K706" s="53"/>
      <c r="L706" s="52"/>
      <c r="M706" s="52"/>
      <c r="N706" s="54"/>
      <c r="O706" s="52"/>
      <c r="P706" s="52"/>
      <c r="Q706" s="54"/>
      <c r="R706" s="52"/>
      <c r="S706" s="52"/>
      <c r="T706" s="54"/>
      <c r="U706" s="52"/>
      <c r="V706" s="17"/>
      <c r="W706" s="17"/>
    </row>
    <row r="707" spans="1:23" ht="12.75">
      <c r="A707" s="52"/>
      <c r="I707" s="44"/>
      <c r="J707" s="44"/>
      <c r="K707" s="53"/>
      <c r="L707" s="52"/>
      <c r="M707" s="52"/>
      <c r="N707" s="54"/>
      <c r="O707" s="52"/>
      <c r="P707" s="52"/>
      <c r="Q707" s="54"/>
      <c r="R707" s="52"/>
      <c r="S707" s="52"/>
      <c r="T707" s="54"/>
      <c r="U707" s="52"/>
      <c r="V707" s="17"/>
      <c r="W707" s="17"/>
    </row>
    <row r="708" spans="1:23" ht="12.75">
      <c r="A708" s="52"/>
      <c r="I708" s="44"/>
      <c r="J708" s="44"/>
      <c r="K708" s="53"/>
      <c r="L708" s="52"/>
      <c r="M708" s="52"/>
      <c r="N708" s="54"/>
      <c r="O708" s="52"/>
      <c r="P708" s="52"/>
      <c r="Q708" s="54"/>
      <c r="R708" s="52"/>
      <c r="S708" s="52"/>
      <c r="T708" s="54"/>
      <c r="U708" s="52"/>
      <c r="V708" s="17"/>
      <c r="W708" s="17"/>
    </row>
    <row r="709" spans="1:23" ht="12.75">
      <c r="A709" s="52"/>
      <c r="I709" s="44"/>
      <c r="J709" s="44"/>
      <c r="K709" s="53"/>
      <c r="L709" s="52"/>
      <c r="M709" s="52"/>
      <c r="N709" s="54"/>
      <c r="O709" s="52"/>
      <c r="P709" s="52"/>
      <c r="Q709" s="54"/>
      <c r="R709" s="52"/>
      <c r="S709" s="52"/>
      <c r="T709" s="54"/>
      <c r="U709" s="52"/>
      <c r="V709" s="17"/>
      <c r="W709" s="17"/>
    </row>
    <row r="710" spans="1:23" ht="12.75">
      <c r="A710" s="52"/>
      <c r="I710" s="44"/>
      <c r="J710" s="44"/>
      <c r="K710" s="53"/>
      <c r="L710" s="52"/>
      <c r="M710" s="52"/>
      <c r="N710" s="54"/>
      <c r="O710" s="52"/>
      <c r="P710" s="52"/>
      <c r="Q710" s="54"/>
      <c r="R710" s="52"/>
      <c r="S710" s="52"/>
      <c r="T710" s="54"/>
      <c r="U710" s="52"/>
      <c r="V710" s="17"/>
      <c r="W710" s="17"/>
    </row>
    <row r="711" spans="1:23" ht="12.75">
      <c r="A711" s="52"/>
      <c r="I711" s="44"/>
      <c r="J711" s="44"/>
      <c r="K711" s="53"/>
      <c r="L711" s="52"/>
      <c r="M711" s="52"/>
      <c r="N711" s="54"/>
      <c r="O711" s="52"/>
      <c r="P711" s="52"/>
      <c r="Q711" s="54"/>
      <c r="R711" s="52"/>
      <c r="S711" s="52"/>
      <c r="T711" s="54"/>
      <c r="U711" s="52"/>
      <c r="V711" s="17"/>
      <c r="W711" s="17"/>
    </row>
    <row r="712" spans="1:23" ht="12.75">
      <c r="A712" s="52"/>
      <c r="I712" s="44"/>
      <c r="J712" s="44"/>
      <c r="K712" s="53"/>
      <c r="L712" s="52"/>
      <c r="M712" s="52"/>
      <c r="N712" s="54"/>
      <c r="O712" s="52"/>
      <c r="P712" s="52"/>
      <c r="Q712" s="54"/>
      <c r="R712" s="52"/>
      <c r="S712" s="52"/>
      <c r="T712" s="54"/>
      <c r="U712" s="52"/>
      <c r="V712" s="17"/>
      <c r="W712" s="17"/>
    </row>
    <row r="713" spans="1:23" ht="12.75">
      <c r="A713" s="52"/>
      <c r="I713" s="44"/>
      <c r="J713" s="44"/>
      <c r="K713" s="53"/>
      <c r="L713" s="52"/>
      <c r="M713" s="52"/>
      <c r="N713" s="54"/>
      <c r="O713" s="52"/>
      <c r="P713" s="52"/>
      <c r="Q713" s="54"/>
      <c r="R713" s="52"/>
      <c r="S713" s="52"/>
      <c r="T713" s="54"/>
      <c r="U713" s="52"/>
      <c r="V713" s="17"/>
      <c r="W713" s="17"/>
    </row>
    <row r="714" spans="1:23" ht="12.75">
      <c r="A714" s="52"/>
      <c r="I714" s="44"/>
      <c r="J714" s="44"/>
      <c r="K714" s="53"/>
      <c r="L714" s="52"/>
      <c r="M714" s="52"/>
      <c r="N714" s="54"/>
      <c r="O714" s="52"/>
      <c r="P714" s="52"/>
      <c r="Q714" s="54"/>
      <c r="R714" s="52"/>
      <c r="S714" s="52"/>
      <c r="T714" s="54"/>
      <c r="U714" s="52"/>
      <c r="V714" s="17"/>
      <c r="W714" s="17"/>
    </row>
    <row r="715" spans="1:23" ht="12.75">
      <c r="A715" s="52"/>
      <c r="I715" s="44"/>
      <c r="J715" s="44"/>
      <c r="K715" s="53"/>
      <c r="L715" s="52"/>
      <c r="M715" s="52"/>
      <c r="N715" s="54"/>
      <c r="O715" s="52"/>
      <c r="P715" s="52"/>
      <c r="Q715" s="54"/>
      <c r="R715" s="52"/>
      <c r="S715" s="52"/>
      <c r="T715" s="54"/>
      <c r="U715" s="52"/>
      <c r="V715" s="17"/>
      <c r="W715" s="17"/>
    </row>
    <row r="716" spans="1:23" ht="12.75">
      <c r="A716" s="52"/>
      <c r="I716" s="44"/>
      <c r="J716" s="44"/>
      <c r="K716" s="53"/>
      <c r="L716" s="52"/>
      <c r="M716" s="52"/>
      <c r="N716" s="54"/>
      <c r="O716" s="52"/>
      <c r="P716" s="52"/>
      <c r="Q716" s="54"/>
      <c r="R716" s="52"/>
      <c r="S716" s="52"/>
      <c r="T716" s="54"/>
      <c r="U716" s="52"/>
      <c r="V716" s="17"/>
      <c r="W716" s="17"/>
    </row>
    <row r="717" spans="1:23" ht="12.75">
      <c r="A717" s="52"/>
      <c r="I717" s="44"/>
      <c r="J717" s="44"/>
      <c r="K717" s="53"/>
      <c r="L717" s="52"/>
      <c r="M717" s="52"/>
      <c r="N717" s="54"/>
      <c r="O717" s="52"/>
      <c r="P717" s="52"/>
      <c r="Q717" s="54"/>
      <c r="R717" s="52"/>
      <c r="S717" s="52"/>
      <c r="T717" s="54"/>
      <c r="U717" s="52"/>
      <c r="V717" s="17"/>
      <c r="W717" s="17"/>
    </row>
    <row r="718" spans="1:23" ht="12.75">
      <c r="A718" s="52"/>
      <c r="I718" s="44"/>
      <c r="J718" s="44"/>
      <c r="K718" s="53"/>
      <c r="L718" s="52"/>
      <c r="M718" s="52"/>
      <c r="N718" s="54"/>
      <c r="O718" s="52"/>
      <c r="P718" s="52"/>
      <c r="Q718" s="54"/>
      <c r="R718" s="52"/>
      <c r="S718" s="52"/>
      <c r="T718" s="54"/>
      <c r="U718" s="52"/>
      <c r="V718" s="17"/>
      <c r="W718" s="17"/>
    </row>
    <row r="719" spans="1:23" ht="12.75">
      <c r="A719" s="52"/>
      <c r="I719" s="44"/>
      <c r="J719" s="44"/>
      <c r="K719" s="53"/>
      <c r="L719" s="52"/>
      <c r="M719" s="52"/>
      <c r="N719" s="54"/>
      <c r="O719" s="52"/>
      <c r="P719" s="52"/>
      <c r="Q719" s="54"/>
      <c r="R719" s="52"/>
      <c r="S719" s="52"/>
      <c r="T719" s="54"/>
      <c r="U719" s="52"/>
      <c r="V719" s="17"/>
      <c r="W719" s="17"/>
    </row>
    <row r="720" spans="1:23" ht="12.75">
      <c r="A720" s="52"/>
      <c r="I720" s="44"/>
      <c r="J720" s="44"/>
      <c r="K720" s="53"/>
      <c r="L720" s="52"/>
      <c r="M720" s="52"/>
      <c r="N720" s="54"/>
      <c r="O720" s="52"/>
      <c r="P720" s="52"/>
      <c r="Q720" s="54"/>
      <c r="R720" s="52"/>
      <c r="S720" s="52"/>
      <c r="T720" s="54"/>
      <c r="U720" s="52"/>
      <c r="V720" s="17"/>
      <c r="W720" s="17"/>
    </row>
    <row r="721" spans="1:23" ht="12.75">
      <c r="A721" s="52"/>
      <c r="I721" s="44"/>
      <c r="J721" s="44"/>
      <c r="K721" s="53"/>
      <c r="L721" s="52"/>
      <c r="M721" s="52"/>
      <c r="N721" s="54"/>
      <c r="O721" s="52"/>
      <c r="P721" s="52"/>
      <c r="Q721" s="54"/>
      <c r="R721" s="52"/>
      <c r="S721" s="52"/>
      <c r="T721" s="54"/>
      <c r="U721" s="52"/>
      <c r="V721" s="17"/>
      <c r="W721" s="17"/>
    </row>
    <row r="722" spans="1:23" ht="12.75">
      <c r="A722" s="52"/>
      <c r="I722" s="44"/>
      <c r="J722" s="44"/>
      <c r="K722" s="53"/>
      <c r="L722" s="52"/>
      <c r="M722" s="52"/>
      <c r="N722" s="54"/>
      <c r="O722" s="52"/>
      <c r="P722" s="52"/>
      <c r="Q722" s="54"/>
      <c r="R722" s="52"/>
      <c r="S722" s="52"/>
      <c r="T722" s="54"/>
      <c r="U722" s="52"/>
      <c r="V722" s="17"/>
      <c r="W722" s="17"/>
    </row>
    <row r="723" spans="1:23" ht="12.75">
      <c r="A723" s="52"/>
      <c r="I723" s="44"/>
      <c r="J723" s="44"/>
      <c r="K723" s="53"/>
      <c r="L723" s="52"/>
      <c r="M723" s="52"/>
      <c r="N723" s="54"/>
      <c r="O723" s="52"/>
      <c r="P723" s="52"/>
      <c r="Q723" s="54"/>
      <c r="R723" s="52"/>
      <c r="S723" s="52"/>
      <c r="T723" s="54"/>
      <c r="U723" s="52"/>
      <c r="V723" s="17"/>
      <c r="W723" s="17"/>
    </row>
    <row r="724" spans="1:23" ht="12.75">
      <c r="A724" s="52"/>
      <c r="I724" s="44"/>
      <c r="J724" s="44"/>
      <c r="K724" s="53"/>
      <c r="L724" s="52"/>
      <c r="M724" s="52"/>
      <c r="N724" s="54"/>
      <c r="O724" s="52"/>
      <c r="P724" s="52"/>
      <c r="Q724" s="54"/>
      <c r="R724" s="52"/>
      <c r="S724" s="52"/>
      <c r="T724" s="54"/>
      <c r="U724" s="52"/>
      <c r="V724" s="17"/>
      <c r="W724" s="17"/>
    </row>
    <row r="725" spans="1:23" ht="12.75">
      <c r="A725" s="52"/>
      <c r="I725" s="44"/>
      <c r="J725" s="44"/>
      <c r="K725" s="53"/>
      <c r="L725" s="52"/>
      <c r="M725" s="52"/>
      <c r="N725" s="54"/>
      <c r="O725" s="52"/>
      <c r="P725" s="52"/>
      <c r="Q725" s="54"/>
      <c r="R725" s="52"/>
      <c r="S725" s="52"/>
      <c r="T725" s="54"/>
      <c r="U725" s="52"/>
      <c r="V725" s="17"/>
      <c r="W725" s="17"/>
    </row>
    <row r="726" spans="1:23" ht="12.75">
      <c r="A726" s="52"/>
      <c r="I726" s="44"/>
      <c r="J726" s="44"/>
      <c r="K726" s="53"/>
      <c r="L726" s="52"/>
      <c r="M726" s="52"/>
      <c r="N726" s="54"/>
      <c r="O726" s="52"/>
      <c r="P726" s="52"/>
      <c r="Q726" s="54"/>
      <c r="R726" s="52"/>
      <c r="S726" s="52"/>
      <c r="T726" s="54"/>
      <c r="U726" s="52"/>
      <c r="V726" s="17"/>
      <c r="W726" s="17"/>
    </row>
    <row r="727" spans="1:23" ht="12.75">
      <c r="A727" s="52"/>
      <c r="I727" s="44"/>
      <c r="J727" s="44"/>
      <c r="K727" s="53"/>
      <c r="L727" s="52"/>
      <c r="M727" s="52"/>
      <c r="N727" s="54"/>
      <c r="O727" s="52"/>
      <c r="P727" s="52"/>
      <c r="Q727" s="54"/>
      <c r="R727" s="52"/>
      <c r="S727" s="52"/>
      <c r="T727" s="54"/>
      <c r="U727" s="52"/>
      <c r="V727" s="17"/>
      <c r="W727" s="17"/>
    </row>
    <row r="728" spans="1:23" ht="12.75">
      <c r="A728" s="52"/>
      <c r="I728" s="44"/>
      <c r="J728" s="44"/>
      <c r="K728" s="53"/>
      <c r="L728" s="52"/>
      <c r="M728" s="52"/>
      <c r="N728" s="54"/>
      <c r="O728" s="52"/>
      <c r="P728" s="52"/>
      <c r="Q728" s="54"/>
      <c r="R728" s="52"/>
      <c r="S728" s="52"/>
      <c r="T728" s="54"/>
      <c r="U728" s="52"/>
      <c r="V728" s="17"/>
      <c r="W728" s="17"/>
    </row>
    <row r="729" spans="1:23" ht="12.75">
      <c r="A729" s="52"/>
      <c r="I729" s="44"/>
      <c r="J729" s="44"/>
      <c r="K729" s="53"/>
      <c r="L729" s="52"/>
      <c r="M729" s="52"/>
      <c r="N729" s="54"/>
      <c r="O729" s="52"/>
      <c r="P729" s="52"/>
      <c r="Q729" s="54"/>
      <c r="R729" s="52"/>
      <c r="S729" s="52"/>
      <c r="T729" s="54"/>
      <c r="U729" s="52"/>
      <c r="V729" s="17"/>
      <c r="W729" s="17"/>
    </row>
    <row r="730" spans="1:23" ht="12.75">
      <c r="A730" s="52"/>
      <c r="I730" s="44"/>
      <c r="J730" s="44"/>
      <c r="K730" s="53"/>
      <c r="L730" s="52"/>
      <c r="M730" s="52"/>
      <c r="N730" s="54"/>
      <c r="O730" s="52"/>
      <c r="P730" s="52"/>
      <c r="Q730" s="54"/>
      <c r="R730" s="52"/>
      <c r="S730" s="52"/>
      <c r="T730" s="54"/>
      <c r="U730" s="52"/>
      <c r="V730" s="17"/>
      <c r="W730" s="17"/>
    </row>
    <row r="731" spans="1:23" ht="12.75">
      <c r="A731" s="52"/>
      <c r="I731" s="44"/>
      <c r="J731" s="44"/>
      <c r="K731" s="53"/>
      <c r="L731" s="52"/>
      <c r="M731" s="52"/>
      <c r="N731" s="54"/>
      <c r="O731" s="52"/>
      <c r="P731" s="52"/>
      <c r="Q731" s="54"/>
      <c r="R731" s="52"/>
      <c r="S731" s="52"/>
      <c r="T731" s="54"/>
      <c r="U731" s="52"/>
      <c r="V731" s="17"/>
      <c r="W731" s="17"/>
    </row>
    <row r="732" spans="1:23" ht="12.75">
      <c r="A732" s="52"/>
      <c r="I732" s="44"/>
      <c r="J732" s="44"/>
      <c r="K732" s="53"/>
      <c r="L732" s="52"/>
      <c r="M732" s="52"/>
      <c r="N732" s="54"/>
      <c r="O732" s="52"/>
      <c r="P732" s="52"/>
      <c r="Q732" s="54"/>
      <c r="R732" s="52"/>
      <c r="S732" s="52"/>
      <c r="T732" s="54"/>
      <c r="U732" s="52"/>
      <c r="V732" s="17"/>
      <c r="W732" s="17"/>
    </row>
    <row r="733" spans="1:23" ht="12.75">
      <c r="A733" s="52"/>
      <c r="I733" s="44"/>
      <c r="J733" s="44"/>
      <c r="K733" s="53"/>
      <c r="L733" s="52"/>
      <c r="M733" s="52"/>
      <c r="N733" s="54"/>
      <c r="O733" s="52"/>
      <c r="P733" s="52"/>
      <c r="Q733" s="54"/>
      <c r="R733" s="52"/>
      <c r="S733" s="52"/>
      <c r="T733" s="54"/>
      <c r="U733" s="52"/>
      <c r="V733" s="17"/>
      <c r="W733" s="17"/>
    </row>
    <row r="734" spans="1:23" ht="12.75">
      <c r="A734" s="52"/>
      <c r="I734" s="44"/>
      <c r="J734" s="44"/>
      <c r="K734" s="53"/>
      <c r="L734" s="52"/>
      <c r="M734" s="52"/>
      <c r="N734" s="54"/>
      <c r="O734" s="52"/>
      <c r="P734" s="52"/>
      <c r="Q734" s="54"/>
      <c r="R734" s="52"/>
      <c r="S734" s="52"/>
      <c r="T734" s="54"/>
      <c r="U734" s="52"/>
      <c r="V734" s="17"/>
      <c r="W734" s="17"/>
    </row>
    <row r="735" spans="1:23" ht="12.75">
      <c r="A735" s="52"/>
      <c r="I735" s="44"/>
      <c r="J735" s="44"/>
      <c r="K735" s="53"/>
      <c r="L735" s="52"/>
      <c r="M735" s="52"/>
      <c r="N735" s="54"/>
      <c r="O735" s="52"/>
      <c r="P735" s="52"/>
      <c r="Q735" s="54"/>
      <c r="R735" s="52"/>
      <c r="S735" s="52"/>
      <c r="T735" s="54"/>
      <c r="U735" s="52"/>
      <c r="V735" s="17"/>
      <c r="W735" s="17"/>
    </row>
    <row r="736" spans="1:23" ht="12.75">
      <c r="A736" s="52"/>
      <c r="I736" s="44"/>
      <c r="J736" s="44"/>
      <c r="K736" s="53"/>
      <c r="L736" s="52"/>
      <c r="M736" s="52"/>
      <c r="N736" s="54"/>
      <c r="O736" s="52"/>
      <c r="P736" s="52"/>
      <c r="Q736" s="54"/>
      <c r="R736" s="52"/>
      <c r="S736" s="52"/>
      <c r="T736" s="54"/>
      <c r="U736" s="52"/>
      <c r="V736" s="17"/>
      <c r="W736" s="17"/>
    </row>
    <row r="737" spans="1:23" ht="12.75">
      <c r="A737" s="52"/>
      <c r="I737" s="44"/>
      <c r="J737" s="44"/>
      <c r="K737" s="53"/>
      <c r="L737" s="52"/>
      <c r="M737" s="52"/>
      <c r="N737" s="54"/>
      <c r="O737" s="52"/>
      <c r="P737" s="52"/>
      <c r="Q737" s="54"/>
      <c r="R737" s="52"/>
      <c r="S737" s="52"/>
      <c r="T737" s="54"/>
      <c r="U737" s="52"/>
      <c r="V737" s="17"/>
      <c r="W737" s="17"/>
    </row>
    <row r="738" spans="1:23" ht="12.75">
      <c r="A738" s="52"/>
      <c r="I738" s="44"/>
      <c r="J738" s="44"/>
      <c r="K738" s="53"/>
      <c r="L738" s="52"/>
      <c r="M738" s="52"/>
      <c r="N738" s="54"/>
      <c r="O738" s="52"/>
      <c r="P738" s="52"/>
      <c r="Q738" s="54"/>
      <c r="R738" s="52"/>
      <c r="S738" s="52"/>
      <c r="T738" s="54"/>
      <c r="U738" s="52"/>
      <c r="V738" s="17"/>
      <c r="W738" s="17"/>
    </row>
    <row r="739" spans="1:23" ht="12.75">
      <c r="A739" s="52"/>
      <c r="I739" s="44"/>
      <c r="J739" s="44"/>
      <c r="K739" s="53"/>
      <c r="L739" s="52"/>
      <c r="M739" s="52"/>
      <c r="N739" s="54"/>
      <c r="O739" s="52"/>
      <c r="P739" s="52"/>
      <c r="Q739" s="54"/>
      <c r="R739" s="52"/>
      <c r="S739" s="52"/>
      <c r="T739" s="54"/>
      <c r="U739" s="52"/>
      <c r="V739" s="17"/>
      <c r="W739" s="17"/>
    </row>
    <row r="740" spans="1:23" ht="12.75">
      <c r="A740" s="52"/>
      <c r="I740" s="44"/>
      <c r="J740" s="44"/>
      <c r="K740" s="53"/>
      <c r="L740" s="52"/>
      <c r="M740" s="52"/>
      <c r="N740" s="54"/>
      <c r="O740" s="52"/>
      <c r="P740" s="52"/>
      <c r="Q740" s="54"/>
      <c r="R740" s="52"/>
      <c r="S740" s="52"/>
      <c r="T740" s="54"/>
      <c r="U740" s="52"/>
      <c r="V740" s="17"/>
      <c r="W740" s="17"/>
    </row>
    <row r="741" spans="1:23" ht="12.75">
      <c r="A741" s="52"/>
      <c r="I741" s="44"/>
      <c r="J741" s="44"/>
      <c r="K741" s="53"/>
      <c r="L741" s="52"/>
      <c r="M741" s="52"/>
      <c r="N741" s="54"/>
      <c r="O741" s="52"/>
      <c r="P741" s="52"/>
      <c r="Q741" s="54"/>
      <c r="R741" s="52"/>
      <c r="S741" s="52"/>
      <c r="T741" s="54"/>
      <c r="U741" s="52"/>
      <c r="V741" s="17"/>
      <c r="W741" s="17"/>
    </row>
    <row r="742" spans="1:23" ht="12.75">
      <c r="A742" s="52"/>
      <c r="I742" s="44"/>
      <c r="J742" s="44"/>
      <c r="K742" s="53"/>
      <c r="L742" s="52"/>
      <c r="M742" s="52"/>
      <c r="N742" s="54"/>
      <c r="O742" s="52"/>
      <c r="P742" s="52"/>
      <c r="Q742" s="54"/>
      <c r="R742" s="52"/>
      <c r="S742" s="52"/>
      <c r="T742" s="54"/>
      <c r="U742" s="52"/>
      <c r="V742" s="17"/>
      <c r="W742" s="17"/>
    </row>
    <row r="743" spans="1:23" ht="12.75">
      <c r="A743" s="52"/>
      <c r="I743" s="44"/>
      <c r="J743" s="44"/>
      <c r="K743" s="53"/>
      <c r="L743" s="52"/>
      <c r="M743" s="52"/>
      <c r="N743" s="54"/>
      <c r="O743" s="52"/>
      <c r="P743" s="52"/>
      <c r="Q743" s="54"/>
      <c r="R743" s="52"/>
      <c r="S743" s="52"/>
      <c r="T743" s="54"/>
      <c r="U743" s="52"/>
      <c r="V743" s="17"/>
      <c r="W743" s="17"/>
    </row>
    <row r="744" spans="1:23" ht="12.75">
      <c r="A744" s="52"/>
      <c r="I744" s="44"/>
      <c r="J744" s="44"/>
      <c r="K744" s="53"/>
      <c r="L744" s="52"/>
      <c r="M744" s="52"/>
      <c r="N744" s="54"/>
      <c r="O744" s="52"/>
      <c r="P744" s="52"/>
      <c r="Q744" s="54"/>
      <c r="R744" s="52"/>
      <c r="S744" s="52"/>
      <c r="T744" s="54"/>
      <c r="U744" s="52"/>
      <c r="V744" s="17"/>
      <c r="W744" s="17"/>
    </row>
    <row r="745" spans="1:23" ht="12.75">
      <c r="A745" s="52"/>
      <c r="I745" s="44"/>
      <c r="J745" s="44"/>
      <c r="K745" s="53"/>
      <c r="L745" s="52"/>
      <c r="M745" s="52"/>
      <c r="N745" s="54"/>
      <c r="O745" s="52"/>
      <c r="P745" s="52"/>
      <c r="Q745" s="54"/>
      <c r="R745" s="52"/>
      <c r="S745" s="52"/>
      <c r="T745" s="54"/>
      <c r="U745" s="52"/>
      <c r="V745" s="17"/>
      <c r="W745" s="17"/>
    </row>
    <row r="746" spans="1:23" ht="12.75">
      <c r="A746" s="52"/>
      <c r="I746" s="44"/>
      <c r="J746" s="44"/>
      <c r="K746" s="53"/>
      <c r="L746" s="52"/>
      <c r="M746" s="52"/>
      <c r="N746" s="54"/>
      <c r="O746" s="52"/>
      <c r="P746" s="52"/>
      <c r="Q746" s="54"/>
      <c r="R746" s="52"/>
      <c r="S746" s="52"/>
      <c r="T746" s="54"/>
      <c r="U746" s="52"/>
      <c r="V746" s="17"/>
      <c r="W746" s="17"/>
    </row>
    <row r="747" spans="1:23" ht="12.75">
      <c r="A747" s="52"/>
      <c r="I747" s="44"/>
      <c r="J747" s="44"/>
      <c r="K747" s="53"/>
      <c r="L747" s="52"/>
      <c r="M747" s="52"/>
      <c r="N747" s="54"/>
      <c r="O747" s="52"/>
      <c r="P747" s="52"/>
      <c r="Q747" s="54"/>
      <c r="R747" s="52"/>
      <c r="S747" s="52"/>
      <c r="T747" s="54"/>
      <c r="U747" s="52"/>
      <c r="V747" s="17"/>
      <c r="W747" s="17"/>
    </row>
    <row r="748" spans="1:23" ht="12.75">
      <c r="A748" s="52"/>
      <c r="I748" s="44"/>
      <c r="J748" s="44"/>
      <c r="K748" s="53"/>
      <c r="L748" s="52"/>
      <c r="M748" s="52"/>
      <c r="N748" s="54"/>
      <c r="O748" s="52"/>
      <c r="P748" s="52"/>
      <c r="Q748" s="54"/>
      <c r="R748" s="52"/>
      <c r="S748" s="52"/>
      <c r="T748" s="54"/>
      <c r="U748" s="52"/>
      <c r="V748" s="17"/>
      <c r="W748" s="17"/>
    </row>
    <row r="749" spans="1:23" ht="12.75">
      <c r="A749" s="52"/>
      <c r="I749" s="44"/>
      <c r="J749" s="44"/>
      <c r="K749" s="53"/>
      <c r="L749" s="52"/>
      <c r="M749" s="52"/>
      <c r="N749" s="54"/>
      <c r="O749" s="52"/>
      <c r="P749" s="52"/>
      <c r="Q749" s="54"/>
      <c r="R749" s="52"/>
      <c r="S749" s="52"/>
      <c r="T749" s="54"/>
      <c r="U749" s="52"/>
      <c r="V749" s="17"/>
      <c r="W749" s="17"/>
    </row>
    <row r="750" spans="1:23" ht="12.75">
      <c r="A750" s="52"/>
      <c r="I750" s="44"/>
      <c r="J750" s="44"/>
      <c r="K750" s="53"/>
      <c r="L750" s="52"/>
      <c r="M750" s="52"/>
      <c r="N750" s="54"/>
      <c r="O750" s="52"/>
      <c r="P750" s="52"/>
      <c r="Q750" s="54"/>
      <c r="R750" s="52"/>
      <c r="S750" s="52"/>
      <c r="T750" s="54"/>
      <c r="U750" s="52"/>
      <c r="V750" s="17"/>
      <c r="W750" s="17"/>
    </row>
    <row r="751" spans="1:23" ht="12.75">
      <c r="A751" s="52"/>
      <c r="I751" s="44"/>
      <c r="J751" s="44"/>
      <c r="K751" s="53"/>
      <c r="L751" s="52"/>
      <c r="M751" s="52"/>
      <c r="N751" s="54"/>
      <c r="O751" s="52"/>
      <c r="P751" s="52"/>
      <c r="Q751" s="54"/>
      <c r="R751" s="52"/>
      <c r="S751" s="52"/>
      <c r="T751" s="54"/>
      <c r="U751" s="52"/>
      <c r="V751" s="17"/>
      <c r="W751" s="17"/>
    </row>
    <row r="752" spans="1:23" ht="12.75">
      <c r="A752" s="52"/>
      <c r="I752" s="44"/>
      <c r="J752" s="44"/>
      <c r="K752" s="53"/>
      <c r="L752" s="52"/>
      <c r="M752" s="52"/>
      <c r="N752" s="54"/>
      <c r="O752" s="52"/>
      <c r="P752" s="52"/>
      <c r="Q752" s="54"/>
      <c r="R752" s="52"/>
      <c r="S752" s="52"/>
      <c r="T752" s="54"/>
      <c r="U752" s="52"/>
      <c r="V752" s="17"/>
      <c r="W752" s="17"/>
    </row>
    <row r="753" spans="1:23" ht="12.75">
      <c r="A753" s="52"/>
      <c r="I753" s="44"/>
      <c r="J753" s="44"/>
      <c r="K753" s="53"/>
      <c r="L753" s="52"/>
      <c r="M753" s="52"/>
      <c r="N753" s="54"/>
      <c r="O753" s="52"/>
      <c r="P753" s="52"/>
      <c r="Q753" s="54"/>
      <c r="R753" s="52"/>
      <c r="S753" s="52"/>
      <c r="T753" s="54"/>
      <c r="U753" s="52"/>
      <c r="V753" s="17"/>
      <c r="W753" s="17"/>
    </row>
    <row r="754" spans="1:23" ht="12.75">
      <c r="A754" s="52"/>
      <c r="I754" s="44"/>
      <c r="J754" s="44"/>
      <c r="K754" s="53"/>
      <c r="L754" s="52"/>
      <c r="M754" s="52"/>
      <c r="N754" s="54"/>
      <c r="O754" s="52"/>
      <c r="P754" s="52"/>
      <c r="Q754" s="54"/>
      <c r="R754" s="52"/>
      <c r="S754" s="52"/>
      <c r="T754" s="54"/>
      <c r="U754" s="52"/>
      <c r="V754" s="17"/>
      <c r="W754" s="17"/>
    </row>
    <row r="755" spans="1:23" ht="12.75">
      <c r="A755" s="52"/>
      <c r="I755" s="44"/>
      <c r="J755" s="44"/>
      <c r="K755" s="53"/>
      <c r="L755" s="52"/>
      <c r="M755" s="52"/>
      <c r="N755" s="54"/>
      <c r="O755" s="52"/>
      <c r="P755" s="52"/>
      <c r="Q755" s="54"/>
      <c r="R755" s="52"/>
      <c r="S755" s="52"/>
      <c r="T755" s="54"/>
      <c r="U755" s="52"/>
      <c r="V755" s="17"/>
      <c r="W755" s="17"/>
    </row>
    <row r="756" spans="1:23" ht="12.75">
      <c r="A756" s="52"/>
      <c r="I756" s="44"/>
      <c r="J756" s="44"/>
      <c r="K756" s="53"/>
      <c r="L756" s="52"/>
      <c r="M756" s="52"/>
      <c r="N756" s="54"/>
      <c r="O756" s="52"/>
      <c r="P756" s="52"/>
      <c r="Q756" s="54"/>
      <c r="R756" s="52"/>
      <c r="S756" s="52"/>
      <c r="T756" s="54"/>
      <c r="U756" s="52"/>
      <c r="V756" s="17"/>
      <c r="W756" s="17"/>
    </row>
    <row r="757" spans="1:23" ht="12.75">
      <c r="A757" s="52"/>
      <c r="I757" s="44"/>
      <c r="J757" s="44"/>
      <c r="K757" s="53"/>
      <c r="L757" s="52"/>
      <c r="M757" s="52"/>
      <c r="N757" s="54"/>
      <c r="O757" s="52"/>
      <c r="P757" s="52"/>
      <c r="Q757" s="54"/>
      <c r="R757" s="52"/>
      <c r="S757" s="52"/>
      <c r="T757" s="54"/>
      <c r="U757" s="52"/>
      <c r="V757" s="17"/>
      <c r="W757" s="17"/>
    </row>
    <row r="758" spans="1:23" ht="12.75">
      <c r="A758" s="52"/>
      <c r="I758" s="44"/>
      <c r="J758" s="44"/>
      <c r="K758" s="53"/>
      <c r="L758" s="52"/>
      <c r="M758" s="52"/>
      <c r="N758" s="54"/>
      <c r="O758" s="52"/>
      <c r="P758" s="52"/>
      <c r="Q758" s="54"/>
      <c r="R758" s="52"/>
      <c r="S758" s="52"/>
      <c r="T758" s="54"/>
      <c r="U758" s="52"/>
      <c r="V758" s="17"/>
      <c r="W758" s="17"/>
    </row>
    <row r="759" spans="1:23" ht="12.75">
      <c r="A759" s="52"/>
      <c r="I759" s="44"/>
      <c r="J759" s="44"/>
      <c r="K759" s="53"/>
      <c r="L759" s="52"/>
      <c r="M759" s="52"/>
      <c r="N759" s="54"/>
      <c r="O759" s="52"/>
      <c r="P759" s="52"/>
      <c r="Q759" s="54"/>
      <c r="R759" s="52"/>
      <c r="S759" s="52"/>
      <c r="T759" s="54"/>
      <c r="U759" s="52"/>
      <c r="V759" s="17"/>
      <c r="W759" s="17"/>
    </row>
    <row r="760" spans="1:23" ht="12.75">
      <c r="A760" s="52"/>
      <c r="I760" s="44"/>
      <c r="J760" s="44"/>
      <c r="K760" s="53"/>
      <c r="L760" s="52"/>
      <c r="M760" s="52"/>
      <c r="N760" s="54"/>
      <c r="O760" s="52"/>
      <c r="P760" s="52"/>
      <c r="Q760" s="54"/>
      <c r="R760" s="52"/>
      <c r="S760" s="52"/>
      <c r="T760" s="54"/>
      <c r="U760" s="52"/>
      <c r="V760" s="17"/>
      <c r="W760" s="17"/>
    </row>
    <row r="761" spans="1:23" ht="12.75">
      <c r="A761" s="52"/>
      <c r="I761" s="44"/>
      <c r="J761" s="44"/>
      <c r="K761" s="53"/>
      <c r="L761" s="52"/>
      <c r="M761" s="52"/>
      <c r="N761" s="54"/>
      <c r="O761" s="52"/>
      <c r="P761" s="52"/>
      <c r="Q761" s="54"/>
      <c r="R761" s="52"/>
      <c r="S761" s="52"/>
      <c r="T761" s="54"/>
      <c r="U761" s="52"/>
      <c r="V761" s="17"/>
      <c r="W761" s="17"/>
    </row>
    <row r="762" spans="1:23" ht="12.75">
      <c r="A762" s="52"/>
      <c r="I762" s="44"/>
      <c r="J762" s="44"/>
      <c r="K762" s="53"/>
      <c r="L762" s="52"/>
      <c r="M762" s="52"/>
      <c r="N762" s="54"/>
      <c r="O762" s="52"/>
      <c r="P762" s="52"/>
      <c r="Q762" s="54"/>
      <c r="R762" s="52"/>
      <c r="S762" s="52"/>
      <c r="T762" s="54"/>
      <c r="U762" s="52"/>
      <c r="V762" s="17"/>
      <c r="W762" s="17"/>
    </row>
    <row r="763" spans="1:23" ht="12.75">
      <c r="A763" s="52"/>
      <c r="I763" s="44"/>
      <c r="J763" s="44"/>
      <c r="K763" s="53"/>
      <c r="L763" s="52"/>
      <c r="M763" s="52"/>
      <c r="N763" s="54"/>
      <c r="O763" s="52"/>
      <c r="P763" s="52"/>
      <c r="Q763" s="54"/>
      <c r="R763" s="52"/>
      <c r="S763" s="52"/>
      <c r="T763" s="54"/>
      <c r="U763" s="52"/>
      <c r="V763" s="17"/>
      <c r="W763" s="17"/>
    </row>
    <row r="764" spans="1:23" ht="12.75">
      <c r="A764" s="52"/>
      <c r="I764" s="44"/>
      <c r="J764" s="44"/>
      <c r="K764" s="53"/>
      <c r="L764" s="52"/>
      <c r="M764" s="52"/>
      <c r="N764" s="54"/>
      <c r="O764" s="52"/>
      <c r="P764" s="52"/>
      <c r="Q764" s="54"/>
      <c r="R764" s="52"/>
      <c r="S764" s="52"/>
      <c r="T764" s="54"/>
      <c r="U764" s="52"/>
      <c r="V764" s="17"/>
      <c r="W764" s="17"/>
    </row>
    <row r="765" spans="1:23" ht="12.75">
      <c r="A765" s="52"/>
      <c r="I765" s="44"/>
      <c r="J765" s="44"/>
      <c r="K765" s="53"/>
      <c r="L765" s="52"/>
      <c r="M765" s="52"/>
      <c r="N765" s="54"/>
      <c r="O765" s="52"/>
      <c r="P765" s="52"/>
      <c r="Q765" s="54"/>
      <c r="R765" s="52"/>
      <c r="S765" s="52"/>
      <c r="T765" s="54"/>
      <c r="U765" s="52"/>
      <c r="V765" s="17"/>
      <c r="W765" s="17"/>
    </row>
    <row r="766" spans="1:23" ht="12.75">
      <c r="A766" s="52"/>
      <c r="I766" s="44"/>
      <c r="J766" s="44"/>
      <c r="K766" s="53"/>
      <c r="L766" s="52"/>
      <c r="M766" s="52"/>
      <c r="N766" s="54"/>
      <c r="O766" s="52"/>
      <c r="P766" s="52"/>
      <c r="Q766" s="54"/>
      <c r="R766" s="52"/>
      <c r="S766" s="52"/>
      <c r="T766" s="54"/>
      <c r="U766" s="52"/>
      <c r="V766" s="17"/>
      <c r="W766" s="17"/>
    </row>
    <row r="767" spans="1:23" ht="12.75">
      <c r="A767" s="52"/>
      <c r="I767" s="44"/>
      <c r="J767" s="44"/>
      <c r="K767" s="53"/>
      <c r="L767" s="52"/>
      <c r="M767" s="52"/>
      <c r="N767" s="54"/>
      <c r="O767" s="52"/>
      <c r="P767" s="52"/>
      <c r="Q767" s="54"/>
      <c r="R767" s="52"/>
      <c r="S767" s="52"/>
      <c r="T767" s="54"/>
      <c r="U767" s="52"/>
      <c r="V767" s="17"/>
      <c r="W767" s="17"/>
    </row>
    <row r="768" spans="1:23" ht="12.75">
      <c r="A768" s="52"/>
      <c r="I768" s="44"/>
      <c r="J768" s="44"/>
      <c r="K768" s="53"/>
      <c r="L768" s="52"/>
      <c r="M768" s="52"/>
      <c r="N768" s="54"/>
      <c r="O768" s="52"/>
      <c r="P768" s="52"/>
      <c r="Q768" s="54"/>
      <c r="R768" s="52"/>
      <c r="S768" s="52"/>
      <c r="T768" s="54"/>
      <c r="U768" s="52"/>
      <c r="V768" s="17"/>
      <c r="W768" s="17"/>
    </row>
    <row r="769" spans="1:23" ht="12.75">
      <c r="A769" s="52"/>
      <c r="I769" s="44"/>
      <c r="J769" s="44"/>
      <c r="K769" s="53"/>
      <c r="L769" s="52"/>
      <c r="M769" s="52"/>
      <c r="N769" s="54"/>
      <c r="O769" s="52"/>
      <c r="P769" s="52"/>
      <c r="Q769" s="54"/>
      <c r="R769" s="52"/>
      <c r="S769" s="52"/>
      <c r="T769" s="54"/>
      <c r="U769" s="52"/>
      <c r="V769" s="17"/>
      <c r="W769" s="17"/>
    </row>
    <row r="770" spans="1:23" ht="12.75">
      <c r="A770" s="52"/>
      <c r="I770" s="44"/>
      <c r="J770" s="44"/>
      <c r="K770" s="53"/>
      <c r="L770" s="52"/>
      <c r="M770" s="52"/>
      <c r="N770" s="54"/>
      <c r="O770" s="52"/>
      <c r="P770" s="52"/>
      <c r="Q770" s="54"/>
      <c r="R770" s="52"/>
      <c r="S770" s="52"/>
      <c r="T770" s="54"/>
      <c r="U770" s="52"/>
      <c r="V770" s="17"/>
      <c r="W770" s="17"/>
    </row>
    <row r="771" spans="1:23" ht="12.75">
      <c r="A771" s="52"/>
      <c r="I771" s="44"/>
      <c r="J771" s="44"/>
      <c r="K771" s="53"/>
      <c r="L771" s="52"/>
      <c r="M771" s="52"/>
      <c r="N771" s="54"/>
      <c r="O771" s="52"/>
      <c r="P771" s="52"/>
      <c r="Q771" s="54"/>
      <c r="R771" s="52"/>
      <c r="S771" s="52"/>
      <c r="T771" s="54"/>
      <c r="U771" s="52"/>
      <c r="V771" s="17"/>
      <c r="W771" s="17"/>
    </row>
    <row r="772" spans="1:23" ht="12.75">
      <c r="A772" s="52"/>
      <c r="I772" s="44"/>
      <c r="J772" s="44"/>
      <c r="K772" s="53"/>
      <c r="L772" s="52"/>
      <c r="M772" s="52"/>
      <c r="N772" s="54"/>
      <c r="O772" s="52"/>
      <c r="P772" s="52"/>
      <c r="Q772" s="54"/>
      <c r="R772" s="52"/>
      <c r="S772" s="52"/>
      <c r="T772" s="54"/>
      <c r="U772" s="52"/>
      <c r="V772" s="17"/>
      <c r="W772" s="17"/>
    </row>
    <row r="773" spans="1:23" ht="12.75">
      <c r="A773" s="52"/>
      <c r="I773" s="44"/>
      <c r="J773" s="44"/>
      <c r="K773" s="53"/>
      <c r="L773" s="52"/>
      <c r="M773" s="52"/>
      <c r="N773" s="54"/>
      <c r="O773" s="52"/>
      <c r="P773" s="52"/>
      <c r="Q773" s="54"/>
      <c r="R773" s="52"/>
      <c r="S773" s="52"/>
      <c r="T773" s="54"/>
      <c r="U773" s="52"/>
      <c r="V773" s="17"/>
      <c r="W773" s="17"/>
    </row>
    <row r="774" spans="1:23" ht="12.75">
      <c r="A774" s="52"/>
      <c r="I774" s="44"/>
      <c r="J774" s="44"/>
      <c r="K774" s="53"/>
      <c r="L774" s="52"/>
      <c r="M774" s="52"/>
      <c r="N774" s="54"/>
      <c r="O774" s="52"/>
      <c r="P774" s="52"/>
      <c r="Q774" s="54"/>
      <c r="R774" s="52"/>
      <c r="S774" s="52"/>
      <c r="T774" s="54"/>
      <c r="U774" s="52"/>
      <c r="V774" s="17"/>
      <c r="W774" s="17"/>
    </row>
    <row r="775" spans="1:23" ht="12.75">
      <c r="A775" s="52"/>
      <c r="I775" s="44"/>
      <c r="J775" s="44"/>
      <c r="K775" s="53"/>
      <c r="L775" s="52"/>
      <c r="M775" s="52"/>
      <c r="N775" s="54"/>
      <c r="O775" s="52"/>
      <c r="P775" s="52"/>
      <c r="Q775" s="54"/>
      <c r="R775" s="52"/>
      <c r="S775" s="52"/>
      <c r="T775" s="54"/>
      <c r="U775" s="52"/>
      <c r="V775" s="17"/>
      <c r="W775" s="17"/>
    </row>
    <row r="776" spans="1:23" ht="12.75">
      <c r="A776" s="52"/>
      <c r="I776" s="44"/>
      <c r="J776" s="44"/>
      <c r="K776" s="53"/>
      <c r="L776" s="52"/>
      <c r="M776" s="52"/>
      <c r="N776" s="54"/>
      <c r="O776" s="52"/>
      <c r="P776" s="52"/>
      <c r="Q776" s="54"/>
      <c r="R776" s="52"/>
      <c r="S776" s="52"/>
      <c r="T776" s="54"/>
      <c r="U776" s="52"/>
      <c r="V776" s="17"/>
      <c r="W776" s="17"/>
    </row>
    <row r="777" spans="1:23" ht="12.75">
      <c r="A777" s="52"/>
      <c r="I777" s="44"/>
      <c r="J777" s="44"/>
      <c r="K777" s="53"/>
      <c r="L777" s="52"/>
      <c r="M777" s="52"/>
      <c r="N777" s="54"/>
      <c r="O777" s="52"/>
      <c r="P777" s="52"/>
      <c r="Q777" s="54"/>
      <c r="R777" s="52"/>
      <c r="S777" s="52"/>
      <c r="T777" s="54"/>
      <c r="U777" s="52"/>
      <c r="V777" s="17"/>
      <c r="W777" s="17"/>
    </row>
    <row r="778" spans="1:23" ht="12.75">
      <c r="A778" s="52"/>
      <c r="I778" s="44"/>
      <c r="J778" s="44"/>
      <c r="K778" s="53"/>
      <c r="L778" s="52"/>
      <c r="M778" s="52"/>
      <c r="N778" s="54"/>
      <c r="O778" s="52"/>
      <c r="P778" s="52"/>
      <c r="Q778" s="54"/>
      <c r="R778" s="52"/>
      <c r="S778" s="52"/>
      <c r="T778" s="54"/>
      <c r="U778" s="52"/>
      <c r="V778" s="17"/>
      <c r="W778" s="17"/>
    </row>
    <row r="779" spans="1:23" ht="12.75">
      <c r="A779" s="52"/>
      <c r="I779" s="44"/>
      <c r="J779" s="44"/>
      <c r="K779" s="53"/>
      <c r="L779" s="52"/>
      <c r="M779" s="52"/>
      <c r="N779" s="54"/>
      <c r="O779" s="52"/>
      <c r="P779" s="52"/>
      <c r="Q779" s="54"/>
      <c r="R779" s="52"/>
      <c r="S779" s="52"/>
      <c r="T779" s="54"/>
      <c r="U779" s="52"/>
      <c r="V779" s="17"/>
      <c r="W779" s="17"/>
    </row>
    <row r="780" spans="1:23" ht="12.75">
      <c r="A780" s="52"/>
      <c r="I780" s="44"/>
      <c r="J780" s="44"/>
      <c r="K780" s="53"/>
      <c r="L780" s="52"/>
      <c r="M780" s="52"/>
      <c r="N780" s="54"/>
      <c r="O780" s="52"/>
      <c r="P780" s="52"/>
      <c r="Q780" s="54"/>
      <c r="R780" s="52"/>
      <c r="S780" s="52"/>
      <c r="T780" s="54"/>
      <c r="U780" s="52"/>
      <c r="V780" s="17"/>
      <c r="W780" s="17"/>
    </row>
    <row r="781" spans="1:23" ht="12.75">
      <c r="A781" s="52"/>
      <c r="I781" s="44"/>
      <c r="J781" s="44"/>
      <c r="K781" s="53"/>
      <c r="L781" s="52"/>
      <c r="M781" s="52"/>
      <c r="N781" s="54"/>
      <c r="O781" s="52"/>
      <c r="P781" s="52"/>
      <c r="Q781" s="54"/>
      <c r="R781" s="52"/>
      <c r="S781" s="52"/>
      <c r="T781" s="54"/>
      <c r="U781" s="52"/>
      <c r="V781" s="17"/>
      <c r="W781" s="17"/>
    </row>
    <row r="782" spans="1:23" ht="12.75">
      <c r="A782" s="52"/>
      <c r="I782" s="44"/>
      <c r="J782" s="44"/>
      <c r="K782" s="53"/>
      <c r="L782" s="52"/>
      <c r="M782" s="52"/>
      <c r="N782" s="54"/>
      <c r="O782" s="52"/>
      <c r="P782" s="52"/>
      <c r="Q782" s="54"/>
      <c r="R782" s="52"/>
      <c r="S782" s="52"/>
      <c r="T782" s="54"/>
      <c r="U782" s="52"/>
      <c r="V782" s="17"/>
      <c r="W782" s="17"/>
    </row>
    <row r="783" spans="1:23" ht="12.75">
      <c r="A783" s="52"/>
      <c r="I783" s="44"/>
      <c r="J783" s="44"/>
      <c r="K783" s="53"/>
      <c r="L783" s="52"/>
      <c r="M783" s="52"/>
      <c r="N783" s="54"/>
      <c r="O783" s="52"/>
      <c r="P783" s="52"/>
      <c r="Q783" s="54"/>
      <c r="R783" s="52"/>
      <c r="S783" s="52"/>
      <c r="T783" s="54"/>
      <c r="U783" s="52"/>
      <c r="V783" s="17"/>
      <c r="W783" s="17"/>
    </row>
    <row r="784" spans="1:23" ht="12.75">
      <c r="A784" s="52"/>
      <c r="I784" s="44"/>
      <c r="J784" s="44"/>
      <c r="K784" s="53"/>
      <c r="L784" s="52"/>
      <c r="M784" s="52"/>
      <c r="N784" s="54"/>
      <c r="O784" s="52"/>
      <c r="P784" s="52"/>
      <c r="Q784" s="54"/>
      <c r="R784" s="52"/>
      <c r="S784" s="52"/>
      <c r="T784" s="54"/>
      <c r="U784" s="52"/>
      <c r="V784" s="17"/>
      <c r="W784" s="17"/>
    </row>
    <row r="785" spans="1:23" ht="12.75">
      <c r="A785" s="52"/>
      <c r="I785" s="44"/>
      <c r="J785" s="44"/>
      <c r="K785" s="53"/>
      <c r="L785" s="52"/>
      <c r="M785" s="52"/>
      <c r="N785" s="54"/>
      <c r="O785" s="52"/>
      <c r="P785" s="52"/>
      <c r="Q785" s="54"/>
      <c r="R785" s="52"/>
      <c r="S785" s="52"/>
      <c r="T785" s="54"/>
      <c r="U785" s="52"/>
      <c r="V785" s="17"/>
      <c r="W785" s="17"/>
    </row>
    <row r="786" spans="1:23" ht="12.75">
      <c r="A786" s="52"/>
      <c r="I786" s="44"/>
      <c r="J786" s="44"/>
      <c r="K786" s="53"/>
      <c r="L786" s="52"/>
      <c r="M786" s="52"/>
      <c r="N786" s="54"/>
      <c r="O786" s="52"/>
      <c r="P786" s="52"/>
      <c r="Q786" s="54"/>
      <c r="R786" s="52"/>
      <c r="S786" s="52"/>
      <c r="T786" s="54"/>
      <c r="U786" s="52"/>
      <c r="V786" s="17"/>
      <c r="W786" s="17"/>
    </row>
    <row r="787" spans="1:23" ht="12.75">
      <c r="A787" s="52"/>
      <c r="I787" s="44"/>
      <c r="J787" s="44"/>
      <c r="K787" s="53"/>
      <c r="L787" s="52"/>
      <c r="M787" s="52"/>
      <c r="N787" s="54"/>
      <c r="O787" s="52"/>
      <c r="P787" s="52"/>
      <c r="Q787" s="54"/>
      <c r="R787" s="52"/>
      <c r="S787" s="52"/>
      <c r="T787" s="54"/>
      <c r="U787" s="52"/>
      <c r="V787" s="17"/>
      <c r="W787" s="17"/>
    </row>
    <row r="788" spans="1:23" ht="12.75">
      <c r="A788" s="52"/>
      <c r="I788" s="44"/>
      <c r="J788" s="44"/>
      <c r="K788" s="53"/>
      <c r="L788" s="52"/>
      <c r="M788" s="52"/>
      <c r="N788" s="54"/>
      <c r="O788" s="52"/>
      <c r="P788" s="52"/>
      <c r="Q788" s="54"/>
      <c r="R788" s="52"/>
      <c r="S788" s="52"/>
      <c r="T788" s="54"/>
      <c r="U788" s="52"/>
      <c r="V788" s="17"/>
      <c r="W788" s="17"/>
    </row>
    <row r="789" spans="1:23" ht="12.75">
      <c r="A789" s="52"/>
      <c r="I789" s="44"/>
      <c r="J789" s="44"/>
      <c r="K789" s="53"/>
      <c r="L789" s="52"/>
      <c r="M789" s="52"/>
      <c r="N789" s="54"/>
      <c r="O789" s="52"/>
      <c r="P789" s="52"/>
      <c r="Q789" s="54"/>
      <c r="R789" s="52"/>
      <c r="S789" s="52"/>
      <c r="T789" s="54"/>
      <c r="U789" s="52"/>
      <c r="V789" s="17"/>
      <c r="W789" s="17"/>
    </row>
    <row r="790" spans="1:23" ht="12.75">
      <c r="A790" s="52"/>
      <c r="I790" s="44"/>
      <c r="J790" s="44"/>
      <c r="K790" s="53"/>
      <c r="L790" s="52"/>
      <c r="M790" s="52"/>
      <c r="N790" s="54"/>
      <c r="O790" s="52"/>
      <c r="P790" s="52"/>
      <c r="Q790" s="54"/>
      <c r="R790" s="52"/>
      <c r="S790" s="52"/>
      <c r="T790" s="54"/>
      <c r="U790" s="52"/>
      <c r="V790" s="17"/>
      <c r="W790" s="17"/>
    </row>
    <row r="791" spans="1:23" ht="12.75">
      <c r="A791" s="52"/>
      <c r="I791" s="44"/>
      <c r="J791" s="44"/>
      <c r="K791" s="53"/>
      <c r="L791" s="52"/>
      <c r="M791" s="52"/>
      <c r="N791" s="54"/>
      <c r="O791" s="52"/>
      <c r="P791" s="52"/>
      <c r="Q791" s="54"/>
      <c r="R791" s="52"/>
      <c r="S791" s="52"/>
      <c r="T791" s="54"/>
      <c r="U791" s="52"/>
      <c r="V791" s="17"/>
      <c r="W791" s="17"/>
    </row>
    <row r="792" spans="1:23" ht="12.75">
      <c r="A792" s="52"/>
      <c r="I792" s="44"/>
      <c r="J792" s="44"/>
      <c r="K792" s="53"/>
      <c r="L792" s="52"/>
      <c r="M792" s="52"/>
      <c r="N792" s="54"/>
      <c r="O792" s="52"/>
      <c r="P792" s="52"/>
      <c r="Q792" s="54"/>
      <c r="R792" s="52"/>
      <c r="S792" s="52"/>
      <c r="T792" s="54"/>
      <c r="U792" s="52"/>
      <c r="V792" s="17"/>
      <c r="W792" s="17"/>
    </row>
    <row r="793" spans="1:23" ht="12.75">
      <c r="A793" s="52"/>
      <c r="I793" s="44"/>
      <c r="J793" s="44"/>
      <c r="K793" s="53"/>
      <c r="L793" s="52"/>
      <c r="M793" s="52"/>
      <c r="N793" s="54"/>
      <c r="O793" s="52"/>
      <c r="P793" s="52"/>
      <c r="Q793" s="54"/>
      <c r="R793" s="52"/>
      <c r="S793" s="52"/>
      <c r="T793" s="54"/>
      <c r="U793" s="52"/>
      <c r="V793" s="17"/>
      <c r="W793" s="17"/>
    </row>
    <row r="794" spans="1:23" ht="12.75">
      <c r="A794" s="52"/>
      <c r="I794" s="44"/>
      <c r="J794" s="44"/>
      <c r="K794" s="53"/>
      <c r="L794" s="52"/>
      <c r="M794" s="52"/>
      <c r="N794" s="54"/>
      <c r="O794" s="52"/>
      <c r="P794" s="52"/>
      <c r="Q794" s="54"/>
      <c r="R794" s="52"/>
      <c r="S794" s="52"/>
      <c r="T794" s="54"/>
      <c r="U794" s="52"/>
      <c r="V794" s="17"/>
      <c r="W794" s="17"/>
    </row>
    <row r="795" spans="1:23" ht="12.75">
      <c r="A795" s="52"/>
      <c r="I795" s="44"/>
      <c r="J795" s="44"/>
      <c r="K795" s="53"/>
      <c r="L795" s="52"/>
      <c r="M795" s="52"/>
      <c r="N795" s="54"/>
      <c r="O795" s="52"/>
      <c r="P795" s="52"/>
      <c r="Q795" s="54"/>
      <c r="R795" s="52"/>
      <c r="S795" s="52"/>
      <c r="T795" s="54"/>
      <c r="U795" s="52"/>
      <c r="V795" s="17"/>
      <c r="W795" s="17"/>
    </row>
    <row r="796" spans="1:23" ht="12.75">
      <c r="A796" s="52"/>
      <c r="I796" s="44"/>
      <c r="J796" s="44"/>
      <c r="K796" s="53"/>
      <c r="L796" s="52"/>
      <c r="M796" s="52"/>
      <c r="N796" s="54"/>
      <c r="O796" s="52"/>
      <c r="P796" s="52"/>
      <c r="Q796" s="54"/>
      <c r="R796" s="52"/>
      <c r="S796" s="52"/>
      <c r="T796" s="54"/>
      <c r="U796" s="52"/>
      <c r="V796" s="17"/>
      <c r="W796" s="17"/>
    </row>
    <row r="797" spans="1:23" ht="12.75">
      <c r="A797" s="52"/>
      <c r="I797" s="44"/>
      <c r="J797" s="44"/>
      <c r="K797" s="53"/>
      <c r="L797" s="52"/>
      <c r="M797" s="52"/>
      <c r="N797" s="54"/>
      <c r="O797" s="52"/>
      <c r="P797" s="52"/>
      <c r="Q797" s="54"/>
      <c r="R797" s="52"/>
      <c r="S797" s="52"/>
      <c r="T797" s="54"/>
      <c r="U797" s="52"/>
      <c r="V797" s="17"/>
      <c r="W797" s="17"/>
    </row>
    <row r="798" spans="1:23" ht="12.75">
      <c r="A798" s="52"/>
      <c r="I798" s="44"/>
      <c r="J798" s="44"/>
      <c r="K798" s="53"/>
      <c r="L798" s="52"/>
      <c r="M798" s="52"/>
      <c r="N798" s="54"/>
      <c r="O798" s="52"/>
      <c r="P798" s="52"/>
      <c r="Q798" s="54"/>
      <c r="R798" s="52"/>
      <c r="S798" s="52"/>
      <c r="T798" s="54"/>
      <c r="U798" s="52"/>
      <c r="V798" s="17"/>
      <c r="W798" s="17"/>
    </row>
    <row r="799" spans="1:23" ht="12.75">
      <c r="A799" s="52"/>
      <c r="I799" s="44"/>
      <c r="J799" s="44"/>
      <c r="K799" s="53"/>
      <c r="L799" s="52"/>
      <c r="M799" s="52"/>
      <c r="N799" s="54"/>
      <c r="O799" s="52"/>
      <c r="P799" s="52"/>
      <c r="Q799" s="54"/>
      <c r="R799" s="52"/>
      <c r="S799" s="52"/>
      <c r="T799" s="54"/>
      <c r="U799" s="52"/>
      <c r="V799" s="17"/>
      <c r="W799" s="17"/>
    </row>
    <row r="800" spans="1:23" ht="12.75">
      <c r="A800" s="52"/>
      <c r="I800" s="44"/>
      <c r="J800" s="44"/>
      <c r="K800" s="53"/>
      <c r="L800" s="52"/>
      <c r="M800" s="52"/>
      <c r="N800" s="54"/>
      <c r="O800" s="52"/>
      <c r="P800" s="52"/>
      <c r="Q800" s="54"/>
      <c r="R800" s="52"/>
      <c r="S800" s="52"/>
      <c r="T800" s="54"/>
      <c r="U800" s="52"/>
      <c r="V800" s="17"/>
      <c r="W800" s="17"/>
    </row>
    <row r="801" spans="1:23" ht="12.75">
      <c r="A801" s="52"/>
      <c r="I801" s="44"/>
      <c r="J801" s="44"/>
      <c r="K801" s="53"/>
      <c r="L801" s="52"/>
      <c r="M801" s="52"/>
      <c r="N801" s="54"/>
      <c r="O801" s="52"/>
      <c r="P801" s="52"/>
      <c r="Q801" s="54"/>
      <c r="R801" s="52"/>
      <c r="S801" s="52"/>
      <c r="T801" s="54"/>
      <c r="U801" s="52"/>
      <c r="V801" s="17"/>
      <c r="W801" s="17"/>
    </row>
    <row r="802" spans="1:23" ht="12.75">
      <c r="A802" s="52"/>
      <c r="I802" s="44"/>
      <c r="J802" s="44"/>
      <c r="K802" s="53"/>
      <c r="L802" s="52"/>
      <c r="M802" s="52"/>
      <c r="N802" s="54"/>
      <c r="O802" s="52"/>
      <c r="P802" s="52"/>
      <c r="Q802" s="54"/>
      <c r="R802" s="52"/>
      <c r="S802" s="52"/>
      <c r="T802" s="54"/>
      <c r="U802" s="52"/>
      <c r="V802" s="17"/>
      <c r="W802" s="17"/>
    </row>
    <row r="803" spans="1:23" ht="12.75">
      <c r="A803" s="52"/>
      <c r="I803" s="44"/>
      <c r="J803" s="44"/>
      <c r="K803" s="53"/>
      <c r="L803" s="52"/>
      <c r="M803" s="52"/>
      <c r="N803" s="54"/>
      <c r="O803" s="52"/>
      <c r="P803" s="52"/>
      <c r="Q803" s="54"/>
      <c r="R803" s="52"/>
      <c r="S803" s="52"/>
      <c r="T803" s="54"/>
      <c r="U803" s="52"/>
      <c r="V803" s="17"/>
      <c r="W803" s="17"/>
    </row>
    <row r="804" spans="1:23" ht="12.75">
      <c r="A804" s="52"/>
      <c r="I804" s="44"/>
      <c r="J804" s="44"/>
      <c r="K804" s="53"/>
      <c r="L804" s="52"/>
      <c r="M804" s="52"/>
      <c r="N804" s="54"/>
      <c r="O804" s="52"/>
      <c r="P804" s="52"/>
      <c r="Q804" s="54"/>
      <c r="R804" s="52"/>
      <c r="S804" s="52"/>
      <c r="T804" s="54"/>
      <c r="U804" s="52"/>
      <c r="V804" s="17"/>
      <c r="W804" s="17"/>
    </row>
    <row r="805" spans="1:23" ht="12.75">
      <c r="A805" s="52"/>
      <c r="I805" s="44"/>
      <c r="J805" s="44"/>
      <c r="K805" s="53"/>
      <c r="L805" s="52"/>
      <c r="M805" s="52"/>
      <c r="N805" s="54"/>
      <c r="O805" s="52"/>
      <c r="P805" s="52"/>
      <c r="Q805" s="54"/>
      <c r="R805" s="52"/>
      <c r="S805" s="52"/>
      <c r="T805" s="54"/>
      <c r="U805" s="52"/>
      <c r="V805" s="17"/>
      <c r="W805" s="17"/>
    </row>
    <row r="806" spans="1:23" ht="12.75">
      <c r="A806" s="52"/>
      <c r="I806" s="44"/>
      <c r="J806" s="44"/>
      <c r="K806" s="53"/>
      <c r="L806" s="52"/>
      <c r="M806" s="52"/>
      <c r="N806" s="54"/>
      <c r="O806" s="52"/>
      <c r="P806" s="52"/>
      <c r="Q806" s="54"/>
      <c r="R806" s="52"/>
      <c r="S806" s="52"/>
      <c r="T806" s="54"/>
      <c r="U806" s="52"/>
      <c r="V806" s="17"/>
      <c r="W806" s="17"/>
    </row>
    <row r="807" spans="1:23" ht="12.75">
      <c r="A807" s="52"/>
      <c r="I807" s="44"/>
      <c r="J807" s="44"/>
      <c r="K807" s="53"/>
      <c r="L807" s="52"/>
      <c r="M807" s="52"/>
      <c r="N807" s="54"/>
      <c r="O807" s="52"/>
      <c r="P807" s="52"/>
      <c r="Q807" s="54"/>
      <c r="R807" s="52"/>
      <c r="S807" s="52"/>
      <c r="T807" s="54"/>
      <c r="U807" s="52"/>
      <c r="V807" s="17"/>
      <c r="W807" s="17"/>
    </row>
    <row r="808" spans="1:23" ht="12.75">
      <c r="A808" s="52"/>
      <c r="I808" s="44"/>
      <c r="J808" s="44"/>
      <c r="K808" s="53"/>
      <c r="L808" s="52"/>
      <c r="M808" s="52"/>
      <c r="N808" s="54"/>
      <c r="O808" s="52"/>
      <c r="P808" s="52"/>
      <c r="Q808" s="54"/>
      <c r="R808" s="52"/>
      <c r="S808" s="52"/>
      <c r="T808" s="54"/>
      <c r="U808" s="52"/>
      <c r="V808" s="17"/>
      <c r="W808" s="17"/>
    </row>
    <row r="809" spans="1:23" ht="12.75">
      <c r="A809" s="52"/>
      <c r="I809" s="44"/>
      <c r="J809" s="44"/>
      <c r="K809" s="53"/>
      <c r="L809" s="52"/>
      <c r="M809" s="52"/>
      <c r="N809" s="54"/>
      <c r="O809" s="52"/>
      <c r="P809" s="52"/>
      <c r="Q809" s="54"/>
      <c r="R809" s="52"/>
      <c r="S809" s="52"/>
      <c r="T809" s="54"/>
      <c r="U809" s="52"/>
      <c r="V809" s="17"/>
      <c r="W809" s="17"/>
    </row>
    <row r="810" spans="1:23" ht="12.75">
      <c r="A810" s="52"/>
      <c r="I810" s="44"/>
      <c r="J810" s="44"/>
      <c r="K810" s="53"/>
      <c r="L810" s="52"/>
      <c r="M810" s="52"/>
      <c r="N810" s="54"/>
      <c r="O810" s="52"/>
      <c r="P810" s="52"/>
      <c r="Q810" s="54"/>
      <c r="R810" s="52"/>
      <c r="S810" s="52"/>
      <c r="T810" s="54"/>
      <c r="U810" s="52"/>
      <c r="V810" s="17"/>
      <c r="W810" s="17"/>
    </row>
    <row r="811" spans="1:23" ht="12.75">
      <c r="A811" s="52"/>
      <c r="I811" s="44"/>
      <c r="J811" s="44"/>
      <c r="K811" s="53"/>
      <c r="L811" s="52"/>
      <c r="M811" s="52"/>
      <c r="N811" s="54"/>
      <c r="O811" s="52"/>
      <c r="P811" s="52"/>
      <c r="Q811" s="54"/>
      <c r="R811" s="52"/>
      <c r="S811" s="52"/>
      <c r="T811" s="54"/>
      <c r="U811" s="52"/>
      <c r="V811" s="17"/>
      <c r="W811" s="17"/>
    </row>
    <row r="812" spans="1:23" ht="12.75">
      <c r="A812" s="52"/>
      <c r="I812" s="44"/>
      <c r="J812" s="44"/>
      <c r="K812" s="53"/>
      <c r="L812" s="52"/>
      <c r="M812" s="52"/>
      <c r="N812" s="54"/>
      <c r="O812" s="52"/>
      <c r="P812" s="52"/>
      <c r="Q812" s="54"/>
      <c r="R812" s="52"/>
      <c r="S812" s="52"/>
      <c r="T812" s="54"/>
      <c r="U812" s="52"/>
      <c r="V812" s="17"/>
      <c r="W812" s="17"/>
    </row>
    <row r="813" spans="1:23" ht="12.75">
      <c r="A813" s="52"/>
      <c r="I813" s="44"/>
      <c r="J813" s="44"/>
      <c r="K813" s="53"/>
      <c r="L813" s="52"/>
      <c r="M813" s="52"/>
      <c r="N813" s="54"/>
      <c r="O813" s="52"/>
      <c r="P813" s="52"/>
      <c r="Q813" s="54"/>
      <c r="R813" s="52"/>
      <c r="S813" s="52"/>
      <c r="T813" s="54"/>
      <c r="U813" s="52"/>
      <c r="V813" s="17"/>
      <c r="W813" s="17"/>
    </row>
    <row r="814" spans="1:23" ht="12.75">
      <c r="A814" s="52"/>
      <c r="I814" s="44"/>
      <c r="J814" s="44"/>
      <c r="K814" s="53"/>
      <c r="L814" s="52"/>
      <c r="M814" s="52"/>
      <c r="N814" s="54"/>
      <c r="O814" s="52"/>
      <c r="P814" s="52"/>
      <c r="Q814" s="54"/>
      <c r="R814" s="52"/>
      <c r="S814" s="52"/>
      <c r="T814" s="54"/>
      <c r="U814" s="52"/>
      <c r="V814" s="17"/>
      <c r="W814" s="17"/>
    </row>
    <row r="815" spans="1:23" ht="12.75">
      <c r="A815" s="52"/>
      <c r="I815" s="44"/>
      <c r="J815" s="44"/>
      <c r="K815" s="53"/>
      <c r="L815" s="52"/>
      <c r="M815" s="52"/>
      <c r="N815" s="54"/>
      <c r="O815" s="52"/>
      <c r="P815" s="52"/>
      <c r="Q815" s="54"/>
      <c r="R815" s="52"/>
      <c r="S815" s="52"/>
      <c r="T815" s="54"/>
      <c r="U815" s="52"/>
      <c r="V815" s="17"/>
      <c r="W815" s="17"/>
    </row>
    <row r="816" spans="1:23" ht="12.75">
      <c r="A816" s="52"/>
      <c r="I816" s="44"/>
      <c r="J816" s="44"/>
      <c r="K816" s="53"/>
      <c r="L816" s="52"/>
      <c r="M816" s="52"/>
      <c r="N816" s="54"/>
      <c r="O816" s="52"/>
      <c r="P816" s="52"/>
      <c r="Q816" s="54"/>
      <c r="R816" s="52"/>
      <c r="S816" s="52"/>
      <c r="T816" s="54"/>
      <c r="U816" s="52"/>
      <c r="V816" s="17"/>
      <c r="W816" s="17"/>
    </row>
    <row r="817" spans="1:23" ht="12.75">
      <c r="A817" s="52"/>
      <c r="I817" s="44"/>
      <c r="J817" s="44"/>
      <c r="K817" s="53"/>
      <c r="L817" s="52"/>
      <c r="M817" s="52"/>
      <c r="N817" s="54"/>
      <c r="O817" s="52"/>
      <c r="P817" s="52"/>
      <c r="Q817" s="54"/>
      <c r="R817" s="52"/>
      <c r="S817" s="52"/>
      <c r="T817" s="54"/>
      <c r="U817" s="52"/>
      <c r="V817" s="17"/>
      <c r="W817" s="17"/>
    </row>
    <row r="818" spans="1:23" ht="12.75">
      <c r="A818" s="52"/>
      <c r="I818" s="44"/>
      <c r="J818" s="44"/>
      <c r="K818" s="53"/>
      <c r="L818" s="52"/>
      <c r="M818" s="52"/>
      <c r="N818" s="54"/>
      <c r="O818" s="52"/>
      <c r="P818" s="52"/>
      <c r="Q818" s="54"/>
      <c r="R818" s="52"/>
      <c r="S818" s="52"/>
      <c r="T818" s="54"/>
      <c r="U818" s="52"/>
      <c r="V818" s="17"/>
      <c r="W818" s="17"/>
    </row>
    <row r="819" spans="1:23" ht="12.75">
      <c r="A819" s="52"/>
      <c r="I819" s="44"/>
      <c r="J819" s="44"/>
      <c r="K819" s="53"/>
      <c r="L819" s="52"/>
      <c r="M819" s="52"/>
      <c r="N819" s="54"/>
      <c r="O819" s="52"/>
      <c r="P819" s="52"/>
      <c r="Q819" s="54"/>
      <c r="R819" s="52"/>
      <c r="S819" s="52"/>
      <c r="T819" s="54"/>
      <c r="U819" s="52"/>
      <c r="V819" s="17"/>
      <c r="W819" s="17"/>
    </row>
    <row r="820" spans="1:23" ht="12.75">
      <c r="A820" s="52"/>
      <c r="I820" s="44"/>
      <c r="J820" s="44"/>
      <c r="K820" s="53"/>
      <c r="L820" s="52"/>
      <c r="M820" s="52"/>
      <c r="N820" s="54"/>
      <c r="O820" s="52"/>
      <c r="P820" s="52"/>
      <c r="Q820" s="54"/>
      <c r="R820" s="52"/>
      <c r="S820" s="52"/>
      <c r="T820" s="54"/>
      <c r="U820" s="52"/>
      <c r="V820" s="17"/>
      <c r="W820" s="17"/>
    </row>
    <row r="821" spans="1:23" ht="12.75">
      <c r="A821" s="52"/>
      <c r="I821" s="44"/>
      <c r="J821" s="44"/>
      <c r="K821" s="53"/>
      <c r="L821" s="52"/>
      <c r="M821" s="52"/>
      <c r="N821" s="54"/>
      <c r="O821" s="52"/>
      <c r="P821" s="52"/>
      <c r="Q821" s="54"/>
      <c r="R821" s="52"/>
      <c r="S821" s="52"/>
      <c r="T821" s="54"/>
      <c r="U821" s="52"/>
      <c r="V821" s="17"/>
      <c r="W821" s="17"/>
    </row>
    <row r="822" spans="1:23" ht="12.75">
      <c r="A822" s="52"/>
      <c r="I822" s="44"/>
      <c r="J822" s="44"/>
      <c r="K822" s="53"/>
      <c r="L822" s="52"/>
      <c r="M822" s="52"/>
      <c r="N822" s="54"/>
      <c r="O822" s="52"/>
      <c r="P822" s="52"/>
      <c r="Q822" s="54"/>
      <c r="R822" s="52"/>
      <c r="S822" s="52"/>
      <c r="T822" s="54"/>
      <c r="U822" s="52"/>
      <c r="V822" s="17"/>
      <c r="W822" s="17"/>
    </row>
    <row r="823" spans="1:23" ht="12.75">
      <c r="A823" s="52"/>
      <c r="I823" s="44"/>
      <c r="J823" s="44"/>
      <c r="K823" s="53"/>
      <c r="L823" s="52"/>
      <c r="M823" s="52"/>
      <c r="N823" s="54"/>
      <c r="O823" s="52"/>
      <c r="P823" s="52"/>
      <c r="Q823" s="54"/>
      <c r="R823" s="52"/>
      <c r="S823" s="52"/>
      <c r="T823" s="54"/>
      <c r="U823" s="52"/>
      <c r="V823" s="17"/>
      <c r="W823" s="17"/>
    </row>
    <row r="824" spans="1:23" ht="12.75">
      <c r="A824" s="52"/>
      <c r="I824" s="44"/>
      <c r="J824" s="44"/>
      <c r="K824" s="53"/>
      <c r="L824" s="52"/>
      <c r="M824" s="52"/>
      <c r="N824" s="54"/>
      <c r="O824" s="52"/>
      <c r="P824" s="52"/>
      <c r="Q824" s="54"/>
      <c r="R824" s="52"/>
      <c r="S824" s="52"/>
      <c r="T824" s="54"/>
      <c r="U824" s="52"/>
      <c r="V824" s="17"/>
      <c r="W824" s="17"/>
    </row>
    <row r="825" spans="1:23" ht="12.75">
      <c r="A825" s="52"/>
      <c r="I825" s="44"/>
      <c r="J825" s="44"/>
      <c r="K825" s="53"/>
      <c r="L825" s="52"/>
      <c r="M825" s="52"/>
      <c r="N825" s="54"/>
      <c r="O825" s="52"/>
      <c r="P825" s="52"/>
      <c r="Q825" s="54"/>
      <c r="R825" s="52"/>
      <c r="S825" s="52"/>
      <c r="T825" s="54"/>
      <c r="U825" s="52"/>
      <c r="V825" s="17"/>
      <c r="W825" s="17"/>
    </row>
    <row r="826" spans="1:23" ht="12.75">
      <c r="A826" s="52"/>
      <c r="I826" s="44"/>
      <c r="J826" s="44"/>
      <c r="K826" s="53"/>
      <c r="L826" s="52"/>
      <c r="M826" s="52"/>
      <c r="N826" s="54"/>
      <c r="O826" s="52"/>
      <c r="P826" s="52"/>
      <c r="Q826" s="54"/>
      <c r="R826" s="52"/>
      <c r="S826" s="52"/>
      <c r="T826" s="54"/>
      <c r="U826" s="52"/>
      <c r="V826" s="17"/>
      <c r="W826" s="17"/>
    </row>
    <row r="827" spans="1:23" ht="12.75">
      <c r="A827" s="52"/>
      <c r="I827" s="44"/>
      <c r="J827" s="44"/>
      <c r="K827" s="53"/>
      <c r="L827" s="52"/>
      <c r="M827" s="52"/>
      <c r="N827" s="54"/>
      <c r="O827" s="52"/>
      <c r="P827" s="52"/>
      <c r="Q827" s="54"/>
      <c r="R827" s="52"/>
      <c r="S827" s="52"/>
      <c r="T827" s="54"/>
      <c r="U827" s="52"/>
      <c r="V827" s="17"/>
      <c r="W827" s="17"/>
    </row>
    <row r="828" spans="1:23" ht="12.75">
      <c r="A828" s="52"/>
      <c r="I828" s="44"/>
      <c r="J828" s="44"/>
      <c r="K828" s="53"/>
      <c r="L828" s="52"/>
      <c r="M828" s="52"/>
      <c r="N828" s="54"/>
      <c r="O828" s="52"/>
      <c r="P828" s="52"/>
      <c r="Q828" s="54"/>
      <c r="R828" s="52"/>
      <c r="S828" s="52"/>
      <c r="T828" s="54"/>
      <c r="U828" s="52"/>
      <c r="V828" s="17"/>
      <c r="W828" s="17"/>
    </row>
    <row r="829" spans="1:23" ht="12.75">
      <c r="A829" s="52"/>
      <c r="I829" s="44"/>
      <c r="J829" s="44"/>
      <c r="K829" s="53"/>
      <c r="L829" s="52"/>
      <c r="M829" s="52"/>
      <c r="N829" s="54"/>
      <c r="O829" s="52"/>
      <c r="P829" s="52"/>
      <c r="Q829" s="54"/>
      <c r="R829" s="52"/>
      <c r="S829" s="52"/>
      <c r="T829" s="54"/>
      <c r="U829" s="52"/>
      <c r="V829" s="17"/>
      <c r="W829" s="17"/>
    </row>
    <row r="830" spans="1:23" ht="12.75">
      <c r="A830" s="52"/>
      <c r="I830" s="44"/>
      <c r="J830" s="44"/>
      <c r="K830" s="53"/>
      <c r="L830" s="52"/>
      <c r="M830" s="52"/>
      <c r="N830" s="54"/>
      <c r="O830" s="52"/>
      <c r="P830" s="52"/>
      <c r="Q830" s="54"/>
      <c r="R830" s="52"/>
      <c r="S830" s="52"/>
      <c r="T830" s="54"/>
      <c r="U830" s="52"/>
      <c r="V830" s="17"/>
      <c r="W830" s="17"/>
    </row>
    <row r="831" spans="1:23" ht="12.75">
      <c r="A831" s="52"/>
      <c r="I831" s="44"/>
      <c r="J831" s="44"/>
      <c r="K831" s="53"/>
      <c r="L831" s="52"/>
      <c r="M831" s="52"/>
      <c r="N831" s="54"/>
      <c r="O831" s="52"/>
      <c r="P831" s="52"/>
      <c r="Q831" s="54"/>
      <c r="R831" s="52"/>
      <c r="S831" s="52"/>
      <c r="T831" s="54"/>
      <c r="U831" s="52"/>
      <c r="V831" s="17"/>
      <c r="W831" s="17"/>
    </row>
    <row r="832" spans="1:23" ht="12.75">
      <c r="A832" s="52"/>
      <c r="I832" s="44"/>
      <c r="J832" s="44"/>
      <c r="K832" s="53"/>
      <c r="L832" s="52"/>
      <c r="M832" s="52"/>
      <c r="N832" s="54"/>
      <c r="O832" s="52"/>
      <c r="P832" s="52"/>
      <c r="Q832" s="54"/>
      <c r="R832" s="52"/>
      <c r="S832" s="52"/>
      <c r="T832" s="54"/>
      <c r="U832" s="52"/>
      <c r="V832" s="17"/>
      <c r="W832" s="17"/>
    </row>
    <row r="833" spans="1:23" ht="12.75">
      <c r="A833" s="52"/>
      <c r="I833" s="44"/>
      <c r="J833" s="44"/>
      <c r="K833" s="53"/>
      <c r="L833" s="52"/>
      <c r="M833" s="52"/>
      <c r="N833" s="54"/>
      <c r="O833" s="52"/>
      <c r="P833" s="52"/>
      <c r="Q833" s="54"/>
      <c r="R833" s="52"/>
      <c r="S833" s="52"/>
      <c r="T833" s="54"/>
      <c r="U833" s="52"/>
      <c r="V833" s="17"/>
      <c r="W833" s="17"/>
    </row>
    <row r="834" spans="1:23" ht="12.75">
      <c r="A834" s="52"/>
      <c r="I834" s="44"/>
      <c r="J834" s="44"/>
      <c r="K834" s="53"/>
      <c r="L834" s="52"/>
      <c r="M834" s="52"/>
      <c r="N834" s="54"/>
      <c r="O834" s="52"/>
      <c r="P834" s="52"/>
      <c r="Q834" s="54"/>
      <c r="R834" s="52"/>
      <c r="S834" s="52"/>
      <c r="T834" s="54"/>
      <c r="U834" s="52"/>
      <c r="V834" s="17"/>
      <c r="W834" s="17"/>
    </row>
    <row r="835" spans="1:23" ht="12.75">
      <c r="A835" s="52"/>
      <c r="I835" s="44"/>
      <c r="J835" s="44"/>
      <c r="K835" s="53"/>
      <c r="L835" s="52"/>
      <c r="M835" s="52"/>
      <c r="N835" s="54"/>
      <c r="O835" s="52"/>
      <c r="P835" s="52"/>
      <c r="Q835" s="54"/>
      <c r="R835" s="52"/>
      <c r="S835" s="52"/>
      <c r="T835" s="54"/>
      <c r="U835" s="52"/>
      <c r="V835" s="17"/>
      <c r="W835" s="17"/>
    </row>
    <row r="836" spans="1:23" ht="12.75">
      <c r="A836" s="52"/>
      <c r="I836" s="44"/>
      <c r="J836" s="44"/>
      <c r="K836" s="53"/>
      <c r="L836" s="52"/>
      <c r="M836" s="52"/>
      <c r="N836" s="54"/>
      <c r="O836" s="52"/>
      <c r="P836" s="52"/>
      <c r="Q836" s="54"/>
      <c r="R836" s="52"/>
      <c r="S836" s="52"/>
      <c r="T836" s="54"/>
      <c r="U836" s="52"/>
      <c r="V836" s="17"/>
      <c r="W836" s="17"/>
    </row>
    <row r="837" spans="1:23" ht="12.75">
      <c r="A837" s="52"/>
      <c r="I837" s="44"/>
      <c r="J837" s="44"/>
      <c r="K837" s="53"/>
      <c r="L837" s="52"/>
      <c r="M837" s="52"/>
      <c r="N837" s="54"/>
      <c r="O837" s="52"/>
      <c r="P837" s="52"/>
      <c r="Q837" s="54"/>
      <c r="R837" s="52"/>
      <c r="S837" s="52"/>
      <c r="T837" s="54"/>
      <c r="U837" s="52"/>
      <c r="V837" s="17"/>
      <c r="W837" s="17"/>
    </row>
    <row r="838" spans="1:23" ht="12.75">
      <c r="A838" s="52"/>
      <c r="I838" s="44"/>
      <c r="J838" s="44"/>
      <c r="K838" s="53"/>
      <c r="L838" s="52"/>
      <c r="M838" s="52"/>
      <c r="N838" s="54"/>
      <c r="O838" s="52"/>
      <c r="P838" s="52"/>
      <c r="Q838" s="54"/>
      <c r="R838" s="52"/>
      <c r="S838" s="52"/>
      <c r="T838" s="54"/>
      <c r="U838" s="52"/>
      <c r="V838" s="17"/>
      <c r="W838" s="17"/>
    </row>
    <row r="839" spans="1:23" ht="12.75">
      <c r="A839" s="52"/>
      <c r="I839" s="44"/>
      <c r="J839" s="44"/>
      <c r="K839" s="53"/>
      <c r="L839" s="52"/>
      <c r="M839" s="52"/>
      <c r="N839" s="54"/>
      <c r="O839" s="52"/>
      <c r="P839" s="52"/>
      <c r="Q839" s="54"/>
      <c r="R839" s="52"/>
      <c r="S839" s="52"/>
      <c r="T839" s="54"/>
      <c r="U839" s="52"/>
      <c r="V839" s="17"/>
      <c r="W839" s="17"/>
    </row>
    <row r="840" spans="1:23" ht="12.75">
      <c r="A840" s="52"/>
      <c r="I840" s="44"/>
      <c r="J840" s="44"/>
      <c r="K840" s="53"/>
      <c r="L840" s="52"/>
      <c r="M840" s="52"/>
      <c r="N840" s="54"/>
      <c r="O840" s="52"/>
      <c r="P840" s="52"/>
      <c r="Q840" s="54"/>
      <c r="R840" s="52"/>
      <c r="S840" s="52"/>
      <c r="T840" s="54"/>
      <c r="U840" s="52"/>
      <c r="V840" s="17"/>
      <c r="W840" s="17"/>
    </row>
    <row r="841" spans="1:23" ht="12.75">
      <c r="A841" s="52"/>
      <c r="I841" s="44"/>
      <c r="J841" s="44"/>
      <c r="K841" s="53"/>
      <c r="L841" s="52"/>
      <c r="M841" s="52"/>
      <c r="N841" s="54"/>
      <c r="O841" s="52"/>
      <c r="P841" s="52"/>
      <c r="Q841" s="54"/>
      <c r="R841" s="52"/>
      <c r="S841" s="52"/>
      <c r="T841" s="54"/>
      <c r="U841" s="52"/>
      <c r="V841" s="17"/>
      <c r="W841" s="17"/>
    </row>
    <row r="842" spans="1:23" ht="12.75">
      <c r="A842" s="52"/>
      <c r="I842" s="44"/>
      <c r="J842" s="44"/>
      <c r="K842" s="53"/>
      <c r="L842" s="52"/>
      <c r="M842" s="52"/>
      <c r="N842" s="54"/>
      <c r="O842" s="52"/>
      <c r="P842" s="52"/>
      <c r="Q842" s="54"/>
      <c r="R842" s="52"/>
      <c r="S842" s="52"/>
      <c r="T842" s="54"/>
      <c r="U842" s="52"/>
      <c r="V842" s="17"/>
      <c r="W842" s="17"/>
    </row>
    <row r="843" spans="1:23" ht="12.75">
      <c r="A843" s="52"/>
      <c r="I843" s="44"/>
      <c r="J843" s="44"/>
      <c r="K843" s="53"/>
      <c r="L843" s="52"/>
      <c r="M843" s="52"/>
      <c r="N843" s="54"/>
      <c r="O843" s="52"/>
      <c r="P843" s="52"/>
      <c r="Q843" s="54"/>
      <c r="R843" s="52"/>
      <c r="S843" s="52"/>
      <c r="T843" s="54"/>
      <c r="U843" s="52"/>
      <c r="V843" s="17"/>
      <c r="W843" s="17"/>
    </row>
    <row r="844" spans="1:23" ht="12.75">
      <c r="A844" s="52"/>
      <c r="I844" s="44"/>
      <c r="J844" s="44"/>
      <c r="K844" s="53"/>
      <c r="L844" s="52"/>
      <c r="M844" s="52"/>
      <c r="N844" s="54"/>
      <c r="O844" s="52"/>
      <c r="P844" s="52"/>
      <c r="Q844" s="54"/>
      <c r="R844" s="52"/>
      <c r="S844" s="52"/>
      <c r="T844" s="54"/>
      <c r="U844" s="52"/>
      <c r="V844" s="17"/>
      <c r="W844" s="17"/>
    </row>
    <row r="845" spans="1:23" ht="12.75">
      <c r="A845" s="52"/>
      <c r="I845" s="44"/>
      <c r="J845" s="44"/>
      <c r="K845" s="53"/>
      <c r="L845" s="52"/>
      <c r="M845" s="52"/>
      <c r="N845" s="54"/>
      <c r="O845" s="52"/>
      <c r="P845" s="52"/>
      <c r="Q845" s="54"/>
      <c r="R845" s="52"/>
      <c r="S845" s="52"/>
      <c r="T845" s="54"/>
      <c r="U845" s="52"/>
      <c r="V845" s="17"/>
      <c r="W845" s="17"/>
    </row>
    <row r="846" spans="1:23" ht="12.75">
      <c r="A846" s="52"/>
      <c r="I846" s="44"/>
      <c r="J846" s="44"/>
      <c r="K846" s="53"/>
      <c r="L846" s="52"/>
      <c r="M846" s="52"/>
      <c r="N846" s="54"/>
      <c r="O846" s="52"/>
      <c r="P846" s="52"/>
      <c r="Q846" s="54"/>
      <c r="R846" s="52"/>
      <c r="S846" s="52"/>
      <c r="T846" s="54"/>
      <c r="U846" s="52"/>
      <c r="V846" s="17"/>
      <c r="W846" s="17"/>
    </row>
    <row r="847" spans="1:23" ht="12.75">
      <c r="A847" s="52"/>
      <c r="I847" s="44"/>
      <c r="J847" s="44"/>
      <c r="K847" s="53"/>
      <c r="L847" s="52"/>
      <c r="M847" s="52"/>
      <c r="N847" s="54"/>
      <c r="O847" s="52"/>
      <c r="P847" s="52"/>
      <c r="Q847" s="54"/>
      <c r="R847" s="52"/>
      <c r="S847" s="52"/>
      <c r="T847" s="54"/>
      <c r="U847" s="52"/>
      <c r="V847" s="17"/>
      <c r="W847" s="17"/>
    </row>
    <row r="848" spans="1:23" ht="12.75">
      <c r="A848" s="52"/>
      <c r="I848" s="44"/>
      <c r="J848" s="44"/>
      <c r="K848" s="53"/>
      <c r="L848" s="52"/>
      <c r="M848" s="52"/>
      <c r="N848" s="54"/>
      <c r="O848" s="52"/>
      <c r="P848" s="52"/>
      <c r="Q848" s="54"/>
      <c r="R848" s="52"/>
      <c r="S848" s="52"/>
      <c r="T848" s="54"/>
      <c r="U848" s="52"/>
      <c r="V848" s="17"/>
      <c r="W848" s="17"/>
    </row>
    <row r="849" spans="1:23" ht="12.75">
      <c r="A849" s="52"/>
      <c r="I849" s="44"/>
      <c r="J849" s="44"/>
      <c r="K849" s="53"/>
      <c r="L849" s="52"/>
      <c r="M849" s="52"/>
      <c r="N849" s="54"/>
      <c r="O849" s="52"/>
      <c r="P849" s="52"/>
      <c r="Q849" s="54"/>
      <c r="R849" s="52"/>
      <c r="S849" s="52"/>
      <c r="T849" s="54"/>
      <c r="U849" s="52"/>
      <c r="V849" s="17"/>
      <c r="W849" s="17"/>
    </row>
    <row r="850" spans="1:23" ht="12.75">
      <c r="A850" s="52"/>
      <c r="I850" s="44"/>
      <c r="J850" s="44"/>
      <c r="K850" s="53"/>
      <c r="L850" s="52"/>
      <c r="M850" s="52"/>
      <c r="N850" s="54"/>
      <c r="O850" s="52"/>
      <c r="P850" s="52"/>
      <c r="Q850" s="54"/>
      <c r="R850" s="52"/>
      <c r="S850" s="52"/>
      <c r="T850" s="54"/>
      <c r="U850" s="52"/>
      <c r="V850" s="17"/>
      <c r="W850" s="17"/>
    </row>
    <row r="851" spans="1:23" ht="12.75">
      <c r="A851" s="52"/>
      <c r="I851" s="44"/>
      <c r="J851" s="44"/>
      <c r="K851" s="53"/>
      <c r="L851" s="52"/>
      <c r="M851" s="52"/>
      <c r="N851" s="54"/>
      <c r="O851" s="52"/>
      <c r="P851" s="52"/>
      <c r="Q851" s="54"/>
      <c r="R851" s="52"/>
      <c r="S851" s="52"/>
      <c r="T851" s="54"/>
      <c r="U851" s="52"/>
      <c r="V851" s="17"/>
      <c r="W851" s="17"/>
    </row>
    <row r="852" spans="1:23" ht="12.75">
      <c r="A852" s="52"/>
      <c r="I852" s="44"/>
      <c r="J852" s="44"/>
      <c r="K852" s="53"/>
      <c r="L852" s="52"/>
      <c r="M852" s="52"/>
      <c r="N852" s="54"/>
      <c r="O852" s="52"/>
      <c r="P852" s="52"/>
      <c r="Q852" s="54"/>
      <c r="R852" s="52"/>
      <c r="S852" s="52"/>
      <c r="T852" s="54"/>
      <c r="U852" s="52"/>
      <c r="V852" s="17"/>
      <c r="W852" s="17"/>
    </row>
    <row r="853" spans="1:23" ht="12.75">
      <c r="A853" s="52"/>
      <c r="I853" s="44"/>
      <c r="J853" s="44"/>
      <c r="K853" s="53"/>
      <c r="L853" s="52"/>
      <c r="M853" s="52"/>
      <c r="N853" s="54"/>
      <c r="O853" s="52"/>
      <c r="P853" s="52"/>
      <c r="Q853" s="54"/>
      <c r="R853" s="52"/>
      <c r="S853" s="52"/>
      <c r="T853" s="54"/>
      <c r="U853" s="52"/>
      <c r="V853" s="17"/>
      <c r="W853" s="17"/>
    </row>
    <row r="854" spans="1:23" ht="12.75">
      <c r="A854" s="52"/>
      <c r="I854" s="44"/>
      <c r="J854" s="44"/>
      <c r="K854" s="53"/>
      <c r="L854" s="52"/>
      <c r="M854" s="52"/>
      <c r="N854" s="54"/>
      <c r="O854" s="52"/>
      <c r="P854" s="52"/>
      <c r="Q854" s="54"/>
      <c r="R854" s="52"/>
      <c r="S854" s="52"/>
      <c r="T854" s="54"/>
      <c r="U854" s="52"/>
      <c r="V854" s="17"/>
      <c r="W854" s="17"/>
    </row>
    <row r="855" spans="1:23" ht="12.75">
      <c r="A855" s="52"/>
      <c r="I855" s="44"/>
      <c r="J855" s="44"/>
      <c r="K855" s="53"/>
      <c r="L855" s="52"/>
      <c r="M855" s="52"/>
      <c r="N855" s="54"/>
      <c r="O855" s="52"/>
      <c r="P855" s="52"/>
      <c r="Q855" s="54"/>
      <c r="R855" s="52"/>
      <c r="S855" s="52"/>
      <c r="T855" s="54"/>
      <c r="U855" s="52"/>
      <c r="V855" s="17"/>
      <c r="W855" s="17"/>
    </row>
    <row r="856" spans="1:23" ht="12.75">
      <c r="A856" s="52"/>
      <c r="I856" s="44"/>
      <c r="J856" s="44"/>
      <c r="K856" s="53"/>
      <c r="L856" s="52"/>
      <c r="M856" s="52"/>
      <c r="N856" s="54"/>
      <c r="O856" s="52"/>
      <c r="P856" s="52"/>
      <c r="Q856" s="54"/>
      <c r="R856" s="52"/>
      <c r="S856" s="52"/>
      <c r="T856" s="54"/>
      <c r="U856" s="52"/>
      <c r="V856" s="17"/>
      <c r="W856" s="17"/>
    </row>
    <row r="857" spans="1:23" ht="12.75">
      <c r="A857" s="52"/>
      <c r="I857" s="44"/>
      <c r="J857" s="44"/>
      <c r="K857" s="53"/>
      <c r="L857" s="52"/>
      <c r="M857" s="52"/>
      <c r="N857" s="54"/>
      <c r="O857" s="52"/>
      <c r="P857" s="52"/>
      <c r="Q857" s="54"/>
      <c r="R857" s="52"/>
      <c r="S857" s="52"/>
      <c r="T857" s="54"/>
      <c r="U857" s="52"/>
      <c r="V857" s="17"/>
      <c r="W857" s="17"/>
    </row>
    <row r="858" spans="1:23" ht="12.75">
      <c r="A858" s="52"/>
      <c r="I858" s="44"/>
      <c r="J858" s="44"/>
      <c r="K858" s="53"/>
      <c r="L858" s="52"/>
      <c r="M858" s="52"/>
      <c r="N858" s="54"/>
      <c r="O858" s="52"/>
      <c r="P858" s="52"/>
      <c r="Q858" s="54"/>
      <c r="R858" s="52"/>
      <c r="S858" s="52"/>
      <c r="T858" s="54"/>
      <c r="U858" s="52"/>
      <c r="V858" s="17"/>
      <c r="W858" s="17"/>
    </row>
    <row r="859" spans="1:23" ht="12.75">
      <c r="A859" s="52"/>
      <c r="I859" s="44"/>
      <c r="J859" s="44"/>
      <c r="K859" s="53"/>
      <c r="L859" s="52"/>
      <c r="M859" s="52"/>
      <c r="N859" s="54"/>
      <c r="O859" s="52"/>
      <c r="P859" s="52"/>
      <c r="Q859" s="54"/>
      <c r="R859" s="52"/>
      <c r="S859" s="52"/>
      <c r="T859" s="54"/>
      <c r="U859" s="52"/>
      <c r="V859" s="17"/>
      <c r="W859" s="17"/>
    </row>
    <row r="860" spans="1:23" ht="12.75">
      <c r="A860" s="52"/>
      <c r="I860" s="44"/>
      <c r="J860" s="44"/>
      <c r="K860" s="53"/>
      <c r="L860" s="52"/>
      <c r="M860" s="52"/>
      <c r="N860" s="54"/>
      <c r="O860" s="52"/>
      <c r="P860" s="52"/>
      <c r="Q860" s="54"/>
      <c r="R860" s="52"/>
      <c r="S860" s="52"/>
      <c r="T860" s="54"/>
      <c r="U860" s="52"/>
      <c r="V860" s="17"/>
      <c r="W860" s="17"/>
    </row>
    <row r="861" spans="1:23" ht="12.75">
      <c r="A861" s="52"/>
      <c r="I861" s="44"/>
      <c r="J861" s="44"/>
      <c r="K861" s="53"/>
      <c r="L861" s="52"/>
      <c r="M861" s="52"/>
      <c r="N861" s="54"/>
      <c r="O861" s="52"/>
      <c r="P861" s="52"/>
      <c r="Q861" s="54"/>
      <c r="R861" s="52"/>
      <c r="S861" s="52"/>
      <c r="T861" s="54"/>
      <c r="U861" s="52"/>
      <c r="V861" s="17"/>
      <c r="W861" s="17"/>
    </row>
    <row r="862" spans="1:23" ht="12.75">
      <c r="A862" s="52"/>
      <c r="I862" s="44"/>
      <c r="J862" s="44"/>
      <c r="K862" s="53"/>
      <c r="L862" s="52"/>
      <c r="M862" s="52"/>
      <c r="N862" s="54"/>
      <c r="O862" s="52"/>
      <c r="P862" s="52"/>
      <c r="Q862" s="54"/>
      <c r="R862" s="52"/>
      <c r="S862" s="52"/>
      <c r="T862" s="54"/>
      <c r="U862" s="52"/>
      <c r="V862" s="17"/>
      <c r="W862" s="17"/>
    </row>
    <row r="863" spans="1:23" ht="12.75">
      <c r="A863" s="52"/>
      <c r="I863" s="44"/>
      <c r="J863" s="44"/>
      <c r="K863" s="53"/>
      <c r="L863" s="52"/>
      <c r="M863" s="52"/>
      <c r="N863" s="54"/>
      <c r="O863" s="52"/>
      <c r="P863" s="52"/>
      <c r="Q863" s="54"/>
      <c r="R863" s="52"/>
      <c r="S863" s="52"/>
      <c r="T863" s="54"/>
      <c r="U863" s="52"/>
      <c r="V863" s="17"/>
      <c r="W863" s="17"/>
    </row>
    <row r="864" spans="1:23" ht="12.75">
      <c r="A864" s="52"/>
      <c r="I864" s="44"/>
      <c r="J864" s="44"/>
      <c r="K864" s="53"/>
      <c r="L864" s="52"/>
      <c r="M864" s="52"/>
      <c r="N864" s="54"/>
      <c r="O864" s="52"/>
      <c r="P864" s="52"/>
      <c r="Q864" s="54"/>
      <c r="R864" s="52"/>
      <c r="S864" s="52"/>
      <c r="T864" s="54"/>
      <c r="U864" s="52"/>
      <c r="V864" s="17"/>
      <c r="W864" s="17"/>
    </row>
    <row r="865" spans="1:23" ht="12.75">
      <c r="A865" s="52"/>
      <c r="I865" s="44"/>
      <c r="J865" s="44"/>
      <c r="K865" s="53"/>
      <c r="L865" s="52"/>
      <c r="M865" s="52"/>
      <c r="N865" s="54"/>
      <c r="O865" s="52"/>
      <c r="P865" s="52"/>
      <c r="Q865" s="54"/>
      <c r="R865" s="52"/>
      <c r="S865" s="52"/>
      <c r="T865" s="54"/>
      <c r="U865" s="52"/>
      <c r="V865" s="17"/>
      <c r="W865" s="17"/>
    </row>
    <row r="866" spans="1:23" ht="12.75">
      <c r="A866" s="52"/>
      <c r="I866" s="44"/>
      <c r="J866" s="44"/>
      <c r="K866" s="53"/>
      <c r="L866" s="52"/>
      <c r="M866" s="52"/>
      <c r="N866" s="54"/>
      <c r="O866" s="52"/>
      <c r="P866" s="52"/>
      <c r="Q866" s="54"/>
      <c r="R866" s="52"/>
      <c r="S866" s="52"/>
      <c r="T866" s="54"/>
      <c r="U866" s="52"/>
      <c r="V866" s="17"/>
      <c r="W866" s="17"/>
    </row>
    <row r="867" spans="1:23" ht="12.75">
      <c r="A867" s="52"/>
      <c r="I867" s="44"/>
      <c r="J867" s="44"/>
      <c r="K867" s="53"/>
      <c r="L867" s="52"/>
      <c r="M867" s="52"/>
      <c r="N867" s="54"/>
      <c r="O867" s="52"/>
      <c r="P867" s="52"/>
      <c r="Q867" s="54"/>
      <c r="R867" s="52"/>
      <c r="S867" s="52"/>
      <c r="T867" s="54"/>
      <c r="U867" s="52"/>
      <c r="V867" s="17"/>
      <c r="W867" s="17"/>
    </row>
    <row r="868" spans="1:23" ht="12.75">
      <c r="A868" s="52"/>
      <c r="I868" s="44"/>
      <c r="J868" s="44"/>
      <c r="K868" s="53"/>
      <c r="L868" s="52"/>
      <c r="M868" s="52"/>
      <c r="N868" s="54"/>
      <c r="O868" s="52"/>
      <c r="P868" s="52"/>
      <c r="Q868" s="54"/>
      <c r="R868" s="52"/>
      <c r="S868" s="52"/>
      <c r="T868" s="54"/>
      <c r="U868" s="52"/>
      <c r="V868" s="17"/>
      <c r="W868" s="17"/>
    </row>
    <row r="869" spans="1:23" ht="12.75">
      <c r="A869" s="52"/>
      <c r="I869" s="44"/>
      <c r="J869" s="44"/>
      <c r="K869" s="53"/>
      <c r="L869" s="52"/>
      <c r="M869" s="52"/>
      <c r="N869" s="54"/>
      <c r="O869" s="52"/>
      <c r="P869" s="52"/>
      <c r="Q869" s="54"/>
      <c r="R869" s="52"/>
      <c r="S869" s="52"/>
      <c r="T869" s="54"/>
      <c r="U869" s="52"/>
      <c r="V869" s="17"/>
      <c r="W869" s="17"/>
    </row>
    <row r="870" spans="1:23" ht="12.75">
      <c r="A870" s="52"/>
      <c r="I870" s="44"/>
      <c r="J870" s="44"/>
      <c r="K870" s="53"/>
      <c r="L870" s="52"/>
      <c r="M870" s="52"/>
      <c r="N870" s="54"/>
      <c r="O870" s="52"/>
      <c r="P870" s="52"/>
      <c r="Q870" s="54"/>
      <c r="R870" s="52"/>
      <c r="S870" s="52"/>
      <c r="T870" s="54"/>
      <c r="U870" s="52"/>
      <c r="V870" s="17"/>
      <c r="W870" s="17"/>
    </row>
    <row r="871" spans="1:23" ht="12.75">
      <c r="A871" s="52"/>
      <c r="I871" s="44"/>
      <c r="J871" s="44"/>
      <c r="K871" s="53"/>
      <c r="L871" s="52"/>
      <c r="M871" s="52"/>
      <c r="N871" s="54"/>
      <c r="O871" s="52"/>
      <c r="P871" s="52"/>
      <c r="Q871" s="54"/>
      <c r="R871" s="52"/>
      <c r="S871" s="52"/>
      <c r="T871" s="54"/>
      <c r="U871" s="52"/>
      <c r="V871" s="17"/>
      <c r="W871" s="17"/>
    </row>
    <row r="872" spans="1:23" ht="12.75">
      <c r="A872" s="52"/>
      <c r="I872" s="44"/>
      <c r="J872" s="44"/>
      <c r="K872" s="53"/>
      <c r="L872" s="52"/>
      <c r="M872" s="52"/>
      <c r="N872" s="54"/>
      <c r="O872" s="52"/>
      <c r="P872" s="52"/>
      <c r="Q872" s="54"/>
      <c r="R872" s="52"/>
      <c r="S872" s="52"/>
      <c r="T872" s="54"/>
      <c r="U872" s="52"/>
      <c r="V872" s="17"/>
      <c r="W872" s="17"/>
    </row>
    <row r="873" spans="1:23" ht="12.75">
      <c r="A873" s="52"/>
      <c r="I873" s="44"/>
      <c r="J873" s="44"/>
      <c r="K873" s="53"/>
      <c r="L873" s="52"/>
      <c r="M873" s="52"/>
      <c r="N873" s="54"/>
      <c r="O873" s="52"/>
      <c r="P873" s="52"/>
      <c r="Q873" s="54"/>
      <c r="R873" s="52"/>
      <c r="S873" s="52"/>
      <c r="T873" s="54"/>
      <c r="U873" s="52"/>
      <c r="V873" s="17"/>
      <c r="W873" s="17"/>
    </row>
    <row r="874" spans="1:23" ht="12.75">
      <c r="A874" s="52"/>
      <c r="I874" s="44"/>
      <c r="J874" s="44"/>
      <c r="K874" s="53"/>
      <c r="L874" s="52"/>
      <c r="M874" s="52"/>
      <c r="N874" s="54"/>
      <c r="O874" s="52"/>
      <c r="P874" s="52"/>
      <c r="Q874" s="54"/>
      <c r="R874" s="52"/>
      <c r="S874" s="52"/>
      <c r="T874" s="54"/>
      <c r="U874" s="52"/>
      <c r="V874" s="17"/>
      <c r="W874" s="17"/>
    </row>
    <row r="875" spans="1:23" ht="12.75">
      <c r="A875" s="52"/>
      <c r="I875" s="44"/>
      <c r="J875" s="44"/>
      <c r="K875" s="53"/>
      <c r="L875" s="52"/>
      <c r="M875" s="52"/>
      <c r="N875" s="54"/>
      <c r="O875" s="52"/>
      <c r="P875" s="52"/>
      <c r="Q875" s="54"/>
      <c r="R875" s="52"/>
      <c r="S875" s="52"/>
      <c r="T875" s="54"/>
      <c r="U875" s="52"/>
      <c r="V875" s="17"/>
      <c r="W875" s="17"/>
    </row>
    <row r="876" spans="1:23" ht="12.75">
      <c r="A876" s="52"/>
      <c r="I876" s="44"/>
      <c r="J876" s="44"/>
      <c r="K876" s="53"/>
      <c r="L876" s="52"/>
      <c r="M876" s="52"/>
      <c r="N876" s="54"/>
      <c r="O876" s="52"/>
      <c r="P876" s="52"/>
      <c r="Q876" s="54"/>
      <c r="R876" s="52"/>
      <c r="S876" s="52"/>
      <c r="T876" s="54"/>
      <c r="U876" s="52"/>
      <c r="V876" s="17"/>
      <c r="W876" s="17"/>
    </row>
    <row r="877" spans="1:23" ht="12.75">
      <c r="A877" s="52"/>
      <c r="I877" s="44"/>
      <c r="J877" s="44"/>
      <c r="K877" s="53"/>
      <c r="L877" s="52"/>
      <c r="M877" s="52"/>
      <c r="N877" s="54"/>
      <c r="O877" s="52"/>
      <c r="P877" s="52"/>
      <c r="Q877" s="54"/>
      <c r="R877" s="52"/>
      <c r="S877" s="52"/>
      <c r="T877" s="54"/>
      <c r="U877" s="52"/>
      <c r="V877" s="17"/>
      <c r="W877" s="17"/>
    </row>
    <row r="878" spans="1:23" ht="12.75">
      <c r="A878" s="52"/>
      <c r="I878" s="44"/>
      <c r="J878" s="44"/>
      <c r="K878" s="53"/>
      <c r="L878" s="52"/>
      <c r="M878" s="52"/>
      <c r="N878" s="54"/>
      <c r="O878" s="52"/>
      <c r="P878" s="52"/>
      <c r="Q878" s="54"/>
      <c r="R878" s="52"/>
      <c r="S878" s="52"/>
      <c r="T878" s="54"/>
      <c r="U878" s="52"/>
      <c r="V878" s="17"/>
      <c r="W878" s="17"/>
    </row>
    <row r="879" spans="1:23" ht="12.75">
      <c r="A879" s="52"/>
      <c r="I879" s="44"/>
      <c r="J879" s="44"/>
      <c r="K879" s="53"/>
      <c r="L879" s="52"/>
      <c r="M879" s="52"/>
      <c r="N879" s="54"/>
      <c r="O879" s="52"/>
      <c r="P879" s="52"/>
      <c r="Q879" s="54"/>
      <c r="R879" s="52"/>
      <c r="S879" s="52"/>
      <c r="T879" s="54"/>
      <c r="U879" s="52"/>
      <c r="V879" s="17"/>
      <c r="W879" s="17"/>
    </row>
    <row r="880" spans="1:23" ht="12.75">
      <c r="A880" s="52"/>
      <c r="I880" s="44"/>
      <c r="J880" s="44"/>
      <c r="K880" s="53"/>
      <c r="L880" s="52"/>
      <c r="M880" s="52"/>
      <c r="N880" s="54"/>
      <c r="O880" s="52"/>
      <c r="P880" s="52"/>
      <c r="Q880" s="54"/>
      <c r="R880" s="52"/>
      <c r="S880" s="52"/>
      <c r="T880" s="54"/>
      <c r="U880" s="52"/>
      <c r="V880" s="17"/>
      <c r="W880" s="17"/>
    </row>
    <row r="881" spans="1:23" ht="12.75">
      <c r="A881" s="52"/>
      <c r="I881" s="44"/>
      <c r="J881" s="44"/>
      <c r="K881" s="53"/>
      <c r="L881" s="52"/>
      <c r="M881" s="52"/>
      <c r="N881" s="54"/>
      <c r="O881" s="52"/>
      <c r="P881" s="52"/>
      <c r="Q881" s="54"/>
      <c r="R881" s="52"/>
      <c r="S881" s="52"/>
      <c r="T881" s="54"/>
      <c r="U881" s="52"/>
      <c r="V881" s="17"/>
      <c r="W881" s="17"/>
    </row>
    <row r="882" spans="1:23" ht="12.75">
      <c r="A882" s="52"/>
      <c r="I882" s="44"/>
      <c r="J882" s="44"/>
      <c r="K882" s="53"/>
      <c r="L882" s="52"/>
      <c r="M882" s="52"/>
      <c r="N882" s="54"/>
      <c r="O882" s="52"/>
      <c r="P882" s="52"/>
      <c r="Q882" s="54"/>
      <c r="R882" s="52"/>
      <c r="S882" s="52"/>
      <c r="T882" s="54"/>
      <c r="U882" s="52"/>
      <c r="V882" s="17"/>
      <c r="W882" s="17"/>
    </row>
    <row r="883" spans="1:23" ht="12.75">
      <c r="A883" s="52"/>
      <c r="I883" s="44"/>
      <c r="J883" s="44"/>
      <c r="K883" s="53"/>
      <c r="L883" s="52"/>
      <c r="M883" s="52"/>
      <c r="N883" s="54"/>
      <c r="O883" s="52"/>
      <c r="P883" s="52"/>
      <c r="Q883" s="54"/>
      <c r="R883" s="52"/>
      <c r="S883" s="52"/>
      <c r="T883" s="54"/>
      <c r="U883" s="52"/>
      <c r="V883" s="17"/>
      <c r="W883" s="17"/>
    </row>
    <row r="884" spans="1:23" ht="12.75">
      <c r="A884" s="52"/>
      <c r="I884" s="44"/>
      <c r="J884" s="44"/>
      <c r="K884" s="53"/>
      <c r="L884" s="52"/>
      <c r="M884" s="52"/>
      <c r="N884" s="54"/>
      <c r="O884" s="52"/>
      <c r="P884" s="52"/>
      <c r="Q884" s="54"/>
      <c r="R884" s="52"/>
      <c r="S884" s="52"/>
      <c r="T884" s="54"/>
      <c r="U884" s="52"/>
      <c r="V884" s="17"/>
      <c r="W884" s="17"/>
    </row>
    <row r="885" spans="1:23" ht="12.75">
      <c r="A885" s="52"/>
      <c r="I885" s="44"/>
      <c r="J885" s="44"/>
      <c r="K885" s="53"/>
      <c r="L885" s="52"/>
      <c r="M885" s="52"/>
      <c r="N885" s="54"/>
      <c r="O885" s="52"/>
      <c r="P885" s="52"/>
      <c r="Q885" s="54"/>
      <c r="R885" s="52"/>
      <c r="S885" s="52"/>
      <c r="T885" s="54"/>
      <c r="U885" s="52"/>
      <c r="V885" s="17"/>
      <c r="W885" s="17"/>
    </row>
    <row r="886" spans="1:23" ht="12.75">
      <c r="A886" s="52"/>
      <c r="I886" s="44"/>
      <c r="J886" s="44"/>
      <c r="K886" s="53"/>
      <c r="L886" s="52"/>
      <c r="M886" s="52"/>
      <c r="N886" s="54"/>
      <c r="O886" s="52"/>
      <c r="P886" s="52"/>
      <c r="Q886" s="54"/>
      <c r="R886" s="52"/>
      <c r="S886" s="52"/>
      <c r="T886" s="54"/>
      <c r="U886" s="52"/>
      <c r="V886" s="17"/>
      <c r="W886" s="17"/>
    </row>
    <row r="887" spans="1:23" ht="12.75">
      <c r="A887" s="52"/>
      <c r="I887" s="44"/>
      <c r="J887" s="44"/>
      <c r="K887" s="53"/>
      <c r="L887" s="52"/>
      <c r="M887" s="52"/>
      <c r="N887" s="54"/>
      <c r="O887" s="52"/>
      <c r="P887" s="52"/>
      <c r="Q887" s="54"/>
      <c r="R887" s="52"/>
      <c r="S887" s="52"/>
      <c r="T887" s="54"/>
      <c r="U887" s="52"/>
      <c r="V887" s="17"/>
      <c r="W887" s="17"/>
    </row>
    <row r="888" spans="1:23" ht="12.75">
      <c r="A888" s="52"/>
      <c r="I888" s="44"/>
      <c r="J888" s="44"/>
      <c r="K888" s="53"/>
      <c r="L888" s="52"/>
      <c r="M888" s="52"/>
      <c r="N888" s="54"/>
      <c r="O888" s="52"/>
      <c r="P888" s="52"/>
      <c r="Q888" s="54"/>
      <c r="R888" s="52"/>
      <c r="S888" s="52"/>
      <c r="T888" s="54"/>
      <c r="U888" s="52"/>
      <c r="V888" s="17"/>
      <c r="W888" s="17"/>
    </row>
    <row r="889" spans="1:23" ht="12.75">
      <c r="A889" s="52"/>
      <c r="I889" s="44"/>
      <c r="J889" s="44"/>
      <c r="K889" s="53"/>
      <c r="L889" s="52"/>
      <c r="M889" s="52"/>
      <c r="N889" s="54"/>
      <c r="O889" s="52"/>
      <c r="P889" s="52"/>
      <c r="Q889" s="54"/>
      <c r="R889" s="52"/>
      <c r="S889" s="52"/>
      <c r="T889" s="54"/>
      <c r="U889" s="52"/>
      <c r="V889" s="17"/>
      <c r="W889" s="17"/>
    </row>
    <row r="890" spans="1:23" ht="12.75">
      <c r="A890" s="52"/>
      <c r="I890" s="44"/>
      <c r="J890" s="44"/>
      <c r="K890" s="53"/>
      <c r="L890" s="52"/>
      <c r="M890" s="52"/>
      <c r="N890" s="54"/>
      <c r="O890" s="52"/>
      <c r="P890" s="52"/>
      <c r="Q890" s="54"/>
      <c r="R890" s="52"/>
      <c r="S890" s="52"/>
      <c r="T890" s="54"/>
      <c r="U890" s="52"/>
      <c r="V890" s="17"/>
      <c r="W890" s="17"/>
    </row>
    <row r="891" spans="1:23" ht="12.75">
      <c r="A891" s="52"/>
      <c r="I891" s="44"/>
      <c r="J891" s="44"/>
      <c r="K891" s="53"/>
      <c r="L891" s="52"/>
      <c r="M891" s="52"/>
      <c r="N891" s="54"/>
      <c r="O891" s="52"/>
      <c r="P891" s="52"/>
      <c r="Q891" s="54"/>
      <c r="R891" s="52"/>
      <c r="S891" s="52"/>
      <c r="T891" s="54"/>
      <c r="U891" s="52"/>
      <c r="V891" s="17"/>
      <c r="W891" s="17"/>
    </row>
    <row r="892" spans="1:23" ht="12.75">
      <c r="A892" s="52"/>
      <c r="I892" s="44"/>
      <c r="J892" s="44"/>
      <c r="K892" s="53"/>
      <c r="L892" s="52"/>
      <c r="M892" s="52"/>
      <c r="N892" s="54"/>
      <c r="O892" s="52"/>
      <c r="P892" s="52"/>
      <c r="Q892" s="54"/>
      <c r="R892" s="52"/>
      <c r="S892" s="52"/>
      <c r="T892" s="54"/>
      <c r="U892" s="52"/>
      <c r="V892" s="17"/>
      <c r="W892" s="17"/>
    </row>
    <row r="893" spans="1:23" ht="12.75">
      <c r="A893" s="52"/>
      <c r="I893" s="44"/>
      <c r="J893" s="44"/>
      <c r="K893" s="53"/>
      <c r="L893" s="52"/>
      <c r="M893" s="52"/>
      <c r="N893" s="54"/>
      <c r="O893" s="52"/>
      <c r="P893" s="52"/>
      <c r="Q893" s="54"/>
      <c r="R893" s="52"/>
      <c r="S893" s="52"/>
      <c r="T893" s="54"/>
      <c r="U893" s="52"/>
      <c r="V893" s="17"/>
      <c r="W893" s="17"/>
    </row>
    <row r="894" spans="1:23" ht="12.75">
      <c r="A894" s="52"/>
      <c r="I894" s="44"/>
      <c r="J894" s="44"/>
      <c r="K894" s="53"/>
      <c r="L894" s="52"/>
      <c r="M894" s="52"/>
      <c r="N894" s="54"/>
      <c r="O894" s="52"/>
      <c r="P894" s="52"/>
      <c r="Q894" s="54"/>
      <c r="R894" s="52"/>
      <c r="S894" s="52"/>
      <c r="T894" s="54"/>
      <c r="U894" s="52"/>
      <c r="V894" s="17"/>
      <c r="W894" s="17"/>
    </row>
    <row r="895" spans="1:23" ht="12.75">
      <c r="A895" s="52"/>
      <c r="I895" s="44"/>
      <c r="J895" s="44"/>
      <c r="K895" s="53"/>
      <c r="L895" s="52"/>
      <c r="M895" s="52"/>
      <c r="N895" s="54"/>
      <c r="O895" s="52"/>
      <c r="P895" s="52"/>
      <c r="Q895" s="54"/>
      <c r="R895" s="52"/>
      <c r="S895" s="52"/>
      <c r="T895" s="54"/>
      <c r="U895" s="52"/>
      <c r="V895" s="17"/>
      <c r="W895" s="17"/>
    </row>
    <row r="896" spans="1:23" ht="12.75">
      <c r="A896" s="52"/>
      <c r="I896" s="44"/>
      <c r="J896" s="44"/>
      <c r="K896" s="53"/>
      <c r="L896" s="52"/>
      <c r="M896" s="52"/>
      <c r="N896" s="54"/>
      <c r="O896" s="52"/>
      <c r="P896" s="52"/>
      <c r="Q896" s="54"/>
      <c r="R896" s="52"/>
      <c r="S896" s="52"/>
      <c r="T896" s="54"/>
      <c r="U896" s="52"/>
      <c r="V896" s="17"/>
      <c r="W896" s="17"/>
    </row>
    <row r="897" spans="1:23" ht="12.75">
      <c r="A897" s="52"/>
      <c r="I897" s="44"/>
      <c r="J897" s="44"/>
      <c r="K897" s="53"/>
      <c r="L897" s="52"/>
      <c r="M897" s="52"/>
      <c r="N897" s="54"/>
      <c r="O897" s="52"/>
      <c r="P897" s="52"/>
      <c r="Q897" s="54"/>
      <c r="R897" s="52"/>
      <c r="S897" s="52"/>
      <c r="T897" s="54"/>
      <c r="U897" s="52"/>
      <c r="V897" s="17"/>
      <c r="W897" s="17"/>
    </row>
    <row r="898" spans="1:23" ht="12.75">
      <c r="A898" s="52"/>
      <c r="I898" s="44"/>
      <c r="J898" s="44"/>
      <c r="K898" s="53"/>
      <c r="L898" s="52"/>
      <c r="M898" s="52"/>
      <c r="N898" s="54"/>
      <c r="O898" s="52"/>
      <c r="P898" s="52"/>
      <c r="Q898" s="54"/>
      <c r="R898" s="52"/>
      <c r="S898" s="52"/>
      <c r="T898" s="54"/>
      <c r="U898" s="52"/>
      <c r="V898" s="17"/>
      <c r="W898" s="17"/>
    </row>
    <row r="899" spans="1:23" ht="12.75">
      <c r="A899" s="52"/>
      <c r="I899" s="44"/>
      <c r="J899" s="44"/>
      <c r="K899" s="53"/>
      <c r="L899" s="52"/>
      <c r="M899" s="52"/>
      <c r="N899" s="54"/>
      <c r="O899" s="52"/>
      <c r="P899" s="52"/>
      <c r="Q899" s="54"/>
      <c r="R899" s="52"/>
      <c r="S899" s="52"/>
      <c r="T899" s="54"/>
      <c r="U899" s="52"/>
      <c r="V899" s="17"/>
      <c r="W899" s="17"/>
    </row>
    <row r="900" spans="1:23" ht="12.75">
      <c r="A900" s="52"/>
      <c r="I900" s="44"/>
      <c r="J900" s="44"/>
      <c r="K900" s="53"/>
      <c r="L900" s="52"/>
      <c r="M900" s="52"/>
      <c r="N900" s="54"/>
      <c r="O900" s="52"/>
      <c r="P900" s="52"/>
      <c r="Q900" s="54"/>
      <c r="R900" s="52"/>
      <c r="S900" s="52"/>
      <c r="T900" s="54"/>
      <c r="U900" s="52"/>
      <c r="V900" s="17"/>
      <c r="W900" s="17"/>
    </row>
    <row r="901" spans="1:23" ht="12.75">
      <c r="A901" s="52"/>
      <c r="I901" s="44"/>
      <c r="J901" s="44"/>
      <c r="K901" s="53"/>
      <c r="L901" s="52"/>
      <c r="M901" s="52"/>
      <c r="N901" s="54"/>
      <c r="O901" s="52"/>
      <c r="P901" s="52"/>
      <c r="Q901" s="54"/>
      <c r="R901" s="52"/>
      <c r="S901" s="52"/>
      <c r="T901" s="54"/>
      <c r="U901" s="52"/>
      <c r="V901" s="17"/>
      <c r="W901" s="17"/>
    </row>
    <row r="902" spans="1:23" ht="12.75">
      <c r="A902" s="52"/>
      <c r="I902" s="44"/>
      <c r="J902" s="44"/>
      <c r="K902" s="53"/>
      <c r="L902" s="52"/>
      <c r="M902" s="52"/>
      <c r="N902" s="54"/>
      <c r="O902" s="52"/>
      <c r="P902" s="52"/>
      <c r="Q902" s="54"/>
      <c r="R902" s="52"/>
      <c r="S902" s="52"/>
      <c r="T902" s="54"/>
      <c r="U902" s="52"/>
      <c r="V902" s="17"/>
      <c r="W902" s="17"/>
    </row>
    <row r="903" spans="1:23" ht="12.75">
      <c r="A903" s="52"/>
      <c r="I903" s="44"/>
      <c r="J903" s="44"/>
      <c r="K903" s="53"/>
      <c r="L903" s="52"/>
      <c r="M903" s="52"/>
      <c r="N903" s="54"/>
      <c r="O903" s="52"/>
      <c r="P903" s="52"/>
      <c r="Q903" s="54"/>
      <c r="R903" s="52"/>
      <c r="S903" s="52"/>
      <c r="T903" s="54"/>
      <c r="U903" s="52"/>
      <c r="V903" s="17"/>
      <c r="W903" s="17"/>
    </row>
    <row r="904" spans="1:23" ht="12.75">
      <c r="A904" s="52"/>
      <c r="I904" s="44"/>
      <c r="J904" s="44"/>
      <c r="K904" s="53"/>
      <c r="L904" s="52"/>
      <c r="M904" s="52"/>
      <c r="N904" s="54"/>
      <c r="O904" s="52"/>
      <c r="P904" s="52"/>
      <c r="Q904" s="54"/>
      <c r="R904" s="52"/>
      <c r="S904" s="52"/>
      <c r="T904" s="54"/>
      <c r="U904" s="52"/>
      <c r="V904" s="17"/>
      <c r="W904" s="17"/>
    </row>
    <row r="905" spans="1:23" ht="12.75">
      <c r="A905" s="52"/>
      <c r="I905" s="44"/>
      <c r="J905" s="44"/>
      <c r="K905" s="53"/>
      <c r="L905" s="52"/>
      <c r="M905" s="52"/>
      <c r="N905" s="54"/>
      <c r="O905" s="52"/>
      <c r="P905" s="52"/>
      <c r="Q905" s="54"/>
      <c r="R905" s="52"/>
      <c r="S905" s="52"/>
      <c r="T905" s="54"/>
      <c r="U905" s="52"/>
      <c r="V905" s="17"/>
      <c r="W905" s="17"/>
    </row>
    <row r="906" spans="1:23" ht="12.75">
      <c r="A906" s="52"/>
      <c r="I906" s="44"/>
      <c r="J906" s="44"/>
      <c r="K906" s="53"/>
      <c r="L906" s="52"/>
      <c r="M906" s="52"/>
      <c r="N906" s="54"/>
      <c r="O906" s="52"/>
      <c r="P906" s="52"/>
      <c r="Q906" s="54"/>
      <c r="R906" s="52"/>
      <c r="S906" s="52"/>
      <c r="T906" s="54"/>
      <c r="U906" s="52"/>
      <c r="V906" s="17"/>
      <c r="W906" s="17"/>
    </row>
    <row r="907" spans="1:23" ht="12.75">
      <c r="A907" s="52"/>
      <c r="I907" s="44"/>
      <c r="J907" s="44"/>
      <c r="K907" s="53"/>
      <c r="L907" s="52"/>
      <c r="M907" s="52"/>
      <c r="N907" s="54"/>
      <c r="O907" s="52"/>
      <c r="P907" s="52"/>
      <c r="Q907" s="54"/>
      <c r="R907" s="52"/>
      <c r="S907" s="52"/>
      <c r="T907" s="54"/>
      <c r="U907" s="52"/>
      <c r="V907" s="17"/>
      <c r="W907" s="17"/>
    </row>
    <row r="908" spans="1:23" ht="12.75">
      <c r="A908" s="52"/>
      <c r="I908" s="44"/>
      <c r="J908" s="44"/>
      <c r="K908" s="53"/>
      <c r="L908" s="52"/>
      <c r="M908" s="52"/>
      <c r="N908" s="54"/>
      <c r="O908" s="52"/>
      <c r="P908" s="52"/>
      <c r="Q908" s="54"/>
      <c r="R908" s="52"/>
      <c r="S908" s="52"/>
      <c r="T908" s="54"/>
      <c r="U908" s="52"/>
      <c r="V908" s="17"/>
      <c r="W908" s="17"/>
    </row>
    <row r="909" spans="1:23" ht="12.75">
      <c r="A909" s="52"/>
      <c r="I909" s="44"/>
      <c r="J909" s="44"/>
      <c r="K909" s="53"/>
      <c r="L909" s="52"/>
      <c r="M909" s="52"/>
      <c r="N909" s="54"/>
      <c r="O909" s="52"/>
      <c r="P909" s="52"/>
      <c r="Q909" s="54"/>
      <c r="R909" s="52"/>
      <c r="S909" s="52"/>
      <c r="T909" s="54"/>
      <c r="U909" s="52"/>
      <c r="V909" s="17"/>
      <c r="W909" s="17"/>
    </row>
    <row r="910" spans="1:23" ht="12.75">
      <c r="A910" s="52"/>
      <c r="I910" s="44"/>
      <c r="J910" s="44"/>
      <c r="K910" s="53"/>
      <c r="L910" s="52"/>
      <c r="M910" s="52"/>
      <c r="N910" s="54"/>
      <c r="O910" s="52"/>
      <c r="P910" s="52"/>
      <c r="Q910" s="54"/>
      <c r="R910" s="52"/>
      <c r="S910" s="52"/>
      <c r="T910" s="54"/>
      <c r="U910" s="52"/>
      <c r="V910" s="17"/>
      <c r="W910" s="17"/>
    </row>
    <row r="911" spans="1:23" ht="12.75">
      <c r="A911" s="52"/>
      <c r="I911" s="44"/>
      <c r="J911" s="44"/>
      <c r="K911" s="53"/>
      <c r="L911" s="52"/>
      <c r="M911" s="52"/>
      <c r="N911" s="54"/>
      <c r="O911" s="52"/>
      <c r="P911" s="52"/>
      <c r="Q911" s="54"/>
      <c r="R911" s="52"/>
      <c r="S911" s="52"/>
      <c r="T911" s="54"/>
      <c r="U911" s="52"/>
      <c r="V911" s="17"/>
      <c r="W911" s="17"/>
    </row>
    <row r="912" spans="1:23" ht="12.75">
      <c r="A912" s="52"/>
      <c r="I912" s="44"/>
      <c r="J912" s="44"/>
      <c r="K912" s="53"/>
      <c r="L912" s="52"/>
      <c r="M912" s="52"/>
      <c r="N912" s="54"/>
      <c r="O912" s="52"/>
      <c r="P912" s="52"/>
      <c r="Q912" s="54"/>
      <c r="R912" s="52"/>
      <c r="S912" s="52"/>
      <c r="T912" s="54"/>
      <c r="U912" s="52"/>
      <c r="V912" s="17"/>
      <c r="W912" s="17"/>
    </row>
    <row r="913" spans="1:23" ht="12.75">
      <c r="A913" s="52"/>
      <c r="I913" s="44"/>
      <c r="J913" s="44"/>
      <c r="K913" s="53"/>
      <c r="L913" s="52"/>
      <c r="M913" s="52"/>
      <c r="N913" s="54"/>
      <c r="O913" s="52"/>
      <c r="P913" s="52"/>
      <c r="Q913" s="54"/>
      <c r="R913" s="52"/>
      <c r="S913" s="52"/>
      <c r="T913" s="54"/>
      <c r="U913" s="52"/>
      <c r="V913" s="17"/>
      <c r="W913" s="17"/>
    </row>
    <row r="914" spans="1:23" ht="12.75">
      <c r="A914" s="52"/>
      <c r="I914" s="44"/>
      <c r="J914" s="44"/>
      <c r="K914" s="53"/>
      <c r="L914" s="52"/>
      <c r="M914" s="52"/>
      <c r="N914" s="54"/>
      <c r="O914" s="52"/>
      <c r="P914" s="52"/>
      <c r="Q914" s="54"/>
      <c r="R914" s="52"/>
      <c r="S914" s="52"/>
      <c r="T914" s="54"/>
      <c r="U914" s="52"/>
      <c r="V914" s="17"/>
      <c r="W914" s="17"/>
    </row>
    <row r="915" spans="1:23" ht="12.75">
      <c r="A915" s="52"/>
      <c r="I915" s="44"/>
      <c r="J915" s="44"/>
      <c r="K915" s="53"/>
      <c r="L915" s="52"/>
      <c r="M915" s="52"/>
      <c r="N915" s="54"/>
      <c r="O915" s="52"/>
      <c r="P915" s="52"/>
      <c r="Q915" s="54"/>
      <c r="R915" s="52"/>
      <c r="S915" s="52"/>
      <c r="T915" s="54"/>
      <c r="U915" s="52"/>
      <c r="V915" s="17"/>
      <c r="W915" s="17"/>
    </row>
    <row r="916" spans="1:23" ht="12.75">
      <c r="A916" s="52"/>
      <c r="I916" s="44"/>
      <c r="J916" s="44"/>
      <c r="K916" s="53"/>
      <c r="L916" s="52"/>
      <c r="M916" s="52"/>
      <c r="N916" s="54"/>
      <c r="O916" s="52"/>
      <c r="P916" s="52"/>
      <c r="Q916" s="54"/>
      <c r="R916" s="52"/>
      <c r="S916" s="52"/>
      <c r="T916" s="54"/>
      <c r="U916" s="52"/>
      <c r="V916" s="17"/>
      <c r="W916" s="17"/>
    </row>
    <row r="917" spans="1:23" ht="12.75">
      <c r="A917" s="52"/>
      <c r="I917" s="44"/>
      <c r="J917" s="44"/>
      <c r="K917" s="53"/>
      <c r="L917" s="52"/>
      <c r="M917" s="52"/>
      <c r="N917" s="54"/>
      <c r="O917" s="52"/>
      <c r="P917" s="52"/>
      <c r="Q917" s="54"/>
      <c r="R917" s="52"/>
      <c r="S917" s="52"/>
      <c r="T917" s="54"/>
      <c r="U917" s="52"/>
      <c r="V917" s="17"/>
      <c r="W917" s="17"/>
    </row>
    <row r="918" spans="1:23" ht="12.75">
      <c r="A918" s="52"/>
      <c r="I918" s="44"/>
      <c r="J918" s="44"/>
      <c r="K918" s="53"/>
      <c r="L918" s="52"/>
      <c r="M918" s="52"/>
      <c r="N918" s="54"/>
      <c r="O918" s="52"/>
      <c r="P918" s="52"/>
      <c r="Q918" s="54"/>
      <c r="R918" s="52"/>
      <c r="S918" s="52"/>
      <c r="T918" s="54"/>
      <c r="U918" s="52"/>
      <c r="V918" s="17"/>
      <c r="W918" s="17"/>
    </row>
    <row r="919" spans="1:23" ht="12.75">
      <c r="A919" s="52"/>
      <c r="I919" s="44"/>
      <c r="J919" s="44"/>
      <c r="K919" s="53"/>
      <c r="L919" s="52"/>
      <c r="M919" s="52"/>
      <c r="N919" s="54"/>
      <c r="O919" s="52"/>
      <c r="P919" s="52"/>
      <c r="Q919" s="54"/>
      <c r="R919" s="52"/>
      <c r="S919" s="52"/>
      <c r="T919" s="54"/>
      <c r="U919" s="52"/>
      <c r="V919" s="17"/>
      <c r="W919" s="17"/>
    </row>
    <row r="920" spans="1:23" ht="12.75">
      <c r="A920" s="52"/>
      <c r="I920" s="44"/>
      <c r="J920" s="44"/>
      <c r="K920" s="53"/>
      <c r="L920" s="52"/>
      <c r="M920" s="52"/>
      <c r="N920" s="54"/>
      <c r="O920" s="52"/>
      <c r="P920" s="52"/>
      <c r="Q920" s="54"/>
      <c r="R920" s="52"/>
      <c r="S920" s="52"/>
      <c r="T920" s="54"/>
      <c r="U920" s="52"/>
      <c r="V920" s="17"/>
      <c r="W920" s="17"/>
    </row>
    <row r="921" spans="1:23" ht="12.75">
      <c r="A921" s="52"/>
      <c r="I921" s="44"/>
      <c r="J921" s="44"/>
      <c r="K921" s="53"/>
      <c r="L921" s="52"/>
      <c r="M921" s="52"/>
      <c r="N921" s="54"/>
      <c r="O921" s="52"/>
      <c r="P921" s="52"/>
      <c r="Q921" s="54"/>
      <c r="R921" s="52"/>
      <c r="S921" s="52"/>
      <c r="T921" s="54"/>
      <c r="U921" s="52"/>
      <c r="V921" s="17"/>
      <c r="W921" s="17"/>
    </row>
    <row r="922" spans="1:23" ht="12.75">
      <c r="A922" s="52"/>
      <c r="I922" s="44"/>
      <c r="J922" s="44"/>
      <c r="K922" s="53"/>
      <c r="L922" s="52"/>
      <c r="M922" s="52"/>
      <c r="N922" s="54"/>
      <c r="O922" s="52"/>
      <c r="P922" s="52"/>
      <c r="Q922" s="54"/>
      <c r="R922" s="52"/>
      <c r="S922" s="52"/>
      <c r="T922" s="54"/>
      <c r="U922" s="52"/>
      <c r="V922" s="17"/>
      <c r="W922" s="17"/>
    </row>
    <row r="923" spans="1:23" ht="12.75">
      <c r="A923" s="52"/>
      <c r="I923" s="44"/>
      <c r="J923" s="44"/>
      <c r="K923" s="53"/>
      <c r="L923" s="52"/>
      <c r="M923" s="52"/>
      <c r="N923" s="54"/>
      <c r="O923" s="52"/>
      <c r="P923" s="52"/>
      <c r="Q923" s="54"/>
      <c r="R923" s="52"/>
      <c r="S923" s="52"/>
      <c r="T923" s="54"/>
      <c r="U923" s="52"/>
      <c r="V923" s="17"/>
      <c r="W923" s="17"/>
    </row>
    <row r="924" spans="1:23" ht="12.75">
      <c r="A924" s="52"/>
      <c r="I924" s="44"/>
      <c r="J924" s="44"/>
      <c r="K924" s="53"/>
      <c r="L924" s="52"/>
      <c r="M924" s="52"/>
      <c r="N924" s="54"/>
      <c r="O924" s="52"/>
      <c r="P924" s="52"/>
      <c r="Q924" s="54"/>
      <c r="R924" s="52"/>
      <c r="S924" s="52"/>
      <c r="T924" s="54"/>
      <c r="U924" s="52"/>
      <c r="V924" s="17"/>
      <c r="W924" s="17"/>
    </row>
    <row r="925" spans="1:23" ht="12.75">
      <c r="A925" s="52"/>
      <c r="I925" s="44"/>
      <c r="J925" s="44"/>
      <c r="K925" s="53"/>
      <c r="L925" s="52"/>
      <c r="M925" s="52"/>
      <c r="N925" s="54"/>
      <c r="O925" s="52"/>
      <c r="P925" s="52"/>
      <c r="Q925" s="54"/>
      <c r="R925" s="52"/>
      <c r="S925" s="52"/>
      <c r="T925" s="54"/>
      <c r="U925" s="52"/>
      <c r="V925" s="17"/>
      <c r="W925" s="17"/>
    </row>
    <row r="926" spans="1:23" ht="12.75">
      <c r="A926" s="52"/>
      <c r="I926" s="44"/>
      <c r="J926" s="44"/>
      <c r="K926" s="53"/>
      <c r="L926" s="52"/>
      <c r="M926" s="52"/>
      <c r="N926" s="54"/>
      <c r="O926" s="52"/>
      <c r="P926" s="52"/>
      <c r="Q926" s="54"/>
      <c r="R926" s="52"/>
      <c r="S926" s="52"/>
      <c r="T926" s="54"/>
      <c r="U926" s="52"/>
      <c r="V926" s="17"/>
      <c r="W926" s="17"/>
    </row>
    <row r="927" spans="1:23" ht="12.75">
      <c r="A927" s="52"/>
      <c r="I927" s="44"/>
      <c r="J927" s="44"/>
      <c r="K927" s="53"/>
      <c r="L927" s="52"/>
      <c r="M927" s="52"/>
      <c r="N927" s="54"/>
      <c r="O927" s="52"/>
      <c r="P927" s="52"/>
      <c r="Q927" s="54"/>
      <c r="R927" s="52"/>
      <c r="S927" s="52"/>
      <c r="T927" s="54"/>
      <c r="U927" s="52"/>
      <c r="V927" s="17"/>
      <c r="W927" s="17"/>
    </row>
    <row r="928" spans="1:23" ht="12.75">
      <c r="A928" s="52"/>
      <c r="I928" s="44"/>
      <c r="J928" s="44"/>
      <c r="K928" s="53"/>
      <c r="L928" s="52"/>
      <c r="M928" s="52"/>
      <c r="N928" s="54"/>
      <c r="O928" s="52"/>
      <c r="P928" s="52"/>
      <c r="Q928" s="54"/>
      <c r="R928" s="52"/>
      <c r="S928" s="52"/>
      <c r="T928" s="54"/>
      <c r="U928" s="52"/>
      <c r="V928" s="17"/>
      <c r="W928" s="17"/>
    </row>
    <row r="929" spans="1:23" ht="12.75">
      <c r="A929" s="52"/>
      <c r="I929" s="44"/>
      <c r="J929" s="44"/>
      <c r="K929" s="53"/>
      <c r="L929" s="52"/>
      <c r="M929" s="52"/>
      <c r="N929" s="54"/>
      <c r="O929" s="52"/>
      <c r="P929" s="52"/>
      <c r="Q929" s="54"/>
      <c r="R929" s="52"/>
      <c r="S929" s="52"/>
      <c r="T929" s="54"/>
      <c r="U929" s="52"/>
      <c r="V929" s="17"/>
      <c r="W929" s="17"/>
    </row>
    <row r="930" spans="1:23" ht="12.75">
      <c r="A930" s="52"/>
      <c r="I930" s="44"/>
      <c r="J930" s="44"/>
      <c r="K930" s="53"/>
      <c r="L930" s="52"/>
      <c r="M930" s="52"/>
      <c r="N930" s="54"/>
      <c r="O930" s="52"/>
      <c r="P930" s="52"/>
      <c r="Q930" s="54"/>
      <c r="R930" s="52"/>
      <c r="S930" s="52"/>
      <c r="T930" s="54"/>
      <c r="U930" s="52"/>
      <c r="V930" s="17"/>
      <c r="W930" s="17"/>
    </row>
    <row r="931" spans="1:23" ht="12.75">
      <c r="A931" s="52"/>
      <c r="I931" s="44"/>
      <c r="J931" s="44"/>
      <c r="K931" s="53"/>
      <c r="L931" s="52"/>
      <c r="M931" s="52"/>
      <c r="N931" s="54"/>
      <c r="O931" s="52"/>
      <c r="P931" s="52"/>
      <c r="Q931" s="54"/>
      <c r="R931" s="52"/>
      <c r="S931" s="52"/>
      <c r="T931" s="54"/>
      <c r="U931" s="52"/>
      <c r="V931" s="17"/>
      <c r="W931" s="17"/>
    </row>
    <row r="932" spans="1:23" ht="12.75">
      <c r="A932" s="52"/>
      <c r="I932" s="44"/>
      <c r="J932" s="44"/>
      <c r="K932" s="53"/>
      <c r="L932" s="52"/>
      <c r="M932" s="52"/>
      <c r="N932" s="54"/>
      <c r="O932" s="52"/>
      <c r="P932" s="52"/>
      <c r="Q932" s="54"/>
      <c r="R932" s="52"/>
      <c r="S932" s="52"/>
      <c r="T932" s="54"/>
      <c r="U932" s="52"/>
      <c r="V932" s="17"/>
      <c r="W932" s="17"/>
    </row>
    <row r="933" spans="1:23" ht="12.75">
      <c r="A933" s="52"/>
      <c r="I933" s="44"/>
      <c r="J933" s="44"/>
      <c r="K933" s="53"/>
      <c r="L933" s="52"/>
      <c r="M933" s="52"/>
      <c r="N933" s="54"/>
      <c r="O933" s="52"/>
      <c r="P933" s="52"/>
      <c r="Q933" s="54"/>
      <c r="R933" s="52"/>
      <c r="S933" s="52"/>
      <c r="T933" s="54"/>
      <c r="U933" s="52"/>
      <c r="V933" s="17"/>
      <c r="W933" s="17"/>
    </row>
    <row r="934" spans="1:23" ht="12.75">
      <c r="A934" s="52"/>
      <c r="I934" s="44"/>
      <c r="J934" s="44"/>
      <c r="K934" s="53"/>
      <c r="L934" s="52"/>
      <c r="M934" s="52"/>
      <c r="N934" s="54"/>
      <c r="O934" s="52"/>
      <c r="P934" s="52"/>
      <c r="Q934" s="54"/>
      <c r="R934" s="52"/>
      <c r="S934" s="52"/>
      <c r="T934" s="54"/>
      <c r="U934" s="52"/>
      <c r="V934" s="17"/>
      <c r="W934" s="17"/>
    </row>
    <row r="935" spans="1:23" ht="12.75">
      <c r="A935" s="52"/>
      <c r="I935" s="44"/>
      <c r="J935" s="44"/>
      <c r="K935" s="53"/>
      <c r="L935" s="52"/>
      <c r="M935" s="52"/>
      <c r="N935" s="54"/>
      <c r="O935" s="52"/>
      <c r="P935" s="52"/>
      <c r="Q935" s="54"/>
      <c r="R935" s="52"/>
      <c r="S935" s="52"/>
      <c r="T935" s="54"/>
      <c r="U935" s="52"/>
      <c r="V935" s="17"/>
      <c r="W935" s="17"/>
    </row>
    <row r="936" spans="1:23" ht="12.75">
      <c r="A936" s="52"/>
      <c r="I936" s="44"/>
      <c r="J936" s="44"/>
      <c r="K936" s="53"/>
      <c r="L936" s="52"/>
      <c r="M936" s="52"/>
      <c r="N936" s="54"/>
      <c r="O936" s="52"/>
      <c r="P936" s="52"/>
      <c r="Q936" s="54"/>
      <c r="R936" s="52"/>
      <c r="S936" s="52"/>
      <c r="T936" s="54"/>
      <c r="U936" s="52"/>
      <c r="V936" s="17"/>
      <c r="W936" s="17"/>
    </row>
    <row r="937" spans="1:23" ht="12.75">
      <c r="A937" s="52"/>
      <c r="I937" s="44"/>
      <c r="J937" s="44"/>
      <c r="K937" s="53"/>
      <c r="L937" s="52"/>
      <c r="M937" s="52"/>
      <c r="N937" s="54"/>
      <c r="O937" s="52"/>
      <c r="P937" s="52"/>
      <c r="Q937" s="54"/>
      <c r="R937" s="52"/>
      <c r="S937" s="52"/>
      <c r="T937" s="54"/>
      <c r="U937" s="52"/>
      <c r="V937" s="17"/>
      <c r="W937" s="17"/>
    </row>
    <row r="938" spans="1:23" ht="12.75">
      <c r="A938" s="52"/>
      <c r="I938" s="44"/>
      <c r="J938" s="44"/>
      <c r="K938" s="53"/>
      <c r="L938" s="52"/>
      <c r="M938" s="52"/>
      <c r="N938" s="54"/>
      <c r="O938" s="52"/>
      <c r="P938" s="52"/>
      <c r="Q938" s="54"/>
      <c r="R938" s="52"/>
      <c r="S938" s="52"/>
      <c r="T938" s="54"/>
      <c r="U938" s="52"/>
      <c r="V938" s="17"/>
      <c r="W938" s="17"/>
    </row>
    <row r="939" spans="1:23" ht="12.75">
      <c r="A939" s="52"/>
      <c r="I939" s="44"/>
      <c r="J939" s="44"/>
      <c r="K939" s="53"/>
      <c r="L939" s="52"/>
      <c r="M939" s="52"/>
      <c r="N939" s="54"/>
      <c r="O939" s="52"/>
      <c r="P939" s="52"/>
      <c r="Q939" s="54"/>
      <c r="R939" s="52"/>
      <c r="S939" s="52"/>
      <c r="T939" s="54"/>
      <c r="U939" s="52"/>
      <c r="V939" s="17"/>
      <c r="W939" s="17"/>
    </row>
    <row r="940" spans="1:23" ht="12.75">
      <c r="A940" s="52"/>
      <c r="I940" s="44"/>
      <c r="J940" s="44"/>
      <c r="K940" s="53"/>
      <c r="L940" s="52"/>
      <c r="M940" s="52"/>
      <c r="N940" s="54"/>
      <c r="O940" s="52"/>
      <c r="P940" s="52"/>
      <c r="Q940" s="54"/>
      <c r="R940" s="52"/>
      <c r="S940" s="52"/>
      <c r="T940" s="54"/>
      <c r="U940" s="52"/>
      <c r="V940" s="17"/>
      <c r="W940" s="17"/>
    </row>
    <row r="941" spans="1:23" ht="12.75">
      <c r="A941" s="52"/>
      <c r="I941" s="44"/>
      <c r="J941" s="44"/>
      <c r="K941" s="53"/>
      <c r="L941" s="52"/>
      <c r="M941" s="52"/>
      <c r="N941" s="54"/>
      <c r="O941" s="52"/>
      <c r="P941" s="52"/>
      <c r="Q941" s="54"/>
      <c r="R941" s="52"/>
      <c r="S941" s="52"/>
      <c r="T941" s="54"/>
      <c r="U941" s="52"/>
      <c r="V941" s="17"/>
      <c r="W941" s="17"/>
    </row>
    <row r="942" spans="1:23" ht="12.75">
      <c r="A942" s="52"/>
      <c r="I942" s="44"/>
      <c r="J942" s="44"/>
      <c r="K942" s="53"/>
      <c r="L942" s="52"/>
      <c r="M942" s="52"/>
      <c r="N942" s="54"/>
      <c r="O942" s="52"/>
      <c r="P942" s="52"/>
      <c r="Q942" s="54"/>
      <c r="R942" s="52"/>
      <c r="S942" s="52"/>
      <c r="T942" s="54"/>
      <c r="U942" s="52"/>
      <c r="V942" s="17"/>
      <c r="W942" s="17"/>
    </row>
    <row r="943" spans="1:23" ht="12.75">
      <c r="A943" s="52"/>
      <c r="I943" s="44"/>
      <c r="J943" s="44"/>
      <c r="K943" s="53"/>
      <c r="L943" s="52"/>
      <c r="M943" s="52"/>
      <c r="N943" s="54"/>
      <c r="O943" s="52"/>
      <c r="P943" s="52"/>
      <c r="Q943" s="54"/>
      <c r="R943" s="52"/>
      <c r="S943" s="52"/>
      <c r="T943" s="54"/>
      <c r="U943" s="52"/>
      <c r="V943" s="17"/>
      <c r="W943" s="17"/>
    </row>
    <row r="944" spans="1:23" ht="12.75">
      <c r="A944" s="52"/>
      <c r="I944" s="44"/>
      <c r="J944" s="44"/>
      <c r="K944" s="53"/>
      <c r="L944" s="52"/>
      <c r="M944" s="52"/>
      <c r="N944" s="54"/>
      <c r="O944" s="52"/>
      <c r="P944" s="52"/>
      <c r="Q944" s="54"/>
      <c r="R944" s="52"/>
      <c r="S944" s="52"/>
      <c r="T944" s="54"/>
      <c r="U944" s="52"/>
      <c r="V944" s="17"/>
      <c r="W944" s="17"/>
    </row>
    <row r="945" spans="1:23" ht="12.75">
      <c r="A945" s="52"/>
      <c r="I945" s="44"/>
      <c r="J945" s="44"/>
      <c r="K945" s="53"/>
      <c r="L945" s="52"/>
      <c r="M945" s="52"/>
      <c r="N945" s="54"/>
      <c r="O945" s="52"/>
      <c r="P945" s="52"/>
      <c r="Q945" s="54"/>
      <c r="R945" s="52"/>
      <c r="S945" s="52"/>
      <c r="T945" s="54"/>
      <c r="U945" s="52"/>
      <c r="V945" s="17"/>
      <c r="W945" s="17"/>
    </row>
    <row r="946" spans="1:23" ht="12.75">
      <c r="A946" s="52"/>
      <c r="I946" s="44"/>
      <c r="J946" s="44"/>
      <c r="K946" s="53"/>
      <c r="L946" s="52"/>
      <c r="M946" s="52"/>
      <c r="N946" s="54"/>
      <c r="O946" s="52"/>
      <c r="P946" s="52"/>
      <c r="Q946" s="54"/>
      <c r="R946" s="52"/>
      <c r="S946" s="52"/>
      <c r="T946" s="54"/>
      <c r="U946" s="52"/>
      <c r="V946" s="17"/>
      <c r="W946" s="17"/>
    </row>
    <row r="947" spans="1:23" ht="12.75">
      <c r="A947" s="52"/>
      <c r="I947" s="44"/>
      <c r="J947" s="44"/>
      <c r="K947" s="53"/>
      <c r="L947" s="52"/>
      <c r="M947" s="52"/>
      <c r="N947" s="54"/>
      <c r="O947" s="52"/>
      <c r="P947" s="52"/>
      <c r="Q947" s="54"/>
      <c r="R947" s="52"/>
      <c r="S947" s="52"/>
      <c r="T947" s="54"/>
      <c r="U947" s="52"/>
      <c r="V947" s="17"/>
      <c r="W947" s="17"/>
    </row>
    <row r="948" spans="1:23" ht="12.75">
      <c r="A948" s="52"/>
      <c r="I948" s="44"/>
      <c r="J948" s="44"/>
      <c r="K948" s="53"/>
      <c r="L948" s="52"/>
      <c r="M948" s="52"/>
      <c r="N948" s="54"/>
      <c r="O948" s="52"/>
      <c r="P948" s="52"/>
      <c r="Q948" s="54"/>
      <c r="R948" s="52"/>
      <c r="S948" s="52"/>
      <c r="T948" s="54"/>
      <c r="U948" s="52"/>
      <c r="V948" s="17"/>
      <c r="W948" s="17"/>
    </row>
    <row r="949" spans="1:23" ht="12.75">
      <c r="A949" s="52"/>
      <c r="I949" s="44"/>
      <c r="J949" s="44"/>
      <c r="K949" s="53"/>
      <c r="L949" s="52"/>
      <c r="M949" s="52"/>
      <c r="N949" s="54"/>
      <c r="O949" s="52"/>
      <c r="P949" s="52"/>
      <c r="Q949" s="54"/>
      <c r="R949" s="52"/>
      <c r="S949" s="52"/>
      <c r="T949" s="54"/>
      <c r="U949" s="52"/>
      <c r="V949" s="17"/>
      <c r="W949" s="17"/>
    </row>
    <row r="950" spans="1:23" ht="12.75">
      <c r="A950" s="52"/>
      <c r="I950" s="44"/>
      <c r="J950" s="44"/>
      <c r="K950" s="53"/>
      <c r="L950" s="52"/>
      <c r="M950" s="52"/>
      <c r="N950" s="54"/>
      <c r="O950" s="52"/>
      <c r="P950" s="52"/>
      <c r="Q950" s="54"/>
      <c r="R950" s="52"/>
      <c r="S950" s="52"/>
      <c r="T950" s="54"/>
      <c r="U950" s="52"/>
      <c r="V950" s="17"/>
      <c r="W950" s="17"/>
    </row>
    <row r="951" spans="1:23" ht="12.75">
      <c r="A951" s="52"/>
      <c r="I951" s="44"/>
      <c r="J951" s="44"/>
      <c r="K951" s="53"/>
      <c r="L951" s="52"/>
      <c r="M951" s="52"/>
      <c r="N951" s="54"/>
      <c r="O951" s="52"/>
      <c r="P951" s="52"/>
      <c r="Q951" s="54"/>
      <c r="R951" s="52"/>
      <c r="S951" s="52"/>
      <c r="T951" s="54"/>
      <c r="U951" s="52"/>
      <c r="V951" s="17"/>
      <c r="W951" s="17"/>
    </row>
    <row r="952" spans="1:23" ht="12.75">
      <c r="A952" s="52"/>
      <c r="I952" s="44"/>
      <c r="J952" s="44"/>
      <c r="K952" s="53"/>
      <c r="L952" s="52"/>
      <c r="M952" s="52"/>
      <c r="N952" s="54"/>
      <c r="O952" s="52"/>
      <c r="P952" s="52"/>
      <c r="Q952" s="54"/>
      <c r="R952" s="52"/>
      <c r="S952" s="52"/>
      <c r="T952" s="54"/>
      <c r="U952" s="52"/>
      <c r="V952" s="17"/>
      <c r="W952" s="17"/>
    </row>
    <row r="953" spans="1:23" ht="12.75">
      <c r="A953" s="52"/>
      <c r="I953" s="44"/>
      <c r="J953" s="44"/>
      <c r="K953" s="53"/>
      <c r="L953" s="52"/>
      <c r="M953" s="52"/>
      <c r="N953" s="54"/>
      <c r="O953" s="52"/>
      <c r="P953" s="52"/>
      <c r="Q953" s="54"/>
      <c r="R953" s="52"/>
      <c r="S953" s="52"/>
      <c r="T953" s="54"/>
      <c r="U953" s="52"/>
      <c r="V953" s="17"/>
      <c r="W953" s="17"/>
    </row>
    <row r="954" spans="1:23" ht="12.75">
      <c r="A954" s="52"/>
      <c r="I954" s="44"/>
      <c r="J954" s="44"/>
      <c r="K954" s="53"/>
      <c r="L954" s="52"/>
      <c r="M954" s="52"/>
      <c r="N954" s="54"/>
      <c r="O954" s="52"/>
      <c r="P954" s="52"/>
      <c r="Q954" s="54"/>
      <c r="R954" s="52"/>
      <c r="S954" s="52"/>
      <c r="T954" s="54"/>
      <c r="U954" s="52"/>
      <c r="V954" s="17"/>
      <c r="W954" s="17"/>
    </row>
    <row r="955" spans="1:23" ht="12.75">
      <c r="A955" s="52"/>
      <c r="I955" s="44"/>
      <c r="J955" s="44"/>
      <c r="K955" s="53"/>
      <c r="L955" s="52"/>
      <c r="M955" s="52"/>
      <c r="N955" s="54"/>
      <c r="O955" s="52"/>
      <c r="P955" s="52"/>
      <c r="Q955" s="54"/>
      <c r="R955" s="52"/>
      <c r="S955" s="52"/>
      <c r="T955" s="54"/>
      <c r="U955" s="52"/>
      <c r="V955" s="17"/>
      <c r="W955" s="17"/>
    </row>
    <row r="956" spans="1:23" ht="12.75">
      <c r="A956" s="52"/>
      <c r="I956" s="44"/>
      <c r="J956" s="44"/>
      <c r="K956" s="53"/>
      <c r="L956" s="52"/>
      <c r="M956" s="52"/>
      <c r="N956" s="54"/>
      <c r="O956" s="52"/>
      <c r="P956" s="52"/>
      <c r="Q956" s="54"/>
      <c r="R956" s="52"/>
      <c r="S956" s="52"/>
      <c r="T956" s="54"/>
      <c r="U956" s="52"/>
      <c r="V956" s="17"/>
      <c r="W956" s="17"/>
    </row>
    <row r="957" spans="1:23" ht="12.75">
      <c r="A957" s="52"/>
      <c r="I957" s="44"/>
      <c r="J957" s="44"/>
      <c r="K957" s="53"/>
      <c r="L957" s="52"/>
      <c r="M957" s="52"/>
      <c r="N957" s="54"/>
      <c r="O957" s="52"/>
      <c r="P957" s="52"/>
      <c r="Q957" s="54"/>
      <c r="R957" s="52"/>
      <c r="S957" s="52"/>
      <c r="T957" s="54"/>
      <c r="U957" s="52"/>
      <c r="V957" s="17"/>
      <c r="W957" s="17"/>
    </row>
    <row r="958" spans="1:23" ht="12.75">
      <c r="A958" s="52"/>
      <c r="I958" s="44"/>
      <c r="J958" s="44"/>
      <c r="K958" s="53"/>
      <c r="L958" s="52"/>
      <c r="M958" s="52"/>
      <c r="N958" s="54"/>
      <c r="O958" s="52"/>
      <c r="P958" s="52"/>
      <c r="Q958" s="54"/>
      <c r="R958" s="52"/>
      <c r="S958" s="52"/>
      <c r="T958" s="54"/>
      <c r="U958" s="52"/>
      <c r="V958" s="17"/>
      <c r="W958" s="17"/>
    </row>
    <row r="959" spans="1:23" ht="12.75">
      <c r="A959" s="52"/>
      <c r="I959" s="44"/>
      <c r="J959" s="44"/>
      <c r="K959" s="53"/>
      <c r="L959" s="52"/>
      <c r="M959" s="52"/>
      <c r="N959" s="54"/>
      <c r="O959" s="52"/>
      <c r="P959" s="52"/>
      <c r="Q959" s="54"/>
      <c r="R959" s="52"/>
      <c r="S959" s="52"/>
      <c r="T959" s="54"/>
      <c r="U959" s="52"/>
      <c r="V959" s="17"/>
      <c r="W959" s="17"/>
    </row>
    <row r="960" spans="1:23" ht="12.75">
      <c r="A960" s="52"/>
      <c r="I960" s="44"/>
      <c r="J960" s="44"/>
      <c r="K960" s="53"/>
      <c r="L960" s="52"/>
      <c r="M960" s="52"/>
      <c r="N960" s="54"/>
      <c r="O960" s="52"/>
      <c r="P960" s="52"/>
      <c r="Q960" s="54"/>
      <c r="R960" s="52"/>
      <c r="S960" s="52"/>
      <c r="T960" s="54"/>
      <c r="U960" s="52"/>
      <c r="V960" s="17"/>
      <c r="W960" s="17"/>
    </row>
    <row r="961" spans="1:23" ht="12.75">
      <c r="A961" s="52"/>
      <c r="I961" s="44"/>
      <c r="J961" s="44"/>
      <c r="K961" s="53"/>
      <c r="L961" s="52"/>
      <c r="M961" s="52"/>
      <c r="N961" s="54"/>
      <c r="O961" s="52"/>
      <c r="P961" s="52"/>
      <c r="Q961" s="54"/>
      <c r="R961" s="52"/>
      <c r="S961" s="52"/>
      <c r="T961" s="54"/>
      <c r="U961" s="52"/>
      <c r="V961" s="17"/>
      <c r="W961" s="17"/>
    </row>
    <row r="962" spans="1:23" ht="12.75">
      <c r="A962" s="52"/>
      <c r="I962" s="44"/>
      <c r="J962" s="44"/>
      <c r="K962" s="53"/>
      <c r="L962" s="52"/>
      <c r="M962" s="52"/>
      <c r="N962" s="54"/>
      <c r="O962" s="52"/>
      <c r="P962" s="52"/>
      <c r="Q962" s="54"/>
      <c r="R962" s="52"/>
      <c r="S962" s="52"/>
      <c r="T962" s="54"/>
      <c r="U962" s="52"/>
      <c r="V962" s="17"/>
      <c r="W962" s="17"/>
    </row>
    <row r="963" spans="1:23" ht="12.75">
      <c r="A963" s="52"/>
      <c r="I963" s="44"/>
      <c r="J963" s="44"/>
      <c r="K963" s="53"/>
      <c r="L963" s="52"/>
      <c r="M963" s="52"/>
      <c r="N963" s="54"/>
      <c r="O963" s="52"/>
      <c r="P963" s="52"/>
      <c r="Q963" s="54"/>
      <c r="R963" s="52"/>
      <c r="S963" s="52"/>
      <c r="T963" s="54"/>
      <c r="U963" s="52"/>
      <c r="V963" s="17"/>
      <c r="W963" s="17"/>
    </row>
    <row r="964" spans="1:23" ht="12.75">
      <c r="A964" s="52"/>
      <c r="I964" s="44"/>
      <c r="J964" s="44"/>
      <c r="K964" s="53"/>
      <c r="L964" s="52"/>
      <c r="M964" s="52"/>
      <c r="N964" s="54"/>
      <c r="O964" s="52"/>
      <c r="P964" s="52"/>
      <c r="Q964" s="54"/>
      <c r="R964" s="52"/>
      <c r="S964" s="52"/>
      <c r="T964" s="54"/>
      <c r="U964" s="52"/>
      <c r="V964" s="17"/>
      <c r="W964" s="17"/>
    </row>
    <row r="965" spans="1:23" ht="12.75">
      <c r="A965" s="52"/>
      <c r="I965" s="44"/>
      <c r="J965" s="44"/>
      <c r="K965" s="53"/>
      <c r="L965" s="52"/>
      <c r="M965" s="52"/>
      <c r="N965" s="54"/>
      <c r="O965" s="52"/>
      <c r="P965" s="52"/>
      <c r="Q965" s="54"/>
      <c r="R965" s="52"/>
      <c r="S965" s="52"/>
      <c r="T965" s="54"/>
      <c r="U965" s="52"/>
      <c r="V965" s="17"/>
      <c r="W965" s="17"/>
    </row>
    <row r="966" spans="1:23" ht="12.75">
      <c r="A966" s="52"/>
      <c r="I966" s="44"/>
      <c r="J966" s="44"/>
      <c r="K966" s="53"/>
      <c r="L966" s="52"/>
      <c r="M966" s="52"/>
      <c r="N966" s="54"/>
      <c r="O966" s="52"/>
      <c r="P966" s="52"/>
      <c r="Q966" s="54"/>
      <c r="R966" s="52"/>
      <c r="S966" s="52"/>
      <c r="T966" s="54"/>
      <c r="U966" s="52"/>
      <c r="V966" s="17"/>
      <c r="W966" s="17"/>
    </row>
    <row r="967" spans="1:23" ht="12.75">
      <c r="A967" s="52"/>
      <c r="I967" s="44"/>
      <c r="J967" s="44"/>
      <c r="K967" s="53"/>
      <c r="L967" s="52"/>
      <c r="M967" s="52"/>
      <c r="N967" s="54"/>
      <c r="O967" s="52"/>
      <c r="P967" s="52"/>
      <c r="Q967" s="54"/>
      <c r="R967" s="52"/>
      <c r="S967" s="52"/>
      <c r="T967" s="54"/>
      <c r="U967" s="52"/>
      <c r="V967" s="17"/>
      <c r="W967" s="17"/>
    </row>
    <row r="968" spans="1:23" ht="12.75">
      <c r="A968" s="52"/>
      <c r="I968" s="44"/>
      <c r="J968" s="44"/>
      <c r="K968" s="53"/>
      <c r="L968" s="52"/>
      <c r="M968" s="52"/>
      <c r="N968" s="54"/>
      <c r="O968" s="52"/>
      <c r="P968" s="52"/>
      <c r="Q968" s="54"/>
      <c r="R968" s="52"/>
      <c r="S968" s="52"/>
      <c r="T968" s="54"/>
      <c r="U968" s="52"/>
      <c r="V968" s="17"/>
      <c r="W968" s="17"/>
    </row>
    <row r="969" spans="1:23" ht="12.75">
      <c r="A969" s="52"/>
      <c r="I969" s="44"/>
      <c r="J969" s="44"/>
      <c r="K969" s="53"/>
      <c r="L969" s="52"/>
      <c r="M969" s="52"/>
      <c r="N969" s="54"/>
      <c r="O969" s="52"/>
      <c r="P969" s="52"/>
      <c r="Q969" s="54"/>
      <c r="R969" s="52"/>
      <c r="S969" s="52"/>
      <c r="T969" s="54"/>
      <c r="U969" s="52"/>
      <c r="V969" s="17"/>
      <c r="W969" s="17"/>
    </row>
    <row r="970" spans="1:23" ht="12.75">
      <c r="A970" s="52"/>
      <c r="I970" s="44"/>
      <c r="J970" s="44"/>
      <c r="K970" s="53"/>
      <c r="L970" s="52"/>
      <c r="M970" s="52"/>
      <c r="N970" s="54"/>
      <c r="O970" s="52"/>
      <c r="P970" s="52"/>
      <c r="Q970" s="54"/>
      <c r="R970" s="52"/>
      <c r="S970" s="52"/>
      <c r="T970" s="54"/>
      <c r="U970" s="52"/>
      <c r="V970" s="17"/>
      <c r="W970" s="17"/>
    </row>
    <row r="971" spans="1:23" ht="12.75">
      <c r="A971" s="52"/>
      <c r="I971" s="44"/>
      <c r="J971" s="44"/>
      <c r="K971" s="53"/>
      <c r="L971" s="52"/>
      <c r="M971" s="52"/>
      <c r="N971" s="54"/>
      <c r="O971" s="52"/>
      <c r="P971" s="52"/>
      <c r="Q971" s="54"/>
      <c r="R971" s="52"/>
      <c r="S971" s="52"/>
      <c r="T971" s="54"/>
      <c r="U971" s="52"/>
      <c r="V971" s="17"/>
      <c r="W971" s="17"/>
    </row>
    <row r="972" spans="1:23" ht="12.75">
      <c r="A972" s="52"/>
      <c r="I972" s="44"/>
      <c r="J972" s="44"/>
      <c r="K972" s="53"/>
      <c r="L972" s="52"/>
      <c r="M972" s="52"/>
      <c r="N972" s="54"/>
      <c r="O972" s="52"/>
      <c r="P972" s="52"/>
      <c r="Q972" s="54"/>
      <c r="R972" s="52"/>
      <c r="S972" s="52"/>
      <c r="T972" s="54"/>
      <c r="U972" s="52"/>
      <c r="V972" s="17"/>
      <c r="W972" s="17"/>
    </row>
    <row r="973" spans="1:23" ht="12.75">
      <c r="A973" s="52"/>
      <c r="I973" s="44"/>
      <c r="J973" s="44"/>
      <c r="K973" s="53"/>
      <c r="L973" s="52"/>
      <c r="M973" s="52"/>
      <c r="N973" s="54"/>
      <c r="O973" s="52"/>
      <c r="P973" s="52"/>
      <c r="Q973" s="54"/>
      <c r="R973" s="52"/>
      <c r="S973" s="52"/>
      <c r="T973" s="54"/>
      <c r="U973" s="52"/>
      <c r="V973" s="17"/>
      <c r="W973" s="17"/>
    </row>
    <row r="974" spans="1:23" ht="12.75">
      <c r="A974" s="52"/>
      <c r="I974" s="44"/>
      <c r="J974" s="44"/>
      <c r="K974" s="53"/>
      <c r="L974" s="52"/>
      <c r="M974" s="52"/>
      <c r="N974" s="54"/>
      <c r="O974" s="52"/>
      <c r="P974" s="52"/>
      <c r="Q974" s="54"/>
      <c r="R974" s="52"/>
      <c r="S974" s="52"/>
      <c r="T974" s="54"/>
      <c r="U974" s="52"/>
      <c r="V974" s="17"/>
      <c r="W974" s="17"/>
    </row>
    <row r="975" spans="1:23" ht="12.75">
      <c r="A975" s="52"/>
      <c r="I975" s="44"/>
      <c r="J975" s="44"/>
      <c r="K975" s="53"/>
      <c r="L975" s="52"/>
      <c r="M975" s="52"/>
      <c r="N975" s="54"/>
      <c r="O975" s="52"/>
      <c r="P975" s="52"/>
      <c r="Q975" s="54"/>
      <c r="R975" s="52"/>
      <c r="S975" s="52"/>
      <c r="T975" s="54"/>
      <c r="U975" s="52"/>
      <c r="V975" s="17"/>
      <c r="W975" s="17"/>
    </row>
    <row r="976" spans="1:23" ht="12.75">
      <c r="A976" s="52"/>
      <c r="I976" s="44"/>
      <c r="J976" s="44"/>
      <c r="K976" s="53"/>
      <c r="L976" s="52"/>
      <c r="M976" s="52"/>
      <c r="N976" s="54"/>
      <c r="O976" s="52"/>
      <c r="P976" s="52"/>
      <c r="Q976" s="54"/>
      <c r="R976" s="52"/>
      <c r="S976" s="52"/>
      <c r="T976" s="54"/>
      <c r="U976" s="52"/>
      <c r="V976" s="17"/>
      <c r="W976" s="17"/>
    </row>
    <row r="977" spans="1:23" ht="12.75">
      <c r="A977" s="52"/>
      <c r="I977" s="44"/>
      <c r="J977" s="44"/>
      <c r="K977" s="53"/>
      <c r="L977" s="52"/>
      <c r="M977" s="52"/>
      <c r="N977" s="54"/>
      <c r="O977" s="52"/>
      <c r="P977" s="52"/>
      <c r="Q977" s="54"/>
      <c r="R977" s="52"/>
      <c r="S977" s="52"/>
      <c r="T977" s="54"/>
      <c r="U977" s="52"/>
      <c r="V977" s="17"/>
      <c r="W977" s="17"/>
    </row>
    <row r="978" spans="1:23" ht="12.75">
      <c r="A978" s="52"/>
      <c r="I978" s="44"/>
      <c r="J978" s="44"/>
      <c r="K978" s="53"/>
      <c r="L978" s="52"/>
      <c r="M978" s="52"/>
      <c r="N978" s="54"/>
      <c r="O978" s="52"/>
      <c r="P978" s="52"/>
      <c r="Q978" s="54"/>
      <c r="R978" s="52"/>
      <c r="S978" s="52"/>
      <c r="T978" s="54"/>
      <c r="U978" s="52"/>
      <c r="V978" s="17"/>
      <c r="W978" s="17"/>
    </row>
    <row r="979" spans="1:23" ht="12.75">
      <c r="A979" s="52"/>
      <c r="I979" s="44"/>
      <c r="J979" s="44"/>
      <c r="K979" s="53"/>
      <c r="L979" s="52"/>
      <c r="M979" s="52"/>
      <c r="N979" s="54"/>
      <c r="O979" s="52"/>
      <c r="P979" s="52"/>
      <c r="Q979" s="54"/>
      <c r="R979" s="52"/>
      <c r="S979" s="52"/>
      <c r="T979" s="54"/>
      <c r="U979" s="52"/>
      <c r="V979" s="17"/>
      <c r="W979" s="17"/>
    </row>
    <row r="980" spans="1:23" ht="12.75">
      <c r="A980" s="52"/>
      <c r="I980" s="44"/>
      <c r="J980" s="44"/>
      <c r="K980" s="53"/>
      <c r="L980" s="52"/>
      <c r="M980" s="52"/>
      <c r="N980" s="54"/>
      <c r="O980" s="52"/>
      <c r="P980" s="52"/>
      <c r="Q980" s="54"/>
      <c r="R980" s="52"/>
      <c r="S980" s="52"/>
      <c r="T980" s="54"/>
      <c r="U980" s="52"/>
      <c r="V980" s="17"/>
      <c r="W980" s="17"/>
    </row>
    <row r="981" spans="1:23" ht="12.75">
      <c r="A981" s="52"/>
      <c r="I981" s="44"/>
      <c r="J981" s="44"/>
      <c r="K981" s="53"/>
      <c r="L981" s="52"/>
      <c r="M981" s="52"/>
      <c r="N981" s="54"/>
      <c r="O981" s="52"/>
      <c r="P981" s="52"/>
      <c r="Q981" s="54"/>
      <c r="R981" s="52"/>
      <c r="S981" s="52"/>
      <c r="T981" s="54"/>
      <c r="U981" s="52"/>
      <c r="V981" s="17"/>
      <c r="W981" s="17"/>
    </row>
    <row r="982" spans="1:23" ht="12.75">
      <c r="A982" s="52"/>
      <c r="I982" s="44"/>
      <c r="J982" s="44"/>
      <c r="K982" s="53"/>
      <c r="L982" s="52"/>
      <c r="M982" s="52"/>
      <c r="N982" s="54"/>
      <c r="O982" s="52"/>
      <c r="P982" s="52"/>
      <c r="Q982" s="54"/>
      <c r="R982" s="52"/>
      <c r="S982" s="52"/>
      <c r="T982" s="54"/>
      <c r="U982" s="52"/>
      <c r="V982" s="17"/>
      <c r="W982" s="17"/>
    </row>
    <row r="983" spans="1:23" ht="12.75">
      <c r="A983" s="52"/>
      <c r="I983" s="44"/>
      <c r="J983" s="44"/>
      <c r="K983" s="53"/>
      <c r="L983" s="52"/>
      <c r="M983" s="52"/>
      <c r="N983" s="54"/>
      <c r="O983" s="52"/>
      <c r="P983" s="52"/>
      <c r="Q983" s="54"/>
      <c r="R983" s="52"/>
      <c r="S983" s="52"/>
      <c r="T983" s="54"/>
      <c r="U983" s="52"/>
      <c r="V983" s="17"/>
      <c r="W983" s="17"/>
    </row>
    <row r="984" spans="1:23" ht="12.75">
      <c r="A984" s="52"/>
      <c r="I984" s="44"/>
      <c r="J984" s="44"/>
      <c r="K984" s="53"/>
      <c r="L984" s="52"/>
      <c r="M984" s="52"/>
      <c r="N984" s="54"/>
      <c r="O984" s="52"/>
      <c r="P984" s="52"/>
      <c r="Q984" s="54"/>
      <c r="R984" s="52"/>
      <c r="S984" s="52"/>
      <c r="T984" s="54"/>
      <c r="U984" s="52"/>
      <c r="V984" s="17"/>
      <c r="W984" s="17"/>
    </row>
    <row r="985" spans="1:23" ht="12.75">
      <c r="A985" s="52"/>
      <c r="I985" s="44"/>
      <c r="J985" s="44"/>
      <c r="K985" s="53"/>
      <c r="L985" s="52"/>
      <c r="M985" s="52"/>
      <c r="N985" s="54"/>
      <c r="O985" s="52"/>
      <c r="P985" s="52"/>
      <c r="Q985" s="54"/>
      <c r="R985" s="52"/>
      <c r="S985" s="52"/>
      <c r="T985" s="54"/>
      <c r="U985" s="52"/>
      <c r="V985" s="17"/>
      <c r="W985" s="17"/>
    </row>
    <row r="986" spans="1:23" ht="12.75">
      <c r="A986" s="52"/>
      <c r="I986" s="44"/>
      <c r="J986" s="44"/>
      <c r="K986" s="53"/>
      <c r="L986" s="52"/>
      <c r="M986" s="52"/>
      <c r="N986" s="54"/>
      <c r="O986" s="52"/>
      <c r="P986" s="52"/>
      <c r="Q986" s="54"/>
      <c r="R986" s="52"/>
      <c r="S986" s="52"/>
      <c r="T986" s="54"/>
      <c r="U986" s="52"/>
      <c r="V986" s="17"/>
      <c r="W986" s="17"/>
    </row>
    <row r="987" spans="1:23" ht="12.75">
      <c r="A987" s="52"/>
      <c r="I987" s="44"/>
      <c r="J987" s="44"/>
      <c r="K987" s="53"/>
      <c r="L987" s="52"/>
      <c r="M987" s="52"/>
      <c r="N987" s="54"/>
      <c r="O987" s="52"/>
      <c r="P987" s="52"/>
      <c r="Q987" s="54"/>
      <c r="R987" s="52"/>
      <c r="S987" s="52"/>
      <c r="T987" s="54"/>
      <c r="U987" s="52"/>
      <c r="V987" s="17"/>
      <c r="W987" s="17"/>
    </row>
    <row r="988" spans="1:23" ht="12.75">
      <c r="A988" s="52"/>
      <c r="I988" s="44"/>
      <c r="J988" s="44"/>
      <c r="K988" s="53"/>
      <c r="L988" s="52"/>
      <c r="M988" s="52"/>
      <c r="N988" s="54"/>
      <c r="O988" s="52"/>
      <c r="P988" s="52"/>
      <c r="Q988" s="54"/>
      <c r="R988" s="52"/>
      <c r="S988" s="52"/>
      <c r="T988" s="54"/>
      <c r="U988" s="52"/>
      <c r="V988" s="17"/>
      <c r="W988" s="17"/>
    </row>
    <row r="989" spans="1:23" ht="12.75">
      <c r="A989" s="52"/>
      <c r="I989" s="44"/>
      <c r="J989" s="44"/>
      <c r="K989" s="53"/>
      <c r="L989" s="52"/>
      <c r="M989" s="52"/>
      <c r="N989" s="54"/>
      <c r="O989" s="52"/>
      <c r="P989" s="52"/>
      <c r="Q989" s="54"/>
      <c r="R989" s="52"/>
      <c r="S989" s="52"/>
      <c r="T989" s="54"/>
      <c r="U989" s="52"/>
      <c r="V989" s="17"/>
      <c r="W989" s="17"/>
    </row>
    <row r="990" spans="1:23" ht="12.75">
      <c r="A990" s="52"/>
      <c r="I990" s="44"/>
      <c r="J990" s="44"/>
      <c r="K990" s="53"/>
      <c r="L990" s="52"/>
      <c r="M990" s="52"/>
      <c r="N990" s="54"/>
      <c r="O990" s="52"/>
      <c r="P990" s="52"/>
      <c r="Q990" s="54"/>
      <c r="R990" s="52"/>
      <c r="S990" s="52"/>
      <c r="T990" s="54"/>
      <c r="U990" s="52"/>
      <c r="V990" s="17"/>
      <c r="W990" s="17"/>
    </row>
    <row r="991" spans="1:23" ht="12.75">
      <c r="A991" s="52"/>
      <c r="I991" s="44"/>
      <c r="J991" s="44"/>
      <c r="K991" s="53"/>
      <c r="L991" s="52"/>
      <c r="M991" s="52"/>
      <c r="N991" s="54"/>
      <c r="O991" s="52"/>
      <c r="P991" s="52"/>
      <c r="Q991" s="54"/>
      <c r="R991" s="52"/>
      <c r="S991" s="52"/>
      <c r="T991" s="54"/>
      <c r="U991" s="52"/>
      <c r="V991" s="17"/>
      <c r="W991" s="17"/>
    </row>
    <row r="992" spans="1:23" ht="12.75">
      <c r="A992" s="52"/>
      <c r="I992" s="44"/>
      <c r="J992" s="44"/>
      <c r="K992" s="53"/>
      <c r="L992" s="52"/>
      <c r="M992" s="52"/>
      <c r="N992" s="54"/>
      <c r="O992" s="52"/>
      <c r="P992" s="52"/>
      <c r="Q992" s="54"/>
      <c r="R992" s="52"/>
      <c r="S992" s="52"/>
      <c r="T992" s="54"/>
      <c r="U992" s="52"/>
      <c r="V992" s="17"/>
      <c r="W992" s="17"/>
    </row>
    <row r="993" spans="1:23" ht="12.75">
      <c r="A993" s="52"/>
      <c r="I993" s="44"/>
      <c r="J993" s="44"/>
      <c r="K993" s="53"/>
      <c r="L993" s="52"/>
      <c r="M993" s="52"/>
      <c r="N993" s="54"/>
      <c r="O993" s="52"/>
      <c r="P993" s="52"/>
      <c r="Q993" s="54"/>
      <c r="R993" s="52"/>
      <c r="S993" s="52"/>
      <c r="T993" s="54"/>
      <c r="U993" s="52"/>
      <c r="V993" s="17"/>
      <c r="W993" s="17"/>
    </row>
    <row r="994" spans="1:23" ht="12.75">
      <c r="A994" s="52"/>
      <c r="I994" s="44"/>
      <c r="J994" s="44"/>
      <c r="K994" s="53"/>
      <c r="L994" s="52"/>
      <c r="M994" s="52"/>
      <c r="N994" s="54"/>
      <c r="O994" s="52"/>
      <c r="P994" s="52"/>
      <c r="Q994" s="54"/>
      <c r="R994" s="52"/>
      <c r="S994" s="52"/>
      <c r="T994" s="54"/>
      <c r="U994" s="52"/>
      <c r="V994" s="17"/>
      <c r="W994" s="17"/>
    </row>
    <row r="995" spans="1:23" ht="12.75">
      <c r="A995" s="52"/>
      <c r="I995" s="44"/>
      <c r="J995" s="44"/>
      <c r="K995" s="53"/>
      <c r="L995" s="52"/>
      <c r="M995" s="52"/>
      <c r="N995" s="54"/>
      <c r="O995" s="52"/>
      <c r="P995" s="52"/>
      <c r="Q995" s="54"/>
      <c r="R995" s="52"/>
      <c r="S995" s="52"/>
      <c r="T995" s="54"/>
      <c r="U995" s="52"/>
      <c r="V995" s="17"/>
      <c r="W995" s="17"/>
    </row>
    <row r="996" spans="1:23" ht="12.75">
      <c r="A996" s="52"/>
      <c r="I996" s="44"/>
      <c r="J996" s="44"/>
      <c r="K996" s="53"/>
      <c r="L996" s="52"/>
      <c r="M996" s="52"/>
      <c r="N996" s="54"/>
      <c r="O996" s="52"/>
      <c r="P996" s="52"/>
      <c r="Q996" s="54"/>
      <c r="R996" s="52"/>
      <c r="S996" s="52"/>
      <c r="T996" s="54"/>
      <c r="U996" s="52"/>
      <c r="V996" s="17"/>
      <c r="W996" s="17"/>
    </row>
    <row r="997" spans="1:23" ht="12.75">
      <c r="A997" s="52"/>
      <c r="I997" s="44"/>
      <c r="J997" s="44"/>
      <c r="K997" s="53"/>
      <c r="L997" s="52"/>
      <c r="M997" s="52"/>
      <c r="N997" s="54"/>
      <c r="O997" s="52"/>
      <c r="P997" s="52"/>
      <c r="Q997" s="54"/>
      <c r="R997" s="52"/>
      <c r="S997" s="52"/>
      <c r="T997" s="54"/>
      <c r="U997" s="52"/>
      <c r="V997" s="17"/>
      <c r="W997" s="17"/>
    </row>
    <row r="998" spans="1:23" ht="12.75">
      <c r="A998" s="52"/>
      <c r="I998" s="44"/>
      <c r="J998" s="44"/>
      <c r="K998" s="53"/>
      <c r="L998" s="52"/>
      <c r="M998" s="52"/>
      <c r="N998" s="54"/>
      <c r="O998" s="52"/>
      <c r="P998" s="52"/>
      <c r="Q998" s="54"/>
      <c r="R998" s="52"/>
      <c r="S998" s="52"/>
      <c r="T998" s="54"/>
      <c r="U998" s="52"/>
      <c r="V998" s="17"/>
      <c r="W998" s="17"/>
    </row>
    <row r="999" spans="1:23" ht="12.75">
      <c r="A999" s="52"/>
      <c r="I999" s="44"/>
      <c r="J999" s="44"/>
      <c r="K999" s="53"/>
      <c r="L999" s="52"/>
      <c r="M999" s="52"/>
      <c r="N999" s="54"/>
      <c r="O999" s="52"/>
      <c r="P999" s="52"/>
      <c r="Q999" s="54"/>
      <c r="R999" s="52"/>
      <c r="S999" s="52"/>
      <c r="T999" s="54"/>
      <c r="U999" s="52"/>
      <c r="V999" s="17"/>
      <c r="W999" s="17"/>
    </row>
    <row r="1000" spans="1:23" ht="12.75">
      <c r="A1000" s="52"/>
      <c r="I1000" s="44"/>
      <c r="J1000" s="44"/>
      <c r="K1000" s="53"/>
      <c r="L1000" s="52"/>
      <c r="M1000" s="52"/>
      <c r="N1000" s="54"/>
      <c r="O1000" s="52"/>
      <c r="P1000" s="52"/>
      <c r="Q1000" s="54"/>
      <c r="R1000" s="52"/>
      <c r="S1000" s="52"/>
      <c r="T1000" s="54"/>
      <c r="U1000" s="52"/>
      <c r="V1000" s="17"/>
      <c r="W1000" s="17"/>
    </row>
  </sheetData>
  <autoFilter ref="A2:BK266" xr:uid="{00000000-0009-0000-0000-000007000000}">
    <filterColumn colId="10">
      <filters>
        <filter val="10"/>
        <filter val="100"/>
        <filter val="15"/>
        <filter val="150"/>
        <filter val="2"/>
        <filter val="20"/>
        <filter val="3"/>
        <filter val="30"/>
        <filter val="40"/>
        <filter val="5"/>
        <filter val="50"/>
        <filter val="70"/>
      </filters>
    </filterColumn>
    <sortState xmlns:xlrd2="http://schemas.microsoft.com/office/spreadsheetml/2017/richdata2" ref="A2:BK266">
      <sortCondition ref="B2:B266"/>
      <sortCondition descending="1" ref="V2:V266"/>
    </sortState>
  </autoFilter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hidden="1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hidden="1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SUM(J3:J266)</f>
        <v>1259381.8958000001</v>
      </c>
      <c r="K1" s="4">
        <f t="shared" si="0"/>
        <v>1345</v>
      </c>
      <c r="L1" s="1"/>
      <c r="M1" s="1"/>
      <c r="N1" s="5">
        <f>SUM(N3:N266)</f>
        <v>896</v>
      </c>
      <c r="O1" s="1"/>
      <c r="P1" s="1"/>
      <c r="Q1" s="5"/>
      <c r="R1" s="1"/>
      <c r="S1" s="1"/>
      <c r="T1" s="5">
        <f>SUM(T3:T266)</f>
        <v>449</v>
      </c>
      <c r="U1" s="55">
        <f>W1/V1</f>
        <v>0.70905298590316546</v>
      </c>
      <c r="V1" s="56">
        <f t="shared" ref="V1:W1" si="1">SUM(V3:V266)</f>
        <v>9278650.3699999973</v>
      </c>
      <c r="W1" s="56">
        <f t="shared" si="1"/>
        <v>6579054.7500000093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 t="s">
        <v>14</v>
      </c>
      <c r="P2" s="8" t="s">
        <v>15</v>
      </c>
      <c r="Q2" s="5" t="s">
        <v>16</v>
      </c>
      <c r="R2" s="8" t="s">
        <v>17</v>
      </c>
      <c r="S2" s="8" t="s">
        <v>18</v>
      </c>
      <c r="T2" s="5" t="s">
        <v>19</v>
      </c>
      <c r="U2" s="8" t="s">
        <v>20</v>
      </c>
      <c r="V2" s="9" t="s">
        <v>21</v>
      </c>
      <c r="W2" s="9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</row>
    <row r="3" spans="1:63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84.88</v>
      </c>
      <c r="I3" s="2">
        <v>1358.08</v>
      </c>
      <c r="J3" s="10">
        <f t="shared" ref="J3:J266" si="2">K3*I3</f>
        <v>61113.599999999999</v>
      </c>
      <c r="K3" s="11">
        <f t="shared" ref="K3:K266" si="3">SUM(N3+Q3+T3)</f>
        <v>45</v>
      </c>
      <c r="L3" s="1">
        <v>101.66</v>
      </c>
      <c r="M3" s="1">
        <v>48.75</v>
      </c>
      <c r="N3" s="20">
        <v>35</v>
      </c>
      <c r="O3" s="1">
        <v>211.03</v>
      </c>
      <c r="P3" s="1">
        <v>78.38</v>
      </c>
      <c r="Q3" s="16"/>
      <c r="R3" s="1">
        <v>105.19</v>
      </c>
      <c r="S3" s="1">
        <v>72.5</v>
      </c>
      <c r="T3" s="5">
        <v>10</v>
      </c>
      <c r="U3" s="1">
        <v>0</v>
      </c>
      <c r="V3" s="12">
        <v>567507.68000000005</v>
      </c>
      <c r="W3" s="2">
        <v>271106.71999999997</v>
      </c>
      <c r="X3" s="1">
        <v>491</v>
      </c>
      <c r="Y3" s="1">
        <v>532</v>
      </c>
      <c r="Z3" s="1">
        <v>577</v>
      </c>
      <c r="AA3" s="1">
        <v>585</v>
      </c>
      <c r="AB3" s="1">
        <v>780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1203</v>
      </c>
      <c r="AS3" s="1">
        <v>1113</v>
      </c>
      <c r="AT3" s="1">
        <v>1117</v>
      </c>
      <c r="AU3" s="1">
        <v>1000</v>
      </c>
      <c r="AV3" s="1">
        <v>1254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444</v>
      </c>
      <c r="BC3" s="1">
        <v>630</v>
      </c>
      <c r="BD3" s="1">
        <v>639</v>
      </c>
      <c r="BE3" s="1">
        <v>570</v>
      </c>
      <c r="BF3" s="1">
        <v>1160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71.84</v>
      </c>
      <c r="I4" s="2">
        <v>1436.8</v>
      </c>
      <c r="J4" s="10">
        <f t="shared" si="2"/>
        <v>28736</v>
      </c>
      <c r="K4" s="11">
        <f t="shared" si="3"/>
        <v>20</v>
      </c>
      <c r="L4" s="1">
        <v>100.45</v>
      </c>
      <c r="M4" s="1">
        <v>111.55</v>
      </c>
      <c r="N4" s="16">
        <f>MAX(0,(TRUNC((L4*0.8)-M4)))</f>
        <v>0</v>
      </c>
      <c r="O4" s="1">
        <v>172.7</v>
      </c>
      <c r="P4" s="1">
        <v>88.6</v>
      </c>
      <c r="Q4" s="16"/>
      <c r="R4" s="1">
        <v>111.42</v>
      </c>
      <c r="S4" s="1">
        <v>68.75</v>
      </c>
      <c r="T4" s="16">
        <f>MAX(0,(TRUNC((R4*0.8)-S4)))</f>
        <v>20</v>
      </c>
      <c r="U4" s="1">
        <v>0</v>
      </c>
      <c r="V4" s="12">
        <v>552557.36</v>
      </c>
      <c r="W4" s="2">
        <v>386355.52</v>
      </c>
      <c r="X4" s="1">
        <v>620</v>
      </c>
      <c r="Y4" s="1">
        <v>622</v>
      </c>
      <c r="Z4" s="1">
        <v>708</v>
      </c>
      <c r="AA4" s="1">
        <v>740</v>
      </c>
      <c r="AB4" s="1">
        <v>2231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1136</v>
      </c>
      <c r="AS4" s="1">
        <v>992</v>
      </c>
      <c r="AT4" s="1">
        <v>1314</v>
      </c>
      <c r="AU4" s="1">
        <v>1016</v>
      </c>
      <c r="AV4" s="1">
        <v>1772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697</v>
      </c>
      <c r="BC4" s="1">
        <v>722</v>
      </c>
      <c r="BD4" s="1">
        <v>879</v>
      </c>
      <c r="BE4" s="1">
        <v>583</v>
      </c>
      <c r="BF4" s="1">
        <v>1375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2"/>
        <v>95667</v>
      </c>
      <c r="K5" s="11">
        <f t="shared" si="3"/>
        <v>130</v>
      </c>
      <c r="L5" s="1">
        <v>231.1</v>
      </c>
      <c r="M5" s="1">
        <v>102.73</v>
      </c>
      <c r="N5" s="20">
        <v>80</v>
      </c>
      <c r="O5" s="1">
        <v>256.60000000000002</v>
      </c>
      <c r="P5" s="1">
        <v>129.53</v>
      </c>
      <c r="Q5" s="16"/>
      <c r="R5" s="1">
        <v>149.63</v>
      </c>
      <c r="S5" s="1">
        <v>70.33</v>
      </c>
      <c r="T5" s="5">
        <v>50</v>
      </c>
      <c r="U5" s="1">
        <v>0</v>
      </c>
      <c r="V5" s="12">
        <v>469013.6</v>
      </c>
      <c r="W5" s="2">
        <v>222683.34</v>
      </c>
      <c r="X5" s="1">
        <v>954</v>
      </c>
      <c r="Y5" s="1">
        <v>1039</v>
      </c>
      <c r="Z5" s="1">
        <v>1333</v>
      </c>
      <c r="AA5" s="1">
        <v>1320</v>
      </c>
      <c r="AB5" s="1">
        <v>1541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1056</v>
      </c>
      <c r="AS5" s="1">
        <v>1100</v>
      </c>
      <c r="AT5" s="1">
        <v>1646</v>
      </c>
      <c r="AU5" s="1">
        <v>1194</v>
      </c>
      <c r="AV5" s="1">
        <v>1943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1119</v>
      </c>
      <c r="BC5" s="1">
        <v>990</v>
      </c>
      <c r="BD5" s="1">
        <v>488</v>
      </c>
      <c r="BE5" s="1">
        <v>285</v>
      </c>
      <c r="BF5" s="1">
        <v>1055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2"/>
        <v>26503.200000000001</v>
      </c>
      <c r="K6" s="11">
        <f t="shared" si="3"/>
        <v>30</v>
      </c>
      <c r="L6" s="1">
        <v>119.92</v>
      </c>
      <c r="M6" s="1">
        <v>68.67</v>
      </c>
      <c r="N6" s="20">
        <v>30</v>
      </c>
      <c r="O6" s="1">
        <v>170.33</v>
      </c>
      <c r="P6" s="1">
        <v>81.17</v>
      </c>
      <c r="Q6" s="16"/>
      <c r="R6" s="1">
        <v>143.46</v>
      </c>
      <c r="S6" s="1">
        <v>120.17</v>
      </c>
      <c r="T6" s="16">
        <f t="shared" ref="T6:T8" si="4">MAX(0,(TRUNC((R6*0.8)-S6)))</f>
        <v>0</v>
      </c>
      <c r="U6" s="1">
        <v>0</v>
      </c>
      <c r="V6" s="12">
        <v>383155.29</v>
      </c>
      <c r="W6" s="2">
        <v>238528.8</v>
      </c>
      <c r="X6" s="1">
        <v>441</v>
      </c>
      <c r="Y6" s="1">
        <v>466</v>
      </c>
      <c r="Z6" s="1">
        <v>554</v>
      </c>
      <c r="AA6" s="1">
        <v>422</v>
      </c>
      <c r="AB6" s="1">
        <v>824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749</v>
      </c>
      <c r="AS6" s="1">
        <v>576</v>
      </c>
      <c r="AT6" s="1">
        <v>681</v>
      </c>
      <c r="AU6" s="1">
        <v>652</v>
      </c>
      <c r="AV6" s="1">
        <v>974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548</v>
      </c>
      <c r="BC6" s="1">
        <v>706</v>
      </c>
      <c r="BD6" s="1">
        <v>637</v>
      </c>
      <c r="BE6" s="1">
        <v>367</v>
      </c>
      <c r="BF6" s="1">
        <v>1442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34540</v>
      </c>
      <c r="K7" s="11">
        <f t="shared" si="3"/>
        <v>20</v>
      </c>
      <c r="L7" s="1">
        <v>69.12</v>
      </c>
      <c r="M7" s="1">
        <v>34.6</v>
      </c>
      <c r="N7" s="25">
        <f>MAX(0,(TRUNC((L7*0.8)-M7)))</f>
        <v>20</v>
      </c>
      <c r="O7" s="1">
        <v>56.6</v>
      </c>
      <c r="P7" s="1">
        <v>33.5</v>
      </c>
      <c r="Q7" s="16"/>
      <c r="R7" s="1">
        <v>46.65</v>
      </c>
      <c r="S7" s="1">
        <v>37</v>
      </c>
      <c r="T7" s="16">
        <f t="shared" si="4"/>
        <v>0</v>
      </c>
      <c r="U7" s="1">
        <v>0</v>
      </c>
      <c r="V7" s="12">
        <v>297691.62</v>
      </c>
      <c r="W7" s="2">
        <v>181507.7</v>
      </c>
      <c r="X7" s="1">
        <v>469</v>
      </c>
      <c r="Y7" s="1">
        <v>383</v>
      </c>
      <c r="Z7" s="1">
        <v>543</v>
      </c>
      <c r="AA7" s="1">
        <v>358</v>
      </c>
      <c r="AB7" s="1">
        <v>692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200</v>
      </c>
      <c r="AS7" s="1">
        <v>305</v>
      </c>
      <c r="AT7" s="1">
        <v>566</v>
      </c>
      <c r="AU7" s="1">
        <v>427</v>
      </c>
      <c r="AV7" s="1">
        <v>670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181</v>
      </c>
      <c r="BC7" s="1">
        <v>355</v>
      </c>
      <c r="BD7" s="1">
        <v>483</v>
      </c>
      <c r="BE7" s="1">
        <v>183</v>
      </c>
      <c r="BF7" s="1">
        <v>740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40.9</v>
      </c>
      <c r="I8" s="2">
        <v>981.6</v>
      </c>
      <c r="J8" s="10">
        <f t="shared" si="2"/>
        <v>44172</v>
      </c>
      <c r="K8" s="11">
        <f t="shared" si="3"/>
        <v>45</v>
      </c>
      <c r="L8" s="1">
        <v>100.23</v>
      </c>
      <c r="M8" s="1">
        <v>37.46</v>
      </c>
      <c r="N8" s="21">
        <v>40</v>
      </c>
      <c r="O8" s="1">
        <v>95.85</v>
      </c>
      <c r="P8" s="1">
        <v>47.04</v>
      </c>
      <c r="Q8" s="16"/>
      <c r="R8" s="1">
        <v>63.96</v>
      </c>
      <c r="S8" s="1">
        <v>45.83</v>
      </c>
      <c r="T8" s="16">
        <f t="shared" si="4"/>
        <v>5</v>
      </c>
      <c r="U8" s="1">
        <v>0</v>
      </c>
      <c r="V8" s="12">
        <v>255256.9</v>
      </c>
      <c r="W8" s="2">
        <v>127935.2</v>
      </c>
      <c r="X8" s="1">
        <v>782</v>
      </c>
      <c r="Y8" s="1">
        <v>585</v>
      </c>
      <c r="Z8" s="1">
        <v>994</v>
      </c>
      <c r="AA8" s="1">
        <v>674</v>
      </c>
      <c r="AB8" s="1">
        <v>899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698</v>
      </c>
      <c r="AS8" s="1">
        <v>688</v>
      </c>
      <c r="AT8" s="1">
        <v>921</v>
      </c>
      <c r="AU8" s="1">
        <v>675</v>
      </c>
      <c r="AV8" s="1">
        <v>1129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441</v>
      </c>
      <c r="BC8" s="1">
        <v>385</v>
      </c>
      <c r="BD8" s="1">
        <v>785</v>
      </c>
      <c r="BE8" s="1">
        <v>233</v>
      </c>
      <c r="BF8" s="1">
        <v>1100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>
      <c r="A9" s="1">
        <v>70034</v>
      </c>
      <c r="B9" s="1" t="s">
        <v>99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2">
        <v>55.92</v>
      </c>
      <c r="I9" s="2">
        <v>1342.08</v>
      </c>
      <c r="J9" s="10">
        <f t="shared" si="2"/>
        <v>13420.8</v>
      </c>
      <c r="K9" s="11">
        <f t="shared" si="3"/>
        <v>10</v>
      </c>
      <c r="L9" s="1">
        <v>56.79</v>
      </c>
      <c r="M9" s="1">
        <v>45.58</v>
      </c>
      <c r="N9" s="16">
        <f>MAX(0,(TRUNC((L9*0.8)-M9)))</f>
        <v>0</v>
      </c>
      <c r="O9" s="1">
        <v>64.38</v>
      </c>
      <c r="P9" s="1">
        <v>29.88</v>
      </c>
      <c r="Q9" s="16"/>
      <c r="R9" s="1">
        <v>60.94</v>
      </c>
      <c r="S9" s="1">
        <v>39.67</v>
      </c>
      <c r="T9" s="5">
        <v>10</v>
      </c>
      <c r="U9" s="1">
        <v>0</v>
      </c>
      <c r="V9" s="12">
        <v>244398.36</v>
      </c>
      <c r="W9" s="2">
        <v>154506.96</v>
      </c>
      <c r="X9" s="1">
        <v>297</v>
      </c>
      <c r="Y9" s="1">
        <v>344</v>
      </c>
      <c r="Z9" s="1">
        <v>618</v>
      </c>
      <c r="AA9" s="1">
        <v>552</v>
      </c>
      <c r="AB9" s="1">
        <v>1094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408</v>
      </c>
      <c r="AS9" s="1">
        <v>389</v>
      </c>
      <c r="AT9" s="1">
        <v>654</v>
      </c>
      <c r="AU9" s="1">
        <v>577</v>
      </c>
      <c r="AV9" s="1">
        <v>717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508</v>
      </c>
      <c r="BC9" s="1">
        <v>580</v>
      </c>
      <c r="BD9" s="1">
        <v>427</v>
      </c>
      <c r="BE9" s="1">
        <v>475</v>
      </c>
      <c r="BF9" s="1">
        <v>952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>
      <c r="A10" s="1">
        <v>70019</v>
      </c>
      <c r="B10" s="1" t="s">
        <v>85</v>
      </c>
      <c r="C10" s="1">
        <v>20</v>
      </c>
      <c r="D10" s="1">
        <v>285</v>
      </c>
      <c r="E10" s="1" t="s">
        <v>64</v>
      </c>
      <c r="F10" s="1">
        <v>562</v>
      </c>
      <c r="G10" s="1" t="s">
        <v>65</v>
      </c>
      <c r="H10" s="2">
        <v>68.760000000000005</v>
      </c>
      <c r="I10" s="2">
        <v>1375.2</v>
      </c>
      <c r="J10" s="10">
        <f t="shared" si="2"/>
        <v>41256</v>
      </c>
      <c r="K10" s="11">
        <f t="shared" si="3"/>
        <v>30</v>
      </c>
      <c r="L10" s="1">
        <v>53.18</v>
      </c>
      <c r="M10" s="1">
        <v>15.45</v>
      </c>
      <c r="N10" s="20">
        <v>30</v>
      </c>
      <c r="O10" s="1">
        <v>76.62</v>
      </c>
      <c r="P10" s="1">
        <v>51.15</v>
      </c>
      <c r="Q10" s="16"/>
      <c r="R10" s="1">
        <v>44.7</v>
      </c>
      <c r="S10" s="1">
        <v>44.2</v>
      </c>
      <c r="T10" s="16">
        <f t="shared" ref="T10:T11" si="5">MAX(0,(TRUNC((R10*0.8)-S10)))</f>
        <v>0</v>
      </c>
      <c r="U10" s="1">
        <v>0</v>
      </c>
      <c r="V10" s="12">
        <v>239972.4</v>
      </c>
      <c r="W10" s="2">
        <v>152372.16</v>
      </c>
      <c r="X10" s="1">
        <v>327</v>
      </c>
      <c r="Y10" s="1">
        <v>282</v>
      </c>
      <c r="Z10" s="1">
        <v>473</v>
      </c>
      <c r="AA10" s="1">
        <v>245</v>
      </c>
      <c r="AB10" s="1">
        <v>309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552</v>
      </c>
      <c r="AS10" s="1">
        <v>439</v>
      </c>
      <c r="AT10" s="1">
        <v>530</v>
      </c>
      <c r="AU10" s="1">
        <v>462</v>
      </c>
      <c r="AV10" s="1">
        <v>1023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242</v>
      </c>
      <c r="BC10" s="1">
        <v>240</v>
      </c>
      <c r="BD10" s="1">
        <v>408</v>
      </c>
      <c r="BE10" s="1">
        <v>248</v>
      </c>
      <c r="BF10" s="1">
        <v>884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>
      <c r="A11" s="1">
        <v>70500</v>
      </c>
      <c r="B11" s="1" t="s">
        <v>105</v>
      </c>
      <c r="C11" s="1">
        <v>10</v>
      </c>
      <c r="D11" s="1">
        <v>285</v>
      </c>
      <c r="E11" s="1" t="s">
        <v>64</v>
      </c>
      <c r="F11" s="1">
        <v>285</v>
      </c>
      <c r="G11" s="1" t="s">
        <v>64</v>
      </c>
      <c r="H11" s="2">
        <v>125.14</v>
      </c>
      <c r="I11" s="2">
        <v>1251.4000000000001</v>
      </c>
      <c r="J11" s="10">
        <f t="shared" si="2"/>
        <v>62570.000000000007</v>
      </c>
      <c r="K11" s="11">
        <f t="shared" si="3"/>
        <v>50</v>
      </c>
      <c r="L11" s="1">
        <v>54</v>
      </c>
      <c r="M11" s="1">
        <v>5.9</v>
      </c>
      <c r="N11" s="5">
        <v>40</v>
      </c>
      <c r="O11" s="1">
        <v>85.25</v>
      </c>
      <c r="P11" s="1">
        <v>23</v>
      </c>
      <c r="Q11" s="16"/>
      <c r="R11" s="1">
        <v>37.549999999999997</v>
      </c>
      <c r="S11" s="1">
        <v>19.5</v>
      </c>
      <c r="T11" s="16">
        <f t="shared" si="5"/>
        <v>10</v>
      </c>
      <c r="U11" s="1">
        <v>0</v>
      </c>
      <c r="V11" s="12">
        <v>221247.52</v>
      </c>
      <c r="W11" s="2">
        <v>60567.76</v>
      </c>
      <c r="X11" s="1">
        <v>231</v>
      </c>
      <c r="Y11" s="1">
        <v>213</v>
      </c>
      <c r="Z11" s="1">
        <v>143</v>
      </c>
      <c r="AA11" s="1">
        <v>119</v>
      </c>
      <c r="AB11" s="1">
        <v>59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432</v>
      </c>
      <c r="AS11" s="1">
        <v>176</v>
      </c>
      <c r="AT11" s="1">
        <v>276</v>
      </c>
      <c r="AU11" s="1">
        <v>113</v>
      </c>
      <c r="AV11" s="1">
        <v>230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221</v>
      </c>
      <c r="BC11" s="1">
        <v>28</v>
      </c>
      <c r="BD11" s="1">
        <v>103</v>
      </c>
      <c r="BE11" s="1">
        <v>75</v>
      </c>
      <c r="BF11" s="1">
        <v>195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2">
        <v>77.58</v>
      </c>
      <c r="I12" s="2">
        <v>1551.6</v>
      </c>
      <c r="J12" s="10">
        <f t="shared" si="2"/>
        <v>31032</v>
      </c>
      <c r="K12" s="11">
        <f t="shared" si="3"/>
        <v>20</v>
      </c>
      <c r="L12" s="1">
        <v>41.5</v>
      </c>
      <c r="M12" s="1">
        <v>24.65</v>
      </c>
      <c r="N12" s="21">
        <v>10</v>
      </c>
      <c r="O12" s="1">
        <v>46.45</v>
      </c>
      <c r="P12" s="1">
        <v>22.4</v>
      </c>
      <c r="Q12" s="16"/>
      <c r="R12" s="1">
        <v>51.02</v>
      </c>
      <c r="S12" s="1">
        <v>35.6</v>
      </c>
      <c r="T12" s="5">
        <v>10</v>
      </c>
      <c r="U12" s="1">
        <v>0</v>
      </c>
      <c r="V12" s="12">
        <v>215633.61</v>
      </c>
      <c r="W12" s="2">
        <v>128239.74</v>
      </c>
      <c r="X12" s="1">
        <v>267</v>
      </c>
      <c r="Y12" s="1">
        <v>259</v>
      </c>
      <c r="Z12" s="1">
        <v>342</v>
      </c>
      <c r="AA12" s="1">
        <v>183</v>
      </c>
      <c r="AB12" s="1">
        <v>493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288</v>
      </c>
      <c r="AS12" s="1">
        <v>178</v>
      </c>
      <c r="AT12" s="1">
        <v>391</v>
      </c>
      <c r="AU12" s="1">
        <v>322</v>
      </c>
      <c r="AV12" s="1">
        <v>448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231</v>
      </c>
      <c r="BC12" s="1">
        <v>335</v>
      </c>
      <c r="BD12" s="1">
        <v>471</v>
      </c>
      <c r="BE12" s="1">
        <v>302</v>
      </c>
      <c r="BF12" s="1">
        <v>712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>
      <c r="A13" s="1">
        <v>70029</v>
      </c>
      <c r="B13" s="1" t="s">
        <v>102</v>
      </c>
      <c r="C13" s="1">
        <v>18</v>
      </c>
      <c r="D13" s="1">
        <v>285</v>
      </c>
      <c r="E13" s="1" t="s">
        <v>64</v>
      </c>
      <c r="F13" s="1">
        <v>558</v>
      </c>
      <c r="G13" s="1" t="s">
        <v>67</v>
      </c>
      <c r="H13" s="2">
        <v>46.2</v>
      </c>
      <c r="I13" s="2">
        <v>831.6</v>
      </c>
      <c r="J13" s="10">
        <f t="shared" si="2"/>
        <v>8316</v>
      </c>
      <c r="K13" s="11">
        <f t="shared" si="3"/>
        <v>10</v>
      </c>
      <c r="L13" s="1">
        <v>73.42</v>
      </c>
      <c r="M13" s="1">
        <v>89.06</v>
      </c>
      <c r="N13" s="16">
        <f>MAX(0,(TRUNC((L13*0.8)-M13)))</f>
        <v>0</v>
      </c>
      <c r="O13" s="1">
        <v>95.44</v>
      </c>
      <c r="P13" s="1">
        <v>50</v>
      </c>
      <c r="Q13" s="16"/>
      <c r="R13" s="1">
        <v>82.72</v>
      </c>
      <c r="S13" s="1">
        <v>65.06</v>
      </c>
      <c r="T13" s="5">
        <v>10</v>
      </c>
      <c r="U13" s="1">
        <v>0</v>
      </c>
      <c r="V13" s="12">
        <v>209216.7</v>
      </c>
      <c r="W13" s="2">
        <v>169738.8</v>
      </c>
      <c r="X13" s="1">
        <v>375</v>
      </c>
      <c r="Y13" s="1">
        <v>270</v>
      </c>
      <c r="Z13" s="1">
        <v>640</v>
      </c>
      <c r="AA13" s="1">
        <v>343</v>
      </c>
      <c r="AB13" s="1">
        <v>1603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594</v>
      </c>
      <c r="AS13" s="1">
        <v>583</v>
      </c>
      <c r="AT13" s="1">
        <v>615</v>
      </c>
      <c r="AU13" s="1">
        <v>435</v>
      </c>
      <c r="AV13" s="1">
        <v>900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438</v>
      </c>
      <c r="BC13" s="1">
        <v>397</v>
      </c>
      <c r="BD13" s="1">
        <v>644</v>
      </c>
      <c r="BE13" s="1">
        <v>417</v>
      </c>
      <c r="BF13" s="1">
        <v>1171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>
      <c r="A14" s="1">
        <v>70103</v>
      </c>
      <c r="B14" s="1" t="s">
        <v>112</v>
      </c>
      <c r="C14" s="1">
        <v>18</v>
      </c>
      <c r="D14" s="1">
        <v>285</v>
      </c>
      <c r="E14" s="1" t="s">
        <v>64</v>
      </c>
      <c r="F14" s="1">
        <v>567</v>
      </c>
      <c r="G14" s="1" t="s">
        <v>74</v>
      </c>
      <c r="H14" s="2">
        <v>50.87</v>
      </c>
      <c r="I14" s="2">
        <v>915.66</v>
      </c>
      <c r="J14" s="10">
        <f t="shared" si="2"/>
        <v>36626.400000000001</v>
      </c>
      <c r="K14" s="11">
        <f t="shared" si="3"/>
        <v>40</v>
      </c>
      <c r="L14" s="1">
        <v>59.03</v>
      </c>
      <c r="M14" s="1">
        <v>20.11</v>
      </c>
      <c r="N14" s="21">
        <v>30</v>
      </c>
      <c r="O14" s="1">
        <v>74.89</v>
      </c>
      <c r="P14" s="1">
        <v>33.11</v>
      </c>
      <c r="Q14" s="16"/>
      <c r="R14" s="1">
        <v>90.33</v>
      </c>
      <c r="S14" s="1">
        <v>70.44</v>
      </c>
      <c r="T14" s="5">
        <v>10</v>
      </c>
      <c r="U14" s="1">
        <v>0</v>
      </c>
      <c r="V14" s="12">
        <v>205336.76</v>
      </c>
      <c r="W14" s="2">
        <v>113236.62</v>
      </c>
      <c r="X14" s="1">
        <v>362</v>
      </c>
      <c r="Y14" s="1">
        <v>396</v>
      </c>
      <c r="Z14" s="1">
        <v>471</v>
      </c>
      <c r="AA14" s="1">
        <v>63</v>
      </c>
      <c r="AB14" s="1">
        <v>362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390</v>
      </c>
      <c r="AS14" s="1">
        <v>373</v>
      </c>
      <c r="AT14" s="1">
        <v>536</v>
      </c>
      <c r="AU14" s="1">
        <v>471</v>
      </c>
      <c r="AV14" s="1">
        <v>596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384</v>
      </c>
      <c r="BC14" s="1">
        <v>471</v>
      </c>
      <c r="BD14" s="1">
        <v>839</v>
      </c>
      <c r="BE14" s="1">
        <v>335</v>
      </c>
      <c r="BF14" s="1">
        <v>1268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>
      <c r="A15" s="1">
        <v>70101</v>
      </c>
      <c r="B15" s="1" t="s">
        <v>73</v>
      </c>
      <c r="C15" s="1">
        <v>15</v>
      </c>
      <c r="D15" s="1">
        <v>285</v>
      </c>
      <c r="E15" s="1" t="s">
        <v>64</v>
      </c>
      <c r="F15" s="1">
        <v>567</v>
      </c>
      <c r="G15" s="1" t="s">
        <v>74</v>
      </c>
      <c r="H15" s="2">
        <v>42.41</v>
      </c>
      <c r="I15" s="2">
        <v>636.15</v>
      </c>
      <c r="J15" s="10">
        <f t="shared" si="2"/>
        <v>25446</v>
      </c>
      <c r="K15" s="11">
        <f t="shared" si="3"/>
        <v>40</v>
      </c>
      <c r="L15" s="1">
        <v>112.83</v>
      </c>
      <c r="M15" s="1">
        <v>51.6</v>
      </c>
      <c r="N15" s="20">
        <v>40</v>
      </c>
      <c r="O15" s="1">
        <v>125.93</v>
      </c>
      <c r="P15" s="1">
        <v>59.47</v>
      </c>
      <c r="Q15" s="16"/>
      <c r="R15" s="1">
        <v>63.17</v>
      </c>
      <c r="S15" s="1">
        <v>86.07</v>
      </c>
      <c r="T15" s="16">
        <f>MAX(0,(TRUNC((R15*0.8)-S15)))</f>
        <v>0</v>
      </c>
      <c r="U15" s="1">
        <v>0</v>
      </c>
      <c r="V15" s="12">
        <v>192074.89</v>
      </c>
      <c r="W15" s="2">
        <v>125406.37</v>
      </c>
      <c r="X15" s="1">
        <v>505</v>
      </c>
      <c r="Y15" s="1">
        <v>413</v>
      </c>
      <c r="Z15" s="1">
        <v>722</v>
      </c>
      <c r="AA15" s="1">
        <v>518</v>
      </c>
      <c r="AB15" s="1">
        <v>774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692</v>
      </c>
      <c r="AS15" s="1">
        <v>556</v>
      </c>
      <c r="AT15" s="1">
        <v>702</v>
      </c>
      <c r="AU15" s="1">
        <v>434</v>
      </c>
      <c r="AV15" s="1">
        <v>892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200</v>
      </c>
      <c r="BC15" s="1">
        <v>394</v>
      </c>
      <c r="BD15" s="1">
        <v>451</v>
      </c>
      <c r="BE15" s="1">
        <v>199</v>
      </c>
      <c r="BF15" s="1">
        <v>1291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>
      <c r="A16" s="1">
        <v>70100</v>
      </c>
      <c r="B16" s="1" t="s">
        <v>91</v>
      </c>
      <c r="C16" s="1">
        <v>16</v>
      </c>
      <c r="D16" s="1">
        <v>285</v>
      </c>
      <c r="E16" s="1" t="s">
        <v>64</v>
      </c>
      <c r="F16" s="1">
        <v>567</v>
      </c>
      <c r="G16" s="1" t="s">
        <v>74</v>
      </c>
      <c r="H16" s="2">
        <v>42.32</v>
      </c>
      <c r="I16" s="2">
        <v>677.12</v>
      </c>
      <c r="J16" s="10">
        <f t="shared" si="2"/>
        <v>37241.599999999999</v>
      </c>
      <c r="K16" s="11">
        <f t="shared" si="3"/>
        <v>55</v>
      </c>
      <c r="L16" s="1">
        <v>104.94</v>
      </c>
      <c r="M16" s="1">
        <v>35.06</v>
      </c>
      <c r="N16" s="20">
        <v>50</v>
      </c>
      <c r="O16" s="1">
        <v>85.28</v>
      </c>
      <c r="P16" s="1">
        <v>50.25</v>
      </c>
      <c r="Q16" s="16"/>
      <c r="R16" s="1">
        <v>77.91</v>
      </c>
      <c r="S16" s="1">
        <v>59.81</v>
      </c>
      <c r="T16" s="5">
        <v>5</v>
      </c>
      <c r="U16" s="1">
        <v>0</v>
      </c>
      <c r="V16" s="12">
        <v>181552.8</v>
      </c>
      <c r="W16" s="2">
        <v>98267.04</v>
      </c>
      <c r="X16" s="1">
        <v>479</v>
      </c>
      <c r="Y16" s="1">
        <v>370</v>
      </c>
      <c r="Z16" s="1">
        <v>723</v>
      </c>
      <c r="AA16" s="1">
        <v>584</v>
      </c>
      <c r="AB16" s="1">
        <v>561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325</v>
      </c>
      <c r="AS16" s="1">
        <v>310</v>
      </c>
      <c r="AT16" s="1">
        <v>624</v>
      </c>
      <c r="AU16" s="1">
        <v>521</v>
      </c>
      <c r="AV16" s="1">
        <v>804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282</v>
      </c>
      <c r="BC16" s="1">
        <v>571</v>
      </c>
      <c r="BD16" s="1">
        <v>552</v>
      </c>
      <c r="BE16" s="1">
        <v>254</v>
      </c>
      <c r="BF16" s="1">
        <v>957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2">
        <v>41.94</v>
      </c>
      <c r="I17" s="2">
        <v>838.8</v>
      </c>
      <c r="J17" s="10">
        <f t="shared" si="2"/>
        <v>8388</v>
      </c>
      <c r="K17" s="11">
        <f t="shared" si="3"/>
        <v>10</v>
      </c>
      <c r="L17" s="1">
        <v>51.45</v>
      </c>
      <c r="M17" s="1">
        <v>108.6</v>
      </c>
      <c r="N17" s="16">
        <f>MAX(0,(TRUNC((L17*0.8)-M17)))</f>
        <v>0</v>
      </c>
      <c r="O17" s="1">
        <v>126.85</v>
      </c>
      <c r="P17" s="1">
        <v>60.45</v>
      </c>
      <c r="Q17" s="16"/>
      <c r="R17" s="1">
        <v>35.72</v>
      </c>
      <c r="S17" s="1">
        <v>20.5</v>
      </c>
      <c r="T17" s="5">
        <v>10</v>
      </c>
      <c r="U17" s="1">
        <v>0</v>
      </c>
      <c r="V17" s="12">
        <v>179524.17</v>
      </c>
      <c r="W17" s="2">
        <v>158994.54</v>
      </c>
      <c r="X17" s="1">
        <v>260</v>
      </c>
      <c r="Y17" s="1">
        <v>290</v>
      </c>
      <c r="Z17" s="1">
        <v>408</v>
      </c>
      <c r="AA17" s="1">
        <v>432</v>
      </c>
      <c r="AB17" s="1">
        <v>2172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851</v>
      </c>
      <c r="AS17" s="1">
        <v>623</v>
      </c>
      <c r="AT17" s="1">
        <v>806</v>
      </c>
      <c r="AU17" s="1">
        <v>1137</v>
      </c>
      <c r="AV17" s="1">
        <v>1209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215</v>
      </c>
      <c r="BC17" s="1">
        <v>351</v>
      </c>
      <c r="BD17" s="1">
        <v>214</v>
      </c>
      <c r="BE17" s="1">
        <v>220</v>
      </c>
      <c r="BF17" s="1">
        <v>410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>
      <c r="A18" s="1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2">
        <v>652.46</v>
      </c>
      <c r="I18" s="2">
        <v>652.46</v>
      </c>
      <c r="J18" s="10">
        <f t="shared" si="2"/>
        <v>16311.5</v>
      </c>
      <c r="K18" s="11">
        <f t="shared" si="3"/>
        <v>25</v>
      </c>
      <c r="L18" s="1">
        <v>52</v>
      </c>
      <c r="M18" s="1">
        <v>18</v>
      </c>
      <c r="N18" s="20">
        <v>25</v>
      </c>
      <c r="O18" s="1">
        <v>135</v>
      </c>
      <c r="P18" s="1">
        <v>58</v>
      </c>
      <c r="Q18" s="16"/>
      <c r="R18" s="1">
        <v>53.5</v>
      </c>
      <c r="S18" s="1">
        <v>46</v>
      </c>
      <c r="T18" s="16">
        <f>MAX(0,(TRUNC((R18*0.8)-S18)))</f>
        <v>0</v>
      </c>
      <c r="U18" s="1">
        <v>0</v>
      </c>
      <c r="V18" s="12">
        <v>156916.63</v>
      </c>
      <c r="W18" s="2">
        <v>79600.12</v>
      </c>
      <c r="X18" s="1">
        <v>15</v>
      </c>
      <c r="Y18" s="1">
        <v>16</v>
      </c>
      <c r="Z18" s="1">
        <v>22</v>
      </c>
      <c r="AA18" s="1">
        <v>14</v>
      </c>
      <c r="AB18" s="1">
        <v>18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43</v>
      </c>
      <c r="AS18" s="1">
        <v>53</v>
      </c>
      <c r="AT18" s="1">
        <v>40</v>
      </c>
      <c r="AU18" s="1">
        <v>51</v>
      </c>
      <c r="AV18" s="1">
        <v>58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9</v>
      </c>
      <c r="BC18" s="1">
        <v>39</v>
      </c>
      <c r="BD18" s="1">
        <v>18</v>
      </c>
      <c r="BE18" s="1">
        <v>14</v>
      </c>
      <c r="BF18" s="1">
        <v>46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>
      <c r="A19" s="1">
        <v>70038</v>
      </c>
      <c r="B19" s="1" t="s">
        <v>66</v>
      </c>
      <c r="C19" s="1">
        <v>16</v>
      </c>
      <c r="D19" s="1">
        <v>285</v>
      </c>
      <c r="E19" s="1" t="s">
        <v>64</v>
      </c>
      <c r="F19" s="1">
        <v>558</v>
      </c>
      <c r="G19" s="1" t="s">
        <v>67</v>
      </c>
      <c r="H19" s="2">
        <v>52.430999999999997</v>
      </c>
      <c r="I19" s="2">
        <v>838.89599999999996</v>
      </c>
      <c r="J19" s="10">
        <f t="shared" si="2"/>
        <v>20972.399999999998</v>
      </c>
      <c r="K19" s="11">
        <f t="shared" si="3"/>
        <v>25</v>
      </c>
      <c r="L19" s="1">
        <v>47.41</v>
      </c>
      <c r="M19" s="1">
        <v>17.25</v>
      </c>
      <c r="N19" s="27">
        <f>MAX(0,(TRUNC((L19*0.8)-M19)))</f>
        <v>20</v>
      </c>
      <c r="O19" s="1">
        <v>80.16</v>
      </c>
      <c r="P19" s="1">
        <v>36.56</v>
      </c>
      <c r="Q19" s="16"/>
      <c r="R19" s="1">
        <v>55.06</v>
      </c>
      <c r="S19" s="1">
        <v>41.81</v>
      </c>
      <c r="T19" s="5">
        <v>5</v>
      </c>
      <c r="U19" s="1">
        <v>0</v>
      </c>
      <c r="V19" s="12">
        <v>153203.38</v>
      </c>
      <c r="W19" s="2">
        <v>80219.429999999993</v>
      </c>
      <c r="X19" s="1">
        <v>280</v>
      </c>
      <c r="Y19" s="1">
        <v>164</v>
      </c>
      <c r="Z19" s="1">
        <v>307</v>
      </c>
      <c r="AA19" s="1">
        <v>179</v>
      </c>
      <c r="AB19" s="1">
        <v>276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502</v>
      </c>
      <c r="AS19" s="1">
        <v>454</v>
      </c>
      <c r="AT19" s="1">
        <v>384</v>
      </c>
      <c r="AU19" s="1">
        <v>339</v>
      </c>
      <c r="AV19" s="1">
        <v>585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415</v>
      </c>
      <c r="BC19" s="1">
        <v>436</v>
      </c>
      <c r="BD19" s="1">
        <v>173</v>
      </c>
      <c r="BE19" s="1">
        <v>150</v>
      </c>
      <c r="BF19" s="1">
        <v>669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>
      <c r="A20" s="1">
        <v>70041</v>
      </c>
      <c r="B20" s="1" t="s">
        <v>114</v>
      </c>
      <c r="C20" s="1">
        <v>24</v>
      </c>
      <c r="D20" s="1">
        <v>285</v>
      </c>
      <c r="E20" s="1" t="s">
        <v>64</v>
      </c>
      <c r="F20" s="1">
        <v>558</v>
      </c>
      <c r="G20" s="1" t="s">
        <v>67</v>
      </c>
      <c r="H20" s="2">
        <v>39.53</v>
      </c>
      <c r="I20" s="2">
        <v>948.72</v>
      </c>
      <c r="J20" s="10">
        <f t="shared" si="2"/>
        <v>18974.400000000001</v>
      </c>
      <c r="K20" s="11">
        <f t="shared" si="3"/>
        <v>20</v>
      </c>
      <c r="L20" s="1">
        <v>56.9</v>
      </c>
      <c r="M20" s="1">
        <v>28.54</v>
      </c>
      <c r="N20" s="20">
        <v>20</v>
      </c>
      <c r="O20" s="1">
        <v>49.6</v>
      </c>
      <c r="P20" s="1">
        <v>29.5</v>
      </c>
      <c r="Q20" s="16"/>
      <c r="R20" s="1">
        <v>45.06</v>
      </c>
      <c r="S20" s="1">
        <v>47.92</v>
      </c>
      <c r="T20" s="16">
        <f>MAX(0,(TRUNC((R20*0.8)-S20)))</f>
        <v>0</v>
      </c>
      <c r="U20" s="1">
        <v>0</v>
      </c>
      <c r="V20" s="12">
        <v>143790.38</v>
      </c>
      <c r="W20" s="2">
        <v>100524.79</v>
      </c>
      <c r="X20" s="1">
        <v>402</v>
      </c>
      <c r="Y20" s="1">
        <v>319</v>
      </c>
      <c r="Z20" s="1">
        <v>571</v>
      </c>
      <c r="AA20" s="1">
        <v>466</v>
      </c>
      <c r="AB20" s="1">
        <v>685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355</v>
      </c>
      <c r="AS20" s="1">
        <v>390</v>
      </c>
      <c r="AT20" s="1">
        <v>449</v>
      </c>
      <c r="AU20" s="1">
        <v>383</v>
      </c>
      <c r="AV20" s="1">
        <v>708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354</v>
      </c>
      <c r="BC20" s="1">
        <v>234</v>
      </c>
      <c r="BD20" s="1">
        <v>500</v>
      </c>
      <c r="BE20" s="1">
        <v>221</v>
      </c>
      <c r="BF20" s="1">
        <v>1150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>
      <c r="A21" s="1">
        <v>70005</v>
      </c>
      <c r="B21" s="1" t="s">
        <v>107</v>
      </c>
      <c r="C21" s="1">
        <v>24</v>
      </c>
      <c r="D21" s="1">
        <v>285</v>
      </c>
      <c r="E21" s="1" t="s">
        <v>64</v>
      </c>
      <c r="F21" s="1">
        <v>557</v>
      </c>
      <c r="G21" s="1" t="s">
        <v>69</v>
      </c>
      <c r="H21" s="2">
        <v>50.79</v>
      </c>
      <c r="I21" s="2">
        <v>1218.96</v>
      </c>
      <c r="J21" s="10">
        <f t="shared" si="2"/>
        <v>18284.400000000001</v>
      </c>
      <c r="K21" s="11">
        <f t="shared" si="3"/>
        <v>15</v>
      </c>
      <c r="L21" s="1">
        <v>20.56</v>
      </c>
      <c r="M21" s="1">
        <v>11.38</v>
      </c>
      <c r="N21" s="27">
        <f>MAX(0,(TRUNC((L21*0.8)-M21)))</f>
        <v>5</v>
      </c>
      <c r="O21" s="1">
        <v>66.56</v>
      </c>
      <c r="P21" s="1">
        <v>37.119999999999997</v>
      </c>
      <c r="Q21" s="16"/>
      <c r="R21" s="1">
        <v>29.08</v>
      </c>
      <c r="S21" s="1">
        <v>16.54</v>
      </c>
      <c r="T21" s="5">
        <v>10</v>
      </c>
      <c r="U21" s="1">
        <v>0</v>
      </c>
      <c r="V21" s="12">
        <v>141653.31</v>
      </c>
      <c r="W21" s="2">
        <v>79283.19</v>
      </c>
      <c r="X21" s="1">
        <v>175</v>
      </c>
      <c r="Y21" s="1">
        <v>127</v>
      </c>
      <c r="Z21" s="1">
        <v>134</v>
      </c>
      <c r="AA21" s="1">
        <v>242</v>
      </c>
      <c r="AB21" s="1">
        <v>273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433</v>
      </c>
      <c r="AS21" s="1">
        <v>600</v>
      </c>
      <c r="AT21" s="1">
        <v>649</v>
      </c>
      <c r="AU21" s="1">
        <v>431</v>
      </c>
      <c r="AV21" s="1">
        <v>891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212</v>
      </c>
      <c r="BC21" s="1">
        <v>187</v>
      </c>
      <c r="BD21" s="1">
        <v>297</v>
      </c>
      <c r="BE21" s="1">
        <v>191</v>
      </c>
      <c r="BF21" s="1">
        <v>397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>
      <c r="A22" s="1">
        <v>70168</v>
      </c>
      <c r="B22" s="1" t="s">
        <v>109</v>
      </c>
      <c r="C22" s="1">
        <v>24</v>
      </c>
      <c r="D22" s="1">
        <v>285</v>
      </c>
      <c r="E22" s="1" t="s">
        <v>64</v>
      </c>
      <c r="F22" s="1">
        <v>974</v>
      </c>
      <c r="G22" s="1" t="s">
        <v>110</v>
      </c>
      <c r="H22" s="2">
        <v>50.94</v>
      </c>
      <c r="I22" s="2">
        <v>1222.56</v>
      </c>
      <c r="J22" s="10">
        <f t="shared" si="2"/>
        <v>30564</v>
      </c>
      <c r="K22" s="11">
        <f t="shared" si="3"/>
        <v>25</v>
      </c>
      <c r="L22" s="1">
        <v>23.79</v>
      </c>
      <c r="M22" s="1">
        <v>6.54</v>
      </c>
      <c r="N22" s="35">
        <v>15</v>
      </c>
      <c r="O22" s="1">
        <v>37.119999999999997</v>
      </c>
      <c r="P22" s="1">
        <v>27.62</v>
      </c>
      <c r="Q22" s="16"/>
      <c r="R22" s="1">
        <v>32.75</v>
      </c>
      <c r="S22" s="1">
        <v>16.88</v>
      </c>
      <c r="T22" s="5">
        <v>10</v>
      </c>
      <c r="U22" s="1">
        <v>0</v>
      </c>
      <c r="V22" s="12">
        <v>114513.12</v>
      </c>
      <c r="W22" s="2">
        <v>62401.5</v>
      </c>
      <c r="X22" s="1">
        <v>183</v>
      </c>
      <c r="Y22" s="1">
        <v>183</v>
      </c>
      <c r="Z22" s="1">
        <v>175</v>
      </c>
      <c r="AA22" s="1">
        <v>243</v>
      </c>
      <c r="AB22" s="1">
        <v>157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213</v>
      </c>
      <c r="AS22" s="1">
        <v>156</v>
      </c>
      <c r="AT22" s="1">
        <v>402</v>
      </c>
      <c r="AU22" s="1">
        <v>396</v>
      </c>
      <c r="AV22" s="1">
        <v>663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332</v>
      </c>
      <c r="BC22" s="1">
        <v>306</v>
      </c>
      <c r="BD22" s="1">
        <v>238</v>
      </c>
      <c r="BE22" s="1">
        <v>126</v>
      </c>
      <c r="BF22" s="1">
        <v>405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>
      <c r="A23" s="1">
        <v>70002</v>
      </c>
      <c r="B23" s="1" t="s">
        <v>113</v>
      </c>
      <c r="C23" s="1">
        <v>48</v>
      </c>
      <c r="D23" s="1">
        <v>285</v>
      </c>
      <c r="E23" s="1" t="s">
        <v>64</v>
      </c>
      <c r="F23" s="1">
        <v>557</v>
      </c>
      <c r="G23" s="1" t="s">
        <v>69</v>
      </c>
      <c r="H23" s="2">
        <v>28.86</v>
      </c>
      <c r="I23" s="2">
        <v>1385.28</v>
      </c>
      <c r="J23" s="10">
        <f t="shared" si="2"/>
        <v>27705.599999999999</v>
      </c>
      <c r="K23" s="11">
        <f t="shared" si="3"/>
        <v>20</v>
      </c>
      <c r="L23" s="1">
        <v>28.91</v>
      </c>
      <c r="M23" s="1">
        <v>10.15</v>
      </c>
      <c r="N23" s="20">
        <v>15</v>
      </c>
      <c r="O23" s="1">
        <v>31.42</v>
      </c>
      <c r="P23" s="1">
        <v>27.92</v>
      </c>
      <c r="Q23" s="16"/>
      <c r="R23" s="1">
        <v>21.3</v>
      </c>
      <c r="S23" s="1">
        <v>11.52</v>
      </c>
      <c r="T23" s="16">
        <f t="shared" ref="T23:T28" si="6">MAX(0,(TRUNC((R23*0.8)-S23)))</f>
        <v>5</v>
      </c>
      <c r="U23" s="1">
        <v>0</v>
      </c>
      <c r="V23" s="12">
        <v>113073.48</v>
      </c>
      <c r="W23" s="2">
        <v>68686.8</v>
      </c>
      <c r="X23" s="1">
        <v>374</v>
      </c>
      <c r="Y23" s="1">
        <v>307</v>
      </c>
      <c r="Z23" s="1">
        <v>522</v>
      </c>
      <c r="AA23" s="1">
        <v>676</v>
      </c>
      <c r="AB23" s="1">
        <v>487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401</v>
      </c>
      <c r="AS23" s="1">
        <v>530</v>
      </c>
      <c r="AT23" s="1">
        <v>482</v>
      </c>
      <c r="AU23" s="1">
        <v>720</v>
      </c>
      <c r="AV23" s="1">
        <v>1340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177</v>
      </c>
      <c r="BC23" s="1">
        <v>234</v>
      </c>
      <c r="BD23" s="1">
        <v>561</v>
      </c>
      <c r="BE23" s="1">
        <v>335</v>
      </c>
      <c r="BF23" s="1">
        <v>553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>
      <c r="A24" s="1">
        <v>70159</v>
      </c>
      <c r="B24" s="1" t="s">
        <v>166</v>
      </c>
      <c r="C24" s="1">
        <v>20</v>
      </c>
      <c r="D24" s="1">
        <v>285</v>
      </c>
      <c r="E24" s="1" t="s">
        <v>64</v>
      </c>
      <c r="F24" s="1">
        <v>322</v>
      </c>
      <c r="G24" s="1" t="s">
        <v>167</v>
      </c>
      <c r="H24" s="2">
        <v>68.760000000000005</v>
      </c>
      <c r="I24" s="2">
        <v>1375.2</v>
      </c>
      <c r="J24" s="10">
        <f t="shared" si="2"/>
        <v>13752</v>
      </c>
      <c r="K24" s="11">
        <f t="shared" si="3"/>
        <v>10</v>
      </c>
      <c r="L24" s="1">
        <v>18.52</v>
      </c>
      <c r="M24" s="1">
        <v>8.1999999999999993</v>
      </c>
      <c r="N24" s="21">
        <v>10</v>
      </c>
      <c r="O24" s="1">
        <v>46.55</v>
      </c>
      <c r="P24" s="1">
        <v>26.7</v>
      </c>
      <c r="Q24" s="16"/>
      <c r="R24" s="1">
        <v>15.55</v>
      </c>
      <c r="S24" s="1">
        <v>15.8</v>
      </c>
      <c r="T24" s="16">
        <f t="shared" si="6"/>
        <v>0</v>
      </c>
      <c r="U24" s="1">
        <v>0</v>
      </c>
      <c r="V24" s="12">
        <v>110875.5</v>
      </c>
      <c r="W24" s="2">
        <v>69722.64</v>
      </c>
      <c r="X24" s="1">
        <v>282</v>
      </c>
      <c r="Y24" s="1">
        <v>164</v>
      </c>
      <c r="Z24" s="1">
        <v>12</v>
      </c>
      <c r="AA24" s="1">
        <v>-11</v>
      </c>
      <c r="AB24" s="1">
        <v>164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540</v>
      </c>
      <c r="AS24" s="1">
        <v>526</v>
      </c>
      <c r="AT24" s="1">
        <v>91</v>
      </c>
      <c r="AU24" s="1">
        <v>74</v>
      </c>
      <c r="AV24" s="1">
        <v>534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158</v>
      </c>
      <c r="BC24" s="1">
        <v>206</v>
      </c>
      <c r="BD24" s="1">
        <v>29</v>
      </c>
      <c r="BE24" s="1">
        <v>42</v>
      </c>
      <c r="BF24" s="1">
        <v>316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>
      <c r="A25" s="1">
        <v>70187</v>
      </c>
      <c r="B25" s="1" t="s">
        <v>127</v>
      </c>
      <c r="C25" s="1">
        <v>1</v>
      </c>
      <c r="D25" s="1">
        <v>285</v>
      </c>
      <c r="E25" s="1" t="s">
        <v>64</v>
      </c>
      <c r="F25" s="1">
        <v>567</v>
      </c>
      <c r="G25" s="1" t="s">
        <v>74</v>
      </c>
      <c r="H25" s="2">
        <v>1133.01</v>
      </c>
      <c r="I25" s="2">
        <v>1133.01</v>
      </c>
      <c r="J25" s="10">
        <f t="shared" si="2"/>
        <v>0</v>
      </c>
      <c r="K25" s="11">
        <f t="shared" si="3"/>
        <v>0</v>
      </c>
      <c r="L25" s="1">
        <v>0</v>
      </c>
      <c r="M25" s="1">
        <v>0</v>
      </c>
      <c r="N25" s="16">
        <f>MAX(0,(TRUNC((L25*0.8)-M25)))</f>
        <v>0</v>
      </c>
      <c r="O25" s="1">
        <v>69</v>
      </c>
      <c r="P25" s="1">
        <v>49</v>
      </c>
      <c r="Q25" s="16"/>
      <c r="R25" s="1">
        <v>27.5</v>
      </c>
      <c r="S25" s="1">
        <v>23</v>
      </c>
      <c r="T25" s="16">
        <f t="shared" si="6"/>
        <v>0</v>
      </c>
      <c r="U25" s="1">
        <v>0</v>
      </c>
      <c r="V25" s="12">
        <v>109335.46</v>
      </c>
      <c r="W25" s="2">
        <v>81576.72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32</v>
      </c>
      <c r="AS25" s="1">
        <v>32</v>
      </c>
      <c r="AT25" s="1">
        <v>14</v>
      </c>
      <c r="AU25" s="1">
        <v>14</v>
      </c>
      <c r="AV25" s="1">
        <v>49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6</v>
      </c>
      <c r="BC25" s="1">
        <v>18</v>
      </c>
      <c r="BD25" s="1">
        <v>7</v>
      </c>
      <c r="BE25" s="1">
        <v>11</v>
      </c>
      <c r="BF25" s="1">
        <v>23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>
      <c r="A26" s="1">
        <v>70012</v>
      </c>
      <c r="B26" s="1" t="s">
        <v>89</v>
      </c>
      <c r="C26" s="1">
        <v>15</v>
      </c>
      <c r="D26" s="1">
        <v>285</v>
      </c>
      <c r="E26" s="1" t="s">
        <v>64</v>
      </c>
      <c r="F26" s="1">
        <v>562</v>
      </c>
      <c r="G26" s="1" t="s">
        <v>65</v>
      </c>
      <c r="H26" s="2">
        <v>28.82</v>
      </c>
      <c r="I26" s="2">
        <v>432.3</v>
      </c>
      <c r="J26" s="10">
        <f t="shared" si="2"/>
        <v>8646</v>
      </c>
      <c r="K26" s="11">
        <f t="shared" si="3"/>
        <v>20</v>
      </c>
      <c r="L26" s="1">
        <v>81.599999999999994</v>
      </c>
      <c r="M26" s="1">
        <v>48.2</v>
      </c>
      <c r="N26" s="21">
        <v>20</v>
      </c>
      <c r="O26" s="1">
        <v>94.23</v>
      </c>
      <c r="P26" s="1">
        <v>41.67</v>
      </c>
      <c r="Q26" s="16"/>
      <c r="R26" s="1">
        <v>67.13</v>
      </c>
      <c r="S26" s="1">
        <v>63.73</v>
      </c>
      <c r="T26" s="16">
        <f t="shared" si="6"/>
        <v>0</v>
      </c>
      <c r="U26" s="1">
        <v>0</v>
      </c>
      <c r="V26" s="12">
        <v>105034.49</v>
      </c>
      <c r="W26" s="2">
        <v>66401.279999999999</v>
      </c>
      <c r="X26" s="1">
        <v>452</v>
      </c>
      <c r="Y26" s="1">
        <v>453</v>
      </c>
      <c r="Z26" s="1">
        <v>341</v>
      </c>
      <c r="AA26" s="1">
        <v>409</v>
      </c>
      <c r="AB26" s="1">
        <v>723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448</v>
      </c>
      <c r="AS26" s="1">
        <v>405</v>
      </c>
      <c r="AT26" s="1">
        <v>564</v>
      </c>
      <c r="AU26" s="1">
        <v>398</v>
      </c>
      <c r="AV26" s="1">
        <v>625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308</v>
      </c>
      <c r="BC26" s="1">
        <v>405</v>
      </c>
      <c r="BD26" s="1">
        <v>361</v>
      </c>
      <c r="BE26" s="1">
        <v>271</v>
      </c>
      <c r="BF26" s="1">
        <v>956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>
      <c r="A27" s="1">
        <v>70044</v>
      </c>
      <c r="B27" s="1" t="s">
        <v>96</v>
      </c>
      <c r="C27" s="1">
        <v>21</v>
      </c>
      <c r="D27" s="1">
        <v>285</v>
      </c>
      <c r="E27" s="1" t="s">
        <v>64</v>
      </c>
      <c r="F27" s="1">
        <v>565</v>
      </c>
      <c r="G27" s="1" t="s">
        <v>94</v>
      </c>
      <c r="H27" s="2">
        <v>31.19</v>
      </c>
      <c r="I27" s="2">
        <v>654.99</v>
      </c>
      <c r="J27" s="10">
        <f t="shared" si="2"/>
        <v>16374.75</v>
      </c>
      <c r="K27" s="11">
        <f t="shared" si="3"/>
        <v>25</v>
      </c>
      <c r="L27" s="1">
        <v>50.24</v>
      </c>
      <c r="M27" s="1">
        <v>15.62</v>
      </c>
      <c r="N27" s="21">
        <v>25</v>
      </c>
      <c r="O27" s="1">
        <v>67.38</v>
      </c>
      <c r="P27" s="1">
        <v>24.86</v>
      </c>
      <c r="Q27" s="16"/>
      <c r="R27" s="1">
        <v>42</v>
      </c>
      <c r="S27" s="1">
        <v>40.67</v>
      </c>
      <c r="T27" s="16">
        <f t="shared" si="6"/>
        <v>0</v>
      </c>
      <c r="U27" s="1">
        <v>0</v>
      </c>
      <c r="V27" s="12">
        <v>104548.88</v>
      </c>
      <c r="W27" s="2">
        <v>53147.76</v>
      </c>
      <c r="X27" s="1">
        <v>301</v>
      </c>
      <c r="Y27" s="1">
        <v>225</v>
      </c>
      <c r="Z27" s="1">
        <v>484</v>
      </c>
      <c r="AA27" s="1">
        <v>315</v>
      </c>
      <c r="AB27" s="1">
        <v>328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565</v>
      </c>
      <c r="AS27" s="1">
        <v>415</v>
      </c>
      <c r="AT27" s="1">
        <v>460</v>
      </c>
      <c r="AU27" s="1">
        <v>365</v>
      </c>
      <c r="AV27" s="1">
        <v>522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315</v>
      </c>
      <c r="BC27" s="1">
        <v>365</v>
      </c>
      <c r="BD27" s="1">
        <v>257</v>
      </c>
      <c r="BE27" s="1">
        <v>255</v>
      </c>
      <c r="BF27" s="1">
        <v>854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>
      <c r="A28" s="1">
        <v>70070</v>
      </c>
      <c r="B28" s="1" t="s">
        <v>63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74.72</v>
      </c>
      <c r="I28" s="2">
        <v>373.6</v>
      </c>
      <c r="J28" s="10">
        <f t="shared" si="2"/>
        <v>0</v>
      </c>
      <c r="K28" s="11">
        <f t="shared" si="3"/>
        <v>0</v>
      </c>
      <c r="L28" s="1">
        <v>78.900000000000006</v>
      </c>
      <c r="M28" s="1">
        <v>65.400000000000006</v>
      </c>
      <c r="N28" s="16">
        <f t="shared" ref="N28:N29" si="7">MAX(0,(TRUNC((L28*0.8)-M28)))</f>
        <v>0</v>
      </c>
      <c r="O28" s="1">
        <v>115.6</v>
      </c>
      <c r="P28" s="1">
        <v>291.39999999999998</v>
      </c>
      <c r="Q28" s="16"/>
      <c r="R28" s="1">
        <v>70.900000000000006</v>
      </c>
      <c r="S28" s="1">
        <v>78.2</v>
      </c>
      <c r="T28" s="16">
        <f t="shared" si="6"/>
        <v>0</v>
      </c>
      <c r="U28" s="1">
        <v>0</v>
      </c>
      <c r="V28" s="12">
        <v>99153.44</v>
      </c>
      <c r="W28" s="2">
        <v>162516</v>
      </c>
      <c r="X28" s="1">
        <v>201</v>
      </c>
      <c r="Y28" s="1">
        <v>153</v>
      </c>
      <c r="Z28" s="1">
        <v>67</v>
      </c>
      <c r="AA28" s="1">
        <v>100</v>
      </c>
      <c r="AB28" s="1">
        <v>327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369</v>
      </c>
      <c r="AS28" s="1">
        <v>166</v>
      </c>
      <c r="AT28" s="1">
        <v>98</v>
      </c>
      <c r="AU28" s="1">
        <v>56</v>
      </c>
      <c r="AV28" s="1">
        <v>1457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170</v>
      </c>
      <c r="BC28" s="1">
        <v>147</v>
      </c>
      <c r="BD28" s="1">
        <v>90</v>
      </c>
      <c r="BE28" s="1">
        <v>42</v>
      </c>
      <c r="BF28" s="1">
        <v>391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>
      <c r="A29" s="1">
        <v>70090</v>
      </c>
      <c r="B29" s="1" t="s">
        <v>86</v>
      </c>
      <c r="C29" s="1">
        <v>32</v>
      </c>
      <c r="D29" s="1">
        <v>285</v>
      </c>
      <c r="E29" s="1" t="s">
        <v>64</v>
      </c>
      <c r="F29" s="1">
        <v>573</v>
      </c>
      <c r="G29" s="1" t="s">
        <v>87</v>
      </c>
      <c r="H29" s="2">
        <v>33.270000000000003</v>
      </c>
      <c r="I29" s="2">
        <v>1064.6400000000001</v>
      </c>
      <c r="J29" s="10">
        <f t="shared" si="2"/>
        <v>15969.600000000002</v>
      </c>
      <c r="K29" s="11">
        <f t="shared" si="3"/>
        <v>15</v>
      </c>
      <c r="L29" s="1">
        <v>30.28</v>
      </c>
      <c r="M29" s="1">
        <v>19.22</v>
      </c>
      <c r="N29" s="28">
        <f t="shared" si="7"/>
        <v>5</v>
      </c>
      <c r="O29" s="1">
        <v>39.380000000000003</v>
      </c>
      <c r="P29" s="1">
        <v>16.28</v>
      </c>
      <c r="Q29" s="16"/>
      <c r="R29" s="1">
        <v>21.23</v>
      </c>
      <c r="S29" s="1">
        <v>8.4700000000000006</v>
      </c>
      <c r="T29" s="5">
        <v>10</v>
      </c>
      <c r="U29" s="1">
        <v>0</v>
      </c>
      <c r="V29" s="12">
        <v>96765.8</v>
      </c>
      <c r="W29" s="2">
        <v>46810.89</v>
      </c>
      <c r="X29" s="1">
        <v>195</v>
      </c>
      <c r="Y29" s="1">
        <v>403</v>
      </c>
      <c r="Z29" s="1">
        <v>389</v>
      </c>
      <c r="AA29" s="1">
        <v>367</v>
      </c>
      <c r="AB29" s="1">
        <v>615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464</v>
      </c>
      <c r="AS29" s="1">
        <v>437</v>
      </c>
      <c r="AT29" s="1">
        <v>336</v>
      </c>
      <c r="AU29" s="1">
        <v>483</v>
      </c>
      <c r="AV29" s="1">
        <v>521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340</v>
      </c>
      <c r="BC29" s="1">
        <v>122</v>
      </c>
      <c r="BD29" s="1">
        <v>207</v>
      </c>
      <c r="BE29" s="1">
        <v>143</v>
      </c>
      <c r="BF29" s="1">
        <v>271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>
      <c r="A30" s="1">
        <v>70048</v>
      </c>
      <c r="B30" s="1" t="s">
        <v>133</v>
      </c>
      <c r="C30" s="1">
        <v>20</v>
      </c>
      <c r="D30" s="1">
        <v>285</v>
      </c>
      <c r="E30" s="1" t="s">
        <v>64</v>
      </c>
      <c r="F30" s="1">
        <v>558</v>
      </c>
      <c r="G30" s="1" t="s">
        <v>67</v>
      </c>
      <c r="H30" s="2">
        <v>88.09</v>
      </c>
      <c r="I30" s="2">
        <v>1761.8</v>
      </c>
      <c r="J30" s="10">
        <f t="shared" si="2"/>
        <v>8809</v>
      </c>
      <c r="K30" s="11">
        <f t="shared" si="3"/>
        <v>5</v>
      </c>
      <c r="L30" s="1">
        <v>21.75</v>
      </c>
      <c r="M30" s="1">
        <v>12.95</v>
      </c>
      <c r="N30" s="26">
        <v>5</v>
      </c>
      <c r="O30" s="1">
        <v>16.55</v>
      </c>
      <c r="P30" s="1">
        <v>6.95</v>
      </c>
      <c r="Q30" s="16"/>
      <c r="R30" s="1">
        <v>16.38</v>
      </c>
      <c r="S30" s="1">
        <v>17.899999999999999</v>
      </c>
      <c r="T30" s="16">
        <f>MAX(0,(TRUNC((R30*0.8)-S30)))</f>
        <v>0</v>
      </c>
      <c r="U30" s="1">
        <v>0</v>
      </c>
      <c r="V30" s="12">
        <v>96326.42</v>
      </c>
      <c r="W30" s="2">
        <v>66596.039999999994</v>
      </c>
      <c r="X30" s="1">
        <v>86</v>
      </c>
      <c r="Y30" s="1">
        <v>49</v>
      </c>
      <c r="Z30" s="1">
        <v>262</v>
      </c>
      <c r="AA30" s="1">
        <v>125</v>
      </c>
      <c r="AB30" s="1">
        <v>259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65</v>
      </c>
      <c r="AS30" s="1">
        <v>87</v>
      </c>
      <c r="AT30" s="1">
        <v>178</v>
      </c>
      <c r="AU30" s="1">
        <v>89</v>
      </c>
      <c r="AV30" s="1">
        <v>139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94</v>
      </c>
      <c r="BC30" s="1">
        <v>106</v>
      </c>
      <c r="BD30" s="1">
        <v>131</v>
      </c>
      <c r="BE30" s="1">
        <v>99</v>
      </c>
      <c r="BF30" s="1">
        <v>358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>
      <c r="A31" s="1">
        <v>70104</v>
      </c>
      <c r="B31" s="1" t="s">
        <v>71</v>
      </c>
      <c r="C31" s="1">
        <v>6</v>
      </c>
      <c r="D31" s="1">
        <v>285</v>
      </c>
      <c r="E31" s="1" t="s">
        <v>64</v>
      </c>
      <c r="F31" s="1">
        <v>570</v>
      </c>
      <c r="G31" s="1" t="s">
        <v>72</v>
      </c>
      <c r="H31" s="2">
        <v>198.91</v>
      </c>
      <c r="I31" s="2">
        <v>1193.46</v>
      </c>
      <c r="J31" s="10">
        <f t="shared" si="2"/>
        <v>11934.6</v>
      </c>
      <c r="K31" s="11">
        <f t="shared" si="3"/>
        <v>10</v>
      </c>
      <c r="L31" s="1">
        <v>20.67</v>
      </c>
      <c r="M31" s="1">
        <v>13.5</v>
      </c>
      <c r="N31" s="21">
        <v>5</v>
      </c>
      <c r="O31" s="1">
        <v>24.83</v>
      </c>
      <c r="P31" s="1">
        <v>14.33</v>
      </c>
      <c r="Q31" s="16"/>
      <c r="R31" s="1">
        <v>30.42</v>
      </c>
      <c r="S31" s="1">
        <v>21.33</v>
      </c>
      <c r="T31" s="5">
        <v>5</v>
      </c>
      <c r="U31" s="1">
        <v>0</v>
      </c>
      <c r="V31" s="12">
        <v>90603.5</v>
      </c>
      <c r="W31" s="2">
        <v>58678.45</v>
      </c>
      <c r="X31" s="1">
        <v>39</v>
      </c>
      <c r="Y31" s="1">
        <v>40</v>
      </c>
      <c r="Z31" s="1">
        <v>45</v>
      </c>
      <c r="AA31" s="1">
        <v>40</v>
      </c>
      <c r="AB31" s="1">
        <v>81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60</v>
      </c>
      <c r="AS31" s="1">
        <v>43</v>
      </c>
      <c r="AT31" s="1">
        <v>59</v>
      </c>
      <c r="AU31" s="1">
        <v>17</v>
      </c>
      <c r="AV31" s="1">
        <v>86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50</v>
      </c>
      <c r="BC31" s="1">
        <v>14</v>
      </c>
      <c r="BD31" s="1">
        <v>93</v>
      </c>
      <c r="BE31" s="1">
        <v>65</v>
      </c>
      <c r="BF31" s="1">
        <v>128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>
      <c r="A32" s="1">
        <v>70253</v>
      </c>
      <c r="B32" s="1" t="s">
        <v>111</v>
      </c>
      <c r="C32" s="1">
        <v>12</v>
      </c>
      <c r="D32" s="1">
        <v>285</v>
      </c>
      <c r="E32" s="1" t="s">
        <v>64</v>
      </c>
      <c r="F32" s="1">
        <v>558</v>
      </c>
      <c r="G32" s="1" t="s">
        <v>67</v>
      </c>
      <c r="H32" s="2">
        <v>98.03</v>
      </c>
      <c r="I32" s="2">
        <v>1176.3599999999999</v>
      </c>
      <c r="J32" s="10">
        <f t="shared" si="2"/>
        <v>11763.599999999999</v>
      </c>
      <c r="K32" s="11">
        <f t="shared" si="3"/>
        <v>10</v>
      </c>
      <c r="L32" s="1">
        <v>14.17</v>
      </c>
      <c r="M32" s="1">
        <v>5.25</v>
      </c>
      <c r="N32" s="21">
        <v>10</v>
      </c>
      <c r="O32" s="1">
        <v>43.79</v>
      </c>
      <c r="P32" s="1">
        <v>22.75</v>
      </c>
      <c r="Q32" s="16"/>
      <c r="R32" s="1">
        <v>16.79</v>
      </c>
      <c r="S32" s="1">
        <v>21.58</v>
      </c>
      <c r="T32" s="16">
        <f t="shared" ref="T32:T35" si="8">MAX(0,(TRUNC((R32*0.8)-S32)))</f>
        <v>0</v>
      </c>
      <c r="U32" s="1">
        <v>0</v>
      </c>
      <c r="V32" s="12">
        <v>87932.91</v>
      </c>
      <c r="W32" s="2">
        <v>58327.85</v>
      </c>
      <c r="X32" s="1">
        <v>81</v>
      </c>
      <c r="Y32" s="1">
        <v>22</v>
      </c>
      <c r="Z32" s="1">
        <v>61</v>
      </c>
      <c r="AA32" s="1">
        <v>34</v>
      </c>
      <c r="AB32" s="1">
        <v>63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132</v>
      </c>
      <c r="AS32" s="1">
        <v>171</v>
      </c>
      <c r="AT32" s="1">
        <v>255</v>
      </c>
      <c r="AU32" s="1">
        <v>106</v>
      </c>
      <c r="AV32" s="1">
        <v>273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48</v>
      </c>
      <c r="BC32" s="1">
        <v>89</v>
      </c>
      <c r="BD32" s="1">
        <v>102</v>
      </c>
      <c r="BE32" s="1">
        <v>14</v>
      </c>
      <c r="BF32" s="1">
        <v>259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>
      <c r="A33" s="1">
        <v>70039</v>
      </c>
      <c r="B33" s="1" t="s">
        <v>78</v>
      </c>
      <c r="C33" s="1">
        <v>18</v>
      </c>
      <c r="D33" s="1">
        <v>285</v>
      </c>
      <c r="E33" s="1" t="s">
        <v>64</v>
      </c>
      <c r="F33" s="1">
        <v>558</v>
      </c>
      <c r="G33" s="1" t="s">
        <v>67</v>
      </c>
      <c r="H33" s="2">
        <v>42.88</v>
      </c>
      <c r="I33" s="2">
        <v>771.84</v>
      </c>
      <c r="J33" s="10">
        <f t="shared" si="2"/>
        <v>0</v>
      </c>
      <c r="K33" s="11">
        <f t="shared" si="3"/>
        <v>0</v>
      </c>
      <c r="L33" s="1">
        <v>35.44</v>
      </c>
      <c r="M33" s="1">
        <v>120.61</v>
      </c>
      <c r="N33" s="16">
        <f>MAX(0,(TRUNC((L33*0.8)-M33)))</f>
        <v>0</v>
      </c>
      <c r="O33" s="1">
        <v>46.56</v>
      </c>
      <c r="P33" s="1">
        <v>72.06</v>
      </c>
      <c r="Q33" s="16"/>
      <c r="R33" s="1">
        <v>26.42</v>
      </c>
      <c r="S33" s="1">
        <v>27</v>
      </c>
      <c r="T33" s="16">
        <f t="shared" si="8"/>
        <v>0</v>
      </c>
      <c r="U33" s="1">
        <v>0</v>
      </c>
      <c r="V33" s="12">
        <v>83680.320000000007</v>
      </c>
      <c r="W33" s="2">
        <v>169547.51999999999</v>
      </c>
      <c r="X33" s="1">
        <v>206</v>
      </c>
      <c r="Y33" s="1">
        <v>188</v>
      </c>
      <c r="Z33" s="1">
        <v>225</v>
      </c>
      <c r="AA33" s="1">
        <v>226</v>
      </c>
      <c r="AB33" s="1">
        <v>2171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219</v>
      </c>
      <c r="AS33" s="1">
        <v>208</v>
      </c>
      <c r="AT33" s="1">
        <v>347</v>
      </c>
      <c r="AU33" s="1">
        <v>336</v>
      </c>
      <c r="AV33" s="1">
        <v>1297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165</v>
      </c>
      <c r="BC33" s="1">
        <v>165</v>
      </c>
      <c r="BD33" s="1">
        <v>205</v>
      </c>
      <c r="BE33" s="1">
        <v>46</v>
      </c>
      <c r="BF33" s="1">
        <v>486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>
      <c r="A34" s="1">
        <v>70013</v>
      </c>
      <c r="B34" s="1" t="s">
        <v>84</v>
      </c>
      <c r="C34" s="1">
        <v>5</v>
      </c>
      <c r="D34" s="1">
        <v>285</v>
      </c>
      <c r="E34" s="1" t="s">
        <v>64</v>
      </c>
      <c r="F34" s="1">
        <v>562</v>
      </c>
      <c r="G34" s="1" t="s">
        <v>65</v>
      </c>
      <c r="H34" s="2">
        <v>61.49</v>
      </c>
      <c r="I34" s="2">
        <v>307.45</v>
      </c>
      <c r="J34" s="10">
        <f t="shared" si="2"/>
        <v>3074.5</v>
      </c>
      <c r="K34" s="11">
        <f t="shared" si="3"/>
        <v>10</v>
      </c>
      <c r="L34" s="1">
        <v>65.400000000000006</v>
      </c>
      <c r="M34" s="1">
        <v>46.2</v>
      </c>
      <c r="N34" s="20">
        <v>10</v>
      </c>
      <c r="O34" s="1">
        <v>136.80000000000001</v>
      </c>
      <c r="P34" s="1">
        <v>83.8</v>
      </c>
      <c r="Q34" s="16"/>
      <c r="R34" s="1">
        <v>63</v>
      </c>
      <c r="S34" s="1">
        <v>63.8</v>
      </c>
      <c r="T34" s="16">
        <f t="shared" si="8"/>
        <v>0</v>
      </c>
      <c r="U34" s="1">
        <v>0</v>
      </c>
      <c r="V34" s="12">
        <v>81535.740000000005</v>
      </c>
      <c r="W34" s="2">
        <v>59583.81</v>
      </c>
      <c r="X34" s="1">
        <v>105</v>
      </c>
      <c r="Y34" s="1">
        <v>115</v>
      </c>
      <c r="Z34" s="1">
        <v>104</v>
      </c>
      <c r="AA34" s="1">
        <v>121</v>
      </c>
      <c r="AB34" s="1">
        <v>231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214</v>
      </c>
      <c r="AS34" s="1">
        <v>314</v>
      </c>
      <c r="AT34" s="1">
        <v>209</v>
      </c>
      <c r="AU34" s="1">
        <v>208</v>
      </c>
      <c r="AV34" s="1">
        <v>419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119</v>
      </c>
      <c r="BC34" s="1">
        <v>63</v>
      </c>
      <c r="BD34" s="1">
        <v>122</v>
      </c>
      <c r="BE34" s="1">
        <v>85</v>
      </c>
      <c r="BF34" s="1">
        <v>319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>
      <c r="A35" s="1">
        <v>70122</v>
      </c>
      <c r="B35" s="1" t="s">
        <v>132</v>
      </c>
      <c r="C35" s="1">
        <v>20</v>
      </c>
      <c r="D35" s="1">
        <v>285</v>
      </c>
      <c r="E35" s="1" t="s">
        <v>64</v>
      </c>
      <c r="F35" s="1">
        <v>558</v>
      </c>
      <c r="G35" s="1" t="s">
        <v>67</v>
      </c>
      <c r="H35" s="2">
        <v>77</v>
      </c>
      <c r="I35" s="2">
        <v>1540</v>
      </c>
      <c r="J35" s="10">
        <f t="shared" si="2"/>
        <v>7700</v>
      </c>
      <c r="K35" s="11">
        <f t="shared" si="3"/>
        <v>5</v>
      </c>
      <c r="L35" s="1">
        <v>9.9499999999999993</v>
      </c>
      <c r="M35" s="1">
        <v>2.8</v>
      </c>
      <c r="N35" s="28">
        <f t="shared" ref="N35:N37" si="9">MAX(0,(TRUNC((L35*0.8)-M35)))</f>
        <v>5</v>
      </c>
      <c r="O35" s="1">
        <v>27.7</v>
      </c>
      <c r="P35" s="1">
        <v>9.1999999999999993</v>
      </c>
      <c r="Q35" s="16"/>
      <c r="R35" s="1">
        <v>13.92</v>
      </c>
      <c r="S35" s="1">
        <v>11.1</v>
      </c>
      <c r="T35" s="16">
        <f t="shared" si="8"/>
        <v>0</v>
      </c>
      <c r="U35" s="1">
        <v>0</v>
      </c>
      <c r="V35" s="12">
        <v>79425.5</v>
      </c>
      <c r="W35" s="2">
        <v>35574</v>
      </c>
      <c r="X35" s="1">
        <v>57</v>
      </c>
      <c r="Y35" s="1">
        <v>39</v>
      </c>
      <c r="Z35" s="1">
        <v>66</v>
      </c>
      <c r="AA35" s="1">
        <v>113</v>
      </c>
      <c r="AB35" s="1">
        <v>56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198</v>
      </c>
      <c r="AS35" s="1">
        <v>51</v>
      </c>
      <c r="AT35" s="1">
        <v>233</v>
      </c>
      <c r="AU35" s="1">
        <v>195</v>
      </c>
      <c r="AV35" s="1">
        <v>184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62</v>
      </c>
      <c r="BC35" s="1">
        <v>80</v>
      </c>
      <c r="BD35" s="1">
        <v>125</v>
      </c>
      <c r="BE35" s="1">
        <v>103</v>
      </c>
      <c r="BF35" s="1">
        <v>222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>
      <c r="A36" s="1">
        <v>70263</v>
      </c>
      <c r="B36" s="1" t="s">
        <v>129</v>
      </c>
      <c r="C36" s="1">
        <v>16</v>
      </c>
      <c r="D36" s="1">
        <v>285</v>
      </c>
      <c r="E36" s="1" t="s">
        <v>64</v>
      </c>
      <c r="F36" s="1">
        <v>557</v>
      </c>
      <c r="G36" s="1" t="s">
        <v>69</v>
      </c>
      <c r="H36" s="2">
        <v>97.94</v>
      </c>
      <c r="I36" s="2">
        <v>1567.04</v>
      </c>
      <c r="J36" s="10">
        <f t="shared" si="2"/>
        <v>7835.2</v>
      </c>
      <c r="K36" s="11">
        <f t="shared" si="3"/>
        <v>5</v>
      </c>
      <c r="L36" s="1">
        <v>8.09</v>
      </c>
      <c r="M36" s="1">
        <v>8.81</v>
      </c>
      <c r="N36" s="16">
        <f t="shared" si="9"/>
        <v>0</v>
      </c>
      <c r="O36" s="1">
        <v>27.62</v>
      </c>
      <c r="P36" s="1">
        <v>17.559999999999999</v>
      </c>
      <c r="Q36" s="16"/>
      <c r="R36" s="1">
        <v>13.22</v>
      </c>
      <c r="S36" s="1">
        <v>8.1199999999999992</v>
      </c>
      <c r="T36" s="5">
        <v>5</v>
      </c>
      <c r="U36" s="1">
        <v>0</v>
      </c>
      <c r="V36" s="12">
        <v>76687.02</v>
      </c>
      <c r="W36" s="2">
        <v>54062.879999999997</v>
      </c>
      <c r="X36" s="1">
        <v>37</v>
      </c>
      <c r="Y36" s="1">
        <v>53</v>
      </c>
      <c r="Z36" s="1">
        <v>43</v>
      </c>
      <c r="AA36" s="1">
        <v>46</v>
      </c>
      <c r="AB36" s="1">
        <v>141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156</v>
      </c>
      <c r="AS36" s="1">
        <v>125</v>
      </c>
      <c r="AT36" s="1">
        <v>158</v>
      </c>
      <c r="AU36" s="1">
        <v>131</v>
      </c>
      <c r="AV36" s="1">
        <v>281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85</v>
      </c>
      <c r="BC36" s="1">
        <v>48</v>
      </c>
      <c r="BD36" s="1">
        <v>61</v>
      </c>
      <c r="BE36" s="1">
        <v>83</v>
      </c>
      <c r="BF36" s="1">
        <v>130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>
      <c r="A37" s="1">
        <v>70003</v>
      </c>
      <c r="B37" s="1" t="s">
        <v>82</v>
      </c>
      <c r="C37" s="1">
        <v>25</v>
      </c>
      <c r="D37" s="1">
        <v>285</v>
      </c>
      <c r="E37" s="1" t="s">
        <v>64</v>
      </c>
      <c r="F37" s="1">
        <v>557</v>
      </c>
      <c r="G37" s="1" t="s">
        <v>69</v>
      </c>
      <c r="H37" s="2">
        <v>64.78</v>
      </c>
      <c r="I37" s="2">
        <v>1619.5</v>
      </c>
      <c r="J37" s="10">
        <f t="shared" si="2"/>
        <v>0</v>
      </c>
      <c r="K37" s="11">
        <f t="shared" si="3"/>
        <v>0</v>
      </c>
      <c r="L37" s="1">
        <v>11.56</v>
      </c>
      <c r="M37" s="1">
        <v>68.319999999999993</v>
      </c>
      <c r="N37" s="16">
        <f t="shared" si="9"/>
        <v>0</v>
      </c>
      <c r="O37" s="1">
        <v>22.96</v>
      </c>
      <c r="P37" s="1">
        <v>12.04</v>
      </c>
      <c r="Q37" s="16"/>
      <c r="R37" s="1">
        <v>12.02</v>
      </c>
      <c r="S37" s="1">
        <v>73.959999999999994</v>
      </c>
      <c r="T37" s="16">
        <f>MAX(0,(TRUNC((R37*0.8)-S37)))</f>
        <v>0</v>
      </c>
      <c r="U37" s="1">
        <v>0</v>
      </c>
      <c r="V37" s="12">
        <v>75371.53</v>
      </c>
      <c r="W37" s="2">
        <v>249921.24</v>
      </c>
      <c r="X37" s="1">
        <v>122</v>
      </c>
      <c r="Y37" s="1">
        <v>139</v>
      </c>
      <c r="Z37" s="1">
        <v>42</v>
      </c>
      <c r="AA37" s="1">
        <v>111</v>
      </c>
      <c r="AB37" s="1">
        <v>1708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148</v>
      </c>
      <c r="AS37" s="1">
        <v>145</v>
      </c>
      <c r="AT37" s="1">
        <v>271</v>
      </c>
      <c r="AU37" s="1">
        <v>165</v>
      </c>
      <c r="AV37" s="1">
        <v>301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133</v>
      </c>
      <c r="BC37" s="1">
        <v>91</v>
      </c>
      <c r="BD37" s="1">
        <v>92</v>
      </c>
      <c r="BE37" s="1">
        <v>60</v>
      </c>
      <c r="BF37" s="1">
        <v>1849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>
      <c r="A38" s="1">
        <v>70011</v>
      </c>
      <c r="B38" s="1" t="s">
        <v>101</v>
      </c>
      <c r="C38" s="1">
        <v>15</v>
      </c>
      <c r="D38" s="1">
        <v>285</v>
      </c>
      <c r="E38" s="1" t="s">
        <v>64</v>
      </c>
      <c r="F38" s="1">
        <v>562</v>
      </c>
      <c r="G38" s="1" t="s">
        <v>65</v>
      </c>
      <c r="H38" s="2">
        <v>28.82</v>
      </c>
      <c r="I38" s="2">
        <v>432.3</v>
      </c>
      <c r="J38" s="10">
        <f t="shared" si="2"/>
        <v>8646</v>
      </c>
      <c r="K38" s="11">
        <f t="shared" si="3"/>
        <v>20</v>
      </c>
      <c r="L38" s="1">
        <v>37.47</v>
      </c>
      <c r="M38" s="1">
        <v>27.53</v>
      </c>
      <c r="N38" s="5">
        <v>0</v>
      </c>
      <c r="O38" s="1">
        <v>70.47</v>
      </c>
      <c r="P38" s="1">
        <v>41.93</v>
      </c>
      <c r="Q38" s="16"/>
      <c r="R38" s="1">
        <v>65.7</v>
      </c>
      <c r="S38" s="1">
        <v>33.729999999999997</v>
      </c>
      <c r="T38" s="5">
        <v>20</v>
      </c>
      <c r="U38" s="1">
        <v>0</v>
      </c>
      <c r="V38" s="12">
        <v>75061.69</v>
      </c>
      <c r="W38" s="2">
        <v>44613.36</v>
      </c>
      <c r="X38" s="1">
        <v>242</v>
      </c>
      <c r="Y38" s="1">
        <v>139</v>
      </c>
      <c r="Z38" s="1">
        <v>134</v>
      </c>
      <c r="AA38" s="1">
        <v>233</v>
      </c>
      <c r="AB38" s="1">
        <v>413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281</v>
      </c>
      <c r="AS38" s="1">
        <v>384</v>
      </c>
      <c r="AT38" s="1">
        <v>343</v>
      </c>
      <c r="AU38" s="1">
        <v>482</v>
      </c>
      <c r="AV38" s="1">
        <v>629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439</v>
      </c>
      <c r="BC38" s="1">
        <v>231</v>
      </c>
      <c r="BD38" s="1">
        <v>301</v>
      </c>
      <c r="BE38" s="1">
        <v>260</v>
      </c>
      <c r="BF38" s="1">
        <v>506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>
      <c r="A39" s="1">
        <v>70135</v>
      </c>
      <c r="B39" s="1" t="s">
        <v>80</v>
      </c>
      <c r="C39" s="1">
        <v>15</v>
      </c>
      <c r="D39" s="1">
        <v>285</v>
      </c>
      <c r="E39" s="1" t="s">
        <v>64</v>
      </c>
      <c r="F39" s="1">
        <v>567</v>
      </c>
      <c r="G39" s="1" t="s">
        <v>74</v>
      </c>
      <c r="H39" s="2">
        <v>50.82</v>
      </c>
      <c r="I39" s="2">
        <v>762.3</v>
      </c>
      <c r="J39" s="10">
        <f t="shared" si="2"/>
        <v>22869</v>
      </c>
      <c r="K39" s="11">
        <f t="shared" si="3"/>
        <v>30</v>
      </c>
      <c r="L39" s="1">
        <v>22.2</v>
      </c>
      <c r="M39" s="1">
        <v>8.8699999999999992</v>
      </c>
      <c r="N39" s="26">
        <v>10</v>
      </c>
      <c r="O39" s="1">
        <v>38.869999999999997</v>
      </c>
      <c r="P39" s="1">
        <v>27.27</v>
      </c>
      <c r="Q39" s="16"/>
      <c r="R39" s="1">
        <v>28.5</v>
      </c>
      <c r="S39" s="1">
        <v>1.87</v>
      </c>
      <c r="T39" s="16">
        <f>MAX(0,(TRUNC((R39*0.8)-S39)))</f>
        <v>20</v>
      </c>
      <c r="U39" s="1">
        <v>0</v>
      </c>
      <c r="V39" s="12">
        <v>68276.67</v>
      </c>
      <c r="W39" s="2">
        <v>28967.4</v>
      </c>
      <c r="X39" s="1">
        <v>146</v>
      </c>
      <c r="Y39" s="1">
        <v>116</v>
      </c>
      <c r="Z39" s="1">
        <v>100</v>
      </c>
      <c r="AA39" s="1">
        <v>58</v>
      </c>
      <c r="AB39" s="1">
        <v>133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161</v>
      </c>
      <c r="AS39" s="1">
        <v>253</v>
      </c>
      <c r="AT39" s="1">
        <v>274</v>
      </c>
      <c r="AU39" s="1">
        <v>43</v>
      </c>
      <c r="AV39" s="1">
        <v>409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262</v>
      </c>
      <c r="BC39" s="1">
        <v>82</v>
      </c>
      <c r="BD39" s="1">
        <v>99</v>
      </c>
      <c r="BE39" s="1">
        <v>51</v>
      </c>
      <c r="BF39" s="1">
        <v>28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>
      <c r="A40" s="1">
        <v>70246</v>
      </c>
      <c r="B40" s="1" t="s">
        <v>154</v>
      </c>
      <c r="C40" s="1">
        <v>16</v>
      </c>
      <c r="D40" s="1">
        <v>285</v>
      </c>
      <c r="E40" s="1" t="s">
        <v>64</v>
      </c>
      <c r="F40" s="1">
        <v>387</v>
      </c>
      <c r="G40" s="1" t="s">
        <v>94</v>
      </c>
      <c r="H40" s="2">
        <v>45.31</v>
      </c>
      <c r="I40" s="2">
        <v>724.96</v>
      </c>
      <c r="J40" s="10">
        <f t="shared" si="2"/>
        <v>3624.8</v>
      </c>
      <c r="K40" s="11">
        <f t="shared" si="3"/>
        <v>5</v>
      </c>
      <c r="L40" s="1">
        <v>26.53</v>
      </c>
      <c r="M40" s="1">
        <v>15.44</v>
      </c>
      <c r="N40" s="27">
        <f t="shared" ref="N40:N42" si="10">MAX(0,(TRUNC((L40*0.8)-M40)))</f>
        <v>5</v>
      </c>
      <c r="O40" s="1">
        <v>40.19</v>
      </c>
      <c r="P40" s="1">
        <v>20.88</v>
      </c>
      <c r="Q40" s="16"/>
      <c r="R40" s="1">
        <v>24.72</v>
      </c>
      <c r="S40" s="1">
        <v>18.059999999999999</v>
      </c>
      <c r="T40" s="5">
        <v>0</v>
      </c>
      <c r="U40" s="1">
        <v>0</v>
      </c>
      <c r="V40" s="12">
        <v>66288.53</v>
      </c>
      <c r="W40" s="2">
        <v>39419.699999999997</v>
      </c>
      <c r="X40" s="1">
        <v>116</v>
      </c>
      <c r="Y40" s="1">
        <v>153</v>
      </c>
      <c r="Z40" s="1">
        <v>165</v>
      </c>
      <c r="AA40" s="1">
        <v>134</v>
      </c>
      <c r="AB40" s="1">
        <v>247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224</v>
      </c>
      <c r="AS40" s="1">
        <v>186</v>
      </c>
      <c r="AT40" s="1">
        <v>217</v>
      </c>
      <c r="AU40" s="1">
        <v>218</v>
      </c>
      <c r="AV40" s="1">
        <v>334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106</v>
      </c>
      <c r="BC40" s="1">
        <v>140</v>
      </c>
      <c r="BD40" s="1">
        <v>160</v>
      </c>
      <c r="BE40" s="1">
        <v>119</v>
      </c>
      <c r="BF40" s="1">
        <v>289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>
      <c r="A41" s="1">
        <v>70269</v>
      </c>
      <c r="B41" s="1" t="s">
        <v>125</v>
      </c>
      <c r="C41" s="1">
        <v>10</v>
      </c>
      <c r="D41" s="1">
        <v>285</v>
      </c>
      <c r="E41" s="1" t="s">
        <v>64</v>
      </c>
      <c r="F41" s="1">
        <v>285</v>
      </c>
      <c r="G41" s="1" t="s">
        <v>64</v>
      </c>
      <c r="H41" s="2">
        <v>125.14</v>
      </c>
      <c r="I41" s="2">
        <v>1251.4000000000001</v>
      </c>
      <c r="J41" s="10">
        <f t="shared" si="2"/>
        <v>6257</v>
      </c>
      <c r="K41" s="11">
        <f t="shared" si="3"/>
        <v>5</v>
      </c>
      <c r="L41" s="1">
        <v>12.55</v>
      </c>
      <c r="M41" s="1">
        <v>9.9</v>
      </c>
      <c r="N41" s="16">
        <f t="shared" si="10"/>
        <v>0</v>
      </c>
      <c r="O41" s="1">
        <v>23.65</v>
      </c>
      <c r="P41" s="1">
        <v>11.5</v>
      </c>
      <c r="Q41" s="16"/>
      <c r="R41" s="1">
        <v>13.9</v>
      </c>
      <c r="S41" s="1">
        <v>7.7</v>
      </c>
      <c r="T41" s="5">
        <v>5</v>
      </c>
      <c r="U41" s="1">
        <v>0</v>
      </c>
      <c r="V41" s="12">
        <v>62695.14</v>
      </c>
      <c r="W41" s="2">
        <v>36415.74</v>
      </c>
      <c r="X41" s="1">
        <v>43</v>
      </c>
      <c r="Y41" s="1">
        <v>25</v>
      </c>
      <c r="Z41" s="1">
        <v>61</v>
      </c>
      <c r="AA41" s="1">
        <v>18</v>
      </c>
      <c r="AB41" s="1">
        <v>99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95</v>
      </c>
      <c r="AS41" s="1">
        <v>81</v>
      </c>
      <c r="AT41" s="1">
        <v>67</v>
      </c>
      <c r="AU41" s="1">
        <v>68</v>
      </c>
      <c r="AV41" s="1">
        <v>115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54</v>
      </c>
      <c r="BC41" s="1">
        <v>56</v>
      </c>
      <c r="BD41" s="1">
        <v>47</v>
      </c>
      <c r="BE41" s="1">
        <v>20</v>
      </c>
      <c r="BF41" s="1">
        <v>77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>
      <c r="A42" s="1">
        <v>70067</v>
      </c>
      <c r="B42" s="1" t="s">
        <v>136</v>
      </c>
      <c r="C42" s="1">
        <v>16</v>
      </c>
      <c r="D42" s="1">
        <v>285</v>
      </c>
      <c r="E42" s="1" t="s">
        <v>64</v>
      </c>
      <c r="F42" s="1">
        <v>387</v>
      </c>
      <c r="G42" s="1" t="s">
        <v>94</v>
      </c>
      <c r="H42" s="2">
        <v>50.88</v>
      </c>
      <c r="I42" s="2">
        <v>814.08</v>
      </c>
      <c r="J42" s="10">
        <f t="shared" si="2"/>
        <v>26050.560000000001</v>
      </c>
      <c r="K42" s="11">
        <f t="shared" si="3"/>
        <v>32</v>
      </c>
      <c r="L42" s="1">
        <v>13.03</v>
      </c>
      <c r="M42" s="1">
        <v>3.19</v>
      </c>
      <c r="N42" s="27">
        <f t="shared" si="10"/>
        <v>7</v>
      </c>
      <c r="O42" s="1">
        <v>24.59</v>
      </c>
      <c r="P42" s="1">
        <v>23.62</v>
      </c>
      <c r="Q42" s="16"/>
      <c r="R42" s="1">
        <v>35</v>
      </c>
      <c r="S42" s="1">
        <v>3.94</v>
      </c>
      <c r="T42" s="5">
        <v>25</v>
      </c>
      <c r="U42" s="1">
        <v>0</v>
      </c>
      <c r="V42" s="12">
        <v>59122.559999999998</v>
      </c>
      <c r="W42" s="2">
        <v>25032.959999999999</v>
      </c>
      <c r="X42" s="1">
        <v>43</v>
      </c>
      <c r="Y42" s="1">
        <v>35</v>
      </c>
      <c r="Z42" s="1">
        <v>89</v>
      </c>
      <c r="AA42" s="1">
        <v>118</v>
      </c>
      <c r="AB42" s="1">
        <v>51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22</v>
      </c>
      <c r="AS42" s="1">
        <v>12</v>
      </c>
      <c r="AT42" s="1">
        <v>251</v>
      </c>
      <c r="AU42" s="1">
        <v>229</v>
      </c>
      <c r="AV42" s="1">
        <v>378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304</v>
      </c>
      <c r="BC42" s="1">
        <v>87</v>
      </c>
      <c r="BD42" s="1">
        <v>142</v>
      </c>
      <c r="BE42" s="1">
        <v>141</v>
      </c>
      <c r="BF42" s="1">
        <v>63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>
      <c r="A43" s="1">
        <v>70257</v>
      </c>
      <c r="B43" s="1" t="s">
        <v>93</v>
      </c>
      <c r="C43" s="1">
        <v>25</v>
      </c>
      <c r="D43" s="1">
        <v>285</v>
      </c>
      <c r="E43" s="1" t="s">
        <v>64</v>
      </c>
      <c r="F43" s="1">
        <v>387</v>
      </c>
      <c r="G43" s="1" t="s">
        <v>94</v>
      </c>
      <c r="H43" s="2">
        <v>28.24</v>
      </c>
      <c r="I43" s="2">
        <v>706</v>
      </c>
      <c r="J43" s="10">
        <f t="shared" si="2"/>
        <v>14120</v>
      </c>
      <c r="K43" s="11">
        <f t="shared" si="3"/>
        <v>20</v>
      </c>
      <c r="L43" s="1">
        <v>22.68</v>
      </c>
      <c r="M43" s="1">
        <v>5.76</v>
      </c>
      <c r="N43" s="21">
        <v>15</v>
      </c>
      <c r="O43" s="1">
        <v>28.66</v>
      </c>
      <c r="P43" s="1">
        <v>20.04</v>
      </c>
      <c r="Q43" s="16"/>
      <c r="R43" s="1">
        <v>28.74</v>
      </c>
      <c r="S43" s="1">
        <v>18.16</v>
      </c>
      <c r="T43" s="5">
        <v>5</v>
      </c>
      <c r="U43" s="1">
        <v>0</v>
      </c>
      <c r="V43" s="12">
        <v>56536.480000000003</v>
      </c>
      <c r="W43" s="2">
        <v>31035.759999999998</v>
      </c>
      <c r="X43" s="1">
        <v>184</v>
      </c>
      <c r="Y43" s="1">
        <v>98</v>
      </c>
      <c r="Z43" s="1">
        <v>264</v>
      </c>
      <c r="AA43" s="1">
        <v>140</v>
      </c>
      <c r="AB43" s="1">
        <v>144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205</v>
      </c>
      <c r="AS43" s="1">
        <v>236</v>
      </c>
      <c r="AT43" s="1">
        <v>208</v>
      </c>
      <c r="AU43" s="1">
        <v>371</v>
      </c>
      <c r="AV43" s="1">
        <v>501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196</v>
      </c>
      <c r="BC43" s="1">
        <v>247</v>
      </c>
      <c r="BD43" s="1">
        <v>266</v>
      </c>
      <c r="BE43" s="1">
        <v>266</v>
      </c>
      <c r="BF43" s="1">
        <v>454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>
      <c r="A44" s="1">
        <v>70137</v>
      </c>
      <c r="B44" s="1" t="s">
        <v>152</v>
      </c>
      <c r="C44" s="1">
        <v>12</v>
      </c>
      <c r="D44" s="1">
        <v>285</v>
      </c>
      <c r="E44" s="1" t="s">
        <v>64</v>
      </c>
      <c r="F44" s="1">
        <v>567</v>
      </c>
      <c r="G44" s="1" t="s">
        <v>74</v>
      </c>
      <c r="H44" s="2">
        <v>78.930000000000007</v>
      </c>
      <c r="I44" s="2">
        <v>947.16</v>
      </c>
      <c r="J44" s="10">
        <f t="shared" si="2"/>
        <v>9471.6</v>
      </c>
      <c r="K44" s="11">
        <f t="shared" si="3"/>
        <v>10</v>
      </c>
      <c r="L44" s="1">
        <v>19.29</v>
      </c>
      <c r="M44" s="1">
        <v>8.17</v>
      </c>
      <c r="N44" s="16">
        <f>MAX(0,(TRUNC((L44*0.8)-M44)))</f>
        <v>7</v>
      </c>
      <c r="O44" s="1">
        <v>32.96</v>
      </c>
      <c r="P44" s="1">
        <v>15.75</v>
      </c>
      <c r="Q44" s="16"/>
      <c r="R44" s="1">
        <v>3.75</v>
      </c>
      <c r="S44" s="1">
        <v>1.5</v>
      </c>
      <c r="T44" s="5">
        <v>3</v>
      </c>
      <c r="U44" s="1">
        <v>0</v>
      </c>
      <c r="V44" s="12">
        <v>53040.959999999999</v>
      </c>
      <c r="W44" s="2">
        <v>24073.65</v>
      </c>
      <c r="X44" s="1">
        <v>94</v>
      </c>
      <c r="Y44" s="1">
        <v>60</v>
      </c>
      <c r="Z44" s="1">
        <v>75</v>
      </c>
      <c r="AA44" s="1">
        <v>65</v>
      </c>
      <c r="AB44" s="1">
        <v>98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159</v>
      </c>
      <c r="AS44" s="1">
        <v>72</v>
      </c>
      <c r="AT44" s="1">
        <v>157</v>
      </c>
      <c r="AU44" s="1">
        <v>87</v>
      </c>
      <c r="AV44" s="1">
        <v>189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30</v>
      </c>
      <c r="BC44" s="1">
        <v>24</v>
      </c>
      <c r="BD44" s="1">
        <v>0</v>
      </c>
      <c r="BE44" s="1">
        <v>6</v>
      </c>
      <c r="BF44" s="1">
        <v>18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>
      <c r="A45" s="1">
        <v>70027</v>
      </c>
      <c r="B45" s="1" t="s">
        <v>164</v>
      </c>
      <c r="C45" s="1">
        <v>24</v>
      </c>
      <c r="D45" s="1">
        <v>285</v>
      </c>
      <c r="E45" s="1" t="s">
        <v>64</v>
      </c>
      <c r="F45" s="1">
        <v>558</v>
      </c>
      <c r="G45" s="1" t="s">
        <v>67</v>
      </c>
      <c r="H45" s="2">
        <v>41.93</v>
      </c>
      <c r="I45" s="2">
        <v>1006.32</v>
      </c>
      <c r="J45" s="10">
        <f t="shared" si="2"/>
        <v>10063.200000000001</v>
      </c>
      <c r="K45" s="11">
        <f t="shared" si="3"/>
        <v>10</v>
      </c>
      <c r="L45" s="1">
        <v>11.12</v>
      </c>
      <c r="M45" s="1">
        <v>4.46</v>
      </c>
      <c r="N45" s="20">
        <v>5</v>
      </c>
      <c r="O45" s="1">
        <v>27.69</v>
      </c>
      <c r="P45" s="1">
        <v>11.96</v>
      </c>
      <c r="Q45" s="16"/>
      <c r="R45" s="1">
        <v>13.85</v>
      </c>
      <c r="S45" s="1">
        <v>5.12</v>
      </c>
      <c r="T45" s="16">
        <f t="shared" ref="T45:T46" si="11">MAX(0,(TRUNC((R45*0.8)-S45)))</f>
        <v>5</v>
      </c>
      <c r="U45" s="1">
        <v>0</v>
      </c>
      <c r="V45" s="12">
        <v>52999.519999999997</v>
      </c>
      <c r="W45" s="2">
        <v>21677.81</v>
      </c>
      <c r="X45" s="1">
        <v>100</v>
      </c>
      <c r="Y45" s="1">
        <v>63</v>
      </c>
      <c r="Z45" s="1">
        <v>104</v>
      </c>
      <c r="AA45" s="1">
        <v>63</v>
      </c>
      <c r="AB45" s="1">
        <v>107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219</v>
      </c>
      <c r="AS45" s="1">
        <v>214</v>
      </c>
      <c r="AT45" s="1">
        <v>280</v>
      </c>
      <c r="AU45" s="1">
        <v>117</v>
      </c>
      <c r="AV45" s="1">
        <v>287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125</v>
      </c>
      <c r="BC45" s="1">
        <v>112</v>
      </c>
      <c r="BD45" s="1">
        <v>73</v>
      </c>
      <c r="BE45" s="1">
        <v>157</v>
      </c>
      <c r="BF45" s="1">
        <v>123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>
      <c r="A46" s="1">
        <v>70089</v>
      </c>
      <c r="B46" s="1" t="s">
        <v>122</v>
      </c>
      <c r="C46" s="1">
        <v>20</v>
      </c>
      <c r="D46" s="1">
        <v>285</v>
      </c>
      <c r="E46" s="1" t="s">
        <v>64</v>
      </c>
      <c r="F46" s="1">
        <v>558</v>
      </c>
      <c r="G46" s="1" t="s">
        <v>67</v>
      </c>
      <c r="H46" s="2">
        <v>64.91</v>
      </c>
      <c r="I46" s="2">
        <v>1298.2</v>
      </c>
      <c r="J46" s="10">
        <f t="shared" si="2"/>
        <v>0</v>
      </c>
      <c r="K46" s="11">
        <f t="shared" si="3"/>
        <v>0</v>
      </c>
      <c r="L46" s="1">
        <v>8.82</v>
      </c>
      <c r="M46" s="1">
        <v>29.5</v>
      </c>
      <c r="N46" s="16">
        <f t="shared" ref="N46:N47" si="12">MAX(0,(TRUNC((L46*0.8)-M46)))</f>
        <v>0</v>
      </c>
      <c r="O46" s="1">
        <v>17</v>
      </c>
      <c r="P46" s="1">
        <v>11.2</v>
      </c>
      <c r="Q46" s="16"/>
      <c r="R46" s="1">
        <v>14.85</v>
      </c>
      <c r="S46" s="1">
        <v>44.15</v>
      </c>
      <c r="T46" s="16">
        <f t="shared" si="11"/>
        <v>0</v>
      </c>
      <c r="U46" s="1">
        <v>0</v>
      </c>
      <c r="V46" s="12">
        <v>52804.28</v>
      </c>
      <c r="W46" s="2">
        <v>110152.27</v>
      </c>
      <c r="X46" s="1">
        <v>63</v>
      </c>
      <c r="Y46" s="1">
        <v>49</v>
      </c>
      <c r="Z46" s="1">
        <v>61</v>
      </c>
      <c r="AA46" s="1">
        <v>56</v>
      </c>
      <c r="AB46" s="1">
        <v>590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102</v>
      </c>
      <c r="AS46" s="1">
        <v>110</v>
      </c>
      <c r="AT46" s="1">
        <v>88</v>
      </c>
      <c r="AU46" s="1">
        <v>190</v>
      </c>
      <c r="AV46" s="1">
        <v>224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104</v>
      </c>
      <c r="BC46" s="1">
        <v>93</v>
      </c>
      <c r="BD46" s="1">
        <v>131</v>
      </c>
      <c r="BE46" s="1">
        <v>31</v>
      </c>
      <c r="BF46" s="1">
        <v>883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>
      <c r="A47" s="1">
        <v>70080</v>
      </c>
      <c r="B47" s="1" t="s">
        <v>159</v>
      </c>
      <c r="C47" s="1">
        <v>12</v>
      </c>
      <c r="D47" s="1">
        <v>285</v>
      </c>
      <c r="E47" s="1" t="s">
        <v>64</v>
      </c>
      <c r="F47" s="1">
        <v>35</v>
      </c>
      <c r="G47" s="1" t="s">
        <v>76</v>
      </c>
      <c r="H47" s="2">
        <v>74.31</v>
      </c>
      <c r="I47" s="2">
        <v>891.72</v>
      </c>
      <c r="J47" s="10">
        <f t="shared" si="2"/>
        <v>4458.6000000000004</v>
      </c>
      <c r="K47" s="11">
        <f t="shared" si="3"/>
        <v>5</v>
      </c>
      <c r="L47" s="1">
        <v>3.12</v>
      </c>
      <c r="M47" s="1">
        <v>5.67</v>
      </c>
      <c r="N47" s="16">
        <f t="shared" si="12"/>
        <v>0</v>
      </c>
      <c r="O47" s="1">
        <v>33.79</v>
      </c>
      <c r="P47" s="1">
        <v>9.75</v>
      </c>
      <c r="Q47" s="16"/>
      <c r="R47" s="1">
        <v>18.04</v>
      </c>
      <c r="S47" s="1">
        <v>9.92</v>
      </c>
      <c r="T47" s="5">
        <v>5</v>
      </c>
      <c r="U47" s="1">
        <v>0</v>
      </c>
      <c r="V47" s="12">
        <v>49007.45</v>
      </c>
      <c r="W47" s="2">
        <v>22590.240000000002</v>
      </c>
      <c r="X47" s="1">
        <v>10</v>
      </c>
      <c r="Y47" s="1">
        <v>12</v>
      </c>
      <c r="Z47" s="1">
        <v>10</v>
      </c>
      <c r="AA47" s="1">
        <v>23</v>
      </c>
      <c r="AB47" s="1">
        <v>68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134</v>
      </c>
      <c r="AS47" s="1">
        <v>13</v>
      </c>
      <c r="AT47" s="1">
        <v>122</v>
      </c>
      <c r="AU47" s="1">
        <v>286</v>
      </c>
      <c r="AV47" s="1">
        <v>117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133</v>
      </c>
      <c r="BC47" s="1">
        <v>15</v>
      </c>
      <c r="BD47" s="1">
        <v>62</v>
      </c>
      <c r="BE47" s="1">
        <v>28</v>
      </c>
      <c r="BF47" s="1">
        <v>119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>
      <c r="A48" s="1">
        <v>70078</v>
      </c>
      <c r="B48" s="1" t="s">
        <v>100</v>
      </c>
      <c r="C48" s="1">
        <v>10</v>
      </c>
      <c r="D48" s="1">
        <v>285</v>
      </c>
      <c r="E48" s="1" t="s">
        <v>64</v>
      </c>
      <c r="F48" s="1">
        <v>285</v>
      </c>
      <c r="G48" s="1" t="s">
        <v>64</v>
      </c>
      <c r="H48" s="2">
        <v>125.14</v>
      </c>
      <c r="I48" s="2">
        <v>1251.4000000000001</v>
      </c>
      <c r="J48" s="10">
        <f t="shared" si="2"/>
        <v>12514</v>
      </c>
      <c r="K48" s="11">
        <f t="shared" si="3"/>
        <v>10</v>
      </c>
      <c r="L48" s="1">
        <v>11.2</v>
      </c>
      <c r="M48" s="1">
        <v>1.1000000000000001</v>
      </c>
      <c r="N48" s="21">
        <v>10</v>
      </c>
      <c r="O48" s="1">
        <v>21.65</v>
      </c>
      <c r="P48" s="1">
        <v>6.5</v>
      </c>
      <c r="Q48" s="16"/>
      <c r="R48" s="1">
        <v>5.25</v>
      </c>
      <c r="S48" s="1">
        <v>4.8</v>
      </c>
      <c r="T48" s="16">
        <f>MAX(0,(TRUNC((R48*0.8)-S48)))</f>
        <v>0</v>
      </c>
      <c r="U48" s="1">
        <v>0</v>
      </c>
      <c r="V48" s="12">
        <v>47678.34</v>
      </c>
      <c r="W48" s="2">
        <v>15517.36</v>
      </c>
      <c r="X48" s="1">
        <v>21</v>
      </c>
      <c r="Y48" s="1">
        <v>3</v>
      </c>
      <c r="Z48" s="1">
        <v>87</v>
      </c>
      <c r="AA48" s="1">
        <v>5</v>
      </c>
      <c r="AB48" s="1">
        <v>11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45</v>
      </c>
      <c r="AS48" s="1">
        <v>1</v>
      </c>
      <c r="AT48" s="1">
        <v>144</v>
      </c>
      <c r="AU48" s="1">
        <v>54</v>
      </c>
      <c r="AV48" s="1">
        <v>65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11</v>
      </c>
      <c r="BC48" s="1">
        <v>1</v>
      </c>
      <c r="BD48" s="1">
        <v>26</v>
      </c>
      <c r="BE48" s="1">
        <v>30</v>
      </c>
      <c r="BF48" s="1">
        <v>48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>
      <c r="A49" s="1">
        <v>70050</v>
      </c>
      <c r="B49" s="1" t="s">
        <v>126</v>
      </c>
      <c r="C49" s="1">
        <v>24</v>
      </c>
      <c r="D49" s="1">
        <v>285</v>
      </c>
      <c r="E49" s="1" t="s">
        <v>64</v>
      </c>
      <c r="F49" s="1">
        <v>974</v>
      </c>
      <c r="G49" s="1" t="s">
        <v>110</v>
      </c>
      <c r="H49" s="2">
        <v>36.130099999999999</v>
      </c>
      <c r="I49" s="2">
        <v>867.12239999999997</v>
      </c>
      <c r="J49" s="10">
        <f t="shared" si="2"/>
        <v>21678.059999999998</v>
      </c>
      <c r="K49" s="11">
        <f t="shared" si="3"/>
        <v>25</v>
      </c>
      <c r="L49" s="1">
        <v>13.58</v>
      </c>
      <c r="M49" s="1">
        <v>3.67</v>
      </c>
      <c r="N49" s="5">
        <v>10</v>
      </c>
      <c r="O49" s="1">
        <v>23.67</v>
      </c>
      <c r="P49" s="1">
        <v>0</v>
      </c>
      <c r="Q49" s="16"/>
      <c r="R49" s="1">
        <v>16</v>
      </c>
      <c r="S49" s="1">
        <v>0.38</v>
      </c>
      <c r="T49" s="5">
        <v>15</v>
      </c>
      <c r="U49" s="1">
        <v>0</v>
      </c>
      <c r="V49" s="12">
        <v>46174.27</v>
      </c>
      <c r="W49" s="2">
        <v>3504.62</v>
      </c>
      <c r="X49" s="1">
        <v>80</v>
      </c>
      <c r="Y49" s="1">
        <v>58</v>
      </c>
      <c r="Z49" s="1">
        <v>159</v>
      </c>
      <c r="AA49" s="1">
        <v>116</v>
      </c>
      <c r="AB49" s="1">
        <v>88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164</v>
      </c>
      <c r="AS49" s="1">
        <v>148</v>
      </c>
      <c r="AT49" s="1">
        <v>162</v>
      </c>
      <c r="AU49" s="1">
        <v>336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96</v>
      </c>
      <c r="BC49" s="1">
        <v>26</v>
      </c>
      <c r="BD49" s="1">
        <v>175</v>
      </c>
      <c r="BE49" s="1">
        <v>200</v>
      </c>
      <c r="BF49" s="1">
        <v>9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>
      <c r="A50" s="1">
        <v>70140</v>
      </c>
      <c r="B50" s="1" t="s">
        <v>206</v>
      </c>
      <c r="C50" s="1">
        <v>1</v>
      </c>
      <c r="D50" s="1">
        <v>285</v>
      </c>
      <c r="E50" s="1" t="s">
        <v>64</v>
      </c>
      <c r="F50" s="1">
        <v>558</v>
      </c>
      <c r="G50" s="1" t="s">
        <v>67</v>
      </c>
      <c r="H50" s="2">
        <v>1168.8399999999999</v>
      </c>
      <c r="I50" s="2">
        <v>1168.8399999999999</v>
      </c>
      <c r="J50" s="10">
        <f t="shared" si="2"/>
        <v>5844.2</v>
      </c>
      <c r="K50" s="11">
        <f t="shared" si="3"/>
        <v>5</v>
      </c>
      <c r="L50" s="1">
        <v>12</v>
      </c>
      <c r="M50" s="1">
        <v>7</v>
      </c>
      <c r="N50" s="20">
        <v>5</v>
      </c>
      <c r="O50" s="1">
        <v>9.5</v>
      </c>
      <c r="P50" s="1">
        <v>9</v>
      </c>
      <c r="Q50" s="16"/>
      <c r="R50" s="1">
        <v>18</v>
      </c>
      <c r="S50" s="1">
        <v>48</v>
      </c>
      <c r="T50" s="16">
        <f t="shared" ref="T50:T52" si="13">MAX(0,(TRUNC((R50*0.8)-S50)))</f>
        <v>0</v>
      </c>
      <c r="U50" s="1">
        <v>0</v>
      </c>
      <c r="V50" s="12">
        <v>46169.18</v>
      </c>
      <c r="W50" s="2">
        <v>74805.759999999995</v>
      </c>
      <c r="X50" s="1">
        <v>5</v>
      </c>
      <c r="Y50" s="1">
        <v>3</v>
      </c>
      <c r="Z50" s="1">
        <v>3</v>
      </c>
      <c r="AA50" s="1">
        <v>5</v>
      </c>
      <c r="AB50" s="1">
        <v>7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6</v>
      </c>
      <c r="AS50" s="1">
        <v>1</v>
      </c>
      <c r="AT50" s="1">
        <v>2</v>
      </c>
      <c r="AU50" s="1">
        <v>2</v>
      </c>
      <c r="AV50" s="1">
        <v>9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3</v>
      </c>
      <c r="BC50" s="1">
        <v>1</v>
      </c>
      <c r="BD50" s="1">
        <v>12</v>
      </c>
      <c r="BE50" s="1">
        <v>5</v>
      </c>
      <c r="BF50" s="1">
        <v>48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>
      <c r="A51" s="1">
        <v>70046</v>
      </c>
      <c r="B51" s="1" t="s">
        <v>194</v>
      </c>
      <c r="C51" s="1">
        <v>24</v>
      </c>
      <c r="D51" s="1">
        <v>285</v>
      </c>
      <c r="E51" s="1" t="s">
        <v>64</v>
      </c>
      <c r="F51" s="1">
        <v>558</v>
      </c>
      <c r="G51" s="1" t="s">
        <v>67</v>
      </c>
      <c r="H51" s="2">
        <v>40.9</v>
      </c>
      <c r="I51" s="2">
        <v>981.6</v>
      </c>
      <c r="J51" s="10">
        <f t="shared" si="2"/>
        <v>4908</v>
      </c>
      <c r="K51" s="11">
        <f t="shared" si="3"/>
        <v>5</v>
      </c>
      <c r="L51" s="1">
        <v>19.29</v>
      </c>
      <c r="M51" s="1">
        <v>11.08</v>
      </c>
      <c r="N51" s="26">
        <v>5</v>
      </c>
      <c r="O51" s="1">
        <v>16.600000000000001</v>
      </c>
      <c r="P51" s="1">
        <v>10.29</v>
      </c>
      <c r="Q51" s="16"/>
      <c r="R51" s="1">
        <v>9.6</v>
      </c>
      <c r="S51" s="1">
        <v>8.7899999999999991</v>
      </c>
      <c r="T51" s="16">
        <f t="shared" si="13"/>
        <v>0</v>
      </c>
      <c r="U51" s="1">
        <v>0</v>
      </c>
      <c r="V51" s="12">
        <v>44662.8</v>
      </c>
      <c r="W51" s="2">
        <v>29611.599999999999</v>
      </c>
      <c r="X51" s="1">
        <v>133</v>
      </c>
      <c r="Y51" s="1">
        <v>48</v>
      </c>
      <c r="Z51" s="1">
        <v>235</v>
      </c>
      <c r="AA51" s="1">
        <v>142</v>
      </c>
      <c r="AB51" s="1">
        <v>266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109</v>
      </c>
      <c r="AS51" s="1">
        <v>61</v>
      </c>
      <c r="AT51" s="1">
        <v>191</v>
      </c>
      <c r="AU51" s="1">
        <v>136</v>
      </c>
      <c r="AV51" s="1">
        <v>247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29</v>
      </c>
      <c r="BC51" s="1">
        <v>120</v>
      </c>
      <c r="BD51" s="1">
        <v>114</v>
      </c>
      <c r="BE51" s="1">
        <v>55</v>
      </c>
      <c r="BF51" s="1">
        <v>211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>
      <c r="A52" s="1">
        <v>70087</v>
      </c>
      <c r="B52" s="1" t="s">
        <v>115</v>
      </c>
      <c r="C52" s="1">
        <v>25</v>
      </c>
      <c r="D52" s="1">
        <v>285</v>
      </c>
      <c r="E52" s="1" t="s">
        <v>64</v>
      </c>
      <c r="F52" s="1">
        <v>35</v>
      </c>
      <c r="G52" s="1" t="s">
        <v>76</v>
      </c>
      <c r="H52" s="2">
        <v>43.63</v>
      </c>
      <c r="I52" s="2">
        <v>1090.75</v>
      </c>
      <c r="J52" s="10">
        <f t="shared" si="2"/>
        <v>0</v>
      </c>
      <c r="K52" s="11">
        <f t="shared" si="3"/>
        <v>0</v>
      </c>
      <c r="L52" s="1">
        <v>8.52</v>
      </c>
      <c r="M52" s="1">
        <v>11.88</v>
      </c>
      <c r="N52" s="16">
        <f>MAX(0,(TRUNC((L52*0.8)-M52)))</f>
        <v>0</v>
      </c>
      <c r="O52" s="1">
        <v>15.38</v>
      </c>
      <c r="P52" s="1">
        <v>13.04</v>
      </c>
      <c r="Q52" s="16"/>
      <c r="R52" s="1">
        <v>13.22</v>
      </c>
      <c r="S52" s="1">
        <v>15.68</v>
      </c>
      <c r="T52" s="16">
        <f t="shared" si="13"/>
        <v>0</v>
      </c>
      <c r="U52" s="1">
        <v>0</v>
      </c>
      <c r="V52" s="12">
        <v>40488.639999999999</v>
      </c>
      <c r="W52" s="2">
        <v>44284.45</v>
      </c>
      <c r="X52" s="1">
        <v>56</v>
      </c>
      <c r="Y52" s="1">
        <v>91</v>
      </c>
      <c r="Z52" s="1">
        <v>64</v>
      </c>
      <c r="AA52" s="1">
        <v>95</v>
      </c>
      <c r="AB52" s="1">
        <v>297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189</v>
      </c>
      <c r="AS52" s="1">
        <v>152</v>
      </c>
      <c r="AT52" s="1">
        <v>91</v>
      </c>
      <c r="AU52" s="1">
        <v>57</v>
      </c>
      <c r="AV52" s="1">
        <v>326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95</v>
      </c>
      <c r="BC52" s="1">
        <v>88</v>
      </c>
      <c r="BD52" s="1">
        <v>133</v>
      </c>
      <c r="BE52" s="1">
        <v>117</v>
      </c>
      <c r="BF52" s="1">
        <v>392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>
      <c r="A53" s="1">
        <v>70042</v>
      </c>
      <c r="B53" s="1" t="s">
        <v>182</v>
      </c>
      <c r="C53" s="1">
        <v>25</v>
      </c>
      <c r="D53" s="1">
        <v>285</v>
      </c>
      <c r="E53" s="1" t="s">
        <v>64</v>
      </c>
      <c r="F53" s="1">
        <v>387</v>
      </c>
      <c r="G53" s="1" t="s">
        <v>94</v>
      </c>
      <c r="H53" s="2">
        <v>28.35</v>
      </c>
      <c r="I53" s="2">
        <v>708.75</v>
      </c>
      <c r="J53" s="10">
        <f t="shared" si="2"/>
        <v>10631.25</v>
      </c>
      <c r="K53" s="11">
        <f t="shared" si="3"/>
        <v>15</v>
      </c>
      <c r="L53" s="1">
        <v>19.28</v>
      </c>
      <c r="M53" s="1">
        <v>6.08</v>
      </c>
      <c r="N53" s="20">
        <v>10</v>
      </c>
      <c r="O53" s="1">
        <v>24.78</v>
      </c>
      <c r="P53" s="1">
        <v>13.56</v>
      </c>
      <c r="Q53" s="16"/>
      <c r="R53" s="1">
        <v>11.92</v>
      </c>
      <c r="S53" s="1">
        <v>8.1199999999999992</v>
      </c>
      <c r="T53" s="5">
        <v>5</v>
      </c>
      <c r="U53" s="1">
        <v>0</v>
      </c>
      <c r="V53" s="12">
        <v>39675.82</v>
      </c>
      <c r="W53" s="2">
        <v>19674.900000000001</v>
      </c>
      <c r="X53" s="1">
        <v>207</v>
      </c>
      <c r="Y53" s="1">
        <v>67</v>
      </c>
      <c r="Z53" s="1">
        <v>153</v>
      </c>
      <c r="AA53" s="1">
        <v>177</v>
      </c>
      <c r="AB53" s="1">
        <v>152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151</v>
      </c>
      <c r="AS53" s="1">
        <v>167</v>
      </c>
      <c r="AT53" s="1">
        <v>237</v>
      </c>
      <c r="AU53" s="1">
        <v>296</v>
      </c>
      <c r="AV53" s="1">
        <v>339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67</v>
      </c>
      <c r="BC53" s="1">
        <v>115</v>
      </c>
      <c r="BD53" s="1">
        <v>108</v>
      </c>
      <c r="BE53" s="1">
        <v>131</v>
      </c>
      <c r="BF53" s="1">
        <v>203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>
      <c r="A54" s="1">
        <v>70023</v>
      </c>
      <c r="B54" s="1" t="s">
        <v>185</v>
      </c>
      <c r="C54" s="1">
        <v>12</v>
      </c>
      <c r="D54" s="1">
        <v>285</v>
      </c>
      <c r="E54" s="1" t="s">
        <v>64</v>
      </c>
      <c r="F54" s="1">
        <v>991</v>
      </c>
      <c r="G54" s="1" t="s">
        <v>141</v>
      </c>
      <c r="H54" s="2">
        <v>54.37</v>
      </c>
      <c r="I54" s="2">
        <v>652.44000000000005</v>
      </c>
      <c r="J54" s="10">
        <f t="shared" si="2"/>
        <v>0</v>
      </c>
      <c r="K54" s="11">
        <f t="shared" si="3"/>
        <v>0</v>
      </c>
      <c r="L54" s="1">
        <v>29.17</v>
      </c>
      <c r="M54" s="1">
        <v>-7.17</v>
      </c>
      <c r="N54" s="5">
        <v>0</v>
      </c>
      <c r="O54" s="1">
        <v>16.88</v>
      </c>
      <c r="P54" s="1">
        <v>4.67</v>
      </c>
      <c r="Q54" s="16"/>
      <c r="R54" s="1">
        <v>14.33</v>
      </c>
      <c r="S54" s="1">
        <v>-2.42</v>
      </c>
      <c r="T54" s="5">
        <v>0</v>
      </c>
      <c r="U54" s="1">
        <v>0</v>
      </c>
      <c r="V54" s="12">
        <v>39391.06</v>
      </c>
      <c r="W54" s="2">
        <v>-3207.83</v>
      </c>
      <c r="X54" s="1">
        <v>119</v>
      </c>
      <c r="Y54" s="1">
        <v>133</v>
      </c>
      <c r="Z54" s="1">
        <v>103</v>
      </c>
      <c r="AA54" s="1">
        <v>123</v>
      </c>
      <c r="AB54" s="1">
        <v>-86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55</v>
      </c>
      <c r="AS54" s="1">
        <v>62</v>
      </c>
      <c r="AT54" s="1">
        <v>85</v>
      </c>
      <c r="AU54" s="1">
        <v>63</v>
      </c>
      <c r="AV54" s="1">
        <v>56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82</v>
      </c>
      <c r="BC54" s="1">
        <v>91</v>
      </c>
      <c r="BD54" s="1">
        <v>25</v>
      </c>
      <c r="BE54" s="1">
        <v>39</v>
      </c>
      <c r="BF54" s="1">
        <v>-29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>
      <c r="A55" s="1">
        <v>70129</v>
      </c>
      <c r="B55" s="1" t="s">
        <v>142</v>
      </c>
      <c r="C55" s="1">
        <v>16</v>
      </c>
      <c r="D55" s="1">
        <v>285</v>
      </c>
      <c r="E55" s="1" t="s">
        <v>64</v>
      </c>
      <c r="F55" s="1">
        <v>558</v>
      </c>
      <c r="G55" s="1" t="s">
        <v>67</v>
      </c>
      <c r="H55" s="2">
        <v>47.85</v>
      </c>
      <c r="I55" s="2">
        <v>765.6</v>
      </c>
      <c r="J55" s="10">
        <f t="shared" si="2"/>
        <v>5359.2</v>
      </c>
      <c r="K55" s="11">
        <f t="shared" si="3"/>
        <v>7</v>
      </c>
      <c r="L55" s="1">
        <v>10.59</v>
      </c>
      <c r="M55" s="1">
        <v>5.94</v>
      </c>
      <c r="N55" s="28">
        <f>MAX(0,(TRUNC((L55*0.8)-M55)))</f>
        <v>2</v>
      </c>
      <c r="O55" s="1">
        <v>15.66</v>
      </c>
      <c r="P55" s="1">
        <v>3.75</v>
      </c>
      <c r="Q55" s="16"/>
      <c r="R55" s="1">
        <v>22.53</v>
      </c>
      <c r="S55" s="1">
        <v>13.19</v>
      </c>
      <c r="T55" s="5">
        <v>5</v>
      </c>
      <c r="U55" s="1">
        <v>0</v>
      </c>
      <c r="V55" s="12">
        <v>37346.93</v>
      </c>
      <c r="W55" s="2">
        <v>17513.099999999999</v>
      </c>
      <c r="X55" s="1">
        <v>76</v>
      </c>
      <c r="Y55" s="1">
        <v>59</v>
      </c>
      <c r="Z55" s="1">
        <v>52</v>
      </c>
      <c r="AA55" s="1">
        <v>24</v>
      </c>
      <c r="AB55" s="1">
        <v>95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81</v>
      </c>
      <c r="AS55" s="1">
        <v>115</v>
      </c>
      <c r="AT55" s="1">
        <v>80</v>
      </c>
      <c r="AU55" s="1">
        <v>64</v>
      </c>
      <c r="AV55" s="1">
        <v>60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180</v>
      </c>
      <c r="BC55" s="1">
        <v>89</v>
      </c>
      <c r="BD55" s="1">
        <v>118</v>
      </c>
      <c r="BE55" s="1">
        <v>36</v>
      </c>
      <c r="BF55" s="1">
        <v>211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>
      <c r="A56" s="1">
        <v>70121</v>
      </c>
      <c r="B56" s="1" t="s">
        <v>116</v>
      </c>
      <c r="C56" s="1">
        <v>20</v>
      </c>
      <c r="D56" s="1">
        <v>285</v>
      </c>
      <c r="E56" s="1" t="s">
        <v>64</v>
      </c>
      <c r="F56" s="1">
        <v>573</v>
      </c>
      <c r="G56" s="1" t="s">
        <v>87</v>
      </c>
      <c r="H56" s="2">
        <v>38.04</v>
      </c>
      <c r="I56" s="2">
        <v>760.8</v>
      </c>
      <c r="J56" s="10">
        <f t="shared" si="2"/>
        <v>15216</v>
      </c>
      <c r="K56" s="11">
        <f t="shared" si="3"/>
        <v>20</v>
      </c>
      <c r="L56" s="1">
        <v>10.5</v>
      </c>
      <c r="M56" s="1">
        <v>0.95</v>
      </c>
      <c r="N56" s="20">
        <v>10</v>
      </c>
      <c r="O56" s="1">
        <v>28.25</v>
      </c>
      <c r="P56" s="1">
        <v>2.85</v>
      </c>
      <c r="Q56" s="16"/>
      <c r="R56" s="1">
        <v>9.98</v>
      </c>
      <c r="S56" s="1">
        <v>1.55</v>
      </c>
      <c r="T56" s="5">
        <v>10</v>
      </c>
      <c r="U56" s="1">
        <v>0</v>
      </c>
      <c r="V56" s="12">
        <v>37069.980000000003</v>
      </c>
      <c r="W56" s="2">
        <v>4070.28</v>
      </c>
      <c r="X56" s="1">
        <v>27</v>
      </c>
      <c r="Y56" s="1">
        <v>42</v>
      </c>
      <c r="Z56" s="1">
        <v>90</v>
      </c>
      <c r="AA56" s="1">
        <v>144</v>
      </c>
      <c r="AB56" s="1">
        <v>19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214</v>
      </c>
      <c r="AS56" s="1">
        <v>149</v>
      </c>
      <c r="AT56" s="1">
        <v>172</v>
      </c>
      <c r="AU56" s="1">
        <v>209</v>
      </c>
      <c r="AV56" s="1">
        <v>57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34</v>
      </c>
      <c r="BC56" s="1">
        <v>35</v>
      </c>
      <c r="BD56" s="1">
        <v>94</v>
      </c>
      <c r="BE56" s="1">
        <v>108</v>
      </c>
      <c r="BF56" s="1">
        <v>31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>
      <c r="A57" s="1">
        <v>70192</v>
      </c>
      <c r="B57" s="1" t="s">
        <v>173</v>
      </c>
      <c r="C57" s="1">
        <v>16</v>
      </c>
      <c r="D57" s="1">
        <v>285</v>
      </c>
      <c r="E57" s="1" t="s">
        <v>64</v>
      </c>
      <c r="F57" s="1">
        <v>588</v>
      </c>
      <c r="G57" s="1" t="s">
        <v>146</v>
      </c>
      <c r="H57" s="2">
        <v>113.9</v>
      </c>
      <c r="I57" s="2">
        <v>1822.4</v>
      </c>
      <c r="J57" s="10">
        <f t="shared" si="2"/>
        <v>18224</v>
      </c>
      <c r="K57" s="11">
        <f t="shared" si="3"/>
        <v>10</v>
      </c>
      <c r="L57" s="1">
        <v>6.94</v>
      </c>
      <c r="M57" s="1">
        <v>0.06</v>
      </c>
      <c r="N57" s="26">
        <v>10</v>
      </c>
      <c r="O57" s="1">
        <v>13.22</v>
      </c>
      <c r="P57" s="1">
        <v>3.75</v>
      </c>
      <c r="Q57" s="16"/>
      <c r="R57" s="1">
        <v>0.03</v>
      </c>
      <c r="S57" s="1">
        <v>0</v>
      </c>
      <c r="T57" s="16">
        <f>MAX(0,(TRUNC((R57*0.8)-S57)))</f>
        <v>0</v>
      </c>
      <c r="U57" s="1">
        <v>0</v>
      </c>
      <c r="V57" s="12">
        <v>36789.699999999997</v>
      </c>
      <c r="W57" s="2">
        <v>6947.9</v>
      </c>
      <c r="X57" s="1">
        <v>58</v>
      </c>
      <c r="Y57" s="1">
        <v>41</v>
      </c>
      <c r="Z57" s="1">
        <v>0</v>
      </c>
      <c r="AA57" s="1">
        <v>65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116</v>
      </c>
      <c r="AS57" s="1">
        <v>17</v>
      </c>
      <c r="AT57" s="1">
        <v>0</v>
      </c>
      <c r="AU57" s="1">
        <v>174</v>
      </c>
      <c r="AV57" s="1">
        <v>60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1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>
      <c r="A58" s="1">
        <v>70163</v>
      </c>
      <c r="B58" s="1" t="s">
        <v>187</v>
      </c>
      <c r="C58" s="1">
        <v>18</v>
      </c>
      <c r="D58" s="1">
        <v>285</v>
      </c>
      <c r="E58" s="1" t="s">
        <v>64</v>
      </c>
      <c r="F58" s="1">
        <v>974</v>
      </c>
      <c r="G58" s="1" t="s">
        <v>110</v>
      </c>
      <c r="H58" s="2">
        <v>58.939900000000002</v>
      </c>
      <c r="I58" s="2">
        <v>1060.9182000000001</v>
      </c>
      <c r="J58" s="10">
        <f t="shared" si="2"/>
        <v>7426.4274000000005</v>
      </c>
      <c r="K58" s="11">
        <f t="shared" si="3"/>
        <v>7</v>
      </c>
      <c r="L58" s="1">
        <v>6.5</v>
      </c>
      <c r="M58" s="1">
        <v>3.83</v>
      </c>
      <c r="N58" s="35">
        <v>2</v>
      </c>
      <c r="O58" s="1">
        <v>17.64</v>
      </c>
      <c r="P58" s="1">
        <v>11.83</v>
      </c>
      <c r="Q58" s="16"/>
      <c r="R58" s="1">
        <v>9.86</v>
      </c>
      <c r="S58" s="1">
        <v>4.72</v>
      </c>
      <c r="T58" s="5">
        <v>5</v>
      </c>
      <c r="U58" s="1">
        <v>0</v>
      </c>
      <c r="V58" s="12">
        <v>36071.22</v>
      </c>
      <c r="W58" s="2">
        <v>21630.94</v>
      </c>
      <c r="X58" s="1">
        <v>27</v>
      </c>
      <c r="Y58" s="1">
        <v>58</v>
      </c>
      <c r="Z58" s="1">
        <v>50</v>
      </c>
      <c r="AA58" s="1">
        <v>22</v>
      </c>
      <c r="AB58" s="1">
        <v>69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84</v>
      </c>
      <c r="AS58" s="1">
        <v>146</v>
      </c>
      <c r="AT58" s="1">
        <v>63</v>
      </c>
      <c r="AU58" s="1">
        <v>195</v>
      </c>
      <c r="AV58" s="1">
        <v>213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42</v>
      </c>
      <c r="BC58" s="1">
        <v>54</v>
      </c>
      <c r="BD58" s="1">
        <v>75</v>
      </c>
      <c r="BE58" s="1">
        <v>67</v>
      </c>
      <c r="BF58" s="1">
        <v>85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>
      <c r="A59" s="1">
        <v>70259</v>
      </c>
      <c r="B59" s="1" t="s">
        <v>155</v>
      </c>
      <c r="C59" s="1">
        <v>24</v>
      </c>
      <c r="D59" s="1">
        <v>285</v>
      </c>
      <c r="E59" s="1" t="s">
        <v>64</v>
      </c>
      <c r="F59" s="1">
        <v>974</v>
      </c>
      <c r="G59" s="1" t="s">
        <v>110</v>
      </c>
      <c r="H59" s="2">
        <v>35.979999999999997</v>
      </c>
      <c r="I59" s="2">
        <v>863.52</v>
      </c>
      <c r="J59" s="10">
        <f t="shared" si="2"/>
        <v>4317.6000000000004</v>
      </c>
      <c r="K59" s="11">
        <f t="shared" si="3"/>
        <v>5</v>
      </c>
      <c r="L59" s="1">
        <v>8.83</v>
      </c>
      <c r="M59" s="1">
        <v>6.96</v>
      </c>
      <c r="N59" s="16">
        <f t="shared" ref="N59:N60" si="14">MAX(0,(TRUNC((L59*0.8)-M59)))</f>
        <v>0</v>
      </c>
      <c r="O59" s="1">
        <v>21.23</v>
      </c>
      <c r="P59" s="1">
        <v>11.71</v>
      </c>
      <c r="Q59" s="16"/>
      <c r="R59" s="1">
        <v>11.25</v>
      </c>
      <c r="S59" s="1">
        <v>3.92</v>
      </c>
      <c r="T59" s="16">
        <f>MAX(0,(TRUNC((R59*0.8)-S59)))</f>
        <v>5</v>
      </c>
      <c r="U59" s="1">
        <v>0</v>
      </c>
      <c r="V59" s="12">
        <v>35674.17</v>
      </c>
      <c r="W59" s="2">
        <v>19501.16</v>
      </c>
      <c r="X59" s="1">
        <v>60</v>
      </c>
      <c r="Y59" s="1">
        <v>31</v>
      </c>
      <c r="Z59" s="1">
        <v>111</v>
      </c>
      <c r="AA59" s="1">
        <v>51</v>
      </c>
      <c r="AB59" s="1">
        <v>167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170</v>
      </c>
      <c r="AS59" s="1">
        <v>101</v>
      </c>
      <c r="AT59" s="1">
        <v>145</v>
      </c>
      <c r="AU59" s="1">
        <v>288</v>
      </c>
      <c r="AV59" s="1">
        <v>281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73</v>
      </c>
      <c r="BC59" s="1">
        <v>49</v>
      </c>
      <c r="BD59" s="1">
        <v>160</v>
      </c>
      <c r="BE59" s="1">
        <v>25</v>
      </c>
      <c r="BF59" s="1">
        <v>94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>
      <c r="A60" s="1">
        <v>70024</v>
      </c>
      <c r="B60" s="1" t="s">
        <v>196</v>
      </c>
      <c r="C60" s="1">
        <v>20</v>
      </c>
      <c r="D60" s="1">
        <v>285</v>
      </c>
      <c r="E60" s="1" t="s">
        <v>64</v>
      </c>
      <c r="F60" s="1">
        <v>558</v>
      </c>
      <c r="G60" s="1" t="s">
        <v>67</v>
      </c>
      <c r="H60" s="2">
        <v>77.58</v>
      </c>
      <c r="I60" s="2">
        <v>1551.6</v>
      </c>
      <c r="J60" s="10">
        <f t="shared" si="2"/>
        <v>4654.7999999999993</v>
      </c>
      <c r="K60" s="11">
        <f t="shared" si="3"/>
        <v>3</v>
      </c>
      <c r="L60" s="1">
        <v>8.65</v>
      </c>
      <c r="M60" s="1">
        <v>10.9</v>
      </c>
      <c r="N60" s="16">
        <f t="shared" si="14"/>
        <v>0</v>
      </c>
      <c r="O60" s="1">
        <v>9.07</v>
      </c>
      <c r="P60" s="1">
        <v>2.85</v>
      </c>
      <c r="Q60" s="16"/>
      <c r="R60" s="1">
        <v>5.15</v>
      </c>
      <c r="S60" s="1">
        <v>3</v>
      </c>
      <c r="T60" s="5">
        <v>3</v>
      </c>
      <c r="U60" s="1">
        <v>0</v>
      </c>
      <c r="V60" s="12">
        <v>35492.85</v>
      </c>
      <c r="W60" s="2">
        <v>25989.3</v>
      </c>
      <c r="X60" s="1">
        <v>47</v>
      </c>
      <c r="Y60" s="1">
        <v>70</v>
      </c>
      <c r="Z60" s="1">
        <v>64</v>
      </c>
      <c r="AA60" s="1">
        <v>54</v>
      </c>
      <c r="AB60" s="1">
        <v>218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44</v>
      </c>
      <c r="AS60" s="1">
        <v>30</v>
      </c>
      <c r="AT60" s="1">
        <v>100</v>
      </c>
      <c r="AU60" s="1">
        <v>45</v>
      </c>
      <c r="AV60" s="1">
        <v>57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29</v>
      </c>
      <c r="BC60" s="1">
        <v>20</v>
      </c>
      <c r="BD60" s="1">
        <v>35</v>
      </c>
      <c r="BE60" s="1">
        <v>58</v>
      </c>
      <c r="BF60" s="1">
        <v>60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>
      <c r="A61" s="1">
        <v>70144</v>
      </c>
      <c r="B61" s="1" t="s">
        <v>177</v>
      </c>
      <c r="C61" s="1">
        <v>12</v>
      </c>
      <c r="D61" s="1">
        <v>285</v>
      </c>
      <c r="E61" s="1" t="s">
        <v>64</v>
      </c>
      <c r="F61" s="1">
        <v>567</v>
      </c>
      <c r="G61" s="1" t="s">
        <v>74</v>
      </c>
      <c r="H61" s="2">
        <v>64.44</v>
      </c>
      <c r="I61" s="2">
        <v>773.28</v>
      </c>
      <c r="J61" s="10">
        <f t="shared" si="2"/>
        <v>7732.7999999999993</v>
      </c>
      <c r="K61" s="11">
        <f t="shared" si="3"/>
        <v>10</v>
      </c>
      <c r="L61" s="1">
        <v>11.08</v>
      </c>
      <c r="M61" s="1">
        <v>6.92</v>
      </c>
      <c r="N61" s="21">
        <v>5</v>
      </c>
      <c r="O61" s="1">
        <v>19.54</v>
      </c>
      <c r="P61" s="1">
        <v>8.17</v>
      </c>
      <c r="Q61" s="16"/>
      <c r="R61" s="1">
        <v>14.62</v>
      </c>
      <c r="S61" s="1">
        <v>8.67</v>
      </c>
      <c r="T61" s="5">
        <v>5</v>
      </c>
      <c r="U61" s="1">
        <v>0</v>
      </c>
      <c r="V61" s="12">
        <v>34990.92</v>
      </c>
      <c r="W61" s="2">
        <v>18365.400000000001</v>
      </c>
      <c r="X61" s="1">
        <v>18</v>
      </c>
      <c r="Y61" s="1">
        <v>13</v>
      </c>
      <c r="Z61" s="1">
        <v>84</v>
      </c>
      <c r="AA61" s="1">
        <v>49</v>
      </c>
      <c r="AB61" s="1">
        <v>83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71</v>
      </c>
      <c r="AS61" s="1">
        <v>85</v>
      </c>
      <c r="AT61" s="1">
        <v>94</v>
      </c>
      <c r="AU61" s="1">
        <v>54</v>
      </c>
      <c r="AV61" s="1">
        <v>98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68</v>
      </c>
      <c r="BC61" s="1">
        <v>43</v>
      </c>
      <c r="BD61" s="1">
        <v>64</v>
      </c>
      <c r="BE61" s="1">
        <v>44</v>
      </c>
      <c r="BF61" s="1">
        <v>104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>
      <c r="A62" s="1">
        <v>70093</v>
      </c>
      <c r="B62" s="1" t="s">
        <v>144</v>
      </c>
      <c r="C62" s="1">
        <v>16</v>
      </c>
      <c r="D62" s="1">
        <v>285</v>
      </c>
      <c r="E62" s="1" t="s">
        <v>64</v>
      </c>
      <c r="F62" s="1">
        <v>573</v>
      </c>
      <c r="G62" s="1" t="s">
        <v>87</v>
      </c>
      <c r="H62" s="2">
        <v>61.95</v>
      </c>
      <c r="I62" s="2">
        <v>991.2</v>
      </c>
      <c r="J62" s="10">
        <f t="shared" si="2"/>
        <v>2973.6000000000004</v>
      </c>
      <c r="K62" s="11">
        <f t="shared" si="3"/>
        <v>3</v>
      </c>
      <c r="L62" s="1">
        <v>7.38</v>
      </c>
      <c r="M62" s="1">
        <v>4.6900000000000004</v>
      </c>
      <c r="N62" s="20">
        <v>3</v>
      </c>
      <c r="O62" s="1">
        <v>20.84</v>
      </c>
      <c r="P62" s="1">
        <v>6.5</v>
      </c>
      <c r="Q62" s="16"/>
      <c r="R62" s="1">
        <v>6.97</v>
      </c>
      <c r="S62" s="1">
        <v>5.94</v>
      </c>
      <c r="T62" s="16">
        <f t="shared" ref="T62:T63" si="15">MAX(0,(TRUNC((R62*0.8)-S62)))</f>
        <v>0</v>
      </c>
      <c r="U62" s="1">
        <v>0</v>
      </c>
      <c r="V62" s="12">
        <v>34877.85</v>
      </c>
      <c r="W62" s="2">
        <v>16974.3</v>
      </c>
      <c r="X62" s="1">
        <v>45</v>
      </c>
      <c r="Y62" s="1">
        <v>24</v>
      </c>
      <c r="Z62" s="1">
        <v>47</v>
      </c>
      <c r="AA62" s="1">
        <v>28</v>
      </c>
      <c r="AB62" s="1">
        <v>75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163</v>
      </c>
      <c r="AS62" s="1">
        <v>54</v>
      </c>
      <c r="AT62" s="1">
        <v>98</v>
      </c>
      <c r="AU62" s="1">
        <v>91</v>
      </c>
      <c r="AV62" s="1">
        <v>104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25</v>
      </c>
      <c r="BC62" s="1">
        <v>46</v>
      </c>
      <c r="BD62" s="1">
        <v>28</v>
      </c>
      <c r="BE62" s="1">
        <v>71</v>
      </c>
      <c r="BF62" s="1">
        <v>95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>
      <c r="A63" s="1">
        <v>70968</v>
      </c>
      <c r="B63" s="1" t="s">
        <v>197</v>
      </c>
      <c r="C63" s="1">
        <v>12</v>
      </c>
      <c r="D63" s="1">
        <v>285</v>
      </c>
      <c r="E63" s="1" t="s">
        <v>64</v>
      </c>
      <c r="F63" s="1">
        <v>567</v>
      </c>
      <c r="G63" s="1" t="s">
        <v>74</v>
      </c>
      <c r="H63" s="2">
        <v>64.44</v>
      </c>
      <c r="I63" s="2">
        <v>773.28</v>
      </c>
      <c r="J63" s="10">
        <f t="shared" si="2"/>
        <v>0</v>
      </c>
      <c r="K63" s="11">
        <f t="shared" si="3"/>
        <v>0</v>
      </c>
      <c r="L63" s="1">
        <v>4.83</v>
      </c>
      <c r="M63" s="1">
        <v>3.17</v>
      </c>
      <c r="N63" s="16">
        <f>MAX(0,(TRUNC((L63*0.8)-M63)))</f>
        <v>0</v>
      </c>
      <c r="O63" s="1">
        <v>28.08</v>
      </c>
      <c r="P63" s="1">
        <v>15.17</v>
      </c>
      <c r="Q63" s="16"/>
      <c r="R63" s="1">
        <v>12.08</v>
      </c>
      <c r="S63" s="1">
        <v>9.67</v>
      </c>
      <c r="T63" s="16">
        <f t="shared" si="15"/>
        <v>0</v>
      </c>
      <c r="U63" s="1">
        <v>0</v>
      </c>
      <c r="V63" s="12">
        <v>34797.599999999999</v>
      </c>
      <c r="W63" s="2">
        <v>21651.84</v>
      </c>
      <c r="X63" s="1">
        <v>12</v>
      </c>
      <c r="Y63" s="1">
        <v>14</v>
      </c>
      <c r="Z63" s="1">
        <v>20</v>
      </c>
      <c r="AA63" s="1">
        <v>38</v>
      </c>
      <c r="AB63" s="1">
        <v>38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60</v>
      </c>
      <c r="AS63" s="1">
        <v>191</v>
      </c>
      <c r="AT63" s="1">
        <v>156</v>
      </c>
      <c r="AU63" s="1">
        <v>51</v>
      </c>
      <c r="AV63" s="1">
        <v>182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37</v>
      </c>
      <c r="BC63" s="1">
        <v>50</v>
      </c>
      <c r="BD63" s="1">
        <v>35</v>
      </c>
      <c r="BE63" s="1">
        <v>96</v>
      </c>
      <c r="BF63" s="1">
        <v>116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>
      <c r="A64" s="1">
        <v>70169</v>
      </c>
      <c r="B64" s="1" t="s">
        <v>137</v>
      </c>
      <c r="C64" s="1">
        <v>15</v>
      </c>
      <c r="D64" s="1">
        <v>285</v>
      </c>
      <c r="E64" s="1" t="s">
        <v>64</v>
      </c>
      <c r="F64" s="1">
        <v>562</v>
      </c>
      <c r="G64" s="1" t="s">
        <v>65</v>
      </c>
      <c r="H64" s="2">
        <v>30.07</v>
      </c>
      <c r="I64" s="2">
        <v>451.05</v>
      </c>
      <c r="J64" s="10">
        <f t="shared" si="2"/>
        <v>6765.75</v>
      </c>
      <c r="K64" s="11">
        <f t="shared" si="3"/>
        <v>15</v>
      </c>
      <c r="L64" s="1">
        <v>13.1</v>
      </c>
      <c r="M64" s="1">
        <v>1.33</v>
      </c>
      <c r="N64" s="20">
        <v>10</v>
      </c>
      <c r="O64" s="1">
        <v>37.9</v>
      </c>
      <c r="P64" s="1">
        <v>25</v>
      </c>
      <c r="Q64" s="16"/>
      <c r="R64" s="1">
        <v>20.27</v>
      </c>
      <c r="S64" s="1">
        <v>11.27</v>
      </c>
      <c r="T64" s="5">
        <v>5</v>
      </c>
      <c r="U64" s="1">
        <v>0</v>
      </c>
      <c r="V64" s="12">
        <v>32144.83</v>
      </c>
      <c r="W64" s="2">
        <v>16959.48</v>
      </c>
      <c r="X64" s="1">
        <v>67</v>
      </c>
      <c r="Y64" s="1">
        <v>39</v>
      </c>
      <c r="Z64" s="1">
        <v>78</v>
      </c>
      <c r="AA64" s="1">
        <v>64</v>
      </c>
      <c r="AB64" s="1">
        <v>20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187</v>
      </c>
      <c r="AS64" s="1">
        <v>226</v>
      </c>
      <c r="AT64" s="1">
        <v>195</v>
      </c>
      <c r="AU64" s="1">
        <v>147</v>
      </c>
      <c r="AV64" s="1">
        <v>375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147</v>
      </c>
      <c r="BC64" s="1">
        <v>74</v>
      </c>
      <c r="BD64" s="1">
        <v>98</v>
      </c>
      <c r="BE64" s="1">
        <v>44</v>
      </c>
      <c r="BF64" s="1">
        <v>169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>
      <c r="A65" s="1">
        <v>70277</v>
      </c>
      <c r="B65" s="1" t="s">
        <v>138</v>
      </c>
      <c r="C65" s="1">
        <v>18</v>
      </c>
      <c r="D65" s="1">
        <v>285</v>
      </c>
      <c r="E65" s="1" t="s">
        <v>64</v>
      </c>
      <c r="F65" s="1">
        <v>558</v>
      </c>
      <c r="G65" s="1" t="s">
        <v>67</v>
      </c>
      <c r="H65" s="2">
        <v>42.88</v>
      </c>
      <c r="I65" s="2">
        <v>771.84</v>
      </c>
      <c r="J65" s="10">
        <f t="shared" si="2"/>
        <v>0</v>
      </c>
      <c r="K65" s="11">
        <f t="shared" si="3"/>
        <v>0</v>
      </c>
      <c r="L65" s="1">
        <v>2.08</v>
      </c>
      <c r="M65" s="1">
        <v>5</v>
      </c>
      <c r="N65" s="16">
        <f t="shared" ref="N65:N66" si="16">MAX(0,(TRUNC((L65*0.8)-M65)))</f>
        <v>0</v>
      </c>
      <c r="O65" s="1">
        <v>33.86</v>
      </c>
      <c r="P65" s="1">
        <v>4.1100000000000003</v>
      </c>
      <c r="Q65" s="16"/>
      <c r="R65" s="1">
        <v>4.5599999999999996</v>
      </c>
      <c r="S65" s="1">
        <v>3.33</v>
      </c>
      <c r="T65" s="16">
        <f t="shared" ref="T65:T66" si="17">MAX(0,(TRUNC((R65*0.8)-S65)))</f>
        <v>0</v>
      </c>
      <c r="U65" s="1">
        <v>0</v>
      </c>
      <c r="V65" s="12">
        <v>31259.52</v>
      </c>
      <c r="W65" s="2">
        <v>9605.1200000000008</v>
      </c>
      <c r="X65" s="1">
        <v>6</v>
      </c>
      <c r="Y65" s="1">
        <v>12</v>
      </c>
      <c r="Z65" s="1">
        <v>14</v>
      </c>
      <c r="AA65" s="1">
        <v>23</v>
      </c>
      <c r="AB65" s="1">
        <v>90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192</v>
      </c>
      <c r="AS65" s="1">
        <v>166</v>
      </c>
      <c r="AT65" s="1">
        <v>276</v>
      </c>
      <c r="AU65" s="1">
        <v>117</v>
      </c>
      <c r="AV65" s="1">
        <v>74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37</v>
      </c>
      <c r="BC65" s="1">
        <v>11</v>
      </c>
      <c r="BD65" s="1">
        <v>36</v>
      </c>
      <c r="BE65" s="1">
        <v>7</v>
      </c>
      <c r="BF65" s="1">
        <v>60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>
      <c r="A66" s="1">
        <v>70016</v>
      </c>
      <c r="B66" s="1" t="s">
        <v>128</v>
      </c>
      <c r="C66" s="1">
        <v>5</v>
      </c>
      <c r="D66" s="1">
        <v>285</v>
      </c>
      <c r="E66" s="1" t="s">
        <v>64</v>
      </c>
      <c r="F66" s="1">
        <v>562</v>
      </c>
      <c r="G66" s="1" t="s">
        <v>65</v>
      </c>
      <c r="H66" s="2">
        <v>61.49</v>
      </c>
      <c r="I66" s="2">
        <v>307.45</v>
      </c>
      <c r="J66" s="10">
        <f t="shared" si="2"/>
        <v>0</v>
      </c>
      <c r="K66" s="11">
        <f t="shared" si="3"/>
        <v>0</v>
      </c>
      <c r="L66" s="1">
        <v>9.3000000000000007</v>
      </c>
      <c r="M66" s="1">
        <v>8.8000000000000007</v>
      </c>
      <c r="N66" s="16">
        <f t="shared" si="16"/>
        <v>0</v>
      </c>
      <c r="O66" s="1">
        <v>67.5</v>
      </c>
      <c r="P66" s="1">
        <v>56.6</v>
      </c>
      <c r="Q66" s="16"/>
      <c r="R66" s="1">
        <v>21.8</v>
      </c>
      <c r="S66" s="1">
        <v>22.2</v>
      </c>
      <c r="T66" s="16">
        <f t="shared" si="17"/>
        <v>0</v>
      </c>
      <c r="U66" s="1">
        <v>0</v>
      </c>
      <c r="V66" s="12">
        <v>30314.57</v>
      </c>
      <c r="W66" s="2">
        <v>26932.62</v>
      </c>
      <c r="X66" s="1">
        <v>16</v>
      </c>
      <c r="Y66" s="1">
        <v>10</v>
      </c>
      <c r="Z66" s="1">
        <v>9</v>
      </c>
      <c r="AA66" s="1">
        <v>33</v>
      </c>
      <c r="AB66" s="1">
        <v>44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101</v>
      </c>
      <c r="AS66" s="1">
        <v>138</v>
      </c>
      <c r="AT66" s="1">
        <v>103</v>
      </c>
      <c r="AU66" s="1">
        <v>129</v>
      </c>
      <c r="AV66" s="1">
        <v>283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57</v>
      </c>
      <c r="BC66" s="1">
        <v>51</v>
      </c>
      <c r="BD66" s="1">
        <v>17</v>
      </c>
      <c r="BE66" s="1">
        <v>19</v>
      </c>
      <c r="BF66" s="1">
        <v>111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>
      <c r="A67" s="1">
        <v>70972</v>
      </c>
      <c r="B67" s="1" t="s">
        <v>181</v>
      </c>
      <c r="C67" s="1">
        <v>20</v>
      </c>
      <c r="D67" s="1">
        <v>285</v>
      </c>
      <c r="E67" s="1" t="s">
        <v>64</v>
      </c>
      <c r="F67" s="1">
        <v>558</v>
      </c>
      <c r="G67" s="1" t="s">
        <v>67</v>
      </c>
      <c r="H67" s="2">
        <v>100.1</v>
      </c>
      <c r="I67" s="2">
        <v>2002</v>
      </c>
      <c r="J67" s="10">
        <f t="shared" si="2"/>
        <v>20020</v>
      </c>
      <c r="K67" s="11">
        <f t="shared" si="3"/>
        <v>10</v>
      </c>
      <c r="L67" s="1">
        <v>5.35</v>
      </c>
      <c r="M67" s="1">
        <v>0.85</v>
      </c>
      <c r="N67" s="26">
        <v>5</v>
      </c>
      <c r="O67" s="1">
        <v>3</v>
      </c>
      <c r="P67" s="1">
        <v>1.85</v>
      </c>
      <c r="Q67" s="16"/>
      <c r="R67" s="1">
        <v>6.35</v>
      </c>
      <c r="S67" s="1">
        <v>1.7</v>
      </c>
      <c r="T67" s="5">
        <v>5</v>
      </c>
      <c r="U67" s="1">
        <v>0</v>
      </c>
      <c r="V67" s="12">
        <v>29429.4</v>
      </c>
      <c r="W67" s="2">
        <v>8808.7999999999993</v>
      </c>
      <c r="X67" s="1">
        <v>35</v>
      </c>
      <c r="Y67" s="1">
        <v>11</v>
      </c>
      <c r="Z67" s="1">
        <v>45</v>
      </c>
      <c r="AA67" s="1">
        <v>43</v>
      </c>
      <c r="AB67" s="1">
        <v>17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24</v>
      </c>
      <c r="AS67" s="1">
        <v>35</v>
      </c>
      <c r="AT67" s="1">
        <v>0</v>
      </c>
      <c r="AU67" s="1">
        <v>37</v>
      </c>
      <c r="AV67" s="1">
        <v>37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47</v>
      </c>
      <c r="BC67" s="1">
        <v>19</v>
      </c>
      <c r="BD67" s="1">
        <v>33</v>
      </c>
      <c r="BE67" s="1">
        <v>75</v>
      </c>
      <c r="BF67" s="1">
        <v>34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>
      <c r="A68" s="1">
        <v>70091</v>
      </c>
      <c r="B68" s="1" t="s">
        <v>106</v>
      </c>
      <c r="C68" s="1">
        <v>30</v>
      </c>
      <c r="D68" s="1">
        <v>285</v>
      </c>
      <c r="E68" s="1" t="s">
        <v>64</v>
      </c>
      <c r="F68" s="1">
        <v>573</v>
      </c>
      <c r="G68" s="1" t="s">
        <v>87</v>
      </c>
      <c r="H68" s="2">
        <v>29.93</v>
      </c>
      <c r="I68" s="2">
        <v>897.9</v>
      </c>
      <c r="J68" s="10">
        <f t="shared" si="2"/>
        <v>0</v>
      </c>
      <c r="K68" s="11">
        <f t="shared" si="3"/>
        <v>0</v>
      </c>
      <c r="L68" s="1">
        <v>8.48</v>
      </c>
      <c r="M68" s="1">
        <v>47.8</v>
      </c>
      <c r="N68" s="16">
        <f t="shared" ref="N68:N70" si="18">MAX(0,(TRUNC((L68*0.8)-M68)))</f>
        <v>0</v>
      </c>
      <c r="O68" s="1">
        <v>18.52</v>
      </c>
      <c r="P68" s="1">
        <v>16.170000000000002</v>
      </c>
      <c r="Q68" s="16"/>
      <c r="R68" s="1">
        <v>5.58</v>
      </c>
      <c r="S68" s="1">
        <v>14.6</v>
      </c>
      <c r="T68" s="16">
        <f>MAX(0,(TRUNC((R68*0.8)-S68)))</f>
        <v>0</v>
      </c>
      <c r="U68" s="1">
        <v>0</v>
      </c>
      <c r="V68" s="12">
        <v>29256.58</v>
      </c>
      <c r="W68" s="2">
        <v>70545.009999999995</v>
      </c>
      <c r="X68" s="1">
        <v>76</v>
      </c>
      <c r="Y68" s="1">
        <v>120</v>
      </c>
      <c r="Z68" s="1">
        <v>59</v>
      </c>
      <c r="AA68" s="1">
        <v>119</v>
      </c>
      <c r="AB68" s="1">
        <v>1434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267</v>
      </c>
      <c r="AS68" s="1">
        <v>150</v>
      </c>
      <c r="AT68" s="1">
        <v>140</v>
      </c>
      <c r="AU68" s="1">
        <v>147</v>
      </c>
      <c r="AV68" s="1">
        <v>485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82</v>
      </c>
      <c r="BC68" s="1">
        <v>79</v>
      </c>
      <c r="BD68" s="1">
        <v>37</v>
      </c>
      <c r="BE68" s="1">
        <v>18</v>
      </c>
      <c r="BF68" s="1">
        <v>438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>
      <c r="A69" s="1">
        <v>70085</v>
      </c>
      <c r="B69" s="1" t="s">
        <v>153</v>
      </c>
      <c r="C69" s="1">
        <v>12</v>
      </c>
      <c r="D69" s="1">
        <v>285</v>
      </c>
      <c r="E69" s="1" t="s">
        <v>64</v>
      </c>
      <c r="F69" s="1">
        <v>573</v>
      </c>
      <c r="G69" s="1" t="s">
        <v>87</v>
      </c>
      <c r="H69" s="2">
        <v>77.58</v>
      </c>
      <c r="I69" s="2">
        <v>930.96</v>
      </c>
      <c r="J69" s="10">
        <f t="shared" si="2"/>
        <v>2792.88</v>
      </c>
      <c r="K69" s="11">
        <f t="shared" si="3"/>
        <v>3</v>
      </c>
      <c r="L69" s="1">
        <v>1.08</v>
      </c>
      <c r="M69" s="1">
        <v>2.33</v>
      </c>
      <c r="N69" s="16">
        <f t="shared" si="18"/>
        <v>0</v>
      </c>
      <c r="O69" s="1">
        <v>17.829999999999998</v>
      </c>
      <c r="P69" s="1">
        <v>8.5</v>
      </c>
      <c r="Q69" s="16"/>
      <c r="R69" s="1">
        <v>12.08</v>
      </c>
      <c r="S69" s="1">
        <v>7.67</v>
      </c>
      <c r="T69" s="5">
        <v>3</v>
      </c>
      <c r="U69" s="1">
        <v>0</v>
      </c>
      <c r="V69" s="12">
        <v>28859.759999999998</v>
      </c>
      <c r="W69" s="2">
        <v>17222.759999999998</v>
      </c>
      <c r="X69" s="1">
        <v>3</v>
      </c>
      <c r="Y69" s="1">
        <v>6</v>
      </c>
      <c r="Z69" s="1">
        <v>5</v>
      </c>
      <c r="AA69" s="1">
        <v>4</v>
      </c>
      <c r="AB69" s="1">
        <v>28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78</v>
      </c>
      <c r="AS69" s="1">
        <v>75</v>
      </c>
      <c r="AT69" s="1">
        <v>87</v>
      </c>
      <c r="AU69" s="1">
        <v>23</v>
      </c>
      <c r="AV69" s="1">
        <v>102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31</v>
      </c>
      <c r="BC69" s="1">
        <v>36</v>
      </c>
      <c r="BD69" s="1">
        <v>88</v>
      </c>
      <c r="BE69" s="1">
        <v>16</v>
      </c>
      <c r="BF69" s="1">
        <v>92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>
      <c r="A70" s="1">
        <v>70406</v>
      </c>
      <c r="B70" s="1" t="s">
        <v>180</v>
      </c>
      <c r="C70" s="1">
        <v>20</v>
      </c>
      <c r="D70" s="1">
        <v>285</v>
      </c>
      <c r="E70" s="1" t="s">
        <v>64</v>
      </c>
      <c r="F70" s="1">
        <v>562</v>
      </c>
      <c r="G70" s="1" t="s">
        <v>65</v>
      </c>
      <c r="H70" s="2">
        <v>68.760000000000005</v>
      </c>
      <c r="I70" s="2">
        <v>1375.2</v>
      </c>
      <c r="J70" s="10">
        <f t="shared" si="2"/>
        <v>0</v>
      </c>
      <c r="K70" s="11">
        <f t="shared" si="3"/>
        <v>0</v>
      </c>
      <c r="L70" s="1">
        <v>2.0499999999999998</v>
      </c>
      <c r="M70" s="1">
        <v>1.55</v>
      </c>
      <c r="N70" s="16">
        <f t="shared" si="18"/>
        <v>0</v>
      </c>
      <c r="O70" s="1">
        <v>14.95</v>
      </c>
      <c r="P70" s="1">
        <v>8.15</v>
      </c>
      <c r="Q70" s="16"/>
      <c r="R70" s="1">
        <v>3.68</v>
      </c>
      <c r="S70" s="1">
        <v>3</v>
      </c>
      <c r="T70" s="16">
        <f t="shared" ref="T70:T72" si="19">MAX(0,(TRUNC((R70*0.8)-S70)))</f>
        <v>0</v>
      </c>
      <c r="U70" s="1">
        <v>0</v>
      </c>
      <c r="V70" s="12">
        <v>28432.26</v>
      </c>
      <c r="W70" s="2">
        <v>17465.04</v>
      </c>
      <c r="X70" s="1">
        <v>26</v>
      </c>
      <c r="Y70" s="1">
        <v>3</v>
      </c>
      <c r="Z70" s="1">
        <v>13</v>
      </c>
      <c r="AA70" s="1">
        <v>1</v>
      </c>
      <c r="AB70" s="1">
        <v>31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114</v>
      </c>
      <c r="AS70" s="1">
        <v>70</v>
      </c>
      <c r="AT70" s="1">
        <v>133</v>
      </c>
      <c r="AU70" s="1">
        <v>34</v>
      </c>
      <c r="AV70" s="1">
        <v>163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10</v>
      </c>
      <c r="BC70" s="1">
        <v>43</v>
      </c>
      <c r="BD70" s="1">
        <v>28</v>
      </c>
      <c r="BE70" s="1">
        <v>28</v>
      </c>
      <c r="BF70" s="1">
        <v>60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>
      <c r="A71" s="1">
        <v>70110</v>
      </c>
      <c r="B71" s="1" t="s">
        <v>235</v>
      </c>
      <c r="C71" s="1">
        <v>18</v>
      </c>
      <c r="D71" s="1">
        <v>285</v>
      </c>
      <c r="E71" s="1" t="s">
        <v>64</v>
      </c>
      <c r="F71" s="1">
        <v>567</v>
      </c>
      <c r="G71" s="1" t="s">
        <v>74</v>
      </c>
      <c r="H71" s="2">
        <v>51.52</v>
      </c>
      <c r="I71" s="2">
        <v>927.36</v>
      </c>
      <c r="J71" s="10">
        <f t="shared" si="2"/>
        <v>9273.6</v>
      </c>
      <c r="K71" s="11">
        <f t="shared" si="3"/>
        <v>10</v>
      </c>
      <c r="L71" s="1">
        <v>14.94</v>
      </c>
      <c r="M71" s="1">
        <v>0.33</v>
      </c>
      <c r="N71" s="21">
        <v>10</v>
      </c>
      <c r="O71" s="1">
        <v>7.39</v>
      </c>
      <c r="P71" s="1">
        <v>5.44</v>
      </c>
      <c r="Q71" s="16"/>
      <c r="R71" s="1">
        <v>6.89</v>
      </c>
      <c r="S71" s="1">
        <v>5.17</v>
      </c>
      <c r="T71" s="16">
        <f t="shared" si="19"/>
        <v>0</v>
      </c>
      <c r="U71" s="1">
        <v>0</v>
      </c>
      <c r="V71" s="12">
        <v>27099.52</v>
      </c>
      <c r="W71" s="2">
        <v>10149.44</v>
      </c>
      <c r="X71" s="1">
        <v>103</v>
      </c>
      <c r="Y71" s="1">
        <v>100</v>
      </c>
      <c r="Z71" s="1">
        <v>57</v>
      </c>
      <c r="AA71" s="1">
        <v>118</v>
      </c>
      <c r="AB71" s="1">
        <v>6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63</v>
      </c>
      <c r="AS71" s="1">
        <v>48</v>
      </c>
      <c r="AT71" s="1">
        <v>24</v>
      </c>
      <c r="AU71" s="1">
        <v>44</v>
      </c>
      <c r="AV71" s="1">
        <v>98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21</v>
      </c>
      <c r="BC71" s="1">
        <v>84</v>
      </c>
      <c r="BD71" s="1">
        <v>39</v>
      </c>
      <c r="BE71" s="1">
        <v>44</v>
      </c>
      <c r="BF71" s="1">
        <v>93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>
      <c r="A72" s="1">
        <v>70055</v>
      </c>
      <c r="B72" s="1" t="s">
        <v>139</v>
      </c>
      <c r="C72" s="1">
        <v>28</v>
      </c>
      <c r="D72" s="1">
        <v>285</v>
      </c>
      <c r="E72" s="1" t="s">
        <v>64</v>
      </c>
      <c r="F72" s="1">
        <v>974</v>
      </c>
      <c r="G72" s="1" t="s">
        <v>110</v>
      </c>
      <c r="H72" s="2">
        <v>34.56</v>
      </c>
      <c r="I72" s="2">
        <v>967.68</v>
      </c>
      <c r="J72" s="10">
        <f t="shared" si="2"/>
        <v>0</v>
      </c>
      <c r="K72" s="11">
        <f t="shared" si="3"/>
        <v>0</v>
      </c>
      <c r="L72" s="1">
        <v>4.59</v>
      </c>
      <c r="M72" s="1">
        <v>2.36</v>
      </c>
      <c r="N72" s="5">
        <v>0</v>
      </c>
      <c r="O72" s="1">
        <v>12.25</v>
      </c>
      <c r="P72" s="1">
        <v>2.4300000000000002</v>
      </c>
      <c r="Q72" s="16"/>
      <c r="R72" s="1">
        <v>10.199999999999999</v>
      </c>
      <c r="S72" s="1">
        <v>12.57</v>
      </c>
      <c r="T72" s="16">
        <f t="shared" si="19"/>
        <v>0</v>
      </c>
      <c r="U72" s="1">
        <v>0</v>
      </c>
      <c r="V72" s="12">
        <v>26161.919999999998</v>
      </c>
      <c r="W72" s="2">
        <v>16796.16</v>
      </c>
      <c r="X72" s="1">
        <v>34</v>
      </c>
      <c r="Y72" s="1">
        <v>55</v>
      </c>
      <c r="Z72" s="1">
        <v>42</v>
      </c>
      <c r="AA72" s="1">
        <v>50</v>
      </c>
      <c r="AB72" s="1">
        <v>66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134</v>
      </c>
      <c r="AS72" s="1">
        <v>28</v>
      </c>
      <c r="AT72" s="1">
        <v>117</v>
      </c>
      <c r="AU72" s="1">
        <v>156</v>
      </c>
      <c r="AV72" s="1">
        <v>68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69</v>
      </c>
      <c r="BC72" s="1">
        <v>126</v>
      </c>
      <c r="BD72" s="1">
        <v>112</v>
      </c>
      <c r="BE72" s="1">
        <v>83</v>
      </c>
      <c r="BF72" s="1">
        <v>352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>
      <c r="A73" s="1">
        <v>70131</v>
      </c>
      <c r="B73" s="1" t="s">
        <v>203</v>
      </c>
      <c r="C73" s="1">
        <v>5</v>
      </c>
      <c r="D73" s="1">
        <v>285</v>
      </c>
      <c r="E73" s="1" t="s">
        <v>64</v>
      </c>
      <c r="F73" s="1">
        <v>322</v>
      </c>
      <c r="G73" s="1" t="s">
        <v>167</v>
      </c>
      <c r="H73" s="2">
        <v>61.49</v>
      </c>
      <c r="I73" s="2">
        <v>307.45</v>
      </c>
      <c r="J73" s="10">
        <f t="shared" si="2"/>
        <v>0</v>
      </c>
      <c r="K73" s="11">
        <f t="shared" si="3"/>
        <v>0</v>
      </c>
      <c r="L73" s="1">
        <v>8.6999999999999993</v>
      </c>
      <c r="M73" s="1">
        <v>7.6</v>
      </c>
      <c r="N73" s="16">
        <f t="shared" ref="N73:N74" si="20">MAX(0,(TRUNC((L73*0.8)-M73)))</f>
        <v>0</v>
      </c>
      <c r="O73" s="1">
        <v>61.9</v>
      </c>
      <c r="P73" s="1">
        <v>7.4</v>
      </c>
      <c r="Q73" s="16"/>
      <c r="R73" s="1">
        <v>14.3</v>
      </c>
      <c r="S73" s="1">
        <v>10.4</v>
      </c>
      <c r="T73" s="5">
        <v>0</v>
      </c>
      <c r="U73" s="1">
        <v>0</v>
      </c>
      <c r="V73" s="12">
        <v>26102.5</v>
      </c>
      <c r="W73" s="2">
        <v>7809.23</v>
      </c>
      <c r="X73" s="1">
        <v>31</v>
      </c>
      <c r="Y73" s="1">
        <v>19</v>
      </c>
      <c r="Z73" s="1">
        <v>3</v>
      </c>
      <c r="AA73" s="1">
        <v>0</v>
      </c>
      <c r="AB73" s="1">
        <v>38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128</v>
      </c>
      <c r="AS73" s="1">
        <v>260</v>
      </c>
      <c r="AT73" s="1">
        <v>41</v>
      </c>
      <c r="AU73" s="1">
        <v>21</v>
      </c>
      <c r="AV73" s="1">
        <v>37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53</v>
      </c>
      <c r="BC73" s="1">
        <v>32</v>
      </c>
      <c r="BD73" s="1">
        <v>2</v>
      </c>
      <c r="BE73" s="1">
        <v>1</v>
      </c>
      <c r="BF73" s="1">
        <v>52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>
      <c r="A74" s="1">
        <v>70138</v>
      </c>
      <c r="B74" s="1" t="s">
        <v>148</v>
      </c>
      <c r="C74" s="1">
        <v>12</v>
      </c>
      <c r="D74" s="1">
        <v>285</v>
      </c>
      <c r="E74" s="1" t="s">
        <v>64</v>
      </c>
      <c r="F74" s="1">
        <v>35</v>
      </c>
      <c r="G74" s="1" t="s">
        <v>76</v>
      </c>
      <c r="H74" s="2">
        <v>73.620900000000006</v>
      </c>
      <c r="I74" s="2">
        <v>883.45079999999996</v>
      </c>
      <c r="J74" s="10">
        <f t="shared" si="2"/>
        <v>4417.2539999999999</v>
      </c>
      <c r="K74" s="11">
        <f t="shared" si="3"/>
        <v>5</v>
      </c>
      <c r="L74" s="1">
        <v>4.42</v>
      </c>
      <c r="M74" s="1">
        <v>8.92</v>
      </c>
      <c r="N74" s="16">
        <f t="shared" si="20"/>
        <v>0</v>
      </c>
      <c r="O74" s="1">
        <v>17.75</v>
      </c>
      <c r="P74" s="1">
        <v>9.33</v>
      </c>
      <c r="Q74" s="16"/>
      <c r="R74" s="1">
        <v>6.83</v>
      </c>
      <c r="S74" s="1">
        <v>1.42</v>
      </c>
      <c r="T74" s="5">
        <v>5</v>
      </c>
      <c r="U74" s="1">
        <v>0</v>
      </c>
      <c r="V74" s="12">
        <v>25620.07</v>
      </c>
      <c r="W74" s="2">
        <v>17374.53</v>
      </c>
      <c r="X74" s="1">
        <v>8</v>
      </c>
      <c r="Y74" s="1">
        <v>24</v>
      </c>
      <c r="Z74" s="1">
        <v>29</v>
      </c>
      <c r="AA74" s="1">
        <v>8</v>
      </c>
      <c r="AB74" s="1">
        <v>107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78</v>
      </c>
      <c r="AS74" s="1">
        <v>50</v>
      </c>
      <c r="AT74" s="1">
        <v>90</v>
      </c>
      <c r="AU74" s="1">
        <v>40</v>
      </c>
      <c r="AV74" s="1">
        <v>112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35</v>
      </c>
      <c r="BC74" s="1">
        <v>9</v>
      </c>
      <c r="BD74" s="1">
        <v>35</v>
      </c>
      <c r="BE74" s="1">
        <v>15</v>
      </c>
      <c r="BF74" s="1">
        <v>17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>
      <c r="A75" s="1">
        <v>70306</v>
      </c>
      <c r="B75" s="1" t="s">
        <v>204</v>
      </c>
      <c r="C75" s="1">
        <v>16</v>
      </c>
      <c r="D75" s="1">
        <v>285</v>
      </c>
      <c r="E75" s="1" t="s">
        <v>64</v>
      </c>
      <c r="F75" s="1">
        <v>558</v>
      </c>
      <c r="G75" s="1" t="s">
        <v>67</v>
      </c>
      <c r="H75" s="2">
        <v>81.209999999999994</v>
      </c>
      <c r="I75" s="2">
        <v>1299.3599999999999</v>
      </c>
      <c r="J75" s="10">
        <f t="shared" si="2"/>
        <v>6496.7999999999993</v>
      </c>
      <c r="K75" s="11">
        <f t="shared" si="3"/>
        <v>5</v>
      </c>
      <c r="L75" s="1">
        <v>8.19</v>
      </c>
      <c r="M75" s="1">
        <v>2.88</v>
      </c>
      <c r="N75" s="21">
        <v>5</v>
      </c>
      <c r="O75" s="1">
        <v>8.0299999999999994</v>
      </c>
      <c r="P75" s="1">
        <v>3.56</v>
      </c>
      <c r="Q75" s="16"/>
      <c r="R75" s="1">
        <v>3.28</v>
      </c>
      <c r="S75" s="1">
        <v>6.12</v>
      </c>
      <c r="T75" s="16">
        <f t="shared" ref="T75:T76" si="21">MAX(0,(TRUNC((R75*0.8)-S75)))</f>
        <v>0</v>
      </c>
      <c r="U75" s="1">
        <v>0</v>
      </c>
      <c r="V75" s="12">
        <v>25337.52</v>
      </c>
      <c r="W75" s="2">
        <v>16323.21</v>
      </c>
      <c r="X75" s="1">
        <v>40</v>
      </c>
      <c r="Y75" s="1">
        <v>24</v>
      </c>
      <c r="Z75" s="1">
        <v>62</v>
      </c>
      <c r="AA75" s="1">
        <v>34</v>
      </c>
      <c r="AB75" s="1">
        <v>46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68</v>
      </c>
      <c r="AS75" s="1">
        <v>5</v>
      </c>
      <c r="AT75" s="1">
        <v>42</v>
      </c>
      <c r="AU75" s="1">
        <v>32</v>
      </c>
      <c r="AV75" s="1">
        <v>57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2</v>
      </c>
      <c r="BC75" s="1">
        <v>14</v>
      </c>
      <c r="BD75" s="1">
        <v>35</v>
      </c>
      <c r="BE75" s="1">
        <v>17</v>
      </c>
      <c r="BF75" s="1">
        <v>98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>
      <c r="A76" s="1">
        <v>70171</v>
      </c>
      <c r="B76" s="1" t="s">
        <v>283</v>
      </c>
      <c r="C76" s="1">
        <v>15</v>
      </c>
      <c r="D76" s="1">
        <v>285</v>
      </c>
      <c r="E76" s="1" t="s">
        <v>64</v>
      </c>
      <c r="F76" s="1">
        <v>322</v>
      </c>
      <c r="G76" s="1" t="s">
        <v>167</v>
      </c>
      <c r="H76" s="2">
        <v>30.07</v>
      </c>
      <c r="I76" s="2">
        <v>451.05</v>
      </c>
      <c r="J76" s="10">
        <f t="shared" si="2"/>
        <v>5412.6</v>
      </c>
      <c r="K76" s="11">
        <f t="shared" si="3"/>
        <v>12</v>
      </c>
      <c r="L76" s="1">
        <v>22</v>
      </c>
      <c r="M76" s="1">
        <v>0.13</v>
      </c>
      <c r="N76" s="21">
        <v>10</v>
      </c>
      <c r="O76" s="1">
        <v>27.87</v>
      </c>
      <c r="P76" s="1">
        <v>9.07</v>
      </c>
      <c r="Q76" s="16"/>
      <c r="R76" s="1">
        <v>4.87</v>
      </c>
      <c r="S76" s="1">
        <v>1.2</v>
      </c>
      <c r="T76" s="16">
        <f t="shared" si="21"/>
        <v>2</v>
      </c>
      <c r="U76" s="1">
        <v>0</v>
      </c>
      <c r="V76" s="12">
        <v>24687.47</v>
      </c>
      <c r="W76" s="2">
        <v>4690.92</v>
      </c>
      <c r="X76" s="1">
        <v>241</v>
      </c>
      <c r="Y76" s="1">
        <v>129</v>
      </c>
      <c r="Z76" s="1">
        <v>22</v>
      </c>
      <c r="AA76" s="1">
        <v>5</v>
      </c>
      <c r="AB76" s="1">
        <v>2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312</v>
      </c>
      <c r="AS76" s="1">
        <v>137</v>
      </c>
      <c r="AT76" s="1">
        <v>22</v>
      </c>
      <c r="AU76" s="1">
        <v>31</v>
      </c>
      <c r="AV76" s="1">
        <v>136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68</v>
      </c>
      <c r="BC76" s="1">
        <v>10</v>
      </c>
      <c r="BD76" s="1">
        <v>0</v>
      </c>
      <c r="BE76" s="1">
        <v>0</v>
      </c>
      <c r="BF76" s="1">
        <v>18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>
      <c r="A77" s="1">
        <v>70116</v>
      </c>
      <c r="B77" s="1" t="s">
        <v>120</v>
      </c>
      <c r="C77" s="1">
        <v>24</v>
      </c>
      <c r="D77" s="1">
        <v>285</v>
      </c>
      <c r="E77" s="1" t="s">
        <v>64</v>
      </c>
      <c r="F77" s="1">
        <v>558</v>
      </c>
      <c r="G77" s="1" t="s">
        <v>67</v>
      </c>
      <c r="H77" s="2">
        <v>29.31</v>
      </c>
      <c r="I77" s="2">
        <v>703.44</v>
      </c>
      <c r="J77" s="10">
        <f t="shared" si="2"/>
        <v>3517.2000000000003</v>
      </c>
      <c r="K77" s="11">
        <f t="shared" si="3"/>
        <v>5</v>
      </c>
      <c r="L77" s="1">
        <v>11.4</v>
      </c>
      <c r="M77" s="1">
        <v>18.5</v>
      </c>
      <c r="N77" s="16">
        <f>MAX(0,(TRUNC((L77*0.8)-M77)))</f>
        <v>0</v>
      </c>
      <c r="O77" s="1">
        <v>14.62</v>
      </c>
      <c r="P77" s="1">
        <v>5.92</v>
      </c>
      <c r="Q77" s="16"/>
      <c r="R77" s="1">
        <v>8.33</v>
      </c>
      <c r="S77" s="1">
        <v>2.54</v>
      </c>
      <c r="T77" s="5">
        <v>5</v>
      </c>
      <c r="U77" s="1">
        <v>0</v>
      </c>
      <c r="V77" s="12">
        <v>24166.09</v>
      </c>
      <c r="W77" s="2">
        <v>18963.57</v>
      </c>
      <c r="X77" s="1">
        <v>140</v>
      </c>
      <c r="Y77" s="1">
        <v>63</v>
      </c>
      <c r="Z77" s="1">
        <v>79</v>
      </c>
      <c r="AA77" s="1">
        <v>46</v>
      </c>
      <c r="AB77" s="1">
        <v>444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132</v>
      </c>
      <c r="AS77" s="1">
        <v>69</v>
      </c>
      <c r="AT77" s="1">
        <v>177</v>
      </c>
      <c r="AU77" s="1">
        <v>15</v>
      </c>
      <c r="AV77" s="1">
        <v>142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82</v>
      </c>
      <c r="BC77" s="1">
        <v>68</v>
      </c>
      <c r="BD77" s="1">
        <v>62</v>
      </c>
      <c r="BE77" s="1">
        <v>44</v>
      </c>
      <c r="BF77" s="1">
        <v>61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>
      <c r="A78" s="1">
        <v>70128</v>
      </c>
      <c r="B78" s="1" t="s">
        <v>134</v>
      </c>
      <c r="C78" s="1">
        <v>20</v>
      </c>
      <c r="D78" s="1">
        <v>285</v>
      </c>
      <c r="E78" s="1" t="s">
        <v>64</v>
      </c>
      <c r="F78" s="1">
        <v>573</v>
      </c>
      <c r="G78" s="1" t="s">
        <v>87</v>
      </c>
      <c r="H78" s="2">
        <v>50.367400000000004</v>
      </c>
      <c r="I78" s="2">
        <v>1007.348</v>
      </c>
      <c r="J78" s="10">
        <f t="shared" si="2"/>
        <v>10073.48</v>
      </c>
      <c r="K78" s="11">
        <f t="shared" si="3"/>
        <v>10</v>
      </c>
      <c r="L78" s="1">
        <v>10.15</v>
      </c>
      <c r="M78" s="1">
        <v>2</v>
      </c>
      <c r="N78" s="20">
        <v>10</v>
      </c>
      <c r="O78" s="1">
        <v>9.5500000000000007</v>
      </c>
      <c r="P78" s="1">
        <v>6.85</v>
      </c>
      <c r="Q78" s="16"/>
      <c r="R78" s="1">
        <v>4.28</v>
      </c>
      <c r="S78" s="1">
        <v>7.3</v>
      </c>
      <c r="T78" s="16">
        <f t="shared" ref="T78:T80" si="22">MAX(0,(TRUNC((R78*0.8)-S78)))</f>
        <v>0</v>
      </c>
      <c r="U78" s="1">
        <v>0</v>
      </c>
      <c r="V78" s="12">
        <v>24151.17</v>
      </c>
      <c r="W78" s="2">
        <v>16268.67</v>
      </c>
      <c r="X78" s="1">
        <v>58</v>
      </c>
      <c r="Y78" s="1">
        <v>43</v>
      </c>
      <c r="Z78" s="1">
        <v>112</v>
      </c>
      <c r="AA78" s="1">
        <v>23</v>
      </c>
      <c r="AB78" s="1">
        <v>40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61</v>
      </c>
      <c r="AS78" s="1">
        <v>59</v>
      </c>
      <c r="AT78" s="1">
        <v>66</v>
      </c>
      <c r="AU78" s="1">
        <v>69</v>
      </c>
      <c r="AV78" s="1">
        <v>137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27</v>
      </c>
      <c r="BC78" s="1">
        <v>34</v>
      </c>
      <c r="BD78" s="1">
        <v>31</v>
      </c>
      <c r="BE78" s="1">
        <v>21</v>
      </c>
      <c r="BF78" s="1">
        <v>146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>
      <c r="A79" s="1">
        <v>75000</v>
      </c>
      <c r="B79" s="1" t="s">
        <v>156</v>
      </c>
      <c r="C79" s="1">
        <v>25</v>
      </c>
      <c r="D79" s="1">
        <v>285</v>
      </c>
      <c r="E79" s="1" t="s">
        <v>64</v>
      </c>
      <c r="F79" s="1">
        <v>285</v>
      </c>
      <c r="G79" s="1" t="s">
        <v>64</v>
      </c>
      <c r="H79" s="2">
        <v>32.270000000000003</v>
      </c>
      <c r="I79" s="2">
        <v>806.75</v>
      </c>
      <c r="J79" s="10">
        <f t="shared" si="2"/>
        <v>4033.75</v>
      </c>
      <c r="K79" s="11">
        <f t="shared" si="3"/>
        <v>5</v>
      </c>
      <c r="L79" s="1">
        <v>3.9</v>
      </c>
      <c r="M79" s="1">
        <v>2</v>
      </c>
      <c r="N79" s="5">
        <v>0</v>
      </c>
      <c r="O79" s="1">
        <v>15.56</v>
      </c>
      <c r="P79" s="1">
        <v>8.0399999999999991</v>
      </c>
      <c r="Q79" s="16"/>
      <c r="R79" s="1">
        <v>9.0399999999999991</v>
      </c>
      <c r="S79" s="1">
        <v>2.2000000000000002</v>
      </c>
      <c r="T79" s="16">
        <f t="shared" si="22"/>
        <v>5</v>
      </c>
      <c r="U79" s="1">
        <v>0</v>
      </c>
      <c r="V79" s="12">
        <v>22992.38</v>
      </c>
      <c r="W79" s="2">
        <v>9874.6200000000008</v>
      </c>
      <c r="X79" s="1">
        <v>28</v>
      </c>
      <c r="Y79" s="1">
        <v>16</v>
      </c>
      <c r="Z79" s="1">
        <v>20</v>
      </c>
      <c r="AA79" s="1">
        <v>83</v>
      </c>
      <c r="AB79" s="1">
        <v>50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80</v>
      </c>
      <c r="AS79" s="1">
        <v>136</v>
      </c>
      <c r="AT79" s="1">
        <v>158</v>
      </c>
      <c r="AU79" s="1">
        <v>166</v>
      </c>
      <c r="AV79" s="1">
        <v>201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117</v>
      </c>
      <c r="BC79" s="1">
        <v>60</v>
      </c>
      <c r="BD79" s="1">
        <v>43</v>
      </c>
      <c r="BE79" s="1">
        <v>72</v>
      </c>
      <c r="BF79" s="1">
        <v>55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>
      <c r="A80" s="1">
        <v>70047</v>
      </c>
      <c r="B80" s="1" t="s">
        <v>200</v>
      </c>
      <c r="C80" s="1">
        <v>16</v>
      </c>
      <c r="D80" s="1">
        <v>285</v>
      </c>
      <c r="E80" s="1" t="s">
        <v>64</v>
      </c>
      <c r="F80" s="1">
        <v>387</v>
      </c>
      <c r="G80" s="1" t="s">
        <v>94</v>
      </c>
      <c r="H80" s="2">
        <v>45.31</v>
      </c>
      <c r="I80" s="2">
        <v>724.96</v>
      </c>
      <c r="J80" s="10">
        <f t="shared" si="2"/>
        <v>0</v>
      </c>
      <c r="K80" s="11">
        <f t="shared" si="3"/>
        <v>0</v>
      </c>
      <c r="L80" s="1">
        <v>4.41</v>
      </c>
      <c r="M80" s="1">
        <v>4.5</v>
      </c>
      <c r="N80" s="16">
        <f t="shared" ref="N80:N82" si="23">MAX(0,(TRUNC((L80*0.8)-M80)))</f>
        <v>0</v>
      </c>
      <c r="O80" s="1">
        <v>24.72</v>
      </c>
      <c r="P80" s="1">
        <v>12.94</v>
      </c>
      <c r="Q80" s="16"/>
      <c r="R80" s="1">
        <v>2.5</v>
      </c>
      <c r="S80" s="1">
        <v>4.12</v>
      </c>
      <c r="T80" s="16">
        <f t="shared" si="22"/>
        <v>0</v>
      </c>
      <c r="U80" s="1">
        <v>0</v>
      </c>
      <c r="V80" s="12">
        <v>22926.86</v>
      </c>
      <c r="W80" s="2">
        <v>15631.95</v>
      </c>
      <c r="X80" s="1">
        <v>31</v>
      </c>
      <c r="Y80" s="1">
        <v>0</v>
      </c>
      <c r="Z80" s="1">
        <v>21</v>
      </c>
      <c r="AA80" s="1">
        <v>37</v>
      </c>
      <c r="AB80" s="1">
        <v>72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107</v>
      </c>
      <c r="AS80" s="1">
        <v>169</v>
      </c>
      <c r="AT80" s="1">
        <v>137</v>
      </c>
      <c r="AU80" s="1">
        <v>134</v>
      </c>
      <c r="AV80" s="1">
        <v>207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16</v>
      </c>
      <c r="BD80" s="1">
        <v>32</v>
      </c>
      <c r="BE80" s="1">
        <v>0</v>
      </c>
      <c r="BF80" s="1">
        <v>66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>
      <c r="A81" s="1">
        <v>70008</v>
      </c>
      <c r="B81" s="1" t="s">
        <v>213</v>
      </c>
      <c r="C81" s="1">
        <v>24</v>
      </c>
      <c r="D81" s="1">
        <v>285</v>
      </c>
      <c r="E81" s="1" t="s">
        <v>64</v>
      </c>
      <c r="F81" s="1">
        <v>558</v>
      </c>
      <c r="G81" s="1" t="s">
        <v>67</v>
      </c>
      <c r="H81" s="2">
        <v>39.53</v>
      </c>
      <c r="I81" s="2">
        <v>948.72</v>
      </c>
      <c r="J81" s="10">
        <f t="shared" si="2"/>
        <v>1897.44</v>
      </c>
      <c r="K81" s="11">
        <f t="shared" si="3"/>
        <v>2</v>
      </c>
      <c r="L81" s="1">
        <v>7.23</v>
      </c>
      <c r="M81" s="1">
        <v>5.04</v>
      </c>
      <c r="N81" s="16">
        <f t="shared" si="23"/>
        <v>0</v>
      </c>
      <c r="O81" s="1">
        <v>11.56</v>
      </c>
      <c r="P81" s="1">
        <v>6.62</v>
      </c>
      <c r="Q81" s="16"/>
      <c r="R81" s="1">
        <v>4.71</v>
      </c>
      <c r="S81" s="1">
        <v>1.92</v>
      </c>
      <c r="T81" s="5">
        <v>2</v>
      </c>
      <c r="U81" s="1">
        <v>0</v>
      </c>
      <c r="V81" s="12">
        <v>22294.92</v>
      </c>
      <c r="W81" s="2">
        <v>12886.78</v>
      </c>
      <c r="X81" s="1">
        <v>55</v>
      </c>
      <c r="Y81" s="1">
        <v>28</v>
      </c>
      <c r="Z81" s="1">
        <v>71</v>
      </c>
      <c r="AA81" s="1">
        <v>67</v>
      </c>
      <c r="AB81" s="1">
        <v>121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118</v>
      </c>
      <c r="AS81" s="1">
        <v>85</v>
      </c>
      <c r="AT81" s="1">
        <v>88</v>
      </c>
      <c r="AU81" s="1">
        <v>58</v>
      </c>
      <c r="AV81" s="1">
        <v>159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35</v>
      </c>
      <c r="BC81" s="1">
        <v>18</v>
      </c>
      <c r="BD81" s="1">
        <v>62</v>
      </c>
      <c r="BE81" s="1">
        <v>14</v>
      </c>
      <c r="BF81" s="1">
        <v>46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>
      <c r="A82" s="1">
        <v>70130</v>
      </c>
      <c r="B82" s="1" t="s">
        <v>163</v>
      </c>
      <c r="C82" s="1">
        <v>24</v>
      </c>
      <c r="D82" s="1">
        <v>285</v>
      </c>
      <c r="E82" s="1" t="s">
        <v>64</v>
      </c>
      <c r="F82" s="1">
        <v>974</v>
      </c>
      <c r="G82" s="1" t="s">
        <v>110</v>
      </c>
      <c r="H82" s="2">
        <v>31.439900000000002</v>
      </c>
      <c r="I82" s="2">
        <v>754.55759999999998</v>
      </c>
      <c r="J82" s="10">
        <f t="shared" si="2"/>
        <v>3018.2303999999999</v>
      </c>
      <c r="K82" s="11">
        <f t="shared" si="3"/>
        <v>4</v>
      </c>
      <c r="L82" s="1">
        <v>5.15</v>
      </c>
      <c r="M82" s="1">
        <v>2</v>
      </c>
      <c r="N82" s="57">
        <f t="shared" si="23"/>
        <v>2</v>
      </c>
      <c r="O82" s="1">
        <v>17.399999999999999</v>
      </c>
      <c r="P82" s="1">
        <v>8.8800000000000008</v>
      </c>
      <c r="Q82" s="16"/>
      <c r="R82" s="1">
        <v>5.6</v>
      </c>
      <c r="S82" s="1">
        <v>1.79</v>
      </c>
      <c r="T82" s="16">
        <f t="shared" ref="T82:T83" si="24">MAX(0,(TRUNC((R82*0.8)-S82)))</f>
        <v>2</v>
      </c>
      <c r="U82" s="1">
        <v>0</v>
      </c>
      <c r="V82" s="12">
        <v>21237.65</v>
      </c>
      <c r="W82" s="2">
        <v>9557.73</v>
      </c>
      <c r="X82" s="1">
        <v>46</v>
      </c>
      <c r="Y82" s="1">
        <v>28</v>
      </c>
      <c r="Z82" s="1">
        <v>41</v>
      </c>
      <c r="AA82" s="1">
        <v>45</v>
      </c>
      <c r="AB82" s="1">
        <v>48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132</v>
      </c>
      <c r="AS82" s="1">
        <v>79</v>
      </c>
      <c r="AT82" s="1">
        <v>180</v>
      </c>
      <c r="AU82" s="1">
        <v>132</v>
      </c>
      <c r="AV82" s="1">
        <v>213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40</v>
      </c>
      <c r="BC82" s="1">
        <v>38</v>
      </c>
      <c r="BD82" s="1">
        <v>23</v>
      </c>
      <c r="BE82" s="1">
        <v>105</v>
      </c>
      <c r="BF82" s="1">
        <v>43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>
      <c r="A83" s="1">
        <v>70976</v>
      </c>
      <c r="B83" s="1" t="s">
        <v>191</v>
      </c>
      <c r="C83" s="1">
        <v>20</v>
      </c>
      <c r="D83" s="1">
        <v>285</v>
      </c>
      <c r="E83" s="1" t="s">
        <v>64</v>
      </c>
      <c r="F83" s="1">
        <v>974</v>
      </c>
      <c r="G83" s="1" t="s">
        <v>110</v>
      </c>
      <c r="H83" s="2">
        <v>40.81</v>
      </c>
      <c r="I83" s="2">
        <v>816.2</v>
      </c>
      <c r="J83" s="10">
        <f t="shared" si="2"/>
        <v>4081</v>
      </c>
      <c r="K83" s="11">
        <f t="shared" si="3"/>
        <v>5</v>
      </c>
      <c r="L83" s="1">
        <v>8.15</v>
      </c>
      <c r="M83" s="1">
        <v>2.2000000000000002</v>
      </c>
      <c r="N83" s="35">
        <v>5</v>
      </c>
      <c r="O83" s="1">
        <v>15.58</v>
      </c>
      <c r="P83" s="1">
        <v>2.9</v>
      </c>
      <c r="Q83" s="16"/>
      <c r="R83" s="1">
        <v>1.65</v>
      </c>
      <c r="S83" s="1">
        <v>1.6</v>
      </c>
      <c r="T83" s="16">
        <f t="shared" si="24"/>
        <v>0</v>
      </c>
      <c r="U83" s="1">
        <v>0</v>
      </c>
      <c r="V83" s="12">
        <v>20711.080000000002</v>
      </c>
      <c r="W83" s="2">
        <v>5468.54</v>
      </c>
      <c r="X83" s="1">
        <v>56</v>
      </c>
      <c r="Y83" s="1">
        <v>40</v>
      </c>
      <c r="Z83" s="1">
        <v>49</v>
      </c>
      <c r="AA83" s="1">
        <v>76</v>
      </c>
      <c r="AB83" s="1">
        <v>44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104</v>
      </c>
      <c r="AS83" s="1">
        <v>38</v>
      </c>
      <c r="AT83" s="1">
        <v>112</v>
      </c>
      <c r="AU83" s="1">
        <v>153</v>
      </c>
      <c r="AV83" s="1">
        <v>58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20</v>
      </c>
      <c r="BC83" s="1">
        <v>6</v>
      </c>
      <c r="BD83" s="1">
        <v>3</v>
      </c>
      <c r="BE83" s="1">
        <v>14</v>
      </c>
      <c r="BF83" s="1">
        <v>32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>
      <c r="A84" s="1">
        <v>70058</v>
      </c>
      <c r="B84" s="1" t="s">
        <v>147</v>
      </c>
      <c r="C84" s="1">
        <v>32</v>
      </c>
      <c r="D84" s="1">
        <v>285</v>
      </c>
      <c r="E84" s="1" t="s">
        <v>64</v>
      </c>
      <c r="F84" s="1">
        <v>573</v>
      </c>
      <c r="G84" s="1" t="s">
        <v>87</v>
      </c>
      <c r="H84" s="2">
        <v>33.270000000000003</v>
      </c>
      <c r="I84" s="2">
        <v>1064.6400000000001</v>
      </c>
      <c r="J84" s="10">
        <f t="shared" si="2"/>
        <v>0</v>
      </c>
      <c r="K84" s="11">
        <f t="shared" si="3"/>
        <v>0</v>
      </c>
      <c r="L84" s="1">
        <v>3.42</v>
      </c>
      <c r="M84" s="1">
        <v>2.81</v>
      </c>
      <c r="N84" s="16">
        <f>MAX(0,(TRUNC((L84*0.8)-M84)))</f>
        <v>0</v>
      </c>
      <c r="O84" s="1">
        <v>10.19</v>
      </c>
      <c r="P84" s="1">
        <v>2.31</v>
      </c>
      <c r="Q84" s="16"/>
      <c r="R84" s="1">
        <v>5.56</v>
      </c>
      <c r="S84" s="1">
        <v>3</v>
      </c>
      <c r="T84" s="5">
        <v>0</v>
      </c>
      <c r="U84" s="1">
        <v>0</v>
      </c>
      <c r="V84" s="12">
        <v>20411.14</v>
      </c>
      <c r="W84" s="2">
        <v>8650.2000000000007</v>
      </c>
      <c r="X84" s="1">
        <v>46</v>
      </c>
      <c r="Y84" s="1">
        <v>30</v>
      </c>
      <c r="Z84" s="1">
        <v>37</v>
      </c>
      <c r="AA84" s="1">
        <v>23</v>
      </c>
      <c r="AB84" s="1">
        <v>90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110</v>
      </c>
      <c r="AS84" s="1">
        <v>73</v>
      </c>
      <c r="AT84" s="1">
        <v>112</v>
      </c>
      <c r="AU84" s="1">
        <v>135</v>
      </c>
      <c r="AV84" s="1">
        <v>74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39</v>
      </c>
      <c r="BC84" s="1">
        <v>36</v>
      </c>
      <c r="BD84" s="1">
        <v>86</v>
      </c>
      <c r="BE84" s="1">
        <v>70</v>
      </c>
      <c r="BF84" s="1">
        <v>96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>
      <c r="A85" s="1">
        <v>70229</v>
      </c>
      <c r="B85" s="1" t="s">
        <v>199</v>
      </c>
      <c r="C85" s="1">
        <v>3</v>
      </c>
      <c r="D85" s="1">
        <v>285</v>
      </c>
      <c r="E85" s="1" t="s">
        <v>64</v>
      </c>
      <c r="F85" s="1">
        <v>567</v>
      </c>
      <c r="G85" s="1" t="s">
        <v>74</v>
      </c>
      <c r="H85" s="2">
        <v>307.61</v>
      </c>
      <c r="I85" s="2">
        <v>922.83</v>
      </c>
      <c r="J85" s="10">
        <f t="shared" si="2"/>
        <v>4614.1500000000005</v>
      </c>
      <c r="K85" s="11">
        <f t="shared" si="3"/>
        <v>5</v>
      </c>
      <c r="L85" s="1">
        <v>12.33</v>
      </c>
      <c r="M85" s="1">
        <v>5.33</v>
      </c>
      <c r="N85" s="26">
        <v>5</v>
      </c>
      <c r="O85" s="1">
        <v>6.5</v>
      </c>
      <c r="P85" s="1">
        <v>6.33</v>
      </c>
      <c r="Q85" s="16"/>
      <c r="R85" s="1">
        <v>3.17</v>
      </c>
      <c r="S85" s="1">
        <v>1.67</v>
      </c>
      <c r="T85" s="16">
        <f>MAX(0,(TRUNC((R85*0.8)-S85)))</f>
        <v>0</v>
      </c>
      <c r="U85" s="1">
        <v>0</v>
      </c>
      <c r="V85" s="12">
        <v>20302.259999999998</v>
      </c>
      <c r="W85" s="2">
        <v>12304.4</v>
      </c>
      <c r="X85" s="1">
        <v>16</v>
      </c>
      <c r="Y85" s="1">
        <v>16</v>
      </c>
      <c r="Z85" s="1">
        <v>9</v>
      </c>
      <c r="AA85" s="1">
        <v>8</v>
      </c>
      <c r="AB85" s="1">
        <v>16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6</v>
      </c>
      <c r="AS85" s="1">
        <v>6</v>
      </c>
      <c r="AT85" s="1">
        <v>7</v>
      </c>
      <c r="AU85" s="1">
        <v>7</v>
      </c>
      <c r="AV85" s="1">
        <v>19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2</v>
      </c>
      <c r="BC85" s="1">
        <v>11</v>
      </c>
      <c r="BD85" s="1">
        <v>2</v>
      </c>
      <c r="BE85" s="1">
        <v>0</v>
      </c>
      <c r="BF85" s="1">
        <v>5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>
      <c r="A86" s="1">
        <v>70102</v>
      </c>
      <c r="B86" s="1" t="s">
        <v>188</v>
      </c>
      <c r="C86" s="1">
        <v>16</v>
      </c>
      <c r="D86" s="1">
        <v>285</v>
      </c>
      <c r="E86" s="1" t="s">
        <v>64</v>
      </c>
      <c r="F86" s="1">
        <v>570</v>
      </c>
      <c r="G86" s="1" t="s">
        <v>72</v>
      </c>
      <c r="H86" s="2">
        <v>38.191299999999998</v>
      </c>
      <c r="I86" s="2">
        <v>611.06079999999997</v>
      </c>
      <c r="J86" s="10">
        <f t="shared" si="2"/>
        <v>3055.3040000000001</v>
      </c>
      <c r="K86" s="11">
        <f t="shared" si="3"/>
        <v>5</v>
      </c>
      <c r="L86" s="1">
        <v>4.28</v>
      </c>
      <c r="M86" s="1">
        <v>0.19</v>
      </c>
      <c r="N86" s="21">
        <v>5</v>
      </c>
      <c r="O86" s="1">
        <v>17.190000000000001</v>
      </c>
      <c r="P86" s="1">
        <v>9.8800000000000008</v>
      </c>
      <c r="Q86" s="16"/>
      <c r="R86" s="1">
        <v>11.38</v>
      </c>
      <c r="S86" s="1">
        <v>7.25</v>
      </c>
      <c r="T86" s="5">
        <v>0</v>
      </c>
      <c r="U86" s="1">
        <v>0</v>
      </c>
      <c r="V86" s="12">
        <v>20069.53</v>
      </c>
      <c r="W86" s="2">
        <v>10578.99</v>
      </c>
      <c r="X86" s="1">
        <v>30</v>
      </c>
      <c r="Y86" s="1">
        <v>28</v>
      </c>
      <c r="Z86" s="1">
        <v>4</v>
      </c>
      <c r="AA86" s="1">
        <v>41</v>
      </c>
      <c r="AB86" s="1">
        <v>3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98</v>
      </c>
      <c r="AS86" s="1">
        <v>83</v>
      </c>
      <c r="AT86" s="1">
        <v>95</v>
      </c>
      <c r="AU86" s="1">
        <v>81</v>
      </c>
      <c r="AV86" s="1">
        <v>158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36</v>
      </c>
      <c r="BC86" s="1">
        <v>56</v>
      </c>
      <c r="BD86" s="1">
        <v>91</v>
      </c>
      <c r="BE86" s="1">
        <v>54</v>
      </c>
      <c r="BF86" s="1">
        <v>116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>
      <c r="A87" s="1">
        <v>70245</v>
      </c>
      <c r="B87" s="1" t="s">
        <v>217</v>
      </c>
      <c r="C87" s="1">
        <v>8</v>
      </c>
      <c r="D87" s="1">
        <v>285</v>
      </c>
      <c r="E87" s="1" t="s">
        <v>64</v>
      </c>
      <c r="F87" s="1">
        <v>387</v>
      </c>
      <c r="G87" s="1" t="s">
        <v>94</v>
      </c>
      <c r="H87" s="2">
        <v>73.37</v>
      </c>
      <c r="I87" s="2">
        <v>586.96</v>
      </c>
      <c r="J87" s="10">
        <f t="shared" si="2"/>
        <v>2934.8</v>
      </c>
      <c r="K87" s="11">
        <f t="shared" si="3"/>
        <v>5</v>
      </c>
      <c r="L87" s="1">
        <v>9.19</v>
      </c>
      <c r="M87" s="1">
        <v>2</v>
      </c>
      <c r="N87" s="27">
        <f>MAX(0,(TRUNC((L87*0.8)-M87)))</f>
        <v>5</v>
      </c>
      <c r="O87" s="1">
        <v>16.309999999999999</v>
      </c>
      <c r="P87" s="1">
        <v>9.1199999999999992</v>
      </c>
      <c r="Q87" s="16"/>
      <c r="R87" s="1">
        <v>7.38</v>
      </c>
      <c r="S87" s="1">
        <v>4.12</v>
      </c>
      <c r="T87" s="5">
        <v>0</v>
      </c>
      <c r="U87" s="1">
        <v>0</v>
      </c>
      <c r="V87" s="12">
        <v>19296.310000000001</v>
      </c>
      <c r="W87" s="2">
        <v>8951.14</v>
      </c>
      <c r="X87" s="1">
        <v>14</v>
      </c>
      <c r="Y87" s="1">
        <v>22</v>
      </c>
      <c r="Z87" s="1">
        <v>23</v>
      </c>
      <c r="AA87" s="1">
        <v>51</v>
      </c>
      <c r="AB87" s="1">
        <v>16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46</v>
      </c>
      <c r="AS87" s="1">
        <v>48</v>
      </c>
      <c r="AT87" s="1">
        <v>38</v>
      </c>
      <c r="AU87" s="1">
        <v>45</v>
      </c>
      <c r="AV87" s="1">
        <v>73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21</v>
      </c>
      <c r="BC87" s="1">
        <v>17</v>
      </c>
      <c r="BD87" s="1">
        <v>8</v>
      </c>
      <c r="BE87" s="1">
        <v>43</v>
      </c>
      <c r="BF87" s="1">
        <v>33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>
      <c r="A88" s="1">
        <v>78116</v>
      </c>
      <c r="B88" s="1" t="s">
        <v>183</v>
      </c>
      <c r="C88" s="1">
        <v>20</v>
      </c>
      <c r="D88" s="1">
        <v>285</v>
      </c>
      <c r="E88" s="1" t="s">
        <v>64</v>
      </c>
      <c r="F88" s="1">
        <v>558</v>
      </c>
      <c r="G88" s="1" t="s">
        <v>67</v>
      </c>
      <c r="H88" s="2">
        <v>54</v>
      </c>
      <c r="I88" s="2">
        <v>1080</v>
      </c>
      <c r="J88" s="10">
        <f t="shared" si="2"/>
        <v>5400</v>
      </c>
      <c r="K88" s="11">
        <f t="shared" si="3"/>
        <v>5</v>
      </c>
      <c r="L88" s="1">
        <v>5.7</v>
      </c>
      <c r="M88" s="1">
        <v>0.65</v>
      </c>
      <c r="N88" s="20">
        <v>5</v>
      </c>
      <c r="O88" s="1">
        <v>7.15</v>
      </c>
      <c r="P88" s="1">
        <v>3.05</v>
      </c>
      <c r="Q88" s="16"/>
      <c r="R88" s="1">
        <v>4.97</v>
      </c>
      <c r="S88" s="1">
        <v>3</v>
      </c>
      <c r="T88" s="16">
        <f t="shared" ref="T88:T96" si="25">MAX(0,(TRUNC((R88*0.8)-S88)))</f>
        <v>0</v>
      </c>
      <c r="U88" s="1">
        <v>0</v>
      </c>
      <c r="V88" s="12">
        <v>19251</v>
      </c>
      <c r="W88" s="2">
        <v>7236</v>
      </c>
      <c r="X88" s="1">
        <v>48</v>
      </c>
      <c r="Y88" s="1">
        <v>15</v>
      </c>
      <c r="Z88" s="1">
        <v>40</v>
      </c>
      <c r="AA88" s="1">
        <v>37</v>
      </c>
      <c r="AB88" s="1">
        <v>13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31</v>
      </c>
      <c r="AS88" s="1">
        <v>28</v>
      </c>
      <c r="AT88" s="1">
        <v>80</v>
      </c>
      <c r="AU88" s="1">
        <v>36</v>
      </c>
      <c r="AV88" s="1">
        <v>61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9</v>
      </c>
      <c r="BC88" s="1">
        <v>31</v>
      </c>
      <c r="BD88" s="1">
        <v>60</v>
      </c>
      <c r="BE88" s="1">
        <v>30</v>
      </c>
      <c r="BF88" s="1">
        <v>60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>
      <c r="A89" s="1">
        <v>70006</v>
      </c>
      <c r="B89" s="1" t="s">
        <v>88</v>
      </c>
      <c r="C89" s="1">
        <v>1</v>
      </c>
      <c r="D89" s="1">
        <v>285</v>
      </c>
      <c r="E89" s="1" t="s">
        <v>64</v>
      </c>
      <c r="F89" s="1">
        <v>570</v>
      </c>
      <c r="G89" s="1" t="s">
        <v>72</v>
      </c>
      <c r="H89" s="2">
        <v>888.50220000000002</v>
      </c>
      <c r="I89" s="2">
        <v>888.50220000000002</v>
      </c>
      <c r="J89" s="10">
        <f t="shared" si="2"/>
        <v>0</v>
      </c>
      <c r="K89" s="11">
        <f t="shared" si="3"/>
        <v>0</v>
      </c>
      <c r="L89" s="1">
        <v>3</v>
      </c>
      <c r="M89" s="1">
        <v>139</v>
      </c>
      <c r="N89" s="16">
        <f>MAX(0,(TRUNC((L89*0.8)-M89)))</f>
        <v>0</v>
      </c>
      <c r="O89" s="1">
        <v>6.5</v>
      </c>
      <c r="P89" s="1">
        <v>208</v>
      </c>
      <c r="Q89" s="16"/>
      <c r="R89" s="1">
        <v>12</v>
      </c>
      <c r="S89" s="1">
        <v>148</v>
      </c>
      <c r="T89" s="16">
        <f t="shared" si="25"/>
        <v>0</v>
      </c>
      <c r="U89" s="1">
        <v>198</v>
      </c>
      <c r="V89" s="12">
        <v>19102.8</v>
      </c>
      <c r="W89" s="2">
        <v>439808.59</v>
      </c>
      <c r="X89" s="1">
        <v>2</v>
      </c>
      <c r="Y89" s="1">
        <v>2</v>
      </c>
      <c r="Z89" s="1">
        <v>0</v>
      </c>
      <c r="AA89" s="1">
        <v>0</v>
      </c>
      <c r="AB89" s="1">
        <v>139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</v>
      </c>
      <c r="AS89" s="1">
        <v>4</v>
      </c>
      <c r="AT89" s="1">
        <v>3</v>
      </c>
      <c r="AU89" s="1">
        <v>1</v>
      </c>
      <c r="AV89" s="1">
        <v>208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3</v>
      </c>
      <c r="BC89" s="1">
        <v>3</v>
      </c>
      <c r="BD89" s="1">
        <v>4</v>
      </c>
      <c r="BE89" s="1">
        <v>7</v>
      </c>
      <c r="BF89" s="1">
        <v>148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>
      <c r="A90" s="1">
        <v>70026</v>
      </c>
      <c r="B90" s="1" t="s">
        <v>143</v>
      </c>
      <c r="C90" s="1">
        <v>18</v>
      </c>
      <c r="D90" s="1">
        <v>285</v>
      </c>
      <c r="E90" s="1" t="s">
        <v>64</v>
      </c>
      <c r="F90" s="1">
        <v>558</v>
      </c>
      <c r="G90" s="1" t="s">
        <v>67</v>
      </c>
      <c r="H90" s="2">
        <v>49.07</v>
      </c>
      <c r="I90" s="2">
        <v>883.26</v>
      </c>
      <c r="J90" s="10">
        <f t="shared" si="2"/>
        <v>4416.3</v>
      </c>
      <c r="K90" s="11">
        <f t="shared" si="3"/>
        <v>5</v>
      </c>
      <c r="L90" s="1">
        <v>6.22</v>
      </c>
      <c r="M90" s="1">
        <v>0.72</v>
      </c>
      <c r="N90" s="20">
        <v>5</v>
      </c>
      <c r="O90" s="1">
        <v>9.33</v>
      </c>
      <c r="P90" s="1">
        <v>6.67</v>
      </c>
      <c r="Q90" s="16"/>
      <c r="R90" s="1">
        <v>5.61</v>
      </c>
      <c r="S90" s="1">
        <v>3.83</v>
      </c>
      <c r="T90" s="16">
        <f t="shared" si="25"/>
        <v>0</v>
      </c>
      <c r="U90" s="1">
        <v>0</v>
      </c>
      <c r="V90" s="12">
        <v>18695.669999999998</v>
      </c>
      <c r="W90" s="2">
        <v>9912.14</v>
      </c>
      <c r="X90" s="1">
        <v>38</v>
      </c>
      <c r="Y90" s="1">
        <v>21</v>
      </c>
      <c r="Z90" s="1">
        <v>46</v>
      </c>
      <c r="AA90" s="1">
        <v>35</v>
      </c>
      <c r="AB90" s="1">
        <v>13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82</v>
      </c>
      <c r="AS90" s="1">
        <v>29</v>
      </c>
      <c r="AT90" s="1">
        <v>43</v>
      </c>
      <c r="AU90" s="1">
        <v>57</v>
      </c>
      <c r="AV90" s="1">
        <v>120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41</v>
      </c>
      <c r="BC90" s="1">
        <v>49</v>
      </c>
      <c r="BD90" s="1">
        <v>26</v>
      </c>
      <c r="BE90" s="1">
        <v>19</v>
      </c>
      <c r="BF90" s="1">
        <v>69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>
      <c r="A91" s="1">
        <v>70233</v>
      </c>
      <c r="B91" s="1" t="s">
        <v>216</v>
      </c>
      <c r="C91" s="1">
        <v>12</v>
      </c>
      <c r="D91" s="1">
        <v>285</v>
      </c>
      <c r="E91" s="1" t="s">
        <v>64</v>
      </c>
      <c r="F91" s="1">
        <v>557</v>
      </c>
      <c r="G91" s="1" t="s">
        <v>69</v>
      </c>
      <c r="H91" s="2">
        <v>77.78</v>
      </c>
      <c r="I91" s="2">
        <v>933.36</v>
      </c>
      <c r="J91" s="10">
        <f t="shared" si="2"/>
        <v>0</v>
      </c>
      <c r="K91" s="11">
        <f t="shared" si="3"/>
        <v>0</v>
      </c>
      <c r="L91" s="1">
        <v>5.29</v>
      </c>
      <c r="M91" s="1">
        <v>5</v>
      </c>
      <c r="N91" s="16">
        <f t="shared" ref="N91:N100" si="26">MAX(0,(TRUNC((L91*0.8)-M91)))</f>
        <v>0</v>
      </c>
      <c r="O91" s="1">
        <v>9.8800000000000008</v>
      </c>
      <c r="P91" s="1">
        <v>2.08</v>
      </c>
      <c r="Q91" s="16"/>
      <c r="R91" s="1">
        <v>4.42</v>
      </c>
      <c r="S91" s="1">
        <v>6.08</v>
      </c>
      <c r="T91" s="16">
        <f t="shared" si="25"/>
        <v>0</v>
      </c>
      <c r="U91" s="1">
        <v>0</v>
      </c>
      <c r="V91" s="12">
        <v>18278.3</v>
      </c>
      <c r="W91" s="2">
        <v>12289.24</v>
      </c>
      <c r="X91" s="1">
        <v>17</v>
      </c>
      <c r="Y91" s="1">
        <v>19</v>
      </c>
      <c r="Z91" s="1">
        <v>12</v>
      </c>
      <c r="AA91" s="1">
        <v>50</v>
      </c>
      <c r="AB91" s="1">
        <v>60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63</v>
      </c>
      <c r="AS91" s="1">
        <v>23</v>
      </c>
      <c r="AT91" s="1">
        <v>31</v>
      </c>
      <c r="AU91" s="1">
        <v>26</v>
      </c>
      <c r="AV91" s="1">
        <v>25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10</v>
      </c>
      <c r="BC91" s="1">
        <v>45</v>
      </c>
      <c r="BD91" s="1">
        <v>16</v>
      </c>
      <c r="BE91" s="1">
        <v>9</v>
      </c>
      <c r="BF91" s="1">
        <v>73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>
      <c r="A92" s="1">
        <v>70161</v>
      </c>
      <c r="B92" s="1" t="s">
        <v>289</v>
      </c>
      <c r="C92" s="1">
        <v>16</v>
      </c>
      <c r="D92" s="1">
        <v>285</v>
      </c>
      <c r="E92" s="1" t="s">
        <v>64</v>
      </c>
      <c r="F92" s="1">
        <v>567</v>
      </c>
      <c r="G92" s="1" t="s">
        <v>74</v>
      </c>
      <c r="H92" s="2">
        <v>54.11</v>
      </c>
      <c r="I92" s="2">
        <v>865.76</v>
      </c>
      <c r="J92" s="10">
        <f t="shared" si="2"/>
        <v>1731.52</v>
      </c>
      <c r="K92" s="11">
        <f t="shared" si="3"/>
        <v>2</v>
      </c>
      <c r="L92" s="1">
        <v>6.91</v>
      </c>
      <c r="M92" s="1">
        <v>3.19</v>
      </c>
      <c r="N92" s="27">
        <f t="shared" si="26"/>
        <v>2</v>
      </c>
      <c r="O92" s="1">
        <v>11.47</v>
      </c>
      <c r="P92" s="1">
        <v>3.81</v>
      </c>
      <c r="Q92" s="16"/>
      <c r="R92" s="1">
        <v>1.5</v>
      </c>
      <c r="S92" s="1">
        <v>3.12</v>
      </c>
      <c r="T92" s="16">
        <f t="shared" si="25"/>
        <v>0</v>
      </c>
      <c r="U92" s="1">
        <v>0</v>
      </c>
      <c r="V92" s="12">
        <v>17206.98</v>
      </c>
      <c r="W92" s="2">
        <v>8765.82</v>
      </c>
      <c r="X92" s="1">
        <v>19</v>
      </c>
      <c r="Y92" s="1">
        <v>29</v>
      </c>
      <c r="Z92" s="1">
        <v>53</v>
      </c>
      <c r="AA92" s="1">
        <v>48</v>
      </c>
      <c r="AB92" s="1">
        <v>51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51</v>
      </c>
      <c r="AS92" s="1">
        <v>80</v>
      </c>
      <c r="AT92" s="1">
        <v>69</v>
      </c>
      <c r="AU92" s="1">
        <v>47</v>
      </c>
      <c r="AV92" s="1">
        <v>61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4</v>
      </c>
      <c r="BC92" s="1">
        <v>2</v>
      </c>
      <c r="BD92" s="1">
        <v>1</v>
      </c>
      <c r="BE92" s="1">
        <v>36</v>
      </c>
      <c r="BF92" s="1">
        <v>50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>
      <c r="A93" s="1">
        <v>70275</v>
      </c>
      <c r="B93" s="1" t="s">
        <v>161</v>
      </c>
      <c r="C93" s="1">
        <v>32</v>
      </c>
      <c r="D93" s="1">
        <v>285</v>
      </c>
      <c r="E93" s="1" t="s">
        <v>64</v>
      </c>
      <c r="F93" s="1">
        <v>573</v>
      </c>
      <c r="G93" s="1" t="s">
        <v>87</v>
      </c>
      <c r="H93" s="2">
        <v>33.270000000000003</v>
      </c>
      <c r="I93" s="2">
        <v>1064.6400000000001</v>
      </c>
      <c r="J93" s="10">
        <f t="shared" si="2"/>
        <v>0</v>
      </c>
      <c r="K93" s="11">
        <f t="shared" si="3"/>
        <v>0</v>
      </c>
      <c r="L93" s="1">
        <v>0.73</v>
      </c>
      <c r="M93" s="1">
        <v>3.09</v>
      </c>
      <c r="N93" s="16">
        <f t="shared" si="26"/>
        <v>0</v>
      </c>
      <c r="O93" s="1">
        <v>11.92</v>
      </c>
      <c r="P93" s="1">
        <v>2.88</v>
      </c>
      <c r="Q93" s="16"/>
      <c r="R93" s="1">
        <v>3.45</v>
      </c>
      <c r="S93" s="1">
        <v>4.5</v>
      </c>
      <c r="T93" s="16">
        <f t="shared" si="25"/>
        <v>0</v>
      </c>
      <c r="U93" s="1">
        <v>0</v>
      </c>
      <c r="V93" s="12">
        <v>17150.689999999999</v>
      </c>
      <c r="W93" s="2">
        <v>11145.45</v>
      </c>
      <c r="X93" s="1">
        <v>15</v>
      </c>
      <c r="Y93" s="1">
        <v>17</v>
      </c>
      <c r="Z93" s="1">
        <v>0</v>
      </c>
      <c r="AA93" s="1">
        <v>0</v>
      </c>
      <c r="AB93" s="1">
        <v>99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149</v>
      </c>
      <c r="AS93" s="1">
        <v>115</v>
      </c>
      <c r="AT93" s="1">
        <v>111</v>
      </c>
      <c r="AU93" s="1">
        <v>128</v>
      </c>
      <c r="AV93" s="1">
        <v>92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36</v>
      </c>
      <c r="BC93" s="1">
        <v>22</v>
      </c>
      <c r="BD93" s="1">
        <v>46</v>
      </c>
      <c r="BE93" s="1">
        <v>35</v>
      </c>
      <c r="BF93" s="1">
        <v>144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>
      <c r="A94" s="1">
        <v>70097</v>
      </c>
      <c r="B94" s="1" t="s">
        <v>239</v>
      </c>
      <c r="C94" s="1">
        <v>16</v>
      </c>
      <c r="D94" s="1">
        <v>285</v>
      </c>
      <c r="E94" s="1" t="s">
        <v>64</v>
      </c>
      <c r="F94" s="1">
        <v>567</v>
      </c>
      <c r="G94" s="1" t="s">
        <v>74</v>
      </c>
      <c r="H94" s="2">
        <v>43.77</v>
      </c>
      <c r="I94" s="2">
        <v>700.32</v>
      </c>
      <c r="J94" s="10">
        <f t="shared" si="2"/>
        <v>0</v>
      </c>
      <c r="K94" s="11">
        <f t="shared" si="3"/>
        <v>0</v>
      </c>
      <c r="L94" s="1">
        <v>0.03</v>
      </c>
      <c r="M94" s="1">
        <v>3</v>
      </c>
      <c r="N94" s="16">
        <f t="shared" si="26"/>
        <v>0</v>
      </c>
      <c r="O94" s="1">
        <v>17.34</v>
      </c>
      <c r="P94" s="1">
        <v>10</v>
      </c>
      <c r="Q94" s="16"/>
      <c r="R94" s="1">
        <v>7.09</v>
      </c>
      <c r="S94" s="1">
        <v>5.75</v>
      </c>
      <c r="T94" s="16">
        <f t="shared" si="25"/>
        <v>0</v>
      </c>
      <c r="U94" s="1">
        <v>0</v>
      </c>
      <c r="V94" s="12">
        <v>17135.96</v>
      </c>
      <c r="W94" s="2">
        <v>13131</v>
      </c>
      <c r="X94" s="1">
        <v>0</v>
      </c>
      <c r="Y94" s="1">
        <v>0</v>
      </c>
      <c r="Z94" s="1">
        <v>0</v>
      </c>
      <c r="AA94" s="1">
        <v>1</v>
      </c>
      <c r="AB94" s="1">
        <v>48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67</v>
      </c>
      <c r="AS94" s="1">
        <v>110</v>
      </c>
      <c r="AT94" s="1">
        <v>97</v>
      </c>
      <c r="AU94" s="1">
        <v>117</v>
      </c>
      <c r="AV94" s="1">
        <v>160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69</v>
      </c>
      <c r="BC94" s="1">
        <v>26</v>
      </c>
      <c r="BD94" s="1">
        <v>5</v>
      </c>
      <c r="BE94" s="1">
        <v>53</v>
      </c>
      <c r="BF94" s="1">
        <v>92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>
      <c r="A95" s="1">
        <v>70010</v>
      </c>
      <c r="B95" s="1" t="s">
        <v>178</v>
      </c>
      <c r="C95" s="1">
        <v>15</v>
      </c>
      <c r="D95" s="1">
        <v>285</v>
      </c>
      <c r="E95" s="1" t="s">
        <v>64</v>
      </c>
      <c r="F95" s="1">
        <v>562</v>
      </c>
      <c r="G95" s="1" t="s">
        <v>65</v>
      </c>
      <c r="H95" s="2">
        <v>28.82</v>
      </c>
      <c r="I95" s="2">
        <v>432.3</v>
      </c>
      <c r="J95" s="10">
        <f t="shared" si="2"/>
        <v>0</v>
      </c>
      <c r="K95" s="11">
        <f t="shared" si="3"/>
        <v>0</v>
      </c>
      <c r="L95" s="1">
        <v>3.2</v>
      </c>
      <c r="M95" s="1">
        <v>4.33</v>
      </c>
      <c r="N95" s="16">
        <f t="shared" si="26"/>
        <v>0</v>
      </c>
      <c r="O95" s="1">
        <v>24.43</v>
      </c>
      <c r="P95" s="1">
        <v>14.4</v>
      </c>
      <c r="Q95" s="16"/>
      <c r="R95" s="1">
        <v>11.77</v>
      </c>
      <c r="S95" s="1">
        <v>10.47</v>
      </c>
      <c r="T95" s="16">
        <f t="shared" si="25"/>
        <v>0</v>
      </c>
      <c r="U95" s="1">
        <v>0</v>
      </c>
      <c r="V95" s="12">
        <v>17032.62</v>
      </c>
      <c r="W95" s="2">
        <v>12623.16</v>
      </c>
      <c r="X95" s="1">
        <v>16</v>
      </c>
      <c r="Y95" s="1">
        <v>16</v>
      </c>
      <c r="Z95" s="1">
        <v>16</v>
      </c>
      <c r="AA95" s="1">
        <v>16</v>
      </c>
      <c r="AB95" s="1">
        <v>65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160</v>
      </c>
      <c r="AS95" s="1">
        <v>123</v>
      </c>
      <c r="AT95" s="1">
        <v>109</v>
      </c>
      <c r="AU95" s="1">
        <v>72</v>
      </c>
      <c r="AV95" s="1">
        <v>216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54</v>
      </c>
      <c r="BC95" s="1">
        <v>43</v>
      </c>
      <c r="BD95" s="1">
        <v>85</v>
      </c>
      <c r="BE95" s="1">
        <v>32</v>
      </c>
      <c r="BF95" s="1">
        <v>157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>
      <c r="A96" s="1">
        <v>70364</v>
      </c>
      <c r="B96" s="1" t="s">
        <v>212</v>
      </c>
      <c r="C96" s="1">
        <v>10</v>
      </c>
      <c r="D96" s="1">
        <v>285</v>
      </c>
      <c r="E96" s="1" t="s">
        <v>64</v>
      </c>
      <c r="F96" s="1">
        <v>285</v>
      </c>
      <c r="G96" s="1" t="s">
        <v>64</v>
      </c>
      <c r="H96" s="2">
        <v>125.14</v>
      </c>
      <c r="I96" s="2">
        <v>1251.4000000000001</v>
      </c>
      <c r="J96" s="10">
        <f t="shared" si="2"/>
        <v>0</v>
      </c>
      <c r="K96" s="11">
        <f t="shared" si="3"/>
        <v>0</v>
      </c>
      <c r="L96" s="1">
        <v>7.8</v>
      </c>
      <c r="M96" s="1">
        <v>8.6</v>
      </c>
      <c r="N96" s="16">
        <f t="shared" si="26"/>
        <v>0</v>
      </c>
      <c r="O96" s="1">
        <v>4.4000000000000004</v>
      </c>
      <c r="P96" s="1">
        <v>3.6</v>
      </c>
      <c r="Q96" s="16"/>
      <c r="R96" s="1">
        <v>0.95</v>
      </c>
      <c r="S96" s="1">
        <v>5</v>
      </c>
      <c r="T96" s="16">
        <f t="shared" si="25"/>
        <v>0</v>
      </c>
      <c r="U96" s="1">
        <v>0</v>
      </c>
      <c r="V96" s="12">
        <v>16455.91</v>
      </c>
      <c r="W96" s="2">
        <v>21524.080000000002</v>
      </c>
      <c r="X96" s="1">
        <v>4</v>
      </c>
      <c r="Y96" s="1">
        <v>0</v>
      </c>
      <c r="Z96" s="1">
        <v>69</v>
      </c>
      <c r="AA96" s="1">
        <v>10</v>
      </c>
      <c r="AB96" s="1">
        <v>86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14</v>
      </c>
      <c r="AS96" s="1">
        <v>0</v>
      </c>
      <c r="AT96" s="1">
        <v>22</v>
      </c>
      <c r="AU96" s="1">
        <v>16</v>
      </c>
      <c r="AV96" s="1">
        <v>36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9</v>
      </c>
      <c r="BE96" s="1">
        <v>1</v>
      </c>
      <c r="BF96" s="1">
        <v>50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>
      <c r="A97" s="1">
        <v>70149</v>
      </c>
      <c r="B97" s="1" t="s">
        <v>130</v>
      </c>
      <c r="C97" s="1">
        <v>24</v>
      </c>
      <c r="D97" s="1">
        <v>285</v>
      </c>
      <c r="E97" s="1" t="s">
        <v>64</v>
      </c>
      <c r="F97" s="1">
        <v>570</v>
      </c>
      <c r="G97" s="1" t="s">
        <v>72</v>
      </c>
      <c r="H97" s="2">
        <v>33.04</v>
      </c>
      <c r="I97" s="2">
        <v>792.96</v>
      </c>
      <c r="J97" s="10">
        <f t="shared" si="2"/>
        <v>3964.8</v>
      </c>
      <c r="K97" s="11">
        <f t="shared" si="3"/>
        <v>5</v>
      </c>
      <c r="L97" s="1">
        <v>3.44</v>
      </c>
      <c r="M97" s="1">
        <v>2.17</v>
      </c>
      <c r="N97" s="16">
        <f t="shared" si="26"/>
        <v>0</v>
      </c>
      <c r="O97" s="1">
        <v>7.17</v>
      </c>
      <c r="P97" s="1">
        <v>4.83</v>
      </c>
      <c r="Q97" s="16"/>
      <c r="R97" s="1">
        <v>9.6199999999999992</v>
      </c>
      <c r="S97" s="1">
        <v>3.83</v>
      </c>
      <c r="T97" s="5">
        <v>5</v>
      </c>
      <c r="U97" s="1">
        <v>0</v>
      </c>
      <c r="V97" s="12">
        <v>16040.92</v>
      </c>
      <c r="W97" s="2">
        <v>8590.4</v>
      </c>
      <c r="X97" s="1">
        <v>45</v>
      </c>
      <c r="Y97" s="1">
        <v>51</v>
      </c>
      <c r="Z97" s="1">
        <v>5</v>
      </c>
      <c r="AA97" s="1">
        <v>14</v>
      </c>
      <c r="AB97" s="1">
        <v>52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55</v>
      </c>
      <c r="AS97" s="1">
        <v>27</v>
      </c>
      <c r="AT97" s="1">
        <v>71</v>
      </c>
      <c r="AU97" s="1">
        <v>65</v>
      </c>
      <c r="AV97" s="1">
        <v>116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97</v>
      </c>
      <c r="BC97" s="1">
        <v>80</v>
      </c>
      <c r="BD97" s="1">
        <v>53</v>
      </c>
      <c r="BE97" s="1">
        <v>82</v>
      </c>
      <c r="BF97" s="1">
        <v>92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>
      <c r="A98" s="1">
        <v>70009</v>
      </c>
      <c r="B98" s="1" t="s">
        <v>184</v>
      </c>
      <c r="C98" s="1">
        <v>24</v>
      </c>
      <c r="D98" s="1">
        <v>285</v>
      </c>
      <c r="E98" s="1" t="s">
        <v>64</v>
      </c>
      <c r="F98" s="1">
        <v>558</v>
      </c>
      <c r="G98" s="1" t="s">
        <v>67</v>
      </c>
      <c r="H98" s="2">
        <v>37.83</v>
      </c>
      <c r="I98" s="2">
        <v>907.92</v>
      </c>
      <c r="J98" s="10">
        <f t="shared" si="2"/>
        <v>0</v>
      </c>
      <c r="K98" s="11">
        <f t="shared" si="3"/>
        <v>0</v>
      </c>
      <c r="L98" s="1">
        <v>4.67</v>
      </c>
      <c r="M98" s="1">
        <v>4.21</v>
      </c>
      <c r="N98" s="16">
        <f t="shared" si="26"/>
        <v>0</v>
      </c>
      <c r="O98" s="1">
        <v>9.1199999999999992</v>
      </c>
      <c r="P98" s="1">
        <v>4.46</v>
      </c>
      <c r="Q98" s="16"/>
      <c r="R98" s="1">
        <v>3.85</v>
      </c>
      <c r="S98" s="1">
        <v>2.62</v>
      </c>
      <c r="T98" s="16">
        <f>MAX(0,(TRUNC((R98*0.8)-S98)))</f>
        <v>0</v>
      </c>
      <c r="U98" s="1">
        <v>0</v>
      </c>
      <c r="V98" s="12">
        <v>16021</v>
      </c>
      <c r="W98" s="2">
        <v>10251.93</v>
      </c>
      <c r="X98" s="1">
        <v>9</v>
      </c>
      <c r="Y98" s="1">
        <v>70</v>
      </c>
      <c r="Z98" s="1">
        <v>53</v>
      </c>
      <c r="AA98" s="1">
        <v>30</v>
      </c>
      <c r="AB98" s="1">
        <v>101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80</v>
      </c>
      <c r="AS98" s="1">
        <v>53</v>
      </c>
      <c r="AT98" s="1">
        <v>92</v>
      </c>
      <c r="AU98" s="1">
        <v>41</v>
      </c>
      <c r="AV98" s="1">
        <v>107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25</v>
      </c>
      <c r="BC98" s="1">
        <v>8</v>
      </c>
      <c r="BD98" s="1">
        <v>44</v>
      </c>
      <c r="BE98" s="1">
        <v>39</v>
      </c>
      <c r="BF98" s="1">
        <v>63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>
      <c r="A99" s="1">
        <v>70142</v>
      </c>
      <c r="B99" s="1" t="s">
        <v>252</v>
      </c>
      <c r="C99" s="1">
        <v>18</v>
      </c>
      <c r="D99" s="1">
        <v>285</v>
      </c>
      <c r="E99" s="1" t="s">
        <v>64</v>
      </c>
      <c r="F99" s="1">
        <v>991</v>
      </c>
      <c r="G99" s="1" t="s">
        <v>141</v>
      </c>
      <c r="H99" s="2">
        <v>64.94</v>
      </c>
      <c r="I99" s="2">
        <v>1168.92</v>
      </c>
      <c r="J99" s="10">
        <f t="shared" si="2"/>
        <v>9351.36</v>
      </c>
      <c r="K99" s="11">
        <f t="shared" si="3"/>
        <v>8</v>
      </c>
      <c r="L99" s="1">
        <v>7.44</v>
      </c>
      <c r="M99" s="1">
        <v>0.22</v>
      </c>
      <c r="N99" s="16">
        <f t="shared" si="26"/>
        <v>5</v>
      </c>
      <c r="O99" s="1">
        <v>2.69</v>
      </c>
      <c r="P99" s="1">
        <v>2.39</v>
      </c>
      <c r="Q99" s="16"/>
      <c r="R99" s="1">
        <v>3.14</v>
      </c>
      <c r="S99" s="1">
        <v>0.33</v>
      </c>
      <c r="T99" s="5">
        <v>3</v>
      </c>
      <c r="U99" s="1">
        <v>0</v>
      </c>
      <c r="V99" s="12">
        <v>15520.66</v>
      </c>
      <c r="W99" s="2">
        <v>3441.82</v>
      </c>
      <c r="X99" s="1">
        <v>41</v>
      </c>
      <c r="Y99" s="1">
        <v>45</v>
      </c>
      <c r="Z99" s="1">
        <v>50</v>
      </c>
      <c r="AA99" s="1">
        <v>41</v>
      </c>
      <c r="AB99" s="1">
        <v>4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18</v>
      </c>
      <c r="AS99" s="1">
        <v>28</v>
      </c>
      <c r="AT99" s="1">
        <v>6</v>
      </c>
      <c r="AU99" s="1">
        <v>21</v>
      </c>
      <c r="AV99" s="1">
        <v>43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11</v>
      </c>
      <c r="BC99" s="1">
        <v>19</v>
      </c>
      <c r="BD99" s="1">
        <v>22</v>
      </c>
      <c r="BE99" s="1">
        <v>28</v>
      </c>
      <c r="BF99" s="1">
        <v>6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>
      <c r="A100" s="1">
        <v>70120</v>
      </c>
      <c r="B100" s="1" t="s">
        <v>189</v>
      </c>
      <c r="C100" s="1">
        <v>24</v>
      </c>
      <c r="D100" s="1">
        <v>285</v>
      </c>
      <c r="E100" s="1" t="s">
        <v>64</v>
      </c>
      <c r="F100" s="1">
        <v>570</v>
      </c>
      <c r="G100" s="1" t="s">
        <v>72</v>
      </c>
      <c r="H100" s="2">
        <v>36</v>
      </c>
      <c r="I100" s="2">
        <v>864</v>
      </c>
      <c r="J100" s="10">
        <f t="shared" si="2"/>
        <v>0</v>
      </c>
      <c r="K100" s="11">
        <f t="shared" si="3"/>
        <v>0</v>
      </c>
      <c r="L100" s="1">
        <v>3.58</v>
      </c>
      <c r="M100" s="1">
        <v>1.88</v>
      </c>
      <c r="N100" s="16">
        <f t="shared" si="26"/>
        <v>0</v>
      </c>
      <c r="O100" s="1">
        <v>11.83</v>
      </c>
      <c r="P100" s="1">
        <v>7.83</v>
      </c>
      <c r="Q100" s="16"/>
      <c r="R100" s="1">
        <v>2.33</v>
      </c>
      <c r="S100" s="1">
        <v>1.1200000000000001</v>
      </c>
      <c r="T100" s="16">
        <f>MAX(0,(TRUNC((R100*0.8)-S100)))</f>
        <v>0</v>
      </c>
      <c r="U100" s="1">
        <v>0</v>
      </c>
      <c r="V100" s="12">
        <v>15336</v>
      </c>
      <c r="W100" s="2">
        <v>9360</v>
      </c>
      <c r="X100" s="1">
        <v>33</v>
      </c>
      <c r="Y100" s="1">
        <v>41</v>
      </c>
      <c r="Z100" s="1">
        <v>27</v>
      </c>
      <c r="AA100" s="1">
        <v>11</v>
      </c>
      <c r="AB100" s="1">
        <v>45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71</v>
      </c>
      <c r="AS100" s="1">
        <v>89</v>
      </c>
      <c r="AT100" s="1">
        <v>114</v>
      </c>
      <c r="AU100" s="1">
        <v>109</v>
      </c>
      <c r="AV100" s="1">
        <v>188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19</v>
      </c>
      <c r="BC100" s="1">
        <v>11</v>
      </c>
      <c r="BD100" s="1">
        <v>27</v>
      </c>
      <c r="BE100" s="1">
        <v>9</v>
      </c>
      <c r="BF100" s="1">
        <v>27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>
      <c r="A101" s="1">
        <v>70271</v>
      </c>
      <c r="B101" s="1" t="s">
        <v>145</v>
      </c>
      <c r="C101" s="1">
        <v>16</v>
      </c>
      <c r="D101" s="1">
        <v>285</v>
      </c>
      <c r="E101" s="1" t="s">
        <v>64</v>
      </c>
      <c r="F101" s="1">
        <v>588</v>
      </c>
      <c r="G101" s="1" t="s">
        <v>146</v>
      </c>
      <c r="H101" s="2">
        <v>47.85</v>
      </c>
      <c r="I101" s="2">
        <v>765.6</v>
      </c>
      <c r="J101" s="10">
        <f t="shared" si="2"/>
        <v>6124.8</v>
      </c>
      <c r="K101" s="11">
        <f t="shared" si="3"/>
        <v>8</v>
      </c>
      <c r="L101" s="1">
        <v>2.31</v>
      </c>
      <c r="M101" s="1">
        <v>0.94</v>
      </c>
      <c r="N101" s="21">
        <v>3</v>
      </c>
      <c r="O101" s="1">
        <v>11.19</v>
      </c>
      <c r="P101" s="1">
        <v>6.38</v>
      </c>
      <c r="Q101" s="16"/>
      <c r="R101" s="1">
        <v>6.28</v>
      </c>
      <c r="S101" s="1">
        <v>0.62</v>
      </c>
      <c r="T101" s="5">
        <v>5</v>
      </c>
      <c r="U101" s="1">
        <v>0</v>
      </c>
      <c r="V101" s="12">
        <v>15144.52</v>
      </c>
      <c r="W101" s="2">
        <v>6076.95</v>
      </c>
      <c r="X101" s="1">
        <v>17</v>
      </c>
      <c r="Y101" s="1">
        <v>15</v>
      </c>
      <c r="Z101" s="1">
        <v>9</v>
      </c>
      <c r="AA101" s="1">
        <v>7</v>
      </c>
      <c r="AB101" s="1">
        <v>15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35</v>
      </c>
      <c r="AS101" s="1">
        <v>55</v>
      </c>
      <c r="AT101" s="1">
        <v>92</v>
      </c>
      <c r="AU101" s="1">
        <v>49</v>
      </c>
      <c r="AV101" s="1">
        <v>102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29</v>
      </c>
      <c r="BC101" s="1">
        <v>29</v>
      </c>
      <c r="BD101" s="1">
        <v>32</v>
      </c>
      <c r="BE101" s="1">
        <v>50</v>
      </c>
      <c r="BF101" s="1">
        <v>10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>
      <c r="A102" s="1">
        <v>70040</v>
      </c>
      <c r="B102" s="1" t="s">
        <v>121</v>
      </c>
      <c r="C102" s="1">
        <v>25</v>
      </c>
      <c r="D102" s="1">
        <v>285</v>
      </c>
      <c r="E102" s="1" t="s">
        <v>64</v>
      </c>
      <c r="F102" s="1">
        <v>35</v>
      </c>
      <c r="G102" s="1" t="s">
        <v>76</v>
      </c>
      <c r="H102" s="2">
        <v>42.5</v>
      </c>
      <c r="I102" s="2">
        <v>1062.5</v>
      </c>
      <c r="J102" s="10">
        <f t="shared" si="2"/>
        <v>4250</v>
      </c>
      <c r="K102" s="11">
        <f t="shared" si="3"/>
        <v>4</v>
      </c>
      <c r="L102" s="1">
        <v>0.66</v>
      </c>
      <c r="M102" s="1">
        <v>0.12</v>
      </c>
      <c r="N102" s="20">
        <v>2</v>
      </c>
      <c r="O102" s="1">
        <v>8.02</v>
      </c>
      <c r="P102" s="1">
        <v>2.52</v>
      </c>
      <c r="Q102" s="16"/>
      <c r="R102" s="1">
        <v>5.2</v>
      </c>
      <c r="S102" s="1">
        <v>2.3199999999999998</v>
      </c>
      <c r="T102" s="5">
        <v>2</v>
      </c>
      <c r="U102" s="1">
        <v>0</v>
      </c>
      <c r="V102" s="12">
        <v>14747.5</v>
      </c>
      <c r="W102" s="2">
        <v>5270</v>
      </c>
      <c r="X102" s="1">
        <v>2</v>
      </c>
      <c r="Y102" s="1">
        <v>8</v>
      </c>
      <c r="Z102" s="1">
        <v>5</v>
      </c>
      <c r="AA102" s="1">
        <v>11</v>
      </c>
      <c r="AB102" s="1">
        <v>3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88</v>
      </c>
      <c r="AS102" s="1">
        <v>0</v>
      </c>
      <c r="AT102" s="1">
        <v>77</v>
      </c>
      <c r="AU102" s="1">
        <v>71</v>
      </c>
      <c r="AV102" s="1">
        <v>63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67</v>
      </c>
      <c r="BC102" s="1">
        <v>25</v>
      </c>
      <c r="BD102" s="1">
        <v>48</v>
      </c>
      <c r="BE102" s="1">
        <v>5</v>
      </c>
      <c r="BF102" s="1">
        <v>58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>
      <c r="A103" s="1">
        <v>70235</v>
      </c>
      <c r="B103" s="1" t="s">
        <v>274</v>
      </c>
      <c r="C103" s="1">
        <v>20</v>
      </c>
      <c r="D103" s="1">
        <v>285</v>
      </c>
      <c r="E103" s="1" t="s">
        <v>64</v>
      </c>
      <c r="F103" s="1">
        <v>558</v>
      </c>
      <c r="G103" s="1" t="s">
        <v>67</v>
      </c>
      <c r="H103" s="2">
        <v>63.65</v>
      </c>
      <c r="I103" s="2">
        <v>1273</v>
      </c>
      <c r="J103" s="10">
        <f t="shared" si="2"/>
        <v>3819</v>
      </c>
      <c r="K103" s="11">
        <f t="shared" si="3"/>
        <v>3</v>
      </c>
      <c r="L103" s="1">
        <v>8.2200000000000006</v>
      </c>
      <c r="M103" s="1">
        <v>3.55</v>
      </c>
      <c r="N103" s="27">
        <f t="shared" ref="N103:N106" si="27">MAX(0,(TRUNC((L103*0.8)-M103)))</f>
        <v>3</v>
      </c>
      <c r="O103" s="1">
        <v>3.25</v>
      </c>
      <c r="P103" s="1">
        <v>1.9</v>
      </c>
      <c r="Q103" s="16"/>
      <c r="R103" s="1">
        <v>0</v>
      </c>
      <c r="S103" s="1">
        <v>0</v>
      </c>
      <c r="T103" s="16">
        <f t="shared" ref="T103:T111" si="28">MAX(0,(TRUNC((R103*0.8)-S103)))</f>
        <v>0</v>
      </c>
      <c r="U103" s="1">
        <v>0</v>
      </c>
      <c r="V103" s="12">
        <v>14607.68</v>
      </c>
      <c r="W103" s="2">
        <v>6937.85</v>
      </c>
      <c r="X103" s="1">
        <v>46</v>
      </c>
      <c r="Y103" s="1">
        <v>15</v>
      </c>
      <c r="Z103" s="1">
        <v>91</v>
      </c>
      <c r="AA103" s="1">
        <v>40</v>
      </c>
      <c r="AB103" s="1">
        <v>71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46</v>
      </c>
      <c r="AS103" s="1">
        <v>16</v>
      </c>
      <c r="AT103" s="1">
        <v>9</v>
      </c>
      <c r="AU103" s="1">
        <v>4</v>
      </c>
      <c r="AV103" s="1">
        <v>38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>
      <c r="A104" s="1">
        <v>70243</v>
      </c>
      <c r="B104" s="1" t="s">
        <v>378</v>
      </c>
      <c r="C104" s="1">
        <v>20</v>
      </c>
      <c r="D104" s="1">
        <v>285</v>
      </c>
      <c r="E104" s="1" t="s">
        <v>64</v>
      </c>
      <c r="F104" s="1">
        <v>557</v>
      </c>
      <c r="G104" s="1" t="s">
        <v>69</v>
      </c>
      <c r="H104" s="2">
        <v>87.881</v>
      </c>
      <c r="I104" s="2">
        <v>1757.62</v>
      </c>
      <c r="J104" s="10">
        <f t="shared" si="2"/>
        <v>0</v>
      </c>
      <c r="K104" s="11">
        <f t="shared" si="3"/>
        <v>0</v>
      </c>
      <c r="L104" s="1">
        <v>2.75</v>
      </c>
      <c r="M104" s="1">
        <v>3.25</v>
      </c>
      <c r="N104" s="16">
        <f t="shared" si="27"/>
        <v>0</v>
      </c>
      <c r="O104" s="1">
        <v>4.3</v>
      </c>
      <c r="P104" s="1">
        <v>2.15</v>
      </c>
      <c r="Q104" s="16"/>
      <c r="R104" s="1">
        <v>1.25</v>
      </c>
      <c r="S104" s="1">
        <v>1.75</v>
      </c>
      <c r="T104" s="16">
        <f t="shared" si="28"/>
        <v>0</v>
      </c>
      <c r="U104" s="1">
        <v>0</v>
      </c>
      <c r="V104" s="12">
        <v>14588.25</v>
      </c>
      <c r="W104" s="2">
        <v>12566.98</v>
      </c>
      <c r="X104" s="1">
        <v>55</v>
      </c>
      <c r="Y104" s="1">
        <v>0</v>
      </c>
      <c r="Z104" s="1">
        <v>0</v>
      </c>
      <c r="AA104" s="1">
        <v>0</v>
      </c>
      <c r="AB104" s="1">
        <v>65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75</v>
      </c>
      <c r="AS104" s="1">
        <v>22</v>
      </c>
      <c r="AT104" s="1">
        <v>0</v>
      </c>
      <c r="AU104" s="1">
        <v>0</v>
      </c>
      <c r="AV104" s="1">
        <v>43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25</v>
      </c>
      <c r="BC104" s="1">
        <v>0</v>
      </c>
      <c r="BD104" s="1">
        <v>0</v>
      </c>
      <c r="BE104" s="1">
        <v>0</v>
      </c>
      <c r="BF104" s="1">
        <v>35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>
      <c r="A105" s="1">
        <v>70084</v>
      </c>
      <c r="B105" s="1" t="s">
        <v>135</v>
      </c>
      <c r="C105" s="1">
        <v>12</v>
      </c>
      <c r="D105" s="1">
        <v>285</v>
      </c>
      <c r="E105" s="1" t="s">
        <v>64</v>
      </c>
      <c r="F105" s="1">
        <v>35</v>
      </c>
      <c r="G105" s="1" t="s">
        <v>76</v>
      </c>
      <c r="H105" s="2">
        <v>65.12</v>
      </c>
      <c r="I105" s="2">
        <v>781.44</v>
      </c>
      <c r="J105" s="10">
        <f t="shared" si="2"/>
        <v>0</v>
      </c>
      <c r="K105" s="11">
        <f t="shared" si="3"/>
        <v>0</v>
      </c>
      <c r="L105" s="1">
        <v>2.92</v>
      </c>
      <c r="M105" s="1">
        <v>3.5</v>
      </c>
      <c r="N105" s="16">
        <f t="shared" si="27"/>
        <v>0</v>
      </c>
      <c r="O105" s="1">
        <v>12.75</v>
      </c>
      <c r="P105" s="1">
        <v>4</v>
      </c>
      <c r="Q105" s="16"/>
      <c r="R105" s="1">
        <v>2.92</v>
      </c>
      <c r="S105" s="1">
        <v>3.5</v>
      </c>
      <c r="T105" s="16">
        <f t="shared" si="28"/>
        <v>0</v>
      </c>
      <c r="U105" s="1">
        <v>0</v>
      </c>
      <c r="V105" s="12">
        <v>14521.76</v>
      </c>
      <c r="W105" s="2">
        <v>8595.84</v>
      </c>
      <c r="X105" s="1">
        <v>8</v>
      </c>
      <c r="Y105" s="1">
        <v>11</v>
      </c>
      <c r="Z105" s="1">
        <v>20</v>
      </c>
      <c r="AA105" s="1">
        <v>3</v>
      </c>
      <c r="AB105" s="1">
        <v>42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44</v>
      </c>
      <c r="AS105" s="1">
        <v>58</v>
      </c>
      <c r="AT105" s="1">
        <v>68</v>
      </c>
      <c r="AU105" s="1">
        <v>24</v>
      </c>
      <c r="AV105" s="1">
        <v>48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10</v>
      </c>
      <c r="BC105" s="1">
        <v>32</v>
      </c>
      <c r="BD105" s="1">
        <v>6</v>
      </c>
      <c r="BE105" s="1">
        <v>6</v>
      </c>
      <c r="BF105" s="1">
        <v>42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>
      <c r="A106" s="1">
        <v>70258</v>
      </c>
      <c r="B106" s="1" t="s">
        <v>240</v>
      </c>
      <c r="C106" s="1">
        <v>16</v>
      </c>
      <c r="D106" s="1">
        <v>285</v>
      </c>
      <c r="E106" s="1" t="s">
        <v>64</v>
      </c>
      <c r="F106" s="1">
        <v>573</v>
      </c>
      <c r="G106" s="1" t="s">
        <v>87</v>
      </c>
      <c r="H106" s="2">
        <v>61.95</v>
      </c>
      <c r="I106" s="2">
        <v>991.2</v>
      </c>
      <c r="J106" s="10">
        <f t="shared" si="2"/>
        <v>0</v>
      </c>
      <c r="K106" s="11">
        <f t="shared" si="3"/>
        <v>0</v>
      </c>
      <c r="L106" s="1">
        <v>1.62</v>
      </c>
      <c r="M106" s="1">
        <v>3</v>
      </c>
      <c r="N106" s="16">
        <f t="shared" si="27"/>
        <v>0</v>
      </c>
      <c r="O106" s="1">
        <v>9.81</v>
      </c>
      <c r="P106" s="1">
        <v>0</v>
      </c>
      <c r="Q106" s="16"/>
      <c r="R106" s="1">
        <v>2.97</v>
      </c>
      <c r="S106" s="1">
        <v>1.38</v>
      </c>
      <c r="T106" s="16">
        <f t="shared" si="28"/>
        <v>0</v>
      </c>
      <c r="U106" s="1">
        <v>0</v>
      </c>
      <c r="V106" s="12">
        <v>14279.48</v>
      </c>
      <c r="W106" s="2">
        <v>4336.5</v>
      </c>
      <c r="X106" s="1">
        <v>11</v>
      </c>
      <c r="Y106" s="1">
        <v>0</v>
      </c>
      <c r="Z106" s="1">
        <v>7</v>
      </c>
      <c r="AA106" s="1">
        <v>16</v>
      </c>
      <c r="AB106" s="1">
        <v>48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64</v>
      </c>
      <c r="AS106" s="1">
        <v>0</v>
      </c>
      <c r="AT106" s="1">
        <v>57</v>
      </c>
      <c r="AU106" s="1">
        <v>72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18</v>
      </c>
      <c r="BC106" s="1">
        <v>11</v>
      </c>
      <c r="BD106" s="1">
        <v>9</v>
      </c>
      <c r="BE106" s="1">
        <v>30</v>
      </c>
      <c r="BF106" s="1">
        <v>22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>
      <c r="A107" s="1">
        <v>70126</v>
      </c>
      <c r="B107" s="1" t="s">
        <v>168</v>
      </c>
      <c r="C107" s="1">
        <v>15</v>
      </c>
      <c r="D107" s="1">
        <v>285</v>
      </c>
      <c r="E107" s="1" t="s">
        <v>64</v>
      </c>
      <c r="F107" s="1">
        <v>570</v>
      </c>
      <c r="G107" s="1" t="s">
        <v>72</v>
      </c>
      <c r="H107" s="2">
        <v>56.71</v>
      </c>
      <c r="I107" s="2">
        <v>850.65</v>
      </c>
      <c r="J107" s="10">
        <f t="shared" si="2"/>
        <v>1701.3</v>
      </c>
      <c r="K107" s="11">
        <f t="shared" si="3"/>
        <v>2</v>
      </c>
      <c r="L107" s="1">
        <v>7.2</v>
      </c>
      <c r="M107" s="1">
        <v>4.2</v>
      </c>
      <c r="N107" s="20">
        <v>2</v>
      </c>
      <c r="O107" s="1">
        <v>6.27</v>
      </c>
      <c r="P107" s="1">
        <v>1.8</v>
      </c>
      <c r="Q107" s="16"/>
      <c r="R107" s="1">
        <v>3.1</v>
      </c>
      <c r="S107" s="1">
        <v>2.2000000000000002</v>
      </c>
      <c r="T107" s="16">
        <f t="shared" si="28"/>
        <v>0</v>
      </c>
      <c r="U107" s="1">
        <v>0</v>
      </c>
      <c r="V107" s="12">
        <v>14092.44</v>
      </c>
      <c r="W107" s="2">
        <v>6975.33</v>
      </c>
      <c r="X107" s="1">
        <v>30</v>
      </c>
      <c r="Y107" s="1">
        <v>-3</v>
      </c>
      <c r="Z107" s="1">
        <v>62</v>
      </c>
      <c r="AA107" s="1">
        <v>35</v>
      </c>
      <c r="AB107" s="1">
        <v>63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43</v>
      </c>
      <c r="AS107" s="1">
        <v>4</v>
      </c>
      <c r="AT107" s="1">
        <v>26</v>
      </c>
      <c r="AU107" s="1">
        <v>46</v>
      </c>
      <c r="AV107" s="1">
        <v>27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27</v>
      </c>
      <c r="BC107" s="1">
        <v>0</v>
      </c>
      <c r="BD107" s="1">
        <v>6</v>
      </c>
      <c r="BE107" s="1">
        <v>27</v>
      </c>
      <c r="BF107" s="1">
        <v>33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>
      <c r="A108" s="1">
        <v>70154</v>
      </c>
      <c r="B108" s="1" t="s">
        <v>224</v>
      </c>
      <c r="C108" s="1">
        <v>24</v>
      </c>
      <c r="D108" s="1">
        <v>285</v>
      </c>
      <c r="E108" s="1" t="s">
        <v>64</v>
      </c>
      <c r="F108" s="1">
        <v>570</v>
      </c>
      <c r="G108" s="1" t="s">
        <v>72</v>
      </c>
      <c r="H108" s="2">
        <v>34.979999999999997</v>
      </c>
      <c r="I108" s="2">
        <v>839.52</v>
      </c>
      <c r="J108" s="10">
        <f t="shared" si="2"/>
        <v>0</v>
      </c>
      <c r="K108" s="11">
        <f t="shared" si="3"/>
        <v>0</v>
      </c>
      <c r="L108" s="1">
        <v>4.9400000000000004</v>
      </c>
      <c r="M108" s="1">
        <v>4.5</v>
      </c>
      <c r="N108" s="16">
        <f>MAX(0,(TRUNC((L108*0.8)-M108)))</f>
        <v>0</v>
      </c>
      <c r="O108" s="1">
        <v>4.71</v>
      </c>
      <c r="P108" s="1">
        <v>3.58</v>
      </c>
      <c r="Q108" s="16"/>
      <c r="R108" s="1">
        <v>6.83</v>
      </c>
      <c r="S108" s="1">
        <v>7</v>
      </c>
      <c r="T108" s="16">
        <f t="shared" si="28"/>
        <v>0</v>
      </c>
      <c r="U108" s="1">
        <v>0</v>
      </c>
      <c r="V108" s="12">
        <v>13834.59</v>
      </c>
      <c r="W108" s="2">
        <v>12662.76</v>
      </c>
      <c r="X108" s="1">
        <v>24</v>
      </c>
      <c r="Y108" s="1">
        <v>12</v>
      </c>
      <c r="Z108" s="1">
        <v>54</v>
      </c>
      <c r="AA108" s="1">
        <v>69</v>
      </c>
      <c r="AB108" s="1">
        <v>108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9</v>
      </c>
      <c r="AS108" s="1">
        <v>97</v>
      </c>
      <c r="AT108" s="1">
        <v>40</v>
      </c>
      <c r="AU108" s="1">
        <v>31</v>
      </c>
      <c r="AV108" s="1">
        <v>86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48</v>
      </c>
      <c r="BC108" s="1">
        <v>0</v>
      </c>
      <c r="BD108" s="1">
        <v>104</v>
      </c>
      <c r="BE108" s="1">
        <v>24</v>
      </c>
      <c r="BF108" s="1">
        <v>168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>
      <c r="A109" s="1">
        <v>70020</v>
      </c>
      <c r="B109" s="1" t="s">
        <v>170</v>
      </c>
      <c r="C109" s="1">
        <v>12</v>
      </c>
      <c r="D109" s="1">
        <v>285</v>
      </c>
      <c r="E109" s="1" t="s">
        <v>64</v>
      </c>
      <c r="F109" s="1">
        <v>558</v>
      </c>
      <c r="G109" s="1" t="s">
        <v>67</v>
      </c>
      <c r="H109" s="2">
        <v>77.97</v>
      </c>
      <c r="I109" s="2">
        <v>935.64</v>
      </c>
      <c r="J109" s="10">
        <f t="shared" si="2"/>
        <v>1871.28</v>
      </c>
      <c r="K109" s="11">
        <f t="shared" si="3"/>
        <v>2</v>
      </c>
      <c r="L109" s="1">
        <v>5.12</v>
      </c>
      <c r="M109" s="1">
        <v>2.92</v>
      </c>
      <c r="N109" s="20">
        <v>2</v>
      </c>
      <c r="O109" s="1">
        <v>2.08</v>
      </c>
      <c r="P109" s="1">
        <v>3.67</v>
      </c>
      <c r="Q109" s="16"/>
      <c r="R109" s="1">
        <v>7.38</v>
      </c>
      <c r="S109" s="1">
        <v>9.08</v>
      </c>
      <c r="T109" s="16">
        <f t="shared" si="28"/>
        <v>0</v>
      </c>
      <c r="U109" s="1">
        <v>0</v>
      </c>
      <c r="V109" s="12">
        <v>13644.75</v>
      </c>
      <c r="W109" s="2">
        <v>14658.36</v>
      </c>
      <c r="X109" s="1">
        <v>19</v>
      </c>
      <c r="Y109" s="1">
        <v>16</v>
      </c>
      <c r="Z109" s="1">
        <v>18</v>
      </c>
      <c r="AA109" s="1">
        <v>33</v>
      </c>
      <c r="AB109" s="1">
        <v>35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11</v>
      </c>
      <c r="AS109" s="1">
        <v>5</v>
      </c>
      <c r="AT109" s="1">
        <v>10</v>
      </c>
      <c r="AU109" s="1">
        <v>3</v>
      </c>
      <c r="AV109" s="1">
        <v>44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20</v>
      </c>
      <c r="BC109" s="1">
        <v>17</v>
      </c>
      <c r="BD109" s="1">
        <v>59</v>
      </c>
      <c r="BE109" s="1">
        <v>2</v>
      </c>
      <c r="BF109" s="1">
        <v>109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>
      <c r="A110" s="1">
        <v>70164</v>
      </c>
      <c r="B110" s="1" t="s">
        <v>225</v>
      </c>
      <c r="C110" s="1">
        <v>24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39.53</v>
      </c>
      <c r="I110" s="2">
        <v>948.72</v>
      </c>
      <c r="J110" s="10">
        <f t="shared" si="2"/>
        <v>0</v>
      </c>
      <c r="K110" s="11">
        <f t="shared" si="3"/>
        <v>0</v>
      </c>
      <c r="L110" s="1">
        <v>1.19</v>
      </c>
      <c r="M110" s="1">
        <v>1.25</v>
      </c>
      <c r="N110" s="16">
        <f t="shared" ref="N110:N111" si="29">MAX(0,(TRUNC((L110*0.8)-M110)))</f>
        <v>0</v>
      </c>
      <c r="O110" s="1">
        <v>9.73</v>
      </c>
      <c r="P110" s="1">
        <v>5</v>
      </c>
      <c r="Q110" s="16"/>
      <c r="R110" s="1">
        <v>3.08</v>
      </c>
      <c r="S110" s="1">
        <v>1.54</v>
      </c>
      <c r="T110" s="16">
        <f t="shared" si="28"/>
        <v>0</v>
      </c>
      <c r="U110" s="1">
        <v>0</v>
      </c>
      <c r="V110" s="12">
        <v>13282.08</v>
      </c>
      <c r="W110" s="2">
        <v>7392.11</v>
      </c>
      <c r="X110" s="1">
        <v>15</v>
      </c>
      <c r="Y110" s="1">
        <v>3</v>
      </c>
      <c r="Z110" s="1">
        <v>10</v>
      </c>
      <c r="AA110" s="1">
        <v>4</v>
      </c>
      <c r="AB110" s="1">
        <v>30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71</v>
      </c>
      <c r="AS110" s="1">
        <v>49</v>
      </c>
      <c r="AT110" s="1">
        <v>117</v>
      </c>
      <c r="AU110" s="1">
        <v>42</v>
      </c>
      <c r="AV110" s="1">
        <v>120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6</v>
      </c>
      <c r="BC110" s="1">
        <v>9</v>
      </c>
      <c r="BD110" s="1">
        <v>47</v>
      </c>
      <c r="BE110" s="1">
        <v>33</v>
      </c>
      <c r="BF110" s="1">
        <v>37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>
      <c r="A111" s="1">
        <v>70256</v>
      </c>
      <c r="B111" s="1" t="s">
        <v>192</v>
      </c>
      <c r="C111" s="1">
        <v>25</v>
      </c>
      <c r="D111" s="1">
        <v>285</v>
      </c>
      <c r="E111" s="1" t="s">
        <v>64</v>
      </c>
      <c r="F111" s="1">
        <v>35</v>
      </c>
      <c r="G111" s="1" t="s">
        <v>76</v>
      </c>
      <c r="H111" s="2">
        <v>35.67</v>
      </c>
      <c r="I111" s="2">
        <v>891.75</v>
      </c>
      <c r="J111" s="10">
        <f t="shared" si="2"/>
        <v>0</v>
      </c>
      <c r="K111" s="11">
        <f t="shared" si="3"/>
        <v>0</v>
      </c>
      <c r="L111" s="1">
        <v>5.0199999999999996</v>
      </c>
      <c r="M111" s="1">
        <v>3.76</v>
      </c>
      <c r="N111" s="16">
        <f t="shared" si="29"/>
        <v>0</v>
      </c>
      <c r="O111" s="1">
        <v>8.52</v>
      </c>
      <c r="P111" s="1">
        <v>4.32</v>
      </c>
      <c r="Q111" s="16"/>
      <c r="R111" s="1">
        <v>0.82</v>
      </c>
      <c r="S111" s="1">
        <v>2</v>
      </c>
      <c r="T111" s="16">
        <f t="shared" si="28"/>
        <v>0</v>
      </c>
      <c r="U111" s="1">
        <v>0</v>
      </c>
      <c r="V111" s="12">
        <v>12805.53</v>
      </c>
      <c r="W111" s="2">
        <v>8988.84</v>
      </c>
      <c r="X111" s="1">
        <v>38</v>
      </c>
      <c r="Y111" s="1">
        <v>18</v>
      </c>
      <c r="Z111" s="1">
        <v>57</v>
      </c>
      <c r="AA111" s="1">
        <v>43</v>
      </c>
      <c r="AB111" s="1">
        <v>94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73</v>
      </c>
      <c r="AS111" s="1">
        <v>44</v>
      </c>
      <c r="AT111" s="1">
        <v>95</v>
      </c>
      <c r="AU111" s="1">
        <v>46</v>
      </c>
      <c r="AV111" s="1">
        <v>108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16</v>
      </c>
      <c r="BE111" s="1">
        <v>9</v>
      </c>
      <c r="BF111" s="1">
        <v>50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>
      <c r="A112" s="1">
        <v>70212</v>
      </c>
      <c r="B112" s="1" t="s">
        <v>230</v>
      </c>
      <c r="C112" s="1">
        <v>12</v>
      </c>
      <c r="D112" s="1">
        <v>285</v>
      </c>
      <c r="E112" s="1" t="s">
        <v>64</v>
      </c>
      <c r="F112" s="1">
        <v>285</v>
      </c>
      <c r="G112" s="1" t="s">
        <v>64</v>
      </c>
      <c r="H112" s="2">
        <v>49.1</v>
      </c>
      <c r="I112" s="2">
        <v>589.20000000000005</v>
      </c>
      <c r="J112" s="10">
        <f t="shared" si="2"/>
        <v>2946</v>
      </c>
      <c r="K112" s="11">
        <f t="shared" si="3"/>
        <v>5</v>
      </c>
      <c r="L112" s="1">
        <v>4.25</v>
      </c>
      <c r="M112" s="1">
        <v>1.75</v>
      </c>
      <c r="N112" s="26">
        <v>2</v>
      </c>
      <c r="O112" s="1">
        <v>14.04</v>
      </c>
      <c r="P112" s="1">
        <v>6.08</v>
      </c>
      <c r="Q112" s="16"/>
      <c r="R112" s="1">
        <v>3.29</v>
      </c>
      <c r="S112" s="1">
        <v>1.25</v>
      </c>
      <c r="T112" s="5">
        <v>3</v>
      </c>
      <c r="U112" s="1">
        <v>0</v>
      </c>
      <c r="V112" s="12">
        <v>12716.9</v>
      </c>
      <c r="W112" s="2">
        <v>5351.9</v>
      </c>
      <c r="X112" s="1">
        <v>16</v>
      </c>
      <c r="Y112" s="1">
        <v>16</v>
      </c>
      <c r="Z112" s="1">
        <v>12</v>
      </c>
      <c r="AA112" s="1">
        <v>30</v>
      </c>
      <c r="AB112" s="1">
        <v>21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57</v>
      </c>
      <c r="AS112" s="1">
        <v>26</v>
      </c>
      <c r="AT112" s="1">
        <v>62</v>
      </c>
      <c r="AU112" s="1">
        <v>73</v>
      </c>
      <c r="AV112" s="1">
        <v>73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2</v>
      </c>
      <c r="BC112" s="1">
        <v>3</v>
      </c>
      <c r="BD112" s="1">
        <v>36</v>
      </c>
      <c r="BE112" s="1">
        <v>0</v>
      </c>
      <c r="BF112" s="1">
        <v>15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>
      <c r="A113" s="1">
        <v>70136</v>
      </c>
      <c r="B113" s="1" t="s">
        <v>272</v>
      </c>
      <c r="C113" s="1">
        <v>24</v>
      </c>
      <c r="D113" s="1">
        <v>285</v>
      </c>
      <c r="E113" s="1" t="s">
        <v>64</v>
      </c>
      <c r="F113" s="1">
        <v>570</v>
      </c>
      <c r="G113" s="1" t="s">
        <v>72</v>
      </c>
      <c r="H113" s="2">
        <v>36.869999999999997</v>
      </c>
      <c r="I113" s="2">
        <v>884.88</v>
      </c>
      <c r="J113" s="10">
        <f t="shared" si="2"/>
        <v>6194.16</v>
      </c>
      <c r="K113" s="11">
        <f t="shared" si="3"/>
        <v>7</v>
      </c>
      <c r="L113" s="1">
        <v>6.83</v>
      </c>
      <c r="M113" s="1">
        <v>0.12</v>
      </c>
      <c r="N113" s="28">
        <f t="shared" ref="N113:N123" si="30">MAX(0,(TRUNC((L113*0.8)-M113)))</f>
        <v>5</v>
      </c>
      <c r="O113" s="1">
        <v>2.83</v>
      </c>
      <c r="P113" s="1">
        <v>1.38</v>
      </c>
      <c r="Q113" s="16"/>
      <c r="R113" s="1">
        <v>4.0999999999999996</v>
      </c>
      <c r="S113" s="1">
        <v>2</v>
      </c>
      <c r="T113" s="5">
        <v>2</v>
      </c>
      <c r="U113" s="1">
        <v>0</v>
      </c>
      <c r="V113" s="12">
        <v>12185.53</v>
      </c>
      <c r="W113" s="2">
        <v>3097.08</v>
      </c>
      <c r="X113" s="1">
        <v>47</v>
      </c>
      <c r="Y113" s="1">
        <v>48</v>
      </c>
      <c r="Z113" s="1">
        <v>75</v>
      </c>
      <c r="AA113" s="1">
        <v>36</v>
      </c>
      <c r="AB113" s="1">
        <v>3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26</v>
      </c>
      <c r="AS113" s="1">
        <v>13</v>
      </c>
      <c r="AT113" s="1">
        <v>30</v>
      </c>
      <c r="AU113" s="1">
        <v>11</v>
      </c>
      <c r="AV113" s="1">
        <v>33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28</v>
      </c>
      <c r="BC113" s="1">
        <v>0</v>
      </c>
      <c r="BD113" s="1">
        <v>54</v>
      </c>
      <c r="BE113" s="1">
        <v>33</v>
      </c>
      <c r="BF113" s="1">
        <v>48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>
      <c r="A114" s="1">
        <v>70092</v>
      </c>
      <c r="B114" s="1" t="s">
        <v>195</v>
      </c>
      <c r="C114" s="1">
        <v>32</v>
      </c>
      <c r="D114" s="1">
        <v>285</v>
      </c>
      <c r="E114" s="1" t="s">
        <v>64</v>
      </c>
      <c r="F114" s="1">
        <v>573</v>
      </c>
      <c r="G114" s="1" t="s">
        <v>87</v>
      </c>
      <c r="H114" s="2">
        <v>33.270000000000003</v>
      </c>
      <c r="I114" s="2">
        <v>1064.6400000000001</v>
      </c>
      <c r="J114" s="10">
        <f t="shared" si="2"/>
        <v>0</v>
      </c>
      <c r="K114" s="11">
        <f t="shared" si="3"/>
        <v>0</v>
      </c>
      <c r="L114" s="1">
        <v>0.7</v>
      </c>
      <c r="M114" s="1">
        <v>1.25</v>
      </c>
      <c r="N114" s="16">
        <f t="shared" si="30"/>
        <v>0</v>
      </c>
      <c r="O114" s="1">
        <v>8.86</v>
      </c>
      <c r="P114" s="1">
        <v>4.59</v>
      </c>
      <c r="Q114" s="16"/>
      <c r="R114" s="1">
        <v>1.88</v>
      </c>
      <c r="S114" s="1">
        <v>3.94</v>
      </c>
      <c r="T114" s="16">
        <f t="shared" ref="T114:T116" si="31">MAX(0,(TRUNC((R114*0.8)-S114)))</f>
        <v>0</v>
      </c>
      <c r="U114" s="1">
        <v>0</v>
      </c>
      <c r="V114" s="12">
        <v>12176.82</v>
      </c>
      <c r="W114" s="2">
        <v>10413.51</v>
      </c>
      <c r="X114" s="1">
        <v>14</v>
      </c>
      <c r="Y114" s="1">
        <v>17</v>
      </c>
      <c r="Z114" s="1">
        <v>0</v>
      </c>
      <c r="AA114" s="1">
        <v>0</v>
      </c>
      <c r="AB114" s="1">
        <v>40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107</v>
      </c>
      <c r="AS114" s="1">
        <v>130</v>
      </c>
      <c r="AT114" s="1">
        <v>81</v>
      </c>
      <c r="AU114" s="1">
        <v>61</v>
      </c>
      <c r="AV114" s="1">
        <v>147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26</v>
      </c>
      <c r="BC114" s="1">
        <v>12</v>
      </c>
      <c r="BD114" s="1">
        <v>11</v>
      </c>
      <c r="BE114" s="1">
        <v>34</v>
      </c>
      <c r="BF114" s="1">
        <v>126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>
      <c r="A115" s="1">
        <v>70045</v>
      </c>
      <c r="B115" s="1" t="s">
        <v>209</v>
      </c>
      <c r="C115" s="1">
        <v>16</v>
      </c>
      <c r="D115" s="1">
        <v>285</v>
      </c>
      <c r="E115" s="1" t="s">
        <v>64</v>
      </c>
      <c r="F115" s="1">
        <v>387</v>
      </c>
      <c r="G115" s="1" t="s">
        <v>94</v>
      </c>
      <c r="H115" s="2">
        <v>45.31</v>
      </c>
      <c r="I115" s="2">
        <v>724.96</v>
      </c>
      <c r="J115" s="10">
        <f t="shared" si="2"/>
        <v>0</v>
      </c>
      <c r="K115" s="11">
        <f t="shared" si="3"/>
        <v>0</v>
      </c>
      <c r="L115" s="1">
        <v>2.06</v>
      </c>
      <c r="M115" s="1">
        <v>2.5</v>
      </c>
      <c r="N115" s="16">
        <f t="shared" si="30"/>
        <v>0</v>
      </c>
      <c r="O115" s="1">
        <v>13.69</v>
      </c>
      <c r="P115" s="1">
        <v>6.19</v>
      </c>
      <c r="Q115" s="16"/>
      <c r="R115" s="1">
        <v>0.16</v>
      </c>
      <c r="S115" s="1">
        <v>1.75</v>
      </c>
      <c r="T115" s="16">
        <f t="shared" si="31"/>
        <v>0</v>
      </c>
      <c r="U115" s="1">
        <v>0</v>
      </c>
      <c r="V115" s="12">
        <v>11531.4</v>
      </c>
      <c r="W115" s="2">
        <v>7566.77</v>
      </c>
      <c r="X115" s="1">
        <v>8</v>
      </c>
      <c r="Y115" s="1">
        <v>25</v>
      </c>
      <c r="Z115" s="1">
        <v>10</v>
      </c>
      <c r="AA115" s="1">
        <v>5</v>
      </c>
      <c r="AB115" s="1">
        <v>40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50</v>
      </c>
      <c r="AS115" s="1">
        <v>107</v>
      </c>
      <c r="AT115" s="1">
        <v>83</v>
      </c>
      <c r="AU115" s="1">
        <v>65</v>
      </c>
      <c r="AV115" s="1">
        <v>99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2</v>
      </c>
      <c r="BC115" s="1">
        <v>0</v>
      </c>
      <c r="BD115" s="1">
        <v>0</v>
      </c>
      <c r="BE115" s="1">
        <v>1</v>
      </c>
      <c r="BF115" s="1">
        <v>28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>
      <c r="A116" s="1">
        <v>70073</v>
      </c>
      <c r="B116" s="1" t="s">
        <v>158</v>
      </c>
      <c r="C116" s="1">
        <v>24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36.869999999999997</v>
      </c>
      <c r="I116" s="2">
        <v>884.88</v>
      </c>
      <c r="J116" s="10">
        <f t="shared" si="2"/>
        <v>0</v>
      </c>
      <c r="K116" s="11">
        <f t="shared" si="3"/>
        <v>0</v>
      </c>
      <c r="L116" s="1">
        <v>3.73</v>
      </c>
      <c r="M116" s="1">
        <v>2.29</v>
      </c>
      <c r="N116" s="16">
        <f t="shared" si="30"/>
        <v>0</v>
      </c>
      <c r="O116" s="1">
        <v>6.6</v>
      </c>
      <c r="P116" s="1">
        <v>1.33</v>
      </c>
      <c r="Q116" s="16"/>
      <c r="R116" s="1">
        <v>2.12</v>
      </c>
      <c r="S116" s="1">
        <v>4.46</v>
      </c>
      <c r="T116" s="16">
        <f t="shared" si="31"/>
        <v>0</v>
      </c>
      <c r="U116" s="1">
        <v>0</v>
      </c>
      <c r="V116" s="12">
        <v>11024.13</v>
      </c>
      <c r="W116" s="2">
        <v>7152.78</v>
      </c>
      <c r="X116" s="1">
        <v>16</v>
      </c>
      <c r="Y116" s="1">
        <v>38</v>
      </c>
      <c r="Z116" s="1">
        <v>46</v>
      </c>
      <c r="AA116" s="1">
        <v>17</v>
      </c>
      <c r="AB116" s="1">
        <v>55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75</v>
      </c>
      <c r="AS116" s="1">
        <v>24</v>
      </c>
      <c r="AT116" s="1">
        <v>58</v>
      </c>
      <c r="AU116" s="1">
        <v>27</v>
      </c>
      <c r="AV116" s="1">
        <v>32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5</v>
      </c>
      <c r="BC116" s="1">
        <v>32</v>
      </c>
      <c r="BD116" s="1">
        <v>9</v>
      </c>
      <c r="BE116" s="1">
        <v>42</v>
      </c>
      <c r="BF116" s="1">
        <v>107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>
      <c r="A117" s="1">
        <v>70272</v>
      </c>
      <c r="B117" s="1" t="s">
        <v>207</v>
      </c>
      <c r="C117" s="1">
        <v>20</v>
      </c>
      <c r="D117" s="1">
        <v>285</v>
      </c>
      <c r="E117" s="1" t="s">
        <v>64</v>
      </c>
      <c r="F117" s="1">
        <v>35</v>
      </c>
      <c r="G117" s="1" t="s">
        <v>76</v>
      </c>
      <c r="H117" s="2">
        <v>28.89</v>
      </c>
      <c r="I117" s="2">
        <v>577.79999999999995</v>
      </c>
      <c r="J117" s="10">
        <f t="shared" si="2"/>
        <v>2311.1999999999998</v>
      </c>
      <c r="K117" s="11">
        <f t="shared" si="3"/>
        <v>4</v>
      </c>
      <c r="L117" s="1">
        <v>6.1</v>
      </c>
      <c r="M117" s="1">
        <v>2.25</v>
      </c>
      <c r="N117" s="27">
        <f t="shared" si="30"/>
        <v>2</v>
      </c>
      <c r="O117" s="1">
        <v>8.35</v>
      </c>
      <c r="P117" s="1">
        <v>5.95</v>
      </c>
      <c r="Q117" s="16"/>
      <c r="R117" s="1">
        <v>4.5</v>
      </c>
      <c r="S117" s="1">
        <v>2.15</v>
      </c>
      <c r="T117" s="5">
        <v>2</v>
      </c>
      <c r="U117" s="1">
        <v>0</v>
      </c>
      <c r="V117" s="12">
        <v>10949.31</v>
      </c>
      <c r="W117" s="2">
        <v>5980.23</v>
      </c>
      <c r="X117" s="1">
        <v>68</v>
      </c>
      <c r="Y117" s="1">
        <v>45</v>
      </c>
      <c r="Z117" s="1">
        <v>23</v>
      </c>
      <c r="AA117" s="1">
        <v>17</v>
      </c>
      <c r="AB117" s="1">
        <v>45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49</v>
      </c>
      <c r="AS117" s="1">
        <v>33</v>
      </c>
      <c r="AT117" s="1">
        <v>55</v>
      </c>
      <c r="AU117" s="1">
        <v>93</v>
      </c>
      <c r="AV117" s="1">
        <v>119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29</v>
      </c>
      <c r="BC117" s="1">
        <v>48</v>
      </c>
      <c r="BD117" s="1">
        <v>20</v>
      </c>
      <c r="BE117" s="1">
        <v>34</v>
      </c>
      <c r="BF117" s="1">
        <v>43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>
      <c r="A118" s="1">
        <v>70036</v>
      </c>
      <c r="B118" s="1" t="s">
        <v>214</v>
      </c>
      <c r="C118" s="1">
        <v>15</v>
      </c>
      <c r="D118" s="1">
        <v>285</v>
      </c>
      <c r="E118" s="1" t="s">
        <v>64</v>
      </c>
      <c r="F118" s="1">
        <v>562</v>
      </c>
      <c r="G118" s="1" t="s">
        <v>65</v>
      </c>
      <c r="H118" s="2">
        <v>28.82</v>
      </c>
      <c r="I118" s="2">
        <v>432.3</v>
      </c>
      <c r="J118" s="10">
        <f t="shared" si="2"/>
        <v>2161.5</v>
      </c>
      <c r="K118" s="11">
        <f t="shared" si="3"/>
        <v>5</v>
      </c>
      <c r="L118" s="1">
        <v>9.77</v>
      </c>
      <c r="M118" s="1">
        <v>5</v>
      </c>
      <c r="N118" s="27">
        <f t="shared" si="30"/>
        <v>2</v>
      </c>
      <c r="O118" s="1">
        <v>13.13</v>
      </c>
      <c r="P118" s="1">
        <v>12</v>
      </c>
      <c r="Q118" s="16"/>
      <c r="R118" s="1">
        <v>2.2000000000000002</v>
      </c>
      <c r="S118" s="1">
        <v>3.27</v>
      </c>
      <c r="T118" s="5">
        <v>3</v>
      </c>
      <c r="U118" s="1">
        <v>0</v>
      </c>
      <c r="V118" s="12">
        <v>10850.73</v>
      </c>
      <c r="W118" s="2">
        <v>8761.2800000000007</v>
      </c>
      <c r="X118" s="1">
        <v>7</v>
      </c>
      <c r="Y118" s="1">
        <v>0</v>
      </c>
      <c r="Z118" s="1">
        <v>86</v>
      </c>
      <c r="AA118" s="1">
        <v>107</v>
      </c>
      <c r="AB118" s="1">
        <v>75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62</v>
      </c>
      <c r="AS118" s="1">
        <v>84</v>
      </c>
      <c r="AT118" s="1">
        <v>67</v>
      </c>
      <c r="AU118" s="1">
        <v>52</v>
      </c>
      <c r="AV118" s="1">
        <v>180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19</v>
      </c>
      <c r="BC118" s="1">
        <v>6</v>
      </c>
      <c r="BD118" s="1">
        <v>11</v>
      </c>
      <c r="BE118" s="1">
        <v>0</v>
      </c>
      <c r="BF118" s="1">
        <v>49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>
      <c r="A119" s="1">
        <v>70052</v>
      </c>
      <c r="B119" s="1" t="s">
        <v>202</v>
      </c>
      <c r="C119" s="1">
        <v>28</v>
      </c>
      <c r="D119" s="1">
        <v>285</v>
      </c>
      <c r="E119" s="1" t="s">
        <v>64</v>
      </c>
      <c r="F119" s="1">
        <v>974</v>
      </c>
      <c r="G119" s="1" t="s">
        <v>110</v>
      </c>
      <c r="H119" s="2">
        <v>37.870100000000001</v>
      </c>
      <c r="I119" s="2">
        <v>1060.3628000000001</v>
      </c>
      <c r="J119" s="10">
        <f t="shared" si="2"/>
        <v>5301.8140000000003</v>
      </c>
      <c r="K119" s="11">
        <f t="shared" si="3"/>
        <v>5</v>
      </c>
      <c r="L119" s="1">
        <v>4.7</v>
      </c>
      <c r="M119" s="1">
        <v>1.43</v>
      </c>
      <c r="N119" s="16">
        <f t="shared" si="30"/>
        <v>2</v>
      </c>
      <c r="O119" s="1">
        <v>5.39</v>
      </c>
      <c r="P119" s="1">
        <v>1.43</v>
      </c>
      <c r="Q119" s="16"/>
      <c r="R119" s="1">
        <v>0.12</v>
      </c>
      <c r="S119" s="1">
        <v>0</v>
      </c>
      <c r="T119" s="5">
        <v>3</v>
      </c>
      <c r="U119" s="1">
        <v>0</v>
      </c>
      <c r="V119" s="12">
        <v>10830.85</v>
      </c>
      <c r="W119" s="2">
        <v>3029.61</v>
      </c>
      <c r="X119" s="1">
        <v>55</v>
      </c>
      <c r="Y119" s="1">
        <v>55</v>
      </c>
      <c r="Z119" s="1">
        <v>33</v>
      </c>
      <c r="AA119" s="1">
        <v>32</v>
      </c>
      <c r="AB119" s="1">
        <v>40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14</v>
      </c>
      <c r="AS119" s="1">
        <v>66</v>
      </c>
      <c r="AT119" s="1">
        <v>92</v>
      </c>
      <c r="AU119" s="1">
        <v>24</v>
      </c>
      <c r="AV119" s="1">
        <v>40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2</v>
      </c>
      <c r="BC119" s="1">
        <v>3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>
      <c r="A120" s="1">
        <v>70014</v>
      </c>
      <c r="B120" s="1" t="s">
        <v>124</v>
      </c>
      <c r="C120" s="1">
        <v>4</v>
      </c>
      <c r="D120" s="1">
        <v>285</v>
      </c>
      <c r="E120" s="1" t="s">
        <v>64</v>
      </c>
      <c r="F120" s="1">
        <v>562</v>
      </c>
      <c r="G120" s="1" t="s">
        <v>65</v>
      </c>
      <c r="H120" s="2">
        <v>80.58</v>
      </c>
      <c r="I120" s="2">
        <v>322.32</v>
      </c>
      <c r="J120" s="10">
        <f t="shared" si="2"/>
        <v>966.96</v>
      </c>
      <c r="K120" s="11">
        <f t="shared" si="3"/>
        <v>3</v>
      </c>
      <c r="L120" s="1">
        <v>8.8800000000000008</v>
      </c>
      <c r="M120" s="1">
        <v>3.75</v>
      </c>
      <c r="N120" s="28">
        <f t="shared" si="30"/>
        <v>3</v>
      </c>
      <c r="O120" s="1">
        <v>16.5</v>
      </c>
      <c r="P120" s="1">
        <v>4.25</v>
      </c>
      <c r="Q120" s="16"/>
      <c r="R120" s="1">
        <v>7.88</v>
      </c>
      <c r="S120" s="1">
        <v>6.5</v>
      </c>
      <c r="T120" s="16">
        <f t="shared" ref="T120:T123" si="32">MAX(0,(TRUNC((R120*0.8)-S120)))</f>
        <v>0</v>
      </c>
      <c r="U120" s="1">
        <v>0</v>
      </c>
      <c r="V120" s="12">
        <v>10717.14</v>
      </c>
      <c r="W120" s="2">
        <v>4673.6400000000003</v>
      </c>
      <c r="X120" s="1">
        <v>9</v>
      </c>
      <c r="Y120" s="1">
        <v>16</v>
      </c>
      <c r="Z120" s="1">
        <v>12</v>
      </c>
      <c r="AA120" s="1">
        <v>13</v>
      </c>
      <c r="AB120" s="1">
        <v>15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17</v>
      </c>
      <c r="AS120" s="1">
        <v>6</v>
      </c>
      <c r="AT120" s="1">
        <v>31</v>
      </c>
      <c r="AU120" s="1">
        <v>30</v>
      </c>
      <c r="AV120" s="1">
        <v>17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17</v>
      </c>
      <c r="BC120" s="1">
        <v>14</v>
      </c>
      <c r="BD120" s="1">
        <v>7</v>
      </c>
      <c r="BE120" s="1">
        <v>1</v>
      </c>
      <c r="BF120" s="1">
        <v>26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>
      <c r="A121" s="1">
        <v>70061</v>
      </c>
      <c r="B121" s="1" t="s">
        <v>131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2">
        <v>34.97</v>
      </c>
      <c r="I121" s="2">
        <v>839.28</v>
      </c>
      <c r="J121" s="10">
        <f t="shared" si="2"/>
        <v>0</v>
      </c>
      <c r="K121" s="11">
        <f t="shared" si="3"/>
        <v>0</v>
      </c>
      <c r="L121" s="1">
        <v>1.98</v>
      </c>
      <c r="M121" s="1">
        <v>18.46</v>
      </c>
      <c r="N121" s="16">
        <f t="shared" si="30"/>
        <v>0</v>
      </c>
      <c r="O121" s="1">
        <v>7.04</v>
      </c>
      <c r="P121" s="1">
        <v>6.79</v>
      </c>
      <c r="Q121" s="16"/>
      <c r="R121" s="1">
        <v>3.71</v>
      </c>
      <c r="S121" s="1">
        <v>12.25</v>
      </c>
      <c r="T121" s="16">
        <f t="shared" si="32"/>
        <v>0</v>
      </c>
      <c r="U121" s="1">
        <v>0</v>
      </c>
      <c r="V121" s="12">
        <v>10683.34</v>
      </c>
      <c r="W121" s="2">
        <v>31473</v>
      </c>
      <c r="X121" s="1">
        <v>11</v>
      </c>
      <c r="Y121" s="1">
        <v>36</v>
      </c>
      <c r="Z121" s="1">
        <v>11</v>
      </c>
      <c r="AA121" s="1">
        <v>15</v>
      </c>
      <c r="AB121" s="1">
        <v>443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44</v>
      </c>
      <c r="AS121" s="1">
        <v>96</v>
      </c>
      <c r="AT121" s="1">
        <v>50</v>
      </c>
      <c r="AU121" s="1">
        <v>54</v>
      </c>
      <c r="AV121" s="1">
        <v>163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8</v>
      </c>
      <c r="BC121" s="1">
        <v>85</v>
      </c>
      <c r="BD121" s="1">
        <v>13</v>
      </c>
      <c r="BE121" s="1">
        <v>51</v>
      </c>
      <c r="BF121" s="1">
        <v>294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>
      <c r="A122" s="1">
        <v>70069</v>
      </c>
      <c r="B122" s="1" t="s">
        <v>205</v>
      </c>
      <c r="C122" s="1">
        <v>12</v>
      </c>
      <c r="D122" s="1">
        <v>285</v>
      </c>
      <c r="E122" s="1" t="s">
        <v>64</v>
      </c>
      <c r="F122" s="1">
        <v>570</v>
      </c>
      <c r="G122" s="1" t="s">
        <v>72</v>
      </c>
      <c r="H122" s="2">
        <v>74.209999999999994</v>
      </c>
      <c r="I122" s="2">
        <v>890.52</v>
      </c>
      <c r="J122" s="10">
        <f t="shared" si="2"/>
        <v>2671.56</v>
      </c>
      <c r="K122" s="11">
        <f t="shared" si="3"/>
        <v>3</v>
      </c>
      <c r="L122" s="1">
        <v>0.62</v>
      </c>
      <c r="M122" s="1">
        <v>1.25</v>
      </c>
      <c r="N122" s="16">
        <f t="shared" si="30"/>
        <v>0</v>
      </c>
      <c r="O122" s="1">
        <v>2.46</v>
      </c>
      <c r="P122" s="1">
        <v>4.08</v>
      </c>
      <c r="Q122" s="16"/>
      <c r="R122" s="1">
        <v>8.75</v>
      </c>
      <c r="S122" s="1">
        <v>3.58</v>
      </c>
      <c r="T122" s="16">
        <f t="shared" si="32"/>
        <v>3</v>
      </c>
      <c r="U122" s="1">
        <v>0</v>
      </c>
      <c r="V122" s="12">
        <v>10537.82</v>
      </c>
      <c r="W122" s="2">
        <v>7940.47</v>
      </c>
      <c r="X122" s="1">
        <v>2</v>
      </c>
      <c r="Y122" s="1">
        <v>7</v>
      </c>
      <c r="Z122" s="1">
        <v>2</v>
      </c>
      <c r="AA122" s="1">
        <v>0</v>
      </c>
      <c r="AB122" s="1">
        <v>15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4</v>
      </c>
      <c r="AS122" s="1">
        <v>28</v>
      </c>
      <c r="AT122" s="1">
        <v>4</v>
      </c>
      <c r="AU122" s="1">
        <v>15</v>
      </c>
      <c r="AV122" s="1">
        <v>49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25</v>
      </c>
      <c r="BC122" s="1">
        <v>22</v>
      </c>
      <c r="BD122" s="1">
        <v>40</v>
      </c>
      <c r="BE122" s="1">
        <v>58</v>
      </c>
      <c r="BF122" s="1">
        <v>43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>
      <c r="A123" s="1">
        <v>70066</v>
      </c>
      <c r="B123" s="1" t="s">
        <v>228</v>
      </c>
      <c r="C123" s="1">
        <v>25</v>
      </c>
      <c r="D123" s="1">
        <v>285</v>
      </c>
      <c r="E123" s="1" t="s">
        <v>64</v>
      </c>
      <c r="F123" s="1">
        <v>35</v>
      </c>
      <c r="G123" s="1" t="s">
        <v>76</v>
      </c>
      <c r="H123" s="2">
        <v>42.86</v>
      </c>
      <c r="I123" s="2">
        <v>1071.5</v>
      </c>
      <c r="J123" s="10">
        <f t="shared" si="2"/>
        <v>0</v>
      </c>
      <c r="K123" s="11">
        <f t="shared" si="3"/>
        <v>0</v>
      </c>
      <c r="L123" s="1">
        <v>0.32</v>
      </c>
      <c r="M123" s="1">
        <v>1.96</v>
      </c>
      <c r="N123" s="16">
        <f t="shared" si="30"/>
        <v>0</v>
      </c>
      <c r="O123" s="1">
        <v>6.98</v>
      </c>
      <c r="P123" s="1">
        <v>0</v>
      </c>
      <c r="Q123" s="16"/>
      <c r="R123" s="1">
        <v>2.36</v>
      </c>
      <c r="S123" s="1">
        <v>2.12</v>
      </c>
      <c r="T123" s="16">
        <f t="shared" si="32"/>
        <v>0</v>
      </c>
      <c r="U123" s="1">
        <v>0</v>
      </c>
      <c r="V123" s="12">
        <v>10350.69</v>
      </c>
      <c r="W123" s="2">
        <v>4371.72</v>
      </c>
      <c r="X123" s="1">
        <v>1</v>
      </c>
      <c r="Y123" s="1">
        <v>0</v>
      </c>
      <c r="Z123" s="1">
        <v>5</v>
      </c>
      <c r="AA123" s="1">
        <v>4</v>
      </c>
      <c r="AB123" s="1">
        <v>49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84</v>
      </c>
      <c r="AS123" s="1">
        <v>16</v>
      </c>
      <c r="AT123" s="1">
        <v>59</v>
      </c>
      <c r="AU123" s="1">
        <v>47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18</v>
      </c>
      <c r="BC123" s="1">
        <v>4</v>
      </c>
      <c r="BD123" s="1">
        <v>6</v>
      </c>
      <c r="BE123" s="1">
        <v>66</v>
      </c>
      <c r="BF123" s="1">
        <v>53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>
      <c r="A124" s="1">
        <v>70158</v>
      </c>
      <c r="B124" s="1" t="s">
        <v>218</v>
      </c>
      <c r="C124" s="1">
        <v>16</v>
      </c>
      <c r="D124" s="1">
        <v>285</v>
      </c>
      <c r="E124" s="1" t="s">
        <v>64</v>
      </c>
      <c r="F124" s="1">
        <v>573</v>
      </c>
      <c r="G124" s="1" t="s">
        <v>87</v>
      </c>
      <c r="H124" s="2">
        <v>61.95</v>
      </c>
      <c r="I124" s="2">
        <v>991.2</v>
      </c>
      <c r="J124" s="10">
        <f t="shared" si="2"/>
        <v>7929.6</v>
      </c>
      <c r="K124" s="11">
        <f t="shared" si="3"/>
        <v>8</v>
      </c>
      <c r="L124" s="1">
        <v>1.62</v>
      </c>
      <c r="M124" s="1">
        <v>0.31</v>
      </c>
      <c r="N124" s="5">
        <v>3</v>
      </c>
      <c r="O124" s="1">
        <v>5.81</v>
      </c>
      <c r="P124" s="1">
        <v>0</v>
      </c>
      <c r="Q124" s="16"/>
      <c r="R124" s="1">
        <v>2.94</v>
      </c>
      <c r="S124" s="1">
        <v>0.38</v>
      </c>
      <c r="T124" s="5">
        <v>5</v>
      </c>
      <c r="U124" s="1">
        <v>0</v>
      </c>
      <c r="V124" s="12">
        <v>10283.700000000001</v>
      </c>
      <c r="W124" s="2">
        <v>681.45</v>
      </c>
      <c r="X124" s="1">
        <v>6</v>
      </c>
      <c r="Y124" s="1">
        <v>0</v>
      </c>
      <c r="Z124" s="1">
        <v>15</v>
      </c>
      <c r="AA124" s="1">
        <v>10</v>
      </c>
      <c r="AB124" s="1">
        <v>5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16</v>
      </c>
      <c r="AS124" s="1">
        <v>0</v>
      </c>
      <c r="AT124" s="1">
        <v>54</v>
      </c>
      <c r="AU124" s="1">
        <v>46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21</v>
      </c>
      <c r="BC124" s="1">
        <v>10</v>
      </c>
      <c r="BD124" s="1">
        <v>6</v>
      </c>
      <c r="BE124" s="1">
        <v>30</v>
      </c>
      <c r="BF124" s="1">
        <v>6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>
      <c r="A125" s="1">
        <v>70160</v>
      </c>
      <c r="B125" s="1" t="s">
        <v>172</v>
      </c>
      <c r="C125" s="1">
        <v>16</v>
      </c>
      <c r="D125" s="1">
        <v>285</v>
      </c>
      <c r="E125" s="1" t="s">
        <v>64</v>
      </c>
      <c r="F125" s="1">
        <v>558</v>
      </c>
      <c r="G125" s="1" t="s">
        <v>67</v>
      </c>
      <c r="H125" s="2">
        <v>77.67</v>
      </c>
      <c r="I125" s="2">
        <v>1242.72</v>
      </c>
      <c r="J125" s="10">
        <f t="shared" si="2"/>
        <v>9941.76</v>
      </c>
      <c r="K125" s="11">
        <f t="shared" si="3"/>
        <v>8</v>
      </c>
      <c r="L125" s="1">
        <v>1.56</v>
      </c>
      <c r="M125" s="1">
        <v>0.38</v>
      </c>
      <c r="N125" s="20">
        <v>3</v>
      </c>
      <c r="O125" s="1">
        <v>4.16</v>
      </c>
      <c r="P125" s="1">
        <v>3.81</v>
      </c>
      <c r="Q125" s="16"/>
      <c r="R125" s="1">
        <v>2.5299999999999998</v>
      </c>
      <c r="S125" s="1">
        <v>0.38</v>
      </c>
      <c r="T125" s="5">
        <v>5</v>
      </c>
      <c r="U125" s="1">
        <v>0</v>
      </c>
      <c r="V125" s="12">
        <v>10252.44</v>
      </c>
      <c r="W125" s="2">
        <v>5669.91</v>
      </c>
      <c r="X125" s="1">
        <v>16</v>
      </c>
      <c r="Y125" s="1">
        <v>6</v>
      </c>
      <c r="Z125" s="1">
        <v>6</v>
      </c>
      <c r="AA125" s="1">
        <v>0</v>
      </c>
      <c r="AB125" s="1">
        <v>6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26</v>
      </c>
      <c r="AS125" s="1">
        <v>15</v>
      </c>
      <c r="AT125" s="1">
        <v>31</v>
      </c>
      <c r="AU125" s="1">
        <v>4</v>
      </c>
      <c r="AV125" s="1">
        <v>61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11</v>
      </c>
      <c r="BC125" s="1">
        <v>19</v>
      </c>
      <c r="BD125" s="1">
        <v>18</v>
      </c>
      <c r="BE125" s="1">
        <v>4</v>
      </c>
      <c r="BF125" s="1">
        <v>6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>
      <c r="A126" s="1">
        <v>18071</v>
      </c>
      <c r="B126" s="1" t="s">
        <v>281</v>
      </c>
      <c r="C126" s="1">
        <v>24</v>
      </c>
      <c r="D126" s="1">
        <v>285</v>
      </c>
      <c r="E126" s="1" t="s">
        <v>64</v>
      </c>
      <c r="F126" s="1">
        <v>285</v>
      </c>
      <c r="G126" s="1" t="s">
        <v>64</v>
      </c>
      <c r="H126" s="2">
        <v>51.47</v>
      </c>
      <c r="I126" s="2">
        <v>1235.28</v>
      </c>
      <c r="J126" s="10">
        <f t="shared" si="2"/>
        <v>3705.84</v>
      </c>
      <c r="K126" s="11">
        <f t="shared" si="3"/>
        <v>3</v>
      </c>
      <c r="L126" s="1">
        <v>5.62</v>
      </c>
      <c r="M126" s="1">
        <v>1.46</v>
      </c>
      <c r="N126" s="27">
        <f t="shared" ref="N126:N131" si="33">MAX(0,(TRUNC((L126*0.8)-M126)))</f>
        <v>3</v>
      </c>
      <c r="O126" s="1">
        <v>1.62</v>
      </c>
      <c r="P126" s="1">
        <v>2.75</v>
      </c>
      <c r="Q126" s="16"/>
      <c r="R126" s="1">
        <v>0.98</v>
      </c>
      <c r="S126" s="1">
        <v>3.25</v>
      </c>
      <c r="T126" s="16">
        <f t="shared" ref="T126:T128" si="34">MAX(0,(TRUNC((R126*0.8)-S126)))</f>
        <v>0</v>
      </c>
      <c r="U126" s="1">
        <v>0</v>
      </c>
      <c r="V126" s="12">
        <v>10165.32</v>
      </c>
      <c r="W126" s="2">
        <v>9213.1299999999992</v>
      </c>
      <c r="X126" s="1">
        <v>71</v>
      </c>
      <c r="Y126" s="1">
        <v>25</v>
      </c>
      <c r="Z126" s="1">
        <v>48</v>
      </c>
      <c r="AA126" s="1">
        <v>7</v>
      </c>
      <c r="AB126" s="1">
        <v>35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29</v>
      </c>
      <c r="AS126" s="1">
        <v>9</v>
      </c>
      <c r="AT126" s="1">
        <v>5</v>
      </c>
      <c r="AU126" s="1">
        <v>1</v>
      </c>
      <c r="AV126" s="1">
        <v>66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18</v>
      </c>
      <c r="BC126" s="1">
        <v>3</v>
      </c>
      <c r="BD126" s="1">
        <v>4</v>
      </c>
      <c r="BE126" s="1">
        <v>0</v>
      </c>
      <c r="BF126" s="1">
        <v>78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>
      <c r="A127" s="1">
        <v>70504</v>
      </c>
      <c r="B127" s="1" t="s">
        <v>254</v>
      </c>
      <c r="C127" s="1">
        <v>20</v>
      </c>
      <c r="D127" s="1">
        <v>285</v>
      </c>
      <c r="E127" s="1" t="s">
        <v>64</v>
      </c>
      <c r="F127" s="1">
        <v>991</v>
      </c>
      <c r="G127" s="1" t="s">
        <v>141</v>
      </c>
      <c r="H127" s="2">
        <v>62.57</v>
      </c>
      <c r="I127" s="2">
        <v>1251.4000000000001</v>
      </c>
      <c r="J127" s="10">
        <f t="shared" si="2"/>
        <v>6257</v>
      </c>
      <c r="K127" s="11">
        <f t="shared" si="3"/>
        <v>5</v>
      </c>
      <c r="L127" s="1">
        <v>3.02</v>
      </c>
      <c r="M127" s="1">
        <v>-3.1</v>
      </c>
      <c r="N127" s="16">
        <f t="shared" si="33"/>
        <v>5</v>
      </c>
      <c r="O127" s="1">
        <v>5</v>
      </c>
      <c r="P127" s="1">
        <v>0.3</v>
      </c>
      <c r="Q127" s="16"/>
      <c r="R127" s="1">
        <v>0</v>
      </c>
      <c r="S127" s="1">
        <v>0</v>
      </c>
      <c r="T127" s="16">
        <f t="shared" si="34"/>
        <v>0</v>
      </c>
      <c r="U127" s="1">
        <v>0</v>
      </c>
      <c r="V127" s="12">
        <v>10042.48</v>
      </c>
      <c r="W127" s="2">
        <v>-3503.92</v>
      </c>
      <c r="X127" s="1">
        <v>6</v>
      </c>
      <c r="Y127" s="1">
        <v>49</v>
      </c>
      <c r="Z127" s="1">
        <v>22</v>
      </c>
      <c r="AA127" s="1">
        <v>16</v>
      </c>
      <c r="AB127" s="1">
        <v>-62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20</v>
      </c>
      <c r="AS127" s="1">
        <v>55</v>
      </c>
      <c r="AT127" s="1">
        <v>34</v>
      </c>
      <c r="AU127" s="1">
        <v>37</v>
      </c>
      <c r="AV127" s="1">
        <v>6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>
      <c r="A128" s="1">
        <v>70166</v>
      </c>
      <c r="B128" s="1" t="s">
        <v>201</v>
      </c>
      <c r="C128" s="1">
        <v>24</v>
      </c>
      <c r="D128" s="1">
        <v>285</v>
      </c>
      <c r="E128" s="1" t="s">
        <v>64</v>
      </c>
      <c r="F128" s="1">
        <v>570</v>
      </c>
      <c r="G128" s="1" t="s">
        <v>72</v>
      </c>
      <c r="H128" s="2">
        <v>40.15</v>
      </c>
      <c r="I128" s="2">
        <v>963.6</v>
      </c>
      <c r="J128" s="10">
        <f t="shared" si="2"/>
        <v>0</v>
      </c>
      <c r="K128" s="11">
        <f t="shared" si="3"/>
        <v>0</v>
      </c>
      <c r="L128" s="1">
        <v>1.38</v>
      </c>
      <c r="M128" s="1">
        <v>2.29</v>
      </c>
      <c r="N128" s="16">
        <f t="shared" si="33"/>
        <v>0</v>
      </c>
      <c r="O128" s="1">
        <v>8.7899999999999991</v>
      </c>
      <c r="P128" s="1">
        <v>0.08</v>
      </c>
      <c r="Q128" s="16"/>
      <c r="R128" s="1">
        <v>0</v>
      </c>
      <c r="S128" s="1">
        <v>3</v>
      </c>
      <c r="T128" s="16">
        <f t="shared" si="34"/>
        <v>0</v>
      </c>
      <c r="U128" s="1">
        <v>0</v>
      </c>
      <c r="V128" s="14">
        <v>9796.6</v>
      </c>
      <c r="W128" s="2">
        <v>5179.3500000000004</v>
      </c>
      <c r="X128" s="1">
        <v>17</v>
      </c>
      <c r="Y128" s="1">
        <v>0</v>
      </c>
      <c r="Z128" s="1">
        <v>11</v>
      </c>
      <c r="AA128" s="1">
        <v>10</v>
      </c>
      <c r="AB128" s="1">
        <v>55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108</v>
      </c>
      <c r="AS128" s="1">
        <v>10</v>
      </c>
      <c r="AT128" s="1">
        <v>66</v>
      </c>
      <c r="AU128" s="1">
        <v>64</v>
      </c>
      <c r="AV128" s="1">
        <v>2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72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>
      <c r="A129" s="1">
        <v>70098</v>
      </c>
      <c r="B129" s="1" t="s">
        <v>278</v>
      </c>
      <c r="C129" s="1">
        <v>24</v>
      </c>
      <c r="D129" s="1">
        <v>285</v>
      </c>
      <c r="E129" s="1" t="s">
        <v>64</v>
      </c>
      <c r="F129" s="1">
        <v>558</v>
      </c>
      <c r="G129" s="1" t="s">
        <v>67</v>
      </c>
      <c r="H129" s="2">
        <v>51.47</v>
      </c>
      <c r="I129" s="2">
        <v>1235.28</v>
      </c>
      <c r="J129" s="10">
        <f t="shared" si="2"/>
        <v>3705.84</v>
      </c>
      <c r="K129" s="11">
        <f t="shared" si="3"/>
        <v>3</v>
      </c>
      <c r="L129" s="1">
        <v>1.85</v>
      </c>
      <c r="M129" s="1">
        <v>4.46</v>
      </c>
      <c r="N129" s="16">
        <f t="shared" si="33"/>
        <v>0</v>
      </c>
      <c r="O129" s="1">
        <v>4.46</v>
      </c>
      <c r="P129" s="1">
        <v>2.79</v>
      </c>
      <c r="Q129" s="16"/>
      <c r="R129" s="1">
        <v>1.38</v>
      </c>
      <c r="S129" s="1">
        <v>0</v>
      </c>
      <c r="T129" s="5">
        <v>3</v>
      </c>
      <c r="U129" s="1">
        <v>0</v>
      </c>
      <c r="V129" s="14">
        <v>9496.2199999999993</v>
      </c>
      <c r="W129" s="2">
        <v>8955.7800000000007</v>
      </c>
      <c r="X129" s="1">
        <v>13</v>
      </c>
      <c r="Y129" s="1">
        <v>0</v>
      </c>
      <c r="Z129" s="1">
        <v>25</v>
      </c>
      <c r="AA129" s="1">
        <v>13</v>
      </c>
      <c r="AB129" s="1">
        <v>107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22</v>
      </c>
      <c r="AS129" s="1">
        <v>7</v>
      </c>
      <c r="AT129" s="1">
        <v>64</v>
      </c>
      <c r="AU129" s="1">
        <v>35</v>
      </c>
      <c r="AV129" s="1">
        <v>67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26</v>
      </c>
      <c r="BE129" s="1">
        <v>14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>
      <c r="A130" s="1">
        <v>70083</v>
      </c>
      <c r="B130" s="1" t="s">
        <v>119</v>
      </c>
      <c r="C130" s="1">
        <v>25</v>
      </c>
      <c r="D130" s="1">
        <v>285</v>
      </c>
      <c r="E130" s="1" t="s">
        <v>64</v>
      </c>
      <c r="F130" s="1">
        <v>35</v>
      </c>
      <c r="G130" s="1" t="s">
        <v>76</v>
      </c>
      <c r="H130" s="2">
        <v>43.6325</v>
      </c>
      <c r="I130" s="2">
        <v>1090.8125</v>
      </c>
      <c r="J130" s="10">
        <f t="shared" si="2"/>
        <v>0</v>
      </c>
      <c r="K130" s="11">
        <f t="shared" si="3"/>
        <v>0</v>
      </c>
      <c r="L130" s="1">
        <v>1.5</v>
      </c>
      <c r="M130" s="1">
        <v>3.48</v>
      </c>
      <c r="N130" s="16">
        <f t="shared" si="33"/>
        <v>0</v>
      </c>
      <c r="O130" s="1">
        <v>6.54</v>
      </c>
      <c r="P130" s="1">
        <v>1.04</v>
      </c>
      <c r="Q130" s="16"/>
      <c r="R130" s="1">
        <v>0.6</v>
      </c>
      <c r="S130" s="1">
        <v>10.199999999999999</v>
      </c>
      <c r="T130" s="16">
        <f>MAX(0,(TRUNC((R130*0.8)-S130)))</f>
        <v>0</v>
      </c>
      <c r="U130" s="1">
        <v>0</v>
      </c>
      <c r="V130" s="14">
        <v>9424.6200000000008</v>
      </c>
      <c r="W130" s="2">
        <v>16056.76</v>
      </c>
      <c r="X130" s="1">
        <v>2</v>
      </c>
      <c r="Y130" s="1">
        <v>27</v>
      </c>
      <c r="Z130" s="1">
        <v>3</v>
      </c>
      <c r="AA130" s="1">
        <v>38</v>
      </c>
      <c r="AB130" s="1">
        <v>87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102</v>
      </c>
      <c r="AS130" s="1">
        <v>17</v>
      </c>
      <c r="AT130" s="1">
        <v>39</v>
      </c>
      <c r="AU130" s="1">
        <v>28</v>
      </c>
      <c r="AV130" s="1">
        <v>26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2</v>
      </c>
      <c r="BC130" s="1">
        <v>8</v>
      </c>
      <c r="BD130" s="1">
        <v>8</v>
      </c>
      <c r="BE130" s="1">
        <v>2</v>
      </c>
      <c r="BF130" s="1">
        <v>255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>
      <c r="A131" s="1">
        <v>70337</v>
      </c>
      <c r="B131" s="1" t="s">
        <v>208</v>
      </c>
      <c r="C131" s="1">
        <v>12</v>
      </c>
      <c r="D131" s="1">
        <v>285</v>
      </c>
      <c r="E131" s="1" t="s">
        <v>64</v>
      </c>
      <c r="F131" s="1">
        <v>285</v>
      </c>
      <c r="G131" s="1" t="s">
        <v>64</v>
      </c>
      <c r="H131" s="2">
        <v>30.668600000000001</v>
      </c>
      <c r="I131" s="2">
        <v>368.02319999999997</v>
      </c>
      <c r="J131" s="10">
        <f t="shared" si="2"/>
        <v>1840.116</v>
      </c>
      <c r="K131" s="11">
        <f t="shared" si="3"/>
        <v>5</v>
      </c>
      <c r="L131" s="1">
        <v>3.5</v>
      </c>
      <c r="M131" s="1">
        <v>1.83</v>
      </c>
      <c r="N131" s="16">
        <f t="shared" si="33"/>
        <v>0</v>
      </c>
      <c r="O131" s="1">
        <v>11.54</v>
      </c>
      <c r="P131" s="1">
        <v>3.5</v>
      </c>
      <c r="Q131" s="16"/>
      <c r="R131" s="1">
        <v>9.0399999999999991</v>
      </c>
      <c r="S131" s="1">
        <v>4.58</v>
      </c>
      <c r="T131" s="5">
        <v>5</v>
      </c>
      <c r="U131" s="1">
        <v>0</v>
      </c>
      <c r="V131" s="14">
        <v>8863.23</v>
      </c>
      <c r="W131" s="2">
        <v>3649.56</v>
      </c>
      <c r="X131" s="1">
        <v>10</v>
      </c>
      <c r="Y131" s="1">
        <v>20</v>
      </c>
      <c r="Z131" s="1">
        <v>18</v>
      </c>
      <c r="AA131" s="1">
        <v>8</v>
      </c>
      <c r="AB131" s="1">
        <v>22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92</v>
      </c>
      <c r="AS131" s="1">
        <v>46</v>
      </c>
      <c r="AT131" s="1">
        <v>13</v>
      </c>
      <c r="AU131" s="1">
        <v>21</v>
      </c>
      <c r="AV131" s="1">
        <v>42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28</v>
      </c>
      <c r="BC131" s="1">
        <v>37</v>
      </c>
      <c r="BD131" s="1">
        <v>52</v>
      </c>
      <c r="BE131" s="1">
        <v>20</v>
      </c>
      <c r="BF131" s="1">
        <v>55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>
      <c r="A132" s="1">
        <v>70017</v>
      </c>
      <c r="B132" s="1" t="s">
        <v>253</v>
      </c>
      <c r="C132" s="1">
        <v>20</v>
      </c>
      <c r="D132" s="1">
        <v>285</v>
      </c>
      <c r="E132" s="1" t="s">
        <v>64</v>
      </c>
      <c r="F132" s="1">
        <v>562</v>
      </c>
      <c r="G132" s="1" t="s">
        <v>65</v>
      </c>
      <c r="H132" s="2">
        <v>78.930000000000007</v>
      </c>
      <c r="I132" s="2">
        <v>1578.6</v>
      </c>
      <c r="J132" s="10">
        <f t="shared" si="2"/>
        <v>3157.2</v>
      </c>
      <c r="K132" s="11">
        <f t="shared" si="3"/>
        <v>2</v>
      </c>
      <c r="L132" s="1">
        <v>1.7</v>
      </c>
      <c r="M132" s="1">
        <v>0.25</v>
      </c>
      <c r="N132" s="20">
        <v>2</v>
      </c>
      <c r="O132" s="1">
        <v>3.88</v>
      </c>
      <c r="P132" s="1">
        <v>1.4</v>
      </c>
      <c r="Q132" s="16"/>
      <c r="R132" s="1">
        <v>0</v>
      </c>
      <c r="S132" s="1">
        <v>3.05</v>
      </c>
      <c r="T132" s="16">
        <f t="shared" ref="T132:T153" si="35">MAX(0,(TRUNC((R132*0.8)-S132)))</f>
        <v>0</v>
      </c>
      <c r="U132" s="1">
        <v>0</v>
      </c>
      <c r="V132" s="14">
        <v>8800.7000000000007</v>
      </c>
      <c r="W132" s="2">
        <v>7419.42</v>
      </c>
      <c r="X132" s="1">
        <v>5</v>
      </c>
      <c r="Y132" s="1">
        <v>0</v>
      </c>
      <c r="Z132" s="1">
        <v>28</v>
      </c>
      <c r="AA132" s="1">
        <v>2</v>
      </c>
      <c r="AB132" s="1">
        <v>5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27</v>
      </c>
      <c r="AS132" s="1">
        <v>25</v>
      </c>
      <c r="AT132" s="1">
        <v>18</v>
      </c>
      <c r="AU132" s="1">
        <v>40</v>
      </c>
      <c r="AV132" s="1">
        <v>28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>
      <c r="A133" s="1">
        <v>70268</v>
      </c>
      <c r="B133" s="1" t="s">
        <v>175</v>
      </c>
      <c r="C133" s="1">
        <v>20</v>
      </c>
      <c r="D133" s="1">
        <v>285</v>
      </c>
      <c r="E133" s="1" t="s">
        <v>64</v>
      </c>
      <c r="F133" s="1">
        <v>387</v>
      </c>
      <c r="G133" s="1" t="s">
        <v>94</v>
      </c>
      <c r="H133" s="2">
        <v>50.78</v>
      </c>
      <c r="I133" s="2">
        <v>1015.6</v>
      </c>
      <c r="J133" s="10">
        <f t="shared" si="2"/>
        <v>0</v>
      </c>
      <c r="K133" s="11">
        <f t="shared" si="3"/>
        <v>0</v>
      </c>
      <c r="L133" s="1">
        <v>2.15</v>
      </c>
      <c r="M133" s="1">
        <v>2.95</v>
      </c>
      <c r="N133" s="16">
        <f t="shared" ref="N133:N138" si="36">MAX(0,(TRUNC((L133*0.8)-M133)))</f>
        <v>0</v>
      </c>
      <c r="O133" s="1">
        <v>5.08</v>
      </c>
      <c r="P133" s="1">
        <v>4.8</v>
      </c>
      <c r="Q133" s="16"/>
      <c r="R133" s="1">
        <v>1.38</v>
      </c>
      <c r="S133" s="1">
        <v>1.7</v>
      </c>
      <c r="T133" s="16">
        <f t="shared" si="35"/>
        <v>0</v>
      </c>
      <c r="U133" s="1">
        <v>0</v>
      </c>
      <c r="V133" s="14">
        <v>8734.16</v>
      </c>
      <c r="W133" s="2">
        <v>9597.42</v>
      </c>
      <c r="X133" s="1">
        <v>13</v>
      </c>
      <c r="Y133" s="1">
        <v>12</v>
      </c>
      <c r="Z133" s="1">
        <v>16</v>
      </c>
      <c r="AA133" s="1">
        <v>16</v>
      </c>
      <c r="AB133" s="1">
        <v>59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19</v>
      </c>
      <c r="AS133" s="1">
        <v>25</v>
      </c>
      <c r="AT133" s="1">
        <v>61</v>
      </c>
      <c r="AU133" s="1">
        <v>18</v>
      </c>
      <c r="AV133" s="1">
        <v>96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20</v>
      </c>
      <c r="BC133" s="1">
        <v>11</v>
      </c>
      <c r="BD133" s="1">
        <v>0</v>
      </c>
      <c r="BE133" s="1">
        <v>4</v>
      </c>
      <c r="BF133" s="1">
        <v>34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>
      <c r="A134" s="1">
        <v>70119</v>
      </c>
      <c r="B134" s="1" t="s">
        <v>264</v>
      </c>
      <c r="C134" s="1">
        <v>16</v>
      </c>
      <c r="D134" s="1">
        <v>285</v>
      </c>
      <c r="E134" s="1" t="s">
        <v>64</v>
      </c>
      <c r="F134" s="1">
        <v>573</v>
      </c>
      <c r="G134" s="1" t="s">
        <v>87</v>
      </c>
      <c r="H134" s="2">
        <v>61.95</v>
      </c>
      <c r="I134" s="2">
        <v>991.2</v>
      </c>
      <c r="J134" s="10">
        <f t="shared" si="2"/>
        <v>0</v>
      </c>
      <c r="K134" s="11">
        <f t="shared" si="3"/>
        <v>0</v>
      </c>
      <c r="L134" s="1">
        <v>2</v>
      </c>
      <c r="M134" s="1">
        <v>1.06</v>
      </c>
      <c r="N134" s="16">
        <f t="shared" si="36"/>
        <v>0</v>
      </c>
      <c r="O134" s="1">
        <v>4.78</v>
      </c>
      <c r="P134" s="1">
        <v>1.56</v>
      </c>
      <c r="Q134" s="16"/>
      <c r="R134" s="1">
        <v>1.78</v>
      </c>
      <c r="S134" s="1">
        <v>3</v>
      </c>
      <c r="T134" s="16">
        <f t="shared" si="35"/>
        <v>0</v>
      </c>
      <c r="U134" s="1">
        <v>0</v>
      </c>
      <c r="V134" s="14">
        <v>8487.15</v>
      </c>
      <c r="W134" s="2">
        <v>5575.5</v>
      </c>
      <c r="X134" s="1">
        <v>7</v>
      </c>
      <c r="Y134" s="1">
        <v>2</v>
      </c>
      <c r="Z134" s="1">
        <v>22</v>
      </c>
      <c r="AA134" s="1">
        <v>4</v>
      </c>
      <c r="AB134" s="1">
        <v>17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7</v>
      </c>
      <c r="AS134" s="1">
        <v>0</v>
      </c>
      <c r="AT134" s="1">
        <v>42</v>
      </c>
      <c r="AU134" s="1">
        <v>55</v>
      </c>
      <c r="AV134" s="1">
        <v>25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22</v>
      </c>
      <c r="BE134" s="1">
        <v>13</v>
      </c>
      <c r="BF134" s="1">
        <v>48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>
      <c r="A135" s="1">
        <v>70148</v>
      </c>
      <c r="B135" s="1" t="s">
        <v>210</v>
      </c>
      <c r="C135" s="1">
        <v>20</v>
      </c>
      <c r="D135" s="1">
        <v>285</v>
      </c>
      <c r="E135" s="1" t="s">
        <v>64</v>
      </c>
      <c r="F135" s="1">
        <v>974</v>
      </c>
      <c r="G135" s="1" t="s">
        <v>110</v>
      </c>
      <c r="H135" s="2">
        <v>50.08</v>
      </c>
      <c r="I135" s="2">
        <v>1001.6</v>
      </c>
      <c r="J135" s="10">
        <f t="shared" si="2"/>
        <v>0</v>
      </c>
      <c r="K135" s="11">
        <f t="shared" si="3"/>
        <v>0</v>
      </c>
      <c r="L135" s="1">
        <v>1.8</v>
      </c>
      <c r="M135" s="1">
        <v>1.9</v>
      </c>
      <c r="N135" s="16">
        <f t="shared" si="36"/>
        <v>0</v>
      </c>
      <c r="O135" s="1">
        <v>5.25</v>
      </c>
      <c r="P135" s="1">
        <v>3.25</v>
      </c>
      <c r="Q135" s="16"/>
      <c r="R135" s="1">
        <v>0.75</v>
      </c>
      <c r="S135" s="1">
        <v>3.35</v>
      </c>
      <c r="T135" s="16">
        <f t="shared" si="35"/>
        <v>0</v>
      </c>
      <c r="U135" s="1">
        <v>0</v>
      </c>
      <c r="V135" s="14">
        <v>7812.48</v>
      </c>
      <c r="W135" s="2">
        <v>8513.6</v>
      </c>
      <c r="X135" s="1">
        <v>16</v>
      </c>
      <c r="Y135" s="1">
        <v>6</v>
      </c>
      <c r="Z135" s="1">
        <v>12</v>
      </c>
      <c r="AA135" s="1">
        <v>10</v>
      </c>
      <c r="AB135" s="1">
        <v>38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33</v>
      </c>
      <c r="AS135" s="1">
        <v>24</v>
      </c>
      <c r="AT135" s="1">
        <v>47</v>
      </c>
      <c r="AU135" s="1">
        <v>26</v>
      </c>
      <c r="AV135" s="1">
        <v>65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12</v>
      </c>
      <c r="BC135" s="1">
        <v>4</v>
      </c>
      <c r="BD135" s="1">
        <v>1</v>
      </c>
      <c r="BE135" s="1">
        <v>0</v>
      </c>
      <c r="BF135" s="1">
        <v>67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>
      <c r="A136" s="1">
        <v>70209</v>
      </c>
      <c r="B136" s="1" t="s">
        <v>290</v>
      </c>
      <c r="C136" s="1">
        <v>10</v>
      </c>
      <c r="D136" s="1">
        <v>285</v>
      </c>
      <c r="E136" s="1" t="s">
        <v>64</v>
      </c>
      <c r="F136" s="1">
        <v>387</v>
      </c>
      <c r="G136" s="1" t="s">
        <v>94</v>
      </c>
      <c r="H136" s="2">
        <v>122.98</v>
      </c>
      <c r="I136" s="2">
        <v>1229.8</v>
      </c>
      <c r="J136" s="10">
        <f t="shared" si="2"/>
        <v>0</v>
      </c>
      <c r="K136" s="11">
        <f t="shared" si="3"/>
        <v>0</v>
      </c>
      <c r="L136" s="1">
        <v>0.85</v>
      </c>
      <c r="M136" s="1">
        <v>3.8</v>
      </c>
      <c r="N136" s="16">
        <f t="shared" si="36"/>
        <v>0</v>
      </c>
      <c r="O136" s="1">
        <v>3.45</v>
      </c>
      <c r="P136" s="1">
        <v>1.4</v>
      </c>
      <c r="Q136" s="16"/>
      <c r="R136" s="1">
        <v>1.8</v>
      </c>
      <c r="S136" s="1">
        <v>5.5</v>
      </c>
      <c r="T136" s="16">
        <f t="shared" si="35"/>
        <v>0</v>
      </c>
      <c r="U136" s="1">
        <v>0</v>
      </c>
      <c r="V136" s="14">
        <v>7501.78</v>
      </c>
      <c r="W136" s="2">
        <v>13158.86</v>
      </c>
      <c r="X136" s="1">
        <v>5</v>
      </c>
      <c r="Y136" s="1">
        <v>4</v>
      </c>
      <c r="Z136" s="1">
        <v>0</v>
      </c>
      <c r="AA136" s="1">
        <v>3</v>
      </c>
      <c r="AB136" s="1">
        <v>38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16</v>
      </c>
      <c r="AS136" s="1">
        <v>10</v>
      </c>
      <c r="AT136" s="1">
        <v>8</v>
      </c>
      <c r="AU136" s="1">
        <v>11</v>
      </c>
      <c r="AV136" s="1">
        <v>14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5</v>
      </c>
      <c r="BC136" s="1">
        <v>9</v>
      </c>
      <c r="BD136" s="1">
        <v>5</v>
      </c>
      <c r="BE136" s="1">
        <v>7</v>
      </c>
      <c r="BF136" s="1">
        <v>55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>
      <c r="A137" s="1">
        <v>70147</v>
      </c>
      <c r="B137" s="1" t="s">
        <v>232</v>
      </c>
      <c r="C137" s="1">
        <v>40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30.79</v>
      </c>
      <c r="I137" s="2">
        <v>1231.5999999999999</v>
      </c>
      <c r="J137" s="10">
        <f t="shared" si="2"/>
        <v>0</v>
      </c>
      <c r="K137" s="11">
        <f t="shared" si="3"/>
        <v>0</v>
      </c>
      <c r="L137" s="1">
        <v>3.01</v>
      </c>
      <c r="M137" s="1">
        <v>1.5</v>
      </c>
      <c r="N137" s="16">
        <f t="shared" si="36"/>
        <v>0</v>
      </c>
      <c r="O137" s="1">
        <v>0.62</v>
      </c>
      <c r="P137" s="1">
        <v>0</v>
      </c>
      <c r="Q137" s="16"/>
      <c r="R137" s="1">
        <v>2.35</v>
      </c>
      <c r="S137" s="1">
        <v>0.92</v>
      </c>
      <c r="T137" s="16">
        <f t="shared" si="35"/>
        <v>0</v>
      </c>
      <c r="U137" s="1">
        <v>0</v>
      </c>
      <c r="V137" s="14">
        <v>7374.2</v>
      </c>
      <c r="W137" s="2">
        <v>2986.63</v>
      </c>
      <c r="X137" s="1">
        <v>36</v>
      </c>
      <c r="Y137" s="1">
        <v>27</v>
      </c>
      <c r="Z137" s="1">
        <v>45</v>
      </c>
      <c r="AA137" s="1">
        <v>52</v>
      </c>
      <c r="AB137" s="1">
        <v>60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>
        <v>46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59</v>
      </c>
      <c r="BC137" s="1">
        <v>2</v>
      </c>
      <c r="BD137" s="1">
        <v>19</v>
      </c>
      <c r="BE137" s="1">
        <v>30</v>
      </c>
      <c r="BF137" s="1">
        <v>37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>
      <c r="A138" s="1">
        <v>70134</v>
      </c>
      <c r="B138" s="1" t="s">
        <v>151</v>
      </c>
      <c r="C138" s="1">
        <v>24</v>
      </c>
      <c r="D138" s="1">
        <v>285</v>
      </c>
      <c r="E138" s="1" t="s">
        <v>64</v>
      </c>
      <c r="F138" s="1">
        <v>570</v>
      </c>
      <c r="G138" s="1" t="s">
        <v>72</v>
      </c>
      <c r="H138" s="2">
        <v>34.97</v>
      </c>
      <c r="I138" s="2">
        <v>839.28</v>
      </c>
      <c r="J138" s="10">
        <f t="shared" si="2"/>
        <v>0</v>
      </c>
      <c r="K138" s="11">
        <f t="shared" si="3"/>
        <v>0</v>
      </c>
      <c r="L138" s="1">
        <v>1.33</v>
      </c>
      <c r="M138" s="1">
        <v>0.54</v>
      </c>
      <c r="N138" s="16">
        <f t="shared" si="36"/>
        <v>0</v>
      </c>
      <c r="O138" s="1">
        <v>4.4800000000000004</v>
      </c>
      <c r="P138" s="1">
        <v>2.92</v>
      </c>
      <c r="Q138" s="16"/>
      <c r="R138" s="1">
        <v>2.85</v>
      </c>
      <c r="S138" s="1">
        <v>2.08</v>
      </c>
      <c r="T138" s="16">
        <f t="shared" si="35"/>
        <v>0</v>
      </c>
      <c r="U138" s="1">
        <v>0</v>
      </c>
      <c r="V138" s="14">
        <v>7273.76</v>
      </c>
      <c r="W138" s="2">
        <v>4651.01</v>
      </c>
      <c r="X138" s="1">
        <v>28</v>
      </c>
      <c r="Y138" s="1">
        <v>8</v>
      </c>
      <c r="Z138" s="1">
        <v>0</v>
      </c>
      <c r="AA138" s="1">
        <v>0</v>
      </c>
      <c r="AB138" s="1">
        <v>13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10</v>
      </c>
      <c r="AS138" s="1">
        <v>94</v>
      </c>
      <c r="AT138" s="1">
        <v>37</v>
      </c>
      <c r="AU138" s="1">
        <v>27</v>
      </c>
      <c r="AV138" s="1">
        <v>70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31</v>
      </c>
      <c r="BC138" s="1">
        <v>41</v>
      </c>
      <c r="BD138" s="1">
        <v>12</v>
      </c>
      <c r="BE138" s="1">
        <v>10</v>
      </c>
      <c r="BF138" s="1">
        <v>50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>
      <c r="A139" s="1">
        <v>70054</v>
      </c>
      <c r="B139" s="1" t="s">
        <v>260</v>
      </c>
      <c r="C139" s="1">
        <v>16</v>
      </c>
      <c r="D139" s="1">
        <v>285</v>
      </c>
      <c r="E139" s="1" t="s">
        <v>64</v>
      </c>
      <c r="F139" s="1">
        <v>387</v>
      </c>
      <c r="G139" s="1" t="s">
        <v>94</v>
      </c>
      <c r="H139" s="2">
        <v>45.31</v>
      </c>
      <c r="I139" s="2">
        <v>724.96</v>
      </c>
      <c r="J139" s="10">
        <f t="shared" si="2"/>
        <v>1449.92</v>
      </c>
      <c r="K139" s="11">
        <f t="shared" si="3"/>
        <v>2</v>
      </c>
      <c r="L139" s="1">
        <v>5.62</v>
      </c>
      <c r="M139" s="1">
        <v>3.31</v>
      </c>
      <c r="N139" s="20">
        <v>2</v>
      </c>
      <c r="O139" s="1">
        <v>1.59</v>
      </c>
      <c r="P139" s="1">
        <v>1.25</v>
      </c>
      <c r="Q139" s="16"/>
      <c r="R139" s="1">
        <v>2.31</v>
      </c>
      <c r="S139" s="1">
        <v>8.44</v>
      </c>
      <c r="T139" s="16">
        <f t="shared" si="35"/>
        <v>0</v>
      </c>
      <c r="U139" s="1">
        <v>0</v>
      </c>
      <c r="V139" s="14">
        <v>6909.78</v>
      </c>
      <c r="W139" s="2">
        <v>9424.48</v>
      </c>
      <c r="X139" s="1">
        <v>29</v>
      </c>
      <c r="Y139" s="1">
        <v>29</v>
      </c>
      <c r="Z139" s="1">
        <v>22</v>
      </c>
      <c r="AA139" s="1">
        <v>49</v>
      </c>
      <c r="AB139" s="1">
        <v>53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19</v>
      </c>
      <c r="AS139" s="1">
        <v>13</v>
      </c>
      <c r="AT139" s="1">
        <v>0</v>
      </c>
      <c r="AU139" s="1">
        <v>0</v>
      </c>
      <c r="AV139" s="1">
        <v>20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15</v>
      </c>
      <c r="BC139" s="1">
        <v>26</v>
      </c>
      <c r="BD139" s="1">
        <v>1</v>
      </c>
      <c r="BE139" s="1">
        <v>16</v>
      </c>
      <c r="BF139" s="1">
        <v>135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>
      <c r="A140" s="1">
        <v>70969</v>
      </c>
      <c r="B140" s="1" t="s">
        <v>277</v>
      </c>
      <c r="C140" s="1">
        <v>12</v>
      </c>
      <c r="D140" s="1">
        <v>285</v>
      </c>
      <c r="E140" s="1" t="s">
        <v>64</v>
      </c>
      <c r="F140" s="1">
        <v>567</v>
      </c>
      <c r="G140" s="1" t="s">
        <v>74</v>
      </c>
      <c r="H140" s="2">
        <v>64.44</v>
      </c>
      <c r="I140" s="2">
        <v>773.28</v>
      </c>
      <c r="J140" s="10">
        <f t="shared" si="2"/>
        <v>2319.84</v>
      </c>
      <c r="K140" s="11">
        <f t="shared" si="3"/>
        <v>3</v>
      </c>
      <c r="L140" s="1">
        <v>5.08</v>
      </c>
      <c r="M140" s="1">
        <v>2.5</v>
      </c>
      <c r="N140" s="21">
        <v>3</v>
      </c>
      <c r="O140" s="1">
        <v>1.58</v>
      </c>
      <c r="P140" s="1">
        <v>0</v>
      </c>
      <c r="Q140" s="16"/>
      <c r="R140" s="1">
        <v>2.25</v>
      </c>
      <c r="S140" s="1">
        <v>2.42</v>
      </c>
      <c r="T140" s="16">
        <f t="shared" si="35"/>
        <v>0</v>
      </c>
      <c r="U140" s="1">
        <v>0</v>
      </c>
      <c r="V140" s="14">
        <v>6895.08</v>
      </c>
      <c r="W140" s="2">
        <v>3801.96</v>
      </c>
      <c r="X140" s="1">
        <v>8</v>
      </c>
      <c r="Y140" s="1">
        <v>11</v>
      </c>
      <c r="Z140" s="1">
        <v>30</v>
      </c>
      <c r="AA140" s="1">
        <v>35</v>
      </c>
      <c r="AB140" s="1">
        <v>30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8</v>
      </c>
      <c r="AS140" s="1">
        <v>2</v>
      </c>
      <c r="AT140" s="1">
        <v>8</v>
      </c>
      <c r="AU140" s="1">
        <v>4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2</v>
      </c>
      <c r="BC140" s="1">
        <v>12</v>
      </c>
      <c r="BD140" s="1">
        <v>15</v>
      </c>
      <c r="BE140" s="1">
        <v>8</v>
      </c>
      <c r="BF140" s="1">
        <v>29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>
      <c r="A141" s="1">
        <v>70984</v>
      </c>
      <c r="B141" s="1" t="s">
        <v>149</v>
      </c>
      <c r="C141" s="1">
        <v>5</v>
      </c>
      <c r="D141" s="1">
        <v>285</v>
      </c>
      <c r="E141" s="1" t="s">
        <v>64</v>
      </c>
      <c r="F141" s="1">
        <v>573</v>
      </c>
      <c r="G141" s="1" t="s">
        <v>87</v>
      </c>
      <c r="H141" s="2">
        <v>171.09</v>
      </c>
      <c r="I141" s="2">
        <v>855.45</v>
      </c>
      <c r="J141" s="10">
        <f t="shared" si="2"/>
        <v>0</v>
      </c>
      <c r="K141" s="11">
        <f t="shared" si="3"/>
        <v>0</v>
      </c>
      <c r="L141" s="1">
        <v>1.8</v>
      </c>
      <c r="M141" s="1">
        <v>2.8</v>
      </c>
      <c r="N141" s="16">
        <f t="shared" ref="N141:N143" si="37">MAX(0,(TRUNC((L141*0.8)-M141)))</f>
        <v>0</v>
      </c>
      <c r="O141" s="1">
        <v>5.6</v>
      </c>
      <c r="P141" s="1">
        <v>3.6</v>
      </c>
      <c r="Q141" s="16"/>
      <c r="R141" s="1">
        <v>0.3</v>
      </c>
      <c r="S141" s="1">
        <v>1.8</v>
      </c>
      <c r="T141" s="16">
        <f t="shared" si="35"/>
        <v>0</v>
      </c>
      <c r="U141" s="1">
        <v>0</v>
      </c>
      <c r="V141" s="14">
        <v>6586.96</v>
      </c>
      <c r="W141" s="2">
        <v>7014.69</v>
      </c>
      <c r="X141" s="1">
        <v>5</v>
      </c>
      <c r="Y141" s="1">
        <v>8</v>
      </c>
      <c r="Z141" s="1">
        <v>0</v>
      </c>
      <c r="AA141" s="1">
        <v>0</v>
      </c>
      <c r="AB141" s="1">
        <v>14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6</v>
      </c>
      <c r="AS141" s="1">
        <v>25</v>
      </c>
      <c r="AT141" s="1">
        <v>7</v>
      </c>
      <c r="AU141" s="1">
        <v>5</v>
      </c>
      <c r="AV141" s="1">
        <v>18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1</v>
      </c>
      <c r="BC141" s="1">
        <v>1</v>
      </c>
      <c r="BD141" s="1">
        <v>0</v>
      </c>
      <c r="BE141" s="1">
        <v>0</v>
      </c>
      <c r="BF141" s="1">
        <v>9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>
      <c r="A142" s="1">
        <v>70000</v>
      </c>
      <c r="B142" s="1" t="s">
        <v>140</v>
      </c>
      <c r="C142" s="1">
        <v>9</v>
      </c>
      <c r="D142" s="1">
        <v>285</v>
      </c>
      <c r="E142" s="1" t="s">
        <v>64</v>
      </c>
      <c r="F142" s="1">
        <v>991</v>
      </c>
      <c r="G142" s="1" t="s">
        <v>141</v>
      </c>
      <c r="H142" s="2">
        <v>109.71</v>
      </c>
      <c r="I142" s="2">
        <v>987.39</v>
      </c>
      <c r="J142" s="10">
        <f t="shared" si="2"/>
        <v>0</v>
      </c>
      <c r="K142" s="11">
        <f t="shared" si="3"/>
        <v>0</v>
      </c>
      <c r="L142" s="1">
        <v>2.2200000000000002</v>
      </c>
      <c r="M142" s="1">
        <v>1.44</v>
      </c>
      <c r="N142" s="16">
        <f t="shared" si="37"/>
        <v>0</v>
      </c>
      <c r="O142" s="1">
        <v>1.22</v>
      </c>
      <c r="P142" s="1">
        <v>4.78</v>
      </c>
      <c r="Q142" s="16"/>
      <c r="R142" s="1">
        <v>3.11</v>
      </c>
      <c r="S142" s="1">
        <v>2.2200000000000002</v>
      </c>
      <c r="T142" s="16">
        <f t="shared" si="35"/>
        <v>0</v>
      </c>
      <c r="U142" s="1">
        <v>0</v>
      </c>
      <c r="V142" s="14">
        <v>6472.89</v>
      </c>
      <c r="W142" s="2">
        <v>8337.9599999999991</v>
      </c>
      <c r="X142" s="1">
        <v>12</v>
      </c>
      <c r="Y142" s="1">
        <v>3</v>
      </c>
      <c r="Z142" s="1">
        <v>5</v>
      </c>
      <c r="AA142" s="1">
        <v>3</v>
      </c>
      <c r="AB142" s="1">
        <v>13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3</v>
      </c>
      <c r="AS142" s="1">
        <v>6</v>
      </c>
      <c r="AT142" s="1">
        <v>3</v>
      </c>
      <c r="AU142" s="1">
        <v>4</v>
      </c>
      <c r="AV142" s="1">
        <v>43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19</v>
      </c>
      <c r="BC142" s="1">
        <v>4</v>
      </c>
      <c r="BD142" s="1">
        <v>6</v>
      </c>
      <c r="BE142" s="1">
        <v>2</v>
      </c>
      <c r="BF142" s="1">
        <v>20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>
      <c r="A143" s="1">
        <v>70032</v>
      </c>
      <c r="B143" s="1" t="s">
        <v>221</v>
      </c>
      <c r="C143" s="1">
        <v>20</v>
      </c>
      <c r="D143" s="1">
        <v>285</v>
      </c>
      <c r="E143" s="1" t="s">
        <v>64</v>
      </c>
      <c r="F143" s="1">
        <v>558</v>
      </c>
      <c r="G143" s="1" t="s">
        <v>67</v>
      </c>
      <c r="H143" s="2">
        <v>86.35</v>
      </c>
      <c r="I143" s="2">
        <v>1727</v>
      </c>
      <c r="J143" s="10">
        <f t="shared" si="2"/>
        <v>0</v>
      </c>
      <c r="K143" s="11">
        <f t="shared" si="3"/>
        <v>0</v>
      </c>
      <c r="L143" s="1">
        <v>0.72</v>
      </c>
      <c r="M143" s="1">
        <v>2.4500000000000002</v>
      </c>
      <c r="N143" s="16">
        <f t="shared" si="37"/>
        <v>0</v>
      </c>
      <c r="O143" s="1">
        <v>1.45</v>
      </c>
      <c r="P143" s="1">
        <v>4</v>
      </c>
      <c r="Q143" s="16"/>
      <c r="R143" s="1">
        <v>1.48</v>
      </c>
      <c r="S143" s="1">
        <v>0.75</v>
      </c>
      <c r="T143" s="16">
        <f t="shared" si="35"/>
        <v>0</v>
      </c>
      <c r="U143" s="1">
        <v>0</v>
      </c>
      <c r="V143" s="14">
        <v>6303.55</v>
      </c>
      <c r="W143" s="2">
        <v>12434.4</v>
      </c>
      <c r="X143" s="1">
        <v>9</v>
      </c>
      <c r="Y143" s="1">
        <v>11</v>
      </c>
      <c r="Z143" s="1">
        <v>0</v>
      </c>
      <c r="AA143" s="1">
        <v>0</v>
      </c>
      <c r="AB143" s="1">
        <v>49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17</v>
      </c>
      <c r="AS143" s="1">
        <v>23</v>
      </c>
      <c r="AT143" s="1">
        <v>0</v>
      </c>
      <c r="AU143" s="1">
        <v>1</v>
      </c>
      <c r="AV143" s="1">
        <v>80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23</v>
      </c>
      <c r="BC143" s="1">
        <v>12</v>
      </c>
      <c r="BD143" s="1">
        <v>0</v>
      </c>
      <c r="BE143" s="1">
        <v>1</v>
      </c>
      <c r="BF143" s="1">
        <v>15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>
      <c r="A144" s="1">
        <v>70200</v>
      </c>
      <c r="B144" s="1" t="s">
        <v>176</v>
      </c>
      <c r="C144" s="1">
        <v>24</v>
      </c>
      <c r="D144" s="1">
        <v>285</v>
      </c>
      <c r="E144" s="1" t="s">
        <v>64</v>
      </c>
      <c r="F144" s="1">
        <v>565</v>
      </c>
      <c r="G144" s="1" t="s">
        <v>94</v>
      </c>
      <c r="H144" s="2">
        <v>34.74</v>
      </c>
      <c r="I144" s="2">
        <v>833.76</v>
      </c>
      <c r="J144" s="10">
        <f t="shared" si="2"/>
        <v>2501.2799999999997</v>
      </c>
      <c r="K144" s="11">
        <f t="shared" si="3"/>
        <v>3</v>
      </c>
      <c r="L144" s="1">
        <v>2.1</v>
      </c>
      <c r="M144" s="1">
        <v>0.46</v>
      </c>
      <c r="N144" s="21">
        <v>3</v>
      </c>
      <c r="O144" s="1">
        <v>5.25</v>
      </c>
      <c r="P144" s="1">
        <v>5.21</v>
      </c>
      <c r="Q144" s="16"/>
      <c r="R144" s="1">
        <v>0.15</v>
      </c>
      <c r="S144" s="1">
        <v>2.04</v>
      </c>
      <c r="T144" s="16">
        <f t="shared" si="35"/>
        <v>0</v>
      </c>
      <c r="U144" s="1">
        <v>0</v>
      </c>
      <c r="V144" s="14">
        <v>6253.2</v>
      </c>
      <c r="W144" s="2">
        <v>6426.9</v>
      </c>
      <c r="X144" s="1">
        <v>27</v>
      </c>
      <c r="Y144" s="1">
        <v>0</v>
      </c>
      <c r="Z144" s="1">
        <v>13</v>
      </c>
      <c r="AA144" s="1">
        <v>21</v>
      </c>
      <c r="AB144" s="1">
        <v>11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31</v>
      </c>
      <c r="AS144" s="1">
        <v>40</v>
      </c>
      <c r="AT144" s="1">
        <v>44</v>
      </c>
      <c r="AU144" s="1">
        <v>62</v>
      </c>
      <c r="AV144" s="1">
        <v>125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1</v>
      </c>
      <c r="BF144" s="1">
        <v>49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>
      <c r="A145" s="1">
        <v>70018</v>
      </c>
      <c r="B145" s="1" t="s">
        <v>238</v>
      </c>
      <c r="C145" s="1">
        <v>20</v>
      </c>
      <c r="D145" s="1">
        <v>285</v>
      </c>
      <c r="E145" s="1" t="s">
        <v>64</v>
      </c>
      <c r="F145" s="1">
        <v>573</v>
      </c>
      <c r="G145" s="1" t="s">
        <v>87</v>
      </c>
      <c r="H145" s="2">
        <v>50.37</v>
      </c>
      <c r="I145" s="2">
        <v>1007.4</v>
      </c>
      <c r="J145" s="10">
        <f t="shared" si="2"/>
        <v>0</v>
      </c>
      <c r="K145" s="11">
        <f t="shared" si="3"/>
        <v>0</v>
      </c>
      <c r="L145" s="1">
        <v>2.08</v>
      </c>
      <c r="M145" s="1">
        <v>2.5</v>
      </c>
      <c r="N145" s="16">
        <f t="shared" ref="N145:N146" si="38">MAX(0,(TRUNC((L145*0.8)-M145)))</f>
        <v>0</v>
      </c>
      <c r="O145" s="1">
        <v>3.95</v>
      </c>
      <c r="P145" s="1">
        <v>1.1000000000000001</v>
      </c>
      <c r="Q145" s="16"/>
      <c r="R145" s="1">
        <v>0.15</v>
      </c>
      <c r="S145" s="1">
        <v>0</v>
      </c>
      <c r="T145" s="16">
        <f t="shared" si="35"/>
        <v>0</v>
      </c>
      <c r="U145" s="1">
        <v>0</v>
      </c>
      <c r="V145" s="14">
        <v>6220.7</v>
      </c>
      <c r="W145" s="2">
        <v>3626.64</v>
      </c>
      <c r="X145" s="1">
        <v>4</v>
      </c>
      <c r="Y145" s="1">
        <v>4</v>
      </c>
      <c r="Z145" s="1">
        <v>3</v>
      </c>
      <c r="AA145" s="1">
        <v>65</v>
      </c>
      <c r="AB145" s="1">
        <v>50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23</v>
      </c>
      <c r="AS145" s="1">
        <v>22</v>
      </c>
      <c r="AT145" s="1">
        <v>30</v>
      </c>
      <c r="AU145" s="1">
        <v>30</v>
      </c>
      <c r="AV145" s="1">
        <v>22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3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>
      <c r="A146" s="1">
        <v>70336</v>
      </c>
      <c r="B146" s="1" t="s">
        <v>342</v>
      </c>
      <c r="C146" s="1">
        <v>12</v>
      </c>
      <c r="D146" s="1">
        <v>285</v>
      </c>
      <c r="E146" s="1" t="s">
        <v>64</v>
      </c>
      <c r="F146" s="1">
        <v>285</v>
      </c>
      <c r="G146" s="1" t="s">
        <v>64</v>
      </c>
      <c r="H146" s="2">
        <v>30.688600000000001</v>
      </c>
      <c r="I146" s="2">
        <v>368.26319999999998</v>
      </c>
      <c r="J146" s="10">
        <f t="shared" si="2"/>
        <v>0</v>
      </c>
      <c r="K146" s="11">
        <f t="shared" si="3"/>
        <v>0</v>
      </c>
      <c r="L146" s="1">
        <v>1.92</v>
      </c>
      <c r="M146" s="1">
        <v>2.5</v>
      </c>
      <c r="N146" s="16">
        <f t="shared" si="38"/>
        <v>0</v>
      </c>
      <c r="O146" s="1">
        <v>9.2100000000000009</v>
      </c>
      <c r="P146" s="1">
        <v>8.5</v>
      </c>
      <c r="Q146" s="16"/>
      <c r="R146" s="1">
        <v>4.96</v>
      </c>
      <c r="S146" s="1">
        <v>4.92</v>
      </c>
      <c r="T146" s="16">
        <f t="shared" si="35"/>
        <v>0</v>
      </c>
      <c r="U146" s="1">
        <v>0</v>
      </c>
      <c r="V146" s="14">
        <v>5922.9</v>
      </c>
      <c r="W146" s="2">
        <v>5861.52</v>
      </c>
      <c r="X146" s="1">
        <v>3</v>
      </c>
      <c r="Y146" s="1">
        <v>0</v>
      </c>
      <c r="Z146" s="1">
        <v>15</v>
      </c>
      <c r="AA146" s="1">
        <v>10</v>
      </c>
      <c r="AB146" s="1">
        <v>30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77</v>
      </c>
      <c r="AS146" s="1">
        <v>37</v>
      </c>
      <c r="AT146" s="1">
        <v>11</v>
      </c>
      <c r="AU146" s="1">
        <v>8</v>
      </c>
      <c r="AV146" s="1">
        <v>102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1</v>
      </c>
      <c r="BC146" s="1">
        <v>0</v>
      </c>
      <c r="BD146" s="1">
        <v>44</v>
      </c>
      <c r="BE146" s="1">
        <v>29</v>
      </c>
      <c r="BF146" s="1">
        <v>59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>
      <c r="A147" s="1">
        <v>70146</v>
      </c>
      <c r="B147" s="1" t="s">
        <v>313</v>
      </c>
      <c r="C147" s="1">
        <v>20</v>
      </c>
      <c r="D147" s="1">
        <v>285</v>
      </c>
      <c r="E147" s="1" t="s">
        <v>64</v>
      </c>
      <c r="F147" s="1">
        <v>588</v>
      </c>
      <c r="G147" s="1" t="s">
        <v>146</v>
      </c>
      <c r="H147" s="2">
        <v>53.1</v>
      </c>
      <c r="I147" s="2">
        <v>1062</v>
      </c>
      <c r="J147" s="10">
        <f t="shared" si="2"/>
        <v>5310</v>
      </c>
      <c r="K147" s="11">
        <f t="shared" si="3"/>
        <v>5</v>
      </c>
      <c r="L147" s="1">
        <v>3.52</v>
      </c>
      <c r="M147" s="1">
        <v>0</v>
      </c>
      <c r="N147" s="5">
        <v>5</v>
      </c>
      <c r="O147" s="1">
        <v>1.9</v>
      </c>
      <c r="P147" s="1">
        <v>0</v>
      </c>
      <c r="Q147" s="16"/>
      <c r="R147" s="1">
        <v>0.08</v>
      </c>
      <c r="S147" s="1">
        <v>0.15</v>
      </c>
      <c r="T147" s="16">
        <f t="shared" si="35"/>
        <v>0</v>
      </c>
      <c r="U147" s="1">
        <v>0</v>
      </c>
      <c r="V147" s="14">
        <v>5841</v>
      </c>
      <c r="W147" s="2">
        <v>159.30000000000001</v>
      </c>
      <c r="X147" s="1">
        <v>0</v>
      </c>
      <c r="Y147" s="1">
        <v>0</v>
      </c>
      <c r="Z147" s="1">
        <v>50</v>
      </c>
      <c r="AA147" s="1">
        <v>41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36</v>
      </c>
      <c r="AU147" s="1">
        <v>4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1</v>
      </c>
      <c r="BF147" s="1">
        <v>3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>
      <c r="A148" s="1">
        <v>70030</v>
      </c>
      <c r="B148" s="1" t="s">
        <v>280</v>
      </c>
      <c r="C148" s="1">
        <v>20</v>
      </c>
      <c r="D148" s="1">
        <v>285</v>
      </c>
      <c r="E148" s="1" t="s">
        <v>64</v>
      </c>
      <c r="F148" s="1">
        <v>558</v>
      </c>
      <c r="G148" s="1" t="s">
        <v>67</v>
      </c>
      <c r="H148" s="2">
        <v>86.35</v>
      </c>
      <c r="I148" s="2">
        <v>1727</v>
      </c>
      <c r="J148" s="10">
        <f t="shared" si="2"/>
        <v>0</v>
      </c>
      <c r="K148" s="11">
        <f t="shared" si="3"/>
        <v>0</v>
      </c>
      <c r="L148" s="1">
        <v>1.2</v>
      </c>
      <c r="M148" s="1">
        <v>3.7</v>
      </c>
      <c r="N148" s="16">
        <f t="shared" ref="N148:N153" si="39">MAX(0,(TRUNC((L148*0.8)-M148)))</f>
        <v>0</v>
      </c>
      <c r="O148" s="1">
        <v>2.17</v>
      </c>
      <c r="P148" s="1">
        <v>3.75</v>
      </c>
      <c r="Q148" s="16"/>
      <c r="R148" s="1">
        <v>0</v>
      </c>
      <c r="S148" s="1">
        <v>3</v>
      </c>
      <c r="T148" s="16">
        <f t="shared" si="35"/>
        <v>0</v>
      </c>
      <c r="U148" s="1">
        <v>0</v>
      </c>
      <c r="V148" s="14">
        <v>5828.62</v>
      </c>
      <c r="W148" s="2">
        <v>18047.150000000001</v>
      </c>
      <c r="X148" s="1">
        <v>3</v>
      </c>
      <c r="Y148" s="1">
        <v>2</v>
      </c>
      <c r="Z148" s="1">
        <v>20</v>
      </c>
      <c r="AA148" s="1">
        <v>0</v>
      </c>
      <c r="AB148" s="1">
        <v>74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4</v>
      </c>
      <c r="AS148" s="1">
        <v>1</v>
      </c>
      <c r="AT148" s="1">
        <v>27</v>
      </c>
      <c r="AU148" s="1">
        <v>24</v>
      </c>
      <c r="AV148" s="1">
        <v>75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60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>
      <c r="A149" s="1">
        <v>70064</v>
      </c>
      <c r="B149" s="1" t="s">
        <v>193</v>
      </c>
      <c r="C149" s="1">
        <v>24</v>
      </c>
      <c r="D149" s="1">
        <v>285</v>
      </c>
      <c r="E149" s="1" t="s">
        <v>64</v>
      </c>
      <c r="F149" s="1">
        <v>570</v>
      </c>
      <c r="G149" s="1" t="s">
        <v>72</v>
      </c>
      <c r="H149" s="2">
        <v>34.97</v>
      </c>
      <c r="I149" s="2">
        <v>839.28</v>
      </c>
      <c r="J149" s="10">
        <f t="shared" si="2"/>
        <v>0</v>
      </c>
      <c r="K149" s="11">
        <f t="shared" si="3"/>
        <v>0</v>
      </c>
      <c r="L149" s="1">
        <v>2.08</v>
      </c>
      <c r="M149" s="1">
        <v>7.88</v>
      </c>
      <c r="N149" s="16">
        <f t="shared" si="39"/>
        <v>0</v>
      </c>
      <c r="O149" s="1">
        <v>2.17</v>
      </c>
      <c r="P149" s="1">
        <v>6.71</v>
      </c>
      <c r="Q149" s="16"/>
      <c r="R149" s="1">
        <v>2.44</v>
      </c>
      <c r="S149" s="1">
        <v>13.04</v>
      </c>
      <c r="T149" s="16">
        <f t="shared" si="35"/>
        <v>0</v>
      </c>
      <c r="U149" s="1">
        <v>0</v>
      </c>
      <c r="V149" s="14">
        <v>5612.68</v>
      </c>
      <c r="W149" s="2">
        <v>23185.11</v>
      </c>
      <c r="X149" s="1">
        <v>34</v>
      </c>
      <c r="Y149" s="1">
        <v>6</v>
      </c>
      <c r="Z149" s="1">
        <v>1</v>
      </c>
      <c r="AA149" s="1">
        <v>24</v>
      </c>
      <c r="AB149" s="1">
        <v>189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14</v>
      </c>
      <c r="AS149" s="1">
        <v>13</v>
      </c>
      <c r="AT149" s="1">
        <v>23</v>
      </c>
      <c r="AU149" s="1">
        <v>17</v>
      </c>
      <c r="AV149" s="1">
        <v>161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23</v>
      </c>
      <c r="BC149" s="1">
        <v>12</v>
      </c>
      <c r="BD149" s="1">
        <v>8</v>
      </c>
      <c r="BE149" s="1">
        <v>43</v>
      </c>
      <c r="BF149" s="1">
        <v>313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>
      <c r="A150" s="1">
        <v>70503</v>
      </c>
      <c r="B150" s="1" t="s">
        <v>219</v>
      </c>
      <c r="C150" s="1">
        <v>32</v>
      </c>
      <c r="D150" s="1">
        <v>285</v>
      </c>
      <c r="E150" s="1" t="s">
        <v>64</v>
      </c>
      <c r="F150" s="1">
        <v>573</v>
      </c>
      <c r="G150" s="1" t="s">
        <v>87</v>
      </c>
      <c r="H150" s="2">
        <v>33.270000000000003</v>
      </c>
      <c r="I150" s="2">
        <v>1064.6400000000001</v>
      </c>
      <c r="J150" s="10">
        <f t="shared" si="2"/>
        <v>0</v>
      </c>
      <c r="K150" s="11">
        <f t="shared" si="3"/>
        <v>0</v>
      </c>
      <c r="L150" s="1">
        <v>1.19</v>
      </c>
      <c r="M150" s="1">
        <v>1.1200000000000001</v>
      </c>
      <c r="N150" s="16">
        <f t="shared" si="39"/>
        <v>0</v>
      </c>
      <c r="O150" s="1">
        <v>2.8</v>
      </c>
      <c r="P150" s="1">
        <v>3.88</v>
      </c>
      <c r="Q150" s="16"/>
      <c r="R150" s="1">
        <v>1.28</v>
      </c>
      <c r="S150" s="1">
        <v>2.44</v>
      </c>
      <c r="T150" s="16">
        <f t="shared" si="35"/>
        <v>0</v>
      </c>
      <c r="U150" s="1">
        <v>0</v>
      </c>
      <c r="V150" s="14">
        <v>5606</v>
      </c>
      <c r="W150" s="2">
        <v>7918.26</v>
      </c>
      <c r="X150" s="1">
        <v>7</v>
      </c>
      <c r="Y150" s="1">
        <v>14</v>
      </c>
      <c r="Z150" s="1">
        <v>20</v>
      </c>
      <c r="AA150" s="1">
        <v>8</v>
      </c>
      <c r="AB150" s="1">
        <v>36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34</v>
      </c>
      <c r="AS150" s="1">
        <v>27</v>
      </c>
      <c r="AT150" s="1">
        <v>29</v>
      </c>
      <c r="AU150" s="1">
        <v>26</v>
      </c>
      <c r="AV150" s="1">
        <v>124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19</v>
      </c>
      <c r="BC150" s="1">
        <v>6</v>
      </c>
      <c r="BD150" s="1">
        <v>13</v>
      </c>
      <c r="BE150" s="1">
        <v>12</v>
      </c>
      <c r="BF150" s="1">
        <v>78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>
      <c r="A151" s="1">
        <v>70139</v>
      </c>
      <c r="B151" s="1" t="s">
        <v>259</v>
      </c>
      <c r="C151" s="1">
        <v>15</v>
      </c>
      <c r="D151" s="1">
        <v>285</v>
      </c>
      <c r="E151" s="1" t="s">
        <v>64</v>
      </c>
      <c r="F151" s="1">
        <v>562</v>
      </c>
      <c r="G151" s="1" t="s">
        <v>65</v>
      </c>
      <c r="H151" s="2">
        <v>28.82</v>
      </c>
      <c r="I151" s="2">
        <v>432.3</v>
      </c>
      <c r="J151" s="10">
        <f t="shared" si="2"/>
        <v>0</v>
      </c>
      <c r="K151" s="11">
        <f t="shared" si="3"/>
        <v>0</v>
      </c>
      <c r="L151" s="1">
        <v>4.03</v>
      </c>
      <c r="M151" s="1">
        <v>2.73</v>
      </c>
      <c r="N151" s="16">
        <f t="shared" si="39"/>
        <v>0</v>
      </c>
      <c r="O151" s="1">
        <v>7.07</v>
      </c>
      <c r="P151" s="1">
        <v>3.53</v>
      </c>
      <c r="Q151" s="16"/>
      <c r="R151" s="1">
        <v>1.6</v>
      </c>
      <c r="S151" s="1">
        <v>5.07</v>
      </c>
      <c r="T151" s="16">
        <f t="shared" si="35"/>
        <v>0</v>
      </c>
      <c r="U151" s="1">
        <v>0</v>
      </c>
      <c r="V151" s="14">
        <v>5490.21</v>
      </c>
      <c r="W151" s="2">
        <v>4899.3999999999996</v>
      </c>
      <c r="X151" s="1">
        <v>26</v>
      </c>
      <c r="Y151" s="1">
        <v>34</v>
      </c>
      <c r="Z151" s="1">
        <v>10</v>
      </c>
      <c r="AA151" s="1">
        <v>15</v>
      </c>
      <c r="AB151" s="1">
        <v>41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18</v>
      </c>
      <c r="AS151" s="1">
        <v>34</v>
      </c>
      <c r="AT151" s="1">
        <v>53</v>
      </c>
      <c r="AU151" s="1">
        <v>36</v>
      </c>
      <c r="AV151" s="1">
        <v>53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13</v>
      </c>
      <c r="BC151" s="1">
        <v>2</v>
      </c>
      <c r="BD151" s="1">
        <v>6</v>
      </c>
      <c r="BE151" s="1">
        <v>8</v>
      </c>
      <c r="BF151" s="1">
        <v>76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>
      <c r="A152" s="1">
        <v>70978</v>
      </c>
      <c r="B152" s="1" t="s">
        <v>265</v>
      </c>
      <c r="C152" s="1">
        <v>16</v>
      </c>
      <c r="D152" s="1">
        <v>285</v>
      </c>
      <c r="E152" s="1" t="s">
        <v>64</v>
      </c>
      <c r="F152" s="1">
        <v>998</v>
      </c>
      <c r="G152" s="1" t="s">
        <v>266</v>
      </c>
      <c r="H152" s="2">
        <v>84.48</v>
      </c>
      <c r="I152" s="2">
        <v>1351.68</v>
      </c>
      <c r="J152" s="10">
        <f t="shared" si="2"/>
        <v>0</v>
      </c>
      <c r="K152" s="11">
        <f t="shared" si="3"/>
        <v>0</v>
      </c>
      <c r="L152" s="1">
        <v>0.47</v>
      </c>
      <c r="M152" s="1">
        <v>0.75</v>
      </c>
      <c r="N152" s="16">
        <f t="shared" si="39"/>
        <v>0</v>
      </c>
      <c r="O152" s="1">
        <v>3.56</v>
      </c>
      <c r="P152" s="1">
        <v>1</v>
      </c>
      <c r="Q152" s="16"/>
      <c r="R152" s="1">
        <v>0</v>
      </c>
      <c r="S152" s="1">
        <v>3</v>
      </c>
      <c r="T152" s="16">
        <f t="shared" si="35"/>
        <v>0</v>
      </c>
      <c r="U152" s="1">
        <v>0</v>
      </c>
      <c r="V152" s="14">
        <v>5448.96</v>
      </c>
      <c r="W152" s="2">
        <v>6420.48</v>
      </c>
      <c r="X152" s="1">
        <v>3</v>
      </c>
      <c r="Y152" s="1">
        <v>5</v>
      </c>
      <c r="Z152" s="1">
        <v>2</v>
      </c>
      <c r="AA152" s="1">
        <v>0</v>
      </c>
      <c r="AB152" s="1">
        <v>12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15</v>
      </c>
      <c r="AS152" s="1">
        <v>17</v>
      </c>
      <c r="AT152" s="1">
        <v>29</v>
      </c>
      <c r="AU152" s="1">
        <v>9</v>
      </c>
      <c r="AV152" s="1">
        <v>16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48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>
      <c r="A153" s="1">
        <v>70112</v>
      </c>
      <c r="B153" s="1" t="s">
        <v>246</v>
      </c>
      <c r="C153" s="1">
        <v>18</v>
      </c>
      <c r="D153" s="1">
        <v>285</v>
      </c>
      <c r="E153" s="1" t="s">
        <v>64</v>
      </c>
      <c r="F153" s="1">
        <v>558</v>
      </c>
      <c r="G153" s="1" t="s">
        <v>67</v>
      </c>
      <c r="H153" s="2">
        <v>47.35</v>
      </c>
      <c r="I153" s="2">
        <v>852.3</v>
      </c>
      <c r="J153" s="10">
        <f t="shared" si="2"/>
        <v>0</v>
      </c>
      <c r="K153" s="11">
        <f t="shared" si="3"/>
        <v>0</v>
      </c>
      <c r="L153" s="1">
        <v>1.08</v>
      </c>
      <c r="M153" s="1">
        <v>1.67</v>
      </c>
      <c r="N153" s="16">
        <f t="shared" si="39"/>
        <v>0</v>
      </c>
      <c r="O153" s="1">
        <v>4.17</v>
      </c>
      <c r="P153" s="1">
        <v>2.17</v>
      </c>
      <c r="Q153" s="16"/>
      <c r="R153" s="1">
        <v>1.08</v>
      </c>
      <c r="S153" s="1">
        <v>0</v>
      </c>
      <c r="T153" s="16">
        <f t="shared" si="35"/>
        <v>0</v>
      </c>
      <c r="U153" s="1">
        <v>0</v>
      </c>
      <c r="V153" s="14">
        <v>5397.9</v>
      </c>
      <c r="W153" s="2">
        <v>3267.15</v>
      </c>
      <c r="X153" s="1">
        <v>8</v>
      </c>
      <c r="Y153" s="1">
        <v>7</v>
      </c>
      <c r="Z153" s="1">
        <v>6</v>
      </c>
      <c r="AA153" s="1">
        <v>4</v>
      </c>
      <c r="AB153" s="1">
        <v>30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40</v>
      </c>
      <c r="AS153" s="1">
        <v>3</v>
      </c>
      <c r="AT153" s="1">
        <v>25</v>
      </c>
      <c r="AU153" s="1">
        <v>17</v>
      </c>
      <c r="AV153" s="1">
        <v>39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39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>
      <c r="A154" s="1">
        <v>70184</v>
      </c>
      <c r="B154" s="1" t="s">
        <v>229</v>
      </c>
      <c r="C154" s="1">
        <v>20</v>
      </c>
      <c r="D154" s="1">
        <v>285</v>
      </c>
      <c r="E154" s="1" t="s">
        <v>64</v>
      </c>
      <c r="F154" s="1">
        <v>573</v>
      </c>
      <c r="G154" s="1" t="s">
        <v>87</v>
      </c>
      <c r="H154" s="2">
        <v>38.04</v>
      </c>
      <c r="I154" s="2">
        <v>760.8</v>
      </c>
      <c r="J154" s="10">
        <f t="shared" si="2"/>
        <v>6086.4</v>
      </c>
      <c r="K154" s="11">
        <f t="shared" si="3"/>
        <v>8</v>
      </c>
      <c r="L154" s="1">
        <v>0</v>
      </c>
      <c r="M154" s="1">
        <v>0</v>
      </c>
      <c r="N154" s="5">
        <v>5</v>
      </c>
      <c r="O154" s="1">
        <v>5.03</v>
      </c>
      <c r="P154" s="1">
        <v>0</v>
      </c>
      <c r="Q154" s="16"/>
      <c r="R154" s="1">
        <v>1.78</v>
      </c>
      <c r="S154" s="1">
        <v>0</v>
      </c>
      <c r="T154" s="5">
        <v>3</v>
      </c>
      <c r="U154" s="1">
        <v>0</v>
      </c>
      <c r="V154" s="14">
        <v>5173.4399999999996</v>
      </c>
      <c r="W154" s="2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33</v>
      </c>
      <c r="AS154" s="1">
        <v>7</v>
      </c>
      <c r="AT154" s="1">
        <v>46</v>
      </c>
      <c r="AU154" s="1">
        <v>36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14</v>
      </c>
      <c r="BC154" s="1">
        <v>6</v>
      </c>
      <c r="BD154" s="1">
        <v>9</v>
      </c>
      <c r="BE154" s="1">
        <v>19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>
      <c r="A155" s="1">
        <v>70082</v>
      </c>
      <c r="B155" s="1" t="s">
        <v>268</v>
      </c>
      <c r="C155" s="1">
        <v>24</v>
      </c>
      <c r="D155" s="1">
        <v>285</v>
      </c>
      <c r="E155" s="1" t="s">
        <v>64</v>
      </c>
      <c r="F155" s="1">
        <v>572</v>
      </c>
      <c r="G155" s="1" t="s">
        <v>269</v>
      </c>
      <c r="H155" s="2">
        <v>37.17</v>
      </c>
      <c r="I155" s="2">
        <v>892.08</v>
      </c>
      <c r="J155" s="10">
        <f t="shared" si="2"/>
        <v>4460.4000000000005</v>
      </c>
      <c r="K155" s="11">
        <f t="shared" si="3"/>
        <v>5</v>
      </c>
      <c r="L155" s="1">
        <v>0</v>
      </c>
      <c r="M155" s="1">
        <v>0</v>
      </c>
      <c r="N155" s="5">
        <v>3</v>
      </c>
      <c r="O155" s="1">
        <v>5.75</v>
      </c>
      <c r="P155" s="1">
        <v>0</v>
      </c>
      <c r="Q155" s="16"/>
      <c r="R155" s="1">
        <v>0</v>
      </c>
      <c r="S155" s="1">
        <v>0</v>
      </c>
      <c r="T155" s="5">
        <v>2</v>
      </c>
      <c r="U155" s="1">
        <v>0</v>
      </c>
      <c r="V155" s="14">
        <v>5129.46</v>
      </c>
      <c r="W155" s="2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83</v>
      </c>
      <c r="AU155" s="1">
        <v>110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>
      <c r="A156" s="1">
        <v>70361</v>
      </c>
      <c r="B156" s="1" t="s">
        <v>271</v>
      </c>
      <c r="C156" s="1">
        <v>15</v>
      </c>
      <c r="D156" s="1">
        <v>285</v>
      </c>
      <c r="E156" s="1" t="s">
        <v>64</v>
      </c>
      <c r="F156" s="1">
        <v>562</v>
      </c>
      <c r="G156" s="1" t="s">
        <v>65</v>
      </c>
      <c r="H156" s="2">
        <v>30.07</v>
      </c>
      <c r="I156" s="2">
        <v>451.05</v>
      </c>
      <c r="J156" s="10">
        <f t="shared" si="2"/>
        <v>0</v>
      </c>
      <c r="K156" s="11">
        <f t="shared" si="3"/>
        <v>0</v>
      </c>
      <c r="L156" s="1">
        <v>1.97</v>
      </c>
      <c r="M156" s="1">
        <v>4.8</v>
      </c>
      <c r="N156" s="16">
        <f>MAX(0,(TRUNC((L156*0.8)-M156)))</f>
        <v>0</v>
      </c>
      <c r="O156" s="1">
        <v>7</v>
      </c>
      <c r="P156" s="1">
        <v>1.47</v>
      </c>
      <c r="Q156" s="16"/>
      <c r="R156" s="1">
        <v>1.63</v>
      </c>
      <c r="S156" s="1">
        <v>0.6</v>
      </c>
      <c r="T156" s="16">
        <f>MAX(0,(TRUNC((R156*0.8)-S156)))</f>
        <v>0</v>
      </c>
      <c r="U156" s="1">
        <v>0</v>
      </c>
      <c r="V156" s="15">
        <v>4781.13</v>
      </c>
      <c r="W156" s="2">
        <v>3097.21</v>
      </c>
      <c r="X156" s="1">
        <v>12</v>
      </c>
      <c r="Y156" s="1">
        <v>5</v>
      </c>
      <c r="Z156" s="1">
        <v>4</v>
      </c>
      <c r="AA156" s="1">
        <v>22</v>
      </c>
      <c r="AB156" s="1">
        <v>72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23</v>
      </c>
      <c r="AS156" s="1">
        <v>60</v>
      </c>
      <c r="AT156" s="1">
        <v>38</v>
      </c>
      <c r="AU156" s="1">
        <v>28</v>
      </c>
      <c r="AV156" s="1">
        <v>22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9</v>
      </c>
      <c r="BC156" s="1">
        <v>8</v>
      </c>
      <c r="BD156" s="1">
        <v>11</v>
      </c>
      <c r="BE156" s="1">
        <v>1</v>
      </c>
      <c r="BF156" s="1">
        <v>9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>
      <c r="A157" s="1">
        <v>70123</v>
      </c>
      <c r="B157" s="1" t="s">
        <v>169</v>
      </c>
      <c r="C157" s="1">
        <v>6</v>
      </c>
      <c r="D157" s="1">
        <v>285</v>
      </c>
      <c r="E157" s="1" t="s">
        <v>64</v>
      </c>
      <c r="F157" s="1">
        <v>285</v>
      </c>
      <c r="G157" s="1" t="s">
        <v>64</v>
      </c>
      <c r="H157" s="2">
        <v>157.97</v>
      </c>
      <c r="I157" s="2">
        <v>947.82</v>
      </c>
      <c r="J157" s="10">
        <f t="shared" si="2"/>
        <v>1895.64</v>
      </c>
      <c r="K157" s="11">
        <f t="shared" si="3"/>
        <v>2</v>
      </c>
      <c r="L157" s="1">
        <v>1.83</v>
      </c>
      <c r="M157" s="1">
        <v>0</v>
      </c>
      <c r="N157" s="5">
        <v>0</v>
      </c>
      <c r="O157" s="1">
        <v>1.33</v>
      </c>
      <c r="P157" s="1">
        <v>1.83</v>
      </c>
      <c r="Q157" s="16"/>
      <c r="R157" s="1">
        <v>1.83</v>
      </c>
      <c r="S157" s="1">
        <v>0.33</v>
      </c>
      <c r="T157" s="5">
        <v>2</v>
      </c>
      <c r="U157" s="1">
        <v>0</v>
      </c>
      <c r="V157" s="15">
        <v>4739.1000000000004</v>
      </c>
      <c r="W157" s="2">
        <v>2053.61</v>
      </c>
      <c r="X157" s="1">
        <v>0</v>
      </c>
      <c r="Y157" s="1">
        <v>0</v>
      </c>
      <c r="Z157" s="1">
        <v>8</v>
      </c>
      <c r="AA157" s="1">
        <v>6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7</v>
      </c>
      <c r="AS157" s="1">
        <v>2</v>
      </c>
      <c r="AT157" s="1">
        <v>0</v>
      </c>
      <c r="AU157" s="1">
        <v>0</v>
      </c>
      <c r="AV157" s="1">
        <v>11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7</v>
      </c>
      <c r="BC157" s="1">
        <v>8</v>
      </c>
      <c r="BD157" s="1">
        <v>0</v>
      </c>
      <c r="BE157" s="1">
        <v>0</v>
      </c>
      <c r="BF157" s="1">
        <v>2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>
      <c r="A158" s="1">
        <v>70407</v>
      </c>
      <c r="B158" s="1" t="s">
        <v>220</v>
      </c>
      <c r="C158" s="1">
        <v>20</v>
      </c>
      <c r="D158" s="1">
        <v>285</v>
      </c>
      <c r="E158" s="1" t="s">
        <v>64</v>
      </c>
      <c r="F158" s="1">
        <v>557</v>
      </c>
      <c r="G158" s="1" t="s">
        <v>69</v>
      </c>
      <c r="H158" s="2">
        <v>71.849999999999994</v>
      </c>
      <c r="I158" s="2">
        <v>1437</v>
      </c>
      <c r="J158" s="10">
        <f t="shared" si="2"/>
        <v>4311</v>
      </c>
      <c r="K158" s="11">
        <f t="shared" si="3"/>
        <v>3</v>
      </c>
      <c r="L158" s="1">
        <v>0.22</v>
      </c>
      <c r="M158" s="1">
        <v>0</v>
      </c>
      <c r="N158" s="5">
        <v>3</v>
      </c>
      <c r="O158" s="1">
        <v>2.48</v>
      </c>
      <c r="P158" s="1">
        <v>0.55000000000000004</v>
      </c>
      <c r="Q158" s="16"/>
      <c r="R158" s="1">
        <v>0.56999999999999995</v>
      </c>
      <c r="S158" s="1">
        <v>1.4</v>
      </c>
      <c r="T158" s="16">
        <f t="shared" ref="T158:T160" si="40">MAX(0,(TRUNC((R158*0.8)-S158)))</f>
        <v>0</v>
      </c>
      <c r="U158" s="1">
        <v>0</v>
      </c>
      <c r="V158" s="15">
        <v>4706.18</v>
      </c>
      <c r="W158" s="2">
        <v>2802.15</v>
      </c>
      <c r="X158" s="1">
        <v>0</v>
      </c>
      <c r="Y158" s="1">
        <v>9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12</v>
      </c>
      <c r="AS158" s="1">
        <v>19</v>
      </c>
      <c r="AT158" s="1">
        <v>17</v>
      </c>
      <c r="AU158" s="1">
        <v>22</v>
      </c>
      <c r="AV158" s="1">
        <v>11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4</v>
      </c>
      <c r="BC158" s="1">
        <v>15</v>
      </c>
      <c r="BD158" s="1">
        <v>0</v>
      </c>
      <c r="BE158" s="1">
        <v>0</v>
      </c>
      <c r="BF158" s="1">
        <v>28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>
      <c r="A159" s="1">
        <v>70004</v>
      </c>
      <c r="B159" s="1" t="s">
        <v>211</v>
      </c>
      <c r="C159" s="1">
        <v>24</v>
      </c>
      <c r="D159" s="1">
        <v>285</v>
      </c>
      <c r="E159" s="1" t="s">
        <v>64</v>
      </c>
      <c r="F159" s="1">
        <v>557</v>
      </c>
      <c r="G159" s="1" t="s">
        <v>69</v>
      </c>
      <c r="H159" s="2">
        <v>51.12</v>
      </c>
      <c r="I159" s="2">
        <v>1226.8800000000001</v>
      </c>
      <c r="J159" s="10">
        <f t="shared" si="2"/>
        <v>0</v>
      </c>
      <c r="K159" s="11">
        <f t="shared" si="3"/>
        <v>0</v>
      </c>
      <c r="L159" s="1">
        <v>1.98</v>
      </c>
      <c r="M159" s="1">
        <v>0.71</v>
      </c>
      <c r="N159" s="16">
        <f>MAX(0,(TRUNC((L159*0.8)-M159)))</f>
        <v>0</v>
      </c>
      <c r="O159" s="1">
        <v>1.5</v>
      </c>
      <c r="P159" s="1">
        <v>0</v>
      </c>
      <c r="Q159" s="16"/>
      <c r="R159" s="1">
        <v>0.27</v>
      </c>
      <c r="S159" s="1">
        <v>2.21</v>
      </c>
      <c r="T159" s="16">
        <f t="shared" si="40"/>
        <v>0</v>
      </c>
      <c r="U159" s="1">
        <v>0</v>
      </c>
      <c r="V159" s="15">
        <v>4600.8</v>
      </c>
      <c r="W159" s="2">
        <v>3578.4</v>
      </c>
      <c r="X159" s="1">
        <v>20</v>
      </c>
      <c r="Y159" s="1">
        <v>23</v>
      </c>
      <c r="Z159" s="1">
        <v>13</v>
      </c>
      <c r="AA159" s="1">
        <v>6</v>
      </c>
      <c r="AB159" s="1">
        <v>17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4</v>
      </c>
      <c r="AS159" s="1">
        <v>10</v>
      </c>
      <c r="AT159" s="1">
        <v>23</v>
      </c>
      <c r="AU159" s="1">
        <v>8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1</v>
      </c>
      <c r="BC159" s="1">
        <v>2</v>
      </c>
      <c r="BD159" s="1">
        <v>3</v>
      </c>
      <c r="BE159" s="1">
        <v>3</v>
      </c>
      <c r="BF159" s="1">
        <v>53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>
      <c r="A160" s="1">
        <v>70074</v>
      </c>
      <c r="B160" s="1" t="s">
        <v>222</v>
      </c>
      <c r="C160" s="1">
        <v>21</v>
      </c>
      <c r="D160" s="1">
        <v>285</v>
      </c>
      <c r="E160" s="1" t="s">
        <v>64</v>
      </c>
      <c r="F160" s="1">
        <v>387</v>
      </c>
      <c r="G160" s="1" t="s">
        <v>94</v>
      </c>
      <c r="H160" s="2">
        <v>31.19</v>
      </c>
      <c r="I160" s="2">
        <v>654.99</v>
      </c>
      <c r="J160" s="10">
        <f t="shared" si="2"/>
        <v>1964.97</v>
      </c>
      <c r="K160" s="11">
        <f t="shared" si="3"/>
        <v>3</v>
      </c>
      <c r="L160" s="1">
        <v>2.33</v>
      </c>
      <c r="M160" s="1">
        <v>0</v>
      </c>
      <c r="N160" s="5">
        <v>3</v>
      </c>
      <c r="O160" s="1">
        <v>4.24</v>
      </c>
      <c r="P160" s="1">
        <v>0</v>
      </c>
      <c r="Q160" s="16"/>
      <c r="R160" s="1">
        <v>0.45</v>
      </c>
      <c r="S160" s="1">
        <v>0</v>
      </c>
      <c r="T160" s="16">
        <f t="shared" si="40"/>
        <v>0</v>
      </c>
      <c r="U160" s="1">
        <v>0</v>
      </c>
      <c r="V160" s="15">
        <v>4600.5200000000004</v>
      </c>
      <c r="W160" s="2">
        <v>0</v>
      </c>
      <c r="X160" s="1">
        <v>0</v>
      </c>
      <c r="Y160" s="1">
        <v>24</v>
      </c>
      <c r="Z160" s="1">
        <v>17</v>
      </c>
      <c r="AA160" s="1">
        <v>40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59</v>
      </c>
      <c r="AU160" s="1">
        <v>60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1</v>
      </c>
      <c r="BE160" s="1">
        <v>17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>
      <c r="A161" s="1">
        <v>70315</v>
      </c>
      <c r="B161" s="1" t="s">
        <v>244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28.82</v>
      </c>
      <c r="I161" s="2">
        <v>432.3</v>
      </c>
      <c r="J161" s="10">
        <f t="shared" si="2"/>
        <v>3458.4</v>
      </c>
      <c r="K161" s="11">
        <f t="shared" si="3"/>
        <v>8</v>
      </c>
      <c r="L161" s="1">
        <v>2.37</v>
      </c>
      <c r="M161" s="1">
        <v>0.87</v>
      </c>
      <c r="N161" s="5">
        <v>3</v>
      </c>
      <c r="O161" s="1">
        <v>5.2</v>
      </c>
      <c r="P161" s="1">
        <v>2.67</v>
      </c>
      <c r="Q161" s="16"/>
      <c r="R161" s="1">
        <v>3</v>
      </c>
      <c r="S161" s="1">
        <v>0.8</v>
      </c>
      <c r="T161" s="5">
        <v>5</v>
      </c>
      <c r="U161" s="1">
        <v>0</v>
      </c>
      <c r="V161" s="15">
        <v>4567.97</v>
      </c>
      <c r="W161" s="2">
        <v>1873.3</v>
      </c>
      <c r="X161" s="1">
        <v>14</v>
      </c>
      <c r="Y161" s="1">
        <v>7</v>
      </c>
      <c r="Z161" s="1">
        <v>16</v>
      </c>
      <c r="AA161" s="1">
        <v>4</v>
      </c>
      <c r="AB161" s="1">
        <v>13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20</v>
      </c>
      <c r="AS161" s="1">
        <v>35</v>
      </c>
      <c r="AT161" s="1">
        <v>34</v>
      </c>
      <c r="AU161" s="1">
        <v>13</v>
      </c>
      <c r="AV161" s="1">
        <v>40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35</v>
      </c>
      <c r="BC161" s="1">
        <v>8</v>
      </c>
      <c r="BD161" s="1">
        <v>6</v>
      </c>
      <c r="BE161" s="1">
        <v>0</v>
      </c>
      <c r="BF161" s="1">
        <v>12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>
      <c r="A162" s="1">
        <v>70232</v>
      </c>
      <c r="B162" s="1" t="s">
        <v>234</v>
      </c>
      <c r="C162" s="1">
        <v>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61.49</v>
      </c>
      <c r="I162" s="2">
        <v>307.45</v>
      </c>
      <c r="J162" s="10">
        <f t="shared" si="2"/>
        <v>614.9</v>
      </c>
      <c r="K162" s="11">
        <f t="shared" si="3"/>
        <v>2</v>
      </c>
      <c r="L162" s="1">
        <v>3.4</v>
      </c>
      <c r="M162" s="1">
        <v>1.6</v>
      </c>
      <c r="N162" s="21">
        <v>2</v>
      </c>
      <c r="O162" s="1">
        <v>7.9</v>
      </c>
      <c r="P162" s="1">
        <v>1.6</v>
      </c>
      <c r="Q162" s="16"/>
      <c r="R162" s="1">
        <v>3.5</v>
      </c>
      <c r="S162" s="1">
        <v>4.5999999999999996</v>
      </c>
      <c r="T162" s="16">
        <f t="shared" ref="T162:T163" si="41">MAX(0,(TRUNC((R162*0.8)-S162)))</f>
        <v>0</v>
      </c>
      <c r="U162" s="1">
        <v>0</v>
      </c>
      <c r="V162" s="15">
        <v>4550.26</v>
      </c>
      <c r="W162" s="2">
        <v>2398.11</v>
      </c>
      <c r="X162" s="1">
        <v>7</v>
      </c>
      <c r="Y162" s="1">
        <v>6</v>
      </c>
      <c r="Z162" s="1">
        <v>5</v>
      </c>
      <c r="AA162" s="1">
        <v>4</v>
      </c>
      <c r="AB162" s="1">
        <v>8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12</v>
      </c>
      <c r="AS162" s="1">
        <v>15</v>
      </c>
      <c r="AT162" s="1">
        <v>17</v>
      </c>
      <c r="AU162" s="1">
        <v>6</v>
      </c>
      <c r="AV162" s="1">
        <v>8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10</v>
      </c>
      <c r="BC162" s="1">
        <v>8</v>
      </c>
      <c r="BD162" s="1">
        <v>3</v>
      </c>
      <c r="BE162" s="1">
        <v>1</v>
      </c>
      <c r="BF162" s="1">
        <v>23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>
      <c r="A163" s="1">
        <v>70141</v>
      </c>
      <c r="B163" s="1" t="s">
        <v>270</v>
      </c>
      <c r="C163" s="1">
        <v>15</v>
      </c>
      <c r="D163" s="1">
        <v>285</v>
      </c>
      <c r="E163" s="1" t="s">
        <v>64</v>
      </c>
      <c r="F163" s="1">
        <v>562</v>
      </c>
      <c r="G163" s="1" t="s">
        <v>65</v>
      </c>
      <c r="H163" s="2">
        <v>28.82</v>
      </c>
      <c r="I163" s="2">
        <v>432.3</v>
      </c>
      <c r="J163" s="10">
        <f t="shared" si="2"/>
        <v>0</v>
      </c>
      <c r="K163" s="11">
        <f t="shared" si="3"/>
        <v>0</v>
      </c>
      <c r="L163" s="1">
        <v>1.67</v>
      </c>
      <c r="M163" s="1">
        <v>3.6</v>
      </c>
      <c r="N163" s="16">
        <f t="shared" ref="N163:N184" si="42">MAX(0,(TRUNC((L163*0.8)-M163)))</f>
        <v>0</v>
      </c>
      <c r="O163" s="1">
        <v>6.93</v>
      </c>
      <c r="P163" s="1">
        <v>2.0699999999999998</v>
      </c>
      <c r="Q163" s="16"/>
      <c r="R163" s="1">
        <v>1.8</v>
      </c>
      <c r="S163" s="1">
        <v>1.33</v>
      </c>
      <c r="T163" s="16">
        <f t="shared" si="41"/>
        <v>0</v>
      </c>
      <c r="U163" s="1">
        <v>0</v>
      </c>
      <c r="V163" s="15">
        <v>4495.92</v>
      </c>
      <c r="W163" s="2">
        <v>3026.1</v>
      </c>
      <c r="X163" s="1">
        <v>6</v>
      </c>
      <c r="Y163" s="1">
        <v>3</v>
      </c>
      <c r="Z163" s="1">
        <v>14</v>
      </c>
      <c r="AA163" s="1">
        <v>7</v>
      </c>
      <c r="AB163" s="1">
        <v>54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29</v>
      </c>
      <c r="AS163" s="1">
        <v>35</v>
      </c>
      <c r="AT163" s="1">
        <v>48</v>
      </c>
      <c r="AU163" s="1">
        <v>19</v>
      </c>
      <c r="AV163" s="1">
        <v>31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10</v>
      </c>
      <c r="BC163" s="1">
        <v>7</v>
      </c>
      <c r="BD163" s="1">
        <v>13</v>
      </c>
      <c r="BE163" s="1">
        <v>1</v>
      </c>
      <c r="BF163" s="1">
        <v>20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>
      <c r="A164" s="1">
        <v>70314</v>
      </c>
      <c r="B164" s="1" t="s">
        <v>286</v>
      </c>
      <c r="C164" s="1">
        <v>15</v>
      </c>
      <c r="D164" s="1">
        <v>285</v>
      </c>
      <c r="E164" s="1" t="s">
        <v>64</v>
      </c>
      <c r="F164" s="1">
        <v>562</v>
      </c>
      <c r="G164" s="1" t="s">
        <v>65</v>
      </c>
      <c r="H164" s="2">
        <v>28.82</v>
      </c>
      <c r="I164" s="2">
        <v>432.3</v>
      </c>
      <c r="J164" s="10">
        <f t="shared" si="2"/>
        <v>2161.5</v>
      </c>
      <c r="K164" s="11">
        <f t="shared" si="3"/>
        <v>5</v>
      </c>
      <c r="L164" s="1">
        <v>2.57</v>
      </c>
      <c r="M164" s="1">
        <v>1.93</v>
      </c>
      <c r="N164" s="16">
        <f t="shared" si="42"/>
        <v>0</v>
      </c>
      <c r="O164" s="1">
        <v>5.57</v>
      </c>
      <c r="P164" s="1">
        <v>0.27</v>
      </c>
      <c r="Q164" s="16"/>
      <c r="R164" s="1">
        <v>2.2000000000000002</v>
      </c>
      <c r="S164" s="1">
        <v>0.2</v>
      </c>
      <c r="T164" s="5">
        <v>5</v>
      </c>
      <c r="U164" s="1">
        <v>0</v>
      </c>
      <c r="V164" s="15">
        <v>4467.1000000000004</v>
      </c>
      <c r="W164" s="2">
        <v>1037.52</v>
      </c>
      <c r="X164" s="1">
        <v>11</v>
      </c>
      <c r="Y164" s="1">
        <v>13</v>
      </c>
      <c r="Z164" s="1">
        <v>17</v>
      </c>
      <c r="AA164" s="1">
        <v>8</v>
      </c>
      <c r="AB164" s="1">
        <v>29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49</v>
      </c>
      <c r="AS164" s="1">
        <v>22</v>
      </c>
      <c r="AT164" s="1">
        <v>19</v>
      </c>
      <c r="AU164" s="1">
        <v>9</v>
      </c>
      <c r="AV164" s="1">
        <v>4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25</v>
      </c>
      <c r="BC164" s="1">
        <v>6</v>
      </c>
      <c r="BD164" s="1">
        <v>4</v>
      </c>
      <c r="BE164" s="1">
        <v>2</v>
      </c>
      <c r="BF164" s="1">
        <v>3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>
      <c r="A165" s="1">
        <v>70115</v>
      </c>
      <c r="B165" s="1" t="s">
        <v>241</v>
      </c>
      <c r="C165" s="1">
        <v>30</v>
      </c>
      <c r="D165" s="1">
        <v>285</v>
      </c>
      <c r="E165" s="1" t="s">
        <v>64</v>
      </c>
      <c r="F165" s="1">
        <v>573</v>
      </c>
      <c r="G165" s="1" t="s">
        <v>87</v>
      </c>
      <c r="H165" s="2">
        <v>29.93</v>
      </c>
      <c r="I165" s="2">
        <v>897.9</v>
      </c>
      <c r="J165" s="10">
        <f t="shared" si="2"/>
        <v>0</v>
      </c>
      <c r="K165" s="11">
        <f t="shared" si="3"/>
        <v>0</v>
      </c>
      <c r="L165" s="1">
        <v>0.62</v>
      </c>
      <c r="M165" s="1">
        <v>2.83</v>
      </c>
      <c r="N165" s="16">
        <f t="shared" si="42"/>
        <v>0</v>
      </c>
      <c r="O165" s="1">
        <v>4.12</v>
      </c>
      <c r="P165" s="1">
        <v>1.73</v>
      </c>
      <c r="Q165" s="16"/>
      <c r="R165" s="1">
        <v>0.23</v>
      </c>
      <c r="S165" s="1">
        <v>2</v>
      </c>
      <c r="T165" s="16">
        <f t="shared" ref="T165:T167" si="43">MAX(0,(TRUNC((R165*0.8)-S165)))</f>
        <v>0</v>
      </c>
      <c r="U165" s="1">
        <v>0</v>
      </c>
      <c r="V165" s="15">
        <v>4459.57</v>
      </c>
      <c r="W165" s="2">
        <v>5896.21</v>
      </c>
      <c r="X165" s="1">
        <v>5</v>
      </c>
      <c r="Y165" s="1">
        <v>0</v>
      </c>
      <c r="Z165" s="1">
        <v>10</v>
      </c>
      <c r="AA165" s="1">
        <v>7</v>
      </c>
      <c r="AB165" s="1">
        <v>85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8</v>
      </c>
      <c r="AS165" s="1">
        <v>0</v>
      </c>
      <c r="AT165" s="1">
        <v>104</v>
      </c>
      <c r="AU165" s="1">
        <v>23</v>
      </c>
      <c r="AV165" s="1">
        <v>52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2</v>
      </c>
      <c r="BD165" s="1">
        <v>3</v>
      </c>
      <c r="BE165" s="1">
        <v>6</v>
      </c>
      <c r="BF165" s="1">
        <v>60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>
      <c r="A166" s="1">
        <v>70185</v>
      </c>
      <c r="B166" s="1" t="s">
        <v>174</v>
      </c>
      <c r="C166" s="1">
        <v>40</v>
      </c>
      <c r="D166" s="1">
        <v>285</v>
      </c>
      <c r="E166" s="1" t="s">
        <v>64</v>
      </c>
      <c r="F166" s="1">
        <v>570</v>
      </c>
      <c r="G166" s="1" t="s">
        <v>72</v>
      </c>
      <c r="H166" s="2">
        <v>26.14</v>
      </c>
      <c r="I166" s="2">
        <v>1045.5999999999999</v>
      </c>
      <c r="J166" s="10">
        <f t="shared" si="2"/>
        <v>0</v>
      </c>
      <c r="K166" s="11">
        <f t="shared" si="3"/>
        <v>0</v>
      </c>
      <c r="L166" s="1">
        <v>3.51</v>
      </c>
      <c r="M166" s="1">
        <v>2.0499999999999998</v>
      </c>
      <c r="N166" s="16">
        <f t="shared" si="42"/>
        <v>0</v>
      </c>
      <c r="O166" s="1">
        <v>0.72</v>
      </c>
      <c r="P166" s="1">
        <v>1.27</v>
      </c>
      <c r="Q166" s="16"/>
      <c r="R166" s="1">
        <v>0</v>
      </c>
      <c r="S166" s="1">
        <v>0</v>
      </c>
      <c r="T166" s="16">
        <f t="shared" si="43"/>
        <v>0</v>
      </c>
      <c r="U166" s="1">
        <v>0</v>
      </c>
      <c r="V166" s="15">
        <v>4430.7299999999996</v>
      </c>
      <c r="W166" s="2">
        <v>3476.62</v>
      </c>
      <c r="X166" s="1">
        <v>38</v>
      </c>
      <c r="Y166" s="1">
        <v>0</v>
      </c>
      <c r="Z166" s="1">
        <v>80</v>
      </c>
      <c r="AA166" s="1">
        <v>45</v>
      </c>
      <c r="AB166" s="1">
        <v>82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29</v>
      </c>
      <c r="AS166" s="1">
        <v>0</v>
      </c>
      <c r="AT166" s="1">
        <v>0</v>
      </c>
      <c r="AU166" s="1">
        <v>0</v>
      </c>
      <c r="AV166" s="1">
        <v>51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>
      <c r="A167" s="1">
        <v>70970</v>
      </c>
      <c r="B167" s="1" t="s">
        <v>237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28.82</v>
      </c>
      <c r="I167" s="2">
        <v>432.3</v>
      </c>
      <c r="J167" s="10">
        <f t="shared" si="2"/>
        <v>0</v>
      </c>
      <c r="K167" s="11">
        <f t="shared" si="3"/>
        <v>0</v>
      </c>
      <c r="L167" s="1">
        <v>1.63</v>
      </c>
      <c r="M167" s="1">
        <v>4</v>
      </c>
      <c r="N167" s="16">
        <f t="shared" si="42"/>
        <v>0</v>
      </c>
      <c r="O167" s="1">
        <v>6.2</v>
      </c>
      <c r="P167" s="1">
        <v>3.33</v>
      </c>
      <c r="Q167" s="16"/>
      <c r="R167" s="1">
        <v>1.9</v>
      </c>
      <c r="S167" s="1">
        <v>2.2000000000000002</v>
      </c>
      <c r="T167" s="16">
        <f t="shared" si="43"/>
        <v>0</v>
      </c>
      <c r="U167" s="1">
        <v>0</v>
      </c>
      <c r="V167" s="15">
        <v>4207.72</v>
      </c>
      <c r="W167" s="2">
        <v>4121.26</v>
      </c>
      <c r="X167" s="1">
        <v>10</v>
      </c>
      <c r="Y167" s="1">
        <v>7</v>
      </c>
      <c r="Z167" s="1">
        <v>8</v>
      </c>
      <c r="AA167" s="1">
        <v>6</v>
      </c>
      <c r="AB167" s="1">
        <v>60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19</v>
      </c>
      <c r="AS167" s="1">
        <v>36</v>
      </c>
      <c r="AT167" s="1">
        <v>44</v>
      </c>
      <c r="AU167" s="1">
        <v>24</v>
      </c>
      <c r="AV167" s="1">
        <v>50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1</v>
      </c>
      <c r="BC167" s="1">
        <v>12</v>
      </c>
      <c r="BD167" s="1">
        <v>11</v>
      </c>
      <c r="BE167" s="1">
        <v>21</v>
      </c>
      <c r="BF167" s="1">
        <v>33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>
      <c r="A168" s="1">
        <v>70053</v>
      </c>
      <c r="B168" s="1" t="s">
        <v>249</v>
      </c>
      <c r="C168" s="1">
        <v>20</v>
      </c>
      <c r="D168" s="1">
        <v>285</v>
      </c>
      <c r="E168" s="1" t="s">
        <v>64</v>
      </c>
      <c r="F168" s="1">
        <v>573</v>
      </c>
      <c r="G168" s="1" t="s">
        <v>87</v>
      </c>
      <c r="H168" s="2">
        <v>38.04</v>
      </c>
      <c r="I168" s="2">
        <v>760.8</v>
      </c>
      <c r="J168" s="10">
        <f t="shared" si="2"/>
        <v>2282.3999999999996</v>
      </c>
      <c r="K168" s="11">
        <f t="shared" si="3"/>
        <v>3</v>
      </c>
      <c r="L168" s="1">
        <v>1.02</v>
      </c>
      <c r="M168" s="1">
        <v>2.5499999999999998</v>
      </c>
      <c r="N168" s="16">
        <f t="shared" si="42"/>
        <v>0</v>
      </c>
      <c r="O168" s="1">
        <v>2.75</v>
      </c>
      <c r="P168" s="1">
        <v>2.2000000000000002</v>
      </c>
      <c r="Q168" s="16"/>
      <c r="R168" s="1">
        <v>1.7</v>
      </c>
      <c r="S168" s="1">
        <v>0</v>
      </c>
      <c r="T168" s="5">
        <v>3</v>
      </c>
      <c r="U168" s="1">
        <v>0</v>
      </c>
      <c r="V168" s="15">
        <v>4165.38</v>
      </c>
      <c r="W168" s="2">
        <v>3613.8</v>
      </c>
      <c r="X168" s="1">
        <v>9</v>
      </c>
      <c r="Y168" s="1">
        <v>0</v>
      </c>
      <c r="Z168" s="1">
        <v>9</v>
      </c>
      <c r="AA168" s="1">
        <v>5</v>
      </c>
      <c r="AB168" s="1">
        <v>51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55</v>
      </c>
      <c r="AS168" s="1">
        <v>0</v>
      </c>
      <c r="AT168" s="1">
        <v>0</v>
      </c>
      <c r="AU168" s="1">
        <v>0</v>
      </c>
      <c r="AV168" s="1">
        <v>44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20</v>
      </c>
      <c r="BC168" s="1">
        <v>0</v>
      </c>
      <c r="BD168" s="1">
        <v>10</v>
      </c>
      <c r="BE168" s="1">
        <v>8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>
      <c r="A169" s="1">
        <v>70981</v>
      </c>
      <c r="B169" s="1" t="s">
        <v>294</v>
      </c>
      <c r="C169" s="1">
        <v>15</v>
      </c>
      <c r="D169" s="1">
        <v>285</v>
      </c>
      <c r="E169" s="1" t="s">
        <v>64</v>
      </c>
      <c r="F169" s="1">
        <v>562</v>
      </c>
      <c r="G169" s="1" t="s">
        <v>65</v>
      </c>
      <c r="H169" s="2">
        <v>28.82</v>
      </c>
      <c r="I169" s="2">
        <v>432.3</v>
      </c>
      <c r="J169" s="10">
        <f t="shared" si="2"/>
        <v>0</v>
      </c>
      <c r="K169" s="11">
        <f t="shared" si="3"/>
        <v>0</v>
      </c>
      <c r="L169" s="1">
        <v>1.8</v>
      </c>
      <c r="M169" s="1">
        <v>1.6</v>
      </c>
      <c r="N169" s="16">
        <f t="shared" si="42"/>
        <v>0</v>
      </c>
      <c r="O169" s="1">
        <v>6.4</v>
      </c>
      <c r="P169" s="1">
        <v>4.8</v>
      </c>
      <c r="Q169" s="16"/>
      <c r="R169" s="1">
        <v>1.4</v>
      </c>
      <c r="S169" s="1">
        <v>1.87</v>
      </c>
      <c r="T169" s="16">
        <f t="shared" ref="T169:T176" si="44">MAX(0,(TRUNC((R169*0.8)-S169)))</f>
        <v>0</v>
      </c>
      <c r="U169" s="1">
        <v>0</v>
      </c>
      <c r="V169" s="15">
        <v>4150.08</v>
      </c>
      <c r="W169" s="2">
        <v>3573.68</v>
      </c>
      <c r="X169" s="1">
        <v>16</v>
      </c>
      <c r="Y169" s="1">
        <v>3</v>
      </c>
      <c r="Z169" s="1">
        <v>7</v>
      </c>
      <c r="AA169" s="1">
        <v>5</v>
      </c>
      <c r="AB169" s="1">
        <v>24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39</v>
      </c>
      <c r="AS169" s="1">
        <v>39</v>
      </c>
      <c r="AT169" s="1">
        <v>31</v>
      </c>
      <c r="AU169" s="1">
        <v>13</v>
      </c>
      <c r="AV169" s="1">
        <v>72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3</v>
      </c>
      <c r="BC169" s="1">
        <v>14</v>
      </c>
      <c r="BD169" s="1">
        <v>11</v>
      </c>
      <c r="BE169" s="1">
        <v>0</v>
      </c>
      <c r="BF169" s="1">
        <v>28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>
      <c r="A170" s="1">
        <v>70105</v>
      </c>
      <c r="B170" s="1" t="s">
        <v>307</v>
      </c>
      <c r="C170" s="1">
        <v>4</v>
      </c>
      <c r="D170" s="1">
        <v>285</v>
      </c>
      <c r="E170" s="1" t="s">
        <v>64</v>
      </c>
      <c r="F170" s="1">
        <v>570</v>
      </c>
      <c r="G170" s="1" t="s">
        <v>72</v>
      </c>
      <c r="H170" s="2">
        <v>201.48</v>
      </c>
      <c r="I170" s="2">
        <v>805.92</v>
      </c>
      <c r="J170" s="10">
        <f t="shared" si="2"/>
        <v>0</v>
      </c>
      <c r="K170" s="11">
        <f t="shared" si="3"/>
        <v>0</v>
      </c>
      <c r="L170" s="1">
        <v>1.25</v>
      </c>
      <c r="M170" s="1">
        <v>0.75</v>
      </c>
      <c r="N170" s="16">
        <f t="shared" si="42"/>
        <v>0</v>
      </c>
      <c r="O170" s="1">
        <v>3.75</v>
      </c>
      <c r="P170" s="1">
        <v>0.75</v>
      </c>
      <c r="Q170" s="16"/>
      <c r="R170" s="1">
        <v>0</v>
      </c>
      <c r="S170" s="1">
        <v>0.25</v>
      </c>
      <c r="T170" s="16">
        <f t="shared" si="44"/>
        <v>0</v>
      </c>
      <c r="U170" s="1">
        <v>0</v>
      </c>
      <c r="V170" s="15">
        <v>4029.6</v>
      </c>
      <c r="W170" s="2">
        <v>1410.36</v>
      </c>
      <c r="X170" s="1">
        <v>5</v>
      </c>
      <c r="Y170" s="1">
        <v>0</v>
      </c>
      <c r="Z170" s="1">
        <v>0</v>
      </c>
      <c r="AA170" s="1">
        <v>0</v>
      </c>
      <c r="AB170" s="1">
        <v>3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8</v>
      </c>
      <c r="AS170" s="1">
        <v>1</v>
      </c>
      <c r="AT170" s="1">
        <v>5</v>
      </c>
      <c r="AU170" s="1">
        <v>3</v>
      </c>
      <c r="AV170" s="1">
        <v>3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>
      <c r="A171" s="1">
        <v>70071</v>
      </c>
      <c r="B171" s="1" t="s">
        <v>285</v>
      </c>
      <c r="C171" s="1">
        <v>6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174.97</v>
      </c>
      <c r="I171" s="2">
        <v>1049.82</v>
      </c>
      <c r="J171" s="10">
        <f t="shared" si="2"/>
        <v>0</v>
      </c>
      <c r="K171" s="11">
        <f t="shared" si="3"/>
        <v>0</v>
      </c>
      <c r="L171" s="1">
        <v>0.33</v>
      </c>
      <c r="M171" s="1">
        <v>0</v>
      </c>
      <c r="N171" s="16">
        <f t="shared" si="42"/>
        <v>0</v>
      </c>
      <c r="O171" s="1">
        <v>2.58</v>
      </c>
      <c r="P171" s="1">
        <v>2.17</v>
      </c>
      <c r="Q171" s="16"/>
      <c r="R171" s="1">
        <v>0.92</v>
      </c>
      <c r="S171" s="1">
        <v>5</v>
      </c>
      <c r="T171" s="16">
        <f t="shared" si="44"/>
        <v>0</v>
      </c>
      <c r="U171" s="1">
        <v>0</v>
      </c>
      <c r="V171" s="15">
        <v>4024.31</v>
      </c>
      <c r="W171" s="2">
        <v>7523.71</v>
      </c>
      <c r="X171" s="1">
        <v>2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7</v>
      </c>
      <c r="AS171" s="1">
        <v>4</v>
      </c>
      <c r="AT171" s="1">
        <v>5</v>
      </c>
      <c r="AU171" s="1">
        <v>3</v>
      </c>
      <c r="AV171" s="1">
        <v>13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3</v>
      </c>
      <c r="BC171" s="1">
        <v>1</v>
      </c>
      <c r="BD171" s="1">
        <v>1</v>
      </c>
      <c r="BE171" s="1">
        <v>2</v>
      </c>
      <c r="BF171" s="1">
        <v>30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>
      <c r="A172" s="1">
        <v>70360</v>
      </c>
      <c r="B172" s="1" t="s">
        <v>245</v>
      </c>
      <c r="C172" s="1">
        <v>15</v>
      </c>
      <c r="D172" s="1">
        <v>285</v>
      </c>
      <c r="E172" s="1" t="s">
        <v>64</v>
      </c>
      <c r="F172" s="1">
        <v>562</v>
      </c>
      <c r="G172" s="1" t="s">
        <v>65</v>
      </c>
      <c r="H172" s="2">
        <v>30.07</v>
      </c>
      <c r="I172" s="2">
        <v>451.05</v>
      </c>
      <c r="J172" s="10">
        <f t="shared" si="2"/>
        <v>0</v>
      </c>
      <c r="K172" s="11">
        <f t="shared" si="3"/>
        <v>0</v>
      </c>
      <c r="L172" s="1">
        <v>0.97</v>
      </c>
      <c r="M172" s="1">
        <v>1.33</v>
      </c>
      <c r="N172" s="16">
        <f t="shared" si="42"/>
        <v>0</v>
      </c>
      <c r="O172" s="1">
        <v>7.63</v>
      </c>
      <c r="P172" s="1">
        <v>3.87</v>
      </c>
      <c r="Q172" s="16"/>
      <c r="R172" s="1">
        <v>0.1</v>
      </c>
      <c r="S172" s="1">
        <v>3</v>
      </c>
      <c r="T172" s="16">
        <f t="shared" si="44"/>
        <v>0</v>
      </c>
      <c r="U172" s="1">
        <v>0</v>
      </c>
      <c r="V172" s="15">
        <v>3924.14</v>
      </c>
      <c r="W172" s="2">
        <v>3698.61</v>
      </c>
      <c r="X172" s="1">
        <v>1</v>
      </c>
      <c r="Y172" s="1">
        <v>0</v>
      </c>
      <c r="Z172" s="1">
        <v>10</v>
      </c>
      <c r="AA172" s="1">
        <v>7</v>
      </c>
      <c r="AB172" s="1">
        <v>20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30</v>
      </c>
      <c r="AS172" s="1">
        <v>47</v>
      </c>
      <c r="AT172" s="1">
        <v>41</v>
      </c>
      <c r="AU172" s="1">
        <v>40</v>
      </c>
      <c r="AV172" s="1">
        <v>58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>
        <v>1</v>
      </c>
      <c r="BF172" s="1">
        <v>45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>
      <c r="A173" s="1">
        <v>70975</v>
      </c>
      <c r="B173" s="1" t="s">
        <v>256</v>
      </c>
      <c r="C173" s="1">
        <v>20</v>
      </c>
      <c r="D173" s="1">
        <v>285</v>
      </c>
      <c r="E173" s="1" t="s">
        <v>64</v>
      </c>
      <c r="F173" s="1">
        <v>974</v>
      </c>
      <c r="G173" s="1" t="s">
        <v>110</v>
      </c>
      <c r="H173" s="2">
        <v>40.81</v>
      </c>
      <c r="I173" s="2">
        <v>816.2</v>
      </c>
      <c r="J173" s="10">
        <f t="shared" si="2"/>
        <v>0</v>
      </c>
      <c r="K173" s="11">
        <f t="shared" si="3"/>
        <v>0</v>
      </c>
      <c r="L173" s="1">
        <v>0.32</v>
      </c>
      <c r="M173" s="1">
        <v>2.75</v>
      </c>
      <c r="N173" s="16">
        <f t="shared" si="42"/>
        <v>0</v>
      </c>
      <c r="O173" s="1">
        <v>4</v>
      </c>
      <c r="P173" s="1">
        <v>4.1500000000000004</v>
      </c>
      <c r="Q173" s="16"/>
      <c r="R173" s="1">
        <v>0.45</v>
      </c>
      <c r="S173" s="1">
        <v>0.2</v>
      </c>
      <c r="T173" s="16">
        <f t="shared" si="44"/>
        <v>0</v>
      </c>
      <c r="U173" s="1">
        <v>0</v>
      </c>
      <c r="V173" s="15">
        <v>3897.36</v>
      </c>
      <c r="W173" s="2">
        <v>5795.02</v>
      </c>
      <c r="X173" s="1">
        <v>5</v>
      </c>
      <c r="Y173" s="1">
        <v>0</v>
      </c>
      <c r="Z173" s="1">
        <v>0</v>
      </c>
      <c r="AA173" s="1">
        <v>3</v>
      </c>
      <c r="AB173" s="1">
        <v>55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18</v>
      </c>
      <c r="AS173" s="1">
        <v>24</v>
      </c>
      <c r="AT173" s="1">
        <v>35</v>
      </c>
      <c r="AU173" s="1">
        <v>30</v>
      </c>
      <c r="AV173" s="1">
        <v>83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3</v>
      </c>
      <c r="BE173" s="1">
        <v>11</v>
      </c>
      <c r="BF173" s="1">
        <v>4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>
      <c r="A174" s="1">
        <v>70117</v>
      </c>
      <c r="B174" s="1" t="s">
        <v>284</v>
      </c>
      <c r="C174" s="1">
        <v>24</v>
      </c>
      <c r="D174" s="1">
        <v>285</v>
      </c>
      <c r="E174" s="1" t="s">
        <v>64</v>
      </c>
      <c r="F174" s="1">
        <v>974</v>
      </c>
      <c r="G174" s="1" t="s">
        <v>110</v>
      </c>
      <c r="H174" s="2">
        <v>37.630099999999999</v>
      </c>
      <c r="I174" s="2">
        <v>903.12239999999997</v>
      </c>
      <c r="J174" s="10">
        <f t="shared" si="2"/>
        <v>0</v>
      </c>
      <c r="K174" s="11">
        <f t="shared" si="3"/>
        <v>0</v>
      </c>
      <c r="L174" s="1">
        <v>0.21</v>
      </c>
      <c r="M174" s="1">
        <v>2.08</v>
      </c>
      <c r="N174" s="16">
        <f t="shared" si="42"/>
        <v>0</v>
      </c>
      <c r="O174" s="1">
        <v>2.33</v>
      </c>
      <c r="P174" s="1">
        <v>3.21</v>
      </c>
      <c r="Q174" s="16"/>
      <c r="R174" s="1">
        <v>1.75</v>
      </c>
      <c r="S174" s="1">
        <v>2.25</v>
      </c>
      <c r="T174" s="16">
        <f t="shared" si="44"/>
        <v>0</v>
      </c>
      <c r="U174" s="1">
        <v>0</v>
      </c>
      <c r="V174" s="15">
        <v>3875.9</v>
      </c>
      <c r="W174" s="2">
        <v>6811.05</v>
      </c>
      <c r="X174" s="1">
        <v>2</v>
      </c>
      <c r="Y174" s="1">
        <v>5</v>
      </c>
      <c r="Z174" s="1">
        <v>0</v>
      </c>
      <c r="AA174" s="1">
        <v>1</v>
      </c>
      <c r="AB174" s="1">
        <v>50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18</v>
      </c>
      <c r="AS174" s="1">
        <v>19</v>
      </c>
      <c r="AT174" s="1">
        <v>21</v>
      </c>
      <c r="AU174" s="1">
        <v>15</v>
      </c>
      <c r="AV174" s="1">
        <v>77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3</v>
      </c>
      <c r="BC174" s="1">
        <v>4</v>
      </c>
      <c r="BD174" s="1">
        <v>7</v>
      </c>
      <c r="BE174" s="1">
        <v>60</v>
      </c>
      <c r="BF174" s="1">
        <v>54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>
      <c r="A175" s="1">
        <v>70302</v>
      </c>
      <c r="B175" s="1" t="s">
        <v>242</v>
      </c>
      <c r="C175" s="1">
        <v>20</v>
      </c>
      <c r="D175" s="1">
        <v>285</v>
      </c>
      <c r="E175" s="1" t="s">
        <v>64</v>
      </c>
      <c r="F175" s="1">
        <v>285</v>
      </c>
      <c r="G175" s="1" t="s">
        <v>64</v>
      </c>
      <c r="H175" s="2">
        <v>86.351399999999998</v>
      </c>
      <c r="I175" s="2">
        <v>1727.028</v>
      </c>
      <c r="J175" s="10">
        <f t="shared" si="2"/>
        <v>0</v>
      </c>
      <c r="K175" s="11">
        <f t="shared" si="3"/>
        <v>0</v>
      </c>
      <c r="L175" s="1">
        <v>1</v>
      </c>
      <c r="M175" s="1">
        <v>1.55</v>
      </c>
      <c r="N175" s="16">
        <f t="shared" si="42"/>
        <v>0</v>
      </c>
      <c r="O175" s="1">
        <v>1.2</v>
      </c>
      <c r="P175" s="1">
        <v>1.8</v>
      </c>
      <c r="Q175" s="16"/>
      <c r="R175" s="1">
        <v>0</v>
      </c>
      <c r="S175" s="1">
        <v>0</v>
      </c>
      <c r="T175" s="16">
        <f t="shared" si="44"/>
        <v>0</v>
      </c>
      <c r="U175" s="1">
        <v>0</v>
      </c>
      <c r="V175" s="15">
        <v>3799.46</v>
      </c>
      <c r="W175" s="2">
        <v>5785.54</v>
      </c>
      <c r="X175" s="1">
        <v>19</v>
      </c>
      <c r="Y175" s="1">
        <v>2</v>
      </c>
      <c r="Z175" s="1">
        <v>0</v>
      </c>
      <c r="AA175" s="1">
        <v>0</v>
      </c>
      <c r="AB175" s="1">
        <v>31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24</v>
      </c>
      <c r="AS175" s="1">
        <v>0</v>
      </c>
      <c r="AT175" s="1">
        <v>0</v>
      </c>
      <c r="AU175" s="1">
        <v>0</v>
      </c>
      <c r="AV175" s="1">
        <v>36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>
      <c r="A176" s="1">
        <v>70231</v>
      </c>
      <c r="B176" s="1" t="s">
        <v>331</v>
      </c>
      <c r="C176" s="1">
        <v>12</v>
      </c>
      <c r="D176" s="1">
        <v>285</v>
      </c>
      <c r="E176" s="1" t="s">
        <v>64</v>
      </c>
      <c r="F176" s="1">
        <v>558</v>
      </c>
      <c r="G176" s="1" t="s">
        <v>67</v>
      </c>
      <c r="H176" s="2">
        <v>66.930000000000007</v>
      </c>
      <c r="I176" s="2">
        <v>803.16</v>
      </c>
      <c r="J176" s="10">
        <f t="shared" si="2"/>
        <v>0</v>
      </c>
      <c r="K176" s="11">
        <f t="shared" si="3"/>
        <v>0</v>
      </c>
      <c r="L176" s="1">
        <v>0.42</v>
      </c>
      <c r="M176" s="1">
        <v>0</v>
      </c>
      <c r="N176" s="16">
        <f t="shared" si="42"/>
        <v>0</v>
      </c>
      <c r="O176" s="1">
        <v>4.25</v>
      </c>
      <c r="P176" s="1">
        <v>0</v>
      </c>
      <c r="Q176" s="16"/>
      <c r="R176" s="1">
        <v>0</v>
      </c>
      <c r="S176" s="1">
        <v>0</v>
      </c>
      <c r="T176" s="16">
        <f t="shared" si="44"/>
        <v>0</v>
      </c>
      <c r="U176" s="1">
        <v>0</v>
      </c>
      <c r="V176" s="15">
        <v>3748.08</v>
      </c>
      <c r="W176" s="2">
        <v>0</v>
      </c>
      <c r="X176" s="1">
        <v>0</v>
      </c>
      <c r="Y176" s="1">
        <v>0</v>
      </c>
      <c r="Z176" s="1">
        <v>5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42</v>
      </c>
      <c r="AU176" s="1">
        <v>18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>
      <c r="A177" s="1">
        <v>70316</v>
      </c>
      <c r="B177" s="1" t="s">
        <v>261</v>
      </c>
      <c r="C177" s="1">
        <v>15</v>
      </c>
      <c r="D177" s="1">
        <v>285</v>
      </c>
      <c r="E177" s="1" t="s">
        <v>64</v>
      </c>
      <c r="F177" s="1">
        <v>562</v>
      </c>
      <c r="G177" s="1" t="s">
        <v>65</v>
      </c>
      <c r="H177" s="2">
        <v>28.82</v>
      </c>
      <c r="I177" s="2">
        <v>432.3</v>
      </c>
      <c r="J177" s="10">
        <f t="shared" si="2"/>
        <v>2161.5</v>
      </c>
      <c r="K177" s="11">
        <f t="shared" si="3"/>
        <v>5</v>
      </c>
      <c r="L177" s="1">
        <v>1.57</v>
      </c>
      <c r="M177" s="1">
        <v>2.2000000000000002</v>
      </c>
      <c r="N177" s="16">
        <f t="shared" si="42"/>
        <v>0</v>
      </c>
      <c r="O177" s="1">
        <v>4.5</v>
      </c>
      <c r="P177" s="1">
        <v>4.2</v>
      </c>
      <c r="Q177" s="16"/>
      <c r="R177" s="1">
        <v>2.37</v>
      </c>
      <c r="S177" s="1">
        <v>0.6</v>
      </c>
      <c r="T177" s="5">
        <v>5</v>
      </c>
      <c r="U177" s="1">
        <v>0</v>
      </c>
      <c r="V177" s="15">
        <v>3645.73</v>
      </c>
      <c r="W177" s="2">
        <v>3026.1</v>
      </c>
      <c r="X177" s="1">
        <v>10</v>
      </c>
      <c r="Y177" s="1">
        <v>2</v>
      </c>
      <c r="Z177" s="1">
        <v>10</v>
      </c>
      <c r="AA177" s="1">
        <v>5</v>
      </c>
      <c r="AB177" s="1">
        <v>33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12</v>
      </c>
      <c r="AS177" s="1">
        <v>60</v>
      </c>
      <c r="AT177" s="1">
        <v>16</v>
      </c>
      <c r="AU177" s="1">
        <v>19</v>
      </c>
      <c r="AV177" s="1">
        <v>63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35</v>
      </c>
      <c r="BC177" s="1">
        <v>1</v>
      </c>
      <c r="BD177" s="1">
        <v>0</v>
      </c>
      <c r="BE177" s="1">
        <v>0</v>
      </c>
      <c r="BF177" s="1">
        <v>9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>
      <c r="A178" s="1">
        <v>70060</v>
      </c>
      <c r="B178" s="1" t="s">
        <v>305</v>
      </c>
      <c r="C178" s="1">
        <v>1</v>
      </c>
      <c r="D178" s="1">
        <v>285</v>
      </c>
      <c r="E178" s="1" t="s">
        <v>64</v>
      </c>
      <c r="F178" s="1">
        <v>570</v>
      </c>
      <c r="G178" s="1" t="s">
        <v>72</v>
      </c>
      <c r="H178" s="2">
        <v>780.58</v>
      </c>
      <c r="I178" s="2">
        <v>780.58</v>
      </c>
      <c r="J178" s="10">
        <f t="shared" si="2"/>
        <v>0</v>
      </c>
      <c r="K178" s="11">
        <f t="shared" si="3"/>
        <v>0</v>
      </c>
      <c r="L178" s="1">
        <v>0</v>
      </c>
      <c r="M178" s="1">
        <v>7</v>
      </c>
      <c r="N178" s="16">
        <f t="shared" si="42"/>
        <v>0</v>
      </c>
      <c r="O178" s="1">
        <v>0</v>
      </c>
      <c r="P178" s="1">
        <v>0</v>
      </c>
      <c r="Q178" s="16"/>
      <c r="R178" s="1">
        <v>4.5</v>
      </c>
      <c r="S178" s="1">
        <v>9</v>
      </c>
      <c r="T178" s="16">
        <f t="shared" ref="T178:T266" si="45">MAX(0,(TRUNC((R178*0.8)-S178)))</f>
        <v>0</v>
      </c>
      <c r="U178" s="1">
        <v>0</v>
      </c>
      <c r="V178" s="15">
        <v>3512.61</v>
      </c>
      <c r="W178" s="2">
        <v>12489.28</v>
      </c>
      <c r="X178" s="1">
        <v>0</v>
      </c>
      <c r="Y178" s="1">
        <v>0</v>
      </c>
      <c r="Z178" s="1">
        <v>0</v>
      </c>
      <c r="AA178" s="1">
        <v>0</v>
      </c>
      <c r="AB178" s="1">
        <v>7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5</v>
      </c>
      <c r="BD178" s="1">
        <v>2</v>
      </c>
      <c r="BE178" s="1">
        <v>0</v>
      </c>
      <c r="BF178" s="1">
        <v>9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>
      <c r="A179" s="1">
        <v>70095</v>
      </c>
      <c r="B179" s="1" t="s">
        <v>291</v>
      </c>
      <c r="C179" s="1">
        <v>16</v>
      </c>
      <c r="D179" s="1">
        <v>285</v>
      </c>
      <c r="E179" s="1" t="s">
        <v>64</v>
      </c>
      <c r="F179" s="1">
        <v>999</v>
      </c>
      <c r="G179" s="1" t="s">
        <v>292</v>
      </c>
      <c r="H179" s="2">
        <v>61.95</v>
      </c>
      <c r="I179" s="2">
        <v>991.2</v>
      </c>
      <c r="J179" s="10">
        <f t="shared" si="2"/>
        <v>0</v>
      </c>
      <c r="K179" s="11">
        <f t="shared" si="3"/>
        <v>0</v>
      </c>
      <c r="L179" s="1">
        <v>0.25</v>
      </c>
      <c r="M179" s="1">
        <v>4.25</v>
      </c>
      <c r="N179" s="16">
        <f t="shared" si="42"/>
        <v>0</v>
      </c>
      <c r="O179" s="1">
        <v>3.25</v>
      </c>
      <c r="P179" s="1">
        <v>1.19</v>
      </c>
      <c r="Q179" s="16"/>
      <c r="R179" s="1">
        <v>0</v>
      </c>
      <c r="S179" s="1">
        <v>3</v>
      </c>
      <c r="T179" s="16">
        <f t="shared" si="45"/>
        <v>0</v>
      </c>
      <c r="U179" s="1">
        <v>0</v>
      </c>
      <c r="V179" s="15">
        <v>3469.2</v>
      </c>
      <c r="W179" s="2">
        <v>8363.25</v>
      </c>
      <c r="X179" s="1">
        <v>1</v>
      </c>
      <c r="Y179" s="1">
        <v>2</v>
      </c>
      <c r="Z179" s="1">
        <v>2</v>
      </c>
      <c r="AA179" s="1">
        <v>0</v>
      </c>
      <c r="AB179" s="1">
        <v>68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43</v>
      </c>
      <c r="AS179" s="1">
        <v>18</v>
      </c>
      <c r="AT179" s="1">
        <v>0</v>
      </c>
      <c r="AU179" s="1">
        <v>0</v>
      </c>
      <c r="AV179" s="1">
        <v>19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48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</row>
    <row r="180" spans="1:63">
      <c r="A180" s="1">
        <v>70153</v>
      </c>
      <c r="B180" s="1" t="s">
        <v>186</v>
      </c>
      <c r="C180" s="1">
        <v>24</v>
      </c>
      <c r="D180" s="1">
        <v>285</v>
      </c>
      <c r="E180" s="1" t="s">
        <v>64</v>
      </c>
      <c r="F180" s="1">
        <v>974</v>
      </c>
      <c r="G180" s="1" t="s">
        <v>110</v>
      </c>
      <c r="H180" s="2">
        <v>44.36</v>
      </c>
      <c r="I180" s="2">
        <v>1064.6400000000001</v>
      </c>
      <c r="J180" s="10">
        <f t="shared" si="2"/>
        <v>0</v>
      </c>
      <c r="K180" s="11">
        <f t="shared" si="3"/>
        <v>0</v>
      </c>
      <c r="L180" s="1">
        <v>0.23</v>
      </c>
      <c r="M180" s="1">
        <v>2.12</v>
      </c>
      <c r="N180" s="16">
        <f t="shared" si="42"/>
        <v>0</v>
      </c>
      <c r="O180" s="1">
        <v>2.08</v>
      </c>
      <c r="P180" s="1">
        <v>1.58</v>
      </c>
      <c r="Q180" s="16"/>
      <c r="R180" s="1">
        <v>0.92</v>
      </c>
      <c r="S180" s="1">
        <v>1.38</v>
      </c>
      <c r="T180" s="16">
        <f t="shared" si="45"/>
        <v>0</v>
      </c>
      <c r="U180" s="1">
        <v>0</v>
      </c>
      <c r="V180" s="15">
        <v>3437.9</v>
      </c>
      <c r="W180" s="2">
        <v>5411.92</v>
      </c>
      <c r="X180" s="1">
        <v>2</v>
      </c>
      <c r="Y180" s="1">
        <v>1</v>
      </c>
      <c r="Z180" s="1">
        <v>1</v>
      </c>
      <c r="AA180" s="1">
        <v>4</v>
      </c>
      <c r="AB180" s="1">
        <v>51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4</v>
      </c>
      <c r="AS180" s="1">
        <v>38</v>
      </c>
      <c r="AT180" s="1">
        <v>3</v>
      </c>
      <c r="AU180" s="1">
        <v>48</v>
      </c>
      <c r="AV180" s="1">
        <v>38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1</v>
      </c>
      <c r="BC180" s="1">
        <v>17</v>
      </c>
      <c r="BD180" s="1">
        <v>8</v>
      </c>
      <c r="BE180" s="1">
        <v>9</v>
      </c>
      <c r="BF180" s="1">
        <v>33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</row>
    <row r="181" spans="1:63">
      <c r="A181" s="1">
        <v>70215</v>
      </c>
      <c r="B181" s="1" t="s">
        <v>257</v>
      </c>
      <c r="C181" s="1">
        <v>24</v>
      </c>
      <c r="D181" s="1">
        <v>285</v>
      </c>
      <c r="E181" s="1" t="s">
        <v>64</v>
      </c>
      <c r="F181" s="1">
        <v>795</v>
      </c>
      <c r="G181" s="1" t="s">
        <v>258</v>
      </c>
      <c r="H181" s="2">
        <v>40.33</v>
      </c>
      <c r="I181" s="2">
        <v>967.92</v>
      </c>
      <c r="J181" s="10">
        <f t="shared" si="2"/>
        <v>0</v>
      </c>
      <c r="K181" s="11">
        <f t="shared" si="3"/>
        <v>0</v>
      </c>
      <c r="L181" s="1">
        <v>0</v>
      </c>
      <c r="M181" s="1">
        <v>0</v>
      </c>
      <c r="N181" s="16">
        <f t="shared" si="42"/>
        <v>0</v>
      </c>
      <c r="O181" s="1">
        <v>2.96</v>
      </c>
      <c r="P181" s="1">
        <v>5.79</v>
      </c>
      <c r="Q181" s="16"/>
      <c r="R181" s="1">
        <v>0.57999999999999996</v>
      </c>
      <c r="S181" s="1">
        <v>0</v>
      </c>
      <c r="T181" s="16">
        <f t="shared" si="45"/>
        <v>0</v>
      </c>
      <c r="U181" s="1">
        <v>0</v>
      </c>
      <c r="V181" s="15">
        <v>3428.05</v>
      </c>
      <c r="W181" s="2">
        <v>5605.87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65</v>
      </c>
      <c r="AS181" s="1">
        <v>12</v>
      </c>
      <c r="AT181" s="1">
        <v>0</v>
      </c>
      <c r="AU181" s="1">
        <v>0</v>
      </c>
      <c r="AV181" s="1">
        <v>139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</v>
      </c>
      <c r="BE181" s="1">
        <v>26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</row>
    <row r="182" spans="1:63">
      <c r="A182" s="1">
        <v>70266</v>
      </c>
      <c r="B182" s="1" t="s">
        <v>335</v>
      </c>
      <c r="C182" s="1">
        <v>24</v>
      </c>
      <c r="D182" s="1">
        <v>285</v>
      </c>
      <c r="E182" s="1" t="s">
        <v>64</v>
      </c>
      <c r="F182" s="1">
        <v>558</v>
      </c>
      <c r="G182" s="1" t="s">
        <v>67</v>
      </c>
      <c r="H182" s="2">
        <v>45.624299999999998</v>
      </c>
      <c r="I182" s="2">
        <v>1094.9831999999999</v>
      </c>
      <c r="J182" s="10">
        <f t="shared" si="2"/>
        <v>0</v>
      </c>
      <c r="K182" s="11">
        <f t="shared" si="3"/>
        <v>0</v>
      </c>
      <c r="L182" s="1">
        <v>0.98</v>
      </c>
      <c r="M182" s="1">
        <v>1.25</v>
      </c>
      <c r="N182" s="16">
        <f t="shared" si="42"/>
        <v>0</v>
      </c>
      <c r="O182" s="1">
        <v>1.98</v>
      </c>
      <c r="P182" s="1">
        <v>2</v>
      </c>
      <c r="Q182" s="16"/>
      <c r="R182" s="1">
        <v>0.04</v>
      </c>
      <c r="S182" s="1">
        <v>0.54</v>
      </c>
      <c r="T182" s="16">
        <f t="shared" si="45"/>
        <v>0</v>
      </c>
      <c r="U182" s="1">
        <v>0</v>
      </c>
      <c r="V182" s="15">
        <v>3284.95</v>
      </c>
      <c r="W182" s="2">
        <v>4151.8100000000004</v>
      </c>
      <c r="X182" s="1">
        <v>18</v>
      </c>
      <c r="Y182" s="1">
        <v>3</v>
      </c>
      <c r="Z182" s="1">
        <v>1</v>
      </c>
      <c r="AA182" s="1">
        <v>6</v>
      </c>
      <c r="AB182" s="1">
        <v>30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15</v>
      </c>
      <c r="AS182" s="1">
        <v>9</v>
      </c>
      <c r="AT182" s="1">
        <v>20</v>
      </c>
      <c r="AU182" s="1">
        <v>16</v>
      </c>
      <c r="AV182" s="1">
        <v>48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2</v>
      </c>
      <c r="BD182" s="1">
        <v>0</v>
      </c>
      <c r="BE182" s="1">
        <v>0</v>
      </c>
      <c r="BF182" s="1">
        <v>13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</row>
    <row r="183" spans="1:63">
      <c r="A183" s="1">
        <v>70015</v>
      </c>
      <c r="B183" s="1" t="s">
        <v>288</v>
      </c>
      <c r="C183" s="1">
        <v>12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29.4</v>
      </c>
      <c r="I183" s="2">
        <v>352.8</v>
      </c>
      <c r="J183" s="10">
        <f t="shared" si="2"/>
        <v>0</v>
      </c>
      <c r="K183" s="11">
        <f t="shared" si="3"/>
        <v>0</v>
      </c>
      <c r="L183" s="1">
        <v>0</v>
      </c>
      <c r="M183" s="1">
        <v>1.83</v>
      </c>
      <c r="N183" s="16">
        <f t="shared" si="42"/>
        <v>0</v>
      </c>
      <c r="O183" s="1">
        <v>7.54</v>
      </c>
      <c r="P183" s="1">
        <v>3.25</v>
      </c>
      <c r="Q183" s="16"/>
      <c r="R183" s="1">
        <v>1</v>
      </c>
      <c r="S183" s="1">
        <v>3.42</v>
      </c>
      <c r="T183" s="16">
        <f t="shared" si="45"/>
        <v>0</v>
      </c>
      <c r="U183" s="1">
        <v>0</v>
      </c>
      <c r="V183" s="15">
        <v>3013.5</v>
      </c>
      <c r="W183" s="2">
        <v>2998.8</v>
      </c>
      <c r="X183" s="1">
        <v>0</v>
      </c>
      <c r="Y183" s="1">
        <v>0</v>
      </c>
      <c r="Z183" s="1">
        <v>0</v>
      </c>
      <c r="AA183" s="1">
        <v>0</v>
      </c>
      <c r="AB183" s="1">
        <v>22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21</v>
      </c>
      <c r="AS183" s="1">
        <v>36</v>
      </c>
      <c r="AT183" s="1">
        <v>44</v>
      </c>
      <c r="AU183" s="1">
        <v>15</v>
      </c>
      <c r="AV183" s="1">
        <v>39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4</v>
      </c>
      <c r="BC183" s="1">
        <v>3</v>
      </c>
      <c r="BD183" s="1">
        <v>2</v>
      </c>
      <c r="BE183" s="1">
        <v>9</v>
      </c>
      <c r="BF183" s="1">
        <v>41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</row>
    <row r="184" spans="1:63">
      <c r="A184" s="1">
        <v>70180</v>
      </c>
      <c r="B184" s="1" t="s">
        <v>319</v>
      </c>
      <c r="C184" s="1">
        <v>25</v>
      </c>
      <c r="D184" s="1">
        <v>285</v>
      </c>
      <c r="E184" s="1" t="s">
        <v>64</v>
      </c>
      <c r="F184" s="1">
        <v>35</v>
      </c>
      <c r="G184" s="1" t="s">
        <v>76</v>
      </c>
      <c r="H184" s="2">
        <v>43.63</v>
      </c>
      <c r="I184" s="2">
        <v>1090.75</v>
      </c>
      <c r="J184" s="10">
        <f t="shared" si="2"/>
        <v>0</v>
      </c>
      <c r="K184" s="11">
        <f t="shared" si="3"/>
        <v>0</v>
      </c>
      <c r="L184" s="1">
        <v>0</v>
      </c>
      <c r="M184" s="1">
        <v>0</v>
      </c>
      <c r="N184" s="16">
        <f t="shared" si="42"/>
        <v>0</v>
      </c>
      <c r="O184" s="1">
        <v>2.2000000000000002</v>
      </c>
      <c r="P184" s="1">
        <v>0</v>
      </c>
      <c r="Q184" s="16"/>
      <c r="R184" s="1">
        <v>0.5</v>
      </c>
      <c r="S184" s="1">
        <v>0</v>
      </c>
      <c r="T184" s="16">
        <f t="shared" si="45"/>
        <v>0</v>
      </c>
      <c r="U184" s="1">
        <v>0</v>
      </c>
      <c r="V184" s="15">
        <v>2945.02</v>
      </c>
      <c r="W184" s="2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37</v>
      </c>
      <c r="AU184" s="1">
        <v>36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12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</row>
    <row r="185" spans="1:63">
      <c r="A185" s="1">
        <v>76001</v>
      </c>
      <c r="B185" s="1" t="s">
        <v>247</v>
      </c>
      <c r="C185" s="1">
        <v>30</v>
      </c>
      <c r="D185" s="1">
        <v>285</v>
      </c>
      <c r="E185" s="1" t="s">
        <v>64</v>
      </c>
      <c r="F185" s="1">
        <v>558</v>
      </c>
      <c r="G185" s="1" t="s">
        <v>67</v>
      </c>
      <c r="H185" s="2">
        <v>14.71</v>
      </c>
      <c r="I185" s="2">
        <v>441.3</v>
      </c>
      <c r="J185" s="10">
        <f t="shared" si="2"/>
        <v>882.6</v>
      </c>
      <c r="K185" s="11">
        <f t="shared" si="3"/>
        <v>2</v>
      </c>
      <c r="L185" s="1">
        <v>2.4</v>
      </c>
      <c r="M185" s="1">
        <v>0.17</v>
      </c>
      <c r="N185" s="5">
        <v>2</v>
      </c>
      <c r="O185" s="1">
        <v>4.2699999999999996</v>
      </c>
      <c r="P185" s="1">
        <v>0.2</v>
      </c>
      <c r="Q185" s="16"/>
      <c r="R185" s="1">
        <v>0</v>
      </c>
      <c r="S185" s="1">
        <v>0</v>
      </c>
      <c r="T185" s="16">
        <f t="shared" si="45"/>
        <v>0</v>
      </c>
      <c r="U185" s="1">
        <v>0</v>
      </c>
      <c r="V185" s="15">
        <v>2942</v>
      </c>
      <c r="W185" s="2">
        <v>161.81</v>
      </c>
      <c r="X185" s="1">
        <v>0</v>
      </c>
      <c r="Y185" s="1">
        <v>0</v>
      </c>
      <c r="Z185" s="1">
        <v>46</v>
      </c>
      <c r="AA185" s="1">
        <v>52</v>
      </c>
      <c r="AB185" s="1">
        <v>5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90</v>
      </c>
      <c r="AT185" s="1">
        <v>67</v>
      </c>
      <c r="AU185" s="1">
        <v>32</v>
      </c>
      <c r="AV185" s="1">
        <v>6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</row>
    <row r="186" spans="1:63">
      <c r="A186" s="1">
        <v>70350</v>
      </c>
      <c r="B186" s="1" t="s">
        <v>262</v>
      </c>
      <c r="C186" s="1">
        <v>5</v>
      </c>
      <c r="D186" s="1">
        <v>285</v>
      </c>
      <c r="E186" s="1" t="s">
        <v>64</v>
      </c>
      <c r="F186" s="1">
        <v>322</v>
      </c>
      <c r="G186" s="1" t="s">
        <v>167</v>
      </c>
      <c r="H186" s="2">
        <v>61.49</v>
      </c>
      <c r="I186" s="2">
        <v>307.45</v>
      </c>
      <c r="J186" s="10">
        <f t="shared" si="2"/>
        <v>922.34999999999991</v>
      </c>
      <c r="K186" s="11">
        <f t="shared" si="3"/>
        <v>3</v>
      </c>
      <c r="L186" s="1">
        <v>4.3</v>
      </c>
      <c r="M186" s="1">
        <v>0.4</v>
      </c>
      <c r="N186" s="27">
        <f t="shared" ref="N186:N188" si="46">MAX(0,(TRUNC((L186*0.8)-M186)))</f>
        <v>3</v>
      </c>
      <c r="O186" s="1">
        <v>4.4000000000000004</v>
      </c>
      <c r="P186" s="1">
        <v>0.2</v>
      </c>
      <c r="Q186" s="16"/>
      <c r="R186" s="1">
        <v>0</v>
      </c>
      <c r="S186" s="1">
        <v>0</v>
      </c>
      <c r="T186" s="16">
        <f t="shared" si="45"/>
        <v>0</v>
      </c>
      <c r="U186" s="1">
        <v>0</v>
      </c>
      <c r="V186" s="15">
        <v>2674.81</v>
      </c>
      <c r="W186" s="2">
        <v>184.47</v>
      </c>
      <c r="X186" s="1">
        <v>16</v>
      </c>
      <c r="Y186" s="1">
        <v>2</v>
      </c>
      <c r="Z186" s="1">
        <v>4</v>
      </c>
      <c r="AA186" s="1">
        <v>1</v>
      </c>
      <c r="AB186" s="1">
        <v>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24</v>
      </c>
      <c r="AT186" s="1">
        <v>3</v>
      </c>
      <c r="AU186" s="1">
        <v>14</v>
      </c>
      <c r="AV186" s="1">
        <v>1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</row>
    <row r="187" spans="1:63">
      <c r="A187" s="1">
        <v>70063</v>
      </c>
      <c r="B187" s="1" t="s">
        <v>198</v>
      </c>
      <c r="C187" s="1">
        <v>24</v>
      </c>
      <c r="D187" s="1">
        <v>285</v>
      </c>
      <c r="E187" s="1" t="s">
        <v>64</v>
      </c>
      <c r="F187" s="1">
        <v>565</v>
      </c>
      <c r="G187" s="1" t="s">
        <v>94</v>
      </c>
      <c r="H187" s="2">
        <v>34.74</v>
      </c>
      <c r="I187" s="2">
        <v>833.76</v>
      </c>
      <c r="J187" s="10">
        <f t="shared" si="2"/>
        <v>0</v>
      </c>
      <c r="K187" s="11">
        <f t="shared" si="3"/>
        <v>0</v>
      </c>
      <c r="L187" s="1">
        <v>0.57999999999999996</v>
      </c>
      <c r="M187" s="1">
        <v>0.17</v>
      </c>
      <c r="N187" s="16">
        <f t="shared" si="46"/>
        <v>0</v>
      </c>
      <c r="O187" s="1">
        <v>1.94</v>
      </c>
      <c r="P187" s="1">
        <v>2.58</v>
      </c>
      <c r="Q187" s="16"/>
      <c r="R187" s="1">
        <v>0.67</v>
      </c>
      <c r="S187" s="1">
        <v>1.54</v>
      </c>
      <c r="T187" s="16">
        <f t="shared" si="45"/>
        <v>0</v>
      </c>
      <c r="U187" s="1">
        <v>0</v>
      </c>
      <c r="V187" s="15">
        <v>2657.61</v>
      </c>
      <c r="W187" s="2">
        <v>3578.22</v>
      </c>
      <c r="X187" s="1">
        <v>4</v>
      </c>
      <c r="Y187" s="1">
        <v>20</v>
      </c>
      <c r="Z187" s="1">
        <v>0</v>
      </c>
      <c r="AA187" s="1">
        <v>0</v>
      </c>
      <c r="AB187" s="1">
        <v>4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16</v>
      </c>
      <c r="AS187" s="1">
        <v>19</v>
      </c>
      <c r="AT187" s="1">
        <v>6</v>
      </c>
      <c r="AU187" s="1">
        <v>30</v>
      </c>
      <c r="AV187" s="1">
        <v>62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6</v>
      </c>
      <c r="BC187" s="1">
        <v>14</v>
      </c>
      <c r="BD187" s="1">
        <v>3</v>
      </c>
      <c r="BE187" s="1">
        <v>0</v>
      </c>
      <c r="BF187" s="1">
        <v>37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</row>
    <row r="188" spans="1:63">
      <c r="A188" s="1">
        <v>70033</v>
      </c>
      <c r="B188" s="1" t="s">
        <v>179</v>
      </c>
      <c r="C188" s="1">
        <v>18</v>
      </c>
      <c r="D188" s="1">
        <v>285</v>
      </c>
      <c r="E188" s="1" t="s">
        <v>64</v>
      </c>
      <c r="F188" s="1">
        <v>991</v>
      </c>
      <c r="G188" s="1" t="s">
        <v>141</v>
      </c>
      <c r="H188" s="2">
        <v>54.85</v>
      </c>
      <c r="I188" s="2">
        <v>987.3</v>
      </c>
      <c r="J188" s="10">
        <f t="shared" si="2"/>
        <v>0</v>
      </c>
      <c r="K188" s="11">
        <f t="shared" si="3"/>
        <v>0</v>
      </c>
      <c r="L188" s="1">
        <v>0.89</v>
      </c>
      <c r="M188" s="1">
        <v>5</v>
      </c>
      <c r="N188" s="16">
        <f t="shared" si="46"/>
        <v>0</v>
      </c>
      <c r="O188" s="1">
        <v>0.78</v>
      </c>
      <c r="P188" s="1">
        <v>5.56</v>
      </c>
      <c r="Q188" s="16"/>
      <c r="R188" s="1">
        <v>0.92</v>
      </c>
      <c r="S188" s="1">
        <v>1.33</v>
      </c>
      <c r="T188" s="16">
        <f t="shared" si="45"/>
        <v>0</v>
      </c>
      <c r="U188" s="1">
        <v>0</v>
      </c>
      <c r="V188" s="15">
        <v>2550.5300000000002</v>
      </c>
      <c r="W188" s="2">
        <v>11737.9</v>
      </c>
      <c r="X188" s="1">
        <v>6</v>
      </c>
      <c r="Y188" s="1">
        <v>5</v>
      </c>
      <c r="Z188" s="1">
        <v>6</v>
      </c>
      <c r="AA188" s="1">
        <v>3</v>
      </c>
      <c r="AB188" s="1">
        <v>90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5</v>
      </c>
      <c r="AS188" s="1">
        <v>2</v>
      </c>
      <c r="AT188" s="1">
        <v>5</v>
      </c>
      <c r="AU188" s="1">
        <v>6</v>
      </c>
      <c r="AV188" s="1">
        <v>100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6</v>
      </c>
      <c r="BC188" s="1">
        <v>7</v>
      </c>
      <c r="BD188" s="1">
        <v>5</v>
      </c>
      <c r="BE188" s="1">
        <v>4</v>
      </c>
      <c r="BF188" s="1">
        <v>24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</row>
    <row r="189" spans="1:63">
      <c r="A189" s="1">
        <v>70328</v>
      </c>
      <c r="B189" s="1" t="s">
        <v>255</v>
      </c>
      <c r="C189" s="1">
        <v>12</v>
      </c>
      <c r="D189" s="1">
        <v>285</v>
      </c>
      <c r="E189" s="1" t="s">
        <v>64</v>
      </c>
      <c r="F189" s="1">
        <v>285</v>
      </c>
      <c r="G189" s="1" t="s">
        <v>64</v>
      </c>
      <c r="H189" s="2">
        <v>28.88</v>
      </c>
      <c r="I189" s="2">
        <v>346.56</v>
      </c>
      <c r="J189" s="10">
        <f t="shared" si="2"/>
        <v>1732.8</v>
      </c>
      <c r="K189" s="11">
        <f t="shared" si="3"/>
        <v>5</v>
      </c>
      <c r="L189" s="1">
        <v>0.38</v>
      </c>
      <c r="M189" s="1">
        <v>0</v>
      </c>
      <c r="N189" s="26">
        <v>5</v>
      </c>
      <c r="O189" s="1">
        <v>5.96</v>
      </c>
      <c r="P189" s="1">
        <v>1.75</v>
      </c>
      <c r="Q189" s="16"/>
      <c r="R189" s="1">
        <v>0.57999999999999996</v>
      </c>
      <c r="S189" s="1">
        <v>0</v>
      </c>
      <c r="T189" s="16">
        <f t="shared" si="45"/>
        <v>0</v>
      </c>
      <c r="U189" s="1">
        <v>0</v>
      </c>
      <c r="V189" s="15">
        <v>2397.04</v>
      </c>
      <c r="W189" s="2">
        <v>606.48</v>
      </c>
      <c r="X189" s="1">
        <v>0</v>
      </c>
      <c r="Y189" s="1">
        <v>0</v>
      </c>
      <c r="Z189" s="1">
        <v>0</v>
      </c>
      <c r="AA189" s="1">
        <v>9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59</v>
      </c>
      <c r="AS189" s="1">
        <v>16</v>
      </c>
      <c r="AT189" s="1">
        <v>0</v>
      </c>
      <c r="AU189" s="1">
        <v>9</v>
      </c>
      <c r="AV189" s="1">
        <v>21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14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</row>
    <row r="190" spans="1:63">
      <c r="A190" s="1">
        <v>70329</v>
      </c>
      <c r="B190" s="1" t="s">
        <v>267</v>
      </c>
      <c r="C190" s="1">
        <v>12</v>
      </c>
      <c r="D190" s="1">
        <v>285</v>
      </c>
      <c r="E190" s="1" t="s">
        <v>64</v>
      </c>
      <c r="F190" s="1">
        <v>285</v>
      </c>
      <c r="G190" s="1" t="s">
        <v>64</v>
      </c>
      <c r="H190" s="2">
        <v>28.88</v>
      </c>
      <c r="I190" s="2">
        <v>346.56</v>
      </c>
      <c r="J190" s="10">
        <f t="shared" si="2"/>
        <v>0</v>
      </c>
      <c r="K190" s="11">
        <f t="shared" si="3"/>
        <v>0</v>
      </c>
      <c r="L190" s="1">
        <v>2.04</v>
      </c>
      <c r="M190" s="1">
        <v>2.33</v>
      </c>
      <c r="N190" s="16">
        <f t="shared" ref="N190:N196" si="47">MAX(0,(TRUNC((L190*0.8)-M190)))</f>
        <v>0</v>
      </c>
      <c r="O190" s="1">
        <v>4.04</v>
      </c>
      <c r="P190" s="1">
        <v>3.33</v>
      </c>
      <c r="Q190" s="16"/>
      <c r="R190" s="1">
        <v>0.71</v>
      </c>
      <c r="S190" s="1">
        <v>5</v>
      </c>
      <c r="T190" s="16">
        <f t="shared" si="45"/>
        <v>0</v>
      </c>
      <c r="U190" s="1">
        <v>0</v>
      </c>
      <c r="V190" s="15">
        <v>2353.7199999999998</v>
      </c>
      <c r="W190" s="2">
        <v>3696.64</v>
      </c>
      <c r="X190" s="1">
        <v>15</v>
      </c>
      <c r="Y190" s="1">
        <v>11</v>
      </c>
      <c r="Z190" s="1">
        <v>0</v>
      </c>
      <c r="AA190" s="1">
        <v>8</v>
      </c>
      <c r="AB190" s="1">
        <v>28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36</v>
      </c>
      <c r="AS190" s="1">
        <v>20</v>
      </c>
      <c r="AT190" s="1">
        <v>0</v>
      </c>
      <c r="AU190" s="1">
        <v>5</v>
      </c>
      <c r="AV190" s="1">
        <v>40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1</v>
      </c>
      <c r="BC190" s="1">
        <v>2</v>
      </c>
      <c r="BD190" s="1">
        <v>0</v>
      </c>
      <c r="BE190" s="1">
        <v>13</v>
      </c>
      <c r="BF190" s="1">
        <v>60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</row>
    <row r="191" spans="1:63">
      <c r="A191" s="1">
        <v>70172</v>
      </c>
      <c r="B191" s="1" t="s">
        <v>282</v>
      </c>
      <c r="C191" s="1">
        <v>15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30.07</v>
      </c>
      <c r="I191" s="2">
        <v>451.05</v>
      </c>
      <c r="J191" s="10">
        <f t="shared" si="2"/>
        <v>0</v>
      </c>
      <c r="K191" s="11">
        <f t="shared" si="3"/>
        <v>0</v>
      </c>
      <c r="L191" s="1">
        <v>0.37</v>
      </c>
      <c r="M191" s="1">
        <v>3.73</v>
      </c>
      <c r="N191" s="16">
        <f t="shared" si="47"/>
        <v>0</v>
      </c>
      <c r="O191" s="1">
        <v>4.7699999999999996</v>
      </c>
      <c r="P191" s="1">
        <v>3.2</v>
      </c>
      <c r="Q191" s="16"/>
      <c r="R191" s="1">
        <v>0</v>
      </c>
      <c r="S191" s="1">
        <v>0.93</v>
      </c>
      <c r="T191" s="16">
        <f t="shared" si="45"/>
        <v>0</v>
      </c>
      <c r="U191" s="1">
        <v>0</v>
      </c>
      <c r="V191" s="15">
        <v>2315.39</v>
      </c>
      <c r="W191" s="2">
        <v>3548.26</v>
      </c>
      <c r="X191" s="1">
        <v>4</v>
      </c>
      <c r="Y191" s="1">
        <v>0</v>
      </c>
      <c r="Z191" s="1">
        <v>1</v>
      </c>
      <c r="AA191" s="1">
        <v>1</v>
      </c>
      <c r="AB191" s="1">
        <v>56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19</v>
      </c>
      <c r="AS191" s="1">
        <v>38</v>
      </c>
      <c r="AT191" s="1">
        <v>29</v>
      </c>
      <c r="AU191" s="1">
        <v>9</v>
      </c>
      <c r="AV191" s="1">
        <v>48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14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</row>
    <row r="192" spans="1:63">
      <c r="A192" s="1">
        <v>70351</v>
      </c>
      <c r="B192" s="1" t="s">
        <v>275</v>
      </c>
      <c r="C192" s="1">
        <v>5</v>
      </c>
      <c r="D192" s="1">
        <v>285</v>
      </c>
      <c r="E192" s="1" t="s">
        <v>64</v>
      </c>
      <c r="F192" s="1">
        <v>562</v>
      </c>
      <c r="G192" s="1" t="s">
        <v>65</v>
      </c>
      <c r="H192" s="2">
        <v>61.49</v>
      </c>
      <c r="I192" s="2">
        <v>307.45</v>
      </c>
      <c r="J192" s="10">
        <f t="shared" si="2"/>
        <v>0</v>
      </c>
      <c r="K192" s="11">
        <f t="shared" si="3"/>
        <v>0</v>
      </c>
      <c r="L192" s="1">
        <v>1.5</v>
      </c>
      <c r="M192" s="1">
        <v>1.2</v>
      </c>
      <c r="N192" s="16">
        <f t="shared" si="47"/>
        <v>0</v>
      </c>
      <c r="O192" s="1">
        <v>4.4000000000000004</v>
      </c>
      <c r="P192" s="1">
        <v>3.4</v>
      </c>
      <c r="Q192" s="16"/>
      <c r="R192" s="1">
        <v>0.8</v>
      </c>
      <c r="S192" s="1">
        <v>0</v>
      </c>
      <c r="T192" s="16">
        <f t="shared" si="45"/>
        <v>0</v>
      </c>
      <c r="U192" s="1">
        <v>0</v>
      </c>
      <c r="V192" s="15">
        <v>2059.92</v>
      </c>
      <c r="W192" s="2">
        <v>1414.27</v>
      </c>
      <c r="X192" s="1">
        <v>2</v>
      </c>
      <c r="Y192" s="1">
        <v>5</v>
      </c>
      <c r="Z192" s="1">
        <v>1</v>
      </c>
      <c r="AA192" s="1">
        <v>4</v>
      </c>
      <c r="AB192" s="1">
        <v>6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3</v>
      </c>
      <c r="AS192" s="1">
        <v>20</v>
      </c>
      <c r="AT192" s="1">
        <v>4</v>
      </c>
      <c r="AU192" s="1">
        <v>10</v>
      </c>
      <c r="AV192" s="1">
        <v>17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4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</row>
    <row r="193" spans="1:63">
      <c r="A193" s="1">
        <v>76000</v>
      </c>
      <c r="B193" s="1" t="s">
        <v>356</v>
      </c>
      <c r="C193" s="1">
        <v>75</v>
      </c>
      <c r="D193" s="1">
        <v>285</v>
      </c>
      <c r="E193" s="1" t="s">
        <v>64</v>
      </c>
      <c r="F193" s="1">
        <v>502</v>
      </c>
      <c r="G193" s="1" t="s">
        <v>146</v>
      </c>
      <c r="H193" s="2">
        <v>8.5500000000000007</v>
      </c>
      <c r="I193" s="2">
        <v>641.25</v>
      </c>
      <c r="J193" s="10">
        <f t="shared" si="2"/>
        <v>0</v>
      </c>
      <c r="K193" s="11">
        <f t="shared" si="3"/>
        <v>0</v>
      </c>
      <c r="L193" s="1">
        <v>0.71</v>
      </c>
      <c r="M193" s="1">
        <v>0</v>
      </c>
      <c r="N193" s="16">
        <f t="shared" si="47"/>
        <v>0</v>
      </c>
      <c r="O193" s="1">
        <v>2.42</v>
      </c>
      <c r="P193" s="1">
        <v>-0.03</v>
      </c>
      <c r="Q193" s="16"/>
      <c r="R193" s="1">
        <v>0</v>
      </c>
      <c r="S193" s="1">
        <v>0</v>
      </c>
      <c r="T193" s="16">
        <f t="shared" si="45"/>
        <v>0</v>
      </c>
      <c r="U193" s="1">
        <v>0</v>
      </c>
      <c r="V193" s="15">
        <v>2004.98</v>
      </c>
      <c r="W193" s="2">
        <v>-17.100000000000001</v>
      </c>
      <c r="X193" s="1">
        <v>0</v>
      </c>
      <c r="Y193" s="1">
        <v>0</v>
      </c>
      <c r="Z193" s="1">
        <v>33</v>
      </c>
      <c r="AA193" s="1">
        <v>40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>
        <v>0</v>
      </c>
      <c r="AT193" s="1">
        <v>147</v>
      </c>
      <c r="AU193" s="1">
        <v>65</v>
      </c>
      <c r="AV193" s="1">
        <v>-2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</row>
    <row r="194" spans="1:63">
      <c r="A194" s="1">
        <v>70416</v>
      </c>
      <c r="B194" s="1" t="s">
        <v>273</v>
      </c>
      <c r="C194" s="1">
        <v>18</v>
      </c>
      <c r="D194" s="1">
        <v>285</v>
      </c>
      <c r="E194" s="1" t="s">
        <v>64</v>
      </c>
      <c r="F194" s="1">
        <v>285</v>
      </c>
      <c r="G194" s="1" t="s">
        <v>64</v>
      </c>
      <c r="H194" s="2">
        <v>41.066000000000003</v>
      </c>
      <c r="I194" s="2">
        <v>739.18799999999999</v>
      </c>
      <c r="J194" s="10">
        <f t="shared" si="2"/>
        <v>0</v>
      </c>
      <c r="K194" s="11">
        <f t="shared" si="3"/>
        <v>0</v>
      </c>
      <c r="L194" s="1">
        <v>0.19</v>
      </c>
      <c r="M194" s="1">
        <v>0.44</v>
      </c>
      <c r="N194" s="16">
        <f t="shared" si="47"/>
        <v>0</v>
      </c>
      <c r="O194" s="1">
        <v>1.42</v>
      </c>
      <c r="P194" s="1">
        <v>1.56</v>
      </c>
      <c r="Q194" s="16"/>
      <c r="R194" s="1">
        <v>1</v>
      </c>
      <c r="S194" s="1">
        <v>12.06</v>
      </c>
      <c r="T194" s="16">
        <f t="shared" si="45"/>
        <v>0</v>
      </c>
      <c r="U194" s="1">
        <v>0</v>
      </c>
      <c r="V194" s="15">
        <v>1930.1</v>
      </c>
      <c r="W194" s="2">
        <v>10389.700000000001</v>
      </c>
      <c r="X194" s="1">
        <v>1</v>
      </c>
      <c r="Y194" s="1">
        <v>5</v>
      </c>
      <c r="Z194" s="1">
        <v>0</v>
      </c>
      <c r="AA194" s="1">
        <v>0</v>
      </c>
      <c r="AB194" s="1">
        <v>8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15</v>
      </c>
      <c r="AS194" s="1">
        <v>21</v>
      </c>
      <c r="AT194" s="1">
        <v>0</v>
      </c>
      <c r="AU194" s="1">
        <v>0</v>
      </c>
      <c r="AV194" s="1">
        <v>28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9</v>
      </c>
      <c r="BC194" s="1">
        <v>18</v>
      </c>
      <c r="BD194" s="1">
        <v>0</v>
      </c>
      <c r="BE194" s="1">
        <v>0</v>
      </c>
      <c r="BF194" s="1">
        <v>217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</row>
    <row r="195" spans="1:63">
      <c r="A195" s="1">
        <v>70501</v>
      </c>
      <c r="B195" s="1" t="s">
        <v>190</v>
      </c>
      <c r="C195" s="1">
        <v>24</v>
      </c>
      <c r="D195" s="1">
        <v>285</v>
      </c>
      <c r="E195" s="1" t="s">
        <v>64</v>
      </c>
      <c r="F195" s="1">
        <v>974</v>
      </c>
      <c r="G195" s="1" t="s">
        <v>110</v>
      </c>
      <c r="H195" s="2">
        <v>36.130099999999999</v>
      </c>
      <c r="I195" s="2">
        <v>867.12239999999997</v>
      </c>
      <c r="J195" s="10">
        <f t="shared" si="2"/>
        <v>0</v>
      </c>
      <c r="K195" s="11">
        <f t="shared" si="3"/>
        <v>0</v>
      </c>
      <c r="L195" s="1">
        <v>0</v>
      </c>
      <c r="M195" s="1">
        <v>0</v>
      </c>
      <c r="N195" s="16">
        <f t="shared" si="47"/>
        <v>0</v>
      </c>
      <c r="O195" s="1">
        <v>1</v>
      </c>
      <c r="P195" s="1">
        <v>0</v>
      </c>
      <c r="Q195" s="16"/>
      <c r="R195" s="1">
        <v>1.21</v>
      </c>
      <c r="S195" s="1">
        <v>4.29</v>
      </c>
      <c r="T195" s="16">
        <f t="shared" si="45"/>
        <v>0</v>
      </c>
      <c r="U195" s="1">
        <v>0</v>
      </c>
      <c r="V195" s="15">
        <v>1914.9</v>
      </c>
      <c r="W195" s="2">
        <v>3721.4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24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11</v>
      </c>
      <c r="BC195" s="1">
        <v>36</v>
      </c>
      <c r="BD195" s="1">
        <v>0</v>
      </c>
      <c r="BE195" s="1">
        <v>0</v>
      </c>
      <c r="BF195" s="1">
        <v>103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</row>
    <row r="196" spans="1:63">
      <c r="A196" s="1">
        <v>70971</v>
      </c>
      <c r="B196" s="1" t="s">
        <v>279</v>
      </c>
      <c r="C196" s="1">
        <v>16</v>
      </c>
      <c r="D196" s="1">
        <v>285</v>
      </c>
      <c r="E196" s="1" t="s">
        <v>64</v>
      </c>
      <c r="F196" s="1">
        <v>285</v>
      </c>
      <c r="G196" s="1" t="s">
        <v>64</v>
      </c>
      <c r="H196" s="2">
        <v>56.3</v>
      </c>
      <c r="I196" s="2">
        <v>900.8</v>
      </c>
      <c r="J196" s="10">
        <f t="shared" si="2"/>
        <v>0</v>
      </c>
      <c r="K196" s="11">
        <f t="shared" si="3"/>
        <v>0</v>
      </c>
      <c r="L196" s="1">
        <v>0.31</v>
      </c>
      <c r="M196" s="1">
        <v>0.5</v>
      </c>
      <c r="N196" s="16">
        <f t="shared" si="47"/>
        <v>0</v>
      </c>
      <c r="O196" s="1">
        <v>1.31</v>
      </c>
      <c r="P196" s="1">
        <v>0.69</v>
      </c>
      <c r="Q196" s="16"/>
      <c r="R196" s="1">
        <v>0.5</v>
      </c>
      <c r="S196" s="1">
        <v>2.75</v>
      </c>
      <c r="T196" s="16">
        <f t="shared" si="45"/>
        <v>0</v>
      </c>
      <c r="U196" s="1">
        <v>0</v>
      </c>
      <c r="V196" s="15">
        <v>1914.2</v>
      </c>
      <c r="W196" s="2">
        <v>3546.9</v>
      </c>
      <c r="X196" s="1">
        <v>3</v>
      </c>
      <c r="Y196" s="1">
        <v>4</v>
      </c>
      <c r="Z196" s="1">
        <v>0</v>
      </c>
      <c r="AA196" s="1">
        <v>0</v>
      </c>
      <c r="AB196" s="1">
        <v>8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21</v>
      </c>
      <c r="AS196" s="1">
        <v>0</v>
      </c>
      <c r="AT196" s="1">
        <v>0</v>
      </c>
      <c r="AU196" s="1">
        <v>0</v>
      </c>
      <c r="AV196" s="1">
        <v>11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2</v>
      </c>
      <c r="BC196" s="1">
        <v>2</v>
      </c>
      <c r="BD196" s="1">
        <v>3</v>
      </c>
      <c r="BE196" s="1">
        <v>4</v>
      </c>
      <c r="BF196" s="1">
        <v>44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</row>
    <row r="197" spans="1:63">
      <c r="A197" s="1">
        <v>70348</v>
      </c>
      <c r="B197" s="1" t="s">
        <v>343</v>
      </c>
      <c r="C197" s="1">
        <v>10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125.1382</v>
      </c>
      <c r="I197" s="2">
        <v>1251.3820000000001</v>
      </c>
      <c r="J197" s="10">
        <f t="shared" si="2"/>
        <v>0</v>
      </c>
      <c r="K197" s="11">
        <f t="shared" si="3"/>
        <v>0</v>
      </c>
      <c r="L197" s="1">
        <v>1.5</v>
      </c>
      <c r="M197" s="1">
        <v>0</v>
      </c>
      <c r="N197" s="5">
        <v>0</v>
      </c>
      <c r="O197" s="1">
        <v>0</v>
      </c>
      <c r="P197" s="1">
        <v>0</v>
      </c>
      <c r="Q197" s="16"/>
      <c r="R197" s="1">
        <v>0</v>
      </c>
      <c r="S197" s="1">
        <v>0</v>
      </c>
      <c r="T197" s="16">
        <f t="shared" si="45"/>
        <v>0</v>
      </c>
      <c r="U197" s="1">
        <v>0</v>
      </c>
      <c r="V197" s="15">
        <v>1877.07</v>
      </c>
      <c r="W197" s="2">
        <v>0</v>
      </c>
      <c r="X197" s="1">
        <v>15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</row>
    <row r="198" spans="1:63">
      <c r="A198" s="1">
        <v>70065</v>
      </c>
      <c r="B198" s="1" t="s">
        <v>123</v>
      </c>
      <c r="C198" s="1">
        <v>50</v>
      </c>
      <c r="D198" s="1">
        <v>285</v>
      </c>
      <c r="E198" s="1" t="s">
        <v>64</v>
      </c>
      <c r="F198" s="1">
        <v>285</v>
      </c>
      <c r="G198" s="1" t="s">
        <v>64</v>
      </c>
      <c r="H198" s="2">
        <v>16.4161</v>
      </c>
      <c r="I198" s="2">
        <v>820.80499999999995</v>
      </c>
      <c r="J198" s="10">
        <f t="shared" si="2"/>
        <v>0</v>
      </c>
      <c r="K198" s="11">
        <f t="shared" si="3"/>
        <v>0</v>
      </c>
      <c r="L198" s="1">
        <v>1.78</v>
      </c>
      <c r="M198" s="1">
        <v>1.2</v>
      </c>
      <c r="N198" s="16">
        <f t="shared" ref="N198:N224" si="48">MAX(0,(TRUNC((L198*0.8)-M198)))</f>
        <v>0</v>
      </c>
      <c r="O198" s="1">
        <v>0.34</v>
      </c>
      <c r="P198" s="1">
        <v>2.68</v>
      </c>
      <c r="Q198" s="16"/>
      <c r="R198" s="1">
        <v>0</v>
      </c>
      <c r="S198" s="1">
        <v>0</v>
      </c>
      <c r="T198" s="16">
        <f t="shared" si="45"/>
        <v>0</v>
      </c>
      <c r="U198" s="1">
        <v>0</v>
      </c>
      <c r="V198" s="15">
        <v>1740.11</v>
      </c>
      <c r="W198" s="2">
        <v>3184.72</v>
      </c>
      <c r="X198" s="1">
        <v>89</v>
      </c>
      <c r="Y198" s="1">
        <v>0</v>
      </c>
      <c r="Z198" s="1">
        <v>0</v>
      </c>
      <c r="AA198" s="1">
        <v>0</v>
      </c>
      <c r="AB198" s="1">
        <v>60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15</v>
      </c>
      <c r="AS198" s="1">
        <v>0</v>
      </c>
      <c r="AT198" s="1">
        <v>1</v>
      </c>
      <c r="AU198" s="1">
        <v>2</v>
      </c>
      <c r="AV198" s="1">
        <v>134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</row>
    <row r="199" spans="1:63">
      <c r="A199" s="1">
        <v>70352</v>
      </c>
      <c r="B199" s="1" t="s">
        <v>276</v>
      </c>
      <c r="C199" s="1">
        <v>5</v>
      </c>
      <c r="D199" s="1">
        <v>285</v>
      </c>
      <c r="E199" s="1" t="s">
        <v>64</v>
      </c>
      <c r="F199" s="1">
        <v>562</v>
      </c>
      <c r="G199" s="1" t="s">
        <v>65</v>
      </c>
      <c r="H199" s="2">
        <v>61.49</v>
      </c>
      <c r="I199" s="2">
        <v>307.45</v>
      </c>
      <c r="J199" s="10">
        <f t="shared" si="2"/>
        <v>0</v>
      </c>
      <c r="K199" s="11">
        <f t="shared" si="3"/>
        <v>0</v>
      </c>
      <c r="L199" s="1">
        <v>1</v>
      </c>
      <c r="M199" s="1">
        <v>2.2000000000000002</v>
      </c>
      <c r="N199" s="16">
        <f t="shared" si="48"/>
        <v>0</v>
      </c>
      <c r="O199" s="1">
        <v>4.5</v>
      </c>
      <c r="P199" s="1">
        <v>2.2000000000000002</v>
      </c>
      <c r="Q199" s="16"/>
      <c r="R199" s="1">
        <v>0.1</v>
      </c>
      <c r="S199" s="1">
        <v>1</v>
      </c>
      <c r="T199" s="16">
        <f t="shared" si="45"/>
        <v>0</v>
      </c>
      <c r="U199" s="1">
        <v>0</v>
      </c>
      <c r="V199" s="15">
        <v>1721.72</v>
      </c>
      <c r="W199" s="2">
        <v>1660.23</v>
      </c>
      <c r="X199" s="1">
        <v>4</v>
      </c>
      <c r="Y199" s="1">
        <v>0</v>
      </c>
      <c r="Z199" s="1">
        <v>1</v>
      </c>
      <c r="AA199" s="1">
        <v>0</v>
      </c>
      <c r="AB199" s="1">
        <v>11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12</v>
      </c>
      <c r="AS199" s="1">
        <v>7</v>
      </c>
      <c r="AT199" s="1">
        <v>3</v>
      </c>
      <c r="AU199" s="1">
        <v>8</v>
      </c>
      <c r="AV199" s="1">
        <v>11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1</v>
      </c>
      <c r="BF199" s="1">
        <v>5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</row>
    <row r="200" spans="1:63">
      <c r="A200" s="1">
        <v>70264</v>
      </c>
      <c r="B200" s="1" t="s">
        <v>233</v>
      </c>
      <c r="C200" s="1">
        <v>20</v>
      </c>
      <c r="D200" s="1">
        <v>285</v>
      </c>
      <c r="E200" s="1" t="s">
        <v>64</v>
      </c>
      <c r="F200" s="1">
        <v>573</v>
      </c>
      <c r="G200" s="1" t="s">
        <v>87</v>
      </c>
      <c r="H200" s="2">
        <v>50.37</v>
      </c>
      <c r="I200" s="2">
        <v>1007.4</v>
      </c>
      <c r="J200" s="10">
        <f t="shared" si="2"/>
        <v>0</v>
      </c>
      <c r="K200" s="11">
        <f t="shared" si="3"/>
        <v>0</v>
      </c>
      <c r="L200" s="1">
        <v>0.55000000000000004</v>
      </c>
      <c r="M200" s="1">
        <v>-0.2</v>
      </c>
      <c r="N200" s="16">
        <f t="shared" si="48"/>
        <v>0</v>
      </c>
      <c r="O200" s="1">
        <v>0.32</v>
      </c>
      <c r="P200" s="1">
        <v>0</v>
      </c>
      <c r="Q200" s="16"/>
      <c r="R200" s="1">
        <v>0.72</v>
      </c>
      <c r="S200" s="1">
        <v>1.45</v>
      </c>
      <c r="T200" s="16">
        <f t="shared" si="45"/>
        <v>0</v>
      </c>
      <c r="U200" s="1">
        <v>0</v>
      </c>
      <c r="V200" s="15">
        <v>1611.84</v>
      </c>
      <c r="W200" s="2">
        <v>1259.25</v>
      </c>
      <c r="X200" s="1">
        <v>5</v>
      </c>
      <c r="Y200" s="1">
        <v>12</v>
      </c>
      <c r="Z200" s="1">
        <v>0</v>
      </c>
      <c r="AA200" s="1">
        <v>0</v>
      </c>
      <c r="AB200" s="1">
        <v>-4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>
        <v>9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12</v>
      </c>
      <c r="BC200" s="1">
        <v>2</v>
      </c>
      <c r="BD200" s="1">
        <v>1</v>
      </c>
      <c r="BE200" s="1">
        <v>1</v>
      </c>
      <c r="BF200" s="1">
        <v>29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</row>
    <row r="201" spans="1:63">
      <c r="A201" s="1">
        <v>70251</v>
      </c>
      <c r="B201" s="1" t="s">
        <v>251</v>
      </c>
      <c r="C201" s="1">
        <v>15</v>
      </c>
      <c r="D201" s="1">
        <v>285</v>
      </c>
      <c r="E201" s="1" t="s">
        <v>64</v>
      </c>
      <c r="F201" s="1">
        <v>562</v>
      </c>
      <c r="G201" s="1" t="s">
        <v>65</v>
      </c>
      <c r="H201" s="2">
        <v>30.07</v>
      </c>
      <c r="I201" s="2">
        <v>451.05</v>
      </c>
      <c r="J201" s="10">
        <f t="shared" si="2"/>
        <v>0</v>
      </c>
      <c r="K201" s="11">
        <f t="shared" si="3"/>
        <v>0</v>
      </c>
      <c r="L201" s="1">
        <v>0.17</v>
      </c>
      <c r="M201" s="1">
        <v>1.33</v>
      </c>
      <c r="N201" s="16">
        <f t="shared" si="48"/>
        <v>0</v>
      </c>
      <c r="O201" s="1">
        <v>2.77</v>
      </c>
      <c r="P201" s="1">
        <v>2.73</v>
      </c>
      <c r="Q201" s="16"/>
      <c r="R201" s="1">
        <v>0.33</v>
      </c>
      <c r="S201" s="1">
        <v>7.0000000000000007E-2</v>
      </c>
      <c r="T201" s="16">
        <f t="shared" si="45"/>
        <v>0</v>
      </c>
      <c r="U201" s="1">
        <v>0</v>
      </c>
      <c r="V201" s="15">
        <v>1473.43</v>
      </c>
      <c r="W201" s="2">
        <v>1864.34</v>
      </c>
      <c r="X201" s="1">
        <v>1</v>
      </c>
      <c r="Y201" s="1">
        <v>0</v>
      </c>
      <c r="Z201" s="1">
        <v>1</v>
      </c>
      <c r="AA201" s="1">
        <v>1</v>
      </c>
      <c r="AB201" s="1">
        <v>20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19</v>
      </c>
      <c r="AS201" s="1">
        <v>0</v>
      </c>
      <c r="AT201" s="1">
        <v>20</v>
      </c>
      <c r="AU201" s="1">
        <v>5</v>
      </c>
      <c r="AV201" s="1">
        <v>41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3</v>
      </c>
      <c r="BC201" s="1">
        <v>4</v>
      </c>
      <c r="BD201" s="1">
        <v>0</v>
      </c>
      <c r="BE201" s="1">
        <v>0</v>
      </c>
      <c r="BF201" s="1">
        <v>1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</row>
    <row r="202" spans="1:63">
      <c r="A202" s="1">
        <v>70982</v>
      </c>
      <c r="B202" s="1" t="s">
        <v>243</v>
      </c>
      <c r="C202" s="1">
        <v>32</v>
      </c>
      <c r="D202" s="1">
        <v>285</v>
      </c>
      <c r="E202" s="1" t="s">
        <v>64</v>
      </c>
      <c r="F202" s="1">
        <v>573</v>
      </c>
      <c r="G202" s="1" t="s">
        <v>87</v>
      </c>
      <c r="H202" s="2">
        <v>33.270000000000003</v>
      </c>
      <c r="I202" s="2">
        <v>1064.6400000000001</v>
      </c>
      <c r="J202" s="10">
        <f t="shared" si="2"/>
        <v>0</v>
      </c>
      <c r="K202" s="11">
        <f t="shared" si="3"/>
        <v>0</v>
      </c>
      <c r="L202" s="1">
        <v>0.86</v>
      </c>
      <c r="M202" s="1">
        <v>1.19</v>
      </c>
      <c r="N202" s="16">
        <f t="shared" si="48"/>
        <v>0</v>
      </c>
      <c r="O202" s="1">
        <v>0.34</v>
      </c>
      <c r="P202" s="1">
        <v>1.66</v>
      </c>
      <c r="Q202" s="16"/>
      <c r="R202" s="1">
        <v>0.16</v>
      </c>
      <c r="S202" s="1">
        <v>0.16</v>
      </c>
      <c r="T202" s="16">
        <f t="shared" si="45"/>
        <v>0</v>
      </c>
      <c r="U202" s="1">
        <v>0</v>
      </c>
      <c r="V202" s="15">
        <v>1447.24</v>
      </c>
      <c r="W202" s="2">
        <v>3193.92</v>
      </c>
      <c r="X202" s="1">
        <v>12</v>
      </c>
      <c r="Y202" s="1">
        <v>0</v>
      </c>
      <c r="Z202" s="1">
        <v>12</v>
      </c>
      <c r="AA202" s="1">
        <v>7</v>
      </c>
      <c r="AB202" s="1">
        <v>38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11</v>
      </c>
      <c r="AS202" s="1">
        <v>0</v>
      </c>
      <c r="AT202" s="1">
        <v>0</v>
      </c>
      <c r="AU202" s="1">
        <v>0</v>
      </c>
      <c r="AV202" s="1">
        <v>53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5</v>
      </c>
      <c r="BD202" s="1">
        <v>1</v>
      </c>
      <c r="BE202" s="1">
        <v>3</v>
      </c>
      <c r="BF202" s="1">
        <v>5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</row>
    <row r="203" spans="1:63">
      <c r="A203" s="1">
        <v>70415</v>
      </c>
      <c r="B203" s="1" t="s">
        <v>350</v>
      </c>
      <c r="C203" s="1">
        <v>20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76.3</v>
      </c>
      <c r="I203" s="2">
        <v>1526</v>
      </c>
      <c r="J203" s="10">
        <f t="shared" si="2"/>
        <v>0</v>
      </c>
      <c r="K203" s="11">
        <f t="shared" si="3"/>
        <v>0</v>
      </c>
      <c r="L203" s="1">
        <v>0.12</v>
      </c>
      <c r="M203" s="1">
        <v>0</v>
      </c>
      <c r="N203" s="16">
        <f t="shared" si="48"/>
        <v>0</v>
      </c>
      <c r="O203" s="1">
        <v>0.45</v>
      </c>
      <c r="P203" s="1">
        <v>0</v>
      </c>
      <c r="Q203" s="16"/>
      <c r="R203" s="1">
        <v>0.35</v>
      </c>
      <c r="S203" s="1">
        <v>0.2</v>
      </c>
      <c r="T203" s="16">
        <f t="shared" si="45"/>
        <v>0</v>
      </c>
      <c r="U203" s="1">
        <v>0</v>
      </c>
      <c r="V203" s="15">
        <v>1411.55</v>
      </c>
      <c r="W203" s="2">
        <v>305.2</v>
      </c>
      <c r="X203" s="1">
        <v>0</v>
      </c>
      <c r="Y203" s="1">
        <v>0</v>
      </c>
      <c r="Z203" s="1">
        <v>2</v>
      </c>
      <c r="AA203" s="1">
        <v>1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7</v>
      </c>
      <c r="AU203" s="1">
        <v>4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1</v>
      </c>
      <c r="BC203" s="1">
        <v>0</v>
      </c>
      <c r="BD203" s="1">
        <v>1</v>
      </c>
      <c r="BE203" s="1">
        <v>10</v>
      </c>
      <c r="BF203" s="1">
        <v>4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</row>
    <row r="204" spans="1:63">
      <c r="A204" s="1">
        <v>70317</v>
      </c>
      <c r="B204" s="1" t="s">
        <v>337</v>
      </c>
      <c r="C204" s="1">
        <v>20</v>
      </c>
      <c r="D204" s="1">
        <v>285</v>
      </c>
      <c r="E204" s="1" t="s">
        <v>64</v>
      </c>
      <c r="F204" s="1">
        <v>558</v>
      </c>
      <c r="G204" s="1" t="s">
        <v>67</v>
      </c>
      <c r="H204" s="2">
        <v>30.66</v>
      </c>
      <c r="I204" s="2">
        <v>613.20000000000005</v>
      </c>
      <c r="J204" s="10">
        <f t="shared" si="2"/>
        <v>0</v>
      </c>
      <c r="K204" s="11">
        <f t="shared" si="3"/>
        <v>0</v>
      </c>
      <c r="L204" s="1">
        <v>0</v>
      </c>
      <c r="M204" s="1">
        <v>0</v>
      </c>
      <c r="N204" s="16">
        <f t="shared" si="48"/>
        <v>0</v>
      </c>
      <c r="O204" s="1">
        <v>1.7</v>
      </c>
      <c r="P204" s="1">
        <v>0</v>
      </c>
      <c r="Q204" s="16"/>
      <c r="R204" s="1">
        <v>0.55000000000000004</v>
      </c>
      <c r="S204" s="1">
        <v>0</v>
      </c>
      <c r="T204" s="16">
        <f t="shared" si="45"/>
        <v>0</v>
      </c>
      <c r="U204" s="1">
        <v>0</v>
      </c>
      <c r="V204" s="15">
        <v>1379.7</v>
      </c>
      <c r="W204" s="2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24</v>
      </c>
      <c r="AU204" s="1">
        <v>20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11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</row>
    <row r="205" spans="1:63">
      <c r="A205" s="1">
        <v>70295</v>
      </c>
      <c r="B205" s="1" t="s">
        <v>263</v>
      </c>
      <c r="C205" s="1">
        <v>20</v>
      </c>
      <c r="D205" s="1">
        <v>285</v>
      </c>
      <c r="E205" s="1" t="s">
        <v>64</v>
      </c>
      <c r="F205" s="1">
        <v>991</v>
      </c>
      <c r="G205" s="1" t="s">
        <v>141</v>
      </c>
      <c r="H205" s="2">
        <v>62.57</v>
      </c>
      <c r="I205" s="2">
        <v>1251.4000000000001</v>
      </c>
      <c r="J205" s="10">
        <f t="shared" si="2"/>
        <v>0</v>
      </c>
      <c r="K205" s="11">
        <f t="shared" si="3"/>
        <v>0</v>
      </c>
      <c r="L205" s="1">
        <v>0</v>
      </c>
      <c r="M205" s="1">
        <v>0</v>
      </c>
      <c r="N205" s="16">
        <f t="shared" si="48"/>
        <v>0</v>
      </c>
      <c r="O205" s="1">
        <v>1.1000000000000001</v>
      </c>
      <c r="P205" s="1">
        <v>2.85</v>
      </c>
      <c r="Q205" s="16"/>
      <c r="R205" s="1">
        <v>0</v>
      </c>
      <c r="S205" s="1">
        <v>0</v>
      </c>
      <c r="T205" s="16">
        <f t="shared" si="45"/>
        <v>0</v>
      </c>
      <c r="U205" s="1">
        <v>0</v>
      </c>
      <c r="V205" s="15">
        <v>1376.54</v>
      </c>
      <c r="W205" s="2">
        <v>3566.49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14</v>
      </c>
      <c r="AS205" s="1">
        <v>16</v>
      </c>
      <c r="AT205" s="1">
        <v>0</v>
      </c>
      <c r="AU205" s="1">
        <v>0</v>
      </c>
      <c r="AV205" s="1">
        <v>57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</row>
    <row r="206" spans="1:63">
      <c r="A206" s="1">
        <v>70113</v>
      </c>
      <c r="B206" s="1" t="s">
        <v>308</v>
      </c>
      <c r="C206" s="1">
        <v>24</v>
      </c>
      <c r="D206" s="1">
        <v>285</v>
      </c>
      <c r="E206" s="1" t="s">
        <v>64</v>
      </c>
      <c r="F206" s="1">
        <v>558</v>
      </c>
      <c r="G206" s="1" t="s">
        <v>67</v>
      </c>
      <c r="H206" s="2">
        <v>55.16</v>
      </c>
      <c r="I206" s="2">
        <v>1323.84</v>
      </c>
      <c r="J206" s="10">
        <f t="shared" si="2"/>
        <v>0</v>
      </c>
      <c r="K206" s="11">
        <f t="shared" si="3"/>
        <v>0</v>
      </c>
      <c r="L206" s="1">
        <v>0</v>
      </c>
      <c r="M206" s="1">
        <v>0.79</v>
      </c>
      <c r="N206" s="16">
        <f t="shared" si="48"/>
        <v>0</v>
      </c>
      <c r="O206" s="1">
        <v>0.98</v>
      </c>
      <c r="P206" s="1">
        <v>0</v>
      </c>
      <c r="Q206" s="16"/>
      <c r="R206" s="1">
        <v>0.04</v>
      </c>
      <c r="S206" s="1">
        <v>0</v>
      </c>
      <c r="T206" s="16">
        <f t="shared" si="45"/>
        <v>0</v>
      </c>
      <c r="U206" s="1">
        <v>0</v>
      </c>
      <c r="V206" s="15">
        <v>1351.42</v>
      </c>
      <c r="W206" s="2">
        <v>1048.04</v>
      </c>
      <c r="X206" s="1">
        <v>0</v>
      </c>
      <c r="Y206" s="1">
        <v>0</v>
      </c>
      <c r="Z206" s="1">
        <v>0</v>
      </c>
      <c r="AA206" s="1">
        <v>0</v>
      </c>
      <c r="AB206" s="1">
        <v>19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19</v>
      </c>
      <c r="AU206" s="1">
        <v>9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</row>
    <row r="207" spans="1:63">
      <c r="A207" s="1">
        <v>70173</v>
      </c>
      <c r="B207" s="1" t="s">
        <v>316</v>
      </c>
      <c r="C207" s="1">
        <v>4</v>
      </c>
      <c r="D207" s="1">
        <v>285</v>
      </c>
      <c r="E207" s="1" t="s">
        <v>64</v>
      </c>
      <c r="F207" s="1">
        <v>562</v>
      </c>
      <c r="G207" s="1" t="s">
        <v>65</v>
      </c>
      <c r="H207" s="2">
        <v>76.63</v>
      </c>
      <c r="I207" s="2">
        <v>306.52</v>
      </c>
      <c r="J207" s="10">
        <f t="shared" si="2"/>
        <v>0</v>
      </c>
      <c r="K207" s="11">
        <f t="shared" si="3"/>
        <v>0</v>
      </c>
      <c r="L207" s="1">
        <v>1.75</v>
      </c>
      <c r="M207" s="1">
        <v>1.75</v>
      </c>
      <c r="N207" s="16">
        <f t="shared" si="48"/>
        <v>0</v>
      </c>
      <c r="O207" s="1">
        <v>2.62</v>
      </c>
      <c r="P207" s="1">
        <v>4.75</v>
      </c>
      <c r="Q207" s="16"/>
      <c r="R207" s="1">
        <v>0</v>
      </c>
      <c r="S207" s="1">
        <v>3</v>
      </c>
      <c r="T207" s="16">
        <f t="shared" si="45"/>
        <v>0</v>
      </c>
      <c r="U207" s="1">
        <v>0</v>
      </c>
      <c r="V207" s="15">
        <v>1341.02</v>
      </c>
      <c r="W207" s="2">
        <v>2911.94</v>
      </c>
      <c r="X207" s="1">
        <v>1</v>
      </c>
      <c r="Y207" s="1">
        <v>0</v>
      </c>
      <c r="Z207" s="1">
        <v>5</v>
      </c>
      <c r="AA207" s="1">
        <v>2</v>
      </c>
      <c r="AB207" s="1">
        <v>7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1</v>
      </c>
      <c r="AS207" s="1">
        <v>0</v>
      </c>
      <c r="AT207" s="1">
        <v>6</v>
      </c>
      <c r="AU207" s="1">
        <v>7</v>
      </c>
      <c r="AV207" s="1">
        <v>19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12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</row>
    <row r="208" spans="1:63">
      <c r="A208" s="1">
        <v>70132</v>
      </c>
      <c r="B208" s="1" t="s">
        <v>223</v>
      </c>
      <c r="C208" s="1">
        <v>18</v>
      </c>
      <c r="D208" s="1">
        <v>285</v>
      </c>
      <c r="E208" s="1" t="s">
        <v>64</v>
      </c>
      <c r="F208" s="1">
        <v>558</v>
      </c>
      <c r="G208" s="1" t="s">
        <v>67</v>
      </c>
      <c r="H208" s="2">
        <v>54.67</v>
      </c>
      <c r="I208" s="2">
        <v>984.06</v>
      </c>
      <c r="J208" s="10">
        <f t="shared" si="2"/>
        <v>0</v>
      </c>
      <c r="K208" s="11">
        <f t="shared" si="3"/>
        <v>0</v>
      </c>
      <c r="L208" s="1">
        <v>0.22</v>
      </c>
      <c r="M208" s="1">
        <v>0</v>
      </c>
      <c r="N208" s="16">
        <f t="shared" si="48"/>
        <v>0</v>
      </c>
      <c r="O208" s="1">
        <v>1.1399999999999999</v>
      </c>
      <c r="P208" s="1">
        <v>2.44</v>
      </c>
      <c r="Q208" s="16"/>
      <c r="R208" s="1">
        <v>0</v>
      </c>
      <c r="S208" s="1">
        <v>0</v>
      </c>
      <c r="T208" s="16">
        <f t="shared" si="45"/>
        <v>0</v>
      </c>
      <c r="U208" s="1">
        <v>0</v>
      </c>
      <c r="V208" s="15">
        <v>1339.42</v>
      </c>
      <c r="W208" s="2">
        <v>2405.48</v>
      </c>
      <c r="X208" s="1">
        <v>0</v>
      </c>
      <c r="Y208" s="1">
        <v>0</v>
      </c>
      <c r="Z208" s="1">
        <v>4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10</v>
      </c>
      <c r="AS208" s="1">
        <v>2</v>
      </c>
      <c r="AT208" s="1">
        <v>5</v>
      </c>
      <c r="AU208" s="1">
        <v>9</v>
      </c>
      <c r="AV208" s="1">
        <v>44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</row>
    <row r="209" spans="1:63">
      <c r="A209" s="1">
        <v>70974</v>
      </c>
      <c r="B209" s="1" t="s">
        <v>287</v>
      </c>
      <c r="C209" s="1">
        <v>28</v>
      </c>
      <c r="D209" s="1">
        <v>285</v>
      </c>
      <c r="E209" s="1" t="s">
        <v>64</v>
      </c>
      <c r="F209" s="1">
        <v>974</v>
      </c>
      <c r="G209" s="1" t="s">
        <v>110</v>
      </c>
      <c r="H209" s="2">
        <v>37.870100000000001</v>
      </c>
      <c r="I209" s="2">
        <v>1060.3628000000001</v>
      </c>
      <c r="J209" s="10">
        <f t="shared" si="2"/>
        <v>0</v>
      </c>
      <c r="K209" s="11">
        <f t="shared" si="3"/>
        <v>0</v>
      </c>
      <c r="L209" s="1">
        <v>0</v>
      </c>
      <c r="M209" s="1">
        <v>0</v>
      </c>
      <c r="N209" s="16">
        <f t="shared" si="48"/>
        <v>0</v>
      </c>
      <c r="O209" s="1">
        <v>0.95</v>
      </c>
      <c r="P209" s="1">
        <v>3.5</v>
      </c>
      <c r="Q209" s="16"/>
      <c r="R209" s="1">
        <v>0.28999999999999998</v>
      </c>
      <c r="S209" s="1">
        <v>0.89</v>
      </c>
      <c r="T209" s="16">
        <f t="shared" si="45"/>
        <v>0</v>
      </c>
      <c r="U209" s="1">
        <v>0</v>
      </c>
      <c r="V209" s="15">
        <v>1306.52</v>
      </c>
      <c r="W209" s="2">
        <v>4658.0200000000004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9</v>
      </c>
      <c r="AS209" s="1">
        <v>33</v>
      </c>
      <c r="AT209" s="1">
        <v>0</v>
      </c>
      <c r="AU209" s="1">
        <v>2</v>
      </c>
      <c r="AV209" s="1">
        <v>98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2</v>
      </c>
      <c r="BC209" s="1">
        <v>1</v>
      </c>
      <c r="BD209" s="1">
        <v>1</v>
      </c>
      <c r="BE209" s="1">
        <v>9</v>
      </c>
      <c r="BF209" s="1">
        <v>25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</row>
    <row r="210" spans="1:63">
      <c r="A210" s="1">
        <v>70254</v>
      </c>
      <c r="B210" s="1" t="s">
        <v>334</v>
      </c>
      <c r="C210" s="1">
        <v>12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77.709999999999994</v>
      </c>
      <c r="I210" s="2">
        <v>932.52</v>
      </c>
      <c r="J210" s="10">
        <f t="shared" si="2"/>
        <v>0</v>
      </c>
      <c r="K210" s="11">
        <f t="shared" si="3"/>
        <v>0</v>
      </c>
      <c r="L210" s="1">
        <v>0.33</v>
      </c>
      <c r="M210" s="1">
        <v>1.83</v>
      </c>
      <c r="N210" s="16">
        <f t="shared" si="48"/>
        <v>0</v>
      </c>
      <c r="O210" s="1">
        <v>0.42</v>
      </c>
      <c r="P210" s="1">
        <v>1.58</v>
      </c>
      <c r="Q210" s="16"/>
      <c r="R210" s="1">
        <v>0.54</v>
      </c>
      <c r="S210" s="1">
        <v>0.33</v>
      </c>
      <c r="T210" s="16">
        <f t="shared" si="45"/>
        <v>0</v>
      </c>
      <c r="U210" s="1">
        <v>0</v>
      </c>
      <c r="V210" s="15">
        <v>1204.51</v>
      </c>
      <c r="W210" s="2">
        <v>3496.95</v>
      </c>
      <c r="X210" s="1">
        <v>2</v>
      </c>
      <c r="Y210" s="1">
        <v>0</v>
      </c>
      <c r="Z210" s="1">
        <v>2</v>
      </c>
      <c r="AA210" s="1">
        <v>0</v>
      </c>
      <c r="AB210" s="1">
        <v>22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3</v>
      </c>
      <c r="AS210" s="1">
        <v>2</v>
      </c>
      <c r="AT210" s="1">
        <v>1</v>
      </c>
      <c r="AU210" s="1">
        <v>0</v>
      </c>
      <c r="AV210" s="1">
        <v>19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6</v>
      </c>
      <c r="BC210" s="1">
        <v>1</v>
      </c>
      <c r="BD210" s="1">
        <v>0</v>
      </c>
      <c r="BE210" s="1">
        <v>0</v>
      </c>
      <c r="BF210" s="1">
        <v>4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</row>
    <row r="211" spans="1:63">
      <c r="A211" s="1">
        <v>70326</v>
      </c>
      <c r="B211" s="1" t="s">
        <v>340</v>
      </c>
      <c r="C211" s="1">
        <v>6</v>
      </c>
      <c r="D211" s="1">
        <v>285</v>
      </c>
      <c r="E211" s="1" t="s">
        <v>64</v>
      </c>
      <c r="F211" s="1">
        <v>285</v>
      </c>
      <c r="G211" s="1" t="s">
        <v>64</v>
      </c>
      <c r="H211" s="2">
        <v>113.36</v>
      </c>
      <c r="I211" s="2">
        <v>680.16</v>
      </c>
      <c r="J211" s="10">
        <f t="shared" si="2"/>
        <v>0</v>
      </c>
      <c r="K211" s="11">
        <f t="shared" si="3"/>
        <v>0</v>
      </c>
      <c r="L211" s="1">
        <v>0.08</v>
      </c>
      <c r="M211" s="1">
        <v>-0.33</v>
      </c>
      <c r="N211" s="16">
        <f t="shared" si="48"/>
        <v>0</v>
      </c>
      <c r="O211" s="1">
        <v>1.5</v>
      </c>
      <c r="P211" s="1">
        <v>0</v>
      </c>
      <c r="Q211" s="16"/>
      <c r="R211" s="1">
        <v>0</v>
      </c>
      <c r="S211" s="1">
        <v>0</v>
      </c>
      <c r="T211" s="16">
        <f t="shared" si="45"/>
        <v>0</v>
      </c>
      <c r="U211" s="1">
        <v>0</v>
      </c>
      <c r="V211" s="15">
        <v>1076.92</v>
      </c>
      <c r="W211" s="2">
        <v>-226.72</v>
      </c>
      <c r="X211" s="1">
        <v>0</v>
      </c>
      <c r="Y211" s="1">
        <v>1</v>
      </c>
      <c r="Z211" s="1">
        <v>0</v>
      </c>
      <c r="AA211" s="1">
        <v>0</v>
      </c>
      <c r="AB211" s="1">
        <v>-2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18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</row>
    <row r="212" spans="1:63">
      <c r="A212" s="1">
        <v>70353</v>
      </c>
      <c r="B212" s="1" t="s">
        <v>248</v>
      </c>
      <c r="C212" s="1">
        <v>5</v>
      </c>
      <c r="D212" s="1">
        <v>285</v>
      </c>
      <c r="E212" s="1" t="s">
        <v>64</v>
      </c>
      <c r="F212" s="1">
        <v>562</v>
      </c>
      <c r="G212" s="1" t="s">
        <v>65</v>
      </c>
      <c r="H212" s="2">
        <v>61.49</v>
      </c>
      <c r="I212" s="2">
        <v>307.45</v>
      </c>
      <c r="J212" s="10">
        <f t="shared" si="2"/>
        <v>0</v>
      </c>
      <c r="K212" s="11">
        <f t="shared" si="3"/>
        <v>0</v>
      </c>
      <c r="L212" s="1">
        <v>0.7</v>
      </c>
      <c r="M212" s="1">
        <v>0.8</v>
      </c>
      <c r="N212" s="16">
        <f t="shared" si="48"/>
        <v>0</v>
      </c>
      <c r="O212" s="1">
        <v>2.2999999999999998</v>
      </c>
      <c r="P212" s="1">
        <v>0.4</v>
      </c>
      <c r="Q212" s="16"/>
      <c r="R212" s="1">
        <v>0</v>
      </c>
      <c r="S212" s="1">
        <v>0.8</v>
      </c>
      <c r="T212" s="16">
        <f t="shared" si="45"/>
        <v>0</v>
      </c>
      <c r="U212" s="1">
        <v>0</v>
      </c>
      <c r="V212" s="15">
        <v>922.35</v>
      </c>
      <c r="W212" s="2">
        <v>614.9</v>
      </c>
      <c r="X212" s="1">
        <v>0</v>
      </c>
      <c r="Y212" s="1">
        <v>1</v>
      </c>
      <c r="Z212" s="1">
        <v>2</v>
      </c>
      <c r="AA212" s="1">
        <v>2</v>
      </c>
      <c r="AB212" s="1">
        <v>4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4</v>
      </c>
      <c r="AS212" s="1">
        <v>9</v>
      </c>
      <c r="AT212" s="1">
        <v>2</v>
      </c>
      <c r="AU212" s="1">
        <v>2</v>
      </c>
      <c r="AV212" s="1">
        <v>2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4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</row>
    <row r="213" spans="1:63">
      <c r="A213" s="1">
        <v>70124</v>
      </c>
      <c r="B213" s="1" t="s">
        <v>311</v>
      </c>
      <c r="C213" s="1">
        <v>72</v>
      </c>
      <c r="D213" s="1">
        <v>285</v>
      </c>
      <c r="E213" s="1" t="s">
        <v>64</v>
      </c>
      <c r="F213" s="1">
        <v>1</v>
      </c>
      <c r="G213" s="1" t="s">
        <v>312</v>
      </c>
      <c r="H213" s="2">
        <v>12.63</v>
      </c>
      <c r="I213" s="2">
        <v>909.36</v>
      </c>
      <c r="J213" s="10">
        <f t="shared" si="2"/>
        <v>0</v>
      </c>
      <c r="K213" s="11">
        <f t="shared" si="3"/>
        <v>0</v>
      </c>
      <c r="L213" s="1">
        <v>0.98</v>
      </c>
      <c r="M213" s="1">
        <v>-0.14000000000000001</v>
      </c>
      <c r="N213" s="16">
        <f t="shared" si="48"/>
        <v>0</v>
      </c>
      <c r="O213" s="1">
        <v>0.03</v>
      </c>
      <c r="P213" s="1">
        <v>-0.01</v>
      </c>
      <c r="Q213" s="16"/>
      <c r="R213" s="1">
        <v>0</v>
      </c>
      <c r="S213" s="1">
        <v>0.01</v>
      </c>
      <c r="T213" s="16">
        <f t="shared" si="45"/>
        <v>0</v>
      </c>
      <c r="U213" s="1">
        <v>0</v>
      </c>
      <c r="V213" s="15">
        <v>921.99</v>
      </c>
      <c r="W213" s="2">
        <v>-126.3</v>
      </c>
      <c r="X213" s="1">
        <v>6</v>
      </c>
      <c r="Y213" s="1">
        <v>3</v>
      </c>
      <c r="Z213" s="1">
        <v>46</v>
      </c>
      <c r="AA213" s="1">
        <v>34</v>
      </c>
      <c r="AB213" s="1">
        <v>-10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</v>
      </c>
      <c r="AT213" s="1">
        <v>2</v>
      </c>
      <c r="AU213" s="1">
        <v>0</v>
      </c>
      <c r="AV213" s="1">
        <v>-1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</row>
    <row r="214" spans="1:63">
      <c r="A214" s="1">
        <v>70507</v>
      </c>
      <c r="B214" s="1" t="s">
        <v>352</v>
      </c>
      <c r="C214" s="1">
        <v>12</v>
      </c>
      <c r="D214" s="1">
        <v>285</v>
      </c>
      <c r="E214" s="1" t="s">
        <v>64</v>
      </c>
      <c r="F214" s="1">
        <v>573</v>
      </c>
      <c r="G214" s="1" t="s">
        <v>87</v>
      </c>
      <c r="H214" s="2">
        <v>46.76</v>
      </c>
      <c r="I214" s="2">
        <v>561.12</v>
      </c>
      <c r="J214" s="10">
        <f t="shared" si="2"/>
        <v>0</v>
      </c>
      <c r="K214" s="11">
        <f t="shared" si="3"/>
        <v>0</v>
      </c>
      <c r="L214" s="1">
        <v>0.57999999999999996</v>
      </c>
      <c r="M214" s="1">
        <v>1</v>
      </c>
      <c r="N214" s="16">
        <f t="shared" si="48"/>
        <v>0</v>
      </c>
      <c r="O214" s="1">
        <v>0.92</v>
      </c>
      <c r="P214" s="1">
        <v>1.58</v>
      </c>
      <c r="Q214" s="16"/>
      <c r="R214" s="1">
        <v>0.08</v>
      </c>
      <c r="S214" s="1">
        <v>0</v>
      </c>
      <c r="T214" s="16">
        <f t="shared" si="45"/>
        <v>0</v>
      </c>
      <c r="U214" s="1">
        <v>0</v>
      </c>
      <c r="V214" s="15">
        <v>888.44</v>
      </c>
      <c r="W214" s="2">
        <v>1449.56</v>
      </c>
      <c r="X214" s="1">
        <v>2</v>
      </c>
      <c r="Y214" s="1">
        <v>2</v>
      </c>
      <c r="Z214" s="1">
        <v>3</v>
      </c>
      <c r="AA214" s="1">
        <v>2</v>
      </c>
      <c r="AB214" s="1">
        <v>12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5</v>
      </c>
      <c r="AS214" s="1">
        <v>0</v>
      </c>
      <c r="AT214" s="1">
        <v>6</v>
      </c>
      <c r="AU214" s="1">
        <v>0</v>
      </c>
      <c r="AV214" s="1">
        <v>19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1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</row>
    <row r="215" spans="1:63">
      <c r="A215" s="1">
        <v>70114</v>
      </c>
      <c r="B215" s="1" t="s">
        <v>309</v>
      </c>
      <c r="C215" s="1">
        <v>16</v>
      </c>
      <c r="D215" s="1">
        <v>285</v>
      </c>
      <c r="E215" s="1" t="s">
        <v>64</v>
      </c>
      <c r="F215" s="1">
        <v>974</v>
      </c>
      <c r="G215" s="1" t="s">
        <v>110</v>
      </c>
      <c r="H215" s="2">
        <v>51.921599999999998</v>
      </c>
      <c r="I215" s="2">
        <v>830.74559999999997</v>
      </c>
      <c r="J215" s="10">
        <f t="shared" si="2"/>
        <v>0</v>
      </c>
      <c r="K215" s="11">
        <f t="shared" si="3"/>
        <v>0</v>
      </c>
      <c r="L215" s="1">
        <v>0.28000000000000003</v>
      </c>
      <c r="M215" s="1">
        <v>0</v>
      </c>
      <c r="N215" s="16">
        <f t="shared" si="48"/>
        <v>0</v>
      </c>
      <c r="O215" s="1">
        <v>0.75</v>
      </c>
      <c r="P215" s="1">
        <v>0</v>
      </c>
      <c r="Q215" s="16"/>
      <c r="R215" s="1">
        <v>0</v>
      </c>
      <c r="S215" s="1">
        <v>0</v>
      </c>
      <c r="T215" s="16">
        <f t="shared" si="45"/>
        <v>0</v>
      </c>
      <c r="U215" s="1">
        <v>0</v>
      </c>
      <c r="V215" s="15">
        <v>856.71</v>
      </c>
      <c r="W215" s="2">
        <v>0</v>
      </c>
      <c r="X215" s="1">
        <v>0</v>
      </c>
      <c r="Y215" s="1">
        <v>0</v>
      </c>
      <c r="Z215" s="1">
        <v>4</v>
      </c>
      <c r="AA215" s="1">
        <v>1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12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</row>
    <row r="216" spans="1:63">
      <c r="A216" s="1">
        <v>97020</v>
      </c>
      <c r="B216" s="1" t="s">
        <v>236</v>
      </c>
      <c r="C216" s="1">
        <v>16</v>
      </c>
      <c r="D216" s="1">
        <v>285</v>
      </c>
      <c r="E216" s="1" t="s">
        <v>64</v>
      </c>
      <c r="F216" s="1">
        <v>558</v>
      </c>
      <c r="G216" s="1" t="s">
        <v>67</v>
      </c>
      <c r="H216" s="2">
        <v>55.48</v>
      </c>
      <c r="I216" s="2">
        <v>887.68</v>
      </c>
      <c r="J216" s="10">
        <f t="shared" si="2"/>
        <v>0</v>
      </c>
      <c r="K216" s="11">
        <f t="shared" si="3"/>
        <v>0</v>
      </c>
      <c r="L216" s="1">
        <v>0.22</v>
      </c>
      <c r="M216" s="1">
        <v>0</v>
      </c>
      <c r="N216" s="16">
        <f t="shared" si="48"/>
        <v>0</v>
      </c>
      <c r="O216" s="1">
        <v>0.62</v>
      </c>
      <c r="P216" s="1">
        <v>2.56</v>
      </c>
      <c r="Q216" s="16"/>
      <c r="R216" s="1">
        <v>0.03</v>
      </c>
      <c r="S216" s="1">
        <v>0</v>
      </c>
      <c r="T216" s="16">
        <f t="shared" si="45"/>
        <v>0</v>
      </c>
      <c r="U216" s="1">
        <v>0</v>
      </c>
      <c r="V216" s="15">
        <v>776.72</v>
      </c>
      <c r="W216" s="2">
        <v>2274.6799999999998</v>
      </c>
      <c r="X216" s="1">
        <v>0</v>
      </c>
      <c r="Y216" s="1">
        <v>0</v>
      </c>
      <c r="Z216" s="1">
        <v>3</v>
      </c>
      <c r="AA216" s="1">
        <v>1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5</v>
      </c>
      <c r="AS216" s="1">
        <v>2</v>
      </c>
      <c r="AT216" s="1">
        <v>2</v>
      </c>
      <c r="AU216" s="1">
        <v>4</v>
      </c>
      <c r="AV216" s="1">
        <v>41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</row>
    <row r="217" spans="1:63">
      <c r="A217" s="1">
        <v>70118</v>
      </c>
      <c r="B217" s="1" t="s">
        <v>310</v>
      </c>
      <c r="C217" s="1">
        <v>25</v>
      </c>
      <c r="D217" s="1">
        <v>285</v>
      </c>
      <c r="E217" s="1" t="s">
        <v>64</v>
      </c>
      <c r="F217" s="1">
        <v>558</v>
      </c>
      <c r="G217" s="1" t="s">
        <v>67</v>
      </c>
      <c r="H217" s="2">
        <v>74.86</v>
      </c>
      <c r="I217" s="2">
        <v>1871.5</v>
      </c>
      <c r="J217" s="10">
        <f t="shared" si="2"/>
        <v>0</v>
      </c>
      <c r="K217" s="11">
        <f t="shared" si="3"/>
        <v>0</v>
      </c>
      <c r="L217" s="1">
        <v>0.38</v>
      </c>
      <c r="M217" s="1">
        <v>0</v>
      </c>
      <c r="N217" s="16">
        <f t="shared" si="48"/>
        <v>0</v>
      </c>
      <c r="O217" s="1">
        <v>0</v>
      </c>
      <c r="P217" s="1">
        <v>0</v>
      </c>
      <c r="Q217" s="16"/>
      <c r="R217" s="1">
        <v>0</v>
      </c>
      <c r="S217" s="1">
        <v>0</v>
      </c>
      <c r="T217" s="16">
        <f t="shared" si="45"/>
        <v>0</v>
      </c>
      <c r="U217" s="1">
        <v>0</v>
      </c>
      <c r="V217" s="15">
        <v>711.17</v>
      </c>
      <c r="W217" s="2">
        <v>0</v>
      </c>
      <c r="X217" s="1">
        <v>0</v>
      </c>
      <c r="Y217" s="1">
        <v>0</v>
      </c>
      <c r="Z217" s="1">
        <v>8</v>
      </c>
      <c r="AA217" s="1">
        <v>3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</row>
    <row r="218" spans="1:63">
      <c r="A218" s="1">
        <v>70075</v>
      </c>
      <c r="B218" s="1" t="s">
        <v>231</v>
      </c>
      <c r="C218" s="1">
        <v>25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32.270000000000003</v>
      </c>
      <c r="I218" s="2">
        <v>806.75</v>
      </c>
      <c r="J218" s="10">
        <f t="shared" si="2"/>
        <v>0</v>
      </c>
      <c r="K218" s="11">
        <f t="shared" si="3"/>
        <v>0</v>
      </c>
      <c r="L218" s="1">
        <v>0.3</v>
      </c>
      <c r="M218" s="1">
        <v>0</v>
      </c>
      <c r="N218" s="16">
        <f t="shared" si="48"/>
        <v>0</v>
      </c>
      <c r="O218" s="1">
        <v>0.5</v>
      </c>
      <c r="P218" s="1">
        <v>4.5199999999999996</v>
      </c>
      <c r="Q218" s="16"/>
      <c r="R218" s="1">
        <v>0</v>
      </c>
      <c r="S218" s="1">
        <v>0</v>
      </c>
      <c r="T218" s="16">
        <f t="shared" si="45"/>
        <v>0</v>
      </c>
      <c r="U218" s="1">
        <v>0</v>
      </c>
      <c r="V218" s="15">
        <v>645.4</v>
      </c>
      <c r="W218" s="2">
        <v>3646.51</v>
      </c>
      <c r="X218" s="1">
        <v>0</v>
      </c>
      <c r="Y218" s="1">
        <v>0</v>
      </c>
      <c r="Z218" s="1">
        <v>5</v>
      </c>
      <c r="AA218" s="1">
        <v>5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10</v>
      </c>
      <c r="AS218" s="1">
        <v>5</v>
      </c>
      <c r="AT218" s="1">
        <v>0</v>
      </c>
      <c r="AU218" s="1">
        <v>0</v>
      </c>
      <c r="AV218" s="1">
        <v>113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</row>
    <row r="219" spans="1:63">
      <c r="A219" s="1">
        <v>79159</v>
      </c>
      <c r="B219" s="1" t="s">
        <v>358</v>
      </c>
      <c r="C219" s="1">
        <v>24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37.53</v>
      </c>
      <c r="I219" s="2">
        <v>900.72</v>
      </c>
      <c r="J219" s="10">
        <f t="shared" si="2"/>
        <v>0</v>
      </c>
      <c r="K219" s="11">
        <f t="shared" si="3"/>
        <v>0</v>
      </c>
      <c r="L219" s="1">
        <v>0.62</v>
      </c>
      <c r="M219" s="1">
        <v>0</v>
      </c>
      <c r="N219" s="16">
        <f t="shared" si="48"/>
        <v>0</v>
      </c>
      <c r="O219" s="1">
        <v>0</v>
      </c>
      <c r="P219" s="1">
        <v>0</v>
      </c>
      <c r="Q219" s="16"/>
      <c r="R219" s="1">
        <v>0.06</v>
      </c>
      <c r="S219" s="1">
        <v>0.67</v>
      </c>
      <c r="T219" s="16">
        <f t="shared" si="45"/>
        <v>0</v>
      </c>
      <c r="U219" s="1">
        <v>0</v>
      </c>
      <c r="V219" s="15">
        <v>619.24</v>
      </c>
      <c r="W219" s="2">
        <v>600.48</v>
      </c>
      <c r="X219" s="1">
        <v>0</v>
      </c>
      <c r="Y219" s="1">
        <v>0</v>
      </c>
      <c r="Z219" s="1">
        <v>6</v>
      </c>
      <c r="AA219" s="1">
        <v>18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1</v>
      </c>
      <c r="BC219" s="1">
        <v>1</v>
      </c>
      <c r="BD219" s="1">
        <v>0</v>
      </c>
      <c r="BE219" s="1">
        <v>0</v>
      </c>
      <c r="BF219" s="1">
        <v>16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</row>
    <row r="220" spans="1:63">
      <c r="A220" s="1">
        <v>70508</v>
      </c>
      <c r="B220" s="1" t="s">
        <v>353</v>
      </c>
      <c r="C220" s="1">
        <v>24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34.967700000000001</v>
      </c>
      <c r="I220" s="2">
        <v>839.22479999999996</v>
      </c>
      <c r="J220" s="10">
        <f t="shared" si="2"/>
        <v>0</v>
      </c>
      <c r="K220" s="11">
        <f t="shared" si="3"/>
        <v>0</v>
      </c>
      <c r="L220" s="1">
        <v>0</v>
      </c>
      <c r="M220" s="1">
        <v>0</v>
      </c>
      <c r="N220" s="16">
        <f t="shared" si="48"/>
        <v>0</v>
      </c>
      <c r="O220" s="1">
        <v>0.73</v>
      </c>
      <c r="P220" s="1">
        <v>2</v>
      </c>
      <c r="Q220" s="16"/>
      <c r="R220" s="1">
        <v>0</v>
      </c>
      <c r="S220" s="1">
        <v>0</v>
      </c>
      <c r="T220" s="16">
        <f t="shared" si="45"/>
        <v>0</v>
      </c>
      <c r="U220" s="1">
        <v>0</v>
      </c>
      <c r="V220" s="15">
        <v>611.92999999999995</v>
      </c>
      <c r="W220" s="2">
        <v>1678.45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11</v>
      </c>
      <c r="AS220" s="1">
        <v>13</v>
      </c>
      <c r="AT220" s="1">
        <v>0</v>
      </c>
      <c r="AU220" s="1">
        <v>0</v>
      </c>
      <c r="AV220" s="1">
        <v>48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</row>
    <row r="221" spans="1:63">
      <c r="A221" s="1">
        <v>70985</v>
      </c>
      <c r="B221" s="1" t="s">
        <v>227</v>
      </c>
      <c r="C221" s="1">
        <v>20</v>
      </c>
      <c r="D221" s="1">
        <v>285</v>
      </c>
      <c r="E221" s="1" t="s">
        <v>64</v>
      </c>
      <c r="F221" s="1">
        <v>285</v>
      </c>
      <c r="G221" s="1" t="s">
        <v>64</v>
      </c>
      <c r="H221" s="2">
        <v>58.21</v>
      </c>
      <c r="I221" s="2">
        <v>1164.2</v>
      </c>
      <c r="J221" s="10">
        <f t="shared" si="2"/>
        <v>0</v>
      </c>
      <c r="K221" s="11">
        <f t="shared" si="3"/>
        <v>0</v>
      </c>
      <c r="L221" s="1">
        <v>0.05</v>
      </c>
      <c r="M221" s="1">
        <v>0.15</v>
      </c>
      <c r="N221" s="16">
        <f t="shared" si="48"/>
        <v>0</v>
      </c>
      <c r="O221" s="1">
        <v>0.15</v>
      </c>
      <c r="P221" s="1">
        <v>2.85</v>
      </c>
      <c r="Q221" s="16"/>
      <c r="R221" s="1">
        <v>0.2</v>
      </c>
      <c r="S221" s="1">
        <v>0.2</v>
      </c>
      <c r="T221" s="16">
        <f t="shared" si="45"/>
        <v>0</v>
      </c>
      <c r="U221" s="1">
        <v>0</v>
      </c>
      <c r="V221" s="15">
        <v>465.68</v>
      </c>
      <c r="W221" s="2">
        <v>3725.44</v>
      </c>
      <c r="X221" s="1">
        <v>1</v>
      </c>
      <c r="Y221" s="1">
        <v>0</v>
      </c>
      <c r="Z221" s="1">
        <v>0</v>
      </c>
      <c r="AA221" s="1">
        <v>0</v>
      </c>
      <c r="AB221" s="1">
        <v>3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3</v>
      </c>
      <c r="AS221" s="1">
        <v>0</v>
      </c>
      <c r="AT221" s="1">
        <v>0</v>
      </c>
      <c r="AU221" s="1">
        <v>0</v>
      </c>
      <c r="AV221" s="1">
        <v>57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4</v>
      </c>
      <c r="BC221" s="1">
        <v>0</v>
      </c>
      <c r="BD221" s="1">
        <v>0</v>
      </c>
      <c r="BE221" s="1">
        <v>0</v>
      </c>
      <c r="BF221" s="1">
        <v>4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</row>
    <row r="222" spans="1:63">
      <c r="A222" s="1">
        <v>10233</v>
      </c>
      <c r="B222" s="1" t="s">
        <v>297</v>
      </c>
      <c r="C222" s="1">
        <v>16</v>
      </c>
      <c r="D222" s="1">
        <v>285</v>
      </c>
      <c r="E222" s="1" t="s">
        <v>64</v>
      </c>
      <c r="F222" s="1">
        <v>565</v>
      </c>
      <c r="G222" s="1" t="s">
        <v>94</v>
      </c>
      <c r="H222" s="2">
        <v>45.31</v>
      </c>
      <c r="I222" s="2">
        <v>724.96</v>
      </c>
      <c r="J222" s="10">
        <f t="shared" si="2"/>
        <v>0</v>
      </c>
      <c r="K222" s="11">
        <f t="shared" si="3"/>
        <v>0</v>
      </c>
      <c r="L222" s="1">
        <v>0.47</v>
      </c>
      <c r="M222" s="1">
        <v>0</v>
      </c>
      <c r="N222" s="16">
        <f t="shared" si="48"/>
        <v>0</v>
      </c>
      <c r="O222" s="1">
        <v>0</v>
      </c>
      <c r="P222" s="1">
        <v>0</v>
      </c>
      <c r="Q222" s="16"/>
      <c r="R222" s="1">
        <v>0.03</v>
      </c>
      <c r="S222" s="1">
        <v>0.19</v>
      </c>
      <c r="T222" s="16">
        <f t="shared" si="45"/>
        <v>0</v>
      </c>
      <c r="U222" s="1">
        <v>0</v>
      </c>
      <c r="V222" s="15">
        <v>362.48</v>
      </c>
      <c r="W222" s="2">
        <v>135.93</v>
      </c>
      <c r="X222" s="1">
        <v>0</v>
      </c>
      <c r="Y222" s="1">
        <v>0</v>
      </c>
      <c r="Z222" s="1">
        <v>5</v>
      </c>
      <c r="AA222" s="1">
        <v>5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</v>
      </c>
      <c r="BF222" s="1">
        <v>3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</row>
    <row r="223" spans="1:63">
      <c r="A223" s="1">
        <v>70980</v>
      </c>
      <c r="B223" s="1" t="s">
        <v>355</v>
      </c>
      <c r="C223" s="1">
        <v>15</v>
      </c>
      <c r="D223" s="1">
        <v>285</v>
      </c>
      <c r="E223" s="1" t="s">
        <v>64</v>
      </c>
      <c r="F223" s="1">
        <v>562</v>
      </c>
      <c r="G223" s="1" t="s">
        <v>65</v>
      </c>
      <c r="H223" s="2">
        <v>28.82</v>
      </c>
      <c r="I223" s="2">
        <v>432.3</v>
      </c>
      <c r="J223" s="10">
        <f t="shared" si="2"/>
        <v>0</v>
      </c>
      <c r="K223" s="11">
        <f t="shared" si="3"/>
        <v>0</v>
      </c>
      <c r="L223" s="1">
        <v>0</v>
      </c>
      <c r="M223" s="1">
        <v>0</v>
      </c>
      <c r="N223" s="16">
        <f t="shared" si="48"/>
        <v>0</v>
      </c>
      <c r="O223" s="1">
        <v>0.8</v>
      </c>
      <c r="P223" s="1">
        <v>3</v>
      </c>
      <c r="Q223" s="16"/>
      <c r="R223" s="1">
        <v>0</v>
      </c>
      <c r="S223" s="1">
        <v>0</v>
      </c>
      <c r="T223" s="16">
        <f t="shared" si="45"/>
        <v>0</v>
      </c>
      <c r="U223" s="1">
        <v>0</v>
      </c>
      <c r="V223" s="15">
        <v>345.84</v>
      </c>
      <c r="W223" s="2">
        <v>1296.9000000000001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7</v>
      </c>
      <c r="AU223" s="1">
        <v>10</v>
      </c>
      <c r="AV223" s="1">
        <v>45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</row>
    <row r="224" spans="1:63">
      <c r="A224" s="1">
        <v>44401</v>
      </c>
      <c r="B224" s="1" t="s">
        <v>300</v>
      </c>
      <c r="C224" s="1">
        <v>16</v>
      </c>
      <c r="D224" s="1">
        <v>285</v>
      </c>
      <c r="E224" s="1" t="s">
        <v>64</v>
      </c>
      <c r="F224" s="1">
        <v>285</v>
      </c>
      <c r="G224" s="1" t="s">
        <v>64</v>
      </c>
      <c r="H224" s="2">
        <v>54.11</v>
      </c>
      <c r="I224" s="2">
        <v>865.76</v>
      </c>
      <c r="J224" s="10">
        <f t="shared" si="2"/>
        <v>0</v>
      </c>
      <c r="K224" s="11">
        <f t="shared" si="3"/>
        <v>0</v>
      </c>
      <c r="L224" s="1">
        <v>0.38</v>
      </c>
      <c r="M224" s="1">
        <v>0</v>
      </c>
      <c r="N224" s="16">
        <f t="shared" si="48"/>
        <v>0</v>
      </c>
      <c r="O224" s="1">
        <v>0</v>
      </c>
      <c r="P224" s="1">
        <v>0</v>
      </c>
      <c r="Q224" s="16"/>
      <c r="R224" s="1">
        <v>0</v>
      </c>
      <c r="S224" s="1">
        <v>0.06</v>
      </c>
      <c r="T224" s="16">
        <f t="shared" si="45"/>
        <v>0</v>
      </c>
      <c r="U224" s="1">
        <v>0</v>
      </c>
      <c r="V224" s="15">
        <v>324.66000000000003</v>
      </c>
      <c r="W224" s="2">
        <v>54.11</v>
      </c>
      <c r="X224" s="1">
        <v>0</v>
      </c>
      <c r="Y224" s="1">
        <v>0</v>
      </c>
      <c r="Z224" s="1">
        <v>6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1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</row>
    <row r="225" spans="1:63">
      <c r="A225" s="1">
        <v>70979</v>
      </c>
      <c r="B225" s="1" t="s">
        <v>354</v>
      </c>
      <c r="C225" s="1">
        <v>16</v>
      </c>
      <c r="D225" s="1">
        <v>285</v>
      </c>
      <c r="E225" s="1" t="s">
        <v>64</v>
      </c>
      <c r="F225" s="1">
        <v>1</v>
      </c>
      <c r="G225" s="1" t="s">
        <v>312</v>
      </c>
      <c r="H225" s="2">
        <v>14.07</v>
      </c>
      <c r="I225" s="2">
        <v>225.12</v>
      </c>
      <c r="J225" s="10">
        <f t="shared" si="2"/>
        <v>0</v>
      </c>
      <c r="K225" s="11">
        <f t="shared" si="3"/>
        <v>0</v>
      </c>
      <c r="L225" s="1">
        <v>1.1200000000000001</v>
      </c>
      <c r="M225" s="1">
        <v>-0.38</v>
      </c>
      <c r="N225" s="5">
        <v>0</v>
      </c>
      <c r="O225" s="1">
        <v>0</v>
      </c>
      <c r="P225" s="1">
        <v>0</v>
      </c>
      <c r="Q225" s="16"/>
      <c r="R225" s="1">
        <v>0</v>
      </c>
      <c r="S225" s="1">
        <v>0</v>
      </c>
      <c r="T225" s="16">
        <f t="shared" si="45"/>
        <v>0</v>
      </c>
      <c r="U225" s="1">
        <v>0</v>
      </c>
      <c r="V225" s="15">
        <v>253.26</v>
      </c>
      <c r="W225" s="2">
        <v>-84.42</v>
      </c>
      <c r="X225" s="1">
        <v>17</v>
      </c>
      <c r="Y225" s="1">
        <v>2</v>
      </c>
      <c r="Z225" s="1">
        <v>0</v>
      </c>
      <c r="AA225" s="1">
        <v>0</v>
      </c>
      <c r="AB225" s="1">
        <v>-6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</row>
    <row r="226" spans="1:63">
      <c r="A226" s="1">
        <v>70165</v>
      </c>
      <c r="B226" s="1" t="s">
        <v>314</v>
      </c>
      <c r="C226" s="1">
        <v>24</v>
      </c>
      <c r="D226" s="1">
        <v>285</v>
      </c>
      <c r="E226" s="1" t="s">
        <v>64</v>
      </c>
      <c r="F226" s="1">
        <v>998</v>
      </c>
      <c r="G226" s="1" t="s">
        <v>266</v>
      </c>
      <c r="H226" s="2">
        <v>40.15</v>
      </c>
      <c r="I226" s="2">
        <v>963.6</v>
      </c>
      <c r="J226" s="10">
        <f t="shared" si="2"/>
        <v>0</v>
      </c>
      <c r="K226" s="11">
        <f t="shared" si="3"/>
        <v>0</v>
      </c>
      <c r="L226" s="1">
        <v>0</v>
      </c>
      <c r="M226" s="1">
        <v>0</v>
      </c>
      <c r="N226" s="16">
        <f t="shared" ref="N226:N266" si="49">MAX(0,(TRUNC((L226*0.8)-M226)))</f>
        <v>0</v>
      </c>
      <c r="O226" s="1">
        <v>0</v>
      </c>
      <c r="P226" s="1">
        <v>0</v>
      </c>
      <c r="Q226" s="16"/>
      <c r="R226" s="1">
        <v>0.25</v>
      </c>
      <c r="S226" s="1">
        <v>0.04</v>
      </c>
      <c r="T226" s="16">
        <f t="shared" si="45"/>
        <v>0</v>
      </c>
      <c r="U226" s="1">
        <v>0</v>
      </c>
      <c r="V226" s="15">
        <v>240.9</v>
      </c>
      <c r="W226" s="2">
        <v>40.15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1</v>
      </c>
      <c r="BD226" s="1">
        <v>5</v>
      </c>
      <c r="BE226" s="1">
        <v>1</v>
      </c>
      <c r="BF226" s="1">
        <v>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</row>
    <row r="227" spans="1:63">
      <c r="A227" s="1">
        <v>70194</v>
      </c>
      <c r="B227" s="1" t="s">
        <v>325</v>
      </c>
      <c r="C227" s="1">
        <v>10</v>
      </c>
      <c r="D227" s="1">
        <v>285</v>
      </c>
      <c r="E227" s="1" t="s">
        <v>64</v>
      </c>
      <c r="F227" s="1">
        <v>558</v>
      </c>
      <c r="G227" s="1" t="s">
        <v>67</v>
      </c>
      <c r="H227" s="2">
        <v>79.13</v>
      </c>
      <c r="I227" s="2">
        <v>791.3</v>
      </c>
      <c r="J227" s="10">
        <f t="shared" si="2"/>
        <v>0</v>
      </c>
      <c r="K227" s="11">
        <f t="shared" si="3"/>
        <v>0</v>
      </c>
      <c r="L227" s="1">
        <v>0.1</v>
      </c>
      <c r="M227" s="1">
        <v>0</v>
      </c>
      <c r="N227" s="16">
        <f t="shared" si="49"/>
        <v>0</v>
      </c>
      <c r="O227" s="1">
        <v>0.15</v>
      </c>
      <c r="P227" s="1">
        <v>0</v>
      </c>
      <c r="Q227" s="16"/>
      <c r="R227" s="1">
        <v>0</v>
      </c>
      <c r="S227" s="1">
        <v>0</v>
      </c>
      <c r="T227" s="16">
        <f t="shared" si="45"/>
        <v>0</v>
      </c>
      <c r="U227" s="1">
        <v>0</v>
      </c>
      <c r="V227" s="15">
        <v>197.82</v>
      </c>
      <c r="W227" s="2">
        <v>0</v>
      </c>
      <c r="X227" s="1">
        <v>0</v>
      </c>
      <c r="Y227" s="1">
        <v>0</v>
      </c>
      <c r="Z227" s="1">
        <v>0</v>
      </c>
      <c r="AA227" s="1">
        <v>2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1</v>
      </c>
      <c r="AU227" s="1">
        <v>1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</row>
    <row r="228" spans="1:63">
      <c r="A228" s="1">
        <v>44290</v>
      </c>
      <c r="B228" s="1" t="s">
        <v>299</v>
      </c>
      <c r="C228" s="1">
        <v>16</v>
      </c>
      <c r="D228" s="1">
        <v>285</v>
      </c>
      <c r="E228" s="1" t="s">
        <v>64</v>
      </c>
      <c r="F228" s="1">
        <v>285</v>
      </c>
      <c r="G228" s="1" t="s">
        <v>64</v>
      </c>
      <c r="H228" s="2">
        <v>53.03</v>
      </c>
      <c r="I228" s="2">
        <v>848.48</v>
      </c>
      <c r="J228" s="10">
        <f t="shared" si="2"/>
        <v>0</v>
      </c>
      <c r="K228" s="11">
        <f t="shared" si="3"/>
        <v>0</v>
      </c>
      <c r="L228" s="1">
        <v>0</v>
      </c>
      <c r="M228" s="1">
        <v>0</v>
      </c>
      <c r="N228" s="16">
        <f t="shared" si="49"/>
        <v>0</v>
      </c>
      <c r="O228" s="1">
        <v>0.19</v>
      </c>
      <c r="P228" s="1">
        <v>0</v>
      </c>
      <c r="Q228" s="16"/>
      <c r="R228" s="1">
        <v>0</v>
      </c>
      <c r="S228" s="1">
        <v>0</v>
      </c>
      <c r="T228" s="16">
        <f t="shared" si="45"/>
        <v>0</v>
      </c>
      <c r="U228" s="1">
        <v>0</v>
      </c>
      <c r="V228" s="15">
        <v>159.09</v>
      </c>
      <c r="W228" s="2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3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</row>
    <row r="229" spans="1:63">
      <c r="A229" s="1">
        <v>70414</v>
      </c>
      <c r="B229" s="1" t="s">
        <v>349</v>
      </c>
      <c r="C229" s="1">
        <v>16</v>
      </c>
      <c r="D229" s="1">
        <v>285</v>
      </c>
      <c r="E229" s="1" t="s">
        <v>64</v>
      </c>
      <c r="F229" s="1">
        <v>387</v>
      </c>
      <c r="G229" s="1" t="s">
        <v>94</v>
      </c>
      <c r="H229" s="2">
        <v>49.1</v>
      </c>
      <c r="I229" s="2">
        <v>785.6</v>
      </c>
      <c r="J229" s="10">
        <f t="shared" si="2"/>
        <v>0</v>
      </c>
      <c r="K229" s="11">
        <f t="shared" si="3"/>
        <v>0</v>
      </c>
      <c r="L229" s="1">
        <v>0.19</v>
      </c>
      <c r="M229" s="1">
        <v>2.38</v>
      </c>
      <c r="N229" s="16">
        <f t="shared" si="49"/>
        <v>0</v>
      </c>
      <c r="O229" s="1">
        <v>0</v>
      </c>
      <c r="P229" s="1">
        <v>0</v>
      </c>
      <c r="Q229" s="16"/>
      <c r="R229" s="1">
        <v>0</v>
      </c>
      <c r="S229" s="1">
        <v>0</v>
      </c>
      <c r="T229" s="16">
        <f t="shared" si="45"/>
        <v>0</v>
      </c>
      <c r="U229" s="1">
        <v>0</v>
      </c>
      <c r="V229" s="15">
        <v>147.30000000000001</v>
      </c>
      <c r="W229" s="2">
        <v>1865.8</v>
      </c>
      <c r="X229" s="1">
        <v>1</v>
      </c>
      <c r="Y229" s="1">
        <v>0</v>
      </c>
      <c r="Z229" s="1">
        <v>2</v>
      </c>
      <c r="AA229" s="1">
        <v>0</v>
      </c>
      <c r="AB229" s="1">
        <v>38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</row>
    <row r="230" spans="1:63">
      <c r="A230" s="1">
        <v>70217</v>
      </c>
      <c r="B230" s="1" t="s">
        <v>330</v>
      </c>
      <c r="C230" s="1">
        <v>20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71.84</v>
      </c>
      <c r="I230" s="2">
        <v>1436.8</v>
      </c>
      <c r="J230" s="10">
        <f t="shared" si="2"/>
        <v>0</v>
      </c>
      <c r="K230" s="11">
        <f t="shared" si="3"/>
        <v>0</v>
      </c>
      <c r="L230" s="1">
        <v>0.1</v>
      </c>
      <c r="M230" s="1">
        <v>0</v>
      </c>
      <c r="N230" s="16">
        <f t="shared" si="49"/>
        <v>0</v>
      </c>
      <c r="O230" s="1">
        <v>0</v>
      </c>
      <c r="P230" s="1">
        <v>0</v>
      </c>
      <c r="Q230" s="16"/>
      <c r="R230" s="1">
        <v>0</v>
      </c>
      <c r="S230" s="1">
        <v>0</v>
      </c>
      <c r="T230" s="16">
        <f t="shared" si="45"/>
        <v>0</v>
      </c>
      <c r="U230" s="1">
        <v>0</v>
      </c>
      <c r="V230" s="15">
        <v>143.68</v>
      </c>
      <c r="W230" s="2">
        <v>0</v>
      </c>
      <c r="X230" s="1">
        <v>0</v>
      </c>
      <c r="Y230" s="1">
        <v>0</v>
      </c>
      <c r="Z230" s="1">
        <v>2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</row>
    <row r="231" spans="1:63">
      <c r="A231" s="1">
        <v>70049</v>
      </c>
      <c r="B231" s="1" t="s">
        <v>302</v>
      </c>
      <c r="C231" s="1">
        <v>18</v>
      </c>
      <c r="D231" s="1">
        <v>285</v>
      </c>
      <c r="E231" s="1" t="s">
        <v>64</v>
      </c>
      <c r="F231" s="1">
        <v>558</v>
      </c>
      <c r="G231" s="1" t="s">
        <v>67</v>
      </c>
      <c r="H231" s="2">
        <v>45.62</v>
      </c>
      <c r="I231" s="2">
        <v>821.16</v>
      </c>
      <c r="J231" s="10">
        <f t="shared" si="2"/>
        <v>0</v>
      </c>
      <c r="K231" s="11">
        <f t="shared" si="3"/>
        <v>0</v>
      </c>
      <c r="L231" s="1">
        <v>0</v>
      </c>
      <c r="M231" s="1">
        <v>0</v>
      </c>
      <c r="N231" s="16">
        <f t="shared" si="49"/>
        <v>0</v>
      </c>
      <c r="O231" s="1">
        <v>0</v>
      </c>
      <c r="P231" s="1">
        <v>0</v>
      </c>
      <c r="Q231" s="16"/>
      <c r="R231" s="1">
        <v>0.17</v>
      </c>
      <c r="S231" s="1">
        <v>-0.11</v>
      </c>
      <c r="T231" s="16">
        <f t="shared" si="45"/>
        <v>0</v>
      </c>
      <c r="U231" s="1">
        <v>0</v>
      </c>
      <c r="V231" s="15">
        <v>136.86000000000001</v>
      </c>
      <c r="W231" s="2">
        <v>-91.24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6</v>
      </c>
      <c r="BD231" s="1">
        <v>0</v>
      </c>
      <c r="BE231" s="1">
        <v>0</v>
      </c>
      <c r="BF231" s="1">
        <v>-2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</row>
    <row r="232" spans="1:63">
      <c r="A232" s="1">
        <v>70413</v>
      </c>
      <c r="B232" s="1" t="s">
        <v>348</v>
      </c>
      <c r="C232" s="1">
        <v>16</v>
      </c>
      <c r="D232" s="1">
        <v>285</v>
      </c>
      <c r="E232" s="1" t="s">
        <v>64</v>
      </c>
      <c r="F232" s="1">
        <v>387</v>
      </c>
      <c r="G232" s="1" t="s">
        <v>94</v>
      </c>
      <c r="H232" s="2">
        <v>19.100000000000001</v>
      </c>
      <c r="I232" s="2">
        <v>305.60000000000002</v>
      </c>
      <c r="J232" s="10">
        <f t="shared" si="2"/>
        <v>0</v>
      </c>
      <c r="K232" s="11">
        <f t="shared" si="3"/>
        <v>0</v>
      </c>
      <c r="L232" s="1">
        <v>0.38</v>
      </c>
      <c r="M232" s="1">
        <v>0</v>
      </c>
      <c r="N232" s="16">
        <f t="shared" si="49"/>
        <v>0</v>
      </c>
      <c r="O232" s="1">
        <v>0.06</v>
      </c>
      <c r="P232" s="1">
        <v>0</v>
      </c>
      <c r="Q232" s="16"/>
      <c r="R232" s="1">
        <v>0</v>
      </c>
      <c r="S232" s="1">
        <v>0</v>
      </c>
      <c r="T232" s="16">
        <f t="shared" si="45"/>
        <v>0</v>
      </c>
      <c r="U232" s="1">
        <v>0</v>
      </c>
      <c r="V232" s="15">
        <v>133.69999999999999</v>
      </c>
      <c r="W232" s="2">
        <v>0</v>
      </c>
      <c r="X232" s="1">
        <v>0</v>
      </c>
      <c r="Y232" s="1">
        <v>0</v>
      </c>
      <c r="Z232" s="1">
        <v>5</v>
      </c>
      <c r="AA232" s="1">
        <v>2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1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</row>
    <row r="233" spans="1:63">
      <c r="A233" s="1">
        <v>70191</v>
      </c>
      <c r="B233" s="1" t="s">
        <v>323</v>
      </c>
      <c r="C233" s="1">
        <v>10</v>
      </c>
      <c r="D233" s="1">
        <v>285</v>
      </c>
      <c r="E233" s="1" t="s">
        <v>64</v>
      </c>
      <c r="F233" s="1">
        <v>558</v>
      </c>
      <c r="G233" s="1" t="s">
        <v>67</v>
      </c>
      <c r="H233" s="2">
        <v>79.13</v>
      </c>
      <c r="I233" s="2">
        <v>791.3</v>
      </c>
      <c r="J233" s="10">
        <f t="shared" si="2"/>
        <v>0</v>
      </c>
      <c r="K233" s="11">
        <f t="shared" si="3"/>
        <v>0</v>
      </c>
      <c r="L233" s="1">
        <v>0.15</v>
      </c>
      <c r="M233" s="1">
        <v>0</v>
      </c>
      <c r="N233" s="16">
        <f t="shared" si="49"/>
        <v>0</v>
      </c>
      <c r="O233" s="1">
        <v>0</v>
      </c>
      <c r="P233" s="1">
        <v>0</v>
      </c>
      <c r="Q233" s="16"/>
      <c r="R233" s="1">
        <v>0</v>
      </c>
      <c r="S233" s="1">
        <v>0</v>
      </c>
      <c r="T233" s="16">
        <f t="shared" si="45"/>
        <v>0</v>
      </c>
      <c r="U233" s="1">
        <v>0</v>
      </c>
      <c r="V233" s="15">
        <v>118.7</v>
      </c>
      <c r="W233" s="2">
        <v>0</v>
      </c>
      <c r="X233" s="1">
        <v>0</v>
      </c>
      <c r="Y233" s="1">
        <v>0</v>
      </c>
      <c r="Z233" s="1">
        <v>0</v>
      </c>
      <c r="AA233" s="1">
        <v>3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</row>
    <row r="234" spans="1:63">
      <c r="A234" s="1">
        <v>70198</v>
      </c>
      <c r="B234" s="1" t="s">
        <v>329</v>
      </c>
      <c r="C234" s="1">
        <v>10</v>
      </c>
      <c r="D234" s="1">
        <v>285</v>
      </c>
      <c r="E234" s="1" t="s">
        <v>64</v>
      </c>
      <c r="F234" s="1">
        <v>558</v>
      </c>
      <c r="G234" s="1" t="s">
        <v>67</v>
      </c>
      <c r="H234" s="2">
        <v>79.13</v>
      </c>
      <c r="I234" s="2">
        <v>791.3</v>
      </c>
      <c r="J234" s="10">
        <f t="shared" si="2"/>
        <v>0</v>
      </c>
      <c r="K234" s="11">
        <f t="shared" si="3"/>
        <v>0</v>
      </c>
      <c r="L234" s="1">
        <v>0.15</v>
      </c>
      <c r="M234" s="1">
        <v>0</v>
      </c>
      <c r="N234" s="16">
        <f t="shared" si="49"/>
        <v>0</v>
      </c>
      <c r="O234" s="1">
        <v>0</v>
      </c>
      <c r="P234" s="1">
        <v>0</v>
      </c>
      <c r="Q234" s="16"/>
      <c r="R234" s="1">
        <v>0</v>
      </c>
      <c r="S234" s="1">
        <v>0</v>
      </c>
      <c r="T234" s="16">
        <f t="shared" si="45"/>
        <v>0</v>
      </c>
      <c r="U234" s="1">
        <v>0</v>
      </c>
      <c r="V234" s="15">
        <v>118.7</v>
      </c>
      <c r="W234" s="2">
        <v>0</v>
      </c>
      <c r="X234" s="1">
        <v>0</v>
      </c>
      <c r="Y234" s="1">
        <v>0</v>
      </c>
      <c r="Z234" s="1">
        <v>1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</row>
    <row r="235" spans="1:63">
      <c r="A235" s="1">
        <v>70193</v>
      </c>
      <c r="B235" s="1" t="s">
        <v>324</v>
      </c>
      <c r="C235" s="1">
        <v>10</v>
      </c>
      <c r="D235" s="1">
        <v>285</v>
      </c>
      <c r="E235" s="1" t="s">
        <v>64</v>
      </c>
      <c r="F235" s="1">
        <v>588</v>
      </c>
      <c r="G235" s="1" t="s">
        <v>146</v>
      </c>
      <c r="H235" s="2">
        <v>79.13</v>
      </c>
      <c r="I235" s="2">
        <v>791.3</v>
      </c>
      <c r="J235" s="10">
        <f t="shared" si="2"/>
        <v>0</v>
      </c>
      <c r="K235" s="11">
        <f t="shared" si="3"/>
        <v>0</v>
      </c>
      <c r="L235" s="1">
        <v>0.15</v>
      </c>
      <c r="M235" s="1">
        <v>0</v>
      </c>
      <c r="N235" s="16">
        <f t="shared" si="49"/>
        <v>0</v>
      </c>
      <c r="O235" s="1">
        <v>0</v>
      </c>
      <c r="P235" s="1">
        <v>0</v>
      </c>
      <c r="Q235" s="16"/>
      <c r="R235" s="1">
        <v>0</v>
      </c>
      <c r="S235" s="1">
        <v>0</v>
      </c>
      <c r="T235" s="16">
        <f t="shared" si="45"/>
        <v>0</v>
      </c>
      <c r="U235" s="1">
        <v>0</v>
      </c>
      <c r="V235" s="15">
        <v>118.7</v>
      </c>
      <c r="W235" s="2">
        <v>0</v>
      </c>
      <c r="X235" s="1">
        <v>0</v>
      </c>
      <c r="Y235" s="1">
        <v>0</v>
      </c>
      <c r="Z235" s="1">
        <v>1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</row>
    <row r="236" spans="1:63">
      <c r="A236" s="1">
        <v>70133</v>
      </c>
      <c r="B236" s="1" t="s">
        <v>293</v>
      </c>
      <c r="C236" s="1">
        <v>24</v>
      </c>
      <c r="D236" s="1">
        <v>285</v>
      </c>
      <c r="E236" s="1" t="s">
        <v>64</v>
      </c>
      <c r="F236" s="1">
        <v>999</v>
      </c>
      <c r="G236" s="1" t="s">
        <v>292</v>
      </c>
      <c r="H236" s="2">
        <v>48.754800000000003</v>
      </c>
      <c r="I236" s="2">
        <v>1170.1152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49"/>
        <v>0</v>
      </c>
      <c r="O236" s="1">
        <v>0.04</v>
      </c>
      <c r="P236" s="1">
        <v>0</v>
      </c>
      <c r="Q236" s="16"/>
      <c r="R236" s="1">
        <v>0.04</v>
      </c>
      <c r="S236" s="1">
        <v>0.08</v>
      </c>
      <c r="T236" s="16">
        <f t="shared" si="45"/>
        <v>0</v>
      </c>
      <c r="U236" s="1">
        <v>0</v>
      </c>
      <c r="V236" s="15">
        <v>97.51</v>
      </c>
      <c r="W236" s="2">
        <v>97.51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1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0</v>
      </c>
      <c r="BF236" s="1">
        <v>2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</row>
    <row r="237" spans="1:63">
      <c r="A237" s="1">
        <v>70088</v>
      </c>
      <c r="B237" s="1" t="s">
        <v>306</v>
      </c>
      <c r="C237" s="1">
        <v>16</v>
      </c>
      <c r="D237" s="1">
        <v>285</v>
      </c>
      <c r="E237" s="1" t="s">
        <v>64</v>
      </c>
      <c r="F237" s="1">
        <v>558</v>
      </c>
      <c r="G237" s="1" t="s">
        <v>67</v>
      </c>
      <c r="H237" s="2">
        <v>54.07</v>
      </c>
      <c r="I237" s="2">
        <v>865.12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>
        <f t="shared" si="49"/>
        <v>0</v>
      </c>
      <c r="O237" s="1">
        <v>0</v>
      </c>
      <c r="P237" s="1">
        <v>0</v>
      </c>
      <c r="Q237" s="16"/>
      <c r="R237" s="1">
        <v>0.09</v>
      </c>
      <c r="S237" s="1">
        <v>0</v>
      </c>
      <c r="T237" s="16">
        <f t="shared" si="45"/>
        <v>0</v>
      </c>
      <c r="U237" s="1">
        <v>0</v>
      </c>
      <c r="V237" s="15">
        <v>81.099999999999994</v>
      </c>
      <c r="W237" s="2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1</v>
      </c>
      <c r="BE237" s="1">
        <v>1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</row>
    <row r="238" spans="1:63">
      <c r="A238" s="1">
        <v>70411</v>
      </c>
      <c r="B238" s="1" t="s">
        <v>346</v>
      </c>
      <c r="C238" s="1">
        <v>16</v>
      </c>
      <c r="D238" s="1">
        <v>285</v>
      </c>
      <c r="E238" s="1" t="s">
        <v>64</v>
      </c>
      <c r="F238" s="1">
        <v>387</v>
      </c>
      <c r="G238" s="1" t="s">
        <v>94</v>
      </c>
      <c r="H238" s="2">
        <v>49.1</v>
      </c>
      <c r="I238" s="2">
        <v>785.6</v>
      </c>
      <c r="J238" s="10">
        <f t="shared" si="2"/>
        <v>0</v>
      </c>
      <c r="K238" s="11">
        <f t="shared" si="3"/>
        <v>0</v>
      </c>
      <c r="L238" s="1">
        <v>0.09</v>
      </c>
      <c r="M238" s="1">
        <v>0</v>
      </c>
      <c r="N238" s="16">
        <f t="shared" si="49"/>
        <v>0</v>
      </c>
      <c r="O238" s="1">
        <v>0</v>
      </c>
      <c r="P238" s="1">
        <v>0</v>
      </c>
      <c r="Q238" s="16"/>
      <c r="R238" s="1">
        <v>0</v>
      </c>
      <c r="S238" s="1">
        <v>0</v>
      </c>
      <c r="T238" s="16">
        <f t="shared" si="45"/>
        <v>0</v>
      </c>
      <c r="U238" s="1">
        <v>0</v>
      </c>
      <c r="V238" s="15">
        <v>73.650000000000006</v>
      </c>
      <c r="W238" s="2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</row>
    <row r="239" spans="1:63">
      <c r="A239" s="1">
        <v>70190</v>
      </c>
      <c r="B239" s="1" t="s">
        <v>322</v>
      </c>
      <c r="C239" s="1">
        <v>12</v>
      </c>
      <c r="D239" s="1">
        <v>285</v>
      </c>
      <c r="E239" s="1" t="s">
        <v>64</v>
      </c>
      <c r="F239" s="1">
        <v>558</v>
      </c>
      <c r="G239" s="1" t="s">
        <v>67</v>
      </c>
      <c r="H239" s="2">
        <v>36.630000000000003</v>
      </c>
      <c r="I239" s="2">
        <v>439.56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16">
        <f t="shared" si="49"/>
        <v>0</v>
      </c>
      <c r="O239" s="1">
        <v>0.17</v>
      </c>
      <c r="P239" s="1">
        <v>0</v>
      </c>
      <c r="Q239" s="16"/>
      <c r="R239" s="1">
        <v>0</v>
      </c>
      <c r="S239" s="1">
        <v>0</v>
      </c>
      <c r="T239" s="16">
        <f t="shared" si="45"/>
        <v>0</v>
      </c>
      <c r="U239" s="1">
        <v>0</v>
      </c>
      <c r="V239" s="15">
        <v>73.260000000000005</v>
      </c>
      <c r="W239" s="2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2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</row>
    <row r="240" spans="1:63">
      <c r="A240" s="1">
        <v>70412</v>
      </c>
      <c r="B240" s="1" t="s">
        <v>347</v>
      </c>
      <c r="C240" s="1">
        <v>16</v>
      </c>
      <c r="D240" s="1">
        <v>285</v>
      </c>
      <c r="E240" s="1" t="s">
        <v>64</v>
      </c>
      <c r="F240" s="1">
        <v>387</v>
      </c>
      <c r="G240" s="1" t="s">
        <v>94</v>
      </c>
      <c r="H240" s="2">
        <v>19.100000000000001</v>
      </c>
      <c r="I240" s="2">
        <v>305.60000000000002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49"/>
        <v>0</v>
      </c>
      <c r="O240" s="1">
        <v>0.09</v>
      </c>
      <c r="P240" s="1">
        <v>0</v>
      </c>
      <c r="Q240" s="16"/>
      <c r="R240" s="1">
        <v>0.06</v>
      </c>
      <c r="S240" s="1">
        <v>0</v>
      </c>
      <c r="T240" s="16">
        <f t="shared" si="45"/>
        <v>0</v>
      </c>
      <c r="U240" s="1">
        <v>0</v>
      </c>
      <c r="V240" s="15">
        <v>47.75</v>
      </c>
      <c r="W240" s="2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3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1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</row>
    <row r="241" spans="1:63">
      <c r="A241" s="1">
        <v>307</v>
      </c>
      <c r="B241" s="1" t="s">
        <v>296</v>
      </c>
      <c r="C241" s="1">
        <v>10</v>
      </c>
      <c r="D241" s="1">
        <v>285</v>
      </c>
      <c r="E241" s="1" t="s">
        <v>64</v>
      </c>
      <c r="F241" s="1">
        <v>285</v>
      </c>
      <c r="G241" s="1" t="s">
        <v>64</v>
      </c>
      <c r="H241" s="2">
        <v>79.13</v>
      </c>
      <c r="I241" s="2">
        <v>791.3</v>
      </c>
      <c r="J241" s="10">
        <f t="shared" si="2"/>
        <v>0</v>
      </c>
      <c r="K241" s="11">
        <f t="shared" si="3"/>
        <v>0</v>
      </c>
      <c r="L241" s="1">
        <v>0.05</v>
      </c>
      <c r="M241" s="1">
        <v>0</v>
      </c>
      <c r="N241" s="16">
        <f t="shared" si="49"/>
        <v>0</v>
      </c>
      <c r="O241" s="1">
        <v>0</v>
      </c>
      <c r="P241" s="1">
        <v>0</v>
      </c>
      <c r="Q241" s="16"/>
      <c r="R241" s="1">
        <v>0</v>
      </c>
      <c r="S241" s="1">
        <v>0</v>
      </c>
      <c r="T241" s="16">
        <f t="shared" si="45"/>
        <v>0</v>
      </c>
      <c r="U241" s="1">
        <v>0</v>
      </c>
      <c r="V241" s="15">
        <v>39.56</v>
      </c>
      <c r="W241" s="2">
        <v>0</v>
      </c>
      <c r="X241" s="1">
        <v>0</v>
      </c>
      <c r="Y241" s="1">
        <v>0</v>
      </c>
      <c r="Z241" s="1">
        <v>0</v>
      </c>
      <c r="AA241" s="1">
        <v>1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</row>
    <row r="242" spans="1:63">
      <c r="A242" s="1">
        <v>70321</v>
      </c>
      <c r="B242" s="1" t="s">
        <v>338</v>
      </c>
      <c r="C242" s="1">
        <v>24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36.869999999999997</v>
      </c>
      <c r="I242" s="2">
        <v>884.88</v>
      </c>
      <c r="J242" s="10">
        <f t="shared" si="2"/>
        <v>0</v>
      </c>
      <c r="K242" s="11">
        <f t="shared" si="3"/>
        <v>0</v>
      </c>
      <c r="L242" s="1">
        <v>0.02</v>
      </c>
      <c r="M242" s="1">
        <v>0</v>
      </c>
      <c r="N242" s="16">
        <f t="shared" si="49"/>
        <v>0</v>
      </c>
      <c r="O242" s="1">
        <v>0</v>
      </c>
      <c r="P242" s="1">
        <v>0</v>
      </c>
      <c r="Q242" s="16"/>
      <c r="R242" s="1">
        <v>0</v>
      </c>
      <c r="S242" s="1">
        <v>0</v>
      </c>
      <c r="T242" s="16">
        <f t="shared" si="45"/>
        <v>0</v>
      </c>
      <c r="U242" s="1">
        <v>0</v>
      </c>
      <c r="V242" s="15">
        <v>18.43</v>
      </c>
      <c r="W242" s="2">
        <v>0</v>
      </c>
      <c r="X242" s="1">
        <v>0</v>
      </c>
      <c r="Y242" s="1">
        <v>0</v>
      </c>
      <c r="Z242" s="1">
        <v>0</v>
      </c>
      <c r="AA242" s="1">
        <v>1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</row>
    <row r="243" spans="1:63">
      <c r="A243" s="1">
        <v>95394</v>
      </c>
      <c r="B243" s="1" t="s">
        <v>359</v>
      </c>
      <c r="C243" s="1">
        <v>10</v>
      </c>
      <c r="D243" s="1">
        <v>285</v>
      </c>
      <c r="E243" s="1" t="s">
        <v>64</v>
      </c>
      <c r="F243" s="1">
        <v>1</v>
      </c>
      <c r="G243" s="1" t="s">
        <v>312</v>
      </c>
      <c r="H243" s="2">
        <v>4</v>
      </c>
      <c r="I243" s="2">
        <v>40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49"/>
        <v>0</v>
      </c>
      <c r="O243" s="1">
        <v>0</v>
      </c>
      <c r="P243" s="1">
        <v>0</v>
      </c>
      <c r="Q243" s="16"/>
      <c r="R243" s="1">
        <v>0</v>
      </c>
      <c r="S243" s="1">
        <v>0</v>
      </c>
      <c r="T243" s="16">
        <f t="shared" si="45"/>
        <v>0</v>
      </c>
      <c r="U243" s="1">
        <v>0</v>
      </c>
      <c r="V243" s="15">
        <v>0</v>
      </c>
      <c r="W243" s="2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</row>
    <row r="244" spans="1:63">
      <c r="A244" s="1">
        <v>95677</v>
      </c>
      <c r="B244" s="1" t="s">
        <v>360</v>
      </c>
      <c r="C244" s="1">
        <v>144</v>
      </c>
      <c r="D244" s="1">
        <v>285</v>
      </c>
      <c r="E244" s="1" t="s">
        <v>64</v>
      </c>
      <c r="F244" s="1">
        <v>1</v>
      </c>
      <c r="G244" s="1" t="s">
        <v>312</v>
      </c>
      <c r="H244" s="2">
        <v>5.8</v>
      </c>
      <c r="I244" s="2">
        <v>835.2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49"/>
        <v>0</v>
      </c>
      <c r="O244" s="1">
        <v>0</v>
      </c>
      <c r="P244" s="1">
        <v>0</v>
      </c>
      <c r="Q244" s="16"/>
      <c r="R244" s="1">
        <v>0</v>
      </c>
      <c r="S244" s="1">
        <v>0</v>
      </c>
      <c r="T244" s="16">
        <f t="shared" si="45"/>
        <v>0</v>
      </c>
      <c r="U244" s="1">
        <v>0</v>
      </c>
      <c r="V244" s="15">
        <v>0</v>
      </c>
      <c r="W244" s="2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</row>
    <row r="245" spans="1:63">
      <c r="A245" s="1">
        <v>99546</v>
      </c>
      <c r="B245" s="1" t="s">
        <v>361</v>
      </c>
      <c r="C245" s="1">
        <v>1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285</v>
      </c>
      <c r="I245" s="2">
        <v>285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49"/>
        <v>0</v>
      </c>
      <c r="O245" s="1">
        <v>0</v>
      </c>
      <c r="P245" s="1">
        <v>0</v>
      </c>
      <c r="Q245" s="16"/>
      <c r="R245" s="1">
        <v>0</v>
      </c>
      <c r="S245" s="1">
        <v>0</v>
      </c>
      <c r="T245" s="16">
        <f t="shared" si="45"/>
        <v>0</v>
      </c>
      <c r="U245" s="1">
        <v>0</v>
      </c>
      <c r="V245" s="15">
        <v>0</v>
      </c>
      <c r="W245" s="2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</row>
    <row r="246" spans="1:63">
      <c r="A246" s="1">
        <v>44289</v>
      </c>
      <c r="B246" s="1" t="s">
        <v>298</v>
      </c>
      <c r="C246" s="1">
        <v>16</v>
      </c>
      <c r="D246" s="1">
        <v>285</v>
      </c>
      <c r="E246" s="1" t="s">
        <v>64</v>
      </c>
      <c r="F246" s="1">
        <v>285</v>
      </c>
      <c r="G246" s="1" t="s">
        <v>64</v>
      </c>
      <c r="H246" s="2">
        <v>54.11</v>
      </c>
      <c r="I246" s="2">
        <v>865.76</v>
      </c>
      <c r="J246" s="10">
        <f t="shared" si="2"/>
        <v>0</v>
      </c>
      <c r="K246" s="11">
        <f t="shared" si="3"/>
        <v>0</v>
      </c>
      <c r="L246" s="1">
        <v>0</v>
      </c>
      <c r="M246" s="1">
        <v>1</v>
      </c>
      <c r="N246" s="16">
        <f t="shared" si="49"/>
        <v>0</v>
      </c>
      <c r="O246" s="1">
        <v>0</v>
      </c>
      <c r="P246" s="1">
        <v>0</v>
      </c>
      <c r="Q246" s="16"/>
      <c r="R246" s="1">
        <v>0</v>
      </c>
      <c r="S246" s="1">
        <v>0</v>
      </c>
      <c r="T246" s="16">
        <f t="shared" si="45"/>
        <v>0</v>
      </c>
      <c r="U246" s="1">
        <v>0</v>
      </c>
      <c r="V246" s="15">
        <v>0</v>
      </c>
      <c r="W246" s="2">
        <v>865.76</v>
      </c>
      <c r="X246" s="1">
        <v>0</v>
      </c>
      <c r="Y246" s="1">
        <v>0</v>
      </c>
      <c r="Z246" s="1">
        <v>0</v>
      </c>
      <c r="AA246" s="1">
        <v>0</v>
      </c>
      <c r="AB246" s="1">
        <v>16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</row>
    <row r="247" spans="1:63">
      <c r="A247" s="1">
        <v>70175</v>
      </c>
      <c r="B247" s="1" t="s">
        <v>317</v>
      </c>
      <c r="C247" s="1">
        <v>20</v>
      </c>
      <c r="D247" s="1">
        <v>285</v>
      </c>
      <c r="E247" s="1" t="s">
        <v>64</v>
      </c>
      <c r="F247" s="1">
        <v>991</v>
      </c>
      <c r="G247" s="1" t="s">
        <v>141</v>
      </c>
      <c r="H247" s="2">
        <v>73.62</v>
      </c>
      <c r="I247" s="2">
        <v>1472.4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49"/>
        <v>0</v>
      </c>
      <c r="O247" s="1">
        <v>0</v>
      </c>
      <c r="P247" s="1">
        <v>0</v>
      </c>
      <c r="Q247" s="16"/>
      <c r="R247" s="1">
        <v>0</v>
      </c>
      <c r="S247" s="1">
        <v>0</v>
      </c>
      <c r="T247" s="16">
        <f t="shared" si="45"/>
        <v>0</v>
      </c>
      <c r="U247" s="1">
        <v>0</v>
      </c>
      <c r="V247" s="15">
        <v>0</v>
      </c>
      <c r="W247" s="2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</row>
    <row r="248" spans="1:63">
      <c r="A248" s="1">
        <v>78181</v>
      </c>
      <c r="B248" s="1" t="s">
        <v>357</v>
      </c>
      <c r="C248" s="1">
        <v>40</v>
      </c>
      <c r="D248" s="1">
        <v>285</v>
      </c>
      <c r="E248" s="1" t="s">
        <v>64</v>
      </c>
      <c r="F248" s="1">
        <v>1</v>
      </c>
      <c r="G248" s="1" t="s">
        <v>312</v>
      </c>
      <c r="H248" s="2">
        <v>3.64</v>
      </c>
      <c r="I248" s="2">
        <v>145.6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>
        <f t="shared" si="49"/>
        <v>0</v>
      </c>
      <c r="O248" s="1">
        <v>0</v>
      </c>
      <c r="P248" s="1">
        <v>0</v>
      </c>
      <c r="Q248" s="16"/>
      <c r="R248" s="1">
        <v>0</v>
      </c>
      <c r="S248" s="1">
        <v>0</v>
      </c>
      <c r="T248" s="16">
        <f t="shared" si="45"/>
        <v>0</v>
      </c>
      <c r="U248" s="1">
        <v>0</v>
      </c>
      <c r="V248" s="15">
        <v>0</v>
      </c>
      <c r="W248" s="2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</row>
    <row r="249" spans="1:63">
      <c r="A249" s="1">
        <v>70197</v>
      </c>
      <c r="B249" s="1" t="s">
        <v>328</v>
      </c>
      <c r="C249" s="1">
        <v>12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36.630000000000003</v>
      </c>
      <c r="I249" s="2">
        <v>439.56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49"/>
        <v>0</v>
      </c>
      <c r="O249" s="1">
        <v>0</v>
      </c>
      <c r="P249" s="1">
        <v>0</v>
      </c>
      <c r="Q249" s="16"/>
      <c r="R249" s="1">
        <v>0</v>
      </c>
      <c r="S249" s="1">
        <v>0</v>
      </c>
      <c r="T249" s="16">
        <f t="shared" si="45"/>
        <v>0</v>
      </c>
      <c r="U249" s="1">
        <v>0</v>
      </c>
      <c r="V249" s="15">
        <v>0</v>
      </c>
      <c r="W249" s="2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</row>
    <row r="250" spans="1:63">
      <c r="A250" s="1">
        <v>70323</v>
      </c>
      <c r="B250" s="1" t="s">
        <v>339</v>
      </c>
      <c r="C250" s="1">
        <v>8</v>
      </c>
      <c r="D250" s="1">
        <v>285</v>
      </c>
      <c r="E250" s="1" t="s">
        <v>64</v>
      </c>
      <c r="F250" s="1">
        <v>285</v>
      </c>
      <c r="G250" s="1" t="s">
        <v>64</v>
      </c>
      <c r="H250" s="2">
        <v>86.99</v>
      </c>
      <c r="I250" s="2">
        <v>695.92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49"/>
        <v>0</v>
      </c>
      <c r="O250" s="1">
        <v>0</v>
      </c>
      <c r="P250" s="1">
        <v>0</v>
      </c>
      <c r="Q250" s="16"/>
      <c r="R250" s="1">
        <v>0</v>
      </c>
      <c r="S250" s="1">
        <v>0</v>
      </c>
      <c r="T250" s="16">
        <f t="shared" si="45"/>
        <v>0</v>
      </c>
      <c r="U250" s="1">
        <v>0</v>
      </c>
      <c r="V250" s="15">
        <v>0</v>
      </c>
      <c r="W250" s="2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</row>
    <row r="251" spans="1:63">
      <c r="A251" s="1">
        <v>70270</v>
      </c>
      <c r="B251" s="1" t="s">
        <v>336</v>
      </c>
      <c r="C251" s="1">
        <v>1</v>
      </c>
      <c r="D251" s="1">
        <v>285</v>
      </c>
      <c r="E251" s="1" t="s">
        <v>64</v>
      </c>
      <c r="F251" s="1">
        <v>285</v>
      </c>
      <c r="G251" s="1" t="s">
        <v>64</v>
      </c>
      <c r="H251" s="2">
        <v>780.58</v>
      </c>
      <c r="I251" s="2">
        <v>780.58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49"/>
        <v>0</v>
      </c>
      <c r="O251" s="1">
        <v>0</v>
      </c>
      <c r="P251" s="1">
        <v>0</v>
      </c>
      <c r="Q251" s="16"/>
      <c r="R251" s="1">
        <v>0</v>
      </c>
      <c r="S251" s="1">
        <v>7</v>
      </c>
      <c r="T251" s="16">
        <f t="shared" si="45"/>
        <v>0</v>
      </c>
      <c r="U251" s="1">
        <v>0</v>
      </c>
      <c r="V251" s="15">
        <v>0</v>
      </c>
      <c r="W251" s="2">
        <v>5464.06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7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</row>
    <row r="252" spans="1:63">
      <c r="A252" s="1">
        <v>70059</v>
      </c>
      <c r="B252" s="1" t="s">
        <v>304</v>
      </c>
      <c r="C252" s="1">
        <v>24</v>
      </c>
      <c r="D252" s="1">
        <v>285</v>
      </c>
      <c r="E252" s="1" t="s">
        <v>64</v>
      </c>
      <c r="F252" s="1">
        <v>998</v>
      </c>
      <c r="G252" s="1" t="s">
        <v>266</v>
      </c>
      <c r="H252" s="2">
        <v>42.78</v>
      </c>
      <c r="I252" s="2">
        <v>1026.72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49"/>
        <v>0</v>
      </c>
      <c r="O252" s="1">
        <v>0</v>
      </c>
      <c r="P252" s="1">
        <v>0</v>
      </c>
      <c r="Q252" s="16"/>
      <c r="R252" s="1">
        <v>0</v>
      </c>
      <c r="S252" s="1">
        <v>0</v>
      </c>
      <c r="T252" s="16">
        <f t="shared" si="45"/>
        <v>0</v>
      </c>
      <c r="U252" s="1">
        <v>0</v>
      </c>
      <c r="V252" s="15">
        <v>0</v>
      </c>
      <c r="W252" s="2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</row>
    <row r="253" spans="1:63">
      <c r="A253" s="1">
        <v>70334</v>
      </c>
      <c r="B253" s="1" t="s">
        <v>341</v>
      </c>
      <c r="C253" s="1">
        <v>20</v>
      </c>
      <c r="D253" s="1">
        <v>285</v>
      </c>
      <c r="E253" s="1" t="s">
        <v>64</v>
      </c>
      <c r="F253" s="1">
        <v>285</v>
      </c>
      <c r="G253" s="1" t="s">
        <v>64</v>
      </c>
      <c r="H253" s="2">
        <v>38.04</v>
      </c>
      <c r="I253" s="2">
        <v>760.8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49"/>
        <v>0</v>
      </c>
      <c r="O253" s="1">
        <v>0</v>
      </c>
      <c r="P253" s="1">
        <v>0</v>
      </c>
      <c r="Q253" s="16"/>
      <c r="R253" s="1">
        <v>0</v>
      </c>
      <c r="S253" s="1">
        <v>0</v>
      </c>
      <c r="T253" s="16">
        <f t="shared" si="45"/>
        <v>0</v>
      </c>
      <c r="U253" s="1">
        <v>0</v>
      </c>
      <c r="V253" s="15">
        <v>0</v>
      </c>
      <c r="W253" s="2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</row>
    <row r="254" spans="1:63">
      <c r="A254" s="1">
        <v>70057</v>
      </c>
      <c r="B254" s="1" t="s">
        <v>303</v>
      </c>
      <c r="C254" s="1">
        <v>6</v>
      </c>
      <c r="D254" s="1">
        <v>285</v>
      </c>
      <c r="E254" s="1" t="s">
        <v>64</v>
      </c>
      <c r="F254" s="1">
        <v>998</v>
      </c>
      <c r="G254" s="1" t="s">
        <v>266</v>
      </c>
      <c r="H254" s="2">
        <v>138.214</v>
      </c>
      <c r="I254" s="2">
        <v>829.28399999999999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49"/>
        <v>0</v>
      </c>
      <c r="O254" s="1">
        <v>0</v>
      </c>
      <c r="P254" s="1">
        <v>0</v>
      </c>
      <c r="Q254" s="16"/>
      <c r="R254" s="1">
        <v>0</v>
      </c>
      <c r="S254" s="1">
        <v>0</v>
      </c>
      <c r="T254" s="16">
        <f t="shared" si="45"/>
        <v>0</v>
      </c>
      <c r="U254" s="1">
        <v>0</v>
      </c>
      <c r="V254" s="15">
        <v>0</v>
      </c>
      <c r="W254" s="2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</row>
    <row r="255" spans="1:63">
      <c r="A255" s="1">
        <v>70248</v>
      </c>
      <c r="B255" s="1" t="s">
        <v>333</v>
      </c>
      <c r="C255" s="1">
        <v>20</v>
      </c>
      <c r="D255" s="1">
        <v>285</v>
      </c>
      <c r="E255" s="1" t="s">
        <v>64</v>
      </c>
      <c r="F255" s="1">
        <v>998</v>
      </c>
      <c r="G255" s="1" t="s">
        <v>266</v>
      </c>
      <c r="H255" s="2">
        <v>39.17</v>
      </c>
      <c r="I255" s="2">
        <v>783.4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49"/>
        <v>0</v>
      </c>
      <c r="O255" s="1">
        <v>0</v>
      </c>
      <c r="P255" s="1">
        <v>0</v>
      </c>
      <c r="Q255" s="16"/>
      <c r="R255" s="1">
        <v>0</v>
      </c>
      <c r="S255" s="1">
        <v>0</v>
      </c>
      <c r="T255" s="16">
        <f t="shared" si="45"/>
        <v>0</v>
      </c>
      <c r="U255" s="1">
        <v>0</v>
      </c>
      <c r="V255" s="15">
        <v>0</v>
      </c>
      <c r="W255" s="2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</row>
    <row r="256" spans="1:63">
      <c r="A256" s="1">
        <v>70195</v>
      </c>
      <c r="B256" s="1" t="s">
        <v>326</v>
      </c>
      <c r="C256" s="1">
        <v>12</v>
      </c>
      <c r="D256" s="1">
        <v>285</v>
      </c>
      <c r="E256" s="1" t="s">
        <v>64</v>
      </c>
      <c r="F256" s="1">
        <v>558</v>
      </c>
      <c r="G256" s="1" t="s">
        <v>67</v>
      </c>
      <c r="H256" s="2">
        <v>36.630000000000003</v>
      </c>
      <c r="I256" s="2">
        <v>439.56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49"/>
        <v>0</v>
      </c>
      <c r="O256" s="1">
        <v>0</v>
      </c>
      <c r="P256" s="1">
        <v>0</v>
      </c>
      <c r="Q256" s="16"/>
      <c r="R256" s="1">
        <v>0</v>
      </c>
      <c r="S256" s="1">
        <v>0</v>
      </c>
      <c r="T256" s="16">
        <f t="shared" si="45"/>
        <v>0</v>
      </c>
      <c r="U256" s="1">
        <v>0</v>
      </c>
      <c r="V256" s="15">
        <v>0</v>
      </c>
      <c r="W256" s="2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</row>
    <row r="257" spans="1:63">
      <c r="A257" s="1">
        <v>70219</v>
      </c>
      <c r="B257" s="1" t="s">
        <v>250</v>
      </c>
      <c r="C257" s="1">
        <v>20</v>
      </c>
      <c r="D257" s="1">
        <v>285</v>
      </c>
      <c r="E257" s="1" t="s">
        <v>64</v>
      </c>
      <c r="F257" s="1">
        <v>991</v>
      </c>
      <c r="G257" s="1" t="s">
        <v>141</v>
      </c>
      <c r="H257" s="2">
        <v>62.57</v>
      </c>
      <c r="I257" s="2">
        <v>1251.4000000000001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49"/>
        <v>0</v>
      </c>
      <c r="O257" s="1">
        <v>0</v>
      </c>
      <c r="P257" s="1">
        <v>0</v>
      </c>
      <c r="Q257" s="16"/>
      <c r="R257" s="1">
        <v>0</v>
      </c>
      <c r="S257" s="1">
        <v>0</v>
      </c>
      <c r="T257" s="16">
        <f t="shared" si="45"/>
        <v>0</v>
      </c>
      <c r="U257" s="1">
        <v>0</v>
      </c>
      <c r="V257" s="15">
        <v>0</v>
      </c>
      <c r="W257" s="2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</row>
    <row r="258" spans="1:63">
      <c r="A258" s="1">
        <v>70183</v>
      </c>
      <c r="B258" s="1" t="s">
        <v>320</v>
      </c>
      <c r="C258" s="1">
        <v>20</v>
      </c>
      <c r="D258" s="1">
        <v>285</v>
      </c>
      <c r="E258" s="1" t="s">
        <v>64</v>
      </c>
      <c r="F258" s="1">
        <v>991</v>
      </c>
      <c r="G258" s="1" t="s">
        <v>141</v>
      </c>
      <c r="H258" s="2">
        <v>62.57</v>
      </c>
      <c r="I258" s="2">
        <v>1251.4000000000001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49"/>
        <v>0</v>
      </c>
      <c r="O258" s="1">
        <v>0</v>
      </c>
      <c r="P258" s="1">
        <v>0</v>
      </c>
      <c r="Q258" s="16"/>
      <c r="R258" s="1">
        <v>0</v>
      </c>
      <c r="S258" s="1">
        <v>0</v>
      </c>
      <c r="T258" s="16">
        <f t="shared" si="45"/>
        <v>0</v>
      </c>
      <c r="U258" s="1">
        <v>0</v>
      </c>
      <c r="V258" s="15">
        <v>0</v>
      </c>
      <c r="W258" s="2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</row>
    <row r="259" spans="1:63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2">
        <v>84.22</v>
      </c>
      <c r="I259" s="2">
        <v>1010.64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49"/>
        <v>0</v>
      </c>
      <c r="O259" s="1">
        <v>0</v>
      </c>
      <c r="P259" s="1">
        <v>0</v>
      </c>
      <c r="Q259" s="16"/>
      <c r="R259" s="1">
        <v>0</v>
      </c>
      <c r="S259" s="1">
        <v>0</v>
      </c>
      <c r="T259" s="16">
        <f t="shared" si="45"/>
        <v>0</v>
      </c>
      <c r="U259" s="1">
        <v>0</v>
      </c>
      <c r="V259" s="15">
        <v>0</v>
      </c>
      <c r="W259" s="2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</row>
    <row r="260" spans="1:63">
      <c r="A260" s="1">
        <v>70196</v>
      </c>
      <c r="B260" s="1" t="s">
        <v>327</v>
      </c>
      <c r="C260" s="1">
        <v>12</v>
      </c>
      <c r="D260" s="1">
        <v>285</v>
      </c>
      <c r="E260" s="1" t="s">
        <v>64</v>
      </c>
      <c r="F260" s="1">
        <v>558</v>
      </c>
      <c r="G260" s="1" t="s">
        <v>67</v>
      </c>
      <c r="H260" s="2">
        <v>36.93</v>
      </c>
      <c r="I260" s="2">
        <v>443.16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49"/>
        <v>0</v>
      </c>
      <c r="O260" s="1">
        <v>0</v>
      </c>
      <c r="P260" s="1">
        <v>0</v>
      </c>
      <c r="Q260" s="16"/>
      <c r="R260" s="1">
        <v>0</v>
      </c>
      <c r="S260" s="1">
        <v>0</v>
      </c>
      <c r="T260" s="16">
        <f t="shared" si="45"/>
        <v>0</v>
      </c>
      <c r="U260" s="1">
        <v>0</v>
      </c>
      <c r="V260" s="15">
        <v>0</v>
      </c>
      <c r="W260" s="2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</row>
    <row r="261" spans="1:63">
      <c r="A261" s="1">
        <v>70410</v>
      </c>
      <c r="B261" s="1" t="s">
        <v>345</v>
      </c>
      <c r="C261" s="1">
        <v>12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36.630000000000003</v>
      </c>
      <c r="I261" s="2">
        <v>439.56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49"/>
        <v>0</v>
      </c>
      <c r="O261" s="1">
        <v>0</v>
      </c>
      <c r="P261" s="1">
        <v>0</v>
      </c>
      <c r="Q261" s="16"/>
      <c r="R261" s="1">
        <v>0</v>
      </c>
      <c r="S261" s="1">
        <v>0</v>
      </c>
      <c r="T261" s="16">
        <f t="shared" si="45"/>
        <v>0</v>
      </c>
      <c r="U261" s="1">
        <v>0</v>
      </c>
      <c r="V261" s="15">
        <v>0</v>
      </c>
      <c r="W261" s="2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</row>
    <row r="262" spans="1:63">
      <c r="A262" s="1">
        <v>70107</v>
      </c>
      <c r="B262" s="1" t="s">
        <v>97</v>
      </c>
      <c r="C262" s="1">
        <v>40</v>
      </c>
      <c r="D262" s="1">
        <v>285</v>
      </c>
      <c r="E262" s="1" t="s">
        <v>64</v>
      </c>
      <c r="F262" s="1">
        <v>28</v>
      </c>
      <c r="G262" s="1" t="s">
        <v>98</v>
      </c>
      <c r="H262" s="2">
        <v>24.054400000000001</v>
      </c>
      <c r="I262" s="2">
        <v>962.17600000000004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49"/>
        <v>0</v>
      </c>
      <c r="O262" s="1">
        <v>0</v>
      </c>
      <c r="P262" s="1">
        <v>0</v>
      </c>
      <c r="Q262" s="16"/>
      <c r="R262" s="1">
        <v>0</v>
      </c>
      <c r="S262" s="1">
        <v>0</v>
      </c>
      <c r="T262" s="16">
        <f t="shared" si="45"/>
        <v>0</v>
      </c>
      <c r="U262" s="1">
        <v>0</v>
      </c>
      <c r="V262" s="15">
        <v>0</v>
      </c>
      <c r="W262" s="2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</row>
    <row r="263" spans="1:63">
      <c r="A263" s="1">
        <v>70108</v>
      </c>
      <c r="B263" s="1" t="s">
        <v>295</v>
      </c>
      <c r="C263" s="1">
        <v>70</v>
      </c>
      <c r="D263" s="1">
        <v>285</v>
      </c>
      <c r="E263" s="1" t="s">
        <v>64</v>
      </c>
      <c r="F263" s="1">
        <v>28</v>
      </c>
      <c r="G263" s="1" t="s">
        <v>98</v>
      </c>
      <c r="H263" s="2">
        <v>13.911099999999999</v>
      </c>
      <c r="I263" s="2">
        <v>973.77700000000004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49"/>
        <v>0</v>
      </c>
      <c r="O263" s="1">
        <v>0</v>
      </c>
      <c r="P263" s="1">
        <v>0.01</v>
      </c>
      <c r="Q263" s="16"/>
      <c r="R263" s="1">
        <v>0</v>
      </c>
      <c r="S263" s="1">
        <v>0</v>
      </c>
      <c r="T263" s="16">
        <f t="shared" si="45"/>
        <v>0</v>
      </c>
      <c r="U263" s="1">
        <v>0</v>
      </c>
      <c r="V263" s="15">
        <v>0</v>
      </c>
      <c r="W263" s="2">
        <v>13.91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1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</row>
    <row r="264" spans="1:63">
      <c r="A264" s="1">
        <v>70506</v>
      </c>
      <c r="B264" s="1" t="s">
        <v>351</v>
      </c>
      <c r="C264" s="1">
        <v>1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979.59</v>
      </c>
      <c r="I264" s="2">
        <v>979.59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49"/>
        <v>0</v>
      </c>
      <c r="O264" s="1">
        <v>0</v>
      </c>
      <c r="P264" s="1">
        <v>0</v>
      </c>
      <c r="Q264" s="16"/>
      <c r="R264" s="1">
        <v>0</v>
      </c>
      <c r="S264" s="1">
        <v>0</v>
      </c>
      <c r="T264" s="16">
        <f t="shared" si="45"/>
        <v>0</v>
      </c>
      <c r="U264" s="1">
        <v>0</v>
      </c>
      <c r="V264" s="15">
        <v>0</v>
      </c>
      <c r="W264" s="2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</row>
    <row r="265" spans="1:63">
      <c r="A265" s="1">
        <v>70247</v>
      </c>
      <c r="B265" s="1" t="s">
        <v>332</v>
      </c>
      <c r="C265" s="1">
        <v>320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4.5999999999999996</v>
      </c>
      <c r="I265" s="2">
        <v>1472</v>
      </c>
      <c r="J265" s="10">
        <f t="shared" si="2"/>
        <v>0</v>
      </c>
      <c r="K265" s="11">
        <f t="shared" si="3"/>
        <v>0</v>
      </c>
      <c r="L265" s="1">
        <v>0</v>
      </c>
      <c r="M265" s="1">
        <v>0</v>
      </c>
      <c r="N265" s="16">
        <f t="shared" si="49"/>
        <v>0</v>
      </c>
      <c r="O265" s="1">
        <v>0</v>
      </c>
      <c r="P265" s="1">
        <v>0</v>
      </c>
      <c r="Q265" s="16"/>
      <c r="R265" s="1">
        <v>0</v>
      </c>
      <c r="S265" s="1">
        <v>0</v>
      </c>
      <c r="T265" s="16">
        <f t="shared" si="45"/>
        <v>0</v>
      </c>
      <c r="U265" s="1">
        <v>0</v>
      </c>
      <c r="V265" s="15">
        <v>0</v>
      </c>
      <c r="W265" s="2">
        <v>-4.5999999999999996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-1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</row>
    <row r="266" spans="1:63">
      <c r="A266" s="1">
        <v>70106</v>
      </c>
      <c r="B266" s="1" t="s">
        <v>104</v>
      </c>
      <c r="C266" s="1">
        <v>24</v>
      </c>
      <c r="D266" s="1">
        <v>285</v>
      </c>
      <c r="E266" s="1" t="s">
        <v>64</v>
      </c>
      <c r="F266" s="1">
        <v>28</v>
      </c>
      <c r="G266" s="1" t="s">
        <v>98</v>
      </c>
      <c r="H266" s="2">
        <v>35</v>
      </c>
      <c r="I266" s="2">
        <v>840</v>
      </c>
      <c r="J266" s="10">
        <f t="shared" si="2"/>
        <v>0</v>
      </c>
      <c r="K266" s="11">
        <f t="shared" si="3"/>
        <v>0</v>
      </c>
      <c r="L266" s="1">
        <v>-15</v>
      </c>
      <c r="M266" s="1">
        <v>-1</v>
      </c>
      <c r="N266" s="16">
        <f t="shared" si="49"/>
        <v>0</v>
      </c>
      <c r="O266" s="1">
        <v>5.38</v>
      </c>
      <c r="P266" s="1">
        <v>8.08</v>
      </c>
      <c r="Q266" s="16"/>
      <c r="R266" s="1">
        <v>0</v>
      </c>
      <c r="S266" s="1">
        <v>-0.21</v>
      </c>
      <c r="T266" s="16">
        <f t="shared" si="45"/>
        <v>0</v>
      </c>
      <c r="U266" s="1">
        <v>0</v>
      </c>
      <c r="V266" s="15">
        <v>-8085</v>
      </c>
      <c r="W266" s="2">
        <v>5775</v>
      </c>
      <c r="X266" s="1">
        <v>0</v>
      </c>
      <c r="Y266" s="1">
        <v>-720</v>
      </c>
      <c r="Z266" s="1">
        <v>0</v>
      </c>
      <c r="AA266" s="1">
        <v>0</v>
      </c>
      <c r="AB266" s="1">
        <v>-24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126</v>
      </c>
      <c r="AS266" s="1">
        <v>6</v>
      </c>
      <c r="AT266" s="1">
        <v>0</v>
      </c>
      <c r="AU266" s="1">
        <v>0</v>
      </c>
      <c r="AV266" s="1">
        <v>194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-5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</row>
    <row r="267" spans="1:63">
      <c r="H267" s="17"/>
      <c r="I267" s="17"/>
      <c r="J267" s="17"/>
      <c r="V267" s="17"/>
      <c r="W267" s="17"/>
    </row>
    <row r="268" spans="1:63">
      <c r="H268" s="17"/>
      <c r="I268" s="17"/>
      <c r="J268" s="17"/>
      <c r="V268" s="17"/>
      <c r="W268" s="17"/>
    </row>
    <row r="269" spans="1:63">
      <c r="H269" s="17"/>
      <c r="I269" s="17"/>
      <c r="J269" s="17"/>
      <c r="V269" s="17"/>
      <c r="W269" s="17"/>
    </row>
    <row r="270" spans="1:63">
      <c r="H270" s="17"/>
      <c r="I270" s="17"/>
      <c r="J270" s="17"/>
      <c r="V270" s="17"/>
      <c r="W270" s="17"/>
    </row>
    <row r="271" spans="1:63">
      <c r="H271" s="17"/>
      <c r="I271" s="17"/>
      <c r="J271" s="17"/>
      <c r="V271" s="17"/>
      <c r="W271" s="17"/>
    </row>
    <row r="272" spans="1:63">
      <c r="H272" s="17"/>
      <c r="I272" s="17"/>
      <c r="J272" s="17"/>
      <c r="V272" s="17"/>
      <c r="W272" s="17"/>
    </row>
    <row r="273" spans="8:23">
      <c r="H273" s="17"/>
      <c r="I273" s="17"/>
      <c r="J273" s="17"/>
      <c r="V273" s="17"/>
      <c r="W273" s="17"/>
    </row>
    <row r="274" spans="8:23">
      <c r="H274" s="17"/>
      <c r="I274" s="17"/>
      <c r="J274" s="17"/>
      <c r="V274" s="17"/>
      <c r="W274" s="17"/>
    </row>
    <row r="275" spans="8:23">
      <c r="H275" s="17"/>
      <c r="I275" s="17"/>
      <c r="J275" s="17"/>
      <c r="V275" s="17"/>
      <c r="W275" s="17"/>
    </row>
    <row r="276" spans="8:23">
      <c r="H276" s="17"/>
      <c r="I276" s="17"/>
      <c r="J276" s="17"/>
      <c r="V276" s="17"/>
      <c r="W276" s="17"/>
    </row>
    <row r="277" spans="8:23">
      <c r="H277" s="17"/>
      <c r="I277" s="17"/>
      <c r="J277" s="17"/>
      <c r="V277" s="17"/>
      <c r="W277" s="17"/>
    </row>
    <row r="278" spans="8:23">
      <c r="H278" s="17"/>
      <c r="I278" s="17"/>
      <c r="J278" s="17"/>
      <c r="V278" s="17"/>
      <c r="W278" s="17"/>
    </row>
    <row r="279" spans="8:23">
      <c r="H279" s="17"/>
      <c r="I279" s="17"/>
      <c r="J279" s="17"/>
      <c r="V279" s="17"/>
      <c r="W279" s="17"/>
    </row>
    <row r="280" spans="8:23">
      <c r="H280" s="17"/>
      <c r="I280" s="17"/>
      <c r="J280" s="17"/>
      <c r="V280" s="17"/>
      <c r="W280" s="17"/>
    </row>
    <row r="281" spans="8:23">
      <c r="H281" s="17"/>
      <c r="I281" s="17"/>
      <c r="J281" s="17"/>
      <c r="V281" s="17"/>
      <c r="W281" s="17"/>
    </row>
    <row r="282" spans="8:23">
      <c r="H282" s="17"/>
      <c r="I282" s="17"/>
      <c r="J282" s="17"/>
      <c r="V282" s="17"/>
      <c r="W282" s="17"/>
    </row>
    <row r="283" spans="8:23">
      <c r="H283" s="17"/>
      <c r="I283" s="17"/>
      <c r="J283" s="17"/>
      <c r="V283" s="17"/>
      <c r="W283" s="17"/>
    </row>
    <row r="284" spans="8:23">
      <c r="H284" s="17"/>
      <c r="I284" s="17"/>
      <c r="J284" s="17"/>
      <c r="V284" s="17"/>
      <c r="W284" s="17"/>
    </row>
    <row r="285" spans="8:23">
      <c r="H285" s="17"/>
      <c r="I285" s="17"/>
      <c r="J285" s="17"/>
      <c r="V285" s="17"/>
      <c r="W285" s="17"/>
    </row>
    <row r="286" spans="8:23">
      <c r="H286" s="17"/>
      <c r="I286" s="17"/>
      <c r="J286" s="17"/>
      <c r="V286" s="17"/>
      <c r="W286" s="17"/>
    </row>
    <row r="287" spans="8:23">
      <c r="H287" s="17"/>
      <c r="I287" s="17"/>
      <c r="J287" s="17"/>
      <c r="V287" s="17"/>
      <c r="W287" s="17"/>
    </row>
    <row r="288" spans="8:23">
      <c r="H288" s="17"/>
      <c r="I288" s="17"/>
      <c r="J288" s="17"/>
      <c r="V288" s="17"/>
      <c r="W288" s="17"/>
    </row>
    <row r="289" spans="8:23">
      <c r="H289" s="17"/>
      <c r="I289" s="17"/>
      <c r="J289" s="17"/>
      <c r="V289" s="17"/>
      <c r="W289" s="17"/>
    </row>
    <row r="290" spans="8:23">
      <c r="H290" s="17"/>
      <c r="I290" s="17"/>
      <c r="J290" s="17"/>
      <c r="V290" s="17"/>
      <c r="W290" s="17"/>
    </row>
    <row r="291" spans="8:23">
      <c r="H291" s="17"/>
      <c r="I291" s="17"/>
      <c r="J291" s="17"/>
      <c r="V291" s="17"/>
      <c r="W291" s="17"/>
    </row>
    <row r="292" spans="8:23">
      <c r="H292" s="17"/>
      <c r="I292" s="17"/>
      <c r="J292" s="17"/>
      <c r="V292" s="17"/>
      <c r="W292" s="17"/>
    </row>
    <row r="293" spans="8:23">
      <c r="H293" s="17"/>
      <c r="I293" s="17"/>
      <c r="J293" s="17"/>
      <c r="V293" s="17"/>
      <c r="W293" s="17"/>
    </row>
    <row r="294" spans="8:23">
      <c r="H294" s="17"/>
      <c r="I294" s="17"/>
      <c r="J294" s="17"/>
      <c r="V294" s="17"/>
      <c r="W294" s="17"/>
    </row>
    <row r="295" spans="8:23">
      <c r="H295" s="17"/>
      <c r="I295" s="17"/>
      <c r="J295" s="17"/>
      <c r="V295" s="17"/>
      <c r="W295" s="17"/>
    </row>
    <row r="296" spans="8:23">
      <c r="H296" s="17"/>
      <c r="I296" s="17"/>
      <c r="J296" s="17"/>
      <c r="V296" s="17"/>
      <c r="W296" s="17"/>
    </row>
    <row r="297" spans="8:23">
      <c r="H297" s="17"/>
      <c r="I297" s="17"/>
      <c r="J297" s="17"/>
      <c r="V297" s="17"/>
      <c r="W297" s="17"/>
    </row>
    <row r="298" spans="8:23">
      <c r="H298" s="17"/>
      <c r="I298" s="17"/>
      <c r="J298" s="17"/>
      <c r="V298" s="17"/>
      <c r="W298" s="17"/>
    </row>
    <row r="299" spans="8:23">
      <c r="H299" s="17"/>
      <c r="I299" s="17"/>
      <c r="J299" s="17"/>
      <c r="V299" s="17"/>
      <c r="W299" s="17"/>
    </row>
    <row r="300" spans="8:23">
      <c r="H300" s="17"/>
      <c r="I300" s="17"/>
      <c r="J300" s="17"/>
      <c r="V300" s="17"/>
      <c r="W300" s="17"/>
    </row>
    <row r="301" spans="8:23">
      <c r="H301" s="17"/>
      <c r="I301" s="17"/>
      <c r="J301" s="17"/>
      <c r="V301" s="17"/>
      <c r="W301" s="17"/>
    </row>
    <row r="302" spans="8:23">
      <c r="H302" s="17"/>
      <c r="I302" s="17"/>
      <c r="J302" s="17"/>
      <c r="V302" s="17"/>
      <c r="W302" s="17"/>
    </row>
    <row r="303" spans="8:23">
      <c r="H303" s="17"/>
      <c r="I303" s="17"/>
      <c r="J303" s="17"/>
      <c r="V303" s="17"/>
      <c r="W303" s="17"/>
    </row>
    <row r="304" spans="8:23">
      <c r="H304" s="17"/>
      <c r="I304" s="17"/>
      <c r="J304" s="17"/>
      <c r="V304" s="17"/>
      <c r="W304" s="17"/>
    </row>
    <row r="305" spans="8:23">
      <c r="H305" s="17"/>
      <c r="I305" s="17"/>
      <c r="J305" s="17"/>
      <c r="V305" s="17"/>
      <c r="W305" s="17"/>
    </row>
    <row r="306" spans="8:23">
      <c r="H306" s="17"/>
      <c r="I306" s="17"/>
      <c r="J306" s="17"/>
      <c r="V306" s="17"/>
      <c r="W306" s="17"/>
    </row>
    <row r="307" spans="8:23">
      <c r="H307" s="17"/>
      <c r="I307" s="17"/>
      <c r="J307" s="17"/>
      <c r="V307" s="17"/>
      <c r="W307" s="17"/>
    </row>
    <row r="308" spans="8:23">
      <c r="H308" s="17"/>
      <c r="I308" s="17"/>
      <c r="J308" s="17"/>
      <c r="V308" s="17"/>
      <c r="W308" s="17"/>
    </row>
    <row r="309" spans="8:23">
      <c r="H309" s="17"/>
      <c r="I309" s="17"/>
      <c r="J309" s="17"/>
      <c r="V309" s="17"/>
      <c r="W309" s="17"/>
    </row>
    <row r="310" spans="8:23">
      <c r="H310" s="17"/>
      <c r="I310" s="17"/>
      <c r="J310" s="17"/>
      <c r="V310" s="17"/>
      <c r="W310" s="17"/>
    </row>
    <row r="311" spans="8:23">
      <c r="H311" s="17"/>
      <c r="I311" s="17"/>
      <c r="J311" s="17"/>
      <c r="V311" s="17"/>
      <c r="W311" s="17"/>
    </row>
    <row r="312" spans="8:23">
      <c r="H312" s="17"/>
      <c r="I312" s="17"/>
      <c r="J312" s="17"/>
      <c r="V312" s="17"/>
      <c r="W312" s="17"/>
    </row>
    <row r="313" spans="8:23">
      <c r="H313" s="17"/>
      <c r="I313" s="17"/>
      <c r="J313" s="17"/>
      <c r="V313" s="17"/>
      <c r="W313" s="17"/>
    </row>
    <row r="314" spans="8:23">
      <c r="H314" s="17"/>
      <c r="I314" s="17"/>
      <c r="J314" s="17"/>
      <c r="V314" s="17"/>
      <c r="W314" s="17"/>
    </row>
    <row r="315" spans="8:23">
      <c r="H315" s="17"/>
      <c r="I315" s="17"/>
      <c r="J315" s="17"/>
      <c r="V315" s="17"/>
      <c r="W315" s="17"/>
    </row>
    <row r="316" spans="8:23">
      <c r="H316" s="17"/>
      <c r="I316" s="17"/>
      <c r="J316" s="17"/>
      <c r="V316" s="17"/>
      <c r="W316" s="17"/>
    </row>
    <row r="317" spans="8:23">
      <c r="H317" s="17"/>
      <c r="I317" s="17"/>
      <c r="J317" s="17"/>
      <c r="V317" s="17"/>
      <c r="W317" s="17"/>
    </row>
    <row r="318" spans="8:23">
      <c r="H318" s="17"/>
      <c r="I318" s="17"/>
      <c r="J318" s="17"/>
      <c r="V318" s="17"/>
      <c r="W318" s="17"/>
    </row>
    <row r="319" spans="8:23">
      <c r="H319" s="17"/>
      <c r="I319" s="17"/>
      <c r="J319" s="17"/>
      <c r="V319" s="17"/>
      <c r="W319" s="17"/>
    </row>
    <row r="320" spans="8:23">
      <c r="H320" s="17"/>
      <c r="I320" s="17"/>
      <c r="J320" s="17"/>
      <c r="V320" s="17"/>
      <c r="W320" s="17"/>
    </row>
    <row r="321" spans="8:23">
      <c r="H321" s="17"/>
      <c r="I321" s="17"/>
      <c r="J321" s="17"/>
      <c r="V321" s="17"/>
      <c r="W321" s="17"/>
    </row>
    <row r="322" spans="8:23">
      <c r="H322" s="17"/>
      <c r="I322" s="17"/>
      <c r="J322" s="17"/>
      <c r="V322" s="17"/>
      <c r="W322" s="17"/>
    </row>
    <row r="323" spans="8:23">
      <c r="H323" s="17"/>
      <c r="I323" s="17"/>
      <c r="J323" s="17"/>
      <c r="V323" s="17"/>
      <c r="W323" s="17"/>
    </row>
    <row r="324" spans="8:23">
      <c r="H324" s="17"/>
      <c r="I324" s="17"/>
      <c r="J324" s="17"/>
      <c r="V324" s="17"/>
      <c r="W324" s="17"/>
    </row>
    <row r="325" spans="8:23">
      <c r="H325" s="17"/>
      <c r="I325" s="17"/>
      <c r="J325" s="17"/>
      <c r="V325" s="17"/>
      <c r="W325" s="17"/>
    </row>
    <row r="326" spans="8:23">
      <c r="H326" s="17"/>
      <c r="I326" s="17"/>
      <c r="J326" s="17"/>
      <c r="V326" s="17"/>
      <c r="W326" s="17"/>
    </row>
    <row r="327" spans="8:23">
      <c r="H327" s="17"/>
      <c r="I327" s="17"/>
      <c r="J327" s="17"/>
      <c r="V327" s="17"/>
      <c r="W327" s="17"/>
    </row>
    <row r="328" spans="8:23">
      <c r="H328" s="17"/>
      <c r="I328" s="17"/>
      <c r="J328" s="17"/>
      <c r="V328" s="17"/>
      <c r="W328" s="17"/>
    </row>
    <row r="329" spans="8:23">
      <c r="H329" s="17"/>
      <c r="I329" s="17"/>
      <c r="J329" s="17"/>
      <c r="V329" s="17"/>
      <c r="W329" s="17"/>
    </row>
    <row r="330" spans="8:23">
      <c r="H330" s="17"/>
      <c r="I330" s="17"/>
      <c r="J330" s="17"/>
      <c r="V330" s="17"/>
      <c r="W330" s="17"/>
    </row>
    <row r="331" spans="8:23">
      <c r="H331" s="17"/>
      <c r="I331" s="17"/>
      <c r="J331" s="17"/>
      <c r="V331" s="17"/>
      <c r="W331" s="17"/>
    </row>
    <row r="332" spans="8:23">
      <c r="H332" s="17"/>
      <c r="I332" s="17"/>
      <c r="J332" s="17"/>
      <c r="V332" s="17"/>
      <c r="W332" s="17"/>
    </row>
    <row r="333" spans="8:23">
      <c r="H333" s="17"/>
      <c r="I333" s="17"/>
      <c r="J333" s="17"/>
      <c r="V333" s="17"/>
      <c r="W333" s="17"/>
    </row>
    <row r="334" spans="8:23">
      <c r="H334" s="17"/>
      <c r="I334" s="17"/>
      <c r="J334" s="17"/>
      <c r="V334" s="17"/>
      <c r="W334" s="17"/>
    </row>
    <row r="335" spans="8:23">
      <c r="H335" s="17"/>
      <c r="I335" s="17"/>
      <c r="J335" s="17"/>
      <c r="V335" s="17"/>
      <c r="W335" s="17"/>
    </row>
    <row r="336" spans="8:23">
      <c r="H336" s="17"/>
      <c r="I336" s="17"/>
      <c r="J336" s="17"/>
      <c r="V336" s="17"/>
      <c r="W336" s="17"/>
    </row>
    <row r="337" spans="8:23">
      <c r="H337" s="17"/>
      <c r="I337" s="17"/>
      <c r="J337" s="17"/>
      <c r="V337" s="17"/>
      <c r="W337" s="17"/>
    </row>
    <row r="338" spans="8:23">
      <c r="H338" s="17"/>
      <c r="I338" s="17"/>
      <c r="J338" s="17"/>
      <c r="V338" s="17"/>
      <c r="W338" s="17"/>
    </row>
    <row r="339" spans="8:23">
      <c r="H339" s="17"/>
      <c r="I339" s="17"/>
      <c r="J339" s="17"/>
      <c r="V339" s="17"/>
      <c r="W339" s="17"/>
    </row>
    <row r="340" spans="8:23">
      <c r="H340" s="17"/>
      <c r="I340" s="17"/>
      <c r="J340" s="17"/>
      <c r="V340" s="17"/>
      <c r="W340" s="17"/>
    </row>
    <row r="341" spans="8:23">
      <c r="H341" s="17"/>
      <c r="I341" s="17"/>
      <c r="J341" s="17"/>
      <c r="V341" s="17"/>
      <c r="W341" s="17"/>
    </row>
    <row r="342" spans="8:23">
      <c r="H342" s="17"/>
      <c r="I342" s="17"/>
      <c r="J342" s="17"/>
      <c r="V342" s="17"/>
      <c r="W342" s="17"/>
    </row>
    <row r="343" spans="8:23">
      <c r="H343" s="17"/>
      <c r="I343" s="17"/>
      <c r="J343" s="17"/>
      <c r="V343" s="17"/>
      <c r="W343" s="17"/>
    </row>
    <row r="344" spans="8:23">
      <c r="H344" s="17"/>
      <c r="I344" s="17"/>
      <c r="J344" s="17"/>
      <c r="V344" s="17"/>
      <c r="W344" s="17"/>
    </row>
    <row r="345" spans="8:23">
      <c r="H345" s="17"/>
      <c r="I345" s="17"/>
      <c r="J345" s="17"/>
      <c r="V345" s="17"/>
      <c r="W345" s="17"/>
    </row>
    <row r="346" spans="8:23">
      <c r="H346" s="17"/>
      <c r="I346" s="17"/>
      <c r="J346" s="17"/>
      <c r="V346" s="17"/>
      <c r="W346" s="17"/>
    </row>
    <row r="347" spans="8:23">
      <c r="H347" s="17"/>
      <c r="I347" s="17"/>
      <c r="J347" s="17"/>
      <c r="V347" s="17"/>
      <c r="W347" s="17"/>
    </row>
    <row r="348" spans="8:23">
      <c r="H348" s="17"/>
      <c r="I348" s="17"/>
      <c r="J348" s="17"/>
      <c r="V348" s="17"/>
      <c r="W348" s="17"/>
    </row>
    <row r="349" spans="8:23">
      <c r="H349" s="17"/>
      <c r="I349" s="17"/>
      <c r="J349" s="17"/>
      <c r="V349" s="17"/>
      <c r="W349" s="17"/>
    </row>
    <row r="350" spans="8:23">
      <c r="H350" s="17"/>
      <c r="I350" s="17"/>
      <c r="J350" s="17"/>
      <c r="V350" s="17"/>
      <c r="W350" s="17"/>
    </row>
    <row r="351" spans="8:23">
      <c r="H351" s="17"/>
      <c r="I351" s="17"/>
      <c r="J351" s="17"/>
      <c r="V351" s="17"/>
      <c r="W351" s="17"/>
    </row>
    <row r="352" spans="8:23">
      <c r="H352" s="17"/>
      <c r="I352" s="17"/>
      <c r="J352" s="17"/>
      <c r="V352" s="17"/>
      <c r="W352" s="17"/>
    </row>
    <row r="353" spans="8:23">
      <c r="H353" s="17"/>
      <c r="I353" s="17"/>
      <c r="J353" s="17"/>
      <c r="V353" s="17"/>
      <c r="W353" s="17"/>
    </row>
    <row r="354" spans="8:23">
      <c r="H354" s="17"/>
      <c r="I354" s="17"/>
      <c r="J354" s="17"/>
      <c r="V354" s="17"/>
      <c r="W354" s="17"/>
    </row>
    <row r="355" spans="8:23">
      <c r="H355" s="17"/>
      <c r="I355" s="17"/>
      <c r="J355" s="17"/>
      <c r="V355" s="17"/>
      <c r="W355" s="17"/>
    </row>
    <row r="356" spans="8:23">
      <c r="H356" s="17"/>
      <c r="I356" s="17"/>
      <c r="J356" s="17"/>
      <c r="V356" s="17"/>
      <c r="W356" s="17"/>
    </row>
    <row r="357" spans="8:23">
      <c r="H357" s="17"/>
      <c r="I357" s="17"/>
      <c r="J357" s="17"/>
      <c r="V357" s="17"/>
      <c r="W357" s="17"/>
    </row>
    <row r="358" spans="8:23">
      <c r="H358" s="17"/>
      <c r="I358" s="17"/>
      <c r="J358" s="17"/>
      <c r="V358" s="17"/>
      <c r="W358" s="17"/>
    </row>
    <row r="359" spans="8:23">
      <c r="H359" s="17"/>
      <c r="I359" s="17"/>
      <c r="J359" s="17"/>
      <c r="V359" s="17"/>
      <c r="W359" s="17"/>
    </row>
    <row r="360" spans="8:23">
      <c r="H360" s="17"/>
      <c r="I360" s="17"/>
      <c r="J360" s="17"/>
      <c r="V360" s="17"/>
      <c r="W360" s="17"/>
    </row>
    <row r="361" spans="8:23">
      <c r="H361" s="17"/>
      <c r="I361" s="17"/>
      <c r="J361" s="17"/>
      <c r="V361" s="17"/>
      <c r="W361" s="17"/>
    </row>
    <row r="362" spans="8:23">
      <c r="H362" s="17"/>
      <c r="I362" s="17"/>
      <c r="J362" s="17"/>
      <c r="V362" s="17"/>
      <c r="W362" s="17"/>
    </row>
    <row r="363" spans="8:23">
      <c r="H363" s="17"/>
      <c r="I363" s="17"/>
      <c r="J363" s="17"/>
      <c r="V363" s="17"/>
      <c r="W363" s="17"/>
    </row>
    <row r="364" spans="8:23">
      <c r="H364" s="17"/>
      <c r="I364" s="17"/>
      <c r="J364" s="17"/>
      <c r="V364" s="17"/>
      <c r="W364" s="17"/>
    </row>
    <row r="365" spans="8:23">
      <c r="H365" s="17"/>
      <c r="I365" s="17"/>
      <c r="J365" s="17"/>
      <c r="V365" s="17"/>
      <c r="W365" s="17"/>
    </row>
    <row r="366" spans="8:23">
      <c r="H366" s="17"/>
      <c r="I366" s="17"/>
      <c r="J366" s="17"/>
      <c r="V366" s="17"/>
      <c r="W366" s="17"/>
    </row>
    <row r="367" spans="8:23">
      <c r="H367" s="17"/>
      <c r="I367" s="17"/>
      <c r="J367" s="17"/>
      <c r="V367" s="17"/>
      <c r="W367" s="17"/>
    </row>
    <row r="368" spans="8:23">
      <c r="H368" s="17"/>
      <c r="I368" s="17"/>
      <c r="J368" s="17"/>
      <c r="V368" s="17"/>
      <c r="W368" s="17"/>
    </row>
    <row r="369" spans="8:23">
      <c r="H369" s="17"/>
      <c r="I369" s="17"/>
      <c r="J369" s="17"/>
      <c r="V369" s="17"/>
      <c r="W369" s="17"/>
    </row>
    <row r="370" spans="8:23">
      <c r="H370" s="17"/>
      <c r="I370" s="17"/>
      <c r="J370" s="17"/>
      <c r="V370" s="17"/>
      <c r="W370" s="17"/>
    </row>
    <row r="371" spans="8:23">
      <c r="H371" s="17"/>
      <c r="I371" s="17"/>
      <c r="J371" s="17"/>
      <c r="V371" s="17"/>
      <c r="W371" s="17"/>
    </row>
    <row r="372" spans="8:23">
      <c r="H372" s="17"/>
      <c r="I372" s="17"/>
      <c r="J372" s="17"/>
      <c r="V372" s="17"/>
      <c r="W372" s="17"/>
    </row>
    <row r="373" spans="8:23">
      <c r="H373" s="17"/>
      <c r="I373" s="17"/>
      <c r="J373" s="17"/>
      <c r="V373" s="17"/>
      <c r="W373" s="17"/>
    </row>
    <row r="374" spans="8:23">
      <c r="H374" s="17"/>
      <c r="I374" s="17"/>
      <c r="J374" s="17"/>
      <c r="V374" s="17"/>
      <c r="W374" s="17"/>
    </row>
    <row r="375" spans="8:23">
      <c r="H375" s="17"/>
      <c r="I375" s="17"/>
      <c r="J375" s="17"/>
      <c r="V375" s="17"/>
      <c r="W375" s="17"/>
    </row>
    <row r="376" spans="8:23">
      <c r="H376" s="17"/>
      <c r="I376" s="17"/>
      <c r="J376" s="17"/>
      <c r="V376" s="17"/>
      <c r="W376" s="17"/>
    </row>
    <row r="377" spans="8:23">
      <c r="H377" s="17"/>
      <c r="I377" s="17"/>
      <c r="J377" s="17"/>
      <c r="V377" s="17"/>
      <c r="W377" s="17"/>
    </row>
    <row r="378" spans="8:23">
      <c r="H378" s="17"/>
      <c r="I378" s="17"/>
      <c r="J378" s="17"/>
      <c r="V378" s="17"/>
      <c r="W378" s="17"/>
    </row>
    <row r="379" spans="8:23">
      <c r="H379" s="17"/>
      <c r="I379" s="17"/>
      <c r="J379" s="17"/>
      <c r="V379" s="17"/>
      <c r="W379" s="17"/>
    </row>
    <row r="380" spans="8:23">
      <c r="H380" s="17"/>
      <c r="I380" s="17"/>
      <c r="J380" s="17"/>
      <c r="V380" s="17"/>
      <c r="W380" s="17"/>
    </row>
    <row r="381" spans="8:23">
      <c r="H381" s="17"/>
      <c r="I381" s="17"/>
      <c r="J381" s="17"/>
      <c r="V381" s="17"/>
      <c r="W381" s="17"/>
    </row>
    <row r="382" spans="8:23">
      <c r="H382" s="17"/>
      <c r="I382" s="17"/>
      <c r="J382" s="17"/>
      <c r="V382" s="17"/>
      <c r="W382" s="17"/>
    </row>
    <row r="383" spans="8:23">
      <c r="H383" s="17"/>
      <c r="I383" s="17"/>
      <c r="J383" s="17"/>
      <c r="V383" s="17"/>
      <c r="W383" s="17"/>
    </row>
    <row r="384" spans="8:23">
      <c r="H384" s="17"/>
      <c r="I384" s="17"/>
      <c r="J384" s="17"/>
      <c r="V384" s="17"/>
      <c r="W384" s="17"/>
    </row>
    <row r="385" spans="8:23">
      <c r="H385" s="17"/>
      <c r="I385" s="17"/>
      <c r="J385" s="17"/>
      <c r="V385" s="17"/>
      <c r="W385" s="17"/>
    </row>
    <row r="386" spans="8:23">
      <c r="H386" s="17"/>
      <c r="I386" s="17"/>
      <c r="J386" s="17"/>
      <c r="V386" s="17"/>
      <c r="W386" s="17"/>
    </row>
    <row r="387" spans="8:23">
      <c r="H387" s="17"/>
      <c r="I387" s="17"/>
      <c r="J387" s="17"/>
      <c r="V387" s="17"/>
      <c r="W387" s="17"/>
    </row>
    <row r="388" spans="8:23">
      <c r="H388" s="17"/>
      <c r="I388" s="17"/>
      <c r="J388" s="17"/>
      <c r="V388" s="17"/>
      <c r="W388" s="17"/>
    </row>
    <row r="389" spans="8:23">
      <c r="H389" s="17"/>
      <c r="I389" s="17"/>
      <c r="J389" s="17"/>
      <c r="V389" s="17"/>
      <c r="W389" s="17"/>
    </row>
    <row r="390" spans="8:23">
      <c r="H390" s="17"/>
      <c r="I390" s="17"/>
      <c r="J390" s="17"/>
      <c r="V390" s="17"/>
      <c r="W390" s="17"/>
    </row>
    <row r="391" spans="8:23">
      <c r="H391" s="17"/>
      <c r="I391" s="17"/>
      <c r="J391" s="17"/>
      <c r="V391" s="17"/>
      <c r="W391" s="17"/>
    </row>
    <row r="392" spans="8:23">
      <c r="H392" s="17"/>
      <c r="I392" s="17"/>
      <c r="J392" s="17"/>
      <c r="V392" s="17"/>
      <c r="W392" s="17"/>
    </row>
    <row r="393" spans="8:23">
      <c r="H393" s="17"/>
      <c r="I393" s="17"/>
      <c r="J393" s="17"/>
      <c r="V393" s="17"/>
      <c r="W393" s="17"/>
    </row>
    <row r="394" spans="8:23">
      <c r="H394" s="17"/>
      <c r="I394" s="17"/>
      <c r="J394" s="17"/>
      <c r="V394" s="17"/>
      <c r="W394" s="17"/>
    </row>
    <row r="395" spans="8:23">
      <c r="H395" s="17"/>
      <c r="I395" s="17"/>
      <c r="J395" s="17"/>
      <c r="V395" s="17"/>
      <c r="W395" s="17"/>
    </row>
    <row r="396" spans="8:23">
      <c r="H396" s="17"/>
      <c r="I396" s="17"/>
      <c r="J396" s="17"/>
      <c r="V396" s="17"/>
      <c r="W396" s="17"/>
    </row>
    <row r="397" spans="8:23">
      <c r="H397" s="17"/>
      <c r="I397" s="17"/>
      <c r="J397" s="17"/>
      <c r="V397" s="17"/>
      <c r="W397" s="17"/>
    </row>
    <row r="398" spans="8:23">
      <c r="H398" s="17"/>
      <c r="I398" s="17"/>
      <c r="J398" s="17"/>
      <c r="V398" s="17"/>
      <c r="W398" s="17"/>
    </row>
    <row r="399" spans="8:23">
      <c r="H399" s="17"/>
      <c r="I399" s="17"/>
      <c r="J399" s="17"/>
      <c r="V399" s="17"/>
      <c r="W399" s="17"/>
    </row>
    <row r="400" spans="8:23">
      <c r="H400" s="17"/>
      <c r="I400" s="17"/>
      <c r="J400" s="17"/>
      <c r="V400" s="17"/>
      <c r="W400" s="17"/>
    </row>
    <row r="401" spans="8:23">
      <c r="H401" s="17"/>
      <c r="I401" s="17"/>
      <c r="J401" s="17"/>
      <c r="V401" s="17"/>
      <c r="W401" s="17"/>
    </row>
    <row r="402" spans="8:23">
      <c r="H402" s="17"/>
      <c r="I402" s="17"/>
      <c r="J402" s="17"/>
      <c r="V402" s="17"/>
      <c r="W402" s="17"/>
    </row>
    <row r="403" spans="8:23">
      <c r="H403" s="17"/>
      <c r="I403" s="17"/>
      <c r="J403" s="17"/>
      <c r="V403" s="17"/>
      <c r="W403" s="17"/>
    </row>
    <row r="404" spans="8:23">
      <c r="H404" s="17"/>
      <c r="I404" s="17"/>
      <c r="J404" s="17"/>
      <c r="V404" s="17"/>
      <c r="W404" s="17"/>
    </row>
    <row r="405" spans="8:23">
      <c r="H405" s="17"/>
      <c r="I405" s="17"/>
      <c r="J405" s="17"/>
      <c r="V405" s="17"/>
      <c r="W405" s="17"/>
    </row>
    <row r="406" spans="8:23">
      <c r="H406" s="17"/>
      <c r="I406" s="17"/>
      <c r="J406" s="17"/>
      <c r="V406" s="17"/>
      <c r="W406" s="17"/>
    </row>
    <row r="407" spans="8:23">
      <c r="H407" s="17"/>
      <c r="I407" s="17"/>
      <c r="J407" s="17"/>
      <c r="V407" s="17"/>
      <c r="W407" s="17"/>
    </row>
    <row r="408" spans="8:23">
      <c r="H408" s="17"/>
      <c r="I408" s="17"/>
      <c r="J408" s="17"/>
      <c r="V408" s="17"/>
      <c r="W408" s="17"/>
    </row>
    <row r="409" spans="8:23">
      <c r="H409" s="17"/>
      <c r="I409" s="17"/>
      <c r="J409" s="17"/>
      <c r="V409" s="17"/>
      <c r="W409" s="17"/>
    </row>
    <row r="410" spans="8:23">
      <c r="H410" s="17"/>
      <c r="I410" s="17"/>
      <c r="J410" s="17"/>
      <c r="V410" s="17"/>
      <c r="W410" s="17"/>
    </row>
    <row r="411" spans="8:23">
      <c r="H411" s="17"/>
      <c r="I411" s="17"/>
      <c r="J411" s="17"/>
      <c r="V411" s="17"/>
      <c r="W411" s="17"/>
    </row>
    <row r="412" spans="8:23">
      <c r="H412" s="17"/>
      <c r="I412" s="17"/>
      <c r="J412" s="17"/>
      <c r="V412" s="17"/>
      <c r="W412" s="17"/>
    </row>
    <row r="413" spans="8:23">
      <c r="H413" s="17"/>
      <c r="I413" s="17"/>
      <c r="J413" s="17"/>
      <c r="V413" s="17"/>
      <c r="W413" s="17"/>
    </row>
    <row r="414" spans="8:23">
      <c r="H414" s="17"/>
      <c r="I414" s="17"/>
      <c r="J414" s="17"/>
      <c r="V414" s="17"/>
      <c r="W414" s="17"/>
    </row>
    <row r="415" spans="8:23">
      <c r="H415" s="17"/>
      <c r="I415" s="17"/>
      <c r="J415" s="17"/>
      <c r="V415" s="17"/>
      <c r="W415" s="17"/>
    </row>
    <row r="416" spans="8:23">
      <c r="H416" s="17"/>
      <c r="I416" s="17"/>
      <c r="J416" s="17"/>
      <c r="V416" s="17"/>
      <c r="W416" s="17"/>
    </row>
    <row r="417" spans="8:23">
      <c r="H417" s="17"/>
      <c r="I417" s="17"/>
      <c r="J417" s="17"/>
      <c r="V417" s="17"/>
      <c r="W417" s="17"/>
    </row>
    <row r="418" spans="8:23">
      <c r="H418" s="17"/>
      <c r="I418" s="17"/>
      <c r="J418" s="17"/>
      <c r="V418" s="17"/>
      <c r="W418" s="17"/>
    </row>
    <row r="419" spans="8:23">
      <c r="H419" s="17"/>
      <c r="I419" s="17"/>
      <c r="J419" s="17"/>
      <c r="V419" s="17"/>
      <c r="W419" s="17"/>
    </row>
    <row r="420" spans="8:23">
      <c r="H420" s="17"/>
      <c r="I420" s="17"/>
      <c r="J420" s="17"/>
      <c r="V420" s="17"/>
      <c r="W420" s="17"/>
    </row>
    <row r="421" spans="8:23">
      <c r="H421" s="17"/>
      <c r="I421" s="17"/>
      <c r="J421" s="17"/>
      <c r="V421" s="17"/>
      <c r="W421" s="17"/>
    </row>
    <row r="422" spans="8:23">
      <c r="H422" s="17"/>
      <c r="I422" s="17"/>
      <c r="J422" s="17"/>
      <c r="V422" s="17"/>
      <c r="W422" s="17"/>
    </row>
    <row r="423" spans="8:23">
      <c r="H423" s="17"/>
      <c r="I423" s="17"/>
      <c r="J423" s="17"/>
      <c r="V423" s="17"/>
      <c r="W423" s="17"/>
    </row>
    <row r="424" spans="8:23">
      <c r="H424" s="17"/>
      <c r="I424" s="17"/>
      <c r="J424" s="17"/>
      <c r="V424" s="17"/>
      <c r="W424" s="17"/>
    </row>
    <row r="425" spans="8:23">
      <c r="H425" s="17"/>
      <c r="I425" s="17"/>
      <c r="J425" s="17"/>
      <c r="V425" s="17"/>
      <c r="W425" s="17"/>
    </row>
    <row r="426" spans="8:23">
      <c r="H426" s="17"/>
      <c r="I426" s="17"/>
      <c r="J426" s="17"/>
      <c r="V426" s="17"/>
      <c r="W426" s="17"/>
    </row>
    <row r="427" spans="8:23">
      <c r="H427" s="17"/>
      <c r="I427" s="17"/>
      <c r="J427" s="17"/>
      <c r="V427" s="17"/>
      <c r="W427" s="17"/>
    </row>
    <row r="428" spans="8:23">
      <c r="H428" s="17"/>
      <c r="I428" s="17"/>
      <c r="J428" s="17"/>
      <c r="V428" s="17"/>
      <c r="W428" s="17"/>
    </row>
    <row r="429" spans="8:23">
      <c r="H429" s="17"/>
      <c r="I429" s="17"/>
      <c r="J429" s="17"/>
      <c r="V429" s="17"/>
      <c r="W429" s="17"/>
    </row>
    <row r="430" spans="8:23">
      <c r="H430" s="17"/>
      <c r="I430" s="17"/>
      <c r="J430" s="17"/>
      <c r="V430" s="17"/>
      <c r="W430" s="17"/>
    </row>
    <row r="431" spans="8:23">
      <c r="H431" s="17"/>
      <c r="I431" s="17"/>
      <c r="J431" s="17"/>
      <c r="V431" s="17"/>
      <c r="W431" s="17"/>
    </row>
    <row r="432" spans="8:23">
      <c r="H432" s="17"/>
      <c r="I432" s="17"/>
      <c r="J432" s="17"/>
      <c r="V432" s="17"/>
      <c r="W432" s="17"/>
    </row>
    <row r="433" spans="8:23">
      <c r="H433" s="17"/>
      <c r="I433" s="17"/>
      <c r="J433" s="17"/>
      <c r="V433" s="17"/>
      <c r="W433" s="17"/>
    </row>
    <row r="434" spans="8:23">
      <c r="H434" s="17"/>
      <c r="I434" s="17"/>
      <c r="J434" s="17"/>
      <c r="V434" s="17"/>
      <c r="W434" s="17"/>
    </row>
    <row r="435" spans="8:23">
      <c r="H435" s="17"/>
      <c r="I435" s="17"/>
      <c r="J435" s="17"/>
      <c r="V435" s="17"/>
      <c r="W435" s="17"/>
    </row>
    <row r="436" spans="8:23">
      <c r="H436" s="17"/>
      <c r="I436" s="17"/>
      <c r="J436" s="17"/>
      <c r="V436" s="17"/>
      <c r="W436" s="17"/>
    </row>
    <row r="437" spans="8:23">
      <c r="H437" s="17"/>
      <c r="I437" s="17"/>
      <c r="J437" s="17"/>
      <c r="V437" s="17"/>
      <c r="W437" s="17"/>
    </row>
    <row r="438" spans="8:23">
      <c r="H438" s="17"/>
      <c r="I438" s="17"/>
      <c r="J438" s="17"/>
      <c r="V438" s="17"/>
      <c r="W438" s="17"/>
    </row>
    <row r="439" spans="8:23">
      <c r="H439" s="17"/>
      <c r="I439" s="17"/>
      <c r="J439" s="17"/>
      <c r="V439" s="17"/>
      <c r="W439" s="17"/>
    </row>
    <row r="440" spans="8:23">
      <c r="H440" s="17"/>
      <c r="I440" s="17"/>
      <c r="J440" s="17"/>
      <c r="V440" s="17"/>
      <c r="W440" s="17"/>
    </row>
    <row r="441" spans="8:23">
      <c r="H441" s="17"/>
      <c r="I441" s="17"/>
      <c r="J441" s="17"/>
      <c r="V441" s="17"/>
      <c r="W441" s="17"/>
    </row>
    <row r="442" spans="8:23">
      <c r="H442" s="17"/>
      <c r="I442" s="17"/>
      <c r="J442" s="17"/>
      <c r="V442" s="17"/>
      <c r="W442" s="17"/>
    </row>
    <row r="443" spans="8:23">
      <c r="H443" s="17"/>
      <c r="I443" s="17"/>
      <c r="J443" s="17"/>
      <c r="V443" s="17"/>
      <c r="W443" s="17"/>
    </row>
    <row r="444" spans="8:23">
      <c r="H444" s="17"/>
      <c r="I444" s="17"/>
      <c r="J444" s="17"/>
      <c r="V444" s="17"/>
      <c r="W444" s="17"/>
    </row>
    <row r="445" spans="8:23">
      <c r="H445" s="17"/>
      <c r="I445" s="17"/>
      <c r="J445" s="17"/>
      <c r="V445" s="17"/>
      <c r="W445" s="17"/>
    </row>
    <row r="446" spans="8:23">
      <c r="H446" s="17"/>
      <c r="I446" s="17"/>
      <c r="J446" s="17"/>
      <c r="V446" s="17"/>
      <c r="W446" s="17"/>
    </row>
    <row r="447" spans="8:23">
      <c r="H447" s="17"/>
      <c r="I447" s="17"/>
      <c r="J447" s="17"/>
      <c r="V447" s="17"/>
      <c r="W447" s="17"/>
    </row>
    <row r="448" spans="8:23">
      <c r="H448" s="17"/>
      <c r="I448" s="17"/>
      <c r="J448" s="17"/>
      <c r="V448" s="17"/>
      <c r="W448" s="17"/>
    </row>
    <row r="449" spans="8:23">
      <c r="H449" s="17"/>
      <c r="I449" s="17"/>
      <c r="J449" s="17"/>
      <c r="V449" s="17"/>
      <c r="W449" s="17"/>
    </row>
    <row r="450" spans="8:23">
      <c r="H450" s="17"/>
      <c r="I450" s="17"/>
      <c r="J450" s="17"/>
      <c r="V450" s="17"/>
      <c r="W450" s="17"/>
    </row>
    <row r="451" spans="8:23">
      <c r="H451" s="17"/>
      <c r="I451" s="17"/>
      <c r="J451" s="17"/>
      <c r="V451" s="17"/>
      <c r="W451" s="17"/>
    </row>
    <row r="452" spans="8:23">
      <c r="H452" s="17"/>
      <c r="I452" s="17"/>
      <c r="J452" s="17"/>
      <c r="V452" s="17"/>
      <c r="W452" s="17"/>
    </row>
    <row r="453" spans="8:23">
      <c r="H453" s="17"/>
      <c r="I453" s="17"/>
      <c r="J453" s="17"/>
      <c r="V453" s="17"/>
      <c r="W453" s="17"/>
    </row>
    <row r="454" spans="8:23">
      <c r="H454" s="17"/>
      <c r="I454" s="17"/>
      <c r="J454" s="17"/>
      <c r="V454" s="17"/>
      <c r="W454" s="17"/>
    </row>
    <row r="455" spans="8:23">
      <c r="H455" s="17"/>
      <c r="I455" s="17"/>
      <c r="J455" s="17"/>
      <c r="V455" s="17"/>
      <c r="W455" s="17"/>
    </row>
    <row r="456" spans="8:23">
      <c r="H456" s="17"/>
      <c r="I456" s="17"/>
      <c r="J456" s="17"/>
      <c r="V456" s="17"/>
      <c r="W456" s="17"/>
    </row>
    <row r="457" spans="8:23">
      <c r="H457" s="17"/>
      <c r="I457" s="17"/>
      <c r="J457" s="17"/>
      <c r="V457" s="17"/>
      <c r="W457" s="17"/>
    </row>
    <row r="458" spans="8:23">
      <c r="H458" s="17"/>
      <c r="I458" s="17"/>
      <c r="J458" s="17"/>
      <c r="V458" s="17"/>
      <c r="W458" s="17"/>
    </row>
    <row r="459" spans="8:23">
      <c r="H459" s="17"/>
      <c r="I459" s="17"/>
      <c r="J459" s="17"/>
      <c r="V459" s="17"/>
      <c r="W459" s="17"/>
    </row>
    <row r="460" spans="8:23">
      <c r="H460" s="17"/>
      <c r="I460" s="17"/>
      <c r="J460" s="17"/>
      <c r="V460" s="17"/>
      <c r="W460" s="17"/>
    </row>
    <row r="461" spans="8:23">
      <c r="H461" s="17"/>
      <c r="I461" s="17"/>
      <c r="J461" s="17"/>
      <c r="V461" s="17"/>
      <c r="W461" s="17"/>
    </row>
    <row r="462" spans="8:23">
      <c r="H462" s="17"/>
      <c r="I462" s="17"/>
      <c r="J462" s="17"/>
      <c r="V462" s="17"/>
      <c r="W462" s="17"/>
    </row>
    <row r="463" spans="8:23">
      <c r="H463" s="17"/>
      <c r="I463" s="17"/>
      <c r="J463" s="17"/>
      <c r="V463" s="17"/>
      <c r="W463" s="17"/>
    </row>
    <row r="464" spans="8:23">
      <c r="H464" s="17"/>
      <c r="I464" s="17"/>
      <c r="J464" s="17"/>
      <c r="V464" s="17"/>
      <c r="W464" s="17"/>
    </row>
    <row r="465" spans="8:23">
      <c r="H465" s="17"/>
      <c r="I465" s="17"/>
      <c r="J465" s="17"/>
      <c r="V465" s="17"/>
      <c r="W465" s="17"/>
    </row>
    <row r="466" spans="8:23">
      <c r="H466" s="17"/>
      <c r="I466" s="17"/>
      <c r="J466" s="17"/>
      <c r="V466" s="17"/>
      <c r="W466" s="17"/>
    </row>
    <row r="467" spans="8:23">
      <c r="H467" s="17"/>
      <c r="I467" s="17"/>
      <c r="J467" s="17"/>
      <c r="V467" s="17"/>
      <c r="W467" s="17"/>
    </row>
    <row r="468" spans="8:23">
      <c r="H468" s="17"/>
      <c r="I468" s="17"/>
      <c r="J468" s="17"/>
      <c r="V468" s="17"/>
      <c r="W468" s="17"/>
    </row>
    <row r="469" spans="8:23">
      <c r="H469" s="17"/>
      <c r="I469" s="17"/>
      <c r="J469" s="17"/>
      <c r="V469" s="17"/>
      <c r="W469" s="17"/>
    </row>
    <row r="470" spans="8:23">
      <c r="H470" s="17"/>
      <c r="I470" s="17"/>
      <c r="J470" s="17"/>
      <c r="V470" s="17"/>
      <c r="W470" s="17"/>
    </row>
    <row r="471" spans="8:23">
      <c r="H471" s="17"/>
      <c r="I471" s="17"/>
      <c r="J471" s="17"/>
      <c r="V471" s="17"/>
      <c r="W471" s="17"/>
    </row>
    <row r="472" spans="8:23">
      <c r="H472" s="17"/>
      <c r="I472" s="17"/>
      <c r="J472" s="17"/>
      <c r="V472" s="17"/>
      <c r="W472" s="17"/>
    </row>
    <row r="473" spans="8:23">
      <c r="H473" s="17"/>
      <c r="I473" s="17"/>
      <c r="J473" s="17"/>
      <c r="V473" s="17"/>
      <c r="W473" s="17"/>
    </row>
    <row r="474" spans="8:23">
      <c r="H474" s="17"/>
      <c r="I474" s="17"/>
      <c r="J474" s="17"/>
      <c r="V474" s="17"/>
      <c r="W474" s="17"/>
    </row>
    <row r="475" spans="8:23">
      <c r="H475" s="17"/>
      <c r="I475" s="17"/>
      <c r="J475" s="17"/>
      <c r="V475" s="17"/>
      <c r="W475" s="17"/>
    </row>
    <row r="476" spans="8:23">
      <c r="H476" s="17"/>
      <c r="I476" s="17"/>
      <c r="J476" s="17"/>
      <c r="V476" s="17"/>
      <c r="W476" s="17"/>
    </row>
    <row r="477" spans="8:23">
      <c r="H477" s="17"/>
      <c r="I477" s="17"/>
      <c r="J477" s="17"/>
      <c r="V477" s="17"/>
      <c r="W477" s="17"/>
    </row>
    <row r="478" spans="8:23">
      <c r="H478" s="17"/>
      <c r="I478" s="17"/>
      <c r="J478" s="17"/>
      <c r="V478" s="17"/>
      <c r="W478" s="17"/>
    </row>
    <row r="479" spans="8:23">
      <c r="H479" s="17"/>
      <c r="I479" s="17"/>
      <c r="J479" s="17"/>
      <c r="V479" s="17"/>
      <c r="W479" s="17"/>
    </row>
    <row r="480" spans="8:23">
      <c r="H480" s="17"/>
      <c r="I480" s="17"/>
      <c r="J480" s="17"/>
      <c r="V480" s="17"/>
      <c r="W480" s="17"/>
    </row>
    <row r="481" spans="8:23">
      <c r="H481" s="17"/>
      <c r="I481" s="17"/>
      <c r="J481" s="17"/>
      <c r="V481" s="17"/>
      <c r="W481" s="17"/>
    </row>
    <row r="482" spans="8:23">
      <c r="H482" s="17"/>
      <c r="I482" s="17"/>
      <c r="J482" s="17"/>
      <c r="V482" s="17"/>
      <c r="W482" s="17"/>
    </row>
    <row r="483" spans="8:23">
      <c r="H483" s="17"/>
      <c r="I483" s="17"/>
      <c r="J483" s="17"/>
      <c r="V483" s="17"/>
      <c r="W483" s="17"/>
    </row>
    <row r="484" spans="8:23">
      <c r="H484" s="17"/>
      <c r="I484" s="17"/>
      <c r="J484" s="17"/>
      <c r="V484" s="17"/>
      <c r="W484" s="17"/>
    </row>
    <row r="485" spans="8:23">
      <c r="H485" s="17"/>
      <c r="I485" s="17"/>
      <c r="J485" s="17"/>
      <c r="V485" s="17"/>
      <c r="W485" s="17"/>
    </row>
    <row r="486" spans="8:23">
      <c r="H486" s="17"/>
      <c r="I486" s="17"/>
      <c r="J486" s="17"/>
      <c r="V486" s="17"/>
      <c r="W486" s="17"/>
    </row>
    <row r="487" spans="8:23">
      <c r="H487" s="17"/>
      <c r="I487" s="17"/>
      <c r="J487" s="17"/>
      <c r="V487" s="17"/>
      <c r="W487" s="17"/>
    </row>
    <row r="488" spans="8:23">
      <c r="H488" s="17"/>
      <c r="I488" s="17"/>
      <c r="J488" s="17"/>
      <c r="V488" s="17"/>
      <c r="W488" s="17"/>
    </row>
    <row r="489" spans="8:23">
      <c r="H489" s="17"/>
      <c r="I489" s="17"/>
      <c r="J489" s="17"/>
      <c r="V489" s="17"/>
      <c r="W489" s="17"/>
    </row>
    <row r="490" spans="8:23">
      <c r="H490" s="17"/>
      <c r="I490" s="17"/>
      <c r="J490" s="17"/>
      <c r="V490" s="17"/>
      <c r="W490" s="17"/>
    </row>
    <row r="491" spans="8:23">
      <c r="H491" s="17"/>
      <c r="I491" s="17"/>
      <c r="J491" s="17"/>
      <c r="V491" s="17"/>
      <c r="W491" s="17"/>
    </row>
    <row r="492" spans="8:23">
      <c r="H492" s="17"/>
      <c r="I492" s="17"/>
      <c r="J492" s="17"/>
      <c r="V492" s="17"/>
      <c r="W492" s="17"/>
    </row>
    <row r="493" spans="8:23">
      <c r="H493" s="17"/>
      <c r="I493" s="17"/>
      <c r="J493" s="17"/>
      <c r="V493" s="17"/>
      <c r="W493" s="17"/>
    </row>
    <row r="494" spans="8:23">
      <c r="H494" s="17"/>
      <c r="I494" s="17"/>
      <c r="J494" s="17"/>
      <c r="V494" s="17"/>
      <c r="W494" s="17"/>
    </row>
    <row r="495" spans="8:23">
      <c r="H495" s="17"/>
      <c r="I495" s="17"/>
      <c r="J495" s="17"/>
      <c r="V495" s="17"/>
      <c r="W495" s="17"/>
    </row>
    <row r="496" spans="8:23">
      <c r="H496" s="17"/>
      <c r="I496" s="17"/>
      <c r="J496" s="17"/>
      <c r="V496" s="17"/>
      <c r="W496" s="17"/>
    </row>
    <row r="497" spans="8:23">
      <c r="H497" s="17"/>
      <c r="I497" s="17"/>
      <c r="J497" s="17"/>
      <c r="V497" s="17"/>
      <c r="W497" s="17"/>
    </row>
    <row r="498" spans="8:23">
      <c r="H498" s="17"/>
      <c r="I498" s="17"/>
      <c r="J498" s="17"/>
      <c r="V498" s="17"/>
      <c r="W498" s="17"/>
    </row>
    <row r="499" spans="8:23">
      <c r="H499" s="17"/>
      <c r="I499" s="17"/>
      <c r="J499" s="17"/>
      <c r="V499" s="17"/>
      <c r="W499" s="17"/>
    </row>
    <row r="500" spans="8:23">
      <c r="H500" s="17"/>
      <c r="I500" s="17"/>
      <c r="J500" s="17"/>
      <c r="V500" s="17"/>
      <c r="W500" s="17"/>
    </row>
    <row r="501" spans="8:23">
      <c r="H501" s="17"/>
      <c r="I501" s="17"/>
      <c r="J501" s="17"/>
      <c r="V501" s="17"/>
      <c r="W501" s="17"/>
    </row>
    <row r="502" spans="8:23">
      <c r="H502" s="17"/>
      <c r="I502" s="17"/>
      <c r="J502" s="17"/>
      <c r="V502" s="17"/>
      <c r="W502" s="17"/>
    </row>
    <row r="503" spans="8:23">
      <c r="H503" s="17"/>
      <c r="I503" s="17"/>
      <c r="J503" s="17"/>
      <c r="V503" s="17"/>
      <c r="W503" s="17"/>
    </row>
    <row r="504" spans="8:23">
      <c r="H504" s="17"/>
      <c r="I504" s="17"/>
      <c r="J504" s="17"/>
      <c r="V504" s="17"/>
      <c r="W504" s="17"/>
    </row>
    <row r="505" spans="8:23">
      <c r="H505" s="17"/>
      <c r="I505" s="17"/>
      <c r="J505" s="17"/>
      <c r="V505" s="17"/>
      <c r="W505" s="17"/>
    </row>
    <row r="506" spans="8:23">
      <c r="H506" s="17"/>
      <c r="I506" s="17"/>
      <c r="J506" s="17"/>
      <c r="V506" s="17"/>
      <c r="W506" s="17"/>
    </row>
    <row r="507" spans="8:23">
      <c r="H507" s="17"/>
      <c r="I507" s="17"/>
      <c r="J507" s="17"/>
      <c r="V507" s="17"/>
      <c r="W507" s="17"/>
    </row>
    <row r="508" spans="8:23">
      <c r="H508" s="17"/>
      <c r="I508" s="17"/>
      <c r="J508" s="17"/>
      <c r="V508" s="17"/>
      <c r="W508" s="17"/>
    </row>
    <row r="509" spans="8:23">
      <c r="H509" s="17"/>
      <c r="I509" s="17"/>
      <c r="J509" s="17"/>
      <c r="V509" s="17"/>
      <c r="W509" s="17"/>
    </row>
    <row r="510" spans="8:23">
      <c r="H510" s="17"/>
      <c r="I510" s="17"/>
      <c r="J510" s="17"/>
      <c r="V510" s="17"/>
      <c r="W510" s="17"/>
    </row>
    <row r="511" spans="8:23">
      <c r="H511" s="17"/>
      <c r="I511" s="17"/>
      <c r="J511" s="17"/>
      <c r="V511" s="17"/>
      <c r="W511" s="17"/>
    </row>
    <row r="512" spans="8:23">
      <c r="H512" s="17"/>
      <c r="I512" s="17"/>
      <c r="J512" s="17"/>
      <c r="V512" s="17"/>
      <c r="W512" s="17"/>
    </row>
    <row r="513" spans="8:23">
      <c r="H513" s="17"/>
      <c r="I513" s="17"/>
      <c r="J513" s="17"/>
      <c r="V513" s="17"/>
      <c r="W513" s="17"/>
    </row>
    <row r="514" spans="8:23">
      <c r="H514" s="17"/>
      <c r="I514" s="17"/>
      <c r="J514" s="17"/>
      <c r="V514" s="17"/>
      <c r="W514" s="17"/>
    </row>
    <row r="515" spans="8:23">
      <c r="H515" s="17"/>
      <c r="I515" s="17"/>
      <c r="J515" s="17"/>
      <c r="V515" s="17"/>
      <c r="W515" s="17"/>
    </row>
    <row r="516" spans="8:23">
      <c r="H516" s="17"/>
      <c r="I516" s="17"/>
      <c r="J516" s="17"/>
      <c r="V516" s="17"/>
      <c r="W516" s="17"/>
    </row>
    <row r="517" spans="8:23">
      <c r="H517" s="17"/>
      <c r="I517" s="17"/>
      <c r="J517" s="17"/>
      <c r="V517" s="17"/>
      <c r="W517" s="17"/>
    </row>
    <row r="518" spans="8:23">
      <c r="H518" s="17"/>
      <c r="I518" s="17"/>
      <c r="J518" s="17"/>
      <c r="V518" s="17"/>
      <c r="W518" s="17"/>
    </row>
    <row r="519" spans="8:23">
      <c r="H519" s="17"/>
      <c r="I519" s="17"/>
      <c r="J519" s="17"/>
      <c r="V519" s="17"/>
      <c r="W519" s="17"/>
    </row>
    <row r="520" spans="8:23">
      <c r="H520" s="17"/>
      <c r="I520" s="17"/>
      <c r="J520" s="17"/>
      <c r="V520" s="17"/>
      <c r="W520" s="17"/>
    </row>
    <row r="521" spans="8:23">
      <c r="H521" s="17"/>
      <c r="I521" s="17"/>
      <c r="J521" s="17"/>
      <c r="V521" s="17"/>
      <c r="W521" s="17"/>
    </row>
    <row r="522" spans="8:23">
      <c r="H522" s="17"/>
      <c r="I522" s="17"/>
      <c r="J522" s="17"/>
      <c r="V522" s="17"/>
      <c r="W522" s="17"/>
    </row>
    <row r="523" spans="8:23">
      <c r="H523" s="17"/>
      <c r="I523" s="17"/>
      <c r="J523" s="17"/>
      <c r="V523" s="17"/>
      <c r="W523" s="17"/>
    </row>
    <row r="524" spans="8:23">
      <c r="H524" s="17"/>
      <c r="I524" s="17"/>
      <c r="J524" s="17"/>
      <c r="V524" s="17"/>
      <c r="W524" s="17"/>
    </row>
    <row r="525" spans="8:23">
      <c r="H525" s="17"/>
      <c r="I525" s="17"/>
      <c r="J525" s="17"/>
      <c r="V525" s="17"/>
      <c r="W525" s="17"/>
    </row>
    <row r="526" spans="8:23">
      <c r="H526" s="17"/>
      <c r="I526" s="17"/>
      <c r="J526" s="17"/>
      <c r="V526" s="17"/>
      <c r="W526" s="17"/>
    </row>
    <row r="527" spans="8:23">
      <c r="H527" s="17"/>
      <c r="I527" s="17"/>
      <c r="J527" s="17"/>
      <c r="V527" s="17"/>
      <c r="W527" s="17"/>
    </row>
    <row r="528" spans="8:23">
      <c r="H528" s="17"/>
      <c r="I528" s="17"/>
      <c r="J528" s="17"/>
      <c r="V528" s="17"/>
      <c r="W528" s="17"/>
    </row>
    <row r="529" spans="8:23">
      <c r="H529" s="17"/>
      <c r="I529" s="17"/>
      <c r="J529" s="17"/>
      <c r="V529" s="17"/>
      <c r="W529" s="17"/>
    </row>
    <row r="530" spans="8:23">
      <c r="H530" s="17"/>
      <c r="I530" s="17"/>
      <c r="J530" s="17"/>
      <c r="V530" s="17"/>
      <c r="W530" s="17"/>
    </row>
    <row r="531" spans="8:23">
      <c r="H531" s="17"/>
      <c r="I531" s="17"/>
      <c r="J531" s="17"/>
      <c r="V531" s="17"/>
      <c r="W531" s="17"/>
    </row>
    <row r="532" spans="8:23">
      <c r="H532" s="17"/>
      <c r="I532" s="17"/>
      <c r="J532" s="17"/>
      <c r="V532" s="17"/>
      <c r="W532" s="17"/>
    </row>
    <row r="533" spans="8:23">
      <c r="H533" s="17"/>
      <c r="I533" s="17"/>
      <c r="J533" s="17"/>
      <c r="V533" s="17"/>
      <c r="W533" s="17"/>
    </row>
    <row r="534" spans="8:23">
      <c r="H534" s="17"/>
      <c r="I534" s="17"/>
      <c r="J534" s="17"/>
      <c r="V534" s="17"/>
      <c r="W534" s="17"/>
    </row>
    <row r="535" spans="8:23">
      <c r="H535" s="17"/>
      <c r="I535" s="17"/>
      <c r="J535" s="17"/>
      <c r="V535" s="17"/>
      <c r="W535" s="17"/>
    </row>
    <row r="536" spans="8:23">
      <c r="H536" s="17"/>
      <c r="I536" s="17"/>
      <c r="J536" s="17"/>
      <c r="V536" s="17"/>
      <c r="W536" s="17"/>
    </row>
    <row r="537" spans="8:23">
      <c r="H537" s="17"/>
      <c r="I537" s="17"/>
      <c r="J537" s="17"/>
      <c r="V537" s="17"/>
      <c r="W537" s="17"/>
    </row>
    <row r="538" spans="8:23">
      <c r="H538" s="17"/>
      <c r="I538" s="17"/>
      <c r="J538" s="17"/>
      <c r="V538" s="17"/>
      <c r="W538" s="17"/>
    </row>
    <row r="539" spans="8:23">
      <c r="H539" s="17"/>
      <c r="I539" s="17"/>
      <c r="J539" s="17"/>
      <c r="V539" s="17"/>
      <c r="W539" s="17"/>
    </row>
    <row r="540" spans="8:23">
      <c r="H540" s="17"/>
      <c r="I540" s="17"/>
      <c r="J540" s="17"/>
      <c r="V540" s="17"/>
      <c r="W540" s="17"/>
    </row>
    <row r="541" spans="8:23">
      <c r="H541" s="17"/>
      <c r="I541" s="17"/>
      <c r="J541" s="17"/>
      <c r="V541" s="17"/>
      <c r="W541" s="17"/>
    </row>
    <row r="542" spans="8:23">
      <c r="H542" s="17"/>
      <c r="I542" s="17"/>
      <c r="J542" s="17"/>
      <c r="V542" s="17"/>
      <c r="W542" s="17"/>
    </row>
    <row r="543" spans="8:23">
      <c r="H543" s="17"/>
      <c r="I543" s="17"/>
      <c r="J543" s="17"/>
      <c r="V543" s="17"/>
      <c r="W543" s="17"/>
    </row>
    <row r="544" spans="8:23">
      <c r="H544" s="17"/>
      <c r="I544" s="17"/>
      <c r="J544" s="17"/>
      <c r="V544" s="17"/>
      <c r="W544" s="17"/>
    </row>
    <row r="545" spans="8:23">
      <c r="H545" s="17"/>
      <c r="I545" s="17"/>
      <c r="J545" s="17"/>
      <c r="V545" s="17"/>
      <c r="W545" s="17"/>
    </row>
    <row r="546" spans="8:23">
      <c r="H546" s="17"/>
      <c r="I546" s="17"/>
      <c r="J546" s="17"/>
      <c r="V546" s="17"/>
      <c r="W546" s="17"/>
    </row>
    <row r="547" spans="8:23">
      <c r="H547" s="17"/>
      <c r="I547" s="17"/>
      <c r="J547" s="17"/>
      <c r="V547" s="17"/>
      <c r="W547" s="17"/>
    </row>
    <row r="548" spans="8:23">
      <c r="H548" s="17"/>
      <c r="I548" s="17"/>
      <c r="J548" s="17"/>
      <c r="V548" s="17"/>
      <c r="W548" s="17"/>
    </row>
    <row r="549" spans="8:23">
      <c r="H549" s="17"/>
      <c r="I549" s="17"/>
      <c r="J549" s="17"/>
      <c r="V549" s="17"/>
      <c r="W549" s="17"/>
    </row>
    <row r="550" spans="8:23">
      <c r="H550" s="17"/>
      <c r="I550" s="17"/>
      <c r="J550" s="17"/>
      <c r="V550" s="17"/>
      <c r="W550" s="17"/>
    </row>
    <row r="551" spans="8:23">
      <c r="H551" s="17"/>
      <c r="I551" s="17"/>
      <c r="J551" s="17"/>
      <c r="V551" s="17"/>
      <c r="W551" s="17"/>
    </row>
    <row r="552" spans="8:23">
      <c r="H552" s="17"/>
      <c r="I552" s="17"/>
      <c r="J552" s="17"/>
      <c r="V552" s="17"/>
      <c r="W552" s="17"/>
    </row>
    <row r="553" spans="8:23">
      <c r="H553" s="17"/>
      <c r="I553" s="17"/>
      <c r="J553" s="17"/>
      <c r="V553" s="17"/>
      <c r="W553" s="17"/>
    </row>
    <row r="554" spans="8:23">
      <c r="H554" s="17"/>
      <c r="I554" s="17"/>
      <c r="J554" s="17"/>
      <c r="V554" s="17"/>
      <c r="W554" s="17"/>
    </row>
    <row r="555" spans="8:23">
      <c r="H555" s="17"/>
      <c r="I555" s="17"/>
      <c r="J555" s="17"/>
      <c r="V555" s="17"/>
      <c r="W555" s="17"/>
    </row>
    <row r="556" spans="8:23">
      <c r="H556" s="17"/>
      <c r="I556" s="17"/>
      <c r="J556" s="17"/>
      <c r="V556" s="17"/>
      <c r="W556" s="17"/>
    </row>
    <row r="557" spans="8:23">
      <c r="H557" s="17"/>
      <c r="I557" s="17"/>
      <c r="J557" s="17"/>
      <c r="V557" s="17"/>
      <c r="W557" s="17"/>
    </row>
    <row r="558" spans="8:23">
      <c r="H558" s="17"/>
      <c r="I558" s="17"/>
      <c r="J558" s="17"/>
      <c r="V558" s="17"/>
      <c r="W558" s="17"/>
    </row>
    <row r="559" spans="8:23">
      <c r="H559" s="17"/>
      <c r="I559" s="17"/>
      <c r="J559" s="17"/>
      <c r="V559" s="17"/>
      <c r="W559" s="17"/>
    </row>
    <row r="560" spans="8:23">
      <c r="H560" s="17"/>
      <c r="I560" s="17"/>
      <c r="J560" s="17"/>
      <c r="V560" s="17"/>
      <c r="W560" s="17"/>
    </row>
    <row r="561" spans="8:23">
      <c r="H561" s="17"/>
      <c r="I561" s="17"/>
      <c r="J561" s="17"/>
      <c r="V561" s="17"/>
      <c r="W561" s="17"/>
    </row>
    <row r="562" spans="8:23">
      <c r="H562" s="17"/>
      <c r="I562" s="17"/>
      <c r="J562" s="17"/>
      <c r="V562" s="17"/>
      <c r="W562" s="17"/>
    </row>
    <row r="563" spans="8:23">
      <c r="H563" s="17"/>
      <c r="I563" s="17"/>
      <c r="J563" s="17"/>
      <c r="V563" s="17"/>
      <c r="W563" s="17"/>
    </row>
    <row r="564" spans="8:23">
      <c r="H564" s="17"/>
      <c r="I564" s="17"/>
      <c r="J564" s="17"/>
      <c r="V564" s="17"/>
      <c r="W564" s="17"/>
    </row>
    <row r="565" spans="8:23">
      <c r="H565" s="17"/>
      <c r="I565" s="17"/>
      <c r="J565" s="17"/>
      <c r="V565" s="17"/>
      <c r="W565" s="17"/>
    </row>
    <row r="566" spans="8:23">
      <c r="H566" s="17"/>
      <c r="I566" s="17"/>
      <c r="J566" s="17"/>
      <c r="V566" s="17"/>
      <c r="W566" s="17"/>
    </row>
    <row r="567" spans="8:23">
      <c r="H567" s="17"/>
      <c r="I567" s="17"/>
      <c r="J567" s="17"/>
      <c r="V567" s="17"/>
      <c r="W567" s="17"/>
    </row>
    <row r="568" spans="8:23">
      <c r="H568" s="17"/>
      <c r="I568" s="17"/>
      <c r="J568" s="17"/>
      <c r="V568" s="17"/>
      <c r="W568" s="17"/>
    </row>
    <row r="569" spans="8:23">
      <c r="H569" s="17"/>
      <c r="I569" s="17"/>
      <c r="J569" s="17"/>
      <c r="V569" s="17"/>
      <c r="W569" s="17"/>
    </row>
    <row r="570" spans="8:23">
      <c r="H570" s="17"/>
      <c r="I570" s="17"/>
      <c r="J570" s="17"/>
      <c r="V570" s="17"/>
      <c r="W570" s="17"/>
    </row>
    <row r="571" spans="8:23">
      <c r="H571" s="17"/>
      <c r="I571" s="17"/>
      <c r="J571" s="17"/>
      <c r="V571" s="17"/>
      <c r="W571" s="17"/>
    </row>
    <row r="572" spans="8:23">
      <c r="H572" s="17"/>
      <c r="I572" s="17"/>
      <c r="J572" s="17"/>
      <c r="V572" s="17"/>
      <c r="W572" s="17"/>
    </row>
    <row r="573" spans="8:23">
      <c r="H573" s="17"/>
      <c r="I573" s="17"/>
      <c r="J573" s="17"/>
      <c r="V573" s="17"/>
      <c r="W573" s="17"/>
    </row>
    <row r="574" spans="8:23">
      <c r="H574" s="17"/>
      <c r="I574" s="17"/>
      <c r="J574" s="17"/>
      <c r="V574" s="17"/>
      <c r="W574" s="17"/>
    </row>
    <row r="575" spans="8:23">
      <c r="H575" s="17"/>
      <c r="I575" s="17"/>
      <c r="J575" s="17"/>
      <c r="V575" s="17"/>
      <c r="W575" s="17"/>
    </row>
    <row r="576" spans="8:23">
      <c r="H576" s="17"/>
      <c r="I576" s="17"/>
      <c r="J576" s="17"/>
      <c r="V576" s="17"/>
      <c r="W576" s="17"/>
    </row>
    <row r="577" spans="8:23">
      <c r="H577" s="17"/>
      <c r="I577" s="17"/>
      <c r="J577" s="17"/>
      <c r="V577" s="17"/>
      <c r="W577" s="17"/>
    </row>
    <row r="578" spans="8:23">
      <c r="H578" s="17"/>
      <c r="I578" s="17"/>
      <c r="J578" s="17"/>
      <c r="V578" s="17"/>
      <c r="W578" s="17"/>
    </row>
    <row r="579" spans="8:23">
      <c r="H579" s="17"/>
      <c r="I579" s="17"/>
      <c r="J579" s="17"/>
      <c r="V579" s="17"/>
      <c r="W579" s="17"/>
    </row>
    <row r="580" spans="8:23">
      <c r="H580" s="17"/>
      <c r="I580" s="17"/>
      <c r="J580" s="17"/>
      <c r="V580" s="17"/>
      <c r="W580" s="17"/>
    </row>
    <row r="581" spans="8:23">
      <c r="H581" s="17"/>
      <c r="I581" s="17"/>
      <c r="J581" s="17"/>
      <c r="V581" s="17"/>
      <c r="W581" s="17"/>
    </row>
    <row r="582" spans="8:23">
      <c r="H582" s="17"/>
      <c r="I582" s="17"/>
      <c r="J582" s="17"/>
      <c r="V582" s="17"/>
      <c r="W582" s="17"/>
    </row>
    <row r="583" spans="8:23">
      <c r="H583" s="17"/>
      <c r="I583" s="17"/>
      <c r="J583" s="17"/>
      <c r="V583" s="17"/>
      <c r="W583" s="17"/>
    </row>
    <row r="584" spans="8:23">
      <c r="H584" s="17"/>
      <c r="I584" s="17"/>
      <c r="J584" s="17"/>
      <c r="V584" s="17"/>
      <c r="W584" s="17"/>
    </row>
    <row r="585" spans="8:23">
      <c r="H585" s="17"/>
      <c r="I585" s="17"/>
      <c r="J585" s="17"/>
      <c r="V585" s="17"/>
      <c r="W585" s="17"/>
    </row>
    <row r="586" spans="8:23">
      <c r="H586" s="17"/>
      <c r="I586" s="17"/>
      <c r="J586" s="17"/>
      <c r="V586" s="17"/>
      <c r="W586" s="17"/>
    </row>
    <row r="587" spans="8:23">
      <c r="H587" s="17"/>
      <c r="I587" s="17"/>
      <c r="J587" s="17"/>
      <c r="V587" s="17"/>
      <c r="W587" s="17"/>
    </row>
    <row r="588" spans="8:23">
      <c r="H588" s="17"/>
      <c r="I588" s="17"/>
      <c r="J588" s="17"/>
      <c r="V588" s="17"/>
      <c r="W588" s="17"/>
    </row>
    <row r="589" spans="8:23">
      <c r="H589" s="17"/>
      <c r="I589" s="17"/>
      <c r="J589" s="17"/>
      <c r="V589" s="17"/>
      <c r="W589" s="17"/>
    </row>
    <row r="590" spans="8:23">
      <c r="H590" s="17"/>
      <c r="I590" s="17"/>
      <c r="J590" s="17"/>
      <c r="V590" s="17"/>
      <c r="W590" s="17"/>
    </row>
    <row r="591" spans="8:23">
      <c r="H591" s="17"/>
      <c r="I591" s="17"/>
      <c r="J591" s="17"/>
      <c r="V591" s="17"/>
      <c r="W591" s="17"/>
    </row>
    <row r="592" spans="8:23">
      <c r="H592" s="17"/>
      <c r="I592" s="17"/>
      <c r="J592" s="17"/>
      <c r="V592" s="17"/>
      <c r="W592" s="17"/>
    </row>
    <row r="593" spans="8:23">
      <c r="H593" s="17"/>
      <c r="I593" s="17"/>
      <c r="J593" s="17"/>
      <c r="V593" s="17"/>
      <c r="W593" s="17"/>
    </row>
    <row r="594" spans="8:23">
      <c r="H594" s="17"/>
      <c r="I594" s="17"/>
      <c r="J594" s="17"/>
      <c r="V594" s="17"/>
      <c r="W594" s="17"/>
    </row>
    <row r="595" spans="8:23">
      <c r="H595" s="17"/>
      <c r="I595" s="17"/>
      <c r="J595" s="17"/>
      <c r="V595" s="17"/>
      <c r="W595" s="17"/>
    </row>
    <row r="596" spans="8:23">
      <c r="H596" s="17"/>
      <c r="I596" s="17"/>
      <c r="J596" s="17"/>
      <c r="V596" s="17"/>
      <c r="W596" s="17"/>
    </row>
    <row r="597" spans="8:23">
      <c r="H597" s="17"/>
      <c r="I597" s="17"/>
      <c r="J597" s="17"/>
      <c r="V597" s="17"/>
      <c r="W597" s="17"/>
    </row>
    <row r="598" spans="8:23">
      <c r="H598" s="17"/>
      <c r="I598" s="17"/>
      <c r="J598" s="17"/>
      <c r="V598" s="17"/>
      <c r="W598" s="17"/>
    </row>
    <row r="599" spans="8:23">
      <c r="H599" s="17"/>
      <c r="I599" s="17"/>
      <c r="J599" s="17"/>
      <c r="V599" s="17"/>
      <c r="W599" s="17"/>
    </row>
    <row r="600" spans="8:23">
      <c r="H600" s="17"/>
      <c r="I600" s="17"/>
      <c r="J600" s="17"/>
      <c r="V600" s="17"/>
      <c r="W600" s="17"/>
    </row>
    <row r="601" spans="8:23">
      <c r="H601" s="17"/>
      <c r="I601" s="17"/>
      <c r="J601" s="17"/>
      <c r="V601" s="17"/>
      <c r="W601" s="17"/>
    </row>
    <row r="602" spans="8:23">
      <c r="H602" s="17"/>
      <c r="I602" s="17"/>
      <c r="J602" s="17"/>
      <c r="V602" s="17"/>
      <c r="W602" s="17"/>
    </row>
    <row r="603" spans="8:23">
      <c r="H603" s="17"/>
      <c r="I603" s="17"/>
      <c r="J603" s="17"/>
      <c r="V603" s="17"/>
      <c r="W603" s="17"/>
    </row>
    <row r="604" spans="8:23">
      <c r="H604" s="17"/>
      <c r="I604" s="17"/>
      <c r="J604" s="17"/>
      <c r="V604" s="17"/>
      <c r="W604" s="17"/>
    </row>
    <row r="605" spans="8:23">
      <c r="H605" s="17"/>
      <c r="I605" s="17"/>
      <c r="J605" s="17"/>
      <c r="V605" s="17"/>
      <c r="W605" s="17"/>
    </row>
    <row r="606" spans="8:23">
      <c r="H606" s="17"/>
      <c r="I606" s="17"/>
      <c r="J606" s="17"/>
      <c r="V606" s="17"/>
      <c r="W606" s="17"/>
    </row>
    <row r="607" spans="8:23">
      <c r="H607" s="17"/>
      <c r="I607" s="17"/>
      <c r="J607" s="17"/>
      <c r="V607" s="17"/>
      <c r="W607" s="17"/>
    </row>
    <row r="608" spans="8:23">
      <c r="H608" s="17"/>
      <c r="I608" s="17"/>
      <c r="J608" s="17"/>
      <c r="V608" s="17"/>
      <c r="W608" s="17"/>
    </row>
    <row r="609" spans="8:23">
      <c r="H609" s="17"/>
      <c r="I609" s="17"/>
      <c r="J609" s="17"/>
      <c r="V609" s="17"/>
      <c r="W609" s="17"/>
    </row>
    <row r="610" spans="8:23">
      <c r="H610" s="17"/>
      <c r="I610" s="17"/>
      <c r="J610" s="17"/>
      <c r="V610" s="17"/>
      <c r="W610" s="17"/>
    </row>
    <row r="611" spans="8:23">
      <c r="H611" s="17"/>
      <c r="I611" s="17"/>
      <c r="J611" s="17"/>
      <c r="V611" s="17"/>
      <c r="W611" s="17"/>
    </row>
    <row r="612" spans="8:23">
      <c r="H612" s="17"/>
      <c r="I612" s="17"/>
      <c r="J612" s="17"/>
      <c r="V612" s="17"/>
      <c r="W612" s="17"/>
    </row>
    <row r="613" spans="8:23">
      <c r="H613" s="17"/>
      <c r="I613" s="17"/>
      <c r="J613" s="17"/>
      <c r="V613" s="17"/>
      <c r="W613" s="17"/>
    </row>
    <row r="614" spans="8:23">
      <c r="H614" s="17"/>
      <c r="I614" s="17"/>
      <c r="J614" s="17"/>
      <c r="V614" s="17"/>
      <c r="W614" s="17"/>
    </row>
    <row r="615" spans="8:23">
      <c r="H615" s="17"/>
      <c r="I615" s="17"/>
      <c r="J615" s="17"/>
      <c r="V615" s="17"/>
      <c r="W615" s="17"/>
    </row>
    <row r="616" spans="8:23">
      <c r="H616" s="17"/>
      <c r="I616" s="17"/>
      <c r="J616" s="17"/>
      <c r="V616" s="17"/>
      <c r="W616" s="17"/>
    </row>
    <row r="617" spans="8:23">
      <c r="H617" s="17"/>
      <c r="I617" s="17"/>
      <c r="J617" s="17"/>
      <c r="V617" s="17"/>
      <c r="W617" s="17"/>
    </row>
    <row r="618" spans="8:23">
      <c r="H618" s="17"/>
      <c r="I618" s="17"/>
      <c r="J618" s="17"/>
      <c r="V618" s="17"/>
      <c r="W618" s="17"/>
    </row>
    <row r="619" spans="8:23">
      <c r="H619" s="17"/>
      <c r="I619" s="17"/>
      <c r="J619" s="17"/>
      <c r="V619" s="17"/>
      <c r="W619" s="17"/>
    </row>
    <row r="620" spans="8:23">
      <c r="H620" s="17"/>
      <c r="I620" s="17"/>
      <c r="J620" s="17"/>
      <c r="V620" s="17"/>
      <c r="W620" s="17"/>
    </row>
    <row r="621" spans="8:23">
      <c r="H621" s="17"/>
      <c r="I621" s="17"/>
      <c r="J621" s="17"/>
      <c r="V621" s="17"/>
      <c r="W621" s="17"/>
    </row>
    <row r="622" spans="8:23">
      <c r="H622" s="17"/>
      <c r="I622" s="17"/>
      <c r="J622" s="17"/>
      <c r="V622" s="17"/>
      <c r="W622" s="17"/>
    </row>
    <row r="623" spans="8:23">
      <c r="H623" s="17"/>
      <c r="I623" s="17"/>
      <c r="J623" s="17"/>
      <c r="V623" s="17"/>
      <c r="W623" s="17"/>
    </row>
    <row r="624" spans="8:23">
      <c r="H624" s="17"/>
      <c r="I624" s="17"/>
      <c r="J624" s="17"/>
      <c r="V624" s="17"/>
      <c r="W624" s="17"/>
    </row>
    <row r="625" spans="8:23">
      <c r="H625" s="17"/>
      <c r="I625" s="17"/>
      <c r="J625" s="17"/>
      <c r="V625" s="17"/>
      <c r="W625" s="17"/>
    </row>
    <row r="626" spans="8:23">
      <c r="H626" s="17"/>
      <c r="I626" s="17"/>
      <c r="J626" s="17"/>
      <c r="V626" s="17"/>
      <c r="W626" s="17"/>
    </row>
    <row r="627" spans="8:23">
      <c r="H627" s="17"/>
      <c r="I627" s="17"/>
      <c r="J627" s="17"/>
      <c r="V627" s="17"/>
      <c r="W627" s="17"/>
    </row>
    <row r="628" spans="8:23">
      <c r="H628" s="17"/>
      <c r="I628" s="17"/>
      <c r="J628" s="17"/>
      <c r="V628" s="17"/>
      <c r="W628" s="17"/>
    </row>
    <row r="629" spans="8:23">
      <c r="H629" s="17"/>
      <c r="I629" s="17"/>
      <c r="J629" s="17"/>
      <c r="V629" s="17"/>
      <c r="W629" s="17"/>
    </row>
    <row r="630" spans="8:23">
      <c r="H630" s="17"/>
      <c r="I630" s="17"/>
      <c r="J630" s="17"/>
      <c r="V630" s="17"/>
      <c r="W630" s="17"/>
    </row>
    <row r="631" spans="8:23">
      <c r="H631" s="17"/>
      <c r="I631" s="17"/>
      <c r="J631" s="17"/>
      <c r="V631" s="17"/>
      <c r="W631" s="17"/>
    </row>
    <row r="632" spans="8:23">
      <c r="H632" s="17"/>
      <c r="I632" s="17"/>
      <c r="J632" s="17"/>
      <c r="V632" s="17"/>
      <c r="W632" s="17"/>
    </row>
    <row r="633" spans="8:23">
      <c r="H633" s="17"/>
      <c r="I633" s="17"/>
      <c r="J633" s="17"/>
      <c r="V633" s="17"/>
      <c r="W633" s="17"/>
    </row>
    <row r="634" spans="8:23">
      <c r="H634" s="17"/>
      <c r="I634" s="17"/>
      <c r="J634" s="17"/>
      <c r="V634" s="17"/>
      <c r="W634" s="17"/>
    </row>
    <row r="635" spans="8:23">
      <c r="H635" s="17"/>
      <c r="I635" s="17"/>
      <c r="J635" s="17"/>
      <c r="V635" s="17"/>
      <c r="W635" s="17"/>
    </row>
    <row r="636" spans="8:23">
      <c r="H636" s="17"/>
      <c r="I636" s="17"/>
      <c r="J636" s="17"/>
      <c r="V636" s="17"/>
      <c r="W636" s="17"/>
    </row>
    <row r="637" spans="8:23">
      <c r="H637" s="17"/>
      <c r="I637" s="17"/>
      <c r="J637" s="17"/>
      <c r="V637" s="17"/>
      <c r="W637" s="17"/>
    </row>
    <row r="638" spans="8:23">
      <c r="H638" s="17"/>
      <c r="I638" s="17"/>
      <c r="J638" s="17"/>
      <c r="V638" s="17"/>
      <c r="W638" s="17"/>
    </row>
    <row r="639" spans="8:23">
      <c r="H639" s="17"/>
      <c r="I639" s="17"/>
      <c r="J639" s="17"/>
      <c r="V639" s="17"/>
      <c r="W639" s="17"/>
    </row>
    <row r="640" spans="8:23">
      <c r="H640" s="17"/>
      <c r="I640" s="17"/>
      <c r="J640" s="17"/>
      <c r="V640" s="17"/>
      <c r="W640" s="17"/>
    </row>
    <row r="641" spans="8:23">
      <c r="H641" s="17"/>
      <c r="I641" s="17"/>
      <c r="J641" s="17"/>
      <c r="V641" s="17"/>
      <c r="W641" s="17"/>
    </row>
    <row r="642" spans="8:23">
      <c r="H642" s="17"/>
      <c r="I642" s="17"/>
      <c r="J642" s="17"/>
      <c r="V642" s="17"/>
      <c r="W642" s="17"/>
    </row>
    <row r="643" spans="8:23">
      <c r="H643" s="17"/>
      <c r="I643" s="17"/>
      <c r="J643" s="17"/>
      <c r="V643" s="17"/>
      <c r="W643" s="17"/>
    </row>
    <row r="644" spans="8:23">
      <c r="H644" s="17"/>
      <c r="I644" s="17"/>
      <c r="J644" s="17"/>
      <c r="V644" s="17"/>
      <c r="W644" s="17"/>
    </row>
    <row r="645" spans="8:23">
      <c r="H645" s="17"/>
      <c r="I645" s="17"/>
      <c r="J645" s="17"/>
      <c r="V645" s="17"/>
      <c r="W645" s="17"/>
    </row>
    <row r="646" spans="8:23">
      <c r="H646" s="17"/>
      <c r="I646" s="17"/>
      <c r="J646" s="17"/>
      <c r="V646" s="17"/>
      <c r="W646" s="17"/>
    </row>
    <row r="647" spans="8:23">
      <c r="H647" s="17"/>
      <c r="I647" s="17"/>
      <c r="J647" s="17"/>
      <c r="V647" s="17"/>
      <c r="W647" s="17"/>
    </row>
    <row r="648" spans="8:23">
      <c r="H648" s="17"/>
      <c r="I648" s="17"/>
      <c r="J648" s="17"/>
      <c r="V648" s="17"/>
      <c r="W648" s="17"/>
    </row>
    <row r="649" spans="8:23">
      <c r="H649" s="17"/>
      <c r="I649" s="17"/>
      <c r="J649" s="17"/>
      <c r="V649" s="17"/>
      <c r="W649" s="17"/>
    </row>
    <row r="650" spans="8:23">
      <c r="H650" s="17"/>
      <c r="I650" s="17"/>
      <c r="J650" s="17"/>
      <c r="V650" s="17"/>
      <c r="W650" s="17"/>
    </row>
    <row r="651" spans="8:23">
      <c r="H651" s="17"/>
      <c r="I651" s="17"/>
      <c r="J651" s="17"/>
      <c r="V651" s="17"/>
      <c r="W651" s="17"/>
    </row>
    <row r="652" spans="8:23">
      <c r="H652" s="17"/>
      <c r="I652" s="17"/>
      <c r="J652" s="17"/>
      <c r="V652" s="17"/>
      <c r="W652" s="17"/>
    </row>
    <row r="653" spans="8:23">
      <c r="H653" s="17"/>
      <c r="I653" s="17"/>
      <c r="J653" s="17"/>
      <c r="V653" s="17"/>
      <c r="W653" s="17"/>
    </row>
    <row r="654" spans="8:23">
      <c r="H654" s="17"/>
      <c r="I654" s="17"/>
      <c r="J654" s="17"/>
      <c r="V654" s="17"/>
      <c r="W654" s="17"/>
    </row>
    <row r="655" spans="8:23">
      <c r="H655" s="17"/>
      <c r="I655" s="17"/>
      <c r="J655" s="17"/>
      <c r="V655" s="17"/>
      <c r="W655" s="17"/>
    </row>
    <row r="656" spans="8:23">
      <c r="H656" s="17"/>
      <c r="I656" s="17"/>
      <c r="J656" s="17"/>
      <c r="V656" s="17"/>
      <c r="W656" s="17"/>
    </row>
    <row r="657" spans="8:23">
      <c r="H657" s="17"/>
      <c r="I657" s="17"/>
      <c r="J657" s="17"/>
      <c r="V657" s="17"/>
      <c r="W657" s="17"/>
    </row>
    <row r="658" spans="8:23">
      <c r="H658" s="17"/>
      <c r="I658" s="17"/>
      <c r="J658" s="17"/>
      <c r="V658" s="17"/>
      <c r="W658" s="17"/>
    </row>
    <row r="659" spans="8:23">
      <c r="H659" s="17"/>
      <c r="I659" s="17"/>
      <c r="J659" s="17"/>
      <c r="V659" s="17"/>
      <c r="W659" s="17"/>
    </row>
    <row r="660" spans="8:23">
      <c r="H660" s="17"/>
      <c r="I660" s="17"/>
      <c r="J660" s="17"/>
      <c r="V660" s="17"/>
      <c r="W660" s="17"/>
    </row>
    <row r="661" spans="8:23">
      <c r="H661" s="17"/>
      <c r="I661" s="17"/>
      <c r="J661" s="17"/>
      <c r="V661" s="17"/>
      <c r="W661" s="17"/>
    </row>
    <row r="662" spans="8:23">
      <c r="H662" s="17"/>
      <c r="I662" s="17"/>
      <c r="J662" s="17"/>
      <c r="V662" s="17"/>
      <c r="W662" s="17"/>
    </row>
    <row r="663" spans="8:23">
      <c r="H663" s="17"/>
      <c r="I663" s="17"/>
      <c r="J663" s="17"/>
      <c r="V663" s="17"/>
      <c r="W663" s="17"/>
    </row>
    <row r="664" spans="8:23">
      <c r="H664" s="17"/>
      <c r="I664" s="17"/>
      <c r="J664" s="17"/>
      <c r="V664" s="17"/>
      <c r="W664" s="17"/>
    </row>
    <row r="665" spans="8:23">
      <c r="H665" s="17"/>
      <c r="I665" s="17"/>
      <c r="J665" s="17"/>
      <c r="V665" s="17"/>
      <c r="W665" s="17"/>
    </row>
    <row r="666" spans="8:23">
      <c r="H666" s="17"/>
      <c r="I666" s="17"/>
      <c r="J666" s="17"/>
      <c r="V666" s="17"/>
      <c r="W666" s="17"/>
    </row>
    <row r="667" spans="8:23">
      <c r="H667" s="17"/>
      <c r="I667" s="17"/>
      <c r="J667" s="17"/>
      <c r="V667" s="17"/>
      <c r="W667" s="17"/>
    </row>
    <row r="668" spans="8:23">
      <c r="H668" s="17"/>
      <c r="I668" s="17"/>
      <c r="J668" s="17"/>
      <c r="V668" s="17"/>
      <c r="W668" s="17"/>
    </row>
    <row r="669" spans="8:23">
      <c r="H669" s="17"/>
      <c r="I669" s="17"/>
      <c r="J669" s="17"/>
      <c r="V669" s="17"/>
      <c r="W669" s="17"/>
    </row>
    <row r="670" spans="8:23">
      <c r="H670" s="17"/>
      <c r="I670" s="17"/>
      <c r="J670" s="17"/>
      <c r="V670" s="17"/>
      <c r="W670" s="17"/>
    </row>
    <row r="671" spans="8:23">
      <c r="H671" s="17"/>
      <c r="I671" s="17"/>
      <c r="J671" s="17"/>
      <c r="V671" s="17"/>
      <c r="W671" s="17"/>
    </row>
    <row r="672" spans="8:23">
      <c r="H672" s="17"/>
      <c r="I672" s="17"/>
      <c r="J672" s="17"/>
      <c r="V672" s="17"/>
      <c r="W672" s="17"/>
    </row>
    <row r="673" spans="8:23">
      <c r="H673" s="17"/>
      <c r="I673" s="17"/>
      <c r="J673" s="17"/>
      <c r="V673" s="17"/>
      <c r="W673" s="17"/>
    </row>
    <row r="674" spans="8:23">
      <c r="H674" s="17"/>
      <c r="I674" s="17"/>
      <c r="J674" s="17"/>
      <c r="V674" s="17"/>
      <c r="W674" s="17"/>
    </row>
    <row r="675" spans="8:23">
      <c r="H675" s="17"/>
      <c r="I675" s="17"/>
      <c r="J675" s="17"/>
      <c r="V675" s="17"/>
      <c r="W675" s="17"/>
    </row>
    <row r="676" spans="8:23">
      <c r="H676" s="17"/>
      <c r="I676" s="17"/>
      <c r="J676" s="17"/>
      <c r="V676" s="17"/>
      <c r="W676" s="17"/>
    </row>
    <row r="677" spans="8:23">
      <c r="H677" s="17"/>
      <c r="I677" s="17"/>
      <c r="J677" s="17"/>
      <c r="V677" s="17"/>
      <c r="W677" s="17"/>
    </row>
    <row r="678" spans="8:23">
      <c r="H678" s="17"/>
      <c r="I678" s="17"/>
      <c r="J678" s="17"/>
      <c r="V678" s="17"/>
      <c r="W678" s="17"/>
    </row>
    <row r="679" spans="8:23">
      <c r="H679" s="17"/>
      <c r="I679" s="17"/>
      <c r="J679" s="17"/>
      <c r="V679" s="17"/>
      <c r="W679" s="17"/>
    </row>
    <row r="680" spans="8:23">
      <c r="H680" s="17"/>
      <c r="I680" s="17"/>
      <c r="J680" s="17"/>
      <c r="V680" s="17"/>
      <c r="W680" s="17"/>
    </row>
    <row r="681" spans="8:23">
      <c r="H681" s="17"/>
      <c r="I681" s="17"/>
      <c r="J681" s="17"/>
      <c r="V681" s="17"/>
      <c r="W681" s="17"/>
    </row>
    <row r="682" spans="8:23">
      <c r="H682" s="17"/>
      <c r="I682" s="17"/>
      <c r="J682" s="17"/>
      <c r="V682" s="17"/>
      <c r="W682" s="17"/>
    </row>
    <row r="683" spans="8:23">
      <c r="H683" s="17"/>
      <c r="I683" s="17"/>
      <c r="J683" s="17"/>
      <c r="V683" s="17"/>
      <c r="W683" s="17"/>
    </row>
    <row r="684" spans="8:23">
      <c r="H684" s="17"/>
      <c r="I684" s="17"/>
      <c r="J684" s="17"/>
      <c r="V684" s="17"/>
      <c r="W684" s="17"/>
    </row>
    <row r="685" spans="8:23">
      <c r="H685" s="17"/>
      <c r="I685" s="17"/>
      <c r="J685" s="17"/>
      <c r="V685" s="17"/>
      <c r="W685" s="17"/>
    </row>
    <row r="686" spans="8:23">
      <c r="H686" s="17"/>
      <c r="I686" s="17"/>
      <c r="J686" s="17"/>
      <c r="V686" s="17"/>
      <c r="W686" s="17"/>
    </row>
    <row r="687" spans="8:23">
      <c r="H687" s="17"/>
      <c r="I687" s="17"/>
      <c r="J687" s="17"/>
      <c r="V687" s="17"/>
      <c r="W687" s="17"/>
    </row>
    <row r="688" spans="8:23">
      <c r="H688" s="17"/>
      <c r="I688" s="17"/>
      <c r="J688" s="17"/>
      <c r="V688" s="17"/>
      <c r="W688" s="17"/>
    </row>
    <row r="689" spans="8:23">
      <c r="H689" s="17"/>
      <c r="I689" s="17"/>
      <c r="J689" s="17"/>
      <c r="V689" s="17"/>
      <c r="W689" s="17"/>
    </row>
    <row r="690" spans="8:23">
      <c r="H690" s="17"/>
      <c r="I690" s="17"/>
      <c r="J690" s="17"/>
      <c r="V690" s="17"/>
      <c r="W690" s="17"/>
    </row>
    <row r="691" spans="8:23">
      <c r="H691" s="17"/>
      <c r="I691" s="17"/>
      <c r="J691" s="17"/>
      <c r="V691" s="17"/>
      <c r="W691" s="17"/>
    </row>
    <row r="692" spans="8:23">
      <c r="H692" s="17"/>
      <c r="I692" s="17"/>
      <c r="J692" s="17"/>
      <c r="V692" s="17"/>
      <c r="W692" s="17"/>
    </row>
    <row r="693" spans="8:23">
      <c r="H693" s="17"/>
      <c r="I693" s="17"/>
      <c r="J693" s="17"/>
      <c r="V693" s="17"/>
      <c r="W693" s="17"/>
    </row>
    <row r="694" spans="8:23">
      <c r="H694" s="17"/>
      <c r="I694" s="17"/>
      <c r="J694" s="17"/>
      <c r="V694" s="17"/>
      <c r="W694" s="17"/>
    </row>
    <row r="695" spans="8:23">
      <c r="H695" s="17"/>
      <c r="I695" s="17"/>
      <c r="J695" s="17"/>
      <c r="V695" s="17"/>
      <c r="W695" s="17"/>
    </row>
    <row r="696" spans="8:23">
      <c r="H696" s="17"/>
      <c r="I696" s="17"/>
      <c r="J696" s="17"/>
      <c r="V696" s="17"/>
      <c r="W696" s="17"/>
    </row>
    <row r="697" spans="8:23">
      <c r="H697" s="17"/>
      <c r="I697" s="17"/>
      <c r="J697" s="17"/>
      <c r="V697" s="17"/>
      <c r="W697" s="17"/>
    </row>
    <row r="698" spans="8:23">
      <c r="H698" s="17"/>
      <c r="I698" s="17"/>
      <c r="J698" s="17"/>
      <c r="V698" s="17"/>
      <c r="W698" s="17"/>
    </row>
    <row r="699" spans="8:23">
      <c r="H699" s="17"/>
      <c r="I699" s="17"/>
      <c r="J699" s="17"/>
      <c r="V699" s="17"/>
      <c r="W699" s="17"/>
    </row>
    <row r="700" spans="8:23">
      <c r="H700" s="17"/>
      <c r="I700" s="17"/>
      <c r="J700" s="17"/>
      <c r="V700" s="17"/>
      <c r="W700" s="17"/>
    </row>
    <row r="701" spans="8:23">
      <c r="H701" s="17"/>
      <c r="I701" s="17"/>
      <c r="J701" s="17"/>
      <c r="V701" s="17"/>
      <c r="W701" s="17"/>
    </row>
    <row r="702" spans="8:23">
      <c r="H702" s="17"/>
      <c r="I702" s="17"/>
      <c r="J702" s="17"/>
      <c r="V702" s="17"/>
      <c r="W702" s="17"/>
    </row>
    <row r="703" spans="8:23">
      <c r="H703" s="17"/>
      <c r="I703" s="17"/>
      <c r="J703" s="17"/>
      <c r="V703" s="17"/>
      <c r="W703" s="17"/>
    </row>
    <row r="704" spans="8:23">
      <c r="H704" s="17"/>
      <c r="I704" s="17"/>
      <c r="J704" s="17"/>
      <c r="V704" s="17"/>
      <c r="W704" s="17"/>
    </row>
    <row r="705" spans="8:23">
      <c r="H705" s="17"/>
      <c r="I705" s="17"/>
      <c r="J705" s="17"/>
      <c r="V705" s="17"/>
      <c r="W705" s="17"/>
    </row>
    <row r="706" spans="8:23">
      <c r="H706" s="17"/>
      <c r="I706" s="17"/>
      <c r="J706" s="17"/>
      <c r="V706" s="17"/>
      <c r="W706" s="17"/>
    </row>
    <row r="707" spans="8:23">
      <c r="H707" s="17"/>
      <c r="I707" s="17"/>
      <c r="J707" s="17"/>
      <c r="V707" s="17"/>
      <c r="W707" s="17"/>
    </row>
    <row r="708" spans="8:23">
      <c r="H708" s="17"/>
      <c r="I708" s="17"/>
      <c r="J708" s="17"/>
      <c r="V708" s="17"/>
      <c r="W708" s="17"/>
    </row>
    <row r="709" spans="8:23">
      <c r="H709" s="17"/>
      <c r="I709" s="17"/>
      <c r="J709" s="17"/>
      <c r="V709" s="17"/>
      <c r="W709" s="17"/>
    </row>
    <row r="710" spans="8:23">
      <c r="H710" s="17"/>
      <c r="I710" s="17"/>
      <c r="J710" s="17"/>
      <c r="V710" s="17"/>
      <c r="W710" s="17"/>
    </row>
    <row r="711" spans="8:23">
      <c r="H711" s="17"/>
      <c r="I711" s="17"/>
      <c r="J711" s="17"/>
      <c r="V711" s="17"/>
      <c r="W711" s="17"/>
    </row>
    <row r="712" spans="8:23">
      <c r="H712" s="17"/>
      <c r="I712" s="17"/>
      <c r="J712" s="17"/>
      <c r="V712" s="17"/>
      <c r="W712" s="17"/>
    </row>
    <row r="713" spans="8:23">
      <c r="H713" s="17"/>
      <c r="I713" s="17"/>
      <c r="J713" s="17"/>
      <c r="V713" s="17"/>
      <c r="W713" s="17"/>
    </row>
    <row r="714" spans="8:23">
      <c r="H714" s="17"/>
      <c r="I714" s="17"/>
      <c r="J714" s="17"/>
      <c r="V714" s="17"/>
      <c r="W714" s="17"/>
    </row>
    <row r="715" spans="8:23">
      <c r="H715" s="17"/>
      <c r="I715" s="17"/>
      <c r="J715" s="17"/>
      <c r="V715" s="17"/>
      <c r="W715" s="17"/>
    </row>
    <row r="716" spans="8:23">
      <c r="H716" s="17"/>
      <c r="I716" s="17"/>
      <c r="J716" s="17"/>
      <c r="V716" s="17"/>
      <c r="W716" s="17"/>
    </row>
    <row r="717" spans="8:23">
      <c r="H717" s="17"/>
      <c r="I717" s="17"/>
      <c r="J717" s="17"/>
      <c r="V717" s="17"/>
      <c r="W717" s="17"/>
    </row>
    <row r="718" spans="8:23">
      <c r="H718" s="17"/>
      <c r="I718" s="17"/>
      <c r="J718" s="17"/>
      <c r="V718" s="17"/>
      <c r="W718" s="17"/>
    </row>
    <row r="719" spans="8:23">
      <c r="H719" s="17"/>
      <c r="I719" s="17"/>
      <c r="J719" s="17"/>
      <c r="V719" s="17"/>
      <c r="W719" s="17"/>
    </row>
    <row r="720" spans="8:23">
      <c r="H720" s="17"/>
      <c r="I720" s="17"/>
      <c r="J720" s="17"/>
      <c r="V720" s="17"/>
      <c r="W720" s="17"/>
    </row>
    <row r="721" spans="8:23">
      <c r="H721" s="17"/>
      <c r="I721" s="17"/>
      <c r="J721" s="17"/>
      <c r="V721" s="17"/>
      <c r="W721" s="17"/>
    </row>
    <row r="722" spans="8:23">
      <c r="H722" s="17"/>
      <c r="I722" s="17"/>
      <c r="J722" s="17"/>
      <c r="V722" s="17"/>
      <c r="W722" s="17"/>
    </row>
    <row r="723" spans="8:23">
      <c r="H723" s="17"/>
      <c r="I723" s="17"/>
      <c r="J723" s="17"/>
      <c r="V723" s="17"/>
      <c r="W723" s="17"/>
    </row>
    <row r="724" spans="8:23">
      <c r="H724" s="17"/>
      <c r="I724" s="17"/>
      <c r="J724" s="17"/>
      <c r="V724" s="17"/>
      <c r="W724" s="17"/>
    </row>
    <row r="725" spans="8:23">
      <c r="H725" s="17"/>
      <c r="I725" s="17"/>
      <c r="J725" s="17"/>
      <c r="V725" s="17"/>
      <c r="W725" s="17"/>
    </row>
    <row r="726" spans="8:23">
      <c r="H726" s="17"/>
      <c r="I726" s="17"/>
      <c r="J726" s="17"/>
      <c r="V726" s="17"/>
      <c r="W726" s="17"/>
    </row>
    <row r="727" spans="8:23">
      <c r="H727" s="17"/>
      <c r="I727" s="17"/>
      <c r="J727" s="17"/>
      <c r="V727" s="17"/>
      <c r="W727" s="17"/>
    </row>
    <row r="728" spans="8:23">
      <c r="H728" s="17"/>
      <c r="I728" s="17"/>
      <c r="J728" s="17"/>
      <c r="V728" s="17"/>
      <c r="W728" s="17"/>
    </row>
    <row r="729" spans="8:23">
      <c r="H729" s="17"/>
      <c r="I729" s="17"/>
      <c r="J729" s="17"/>
      <c r="V729" s="17"/>
      <c r="W729" s="17"/>
    </row>
    <row r="730" spans="8:23">
      <c r="H730" s="17"/>
      <c r="I730" s="17"/>
      <c r="J730" s="17"/>
      <c r="V730" s="17"/>
      <c r="W730" s="17"/>
    </row>
    <row r="731" spans="8:23">
      <c r="H731" s="17"/>
      <c r="I731" s="17"/>
      <c r="J731" s="17"/>
      <c r="V731" s="17"/>
      <c r="W731" s="17"/>
    </row>
    <row r="732" spans="8:23">
      <c r="H732" s="17"/>
      <c r="I732" s="17"/>
      <c r="J732" s="17"/>
      <c r="V732" s="17"/>
      <c r="W732" s="17"/>
    </row>
    <row r="733" spans="8:23">
      <c r="H733" s="17"/>
      <c r="I733" s="17"/>
      <c r="J733" s="17"/>
      <c r="V733" s="17"/>
      <c r="W733" s="17"/>
    </row>
    <row r="734" spans="8:23">
      <c r="H734" s="17"/>
      <c r="I734" s="17"/>
      <c r="J734" s="17"/>
      <c r="V734" s="17"/>
      <c r="W734" s="17"/>
    </row>
    <row r="735" spans="8:23">
      <c r="H735" s="17"/>
      <c r="I735" s="17"/>
      <c r="J735" s="17"/>
      <c r="V735" s="17"/>
      <c r="W735" s="17"/>
    </row>
    <row r="736" spans="8:23">
      <c r="H736" s="17"/>
      <c r="I736" s="17"/>
      <c r="J736" s="17"/>
      <c r="V736" s="17"/>
      <c r="W736" s="17"/>
    </row>
    <row r="737" spans="8:23">
      <c r="H737" s="17"/>
      <c r="I737" s="17"/>
      <c r="J737" s="17"/>
      <c r="V737" s="17"/>
      <c r="W737" s="17"/>
    </row>
    <row r="738" spans="8:23">
      <c r="H738" s="17"/>
      <c r="I738" s="17"/>
      <c r="J738" s="17"/>
      <c r="V738" s="17"/>
      <c r="W738" s="17"/>
    </row>
    <row r="739" spans="8:23">
      <c r="H739" s="17"/>
      <c r="I739" s="17"/>
      <c r="J739" s="17"/>
      <c r="V739" s="17"/>
      <c r="W739" s="17"/>
    </row>
    <row r="740" spans="8:23">
      <c r="H740" s="17"/>
      <c r="I740" s="17"/>
      <c r="J740" s="17"/>
      <c r="V740" s="17"/>
      <c r="W740" s="17"/>
    </row>
    <row r="741" spans="8:23">
      <c r="H741" s="17"/>
      <c r="I741" s="17"/>
      <c r="J741" s="17"/>
      <c r="V741" s="17"/>
      <c r="W741" s="17"/>
    </row>
    <row r="742" spans="8:23">
      <c r="H742" s="17"/>
      <c r="I742" s="17"/>
      <c r="J742" s="17"/>
      <c r="V742" s="17"/>
      <c r="W742" s="17"/>
    </row>
    <row r="743" spans="8:23">
      <c r="H743" s="17"/>
      <c r="I743" s="17"/>
      <c r="J743" s="17"/>
      <c r="V743" s="17"/>
      <c r="W743" s="17"/>
    </row>
    <row r="744" spans="8:23">
      <c r="H744" s="17"/>
      <c r="I744" s="17"/>
      <c r="J744" s="17"/>
      <c r="V744" s="17"/>
      <c r="W744" s="17"/>
    </row>
    <row r="745" spans="8:23">
      <c r="H745" s="17"/>
      <c r="I745" s="17"/>
      <c r="J745" s="17"/>
      <c r="V745" s="17"/>
      <c r="W745" s="17"/>
    </row>
    <row r="746" spans="8:23">
      <c r="H746" s="17"/>
      <c r="I746" s="17"/>
      <c r="J746" s="17"/>
      <c r="V746" s="17"/>
      <c r="W746" s="17"/>
    </row>
    <row r="747" spans="8:23">
      <c r="H747" s="17"/>
      <c r="I747" s="17"/>
      <c r="J747" s="17"/>
      <c r="V747" s="17"/>
      <c r="W747" s="17"/>
    </row>
    <row r="748" spans="8:23">
      <c r="H748" s="17"/>
      <c r="I748" s="17"/>
      <c r="J748" s="17"/>
      <c r="V748" s="17"/>
      <c r="W748" s="17"/>
    </row>
    <row r="749" spans="8:23">
      <c r="H749" s="17"/>
      <c r="I749" s="17"/>
      <c r="J749" s="17"/>
      <c r="V749" s="17"/>
      <c r="W749" s="17"/>
    </row>
    <row r="750" spans="8:23">
      <c r="H750" s="17"/>
      <c r="I750" s="17"/>
      <c r="J750" s="17"/>
      <c r="V750" s="17"/>
      <c r="W750" s="17"/>
    </row>
    <row r="751" spans="8:23">
      <c r="H751" s="17"/>
      <c r="I751" s="17"/>
      <c r="J751" s="17"/>
      <c r="V751" s="17"/>
      <c r="W751" s="17"/>
    </row>
    <row r="752" spans="8:23">
      <c r="H752" s="17"/>
      <c r="I752" s="17"/>
      <c r="J752" s="17"/>
      <c r="V752" s="17"/>
      <c r="W752" s="17"/>
    </row>
    <row r="753" spans="8:23">
      <c r="H753" s="17"/>
      <c r="I753" s="17"/>
      <c r="J753" s="17"/>
      <c r="V753" s="17"/>
      <c r="W753" s="17"/>
    </row>
    <row r="754" spans="8:23">
      <c r="H754" s="17"/>
      <c r="I754" s="17"/>
      <c r="J754" s="17"/>
      <c r="V754" s="17"/>
      <c r="W754" s="17"/>
    </row>
    <row r="755" spans="8:23">
      <c r="H755" s="17"/>
      <c r="I755" s="17"/>
      <c r="J755" s="17"/>
      <c r="V755" s="17"/>
      <c r="W755" s="17"/>
    </row>
    <row r="756" spans="8:23">
      <c r="H756" s="17"/>
      <c r="I756" s="17"/>
      <c r="J756" s="17"/>
      <c r="V756" s="17"/>
      <c r="W756" s="17"/>
    </row>
    <row r="757" spans="8:23">
      <c r="H757" s="17"/>
      <c r="I757" s="17"/>
      <c r="J757" s="17"/>
      <c r="V757" s="17"/>
      <c r="W757" s="17"/>
    </row>
    <row r="758" spans="8:23">
      <c r="H758" s="17"/>
      <c r="I758" s="17"/>
      <c r="J758" s="17"/>
      <c r="V758" s="17"/>
      <c r="W758" s="17"/>
    </row>
    <row r="759" spans="8:23">
      <c r="H759" s="17"/>
      <c r="I759" s="17"/>
      <c r="J759" s="17"/>
      <c r="V759" s="17"/>
      <c r="W759" s="17"/>
    </row>
    <row r="760" spans="8:23">
      <c r="H760" s="17"/>
      <c r="I760" s="17"/>
      <c r="J760" s="17"/>
      <c r="V760" s="17"/>
      <c r="W760" s="17"/>
    </row>
    <row r="761" spans="8:23">
      <c r="H761" s="17"/>
      <c r="I761" s="17"/>
      <c r="J761" s="17"/>
      <c r="V761" s="17"/>
      <c r="W761" s="17"/>
    </row>
    <row r="762" spans="8:23">
      <c r="H762" s="17"/>
      <c r="I762" s="17"/>
      <c r="J762" s="17"/>
      <c r="V762" s="17"/>
      <c r="W762" s="17"/>
    </row>
    <row r="763" spans="8:23">
      <c r="H763" s="17"/>
      <c r="I763" s="17"/>
      <c r="J763" s="17"/>
      <c r="V763" s="17"/>
      <c r="W763" s="17"/>
    </row>
    <row r="764" spans="8:23">
      <c r="H764" s="17"/>
      <c r="I764" s="17"/>
      <c r="J764" s="17"/>
      <c r="V764" s="17"/>
      <c r="W764" s="17"/>
    </row>
    <row r="765" spans="8:23">
      <c r="H765" s="17"/>
      <c r="I765" s="17"/>
      <c r="J765" s="17"/>
      <c r="V765" s="17"/>
      <c r="W765" s="17"/>
    </row>
    <row r="766" spans="8:23">
      <c r="H766" s="17"/>
      <c r="I766" s="17"/>
      <c r="J766" s="17"/>
      <c r="V766" s="17"/>
      <c r="W766" s="17"/>
    </row>
    <row r="767" spans="8:23">
      <c r="H767" s="17"/>
      <c r="I767" s="17"/>
      <c r="J767" s="17"/>
      <c r="V767" s="17"/>
      <c r="W767" s="17"/>
    </row>
    <row r="768" spans="8:23">
      <c r="H768" s="17"/>
      <c r="I768" s="17"/>
      <c r="J768" s="17"/>
      <c r="V768" s="17"/>
      <c r="W768" s="17"/>
    </row>
    <row r="769" spans="8:23">
      <c r="H769" s="17"/>
      <c r="I769" s="17"/>
      <c r="J769" s="17"/>
      <c r="V769" s="17"/>
      <c r="W769" s="17"/>
    </row>
    <row r="770" spans="8:23">
      <c r="H770" s="17"/>
      <c r="I770" s="17"/>
      <c r="J770" s="17"/>
      <c r="V770" s="17"/>
      <c r="W770" s="17"/>
    </row>
    <row r="771" spans="8:23">
      <c r="H771" s="17"/>
      <c r="I771" s="17"/>
      <c r="J771" s="17"/>
      <c r="V771" s="17"/>
      <c r="W771" s="17"/>
    </row>
    <row r="772" spans="8:23">
      <c r="H772" s="17"/>
      <c r="I772" s="17"/>
      <c r="J772" s="17"/>
      <c r="V772" s="17"/>
      <c r="W772" s="17"/>
    </row>
    <row r="773" spans="8:23">
      <c r="H773" s="17"/>
      <c r="I773" s="17"/>
      <c r="J773" s="17"/>
      <c r="V773" s="17"/>
      <c r="W773" s="17"/>
    </row>
    <row r="774" spans="8:23">
      <c r="H774" s="17"/>
      <c r="I774" s="17"/>
      <c r="J774" s="17"/>
      <c r="V774" s="17"/>
      <c r="W774" s="17"/>
    </row>
    <row r="775" spans="8:23">
      <c r="H775" s="17"/>
      <c r="I775" s="17"/>
      <c r="J775" s="17"/>
      <c r="V775" s="17"/>
      <c r="W775" s="17"/>
    </row>
    <row r="776" spans="8:23">
      <c r="H776" s="17"/>
      <c r="I776" s="17"/>
      <c r="J776" s="17"/>
      <c r="V776" s="17"/>
      <c r="W776" s="17"/>
    </row>
    <row r="777" spans="8:23">
      <c r="H777" s="17"/>
      <c r="I777" s="17"/>
      <c r="J777" s="17"/>
      <c r="V777" s="17"/>
      <c r="W777" s="17"/>
    </row>
    <row r="778" spans="8:23">
      <c r="H778" s="17"/>
      <c r="I778" s="17"/>
      <c r="J778" s="17"/>
      <c r="V778" s="17"/>
      <c r="W778" s="17"/>
    </row>
    <row r="779" spans="8:23">
      <c r="H779" s="17"/>
      <c r="I779" s="17"/>
      <c r="J779" s="17"/>
      <c r="V779" s="17"/>
      <c r="W779" s="17"/>
    </row>
    <row r="780" spans="8:23">
      <c r="H780" s="17"/>
      <c r="I780" s="17"/>
      <c r="J780" s="17"/>
      <c r="V780" s="17"/>
      <c r="W780" s="17"/>
    </row>
    <row r="781" spans="8:23">
      <c r="H781" s="17"/>
      <c r="I781" s="17"/>
      <c r="J781" s="17"/>
      <c r="V781" s="17"/>
      <c r="W781" s="17"/>
    </row>
    <row r="782" spans="8:23">
      <c r="H782" s="17"/>
      <c r="I782" s="17"/>
      <c r="J782" s="17"/>
      <c r="V782" s="17"/>
      <c r="W782" s="17"/>
    </row>
    <row r="783" spans="8:23">
      <c r="H783" s="17"/>
      <c r="I783" s="17"/>
      <c r="J783" s="17"/>
      <c r="V783" s="17"/>
      <c r="W783" s="17"/>
    </row>
    <row r="784" spans="8:23">
      <c r="H784" s="17"/>
      <c r="I784" s="17"/>
      <c r="J784" s="17"/>
      <c r="V784" s="17"/>
      <c r="W784" s="17"/>
    </row>
    <row r="785" spans="8:23">
      <c r="H785" s="17"/>
      <c r="I785" s="17"/>
      <c r="J785" s="17"/>
      <c r="V785" s="17"/>
      <c r="W785" s="17"/>
    </row>
    <row r="786" spans="8:23">
      <c r="H786" s="17"/>
      <c r="I786" s="17"/>
      <c r="J786" s="17"/>
      <c r="V786" s="17"/>
      <c r="W786" s="17"/>
    </row>
    <row r="787" spans="8:23">
      <c r="H787" s="17"/>
      <c r="I787" s="17"/>
      <c r="J787" s="17"/>
      <c r="V787" s="17"/>
      <c r="W787" s="17"/>
    </row>
    <row r="788" spans="8:23">
      <c r="H788" s="17"/>
      <c r="I788" s="17"/>
      <c r="J788" s="17"/>
      <c r="V788" s="17"/>
      <c r="W788" s="17"/>
    </row>
    <row r="789" spans="8:23">
      <c r="H789" s="17"/>
      <c r="I789" s="17"/>
      <c r="J789" s="17"/>
      <c r="V789" s="17"/>
      <c r="W789" s="17"/>
    </row>
    <row r="790" spans="8:23">
      <c r="H790" s="17"/>
      <c r="I790" s="17"/>
      <c r="J790" s="17"/>
      <c r="V790" s="17"/>
      <c r="W790" s="17"/>
    </row>
    <row r="791" spans="8:23">
      <c r="H791" s="17"/>
      <c r="I791" s="17"/>
      <c r="J791" s="17"/>
      <c r="V791" s="17"/>
      <c r="W791" s="17"/>
    </row>
    <row r="792" spans="8:23">
      <c r="H792" s="17"/>
      <c r="I792" s="17"/>
      <c r="J792" s="17"/>
      <c r="V792" s="17"/>
      <c r="W792" s="17"/>
    </row>
    <row r="793" spans="8:23">
      <c r="H793" s="17"/>
      <c r="I793" s="17"/>
      <c r="J793" s="17"/>
      <c r="V793" s="17"/>
      <c r="W793" s="17"/>
    </row>
    <row r="794" spans="8:23">
      <c r="H794" s="17"/>
      <c r="I794" s="17"/>
      <c r="J794" s="17"/>
      <c r="V794" s="17"/>
      <c r="W794" s="17"/>
    </row>
    <row r="795" spans="8:23">
      <c r="H795" s="17"/>
      <c r="I795" s="17"/>
      <c r="J795" s="17"/>
      <c r="V795" s="17"/>
      <c r="W795" s="17"/>
    </row>
    <row r="796" spans="8:23">
      <c r="H796" s="17"/>
      <c r="I796" s="17"/>
      <c r="J796" s="17"/>
      <c r="V796" s="17"/>
      <c r="W796" s="17"/>
    </row>
    <row r="797" spans="8:23">
      <c r="H797" s="17"/>
      <c r="I797" s="17"/>
      <c r="J797" s="17"/>
      <c r="V797" s="17"/>
      <c r="W797" s="17"/>
    </row>
    <row r="798" spans="8:23">
      <c r="H798" s="17"/>
      <c r="I798" s="17"/>
      <c r="J798" s="17"/>
      <c r="V798" s="17"/>
      <c r="W798" s="17"/>
    </row>
    <row r="799" spans="8:23">
      <c r="H799" s="17"/>
      <c r="I799" s="17"/>
      <c r="J799" s="17"/>
      <c r="V799" s="17"/>
      <c r="W799" s="17"/>
    </row>
    <row r="800" spans="8:23">
      <c r="H800" s="17"/>
      <c r="I800" s="17"/>
      <c r="J800" s="17"/>
      <c r="V800" s="17"/>
      <c r="W800" s="17"/>
    </row>
    <row r="801" spans="8:23">
      <c r="H801" s="17"/>
      <c r="I801" s="17"/>
      <c r="J801" s="17"/>
      <c r="V801" s="17"/>
      <c r="W801" s="17"/>
    </row>
    <row r="802" spans="8:23">
      <c r="H802" s="17"/>
      <c r="I802" s="17"/>
      <c r="J802" s="17"/>
      <c r="V802" s="17"/>
      <c r="W802" s="17"/>
    </row>
    <row r="803" spans="8:23">
      <c r="H803" s="17"/>
      <c r="I803" s="17"/>
      <c r="J803" s="17"/>
      <c r="V803" s="17"/>
      <c r="W803" s="17"/>
    </row>
    <row r="804" spans="8:23">
      <c r="H804" s="17"/>
      <c r="I804" s="17"/>
      <c r="J804" s="17"/>
      <c r="V804" s="17"/>
      <c r="W804" s="17"/>
    </row>
    <row r="805" spans="8:23">
      <c r="H805" s="17"/>
      <c r="I805" s="17"/>
      <c r="J805" s="17"/>
      <c r="V805" s="17"/>
      <c r="W805" s="17"/>
    </row>
    <row r="806" spans="8:23">
      <c r="H806" s="17"/>
      <c r="I806" s="17"/>
      <c r="J806" s="17"/>
      <c r="V806" s="17"/>
      <c r="W806" s="17"/>
    </row>
    <row r="807" spans="8:23">
      <c r="H807" s="17"/>
      <c r="I807" s="17"/>
      <c r="J807" s="17"/>
      <c r="V807" s="17"/>
      <c r="W807" s="17"/>
    </row>
    <row r="808" spans="8:23">
      <c r="H808" s="17"/>
      <c r="I808" s="17"/>
      <c r="J808" s="17"/>
      <c r="V808" s="17"/>
      <c r="W808" s="17"/>
    </row>
    <row r="809" spans="8:23">
      <c r="H809" s="17"/>
      <c r="I809" s="17"/>
      <c r="J809" s="17"/>
      <c r="V809" s="17"/>
      <c r="W809" s="17"/>
    </row>
    <row r="810" spans="8:23">
      <c r="H810" s="17"/>
      <c r="I810" s="17"/>
      <c r="J810" s="17"/>
      <c r="V810" s="17"/>
      <c r="W810" s="17"/>
    </row>
    <row r="811" spans="8:23">
      <c r="H811" s="17"/>
      <c r="I811" s="17"/>
      <c r="J811" s="17"/>
      <c r="V811" s="17"/>
      <c r="W811" s="17"/>
    </row>
    <row r="812" spans="8:23">
      <c r="H812" s="17"/>
      <c r="I812" s="17"/>
      <c r="J812" s="17"/>
      <c r="V812" s="17"/>
      <c r="W812" s="17"/>
    </row>
    <row r="813" spans="8:23">
      <c r="H813" s="17"/>
      <c r="I813" s="17"/>
      <c r="J813" s="17"/>
      <c r="V813" s="17"/>
      <c r="W813" s="17"/>
    </row>
    <row r="814" spans="8:23">
      <c r="H814" s="17"/>
      <c r="I814" s="17"/>
      <c r="J814" s="17"/>
      <c r="V814" s="17"/>
      <c r="W814" s="17"/>
    </row>
    <row r="815" spans="8:23">
      <c r="H815" s="17"/>
      <c r="I815" s="17"/>
      <c r="J815" s="17"/>
      <c r="V815" s="17"/>
      <c r="W815" s="17"/>
    </row>
    <row r="816" spans="8:23">
      <c r="H816" s="17"/>
      <c r="I816" s="17"/>
      <c r="J816" s="17"/>
      <c r="V816" s="17"/>
      <c r="W816" s="17"/>
    </row>
    <row r="817" spans="8:23">
      <c r="H817" s="17"/>
      <c r="I817" s="17"/>
      <c r="J817" s="17"/>
      <c r="V817" s="17"/>
      <c r="W817" s="17"/>
    </row>
    <row r="818" spans="8:23">
      <c r="H818" s="17"/>
      <c r="I818" s="17"/>
      <c r="J818" s="17"/>
      <c r="V818" s="17"/>
      <c r="W818" s="17"/>
    </row>
    <row r="819" spans="8:23">
      <c r="H819" s="17"/>
      <c r="I819" s="17"/>
      <c r="J819" s="17"/>
      <c r="V819" s="17"/>
      <c r="W819" s="17"/>
    </row>
    <row r="820" spans="8:23">
      <c r="H820" s="17"/>
      <c r="I820" s="17"/>
      <c r="J820" s="17"/>
      <c r="V820" s="17"/>
      <c r="W820" s="17"/>
    </row>
    <row r="821" spans="8:23">
      <c r="H821" s="17"/>
      <c r="I821" s="17"/>
      <c r="J821" s="17"/>
      <c r="V821" s="17"/>
      <c r="W821" s="17"/>
    </row>
    <row r="822" spans="8:23">
      <c r="H822" s="17"/>
      <c r="I822" s="17"/>
      <c r="J822" s="17"/>
      <c r="V822" s="17"/>
      <c r="W822" s="17"/>
    </row>
    <row r="823" spans="8:23">
      <c r="H823" s="17"/>
      <c r="I823" s="17"/>
      <c r="J823" s="17"/>
      <c r="V823" s="17"/>
      <c r="W823" s="17"/>
    </row>
    <row r="824" spans="8:23">
      <c r="H824" s="17"/>
      <c r="I824" s="17"/>
      <c r="J824" s="17"/>
      <c r="V824" s="17"/>
      <c r="W824" s="17"/>
    </row>
    <row r="825" spans="8:23">
      <c r="H825" s="17"/>
      <c r="I825" s="17"/>
      <c r="J825" s="17"/>
      <c r="V825" s="17"/>
      <c r="W825" s="17"/>
    </row>
    <row r="826" spans="8:23">
      <c r="H826" s="17"/>
      <c r="I826" s="17"/>
      <c r="J826" s="17"/>
      <c r="V826" s="17"/>
      <c r="W826" s="17"/>
    </row>
    <row r="827" spans="8:23">
      <c r="H827" s="17"/>
      <c r="I827" s="17"/>
      <c r="J827" s="17"/>
      <c r="V827" s="17"/>
      <c r="W827" s="17"/>
    </row>
    <row r="828" spans="8:23">
      <c r="H828" s="17"/>
      <c r="I828" s="17"/>
      <c r="J828" s="17"/>
      <c r="V828" s="17"/>
      <c r="W828" s="17"/>
    </row>
    <row r="829" spans="8:23">
      <c r="H829" s="17"/>
      <c r="I829" s="17"/>
      <c r="J829" s="17"/>
      <c r="V829" s="17"/>
      <c r="W829" s="17"/>
    </row>
    <row r="830" spans="8:23">
      <c r="H830" s="17"/>
      <c r="I830" s="17"/>
      <c r="J830" s="17"/>
      <c r="V830" s="17"/>
      <c r="W830" s="17"/>
    </row>
    <row r="831" spans="8:23">
      <c r="H831" s="17"/>
      <c r="I831" s="17"/>
      <c r="J831" s="17"/>
      <c r="V831" s="17"/>
      <c r="W831" s="17"/>
    </row>
    <row r="832" spans="8:23">
      <c r="H832" s="17"/>
      <c r="I832" s="17"/>
      <c r="J832" s="17"/>
      <c r="V832" s="17"/>
      <c r="W832" s="17"/>
    </row>
    <row r="833" spans="8:23">
      <c r="H833" s="17"/>
      <c r="I833" s="17"/>
      <c r="J833" s="17"/>
      <c r="V833" s="17"/>
      <c r="W833" s="17"/>
    </row>
    <row r="834" spans="8:23">
      <c r="H834" s="17"/>
      <c r="I834" s="17"/>
      <c r="J834" s="17"/>
      <c r="V834" s="17"/>
      <c r="W834" s="17"/>
    </row>
    <row r="835" spans="8:23">
      <c r="H835" s="17"/>
      <c r="I835" s="17"/>
      <c r="J835" s="17"/>
      <c r="V835" s="17"/>
      <c r="W835" s="17"/>
    </row>
    <row r="836" spans="8:23">
      <c r="H836" s="17"/>
      <c r="I836" s="17"/>
      <c r="J836" s="17"/>
      <c r="V836" s="17"/>
      <c r="W836" s="17"/>
    </row>
    <row r="837" spans="8:23">
      <c r="H837" s="17"/>
      <c r="I837" s="17"/>
      <c r="J837" s="17"/>
      <c r="V837" s="17"/>
      <c r="W837" s="17"/>
    </row>
    <row r="838" spans="8:23">
      <c r="H838" s="17"/>
      <c r="I838" s="17"/>
      <c r="J838" s="17"/>
      <c r="V838" s="17"/>
      <c r="W838" s="17"/>
    </row>
    <row r="839" spans="8:23">
      <c r="H839" s="17"/>
      <c r="I839" s="17"/>
      <c r="J839" s="17"/>
      <c r="V839" s="17"/>
      <c r="W839" s="17"/>
    </row>
    <row r="840" spans="8:23">
      <c r="H840" s="17"/>
      <c r="I840" s="17"/>
      <c r="J840" s="17"/>
      <c r="V840" s="17"/>
      <c r="W840" s="17"/>
    </row>
    <row r="841" spans="8:23">
      <c r="H841" s="17"/>
      <c r="I841" s="17"/>
      <c r="J841" s="17"/>
      <c r="V841" s="17"/>
      <c r="W841" s="17"/>
    </row>
    <row r="842" spans="8:23">
      <c r="H842" s="17"/>
      <c r="I842" s="17"/>
      <c r="J842" s="17"/>
      <c r="V842" s="17"/>
      <c r="W842" s="17"/>
    </row>
    <row r="843" spans="8:23">
      <c r="H843" s="17"/>
      <c r="I843" s="17"/>
      <c r="J843" s="17"/>
      <c r="V843" s="17"/>
      <c r="W843" s="17"/>
    </row>
    <row r="844" spans="8:23">
      <c r="H844" s="17"/>
      <c r="I844" s="17"/>
      <c r="J844" s="17"/>
      <c r="V844" s="17"/>
      <c r="W844" s="17"/>
    </row>
    <row r="845" spans="8:23">
      <c r="H845" s="17"/>
      <c r="I845" s="17"/>
      <c r="J845" s="17"/>
      <c r="V845" s="17"/>
      <c r="W845" s="17"/>
    </row>
    <row r="846" spans="8:23">
      <c r="H846" s="17"/>
      <c r="I846" s="17"/>
      <c r="J846" s="17"/>
      <c r="V846" s="17"/>
      <c r="W846" s="17"/>
    </row>
    <row r="847" spans="8:23">
      <c r="H847" s="17"/>
      <c r="I847" s="17"/>
      <c r="J847" s="17"/>
      <c r="V847" s="17"/>
      <c r="W847" s="17"/>
    </row>
    <row r="848" spans="8:23">
      <c r="H848" s="17"/>
      <c r="I848" s="17"/>
      <c r="J848" s="17"/>
      <c r="V848" s="17"/>
      <c r="W848" s="17"/>
    </row>
    <row r="849" spans="8:23">
      <c r="H849" s="17"/>
      <c r="I849" s="17"/>
      <c r="J849" s="17"/>
      <c r="V849" s="17"/>
      <c r="W849" s="17"/>
    </row>
    <row r="850" spans="8:23">
      <c r="H850" s="17"/>
      <c r="I850" s="17"/>
      <c r="J850" s="17"/>
      <c r="V850" s="17"/>
      <c r="W850" s="17"/>
    </row>
    <row r="851" spans="8:23">
      <c r="H851" s="17"/>
      <c r="I851" s="17"/>
      <c r="J851" s="17"/>
      <c r="V851" s="17"/>
      <c r="W851" s="17"/>
    </row>
    <row r="852" spans="8:23">
      <c r="H852" s="17"/>
      <c r="I852" s="17"/>
      <c r="J852" s="17"/>
      <c r="V852" s="17"/>
      <c r="W852" s="17"/>
    </row>
    <row r="853" spans="8:23">
      <c r="H853" s="17"/>
      <c r="I853" s="17"/>
      <c r="J853" s="17"/>
      <c r="V853" s="17"/>
      <c r="W853" s="17"/>
    </row>
    <row r="854" spans="8:23">
      <c r="H854" s="17"/>
      <c r="I854" s="17"/>
      <c r="J854" s="17"/>
      <c r="V854" s="17"/>
      <c r="W854" s="17"/>
    </row>
    <row r="855" spans="8:23">
      <c r="H855" s="17"/>
      <c r="I855" s="17"/>
      <c r="J855" s="17"/>
      <c r="V855" s="17"/>
      <c r="W855" s="17"/>
    </row>
    <row r="856" spans="8:23">
      <c r="H856" s="17"/>
      <c r="I856" s="17"/>
      <c r="J856" s="17"/>
      <c r="V856" s="17"/>
      <c r="W856" s="17"/>
    </row>
    <row r="857" spans="8:23">
      <c r="H857" s="17"/>
      <c r="I857" s="17"/>
      <c r="J857" s="17"/>
      <c r="V857" s="17"/>
      <c r="W857" s="17"/>
    </row>
    <row r="858" spans="8:23">
      <c r="H858" s="17"/>
      <c r="I858" s="17"/>
      <c r="J858" s="17"/>
      <c r="V858" s="17"/>
      <c r="W858" s="17"/>
    </row>
    <row r="859" spans="8:23">
      <c r="H859" s="17"/>
      <c r="I859" s="17"/>
      <c r="J859" s="17"/>
      <c r="V859" s="17"/>
      <c r="W859" s="17"/>
    </row>
    <row r="860" spans="8:23">
      <c r="H860" s="17"/>
      <c r="I860" s="17"/>
      <c r="J860" s="17"/>
      <c r="V860" s="17"/>
      <c r="W860" s="17"/>
    </row>
    <row r="861" spans="8:23">
      <c r="H861" s="17"/>
      <c r="I861" s="17"/>
      <c r="J861" s="17"/>
      <c r="V861" s="17"/>
      <c r="W861" s="17"/>
    </row>
    <row r="862" spans="8:23">
      <c r="H862" s="17"/>
      <c r="I862" s="17"/>
      <c r="J862" s="17"/>
      <c r="V862" s="17"/>
      <c r="W862" s="17"/>
    </row>
    <row r="863" spans="8:23">
      <c r="H863" s="17"/>
      <c r="I863" s="17"/>
      <c r="J863" s="17"/>
      <c r="V863" s="17"/>
      <c r="W863" s="17"/>
    </row>
    <row r="864" spans="8:23">
      <c r="H864" s="17"/>
      <c r="I864" s="17"/>
      <c r="J864" s="17"/>
      <c r="V864" s="17"/>
      <c r="W864" s="17"/>
    </row>
    <row r="865" spans="8:23">
      <c r="H865" s="17"/>
      <c r="I865" s="17"/>
      <c r="J865" s="17"/>
      <c r="V865" s="17"/>
      <c r="W865" s="17"/>
    </row>
    <row r="866" spans="8:23">
      <c r="H866" s="17"/>
      <c r="I866" s="17"/>
      <c r="J866" s="17"/>
      <c r="V866" s="17"/>
      <c r="W866" s="17"/>
    </row>
    <row r="867" spans="8:23">
      <c r="H867" s="17"/>
      <c r="I867" s="17"/>
      <c r="J867" s="17"/>
      <c r="V867" s="17"/>
      <c r="W867" s="17"/>
    </row>
    <row r="868" spans="8:23">
      <c r="H868" s="17"/>
      <c r="I868" s="17"/>
      <c r="J868" s="17"/>
      <c r="V868" s="17"/>
      <c r="W868" s="17"/>
    </row>
    <row r="869" spans="8:23">
      <c r="H869" s="17"/>
      <c r="I869" s="17"/>
      <c r="J869" s="17"/>
      <c r="V869" s="17"/>
      <c r="W869" s="17"/>
    </row>
    <row r="870" spans="8:23">
      <c r="H870" s="17"/>
      <c r="I870" s="17"/>
      <c r="J870" s="17"/>
      <c r="V870" s="17"/>
      <c r="W870" s="17"/>
    </row>
    <row r="871" spans="8:23">
      <c r="H871" s="17"/>
      <c r="I871" s="17"/>
      <c r="J871" s="17"/>
      <c r="V871" s="17"/>
      <c r="W871" s="17"/>
    </row>
    <row r="872" spans="8:23">
      <c r="H872" s="17"/>
      <c r="I872" s="17"/>
      <c r="J872" s="17"/>
      <c r="V872" s="17"/>
      <c r="W872" s="17"/>
    </row>
    <row r="873" spans="8:23">
      <c r="H873" s="17"/>
      <c r="I873" s="17"/>
      <c r="J873" s="17"/>
      <c r="V873" s="17"/>
      <c r="W873" s="17"/>
    </row>
    <row r="874" spans="8:23">
      <c r="H874" s="17"/>
      <c r="I874" s="17"/>
      <c r="J874" s="17"/>
      <c r="V874" s="17"/>
      <c r="W874" s="17"/>
    </row>
    <row r="875" spans="8:23">
      <c r="H875" s="17"/>
      <c r="I875" s="17"/>
      <c r="J875" s="17"/>
      <c r="V875" s="17"/>
      <c r="W875" s="17"/>
    </row>
    <row r="876" spans="8:23">
      <c r="H876" s="17"/>
      <c r="I876" s="17"/>
      <c r="J876" s="17"/>
      <c r="V876" s="17"/>
      <c r="W876" s="17"/>
    </row>
    <row r="877" spans="8:23">
      <c r="H877" s="17"/>
      <c r="I877" s="17"/>
      <c r="J877" s="17"/>
      <c r="V877" s="17"/>
      <c r="W877" s="17"/>
    </row>
    <row r="878" spans="8:23">
      <c r="H878" s="17"/>
      <c r="I878" s="17"/>
      <c r="J878" s="17"/>
      <c r="V878" s="17"/>
      <c r="W878" s="17"/>
    </row>
    <row r="879" spans="8:23">
      <c r="H879" s="17"/>
      <c r="I879" s="17"/>
      <c r="J879" s="17"/>
      <c r="V879" s="17"/>
      <c r="W879" s="17"/>
    </row>
    <row r="880" spans="8:23">
      <c r="H880" s="17"/>
      <c r="I880" s="17"/>
      <c r="J880" s="17"/>
      <c r="V880" s="17"/>
      <c r="W880" s="17"/>
    </row>
    <row r="881" spans="8:23">
      <c r="H881" s="17"/>
      <c r="I881" s="17"/>
      <c r="J881" s="17"/>
      <c r="V881" s="17"/>
      <c r="W881" s="17"/>
    </row>
    <row r="882" spans="8:23">
      <c r="H882" s="17"/>
      <c r="I882" s="17"/>
      <c r="J882" s="17"/>
      <c r="V882" s="17"/>
      <c r="W882" s="17"/>
    </row>
    <row r="883" spans="8:23">
      <c r="H883" s="17"/>
      <c r="I883" s="17"/>
      <c r="J883" s="17"/>
      <c r="V883" s="17"/>
      <c r="W883" s="17"/>
    </row>
    <row r="884" spans="8:23">
      <c r="H884" s="17"/>
      <c r="I884" s="17"/>
      <c r="J884" s="17"/>
      <c r="V884" s="17"/>
      <c r="W884" s="17"/>
    </row>
    <row r="885" spans="8:23">
      <c r="H885" s="17"/>
      <c r="I885" s="17"/>
      <c r="J885" s="17"/>
      <c r="V885" s="17"/>
      <c r="W885" s="17"/>
    </row>
    <row r="886" spans="8:23">
      <c r="H886" s="17"/>
      <c r="I886" s="17"/>
      <c r="J886" s="17"/>
      <c r="V886" s="17"/>
      <c r="W886" s="17"/>
    </row>
    <row r="887" spans="8:23">
      <c r="H887" s="17"/>
      <c r="I887" s="17"/>
      <c r="J887" s="17"/>
      <c r="V887" s="17"/>
      <c r="W887" s="17"/>
    </row>
    <row r="888" spans="8:23">
      <c r="H888" s="17"/>
      <c r="I888" s="17"/>
      <c r="J888" s="17"/>
      <c r="V888" s="17"/>
      <c r="W888" s="17"/>
    </row>
    <row r="889" spans="8:23">
      <c r="H889" s="17"/>
      <c r="I889" s="17"/>
      <c r="J889" s="17"/>
      <c r="V889" s="17"/>
      <c r="W889" s="17"/>
    </row>
    <row r="890" spans="8:23">
      <c r="H890" s="17"/>
      <c r="I890" s="17"/>
      <c r="J890" s="17"/>
      <c r="V890" s="17"/>
      <c r="W890" s="17"/>
    </row>
    <row r="891" spans="8:23">
      <c r="H891" s="17"/>
      <c r="I891" s="17"/>
      <c r="J891" s="17"/>
      <c r="V891" s="17"/>
      <c r="W891" s="17"/>
    </row>
    <row r="892" spans="8:23">
      <c r="H892" s="17"/>
      <c r="I892" s="17"/>
      <c r="J892" s="17"/>
      <c r="V892" s="17"/>
      <c r="W892" s="17"/>
    </row>
    <row r="893" spans="8:23">
      <c r="H893" s="17"/>
      <c r="I893" s="17"/>
      <c r="J893" s="17"/>
      <c r="V893" s="17"/>
      <c r="W893" s="17"/>
    </row>
    <row r="894" spans="8:23">
      <c r="H894" s="17"/>
      <c r="I894" s="17"/>
      <c r="J894" s="17"/>
      <c r="V894" s="17"/>
      <c r="W894" s="17"/>
    </row>
    <row r="895" spans="8:23">
      <c r="H895" s="17"/>
      <c r="I895" s="17"/>
      <c r="J895" s="17"/>
      <c r="V895" s="17"/>
      <c r="W895" s="17"/>
    </row>
    <row r="896" spans="8:23">
      <c r="H896" s="17"/>
      <c r="I896" s="17"/>
      <c r="J896" s="17"/>
      <c r="V896" s="17"/>
      <c r="W896" s="17"/>
    </row>
    <row r="897" spans="8:23">
      <c r="H897" s="17"/>
      <c r="I897" s="17"/>
      <c r="J897" s="17"/>
      <c r="V897" s="17"/>
      <c r="W897" s="17"/>
    </row>
    <row r="898" spans="8:23">
      <c r="H898" s="17"/>
      <c r="I898" s="17"/>
      <c r="J898" s="17"/>
      <c r="V898" s="17"/>
      <c r="W898" s="17"/>
    </row>
    <row r="899" spans="8:23">
      <c r="H899" s="17"/>
      <c r="I899" s="17"/>
      <c r="J899" s="17"/>
      <c r="V899" s="17"/>
      <c r="W899" s="17"/>
    </row>
    <row r="900" spans="8:23">
      <c r="H900" s="17"/>
      <c r="I900" s="17"/>
      <c r="J900" s="17"/>
      <c r="V900" s="17"/>
      <c r="W900" s="17"/>
    </row>
    <row r="901" spans="8:23">
      <c r="H901" s="17"/>
      <c r="I901" s="17"/>
      <c r="J901" s="17"/>
      <c r="V901" s="17"/>
      <c r="W901" s="17"/>
    </row>
    <row r="902" spans="8:23">
      <c r="H902" s="17"/>
      <c r="I902" s="17"/>
      <c r="J902" s="17"/>
      <c r="V902" s="17"/>
      <c r="W902" s="17"/>
    </row>
    <row r="903" spans="8:23">
      <c r="H903" s="17"/>
      <c r="I903" s="17"/>
      <c r="J903" s="17"/>
      <c r="V903" s="17"/>
      <c r="W903" s="17"/>
    </row>
    <row r="904" spans="8:23">
      <c r="H904" s="17"/>
      <c r="I904" s="17"/>
      <c r="J904" s="17"/>
      <c r="V904" s="17"/>
      <c r="W904" s="17"/>
    </row>
    <row r="905" spans="8:23">
      <c r="H905" s="17"/>
      <c r="I905" s="17"/>
      <c r="J905" s="17"/>
      <c r="V905" s="17"/>
      <c r="W905" s="17"/>
    </row>
    <row r="906" spans="8:23">
      <c r="H906" s="17"/>
      <c r="I906" s="17"/>
      <c r="J906" s="17"/>
      <c r="V906" s="17"/>
      <c r="W906" s="17"/>
    </row>
    <row r="907" spans="8:23">
      <c r="H907" s="17"/>
      <c r="I907" s="17"/>
      <c r="J907" s="17"/>
      <c r="V907" s="17"/>
      <c r="W907" s="17"/>
    </row>
    <row r="908" spans="8:23">
      <c r="H908" s="17"/>
      <c r="I908" s="17"/>
      <c r="J908" s="17"/>
      <c r="V908" s="17"/>
      <c r="W908" s="17"/>
    </row>
    <row r="909" spans="8:23">
      <c r="H909" s="17"/>
      <c r="I909" s="17"/>
      <c r="J909" s="17"/>
      <c r="V909" s="17"/>
      <c r="W909" s="17"/>
    </row>
    <row r="910" spans="8:23">
      <c r="H910" s="17"/>
      <c r="I910" s="17"/>
      <c r="J910" s="17"/>
      <c r="V910" s="17"/>
      <c r="W910" s="17"/>
    </row>
    <row r="911" spans="8:23">
      <c r="H911" s="17"/>
      <c r="I911" s="17"/>
      <c r="J911" s="17"/>
      <c r="V911" s="17"/>
      <c r="W911" s="17"/>
    </row>
    <row r="912" spans="8:23">
      <c r="H912" s="17"/>
      <c r="I912" s="17"/>
      <c r="J912" s="17"/>
      <c r="V912" s="17"/>
      <c r="W912" s="17"/>
    </row>
    <row r="913" spans="8:23">
      <c r="H913" s="17"/>
      <c r="I913" s="17"/>
      <c r="J913" s="17"/>
      <c r="V913" s="17"/>
      <c r="W913" s="17"/>
    </row>
    <row r="914" spans="8:23">
      <c r="H914" s="17"/>
      <c r="I914" s="17"/>
      <c r="J914" s="17"/>
      <c r="V914" s="17"/>
      <c r="W914" s="17"/>
    </row>
    <row r="915" spans="8:23">
      <c r="H915" s="17"/>
      <c r="I915" s="17"/>
      <c r="J915" s="17"/>
      <c r="V915" s="17"/>
      <c r="W915" s="17"/>
    </row>
    <row r="916" spans="8:23">
      <c r="H916" s="17"/>
      <c r="I916" s="17"/>
      <c r="J916" s="17"/>
      <c r="V916" s="17"/>
      <c r="W916" s="17"/>
    </row>
    <row r="917" spans="8:23">
      <c r="H917" s="17"/>
      <c r="I917" s="17"/>
      <c r="J917" s="17"/>
      <c r="V917" s="17"/>
      <c r="W917" s="17"/>
    </row>
    <row r="918" spans="8:23">
      <c r="H918" s="17"/>
      <c r="I918" s="17"/>
      <c r="J918" s="17"/>
      <c r="V918" s="17"/>
      <c r="W918" s="17"/>
    </row>
    <row r="919" spans="8:23">
      <c r="H919" s="17"/>
      <c r="I919" s="17"/>
      <c r="J919" s="17"/>
      <c r="V919" s="17"/>
      <c r="W919" s="17"/>
    </row>
    <row r="920" spans="8:23">
      <c r="H920" s="17"/>
      <c r="I920" s="17"/>
      <c r="J920" s="17"/>
      <c r="V920" s="17"/>
      <c r="W920" s="17"/>
    </row>
    <row r="921" spans="8:23">
      <c r="H921" s="17"/>
      <c r="I921" s="17"/>
      <c r="J921" s="17"/>
      <c r="V921" s="17"/>
      <c r="W921" s="17"/>
    </row>
    <row r="922" spans="8:23">
      <c r="H922" s="17"/>
      <c r="I922" s="17"/>
      <c r="J922" s="17"/>
      <c r="V922" s="17"/>
      <c r="W922" s="17"/>
    </row>
    <row r="923" spans="8:23">
      <c r="H923" s="17"/>
      <c r="I923" s="17"/>
      <c r="J923" s="17"/>
      <c r="V923" s="17"/>
      <c r="W923" s="17"/>
    </row>
    <row r="924" spans="8:23">
      <c r="H924" s="17"/>
      <c r="I924" s="17"/>
      <c r="J924" s="17"/>
      <c r="V924" s="17"/>
      <c r="W924" s="17"/>
    </row>
    <row r="925" spans="8:23">
      <c r="H925" s="17"/>
      <c r="I925" s="17"/>
      <c r="J925" s="17"/>
      <c r="V925" s="17"/>
      <c r="W925" s="17"/>
    </row>
    <row r="926" spans="8:23">
      <c r="H926" s="17"/>
      <c r="I926" s="17"/>
      <c r="J926" s="17"/>
      <c r="V926" s="17"/>
      <c r="W926" s="17"/>
    </row>
    <row r="927" spans="8:23">
      <c r="H927" s="17"/>
      <c r="I927" s="17"/>
      <c r="J927" s="17"/>
      <c r="V927" s="17"/>
      <c r="W927" s="17"/>
    </row>
    <row r="928" spans="8:23">
      <c r="H928" s="17"/>
      <c r="I928" s="17"/>
      <c r="J928" s="17"/>
      <c r="V928" s="17"/>
      <c r="W928" s="17"/>
    </row>
    <row r="929" spans="8:23">
      <c r="H929" s="17"/>
      <c r="I929" s="17"/>
      <c r="J929" s="17"/>
      <c r="V929" s="17"/>
      <c r="W929" s="17"/>
    </row>
    <row r="930" spans="8:23">
      <c r="H930" s="17"/>
      <c r="I930" s="17"/>
      <c r="J930" s="17"/>
      <c r="V930" s="17"/>
      <c r="W930" s="17"/>
    </row>
    <row r="931" spans="8:23">
      <c r="H931" s="17"/>
      <c r="I931" s="17"/>
      <c r="J931" s="17"/>
      <c r="V931" s="17"/>
      <c r="W931" s="17"/>
    </row>
    <row r="932" spans="8:23">
      <c r="H932" s="17"/>
      <c r="I932" s="17"/>
      <c r="J932" s="17"/>
      <c r="V932" s="17"/>
      <c r="W932" s="17"/>
    </row>
    <row r="933" spans="8:23">
      <c r="H933" s="17"/>
      <c r="I933" s="17"/>
      <c r="J933" s="17"/>
      <c r="V933" s="17"/>
      <c r="W933" s="17"/>
    </row>
    <row r="934" spans="8:23">
      <c r="H934" s="17"/>
      <c r="I934" s="17"/>
      <c r="J934" s="17"/>
      <c r="V934" s="17"/>
      <c r="W934" s="17"/>
    </row>
    <row r="935" spans="8:23">
      <c r="H935" s="17"/>
      <c r="I935" s="17"/>
      <c r="J935" s="17"/>
      <c r="V935" s="17"/>
      <c r="W935" s="17"/>
    </row>
    <row r="936" spans="8:23">
      <c r="H936" s="17"/>
      <c r="I936" s="17"/>
      <c r="J936" s="17"/>
      <c r="V936" s="17"/>
      <c r="W936" s="17"/>
    </row>
    <row r="937" spans="8:23">
      <c r="H937" s="17"/>
      <c r="I937" s="17"/>
      <c r="J937" s="17"/>
      <c r="V937" s="17"/>
      <c r="W937" s="17"/>
    </row>
    <row r="938" spans="8:23">
      <c r="H938" s="17"/>
      <c r="I938" s="17"/>
      <c r="J938" s="17"/>
      <c r="V938" s="17"/>
      <c r="W938" s="17"/>
    </row>
    <row r="939" spans="8:23">
      <c r="H939" s="17"/>
      <c r="I939" s="17"/>
      <c r="J939" s="17"/>
      <c r="V939" s="17"/>
      <c r="W939" s="17"/>
    </row>
    <row r="940" spans="8:23">
      <c r="H940" s="17"/>
      <c r="I940" s="17"/>
      <c r="J940" s="17"/>
      <c r="V940" s="17"/>
      <c r="W940" s="17"/>
    </row>
    <row r="941" spans="8:23">
      <c r="H941" s="17"/>
      <c r="I941" s="17"/>
      <c r="J941" s="17"/>
      <c r="V941" s="17"/>
      <c r="W941" s="17"/>
    </row>
    <row r="942" spans="8:23">
      <c r="H942" s="17"/>
      <c r="I942" s="17"/>
      <c r="J942" s="17"/>
      <c r="V942" s="17"/>
      <c r="W942" s="17"/>
    </row>
    <row r="943" spans="8:23">
      <c r="H943" s="17"/>
      <c r="I943" s="17"/>
      <c r="J943" s="17"/>
      <c r="V943" s="17"/>
      <c r="W943" s="17"/>
    </row>
    <row r="944" spans="8:23">
      <c r="H944" s="17"/>
      <c r="I944" s="17"/>
      <c r="J944" s="17"/>
      <c r="V944" s="17"/>
      <c r="W944" s="17"/>
    </row>
    <row r="945" spans="8:23">
      <c r="H945" s="17"/>
      <c r="I945" s="17"/>
      <c r="J945" s="17"/>
      <c r="V945" s="17"/>
      <c r="W945" s="17"/>
    </row>
    <row r="946" spans="8:23">
      <c r="H946" s="17"/>
      <c r="I946" s="17"/>
      <c r="J946" s="17"/>
      <c r="V946" s="17"/>
      <c r="W946" s="17"/>
    </row>
    <row r="947" spans="8:23">
      <c r="H947" s="17"/>
      <c r="I947" s="17"/>
      <c r="J947" s="17"/>
      <c r="V947" s="17"/>
      <c r="W947" s="17"/>
    </row>
    <row r="948" spans="8:23">
      <c r="H948" s="17"/>
      <c r="I948" s="17"/>
      <c r="J948" s="17"/>
      <c r="V948" s="17"/>
      <c r="W948" s="17"/>
    </row>
    <row r="949" spans="8:23">
      <c r="H949" s="17"/>
      <c r="I949" s="17"/>
      <c r="J949" s="17"/>
      <c r="V949" s="17"/>
      <c r="W949" s="17"/>
    </row>
    <row r="950" spans="8:23">
      <c r="H950" s="17"/>
      <c r="I950" s="17"/>
      <c r="J950" s="17"/>
      <c r="V950" s="17"/>
      <c r="W950" s="17"/>
    </row>
    <row r="951" spans="8:23">
      <c r="H951" s="17"/>
      <c r="I951" s="17"/>
      <c r="J951" s="17"/>
      <c r="V951" s="17"/>
      <c r="W951" s="17"/>
    </row>
    <row r="952" spans="8:23">
      <c r="H952" s="17"/>
      <c r="I952" s="17"/>
      <c r="J952" s="17"/>
      <c r="V952" s="17"/>
      <c r="W952" s="17"/>
    </row>
    <row r="953" spans="8:23">
      <c r="H953" s="17"/>
      <c r="I953" s="17"/>
      <c r="J953" s="17"/>
      <c r="V953" s="17"/>
      <c r="W953" s="17"/>
    </row>
    <row r="954" spans="8:23">
      <c r="H954" s="17"/>
      <c r="I954" s="17"/>
      <c r="J954" s="17"/>
      <c r="V954" s="17"/>
      <c r="W954" s="17"/>
    </row>
    <row r="955" spans="8:23">
      <c r="H955" s="17"/>
      <c r="I955" s="17"/>
      <c r="J955" s="17"/>
      <c r="V955" s="17"/>
      <c r="W955" s="17"/>
    </row>
    <row r="956" spans="8:23">
      <c r="H956" s="17"/>
      <c r="I956" s="17"/>
      <c r="J956" s="17"/>
      <c r="V956" s="17"/>
      <c r="W956" s="17"/>
    </row>
    <row r="957" spans="8:23">
      <c r="H957" s="17"/>
      <c r="I957" s="17"/>
      <c r="J957" s="17"/>
      <c r="V957" s="17"/>
      <c r="W957" s="17"/>
    </row>
    <row r="958" spans="8:23">
      <c r="H958" s="17"/>
      <c r="I958" s="17"/>
      <c r="J958" s="17"/>
      <c r="V958" s="17"/>
      <c r="W958" s="17"/>
    </row>
    <row r="959" spans="8:23">
      <c r="H959" s="17"/>
      <c r="I959" s="17"/>
      <c r="J959" s="17"/>
      <c r="V959" s="17"/>
      <c r="W959" s="17"/>
    </row>
    <row r="960" spans="8:23">
      <c r="H960" s="17"/>
      <c r="I960" s="17"/>
      <c r="J960" s="17"/>
      <c r="V960" s="17"/>
      <c r="W960" s="17"/>
    </row>
    <row r="961" spans="8:23">
      <c r="H961" s="17"/>
      <c r="I961" s="17"/>
      <c r="J961" s="17"/>
      <c r="V961" s="17"/>
      <c r="W961" s="17"/>
    </row>
    <row r="962" spans="8:23">
      <c r="H962" s="17"/>
      <c r="I962" s="17"/>
      <c r="J962" s="17"/>
      <c r="V962" s="17"/>
      <c r="W962" s="17"/>
    </row>
    <row r="963" spans="8:23">
      <c r="H963" s="17"/>
      <c r="I963" s="17"/>
      <c r="J963" s="17"/>
      <c r="V963" s="17"/>
      <c r="W963" s="17"/>
    </row>
    <row r="964" spans="8:23">
      <c r="H964" s="17"/>
      <c r="I964" s="17"/>
      <c r="J964" s="17"/>
      <c r="V964" s="17"/>
      <c r="W964" s="17"/>
    </row>
    <row r="965" spans="8:23">
      <c r="H965" s="17"/>
      <c r="I965" s="17"/>
      <c r="J965" s="17"/>
      <c r="V965" s="17"/>
      <c r="W965" s="17"/>
    </row>
    <row r="966" spans="8:23">
      <c r="H966" s="17"/>
      <c r="I966" s="17"/>
      <c r="J966" s="17"/>
      <c r="V966" s="17"/>
      <c r="W966" s="17"/>
    </row>
    <row r="967" spans="8:23">
      <c r="H967" s="17"/>
      <c r="I967" s="17"/>
      <c r="J967" s="17"/>
      <c r="V967" s="17"/>
      <c r="W967" s="17"/>
    </row>
    <row r="968" spans="8:23">
      <c r="H968" s="17"/>
      <c r="I968" s="17"/>
      <c r="J968" s="17"/>
      <c r="V968" s="17"/>
      <c r="W968" s="17"/>
    </row>
    <row r="969" spans="8:23">
      <c r="H969" s="17"/>
      <c r="I969" s="17"/>
      <c r="J969" s="17"/>
      <c r="V969" s="17"/>
      <c r="W969" s="17"/>
    </row>
    <row r="970" spans="8:23">
      <c r="H970" s="17"/>
      <c r="I970" s="17"/>
      <c r="J970" s="17"/>
      <c r="V970" s="17"/>
      <c r="W970" s="17"/>
    </row>
    <row r="971" spans="8:23">
      <c r="H971" s="17"/>
      <c r="I971" s="17"/>
      <c r="J971" s="17"/>
      <c r="V971" s="17"/>
      <c r="W971" s="17"/>
    </row>
    <row r="972" spans="8:23">
      <c r="H972" s="17"/>
      <c r="I972" s="17"/>
      <c r="J972" s="17"/>
      <c r="V972" s="17"/>
      <c r="W972" s="17"/>
    </row>
    <row r="973" spans="8:23">
      <c r="H973" s="17"/>
      <c r="I973" s="17"/>
      <c r="J973" s="17"/>
      <c r="V973" s="17"/>
      <c r="W973" s="17"/>
    </row>
    <row r="974" spans="8:23">
      <c r="H974" s="17"/>
      <c r="I974" s="17"/>
      <c r="J974" s="17"/>
      <c r="V974" s="17"/>
      <c r="W974" s="17"/>
    </row>
    <row r="975" spans="8:23">
      <c r="H975" s="17"/>
      <c r="I975" s="17"/>
      <c r="J975" s="17"/>
      <c r="V975" s="17"/>
      <c r="W975" s="17"/>
    </row>
    <row r="976" spans="8:23">
      <c r="H976" s="17"/>
      <c r="I976" s="17"/>
      <c r="J976" s="17"/>
      <c r="V976" s="17"/>
      <c r="W976" s="17"/>
    </row>
    <row r="977" spans="8:23">
      <c r="H977" s="17"/>
      <c r="I977" s="17"/>
      <c r="J977" s="17"/>
      <c r="V977" s="17"/>
      <c r="W977" s="17"/>
    </row>
    <row r="978" spans="8:23">
      <c r="H978" s="17"/>
      <c r="I978" s="17"/>
      <c r="J978" s="17"/>
      <c r="V978" s="17"/>
      <c r="W978" s="17"/>
    </row>
    <row r="979" spans="8:23">
      <c r="H979" s="17"/>
      <c r="I979" s="17"/>
      <c r="J979" s="17"/>
      <c r="V979" s="17"/>
      <c r="W979" s="17"/>
    </row>
    <row r="980" spans="8:23">
      <c r="H980" s="17"/>
      <c r="I980" s="17"/>
      <c r="J980" s="17"/>
      <c r="V980" s="17"/>
      <c r="W980" s="17"/>
    </row>
    <row r="981" spans="8:23">
      <c r="H981" s="17"/>
      <c r="I981" s="17"/>
      <c r="J981" s="17"/>
      <c r="V981" s="17"/>
      <c r="W981" s="17"/>
    </row>
    <row r="982" spans="8:23">
      <c r="H982" s="17"/>
      <c r="I982" s="17"/>
      <c r="J982" s="17"/>
      <c r="V982" s="17"/>
      <c r="W982" s="17"/>
    </row>
    <row r="983" spans="8:23">
      <c r="H983" s="17"/>
      <c r="I983" s="17"/>
      <c r="J983" s="17"/>
      <c r="V983" s="17"/>
      <c r="W983" s="17"/>
    </row>
    <row r="984" spans="8:23">
      <c r="H984" s="17"/>
      <c r="I984" s="17"/>
      <c r="J984" s="17"/>
      <c r="V984" s="17"/>
      <c r="W984" s="17"/>
    </row>
    <row r="985" spans="8:23">
      <c r="H985" s="17"/>
      <c r="I985" s="17"/>
      <c r="J985" s="17"/>
      <c r="V985" s="17"/>
      <c r="W985" s="17"/>
    </row>
    <row r="986" spans="8:23">
      <c r="H986" s="17"/>
      <c r="I986" s="17"/>
      <c r="J986" s="17"/>
      <c r="V986" s="17"/>
      <c r="W986" s="17"/>
    </row>
    <row r="987" spans="8:23">
      <c r="H987" s="17"/>
      <c r="I987" s="17"/>
      <c r="J987" s="17"/>
      <c r="V987" s="17"/>
      <c r="W987" s="17"/>
    </row>
    <row r="988" spans="8:23">
      <c r="H988" s="17"/>
      <c r="I988" s="17"/>
      <c r="J988" s="17"/>
      <c r="V988" s="17"/>
      <c r="W988" s="17"/>
    </row>
    <row r="989" spans="8:23">
      <c r="H989" s="17"/>
      <c r="I989" s="17"/>
      <c r="J989" s="17"/>
      <c r="V989" s="17"/>
      <c r="W989" s="17"/>
    </row>
    <row r="990" spans="8:23">
      <c r="H990" s="17"/>
      <c r="I990" s="17"/>
      <c r="J990" s="17"/>
      <c r="V990" s="17"/>
      <c r="W990" s="17"/>
    </row>
    <row r="991" spans="8:23">
      <c r="H991" s="17"/>
      <c r="I991" s="17"/>
      <c r="J991" s="17"/>
      <c r="V991" s="17"/>
      <c r="W991" s="17"/>
    </row>
    <row r="992" spans="8:23">
      <c r="H992" s="17"/>
      <c r="I992" s="17"/>
      <c r="J992" s="17"/>
      <c r="V992" s="17"/>
      <c r="W992" s="17"/>
    </row>
    <row r="993" spans="8:23">
      <c r="H993" s="17"/>
      <c r="I993" s="17"/>
      <c r="J993" s="17"/>
      <c r="V993" s="17"/>
      <c r="W993" s="17"/>
    </row>
    <row r="994" spans="8:23">
      <c r="H994" s="17"/>
      <c r="I994" s="17"/>
      <c r="J994" s="17"/>
      <c r="V994" s="17"/>
      <c r="W994" s="17"/>
    </row>
    <row r="995" spans="8:23">
      <c r="H995" s="17"/>
      <c r="I995" s="17"/>
      <c r="J995" s="17"/>
      <c r="V995" s="17"/>
      <c r="W995" s="17"/>
    </row>
    <row r="996" spans="8:23">
      <c r="H996" s="17"/>
      <c r="I996" s="17"/>
      <c r="J996" s="17"/>
      <c r="V996" s="17"/>
      <c r="W996" s="17"/>
    </row>
    <row r="997" spans="8:23">
      <c r="H997" s="17"/>
      <c r="I997" s="17"/>
      <c r="J997" s="17"/>
      <c r="V997" s="17"/>
      <c r="W997" s="17"/>
    </row>
    <row r="998" spans="8:23">
      <c r="H998" s="17"/>
      <c r="I998" s="17"/>
      <c r="J998" s="17"/>
      <c r="V998" s="17"/>
      <c r="W998" s="17"/>
    </row>
    <row r="999" spans="8:23">
      <c r="H999" s="17"/>
      <c r="I999" s="17"/>
      <c r="J999" s="17"/>
      <c r="V999" s="17"/>
      <c r="W999" s="17"/>
    </row>
    <row r="1000" spans="8:23">
      <c r="H1000" s="17"/>
      <c r="I1000" s="17"/>
      <c r="J1000" s="17"/>
      <c r="V1000" s="17"/>
      <c r="W1000" s="17"/>
    </row>
    <row r="1001" spans="8:23">
      <c r="H1001" s="17"/>
      <c r="I1001" s="17"/>
      <c r="J1001" s="17"/>
      <c r="V1001" s="17"/>
      <c r="W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hidden="1" customWidth="1"/>
    <col min="17" max="17" width="12.5703125" hidden="1" customWidth="1"/>
    <col min="18" max="18" width="9.42578125" customWidth="1"/>
    <col min="19" max="20" width="9.28515625" hidden="1" customWidth="1"/>
    <col min="21" max="21" width="11.7109375" hidden="1" customWidth="1"/>
    <col min="22" max="22" width="9.42578125" customWidth="1"/>
    <col min="23" max="23" width="8" customWidth="1"/>
    <col min="24" max="24" width="10.42578125" customWidth="1"/>
    <col min="25" max="25" width="13.5703125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SUM(J3:J266)</f>
        <v>625544.39549999998</v>
      </c>
      <c r="K1" s="4">
        <f t="shared" si="0"/>
        <v>695</v>
      </c>
      <c r="L1" s="1"/>
      <c r="M1" s="1"/>
      <c r="N1" s="5">
        <f>SUM(N3:N266)</f>
        <v>131</v>
      </c>
      <c r="O1" s="1"/>
      <c r="P1" s="1"/>
      <c r="Q1" s="1"/>
      <c r="R1" s="5">
        <f>SUM(R3:R266)</f>
        <v>353</v>
      </c>
      <c r="S1" s="1"/>
      <c r="T1" s="1"/>
      <c r="U1" s="1"/>
      <c r="V1" s="5">
        <f>SUM(V3:V266)</f>
        <v>211</v>
      </c>
      <c r="W1" s="6">
        <f>Y1/X1</f>
        <v>0.81559795491017917</v>
      </c>
      <c r="X1" s="7">
        <f t="shared" ref="X1:Y1" si="1">SUM(X3:X266)</f>
        <v>8779186.0400000047</v>
      </c>
      <c r="Y1" s="7">
        <f t="shared" si="1"/>
        <v>7160286.1799999978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 t="s">
        <v>16</v>
      </c>
      <c r="S2" s="8"/>
      <c r="T2" s="8" t="s">
        <v>17</v>
      </c>
      <c r="U2" s="8" t="s">
        <v>18</v>
      </c>
      <c r="V2" s="5" t="s">
        <v>19</v>
      </c>
      <c r="W2" s="8" t="s">
        <v>20</v>
      </c>
      <c r="X2" s="9" t="s">
        <v>21</v>
      </c>
      <c r="Y2" s="9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8" t="s">
        <v>59</v>
      </c>
      <c r="BK2" s="8" t="s">
        <v>60</v>
      </c>
      <c r="BL2" s="8" t="s">
        <v>61</v>
      </c>
      <c r="BM2" s="8" t="s">
        <v>62</v>
      </c>
    </row>
    <row r="3" spans="1:65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84.88</v>
      </c>
      <c r="I3" s="2">
        <v>1358.08</v>
      </c>
      <c r="J3" s="10">
        <f t="shared" ref="J3:J266" si="2">K3*I3</f>
        <v>33952</v>
      </c>
      <c r="K3" s="11">
        <f t="shared" ref="K3:K266" si="3">SUM(N3+R3+V3)</f>
        <v>25</v>
      </c>
      <c r="L3" s="1">
        <v>96.94</v>
      </c>
      <c r="M3" s="1">
        <v>67.38</v>
      </c>
      <c r="N3" s="28">
        <f t="shared" ref="N3:N5" si="4">MAX(0,(TRUNC((L3*0.75)-M3)))</f>
        <v>5</v>
      </c>
      <c r="O3" s="1"/>
      <c r="P3" s="1">
        <v>187.88</v>
      </c>
      <c r="Q3" s="1">
        <v>130.19</v>
      </c>
      <c r="R3" s="5">
        <v>0</v>
      </c>
      <c r="S3" s="1"/>
      <c r="T3" s="1">
        <v>113.84</v>
      </c>
      <c r="U3" s="1">
        <v>57.12</v>
      </c>
      <c r="V3" s="5">
        <v>20</v>
      </c>
      <c r="W3" s="1">
        <v>0</v>
      </c>
      <c r="X3" s="12">
        <v>541407.07999999996</v>
      </c>
      <c r="Y3" s="2">
        <v>345886</v>
      </c>
      <c r="Z3" s="1">
        <v>418</v>
      </c>
      <c r="AA3" s="1">
        <v>571</v>
      </c>
      <c r="AB3" s="1">
        <v>535</v>
      </c>
      <c r="AC3" s="1">
        <v>625</v>
      </c>
      <c r="AD3" s="1">
        <v>1078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1030</v>
      </c>
      <c r="AU3" s="1">
        <v>1035</v>
      </c>
      <c r="AV3" s="1">
        <v>976</v>
      </c>
      <c r="AW3" s="1">
        <v>965</v>
      </c>
      <c r="AX3" s="1">
        <v>2083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604</v>
      </c>
      <c r="BE3" s="1">
        <v>465</v>
      </c>
      <c r="BF3" s="1">
        <v>564</v>
      </c>
      <c r="BG3" s="1">
        <v>842</v>
      </c>
      <c r="BH3" s="1">
        <v>914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71.84</v>
      </c>
      <c r="I4" s="2">
        <v>1436.8</v>
      </c>
      <c r="J4" s="10">
        <f t="shared" si="2"/>
        <v>28736</v>
      </c>
      <c r="K4" s="11">
        <f t="shared" si="3"/>
        <v>20</v>
      </c>
      <c r="L4" s="1">
        <v>97.18</v>
      </c>
      <c r="M4" s="1">
        <v>97.05</v>
      </c>
      <c r="N4" s="16">
        <f t="shared" si="4"/>
        <v>0</v>
      </c>
      <c r="O4" s="1"/>
      <c r="P4" s="1">
        <v>156.88</v>
      </c>
      <c r="Q4" s="1">
        <v>96.25</v>
      </c>
      <c r="R4" s="5">
        <v>0</v>
      </c>
      <c r="S4" s="1"/>
      <c r="T4" s="1">
        <v>119.68</v>
      </c>
      <c r="U4" s="1">
        <v>64.3</v>
      </c>
      <c r="V4" s="5">
        <v>20</v>
      </c>
      <c r="W4" s="1">
        <v>0</v>
      </c>
      <c r="X4" s="12">
        <v>536968.07999999996</v>
      </c>
      <c r="Y4" s="2">
        <v>370119.67999999999</v>
      </c>
      <c r="Z4" s="1">
        <v>477</v>
      </c>
      <c r="AA4" s="1">
        <v>802</v>
      </c>
      <c r="AB4" s="1">
        <v>668</v>
      </c>
      <c r="AC4" s="1">
        <v>795</v>
      </c>
      <c r="AD4" s="1">
        <v>1941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1103</v>
      </c>
      <c r="AU4" s="1">
        <v>967</v>
      </c>
      <c r="AV4" s="1">
        <v>958</v>
      </c>
      <c r="AW4" s="1">
        <v>1186</v>
      </c>
      <c r="AX4" s="1">
        <v>1925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903</v>
      </c>
      <c r="BE4" s="1">
        <v>613</v>
      </c>
      <c r="BF4" s="1">
        <v>777</v>
      </c>
      <c r="BG4" s="1">
        <v>814</v>
      </c>
      <c r="BH4" s="1">
        <v>1286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2"/>
        <v>55192.5</v>
      </c>
      <c r="K5" s="11">
        <f t="shared" si="3"/>
        <v>75</v>
      </c>
      <c r="L5" s="1">
        <v>232.2</v>
      </c>
      <c r="M5" s="1">
        <v>138.27000000000001</v>
      </c>
      <c r="N5" s="28">
        <f t="shared" si="4"/>
        <v>35</v>
      </c>
      <c r="O5" s="1"/>
      <c r="P5" s="1">
        <v>248.77</v>
      </c>
      <c r="Q5" s="1">
        <v>143.47</v>
      </c>
      <c r="R5" s="5">
        <v>0</v>
      </c>
      <c r="S5" s="1"/>
      <c r="T5" s="1">
        <v>168.37</v>
      </c>
      <c r="U5" s="1">
        <v>73.13</v>
      </c>
      <c r="V5" s="5">
        <v>40</v>
      </c>
      <c r="W5" s="1">
        <v>0</v>
      </c>
      <c r="X5" s="12">
        <v>477844.4</v>
      </c>
      <c r="Y5" s="2">
        <v>261146.38</v>
      </c>
      <c r="Z5" s="1">
        <v>1061</v>
      </c>
      <c r="AA5" s="1">
        <v>985</v>
      </c>
      <c r="AB5" s="1">
        <v>1270</v>
      </c>
      <c r="AC5" s="1">
        <v>1319</v>
      </c>
      <c r="AD5" s="1">
        <v>2074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1025</v>
      </c>
      <c r="AU5" s="1">
        <v>1133</v>
      </c>
      <c r="AV5" s="1">
        <v>1503</v>
      </c>
      <c r="AW5" s="1">
        <v>1274</v>
      </c>
      <c r="AX5" s="1">
        <v>2152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1372</v>
      </c>
      <c r="BE5" s="1">
        <v>858</v>
      </c>
      <c r="BF5" s="1">
        <v>323</v>
      </c>
      <c r="BG5" s="1">
        <v>803</v>
      </c>
      <c r="BH5" s="1">
        <v>1097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2"/>
        <v>8834.4000000000015</v>
      </c>
      <c r="K6" s="11">
        <f t="shared" si="3"/>
        <v>10</v>
      </c>
      <c r="L6" s="1">
        <v>109.04</v>
      </c>
      <c r="M6" s="1">
        <v>80.33</v>
      </c>
      <c r="N6" s="5">
        <v>0</v>
      </c>
      <c r="O6" s="1"/>
      <c r="P6" s="1">
        <v>166.83</v>
      </c>
      <c r="Q6" s="1">
        <v>125.08</v>
      </c>
      <c r="R6" s="5">
        <v>0</v>
      </c>
      <c r="S6" s="1"/>
      <c r="T6" s="1">
        <v>139.88</v>
      </c>
      <c r="U6" s="1">
        <v>86.58</v>
      </c>
      <c r="V6" s="5">
        <v>10</v>
      </c>
      <c r="W6" s="1">
        <v>0</v>
      </c>
      <c r="X6" s="12">
        <v>367290.18</v>
      </c>
      <c r="Y6" s="2">
        <v>257964.48</v>
      </c>
      <c r="Z6" s="1">
        <v>388</v>
      </c>
      <c r="AA6" s="1">
        <v>504</v>
      </c>
      <c r="AB6" s="1">
        <v>424</v>
      </c>
      <c r="AC6" s="1">
        <v>489</v>
      </c>
      <c r="AD6" s="1">
        <v>964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699</v>
      </c>
      <c r="AU6" s="1">
        <v>662</v>
      </c>
      <c r="AV6" s="1">
        <v>648</v>
      </c>
      <c r="AW6" s="1">
        <v>648</v>
      </c>
      <c r="AX6" s="1">
        <v>1501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673</v>
      </c>
      <c r="BE6" s="1">
        <v>657</v>
      </c>
      <c r="BF6" s="1">
        <v>423</v>
      </c>
      <c r="BG6" s="1">
        <v>508</v>
      </c>
      <c r="BH6" s="1">
        <v>1039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0</v>
      </c>
      <c r="K7" s="11">
        <f t="shared" si="3"/>
        <v>0</v>
      </c>
      <c r="L7" s="1">
        <v>59.9</v>
      </c>
      <c r="M7" s="1">
        <v>48.1</v>
      </c>
      <c r="N7" s="16">
        <f t="shared" ref="N7:N9" si="5">MAX(0,(TRUNC((L7*0.75)-M7)))</f>
        <v>0</v>
      </c>
      <c r="O7" s="1"/>
      <c r="P7" s="1">
        <v>45.35</v>
      </c>
      <c r="Q7" s="1">
        <v>50.8</v>
      </c>
      <c r="R7" s="5">
        <v>0</v>
      </c>
      <c r="S7" s="1"/>
      <c r="T7" s="1">
        <v>44.2</v>
      </c>
      <c r="U7" s="1">
        <v>26.5</v>
      </c>
      <c r="V7" s="5">
        <v>0</v>
      </c>
      <c r="W7" s="1">
        <v>0</v>
      </c>
      <c r="X7" s="12">
        <v>258100.15</v>
      </c>
      <c r="Y7" s="2">
        <v>216565.8</v>
      </c>
      <c r="Z7" s="1">
        <v>392</v>
      </c>
      <c r="AA7" s="1">
        <v>431</v>
      </c>
      <c r="AB7" s="1">
        <v>352</v>
      </c>
      <c r="AC7" s="1">
        <v>477</v>
      </c>
      <c r="AD7" s="1">
        <v>962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168</v>
      </c>
      <c r="AU7" s="1">
        <v>240</v>
      </c>
      <c r="AV7" s="1">
        <v>435</v>
      </c>
      <c r="AW7" s="1">
        <v>368</v>
      </c>
      <c r="AX7" s="1">
        <v>1016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256</v>
      </c>
      <c r="BE7" s="1">
        <v>318</v>
      </c>
      <c r="BF7" s="1">
        <v>325</v>
      </c>
      <c r="BG7" s="1">
        <v>288</v>
      </c>
      <c r="BH7" s="1">
        <v>530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>
      <c r="A8" s="1">
        <v>70034</v>
      </c>
      <c r="B8" s="1" t="s">
        <v>99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55.92</v>
      </c>
      <c r="I8" s="2">
        <v>1342.08</v>
      </c>
      <c r="J8" s="10">
        <f t="shared" si="2"/>
        <v>0</v>
      </c>
      <c r="K8" s="11">
        <f t="shared" si="3"/>
        <v>0</v>
      </c>
      <c r="L8" s="1">
        <v>49.33</v>
      </c>
      <c r="M8" s="1">
        <v>40.54</v>
      </c>
      <c r="N8" s="16">
        <f t="shared" si="5"/>
        <v>0</v>
      </c>
      <c r="O8" s="1"/>
      <c r="P8" s="1">
        <v>65.62</v>
      </c>
      <c r="Q8" s="1">
        <v>54.54</v>
      </c>
      <c r="R8" s="5">
        <v>0</v>
      </c>
      <c r="S8" s="1"/>
      <c r="T8" s="1">
        <v>61.48</v>
      </c>
      <c r="U8" s="1">
        <v>41.04</v>
      </c>
      <c r="V8" s="5">
        <v>0</v>
      </c>
      <c r="W8" s="1">
        <v>0</v>
      </c>
      <c r="X8" s="12">
        <v>236793.24</v>
      </c>
      <c r="Y8" s="2">
        <v>182690.64</v>
      </c>
      <c r="Z8" s="1">
        <v>272</v>
      </c>
      <c r="AA8" s="1">
        <v>319</v>
      </c>
      <c r="AB8" s="1">
        <v>554</v>
      </c>
      <c r="AC8" s="1">
        <v>397</v>
      </c>
      <c r="AD8" s="1">
        <v>973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394</v>
      </c>
      <c r="AU8" s="1">
        <v>298</v>
      </c>
      <c r="AV8" s="1">
        <v>672</v>
      </c>
      <c r="AW8" s="1">
        <v>720</v>
      </c>
      <c r="AX8" s="1">
        <v>1309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365</v>
      </c>
      <c r="BE8" s="1">
        <v>461</v>
      </c>
      <c r="BF8" s="1">
        <v>633</v>
      </c>
      <c r="BG8" s="1">
        <v>494</v>
      </c>
      <c r="BH8" s="1">
        <v>985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>
      <c r="A9" s="1">
        <v>70019</v>
      </c>
      <c r="B9" s="1" t="s">
        <v>85</v>
      </c>
      <c r="C9" s="1">
        <v>20</v>
      </c>
      <c r="D9" s="1">
        <v>285</v>
      </c>
      <c r="E9" s="1" t="s">
        <v>64</v>
      </c>
      <c r="F9" s="1">
        <v>562</v>
      </c>
      <c r="G9" s="1" t="s">
        <v>65</v>
      </c>
      <c r="H9" s="2">
        <v>68.760000000000005</v>
      </c>
      <c r="I9" s="2">
        <v>1375.2</v>
      </c>
      <c r="J9" s="10">
        <f t="shared" si="2"/>
        <v>0</v>
      </c>
      <c r="K9" s="11">
        <f t="shared" si="3"/>
        <v>0</v>
      </c>
      <c r="L9" s="1">
        <v>40</v>
      </c>
      <c r="M9" s="1">
        <v>40.4</v>
      </c>
      <c r="N9" s="16">
        <f t="shared" si="5"/>
        <v>0</v>
      </c>
      <c r="O9" s="1"/>
      <c r="P9" s="1">
        <v>75.650000000000006</v>
      </c>
      <c r="Q9" s="1">
        <v>58.8</v>
      </c>
      <c r="R9" s="5">
        <v>0</v>
      </c>
      <c r="S9" s="1"/>
      <c r="T9" s="1">
        <v>40.42</v>
      </c>
      <c r="U9" s="1">
        <v>37.9</v>
      </c>
      <c r="V9" s="16">
        <f t="shared" ref="V9:V10" si="6">MAX(0,(TRUNC((T9*0.7)-U9)))</f>
        <v>0</v>
      </c>
      <c r="W9" s="1">
        <v>0</v>
      </c>
      <c r="X9" s="12">
        <v>214634.34</v>
      </c>
      <c r="Y9" s="2">
        <v>188539.92</v>
      </c>
      <c r="Z9" s="1">
        <v>257</v>
      </c>
      <c r="AA9" s="1">
        <v>321</v>
      </c>
      <c r="AB9" s="1">
        <v>218</v>
      </c>
      <c r="AC9" s="1">
        <v>329</v>
      </c>
      <c r="AD9" s="1">
        <v>808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456</v>
      </c>
      <c r="AU9" s="1">
        <v>444</v>
      </c>
      <c r="AV9" s="1">
        <v>605</v>
      </c>
      <c r="AW9" s="1">
        <v>460</v>
      </c>
      <c r="AX9" s="1">
        <v>1176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270</v>
      </c>
      <c r="BE9" s="1">
        <v>211</v>
      </c>
      <c r="BF9" s="1">
        <v>235</v>
      </c>
      <c r="BG9" s="1">
        <v>396</v>
      </c>
      <c r="BH9" s="1">
        <v>758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>
      <c r="A10" s="1">
        <v>70028</v>
      </c>
      <c r="B10" s="1" t="s">
        <v>103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40.9</v>
      </c>
      <c r="I10" s="2">
        <v>981.6</v>
      </c>
      <c r="J10" s="10">
        <f t="shared" si="2"/>
        <v>0</v>
      </c>
      <c r="K10" s="11">
        <f t="shared" si="3"/>
        <v>0</v>
      </c>
      <c r="L10" s="1">
        <v>84.17</v>
      </c>
      <c r="M10" s="1">
        <v>59.5</v>
      </c>
      <c r="N10" s="5">
        <v>0</v>
      </c>
      <c r="O10" s="1"/>
      <c r="P10" s="1">
        <v>81.48</v>
      </c>
      <c r="Q10" s="1">
        <v>37.380000000000003</v>
      </c>
      <c r="R10" s="5">
        <v>0</v>
      </c>
      <c r="S10" s="1"/>
      <c r="T10" s="1">
        <v>52.21</v>
      </c>
      <c r="U10" s="1">
        <v>39</v>
      </c>
      <c r="V10" s="16">
        <f t="shared" si="6"/>
        <v>0</v>
      </c>
      <c r="W10" s="1">
        <v>0</v>
      </c>
      <c r="X10" s="12">
        <v>213845.65</v>
      </c>
      <c r="Y10" s="2">
        <v>133374.9</v>
      </c>
      <c r="Z10" s="1">
        <v>697</v>
      </c>
      <c r="AA10" s="1">
        <v>706</v>
      </c>
      <c r="AB10" s="1">
        <v>629</v>
      </c>
      <c r="AC10" s="1">
        <v>682</v>
      </c>
      <c r="AD10" s="1">
        <v>1428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551</v>
      </c>
      <c r="AU10" s="1">
        <v>715</v>
      </c>
      <c r="AV10" s="1">
        <v>658</v>
      </c>
      <c r="AW10" s="1">
        <v>778</v>
      </c>
      <c r="AX10" s="1">
        <v>897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539</v>
      </c>
      <c r="BE10" s="1">
        <v>421</v>
      </c>
      <c r="BF10" s="1">
        <v>263</v>
      </c>
      <c r="BG10" s="1">
        <v>481</v>
      </c>
      <c r="BH10" s="1">
        <v>936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>
      <c r="A11" s="1">
        <v>70072</v>
      </c>
      <c r="B11" s="1" t="s">
        <v>79</v>
      </c>
      <c r="C11" s="1">
        <v>20</v>
      </c>
      <c r="D11" s="1">
        <v>285</v>
      </c>
      <c r="E11" s="1" t="s">
        <v>64</v>
      </c>
      <c r="F11" s="1">
        <v>570</v>
      </c>
      <c r="G11" s="1" t="s">
        <v>72</v>
      </c>
      <c r="H11" s="2">
        <v>41.94</v>
      </c>
      <c r="I11" s="2">
        <v>838.8</v>
      </c>
      <c r="J11" s="10">
        <f t="shared" si="2"/>
        <v>8388</v>
      </c>
      <c r="K11" s="11">
        <f t="shared" si="3"/>
        <v>10</v>
      </c>
      <c r="L11" s="1">
        <v>54.78</v>
      </c>
      <c r="M11" s="1">
        <v>96.65</v>
      </c>
      <c r="N11" s="16">
        <f t="shared" ref="N11:N12" si="7">MAX(0,(TRUNC((L11*0.75)-M11)))</f>
        <v>0</v>
      </c>
      <c r="O11" s="1"/>
      <c r="P11" s="1">
        <v>141.75</v>
      </c>
      <c r="Q11" s="1">
        <v>90.7</v>
      </c>
      <c r="R11" s="5">
        <v>0</v>
      </c>
      <c r="S11" s="1"/>
      <c r="T11" s="1">
        <v>47.42</v>
      </c>
      <c r="U11" s="1">
        <v>17.5</v>
      </c>
      <c r="V11" s="5">
        <v>10</v>
      </c>
      <c r="W11" s="1">
        <v>0</v>
      </c>
      <c r="X11" s="12">
        <v>204625.26</v>
      </c>
      <c r="Y11" s="2">
        <v>171828.18</v>
      </c>
      <c r="Z11" s="1">
        <v>297</v>
      </c>
      <c r="AA11" s="1">
        <v>310</v>
      </c>
      <c r="AB11" s="1">
        <v>446</v>
      </c>
      <c r="AC11" s="1">
        <v>395</v>
      </c>
      <c r="AD11" s="1">
        <v>1933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813</v>
      </c>
      <c r="AU11" s="1">
        <v>713</v>
      </c>
      <c r="AV11" s="1">
        <v>1175</v>
      </c>
      <c r="AW11" s="1">
        <v>981</v>
      </c>
      <c r="AX11" s="1">
        <v>1814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396</v>
      </c>
      <c r="BE11" s="1">
        <v>316</v>
      </c>
      <c r="BF11" s="1">
        <v>172</v>
      </c>
      <c r="BG11" s="1">
        <v>445</v>
      </c>
      <c r="BH11" s="1">
        <v>350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2">
        <v>77.58</v>
      </c>
      <c r="I12" s="2">
        <v>1551.6</v>
      </c>
      <c r="J12" s="10">
        <f t="shared" si="2"/>
        <v>0</v>
      </c>
      <c r="K12" s="11">
        <f t="shared" si="3"/>
        <v>0</v>
      </c>
      <c r="L12" s="1">
        <v>34.880000000000003</v>
      </c>
      <c r="M12" s="1">
        <v>30.35</v>
      </c>
      <c r="N12" s="16">
        <f t="shared" si="7"/>
        <v>0</v>
      </c>
      <c r="O12" s="1"/>
      <c r="P12" s="1">
        <v>39.25</v>
      </c>
      <c r="Q12" s="1">
        <v>39.25</v>
      </c>
      <c r="R12" s="5">
        <v>0</v>
      </c>
      <c r="S12" s="1"/>
      <c r="T12" s="1">
        <v>39.380000000000003</v>
      </c>
      <c r="U12" s="1">
        <v>38.799999999999997</v>
      </c>
      <c r="V12" s="16">
        <f>MAX(0,(TRUNC((T12*0.7)-U12)))</f>
        <v>0</v>
      </c>
      <c r="W12" s="1">
        <v>0</v>
      </c>
      <c r="X12" s="12">
        <v>176106.6</v>
      </c>
      <c r="Y12" s="2">
        <v>168193.44</v>
      </c>
      <c r="Z12" s="1">
        <v>220</v>
      </c>
      <c r="AA12" s="1">
        <v>265</v>
      </c>
      <c r="AB12" s="1">
        <v>253</v>
      </c>
      <c r="AC12" s="1">
        <v>184</v>
      </c>
      <c r="AD12" s="1">
        <v>607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216</v>
      </c>
      <c r="AU12" s="1">
        <v>220</v>
      </c>
      <c r="AV12" s="1">
        <v>319</v>
      </c>
      <c r="AW12" s="1">
        <v>280</v>
      </c>
      <c r="AX12" s="1">
        <v>785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216</v>
      </c>
      <c r="BE12" s="1">
        <v>310</v>
      </c>
      <c r="BF12" s="1">
        <v>252</v>
      </c>
      <c r="BG12" s="1">
        <v>329</v>
      </c>
      <c r="BH12" s="1">
        <v>776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>
      <c r="A13" s="1">
        <v>70500</v>
      </c>
      <c r="B13" s="1" t="s">
        <v>105</v>
      </c>
      <c r="C13" s="1">
        <v>10</v>
      </c>
      <c r="D13" s="1">
        <v>285</v>
      </c>
      <c r="E13" s="1" t="s">
        <v>64</v>
      </c>
      <c r="F13" s="1">
        <v>285</v>
      </c>
      <c r="G13" s="1" t="s">
        <v>64</v>
      </c>
      <c r="H13" s="2">
        <v>125.14</v>
      </c>
      <c r="I13" s="2">
        <v>1251.4000000000001</v>
      </c>
      <c r="J13" s="10">
        <f t="shared" si="2"/>
        <v>50056</v>
      </c>
      <c r="K13" s="11">
        <f t="shared" si="3"/>
        <v>40</v>
      </c>
      <c r="L13" s="1">
        <v>43.8</v>
      </c>
      <c r="M13" s="1">
        <v>1.2</v>
      </c>
      <c r="N13" s="5">
        <v>20</v>
      </c>
      <c r="O13" s="1"/>
      <c r="P13" s="1">
        <v>62.5</v>
      </c>
      <c r="Q13" s="1">
        <v>14.8</v>
      </c>
      <c r="R13" s="5">
        <v>15</v>
      </c>
      <c r="S13" s="1"/>
      <c r="T13" s="1">
        <v>33.65</v>
      </c>
      <c r="U13" s="1">
        <v>15.9</v>
      </c>
      <c r="V13" s="5">
        <v>5</v>
      </c>
      <c r="W13" s="1">
        <v>0</v>
      </c>
      <c r="X13" s="12">
        <v>175133.43</v>
      </c>
      <c r="Y13" s="2">
        <v>39919.660000000003</v>
      </c>
      <c r="Z13" s="1">
        <v>219</v>
      </c>
      <c r="AA13" s="1">
        <v>151</v>
      </c>
      <c r="AB13" s="1">
        <v>105</v>
      </c>
      <c r="AC13" s="1">
        <v>77</v>
      </c>
      <c r="AD13" s="1">
        <v>12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275</v>
      </c>
      <c r="AU13" s="1">
        <v>315</v>
      </c>
      <c r="AV13" s="1">
        <v>137</v>
      </c>
      <c r="AW13" s="1">
        <v>111</v>
      </c>
      <c r="AX13" s="1">
        <v>148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136</v>
      </c>
      <c r="BE13" s="1">
        <v>145</v>
      </c>
      <c r="BF13" s="1">
        <v>89</v>
      </c>
      <c r="BG13" s="1">
        <v>78</v>
      </c>
      <c r="BH13" s="1">
        <v>159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>
      <c r="A14" s="1">
        <v>70029</v>
      </c>
      <c r="B14" s="1" t="s">
        <v>102</v>
      </c>
      <c r="C14" s="1">
        <v>18</v>
      </c>
      <c r="D14" s="1">
        <v>285</v>
      </c>
      <c r="E14" s="1" t="s">
        <v>64</v>
      </c>
      <c r="F14" s="1">
        <v>558</v>
      </c>
      <c r="G14" s="1" t="s">
        <v>67</v>
      </c>
      <c r="H14" s="2">
        <v>46.2</v>
      </c>
      <c r="I14" s="2">
        <v>831.6</v>
      </c>
      <c r="J14" s="10">
        <f t="shared" si="2"/>
        <v>0</v>
      </c>
      <c r="K14" s="11">
        <f t="shared" si="3"/>
        <v>0</v>
      </c>
      <c r="L14" s="1">
        <v>51.22</v>
      </c>
      <c r="M14" s="1">
        <v>80.89</v>
      </c>
      <c r="N14" s="16">
        <f t="shared" ref="N14:N23" si="8">MAX(0,(TRUNC((L14*0.75)-M14)))</f>
        <v>0</v>
      </c>
      <c r="O14" s="1"/>
      <c r="P14" s="1">
        <v>83.89</v>
      </c>
      <c r="Q14" s="1">
        <v>69.5</v>
      </c>
      <c r="R14" s="5">
        <v>0</v>
      </c>
      <c r="S14" s="1"/>
      <c r="T14" s="1">
        <v>73.39</v>
      </c>
      <c r="U14" s="1">
        <v>63.17</v>
      </c>
      <c r="V14" s="16">
        <f t="shared" ref="V14:V17" si="9">MAX(0,(TRUNC((T14*0.7)-U14)))</f>
        <v>0</v>
      </c>
      <c r="W14" s="1">
        <v>0</v>
      </c>
      <c r="X14" s="12">
        <v>173388.6</v>
      </c>
      <c r="Y14" s="2">
        <v>177592.8</v>
      </c>
      <c r="Z14" s="1">
        <v>229</v>
      </c>
      <c r="AA14" s="1">
        <v>365</v>
      </c>
      <c r="AB14" s="1">
        <v>399</v>
      </c>
      <c r="AC14" s="1">
        <v>223</v>
      </c>
      <c r="AD14" s="1">
        <v>1456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462</v>
      </c>
      <c r="AU14" s="1">
        <v>688</v>
      </c>
      <c r="AV14" s="1">
        <v>508</v>
      </c>
      <c r="AW14" s="1">
        <v>392</v>
      </c>
      <c r="AX14" s="1">
        <v>1251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350</v>
      </c>
      <c r="BE14" s="1">
        <v>583</v>
      </c>
      <c r="BF14" s="1">
        <v>458</v>
      </c>
      <c r="BG14" s="1">
        <v>443</v>
      </c>
      <c r="BH14" s="1">
        <v>1137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>
      <c r="A15" s="1">
        <v>70101</v>
      </c>
      <c r="B15" s="1" t="s">
        <v>73</v>
      </c>
      <c r="C15" s="1">
        <v>15</v>
      </c>
      <c r="D15" s="1">
        <v>285</v>
      </c>
      <c r="E15" s="1" t="s">
        <v>64</v>
      </c>
      <c r="F15" s="1">
        <v>567</v>
      </c>
      <c r="G15" s="1" t="s">
        <v>74</v>
      </c>
      <c r="H15" s="2">
        <v>42.41</v>
      </c>
      <c r="I15" s="2">
        <v>636.15</v>
      </c>
      <c r="J15" s="10">
        <f t="shared" si="2"/>
        <v>0</v>
      </c>
      <c r="K15" s="11">
        <f t="shared" si="3"/>
        <v>0</v>
      </c>
      <c r="L15" s="1">
        <v>94.2</v>
      </c>
      <c r="M15" s="1">
        <v>80.8</v>
      </c>
      <c r="N15" s="16">
        <f t="shared" si="8"/>
        <v>0</v>
      </c>
      <c r="O15" s="1"/>
      <c r="P15" s="1">
        <v>104.07</v>
      </c>
      <c r="Q15" s="1">
        <v>110</v>
      </c>
      <c r="R15" s="5">
        <v>0</v>
      </c>
      <c r="S15" s="1"/>
      <c r="T15" s="1">
        <v>71.27</v>
      </c>
      <c r="U15" s="1">
        <v>71.53</v>
      </c>
      <c r="V15" s="16">
        <f t="shared" si="9"/>
        <v>0</v>
      </c>
      <c r="W15" s="1">
        <v>0</v>
      </c>
      <c r="X15" s="12">
        <v>171463.63</v>
      </c>
      <c r="Y15" s="2">
        <v>166883.35</v>
      </c>
      <c r="Z15" s="1">
        <v>402</v>
      </c>
      <c r="AA15" s="1">
        <v>490</v>
      </c>
      <c r="AB15" s="1">
        <v>503</v>
      </c>
      <c r="AC15" s="1">
        <v>526</v>
      </c>
      <c r="AD15" s="1">
        <v>1212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550</v>
      </c>
      <c r="AU15" s="1">
        <v>614</v>
      </c>
      <c r="AV15" s="1">
        <v>431</v>
      </c>
      <c r="AW15" s="1">
        <v>546</v>
      </c>
      <c r="AX15" s="1">
        <v>1650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335</v>
      </c>
      <c r="BE15" s="1">
        <v>412</v>
      </c>
      <c r="BF15" s="1">
        <v>320</v>
      </c>
      <c r="BG15" s="1">
        <v>416</v>
      </c>
      <c r="BH15" s="1">
        <v>1073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>
      <c r="A16" s="1">
        <v>70100</v>
      </c>
      <c r="B16" s="1" t="s">
        <v>91</v>
      </c>
      <c r="C16" s="1">
        <v>16</v>
      </c>
      <c r="D16" s="1">
        <v>285</v>
      </c>
      <c r="E16" s="1" t="s">
        <v>64</v>
      </c>
      <c r="F16" s="1">
        <v>567</v>
      </c>
      <c r="G16" s="1" t="s">
        <v>74</v>
      </c>
      <c r="H16" s="2">
        <v>42.32</v>
      </c>
      <c r="I16" s="2">
        <v>677.12</v>
      </c>
      <c r="J16" s="10">
        <f t="shared" si="2"/>
        <v>0</v>
      </c>
      <c r="K16" s="11">
        <f t="shared" si="3"/>
        <v>0</v>
      </c>
      <c r="L16" s="1">
        <v>93.16</v>
      </c>
      <c r="M16" s="1">
        <v>72.69</v>
      </c>
      <c r="N16" s="16">
        <f t="shared" si="8"/>
        <v>0</v>
      </c>
      <c r="O16" s="1"/>
      <c r="P16" s="1">
        <v>75.94</v>
      </c>
      <c r="Q16" s="1">
        <v>77.25</v>
      </c>
      <c r="R16" s="5">
        <v>0</v>
      </c>
      <c r="S16" s="1"/>
      <c r="T16" s="1">
        <v>70.78</v>
      </c>
      <c r="U16" s="1">
        <v>57.31</v>
      </c>
      <c r="V16" s="16">
        <f t="shared" si="9"/>
        <v>0</v>
      </c>
      <c r="W16" s="1">
        <v>0</v>
      </c>
      <c r="X16" s="12">
        <v>162424.16</v>
      </c>
      <c r="Y16" s="2">
        <v>140333.12</v>
      </c>
      <c r="Z16" s="1">
        <v>470</v>
      </c>
      <c r="AA16" s="1">
        <v>377</v>
      </c>
      <c r="AB16" s="1">
        <v>546</v>
      </c>
      <c r="AC16" s="1">
        <v>572</v>
      </c>
      <c r="AD16" s="1">
        <v>1163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345</v>
      </c>
      <c r="AU16" s="1">
        <v>300</v>
      </c>
      <c r="AV16" s="1">
        <v>465</v>
      </c>
      <c r="AW16" s="1">
        <v>510</v>
      </c>
      <c r="AX16" s="1">
        <v>1236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239</v>
      </c>
      <c r="BE16" s="1">
        <v>538</v>
      </c>
      <c r="BF16" s="1">
        <v>326</v>
      </c>
      <c r="BG16" s="1">
        <v>597</v>
      </c>
      <c r="BH16" s="1">
        <v>917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>
      <c r="A17" s="1">
        <v>70103</v>
      </c>
      <c r="B17" s="1" t="s">
        <v>112</v>
      </c>
      <c r="C17" s="1">
        <v>18</v>
      </c>
      <c r="D17" s="1">
        <v>285</v>
      </c>
      <c r="E17" s="1" t="s">
        <v>64</v>
      </c>
      <c r="F17" s="1">
        <v>567</v>
      </c>
      <c r="G17" s="1" t="s">
        <v>74</v>
      </c>
      <c r="H17" s="2">
        <v>50.87</v>
      </c>
      <c r="I17" s="2">
        <v>915.66</v>
      </c>
      <c r="J17" s="10">
        <f t="shared" si="2"/>
        <v>0</v>
      </c>
      <c r="K17" s="11">
        <f t="shared" si="3"/>
        <v>0</v>
      </c>
      <c r="L17" s="1">
        <v>42.69</v>
      </c>
      <c r="M17" s="1">
        <v>39.17</v>
      </c>
      <c r="N17" s="16">
        <f t="shared" si="8"/>
        <v>0</v>
      </c>
      <c r="O17" s="1"/>
      <c r="P17" s="1">
        <v>74.75</v>
      </c>
      <c r="Q17" s="1">
        <v>71.94</v>
      </c>
      <c r="R17" s="5">
        <v>0</v>
      </c>
      <c r="S17" s="1"/>
      <c r="T17" s="1">
        <v>56.25</v>
      </c>
      <c r="U17" s="1">
        <v>69.28</v>
      </c>
      <c r="V17" s="16">
        <f t="shared" si="9"/>
        <v>0</v>
      </c>
      <c r="W17" s="1">
        <v>0</v>
      </c>
      <c r="X17" s="12">
        <v>159045.06</v>
      </c>
      <c r="Y17" s="2">
        <v>165174.89000000001</v>
      </c>
      <c r="Z17" s="1">
        <v>315</v>
      </c>
      <c r="AA17" s="1">
        <v>351</v>
      </c>
      <c r="AB17" s="1">
        <v>182</v>
      </c>
      <c r="AC17" s="1">
        <v>192</v>
      </c>
      <c r="AD17" s="1">
        <v>705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364</v>
      </c>
      <c r="AU17" s="1">
        <v>355</v>
      </c>
      <c r="AV17" s="1">
        <v>500</v>
      </c>
      <c r="AW17" s="1">
        <v>608</v>
      </c>
      <c r="AX17" s="1">
        <v>1295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350</v>
      </c>
      <c r="BE17" s="1">
        <v>310</v>
      </c>
      <c r="BF17" s="1">
        <v>337</v>
      </c>
      <c r="BG17" s="1">
        <v>341</v>
      </c>
      <c r="BH17" s="1">
        <v>1247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>
      <c r="A18" s="1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2">
        <v>652.46</v>
      </c>
      <c r="I18" s="2">
        <v>652.46</v>
      </c>
      <c r="J18" s="10">
        <f t="shared" si="2"/>
        <v>6524.6</v>
      </c>
      <c r="K18" s="11">
        <f t="shared" si="3"/>
        <v>10</v>
      </c>
      <c r="L18" s="1">
        <v>36.5</v>
      </c>
      <c r="M18" s="1">
        <v>31</v>
      </c>
      <c r="N18" s="16">
        <f t="shared" si="8"/>
        <v>0</v>
      </c>
      <c r="O18" s="1"/>
      <c r="P18" s="1">
        <v>132</v>
      </c>
      <c r="Q18" s="1">
        <v>146</v>
      </c>
      <c r="R18" s="5">
        <v>0</v>
      </c>
      <c r="S18" s="1"/>
      <c r="T18" s="1">
        <v>58.5</v>
      </c>
      <c r="U18" s="1">
        <v>27</v>
      </c>
      <c r="V18" s="5">
        <v>10</v>
      </c>
      <c r="W18" s="1">
        <v>0</v>
      </c>
      <c r="X18" s="12">
        <v>148108.42000000001</v>
      </c>
      <c r="Y18" s="2">
        <v>133101.84</v>
      </c>
      <c r="Z18" s="1">
        <v>7</v>
      </c>
      <c r="AA18" s="1">
        <v>18</v>
      </c>
      <c r="AB18" s="1">
        <v>12</v>
      </c>
      <c r="AC18" s="1">
        <v>17</v>
      </c>
      <c r="AD18" s="1">
        <v>31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46</v>
      </c>
      <c r="AU18" s="1">
        <v>35</v>
      </c>
      <c r="AV18" s="1">
        <v>60</v>
      </c>
      <c r="AW18" s="1">
        <v>17</v>
      </c>
      <c r="AX18" s="1">
        <v>146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26</v>
      </c>
      <c r="BE18" s="1">
        <v>25</v>
      </c>
      <c r="BF18" s="1">
        <v>6</v>
      </c>
      <c r="BG18" s="1">
        <v>28</v>
      </c>
      <c r="BH18" s="1">
        <v>27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>
      <c r="A19" s="1">
        <v>70187</v>
      </c>
      <c r="B19" s="1" t="s">
        <v>127</v>
      </c>
      <c r="C19" s="1">
        <v>1</v>
      </c>
      <c r="D19" s="1">
        <v>285</v>
      </c>
      <c r="E19" s="1" t="s">
        <v>64</v>
      </c>
      <c r="F19" s="1">
        <v>567</v>
      </c>
      <c r="G19" s="1" t="s">
        <v>74</v>
      </c>
      <c r="H19" s="2">
        <v>1133.01</v>
      </c>
      <c r="I19" s="2">
        <v>1133.01</v>
      </c>
      <c r="J19" s="10">
        <f t="shared" si="2"/>
        <v>33990.300000000003</v>
      </c>
      <c r="K19" s="11">
        <f t="shared" si="3"/>
        <v>30</v>
      </c>
      <c r="L19" s="1">
        <v>0</v>
      </c>
      <c r="M19" s="1">
        <v>0</v>
      </c>
      <c r="N19" s="16">
        <f t="shared" si="8"/>
        <v>0</v>
      </c>
      <c r="O19" s="1"/>
      <c r="P19" s="1">
        <v>90.5</v>
      </c>
      <c r="Q19" s="1">
        <v>28</v>
      </c>
      <c r="R19" s="5">
        <v>20</v>
      </c>
      <c r="S19" s="1"/>
      <c r="T19" s="1">
        <v>37.5</v>
      </c>
      <c r="U19" s="1">
        <v>13</v>
      </c>
      <c r="V19" s="5">
        <v>10</v>
      </c>
      <c r="W19" s="1">
        <v>0</v>
      </c>
      <c r="X19" s="12">
        <v>145025.28</v>
      </c>
      <c r="Y19" s="2">
        <v>46453.41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41</v>
      </c>
      <c r="AU19" s="1">
        <v>33</v>
      </c>
      <c r="AV19" s="1">
        <v>17</v>
      </c>
      <c r="AW19" s="1">
        <v>32</v>
      </c>
      <c r="AX19" s="1">
        <v>28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13</v>
      </c>
      <c r="BE19" s="1">
        <v>13</v>
      </c>
      <c r="BF19" s="1">
        <v>15</v>
      </c>
      <c r="BG19" s="1">
        <v>6</v>
      </c>
      <c r="BH19" s="1">
        <v>13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>
      <c r="A20" s="1">
        <v>70038</v>
      </c>
      <c r="B20" s="1" t="s">
        <v>66</v>
      </c>
      <c r="C20" s="1">
        <v>16</v>
      </c>
      <c r="D20" s="1">
        <v>285</v>
      </c>
      <c r="E20" s="1" t="s">
        <v>64</v>
      </c>
      <c r="F20" s="1">
        <v>558</v>
      </c>
      <c r="G20" s="1" t="s">
        <v>67</v>
      </c>
      <c r="H20" s="2">
        <v>52.430999999999997</v>
      </c>
      <c r="I20" s="2">
        <v>838.89599999999996</v>
      </c>
      <c r="J20" s="10">
        <f t="shared" si="2"/>
        <v>0</v>
      </c>
      <c r="K20" s="11">
        <f t="shared" si="3"/>
        <v>0</v>
      </c>
      <c r="L20" s="1">
        <v>36.409999999999997</v>
      </c>
      <c r="M20" s="1">
        <v>29.06</v>
      </c>
      <c r="N20" s="16">
        <f t="shared" si="8"/>
        <v>0</v>
      </c>
      <c r="O20" s="1"/>
      <c r="P20" s="1">
        <v>78.66</v>
      </c>
      <c r="Q20" s="1">
        <v>71.19</v>
      </c>
      <c r="R20" s="5">
        <v>0</v>
      </c>
      <c r="S20" s="1"/>
      <c r="T20" s="1">
        <v>48.44</v>
      </c>
      <c r="U20" s="1">
        <v>31.25</v>
      </c>
      <c r="V20" s="5">
        <v>0</v>
      </c>
      <c r="W20" s="1">
        <v>0</v>
      </c>
      <c r="X20" s="12">
        <v>137159.5</v>
      </c>
      <c r="Y20" s="2">
        <v>110314.82</v>
      </c>
      <c r="Z20" s="1">
        <v>184</v>
      </c>
      <c r="AA20" s="1">
        <v>241</v>
      </c>
      <c r="AB20" s="1">
        <v>249</v>
      </c>
      <c r="AC20" s="1">
        <v>58</v>
      </c>
      <c r="AD20" s="1">
        <v>465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537</v>
      </c>
      <c r="AU20" s="1">
        <v>439</v>
      </c>
      <c r="AV20" s="1">
        <v>378</v>
      </c>
      <c r="AW20" s="1">
        <v>248</v>
      </c>
      <c r="AX20" s="1">
        <v>1139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347</v>
      </c>
      <c r="BE20" s="1">
        <v>465</v>
      </c>
      <c r="BF20" s="1">
        <v>100</v>
      </c>
      <c r="BG20" s="1">
        <v>191</v>
      </c>
      <c r="BH20" s="1">
        <v>500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>
      <c r="A21" s="1">
        <v>70005</v>
      </c>
      <c r="B21" s="1" t="s">
        <v>107</v>
      </c>
      <c r="C21" s="1">
        <v>24</v>
      </c>
      <c r="D21" s="1">
        <v>285</v>
      </c>
      <c r="E21" s="1" t="s">
        <v>64</v>
      </c>
      <c r="F21" s="1">
        <v>557</v>
      </c>
      <c r="G21" s="1" t="s">
        <v>69</v>
      </c>
      <c r="H21" s="2">
        <v>50.79</v>
      </c>
      <c r="I21" s="2">
        <v>1218.96</v>
      </c>
      <c r="J21" s="10">
        <f t="shared" si="2"/>
        <v>9751.68</v>
      </c>
      <c r="K21" s="11">
        <f t="shared" si="3"/>
        <v>8</v>
      </c>
      <c r="L21" s="1">
        <v>20.67</v>
      </c>
      <c r="M21" s="1">
        <v>6.88</v>
      </c>
      <c r="N21" s="28">
        <f t="shared" si="8"/>
        <v>8</v>
      </c>
      <c r="O21" s="1"/>
      <c r="P21" s="1">
        <v>60.81</v>
      </c>
      <c r="Q21" s="1">
        <v>48.17</v>
      </c>
      <c r="R21" s="5">
        <v>0</v>
      </c>
      <c r="S21" s="1"/>
      <c r="T21" s="1">
        <v>28.71</v>
      </c>
      <c r="U21" s="1">
        <v>20.38</v>
      </c>
      <c r="V21" s="16">
        <f t="shared" ref="V21:V22" si="10">MAX(0,(TRUNC((T21*0.7)-U21)))</f>
        <v>0</v>
      </c>
      <c r="W21" s="1">
        <v>0</v>
      </c>
      <c r="X21" s="12">
        <v>134314.16</v>
      </c>
      <c r="Y21" s="2">
        <v>91929.9</v>
      </c>
      <c r="Z21" s="1">
        <v>199</v>
      </c>
      <c r="AA21" s="1">
        <v>132</v>
      </c>
      <c r="AB21" s="1">
        <v>145</v>
      </c>
      <c r="AC21" s="1">
        <v>172</v>
      </c>
      <c r="AD21" s="1">
        <v>165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463</v>
      </c>
      <c r="AU21" s="1">
        <v>539</v>
      </c>
      <c r="AV21" s="1">
        <v>492</v>
      </c>
      <c r="AW21" s="1">
        <v>470</v>
      </c>
      <c r="AX21" s="1">
        <v>1156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280</v>
      </c>
      <c r="BE21" s="1">
        <v>171</v>
      </c>
      <c r="BF21" s="1">
        <v>190</v>
      </c>
      <c r="BG21" s="1">
        <v>267</v>
      </c>
      <c r="BH21" s="1">
        <v>489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>
      <c r="A22" s="1">
        <v>70041</v>
      </c>
      <c r="B22" s="1" t="s">
        <v>114</v>
      </c>
      <c r="C22" s="1">
        <v>24</v>
      </c>
      <c r="D22" s="1">
        <v>285</v>
      </c>
      <c r="E22" s="1" t="s">
        <v>64</v>
      </c>
      <c r="F22" s="1">
        <v>558</v>
      </c>
      <c r="G22" s="1" t="s">
        <v>67</v>
      </c>
      <c r="H22" s="2">
        <v>39.53</v>
      </c>
      <c r="I22" s="2">
        <v>948.72</v>
      </c>
      <c r="J22" s="10">
        <f t="shared" si="2"/>
        <v>0</v>
      </c>
      <c r="K22" s="11">
        <f t="shared" si="3"/>
        <v>0</v>
      </c>
      <c r="L22" s="1">
        <v>52.04</v>
      </c>
      <c r="M22" s="1">
        <v>38.880000000000003</v>
      </c>
      <c r="N22" s="16">
        <f t="shared" si="8"/>
        <v>0</v>
      </c>
      <c r="O22" s="1"/>
      <c r="P22" s="1">
        <v>44.27</v>
      </c>
      <c r="Q22" s="1">
        <v>40.71</v>
      </c>
      <c r="R22" s="5">
        <v>0</v>
      </c>
      <c r="S22" s="1"/>
      <c r="T22" s="1">
        <v>38.880000000000003</v>
      </c>
      <c r="U22" s="1">
        <v>40.08</v>
      </c>
      <c r="V22" s="16">
        <f t="shared" si="10"/>
        <v>0</v>
      </c>
      <c r="W22" s="1">
        <v>0</v>
      </c>
      <c r="X22" s="12">
        <v>128255.08</v>
      </c>
      <c r="Y22" s="2">
        <v>113530.16</v>
      </c>
      <c r="Z22" s="1">
        <v>349</v>
      </c>
      <c r="AA22" s="1">
        <v>402</v>
      </c>
      <c r="AB22" s="1">
        <v>499</v>
      </c>
      <c r="AC22" s="1">
        <v>400</v>
      </c>
      <c r="AD22" s="1">
        <v>933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246</v>
      </c>
      <c r="AU22" s="1">
        <v>362</v>
      </c>
      <c r="AV22" s="1">
        <v>450</v>
      </c>
      <c r="AW22" s="1">
        <v>371</v>
      </c>
      <c r="AX22" s="1">
        <v>977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373</v>
      </c>
      <c r="BE22" s="1">
        <v>306</v>
      </c>
      <c r="BF22" s="1">
        <v>199</v>
      </c>
      <c r="BG22" s="1">
        <v>416</v>
      </c>
      <c r="BH22" s="1">
        <v>962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>
      <c r="A23" s="1">
        <v>70168</v>
      </c>
      <c r="B23" s="1" t="s">
        <v>109</v>
      </c>
      <c r="C23" s="1">
        <v>24</v>
      </c>
      <c r="D23" s="1">
        <v>285</v>
      </c>
      <c r="E23" s="1" t="s">
        <v>64</v>
      </c>
      <c r="F23" s="1">
        <v>974</v>
      </c>
      <c r="G23" s="1" t="s">
        <v>110</v>
      </c>
      <c r="H23" s="2">
        <v>50.94</v>
      </c>
      <c r="I23" s="2">
        <v>1222.56</v>
      </c>
      <c r="J23" s="10">
        <f t="shared" si="2"/>
        <v>0</v>
      </c>
      <c r="K23" s="11">
        <f t="shared" si="3"/>
        <v>0</v>
      </c>
      <c r="L23" s="1">
        <v>24.44</v>
      </c>
      <c r="M23" s="1">
        <v>18.420000000000002</v>
      </c>
      <c r="N23" s="16">
        <f t="shared" si="8"/>
        <v>0</v>
      </c>
      <c r="O23" s="1"/>
      <c r="P23" s="1">
        <v>41.12</v>
      </c>
      <c r="Q23" s="1">
        <v>22.17</v>
      </c>
      <c r="R23" s="5">
        <v>0</v>
      </c>
      <c r="S23" s="1"/>
      <c r="T23" s="1">
        <v>32.69</v>
      </c>
      <c r="U23" s="1">
        <v>20.21</v>
      </c>
      <c r="V23" s="5">
        <v>0</v>
      </c>
      <c r="W23" s="1">
        <v>0</v>
      </c>
      <c r="X23" s="12">
        <v>120116.52</v>
      </c>
      <c r="Y23" s="2">
        <v>74321.460000000006</v>
      </c>
      <c r="Z23" s="1">
        <v>144</v>
      </c>
      <c r="AA23" s="1">
        <v>212</v>
      </c>
      <c r="AB23" s="1">
        <v>236</v>
      </c>
      <c r="AC23" s="1">
        <v>201</v>
      </c>
      <c r="AD23" s="1">
        <v>442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251</v>
      </c>
      <c r="AU23" s="1">
        <v>171</v>
      </c>
      <c r="AV23" s="1">
        <v>455</v>
      </c>
      <c r="AW23" s="1">
        <v>391</v>
      </c>
      <c r="AX23" s="1">
        <v>532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360</v>
      </c>
      <c r="BE23" s="1">
        <v>283</v>
      </c>
      <c r="BF23" s="1">
        <v>94</v>
      </c>
      <c r="BG23" s="1">
        <v>378</v>
      </c>
      <c r="BH23" s="1">
        <v>485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>
      <c r="A24" s="1">
        <v>70002</v>
      </c>
      <c r="B24" s="1" t="s">
        <v>113</v>
      </c>
      <c r="C24" s="1">
        <v>48</v>
      </c>
      <c r="D24" s="1">
        <v>285</v>
      </c>
      <c r="E24" s="1" t="s">
        <v>64</v>
      </c>
      <c r="F24" s="1">
        <v>557</v>
      </c>
      <c r="G24" s="1" t="s">
        <v>69</v>
      </c>
      <c r="H24" s="2">
        <v>28.86</v>
      </c>
      <c r="I24" s="2">
        <v>1385.28</v>
      </c>
      <c r="J24" s="10">
        <f t="shared" si="2"/>
        <v>0</v>
      </c>
      <c r="K24" s="11">
        <f t="shared" si="3"/>
        <v>0</v>
      </c>
      <c r="L24" s="1">
        <v>30.36</v>
      </c>
      <c r="M24" s="1">
        <v>21.46</v>
      </c>
      <c r="N24" s="5">
        <v>0</v>
      </c>
      <c r="O24" s="1"/>
      <c r="P24" s="1">
        <v>29.17</v>
      </c>
      <c r="Q24" s="1">
        <v>33.08</v>
      </c>
      <c r="R24" s="5">
        <v>0</v>
      </c>
      <c r="S24" s="1"/>
      <c r="T24" s="1">
        <v>21.14</v>
      </c>
      <c r="U24" s="1">
        <v>12.04</v>
      </c>
      <c r="V24" s="5">
        <v>0</v>
      </c>
      <c r="W24" s="1">
        <v>0</v>
      </c>
      <c r="X24" s="12">
        <v>111745.92</v>
      </c>
      <c r="Y24" s="2">
        <v>92236.56</v>
      </c>
      <c r="Z24" s="1">
        <v>383</v>
      </c>
      <c r="AA24" s="1">
        <v>283</v>
      </c>
      <c r="AB24" s="1">
        <v>693</v>
      </c>
      <c r="AC24" s="1">
        <v>480</v>
      </c>
      <c r="AD24" s="1">
        <v>1030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255</v>
      </c>
      <c r="AU24" s="1">
        <v>550</v>
      </c>
      <c r="AV24" s="1">
        <v>520</v>
      </c>
      <c r="AW24" s="1">
        <v>700</v>
      </c>
      <c r="AX24" s="1">
        <v>1588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343</v>
      </c>
      <c r="BE24" s="1">
        <v>141</v>
      </c>
      <c r="BF24" s="1">
        <v>429</v>
      </c>
      <c r="BG24" s="1">
        <v>344</v>
      </c>
      <c r="BH24" s="1">
        <v>578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>
      <c r="A25" s="1">
        <v>70012</v>
      </c>
      <c r="B25" s="1" t="s">
        <v>89</v>
      </c>
      <c r="C25" s="1">
        <v>15</v>
      </c>
      <c r="D25" s="1">
        <v>285</v>
      </c>
      <c r="E25" s="1" t="s">
        <v>64</v>
      </c>
      <c r="F25" s="1">
        <v>562</v>
      </c>
      <c r="G25" s="1" t="s">
        <v>65</v>
      </c>
      <c r="H25" s="2">
        <v>28.82</v>
      </c>
      <c r="I25" s="2">
        <v>432.3</v>
      </c>
      <c r="J25" s="10">
        <f t="shared" si="2"/>
        <v>0</v>
      </c>
      <c r="K25" s="11">
        <f t="shared" si="3"/>
        <v>0</v>
      </c>
      <c r="L25" s="1">
        <v>88.73</v>
      </c>
      <c r="M25" s="1">
        <v>49.47</v>
      </c>
      <c r="N25" s="5">
        <v>0</v>
      </c>
      <c r="O25" s="1"/>
      <c r="P25" s="1">
        <v>94.37</v>
      </c>
      <c r="Q25" s="1">
        <v>70.930000000000007</v>
      </c>
      <c r="R25" s="5">
        <v>0</v>
      </c>
      <c r="S25" s="1"/>
      <c r="T25" s="1">
        <v>62.97</v>
      </c>
      <c r="U25" s="1">
        <v>55.47</v>
      </c>
      <c r="V25" s="16">
        <f t="shared" ref="V25:V31" si="11">MAX(0,(TRUNC((T25*0.7)-U25)))</f>
        <v>0</v>
      </c>
      <c r="W25" s="1">
        <v>0</v>
      </c>
      <c r="X25" s="12">
        <v>106374.62</v>
      </c>
      <c r="Y25" s="2">
        <v>76027.16</v>
      </c>
      <c r="Z25" s="1">
        <v>408</v>
      </c>
      <c r="AA25" s="1">
        <v>540</v>
      </c>
      <c r="AB25" s="1">
        <v>448</v>
      </c>
      <c r="AC25" s="1">
        <v>410</v>
      </c>
      <c r="AD25" s="1">
        <v>742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545</v>
      </c>
      <c r="AU25" s="1">
        <v>391</v>
      </c>
      <c r="AV25" s="1">
        <v>443</v>
      </c>
      <c r="AW25" s="1">
        <v>464</v>
      </c>
      <c r="AX25" s="1">
        <v>1064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243</v>
      </c>
      <c r="BE25" s="1">
        <v>336</v>
      </c>
      <c r="BF25" s="1">
        <v>339</v>
      </c>
      <c r="BG25" s="1">
        <v>389</v>
      </c>
      <c r="BH25" s="1">
        <v>832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>
      <c r="A26" s="1">
        <v>70044</v>
      </c>
      <c r="B26" s="1" t="s">
        <v>96</v>
      </c>
      <c r="C26" s="1">
        <v>21</v>
      </c>
      <c r="D26" s="1">
        <v>285</v>
      </c>
      <c r="E26" s="1" t="s">
        <v>64</v>
      </c>
      <c r="F26" s="1">
        <v>565</v>
      </c>
      <c r="G26" s="1" t="s">
        <v>94</v>
      </c>
      <c r="H26" s="2">
        <v>31.19</v>
      </c>
      <c r="I26" s="2">
        <v>654.99</v>
      </c>
      <c r="J26" s="10">
        <f t="shared" si="2"/>
        <v>0</v>
      </c>
      <c r="K26" s="11">
        <f t="shared" si="3"/>
        <v>0</v>
      </c>
      <c r="L26" s="1">
        <v>43.83</v>
      </c>
      <c r="M26" s="1">
        <v>37.049999999999997</v>
      </c>
      <c r="N26" s="16">
        <f>MAX(0,(TRUNC((L26*0.75)-M26)))</f>
        <v>0</v>
      </c>
      <c r="O26" s="1"/>
      <c r="P26" s="1">
        <v>58.88</v>
      </c>
      <c r="Q26" s="1">
        <v>65.38</v>
      </c>
      <c r="R26" s="5">
        <v>0</v>
      </c>
      <c r="S26" s="1"/>
      <c r="T26" s="1">
        <v>42.48</v>
      </c>
      <c r="U26" s="1">
        <v>34.9</v>
      </c>
      <c r="V26" s="16">
        <f t="shared" si="11"/>
        <v>0</v>
      </c>
      <c r="W26" s="1">
        <v>0</v>
      </c>
      <c r="X26" s="12">
        <v>95098.31</v>
      </c>
      <c r="Y26" s="2">
        <v>89951.96</v>
      </c>
      <c r="Z26" s="1">
        <v>191</v>
      </c>
      <c r="AA26" s="1">
        <v>249</v>
      </c>
      <c r="AB26" s="1">
        <v>500</v>
      </c>
      <c r="AC26" s="1">
        <v>210</v>
      </c>
      <c r="AD26" s="1">
        <v>778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471</v>
      </c>
      <c r="AU26" s="1">
        <v>443</v>
      </c>
      <c r="AV26" s="1">
        <v>352</v>
      </c>
      <c r="AW26" s="1">
        <v>384</v>
      </c>
      <c r="AX26" s="1">
        <v>1373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268</v>
      </c>
      <c r="BE26" s="1">
        <v>459</v>
      </c>
      <c r="BF26" s="1">
        <v>226</v>
      </c>
      <c r="BG26" s="1">
        <v>337</v>
      </c>
      <c r="BH26" s="1">
        <v>733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>
      <c r="A27" s="1">
        <v>70070</v>
      </c>
      <c r="B27" s="1" t="s">
        <v>63</v>
      </c>
      <c r="C27" s="1">
        <v>5</v>
      </c>
      <c r="D27" s="1">
        <v>285</v>
      </c>
      <c r="E27" s="1" t="s">
        <v>64</v>
      </c>
      <c r="F27" s="1">
        <v>562</v>
      </c>
      <c r="G27" s="1" t="s">
        <v>65</v>
      </c>
      <c r="H27" s="2">
        <v>74.72</v>
      </c>
      <c r="I27" s="2">
        <v>373.6</v>
      </c>
      <c r="J27" s="10">
        <f t="shared" si="2"/>
        <v>0</v>
      </c>
      <c r="K27" s="11">
        <f t="shared" si="3"/>
        <v>0</v>
      </c>
      <c r="L27" s="1">
        <v>82.4</v>
      </c>
      <c r="M27" s="1">
        <v>50.2</v>
      </c>
      <c r="N27" s="5">
        <v>0</v>
      </c>
      <c r="O27" s="1" t="s">
        <v>2265</v>
      </c>
      <c r="P27" s="1">
        <v>108.4</v>
      </c>
      <c r="Q27" s="58">
        <v>256.60000000000002</v>
      </c>
      <c r="R27" s="5">
        <v>0</v>
      </c>
      <c r="S27" s="1"/>
      <c r="T27" s="1">
        <v>59.3</v>
      </c>
      <c r="U27" s="1">
        <v>73</v>
      </c>
      <c r="V27" s="16">
        <f t="shared" si="11"/>
        <v>0</v>
      </c>
      <c r="W27" s="1">
        <v>0</v>
      </c>
      <c r="X27" s="12">
        <v>93437.36</v>
      </c>
      <c r="Y27" s="2">
        <v>141893.28</v>
      </c>
      <c r="Z27" s="1">
        <v>155</v>
      </c>
      <c r="AA27" s="1">
        <v>223</v>
      </c>
      <c r="AB27" s="1">
        <v>105</v>
      </c>
      <c r="AC27" s="1">
        <v>81</v>
      </c>
      <c r="AD27" s="1">
        <v>251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304</v>
      </c>
      <c r="AU27" s="1">
        <v>252</v>
      </c>
      <c r="AV27" s="1">
        <v>79</v>
      </c>
      <c r="AW27" s="1">
        <v>66</v>
      </c>
      <c r="AX27" s="1">
        <v>1283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76</v>
      </c>
      <c r="BE27" s="1">
        <v>236</v>
      </c>
      <c r="BF27" s="1">
        <v>77</v>
      </c>
      <c r="BG27" s="1">
        <v>51</v>
      </c>
      <c r="BH27" s="1">
        <v>365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>
      <c r="A28" s="1">
        <v>70090</v>
      </c>
      <c r="B28" s="1" t="s">
        <v>86</v>
      </c>
      <c r="C28" s="1">
        <v>32</v>
      </c>
      <c r="D28" s="1">
        <v>285</v>
      </c>
      <c r="E28" s="1" t="s">
        <v>64</v>
      </c>
      <c r="F28" s="1">
        <v>573</v>
      </c>
      <c r="G28" s="1" t="s">
        <v>87</v>
      </c>
      <c r="H28" s="2">
        <v>33.270000000000003</v>
      </c>
      <c r="I28" s="2">
        <v>1064.6400000000001</v>
      </c>
      <c r="J28" s="10">
        <f t="shared" si="2"/>
        <v>0</v>
      </c>
      <c r="K28" s="11">
        <f t="shared" si="3"/>
        <v>0</v>
      </c>
      <c r="L28" s="1">
        <v>26.44</v>
      </c>
      <c r="M28" s="1">
        <v>21.72</v>
      </c>
      <c r="N28" s="16">
        <f t="shared" ref="N28:N31" si="12">MAX(0,(TRUNC((L28*0.75)-M28)))</f>
        <v>0</v>
      </c>
      <c r="O28" s="1"/>
      <c r="P28" s="1">
        <v>40.78</v>
      </c>
      <c r="Q28" s="1">
        <v>20.91</v>
      </c>
      <c r="R28" s="5">
        <v>0</v>
      </c>
      <c r="S28" s="1"/>
      <c r="T28" s="1">
        <v>19.88</v>
      </c>
      <c r="U28" s="1">
        <v>17</v>
      </c>
      <c r="V28" s="16">
        <f t="shared" si="11"/>
        <v>0</v>
      </c>
      <c r="W28" s="1">
        <v>0</v>
      </c>
      <c r="X28" s="12">
        <v>92723.49</v>
      </c>
      <c r="Y28" s="2">
        <v>63479.16</v>
      </c>
      <c r="Z28" s="1">
        <v>137</v>
      </c>
      <c r="AA28" s="1">
        <v>353</v>
      </c>
      <c r="AB28" s="1">
        <v>341</v>
      </c>
      <c r="AC28" s="1">
        <v>383</v>
      </c>
      <c r="AD28" s="1">
        <v>695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532</v>
      </c>
      <c r="AU28" s="1">
        <v>311</v>
      </c>
      <c r="AV28" s="1">
        <v>409</v>
      </c>
      <c r="AW28" s="1">
        <v>417</v>
      </c>
      <c r="AX28" s="1">
        <v>669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227</v>
      </c>
      <c r="BE28" s="1">
        <v>282</v>
      </c>
      <c r="BF28" s="1">
        <v>133</v>
      </c>
      <c r="BG28" s="1">
        <v>270</v>
      </c>
      <c r="BH28" s="1">
        <v>544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>
      <c r="A29" s="1">
        <v>70048</v>
      </c>
      <c r="B29" s="1" t="s">
        <v>133</v>
      </c>
      <c r="C29" s="1">
        <v>20</v>
      </c>
      <c r="D29" s="1">
        <v>285</v>
      </c>
      <c r="E29" s="1" t="s">
        <v>64</v>
      </c>
      <c r="F29" s="1">
        <v>558</v>
      </c>
      <c r="G29" s="1" t="s">
        <v>67</v>
      </c>
      <c r="H29" s="2">
        <v>88.09</v>
      </c>
      <c r="I29" s="2">
        <v>1761.8</v>
      </c>
      <c r="J29" s="10">
        <f t="shared" si="2"/>
        <v>0</v>
      </c>
      <c r="K29" s="11">
        <f t="shared" si="3"/>
        <v>0</v>
      </c>
      <c r="L29" s="1">
        <v>16.12</v>
      </c>
      <c r="M29" s="1">
        <v>18.55</v>
      </c>
      <c r="N29" s="16">
        <f t="shared" si="12"/>
        <v>0</v>
      </c>
      <c r="O29" s="1"/>
      <c r="P29" s="1">
        <v>16.18</v>
      </c>
      <c r="Q29" s="1">
        <v>7.9</v>
      </c>
      <c r="R29" s="5">
        <v>0</v>
      </c>
      <c r="S29" s="1"/>
      <c r="T29" s="1">
        <v>19.48</v>
      </c>
      <c r="U29" s="1">
        <v>14.1</v>
      </c>
      <c r="V29" s="16">
        <f t="shared" si="11"/>
        <v>0</v>
      </c>
      <c r="W29" s="1">
        <v>0</v>
      </c>
      <c r="X29" s="12">
        <v>91217.2</v>
      </c>
      <c r="Y29" s="2">
        <v>71440.990000000005</v>
      </c>
      <c r="Z29" s="1">
        <v>38</v>
      </c>
      <c r="AA29" s="1">
        <v>106</v>
      </c>
      <c r="AB29" s="1">
        <v>188</v>
      </c>
      <c r="AC29" s="1">
        <v>87</v>
      </c>
      <c r="AD29" s="1">
        <v>371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80</v>
      </c>
      <c r="AU29" s="1">
        <v>76</v>
      </c>
      <c r="AV29" s="1">
        <v>150</v>
      </c>
      <c r="AW29" s="1">
        <v>111</v>
      </c>
      <c r="AX29" s="1">
        <v>158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130</v>
      </c>
      <c r="BE29" s="1">
        <v>101</v>
      </c>
      <c r="BF29" s="1">
        <v>153</v>
      </c>
      <c r="BG29" s="1">
        <v>112</v>
      </c>
      <c r="BH29" s="1">
        <v>282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>
      <c r="A30" s="1">
        <v>70159</v>
      </c>
      <c r="B30" s="1" t="s">
        <v>166</v>
      </c>
      <c r="C30" s="1">
        <v>20</v>
      </c>
      <c r="D30" s="1">
        <v>285</v>
      </c>
      <c r="E30" s="1" t="s">
        <v>64</v>
      </c>
      <c r="F30" s="1">
        <v>322</v>
      </c>
      <c r="G30" s="1" t="s">
        <v>167</v>
      </c>
      <c r="H30" s="2">
        <v>68.760000000000005</v>
      </c>
      <c r="I30" s="2">
        <v>1375.2</v>
      </c>
      <c r="J30" s="10">
        <f t="shared" si="2"/>
        <v>0</v>
      </c>
      <c r="K30" s="11">
        <f t="shared" si="3"/>
        <v>0</v>
      </c>
      <c r="L30" s="1">
        <v>15.52</v>
      </c>
      <c r="M30" s="1">
        <v>17.05</v>
      </c>
      <c r="N30" s="16">
        <f t="shared" si="12"/>
        <v>0</v>
      </c>
      <c r="O30" s="1"/>
      <c r="P30" s="1">
        <v>34.200000000000003</v>
      </c>
      <c r="Q30" s="1">
        <v>44.35</v>
      </c>
      <c r="R30" s="5">
        <v>0</v>
      </c>
      <c r="S30" s="1"/>
      <c r="T30" s="1">
        <v>14.15</v>
      </c>
      <c r="U30" s="1">
        <v>15.25</v>
      </c>
      <c r="V30" s="16">
        <f t="shared" si="11"/>
        <v>0</v>
      </c>
      <c r="W30" s="1">
        <v>0</v>
      </c>
      <c r="X30" s="12">
        <v>87840.9</v>
      </c>
      <c r="Y30" s="2">
        <v>105409.08</v>
      </c>
      <c r="Z30" s="1">
        <v>222</v>
      </c>
      <c r="AA30" s="1">
        <v>241</v>
      </c>
      <c r="AB30" s="1">
        <v>-36</v>
      </c>
      <c r="AC30" s="1">
        <v>8</v>
      </c>
      <c r="AD30" s="1">
        <v>341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291</v>
      </c>
      <c r="AU30" s="1">
        <v>519</v>
      </c>
      <c r="AV30" s="1">
        <v>89</v>
      </c>
      <c r="AW30" s="1">
        <v>89</v>
      </c>
      <c r="AX30" s="1">
        <v>887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107</v>
      </c>
      <c r="BE30" s="1">
        <v>226</v>
      </c>
      <c r="BF30" s="1">
        <v>18</v>
      </c>
      <c r="BG30" s="1">
        <v>90</v>
      </c>
      <c r="BH30" s="1">
        <v>305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>
      <c r="A31" s="1">
        <v>70253</v>
      </c>
      <c r="B31" s="1" t="s">
        <v>111</v>
      </c>
      <c r="C31" s="1">
        <v>12</v>
      </c>
      <c r="D31" s="1">
        <v>285</v>
      </c>
      <c r="E31" s="1" t="s">
        <v>64</v>
      </c>
      <c r="F31" s="1">
        <v>558</v>
      </c>
      <c r="G31" s="1" t="s">
        <v>67</v>
      </c>
      <c r="H31" s="2">
        <v>98.03</v>
      </c>
      <c r="I31" s="2">
        <v>1176.3599999999999</v>
      </c>
      <c r="J31" s="10">
        <f t="shared" si="2"/>
        <v>11763.599999999999</v>
      </c>
      <c r="K31" s="11">
        <f t="shared" si="3"/>
        <v>10</v>
      </c>
      <c r="L31" s="1">
        <v>13.75</v>
      </c>
      <c r="M31" s="1">
        <v>11.75</v>
      </c>
      <c r="N31" s="16">
        <f t="shared" si="12"/>
        <v>0</v>
      </c>
      <c r="O31" s="1"/>
      <c r="P31" s="1">
        <v>41.58</v>
      </c>
      <c r="Q31" s="1">
        <v>11.33</v>
      </c>
      <c r="R31" s="5">
        <v>10</v>
      </c>
      <c r="S31" s="1"/>
      <c r="T31" s="1">
        <v>14.38</v>
      </c>
      <c r="U31" s="1">
        <v>16.5</v>
      </c>
      <c r="V31" s="16">
        <f t="shared" si="11"/>
        <v>0</v>
      </c>
      <c r="W31" s="1">
        <v>0</v>
      </c>
      <c r="X31" s="12">
        <v>82002.100000000006</v>
      </c>
      <c r="Y31" s="2">
        <v>46564.25</v>
      </c>
      <c r="Z31" s="1">
        <v>100</v>
      </c>
      <c r="AA31" s="1">
        <v>30</v>
      </c>
      <c r="AB31" s="1">
        <v>29</v>
      </c>
      <c r="AC31" s="1">
        <v>42</v>
      </c>
      <c r="AD31" s="1">
        <v>141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219</v>
      </c>
      <c r="AU31" s="1">
        <v>83</v>
      </c>
      <c r="AV31" s="1">
        <v>184</v>
      </c>
      <c r="AW31" s="1">
        <v>109</v>
      </c>
      <c r="AX31" s="1">
        <v>136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74</v>
      </c>
      <c r="BE31" s="1">
        <v>88</v>
      </c>
      <c r="BF31" s="1">
        <v>22</v>
      </c>
      <c r="BG31" s="1">
        <v>65</v>
      </c>
      <c r="BH31" s="1">
        <v>198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>
      <c r="A32" s="1">
        <v>70011</v>
      </c>
      <c r="B32" s="1" t="s">
        <v>101</v>
      </c>
      <c r="C32" s="1">
        <v>15</v>
      </c>
      <c r="D32" s="1">
        <v>285</v>
      </c>
      <c r="E32" s="1" t="s">
        <v>64</v>
      </c>
      <c r="F32" s="1">
        <v>562</v>
      </c>
      <c r="G32" s="1" t="s">
        <v>65</v>
      </c>
      <c r="H32" s="2">
        <v>28.82</v>
      </c>
      <c r="I32" s="2">
        <v>432.3</v>
      </c>
      <c r="J32" s="10">
        <f t="shared" si="2"/>
        <v>4323</v>
      </c>
      <c r="K32" s="11">
        <f t="shared" si="3"/>
        <v>10</v>
      </c>
      <c r="L32" s="1">
        <v>34.57</v>
      </c>
      <c r="M32" s="1">
        <v>21.07</v>
      </c>
      <c r="N32" s="5">
        <v>0</v>
      </c>
      <c r="O32" s="1"/>
      <c r="P32" s="1">
        <v>80.2</v>
      </c>
      <c r="Q32" s="1">
        <v>33.07</v>
      </c>
      <c r="R32" s="5">
        <v>10</v>
      </c>
      <c r="S32" s="1"/>
      <c r="T32" s="1">
        <v>67.23</v>
      </c>
      <c r="U32" s="1">
        <v>43.4</v>
      </c>
      <c r="V32" s="5">
        <v>0</v>
      </c>
      <c r="W32" s="1">
        <v>0</v>
      </c>
      <c r="X32" s="12">
        <v>78678.600000000006</v>
      </c>
      <c r="Y32" s="2">
        <v>42163.66</v>
      </c>
      <c r="Z32" s="1">
        <v>137</v>
      </c>
      <c r="AA32" s="1">
        <v>260</v>
      </c>
      <c r="AB32" s="1">
        <v>122</v>
      </c>
      <c r="AC32" s="1">
        <v>259</v>
      </c>
      <c r="AD32" s="1">
        <v>316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374</v>
      </c>
      <c r="AU32" s="1">
        <v>369</v>
      </c>
      <c r="AV32" s="1">
        <v>462</v>
      </c>
      <c r="AW32" s="1">
        <v>365</v>
      </c>
      <c r="AX32" s="1">
        <v>496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294</v>
      </c>
      <c r="BE32" s="1">
        <v>350</v>
      </c>
      <c r="BF32" s="1">
        <v>384</v>
      </c>
      <c r="BG32" s="1">
        <v>311</v>
      </c>
      <c r="BH32" s="1">
        <v>651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>
      <c r="A33" s="1">
        <v>70039</v>
      </c>
      <c r="B33" s="1" t="s">
        <v>78</v>
      </c>
      <c r="C33" s="1">
        <v>18</v>
      </c>
      <c r="D33" s="1">
        <v>285</v>
      </c>
      <c r="E33" s="1" t="s">
        <v>64</v>
      </c>
      <c r="F33" s="1">
        <v>558</v>
      </c>
      <c r="G33" s="1" t="s">
        <v>67</v>
      </c>
      <c r="H33" s="2">
        <v>42.88</v>
      </c>
      <c r="I33" s="2">
        <v>771.84</v>
      </c>
      <c r="J33" s="10">
        <f t="shared" si="2"/>
        <v>0</v>
      </c>
      <c r="K33" s="11">
        <f t="shared" si="3"/>
        <v>0</v>
      </c>
      <c r="L33" s="1">
        <v>31.72</v>
      </c>
      <c r="M33" s="1">
        <v>109.89</v>
      </c>
      <c r="N33" s="16">
        <f t="shared" ref="N33:N38" si="13">MAX(0,(TRUNC((L33*0.75)-M33)))</f>
        <v>0</v>
      </c>
      <c r="O33" s="1"/>
      <c r="P33" s="1">
        <v>47.75</v>
      </c>
      <c r="Q33" s="1">
        <v>66.11</v>
      </c>
      <c r="R33" s="5">
        <v>0</v>
      </c>
      <c r="S33" s="1"/>
      <c r="T33" s="1">
        <v>20.56</v>
      </c>
      <c r="U33" s="1">
        <v>22.61</v>
      </c>
      <c r="V33" s="16">
        <f t="shared" ref="V33:V34" si="14">MAX(0,(TRUNC((T33*0.7)-U33)))</f>
        <v>0</v>
      </c>
      <c r="W33" s="1">
        <v>0</v>
      </c>
      <c r="X33" s="12">
        <v>77205.440000000002</v>
      </c>
      <c r="Y33" s="2">
        <v>153296</v>
      </c>
      <c r="Z33" s="1">
        <v>219</v>
      </c>
      <c r="AA33" s="1">
        <v>208</v>
      </c>
      <c r="AB33" s="1">
        <v>149</v>
      </c>
      <c r="AC33" s="1">
        <v>198</v>
      </c>
      <c r="AD33" s="1">
        <v>1978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234</v>
      </c>
      <c r="AU33" s="1">
        <v>187</v>
      </c>
      <c r="AV33" s="1">
        <v>369</v>
      </c>
      <c r="AW33" s="1">
        <v>326</v>
      </c>
      <c r="AX33" s="1">
        <v>1190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113</v>
      </c>
      <c r="BE33" s="1">
        <v>241</v>
      </c>
      <c r="BF33" s="1">
        <v>111</v>
      </c>
      <c r="BG33" s="1">
        <v>51</v>
      </c>
      <c r="BH33" s="1">
        <v>407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>
      <c r="A34" s="1">
        <v>70003</v>
      </c>
      <c r="B34" s="1" t="s">
        <v>82</v>
      </c>
      <c r="C34" s="1">
        <v>25</v>
      </c>
      <c r="D34" s="1">
        <v>285</v>
      </c>
      <c r="E34" s="1" t="s">
        <v>64</v>
      </c>
      <c r="F34" s="1">
        <v>557</v>
      </c>
      <c r="G34" s="1" t="s">
        <v>69</v>
      </c>
      <c r="H34" s="2">
        <v>64.78</v>
      </c>
      <c r="I34" s="2">
        <v>1619.5</v>
      </c>
      <c r="J34" s="10">
        <f t="shared" si="2"/>
        <v>8097.5</v>
      </c>
      <c r="K34" s="11">
        <f t="shared" si="3"/>
        <v>5</v>
      </c>
      <c r="L34" s="1">
        <v>13.14</v>
      </c>
      <c r="M34" s="1">
        <v>66.680000000000007</v>
      </c>
      <c r="N34" s="16">
        <f t="shared" si="13"/>
        <v>0</v>
      </c>
      <c r="O34" s="1"/>
      <c r="P34" s="1">
        <v>21.74</v>
      </c>
      <c r="Q34" s="1">
        <v>8.7200000000000006</v>
      </c>
      <c r="R34" s="5">
        <v>5</v>
      </c>
      <c r="S34" s="1"/>
      <c r="T34" s="1">
        <v>11.22</v>
      </c>
      <c r="U34" s="1">
        <v>72.48</v>
      </c>
      <c r="V34" s="16">
        <f t="shared" si="14"/>
        <v>0</v>
      </c>
      <c r="W34" s="1">
        <v>0</v>
      </c>
      <c r="X34" s="12">
        <v>74658.95</v>
      </c>
      <c r="Y34" s="2">
        <v>239491.66</v>
      </c>
      <c r="Z34" s="1">
        <v>50</v>
      </c>
      <c r="AA34" s="1">
        <v>179</v>
      </c>
      <c r="AB34" s="1">
        <v>143</v>
      </c>
      <c r="AC34" s="1">
        <v>92</v>
      </c>
      <c r="AD34" s="1">
        <v>1667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132</v>
      </c>
      <c r="AU34" s="1">
        <v>185</v>
      </c>
      <c r="AV34" s="1">
        <v>194</v>
      </c>
      <c r="AW34" s="1">
        <v>250</v>
      </c>
      <c r="AX34" s="1">
        <v>218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103</v>
      </c>
      <c r="BE34" s="1">
        <v>105</v>
      </c>
      <c r="BF34" s="1">
        <v>82</v>
      </c>
      <c r="BG34" s="1">
        <v>86</v>
      </c>
      <c r="BH34" s="1">
        <v>1812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>
      <c r="A35" s="1">
        <v>70122</v>
      </c>
      <c r="B35" s="1" t="s">
        <v>132</v>
      </c>
      <c r="C35" s="1">
        <v>20</v>
      </c>
      <c r="D35" s="1">
        <v>285</v>
      </c>
      <c r="E35" s="1" t="s">
        <v>64</v>
      </c>
      <c r="F35" s="1">
        <v>558</v>
      </c>
      <c r="G35" s="1" t="s">
        <v>67</v>
      </c>
      <c r="H35" s="2">
        <v>77</v>
      </c>
      <c r="I35" s="2">
        <v>1540</v>
      </c>
      <c r="J35" s="10">
        <f t="shared" si="2"/>
        <v>15400</v>
      </c>
      <c r="K35" s="11">
        <f t="shared" si="3"/>
        <v>10</v>
      </c>
      <c r="L35" s="1">
        <v>10.38</v>
      </c>
      <c r="M35" s="1">
        <v>6.85</v>
      </c>
      <c r="N35" s="16">
        <f t="shared" si="13"/>
        <v>0</v>
      </c>
      <c r="O35" s="1"/>
      <c r="P35" s="1">
        <v>21.85</v>
      </c>
      <c r="Q35" s="1">
        <v>15.45</v>
      </c>
      <c r="R35" s="5">
        <v>0</v>
      </c>
      <c r="S35" s="1"/>
      <c r="T35" s="1">
        <v>15.35</v>
      </c>
      <c r="U35" s="1">
        <v>3.15</v>
      </c>
      <c r="V35" s="5">
        <v>10</v>
      </c>
      <c r="W35" s="1">
        <v>0</v>
      </c>
      <c r="X35" s="12">
        <v>73265.5</v>
      </c>
      <c r="Y35" s="2">
        <v>39193</v>
      </c>
      <c r="Z35" s="1">
        <v>79</v>
      </c>
      <c r="AA35" s="1">
        <v>37</v>
      </c>
      <c r="AB35" s="1">
        <v>93</v>
      </c>
      <c r="AC35" s="1">
        <v>34</v>
      </c>
      <c r="AD35" s="1">
        <v>137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124</v>
      </c>
      <c r="AU35" s="1">
        <v>151</v>
      </c>
      <c r="AV35" s="1">
        <v>173</v>
      </c>
      <c r="AW35" s="1">
        <v>129</v>
      </c>
      <c r="AX35" s="1">
        <v>309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132</v>
      </c>
      <c r="BE35" s="1">
        <v>55</v>
      </c>
      <c r="BF35" s="1">
        <v>110</v>
      </c>
      <c r="BG35" s="1">
        <v>75</v>
      </c>
      <c r="BH35" s="1">
        <v>63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>
      <c r="A36" s="1">
        <v>70067</v>
      </c>
      <c r="B36" s="1" t="s">
        <v>136</v>
      </c>
      <c r="C36" s="1">
        <v>16</v>
      </c>
      <c r="D36" s="1">
        <v>285</v>
      </c>
      <c r="E36" s="1" t="s">
        <v>64</v>
      </c>
      <c r="F36" s="1">
        <v>387</v>
      </c>
      <c r="G36" s="1" t="s">
        <v>94</v>
      </c>
      <c r="H36" s="2">
        <v>50.88</v>
      </c>
      <c r="I36" s="2">
        <v>814.08</v>
      </c>
      <c r="J36" s="10">
        <f t="shared" si="2"/>
        <v>4070.4</v>
      </c>
      <c r="K36" s="11">
        <f t="shared" si="3"/>
        <v>5</v>
      </c>
      <c r="L36" s="1">
        <v>13.12</v>
      </c>
      <c r="M36" s="1">
        <v>9.3800000000000008</v>
      </c>
      <c r="N36" s="16">
        <f t="shared" si="13"/>
        <v>0</v>
      </c>
      <c r="O36" s="1"/>
      <c r="P36" s="1">
        <v>34.22</v>
      </c>
      <c r="Q36" s="1">
        <v>10.81</v>
      </c>
      <c r="R36" s="5">
        <v>5</v>
      </c>
      <c r="S36" s="1"/>
      <c r="T36" s="1">
        <v>42</v>
      </c>
      <c r="U36" s="1">
        <v>27.25</v>
      </c>
      <c r="V36" s="5">
        <v>0</v>
      </c>
      <c r="W36" s="1">
        <v>0</v>
      </c>
      <c r="X36" s="12">
        <v>72732.960000000006</v>
      </c>
      <c r="Y36" s="2">
        <v>38617.919999999998</v>
      </c>
      <c r="Z36" s="1">
        <v>42</v>
      </c>
      <c r="AA36" s="1">
        <v>36</v>
      </c>
      <c r="AB36" s="1">
        <v>113</v>
      </c>
      <c r="AC36" s="1">
        <v>74</v>
      </c>
      <c r="AD36" s="1">
        <v>150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195</v>
      </c>
      <c r="AU36" s="1">
        <v>0</v>
      </c>
      <c r="AV36" s="1">
        <v>215</v>
      </c>
      <c r="AW36" s="1">
        <v>275</v>
      </c>
      <c r="AX36" s="1">
        <v>173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194</v>
      </c>
      <c r="BE36" s="1">
        <v>199</v>
      </c>
      <c r="BF36" s="1">
        <v>196</v>
      </c>
      <c r="BG36" s="1">
        <v>365</v>
      </c>
      <c r="BH36" s="1">
        <v>436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2"/>
        <v>0</v>
      </c>
      <c r="K37" s="11">
        <f t="shared" si="3"/>
        <v>0</v>
      </c>
      <c r="L37" s="1">
        <v>7.12</v>
      </c>
      <c r="M37" s="1">
        <v>7.94</v>
      </c>
      <c r="N37" s="16">
        <f t="shared" si="13"/>
        <v>0</v>
      </c>
      <c r="O37" s="1"/>
      <c r="P37" s="1">
        <v>23.84</v>
      </c>
      <c r="Q37" s="1">
        <v>17.75</v>
      </c>
      <c r="R37" s="5">
        <v>0</v>
      </c>
      <c r="S37" s="1"/>
      <c r="T37" s="1">
        <v>14.34</v>
      </c>
      <c r="U37" s="1">
        <v>10.31</v>
      </c>
      <c r="V37" s="16">
        <f t="shared" ref="V37:V40" si="15">MAX(0,(TRUNC((T37*0.7)-U37)))</f>
        <v>0</v>
      </c>
      <c r="W37" s="1">
        <v>0</v>
      </c>
      <c r="X37" s="12">
        <v>71006.5</v>
      </c>
      <c r="Y37" s="2">
        <v>56413.440000000002</v>
      </c>
      <c r="Z37" s="1">
        <v>28</v>
      </c>
      <c r="AA37" s="1">
        <v>51</v>
      </c>
      <c r="AB37" s="1">
        <v>34</v>
      </c>
      <c r="AC37" s="1">
        <v>53</v>
      </c>
      <c r="AD37" s="1">
        <v>127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98</v>
      </c>
      <c r="AU37" s="1">
        <v>175</v>
      </c>
      <c r="AV37" s="1">
        <v>141</v>
      </c>
      <c r="AW37" s="1">
        <v>110</v>
      </c>
      <c r="AX37" s="1">
        <v>284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85</v>
      </c>
      <c r="BE37" s="1">
        <v>72</v>
      </c>
      <c r="BF37" s="1">
        <v>53</v>
      </c>
      <c r="BG37" s="1">
        <v>111</v>
      </c>
      <c r="BH37" s="1">
        <v>165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>
      <c r="A38" s="1">
        <v>70013</v>
      </c>
      <c r="B38" s="1" t="s">
        <v>84</v>
      </c>
      <c r="C38" s="1">
        <v>5</v>
      </c>
      <c r="D38" s="1">
        <v>285</v>
      </c>
      <c r="E38" s="1" t="s">
        <v>64</v>
      </c>
      <c r="F38" s="1">
        <v>562</v>
      </c>
      <c r="G38" s="1" t="s">
        <v>65</v>
      </c>
      <c r="H38" s="2">
        <v>61.49</v>
      </c>
      <c r="I38" s="2">
        <v>307.45</v>
      </c>
      <c r="J38" s="10">
        <f t="shared" si="2"/>
        <v>0</v>
      </c>
      <c r="K38" s="11">
        <f t="shared" si="3"/>
        <v>0</v>
      </c>
      <c r="L38" s="1">
        <v>62.6</v>
      </c>
      <c r="M38" s="1">
        <v>50</v>
      </c>
      <c r="N38" s="16">
        <f t="shared" si="13"/>
        <v>0</v>
      </c>
      <c r="O38" s="1"/>
      <c r="P38" s="1">
        <v>123.5</v>
      </c>
      <c r="Q38" s="1">
        <v>83.2</v>
      </c>
      <c r="R38" s="5">
        <v>0</v>
      </c>
      <c r="S38" s="1"/>
      <c r="T38" s="1">
        <v>42.9</v>
      </c>
      <c r="U38" s="1">
        <v>58.4</v>
      </c>
      <c r="V38" s="16">
        <f t="shared" si="15"/>
        <v>0</v>
      </c>
      <c r="W38" s="1">
        <v>0</v>
      </c>
      <c r="X38" s="12">
        <v>70406.05</v>
      </c>
      <c r="Y38" s="2">
        <v>58907.42</v>
      </c>
      <c r="Z38" s="1">
        <v>71</v>
      </c>
      <c r="AA38" s="1">
        <v>137</v>
      </c>
      <c r="AB38" s="1">
        <v>127</v>
      </c>
      <c r="AC38" s="1">
        <v>93</v>
      </c>
      <c r="AD38" s="1">
        <v>250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179</v>
      </c>
      <c r="AU38" s="1">
        <v>260</v>
      </c>
      <c r="AV38" s="1">
        <v>213</v>
      </c>
      <c r="AW38" s="1">
        <v>191</v>
      </c>
      <c r="AX38" s="1">
        <v>416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60</v>
      </c>
      <c r="BE38" s="1">
        <v>94</v>
      </c>
      <c r="BF38" s="1">
        <v>61</v>
      </c>
      <c r="BG38" s="1">
        <v>93</v>
      </c>
      <c r="BH38" s="1">
        <v>292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>
      <c r="A39" s="1">
        <v>70104</v>
      </c>
      <c r="B39" s="1" t="s">
        <v>71</v>
      </c>
      <c r="C39" s="1">
        <v>6</v>
      </c>
      <c r="D39" s="1">
        <v>285</v>
      </c>
      <c r="E39" s="1" t="s">
        <v>64</v>
      </c>
      <c r="F39" s="1">
        <v>570</v>
      </c>
      <c r="G39" s="1" t="s">
        <v>72</v>
      </c>
      <c r="H39" s="2">
        <v>198.91</v>
      </c>
      <c r="I39" s="2">
        <v>1193.46</v>
      </c>
      <c r="J39" s="10">
        <f t="shared" si="2"/>
        <v>0</v>
      </c>
      <c r="K39" s="11">
        <f t="shared" si="3"/>
        <v>0</v>
      </c>
      <c r="L39" s="1">
        <v>18.829999999999998</v>
      </c>
      <c r="M39" s="1">
        <v>12.5</v>
      </c>
      <c r="N39" s="5">
        <v>0</v>
      </c>
      <c r="O39" s="1"/>
      <c r="P39" s="1">
        <v>19.920000000000002</v>
      </c>
      <c r="Q39" s="1">
        <v>9.5</v>
      </c>
      <c r="R39" s="5">
        <v>0</v>
      </c>
      <c r="S39" s="1"/>
      <c r="T39" s="1">
        <v>20.170000000000002</v>
      </c>
      <c r="U39" s="1">
        <v>22.33</v>
      </c>
      <c r="V39" s="16">
        <f t="shared" si="15"/>
        <v>0</v>
      </c>
      <c r="W39" s="1">
        <v>0</v>
      </c>
      <c r="X39" s="12">
        <v>70314.679999999993</v>
      </c>
      <c r="Y39" s="2">
        <v>52910.06</v>
      </c>
      <c r="Z39" s="1">
        <v>35</v>
      </c>
      <c r="AA39" s="1">
        <v>46</v>
      </c>
      <c r="AB39" s="1">
        <v>42</v>
      </c>
      <c r="AC39" s="1">
        <v>26</v>
      </c>
      <c r="AD39" s="1">
        <v>75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46</v>
      </c>
      <c r="AU39" s="1">
        <v>66</v>
      </c>
      <c r="AV39" s="1">
        <v>20</v>
      </c>
      <c r="AW39" s="1">
        <v>41</v>
      </c>
      <c r="AX39" s="1">
        <v>57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31</v>
      </c>
      <c r="BE39" s="1">
        <v>57</v>
      </c>
      <c r="BF39" s="1">
        <v>48</v>
      </c>
      <c r="BG39" s="1">
        <v>27</v>
      </c>
      <c r="BH39" s="1">
        <v>134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>
      <c r="A40" s="1">
        <v>70246</v>
      </c>
      <c r="B40" s="1" t="s">
        <v>154</v>
      </c>
      <c r="C40" s="1">
        <v>16</v>
      </c>
      <c r="D40" s="1">
        <v>285</v>
      </c>
      <c r="E40" s="1" t="s">
        <v>64</v>
      </c>
      <c r="F40" s="1">
        <v>387</v>
      </c>
      <c r="G40" s="1" t="s">
        <v>94</v>
      </c>
      <c r="H40" s="2">
        <v>45.31</v>
      </c>
      <c r="I40" s="2">
        <v>724.96</v>
      </c>
      <c r="J40" s="10">
        <f t="shared" si="2"/>
        <v>3624.8</v>
      </c>
      <c r="K40" s="11">
        <f t="shared" si="3"/>
        <v>5</v>
      </c>
      <c r="L40" s="1">
        <v>25.84</v>
      </c>
      <c r="M40" s="1">
        <v>13.81</v>
      </c>
      <c r="N40" s="16">
        <f t="shared" ref="N40:N46" si="16">MAX(0,(TRUNC((L40*0.75)-M40)))</f>
        <v>5</v>
      </c>
      <c r="O40" s="1"/>
      <c r="P40" s="1">
        <v>39.06</v>
      </c>
      <c r="Q40" s="1">
        <v>26.19</v>
      </c>
      <c r="R40" s="5">
        <v>0</v>
      </c>
      <c r="S40" s="1"/>
      <c r="T40" s="1">
        <v>21.56</v>
      </c>
      <c r="U40" s="1">
        <v>15.81</v>
      </c>
      <c r="V40" s="16">
        <f t="shared" si="15"/>
        <v>0</v>
      </c>
      <c r="W40" s="1">
        <v>0</v>
      </c>
      <c r="X40" s="12">
        <v>62686.38</v>
      </c>
      <c r="Y40" s="2">
        <v>40461.83</v>
      </c>
      <c r="Z40" s="1">
        <v>125</v>
      </c>
      <c r="AA40" s="1">
        <v>122</v>
      </c>
      <c r="AB40" s="1">
        <v>166</v>
      </c>
      <c r="AC40" s="1">
        <v>123</v>
      </c>
      <c r="AD40" s="1">
        <v>221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175</v>
      </c>
      <c r="AU40" s="1">
        <v>193</v>
      </c>
      <c r="AV40" s="1">
        <v>222</v>
      </c>
      <c r="AW40" s="1">
        <v>263</v>
      </c>
      <c r="AX40" s="1">
        <v>419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79</v>
      </c>
      <c r="BE40" s="1">
        <v>156</v>
      </c>
      <c r="BF40" s="1">
        <v>108</v>
      </c>
      <c r="BG40" s="1">
        <v>160</v>
      </c>
      <c r="BH40" s="1">
        <v>253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>
      <c r="A41" s="1">
        <v>70080</v>
      </c>
      <c r="B41" s="1" t="s">
        <v>159</v>
      </c>
      <c r="C41" s="1">
        <v>12</v>
      </c>
      <c r="D41" s="1">
        <v>285</v>
      </c>
      <c r="E41" s="1" t="s">
        <v>64</v>
      </c>
      <c r="F41" s="1">
        <v>35</v>
      </c>
      <c r="G41" s="1" t="s">
        <v>76</v>
      </c>
      <c r="H41" s="2">
        <v>74.31</v>
      </c>
      <c r="I41" s="2">
        <v>891.72</v>
      </c>
      <c r="J41" s="10">
        <f t="shared" si="2"/>
        <v>17834.400000000001</v>
      </c>
      <c r="K41" s="11">
        <f t="shared" si="3"/>
        <v>20</v>
      </c>
      <c r="L41" s="1">
        <v>2.67</v>
      </c>
      <c r="M41" s="1">
        <v>5.67</v>
      </c>
      <c r="N41" s="16">
        <f t="shared" si="16"/>
        <v>0</v>
      </c>
      <c r="O41" s="1"/>
      <c r="P41" s="1">
        <v>50.38</v>
      </c>
      <c r="Q41" s="1">
        <v>6</v>
      </c>
      <c r="R41" s="5">
        <v>20</v>
      </c>
      <c r="S41" s="1"/>
      <c r="T41" s="1">
        <v>15.75</v>
      </c>
      <c r="U41" s="1">
        <v>9.58</v>
      </c>
      <c r="V41" s="5">
        <v>0</v>
      </c>
      <c r="W41" s="1">
        <v>0</v>
      </c>
      <c r="X41" s="12">
        <v>61342.91</v>
      </c>
      <c r="Y41" s="2">
        <v>18949.05</v>
      </c>
      <c r="Z41" s="1">
        <v>3</v>
      </c>
      <c r="AA41" s="1">
        <v>16</v>
      </c>
      <c r="AB41" s="1">
        <v>22</v>
      </c>
      <c r="AC41" s="1">
        <v>-2</v>
      </c>
      <c r="AD41" s="1">
        <v>68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222</v>
      </c>
      <c r="AU41" s="1">
        <v>66</v>
      </c>
      <c r="AV41" s="1">
        <v>266</v>
      </c>
      <c r="AW41" s="1">
        <v>167</v>
      </c>
      <c r="AX41" s="1">
        <v>72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73</v>
      </c>
      <c r="BE41" s="1">
        <v>93</v>
      </c>
      <c r="BF41" s="1">
        <v>37</v>
      </c>
      <c r="BG41" s="1">
        <v>65</v>
      </c>
      <c r="BH41" s="1">
        <v>115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>
      <c r="A42" s="1">
        <v>70257</v>
      </c>
      <c r="B42" s="1" t="s">
        <v>93</v>
      </c>
      <c r="C42" s="1">
        <v>25</v>
      </c>
      <c r="D42" s="1">
        <v>285</v>
      </c>
      <c r="E42" s="1" t="s">
        <v>64</v>
      </c>
      <c r="F42" s="1">
        <v>387</v>
      </c>
      <c r="G42" s="1" t="s">
        <v>94</v>
      </c>
      <c r="H42" s="2">
        <v>28.24</v>
      </c>
      <c r="I42" s="2">
        <v>706</v>
      </c>
      <c r="J42" s="10">
        <f t="shared" si="2"/>
        <v>3530</v>
      </c>
      <c r="K42" s="11">
        <f t="shared" si="3"/>
        <v>5</v>
      </c>
      <c r="L42" s="1">
        <v>18.079999999999998</v>
      </c>
      <c r="M42" s="1">
        <v>18.88</v>
      </c>
      <c r="N42" s="16">
        <f t="shared" si="16"/>
        <v>0</v>
      </c>
      <c r="O42" s="1"/>
      <c r="P42" s="1">
        <v>31.78</v>
      </c>
      <c r="Q42" s="1">
        <v>15.84</v>
      </c>
      <c r="R42" s="5">
        <v>0</v>
      </c>
      <c r="S42" s="1"/>
      <c r="T42" s="1">
        <v>33.520000000000003</v>
      </c>
      <c r="U42" s="1">
        <v>18.399999999999999</v>
      </c>
      <c r="V42" s="16">
        <f t="shared" ref="V42:V43" si="17">MAX(0,(TRUNC((T42*0.7)-U42)))</f>
        <v>5</v>
      </c>
      <c r="W42" s="1">
        <v>0</v>
      </c>
      <c r="X42" s="12">
        <v>58866.28</v>
      </c>
      <c r="Y42" s="2">
        <v>37502.720000000001</v>
      </c>
      <c r="Z42" s="1">
        <v>123</v>
      </c>
      <c r="AA42" s="1">
        <v>155</v>
      </c>
      <c r="AB42" s="1">
        <v>200</v>
      </c>
      <c r="AC42" s="1">
        <v>103</v>
      </c>
      <c r="AD42" s="1">
        <v>472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194</v>
      </c>
      <c r="AU42" s="1">
        <v>237</v>
      </c>
      <c r="AV42" s="1">
        <v>293</v>
      </c>
      <c r="AW42" s="1">
        <v>378</v>
      </c>
      <c r="AX42" s="1">
        <v>396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259</v>
      </c>
      <c r="BE42" s="1">
        <v>303</v>
      </c>
      <c r="BF42" s="1">
        <v>293</v>
      </c>
      <c r="BG42" s="1">
        <v>269</v>
      </c>
      <c r="BH42" s="1">
        <v>460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>
      <c r="A43" s="1">
        <v>70269</v>
      </c>
      <c r="B43" s="1" t="s">
        <v>125</v>
      </c>
      <c r="C43" s="1">
        <v>10</v>
      </c>
      <c r="D43" s="1">
        <v>285</v>
      </c>
      <c r="E43" s="1" t="s">
        <v>64</v>
      </c>
      <c r="F43" s="1">
        <v>285</v>
      </c>
      <c r="G43" s="1" t="s">
        <v>64</v>
      </c>
      <c r="H43" s="2">
        <v>125.14</v>
      </c>
      <c r="I43" s="2">
        <v>1251.4000000000001</v>
      </c>
      <c r="J43" s="10">
        <f t="shared" si="2"/>
        <v>0</v>
      </c>
      <c r="K43" s="11">
        <f t="shared" si="3"/>
        <v>0</v>
      </c>
      <c r="L43" s="1">
        <v>8.0500000000000007</v>
      </c>
      <c r="M43" s="1">
        <v>7.6</v>
      </c>
      <c r="N43" s="16">
        <f t="shared" si="16"/>
        <v>0</v>
      </c>
      <c r="O43" s="1"/>
      <c r="P43" s="1">
        <v>24.65</v>
      </c>
      <c r="Q43" s="1">
        <v>12.1</v>
      </c>
      <c r="R43" s="5">
        <v>0</v>
      </c>
      <c r="S43" s="1"/>
      <c r="T43" s="1">
        <v>12.1</v>
      </c>
      <c r="U43" s="1">
        <v>12.4</v>
      </c>
      <c r="V43" s="16">
        <f t="shared" si="17"/>
        <v>0</v>
      </c>
      <c r="W43" s="1">
        <v>0</v>
      </c>
      <c r="X43" s="12">
        <v>56062.720000000001</v>
      </c>
      <c r="Y43" s="2">
        <v>40169.94</v>
      </c>
      <c r="Z43" s="1">
        <v>24</v>
      </c>
      <c r="AA43" s="1">
        <v>60</v>
      </c>
      <c r="AB43" s="1">
        <v>38</v>
      </c>
      <c r="AC43" s="1">
        <v>-23</v>
      </c>
      <c r="AD43" s="1">
        <v>76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91</v>
      </c>
      <c r="AU43" s="1">
        <v>101</v>
      </c>
      <c r="AV43" s="1">
        <v>78</v>
      </c>
      <c r="AW43" s="1">
        <v>54</v>
      </c>
      <c r="AX43" s="1">
        <v>121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26</v>
      </c>
      <c r="BE43" s="1">
        <v>71</v>
      </c>
      <c r="BF43" s="1">
        <v>44</v>
      </c>
      <c r="BG43" s="1">
        <v>31</v>
      </c>
      <c r="BH43" s="1">
        <v>124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>
      <c r="A44" s="1">
        <v>70078</v>
      </c>
      <c r="B44" s="1" t="s">
        <v>100</v>
      </c>
      <c r="C44" s="1">
        <v>10</v>
      </c>
      <c r="D44" s="1">
        <v>285</v>
      </c>
      <c r="E44" s="1" t="s">
        <v>64</v>
      </c>
      <c r="F44" s="1">
        <v>285</v>
      </c>
      <c r="G44" s="1" t="s">
        <v>64</v>
      </c>
      <c r="H44" s="2">
        <v>125.14</v>
      </c>
      <c r="I44" s="2">
        <v>1251.4000000000001</v>
      </c>
      <c r="J44" s="10">
        <f t="shared" si="2"/>
        <v>12514</v>
      </c>
      <c r="K44" s="11">
        <f t="shared" si="3"/>
        <v>10</v>
      </c>
      <c r="L44" s="1">
        <v>8.0500000000000007</v>
      </c>
      <c r="M44" s="1">
        <v>10.199999999999999</v>
      </c>
      <c r="N44" s="16">
        <f t="shared" si="16"/>
        <v>0</v>
      </c>
      <c r="O44" s="1"/>
      <c r="P44" s="1">
        <v>25.6</v>
      </c>
      <c r="Q44" s="1">
        <v>8.5</v>
      </c>
      <c r="R44" s="5">
        <v>5</v>
      </c>
      <c r="S44" s="1"/>
      <c r="T44" s="1">
        <v>10.4</v>
      </c>
      <c r="U44" s="1">
        <v>0.5</v>
      </c>
      <c r="V44" s="5">
        <v>5</v>
      </c>
      <c r="W44" s="1">
        <v>0</v>
      </c>
      <c r="X44" s="12">
        <v>55124.17</v>
      </c>
      <c r="Y44" s="2">
        <v>24026.880000000001</v>
      </c>
      <c r="Z44" s="1">
        <v>30</v>
      </c>
      <c r="AA44" s="1">
        <v>0</v>
      </c>
      <c r="AB44" s="1">
        <v>43</v>
      </c>
      <c r="AC44" s="1">
        <v>15</v>
      </c>
      <c r="AD44" s="1">
        <v>102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106</v>
      </c>
      <c r="AU44" s="1">
        <v>9</v>
      </c>
      <c r="AV44" s="1">
        <v>109</v>
      </c>
      <c r="AW44" s="1">
        <v>73</v>
      </c>
      <c r="AX44" s="1">
        <v>85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53</v>
      </c>
      <c r="BE44" s="1">
        <v>1</v>
      </c>
      <c r="BF44" s="1">
        <v>36</v>
      </c>
      <c r="BG44" s="1">
        <v>29</v>
      </c>
      <c r="BH44" s="1">
        <v>5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>
      <c r="A45" s="1">
        <v>70137</v>
      </c>
      <c r="B45" s="1" t="s">
        <v>152</v>
      </c>
      <c r="C45" s="1">
        <v>12</v>
      </c>
      <c r="D45" s="1">
        <v>285</v>
      </c>
      <c r="E45" s="1" t="s">
        <v>64</v>
      </c>
      <c r="F45" s="1">
        <v>567</v>
      </c>
      <c r="G45" s="1" t="s">
        <v>74</v>
      </c>
      <c r="H45" s="2">
        <v>78.930000000000007</v>
      </c>
      <c r="I45" s="2">
        <v>947.16</v>
      </c>
      <c r="J45" s="10">
        <f t="shared" si="2"/>
        <v>21784.68</v>
      </c>
      <c r="K45" s="11">
        <f t="shared" si="3"/>
        <v>23</v>
      </c>
      <c r="L45" s="1">
        <v>17.329999999999998</v>
      </c>
      <c r="M45" s="1">
        <v>4.42</v>
      </c>
      <c r="N45" s="16">
        <f t="shared" si="16"/>
        <v>8</v>
      </c>
      <c r="O45" s="1"/>
      <c r="P45" s="1">
        <v>33.25</v>
      </c>
      <c r="Q45" s="1">
        <v>9.17</v>
      </c>
      <c r="R45" s="5">
        <v>10</v>
      </c>
      <c r="S45" s="1"/>
      <c r="T45" s="1">
        <v>6.29</v>
      </c>
      <c r="U45" s="1">
        <v>0.33</v>
      </c>
      <c r="V45" s="5">
        <v>5</v>
      </c>
      <c r="W45" s="1">
        <v>0</v>
      </c>
      <c r="X45" s="12">
        <v>53869.73</v>
      </c>
      <c r="Y45" s="2">
        <v>13181.31</v>
      </c>
      <c r="Z45" s="1">
        <v>57</v>
      </c>
      <c r="AA45" s="1">
        <v>118</v>
      </c>
      <c r="AB45" s="1">
        <v>57</v>
      </c>
      <c r="AC45" s="1">
        <v>70</v>
      </c>
      <c r="AD45" s="1">
        <v>53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132</v>
      </c>
      <c r="AU45" s="1">
        <v>178</v>
      </c>
      <c r="AV45" s="1">
        <v>122</v>
      </c>
      <c r="AW45" s="1">
        <v>112</v>
      </c>
      <c r="AX45" s="1">
        <v>110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20</v>
      </c>
      <c r="BE45" s="1">
        <v>48</v>
      </c>
      <c r="BF45" s="1">
        <v>4</v>
      </c>
      <c r="BG45" s="1">
        <v>55</v>
      </c>
      <c r="BH45" s="1">
        <v>4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>
      <c r="A46" s="1">
        <v>70089</v>
      </c>
      <c r="B46" s="1" t="s">
        <v>122</v>
      </c>
      <c r="C46" s="1">
        <v>20</v>
      </c>
      <c r="D46" s="1">
        <v>285</v>
      </c>
      <c r="E46" s="1" t="s">
        <v>64</v>
      </c>
      <c r="F46" s="1">
        <v>558</v>
      </c>
      <c r="G46" s="1" t="s">
        <v>67</v>
      </c>
      <c r="H46" s="2">
        <v>64.91</v>
      </c>
      <c r="I46" s="2">
        <v>1298.2</v>
      </c>
      <c r="J46" s="10">
        <f t="shared" si="2"/>
        <v>0</v>
      </c>
      <c r="K46" s="11">
        <f t="shared" si="3"/>
        <v>0</v>
      </c>
      <c r="L46" s="1">
        <v>7</v>
      </c>
      <c r="M46" s="1">
        <v>28.85</v>
      </c>
      <c r="N46" s="16">
        <f t="shared" si="16"/>
        <v>0</v>
      </c>
      <c r="O46" s="1"/>
      <c r="P46" s="1">
        <v>18.399999999999999</v>
      </c>
      <c r="Q46" s="1">
        <v>10.3</v>
      </c>
      <c r="R46" s="5">
        <v>0</v>
      </c>
      <c r="S46" s="1"/>
      <c r="T46" s="1">
        <v>14.28</v>
      </c>
      <c r="U46" s="1">
        <v>41.8</v>
      </c>
      <c r="V46" s="16">
        <f t="shared" ref="V46:V48" si="18">MAX(0,(TRUNC((T46*0.7)-U46)))</f>
        <v>0</v>
      </c>
      <c r="W46" s="1">
        <v>0</v>
      </c>
      <c r="X46" s="12">
        <v>51506.080000000002</v>
      </c>
      <c r="Y46" s="2">
        <v>105089.29</v>
      </c>
      <c r="Z46" s="1">
        <v>34</v>
      </c>
      <c r="AA46" s="1">
        <v>67</v>
      </c>
      <c r="AB46" s="1">
        <v>63</v>
      </c>
      <c r="AC46" s="1">
        <v>19</v>
      </c>
      <c r="AD46" s="1">
        <v>577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52</v>
      </c>
      <c r="AU46" s="1">
        <v>143</v>
      </c>
      <c r="AV46" s="1">
        <v>160</v>
      </c>
      <c r="AW46" s="1">
        <v>169</v>
      </c>
      <c r="AX46" s="1">
        <v>206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85</v>
      </c>
      <c r="BE46" s="1">
        <v>101</v>
      </c>
      <c r="BF46" s="1">
        <v>106</v>
      </c>
      <c r="BG46" s="1">
        <v>88</v>
      </c>
      <c r="BH46" s="1">
        <v>836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>
      <c r="A47" s="1">
        <v>70027</v>
      </c>
      <c r="B47" s="1" t="s">
        <v>164</v>
      </c>
      <c r="C47" s="1">
        <v>24</v>
      </c>
      <c r="D47" s="1">
        <v>285</v>
      </c>
      <c r="E47" s="1" t="s">
        <v>64</v>
      </c>
      <c r="F47" s="1">
        <v>558</v>
      </c>
      <c r="G47" s="1" t="s">
        <v>67</v>
      </c>
      <c r="H47" s="2">
        <v>41.93</v>
      </c>
      <c r="I47" s="2">
        <v>1006.32</v>
      </c>
      <c r="J47" s="10">
        <f t="shared" si="2"/>
        <v>5031.6000000000004</v>
      </c>
      <c r="K47" s="11">
        <f t="shared" si="3"/>
        <v>5</v>
      </c>
      <c r="L47" s="1">
        <v>11.92</v>
      </c>
      <c r="M47" s="1">
        <v>7</v>
      </c>
      <c r="N47" s="5">
        <v>0</v>
      </c>
      <c r="O47" s="1"/>
      <c r="P47" s="1">
        <v>23.4</v>
      </c>
      <c r="Q47" s="1">
        <v>7.67</v>
      </c>
      <c r="R47" s="5">
        <v>5</v>
      </c>
      <c r="S47" s="1"/>
      <c r="T47" s="1">
        <v>14.48</v>
      </c>
      <c r="U47" s="1">
        <v>9.9600000000000009</v>
      </c>
      <c r="V47" s="16">
        <f t="shared" si="18"/>
        <v>0</v>
      </c>
      <c r="W47" s="1">
        <v>0</v>
      </c>
      <c r="X47" s="12">
        <v>50106.35</v>
      </c>
      <c r="Y47" s="2">
        <v>24780.63</v>
      </c>
      <c r="Z47" s="1">
        <v>107</v>
      </c>
      <c r="AA47" s="1">
        <v>99</v>
      </c>
      <c r="AB47" s="1">
        <v>96</v>
      </c>
      <c r="AC47" s="1">
        <v>67</v>
      </c>
      <c r="AD47" s="1">
        <v>168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220</v>
      </c>
      <c r="AU47" s="1">
        <v>178</v>
      </c>
      <c r="AV47" s="1">
        <v>192</v>
      </c>
      <c r="AW47" s="1">
        <v>121</v>
      </c>
      <c r="AX47" s="1">
        <v>184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75</v>
      </c>
      <c r="BE47" s="1">
        <v>129</v>
      </c>
      <c r="BF47" s="1">
        <v>141</v>
      </c>
      <c r="BG47" s="1">
        <v>134</v>
      </c>
      <c r="BH47" s="1">
        <v>239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>
      <c r="A48" s="1">
        <v>70135</v>
      </c>
      <c r="B48" s="1" t="s">
        <v>80</v>
      </c>
      <c r="C48" s="1">
        <v>15</v>
      </c>
      <c r="D48" s="1">
        <v>285</v>
      </c>
      <c r="E48" s="1" t="s">
        <v>64</v>
      </c>
      <c r="F48" s="1">
        <v>567</v>
      </c>
      <c r="G48" s="1" t="s">
        <v>74</v>
      </c>
      <c r="H48" s="2">
        <v>50.82</v>
      </c>
      <c r="I48" s="2">
        <v>762.3</v>
      </c>
      <c r="J48" s="10">
        <f t="shared" si="2"/>
        <v>0</v>
      </c>
      <c r="K48" s="11">
        <f t="shared" si="3"/>
        <v>0</v>
      </c>
      <c r="L48" s="1">
        <v>18</v>
      </c>
      <c r="M48" s="1">
        <v>16.47</v>
      </c>
      <c r="N48" s="16">
        <f t="shared" ref="N48:N50" si="19">MAX(0,(TRUNC((L48*0.75)-M48)))</f>
        <v>0</v>
      </c>
      <c r="O48" s="1"/>
      <c r="P48" s="1">
        <v>25.6</v>
      </c>
      <c r="Q48" s="1">
        <v>15.93</v>
      </c>
      <c r="R48" s="5">
        <v>0</v>
      </c>
      <c r="S48" s="1"/>
      <c r="T48" s="1">
        <v>21.73</v>
      </c>
      <c r="U48" s="1">
        <v>21.67</v>
      </c>
      <c r="V48" s="16">
        <f t="shared" si="18"/>
        <v>0</v>
      </c>
      <c r="W48" s="1">
        <v>0</v>
      </c>
      <c r="X48" s="12">
        <v>49803.6</v>
      </c>
      <c r="Y48" s="2">
        <v>41215.019999999997</v>
      </c>
      <c r="Z48" s="1">
        <v>102</v>
      </c>
      <c r="AA48" s="1">
        <v>151</v>
      </c>
      <c r="AB48" s="1">
        <v>55</v>
      </c>
      <c r="AC48" s="1">
        <v>75</v>
      </c>
      <c r="AD48" s="1">
        <v>247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138</v>
      </c>
      <c r="AU48" s="1">
        <v>252</v>
      </c>
      <c r="AV48" s="1">
        <v>85</v>
      </c>
      <c r="AW48" s="1">
        <v>70</v>
      </c>
      <c r="AX48" s="1">
        <v>239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153</v>
      </c>
      <c r="BE48" s="1">
        <v>140</v>
      </c>
      <c r="BF48" s="1">
        <v>96</v>
      </c>
      <c r="BG48" s="1">
        <v>14</v>
      </c>
      <c r="BH48" s="1">
        <v>325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>
      <c r="A49" s="1">
        <v>70087</v>
      </c>
      <c r="B49" s="1" t="s">
        <v>115</v>
      </c>
      <c r="C49" s="1">
        <v>25</v>
      </c>
      <c r="D49" s="1">
        <v>285</v>
      </c>
      <c r="E49" s="1" t="s">
        <v>64</v>
      </c>
      <c r="F49" s="1">
        <v>35</v>
      </c>
      <c r="G49" s="1" t="s">
        <v>76</v>
      </c>
      <c r="H49" s="2">
        <v>43.63</v>
      </c>
      <c r="I49" s="2">
        <v>1090.75</v>
      </c>
      <c r="J49" s="10">
        <f t="shared" si="2"/>
        <v>0</v>
      </c>
      <c r="K49" s="11">
        <f t="shared" si="3"/>
        <v>0</v>
      </c>
      <c r="L49" s="1">
        <v>7.72</v>
      </c>
      <c r="M49" s="1">
        <v>10.88</v>
      </c>
      <c r="N49" s="16">
        <f t="shared" si="19"/>
        <v>0</v>
      </c>
      <c r="O49" s="1"/>
      <c r="P49" s="1">
        <v>16.04</v>
      </c>
      <c r="Q49" s="1">
        <v>8.76</v>
      </c>
      <c r="R49" s="5">
        <v>0</v>
      </c>
      <c r="S49" s="1"/>
      <c r="T49" s="1">
        <v>17.940000000000001</v>
      </c>
      <c r="U49" s="1">
        <v>10</v>
      </c>
      <c r="V49" s="5">
        <v>0</v>
      </c>
      <c r="W49" s="1">
        <v>0</v>
      </c>
      <c r="X49" s="12">
        <v>45484.28</v>
      </c>
      <c r="Y49" s="2">
        <v>32329.83</v>
      </c>
      <c r="Z49" s="1">
        <v>45</v>
      </c>
      <c r="AA49" s="1">
        <v>102</v>
      </c>
      <c r="AB49" s="1">
        <v>68</v>
      </c>
      <c r="AC49" s="1">
        <v>58</v>
      </c>
      <c r="AD49" s="1">
        <v>272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184</v>
      </c>
      <c r="AU49" s="1">
        <v>212</v>
      </c>
      <c r="AV49" s="1">
        <v>80</v>
      </c>
      <c r="AW49" s="1">
        <v>62</v>
      </c>
      <c r="AX49" s="1">
        <v>219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154</v>
      </c>
      <c r="BE49" s="1">
        <v>171</v>
      </c>
      <c r="BF49" s="1">
        <v>151</v>
      </c>
      <c r="BG49" s="1">
        <v>116</v>
      </c>
      <c r="BH49" s="1">
        <v>250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>
      <c r="A50" s="1">
        <v>70192</v>
      </c>
      <c r="B50" s="1" t="s">
        <v>173</v>
      </c>
      <c r="C50" s="1">
        <v>16</v>
      </c>
      <c r="D50" s="1">
        <v>285</v>
      </c>
      <c r="E50" s="1" t="s">
        <v>64</v>
      </c>
      <c r="F50" s="1">
        <v>588</v>
      </c>
      <c r="G50" s="1" t="s">
        <v>146</v>
      </c>
      <c r="H50" s="2">
        <v>113.9</v>
      </c>
      <c r="I50" s="2">
        <v>1822.4</v>
      </c>
      <c r="J50" s="10">
        <f t="shared" si="2"/>
        <v>0</v>
      </c>
      <c r="K50" s="11">
        <f t="shared" si="3"/>
        <v>0</v>
      </c>
      <c r="L50" s="1">
        <v>8.2799999999999994</v>
      </c>
      <c r="M50" s="1">
        <v>9.6199999999999992</v>
      </c>
      <c r="N50" s="16">
        <f t="shared" si="19"/>
        <v>0</v>
      </c>
      <c r="O50" s="1"/>
      <c r="P50" s="1">
        <v>16.12</v>
      </c>
      <c r="Q50" s="1">
        <v>11.75</v>
      </c>
      <c r="R50" s="5">
        <v>0</v>
      </c>
      <c r="S50" s="1"/>
      <c r="T50" s="1">
        <v>0.19</v>
      </c>
      <c r="U50" s="1">
        <v>0</v>
      </c>
      <c r="V50" s="16">
        <f t="shared" ref="V50:V51" si="20">MAX(0,(TRUNC((T50*0.7)-U50)))</f>
        <v>0</v>
      </c>
      <c r="W50" s="1">
        <v>0</v>
      </c>
      <c r="X50" s="12">
        <v>44819.65</v>
      </c>
      <c r="Y50" s="2">
        <v>38953.800000000003</v>
      </c>
      <c r="Z50" s="1">
        <v>42</v>
      </c>
      <c r="AA50" s="1">
        <v>41</v>
      </c>
      <c r="AB50" s="1">
        <v>35</v>
      </c>
      <c r="AC50" s="1">
        <v>70</v>
      </c>
      <c r="AD50" s="1">
        <v>154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69</v>
      </c>
      <c r="AU50" s="1">
        <v>96</v>
      </c>
      <c r="AV50" s="1">
        <v>26</v>
      </c>
      <c r="AW50" s="1">
        <v>230</v>
      </c>
      <c r="AX50" s="1">
        <v>188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6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>
      <c r="A51" s="1">
        <v>70050</v>
      </c>
      <c r="B51" s="1" t="s">
        <v>126</v>
      </c>
      <c r="C51" s="1">
        <v>24</v>
      </c>
      <c r="D51" s="1">
        <v>285</v>
      </c>
      <c r="E51" s="1" t="s">
        <v>64</v>
      </c>
      <c r="F51" s="1">
        <v>974</v>
      </c>
      <c r="G51" s="1" t="s">
        <v>110</v>
      </c>
      <c r="H51" s="2">
        <v>36.130099999999999</v>
      </c>
      <c r="I51" s="2">
        <v>867.12239999999997</v>
      </c>
      <c r="J51" s="10">
        <f t="shared" si="2"/>
        <v>22545.182399999998</v>
      </c>
      <c r="K51" s="11">
        <f t="shared" si="3"/>
        <v>26</v>
      </c>
      <c r="L51" s="1">
        <v>10.54</v>
      </c>
      <c r="M51" s="1">
        <v>1.92</v>
      </c>
      <c r="N51" s="21">
        <v>1</v>
      </c>
      <c r="O51" s="1"/>
      <c r="P51" s="1">
        <v>18.75</v>
      </c>
      <c r="Q51" s="1">
        <v>0</v>
      </c>
      <c r="R51" s="5">
        <v>10</v>
      </c>
      <c r="S51" s="1"/>
      <c r="T51" s="1">
        <v>21.23</v>
      </c>
      <c r="U51" s="1">
        <v>-0.75</v>
      </c>
      <c r="V51" s="16">
        <f t="shared" si="20"/>
        <v>15</v>
      </c>
      <c r="W51" s="1">
        <v>0</v>
      </c>
      <c r="X51" s="12">
        <v>43807.75</v>
      </c>
      <c r="Y51" s="2">
        <v>1011.64</v>
      </c>
      <c r="Z51" s="1">
        <v>91</v>
      </c>
      <c r="AA51" s="1">
        <v>63</v>
      </c>
      <c r="AB51" s="1">
        <v>75</v>
      </c>
      <c r="AC51" s="1">
        <v>111</v>
      </c>
      <c r="AD51" s="1">
        <v>46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10</v>
      </c>
      <c r="AU51" s="1">
        <v>234</v>
      </c>
      <c r="AV51" s="1">
        <v>228</v>
      </c>
      <c r="AW51" s="1">
        <v>190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43</v>
      </c>
      <c r="BE51" s="1">
        <v>95</v>
      </c>
      <c r="BF51" s="1">
        <v>267</v>
      </c>
      <c r="BG51" s="1">
        <v>304</v>
      </c>
      <c r="BH51" s="1">
        <v>-18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>
      <c r="A52" s="1">
        <v>70968</v>
      </c>
      <c r="B52" s="1" t="s">
        <v>197</v>
      </c>
      <c r="C52" s="1">
        <v>12</v>
      </c>
      <c r="D52" s="1">
        <v>285</v>
      </c>
      <c r="E52" s="1" t="s">
        <v>64</v>
      </c>
      <c r="F52" s="1">
        <v>567</v>
      </c>
      <c r="G52" s="1" t="s">
        <v>74</v>
      </c>
      <c r="H52" s="2">
        <v>64.44</v>
      </c>
      <c r="I52" s="2">
        <v>773.28</v>
      </c>
      <c r="J52" s="10">
        <f t="shared" si="2"/>
        <v>11599.199999999999</v>
      </c>
      <c r="K52" s="11">
        <f t="shared" si="3"/>
        <v>15</v>
      </c>
      <c r="L52" s="1">
        <v>4.25</v>
      </c>
      <c r="M52" s="1">
        <v>2.83</v>
      </c>
      <c r="N52" s="16">
        <f>MAX(0,(TRUNC((L52*0.75)-M52)))</f>
        <v>0</v>
      </c>
      <c r="O52" s="1"/>
      <c r="P52" s="1">
        <v>38.619999999999997</v>
      </c>
      <c r="Q52" s="1">
        <v>7.08</v>
      </c>
      <c r="R52" s="5">
        <v>15</v>
      </c>
      <c r="S52" s="1"/>
      <c r="T52" s="1">
        <v>13.42</v>
      </c>
      <c r="U52" s="1">
        <v>7.67</v>
      </c>
      <c r="V52" s="5">
        <v>0</v>
      </c>
      <c r="W52" s="1">
        <v>0</v>
      </c>
      <c r="X52" s="12">
        <v>43529.22</v>
      </c>
      <c r="Y52" s="2">
        <v>13596.84</v>
      </c>
      <c r="Z52" s="1">
        <v>8</v>
      </c>
      <c r="AA52" s="1">
        <v>17</v>
      </c>
      <c r="AB52" s="1">
        <v>24</v>
      </c>
      <c r="AC52" s="1">
        <v>21</v>
      </c>
      <c r="AD52" s="1">
        <v>34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193</v>
      </c>
      <c r="AU52" s="1">
        <v>120</v>
      </c>
      <c r="AV52" s="1">
        <v>134</v>
      </c>
      <c r="AW52" s="1">
        <v>153</v>
      </c>
      <c r="AX52" s="1">
        <v>85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30</v>
      </c>
      <c r="BE52" s="1">
        <v>36</v>
      </c>
      <c r="BF52" s="1">
        <v>79</v>
      </c>
      <c r="BG52" s="1">
        <v>68</v>
      </c>
      <c r="BH52" s="1">
        <v>92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>
      <c r="A53" s="1">
        <v>70121</v>
      </c>
      <c r="B53" s="1" t="s">
        <v>116</v>
      </c>
      <c r="C53" s="1">
        <v>20</v>
      </c>
      <c r="D53" s="1">
        <v>285</v>
      </c>
      <c r="E53" s="1" t="s">
        <v>64</v>
      </c>
      <c r="F53" s="1">
        <v>573</v>
      </c>
      <c r="G53" s="1" t="s">
        <v>87</v>
      </c>
      <c r="H53" s="2">
        <v>38.04</v>
      </c>
      <c r="I53" s="2">
        <v>760.8</v>
      </c>
      <c r="J53" s="10">
        <f t="shared" si="2"/>
        <v>11412</v>
      </c>
      <c r="K53" s="11">
        <f t="shared" si="3"/>
        <v>15</v>
      </c>
      <c r="L53" s="1">
        <v>13.2</v>
      </c>
      <c r="M53" s="1">
        <v>8.3000000000000007</v>
      </c>
      <c r="N53" s="5">
        <v>0</v>
      </c>
      <c r="O53" s="1"/>
      <c r="P53" s="1">
        <v>27.9</v>
      </c>
      <c r="Q53" s="1">
        <v>0.35</v>
      </c>
      <c r="R53" s="5">
        <v>15</v>
      </c>
      <c r="S53" s="1"/>
      <c r="T53" s="1">
        <v>12.15</v>
      </c>
      <c r="U53" s="1">
        <v>10.15</v>
      </c>
      <c r="V53" s="16">
        <f t="shared" ref="V53:V60" si="21">MAX(0,(TRUNC((T53*0.7)-U53)))</f>
        <v>0</v>
      </c>
      <c r="W53" s="1">
        <v>0</v>
      </c>
      <c r="X53" s="12">
        <v>40512.6</v>
      </c>
      <c r="Y53" s="2">
        <v>14303.04</v>
      </c>
      <c r="Z53" s="1">
        <v>53</v>
      </c>
      <c r="AA53" s="1">
        <v>49</v>
      </c>
      <c r="AB53" s="1">
        <v>159</v>
      </c>
      <c r="AC53" s="1">
        <v>55</v>
      </c>
      <c r="AD53" s="1">
        <v>166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126</v>
      </c>
      <c r="AU53" s="1">
        <v>287</v>
      </c>
      <c r="AV53" s="1">
        <v>216</v>
      </c>
      <c r="AW53" s="1">
        <v>145</v>
      </c>
      <c r="AX53" s="1">
        <v>7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37</v>
      </c>
      <c r="BE53" s="1">
        <v>60</v>
      </c>
      <c r="BF53" s="1">
        <v>75</v>
      </c>
      <c r="BG53" s="1">
        <v>202</v>
      </c>
      <c r="BH53" s="1">
        <v>203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>
      <c r="A54" s="1">
        <v>70046</v>
      </c>
      <c r="B54" s="1" t="s">
        <v>194</v>
      </c>
      <c r="C54" s="1">
        <v>24</v>
      </c>
      <c r="D54" s="1">
        <v>285</v>
      </c>
      <c r="E54" s="1" t="s">
        <v>64</v>
      </c>
      <c r="F54" s="1">
        <v>558</v>
      </c>
      <c r="G54" s="1" t="s">
        <v>67</v>
      </c>
      <c r="H54" s="2">
        <v>40.9</v>
      </c>
      <c r="I54" s="2">
        <v>981.6</v>
      </c>
      <c r="J54" s="10">
        <f t="shared" si="2"/>
        <v>0</v>
      </c>
      <c r="K54" s="11">
        <f t="shared" si="3"/>
        <v>0</v>
      </c>
      <c r="L54" s="1">
        <v>15.94</v>
      </c>
      <c r="M54" s="1">
        <v>10.88</v>
      </c>
      <c r="N54" s="5">
        <v>0</v>
      </c>
      <c r="O54" s="1"/>
      <c r="P54" s="1">
        <v>14.81</v>
      </c>
      <c r="Q54" s="1">
        <v>9.25</v>
      </c>
      <c r="R54" s="5">
        <v>0</v>
      </c>
      <c r="S54" s="1"/>
      <c r="T54" s="1">
        <v>10.210000000000001</v>
      </c>
      <c r="U54" s="1">
        <v>7.21</v>
      </c>
      <c r="V54" s="16">
        <f t="shared" si="21"/>
        <v>0</v>
      </c>
      <c r="W54" s="1">
        <v>0</v>
      </c>
      <c r="X54" s="12">
        <v>40204.699999999997</v>
      </c>
      <c r="Y54" s="2">
        <v>26830.400000000001</v>
      </c>
      <c r="Z54" s="1">
        <v>133</v>
      </c>
      <c r="AA54" s="1">
        <v>111</v>
      </c>
      <c r="AB54" s="1">
        <v>104</v>
      </c>
      <c r="AC54" s="1">
        <v>180</v>
      </c>
      <c r="AD54" s="1">
        <v>261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109</v>
      </c>
      <c r="AU54" s="1">
        <v>57</v>
      </c>
      <c r="AV54" s="1">
        <v>149</v>
      </c>
      <c r="AW54" s="1">
        <v>138</v>
      </c>
      <c r="AX54" s="1">
        <v>222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63</v>
      </c>
      <c r="BE54" s="1">
        <v>90</v>
      </c>
      <c r="BF54" s="1">
        <v>63</v>
      </c>
      <c r="BG54" s="1">
        <v>148</v>
      </c>
      <c r="BH54" s="1">
        <v>173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>
      <c r="A55" s="1">
        <v>70140</v>
      </c>
      <c r="B55" s="1" t="s">
        <v>206</v>
      </c>
      <c r="C55" s="1">
        <v>1</v>
      </c>
      <c r="D55" s="1">
        <v>285</v>
      </c>
      <c r="E55" s="1" t="s">
        <v>64</v>
      </c>
      <c r="F55" s="1">
        <v>558</v>
      </c>
      <c r="G55" s="1" t="s">
        <v>67</v>
      </c>
      <c r="H55" s="2">
        <v>1168.8399999999999</v>
      </c>
      <c r="I55" s="2">
        <v>1168.8399999999999</v>
      </c>
      <c r="J55" s="10">
        <f t="shared" si="2"/>
        <v>2337.6799999999998</v>
      </c>
      <c r="K55" s="11">
        <f t="shared" si="3"/>
        <v>2</v>
      </c>
      <c r="L55" s="1">
        <v>13</v>
      </c>
      <c r="M55" s="1">
        <v>7</v>
      </c>
      <c r="N55" s="28">
        <f t="shared" ref="N55:N60" si="22">MAX(0,(TRUNC((L55*0.75)-M55)))</f>
        <v>2</v>
      </c>
      <c r="O55" s="1"/>
      <c r="P55" s="1">
        <v>7.5</v>
      </c>
      <c r="Q55" s="1">
        <v>8</v>
      </c>
      <c r="R55" s="5">
        <v>0</v>
      </c>
      <c r="S55" s="1"/>
      <c r="T55" s="1">
        <v>13</v>
      </c>
      <c r="U55" s="1">
        <v>42</v>
      </c>
      <c r="V55" s="16">
        <f t="shared" si="21"/>
        <v>0</v>
      </c>
      <c r="W55" s="1">
        <v>0</v>
      </c>
      <c r="X55" s="12">
        <v>39156.14</v>
      </c>
      <c r="Y55" s="2">
        <v>66623.88</v>
      </c>
      <c r="Z55" s="1">
        <v>4</v>
      </c>
      <c r="AA55" s="1">
        <v>4</v>
      </c>
      <c r="AB55" s="1">
        <v>5</v>
      </c>
      <c r="AC55" s="1">
        <v>4</v>
      </c>
      <c r="AD55" s="1">
        <v>7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3</v>
      </c>
      <c r="AU55" s="1">
        <v>4</v>
      </c>
      <c r="AV55" s="1">
        <v>1</v>
      </c>
      <c r="AW55" s="1">
        <v>3</v>
      </c>
      <c r="AX55" s="1">
        <v>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9</v>
      </c>
      <c r="BE55" s="1">
        <v>1</v>
      </c>
      <c r="BF55" s="1">
        <v>1</v>
      </c>
      <c r="BG55" s="1">
        <v>5</v>
      </c>
      <c r="BH55" s="1">
        <v>42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>
      <c r="A56" s="1">
        <v>70972</v>
      </c>
      <c r="B56" s="1" t="s">
        <v>181</v>
      </c>
      <c r="C56" s="1">
        <v>20</v>
      </c>
      <c r="D56" s="1">
        <v>285</v>
      </c>
      <c r="E56" s="1" t="s">
        <v>64</v>
      </c>
      <c r="F56" s="1">
        <v>558</v>
      </c>
      <c r="G56" s="1" t="s">
        <v>67</v>
      </c>
      <c r="H56" s="2">
        <v>100.1</v>
      </c>
      <c r="I56" s="2">
        <v>2002</v>
      </c>
      <c r="J56" s="10">
        <f t="shared" si="2"/>
        <v>4004</v>
      </c>
      <c r="K56" s="11">
        <f t="shared" si="3"/>
        <v>2</v>
      </c>
      <c r="L56" s="1">
        <v>8.32</v>
      </c>
      <c r="M56" s="1">
        <v>4.05</v>
      </c>
      <c r="N56" s="28">
        <f t="shared" si="22"/>
        <v>2</v>
      </c>
      <c r="O56" s="1"/>
      <c r="P56" s="1">
        <v>4.1500000000000004</v>
      </c>
      <c r="Q56" s="1">
        <v>1.1000000000000001</v>
      </c>
      <c r="R56" s="5">
        <v>0</v>
      </c>
      <c r="S56" s="1"/>
      <c r="T56" s="1">
        <v>7.08</v>
      </c>
      <c r="U56" s="1">
        <v>5.5</v>
      </c>
      <c r="V56" s="16">
        <f t="shared" si="21"/>
        <v>0</v>
      </c>
      <c r="W56" s="1">
        <v>0</v>
      </c>
      <c r="X56" s="12">
        <v>39139.1</v>
      </c>
      <c r="Y56" s="2">
        <v>21321.3</v>
      </c>
      <c r="Z56" s="1">
        <v>58</v>
      </c>
      <c r="AA56" s="1">
        <v>21</v>
      </c>
      <c r="AB56" s="1">
        <v>52</v>
      </c>
      <c r="AC56" s="1">
        <v>92</v>
      </c>
      <c r="AD56" s="1">
        <v>81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28</v>
      </c>
      <c r="AU56" s="1">
        <v>41</v>
      </c>
      <c r="AV56" s="1">
        <v>26</v>
      </c>
      <c r="AW56" s="1">
        <v>17</v>
      </c>
      <c r="AX56" s="1">
        <v>22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51</v>
      </c>
      <c r="BE56" s="1">
        <v>18</v>
      </c>
      <c r="BF56" s="1">
        <v>56</v>
      </c>
      <c r="BG56" s="1">
        <v>51</v>
      </c>
      <c r="BH56" s="1">
        <v>110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>
      <c r="A57" s="1">
        <v>70144</v>
      </c>
      <c r="B57" s="1" t="s">
        <v>177</v>
      </c>
      <c r="C57" s="1">
        <v>12</v>
      </c>
      <c r="D57" s="1">
        <v>285</v>
      </c>
      <c r="E57" s="1" t="s">
        <v>64</v>
      </c>
      <c r="F57" s="1">
        <v>567</v>
      </c>
      <c r="G57" s="1" t="s">
        <v>74</v>
      </c>
      <c r="H57" s="2">
        <v>64.44</v>
      </c>
      <c r="I57" s="2">
        <v>773.28</v>
      </c>
      <c r="J57" s="10">
        <f t="shared" si="2"/>
        <v>3866.3999999999996</v>
      </c>
      <c r="K57" s="11">
        <f t="shared" si="3"/>
        <v>5</v>
      </c>
      <c r="L57" s="1">
        <v>9.42</v>
      </c>
      <c r="M57" s="1">
        <v>11.92</v>
      </c>
      <c r="N57" s="16">
        <f t="shared" si="22"/>
        <v>0</v>
      </c>
      <c r="O57" s="1"/>
      <c r="P57" s="1">
        <v>25.79</v>
      </c>
      <c r="Q57" s="1">
        <v>6.92</v>
      </c>
      <c r="R57" s="5">
        <v>5</v>
      </c>
      <c r="S57" s="1"/>
      <c r="T57" s="1">
        <v>14.96</v>
      </c>
      <c r="U57" s="1">
        <v>10.58</v>
      </c>
      <c r="V57" s="16">
        <f t="shared" si="21"/>
        <v>0</v>
      </c>
      <c r="W57" s="1">
        <v>0</v>
      </c>
      <c r="X57" s="12">
        <v>38792.879999999997</v>
      </c>
      <c r="Y57" s="2">
        <v>22747.32</v>
      </c>
      <c r="Z57" s="1">
        <v>8</v>
      </c>
      <c r="AA57" s="1">
        <v>21</v>
      </c>
      <c r="AB57" s="1">
        <v>72</v>
      </c>
      <c r="AC57" s="1">
        <v>45</v>
      </c>
      <c r="AD57" s="1">
        <v>143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128</v>
      </c>
      <c r="AU57" s="1">
        <v>70</v>
      </c>
      <c r="AV57" s="1">
        <v>84</v>
      </c>
      <c r="AW57" s="1">
        <v>125</v>
      </c>
      <c r="AX57" s="1">
        <v>83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48</v>
      </c>
      <c r="BE57" s="1">
        <v>85</v>
      </c>
      <c r="BF57" s="1">
        <v>80</v>
      </c>
      <c r="BG57" s="1">
        <v>18</v>
      </c>
      <c r="BH57" s="1">
        <v>127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>
      <c r="A58" s="1">
        <v>70042</v>
      </c>
      <c r="B58" s="1" t="s">
        <v>182</v>
      </c>
      <c r="C58" s="1">
        <v>25</v>
      </c>
      <c r="D58" s="1">
        <v>285</v>
      </c>
      <c r="E58" s="1" t="s">
        <v>64</v>
      </c>
      <c r="F58" s="1">
        <v>387</v>
      </c>
      <c r="G58" s="1" t="s">
        <v>94</v>
      </c>
      <c r="H58" s="2">
        <v>28.35</v>
      </c>
      <c r="I58" s="2">
        <v>708.75</v>
      </c>
      <c r="J58" s="10">
        <f t="shared" si="2"/>
        <v>2126.25</v>
      </c>
      <c r="K58" s="11">
        <f t="shared" si="3"/>
        <v>3</v>
      </c>
      <c r="L58" s="1">
        <v>19.68</v>
      </c>
      <c r="M58" s="1">
        <v>11.44</v>
      </c>
      <c r="N58" s="28">
        <f t="shared" si="22"/>
        <v>3</v>
      </c>
      <c r="O58" s="1"/>
      <c r="P58" s="1">
        <v>25.24</v>
      </c>
      <c r="Q58" s="1">
        <v>14.24</v>
      </c>
      <c r="R58" s="5">
        <v>0</v>
      </c>
      <c r="S58" s="1"/>
      <c r="T58" s="1">
        <v>8.9</v>
      </c>
      <c r="U58" s="1">
        <v>12.32</v>
      </c>
      <c r="V58" s="16">
        <f t="shared" si="21"/>
        <v>0</v>
      </c>
      <c r="W58" s="1">
        <v>0</v>
      </c>
      <c r="X58" s="12">
        <v>38144.93</v>
      </c>
      <c r="Y58" s="2">
        <v>26932.5</v>
      </c>
      <c r="Z58" s="1">
        <v>243</v>
      </c>
      <c r="AA58" s="1">
        <v>122</v>
      </c>
      <c r="AB58" s="1">
        <v>127</v>
      </c>
      <c r="AC58" s="1">
        <v>122</v>
      </c>
      <c r="AD58" s="1">
        <v>286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150</v>
      </c>
      <c r="AU58" s="1">
        <v>118</v>
      </c>
      <c r="AV58" s="1">
        <v>304</v>
      </c>
      <c r="AW58" s="1">
        <v>236</v>
      </c>
      <c r="AX58" s="1">
        <v>356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42</v>
      </c>
      <c r="BE58" s="1">
        <v>63</v>
      </c>
      <c r="BF58" s="1">
        <v>63</v>
      </c>
      <c r="BG58" s="1">
        <v>172</v>
      </c>
      <c r="BH58" s="1">
        <v>308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>
      <c r="A59" s="1">
        <v>70163</v>
      </c>
      <c r="B59" s="1" t="s">
        <v>187</v>
      </c>
      <c r="C59" s="1">
        <v>18</v>
      </c>
      <c r="D59" s="1">
        <v>285</v>
      </c>
      <c r="E59" s="1" t="s">
        <v>64</v>
      </c>
      <c r="F59" s="1">
        <v>974</v>
      </c>
      <c r="G59" s="1" t="s">
        <v>110</v>
      </c>
      <c r="H59" s="2">
        <v>58.939900000000002</v>
      </c>
      <c r="I59" s="2">
        <v>1060.9182000000001</v>
      </c>
      <c r="J59" s="10">
        <f t="shared" si="2"/>
        <v>0</v>
      </c>
      <c r="K59" s="11">
        <f t="shared" si="3"/>
        <v>0</v>
      </c>
      <c r="L59" s="1">
        <v>5.36</v>
      </c>
      <c r="M59" s="1">
        <v>5.33</v>
      </c>
      <c r="N59" s="16">
        <f t="shared" si="22"/>
        <v>0</v>
      </c>
      <c r="O59" s="1"/>
      <c r="P59" s="1">
        <v>18.75</v>
      </c>
      <c r="Q59" s="1">
        <v>9.61</v>
      </c>
      <c r="R59" s="5">
        <v>0</v>
      </c>
      <c r="S59" s="1"/>
      <c r="T59" s="1">
        <v>11.28</v>
      </c>
      <c r="U59" s="1">
        <v>8.33</v>
      </c>
      <c r="V59" s="16">
        <f t="shared" si="21"/>
        <v>0</v>
      </c>
      <c r="W59" s="1">
        <v>0</v>
      </c>
      <c r="X59" s="12">
        <v>37544.720000000001</v>
      </c>
      <c r="Y59" s="2">
        <v>24695.82</v>
      </c>
      <c r="Z59" s="1">
        <v>27</v>
      </c>
      <c r="AA59" s="1">
        <v>46</v>
      </c>
      <c r="AB59" s="1">
        <v>44</v>
      </c>
      <c r="AC59" s="1">
        <v>5</v>
      </c>
      <c r="AD59" s="1">
        <v>96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46</v>
      </c>
      <c r="AU59" s="1">
        <v>170</v>
      </c>
      <c r="AV59" s="1">
        <v>144</v>
      </c>
      <c r="AW59" s="1">
        <v>125</v>
      </c>
      <c r="AX59" s="1">
        <v>173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52</v>
      </c>
      <c r="BE59" s="1">
        <v>56</v>
      </c>
      <c r="BF59" s="1">
        <v>100</v>
      </c>
      <c r="BG59" s="1">
        <v>46</v>
      </c>
      <c r="BH59" s="1">
        <v>150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>
      <c r="A60" s="1">
        <v>70259</v>
      </c>
      <c r="B60" s="1" t="s">
        <v>155</v>
      </c>
      <c r="C60" s="1">
        <v>24</v>
      </c>
      <c r="D60" s="1">
        <v>285</v>
      </c>
      <c r="E60" s="1" t="s">
        <v>64</v>
      </c>
      <c r="F60" s="1">
        <v>974</v>
      </c>
      <c r="G60" s="1" t="s">
        <v>110</v>
      </c>
      <c r="H60" s="2">
        <v>35.979999999999997</v>
      </c>
      <c r="I60" s="2">
        <v>863.52</v>
      </c>
      <c r="J60" s="10">
        <f t="shared" si="2"/>
        <v>6908.16</v>
      </c>
      <c r="K60" s="11">
        <f t="shared" si="3"/>
        <v>8</v>
      </c>
      <c r="L60" s="1">
        <v>6.25</v>
      </c>
      <c r="M60" s="1">
        <v>5</v>
      </c>
      <c r="N60" s="16">
        <f t="shared" si="22"/>
        <v>0</v>
      </c>
      <c r="O60" s="1"/>
      <c r="P60" s="1">
        <v>26.62</v>
      </c>
      <c r="Q60" s="1">
        <v>5.88</v>
      </c>
      <c r="R60" s="5">
        <v>8</v>
      </c>
      <c r="S60" s="1"/>
      <c r="T60" s="1">
        <v>10.54</v>
      </c>
      <c r="U60" s="1">
        <v>8.1199999999999992</v>
      </c>
      <c r="V60" s="16">
        <f t="shared" si="21"/>
        <v>0</v>
      </c>
      <c r="W60" s="1">
        <v>0</v>
      </c>
      <c r="X60" s="12">
        <v>37491.160000000003</v>
      </c>
      <c r="Y60" s="2">
        <v>16406.88</v>
      </c>
      <c r="Z60" s="1">
        <v>46</v>
      </c>
      <c r="AA60" s="1">
        <v>52</v>
      </c>
      <c r="AB60" s="1">
        <v>69</v>
      </c>
      <c r="AC60" s="1">
        <v>18</v>
      </c>
      <c r="AD60" s="1">
        <v>120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205</v>
      </c>
      <c r="AU60" s="1">
        <v>159</v>
      </c>
      <c r="AV60" s="1">
        <v>229</v>
      </c>
      <c r="AW60" s="1">
        <v>251</v>
      </c>
      <c r="AX60" s="1">
        <v>141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71</v>
      </c>
      <c r="BE60" s="1">
        <v>71</v>
      </c>
      <c r="BF60" s="1">
        <v>128</v>
      </c>
      <c r="BG60" s="1">
        <v>37</v>
      </c>
      <c r="BH60" s="1">
        <v>195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>
      <c r="A61" s="1">
        <v>70023</v>
      </c>
      <c r="B61" s="1" t="s">
        <v>185</v>
      </c>
      <c r="C61" s="1">
        <v>12</v>
      </c>
      <c r="D61" s="1">
        <v>285</v>
      </c>
      <c r="E61" s="1" t="s">
        <v>64</v>
      </c>
      <c r="F61" s="1">
        <v>991</v>
      </c>
      <c r="G61" s="1" t="s">
        <v>141</v>
      </c>
      <c r="H61" s="2">
        <v>54.37</v>
      </c>
      <c r="I61" s="2">
        <v>652.44000000000005</v>
      </c>
      <c r="J61" s="10">
        <f t="shared" si="2"/>
        <v>3262.2000000000003</v>
      </c>
      <c r="K61" s="11">
        <f t="shared" si="3"/>
        <v>5</v>
      </c>
      <c r="L61" s="1">
        <v>25.62</v>
      </c>
      <c r="M61" s="1">
        <v>-4.75</v>
      </c>
      <c r="N61" s="5">
        <v>0</v>
      </c>
      <c r="O61" s="1"/>
      <c r="P61" s="1">
        <v>15.12</v>
      </c>
      <c r="Q61" s="1">
        <v>3.25</v>
      </c>
      <c r="R61" s="5">
        <v>5</v>
      </c>
      <c r="S61" s="1"/>
      <c r="T61" s="1">
        <v>16.12</v>
      </c>
      <c r="U61" s="1">
        <v>-5.25</v>
      </c>
      <c r="V61" s="5">
        <v>0</v>
      </c>
      <c r="W61" s="1">
        <v>0</v>
      </c>
      <c r="X61" s="12">
        <v>37107.519999999997</v>
      </c>
      <c r="Y61" s="2">
        <v>-4403.97</v>
      </c>
      <c r="Z61" s="1">
        <v>71</v>
      </c>
      <c r="AA61" s="1">
        <v>140</v>
      </c>
      <c r="AB61" s="1">
        <v>106</v>
      </c>
      <c r="AC61" s="1">
        <v>121</v>
      </c>
      <c r="AD61" s="1">
        <v>-57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48</v>
      </c>
      <c r="AU61" s="1">
        <v>51</v>
      </c>
      <c r="AV61" s="1">
        <v>73</v>
      </c>
      <c r="AW61" s="1">
        <v>70</v>
      </c>
      <c r="AX61" s="1">
        <v>39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94</v>
      </c>
      <c r="BE61" s="1">
        <v>68</v>
      </c>
      <c r="BF61" s="1">
        <v>43</v>
      </c>
      <c r="BG61" s="1">
        <v>45</v>
      </c>
      <c r="BH61" s="1">
        <v>-63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>
      <c r="A62" s="1">
        <v>70024</v>
      </c>
      <c r="B62" s="1" t="s">
        <v>196</v>
      </c>
      <c r="C62" s="1">
        <v>20</v>
      </c>
      <c r="D62" s="1">
        <v>285</v>
      </c>
      <c r="E62" s="1" t="s">
        <v>64</v>
      </c>
      <c r="F62" s="1">
        <v>558</v>
      </c>
      <c r="G62" s="1" t="s">
        <v>67</v>
      </c>
      <c r="H62" s="2">
        <v>77.58</v>
      </c>
      <c r="I62" s="2">
        <v>1551.6</v>
      </c>
      <c r="J62" s="10">
        <f t="shared" si="2"/>
        <v>0</v>
      </c>
      <c r="K62" s="11">
        <f t="shared" si="3"/>
        <v>0</v>
      </c>
      <c r="L62" s="1">
        <v>7.08</v>
      </c>
      <c r="M62" s="1">
        <v>9.9</v>
      </c>
      <c r="N62" s="16">
        <f t="shared" ref="N62:N79" si="23">MAX(0,(TRUNC((L62*0.75)-M62)))</f>
        <v>0</v>
      </c>
      <c r="O62" s="1"/>
      <c r="P62" s="1">
        <v>7.65</v>
      </c>
      <c r="Q62" s="1">
        <v>5.25</v>
      </c>
      <c r="R62" s="5">
        <v>0</v>
      </c>
      <c r="S62" s="1"/>
      <c r="T62" s="1">
        <v>6.72</v>
      </c>
      <c r="U62" s="1">
        <v>4.3</v>
      </c>
      <c r="V62" s="16">
        <f t="shared" ref="V62:V266" si="24">MAX(0,(TRUNC((T62*0.7)-U62)))</f>
        <v>0</v>
      </c>
      <c r="W62" s="1">
        <v>0</v>
      </c>
      <c r="X62" s="12">
        <v>33281.82</v>
      </c>
      <c r="Y62" s="2">
        <v>30178.62</v>
      </c>
      <c r="Z62" s="1">
        <v>49</v>
      </c>
      <c r="AA62" s="1">
        <v>50</v>
      </c>
      <c r="AB62" s="1">
        <v>62</v>
      </c>
      <c r="AC62" s="1">
        <v>11</v>
      </c>
      <c r="AD62" s="1">
        <v>198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29</v>
      </c>
      <c r="AU62" s="1">
        <v>45</v>
      </c>
      <c r="AV62" s="1">
        <v>88</v>
      </c>
      <c r="AW62" s="1">
        <v>27</v>
      </c>
      <c r="AX62" s="1">
        <v>105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42</v>
      </c>
      <c r="BE62" s="1">
        <v>35</v>
      </c>
      <c r="BF62" s="1">
        <v>31</v>
      </c>
      <c r="BG62" s="1">
        <v>88</v>
      </c>
      <c r="BH62" s="1">
        <v>86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>
      <c r="A63" s="1">
        <v>70093</v>
      </c>
      <c r="B63" s="1" t="s">
        <v>144</v>
      </c>
      <c r="C63" s="1">
        <v>16</v>
      </c>
      <c r="D63" s="1">
        <v>285</v>
      </c>
      <c r="E63" s="1" t="s">
        <v>64</v>
      </c>
      <c r="F63" s="1">
        <v>573</v>
      </c>
      <c r="G63" s="1" t="s">
        <v>87</v>
      </c>
      <c r="H63" s="2">
        <v>61.95</v>
      </c>
      <c r="I63" s="2">
        <v>991.2</v>
      </c>
      <c r="J63" s="10">
        <f t="shared" si="2"/>
        <v>0</v>
      </c>
      <c r="K63" s="11">
        <f t="shared" si="3"/>
        <v>0</v>
      </c>
      <c r="L63" s="1">
        <v>5.25</v>
      </c>
      <c r="M63" s="1">
        <v>5.75</v>
      </c>
      <c r="N63" s="16">
        <f t="shared" si="23"/>
        <v>0</v>
      </c>
      <c r="O63" s="1"/>
      <c r="P63" s="1">
        <v>18.66</v>
      </c>
      <c r="Q63" s="1">
        <v>12.81</v>
      </c>
      <c r="R63" s="5">
        <v>0</v>
      </c>
      <c r="S63" s="1"/>
      <c r="T63" s="1">
        <v>7.16</v>
      </c>
      <c r="U63" s="1">
        <v>5.25</v>
      </c>
      <c r="V63" s="16">
        <f t="shared" si="24"/>
        <v>0</v>
      </c>
      <c r="W63" s="1">
        <v>0</v>
      </c>
      <c r="X63" s="12">
        <v>30789.15</v>
      </c>
      <c r="Y63" s="2">
        <v>23602.95</v>
      </c>
      <c r="Z63" s="1">
        <v>31</v>
      </c>
      <c r="AA63" s="1">
        <v>42</v>
      </c>
      <c r="AB63" s="1">
        <v>27</v>
      </c>
      <c r="AC63" s="1">
        <v>10</v>
      </c>
      <c r="AD63" s="1">
        <v>92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119</v>
      </c>
      <c r="AU63" s="1">
        <v>92</v>
      </c>
      <c r="AV63" s="1">
        <v>100</v>
      </c>
      <c r="AW63" s="1">
        <v>67</v>
      </c>
      <c r="AX63" s="1">
        <v>205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16</v>
      </c>
      <c r="BE63" s="1">
        <v>47</v>
      </c>
      <c r="BF63" s="1">
        <v>56</v>
      </c>
      <c r="BG63" s="1">
        <v>38</v>
      </c>
      <c r="BH63" s="1">
        <v>84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>
      <c r="A64" s="1">
        <v>70091</v>
      </c>
      <c r="B64" s="1" t="s">
        <v>106</v>
      </c>
      <c r="C64" s="1">
        <v>30</v>
      </c>
      <c r="D64" s="1">
        <v>285</v>
      </c>
      <c r="E64" s="1" t="s">
        <v>64</v>
      </c>
      <c r="F64" s="1">
        <v>573</v>
      </c>
      <c r="G64" s="1" t="s">
        <v>87</v>
      </c>
      <c r="H64" s="2">
        <v>29.93</v>
      </c>
      <c r="I64" s="2">
        <v>897.9</v>
      </c>
      <c r="J64" s="10">
        <f t="shared" si="2"/>
        <v>0</v>
      </c>
      <c r="K64" s="11">
        <f t="shared" si="3"/>
        <v>0</v>
      </c>
      <c r="L64" s="1">
        <v>9.25</v>
      </c>
      <c r="M64" s="1">
        <v>47</v>
      </c>
      <c r="N64" s="16">
        <f t="shared" si="23"/>
        <v>0</v>
      </c>
      <c r="O64" s="1"/>
      <c r="P64" s="1">
        <v>18.93</v>
      </c>
      <c r="Q64" s="1">
        <v>12.73</v>
      </c>
      <c r="R64" s="5">
        <v>0</v>
      </c>
      <c r="S64" s="1"/>
      <c r="T64" s="1">
        <v>5.03</v>
      </c>
      <c r="U64" s="1">
        <v>14.53</v>
      </c>
      <c r="V64" s="16">
        <f t="shared" si="24"/>
        <v>0</v>
      </c>
      <c r="W64" s="1">
        <v>0</v>
      </c>
      <c r="X64" s="12">
        <v>29825.25</v>
      </c>
      <c r="Y64" s="2">
        <v>66684.039999999994</v>
      </c>
      <c r="Z64" s="1">
        <v>52</v>
      </c>
      <c r="AA64" s="1">
        <v>100</v>
      </c>
      <c r="AB64" s="1">
        <v>145</v>
      </c>
      <c r="AC64" s="1">
        <v>61</v>
      </c>
      <c r="AD64" s="1">
        <v>1410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305</v>
      </c>
      <c r="AU64" s="1">
        <v>114</v>
      </c>
      <c r="AV64" s="1">
        <v>165</v>
      </c>
      <c r="AW64" s="1">
        <v>82</v>
      </c>
      <c r="AX64" s="1">
        <v>382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35</v>
      </c>
      <c r="BE64" s="1">
        <v>109</v>
      </c>
      <c r="BF64" s="1">
        <v>35</v>
      </c>
      <c r="BG64" s="1">
        <v>53</v>
      </c>
      <c r="BH64" s="1">
        <v>436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>
      <c r="A65" s="1">
        <v>70129</v>
      </c>
      <c r="B65" s="1" t="s">
        <v>142</v>
      </c>
      <c r="C65" s="1">
        <v>16</v>
      </c>
      <c r="D65" s="1">
        <v>285</v>
      </c>
      <c r="E65" s="1" t="s">
        <v>64</v>
      </c>
      <c r="F65" s="1">
        <v>558</v>
      </c>
      <c r="G65" s="1" t="s">
        <v>67</v>
      </c>
      <c r="H65" s="2">
        <v>47.85</v>
      </c>
      <c r="I65" s="2">
        <v>765.6</v>
      </c>
      <c r="J65" s="10">
        <f t="shared" si="2"/>
        <v>2296.8000000000002</v>
      </c>
      <c r="K65" s="11">
        <f t="shared" si="3"/>
        <v>3</v>
      </c>
      <c r="L65" s="1">
        <v>5.62</v>
      </c>
      <c r="M65" s="1">
        <v>7.75</v>
      </c>
      <c r="N65" s="16">
        <f t="shared" si="23"/>
        <v>0</v>
      </c>
      <c r="O65" s="1"/>
      <c r="P65" s="1">
        <v>17.03</v>
      </c>
      <c r="Q65" s="1">
        <v>6.56</v>
      </c>
      <c r="R65" s="5">
        <v>3</v>
      </c>
      <c r="S65" s="1"/>
      <c r="T65" s="1">
        <v>15.19</v>
      </c>
      <c r="U65" s="1">
        <v>16.809999999999999</v>
      </c>
      <c r="V65" s="16">
        <f t="shared" si="24"/>
        <v>0</v>
      </c>
      <c r="W65" s="1">
        <v>0</v>
      </c>
      <c r="X65" s="12">
        <v>28973.18</v>
      </c>
      <c r="Y65" s="2">
        <v>23829.3</v>
      </c>
      <c r="Z65" s="1">
        <v>33</v>
      </c>
      <c r="AA65" s="1">
        <v>68</v>
      </c>
      <c r="AB65" s="1">
        <v>29</v>
      </c>
      <c r="AC65" s="1">
        <v>-12</v>
      </c>
      <c r="AD65" s="1">
        <v>124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74</v>
      </c>
      <c r="AU65" s="1">
        <v>70</v>
      </c>
      <c r="AV65" s="1">
        <v>112</v>
      </c>
      <c r="AW65" s="1">
        <v>103</v>
      </c>
      <c r="AX65" s="1">
        <v>105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78</v>
      </c>
      <c r="BE65" s="1">
        <v>165</v>
      </c>
      <c r="BF65" s="1">
        <v>65</v>
      </c>
      <c r="BG65" s="1">
        <v>35</v>
      </c>
      <c r="BH65" s="1">
        <v>269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>
      <c r="A66" s="1">
        <v>70110</v>
      </c>
      <c r="B66" s="1" t="s">
        <v>235</v>
      </c>
      <c r="C66" s="1">
        <v>18</v>
      </c>
      <c r="D66" s="1">
        <v>285</v>
      </c>
      <c r="E66" s="1" t="s">
        <v>64</v>
      </c>
      <c r="F66" s="1">
        <v>567</v>
      </c>
      <c r="G66" s="1" t="s">
        <v>74</v>
      </c>
      <c r="H66" s="2">
        <v>51.52</v>
      </c>
      <c r="I66" s="2">
        <v>927.36</v>
      </c>
      <c r="J66" s="10">
        <f t="shared" si="2"/>
        <v>1854.72</v>
      </c>
      <c r="K66" s="11">
        <f t="shared" si="3"/>
        <v>2</v>
      </c>
      <c r="L66" s="1">
        <v>13.94</v>
      </c>
      <c r="M66" s="1">
        <v>9.5</v>
      </c>
      <c r="N66" s="16">
        <f t="shared" si="23"/>
        <v>0</v>
      </c>
      <c r="O66" s="1"/>
      <c r="P66" s="1">
        <v>6.72</v>
      </c>
      <c r="Q66" s="1">
        <v>4.83</v>
      </c>
      <c r="R66" s="5">
        <v>0</v>
      </c>
      <c r="S66" s="1"/>
      <c r="T66" s="1">
        <v>8.36</v>
      </c>
      <c r="U66" s="1">
        <v>2.89</v>
      </c>
      <c r="V66" s="16">
        <f t="shared" si="24"/>
        <v>2</v>
      </c>
      <c r="W66" s="1">
        <v>0</v>
      </c>
      <c r="X66" s="12">
        <v>26919.200000000001</v>
      </c>
      <c r="Y66" s="2">
        <v>15971.2</v>
      </c>
      <c r="Z66" s="1">
        <v>88</v>
      </c>
      <c r="AA66" s="1">
        <v>90</v>
      </c>
      <c r="AB66" s="1">
        <v>93</v>
      </c>
      <c r="AC66" s="1">
        <v>50</v>
      </c>
      <c r="AD66" s="1">
        <v>171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20</v>
      </c>
      <c r="AU66" s="1">
        <v>80</v>
      </c>
      <c r="AV66" s="1">
        <v>25</v>
      </c>
      <c r="AW66" s="1">
        <v>72</v>
      </c>
      <c r="AX66" s="1">
        <v>87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46</v>
      </c>
      <c r="BE66" s="1">
        <v>75</v>
      </c>
      <c r="BF66" s="1">
        <v>48</v>
      </c>
      <c r="BG66" s="1">
        <v>38</v>
      </c>
      <c r="BH66" s="1">
        <v>52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>
      <c r="A67" s="1">
        <v>70016</v>
      </c>
      <c r="B67" s="1" t="s">
        <v>128</v>
      </c>
      <c r="C67" s="1">
        <v>5</v>
      </c>
      <c r="D67" s="1">
        <v>285</v>
      </c>
      <c r="E67" s="1" t="s">
        <v>64</v>
      </c>
      <c r="F67" s="1">
        <v>562</v>
      </c>
      <c r="G67" s="1" t="s">
        <v>65</v>
      </c>
      <c r="H67" s="2">
        <v>61.49</v>
      </c>
      <c r="I67" s="2">
        <v>307.45</v>
      </c>
      <c r="J67" s="10">
        <f t="shared" si="2"/>
        <v>0</v>
      </c>
      <c r="K67" s="11">
        <f t="shared" si="3"/>
        <v>0</v>
      </c>
      <c r="L67" s="1">
        <v>10</v>
      </c>
      <c r="M67" s="1">
        <v>7.8</v>
      </c>
      <c r="N67" s="16">
        <f t="shared" si="23"/>
        <v>0</v>
      </c>
      <c r="O67" s="1"/>
      <c r="P67" s="1">
        <v>57.3</v>
      </c>
      <c r="Q67" s="1">
        <v>45.6</v>
      </c>
      <c r="R67" s="5">
        <v>0</v>
      </c>
      <c r="S67" s="1"/>
      <c r="T67" s="1">
        <v>20.2</v>
      </c>
      <c r="U67" s="1">
        <v>20.399999999999999</v>
      </c>
      <c r="V67" s="16">
        <f t="shared" si="24"/>
        <v>0</v>
      </c>
      <c r="W67" s="1">
        <v>0</v>
      </c>
      <c r="X67" s="12">
        <v>26901.88</v>
      </c>
      <c r="Y67" s="2">
        <v>22689.81</v>
      </c>
      <c r="Z67" s="1">
        <v>9</v>
      </c>
      <c r="AA67" s="1">
        <v>14</v>
      </c>
      <c r="AB67" s="1">
        <v>23</v>
      </c>
      <c r="AC67" s="1">
        <v>22</v>
      </c>
      <c r="AD67" s="1">
        <v>39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79</v>
      </c>
      <c r="AU67" s="1">
        <v>151</v>
      </c>
      <c r="AV67" s="1">
        <v>65</v>
      </c>
      <c r="AW67" s="1">
        <v>134</v>
      </c>
      <c r="AX67" s="1">
        <v>228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42</v>
      </c>
      <c r="BE67" s="1">
        <v>53</v>
      </c>
      <c r="BF67" s="1">
        <v>16</v>
      </c>
      <c r="BG67" s="1">
        <v>33</v>
      </c>
      <c r="BH67" s="1">
        <v>102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>
      <c r="A68" s="1">
        <v>70085</v>
      </c>
      <c r="B68" s="1" t="s">
        <v>153</v>
      </c>
      <c r="C68" s="1">
        <v>12</v>
      </c>
      <c r="D68" s="1">
        <v>285</v>
      </c>
      <c r="E68" s="1" t="s">
        <v>64</v>
      </c>
      <c r="F68" s="1">
        <v>573</v>
      </c>
      <c r="G68" s="1" t="s">
        <v>87</v>
      </c>
      <c r="H68" s="2">
        <v>77.58</v>
      </c>
      <c r="I68" s="2">
        <v>930.96</v>
      </c>
      <c r="J68" s="10">
        <f t="shared" si="2"/>
        <v>4654.8</v>
      </c>
      <c r="K68" s="11">
        <f t="shared" si="3"/>
        <v>5</v>
      </c>
      <c r="L68" s="1">
        <v>0.71</v>
      </c>
      <c r="M68" s="1">
        <v>2</v>
      </c>
      <c r="N68" s="16">
        <f t="shared" si="23"/>
        <v>0</v>
      </c>
      <c r="O68" s="1"/>
      <c r="P68" s="1">
        <v>17.170000000000002</v>
      </c>
      <c r="Q68" s="1">
        <v>5.5</v>
      </c>
      <c r="R68" s="5">
        <v>5</v>
      </c>
      <c r="S68" s="1"/>
      <c r="T68" s="1">
        <v>10.67</v>
      </c>
      <c r="U68" s="1">
        <v>8.92</v>
      </c>
      <c r="V68" s="16">
        <f t="shared" si="24"/>
        <v>0</v>
      </c>
      <c r="W68" s="1">
        <v>0</v>
      </c>
      <c r="X68" s="12">
        <v>26571.15</v>
      </c>
      <c r="Y68" s="2">
        <v>15283.26</v>
      </c>
      <c r="Z68" s="1">
        <v>6</v>
      </c>
      <c r="AA68" s="1">
        <v>6</v>
      </c>
      <c r="AB68" s="1">
        <v>4</v>
      </c>
      <c r="AC68" s="1">
        <v>-9</v>
      </c>
      <c r="AD68" s="1">
        <v>24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102</v>
      </c>
      <c r="AU68" s="1">
        <v>42</v>
      </c>
      <c r="AV68" s="1">
        <v>66</v>
      </c>
      <c r="AW68" s="1">
        <v>34</v>
      </c>
      <c r="AX68" s="1">
        <v>66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36</v>
      </c>
      <c r="BE68" s="1">
        <v>20</v>
      </c>
      <c r="BF68" s="1">
        <v>71</v>
      </c>
      <c r="BG68" s="1">
        <v>22</v>
      </c>
      <c r="BH68" s="1">
        <v>107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>
      <c r="A69" s="1">
        <v>70169</v>
      </c>
      <c r="B69" s="1" t="s">
        <v>137</v>
      </c>
      <c r="C69" s="1">
        <v>15</v>
      </c>
      <c r="D69" s="1">
        <v>285</v>
      </c>
      <c r="E69" s="1" t="s">
        <v>64</v>
      </c>
      <c r="F69" s="1">
        <v>562</v>
      </c>
      <c r="G69" s="1" t="s">
        <v>65</v>
      </c>
      <c r="H69" s="2">
        <v>30.07</v>
      </c>
      <c r="I69" s="2">
        <v>451.05</v>
      </c>
      <c r="J69" s="10">
        <f t="shared" si="2"/>
        <v>0</v>
      </c>
      <c r="K69" s="11">
        <f t="shared" si="3"/>
        <v>0</v>
      </c>
      <c r="L69" s="1">
        <v>8.93</v>
      </c>
      <c r="M69" s="1">
        <v>10.53</v>
      </c>
      <c r="N69" s="16">
        <f t="shared" si="23"/>
        <v>0</v>
      </c>
      <c r="O69" s="1"/>
      <c r="P69" s="1">
        <v>30.7</v>
      </c>
      <c r="Q69" s="1">
        <v>19.2</v>
      </c>
      <c r="R69" s="5">
        <v>0</v>
      </c>
      <c r="S69" s="1"/>
      <c r="T69" s="1">
        <v>19.2</v>
      </c>
      <c r="U69" s="1">
        <v>12.47</v>
      </c>
      <c r="V69" s="16">
        <f t="shared" si="24"/>
        <v>0</v>
      </c>
      <c r="W69" s="1">
        <v>0</v>
      </c>
      <c r="X69" s="12">
        <v>26536.78</v>
      </c>
      <c r="Y69" s="2">
        <v>19034.310000000001</v>
      </c>
      <c r="Z69" s="1">
        <v>44</v>
      </c>
      <c r="AA69" s="1">
        <v>42</v>
      </c>
      <c r="AB69" s="1">
        <v>45</v>
      </c>
      <c r="AC69" s="1">
        <v>48</v>
      </c>
      <c r="AD69" s="1">
        <v>158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122</v>
      </c>
      <c r="AU69" s="1">
        <v>254</v>
      </c>
      <c r="AV69" s="1">
        <v>151</v>
      </c>
      <c r="AW69" s="1">
        <v>121</v>
      </c>
      <c r="AX69" s="1">
        <v>288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101</v>
      </c>
      <c r="BE69" s="1">
        <v>137</v>
      </c>
      <c r="BF69" s="1">
        <v>95</v>
      </c>
      <c r="BG69" s="1">
        <v>47</v>
      </c>
      <c r="BH69" s="1">
        <v>187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>
      <c r="A70" s="1">
        <v>70277</v>
      </c>
      <c r="B70" s="1" t="s">
        <v>138</v>
      </c>
      <c r="C70" s="1">
        <v>18</v>
      </c>
      <c r="D70" s="1">
        <v>285</v>
      </c>
      <c r="E70" s="1" t="s">
        <v>64</v>
      </c>
      <c r="F70" s="1">
        <v>558</v>
      </c>
      <c r="G70" s="1" t="s">
        <v>67</v>
      </c>
      <c r="H70" s="2">
        <v>42.88</v>
      </c>
      <c r="I70" s="2">
        <v>771.84</v>
      </c>
      <c r="J70" s="10">
        <f t="shared" si="2"/>
        <v>3859.2000000000003</v>
      </c>
      <c r="K70" s="11">
        <f t="shared" si="3"/>
        <v>5</v>
      </c>
      <c r="L70" s="1">
        <v>3.28</v>
      </c>
      <c r="M70" s="1">
        <v>1.89</v>
      </c>
      <c r="N70" s="16">
        <f t="shared" si="23"/>
        <v>0</v>
      </c>
      <c r="O70" s="1"/>
      <c r="P70" s="1">
        <v>26.94</v>
      </c>
      <c r="Q70" s="1">
        <v>9.67</v>
      </c>
      <c r="R70" s="5">
        <v>5</v>
      </c>
      <c r="S70" s="1"/>
      <c r="T70" s="1">
        <v>3.31</v>
      </c>
      <c r="U70" s="1">
        <v>2.56</v>
      </c>
      <c r="V70" s="16">
        <f t="shared" si="24"/>
        <v>0</v>
      </c>
      <c r="W70" s="1">
        <v>0</v>
      </c>
      <c r="X70" s="12">
        <v>25878.080000000002</v>
      </c>
      <c r="Y70" s="2">
        <v>10891.52</v>
      </c>
      <c r="Z70" s="1">
        <v>14</v>
      </c>
      <c r="AA70" s="1">
        <v>18</v>
      </c>
      <c r="AB70" s="1">
        <v>32</v>
      </c>
      <c r="AC70" s="1">
        <v>8</v>
      </c>
      <c r="AD70" s="1">
        <v>34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222</v>
      </c>
      <c r="AU70" s="1">
        <v>135</v>
      </c>
      <c r="AV70" s="1">
        <v>84</v>
      </c>
      <c r="AW70" s="1">
        <v>223</v>
      </c>
      <c r="AX70" s="1">
        <v>174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23</v>
      </c>
      <c r="BE70" s="1">
        <v>39</v>
      </c>
      <c r="BF70" s="1">
        <v>15</v>
      </c>
      <c r="BG70" s="1">
        <v>4</v>
      </c>
      <c r="BH70" s="1">
        <v>46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>
      <c r="A71" s="1">
        <v>70006</v>
      </c>
      <c r="B71" s="1" t="s">
        <v>88</v>
      </c>
      <c r="C71" s="1">
        <v>1</v>
      </c>
      <c r="D71" s="1">
        <v>285</v>
      </c>
      <c r="E71" s="1" t="s">
        <v>64</v>
      </c>
      <c r="F71" s="1">
        <v>570</v>
      </c>
      <c r="G71" s="1" t="s">
        <v>72</v>
      </c>
      <c r="H71" s="2">
        <v>888.50220000000002</v>
      </c>
      <c r="I71" s="2">
        <v>888.50220000000002</v>
      </c>
      <c r="J71" s="10">
        <f t="shared" si="2"/>
        <v>0</v>
      </c>
      <c r="K71" s="11">
        <f t="shared" si="3"/>
        <v>0</v>
      </c>
      <c r="L71" s="1">
        <v>2.5</v>
      </c>
      <c r="M71" s="1">
        <v>139</v>
      </c>
      <c r="N71" s="16">
        <f t="shared" si="23"/>
        <v>0</v>
      </c>
      <c r="O71" s="1"/>
      <c r="P71" s="1">
        <v>7</v>
      </c>
      <c r="Q71" s="1">
        <v>206</v>
      </c>
      <c r="R71" s="5">
        <v>0</v>
      </c>
      <c r="S71" s="1"/>
      <c r="T71" s="1">
        <v>18.5</v>
      </c>
      <c r="U71" s="1">
        <v>138</v>
      </c>
      <c r="V71" s="16">
        <f t="shared" si="24"/>
        <v>0</v>
      </c>
      <c r="W71" s="1">
        <v>198</v>
      </c>
      <c r="X71" s="12">
        <v>24878.06</v>
      </c>
      <c r="Y71" s="2">
        <v>429146.56</v>
      </c>
      <c r="Z71" s="1">
        <v>0</v>
      </c>
      <c r="AA71" s="1">
        <v>3</v>
      </c>
      <c r="AB71" s="1">
        <v>0</v>
      </c>
      <c r="AC71" s="1">
        <v>2</v>
      </c>
      <c r="AD71" s="1">
        <v>139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2</v>
      </c>
      <c r="AU71" s="1">
        <v>1</v>
      </c>
      <c r="AV71" s="1">
        <v>4</v>
      </c>
      <c r="AW71" s="1">
        <v>1</v>
      </c>
      <c r="AX71" s="1">
        <v>206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13</v>
      </c>
      <c r="BE71" s="1">
        <v>0</v>
      </c>
      <c r="BF71" s="1">
        <v>1</v>
      </c>
      <c r="BG71" s="1">
        <v>9</v>
      </c>
      <c r="BH71" s="1">
        <v>138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>
      <c r="A72" s="1">
        <v>70233</v>
      </c>
      <c r="B72" s="1" t="s">
        <v>216</v>
      </c>
      <c r="C72" s="1">
        <v>12</v>
      </c>
      <c r="D72" s="1">
        <v>285</v>
      </c>
      <c r="E72" s="1" t="s">
        <v>64</v>
      </c>
      <c r="F72" s="1">
        <v>557</v>
      </c>
      <c r="G72" s="1" t="s">
        <v>69</v>
      </c>
      <c r="H72" s="2">
        <v>77.78</v>
      </c>
      <c r="I72" s="2">
        <v>933.36</v>
      </c>
      <c r="J72" s="10">
        <f t="shared" si="2"/>
        <v>6533.52</v>
      </c>
      <c r="K72" s="11">
        <f t="shared" si="3"/>
        <v>7</v>
      </c>
      <c r="L72" s="1">
        <v>7.12</v>
      </c>
      <c r="M72" s="1">
        <v>2.33</v>
      </c>
      <c r="N72" s="28">
        <f t="shared" si="23"/>
        <v>3</v>
      </c>
      <c r="O72" s="1"/>
      <c r="P72" s="1">
        <v>10.5</v>
      </c>
      <c r="Q72" s="1">
        <v>4.08</v>
      </c>
      <c r="R72" s="5">
        <v>0</v>
      </c>
      <c r="S72" s="1"/>
      <c r="T72" s="1">
        <v>8.2899999999999991</v>
      </c>
      <c r="U72" s="1">
        <v>1.42</v>
      </c>
      <c r="V72" s="16">
        <f t="shared" si="24"/>
        <v>4</v>
      </c>
      <c r="W72" s="1">
        <v>0</v>
      </c>
      <c r="X72" s="12">
        <v>24189.58</v>
      </c>
      <c r="Y72" s="2">
        <v>7311.32</v>
      </c>
      <c r="Z72" s="1">
        <v>32</v>
      </c>
      <c r="AA72" s="1">
        <v>21</v>
      </c>
      <c r="AB72" s="1">
        <v>19</v>
      </c>
      <c r="AC72" s="1">
        <v>48</v>
      </c>
      <c r="AD72" s="1">
        <v>28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58</v>
      </c>
      <c r="AU72" s="1">
        <v>49</v>
      </c>
      <c r="AV72" s="1">
        <v>32</v>
      </c>
      <c r="AW72" s="1">
        <v>23</v>
      </c>
      <c r="AX72" s="1">
        <v>49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58</v>
      </c>
      <c r="BE72" s="1">
        <v>51</v>
      </c>
      <c r="BF72" s="1">
        <v>12</v>
      </c>
      <c r="BG72" s="1">
        <v>8</v>
      </c>
      <c r="BH72" s="1">
        <v>17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>
      <c r="A73" s="1">
        <v>75000</v>
      </c>
      <c r="B73" s="1" t="s">
        <v>156</v>
      </c>
      <c r="C73" s="1">
        <v>25</v>
      </c>
      <c r="D73" s="1">
        <v>285</v>
      </c>
      <c r="E73" s="1" t="s">
        <v>64</v>
      </c>
      <c r="F73" s="1">
        <v>285</v>
      </c>
      <c r="G73" s="1" t="s">
        <v>64</v>
      </c>
      <c r="H73" s="2">
        <v>32.270000000000003</v>
      </c>
      <c r="I73" s="2">
        <v>806.75</v>
      </c>
      <c r="J73" s="10">
        <f t="shared" si="2"/>
        <v>1613.5</v>
      </c>
      <c r="K73" s="11">
        <f t="shared" si="3"/>
        <v>2</v>
      </c>
      <c r="L73" s="1">
        <v>3.06</v>
      </c>
      <c r="M73" s="1">
        <v>1.56</v>
      </c>
      <c r="N73" s="16">
        <f t="shared" si="23"/>
        <v>0</v>
      </c>
      <c r="O73" s="1"/>
      <c r="P73" s="1">
        <v>16.04</v>
      </c>
      <c r="Q73" s="1">
        <v>9.24</v>
      </c>
      <c r="R73" s="5">
        <v>0</v>
      </c>
      <c r="S73" s="1"/>
      <c r="T73" s="1">
        <v>10.38</v>
      </c>
      <c r="U73" s="1">
        <v>5.16</v>
      </c>
      <c r="V73" s="16">
        <f t="shared" si="24"/>
        <v>2</v>
      </c>
      <c r="W73" s="1">
        <v>0</v>
      </c>
      <c r="X73" s="12">
        <v>23782.99</v>
      </c>
      <c r="Y73" s="2">
        <v>12875.73</v>
      </c>
      <c r="Z73" s="1">
        <v>29</v>
      </c>
      <c r="AA73" s="1">
        <v>16</v>
      </c>
      <c r="AB73" s="1">
        <v>26</v>
      </c>
      <c r="AC73" s="1">
        <v>27</v>
      </c>
      <c r="AD73" s="1">
        <v>39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63</v>
      </c>
      <c r="AU73" s="1">
        <v>143</v>
      </c>
      <c r="AV73" s="1">
        <v>204</v>
      </c>
      <c r="AW73" s="1">
        <v>125</v>
      </c>
      <c r="AX73" s="1">
        <v>231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91</v>
      </c>
      <c r="BE73" s="1">
        <v>84</v>
      </c>
      <c r="BF73" s="1">
        <v>60</v>
      </c>
      <c r="BG73" s="1">
        <v>133</v>
      </c>
      <c r="BH73" s="1">
        <v>129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>
      <c r="A74" s="1">
        <v>70128</v>
      </c>
      <c r="B74" s="1" t="s">
        <v>134</v>
      </c>
      <c r="C74" s="1">
        <v>20</v>
      </c>
      <c r="D74" s="1">
        <v>285</v>
      </c>
      <c r="E74" s="1" t="s">
        <v>64</v>
      </c>
      <c r="F74" s="1">
        <v>573</v>
      </c>
      <c r="G74" s="1" t="s">
        <v>87</v>
      </c>
      <c r="H74" s="2">
        <v>50.367400000000004</v>
      </c>
      <c r="I74" s="2">
        <v>1007.348</v>
      </c>
      <c r="J74" s="10">
        <f t="shared" si="2"/>
        <v>0</v>
      </c>
      <c r="K74" s="11">
        <f t="shared" si="3"/>
        <v>0</v>
      </c>
      <c r="L74" s="1">
        <v>7.88</v>
      </c>
      <c r="M74" s="1">
        <v>10.8</v>
      </c>
      <c r="N74" s="16">
        <f t="shared" si="23"/>
        <v>0</v>
      </c>
      <c r="O74" s="1"/>
      <c r="P74" s="1">
        <v>10.32</v>
      </c>
      <c r="Q74" s="1">
        <v>4.6500000000000004</v>
      </c>
      <c r="R74" s="5">
        <v>0</v>
      </c>
      <c r="S74" s="1"/>
      <c r="T74" s="1">
        <v>5.0999999999999996</v>
      </c>
      <c r="U74" s="1">
        <v>6.1</v>
      </c>
      <c r="V74" s="16">
        <f t="shared" si="24"/>
        <v>0</v>
      </c>
      <c r="W74" s="1">
        <v>0</v>
      </c>
      <c r="X74" s="12">
        <v>23471.21</v>
      </c>
      <c r="Y74" s="2">
        <v>21708.35</v>
      </c>
      <c r="Z74" s="1">
        <v>66</v>
      </c>
      <c r="AA74" s="1">
        <v>23</v>
      </c>
      <c r="AB74" s="1">
        <v>78</v>
      </c>
      <c r="AC74" s="1">
        <v>4</v>
      </c>
      <c r="AD74" s="1">
        <v>216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77</v>
      </c>
      <c r="AU74" s="1">
        <v>53</v>
      </c>
      <c r="AV74" s="1">
        <v>58</v>
      </c>
      <c r="AW74" s="1">
        <v>90</v>
      </c>
      <c r="AX74" s="1">
        <v>93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41</v>
      </c>
      <c r="BE74" s="1">
        <v>18</v>
      </c>
      <c r="BF74" s="1">
        <v>48</v>
      </c>
      <c r="BG74" s="1">
        <v>8</v>
      </c>
      <c r="BH74" s="1">
        <v>122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>
      <c r="A75" s="1">
        <v>70976</v>
      </c>
      <c r="B75" s="1" t="s">
        <v>191</v>
      </c>
      <c r="C75" s="1">
        <v>20</v>
      </c>
      <c r="D75" s="1">
        <v>285</v>
      </c>
      <c r="E75" s="1" t="s">
        <v>64</v>
      </c>
      <c r="F75" s="1">
        <v>974</v>
      </c>
      <c r="G75" s="1" t="s">
        <v>110</v>
      </c>
      <c r="H75" s="2">
        <v>40.81</v>
      </c>
      <c r="I75" s="2">
        <v>816.2</v>
      </c>
      <c r="J75" s="10">
        <f t="shared" si="2"/>
        <v>4897.2000000000007</v>
      </c>
      <c r="K75" s="11">
        <f t="shared" si="3"/>
        <v>6</v>
      </c>
      <c r="L75" s="1">
        <v>9.18</v>
      </c>
      <c r="M75" s="1">
        <v>6.35</v>
      </c>
      <c r="N75" s="16">
        <f t="shared" si="23"/>
        <v>0</v>
      </c>
      <c r="O75" s="1"/>
      <c r="P75" s="1">
        <v>15.58</v>
      </c>
      <c r="Q75" s="1">
        <v>1.85</v>
      </c>
      <c r="R75" s="5">
        <v>5</v>
      </c>
      <c r="S75" s="1"/>
      <c r="T75" s="1">
        <v>3.12</v>
      </c>
      <c r="U75" s="1">
        <v>0.6</v>
      </c>
      <c r="V75" s="16">
        <f t="shared" si="24"/>
        <v>1</v>
      </c>
      <c r="W75" s="1">
        <v>0</v>
      </c>
      <c r="X75" s="12">
        <v>22751.58</v>
      </c>
      <c r="Y75" s="2">
        <v>7182.56</v>
      </c>
      <c r="Z75" s="1">
        <v>69</v>
      </c>
      <c r="AA75" s="1">
        <v>34</v>
      </c>
      <c r="AB75" s="1">
        <v>65</v>
      </c>
      <c r="AC75" s="1">
        <v>65</v>
      </c>
      <c r="AD75" s="1">
        <v>127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152</v>
      </c>
      <c r="AU75" s="1">
        <v>57</v>
      </c>
      <c r="AV75" s="1">
        <v>78</v>
      </c>
      <c r="AW75" s="1">
        <v>106</v>
      </c>
      <c r="AX75" s="1">
        <v>37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40</v>
      </c>
      <c r="BE75" s="1">
        <v>5</v>
      </c>
      <c r="BF75" s="1">
        <v>6</v>
      </c>
      <c r="BG75" s="1">
        <v>28</v>
      </c>
      <c r="BH75" s="1">
        <v>12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>
      <c r="A76" s="1">
        <v>70406</v>
      </c>
      <c r="B76" s="1" t="s">
        <v>180</v>
      </c>
      <c r="C76" s="1">
        <v>20</v>
      </c>
      <c r="D76" s="1">
        <v>285</v>
      </c>
      <c r="E76" s="1" t="s">
        <v>64</v>
      </c>
      <c r="F76" s="1">
        <v>562</v>
      </c>
      <c r="G76" s="1" t="s">
        <v>65</v>
      </c>
      <c r="H76" s="2">
        <v>68.760000000000005</v>
      </c>
      <c r="I76" s="2">
        <v>1375.2</v>
      </c>
      <c r="J76" s="10">
        <f t="shared" si="2"/>
        <v>0</v>
      </c>
      <c r="K76" s="11">
        <f t="shared" si="3"/>
        <v>0</v>
      </c>
      <c r="L76" s="1">
        <v>0.78</v>
      </c>
      <c r="M76" s="1">
        <v>1.55</v>
      </c>
      <c r="N76" s="16">
        <f t="shared" si="23"/>
        <v>0</v>
      </c>
      <c r="O76" s="1"/>
      <c r="P76" s="1">
        <v>11.18</v>
      </c>
      <c r="Q76" s="1">
        <v>7.45</v>
      </c>
      <c r="R76" s="5">
        <v>0</v>
      </c>
      <c r="S76" s="1"/>
      <c r="T76" s="1">
        <v>4.05</v>
      </c>
      <c r="U76" s="1">
        <v>2.9</v>
      </c>
      <c r="V76" s="16">
        <f t="shared" si="24"/>
        <v>0</v>
      </c>
      <c r="W76" s="1">
        <v>0</v>
      </c>
      <c r="X76" s="12">
        <v>22003.200000000001</v>
      </c>
      <c r="Y76" s="2">
        <v>16364.88</v>
      </c>
      <c r="Z76" s="1">
        <v>20</v>
      </c>
      <c r="AA76" s="1">
        <v>8</v>
      </c>
      <c r="AB76" s="1">
        <v>1</v>
      </c>
      <c r="AC76" s="1">
        <v>-19</v>
      </c>
      <c r="AD76" s="1">
        <v>31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62</v>
      </c>
      <c r="AU76" s="1">
        <v>93</v>
      </c>
      <c r="AV76" s="1">
        <v>79</v>
      </c>
      <c r="AW76" s="1">
        <v>72</v>
      </c>
      <c r="AX76" s="1">
        <v>149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3</v>
      </c>
      <c r="BE76" s="1">
        <v>52</v>
      </c>
      <c r="BF76" s="1">
        <v>27</v>
      </c>
      <c r="BG76" s="1">
        <v>50</v>
      </c>
      <c r="BH76" s="1">
        <v>58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>
      <c r="A77" s="1">
        <v>70306</v>
      </c>
      <c r="B77" s="1" t="s">
        <v>204</v>
      </c>
      <c r="C77" s="1">
        <v>16</v>
      </c>
      <c r="D77" s="1">
        <v>285</v>
      </c>
      <c r="E77" s="1" t="s">
        <v>64</v>
      </c>
      <c r="F77" s="1">
        <v>558</v>
      </c>
      <c r="G77" s="1" t="s">
        <v>67</v>
      </c>
      <c r="H77" s="2">
        <v>81.209999999999994</v>
      </c>
      <c r="I77" s="2">
        <v>1299.3599999999999</v>
      </c>
      <c r="J77" s="10">
        <f t="shared" si="2"/>
        <v>6496.7999999999993</v>
      </c>
      <c r="K77" s="11">
        <f t="shared" si="3"/>
        <v>5</v>
      </c>
      <c r="L77" s="1">
        <v>6.03</v>
      </c>
      <c r="M77" s="1">
        <v>7.19</v>
      </c>
      <c r="N77" s="16">
        <f t="shared" si="23"/>
        <v>0</v>
      </c>
      <c r="O77" s="1"/>
      <c r="P77" s="1">
        <v>9.4700000000000006</v>
      </c>
      <c r="Q77" s="1">
        <v>0.88</v>
      </c>
      <c r="R77" s="5">
        <v>5</v>
      </c>
      <c r="S77" s="1"/>
      <c r="T77" s="1">
        <v>1.34</v>
      </c>
      <c r="U77" s="1">
        <v>5.12</v>
      </c>
      <c r="V77" s="16">
        <f t="shared" si="24"/>
        <v>0</v>
      </c>
      <c r="W77" s="1">
        <v>0</v>
      </c>
      <c r="X77" s="12">
        <v>21886.09</v>
      </c>
      <c r="Y77" s="2">
        <v>17135.310000000001</v>
      </c>
      <c r="Z77" s="1">
        <v>24</v>
      </c>
      <c r="AA77" s="1">
        <v>51</v>
      </c>
      <c r="AB77" s="1">
        <v>36</v>
      </c>
      <c r="AC77" s="1">
        <v>22</v>
      </c>
      <c r="AD77" s="1">
        <v>115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61</v>
      </c>
      <c r="AU77" s="1">
        <v>53</v>
      </c>
      <c r="AV77" s="1">
        <v>35</v>
      </c>
      <c r="AW77" s="1">
        <v>58</v>
      </c>
      <c r="AX77" s="1">
        <v>14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2</v>
      </c>
      <c r="BE77" s="1">
        <v>5</v>
      </c>
      <c r="BF77" s="1">
        <v>17</v>
      </c>
      <c r="BG77" s="1">
        <v>0</v>
      </c>
      <c r="BH77" s="1">
        <v>82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>
      <c r="A78" s="1">
        <v>70130</v>
      </c>
      <c r="B78" s="1" t="s">
        <v>163</v>
      </c>
      <c r="C78" s="1">
        <v>24</v>
      </c>
      <c r="D78" s="1">
        <v>285</v>
      </c>
      <c r="E78" s="1" t="s">
        <v>64</v>
      </c>
      <c r="F78" s="1">
        <v>974</v>
      </c>
      <c r="G78" s="1" t="s">
        <v>110</v>
      </c>
      <c r="H78" s="2">
        <v>31.439900000000002</v>
      </c>
      <c r="I78" s="2">
        <v>754.55759999999998</v>
      </c>
      <c r="J78" s="10">
        <f t="shared" si="2"/>
        <v>754.55759999999998</v>
      </c>
      <c r="K78" s="11">
        <f t="shared" si="3"/>
        <v>1</v>
      </c>
      <c r="L78" s="1">
        <v>4.4400000000000004</v>
      </c>
      <c r="M78" s="1">
        <v>3.33</v>
      </c>
      <c r="N78" s="16">
        <f t="shared" si="23"/>
        <v>0</v>
      </c>
      <c r="O78" s="1"/>
      <c r="P78" s="1">
        <v>17.690000000000001</v>
      </c>
      <c r="Q78" s="1">
        <v>9.17</v>
      </c>
      <c r="R78" s="5">
        <v>0</v>
      </c>
      <c r="S78" s="1"/>
      <c r="T78" s="1">
        <v>6.88</v>
      </c>
      <c r="U78" s="1">
        <v>3.71</v>
      </c>
      <c r="V78" s="16">
        <f t="shared" si="24"/>
        <v>1</v>
      </c>
      <c r="W78" s="1">
        <v>0</v>
      </c>
      <c r="X78" s="12">
        <v>21882.17</v>
      </c>
      <c r="Y78" s="2">
        <v>12230.12</v>
      </c>
      <c r="Z78" s="1">
        <v>23</v>
      </c>
      <c r="AA78" s="1">
        <v>50</v>
      </c>
      <c r="AB78" s="1">
        <v>41</v>
      </c>
      <c r="AC78" s="1">
        <v>35</v>
      </c>
      <c r="AD78" s="1">
        <v>80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92</v>
      </c>
      <c r="AU78" s="1">
        <v>131</v>
      </c>
      <c r="AV78" s="1">
        <v>187</v>
      </c>
      <c r="AW78" s="1">
        <v>160</v>
      </c>
      <c r="AX78" s="1">
        <v>220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23</v>
      </c>
      <c r="BE78" s="1">
        <v>50</v>
      </c>
      <c r="BF78" s="1">
        <v>103</v>
      </c>
      <c r="BG78" s="1">
        <v>28</v>
      </c>
      <c r="BH78" s="1">
        <v>89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>
      <c r="A79" s="1">
        <v>70047</v>
      </c>
      <c r="B79" s="1" t="s">
        <v>200</v>
      </c>
      <c r="C79" s="1">
        <v>16</v>
      </c>
      <c r="D79" s="1">
        <v>285</v>
      </c>
      <c r="E79" s="1" t="s">
        <v>64</v>
      </c>
      <c r="F79" s="1">
        <v>387</v>
      </c>
      <c r="G79" s="1" t="s">
        <v>94</v>
      </c>
      <c r="H79" s="2">
        <v>45.31</v>
      </c>
      <c r="I79" s="2">
        <v>724.96</v>
      </c>
      <c r="J79" s="10">
        <f t="shared" si="2"/>
        <v>2174.88</v>
      </c>
      <c r="K79" s="11">
        <f t="shared" si="3"/>
        <v>3</v>
      </c>
      <c r="L79" s="1">
        <v>5.66</v>
      </c>
      <c r="M79" s="1">
        <v>3.25</v>
      </c>
      <c r="N79" s="16">
        <f t="shared" si="23"/>
        <v>0</v>
      </c>
      <c r="O79" s="1"/>
      <c r="P79" s="1">
        <v>22.41</v>
      </c>
      <c r="Q79" s="1">
        <v>9.75</v>
      </c>
      <c r="R79" s="5">
        <v>3</v>
      </c>
      <c r="S79" s="1"/>
      <c r="T79" s="1">
        <v>2</v>
      </c>
      <c r="U79" s="1">
        <v>4.12</v>
      </c>
      <c r="V79" s="16">
        <f t="shared" si="24"/>
        <v>0</v>
      </c>
      <c r="W79" s="1">
        <v>0</v>
      </c>
      <c r="X79" s="12">
        <v>21794.11</v>
      </c>
      <c r="Y79" s="2">
        <v>12414.94</v>
      </c>
      <c r="Z79" s="1">
        <v>30</v>
      </c>
      <c r="AA79" s="1">
        <v>21</v>
      </c>
      <c r="AB79" s="1">
        <v>26</v>
      </c>
      <c r="AC79" s="1">
        <v>48</v>
      </c>
      <c r="AD79" s="1">
        <v>52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90</v>
      </c>
      <c r="AU79" s="1">
        <v>125</v>
      </c>
      <c r="AV79" s="1">
        <v>139</v>
      </c>
      <c r="AW79" s="1">
        <v>134</v>
      </c>
      <c r="AX79" s="1">
        <v>156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32</v>
      </c>
      <c r="BG79" s="1">
        <v>0</v>
      </c>
      <c r="BH79" s="1">
        <v>66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>
      <c r="A80" s="1">
        <v>70245</v>
      </c>
      <c r="B80" s="1" t="s">
        <v>217</v>
      </c>
      <c r="C80" s="1">
        <v>8</v>
      </c>
      <c r="D80" s="1">
        <v>285</v>
      </c>
      <c r="E80" s="1" t="s">
        <v>64</v>
      </c>
      <c r="F80" s="1">
        <v>387</v>
      </c>
      <c r="G80" s="1" t="s">
        <v>94</v>
      </c>
      <c r="H80" s="2">
        <v>73.37</v>
      </c>
      <c r="I80" s="2">
        <v>586.96</v>
      </c>
      <c r="J80" s="10">
        <f t="shared" si="2"/>
        <v>5869.6</v>
      </c>
      <c r="K80" s="11">
        <f t="shared" si="3"/>
        <v>10</v>
      </c>
      <c r="L80" s="1">
        <v>10.19</v>
      </c>
      <c r="M80" s="1">
        <v>6.12</v>
      </c>
      <c r="N80" s="5">
        <v>0</v>
      </c>
      <c r="O80" s="1"/>
      <c r="P80" s="1">
        <v>15.31</v>
      </c>
      <c r="Q80" s="1">
        <v>5.62</v>
      </c>
      <c r="R80" s="5">
        <v>3</v>
      </c>
      <c r="S80" s="1"/>
      <c r="T80" s="1">
        <v>11.38</v>
      </c>
      <c r="U80" s="1">
        <v>0</v>
      </c>
      <c r="V80" s="16">
        <f t="shared" si="24"/>
        <v>7</v>
      </c>
      <c r="W80" s="1">
        <v>0</v>
      </c>
      <c r="X80" s="12">
        <v>21644.15</v>
      </c>
      <c r="Y80" s="2">
        <v>6896.78</v>
      </c>
      <c r="Z80" s="1">
        <v>15</v>
      </c>
      <c r="AA80" s="1">
        <v>17</v>
      </c>
      <c r="AB80" s="1">
        <v>23</v>
      </c>
      <c r="AC80" s="1">
        <v>70</v>
      </c>
      <c r="AD80" s="1">
        <v>49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30</v>
      </c>
      <c r="AU80" s="1">
        <v>57</v>
      </c>
      <c r="AV80" s="1">
        <v>49</v>
      </c>
      <c r="AW80" s="1">
        <v>30</v>
      </c>
      <c r="AX80" s="1">
        <v>45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44</v>
      </c>
      <c r="BE80" s="1">
        <v>26</v>
      </c>
      <c r="BF80" s="1">
        <v>5</v>
      </c>
      <c r="BG80" s="1">
        <v>58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>
      <c r="A81" s="1">
        <v>70116</v>
      </c>
      <c r="B81" s="1" t="s">
        <v>120</v>
      </c>
      <c r="C81" s="1">
        <v>24</v>
      </c>
      <c r="D81" s="1">
        <v>285</v>
      </c>
      <c r="E81" s="1" t="s">
        <v>64</v>
      </c>
      <c r="F81" s="1">
        <v>558</v>
      </c>
      <c r="G81" s="1" t="s">
        <v>67</v>
      </c>
      <c r="H81" s="2">
        <v>29.31</v>
      </c>
      <c r="I81" s="2">
        <v>703.44</v>
      </c>
      <c r="J81" s="10">
        <f t="shared" si="2"/>
        <v>0</v>
      </c>
      <c r="K81" s="11">
        <f t="shared" si="3"/>
        <v>0</v>
      </c>
      <c r="L81" s="1">
        <v>9.98</v>
      </c>
      <c r="M81" s="1">
        <v>15.17</v>
      </c>
      <c r="N81" s="16">
        <f t="shared" ref="N81:N83" si="25">MAX(0,(TRUNC((L81*0.75)-M81)))</f>
        <v>0</v>
      </c>
      <c r="O81" s="1"/>
      <c r="P81" s="1">
        <v>14.25</v>
      </c>
      <c r="Q81" s="1">
        <v>8.67</v>
      </c>
      <c r="R81" s="5">
        <v>0</v>
      </c>
      <c r="S81" s="1"/>
      <c r="T81" s="1">
        <v>6.38</v>
      </c>
      <c r="U81" s="1">
        <v>7.46</v>
      </c>
      <c r="V81" s="16">
        <f t="shared" si="24"/>
        <v>0</v>
      </c>
      <c r="W81" s="1">
        <v>0</v>
      </c>
      <c r="X81" s="12">
        <v>21528.2</v>
      </c>
      <c r="Y81" s="2">
        <v>22011.81</v>
      </c>
      <c r="Z81" s="1">
        <v>83</v>
      </c>
      <c r="AA81" s="1">
        <v>125</v>
      </c>
      <c r="AB81" s="1">
        <v>79</v>
      </c>
      <c r="AC81" s="1">
        <v>30</v>
      </c>
      <c r="AD81" s="1">
        <v>364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85</v>
      </c>
      <c r="AU81" s="1">
        <v>159</v>
      </c>
      <c r="AV81" s="1">
        <v>132</v>
      </c>
      <c r="AW81" s="1">
        <v>91</v>
      </c>
      <c r="AX81" s="1">
        <v>208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51</v>
      </c>
      <c r="BE81" s="1">
        <v>63</v>
      </c>
      <c r="BF81" s="1">
        <v>44</v>
      </c>
      <c r="BG81" s="1">
        <v>53</v>
      </c>
      <c r="BH81" s="1">
        <v>179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>
      <c r="A82" s="1">
        <v>78116</v>
      </c>
      <c r="B82" s="1" t="s">
        <v>183</v>
      </c>
      <c r="C82" s="1">
        <v>20</v>
      </c>
      <c r="D82" s="1">
        <v>285</v>
      </c>
      <c r="E82" s="1" t="s">
        <v>64</v>
      </c>
      <c r="F82" s="1">
        <v>558</v>
      </c>
      <c r="G82" s="1" t="s">
        <v>67</v>
      </c>
      <c r="H82" s="2">
        <v>54</v>
      </c>
      <c r="I82" s="2">
        <v>1080</v>
      </c>
      <c r="J82" s="10">
        <f t="shared" si="2"/>
        <v>3240</v>
      </c>
      <c r="K82" s="11">
        <f t="shared" si="3"/>
        <v>3</v>
      </c>
      <c r="L82" s="1">
        <v>4.95</v>
      </c>
      <c r="M82" s="1">
        <v>4.8499999999999996</v>
      </c>
      <c r="N82" s="16">
        <f t="shared" si="25"/>
        <v>0</v>
      </c>
      <c r="O82" s="1"/>
      <c r="P82" s="1">
        <v>7.62</v>
      </c>
      <c r="Q82" s="1">
        <v>4.8</v>
      </c>
      <c r="R82" s="5">
        <v>0</v>
      </c>
      <c r="S82" s="1"/>
      <c r="T82" s="1">
        <v>7.3</v>
      </c>
      <c r="U82" s="1">
        <v>2</v>
      </c>
      <c r="V82" s="16">
        <f t="shared" si="24"/>
        <v>3</v>
      </c>
      <c r="W82" s="1">
        <v>0</v>
      </c>
      <c r="X82" s="12">
        <v>21465</v>
      </c>
      <c r="Y82" s="2">
        <v>12582</v>
      </c>
      <c r="Z82" s="1">
        <v>54</v>
      </c>
      <c r="AA82" s="1">
        <v>16</v>
      </c>
      <c r="AB82" s="1">
        <v>27</v>
      </c>
      <c r="AC82" s="1">
        <v>20</v>
      </c>
      <c r="AD82" s="1">
        <v>97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31</v>
      </c>
      <c r="AU82" s="1">
        <v>28</v>
      </c>
      <c r="AV82" s="1">
        <v>83</v>
      </c>
      <c r="AW82" s="1">
        <v>49</v>
      </c>
      <c r="AX82" s="1">
        <v>96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20</v>
      </c>
      <c r="BE82" s="1">
        <v>13</v>
      </c>
      <c r="BF82" s="1">
        <v>64</v>
      </c>
      <c r="BG82" s="1">
        <v>111</v>
      </c>
      <c r="BH82" s="1">
        <v>40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>
      <c r="A83" s="1">
        <v>70138</v>
      </c>
      <c r="B83" s="1" t="s">
        <v>148</v>
      </c>
      <c r="C83" s="1">
        <v>12</v>
      </c>
      <c r="D83" s="1">
        <v>285</v>
      </c>
      <c r="E83" s="1" t="s">
        <v>64</v>
      </c>
      <c r="F83" s="1">
        <v>35</v>
      </c>
      <c r="G83" s="1" t="s">
        <v>76</v>
      </c>
      <c r="H83" s="2">
        <v>73.620900000000006</v>
      </c>
      <c r="I83" s="2">
        <v>883.45079999999996</v>
      </c>
      <c r="J83" s="10">
        <f t="shared" si="2"/>
        <v>0</v>
      </c>
      <c r="K83" s="11">
        <f t="shared" si="3"/>
        <v>0</v>
      </c>
      <c r="L83" s="1">
        <v>3.88</v>
      </c>
      <c r="M83" s="1">
        <v>6.75</v>
      </c>
      <c r="N83" s="16">
        <f t="shared" si="25"/>
        <v>0</v>
      </c>
      <c r="O83" s="1"/>
      <c r="P83" s="1">
        <v>15.5</v>
      </c>
      <c r="Q83" s="1">
        <v>8.17</v>
      </c>
      <c r="R83" s="5">
        <v>0</v>
      </c>
      <c r="S83" s="1"/>
      <c r="T83" s="1">
        <v>4.75</v>
      </c>
      <c r="U83" s="1">
        <v>5.92</v>
      </c>
      <c r="V83" s="16">
        <f t="shared" si="24"/>
        <v>0</v>
      </c>
      <c r="W83" s="1">
        <v>0</v>
      </c>
      <c r="X83" s="12">
        <v>21313.25</v>
      </c>
      <c r="Y83" s="2">
        <v>18405.23</v>
      </c>
      <c r="Z83" s="1">
        <v>6</v>
      </c>
      <c r="AA83" s="1">
        <v>21</v>
      </c>
      <c r="AB83" s="1">
        <v>23</v>
      </c>
      <c r="AC83" s="1">
        <v>14</v>
      </c>
      <c r="AD83" s="1">
        <v>81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61</v>
      </c>
      <c r="AU83" s="1">
        <v>86</v>
      </c>
      <c r="AV83" s="1">
        <v>61</v>
      </c>
      <c r="AW83" s="1">
        <v>42</v>
      </c>
      <c r="AX83" s="1">
        <v>98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24</v>
      </c>
      <c r="BE83" s="1">
        <v>22</v>
      </c>
      <c r="BF83" s="1">
        <v>16</v>
      </c>
      <c r="BG83" s="1">
        <v>12</v>
      </c>
      <c r="BH83" s="1">
        <v>71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>
      <c r="A84" s="1">
        <v>70149</v>
      </c>
      <c r="B84" s="1" t="s">
        <v>130</v>
      </c>
      <c r="C84" s="1">
        <v>24</v>
      </c>
      <c r="D84" s="1">
        <v>285</v>
      </c>
      <c r="E84" s="1" t="s">
        <v>64</v>
      </c>
      <c r="F84" s="1">
        <v>570</v>
      </c>
      <c r="G84" s="1" t="s">
        <v>72</v>
      </c>
      <c r="H84" s="2">
        <v>33.04</v>
      </c>
      <c r="I84" s="2">
        <v>792.96</v>
      </c>
      <c r="J84" s="10">
        <f t="shared" si="2"/>
        <v>6343.68</v>
      </c>
      <c r="K84" s="11">
        <f t="shared" si="3"/>
        <v>8</v>
      </c>
      <c r="L84" s="1">
        <v>3.88</v>
      </c>
      <c r="M84" s="1">
        <v>1.62</v>
      </c>
      <c r="N84" s="20">
        <v>2</v>
      </c>
      <c r="O84" s="1"/>
      <c r="P84" s="1">
        <v>8.65</v>
      </c>
      <c r="Q84" s="1">
        <v>3</v>
      </c>
      <c r="R84" s="5">
        <v>3</v>
      </c>
      <c r="S84" s="1"/>
      <c r="T84" s="1">
        <v>13.77</v>
      </c>
      <c r="U84" s="1">
        <v>6.38</v>
      </c>
      <c r="V84" s="16">
        <f t="shared" si="24"/>
        <v>3</v>
      </c>
      <c r="W84" s="1">
        <v>0</v>
      </c>
      <c r="X84" s="12">
        <v>20848.240000000002</v>
      </c>
      <c r="Y84" s="2">
        <v>8722.56</v>
      </c>
      <c r="Z84" s="1">
        <v>17</v>
      </c>
      <c r="AA84" s="1">
        <v>70</v>
      </c>
      <c r="AB84" s="1">
        <v>22</v>
      </c>
      <c r="AC84" s="1">
        <v>38</v>
      </c>
      <c r="AD84" s="1">
        <v>39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80</v>
      </c>
      <c r="AU84" s="1">
        <v>32</v>
      </c>
      <c r="AV84" s="1">
        <v>89</v>
      </c>
      <c r="AW84" s="1">
        <v>45</v>
      </c>
      <c r="AX84" s="1">
        <v>72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119</v>
      </c>
      <c r="BE84" s="1">
        <v>77</v>
      </c>
      <c r="BF84" s="1">
        <v>89</v>
      </c>
      <c r="BG84" s="1">
        <v>168</v>
      </c>
      <c r="BH84" s="1">
        <v>153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>
      <c r="A85" s="1">
        <v>70055</v>
      </c>
      <c r="B85" s="1" t="s">
        <v>139</v>
      </c>
      <c r="C85" s="1">
        <v>28</v>
      </c>
      <c r="D85" s="1">
        <v>285</v>
      </c>
      <c r="E85" s="1" t="s">
        <v>64</v>
      </c>
      <c r="F85" s="1">
        <v>974</v>
      </c>
      <c r="G85" s="1" t="s">
        <v>110</v>
      </c>
      <c r="H85" s="2">
        <v>34.56</v>
      </c>
      <c r="I85" s="2">
        <v>967.68</v>
      </c>
      <c r="J85" s="10">
        <f t="shared" si="2"/>
        <v>2903.04</v>
      </c>
      <c r="K85" s="11">
        <f t="shared" si="3"/>
        <v>3</v>
      </c>
      <c r="L85" s="1">
        <v>3.39</v>
      </c>
      <c r="M85" s="1">
        <v>1.75</v>
      </c>
      <c r="N85" s="16">
        <f t="shared" ref="N85:N87" si="26">MAX(0,(TRUNC((L85*0.75)-M85)))</f>
        <v>0</v>
      </c>
      <c r="O85" s="1"/>
      <c r="P85" s="1">
        <v>10.75</v>
      </c>
      <c r="Q85" s="1">
        <v>2.04</v>
      </c>
      <c r="R85" s="5">
        <v>3</v>
      </c>
      <c r="S85" s="1"/>
      <c r="T85" s="1">
        <v>7.39</v>
      </c>
      <c r="U85" s="1">
        <v>11.29</v>
      </c>
      <c r="V85" s="16">
        <f t="shared" si="24"/>
        <v>0</v>
      </c>
      <c r="W85" s="1">
        <v>0</v>
      </c>
      <c r="X85" s="12">
        <v>20839.68</v>
      </c>
      <c r="Y85" s="2">
        <v>14584.32</v>
      </c>
      <c r="Z85" s="1">
        <v>21</v>
      </c>
      <c r="AA85" s="1">
        <v>74</v>
      </c>
      <c r="AB85" s="1">
        <v>29</v>
      </c>
      <c r="AC85" s="1">
        <v>16</v>
      </c>
      <c r="AD85" s="1">
        <v>49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106</v>
      </c>
      <c r="AU85" s="1">
        <v>44</v>
      </c>
      <c r="AV85" s="1">
        <v>71</v>
      </c>
      <c r="AW85" s="1">
        <v>204</v>
      </c>
      <c r="AX85" s="1">
        <v>57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68</v>
      </c>
      <c r="BE85" s="1">
        <v>84</v>
      </c>
      <c r="BF85" s="1">
        <v>71</v>
      </c>
      <c r="BG85" s="1">
        <v>52</v>
      </c>
      <c r="BH85" s="1">
        <v>316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>
      <c r="A86" s="1">
        <v>70229</v>
      </c>
      <c r="B86" s="1" t="s">
        <v>199</v>
      </c>
      <c r="C86" s="1">
        <v>3</v>
      </c>
      <c r="D86" s="1">
        <v>285</v>
      </c>
      <c r="E86" s="1" t="s">
        <v>64</v>
      </c>
      <c r="F86" s="1">
        <v>567</v>
      </c>
      <c r="G86" s="1" t="s">
        <v>74</v>
      </c>
      <c r="H86" s="2">
        <v>307.61</v>
      </c>
      <c r="I86" s="2">
        <v>922.83</v>
      </c>
      <c r="J86" s="10">
        <f t="shared" si="2"/>
        <v>0</v>
      </c>
      <c r="K86" s="11">
        <f t="shared" si="3"/>
        <v>0</v>
      </c>
      <c r="L86" s="1">
        <v>12.5</v>
      </c>
      <c r="M86" s="1">
        <v>8.67</v>
      </c>
      <c r="N86" s="16">
        <f t="shared" si="26"/>
        <v>0</v>
      </c>
      <c r="O86" s="1"/>
      <c r="P86" s="1">
        <v>8</v>
      </c>
      <c r="Q86" s="1">
        <v>4.67</v>
      </c>
      <c r="R86" s="5">
        <v>0</v>
      </c>
      <c r="S86" s="1"/>
      <c r="T86" s="1">
        <v>1.83</v>
      </c>
      <c r="U86" s="1">
        <v>1.33</v>
      </c>
      <c r="V86" s="16">
        <f t="shared" si="24"/>
        <v>0</v>
      </c>
      <c r="W86" s="1">
        <v>0</v>
      </c>
      <c r="X86" s="12">
        <v>20609.87</v>
      </c>
      <c r="Y86" s="2">
        <v>13534.84</v>
      </c>
      <c r="Z86" s="1">
        <v>13</v>
      </c>
      <c r="AA86" s="1">
        <v>20</v>
      </c>
      <c r="AB86" s="1">
        <v>11</v>
      </c>
      <c r="AC86" s="1">
        <v>7</v>
      </c>
      <c r="AD86" s="1">
        <v>26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8</v>
      </c>
      <c r="AU86" s="1">
        <v>6</v>
      </c>
      <c r="AV86" s="1">
        <v>6</v>
      </c>
      <c r="AW86" s="1">
        <v>14</v>
      </c>
      <c r="AX86" s="1">
        <v>14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2</v>
      </c>
      <c r="BE86" s="1">
        <v>6</v>
      </c>
      <c r="BF86" s="1">
        <v>0</v>
      </c>
      <c r="BG86" s="1">
        <v>1</v>
      </c>
      <c r="BH86" s="1">
        <v>4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>
      <c r="A87" s="1">
        <v>70364</v>
      </c>
      <c r="B87" s="1" t="s">
        <v>212</v>
      </c>
      <c r="C87" s="1">
        <v>10</v>
      </c>
      <c r="D87" s="1">
        <v>285</v>
      </c>
      <c r="E87" s="1" t="s">
        <v>64</v>
      </c>
      <c r="F87" s="1">
        <v>285</v>
      </c>
      <c r="G87" s="1" t="s">
        <v>64</v>
      </c>
      <c r="H87" s="2">
        <v>125.14</v>
      </c>
      <c r="I87" s="2">
        <v>1251.4000000000001</v>
      </c>
      <c r="J87" s="10">
        <f t="shared" si="2"/>
        <v>6257</v>
      </c>
      <c r="K87" s="11">
        <f t="shared" si="3"/>
        <v>5</v>
      </c>
      <c r="L87" s="1">
        <v>5.65</v>
      </c>
      <c r="M87" s="1">
        <v>4.0999999999999996</v>
      </c>
      <c r="N87" s="16">
        <f t="shared" si="26"/>
        <v>0</v>
      </c>
      <c r="O87" s="1"/>
      <c r="P87" s="1">
        <v>7.5</v>
      </c>
      <c r="Q87" s="1">
        <v>0</v>
      </c>
      <c r="R87" s="5">
        <v>5</v>
      </c>
      <c r="S87" s="1"/>
      <c r="T87" s="1">
        <v>3.25</v>
      </c>
      <c r="U87" s="1">
        <v>3.2</v>
      </c>
      <c r="V87" s="16">
        <f t="shared" si="24"/>
        <v>0</v>
      </c>
      <c r="W87" s="1">
        <v>0</v>
      </c>
      <c r="X87" s="12">
        <v>20522.96</v>
      </c>
      <c r="Y87" s="2">
        <v>9135.2199999999993</v>
      </c>
      <c r="Z87" s="1">
        <v>49</v>
      </c>
      <c r="AA87" s="1">
        <v>0</v>
      </c>
      <c r="AB87" s="1">
        <v>2</v>
      </c>
      <c r="AC87" s="1">
        <v>11</v>
      </c>
      <c r="AD87" s="1">
        <v>41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50</v>
      </c>
      <c r="AU87" s="1">
        <v>0</v>
      </c>
      <c r="AV87" s="1">
        <v>0</v>
      </c>
      <c r="AW87" s="1">
        <v>50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18</v>
      </c>
      <c r="BE87" s="1">
        <v>0</v>
      </c>
      <c r="BF87" s="1">
        <v>2</v>
      </c>
      <c r="BG87" s="1">
        <v>25</v>
      </c>
      <c r="BH87" s="1">
        <v>32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>
      <c r="A88" s="1">
        <v>70171</v>
      </c>
      <c r="B88" s="1" t="s">
        <v>283</v>
      </c>
      <c r="C88" s="1">
        <v>15</v>
      </c>
      <c r="D88" s="1">
        <v>285</v>
      </c>
      <c r="E88" s="1" t="s">
        <v>64</v>
      </c>
      <c r="F88" s="1">
        <v>322</v>
      </c>
      <c r="G88" s="1" t="s">
        <v>167</v>
      </c>
      <c r="H88" s="2">
        <v>30.07</v>
      </c>
      <c r="I88" s="2">
        <v>451.05</v>
      </c>
      <c r="J88" s="10">
        <f t="shared" si="2"/>
        <v>0</v>
      </c>
      <c r="K88" s="11">
        <f t="shared" si="3"/>
        <v>0</v>
      </c>
      <c r="L88" s="1">
        <v>20.7</v>
      </c>
      <c r="M88" s="1">
        <v>9.07</v>
      </c>
      <c r="N88" s="5">
        <v>0</v>
      </c>
      <c r="O88" s="1"/>
      <c r="P88" s="1">
        <v>19.27</v>
      </c>
      <c r="Q88" s="1">
        <v>10.4</v>
      </c>
      <c r="R88" s="5">
        <v>0</v>
      </c>
      <c r="S88" s="1"/>
      <c r="T88" s="1">
        <v>4.2300000000000004</v>
      </c>
      <c r="U88" s="1">
        <v>3.07</v>
      </c>
      <c r="V88" s="16">
        <f t="shared" si="24"/>
        <v>0</v>
      </c>
      <c r="W88" s="1">
        <v>0</v>
      </c>
      <c r="X88" s="12">
        <v>19936.41</v>
      </c>
      <c r="Y88" s="2">
        <v>10163.66</v>
      </c>
      <c r="Z88" s="1">
        <v>214</v>
      </c>
      <c r="AA88" s="1">
        <v>160</v>
      </c>
      <c r="AB88" s="1">
        <v>21</v>
      </c>
      <c r="AC88" s="1">
        <v>-9</v>
      </c>
      <c r="AD88" s="1">
        <v>136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57</v>
      </c>
      <c r="AU88" s="1">
        <v>387</v>
      </c>
      <c r="AV88" s="1">
        <v>32</v>
      </c>
      <c r="AW88" s="1">
        <v>13</v>
      </c>
      <c r="AX88" s="1">
        <v>156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54</v>
      </c>
      <c r="BE88" s="1">
        <v>18</v>
      </c>
      <c r="BF88" s="1">
        <v>0</v>
      </c>
      <c r="BG88" s="1">
        <v>1</v>
      </c>
      <c r="BH88" s="1">
        <v>46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>
      <c r="A89" s="1">
        <v>70102</v>
      </c>
      <c r="B89" s="1" t="s">
        <v>188</v>
      </c>
      <c r="C89" s="1">
        <v>16</v>
      </c>
      <c r="D89" s="1">
        <v>285</v>
      </c>
      <c r="E89" s="1" t="s">
        <v>64</v>
      </c>
      <c r="F89" s="1">
        <v>570</v>
      </c>
      <c r="G89" s="1" t="s">
        <v>72</v>
      </c>
      <c r="H89" s="2">
        <v>38.191299999999998</v>
      </c>
      <c r="I89" s="2">
        <v>611.06079999999997</v>
      </c>
      <c r="J89" s="10">
        <f t="shared" si="2"/>
        <v>611.06079999999997</v>
      </c>
      <c r="K89" s="11">
        <f t="shared" si="3"/>
        <v>1</v>
      </c>
      <c r="L89" s="1">
        <v>6.31</v>
      </c>
      <c r="M89" s="1">
        <v>3.06</v>
      </c>
      <c r="N89" s="5">
        <v>0</v>
      </c>
      <c r="O89" s="1"/>
      <c r="P89" s="1">
        <v>16.03</v>
      </c>
      <c r="Q89" s="1">
        <v>10.5</v>
      </c>
      <c r="R89" s="5">
        <v>0</v>
      </c>
      <c r="S89" s="1"/>
      <c r="T89" s="1">
        <v>8.69</v>
      </c>
      <c r="U89" s="1">
        <v>4.88</v>
      </c>
      <c r="V89" s="16">
        <f t="shared" si="24"/>
        <v>1</v>
      </c>
      <c r="W89" s="1">
        <v>0</v>
      </c>
      <c r="X89" s="12">
        <v>18961.98</v>
      </c>
      <c r="Y89" s="2">
        <v>11266.43</v>
      </c>
      <c r="Z89" s="1">
        <v>49</v>
      </c>
      <c r="AA89" s="1">
        <v>31</v>
      </c>
      <c r="AB89" s="1">
        <v>28</v>
      </c>
      <c r="AC89" s="1">
        <v>17</v>
      </c>
      <c r="AD89" s="1">
        <v>49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70</v>
      </c>
      <c r="AU89" s="1">
        <v>111</v>
      </c>
      <c r="AV89" s="1">
        <v>100</v>
      </c>
      <c r="AW89" s="1">
        <v>62</v>
      </c>
      <c r="AX89" s="1">
        <v>168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55</v>
      </c>
      <c r="BE89" s="1">
        <v>61</v>
      </c>
      <c r="BF89" s="1">
        <v>42</v>
      </c>
      <c r="BG89" s="1">
        <v>23</v>
      </c>
      <c r="BH89" s="1">
        <v>78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>
      <c r="A90" s="1">
        <v>70058</v>
      </c>
      <c r="B90" s="1" t="s">
        <v>147</v>
      </c>
      <c r="C90" s="1">
        <v>32</v>
      </c>
      <c r="D90" s="1">
        <v>285</v>
      </c>
      <c r="E90" s="1" t="s">
        <v>64</v>
      </c>
      <c r="F90" s="1">
        <v>573</v>
      </c>
      <c r="G90" s="1" t="s">
        <v>87</v>
      </c>
      <c r="H90" s="2">
        <v>33.270000000000003</v>
      </c>
      <c r="I90" s="2">
        <v>1064.6400000000001</v>
      </c>
      <c r="J90" s="10">
        <f t="shared" si="2"/>
        <v>7452.4800000000005</v>
      </c>
      <c r="K90" s="11">
        <f t="shared" si="3"/>
        <v>7</v>
      </c>
      <c r="L90" s="1">
        <v>2.5499999999999998</v>
      </c>
      <c r="M90" s="1">
        <v>2.44</v>
      </c>
      <c r="N90" s="16">
        <f>MAX(0,(TRUNC((L90*0.75)-M90)))</f>
        <v>0</v>
      </c>
      <c r="O90" s="1"/>
      <c r="P90" s="1">
        <v>10.050000000000001</v>
      </c>
      <c r="Q90" s="1">
        <v>0.66</v>
      </c>
      <c r="R90" s="5">
        <v>5</v>
      </c>
      <c r="S90" s="1"/>
      <c r="T90" s="1">
        <v>5.08</v>
      </c>
      <c r="U90" s="1">
        <v>1.34</v>
      </c>
      <c r="V90" s="16">
        <f t="shared" si="24"/>
        <v>2</v>
      </c>
      <c r="W90" s="1">
        <v>0</v>
      </c>
      <c r="X90" s="12">
        <v>18814.189999999999</v>
      </c>
      <c r="Y90" s="2">
        <v>4724.34</v>
      </c>
      <c r="Z90" s="1">
        <v>37</v>
      </c>
      <c r="AA90" s="1">
        <v>25</v>
      </c>
      <c r="AB90" s="1">
        <v>38</v>
      </c>
      <c r="AC90" s="1">
        <v>-12</v>
      </c>
      <c r="AD90" s="1">
        <v>78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103</v>
      </c>
      <c r="AU90" s="1">
        <v>71</v>
      </c>
      <c r="AV90" s="1">
        <v>105</v>
      </c>
      <c r="AW90" s="1">
        <v>156</v>
      </c>
      <c r="AX90" s="1">
        <v>21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85</v>
      </c>
      <c r="BE90" s="1">
        <v>13</v>
      </c>
      <c r="BF90" s="1">
        <v>62</v>
      </c>
      <c r="BG90" s="1">
        <v>18</v>
      </c>
      <c r="BH90" s="1">
        <v>43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>
      <c r="A91" s="1">
        <v>70120</v>
      </c>
      <c r="B91" s="1" t="s">
        <v>189</v>
      </c>
      <c r="C91" s="1">
        <v>24</v>
      </c>
      <c r="D91" s="1">
        <v>285</v>
      </c>
      <c r="E91" s="1" t="s">
        <v>64</v>
      </c>
      <c r="F91" s="1">
        <v>570</v>
      </c>
      <c r="G91" s="1" t="s">
        <v>72</v>
      </c>
      <c r="H91" s="2">
        <v>36</v>
      </c>
      <c r="I91" s="2">
        <v>864</v>
      </c>
      <c r="J91" s="10">
        <f t="shared" si="2"/>
        <v>6912</v>
      </c>
      <c r="K91" s="11">
        <f t="shared" si="3"/>
        <v>8</v>
      </c>
      <c r="L91" s="1">
        <v>3.67</v>
      </c>
      <c r="M91" s="1">
        <v>1.58</v>
      </c>
      <c r="N91" s="20">
        <v>2</v>
      </c>
      <c r="O91" s="1"/>
      <c r="P91" s="1">
        <v>14.54</v>
      </c>
      <c r="Q91" s="1">
        <v>3.04</v>
      </c>
      <c r="R91" s="5">
        <v>5</v>
      </c>
      <c r="S91" s="1"/>
      <c r="T91" s="1">
        <v>3.02</v>
      </c>
      <c r="U91" s="1">
        <v>0.28999999999999998</v>
      </c>
      <c r="V91" s="16">
        <f t="shared" si="24"/>
        <v>1</v>
      </c>
      <c r="W91" s="1">
        <v>0</v>
      </c>
      <c r="X91" s="12">
        <v>18342</v>
      </c>
      <c r="Y91" s="2">
        <v>4248</v>
      </c>
      <c r="Z91" s="1">
        <v>34</v>
      </c>
      <c r="AA91" s="1">
        <v>30</v>
      </c>
      <c r="AB91" s="1">
        <v>27</v>
      </c>
      <c r="AC91" s="1">
        <v>24</v>
      </c>
      <c r="AD91" s="1">
        <v>38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116</v>
      </c>
      <c r="AU91" s="1">
        <v>99</v>
      </c>
      <c r="AV91" s="1">
        <v>105</v>
      </c>
      <c r="AW91" s="1">
        <v>157</v>
      </c>
      <c r="AX91" s="1">
        <v>73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34</v>
      </c>
      <c r="BE91" s="1">
        <v>11</v>
      </c>
      <c r="BF91" s="1">
        <v>29</v>
      </c>
      <c r="BG91" s="1">
        <v>8</v>
      </c>
      <c r="BH91" s="1">
        <v>7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>
      <c r="A92" s="1">
        <v>70131</v>
      </c>
      <c r="B92" s="1" t="s">
        <v>203</v>
      </c>
      <c r="C92" s="1">
        <v>5</v>
      </c>
      <c r="D92" s="1">
        <v>285</v>
      </c>
      <c r="E92" s="1" t="s">
        <v>64</v>
      </c>
      <c r="F92" s="1">
        <v>322</v>
      </c>
      <c r="G92" s="1" t="s">
        <v>167</v>
      </c>
      <c r="H92" s="2">
        <v>61.49</v>
      </c>
      <c r="I92" s="2">
        <v>307.45</v>
      </c>
      <c r="J92" s="10">
        <f t="shared" si="2"/>
        <v>4611.75</v>
      </c>
      <c r="K92" s="11">
        <f t="shared" si="3"/>
        <v>15</v>
      </c>
      <c r="L92" s="1">
        <v>6.4</v>
      </c>
      <c r="M92" s="1">
        <v>7.4</v>
      </c>
      <c r="N92" s="16">
        <f t="shared" ref="N92:N100" si="27">MAX(0,(TRUNC((L92*0.75)-M92)))</f>
        <v>0</v>
      </c>
      <c r="O92" s="1"/>
      <c r="P92" s="1">
        <v>39.9</v>
      </c>
      <c r="Q92" s="1">
        <v>3.2</v>
      </c>
      <c r="R92" s="5">
        <v>15</v>
      </c>
      <c r="S92" s="1"/>
      <c r="T92" s="1">
        <v>12</v>
      </c>
      <c r="U92" s="1">
        <v>10</v>
      </c>
      <c r="V92" s="16">
        <f t="shared" si="24"/>
        <v>0</v>
      </c>
      <c r="W92" s="1">
        <v>0</v>
      </c>
      <c r="X92" s="12">
        <v>17924.34</v>
      </c>
      <c r="Y92" s="2">
        <v>6333.47</v>
      </c>
      <c r="Z92" s="1">
        <v>7</v>
      </c>
      <c r="AA92" s="1">
        <v>44</v>
      </c>
      <c r="AB92" s="1">
        <v>3</v>
      </c>
      <c r="AC92" s="1">
        <v>0</v>
      </c>
      <c r="AD92" s="1">
        <v>37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75</v>
      </c>
      <c r="AU92" s="1">
        <v>158</v>
      </c>
      <c r="AV92" s="1">
        <v>22</v>
      </c>
      <c r="AW92" s="1">
        <v>47</v>
      </c>
      <c r="AX92" s="1">
        <v>16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18</v>
      </c>
      <c r="BE92" s="1">
        <v>67</v>
      </c>
      <c r="BF92" s="1">
        <v>1</v>
      </c>
      <c r="BG92" s="1">
        <v>15</v>
      </c>
      <c r="BH92" s="1">
        <v>50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>
      <c r="A93" s="1">
        <v>70275</v>
      </c>
      <c r="B93" s="1" t="s">
        <v>161</v>
      </c>
      <c r="C93" s="1">
        <v>32</v>
      </c>
      <c r="D93" s="1">
        <v>285</v>
      </c>
      <c r="E93" s="1" t="s">
        <v>64</v>
      </c>
      <c r="F93" s="1">
        <v>573</v>
      </c>
      <c r="G93" s="1" t="s">
        <v>87</v>
      </c>
      <c r="H93" s="2">
        <v>33.270000000000003</v>
      </c>
      <c r="I93" s="2">
        <v>1064.6400000000001</v>
      </c>
      <c r="J93" s="10">
        <f t="shared" si="2"/>
        <v>5323.2000000000007</v>
      </c>
      <c r="K93" s="11">
        <f t="shared" si="3"/>
        <v>5</v>
      </c>
      <c r="L93" s="1">
        <v>0.69</v>
      </c>
      <c r="M93" s="1">
        <v>2.91</v>
      </c>
      <c r="N93" s="16">
        <f t="shared" si="27"/>
        <v>0</v>
      </c>
      <c r="O93" s="1"/>
      <c r="P93" s="1">
        <v>12.53</v>
      </c>
      <c r="Q93" s="1">
        <v>2.78</v>
      </c>
      <c r="R93" s="5">
        <v>5</v>
      </c>
      <c r="S93" s="1"/>
      <c r="T93" s="1">
        <v>2.86</v>
      </c>
      <c r="U93" s="1">
        <v>4.09</v>
      </c>
      <c r="V93" s="16">
        <f t="shared" si="24"/>
        <v>0</v>
      </c>
      <c r="W93" s="1">
        <v>0</v>
      </c>
      <c r="X93" s="12">
        <v>17117.419999999998</v>
      </c>
      <c r="Y93" s="2">
        <v>10413.51</v>
      </c>
      <c r="Z93" s="1">
        <v>10</v>
      </c>
      <c r="AA93" s="1">
        <v>24</v>
      </c>
      <c r="AB93" s="1">
        <v>0</v>
      </c>
      <c r="AC93" s="1">
        <v>0</v>
      </c>
      <c r="AD93" s="1">
        <v>93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179</v>
      </c>
      <c r="AU93" s="1">
        <v>89</v>
      </c>
      <c r="AV93" s="1">
        <v>89</v>
      </c>
      <c r="AW93" s="1">
        <v>177</v>
      </c>
      <c r="AX93" s="1">
        <v>89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45</v>
      </c>
      <c r="BE93" s="1">
        <v>9</v>
      </c>
      <c r="BF93" s="1">
        <v>33</v>
      </c>
      <c r="BG93" s="1">
        <v>18</v>
      </c>
      <c r="BH93" s="1">
        <v>131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>
      <c r="A94" s="1">
        <v>70271</v>
      </c>
      <c r="B94" s="1" t="s">
        <v>145</v>
      </c>
      <c r="C94" s="1">
        <v>16</v>
      </c>
      <c r="D94" s="1">
        <v>285</v>
      </c>
      <c r="E94" s="1" t="s">
        <v>64</v>
      </c>
      <c r="F94" s="1">
        <v>588</v>
      </c>
      <c r="G94" s="1" t="s">
        <v>146</v>
      </c>
      <c r="H94" s="2">
        <v>47.85</v>
      </c>
      <c r="I94" s="2">
        <v>765.6</v>
      </c>
      <c r="J94" s="10">
        <f t="shared" si="2"/>
        <v>0</v>
      </c>
      <c r="K94" s="11">
        <f t="shared" si="3"/>
        <v>0</v>
      </c>
      <c r="L94" s="1">
        <v>2.25</v>
      </c>
      <c r="M94" s="1">
        <v>3.81</v>
      </c>
      <c r="N94" s="16">
        <f t="shared" si="27"/>
        <v>0</v>
      </c>
      <c r="O94" s="1"/>
      <c r="P94" s="1">
        <v>12.59</v>
      </c>
      <c r="Q94" s="1">
        <v>5.38</v>
      </c>
      <c r="R94" s="5">
        <v>0</v>
      </c>
      <c r="S94" s="1"/>
      <c r="T94" s="1">
        <v>7.5</v>
      </c>
      <c r="U94" s="1">
        <v>5.56</v>
      </c>
      <c r="V94" s="16">
        <f t="shared" si="24"/>
        <v>0</v>
      </c>
      <c r="W94" s="1">
        <v>0</v>
      </c>
      <c r="X94" s="12">
        <v>17106.38</v>
      </c>
      <c r="Y94" s="2">
        <v>11292.6</v>
      </c>
      <c r="Z94" s="1">
        <v>12</v>
      </c>
      <c r="AA94" s="1">
        <v>19</v>
      </c>
      <c r="AB94" s="1">
        <v>13</v>
      </c>
      <c r="AC94" s="1">
        <v>3</v>
      </c>
      <c r="AD94" s="1">
        <v>61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55</v>
      </c>
      <c r="AU94" s="1">
        <v>51</v>
      </c>
      <c r="AV94" s="1">
        <v>108</v>
      </c>
      <c r="AW94" s="1">
        <v>26</v>
      </c>
      <c r="AX94" s="1">
        <v>86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24</v>
      </c>
      <c r="BE94" s="1">
        <v>28</v>
      </c>
      <c r="BF94" s="1">
        <v>80</v>
      </c>
      <c r="BG94" s="1">
        <v>4</v>
      </c>
      <c r="BH94" s="1">
        <v>89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>
      <c r="A95" s="1">
        <v>70026</v>
      </c>
      <c r="B95" s="1" t="s">
        <v>143</v>
      </c>
      <c r="C95" s="1">
        <v>18</v>
      </c>
      <c r="D95" s="1">
        <v>285</v>
      </c>
      <c r="E95" s="1" t="s">
        <v>64</v>
      </c>
      <c r="F95" s="1">
        <v>558</v>
      </c>
      <c r="G95" s="1" t="s">
        <v>67</v>
      </c>
      <c r="H95" s="2">
        <v>49.07</v>
      </c>
      <c r="I95" s="2">
        <v>883.26</v>
      </c>
      <c r="J95" s="10">
        <f t="shared" si="2"/>
        <v>0</v>
      </c>
      <c r="K95" s="11">
        <f t="shared" si="3"/>
        <v>0</v>
      </c>
      <c r="L95" s="1">
        <v>5.1100000000000003</v>
      </c>
      <c r="M95" s="1">
        <v>5.1100000000000003</v>
      </c>
      <c r="N95" s="16">
        <f t="shared" si="27"/>
        <v>0</v>
      </c>
      <c r="O95" s="1"/>
      <c r="P95" s="1">
        <v>8.9700000000000006</v>
      </c>
      <c r="Q95" s="1">
        <v>5.44</v>
      </c>
      <c r="R95" s="5">
        <v>0</v>
      </c>
      <c r="S95" s="1"/>
      <c r="T95" s="1">
        <v>5.1100000000000003</v>
      </c>
      <c r="U95" s="1">
        <v>3.78</v>
      </c>
      <c r="V95" s="16">
        <f t="shared" si="24"/>
        <v>0</v>
      </c>
      <c r="W95" s="1">
        <v>0</v>
      </c>
      <c r="X95" s="12">
        <v>16953.68</v>
      </c>
      <c r="Y95" s="2">
        <v>12660.06</v>
      </c>
      <c r="Z95" s="1">
        <v>29</v>
      </c>
      <c r="AA95" s="1">
        <v>31</v>
      </c>
      <c r="AB95" s="1">
        <v>34</v>
      </c>
      <c r="AC95" s="1">
        <v>27</v>
      </c>
      <c r="AD95" s="1">
        <v>92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31</v>
      </c>
      <c r="AU95" s="1">
        <v>100</v>
      </c>
      <c r="AV95" s="1">
        <v>58</v>
      </c>
      <c r="AW95" s="1">
        <v>45</v>
      </c>
      <c r="AX95" s="1">
        <v>98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22</v>
      </c>
      <c r="BE95" s="1">
        <v>59</v>
      </c>
      <c r="BF95" s="1">
        <v>22</v>
      </c>
      <c r="BG95" s="1">
        <v>37</v>
      </c>
      <c r="BH95" s="1">
        <v>68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>
      <c r="A96" s="1">
        <v>70008</v>
      </c>
      <c r="B96" s="1" t="s">
        <v>213</v>
      </c>
      <c r="C96" s="1">
        <v>24</v>
      </c>
      <c r="D96" s="1">
        <v>285</v>
      </c>
      <c r="E96" s="1" t="s">
        <v>64</v>
      </c>
      <c r="F96" s="1">
        <v>558</v>
      </c>
      <c r="G96" s="1" t="s">
        <v>67</v>
      </c>
      <c r="H96" s="2">
        <v>39.53</v>
      </c>
      <c r="I96" s="2">
        <v>948.72</v>
      </c>
      <c r="J96" s="10">
        <f t="shared" si="2"/>
        <v>0</v>
      </c>
      <c r="K96" s="11">
        <f t="shared" si="3"/>
        <v>0</v>
      </c>
      <c r="L96" s="1">
        <v>4.08</v>
      </c>
      <c r="M96" s="1">
        <v>4.58</v>
      </c>
      <c r="N96" s="16">
        <f t="shared" si="27"/>
        <v>0</v>
      </c>
      <c r="O96" s="1"/>
      <c r="P96" s="1">
        <v>9.92</v>
      </c>
      <c r="Q96" s="1">
        <v>6.21</v>
      </c>
      <c r="R96" s="5">
        <v>0</v>
      </c>
      <c r="S96" s="1"/>
      <c r="T96" s="1">
        <v>3.56</v>
      </c>
      <c r="U96" s="1">
        <v>3.54</v>
      </c>
      <c r="V96" s="16">
        <f t="shared" si="24"/>
        <v>0</v>
      </c>
      <c r="W96" s="1">
        <v>0</v>
      </c>
      <c r="X96" s="12">
        <v>16661.900000000001</v>
      </c>
      <c r="Y96" s="2">
        <v>13598.32</v>
      </c>
      <c r="Z96" s="1">
        <v>23</v>
      </c>
      <c r="AA96" s="1">
        <v>51</v>
      </c>
      <c r="AB96" s="1">
        <v>29</v>
      </c>
      <c r="AC96" s="1">
        <v>41</v>
      </c>
      <c r="AD96" s="1">
        <v>110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64</v>
      </c>
      <c r="AU96" s="1">
        <v>141</v>
      </c>
      <c r="AV96" s="1">
        <v>90</v>
      </c>
      <c r="AW96" s="1">
        <v>27</v>
      </c>
      <c r="AX96" s="1">
        <v>149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39</v>
      </c>
      <c r="BE96" s="1">
        <v>12</v>
      </c>
      <c r="BF96" s="1">
        <v>34</v>
      </c>
      <c r="BG96" s="1">
        <v>13</v>
      </c>
      <c r="BH96" s="1">
        <v>85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>
      <c r="A97" s="1">
        <v>70161</v>
      </c>
      <c r="B97" s="1" t="s">
        <v>289</v>
      </c>
      <c r="C97" s="1">
        <v>16</v>
      </c>
      <c r="D97" s="1">
        <v>285</v>
      </c>
      <c r="E97" s="1" t="s">
        <v>64</v>
      </c>
      <c r="F97" s="1">
        <v>567</v>
      </c>
      <c r="G97" s="1" t="s">
        <v>74</v>
      </c>
      <c r="H97" s="2">
        <v>54.11</v>
      </c>
      <c r="I97" s="2">
        <v>865.76</v>
      </c>
      <c r="J97" s="10">
        <f t="shared" si="2"/>
        <v>0</v>
      </c>
      <c r="K97" s="11">
        <f t="shared" si="3"/>
        <v>0</v>
      </c>
      <c r="L97" s="1">
        <v>6.09</v>
      </c>
      <c r="M97" s="1">
        <v>3.69</v>
      </c>
      <c r="N97" s="16">
        <f t="shared" si="27"/>
        <v>0</v>
      </c>
      <c r="O97" s="1"/>
      <c r="P97" s="1">
        <v>10.5</v>
      </c>
      <c r="Q97" s="1">
        <v>6</v>
      </c>
      <c r="R97" s="5">
        <v>0</v>
      </c>
      <c r="S97" s="1"/>
      <c r="T97" s="1">
        <v>2.59</v>
      </c>
      <c r="U97" s="1">
        <v>3.06</v>
      </c>
      <c r="V97" s="16">
        <f t="shared" si="24"/>
        <v>0</v>
      </c>
      <c r="W97" s="1">
        <v>0</v>
      </c>
      <c r="X97" s="12">
        <v>16611.77</v>
      </c>
      <c r="Y97" s="2">
        <v>11038.44</v>
      </c>
      <c r="Z97" s="1">
        <v>33</v>
      </c>
      <c r="AA97" s="1">
        <v>22</v>
      </c>
      <c r="AB97" s="1">
        <v>27</v>
      </c>
      <c r="AC97" s="1">
        <v>53</v>
      </c>
      <c r="AD97" s="1">
        <v>59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55</v>
      </c>
      <c r="AU97" s="1">
        <v>66</v>
      </c>
      <c r="AV97" s="1">
        <v>30</v>
      </c>
      <c r="AW97" s="1">
        <v>100</v>
      </c>
      <c r="AX97" s="1">
        <v>96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3</v>
      </c>
      <c r="BE97" s="1">
        <v>3</v>
      </c>
      <c r="BF97" s="1">
        <v>35</v>
      </c>
      <c r="BG97" s="1">
        <v>4</v>
      </c>
      <c r="BH97" s="1">
        <v>49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>
      <c r="A98" s="1">
        <v>70040</v>
      </c>
      <c r="B98" s="1" t="s">
        <v>121</v>
      </c>
      <c r="C98" s="1">
        <v>25</v>
      </c>
      <c r="D98" s="1">
        <v>285</v>
      </c>
      <c r="E98" s="1" t="s">
        <v>64</v>
      </c>
      <c r="F98" s="1">
        <v>35</v>
      </c>
      <c r="G98" s="1" t="s">
        <v>76</v>
      </c>
      <c r="H98" s="2">
        <v>42.5</v>
      </c>
      <c r="I98" s="2">
        <v>1062.5</v>
      </c>
      <c r="J98" s="10">
        <f t="shared" si="2"/>
        <v>6375</v>
      </c>
      <c r="K98" s="11">
        <f t="shared" si="3"/>
        <v>6</v>
      </c>
      <c r="L98" s="1">
        <v>0.68</v>
      </c>
      <c r="M98" s="1">
        <v>2.12</v>
      </c>
      <c r="N98" s="16">
        <f t="shared" si="27"/>
        <v>0</v>
      </c>
      <c r="O98" s="1"/>
      <c r="P98" s="1">
        <v>9.06</v>
      </c>
      <c r="Q98" s="1">
        <v>1.1200000000000001</v>
      </c>
      <c r="R98" s="5">
        <v>5</v>
      </c>
      <c r="S98" s="1"/>
      <c r="T98" s="1">
        <v>5.16</v>
      </c>
      <c r="U98" s="1">
        <v>2.3199999999999998</v>
      </c>
      <c r="V98" s="16">
        <f t="shared" si="24"/>
        <v>1</v>
      </c>
      <c r="W98" s="1">
        <v>0</v>
      </c>
      <c r="X98" s="12">
        <v>15831.25</v>
      </c>
      <c r="Y98" s="2">
        <v>5907.5</v>
      </c>
      <c r="Z98" s="1">
        <v>1</v>
      </c>
      <c r="AA98" s="1">
        <v>5</v>
      </c>
      <c r="AB98" s="1">
        <v>10</v>
      </c>
      <c r="AC98" s="1">
        <v>7</v>
      </c>
      <c r="AD98" s="1">
        <v>53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78</v>
      </c>
      <c r="AU98" s="1">
        <v>45</v>
      </c>
      <c r="AV98" s="1">
        <v>77</v>
      </c>
      <c r="AW98" s="1">
        <v>98</v>
      </c>
      <c r="AX98" s="1">
        <v>28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64</v>
      </c>
      <c r="BE98" s="1">
        <v>78</v>
      </c>
      <c r="BF98" s="1">
        <v>8</v>
      </c>
      <c r="BG98" s="1">
        <v>36</v>
      </c>
      <c r="BH98" s="1">
        <v>58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>
      <c r="A99" s="1">
        <v>70010</v>
      </c>
      <c r="B99" s="1" t="s">
        <v>178</v>
      </c>
      <c r="C99" s="1">
        <v>15</v>
      </c>
      <c r="D99" s="1">
        <v>285</v>
      </c>
      <c r="E99" s="1" t="s">
        <v>64</v>
      </c>
      <c r="F99" s="1">
        <v>562</v>
      </c>
      <c r="G99" s="1" t="s">
        <v>65</v>
      </c>
      <c r="H99" s="2">
        <v>28.82</v>
      </c>
      <c r="I99" s="2">
        <v>432.3</v>
      </c>
      <c r="J99" s="10">
        <f t="shared" si="2"/>
        <v>432.3</v>
      </c>
      <c r="K99" s="11">
        <f t="shared" si="3"/>
        <v>1</v>
      </c>
      <c r="L99" s="1">
        <v>1.77</v>
      </c>
      <c r="M99" s="1">
        <v>4.33</v>
      </c>
      <c r="N99" s="16">
        <f t="shared" si="27"/>
        <v>0</v>
      </c>
      <c r="O99" s="1"/>
      <c r="P99" s="1">
        <v>22.87</v>
      </c>
      <c r="Q99" s="1">
        <v>13.73</v>
      </c>
      <c r="R99" s="5">
        <v>0</v>
      </c>
      <c r="S99" s="1"/>
      <c r="T99" s="1">
        <v>11.9</v>
      </c>
      <c r="U99" s="1">
        <v>6.87</v>
      </c>
      <c r="V99" s="16">
        <f t="shared" si="24"/>
        <v>1</v>
      </c>
      <c r="W99" s="1">
        <v>0</v>
      </c>
      <c r="X99" s="12">
        <v>15793.36</v>
      </c>
      <c r="Y99" s="2">
        <v>10778.68</v>
      </c>
      <c r="Z99" s="1">
        <v>0</v>
      </c>
      <c r="AA99" s="1">
        <v>23</v>
      </c>
      <c r="AB99" s="1">
        <v>15</v>
      </c>
      <c r="AC99" s="1">
        <v>0</v>
      </c>
      <c r="AD99" s="1">
        <v>65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150</v>
      </c>
      <c r="AU99" s="1">
        <v>168</v>
      </c>
      <c r="AV99" s="1">
        <v>53</v>
      </c>
      <c r="AW99" s="1">
        <v>112</v>
      </c>
      <c r="AX99" s="1">
        <v>206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67</v>
      </c>
      <c r="BE99" s="1">
        <v>76</v>
      </c>
      <c r="BF99" s="1">
        <v>52</v>
      </c>
      <c r="BG99" s="1">
        <v>43</v>
      </c>
      <c r="BH99" s="1">
        <v>103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>
      <c r="A100" s="1">
        <v>70097</v>
      </c>
      <c r="B100" s="1" t="s">
        <v>239</v>
      </c>
      <c r="C100" s="1">
        <v>16</v>
      </c>
      <c r="D100" s="1">
        <v>285</v>
      </c>
      <c r="E100" s="1" t="s">
        <v>64</v>
      </c>
      <c r="F100" s="1">
        <v>567</v>
      </c>
      <c r="G100" s="1" t="s">
        <v>74</v>
      </c>
      <c r="H100" s="2">
        <v>43.77</v>
      </c>
      <c r="I100" s="2">
        <v>700.32</v>
      </c>
      <c r="J100" s="10">
        <f t="shared" si="2"/>
        <v>2100.96</v>
      </c>
      <c r="K100" s="11">
        <f t="shared" si="3"/>
        <v>3</v>
      </c>
      <c r="L100" s="1">
        <v>0.03</v>
      </c>
      <c r="M100" s="1">
        <v>3</v>
      </c>
      <c r="N100" s="16">
        <f t="shared" si="27"/>
        <v>0</v>
      </c>
      <c r="O100" s="1"/>
      <c r="P100" s="1">
        <v>16.38</v>
      </c>
      <c r="Q100" s="1">
        <v>6.69</v>
      </c>
      <c r="R100" s="5">
        <v>3</v>
      </c>
      <c r="S100" s="1"/>
      <c r="T100" s="1">
        <v>5.88</v>
      </c>
      <c r="U100" s="1">
        <v>5.69</v>
      </c>
      <c r="V100" s="16">
        <f t="shared" si="24"/>
        <v>0</v>
      </c>
      <c r="W100" s="1">
        <v>0</v>
      </c>
      <c r="X100" s="12">
        <v>15604</v>
      </c>
      <c r="Y100" s="2">
        <v>10767.42</v>
      </c>
      <c r="Z100" s="1">
        <v>0</v>
      </c>
      <c r="AA100" s="1">
        <v>0</v>
      </c>
      <c r="AB100" s="1">
        <v>0</v>
      </c>
      <c r="AC100" s="1">
        <v>1</v>
      </c>
      <c r="AD100" s="1">
        <v>48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53</v>
      </c>
      <c r="AU100" s="1">
        <v>95</v>
      </c>
      <c r="AV100" s="1">
        <v>123</v>
      </c>
      <c r="AW100" s="1">
        <v>77</v>
      </c>
      <c r="AX100" s="1">
        <v>107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18</v>
      </c>
      <c r="BE100" s="1">
        <v>69</v>
      </c>
      <c r="BF100" s="1">
        <v>24</v>
      </c>
      <c r="BG100" s="1">
        <v>35</v>
      </c>
      <c r="BH100" s="1">
        <v>91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>
      <c r="A101" s="1">
        <v>70142</v>
      </c>
      <c r="B101" s="1" t="s">
        <v>252</v>
      </c>
      <c r="C101" s="1">
        <v>18</v>
      </c>
      <c r="D101" s="1">
        <v>285</v>
      </c>
      <c r="E101" s="1" t="s">
        <v>64</v>
      </c>
      <c r="F101" s="1">
        <v>991</v>
      </c>
      <c r="G101" s="1" t="s">
        <v>141</v>
      </c>
      <c r="H101" s="2">
        <v>64.94</v>
      </c>
      <c r="I101" s="2">
        <v>1168.92</v>
      </c>
      <c r="J101" s="10">
        <f t="shared" si="2"/>
        <v>2337.84</v>
      </c>
      <c r="K101" s="11">
        <f t="shared" si="3"/>
        <v>2</v>
      </c>
      <c r="L101" s="1">
        <v>5.58</v>
      </c>
      <c r="M101" s="1">
        <v>3</v>
      </c>
      <c r="N101" s="5">
        <v>0</v>
      </c>
      <c r="O101" s="1"/>
      <c r="P101" s="1">
        <v>3.58</v>
      </c>
      <c r="Q101" s="1">
        <v>2.61</v>
      </c>
      <c r="R101" s="5">
        <v>0</v>
      </c>
      <c r="S101" s="1"/>
      <c r="T101" s="1">
        <v>3.56</v>
      </c>
      <c r="U101" s="1">
        <v>-0.22</v>
      </c>
      <c r="V101" s="16">
        <f t="shared" si="24"/>
        <v>2</v>
      </c>
      <c r="W101" s="1">
        <v>0</v>
      </c>
      <c r="X101" s="12">
        <v>14871.26</v>
      </c>
      <c r="Y101" s="2">
        <v>6299.18</v>
      </c>
      <c r="Z101" s="1">
        <v>19</v>
      </c>
      <c r="AA101" s="1">
        <v>47</v>
      </c>
      <c r="AB101" s="1">
        <v>37</v>
      </c>
      <c r="AC101" s="1">
        <v>42</v>
      </c>
      <c r="AD101" s="1">
        <v>54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22</v>
      </c>
      <c r="AU101" s="1">
        <v>24</v>
      </c>
      <c r="AV101" s="1">
        <v>17</v>
      </c>
      <c r="AW101" s="1">
        <v>27</v>
      </c>
      <c r="AX101" s="1">
        <v>47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14</v>
      </c>
      <c r="BE101" s="1">
        <v>13</v>
      </c>
      <c r="BF101" s="1">
        <v>29</v>
      </c>
      <c r="BG101" s="1">
        <v>29</v>
      </c>
      <c r="BH101" s="1">
        <v>-4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>
      <c r="A102" s="1">
        <v>70073</v>
      </c>
      <c r="B102" s="1" t="s">
        <v>158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36.869999999999997</v>
      </c>
      <c r="I102" s="2">
        <v>884.88</v>
      </c>
      <c r="J102" s="10">
        <f t="shared" si="2"/>
        <v>3539.52</v>
      </c>
      <c r="K102" s="11">
        <f t="shared" si="3"/>
        <v>4</v>
      </c>
      <c r="L102" s="1">
        <v>6.38</v>
      </c>
      <c r="M102" s="1">
        <v>-0.17</v>
      </c>
      <c r="N102" s="28">
        <f>MAX(0,(TRUNC((L102*0.75)-M102)))</f>
        <v>4</v>
      </c>
      <c r="O102" s="1"/>
      <c r="P102" s="1">
        <v>4.5999999999999996</v>
      </c>
      <c r="Q102" s="1">
        <v>4</v>
      </c>
      <c r="R102" s="5">
        <v>0</v>
      </c>
      <c r="S102" s="1"/>
      <c r="T102" s="1">
        <v>4.9400000000000004</v>
      </c>
      <c r="U102" s="1">
        <v>3.12</v>
      </c>
      <c r="V102" s="16">
        <f t="shared" si="24"/>
        <v>0</v>
      </c>
      <c r="W102" s="1">
        <v>0</v>
      </c>
      <c r="X102" s="12">
        <v>14084.34</v>
      </c>
      <c r="Y102" s="2">
        <v>6157.29</v>
      </c>
      <c r="Z102" s="1">
        <v>62</v>
      </c>
      <c r="AA102" s="1">
        <v>44</v>
      </c>
      <c r="AB102" s="1">
        <v>47</v>
      </c>
      <c r="AC102" s="1">
        <v>44</v>
      </c>
      <c r="AD102" s="1">
        <v>-4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49</v>
      </c>
      <c r="AU102" s="1">
        <v>47</v>
      </c>
      <c r="AV102" s="1">
        <v>31</v>
      </c>
      <c r="AW102" s="1">
        <v>14</v>
      </c>
      <c r="AX102" s="1">
        <v>96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36</v>
      </c>
      <c r="BE102" s="1">
        <v>33</v>
      </c>
      <c r="BF102" s="1">
        <v>47</v>
      </c>
      <c r="BG102" s="1">
        <v>38</v>
      </c>
      <c r="BH102" s="1">
        <v>75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>
      <c r="A103" s="1">
        <v>70069</v>
      </c>
      <c r="B103" s="1" t="s">
        <v>205</v>
      </c>
      <c r="C103" s="1">
        <v>12</v>
      </c>
      <c r="D103" s="1">
        <v>285</v>
      </c>
      <c r="E103" s="1" t="s">
        <v>64</v>
      </c>
      <c r="F103" s="1">
        <v>570</v>
      </c>
      <c r="G103" s="1" t="s">
        <v>72</v>
      </c>
      <c r="H103" s="2">
        <v>74.209999999999994</v>
      </c>
      <c r="I103" s="2">
        <v>890.52</v>
      </c>
      <c r="J103" s="10">
        <f t="shared" si="2"/>
        <v>4452.6000000000004</v>
      </c>
      <c r="K103" s="11">
        <f t="shared" si="3"/>
        <v>5</v>
      </c>
      <c r="L103" s="1">
        <v>2.29</v>
      </c>
      <c r="M103" s="1">
        <v>0.17</v>
      </c>
      <c r="N103" s="20">
        <v>2</v>
      </c>
      <c r="O103" s="1"/>
      <c r="P103" s="1">
        <v>2.58</v>
      </c>
      <c r="Q103" s="1">
        <v>1.92</v>
      </c>
      <c r="R103" s="5">
        <v>0</v>
      </c>
      <c r="S103" s="1"/>
      <c r="T103" s="1">
        <v>10.38</v>
      </c>
      <c r="U103" s="1">
        <v>4.08</v>
      </c>
      <c r="V103" s="16">
        <f t="shared" si="24"/>
        <v>3</v>
      </c>
      <c r="W103" s="1">
        <v>0</v>
      </c>
      <c r="X103" s="12">
        <v>13580.43</v>
      </c>
      <c r="Y103" s="2">
        <v>5491.54</v>
      </c>
      <c r="Z103" s="1">
        <v>13</v>
      </c>
      <c r="AA103" s="1">
        <v>9</v>
      </c>
      <c r="AB103" s="1">
        <v>0</v>
      </c>
      <c r="AC103" s="1">
        <v>20</v>
      </c>
      <c r="AD103" s="1">
        <v>2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5</v>
      </c>
      <c r="AU103" s="1">
        <v>3</v>
      </c>
      <c r="AV103" s="1">
        <v>14</v>
      </c>
      <c r="AW103" s="1">
        <v>21</v>
      </c>
      <c r="AX103" s="1">
        <v>23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42</v>
      </c>
      <c r="BE103" s="1">
        <v>19</v>
      </c>
      <c r="BF103" s="1">
        <v>68</v>
      </c>
      <c r="BG103" s="1">
        <v>10</v>
      </c>
      <c r="BH103" s="1">
        <v>49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>
      <c r="A104" s="1">
        <v>70212</v>
      </c>
      <c r="B104" s="1" t="s">
        <v>230</v>
      </c>
      <c r="C104" s="1">
        <v>12</v>
      </c>
      <c r="D104" s="1">
        <v>285</v>
      </c>
      <c r="E104" s="1" t="s">
        <v>64</v>
      </c>
      <c r="F104" s="1">
        <v>285</v>
      </c>
      <c r="G104" s="1" t="s">
        <v>64</v>
      </c>
      <c r="H104" s="2">
        <v>49.1</v>
      </c>
      <c r="I104" s="2">
        <v>589.20000000000005</v>
      </c>
      <c r="J104" s="10">
        <f t="shared" si="2"/>
        <v>2946</v>
      </c>
      <c r="K104" s="11">
        <f t="shared" si="3"/>
        <v>5</v>
      </c>
      <c r="L104" s="1">
        <v>4.42</v>
      </c>
      <c r="M104" s="1">
        <v>2.92</v>
      </c>
      <c r="N104" s="16">
        <f t="shared" ref="N104:N112" si="28">MAX(0,(TRUNC((L104*0.75)-M104)))</f>
        <v>0</v>
      </c>
      <c r="O104" s="1"/>
      <c r="P104" s="1">
        <v>15.25</v>
      </c>
      <c r="Q104" s="1">
        <v>3.83</v>
      </c>
      <c r="R104" s="5">
        <v>5</v>
      </c>
      <c r="S104" s="1"/>
      <c r="T104" s="1">
        <v>2.88</v>
      </c>
      <c r="U104" s="1">
        <v>4.25</v>
      </c>
      <c r="V104" s="16">
        <f t="shared" si="24"/>
        <v>0</v>
      </c>
      <c r="W104" s="1">
        <v>0</v>
      </c>
      <c r="X104" s="12">
        <v>13281.55</v>
      </c>
      <c r="Y104" s="2">
        <v>6481.2</v>
      </c>
      <c r="Z104" s="1">
        <v>16</v>
      </c>
      <c r="AA104" s="1">
        <v>11</v>
      </c>
      <c r="AB104" s="1">
        <v>24</v>
      </c>
      <c r="AC104" s="1">
        <v>15</v>
      </c>
      <c r="AD104" s="1">
        <v>35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48</v>
      </c>
      <c r="AU104" s="1">
        <v>62</v>
      </c>
      <c r="AV104" s="1">
        <v>96</v>
      </c>
      <c r="AW104" s="1">
        <v>16</v>
      </c>
      <c r="AX104" s="1">
        <v>46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3</v>
      </c>
      <c r="BF104" s="1">
        <v>31</v>
      </c>
      <c r="BG104" s="1">
        <v>2</v>
      </c>
      <c r="BH104" s="1">
        <v>51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>
      <c r="A105" s="1">
        <v>70258</v>
      </c>
      <c r="B105" s="1" t="s">
        <v>240</v>
      </c>
      <c r="C105" s="1">
        <v>16</v>
      </c>
      <c r="D105" s="1">
        <v>285</v>
      </c>
      <c r="E105" s="1" t="s">
        <v>64</v>
      </c>
      <c r="F105" s="1">
        <v>573</v>
      </c>
      <c r="G105" s="1" t="s">
        <v>87</v>
      </c>
      <c r="H105" s="2">
        <v>61.95</v>
      </c>
      <c r="I105" s="2">
        <v>991.2</v>
      </c>
      <c r="J105" s="10">
        <f t="shared" si="2"/>
        <v>5947.2000000000007</v>
      </c>
      <c r="K105" s="11">
        <f t="shared" si="3"/>
        <v>6</v>
      </c>
      <c r="L105" s="1">
        <v>1.31</v>
      </c>
      <c r="M105" s="1">
        <v>1.62</v>
      </c>
      <c r="N105" s="16">
        <f t="shared" si="28"/>
        <v>0</v>
      </c>
      <c r="O105" s="1"/>
      <c r="P105" s="1">
        <v>8.4700000000000006</v>
      </c>
      <c r="Q105" s="1">
        <v>0</v>
      </c>
      <c r="R105" s="5">
        <v>5</v>
      </c>
      <c r="S105" s="1"/>
      <c r="T105" s="1">
        <v>3.34</v>
      </c>
      <c r="U105" s="1">
        <v>0.81</v>
      </c>
      <c r="V105" s="16">
        <f t="shared" si="24"/>
        <v>1</v>
      </c>
      <c r="W105" s="1">
        <v>0</v>
      </c>
      <c r="X105" s="12">
        <v>13009.5</v>
      </c>
      <c r="Y105" s="2">
        <v>2416.0500000000002</v>
      </c>
      <c r="Z105" s="1">
        <v>10</v>
      </c>
      <c r="AA105" s="1">
        <v>7</v>
      </c>
      <c r="AB105" s="1">
        <v>11</v>
      </c>
      <c r="AC105" s="1">
        <v>-7</v>
      </c>
      <c r="AD105" s="1">
        <v>26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31</v>
      </c>
      <c r="AU105" s="1">
        <v>33</v>
      </c>
      <c r="AV105" s="1">
        <v>62</v>
      </c>
      <c r="AW105" s="1">
        <v>52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13</v>
      </c>
      <c r="BE105" s="1">
        <v>20</v>
      </c>
      <c r="BF105" s="1">
        <v>21</v>
      </c>
      <c r="BG105" s="1">
        <v>19</v>
      </c>
      <c r="BH105" s="1">
        <v>13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>
      <c r="A106" s="1">
        <v>70243</v>
      </c>
      <c r="B106" s="1" t="s">
        <v>378</v>
      </c>
      <c r="C106" s="1">
        <v>20</v>
      </c>
      <c r="D106" s="1">
        <v>285</v>
      </c>
      <c r="E106" s="1" t="s">
        <v>64</v>
      </c>
      <c r="F106" s="1">
        <v>557</v>
      </c>
      <c r="G106" s="1" t="s">
        <v>69</v>
      </c>
      <c r="H106" s="2">
        <v>87.881</v>
      </c>
      <c r="I106" s="2">
        <v>1757.62</v>
      </c>
      <c r="J106" s="10">
        <f t="shared" si="2"/>
        <v>0</v>
      </c>
      <c r="K106" s="11">
        <f t="shared" si="3"/>
        <v>0</v>
      </c>
      <c r="L106" s="1">
        <v>2.9</v>
      </c>
      <c r="M106" s="1">
        <v>2.25</v>
      </c>
      <c r="N106" s="16">
        <f t="shared" si="28"/>
        <v>0</v>
      </c>
      <c r="O106" s="1"/>
      <c r="P106" s="1">
        <v>3.05</v>
      </c>
      <c r="Q106" s="1">
        <v>3.9</v>
      </c>
      <c r="R106" s="5">
        <v>0</v>
      </c>
      <c r="S106" s="1"/>
      <c r="T106" s="1">
        <v>1.35</v>
      </c>
      <c r="U106" s="1">
        <v>1</v>
      </c>
      <c r="V106" s="16">
        <f t="shared" si="24"/>
        <v>0</v>
      </c>
      <c r="W106" s="1">
        <v>0</v>
      </c>
      <c r="X106" s="12">
        <v>12830.63</v>
      </c>
      <c r="Y106" s="2">
        <v>12566.98</v>
      </c>
      <c r="Z106" s="1">
        <v>41</v>
      </c>
      <c r="AA106" s="1">
        <v>34</v>
      </c>
      <c r="AB106" s="1">
        <v>0</v>
      </c>
      <c r="AC106" s="1">
        <v>0</v>
      </c>
      <c r="AD106" s="1">
        <v>45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20</v>
      </c>
      <c r="AU106" s="1">
        <v>82</v>
      </c>
      <c r="AV106" s="1">
        <v>0</v>
      </c>
      <c r="AW106" s="1">
        <v>0</v>
      </c>
      <c r="AX106" s="1">
        <v>78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19</v>
      </c>
      <c r="BE106" s="1">
        <v>16</v>
      </c>
      <c r="BF106" s="1">
        <v>0</v>
      </c>
      <c r="BG106" s="1">
        <v>0</v>
      </c>
      <c r="BH106" s="1">
        <v>20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>
      <c r="A107" s="1">
        <v>70009</v>
      </c>
      <c r="B107" s="1" t="s">
        <v>184</v>
      </c>
      <c r="C107" s="1">
        <v>24</v>
      </c>
      <c r="D107" s="1">
        <v>285</v>
      </c>
      <c r="E107" s="1" t="s">
        <v>64</v>
      </c>
      <c r="F107" s="1">
        <v>558</v>
      </c>
      <c r="G107" s="1" t="s">
        <v>67</v>
      </c>
      <c r="H107" s="2">
        <v>37.83</v>
      </c>
      <c r="I107" s="2">
        <v>907.92</v>
      </c>
      <c r="J107" s="10">
        <f t="shared" si="2"/>
        <v>0</v>
      </c>
      <c r="K107" s="11">
        <f t="shared" si="3"/>
        <v>0</v>
      </c>
      <c r="L107" s="1">
        <v>3.69</v>
      </c>
      <c r="M107" s="1">
        <v>2.96</v>
      </c>
      <c r="N107" s="16">
        <f t="shared" si="28"/>
        <v>0</v>
      </c>
      <c r="O107" s="1"/>
      <c r="P107" s="1">
        <v>7.5</v>
      </c>
      <c r="Q107" s="1">
        <v>3.79</v>
      </c>
      <c r="R107" s="5">
        <v>0</v>
      </c>
      <c r="S107" s="1"/>
      <c r="T107" s="1">
        <v>2.92</v>
      </c>
      <c r="U107" s="1">
        <v>1.58</v>
      </c>
      <c r="V107" s="16">
        <f t="shared" si="24"/>
        <v>0</v>
      </c>
      <c r="W107" s="1">
        <v>0</v>
      </c>
      <c r="X107" s="12">
        <v>12805.45</v>
      </c>
      <c r="Y107" s="2">
        <v>7566</v>
      </c>
      <c r="Z107" s="1">
        <v>27</v>
      </c>
      <c r="AA107" s="1">
        <v>54</v>
      </c>
      <c r="AB107" s="1">
        <v>31</v>
      </c>
      <c r="AC107" s="1">
        <v>7</v>
      </c>
      <c r="AD107" s="1">
        <v>71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68</v>
      </c>
      <c r="AU107" s="1">
        <v>56</v>
      </c>
      <c r="AV107" s="1">
        <v>53</v>
      </c>
      <c r="AW107" s="1">
        <v>62</v>
      </c>
      <c r="AX107" s="1">
        <v>91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17</v>
      </c>
      <c r="BE107" s="1">
        <v>16</v>
      </c>
      <c r="BF107" s="1">
        <v>38</v>
      </c>
      <c r="BG107" s="1">
        <v>14</v>
      </c>
      <c r="BH107" s="1">
        <v>38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>
      <c r="A108" s="1">
        <v>70092</v>
      </c>
      <c r="B108" s="1" t="s">
        <v>195</v>
      </c>
      <c r="C108" s="1">
        <v>32</v>
      </c>
      <c r="D108" s="1">
        <v>285</v>
      </c>
      <c r="E108" s="1" t="s">
        <v>64</v>
      </c>
      <c r="F108" s="1">
        <v>573</v>
      </c>
      <c r="G108" s="1" t="s">
        <v>87</v>
      </c>
      <c r="H108" s="2">
        <v>33.270000000000003</v>
      </c>
      <c r="I108" s="2">
        <v>1064.6400000000001</v>
      </c>
      <c r="J108" s="10">
        <f t="shared" si="2"/>
        <v>5323.2000000000007</v>
      </c>
      <c r="K108" s="11">
        <f t="shared" si="3"/>
        <v>5</v>
      </c>
      <c r="L108" s="1">
        <v>0.81</v>
      </c>
      <c r="M108" s="1">
        <v>0.97</v>
      </c>
      <c r="N108" s="16">
        <f t="shared" si="28"/>
        <v>0</v>
      </c>
      <c r="O108" s="1"/>
      <c r="P108" s="1">
        <v>8.7200000000000006</v>
      </c>
      <c r="Q108" s="1">
        <v>0.59</v>
      </c>
      <c r="R108" s="5">
        <v>5</v>
      </c>
      <c r="S108" s="1"/>
      <c r="T108" s="1">
        <v>2.42</v>
      </c>
      <c r="U108" s="1">
        <v>3.62</v>
      </c>
      <c r="V108" s="16">
        <f t="shared" si="24"/>
        <v>0</v>
      </c>
      <c r="W108" s="1">
        <v>0</v>
      </c>
      <c r="X108" s="12">
        <v>12725.78</v>
      </c>
      <c r="Y108" s="2">
        <v>5522.82</v>
      </c>
      <c r="Z108" s="1">
        <v>16</v>
      </c>
      <c r="AA108" s="1">
        <v>20</v>
      </c>
      <c r="AB108" s="1">
        <v>0</v>
      </c>
      <c r="AC108" s="1">
        <v>0</v>
      </c>
      <c r="AD108" s="1">
        <v>31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107</v>
      </c>
      <c r="AU108" s="1">
        <v>98</v>
      </c>
      <c r="AV108" s="1">
        <v>82</v>
      </c>
      <c r="AW108" s="1">
        <v>82</v>
      </c>
      <c r="AX108" s="1">
        <v>19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29</v>
      </c>
      <c r="BE108" s="1">
        <v>13</v>
      </c>
      <c r="BF108" s="1">
        <v>23</v>
      </c>
      <c r="BG108" s="1">
        <v>38</v>
      </c>
      <c r="BH108" s="1">
        <v>116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>
      <c r="A109" s="1">
        <v>70136</v>
      </c>
      <c r="B109" s="1" t="s">
        <v>272</v>
      </c>
      <c r="C109" s="1">
        <v>24</v>
      </c>
      <c r="D109" s="1">
        <v>285</v>
      </c>
      <c r="E109" s="1" t="s">
        <v>64</v>
      </c>
      <c r="F109" s="1">
        <v>570</v>
      </c>
      <c r="G109" s="1" t="s">
        <v>72</v>
      </c>
      <c r="H109" s="2">
        <v>36.869999999999997</v>
      </c>
      <c r="I109" s="2">
        <v>884.88</v>
      </c>
      <c r="J109" s="10">
        <f t="shared" si="2"/>
        <v>884.88</v>
      </c>
      <c r="K109" s="11">
        <f t="shared" si="3"/>
        <v>1</v>
      </c>
      <c r="L109" s="1">
        <v>6.04</v>
      </c>
      <c r="M109" s="1">
        <v>4.58</v>
      </c>
      <c r="N109" s="16">
        <f t="shared" si="28"/>
        <v>0</v>
      </c>
      <c r="O109" s="1"/>
      <c r="P109" s="1">
        <v>2.52</v>
      </c>
      <c r="Q109" s="1">
        <v>1.17</v>
      </c>
      <c r="R109" s="5">
        <v>0</v>
      </c>
      <c r="S109" s="1"/>
      <c r="T109" s="1">
        <v>5.81</v>
      </c>
      <c r="U109" s="1">
        <v>2.88</v>
      </c>
      <c r="V109" s="16">
        <f t="shared" si="24"/>
        <v>1</v>
      </c>
      <c r="W109" s="1">
        <v>0</v>
      </c>
      <c r="X109" s="12">
        <v>12720.15</v>
      </c>
      <c r="Y109" s="2">
        <v>7632.09</v>
      </c>
      <c r="Z109" s="1">
        <v>36</v>
      </c>
      <c r="AA109" s="1">
        <v>62</v>
      </c>
      <c r="AB109" s="1">
        <v>69</v>
      </c>
      <c r="AC109" s="1">
        <v>18</v>
      </c>
      <c r="AD109" s="1">
        <v>110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10</v>
      </c>
      <c r="AU109" s="1">
        <v>32</v>
      </c>
      <c r="AV109" s="1">
        <v>27</v>
      </c>
      <c r="AW109" s="1">
        <v>15</v>
      </c>
      <c r="AX109" s="1">
        <v>28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31</v>
      </c>
      <c r="BE109" s="1">
        <v>24</v>
      </c>
      <c r="BF109" s="1">
        <v>80</v>
      </c>
      <c r="BG109" s="1">
        <v>33</v>
      </c>
      <c r="BH109" s="1">
        <v>69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>
      <c r="A110" s="1">
        <v>70052</v>
      </c>
      <c r="B110" s="1" t="s">
        <v>202</v>
      </c>
      <c r="C110" s="1">
        <v>28</v>
      </c>
      <c r="D110" s="1">
        <v>285</v>
      </c>
      <c r="E110" s="1" t="s">
        <v>64</v>
      </c>
      <c r="F110" s="1">
        <v>974</v>
      </c>
      <c r="G110" s="1" t="s">
        <v>110</v>
      </c>
      <c r="H110" s="2">
        <v>37.870100000000001</v>
      </c>
      <c r="I110" s="2">
        <v>1060.3628000000001</v>
      </c>
      <c r="J110" s="10">
        <f t="shared" si="2"/>
        <v>5301.8140000000003</v>
      </c>
      <c r="K110" s="11">
        <f t="shared" si="3"/>
        <v>5</v>
      </c>
      <c r="L110" s="1">
        <v>4.7699999999999996</v>
      </c>
      <c r="M110" s="1">
        <v>1.07</v>
      </c>
      <c r="N110" s="16">
        <f t="shared" si="28"/>
        <v>2</v>
      </c>
      <c r="O110" s="1"/>
      <c r="P110" s="1">
        <v>7.12</v>
      </c>
      <c r="Q110" s="1">
        <v>0.89</v>
      </c>
      <c r="R110" s="5">
        <v>3</v>
      </c>
      <c r="S110" s="1"/>
      <c r="T110" s="1">
        <v>0.09</v>
      </c>
      <c r="U110" s="1">
        <v>0</v>
      </c>
      <c r="V110" s="16">
        <f t="shared" si="24"/>
        <v>0</v>
      </c>
      <c r="W110" s="1">
        <v>0</v>
      </c>
      <c r="X110" s="12">
        <v>12705.42</v>
      </c>
      <c r="Y110" s="2">
        <v>2082.86</v>
      </c>
      <c r="Z110" s="1">
        <v>43</v>
      </c>
      <c r="AA110" s="1">
        <v>63</v>
      </c>
      <c r="AB110" s="1">
        <v>52</v>
      </c>
      <c r="AC110" s="1">
        <v>14</v>
      </c>
      <c r="AD110" s="1">
        <v>30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29</v>
      </c>
      <c r="AU110" s="1">
        <v>58</v>
      </c>
      <c r="AV110" s="1">
        <v>104</v>
      </c>
      <c r="AW110" s="1">
        <v>75</v>
      </c>
      <c r="AX110" s="1">
        <v>25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</v>
      </c>
      <c r="BE110" s="1">
        <v>3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>
      <c r="A111" s="1">
        <v>70256</v>
      </c>
      <c r="B111" s="1" t="s">
        <v>192</v>
      </c>
      <c r="C111" s="1">
        <v>25</v>
      </c>
      <c r="D111" s="1">
        <v>285</v>
      </c>
      <c r="E111" s="1" t="s">
        <v>64</v>
      </c>
      <c r="F111" s="1">
        <v>35</v>
      </c>
      <c r="G111" s="1" t="s">
        <v>76</v>
      </c>
      <c r="H111" s="2">
        <v>35.67</v>
      </c>
      <c r="I111" s="2">
        <v>891.75</v>
      </c>
      <c r="J111" s="10">
        <f t="shared" si="2"/>
        <v>1783.5</v>
      </c>
      <c r="K111" s="11">
        <f t="shared" si="3"/>
        <v>2</v>
      </c>
      <c r="L111" s="1">
        <v>5.0599999999999996</v>
      </c>
      <c r="M111" s="1">
        <v>1.28</v>
      </c>
      <c r="N111" s="28">
        <f t="shared" si="28"/>
        <v>2</v>
      </c>
      <c r="O111" s="1"/>
      <c r="P111" s="1">
        <v>7.54</v>
      </c>
      <c r="Q111" s="1">
        <v>3</v>
      </c>
      <c r="R111" s="5">
        <v>0</v>
      </c>
      <c r="S111" s="1"/>
      <c r="T111" s="1">
        <v>1.1200000000000001</v>
      </c>
      <c r="U111" s="1">
        <v>1.68</v>
      </c>
      <c r="V111" s="16">
        <f t="shared" si="24"/>
        <v>0</v>
      </c>
      <c r="W111" s="1">
        <v>0</v>
      </c>
      <c r="X111" s="12">
        <v>12234.81</v>
      </c>
      <c r="Y111" s="2">
        <v>5314.83</v>
      </c>
      <c r="Z111" s="1">
        <v>51</v>
      </c>
      <c r="AA111" s="1">
        <v>42</v>
      </c>
      <c r="AB111" s="1">
        <v>40</v>
      </c>
      <c r="AC111" s="1">
        <v>29</v>
      </c>
      <c r="AD111" s="1">
        <v>32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71</v>
      </c>
      <c r="AU111" s="1">
        <v>68</v>
      </c>
      <c r="AV111" s="1">
        <v>73</v>
      </c>
      <c r="AW111" s="1">
        <v>21</v>
      </c>
      <c r="AX111" s="1">
        <v>75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8</v>
      </c>
      <c r="BE111" s="1">
        <v>0</v>
      </c>
      <c r="BF111" s="1">
        <v>13</v>
      </c>
      <c r="BG111" s="1">
        <v>14</v>
      </c>
      <c r="BH111" s="1">
        <v>42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>
      <c r="A112" s="1">
        <v>70235</v>
      </c>
      <c r="B112" s="1" t="s">
        <v>274</v>
      </c>
      <c r="C112" s="1">
        <v>20</v>
      </c>
      <c r="D112" s="1">
        <v>285</v>
      </c>
      <c r="E112" s="1" t="s">
        <v>64</v>
      </c>
      <c r="F112" s="1">
        <v>558</v>
      </c>
      <c r="G112" s="1" t="s">
        <v>67</v>
      </c>
      <c r="H112" s="2">
        <v>63.65</v>
      </c>
      <c r="I112" s="2">
        <v>1273</v>
      </c>
      <c r="J112" s="10">
        <f t="shared" si="2"/>
        <v>0</v>
      </c>
      <c r="K112" s="11">
        <f t="shared" si="3"/>
        <v>0</v>
      </c>
      <c r="L112" s="1">
        <v>6.58</v>
      </c>
      <c r="M112" s="1">
        <v>4.55</v>
      </c>
      <c r="N112" s="16">
        <f t="shared" si="28"/>
        <v>0</v>
      </c>
      <c r="O112" s="1"/>
      <c r="P112" s="1">
        <v>2.92</v>
      </c>
      <c r="Q112" s="1">
        <v>1.5</v>
      </c>
      <c r="R112" s="5">
        <v>0</v>
      </c>
      <c r="S112" s="1"/>
      <c r="T112" s="1">
        <v>0</v>
      </c>
      <c r="U112" s="1">
        <v>0</v>
      </c>
      <c r="V112" s="16">
        <f t="shared" si="24"/>
        <v>0</v>
      </c>
      <c r="W112" s="1">
        <v>0</v>
      </c>
      <c r="X112" s="12">
        <v>12093.5</v>
      </c>
      <c r="Y112" s="2">
        <v>7701.65</v>
      </c>
      <c r="Z112" s="1">
        <v>48</v>
      </c>
      <c r="AA112" s="1">
        <v>33</v>
      </c>
      <c r="AB112" s="1">
        <v>39</v>
      </c>
      <c r="AC112" s="1">
        <v>56</v>
      </c>
      <c r="AD112" s="1">
        <v>91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27</v>
      </c>
      <c r="AU112" s="1">
        <v>43</v>
      </c>
      <c r="AV112" s="1">
        <v>8</v>
      </c>
      <c r="AW112" s="1">
        <v>4</v>
      </c>
      <c r="AX112" s="1">
        <v>30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A113" s="1">
        <v>70036</v>
      </c>
      <c r="B113" s="1" t="s">
        <v>214</v>
      </c>
      <c r="C113" s="1">
        <v>15</v>
      </c>
      <c r="D113" s="1">
        <v>285</v>
      </c>
      <c r="E113" s="1" t="s">
        <v>64</v>
      </c>
      <c r="F113" s="1">
        <v>562</v>
      </c>
      <c r="G113" s="1" t="s">
        <v>65</v>
      </c>
      <c r="H113" s="2">
        <v>28.82</v>
      </c>
      <c r="I113" s="2">
        <v>432.3</v>
      </c>
      <c r="J113" s="10">
        <f t="shared" si="2"/>
        <v>0</v>
      </c>
      <c r="K113" s="11">
        <f t="shared" si="3"/>
        <v>0</v>
      </c>
      <c r="L113" s="1">
        <v>12.7</v>
      </c>
      <c r="M113" s="1">
        <v>4.53</v>
      </c>
      <c r="N113" s="5">
        <v>0</v>
      </c>
      <c r="O113" s="1"/>
      <c r="P113" s="1">
        <v>12.77</v>
      </c>
      <c r="Q113" s="1">
        <v>6.13</v>
      </c>
      <c r="R113" s="5">
        <v>0</v>
      </c>
      <c r="S113" s="1"/>
      <c r="T113" s="1">
        <v>1.63</v>
      </c>
      <c r="U113" s="1">
        <v>6.13</v>
      </c>
      <c r="V113" s="16">
        <f t="shared" si="24"/>
        <v>0</v>
      </c>
      <c r="W113" s="1">
        <v>0</v>
      </c>
      <c r="X113" s="12">
        <v>11715.33</v>
      </c>
      <c r="Y113" s="2">
        <v>7262.64</v>
      </c>
      <c r="Z113" s="1">
        <v>44</v>
      </c>
      <c r="AA113" s="1">
        <v>0</v>
      </c>
      <c r="AB113" s="1">
        <v>106</v>
      </c>
      <c r="AC113" s="1">
        <v>81</v>
      </c>
      <c r="AD113" s="1">
        <v>68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63</v>
      </c>
      <c r="AU113" s="1">
        <v>82</v>
      </c>
      <c r="AV113" s="1">
        <v>50</v>
      </c>
      <c r="AW113" s="1">
        <v>75</v>
      </c>
      <c r="AX113" s="1">
        <v>92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10</v>
      </c>
      <c r="BE113" s="1">
        <v>17</v>
      </c>
      <c r="BF113" s="1">
        <v>6</v>
      </c>
      <c r="BG113" s="1">
        <v>0</v>
      </c>
      <c r="BH113" s="1">
        <v>92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A114" s="1">
        <v>70158</v>
      </c>
      <c r="B114" s="1" t="s">
        <v>218</v>
      </c>
      <c r="C114" s="1">
        <v>16</v>
      </c>
      <c r="D114" s="1">
        <v>285</v>
      </c>
      <c r="E114" s="1" t="s">
        <v>64</v>
      </c>
      <c r="F114" s="1">
        <v>573</v>
      </c>
      <c r="G114" s="1" t="s">
        <v>87</v>
      </c>
      <c r="H114" s="2">
        <v>61.95</v>
      </c>
      <c r="I114" s="2">
        <v>991.2</v>
      </c>
      <c r="J114" s="10">
        <f t="shared" si="2"/>
        <v>8920.8000000000011</v>
      </c>
      <c r="K114" s="11">
        <f t="shared" si="3"/>
        <v>9</v>
      </c>
      <c r="L114" s="1">
        <v>1.81</v>
      </c>
      <c r="M114" s="1">
        <v>0.06</v>
      </c>
      <c r="N114" s="5">
        <v>2</v>
      </c>
      <c r="O114" s="1"/>
      <c r="P114" s="1">
        <v>5.62</v>
      </c>
      <c r="Q114" s="1">
        <v>0</v>
      </c>
      <c r="R114" s="5">
        <v>5</v>
      </c>
      <c r="S114" s="1"/>
      <c r="T114" s="1">
        <v>4.28</v>
      </c>
      <c r="U114" s="1">
        <v>0.06</v>
      </c>
      <c r="V114" s="16">
        <f t="shared" si="24"/>
        <v>2</v>
      </c>
      <c r="W114" s="1">
        <v>0</v>
      </c>
      <c r="X114" s="12">
        <v>11615.62</v>
      </c>
      <c r="Y114" s="2">
        <v>123.9</v>
      </c>
      <c r="Z114" s="1">
        <v>8</v>
      </c>
      <c r="AA114" s="1">
        <v>2</v>
      </c>
      <c r="AB114" s="1">
        <v>16</v>
      </c>
      <c r="AC114" s="1">
        <v>8</v>
      </c>
      <c r="AD114" s="1">
        <v>1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16</v>
      </c>
      <c r="AV114" s="1">
        <v>48</v>
      </c>
      <c r="AW114" s="1">
        <v>68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7</v>
      </c>
      <c r="BE114" s="1">
        <v>25</v>
      </c>
      <c r="BF114" s="1">
        <v>23</v>
      </c>
      <c r="BG114" s="1">
        <v>52</v>
      </c>
      <c r="BH114" s="1">
        <v>1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1">
        <v>70083</v>
      </c>
      <c r="B115" s="1" t="s">
        <v>119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43.6325</v>
      </c>
      <c r="I115" s="2">
        <v>1090.8125</v>
      </c>
      <c r="J115" s="10">
        <f t="shared" si="2"/>
        <v>3272.4375</v>
      </c>
      <c r="K115" s="11">
        <f t="shared" si="3"/>
        <v>3</v>
      </c>
      <c r="L115" s="1">
        <v>1.26</v>
      </c>
      <c r="M115" s="1">
        <v>3.56</v>
      </c>
      <c r="N115" s="16">
        <f t="shared" ref="N115:N124" si="29">MAX(0,(TRUNC((L115*0.75)-M115)))</f>
        <v>0</v>
      </c>
      <c r="O115" s="1"/>
      <c r="P115" s="1">
        <v>4.9800000000000004</v>
      </c>
      <c r="Q115" s="1">
        <v>0.64</v>
      </c>
      <c r="R115" s="5">
        <v>3</v>
      </c>
      <c r="S115" s="1"/>
      <c r="T115" s="1">
        <v>4.04</v>
      </c>
      <c r="U115" s="1">
        <v>5.56</v>
      </c>
      <c r="V115" s="16">
        <f t="shared" si="24"/>
        <v>0</v>
      </c>
      <c r="W115" s="1">
        <v>0</v>
      </c>
      <c r="X115" s="12">
        <v>11213.55</v>
      </c>
      <c r="Y115" s="2">
        <v>10646.33</v>
      </c>
      <c r="Z115" s="1">
        <v>0</v>
      </c>
      <c r="AA115" s="1">
        <v>7</v>
      </c>
      <c r="AB115" s="1">
        <v>12</v>
      </c>
      <c r="AC115" s="1">
        <v>32</v>
      </c>
      <c r="AD115" s="1">
        <v>89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33</v>
      </c>
      <c r="AU115" s="1">
        <v>81</v>
      </c>
      <c r="AV115" s="1">
        <v>40</v>
      </c>
      <c r="AW115" s="1">
        <v>22</v>
      </c>
      <c r="AX115" s="1">
        <v>16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67</v>
      </c>
      <c r="BE115" s="1">
        <v>9</v>
      </c>
      <c r="BF115" s="1">
        <v>4</v>
      </c>
      <c r="BG115" s="1">
        <v>51</v>
      </c>
      <c r="BH115" s="1">
        <v>139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>
      <c r="A116" s="1">
        <v>70126</v>
      </c>
      <c r="B116" s="1" t="s">
        <v>168</v>
      </c>
      <c r="C116" s="1">
        <v>15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56.71</v>
      </c>
      <c r="I116" s="2">
        <v>850.65</v>
      </c>
      <c r="J116" s="10">
        <f t="shared" si="2"/>
        <v>2551.9499999999998</v>
      </c>
      <c r="K116" s="11">
        <f t="shared" si="3"/>
        <v>3</v>
      </c>
      <c r="L116" s="1">
        <v>4.2699999999999996</v>
      </c>
      <c r="M116" s="1">
        <v>4.93</v>
      </c>
      <c r="N116" s="16">
        <f t="shared" si="29"/>
        <v>0</v>
      </c>
      <c r="O116" s="1"/>
      <c r="P116" s="1">
        <v>6.37</v>
      </c>
      <c r="Q116" s="1">
        <v>0.73</v>
      </c>
      <c r="R116" s="5">
        <v>3</v>
      </c>
      <c r="S116" s="1"/>
      <c r="T116" s="1">
        <v>2.37</v>
      </c>
      <c r="U116" s="1">
        <v>2.2000000000000002</v>
      </c>
      <c r="V116" s="16">
        <f t="shared" si="24"/>
        <v>0</v>
      </c>
      <c r="W116" s="1">
        <v>0</v>
      </c>
      <c r="X116" s="12">
        <v>11058.45</v>
      </c>
      <c r="Y116" s="2">
        <v>6691.78</v>
      </c>
      <c r="Z116" s="1">
        <v>14</v>
      </c>
      <c r="AA116" s="1">
        <v>17</v>
      </c>
      <c r="AB116" s="1">
        <v>41</v>
      </c>
      <c r="AC116" s="1">
        <v>1</v>
      </c>
      <c r="AD116" s="1">
        <v>74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28</v>
      </c>
      <c r="AU116" s="1">
        <v>35</v>
      </c>
      <c r="AV116" s="1">
        <v>30</v>
      </c>
      <c r="AW116" s="1">
        <v>40</v>
      </c>
      <c r="AX116" s="1">
        <v>11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9</v>
      </c>
      <c r="BE116" s="1">
        <v>18</v>
      </c>
      <c r="BF116" s="1">
        <v>4</v>
      </c>
      <c r="BG116" s="1">
        <v>27</v>
      </c>
      <c r="BH116" s="1">
        <v>33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A117" s="1">
        <v>70164</v>
      </c>
      <c r="B117" s="1" t="s">
        <v>225</v>
      </c>
      <c r="C117" s="1">
        <v>24</v>
      </c>
      <c r="D117" s="1">
        <v>285</v>
      </c>
      <c r="E117" s="1" t="s">
        <v>64</v>
      </c>
      <c r="F117" s="1">
        <v>558</v>
      </c>
      <c r="G117" s="1" t="s">
        <v>67</v>
      </c>
      <c r="H117" s="2">
        <v>39.53</v>
      </c>
      <c r="I117" s="2">
        <v>948.72</v>
      </c>
      <c r="J117" s="10">
        <f t="shared" si="2"/>
        <v>948.72</v>
      </c>
      <c r="K117" s="11">
        <f t="shared" si="3"/>
        <v>1</v>
      </c>
      <c r="L117" s="1">
        <v>1.44</v>
      </c>
      <c r="M117" s="1">
        <v>1</v>
      </c>
      <c r="N117" s="16">
        <f t="shared" si="29"/>
        <v>0</v>
      </c>
      <c r="O117" s="1"/>
      <c r="P117" s="1">
        <v>6.67</v>
      </c>
      <c r="Q117" s="1">
        <v>4.75</v>
      </c>
      <c r="R117" s="5">
        <v>0</v>
      </c>
      <c r="S117" s="1"/>
      <c r="T117" s="1">
        <v>3.52</v>
      </c>
      <c r="U117" s="1">
        <v>0.92</v>
      </c>
      <c r="V117" s="16">
        <f t="shared" si="24"/>
        <v>1</v>
      </c>
      <c r="W117" s="1">
        <v>0</v>
      </c>
      <c r="X117" s="12">
        <v>11028.87</v>
      </c>
      <c r="Y117" s="2">
        <v>6324.8</v>
      </c>
      <c r="Z117" s="1">
        <v>16</v>
      </c>
      <c r="AA117" s="1">
        <v>8</v>
      </c>
      <c r="AB117" s="1">
        <v>8</v>
      </c>
      <c r="AC117" s="1">
        <v>13</v>
      </c>
      <c r="AD117" s="1">
        <v>24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14</v>
      </c>
      <c r="AU117" s="1">
        <v>102</v>
      </c>
      <c r="AV117" s="1">
        <v>78</v>
      </c>
      <c r="AW117" s="1">
        <v>34</v>
      </c>
      <c r="AX117" s="1">
        <v>114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20</v>
      </c>
      <c r="BE117" s="1">
        <v>5</v>
      </c>
      <c r="BF117" s="1">
        <v>34</v>
      </c>
      <c r="BG117" s="1">
        <v>56</v>
      </c>
      <c r="BH117" s="1">
        <v>22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A118" s="1">
        <v>70061</v>
      </c>
      <c r="B118" s="1" t="s">
        <v>131</v>
      </c>
      <c r="C118" s="1">
        <v>24</v>
      </c>
      <c r="D118" s="1">
        <v>285</v>
      </c>
      <c r="E118" s="1" t="s">
        <v>64</v>
      </c>
      <c r="F118" s="1">
        <v>570</v>
      </c>
      <c r="G118" s="1" t="s">
        <v>72</v>
      </c>
      <c r="H118" s="2">
        <v>34.97</v>
      </c>
      <c r="I118" s="2">
        <v>839.28</v>
      </c>
      <c r="J118" s="10">
        <f t="shared" si="2"/>
        <v>0</v>
      </c>
      <c r="K118" s="11">
        <f t="shared" si="3"/>
        <v>0</v>
      </c>
      <c r="L118" s="1">
        <v>1.77</v>
      </c>
      <c r="M118" s="1">
        <v>18.12</v>
      </c>
      <c r="N118" s="16">
        <f t="shared" si="29"/>
        <v>0</v>
      </c>
      <c r="O118" s="1"/>
      <c r="P118" s="1">
        <v>5.62</v>
      </c>
      <c r="Q118" s="1">
        <v>6.25</v>
      </c>
      <c r="R118" s="5">
        <v>0</v>
      </c>
      <c r="S118" s="1"/>
      <c r="T118" s="1">
        <v>5.71</v>
      </c>
      <c r="U118" s="1">
        <v>10.5</v>
      </c>
      <c r="V118" s="16">
        <f t="shared" si="24"/>
        <v>0</v>
      </c>
      <c r="W118" s="1">
        <v>0</v>
      </c>
      <c r="X118" s="12">
        <v>10998.06</v>
      </c>
      <c r="Y118" s="2">
        <v>29269.89</v>
      </c>
      <c r="Z118" s="1">
        <v>10</v>
      </c>
      <c r="AA118" s="1">
        <v>23</v>
      </c>
      <c r="AB118" s="1">
        <v>19</v>
      </c>
      <c r="AC118" s="1">
        <v>4</v>
      </c>
      <c r="AD118" s="1">
        <v>435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42</v>
      </c>
      <c r="AU118" s="1">
        <v>29</v>
      </c>
      <c r="AV118" s="1">
        <v>51</v>
      </c>
      <c r="AW118" s="1">
        <v>55</v>
      </c>
      <c r="AX118" s="1">
        <v>150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47</v>
      </c>
      <c r="BE118" s="1">
        <v>41</v>
      </c>
      <c r="BF118" s="1">
        <v>31</v>
      </c>
      <c r="BG118" s="1">
        <v>77</v>
      </c>
      <c r="BH118" s="1">
        <v>252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A119" s="1">
        <v>70020</v>
      </c>
      <c r="B119" s="1" t="s">
        <v>170</v>
      </c>
      <c r="C119" s="1">
        <v>12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77.97</v>
      </c>
      <c r="I119" s="2">
        <v>935.64</v>
      </c>
      <c r="J119" s="10">
        <f t="shared" si="2"/>
        <v>0</v>
      </c>
      <c r="K119" s="11">
        <f t="shared" si="3"/>
        <v>0</v>
      </c>
      <c r="L119" s="1">
        <v>5.71</v>
      </c>
      <c r="M119" s="1">
        <v>3.75</v>
      </c>
      <c r="N119" s="16">
        <f t="shared" si="29"/>
        <v>0</v>
      </c>
      <c r="O119" s="1"/>
      <c r="P119" s="1">
        <v>2.17</v>
      </c>
      <c r="Q119" s="1">
        <v>2.67</v>
      </c>
      <c r="R119" s="5">
        <v>0</v>
      </c>
      <c r="S119" s="1"/>
      <c r="T119" s="1">
        <v>3.79</v>
      </c>
      <c r="U119" s="1">
        <v>7.58</v>
      </c>
      <c r="V119" s="16">
        <f t="shared" si="24"/>
        <v>0</v>
      </c>
      <c r="W119" s="1">
        <v>0</v>
      </c>
      <c r="X119" s="12">
        <v>10915.8</v>
      </c>
      <c r="Y119" s="2">
        <v>13098.96</v>
      </c>
      <c r="Z119" s="1">
        <v>26</v>
      </c>
      <c r="AA119" s="1">
        <v>20</v>
      </c>
      <c r="AB119" s="1">
        <v>30</v>
      </c>
      <c r="AC119" s="1">
        <v>5</v>
      </c>
      <c r="AD119" s="1">
        <v>45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14</v>
      </c>
      <c r="AU119" s="1">
        <v>14</v>
      </c>
      <c r="AV119" s="1">
        <v>3</v>
      </c>
      <c r="AW119" s="1">
        <v>4</v>
      </c>
      <c r="AX119" s="1">
        <v>32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30</v>
      </c>
      <c r="BE119" s="1">
        <v>12</v>
      </c>
      <c r="BF119" s="1">
        <v>2</v>
      </c>
      <c r="BG119" s="1">
        <v>15</v>
      </c>
      <c r="BH119" s="1">
        <v>91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A120" s="1">
        <v>70337</v>
      </c>
      <c r="B120" s="1" t="s">
        <v>208</v>
      </c>
      <c r="C120" s="1">
        <v>12</v>
      </c>
      <c r="D120" s="1">
        <v>285</v>
      </c>
      <c r="E120" s="1" t="s">
        <v>64</v>
      </c>
      <c r="F120" s="1">
        <v>285</v>
      </c>
      <c r="G120" s="1" t="s">
        <v>64</v>
      </c>
      <c r="H120" s="2">
        <v>30.668600000000001</v>
      </c>
      <c r="I120" s="2">
        <v>368.02319999999997</v>
      </c>
      <c r="J120" s="10">
        <f t="shared" si="2"/>
        <v>6624.4175999999998</v>
      </c>
      <c r="K120" s="11">
        <f t="shared" si="3"/>
        <v>18</v>
      </c>
      <c r="L120" s="1">
        <v>5.08</v>
      </c>
      <c r="M120" s="1">
        <v>0.17</v>
      </c>
      <c r="N120" s="25">
        <f t="shared" si="29"/>
        <v>3</v>
      </c>
      <c r="O120" s="1"/>
      <c r="P120" s="1">
        <v>13.96</v>
      </c>
      <c r="Q120" s="1">
        <v>0.08</v>
      </c>
      <c r="R120" s="5">
        <v>15</v>
      </c>
      <c r="S120" s="1"/>
      <c r="T120" s="1">
        <v>10.54</v>
      </c>
      <c r="U120" s="1">
        <v>8.67</v>
      </c>
      <c r="V120" s="16">
        <f t="shared" si="24"/>
        <v>0</v>
      </c>
      <c r="W120" s="1">
        <v>0</v>
      </c>
      <c r="X120" s="12">
        <v>10887.35</v>
      </c>
      <c r="Y120" s="2">
        <v>3281.54</v>
      </c>
      <c r="Z120" s="1">
        <v>22</v>
      </c>
      <c r="AA120" s="1">
        <v>25</v>
      </c>
      <c r="AB120" s="1">
        <v>25</v>
      </c>
      <c r="AC120" s="1">
        <v>3</v>
      </c>
      <c r="AD120" s="1">
        <v>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48</v>
      </c>
      <c r="AU120" s="1">
        <v>119</v>
      </c>
      <c r="AV120" s="1">
        <v>20</v>
      </c>
      <c r="AW120" s="1">
        <v>80</v>
      </c>
      <c r="AX120" s="1">
        <v>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38</v>
      </c>
      <c r="BE120" s="1">
        <v>34</v>
      </c>
      <c r="BF120" s="1">
        <v>71</v>
      </c>
      <c r="BG120" s="1">
        <v>1</v>
      </c>
      <c r="BH120" s="1">
        <v>104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A121" s="1">
        <v>70045</v>
      </c>
      <c r="B121" s="1" t="s">
        <v>209</v>
      </c>
      <c r="C121" s="1">
        <v>16</v>
      </c>
      <c r="D121" s="1">
        <v>285</v>
      </c>
      <c r="E121" s="1" t="s">
        <v>64</v>
      </c>
      <c r="F121" s="1">
        <v>387</v>
      </c>
      <c r="G121" s="1" t="s">
        <v>94</v>
      </c>
      <c r="H121" s="2">
        <v>45.31</v>
      </c>
      <c r="I121" s="2">
        <v>724.96</v>
      </c>
      <c r="J121" s="10">
        <f t="shared" si="2"/>
        <v>0</v>
      </c>
      <c r="K121" s="11">
        <f t="shared" si="3"/>
        <v>0</v>
      </c>
      <c r="L121" s="1">
        <v>2.0299999999999998</v>
      </c>
      <c r="M121" s="1">
        <v>1.56</v>
      </c>
      <c r="N121" s="16">
        <f t="shared" si="29"/>
        <v>0</v>
      </c>
      <c r="O121" s="1"/>
      <c r="P121" s="1">
        <v>12.25</v>
      </c>
      <c r="Q121" s="1">
        <v>5.31</v>
      </c>
      <c r="R121" s="5">
        <v>0</v>
      </c>
      <c r="S121" s="1"/>
      <c r="T121" s="1">
        <v>0.16</v>
      </c>
      <c r="U121" s="1">
        <v>1.75</v>
      </c>
      <c r="V121" s="16">
        <f t="shared" si="24"/>
        <v>0</v>
      </c>
      <c r="W121" s="1">
        <v>0</v>
      </c>
      <c r="X121" s="12">
        <v>10466.61</v>
      </c>
      <c r="Y121" s="2">
        <v>6252.78</v>
      </c>
      <c r="Z121" s="1">
        <v>17</v>
      </c>
      <c r="AA121" s="1">
        <v>17</v>
      </c>
      <c r="AB121" s="1">
        <v>10</v>
      </c>
      <c r="AC121" s="1">
        <v>-6</v>
      </c>
      <c r="AD121" s="1">
        <v>25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49</v>
      </c>
      <c r="AU121" s="1">
        <v>56</v>
      </c>
      <c r="AV121" s="1">
        <v>73</v>
      </c>
      <c r="AW121" s="1">
        <v>92</v>
      </c>
      <c r="AX121" s="1">
        <v>85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2</v>
      </c>
      <c r="BE121" s="1">
        <v>0</v>
      </c>
      <c r="BF121" s="1">
        <v>0</v>
      </c>
      <c r="BG121" s="1">
        <v>1</v>
      </c>
      <c r="BH121" s="1">
        <v>28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A122" s="1">
        <v>70154</v>
      </c>
      <c r="B122" s="1" t="s">
        <v>224</v>
      </c>
      <c r="C122" s="1">
        <v>24</v>
      </c>
      <c r="D122" s="1">
        <v>285</v>
      </c>
      <c r="E122" s="1" t="s">
        <v>64</v>
      </c>
      <c r="F122" s="1">
        <v>570</v>
      </c>
      <c r="G122" s="1" t="s">
        <v>72</v>
      </c>
      <c r="H122" s="2">
        <v>34.979999999999997</v>
      </c>
      <c r="I122" s="2">
        <v>839.52</v>
      </c>
      <c r="J122" s="10">
        <f t="shared" si="2"/>
        <v>0</v>
      </c>
      <c r="K122" s="11">
        <f t="shared" si="3"/>
        <v>0</v>
      </c>
      <c r="L122" s="1">
        <v>4.62</v>
      </c>
      <c r="M122" s="1">
        <v>4.42</v>
      </c>
      <c r="N122" s="16">
        <f t="shared" si="29"/>
        <v>0</v>
      </c>
      <c r="O122" s="1"/>
      <c r="P122" s="1">
        <v>2.83</v>
      </c>
      <c r="Q122" s="1">
        <v>3.33</v>
      </c>
      <c r="R122" s="5">
        <v>0</v>
      </c>
      <c r="S122" s="1"/>
      <c r="T122" s="1">
        <v>4.83</v>
      </c>
      <c r="U122" s="1">
        <v>5.79</v>
      </c>
      <c r="V122" s="16">
        <f t="shared" si="24"/>
        <v>0</v>
      </c>
      <c r="W122" s="1">
        <v>0</v>
      </c>
      <c r="X122" s="12">
        <v>10319.1</v>
      </c>
      <c r="Y122" s="2">
        <v>11368.5</v>
      </c>
      <c r="Z122" s="1">
        <v>5</v>
      </c>
      <c r="AA122" s="1">
        <v>33</v>
      </c>
      <c r="AB122" s="1">
        <v>56</v>
      </c>
      <c r="AC122" s="1">
        <v>67</v>
      </c>
      <c r="AD122" s="1">
        <v>106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6</v>
      </c>
      <c r="AU122" s="1">
        <v>16</v>
      </c>
      <c r="AV122" s="1">
        <v>43</v>
      </c>
      <c r="AW122" s="1">
        <v>22</v>
      </c>
      <c r="AX122" s="1">
        <v>80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5</v>
      </c>
      <c r="BE122" s="1">
        <v>48</v>
      </c>
      <c r="BF122" s="1">
        <v>87</v>
      </c>
      <c r="BG122" s="1">
        <v>0</v>
      </c>
      <c r="BH122" s="1">
        <v>139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A123" s="1">
        <v>70084</v>
      </c>
      <c r="B123" s="1" t="s">
        <v>135</v>
      </c>
      <c r="C123" s="1">
        <v>12</v>
      </c>
      <c r="D123" s="1">
        <v>285</v>
      </c>
      <c r="E123" s="1" t="s">
        <v>64</v>
      </c>
      <c r="F123" s="1">
        <v>35</v>
      </c>
      <c r="G123" s="1" t="s">
        <v>76</v>
      </c>
      <c r="H123" s="2">
        <v>65.12</v>
      </c>
      <c r="I123" s="2">
        <v>781.44</v>
      </c>
      <c r="J123" s="10">
        <f t="shared" si="2"/>
        <v>0</v>
      </c>
      <c r="K123" s="11">
        <f t="shared" si="3"/>
        <v>0</v>
      </c>
      <c r="L123" s="1">
        <v>2.29</v>
      </c>
      <c r="M123" s="1">
        <v>3.33</v>
      </c>
      <c r="N123" s="16">
        <f t="shared" si="29"/>
        <v>0</v>
      </c>
      <c r="O123" s="1"/>
      <c r="P123" s="1">
        <v>8.7100000000000009</v>
      </c>
      <c r="Q123" s="1">
        <v>4.75</v>
      </c>
      <c r="R123" s="5">
        <v>0</v>
      </c>
      <c r="S123" s="1"/>
      <c r="T123" s="1">
        <v>2.08</v>
      </c>
      <c r="U123" s="1">
        <v>3.25</v>
      </c>
      <c r="V123" s="16">
        <f t="shared" si="24"/>
        <v>0</v>
      </c>
      <c r="W123" s="1">
        <v>0</v>
      </c>
      <c r="X123" s="12">
        <v>10223.84</v>
      </c>
      <c r="Y123" s="2">
        <v>8856.32</v>
      </c>
      <c r="Z123" s="1">
        <v>7</v>
      </c>
      <c r="AA123" s="1">
        <v>12</v>
      </c>
      <c r="AB123" s="1">
        <v>6</v>
      </c>
      <c r="AC123" s="1">
        <v>17</v>
      </c>
      <c r="AD123" s="1">
        <v>40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47</v>
      </c>
      <c r="AU123" s="1">
        <v>51</v>
      </c>
      <c r="AV123" s="1">
        <v>13</v>
      </c>
      <c r="AW123" s="1">
        <v>38</v>
      </c>
      <c r="AX123" s="1">
        <v>57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3</v>
      </c>
      <c r="BE123" s="1">
        <v>17</v>
      </c>
      <c r="BF123" s="1">
        <v>6</v>
      </c>
      <c r="BG123" s="1">
        <v>15</v>
      </c>
      <c r="BH123" s="1">
        <v>39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A124" s="1">
        <v>70017</v>
      </c>
      <c r="B124" s="1" t="s">
        <v>253</v>
      </c>
      <c r="C124" s="1">
        <v>20</v>
      </c>
      <c r="D124" s="1">
        <v>285</v>
      </c>
      <c r="E124" s="1" t="s">
        <v>64</v>
      </c>
      <c r="F124" s="1">
        <v>562</v>
      </c>
      <c r="G124" s="1" t="s">
        <v>65</v>
      </c>
      <c r="H124" s="2">
        <v>78.930000000000007</v>
      </c>
      <c r="I124" s="2">
        <v>1578.6</v>
      </c>
      <c r="J124" s="10">
        <f t="shared" si="2"/>
        <v>0</v>
      </c>
      <c r="K124" s="11">
        <f t="shared" si="3"/>
        <v>0</v>
      </c>
      <c r="L124" s="1">
        <v>2</v>
      </c>
      <c r="M124" s="1">
        <v>2.1</v>
      </c>
      <c r="N124" s="16">
        <f t="shared" si="29"/>
        <v>0</v>
      </c>
      <c r="O124" s="1"/>
      <c r="P124" s="1">
        <v>4.03</v>
      </c>
      <c r="Q124" s="1">
        <v>1.25</v>
      </c>
      <c r="R124" s="5">
        <v>0</v>
      </c>
      <c r="S124" s="1"/>
      <c r="T124" s="1">
        <v>0.3</v>
      </c>
      <c r="U124" s="1">
        <v>2.75</v>
      </c>
      <c r="V124" s="16">
        <f t="shared" si="24"/>
        <v>0</v>
      </c>
      <c r="W124" s="1">
        <v>0</v>
      </c>
      <c r="X124" s="14">
        <v>9984.64</v>
      </c>
      <c r="Y124" s="2">
        <v>9629.4599999999991</v>
      </c>
      <c r="Z124" s="1">
        <v>8</v>
      </c>
      <c r="AA124" s="1">
        <v>0</v>
      </c>
      <c r="AB124" s="1">
        <v>21</v>
      </c>
      <c r="AC124" s="1">
        <v>22</v>
      </c>
      <c r="AD124" s="1">
        <v>42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19</v>
      </c>
      <c r="AU124" s="1">
        <v>23</v>
      </c>
      <c r="AV124" s="1">
        <v>42</v>
      </c>
      <c r="AW124" s="1">
        <v>16</v>
      </c>
      <c r="AX124" s="1">
        <v>25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6</v>
      </c>
      <c r="BE124" s="1">
        <v>0</v>
      </c>
      <c r="BF124" s="1">
        <v>0</v>
      </c>
      <c r="BG124" s="1">
        <v>0</v>
      </c>
      <c r="BH124" s="1">
        <v>55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A125" s="1">
        <v>70272</v>
      </c>
      <c r="B125" s="1" t="s">
        <v>207</v>
      </c>
      <c r="C125" s="1">
        <v>20</v>
      </c>
      <c r="D125" s="1">
        <v>285</v>
      </c>
      <c r="E125" s="1" t="s">
        <v>64</v>
      </c>
      <c r="F125" s="1">
        <v>35</v>
      </c>
      <c r="G125" s="1" t="s">
        <v>76</v>
      </c>
      <c r="H125" s="2">
        <v>28.89</v>
      </c>
      <c r="I125" s="2">
        <v>577.79999999999995</v>
      </c>
      <c r="J125" s="10">
        <f t="shared" si="2"/>
        <v>0</v>
      </c>
      <c r="K125" s="11">
        <f t="shared" si="3"/>
        <v>0</v>
      </c>
      <c r="L125" s="1">
        <v>4.88</v>
      </c>
      <c r="M125" s="1">
        <v>2.4500000000000002</v>
      </c>
      <c r="N125" s="5">
        <v>0</v>
      </c>
      <c r="O125" s="1"/>
      <c r="P125" s="1">
        <v>8.6999999999999993</v>
      </c>
      <c r="Q125" s="1">
        <v>4.3</v>
      </c>
      <c r="R125" s="5">
        <v>0</v>
      </c>
      <c r="S125" s="1"/>
      <c r="T125" s="1">
        <v>3.68</v>
      </c>
      <c r="U125" s="1">
        <v>3.95</v>
      </c>
      <c r="V125" s="16">
        <f t="shared" si="24"/>
        <v>0</v>
      </c>
      <c r="W125" s="1">
        <v>0</v>
      </c>
      <c r="X125" s="14">
        <v>9967.0499999999993</v>
      </c>
      <c r="Y125" s="2">
        <v>6182.46</v>
      </c>
      <c r="Z125" s="1">
        <v>44</v>
      </c>
      <c r="AA125" s="1">
        <v>56</v>
      </c>
      <c r="AB125" s="1">
        <v>23</v>
      </c>
      <c r="AC125" s="1">
        <v>5</v>
      </c>
      <c r="AD125" s="1">
        <v>49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37</v>
      </c>
      <c r="AU125" s="1">
        <v>39</v>
      </c>
      <c r="AV125" s="1">
        <v>91</v>
      </c>
      <c r="AW125" s="1">
        <v>53</v>
      </c>
      <c r="AX125" s="1">
        <v>86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25</v>
      </c>
      <c r="BE125" s="1">
        <v>32</v>
      </c>
      <c r="BF125" s="1">
        <v>26</v>
      </c>
      <c r="BG125" s="1">
        <v>13</v>
      </c>
      <c r="BH125" s="1">
        <v>79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A126" s="1">
        <v>70119</v>
      </c>
      <c r="B126" s="1" t="s">
        <v>264</v>
      </c>
      <c r="C126" s="1">
        <v>16</v>
      </c>
      <c r="D126" s="1">
        <v>285</v>
      </c>
      <c r="E126" s="1" t="s">
        <v>64</v>
      </c>
      <c r="F126" s="1">
        <v>573</v>
      </c>
      <c r="G126" s="1" t="s">
        <v>87</v>
      </c>
      <c r="H126" s="2">
        <v>61.95</v>
      </c>
      <c r="I126" s="2">
        <v>991.2</v>
      </c>
      <c r="J126" s="10">
        <f t="shared" si="2"/>
        <v>6938.4000000000005</v>
      </c>
      <c r="K126" s="11">
        <f t="shared" si="3"/>
        <v>7</v>
      </c>
      <c r="L126" s="1">
        <v>0.75</v>
      </c>
      <c r="M126" s="1">
        <v>0.94</v>
      </c>
      <c r="N126" s="5">
        <v>2</v>
      </c>
      <c r="O126" s="1"/>
      <c r="P126" s="1">
        <v>6.59</v>
      </c>
      <c r="Q126" s="1">
        <v>0.06</v>
      </c>
      <c r="R126" s="5">
        <v>5</v>
      </c>
      <c r="S126" s="1"/>
      <c r="T126" s="1">
        <v>2.69</v>
      </c>
      <c r="U126" s="1">
        <v>2.56</v>
      </c>
      <c r="V126" s="16">
        <f t="shared" si="24"/>
        <v>0</v>
      </c>
      <c r="W126" s="1">
        <v>0</v>
      </c>
      <c r="X126" s="14">
        <v>9942.98</v>
      </c>
      <c r="Y126" s="2">
        <v>3531.15</v>
      </c>
      <c r="Z126" s="1">
        <v>5</v>
      </c>
      <c r="AA126" s="1">
        <v>4</v>
      </c>
      <c r="AB126" s="1">
        <v>3</v>
      </c>
      <c r="AC126" s="1">
        <v>4</v>
      </c>
      <c r="AD126" s="1">
        <v>15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31</v>
      </c>
      <c r="AU126" s="1">
        <v>0</v>
      </c>
      <c r="AV126" s="1">
        <v>53</v>
      </c>
      <c r="AW126" s="1">
        <v>43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7</v>
      </c>
      <c r="BE126" s="1">
        <v>0</v>
      </c>
      <c r="BF126" s="1">
        <v>33</v>
      </c>
      <c r="BG126" s="1">
        <v>6</v>
      </c>
      <c r="BH126" s="1">
        <v>41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1">
        <v>70209</v>
      </c>
      <c r="B127" s="1" t="s">
        <v>290</v>
      </c>
      <c r="C127" s="1">
        <v>10</v>
      </c>
      <c r="D127" s="1">
        <v>285</v>
      </c>
      <c r="E127" s="1" t="s">
        <v>64</v>
      </c>
      <c r="F127" s="1">
        <v>387</v>
      </c>
      <c r="G127" s="1" t="s">
        <v>94</v>
      </c>
      <c r="H127" s="2">
        <v>122.98</v>
      </c>
      <c r="I127" s="2">
        <v>1229.8</v>
      </c>
      <c r="J127" s="10">
        <f t="shared" si="2"/>
        <v>0</v>
      </c>
      <c r="K127" s="11">
        <f t="shared" si="3"/>
        <v>0</v>
      </c>
      <c r="L127" s="1">
        <v>1.9</v>
      </c>
      <c r="M127" s="1">
        <v>2.6</v>
      </c>
      <c r="N127" s="16">
        <f t="shared" ref="N127:N130" si="30">MAX(0,(TRUNC((L127*0.75)-M127)))</f>
        <v>0</v>
      </c>
      <c r="O127" s="1"/>
      <c r="P127" s="1">
        <v>3.9</v>
      </c>
      <c r="Q127" s="1">
        <v>1</v>
      </c>
      <c r="R127" s="5">
        <v>0</v>
      </c>
      <c r="S127" s="1"/>
      <c r="T127" s="1">
        <v>1.9</v>
      </c>
      <c r="U127" s="1">
        <v>5.2</v>
      </c>
      <c r="V127" s="16">
        <f t="shared" si="24"/>
        <v>0</v>
      </c>
      <c r="W127" s="1">
        <v>0</v>
      </c>
      <c r="X127" s="14">
        <v>9469.4599999999991</v>
      </c>
      <c r="Y127" s="2">
        <v>10822.24</v>
      </c>
      <c r="Z127" s="1">
        <v>14</v>
      </c>
      <c r="AA127" s="1">
        <v>5</v>
      </c>
      <c r="AB127" s="1">
        <v>0</v>
      </c>
      <c r="AC127" s="1">
        <v>5</v>
      </c>
      <c r="AD127" s="1">
        <v>26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7</v>
      </c>
      <c r="AU127" s="1">
        <v>23</v>
      </c>
      <c r="AV127" s="1">
        <v>10</v>
      </c>
      <c r="AW127" s="1">
        <v>21</v>
      </c>
      <c r="AX127" s="1">
        <v>10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6</v>
      </c>
      <c r="BE127" s="1">
        <v>9</v>
      </c>
      <c r="BF127" s="1">
        <v>11</v>
      </c>
      <c r="BG127" s="1">
        <v>-5</v>
      </c>
      <c r="BH127" s="1">
        <v>52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>
      <c r="A128" s="1">
        <v>70268</v>
      </c>
      <c r="B128" s="1" t="s">
        <v>175</v>
      </c>
      <c r="C128" s="1">
        <v>20</v>
      </c>
      <c r="D128" s="1">
        <v>285</v>
      </c>
      <c r="E128" s="1" t="s">
        <v>64</v>
      </c>
      <c r="F128" s="1">
        <v>387</v>
      </c>
      <c r="G128" s="1" t="s">
        <v>94</v>
      </c>
      <c r="H128" s="2">
        <v>50.78</v>
      </c>
      <c r="I128" s="2">
        <v>1015.6</v>
      </c>
      <c r="J128" s="10">
        <f t="shared" si="2"/>
        <v>3046.8</v>
      </c>
      <c r="K128" s="11">
        <f t="shared" si="3"/>
        <v>3</v>
      </c>
      <c r="L128" s="1">
        <v>1.55</v>
      </c>
      <c r="M128" s="1">
        <v>2.2999999999999998</v>
      </c>
      <c r="N128" s="16">
        <f t="shared" si="30"/>
        <v>0</v>
      </c>
      <c r="O128" s="1"/>
      <c r="P128" s="1">
        <v>6.02</v>
      </c>
      <c r="Q128" s="1">
        <v>1.2</v>
      </c>
      <c r="R128" s="5">
        <v>3</v>
      </c>
      <c r="S128" s="1"/>
      <c r="T128" s="1">
        <v>1.6</v>
      </c>
      <c r="U128" s="1">
        <v>1.2</v>
      </c>
      <c r="V128" s="16">
        <f t="shared" si="24"/>
        <v>0</v>
      </c>
      <c r="W128" s="1">
        <v>0</v>
      </c>
      <c r="X128" s="14">
        <v>9318.1299999999992</v>
      </c>
      <c r="Y128" s="2">
        <v>4773.32</v>
      </c>
      <c r="Z128" s="1">
        <v>6</v>
      </c>
      <c r="AA128" s="1">
        <v>16</v>
      </c>
      <c r="AB128" s="1">
        <v>21</v>
      </c>
      <c r="AC128" s="1">
        <v>-8</v>
      </c>
      <c r="AD128" s="1">
        <v>46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37</v>
      </c>
      <c r="AU128" s="1">
        <v>27</v>
      </c>
      <c r="AV128" s="1">
        <v>62</v>
      </c>
      <c r="AW128" s="1">
        <v>16</v>
      </c>
      <c r="AX128" s="1">
        <v>24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20</v>
      </c>
      <c r="BE128" s="1">
        <v>17</v>
      </c>
      <c r="BF128" s="1">
        <v>2</v>
      </c>
      <c r="BG128" s="1">
        <v>3</v>
      </c>
      <c r="BH128" s="1">
        <v>24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A129" s="1">
        <v>70014</v>
      </c>
      <c r="B129" s="1" t="s">
        <v>124</v>
      </c>
      <c r="C129" s="1">
        <v>4</v>
      </c>
      <c r="D129" s="1">
        <v>285</v>
      </c>
      <c r="E129" s="1" t="s">
        <v>64</v>
      </c>
      <c r="F129" s="1">
        <v>562</v>
      </c>
      <c r="G129" s="1" t="s">
        <v>65</v>
      </c>
      <c r="H129" s="2">
        <v>80.58</v>
      </c>
      <c r="I129" s="2">
        <v>322.32</v>
      </c>
      <c r="J129" s="10">
        <f t="shared" si="2"/>
        <v>1611.6</v>
      </c>
      <c r="K129" s="11">
        <f t="shared" si="3"/>
        <v>5</v>
      </c>
      <c r="L129" s="1">
        <v>6.5</v>
      </c>
      <c r="M129" s="1">
        <v>6</v>
      </c>
      <c r="N129" s="16">
        <f t="shared" si="30"/>
        <v>0</v>
      </c>
      <c r="O129" s="1"/>
      <c r="P129" s="1">
        <v>17.25</v>
      </c>
      <c r="Q129" s="1">
        <v>2.75</v>
      </c>
      <c r="R129" s="5">
        <v>5</v>
      </c>
      <c r="S129" s="1"/>
      <c r="T129" s="1">
        <v>5.12</v>
      </c>
      <c r="U129" s="1">
        <v>5.75</v>
      </c>
      <c r="V129" s="16">
        <f t="shared" si="24"/>
        <v>0</v>
      </c>
      <c r="W129" s="1">
        <v>0</v>
      </c>
      <c r="X129" s="14">
        <v>9306.99</v>
      </c>
      <c r="Y129" s="2">
        <v>4673.6400000000003</v>
      </c>
      <c r="Z129" s="1">
        <v>8</v>
      </c>
      <c r="AA129" s="1">
        <v>13</v>
      </c>
      <c r="AB129" s="1">
        <v>8</v>
      </c>
      <c r="AC129" s="1">
        <v>7</v>
      </c>
      <c r="AD129" s="1">
        <v>24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15</v>
      </c>
      <c r="AU129" s="1">
        <v>14</v>
      </c>
      <c r="AV129" s="1">
        <v>30</v>
      </c>
      <c r="AW129" s="1">
        <v>34</v>
      </c>
      <c r="AX129" s="1">
        <v>11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5</v>
      </c>
      <c r="BE129" s="1">
        <v>24</v>
      </c>
      <c r="BF129" s="1">
        <v>3</v>
      </c>
      <c r="BG129" s="1">
        <v>1</v>
      </c>
      <c r="BH129" s="1">
        <v>23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A130" s="1">
        <v>70066</v>
      </c>
      <c r="B130" s="1" t="s">
        <v>228</v>
      </c>
      <c r="C130" s="1">
        <v>25</v>
      </c>
      <c r="D130" s="1">
        <v>285</v>
      </c>
      <c r="E130" s="1" t="s">
        <v>64</v>
      </c>
      <c r="F130" s="1">
        <v>35</v>
      </c>
      <c r="G130" s="1" t="s">
        <v>76</v>
      </c>
      <c r="H130" s="2">
        <v>42.86</v>
      </c>
      <c r="I130" s="2">
        <v>1071.5</v>
      </c>
      <c r="J130" s="10">
        <f t="shared" si="2"/>
        <v>0</v>
      </c>
      <c r="K130" s="11">
        <f t="shared" si="3"/>
        <v>0</v>
      </c>
      <c r="L130" s="1">
        <v>0.4</v>
      </c>
      <c r="M130" s="1">
        <v>1.84</v>
      </c>
      <c r="N130" s="16">
        <f t="shared" si="30"/>
        <v>0</v>
      </c>
      <c r="O130" s="1"/>
      <c r="P130" s="1">
        <v>5.74</v>
      </c>
      <c r="Q130" s="1">
        <v>4.76</v>
      </c>
      <c r="R130" s="5">
        <v>0</v>
      </c>
      <c r="S130" s="1"/>
      <c r="T130" s="1">
        <v>2.52</v>
      </c>
      <c r="U130" s="1">
        <v>2.04</v>
      </c>
      <c r="V130" s="16">
        <f t="shared" si="24"/>
        <v>0</v>
      </c>
      <c r="W130" s="1">
        <v>0</v>
      </c>
      <c r="X130" s="14">
        <v>9279.19</v>
      </c>
      <c r="Y130" s="2">
        <v>9257.76</v>
      </c>
      <c r="Z130" s="1">
        <v>4</v>
      </c>
      <c r="AA130" s="1">
        <v>0</v>
      </c>
      <c r="AB130" s="1">
        <v>5</v>
      </c>
      <c r="AC130" s="1">
        <v>2</v>
      </c>
      <c r="AD130" s="1">
        <v>46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29</v>
      </c>
      <c r="AU130" s="1">
        <v>77</v>
      </c>
      <c r="AV130" s="1">
        <v>62</v>
      </c>
      <c r="AW130" s="1">
        <v>28</v>
      </c>
      <c r="AX130" s="1">
        <v>119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8</v>
      </c>
      <c r="BE130" s="1">
        <v>16</v>
      </c>
      <c r="BF130" s="1">
        <v>18</v>
      </c>
      <c r="BG130" s="1">
        <v>58</v>
      </c>
      <c r="BH130" s="1">
        <v>51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A131" s="1">
        <v>70504</v>
      </c>
      <c r="B131" s="1" t="s">
        <v>254</v>
      </c>
      <c r="C131" s="1">
        <v>20</v>
      </c>
      <c r="D131" s="1">
        <v>285</v>
      </c>
      <c r="E131" s="1" t="s">
        <v>64</v>
      </c>
      <c r="F131" s="1">
        <v>991</v>
      </c>
      <c r="G131" s="1" t="s">
        <v>141</v>
      </c>
      <c r="H131" s="2">
        <v>62.57</v>
      </c>
      <c r="I131" s="2">
        <v>1251.4000000000001</v>
      </c>
      <c r="J131" s="10">
        <f t="shared" si="2"/>
        <v>6257</v>
      </c>
      <c r="K131" s="11">
        <f t="shared" si="3"/>
        <v>5</v>
      </c>
      <c r="L131" s="1">
        <v>2.2999999999999998</v>
      </c>
      <c r="M131" s="1">
        <v>-3.1</v>
      </c>
      <c r="N131" s="5">
        <v>2</v>
      </c>
      <c r="O131" s="1"/>
      <c r="P131" s="1">
        <v>4.95</v>
      </c>
      <c r="Q131" s="1">
        <v>0.55000000000000004</v>
      </c>
      <c r="R131" s="5">
        <v>3</v>
      </c>
      <c r="S131" s="1"/>
      <c r="T131" s="1">
        <v>0</v>
      </c>
      <c r="U131" s="1">
        <v>0</v>
      </c>
      <c r="V131" s="16">
        <f t="shared" si="24"/>
        <v>0</v>
      </c>
      <c r="W131" s="1">
        <v>0</v>
      </c>
      <c r="X131" s="14">
        <v>9072.65</v>
      </c>
      <c r="Y131" s="2">
        <v>-3191.07</v>
      </c>
      <c r="Z131" s="1">
        <v>0</v>
      </c>
      <c r="AA131" s="1">
        <v>40</v>
      </c>
      <c r="AB131" s="1">
        <v>17</v>
      </c>
      <c r="AC131" s="1">
        <v>18</v>
      </c>
      <c r="AD131" s="1">
        <v>-62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23</v>
      </c>
      <c r="AU131" s="1">
        <v>44</v>
      </c>
      <c r="AV131" s="1">
        <v>46</v>
      </c>
      <c r="AW131" s="1">
        <v>16</v>
      </c>
      <c r="AX131" s="1">
        <v>11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A132" s="1">
        <v>70336</v>
      </c>
      <c r="B132" s="1" t="s">
        <v>342</v>
      </c>
      <c r="C132" s="1">
        <v>12</v>
      </c>
      <c r="D132" s="1">
        <v>285</v>
      </c>
      <c r="E132" s="1" t="s">
        <v>64</v>
      </c>
      <c r="F132" s="1">
        <v>285</v>
      </c>
      <c r="G132" s="1" t="s">
        <v>64</v>
      </c>
      <c r="H132" s="2">
        <v>30.688600000000001</v>
      </c>
      <c r="I132" s="2">
        <v>368.26319999999998</v>
      </c>
      <c r="J132" s="10">
        <f t="shared" si="2"/>
        <v>2946.1055999999999</v>
      </c>
      <c r="K132" s="11">
        <f t="shared" si="3"/>
        <v>8</v>
      </c>
      <c r="L132" s="1">
        <v>4.38</v>
      </c>
      <c r="M132" s="1">
        <v>0.17</v>
      </c>
      <c r="N132" s="25">
        <f t="shared" ref="N132:N139" si="31">MAX(0,(TRUNC((L132*0.75)-M132)))</f>
        <v>3</v>
      </c>
      <c r="O132" s="1"/>
      <c r="P132" s="1">
        <v>11.5</v>
      </c>
      <c r="Q132" s="1">
        <v>0.17</v>
      </c>
      <c r="R132" s="5">
        <v>5</v>
      </c>
      <c r="S132" s="1"/>
      <c r="T132" s="1">
        <v>6.75</v>
      </c>
      <c r="U132" s="1">
        <v>4.33</v>
      </c>
      <c r="V132" s="16">
        <f t="shared" si="24"/>
        <v>0</v>
      </c>
      <c r="W132" s="1">
        <v>0</v>
      </c>
      <c r="X132" s="14">
        <v>8331.9500000000007</v>
      </c>
      <c r="Y132" s="2">
        <v>1718.56</v>
      </c>
      <c r="Z132" s="1">
        <v>28</v>
      </c>
      <c r="AA132" s="1">
        <v>0</v>
      </c>
      <c r="AB132" s="1">
        <v>24</v>
      </c>
      <c r="AC132" s="1">
        <v>1</v>
      </c>
      <c r="AD132" s="1">
        <v>2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72</v>
      </c>
      <c r="AU132" s="1">
        <v>94</v>
      </c>
      <c r="AV132" s="1">
        <v>18</v>
      </c>
      <c r="AW132" s="1">
        <v>2</v>
      </c>
      <c r="AX132" s="1">
        <v>2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8</v>
      </c>
      <c r="BE132" s="1">
        <v>0</v>
      </c>
      <c r="BF132" s="1">
        <v>73</v>
      </c>
      <c r="BG132" s="1">
        <v>0</v>
      </c>
      <c r="BH132" s="1">
        <v>52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A133" s="1">
        <v>70160</v>
      </c>
      <c r="B133" s="1" t="s">
        <v>172</v>
      </c>
      <c r="C133" s="1">
        <v>16</v>
      </c>
      <c r="D133" s="1">
        <v>285</v>
      </c>
      <c r="E133" s="1" t="s">
        <v>64</v>
      </c>
      <c r="F133" s="1">
        <v>558</v>
      </c>
      <c r="G133" s="1" t="s">
        <v>67</v>
      </c>
      <c r="H133" s="2">
        <v>77.67</v>
      </c>
      <c r="I133" s="2">
        <v>1242.72</v>
      </c>
      <c r="J133" s="10">
        <f t="shared" si="2"/>
        <v>0</v>
      </c>
      <c r="K133" s="11">
        <f t="shared" si="3"/>
        <v>0</v>
      </c>
      <c r="L133" s="1">
        <v>1.19</v>
      </c>
      <c r="M133" s="1">
        <v>3.31</v>
      </c>
      <c r="N133" s="16">
        <f t="shared" si="31"/>
        <v>0</v>
      </c>
      <c r="O133" s="1"/>
      <c r="P133" s="1">
        <v>3.19</v>
      </c>
      <c r="Q133" s="1">
        <v>3.31</v>
      </c>
      <c r="R133" s="5">
        <v>0</v>
      </c>
      <c r="S133" s="1"/>
      <c r="T133" s="1">
        <v>2.25</v>
      </c>
      <c r="U133" s="1">
        <v>5.31</v>
      </c>
      <c r="V133" s="16">
        <f t="shared" si="24"/>
        <v>0</v>
      </c>
      <c r="W133" s="1">
        <v>0</v>
      </c>
      <c r="X133" s="14">
        <v>8233.02</v>
      </c>
      <c r="Y133" s="2">
        <v>14834.97</v>
      </c>
      <c r="Z133" s="1">
        <v>12</v>
      </c>
      <c r="AA133" s="1">
        <v>8</v>
      </c>
      <c r="AB133" s="1">
        <v>3</v>
      </c>
      <c r="AC133" s="1">
        <v>0</v>
      </c>
      <c r="AD133" s="1">
        <v>53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28</v>
      </c>
      <c r="AU133" s="1">
        <v>12</v>
      </c>
      <c r="AV133" s="1">
        <v>12</v>
      </c>
      <c r="AW133" s="1">
        <v>10</v>
      </c>
      <c r="AX133" s="1">
        <v>53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6</v>
      </c>
      <c r="BE133" s="1">
        <v>23</v>
      </c>
      <c r="BF133" s="1">
        <v>13</v>
      </c>
      <c r="BG133" s="1">
        <v>11</v>
      </c>
      <c r="BH133" s="1">
        <v>85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A134" s="1">
        <v>70098</v>
      </c>
      <c r="B134" s="1" t="s">
        <v>278</v>
      </c>
      <c r="C134" s="1">
        <v>24</v>
      </c>
      <c r="D134" s="1">
        <v>285</v>
      </c>
      <c r="E134" s="1" t="s">
        <v>64</v>
      </c>
      <c r="F134" s="1">
        <v>558</v>
      </c>
      <c r="G134" s="1" t="s">
        <v>67</v>
      </c>
      <c r="H134" s="2">
        <v>51.47</v>
      </c>
      <c r="I134" s="2">
        <v>1235.28</v>
      </c>
      <c r="J134" s="10">
        <f t="shared" si="2"/>
        <v>1235.28</v>
      </c>
      <c r="K134" s="11">
        <f t="shared" si="3"/>
        <v>1</v>
      </c>
      <c r="L134" s="1">
        <v>1.52</v>
      </c>
      <c r="M134" s="1">
        <v>2.92</v>
      </c>
      <c r="N134" s="16">
        <f t="shared" si="31"/>
        <v>0</v>
      </c>
      <c r="O134" s="1"/>
      <c r="P134" s="1">
        <v>3.25</v>
      </c>
      <c r="Q134" s="1">
        <v>1.67</v>
      </c>
      <c r="R134" s="5">
        <v>0</v>
      </c>
      <c r="S134" s="1"/>
      <c r="T134" s="1">
        <v>1.65</v>
      </c>
      <c r="U134" s="1">
        <v>-0.21</v>
      </c>
      <c r="V134" s="16">
        <f t="shared" si="24"/>
        <v>1</v>
      </c>
      <c r="W134" s="1">
        <v>0</v>
      </c>
      <c r="X134" s="14">
        <v>7926.38</v>
      </c>
      <c r="Y134" s="2">
        <v>5404.35</v>
      </c>
      <c r="Z134" s="1">
        <v>20</v>
      </c>
      <c r="AA134" s="1">
        <v>6</v>
      </c>
      <c r="AB134" s="1">
        <v>5</v>
      </c>
      <c r="AC134" s="1">
        <v>17</v>
      </c>
      <c r="AD134" s="1">
        <v>70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40</v>
      </c>
      <c r="AU134" s="1">
        <v>16</v>
      </c>
      <c r="AV134" s="1">
        <v>10</v>
      </c>
      <c r="AW134" s="1">
        <v>40</v>
      </c>
      <c r="AX134" s="1">
        <v>40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5</v>
      </c>
      <c r="BE134" s="1">
        <v>0</v>
      </c>
      <c r="BF134" s="1">
        <v>25</v>
      </c>
      <c r="BG134" s="1">
        <v>19</v>
      </c>
      <c r="BH134" s="1">
        <v>-5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A135" s="1">
        <v>70018</v>
      </c>
      <c r="B135" s="1" t="s">
        <v>238</v>
      </c>
      <c r="C135" s="1">
        <v>20</v>
      </c>
      <c r="D135" s="1">
        <v>285</v>
      </c>
      <c r="E135" s="1" t="s">
        <v>64</v>
      </c>
      <c r="F135" s="1">
        <v>573</v>
      </c>
      <c r="G135" s="1" t="s">
        <v>87</v>
      </c>
      <c r="H135" s="2">
        <v>50.37</v>
      </c>
      <c r="I135" s="2">
        <v>1007.4</v>
      </c>
      <c r="J135" s="10">
        <f t="shared" si="2"/>
        <v>3022.2</v>
      </c>
      <c r="K135" s="11">
        <f t="shared" si="3"/>
        <v>3</v>
      </c>
      <c r="L135" s="1">
        <v>3.3</v>
      </c>
      <c r="M135" s="1">
        <v>2.4</v>
      </c>
      <c r="N135" s="16">
        <f t="shared" si="31"/>
        <v>0</v>
      </c>
      <c r="O135" s="1"/>
      <c r="P135" s="1">
        <v>4.22</v>
      </c>
      <c r="Q135" s="1">
        <v>0.3</v>
      </c>
      <c r="R135" s="5">
        <v>3</v>
      </c>
      <c r="S135" s="1"/>
      <c r="T135" s="1">
        <v>0.18</v>
      </c>
      <c r="U135" s="1">
        <v>0</v>
      </c>
      <c r="V135" s="16">
        <f t="shared" si="24"/>
        <v>0</v>
      </c>
      <c r="W135" s="1">
        <v>0</v>
      </c>
      <c r="X135" s="14">
        <v>7756.98</v>
      </c>
      <c r="Y135" s="2">
        <v>2719.98</v>
      </c>
      <c r="Z135" s="1">
        <v>4</v>
      </c>
      <c r="AA135" s="1">
        <v>4</v>
      </c>
      <c r="AB135" s="1">
        <v>45</v>
      </c>
      <c r="AC135" s="1">
        <v>30</v>
      </c>
      <c r="AD135" s="1">
        <v>48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27</v>
      </c>
      <c r="AU135" s="1">
        <v>22</v>
      </c>
      <c r="AV135" s="1">
        <v>32</v>
      </c>
      <c r="AW135" s="1">
        <v>29</v>
      </c>
      <c r="AX135" s="1">
        <v>6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3</v>
      </c>
      <c r="BG135" s="1">
        <v>1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A136" s="1">
        <v>70032</v>
      </c>
      <c r="B136" s="1" t="s">
        <v>221</v>
      </c>
      <c r="C136" s="1">
        <v>20</v>
      </c>
      <c r="D136" s="1">
        <v>285</v>
      </c>
      <c r="E136" s="1" t="s">
        <v>64</v>
      </c>
      <c r="F136" s="1">
        <v>558</v>
      </c>
      <c r="G136" s="1" t="s">
        <v>67</v>
      </c>
      <c r="H136" s="2">
        <v>86.35</v>
      </c>
      <c r="I136" s="2">
        <v>1727</v>
      </c>
      <c r="J136" s="10">
        <f t="shared" si="2"/>
        <v>0</v>
      </c>
      <c r="K136" s="11">
        <f t="shared" si="3"/>
        <v>0</v>
      </c>
      <c r="L136" s="1">
        <v>1.05</v>
      </c>
      <c r="M136" s="1">
        <v>1.8</v>
      </c>
      <c r="N136" s="16">
        <f t="shared" si="31"/>
        <v>0</v>
      </c>
      <c r="O136" s="1"/>
      <c r="P136" s="1">
        <v>2.1</v>
      </c>
      <c r="Q136" s="1">
        <v>3.1</v>
      </c>
      <c r="R136" s="5">
        <v>0</v>
      </c>
      <c r="S136" s="1"/>
      <c r="T136" s="1">
        <v>1.25</v>
      </c>
      <c r="U136" s="1">
        <v>0.6</v>
      </c>
      <c r="V136" s="16">
        <f t="shared" si="24"/>
        <v>0</v>
      </c>
      <c r="W136" s="1">
        <v>0</v>
      </c>
      <c r="X136" s="14">
        <v>7598.8</v>
      </c>
      <c r="Y136" s="2">
        <v>9498.5</v>
      </c>
      <c r="Z136" s="1">
        <v>15</v>
      </c>
      <c r="AA136" s="1">
        <v>12</v>
      </c>
      <c r="AB136" s="1">
        <v>0</v>
      </c>
      <c r="AC136" s="1">
        <v>0</v>
      </c>
      <c r="AD136" s="1">
        <v>36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27</v>
      </c>
      <c r="AU136" s="1">
        <v>23</v>
      </c>
      <c r="AV136" s="1">
        <v>0</v>
      </c>
      <c r="AW136" s="1">
        <v>7</v>
      </c>
      <c r="AX136" s="1">
        <v>62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18</v>
      </c>
      <c r="BE136" s="1">
        <v>12</v>
      </c>
      <c r="BF136" s="1">
        <v>1</v>
      </c>
      <c r="BG136" s="1">
        <v>0</v>
      </c>
      <c r="BH136" s="1">
        <v>12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A137" s="1">
        <v>70148</v>
      </c>
      <c r="B137" s="1" t="s">
        <v>210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50.08</v>
      </c>
      <c r="I137" s="2">
        <v>1001.6</v>
      </c>
      <c r="J137" s="10">
        <f t="shared" si="2"/>
        <v>0</v>
      </c>
      <c r="K137" s="11">
        <f t="shared" si="3"/>
        <v>0</v>
      </c>
      <c r="L137" s="1">
        <v>1.5</v>
      </c>
      <c r="M137" s="1">
        <v>1.4</v>
      </c>
      <c r="N137" s="16">
        <f t="shared" si="31"/>
        <v>0</v>
      </c>
      <c r="O137" s="1"/>
      <c r="P137" s="1">
        <v>4.25</v>
      </c>
      <c r="Q137" s="1">
        <v>2.6</v>
      </c>
      <c r="R137" s="5">
        <v>0</v>
      </c>
      <c r="S137" s="1"/>
      <c r="T137" s="1">
        <v>1.68</v>
      </c>
      <c r="U137" s="1">
        <v>2.15</v>
      </c>
      <c r="V137" s="16">
        <f t="shared" si="24"/>
        <v>0</v>
      </c>
      <c r="W137" s="1">
        <v>0</v>
      </c>
      <c r="X137" s="14">
        <v>7436.88</v>
      </c>
      <c r="Y137" s="2">
        <v>6159.84</v>
      </c>
      <c r="Z137" s="1">
        <v>14</v>
      </c>
      <c r="AA137" s="1">
        <v>18</v>
      </c>
      <c r="AB137" s="1">
        <v>12</v>
      </c>
      <c r="AC137" s="1">
        <v>-10</v>
      </c>
      <c r="AD137" s="1">
        <v>28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27</v>
      </c>
      <c r="AU137" s="1">
        <v>21</v>
      </c>
      <c r="AV137" s="1">
        <v>30</v>
      </c>
      <c r="AW137" s="1">
        <v>35</v>
      </c>
      <c r="AX137" s="1">
        <v>52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28</v>
      </c>
      <c r="BE137" s="1">
        <v>9</v>
      </c>
      <c r="BF137" s="1">
        <v>1</v>
      </c>
      <c r="BG137" s="1">
        <v>0</v>
      </c>
      <c r="BH137" s="1">
        <v>43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A138" s="1">
        <v>70134</v>
      </c>
      <c r="B138" s="1" t="s">
        <v>151</v>
      </c>
      <c r="C138" s="1">
        <v>24</v>
      </c>
      <c r="D138" s="1">
        <v>285</v>
      </c>
      <c r="E138" s="1" t="s">
        <v>64</v>
      </c>
      <c r="F138" s="1">
        <v>570</v>
      </c>
      <c r="G138" s="1" t="s">
        <v>72</v>
      </c>
      <c r="H138" s="2">
        <v>34.97</v>
      </c>
      <c r="I138" s="2">
        <v>839.28</v>
      </c>
      <c r="J138" s="10">
        <f t="shared" si="2"/>
        <v>0</v>
      </c>
      <c r="K138" s="11">
        <f t="shared" si="3"/>
        <v>0</v>
      </c>
      <c r="L138" s="1">
        <v>1.42</v>
      </c>
      <c r="M138" s="1">
        <v>0.33</v>
      </c>
      <c r="N138" s="16">
        <f t="shared" si="31"/>
        <v>0</v>
      </c>
      <c r="O138" s="1"/>
      <c r="P138" s="1">
        <v>3.9</v>
      </c>
      <c r="Q138" s="1">
        <v>1.62</v>
      </c>
      <c r="R138" s="5">
        <v>0</v>
      </c>
      <c r="S138" s="1"/>
      <c r="T138" s="1">
        <v>3.23</v>
      </c>
      <c r="U138" s="1">
        <v>1.96</v>
      </c>
      <c r="V138" s="16">
        <f t="shared" si="24"/>
        <v>0</v>
      </c>
      <c r="W138" s="1">
        <v>0</v>
      </c>
      <c r="X138" s="14">
        <v>7168.85</v>
      </c>
      <c r="Y138" s="2">
        <v>3287.18</v>
      </c>
      <c r="Z138" s="1">
        <v>17</v>
      </c>
      <c r="AA138" s="1">
        <v>24</v>
      </c>
      <c r="AB138" s="1">
        <v>0</v>
      </c>
      <c r="AC138" s="1">
        <v>10</v>
      </c>
      <c r="AD138" s="1">
        <v>8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34</v>
      </c>
      <c r="AU138" s="1">
        <v>32</v>
      </c>
      <c r="AV138" s="1">
        <v>27</v>
      </c>
      <c r="AW138" s="1">
        <v>33</v>
      </c>
      <c r="AX138" s="1">
        <v>39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19</v>
      </c>
      <c r="BE138" s="1">
        <v>47</v>
      </c>
      <c r="BF138" s="1">
        <v>17</v>
      </c>
      <c r="BG138" s="1">
        <v>36</v>
      </c>
      <c r="BH138" s="1">
        <v>47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1">
        <v>70166</v>
      </c>
      <c r="B139" s="1" t="s">
        <v>201</v>
      </c>
      <c r="C139" s="1">
        <v>24</v>
      </c>
      <c r="D139" s="1">
        <v>285</v>
      </c>
      <c r="E139" s="1" t="s">
        <v>64</v>
      </c>
      <c r="F139" s="1">
        <v>570</v>
      </c>
      <c r="G139" s="1" t="s">
        <v>72</v>
      </c>
      <c r="H139" s="2">
        <v>40.15</v>
      </c>
      <c r="I139" s="2">
        <v>963.6</v>
      </c>
      <c r="J139" s="10">
        <f t="shared" si="2"/>
        <v>0</v>
      </c>
      <c r="K139" s="11">
        <f t="shared" si="3"/>
        <v>0</v>
      </c>
      <c r="L139" s="1">
        <v>1.25</v>
      </c>
      <c r="M139" s="1">
        <v>2.25</v>
      </c>
      <c r="N139" s="16">
        <f t="shared" si="31"/>
        <v>0</v>
      </c>
      <c r="O139" s="1"/>
      <c r="P139" s="1">
        <v>6.02</v>
      </c>
      <c r="Q139" s="1">
        <v>4.96</v>
      </c>
      <c r="R139" s="5">
        <v>0</v>
      </c>
      <c r="S139" s="1"/>
      <c r="T139" s="1">
        <v>0.17</v>
      </c>
      <c r="U139" s="1">
        <v>2.83</v>
      </c>
      <c r="V139" s="16">
        <f t="shared" si="24"/>
        <v>0</v>
      </c>
      <c r="W139" s="1">
        <v>0</v>
      </c>
      <c r="X139" s="14">
        <v>7166.78</v>
      </c>
      <c r="Y139" s="2">
        <v>9676.15</v>
      </c>
      <c r="Z139" s="1">
        <v>15</v>
      </c>
      <c r="AA139" s="1">
        <v>3</v>
      </c>
      <c r="AB139" s="1">
        <v>10</v>
      </c>
      <c r="AC139" s="1">
        <v>7</v>
      </c>
      <c r="AD139" s="1">
        <v>54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37</v>
      </c>
      <c r="AU139" s="1">
        <v>84</v>
      </c>
      <c r="AV139" s="1">
        <v>13</v>
      </c>
      <c r="AW139" s="1">
        <v>105</v>
      </c>
      <c r="AX139" s="1">
        <v>119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4</v>
      </c>
      <c r="BE139" s="1">
        <v>0</v>
      </c>
      <c r="BF139" s="1">
        <v>0</v>
      </c>
      <c r="BG139" s="1">
        <v>0</v>
      </c>
      <c r="BH139" s="1">
        <v>68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>
      <c r="A140" s="1">
        <v>70147</v>
      </c>
      <c r="B140" s="1" t="s">
        <v>232</v>
      </c>
      <c r="C140" s="1">
        <v>40</v>
      </c>
      <c r="D140" s="1">
        <v>285</v>
      </c>
      <c r="E140" s="1" t="s">
        <v>64</v>
      </c>
      <c r="F140" s="1">
        <v>974</v>
      </c>
      <c r="G140" s="1" t="s">
        <v>110</v>
      </c>
      <c r="H140" s="2">
        <v>30.79</v>
      </c>
      <c r="I140" s="2">
        <v>1231.5999999999999</v>
      </c>
      <c r="J140" s="10">
        <f t="shared" si="2"/>
        <v>2463.1999999999998</v>
      </c>
      <c r="K140" s="11">
        <f t="shared" si="3"/>
        <v>2</v>
      </c>
      <c r="L140" s="1">
        <v>3.51</v>
      </c>
      <c r="M140" s="1">
        <v>0.9</v>
      </c>
      <c r="N140" s="21">
        <v>2</v>
      </c>
      <c r="O140" s="1"/>
      <c r="P140" s="1">
        <v>0.41</v>
      </c>
      <c r="Q140" s="1">
        <v>0</v>
      </c>
      <c r="R140" s="5">
        <v>0</v>
      </c>
      <c r="S140" s="1"/>
      <c r="T140" s="1">
        <v>1.7</v>
      </c>
      <c r="U140" s="1">
        <v>0.88</v>
      </c>
      <c r="V140" s="16">
        <f t="shared" si="24"/>
        <v>0</v>
      </c>
      <c r="W140" s="1">
        <v>0</v>
      </c>
      <c r="X140" s="14">
        <v>6927.75</v>
      </c>
      <c r="Y140" s="2">
        <v>2186.09</v>
      </c>
      <c r="Z140" s="1">
        <v>32</v>
      </c>
      <c r="AA140" s="1">
        <v>31</v>
      </c>
      <c r="AB140" s="1">
        <v>66</v>
      </c>
      <c r="AC140" s="1">
        <v>54</v>
      </c>
      <c r="AD140" s="1">
        <v>36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33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10</v>
      </c>
      <c r="BE140" s="1">
        <v>52</v>
      </c>
      <c r="BF140" s="1">
        <v>12</v>
      </c>
      <c r="BG140" s="1">
        <v>40</v>
      </c>
      <c r="BH140" s="1">
        <v>35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A141" s="1">
        <v>70184</v>
      </c>
      <c r="B141" s="1" t="s">
        <v>229</v>
      </c>
      <c r="C141" s="1">
        <v>20</v>
      </c>
      <c r="D141" s="1">
        <v>285</v>
      </c>
      <c r="E141" s="1" t="s">
        <v>64</v>
      </c>
      <c r="F141" s="1">
        <v>573</v>
      </c>
      <c r="G141" s="1" t="s">
        <v>87</v>
      </c>
      <c r="H141" s="2">
        <v>38.04</v>
      </c>
      <c r="I141" s="2">
        <v>760.8</v>
      </c>
      <c r="J141" s="10">
        <f t="shared" si="2"/>
        <v>5325.5999999999995</v>
      </c>
      <c r="K141" s="11">
        <f t="shared" si="3"/>
        <v>7</v>
      </c>
      <c r="L141" s="1">
        <v>0</v>
      </c>
      <c r="M141" s="1">
        <v>0</v>
      </c>
      <c r="N141" s="16">
        <f t="shared" ref="N141:N145" si="32">MAX(0,(TRUNC((L141*0.75)-M141)))</f>
        <v>0</v>
      </c>
      <c r="O141" s="1"/>
      <c r="P141" s="1">
        <v>4.7</v>
      </c>
      <c r="Q141" s="1">
        <v>0</v>
      </c>
      <c r="R141" s="5">
        <v>5</v>
      </c>
      <c r="S141" s="1"/>
      <c r="T141" s="1">
        <v>4.25</v>
      </c>
      <c r="U141" s="1">
        <v>0</v>
      </c>
      <c r="V141" s="16">
        <f t="shared" si="24"/>
        <v>2</v>
      </c>
      <c r="W141" s="1">
        <v>0</v>
      </c>
      <c r="X141" s="14">
        <v>6809.16</v>
      </c>
      <c r="Y141" s="2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9</v>
      </c>
      <c r="AU141" s="1">
        <v>31</v>
      </c>
      <c r="AV141" s="1">
        <v>36</v>
      </c>
      <c r="AW141" s="1">
        <v>67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9</v>
      </c>
      <c r="BE141" s="1">
        <v>11</v>
      </c>
      <c r="BF141" s="1">
        <v>13</v>
      </c>
      <c r="BG141" s="1">
        <v>115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A142" s="1">
        <v>18071</v>
      </c>
      <c r="B142" s="1" t="s">
        <v>281</v>
      </c>
      <c r="C142" s="1">
        <v>24</v>
      </c>
      <c r="D142" s="1">
        <v>285</v>
      </c>
      <c r="E142" s="1" t="s">
        <v>64</v>
      </c>
      <c r="F142" s="1">
        <v>285</v>
      </c>
      <c r="G142" s="1" t="s">
        <v>64</v>
      </c>
      <c r="H142" s="2">
        <v>51.47</v>
      </c>
      <c r="I142" s="2">
        <v>1235.28</v>
      </c>
      <c r="J142" s="10">
        <f t="shared" si="2"/>
        <v>0</v>
      </c>
      <c r="K142" s="11">
        <f t="shared" si="3"/>
        <v>0</v>
      </c>
      <c r="L142" s="1">
        <v>3.35</v>
      </c>
      <c r="M142" s="1">
        <v>4.12</v>
      </c>
      <c r="N142" s="16">
        <f t="shared" si="32"/>
        <v>0</v>
      </c>
      <c r="O142" s="1"/>
      <c r="P142" s="1">
        <v>1.33</v>
      </c>
      <c r="Q142" s="1">
        <v>2.67</v>
      </c>
      <c r="R142" s="5">
        <v>0</v>
      </c>
      <c r="S142" s="1"/>
      <c r="T142" s="1">
        <v>0.75</v>
      </c>
      <c r="U142" s="1">
        <v>6.04</v>
      </c>
      <c r="V142" s="16">
        <f t="shared" si="24"/>
        <v>0</v>
      </c>
      <c r="W142" s="1">
        <v>0</v>
      </c>
      <c r="X142" s="14">
        <v>6716.84</v>
      </c>
      <c r="Y142" s="2">
        <v>15852.76</v>
      </c>
      <c r="Z142" s="1">
        <v>41</v>
      </c>
      <c r="AA142" s="1">
        <v>50</v>
      </c>
      <c r="AB142" s="1">
        <v>20</v>
      </c>
      <c r="AC142" s="1">
        <v>-11</v>
      </c>
      <c r="AD142" s="1">
        <v>99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28</v>
      </c>
      <c r="AU142" s="1">
        <v>6</v>
      </c>
      <c r="AV142" s="1">
        <v>0</v>
      </c>
      <c r="AW142" s="1">
        <v>2</v>
      </c>
      <c r="AX142" s="1">
        <v>64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11</v>
      </c>
      <c r="BE142" s="1">
        <v>11</v>
      </c>
      <c r="BF142" s="1">
        <v>1</v>
      </c>
      <c r="BG142" s="1">
        <v>1</v>
      </c>
      <c r="BH142" s="1">
        <v>145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A143" s="1">
        <v>70200</v>
      </c>
      <c r="B143" s="1" t="s">
        <v>176</v>
      </c>
      <c r="C143" s="1">
        <v>24</v>
      </c>
      <c r="D143" s="1">
        <v>285</v>
      </c>
      <c r="E143" s="1" t="s">
        <v>64</v>
      </c>
      <c r="F143" s="1">
        <v>565</v>
      </c>
      <c r="G143" s="1" t="s">
        <v>94</v>
      </c>
      <c r="H143" s="2">
        <v>34.74</v>
      </c>
      <c r="I143" s="2">
        <v>833.76</v>
      </c>
      <c r="J143" s="10">
        <f t="shared" si="2"/>
        <v>0</v>
      </c>
      <c r="K143" s="11">
        <f t="shared" si="3"/>
        <v>0</v>
      </c>
      <c r="L143" s="1">
        <v>2.46</v>
      </c>
      <c r="M143" s="1">
        <v>2.96</v>
      </c>
      <c r="N143" s="16">
        <f t="shared" si="32"/>
        <v>0</v>
      </c>
      <c r="O143" s="1"/>
      <c r="P143" s="1">
        <v>5.29</v>
      </c>
      <c r="Q143" s="1">
        <v>4.58</v>
      </c>
      <c r="R143" s="5">
        <v>0</v>
      </c>
      <c r="S143" s="1"/>
      <c r="T143" s="1">
        <v>0.12</v>
      </c>
      <c r="U143" s="1">
        <v>2.04</v>
      </c>
      <c r="V143" s="16">
        <f t="shared" si="24"/>
        <v>0</v>
      </c>
      <c r="W143" s="1">
        <v>0</v>
      </c>
      <c r="X143" s="14">
        <v>6565.86</v>
      </c>
      <c r="Y143" s="2">
        <v>7990.2</v>
      </c>
      <c r="Z143" s="1">
        <v>26</v>
      </c>
      <c r="AA143" s="1">
        <v>12</v>
      </c>
      <c r="AB143" s="1">
        <v>16</v>
      </c>
      <c r="AC143" s="1">
        <v>22</v>
      </c>
      <c r="AD143" s="1">
        <v>71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27</v>
      </c>
      <c r="AU143" s="1">
        <v>40</v>
      </c>
      <c r="AV143" s="1">
        <v>35</v>
      </c>
      <c r="AW143" s="1">
        <v>90</v>
      </c>
      <c r="AX143" s="1">
        <v>110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2</v>
      </c>
      <c r="BG143" s="1">
        <v>2</v>
      </c>
      <c r="BH143" s="1">
        <v>49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A144" s="1">
        <v>70969</v>
      </c>
      <c r="B144" s="1" t="s">
        <v>277</v>
      </c>
      <c r="C144" s="1">
        <v>12</v>
      </c>
      <c r="D144" s="1">
        <v>285</v>
      </c>
      <c r="E144" s="1" t="s">
        <v>64</v>
      </c>
      <c r="F144" s="1">
        <v>567</v>
      </c>
      <c r="G144" s="1" t="s">
        <v>74</v>
      </c>
      <c r="H144" s="2">
        <v>64.44</v>
      </c>
      <c r="I144" s="2">
        <v>773.28</v>
      </c>
      <c r="J144" s="10">
        <f t="shared" si="2"/>
        <v>0</v>
      </c>
      <c r="K144" s="11">
        <f t="shared" si="3"/>
        <v>0</v>
      </c>
      <c r="L144" s="1">
        <v>5.33</v>
      </c>
      <c r="M144" s="1">
        <v>3.83</v>
      </c>
      <c r="N144" s="16">
        <f t="shared" si="32"/>
        <v>0</v>
      </c>
      <c r="O144" s="1"/>
      <c r="P144" s="1">
        <v>1.04</v>
      </c>
      <c r="Q144" s="1">
        <v>0</v>
      </c>
      <c r="R144" s="5">
        <v>0</v>
      </c>
      <c r="S144" s="1"/>
      <c r="T144" s="1">
        <v>2.08</v>
      </c>
      <c r="U144" s="1">
        <v>2.17</v>
      </c>
      <c r="V144" s="16">
        <f t="shared" si="24"/>
        <v>0</v>
      </c>
      <c r="W144" s="1">
        <v>0</v>
      </c>
      <c r="X144" s="14">
        <v>6540.66</v>
      </c>
      <c r="Y144" s="2">
        <v>4639.68</v>
      </c>
      <c r="Z144" s="1">
        <v>21</v>
      </c>
      <c r="AA144" s="1">
        <v>14</v>
      </c>
      <c r="AB144" s="1">
        <v>19</v>
      </c>
      <c r="AC144" s="1">
        <v>34</v>
      </c>
      <c r="AD144" s="1">
        <v>46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4</v>
      </c>
      <c r="AU144" s="1">
        <v>5</v>
      </c>
      <c r="AV144" s="1">
        <v>5</v>
      </c>
      <c r="AW144" s="1">
        <v>2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3</v>
      </c>
      <c r="BE144" s="1">
        <v>14</v>
      </c>
      <c r="BF144" s="1">
        <v>12</v>
      </c>
      <c r="BG144" s="1">
        <v>6</v>
      </c>
      <c r="BH144" s="1">
        <v>26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A145" s="1">
        <v>70329</v>
      </c>
      <c r="B145" s="1" t="s">
        <v>267</v>
      </c>
      <c r="C145" s="1">
        <v>12</v>
      </c>
      <c r="D145" s="1">
        <v>285</v>
      </c>
      <c r="E145" s="1" t="s">
        <v>64</v>
      </c>
      <c r="F145" s="1">
        <v>285</v>
      </c>
      <c r="G145" s="1" t="s">
        <v>64</v>
      </c>
      <c r="H145" s="2">
        <v>28.88</v>
      </c>
      <c r="I145" s="2">
        <v>346.56</v>
      </c>
      <c r="J145" s="10">
        <f t="shared" si="2"/>
        <v>2425.92</v>
      </c>
      <c r="K145" s="11">
        <f t="shared" si="3"/>
        <v>7</v>
      </c>
      <c r="L145" s="1">
        <v>3.25</v>
      </c>
      <c r="M145" s="1">
        <v>1.42</v>
      </c>
      <c r="N145" s="28">
        <f t="shared" si="32"/>
        <v>1</v>
      </c>
      <c r="O145" s="1"/>
      <c r="P145" s="1">
        <v>10.33</v>
      </c>
      <c r="Q145" s="1">
        <v>0.42</v>
      </c>
      <c r="R145" s="5">
        <v>5</v>
      </c>
      <c r="S145" s="1"/>
      <c r="T145" s="1">
        <v>4.67</v>
      </c>
      <c r="U145" s="1">
        <v>1.5</v>
      </c>
      <c r="V145" s="16">
        <f t="shared" si="24"/>
        <v>1</v>
      </c>
      <c r="W145" s="1">
        <v>0</v>
      </c>
      <c r="X145" s="14">
        <v>6324.72</v>
      </c>
      <c r="Y145" s="2">
        <v>1155.2</v>
      </c>
      <c r="Z145" s="1">
        <v>15</v>
      </c>
      <c r="AA145" s="1">
        <v>22</v>
      </c>
      <c r="AB145" s="1">
        <v>1</v>
      </c>
      <c r="AC145" s="1">
        <v>24</v>
      </c>
      <c r="AD145" s="1">
        <v>17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56</v>
      </c>
      <c r="AU145" s="1">
        <v>35</v>
      </c>
      <c r="AV145" s="1">
        <v>0</v>
      </c>
      <c r="AW145" s="1">
        <v>101</v>
      </c>
      <c r="AX145" s="1">
        <v>5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43</v>
      </c>
      <c r="BE145" s="1">
        <v>2</v>
      </c>
      <c r="BF145" s="1">
        <v>6</v>
      </c>
      <c r="BG145" s="1">
        <v>12</v>
      </c>
      <c r="BH145" s="1">
        <v>18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A146" s="1">
        <v>70074</v>
      </c>
      <c r="B146" s="1" t="s">
        <v>222</v>
      </c>
      <c r="C146" s="1">
        <v>21</v>
      </c>
      <c r="D146" s="1">
        <v>285</v>
      </c>
      <c r="E146" s="1" t="s">
        <v>64</v>
      </c>
      <c r="F146" s="1">
        <v>387</v>
      </c>
      <c r="G146" s="1" t="s">
        <v>94</v>
      </c>
      <c r="H146" s="2">
        <v>31.19</v>
      </c>
      <c r="I146" s="2">
        <v>654.99</v>
      </c>
      <c r="J146" s="10">
        <f t="shared" si="2"/>
        <v>3929.94</v>
      </c>
      <c r="K146" s="11">
        <f t="shared" si="3"/>
        <v>6</v>
      </c>
      <c r="L146" s="1">
        <v>3.17</v>
      </c>
      <c r="M146" s="1">
        <v>0</v>
      </c>
      <c r="N146" s="5">
        <v>3</v>
      </c>
      <c r="O146" s="1"/>
      <c r="P146" s="1">
        <v>5.33</v>
      </c>
      <c r="Q146" s="1">
        <v>0</v>
      </c>
      <c r="R146" s="5">
        <v>3</v>
      </c>
      <c r="S146" s="1"/>
      <c r="T146" s="1">
        <v>0.95</v>
      </c>
      <c r="U146" s="1">
        <v>0</v>
      </c>
      <c r="V146" s="16">
        <f t="shared" si="24"/>
        <v>0</v>
      </c>
      <c r="W146" s="1">
        <v>0</v>
      </c>
      <c r="X146" s="14">
        <v>6191.22</v>
      </c>
      <c r="Y146" s="2">
        <v>0</v>
      </c>
      <c r="Z146" s="1">
        <v>0</v>
      </c>
      <c r="AA146" s="1">
        <v>20</v>
      </c>
      <c r="AB146" s="1">
        <v>37</v>
      </c>
      <c r="AC146" s="1">
        <v>39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59</v>
      </c>
      <c r="AW146" s="1">
        <v>106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10</v>
      </c>
      <c r="BG146" s="1">
        <v>20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A147" s="1">
        <v>70302</v>
      </c>
      <c r="B147" s="1" t="s">
        <v>242</v>
      </c>
      <c r="C147" s="1">
        <v>20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86.351399999999998</v>
      </c>
      <c r="I147" s="2">
        <v>1727.028</v>
      </c>
      <c r="J147" s="10">
        <f t="shared" si="2"/>
        <v>0</v>
      </c>
      <c r="K147" s="11">
        <f t="shared" si="3"/>
        <v>0</v>
      </c>
      <c r="L147" s="1">
        <v>1.52</v>
      </c>
      <c r="M147" s="1">
        <v>0.85</v>
      </c>
      <c r="N147" s="16">
        <f t="shared" ref="N147:N156" si="33">MAX(0,(TRUNC((L147*0.75)-M147)))</f>
        <v>0</v>
      </c>
      <c r="O147" s="1"/>
      <c r="P147" s="1">
        <v>1.98</v>
      </c>
      <c r="Q147" s="1">
        <v>0.85</v>
      </c>
      <c r="R147" s="5">
        <v>0</v>
      </c>
      <c r="S147" s="1"/>
      <c r="T147" s="1">
        <v>0</v>
      </c>
      <c r="U147" s="1">
        <v>0</v>
      </c>
      <c r="V147" s="16">
        <f t="shared" si="24"/>
        <v>0</v>
      </c>
      <c r="W147" s="1">
        <v>0</v>
      </c>
      <c r="X147" s="14">
        <v>6044.6</v>
      </c>
      <c r="Y147" s="2">
        <v>2935.95</v>
      </c>
      <c r="Z147" s="1">
        <v>28</v>
      </c>
      <c r="AA147" s="1">
        <v>5</v>
      </c>
      <c r="AB147" s="1">
        <v>0</v>
      </c>
      <c r="AC147" s="1">
        <v>0</v>
      </c>
      <c r="AD147" s="1">
        <v>17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36</v>
      </c>
      <c r="AU147" s="1">
        <v>7</v>
      </c>
      <c r="AV147" s="1">
        <v>0</v>
      </c>
      <c r="AW147" s="1">
        <v>0</v>
      </c>
      <c r="AX147" s="1">
        <v>17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>
      <c r="A148" s="1">
        <v>70064</v>
      </c>
      <c r="B148" s="1" t="s">
        <v>193</v>
      </c>
      <c r="C148" s="1">
        <v>24</v>
      </c>
      <c r="D148" s="1">
        <v>285</v>
      </c>
      <c r="E148" s="1" t="s">
        <v>64</v>
      </c>
      <c r="F148" s="1">
        <v>570</v>
      </c>
      <c r="G148" s="1" t="s">
        <v>72</v>
      </c>
      <c r="H148" s="2">
        <v>34.97</v>
      </c>
      <c r="I148" s="2">
        <v>839.28</v>
      </c>
      <c r="J148" s="10">
        <f t="shared" si="2"/>
        <v>0</v>
      </c>
      <c r="K148" s="11">
        <f t="shared" si="3"/>
        <v>0</v>
      </c>
      <c r="L148" s="1">
        <v>1.75</v>
      </c>
      <c r="M148" s="1">
        <v>7.71</v>
      </c>
      <c r="N148" s="16">
        <f t="shared" si="33"/>
        <v>0</v>
      </c>
      <c r="O148" s="1"/>
      <c r="P148" s="1">
        <v>2.06</v>
      </c>
      <c r="Q148" s="1">
        <v>6.42</v>
      </c>
      <c r="R148" s="5">
        <v>0</v>
      </c>
      <c r="S148" s="1"/>
      <c r="T148" s="1">
        <v>3.25</v>
      </c>
      <c r="U148" s="1">
        <v>12.38</v>
      </c>
      <c r="V148" s="16">
        <f t="shared" si="24"/>
        <v>0</v>
      </c>
      <c r="W148" s="1">
        <v>0</v>
      </c>
      <c r="X148" s="14">
        <v>5927.42</v>
      </c>
      <c r="Y148" s="2">
        <v>22240.92</v>
      </c>
      <c r="Z148" s="1">
        <v>16</v>
      </c>
      <c r="AA148" s="1">
        <v>28</v>
      </c>
      <c r="AB148" s="1">
        <v>0</v>
      </c>
      <c r="AC148" s="1">
        <v>24</v>
      </c>
      <c r="AD148" s="1">
        <v>185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14</v>
      </c>
      <c r="AU148" s="1">
        <v>17</v>
      </c>
      <c r="AV148" s="1">
        <v>19</v>
      </c>
      <c r="AW148" s="1">
        <v>16</v>
      </c>
      <c r="AX148" s="1">
        <v>154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31</v>
      </c>
      <c r="BE148" s="1">
        <v>15</v>
      </c>
      <c r="BF148" s="1">
        <v>22</v>
      </c>
      <c r="BG148" s="1">
        <v>35</v>
      </c>
      <c r="BH148" s="1">
        <v>297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A149" s="1">
        <v>70054</v>
      </c>
      <c r="B149" s="1" t="s">
        <v>260</v>
      </c>
      <c r="C149" s="1">
        <v>16</v>
      </c>
      <c r="D149" s="1">
        <v>285</v>
      </c>
      <c r="E149" s="1" t="s">
        <v>64</v>
      </c>
      <c r="F149" s="1">
        <v>387</v>
      </c>
      <c r="G149" s="1" t="s">
        <v>94</v>
      </c>
      <c r="H149" s="2">
        <v>45.31</v>
      </c>
      <c r="I149" s="2">
        <v>724.96</v>
      </c>
      <c r="J149" s="10">
        <f t="shared" si="2"/>
        <v>0</v>
      </c>
      <c r="K149" s="11">
        <f t="shared" si="3"/>
        <v>0</v>
      </c>
      <c r="L149" s="1">
        <v>4.66</v>
      </c>
      <c r="M149" s="1">
        <v>4.88</v>
      </c>
      <c r="N149" s="16">
        <f t="shared" si="33"/>
        <v>0</v>
      </c>
      <c r="O149" s="1"/>
      <c r="P149" s="1">
        <v>1.94</v>
      </c>
      <c r="Q149" s="1">
        <v>0.62</v>
      </c>
      <c r="R149" s="5">
        <v>0</v>
      </c>
      <c r="S149" s="1"/>
      <c r="T149" s="1">
        <v>1.44</v>
      </c>
      <c r="U149" s="1">
        <v>8.3800000000000008</v>
      </c>
      <c r="V149" s="16">
        <f t="shared" si="24"/>
        <v>0</v>
      </c>
      <c r="W149" s="1">
        <v>0</v>
      </c>
      <c r="X149" s="14">
        <v>5822.34</v>
      </c>
      <c r="Y149" s="2">
        <v>10058.82</v>
      </c>
      <c r="Z149" s="1">
        <v>29</v>
      </c>
      <c r="AA149" s="1">
        <v>17</v>
      </c>
      <c r="AB149" s="1">
        <v>18</v>
      </c>
      <c r="AC149" s="1">
        <v>38</v>
      </c>
      <c r="AD149" s="1">
        <v>78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22</v>
      </c>
      <c r="AU149" s="1">
        <v>18</v>
      </c>
      <c r="AV149" s="1">
        <v>0</v>
      </c>
      <c r="AW149" s="1">
        <v>0</v>
      </c>
      <c r="AX149" s="1">
        <v>10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5</v>
      </c>
      <c r="BE149" s="1">
        <v>17</v>
      </c>
      <c r="BF149" s="1">
        <v>1</v>
      </c>
      <c r="BG149" s="1">
        <v>17</v>
      </c>
      <c r="BH149" s="1">
        <v>134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A150" s="1">
        <v>70984</v>
      </c>
      <c r="B150" s="1" t="s">
        <v>149</v>
      </c>
      <c r="C150" s="1">
        <v>5</v>
      </c>
      <c r="D150" s="1">
        <v>285</v>
      </c>
      <c r="E150" s="1" t="s">
        <v>64</v>
      </c>
      <c r="F150" s="1">
        <v>573</v>
      </c>
      <c r="G150" s="1" t="s">
        <v>87</v>
      </c>
      <c r="H150" s="2">
        <v>171.09</v>
      </c>
      <c r="I150" s="2">
        <v>855.45</v>
      </c>
      <c r="J150" s="10">
        <f t="shared" si="2"/>
        <v>0</v>
      </c>
      <c r="K150" s="11">
        <f t="shared" si="3"/>
        <v>0</v>
      </c>
      <c r="L150" s="1">
        <v>1.7</v>
      </c>
      <c r="M150" s="1">
        <v>2.4</v>
      </c>
      <c r="N150" s="16">
        <f t="shared" si="33"/>
        <v>0</v>
      </c>
      <c r="O150" s="1"/>
      <c r="P150" s="1">
        <v>4.3</v>
      </c>
      <c r="Q150" s="1">
        <v>2.4</v>
      </c>
      <c r="R150" s="5">
        <v>0</v>
      </c>
      <c r="S150" s="1"/>
      <c r="T150" s="1">
        <v>0.7</v>
      </c>
      <c r="U150" s="1">
        <v>1.4</v>
      </c>
      <c r="V150" s="16">
        <f t="shared" si="24"/>
        <v>0</v>
      </c>
      <c r="W150" s="1">
        <v>0</v>
      </c>
      <c r="X150" s="14">
        <v>5731.52</v>
      </c>
      <c r="Y150" s="2">
        <v>5303.79</v>
      </c>
      <c r="Z150" s="1">
        <v>4</v>
      </c>
      <c r="AA150" s="1">
        <v>9</v>
      </c>
      <c r="AB150" s="1">
        <v>0</v>
      </c>
      <c r="AC150" s="1">
        <v>0</v>
      </c>
      <c r="AD150" s="1">
        <v>12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3</v>
      </c>
      <c r="AU150" s="1">
        <v>21</v>
      </c>
      <c r="AV150" s="1">
        <v>4</v>
      </c>
      <c r="AW150" s="1">
        <v>8</v>
      </c>
      <c r="AX150" s="1">
        <v>12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3</v>
      </c>
      <c r="BE150" s="1">
        <v>1</v>
      </c>
      <c r="BF150" s="1">
        <v>0</v>
      </c>
      <c r="BG150" s="1">
        <v>0</v>
      </c>
      <c r="BH150" s="1">
        <v>7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1">
        <v>70407</v>
      </c>
      <c r="B151" s="1" t="s">
        <v>220</v>
      </c>
      <c r="C151" s="1">
        <v>20</v>
      </c>
      <c r="D151" s="1">
        <v>285</v>
      </c>
      <c r="E151" s="1" t="s">
        <v>64</v>
      </c>
      <c r="F151" s="1">
        <v>557</v>
      </c>
      <c r="G151" s="1" t="s">
        <v>69</v>
      </c>
      <c r="H151" s="2">
        <v>71.849999999999994</v>
      </c>
      <c r="I151" s="2">
        <v>1437</v>
      </c>
      <c r="J151" s="10">
        <f t="shared" si="2"/>
        <v>4311</v>
      </c>
      <c r="K151" s="11">
        <f t="shared" si="3"/>
        <v>3</v>
      </c>
      <c r="L151" s="1">
        <v>0.08</v>
      </c>
      <c r="M151" s="1">
        <v>0</v>
      </c>
      <c r="N151" s="16">
        <f t="shared" si="33"/>
        <v>0</v>
      </c>
      <c r="O151" s="1"/>
      <c r="P151" s="1">
        <v>2.9</v>
      </c>
      <c r="Q151" s="1">
        <v>0.1</v>
      </c>
      <c r="R151" s="5">
        <v>3</v>
      </c>
      <c r="S151" s="1"/>
      <c r="T151" s="1">
        <v>0.8</v>
      </c>
      <c r="U151" s="1">
        <v>1</v>
      </c>
      <c r="V151" s="16">
        <f t="shared" si="24"/>
        <v>0</v>
      </c>
      <c r="W151" s="1">
        <v>0</v>
      </c>
      <c r="X151" s="14">
        <v>5424.68</v>
      </c>
      <c r="Y151" s="2">
        <v>1580.7</v>
      </c>
      <c r="Z151" s="1">
        <v>0</v>
      </c>
      <c r="AA151" s="1">
        <v>3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13</v>
      </c>
      <c r="AU151" s="1">
        <v>17</v>
      </c>
      <c r="AV151" s="1">
        <v>23</v>
      </c>
      <c r="AW151" s="1">
        <v>27</v>
      </c>
      <c r="AX151" s="1">
        <v>2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9</v>
      </c>
      <c r="BE151" s="1">
        <v>14</v>
      </c>
      <c r="BF151" s="1">
        <v>0</v>
      </c>
      <c r="BG151" s="1">
        <v>0</v>
      </c>
      <c r="BH151" s="1">
        <v>20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>
      <c r="A152" s="1">
        <v>70053</v>
      </c>
      <c r="B152" s="1" t="s">
        <v>249</v>
      </c>
      <c r="C152" s="1">
        <v>20</v>
      </c>
      <c r="D152" s="1">
        <v>285</v>
      </c>
      <c r="E152" s="1" t="s">
        <v>64</v>
      </c>
      <c r="F152" s="1">
        <v>573</v>
      </c>
      <c r="G152" s="1" t="s">
        <v>87</v>
      </c>
      <c r="H152" s="2">
        <v>38.04</v>
      </c>
      <c r="I152" s="2">
        <v>760.8</v>
      </c>
      <c r="J152" s="10">
        <f t="shared" si="2"/>
        <v>760.8</v>
      </c>
      <c r="K152" s="11">
        <f t="shared" si="3"/>
        <v>1</v>
      </c>
      <c r="L152" s="1">
        <v>1</v>
      </c>
      <c r="M152" s="1">
        <v>3.2</v>
      </c>
      <c r="N152" s="16">
        <f t="shared" si="33"/>
        <v>0</v>
      </c>
      <c r="O152" s="1"/>
      <c r="P152" s="1">
        <v>3.58</v>
      </c>
      <c r="Q152" s="1">
        <v>1</v>
      </c>
      <c r="R152" s="5">
        <v>0</v>
      </c>
      <c r="S152" s="1"/>
      <c r="T152" s="1">
        <v>2.4500000000000002</v>
      </c>
      <c r="U152" s="1">
        <v>0</v>
      </c>
      <c r="V152" s="16">
        <f t="shared" si="24"/>
        <v>1</v>
      </c>
      <c r="W152" s="1">
        <v>0</v>
      </c>
      <c r="X152" s="14">
        <v>5344.62</v>
      </c>
      <c r="Y152" s="2">
        <v>3195.36</v>
      </c>
      <c r="Z152" s="1">
        <v>13</v>
      </c>
      <c r="AA152" s="1">
        <v>3</v>
      </c>
      <c r="AB152" s="1">
        <v>12</v>
      </c>
      <c r="AC152" s="1">
        <v>-13</v>
      </c>
      <c r="AD152" s="1">
        <v>64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32</v>
      </c>
      <c r="AU152" s="1">
        <v>47</v>
      </c>
      <c r="AV152" s="1">
        <v>0</v>
      </c>
      <c r="AW152" s="1">
        <v>32</v>
      </c>
      <c r="AX152" s="1">
        <v>20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8</v>
      </c>
      <c r="BE152" s="1">
        <v>12</v>
      </c>
      <c r="BF152" s="1">
        <v>11</v>
      </c>
      <c r="BG152" s="1">
        <v>48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A153" s="1">
        <v>70117</v>
      </c>
      <c r="B153" s="1" t="s">
        <v>284</v>
      </c>
      <c r="C153" s="1">
        <v>24</v>
      </c>
      <c r="D153" s="1">
        <v>285</v>
      </c>
      <c r="E153" s="1" t="s">
        <v>64</v>
      </c>
      <c r="F153" s="1">
        <v>974</v>
      </c>
      <c r="G153" s="1" t="s">
        <v>110</v>
      </c>
      <c r="H153" s="2">
        <v>37.630099999999999</v>
      </c>
      <c r="I153" s="2">
        <v>903.12239999999997</v>
      </c>
      <c r="J153" s="10">
        <f t="shared" si="2"/>
        <v>0</v>
      </c>
      <c r="K153" s="11">
        <f t="shared" si="3"/>
        <v>0</v>
      </c>
      <c r="L153" s="1">
        <v>-0.25</v>
      </c>
      <c r="M153" s="1">
        <v>2</v>
      </c>
      <c r="N153" s="16">
        <f t="shared" si="33"/>
        <v>0</v>
      </c>
      <c r="O153" s="1"/>
      <c r="P153" s="1">
        <v>3.31</v>
      </c>
      <c r="Q153" s="1">
        <v>2.71</v>
      </c>
      <c r="R153" s="5">
        <v>0</v>
      </c>
      <c r="S153" s="1"/>
      <c r="T153" s="1">
        <v>2.56</v>
      </c>
      <c r="U153" s="1">
        <v>2.21</v>
      </c>
      <c r="V153" s="16">
        <f t="shared" si="24"/>
        <v>0</v>
      </c>
      <c r="W153" s="1">
        <v>0</v>
      </c>
      <c r="X153" s="14">
        <v>5080.0600000000004</v>
      </c>
      <c r="Y153" s="2">
        <v>6246.6</v>
      </c>
      <c r="Z153" s="1">
        <v>2</v>
      </c>
      <c r="AA153" s="1">
        <v>5</v>
      </c>
      <c r="AB153" s="1">
        <v>0</v>
      </c>
      <c r="AC153" s="1">
        <v>-21</v>
      </c>
      <c r="AD153" s="1">
        <v>48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18</v>
      </c>
      <c r="AU153" s="1">
        <v>24</v>
      </c>
      <c r="AV153" s="1">
        <v>38</v>
      </c>
      <c r="AW153" s="1">
        <v>23</v>
      </c>
      <c r="AX153" s="1">
        <v>65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2</v>
      </c>
      <c r="BE153" s="1">
        <v>3</v>
      </c>
      <c r="BF153" s="1">
        <v>53</v>
      </c>
      <c r="BG153" s="1">
        <v>10</v>
      </c>
      <c r="BH153" s="1">
        <v>53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A154" s="1">
        <v>70328</v>
      </c>
      <c r="B154" s="1" t="s">
        <v>255</v>
      </c>
      <c r="C154" s="1">
        <v>12</v>
      </c>
      <c r="D154" s="1">
        <v>285</v>
      </c>
      <c r="E154" s="1" t="s">
        <v>64</v>
      </c>
      <c r="F154" s="1">
        <v>285</v>
      </c>
      <c r="G154" s="1" t="s">
        <v>64</v>
      </c>
      <c r="H154" s="2">
        <v>28.88</v>
      </c>
      <c r="I154" s="2">
        <v>346.56</v>
      </c>
      <c r="J154" s="10">
        <f t="shared" si="2"/>
        <v>3465.6</v>
      </c>
      <c r="K154" s="11">
        <f t="shared" si="3"/>
        <v>10</v>
      </c>
      <c r="L154" s="1">
        <v>1.67</v>
      </c>
      <c r="M154" s="1">
        <v>3.58</v>
      </c>
      <c r="N154" s="16">
        <f t="shared" si="33"/>
        <v>0</v>
      </c>
      <c r="O154" s="1"/>
      <c r="P154" s="1">
        <v>11.67</v>
      </c>
      <c r="Q154" s="1">
        <v>2</v>
      </c>
      <c r="R154" s="5">
        <v>10</v>
      </c>
      <c r="S154" s="1"/>
      <c r="T154" s="1">
        <v>1.1200000000000001</v>
      </c>
      <c r="U154" s="1">
        <v>0</v>
      </c>
      <c r="V154" s="16">
        <f t="shared" si="24"/>
        <v>0</v>
      </c>
      <c r="W154" s="1">
        <v>0</v>
      </c>
      <c r="X154" s="14">
        <v>5010.68</v>
      </c>
      <c r="Y154" s="2">
        <v>1934.96</v>
      </c>
      <c r="Z154" s="1">
        <v>5</v>
      </c>
      <c r="AA154" s="1">
        <v>0</v>
      </c>
      <c r="AB154" s="1">
        <v>2</v>
      </c>
      <c r="AC154" s="1">
        <v>26</v>
      </c>
      <c r="AD154" s="1">
        <v>43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60</v>
      </c>
      <c r="AU154" s="1">
        <v>48</v>
      </c>
      <c r="AV154" s="1">
        <v>0</v>
      </c>
      <c r="AW154" s="1">
        <v>112</v>
      </c>
      <c r="AX154" s="1">
        <v>24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6</v>
      </c>
      <c r="BG154" s="1">
        <v>15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A155" s="1">
        <v>70030</v>
      </c>
      <c r="B155" s="1" t="s">
        <v>280</v>
      </c>
      <c r="C155" s="1">
        <v>20</v>
      </c>
      <c r="D155" s="1">
        <v>285</v>
      </c>
      <c r="E155" s="1" t="s">
        <v>64</v>
      </c>
      <c r="F155" s="1">
        <v>558</v>
      </c>
      <c r="G155" s="1" t="s">
        <v>67</v>
      </c>
      <c r="H155" s="2">
        <v>86.35</v>
      </c>
      <c r="I155" s="2">
        <v>1727</v>
      </c>
      <c r="J155" s="10">
        <f t="shared" si="2"/>
        <v>0</v>
      </c>
      <c r="K155" s="11">
        <f t="shared" si="3"/>
        <v>0</v>
      </c>
      <c r="L155" s="1">
        <v>0.78</v>
      </c>
      <c r="M155" s="1">
        <v>3.55</v>
      </c>
      <c r="N155" s="16">
        <f t="shared" si="33"/>
        <v>0</v>
      </c>
      <c r="O155" s="1"/>
      <c r="P155" s="1">
        <v>2.02</v>
      </c>
      <c r="Q155" s="1">
        <v>3.45</v>
      </c>
      <c r="R155" s="5">
        <v>0</v>
      </c>
      <c r="S155" s="1"/>
      <c r="T155" s="1">
        <v>0.1</v>
      </c>
      <c r="U155" s="1">
        <v>2.9</v>
      </c>
      <c r="V155" s="16">
        <f t="shared" si="24"/>
        <v>0</v>
      </c>
      <c r="W155" s="1">
        <v>0</v>
      </c>
      <c r="X155" s="14">
        <v>5008.3</v>
      </c>
      <c r="Y155" s="2">
        <v>17097.3</v>
      </c>
      <c r="Z155" s="1">
        <v>5</v>
      </c>
      <c r="AA155" s="1">
        <v>1</v>
      </c>
      <c r="AB155" s="1">
        <v>10</v>
      </c>
      <c r="AC155" s="1">
        <v>0</v>
      </c>
      <c r="AD155" s="1">
        <v>71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6</v>
      </c>
      <c r="AU155" s="1">
        <v>5</v>
      </c>
      <c r="AV155" s="1">
        <v>24</v>
      </c>
      <c r="AW155" s="1">
        <v>16</v>
      </c>
      <c r="AX155" s="1">
        <v>69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2</v>
      </c>
      <c r="BE155" s="1">
        <v>0</v>
      </c>
      <c r="BF155" s="1">
        <v>0</v>
      </c>
      <c r="BG155" s="1">
        <v>0</v>
      </c>
      <c r="BH155" s="1">
        <v>58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A156" s="1">
        <v>70000</v>
      </c>
      <c r="B156" s="1" t="s">
        <v>140</v>
      </c>
      <c r="C156" s="1">
        <v>9</v>
      </c>
      <c r="D156" s="1">
        <v>285</v>
      </c>
      <c r="E156" s="1" t="s">
        <v>64</v>
      </c>
      <c r="F156" s="1">
        <v>991</v>
      </c>
      <c r="G156" s="1" t="s">
        <v>141</v>
      </c>
      <c r="H156" s="2">
        <v>109.71</v>
      </c>
      <c r="I156" s="2">
        <v>987.39</v>
      </c>
      <c r="J156" s="10">
        <f t="shared" si="2"/>
        <v>0</v>
      </c>
      <c r="K156" s="11">
        <f t="shared" si="3"/>
        <v>0</v>
      </c>
      <c r="L156" s="1">
        <v>1.5</v>
      </c>
      <c r="M156" s="1">
        <v>1.44</v>
      </c>
      <c r="N156" s="16">
        <f t="shared" si="33"/>
        <v>0</v>
      </c>
      <c r="O156" s="1"/>
      <c r="P156" s="1">
        <v>0.89</v>
      </c>
      <c r="Q156" s="1">
        <v>4.67</v>
      </c>
      <c r="R156" s="5">
        <v>0</v>
      </c>
      <c r="S156" s="1"/>
      <c r="T156" s="1">
        <v>2.56</v>
      </c>
      <c r="U156" s="1">
        <v>1.78</v>
      </c>
      <c r="V156" s="16">
        <f t="shared" si="24"/>
        <v>0</v>
      </c>
      <c r="W156" s="1">
        <v>0</v>
      </c>
      <c r="X156" s="15">
        <v>4882.1000000000004</v>
      </c>
      <c r="Y156" s="2">
        <v>7789.41</v>
      </c>
      <c r="Z156" s="1">
        <v>7</v>
      </c>
      <c r="AA156" s="1">
        <v>8</v>
      </c>
      <c r="AB156" s="1">
        <v>1</v>
      </c>
      <c r="AC156" s="1">
        <v>3</v>
      </c>
      <c r="AD156" s="1">
        <v>13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</v>
      </c>
      <c r="AU156" s="1">
        <v>7</v>
      </c>
      <c r="AV156" s="1">
        <v>1</v>
      </c>
      <c r="AW156" s="1">
        <v>5</v>
      </c>
      <c r="AX156" s="1">
        <v>42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9</v>
      </c>
      <c r="BE156" s="1">
        <v>18</v>
      </c>
      <c r="BF156" s="1">
        <v>5</v>
      </c>
      <c r="BG156" s="1">
        <v>0</v>
      </c>
      <c r="BH156" s="1">
        <v>16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A157" s="1">
        <v>70215</v>
      </c>
      <c r="B157" s="1" t="s">
        <v>257</v>
      </c>
      <c r="C157" s="1">
        <v>24</v>
      </c>
      <c r="D157" s="1">
        <v>285</v>
      </c>
      <c r="E157" s="1" t="s">
        <v>64</v>
      </c>
      <c r="F157" s="1">
        <v>795</v>
      </c>
      <c r="G157" s="1" t="s">
        <v>258</v>
      </c>
      <c r="H157" s="2">
        <v>40.33</v>
      </c>
      <c r="I157" s="2">
        <v>967.92</v>
      </c>
      <c r="J157" s="10">
        <f t="shared" si="2"/>
        <v>967.92</v>
      </c>
      <c r="K157" s="11">
        <f t="shared" si="3"/>
        <v>1</v>
      </c>
      <c r="L157" s="1">
        <v>0</v>
      </c>
      <c r="M157" s="1">
        <v>-1</v>
      </c>
      <c r="N157" s="5">
        <v>0</v>
      </c>
      <c r="O157" s="1"/>
      <c r="P157" s="1">
        <v>3.6</v>
      </c>
      <c r="Q157" s="1">
        <v>4.71</v>
      </c>
      <c r="R157" s="5">
        <v>0</v>
      </c>
      <c r="S157" s="1"/>
      <c r="T157" s="1">
        <v>1.44</v>
      </c>
      <c r="U157" s="1">
        <v>0</v>
      </c>
      <c r="V157" s="16">
        <f t="shared" si="24"/>
        <v>1</v>
      </c>
      <c r="W157" s="1">
        <v>0</v>
      </c>
      <c r="X157" s="15">
        <v>4879.93</v>
      </c>
      <c r="Y157" s="2">
        <v>3589.37</v>
      </c>
      <c r="Z157" s="1">
        <v>0</v>
      </c>
      <c r="AA157" s="1">
        <v>0</v>
      </c>
      <c r="AB157" s="1">
        <v>0</v>
      </c>
      <c r="AC157" s="1">
        <v>0</v>
      </c>
      <c r="AD157" s="1">
        <v>-24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70</v>
      </c>
      <c r="AU157" s="1">
        <v>33</v>
      </c>
      <c r="AV157" s="1">
        <v>0</v>
      </c>
      <c r="AW157" s="1">
        <v>0</v>
      </c>
      <c r="AX157" s="1">
        <v>113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26</v>
      </c>
      <c r="BG157" s="1">
        <v>17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A158" s="1">
        <v>70139</v>
      </c>
      <c r="B158" s="1" t="s">
        <v>259</v>
      </c>
      <c r="C158" s="1">
        <v>15</v>
      </c>
      <c r="D158" s="1">
        <v>285</v>
      </c>
      <c r="E158" s="1" t="s">
        <v>64</v>
      </c>
      <c r="F158" s="1">
        <v>562</v>
      </c>
      <c r="G158" s="1" t="s">
        <v>65</v>
      </c>
      <c r="H158" s="2">
        <v>28.82</v>
      </c>
      <c r="I158" s="2">
        <v>432.3</v>
      </c>
      <c r="J158" s="10">
        <f t="shared" si="2"/>
        <v>432.3</v>
      </c>
      <c r="K158" s="11">
        <f t="shared" si="3"/>
        <v>1</v>
      </c>
      <c r="L158" s="1">
        <v>3.97</v>
      </c>
      <c r="M158" s="1">
        <v>1.93</v>
      </c>
      <c r="N158" s="20">
        <v>1</v>
      </c>
      <c r="O158" s="1"/>
      <c r="P158" s="1">
        <v>5.93</v>
      </c>
      <c r="Q158" s="1">
        <v>3.2</v>
      </c>
      <c r="R158" s="5">
        <v>0</v>
      </c>
      <c r="S158" s="1"/>
      <c r="T158" s="1">
        <v>1.27</v>
      </c>
      <c r="U158" s="1">
        <v>5.07</v>
      </c>
      <c r="V158" s="16">
        <f t="shared" si="24"/>
        <v>0</v>
      </c>
      <c r="W158" s="1">
        <v>0</v>
      </c>
      <c r="X158" s="15">
        <v>4827.3500000000004</v>
      </c>
      <c r="Y158" s="2">
        <v>4409.46</v>
      </c>
      <c r="Z158" s="1">
        <v>29</v>
      </c>
      <c r="AA158" s="1">
        <v>27</v>
      </c>
      <c r="AB158" s="1">
        <v>12</v>
      </c>
      <c r="AC158" s="1">
        <v>10</v>
      </c>
      <c r="AD158" s="1">
        <v>29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23</v>
      </c>
      <c r="AU158" s="1">
        <v>28</v>
      </c>
      <c r="AV158" s="1">
        <v>32</v>
      </c>
      <c r="AW158" s="1">
        <v>40</v>
      </c>
      <c r="AX158" s="1">
        <v>48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15</v>
      </c>
      <c r="BF158" s="1">
        <v>8</v>
      </c>
      <c r="BG158" s="1">
        <v>7</v>
      </c>
      <c r="BH158" s="1">
        <v>76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A159" s="1">
        <v>70975</v>
      </c>
      <c r="B159" s="1" t="s">
        <v>256</v>
      </c>
      <c r="C159" s="1">
        <v>20</v>
      </c>
      <c r="D159" s="1">
        <v>285</v>
      </c>
      <c r="E159" s="1" t="s">
        <v>64</v>
      </c>
      <c r="F159" s="1">
        <v>974</v>
      </c>
      <c r="G159" s="1" t="s">
        <v>110</v>
      </c>
      <c r="H159" s="2">
        <v>40.81</v>
      </c>
      <c r="I159" s="2">
        <v>816.2</v>
      </c>
      <c r="J159" s="10">
        <f t="shared" si="2"/>
        <v>0</v>
      </c>
      <c r="K159" s="11">
        <f t="shared" si="3"/>
        <v>0</v>
      </c>
      <c r="L159" s="1">
        <v>0.68</v>
      </c>
      <c r="M159" s="1">
        <v>2.4</v>
      </c>
      <c r="N159" s="16">
        <f t="shared" ref="N159:N160" si="34">MAX(0,(TRUNC((L159*0.75)-M159)))</f>
        <v>0</v>
      </c>
      <c r="O159" s="1"/>
      <c r="P159" s="1">
        <v>4.8</v>
      </c>
      <c r="Q159" s="1">
        <v>2.85</v>
      </c>
      <c r="R159" s="5">
        <v>0</v>
      </c>
      <c r="S159" s="1"/>
      <c r="T159" s="1">
        <v>0.4</v>
      </c>
      <c r="U159" s="1">
        <v>0.2</v>
      </c>
      <c r="V159" s="16">
        <f t="shared" si="24"/>
        <v>0</v>
      </c>
      <c r="W159" s="1">
        <v>0</v>
      </c>
      <c r="X159" s="15">
        <v>4795.18</v>
      </c>
      <c r="Y159" s="2">
        <v>4448.29</v>
      </c>
      <c r="Z159" s="1">
        <v>10</v>
      </c>
      <c r="AA159" s="1">
        <v>2</v>
      </c>
      <c r="AB159" s="1">
        <v>1</v>
      </c>
      <c r="AC159" s="1">
        <v>3</v>
      </c>
      <c r="AD159" s="1">
        <v>48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31</v>
      </c>
      <c r="AU159" s="1">
        <v>14</v>
      </c>
      <c r="AV159" s="1">
        <v>54</v>
      </c>
      <c r="AW159" s="1">
        <v>8</v>
      </c>
      <c r="AX159" s="1">
        <v>57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1</v>
      </c>
      <c r="BF159" s="1">
        <v>2</v>
      </c>
      <c r="BG159" s="1">
        <v>11</v>
      </c>
      <c r="BH159" s="1">
        <v>4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A160" s="1">
        <v>70185</v>
      </c>
      <c r="B160" s="1" t="s">
        <v>174</v>
      </c>
      <c r="C160" s="1">
        <v>40</v>
      </c>
      <c r="D160" s="1">
        <v>285</v>
      </c>
      <c r="E160" s="1" t="s">
        <v>64</v>
      </c>
      <c r="F160" s="1">
        <v>570</v>
      </c>
      <c r="G160" s="1" t="s">
        <v>72</v>
      </c>
      <c r="H160" s="2">
        <v>26.14</v>
      </c>
      <c r="I160" s="2">
        <v>1045.5999999999999</v>
      </c>
      <c r="J160" s="10">
        <f t="shared" si="2"/>
        <v>0</v>
      </c>
      <c r="K160" s="11">
        <f t="shared" si="3"/>
        <v>0</v>
      </c>
      <c r="L160" s="1">
        <v>2.61</v>
      </c>
      <c r="M160" s="1">
        <v>1.68</v>
      </c>
      <c r="N160" s="16">
        <f t="shared" si="34"/>
        <v>0</v>
      </c>
      <c r="O160" s="1"/>
      <c r="P160" s="1">
        <v>1.95</v>
      </c>
      <c r="Q160" s="1">
        <v>-0.02</v>
      </c>
      <c r="R160" s="5">
        <v>0</v>
      </c>
      <c r="S160" s="1"/>
      <c r="T160" s="1">
        <v>0</v>
      </c>
      <c r="U160" s="1">
        <v>0</v>
      </c>
      <c r="V160" s="16">
        <f t="shared" si="24"/>
        <v>0</v>
      </c>
      <c r="W160" s="1">
        <v>0</v>
      </c>
      <c r="X160" s="15">
        <v>4770.55</v>
      </c>
      <c r="Y160" s="2">
        <v>1725.24</v>
      </c>
      <c r="Z160" s="1">
        <v>51</v>
      </c>
      <c r="AA160" s="1">
        <v>2</v>
      </c>
      <c r="AB160" s="1">
        <v>65</v>
      </c>
      <c r="AC160" s="1">
        <v>-25</v>
      </c>
      <c r="AD160" s="1">
        <v>67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75</v>
      </c>
      <c r="AU160" s="1">
        <v>6</v>
      </c>
      <c r="AV160" s="1">
        <v>0</v>
      </c>
      <c r="AW160" s="1">
        <v>0</v>
      </c>
      <c r="AX160" s="1">
        <v>-1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>
      <c r="A161" s="1">
        <v>70146</v>
      </c>
      <c r="B161" s="1" t="s">
        <v>313</v>
      </c>
      <c r="C161" s="1">
        <v>20</v>
      </c>
      <c r="D161" s="1">
        <v>285</v>
      </c>
      <c r="E161" s="1" t="s">
        <v>64</v>
      </c>
      <c r="F161" s="1">
        <v>588</v>
      </c>
      <c r="G161" s="1" t="s">
        <v>146</v>
      </c>
      <c r="H161" s="2">
        <v>53.1</v>
      </c>
      <c r="I161" s="2">
        <v>1062</v>
      </c>
      <c r="J161" s="10">
        <f t="shared" si="2"/>
        <v>2124</v>
      </c>
      <c r="K161" s="11">
        <f t="shared" si="3"/>
        <v>2</v>
      </c>
      <c r="L161" s="1">
        <v>2.58</v>
      </c>
      <c r="M161" s="1">
        <v>0</v>
      </c>
      <c r="N161" s="5">
        <v>2</v>
      </c>
      <c r="O161" s="1"/>
      <c r="P161" s="1">
        <v>1.75</v>
      </c>
      <c r="Q161" s="1">
        <v>0</v>
      </c>
      <c r="R161" s="5">
        <v>0</v>
      </c>
      <c r="S161" s="1"/>
      <c r="T161" s="1">
        <v>0.02</v>
      </c>
      <c r="U161" s="1">
        <v>0.15</v>
      </c>
      <c r="V161" s="16">
        <f t="shared" si="24"/>
        <v>0</v>
      </c>
      <c r="W161" s="1">
        <v>0</v>
      </c>
      <c r="X161" s="15">
        <v>4619.7</v>
      </c>
      <c r="Y161" s="2">
        <v>159.30000000000001</v>
      </c>
      <c r="Z161" s="1">
        <v>0</v>
      </c>
      <c r="AA161" s="1">
        <v>0</v>
      </c>
      <c r="AB161" s="1">
        <v>33</v>
      </c>
      <c r="AC161" s="1">
        <v>37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33</v>
      </c>
      <c r="AW161" s="1">
        <v>4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1</v>
      </c>
      <c r="BH161" s="1">
        <v>3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>
      <c r="A162" s="1">
        <v>70503</v>
      </c>
      <c r="B162" s="1" t="s">
        <v>219</v>
      </c>
      <c r="C162" s="1">
        <v>32</v>
      </c>
      <c r="D162" s="1">
        <v>285</v>
      </c>
      <c r="E162" s="1" t="s">
        <v>64</v>
      </c>
      <c r="F162" s="1">
        <v>573</v>
      </c>
      <c r="G162" s="1" t="s">
        <v>87</v>
      </c>
      <c r="H162" s="2">
        <v>33.270000000000003</v>
      </c>
      <c r="I162" s="2">
        <v>1064.6400000000001</v>
      </c>
      <c r="J162" s="10">
        <f t="shared" si="2"/>
        <v>0</v>
      </c>
      <c r="K162" s="11">
        <f t="shared" si="3"/>
        <v>0</v>
      </c>
      <c r="L162" s="1">
        <v>0.7</v>
      </c>
      <c r="M162" s="1">
        <v>1</v>
      </c>
      <c r="N162" s="16">
        <f t="shared" ref="N162:N171" si="35">MAX(0,(TRUNC((L162*0.75)-M162)))</f>
        <v>0</v>
      </c>
      <c r="O162" s="1"/>
      <c r="P162" s="1">
        <v>2.73</v>
      </c>
      <c r="Q162" s="1">
        <v>3.34</v>
      </c>
      <c r="R162" s="5">
        <v>0</v>
      </c>
      <c r="S162" s="1"/>
      <c r="T162" s="1">
        <v>0.5</v>
      </c>
      <c r="U162" s="1">
        <v>2.2799999999999998</v>
      </c>
      <c r="V162" s="16">
        <f t="shared" si="24"/>
        <v>0</v>
      </c>
      <c r="W162" s="1">
        <v>0</v>
      </c>
      <c r="X162" s="15">
        <v>4192.0200000000004</v>
      </c>
      <c r="Y162" s="2">
        <v>7053.24</v>
      </c>
      <c r="Z162" s="1">
        <v>10</v>
      </c>
      <c r="AA162" s="1">
        <v>11</v>
      </c>
      <c r="AB162" s="1">
        <v>16</v>
      </c>
      <c r="AC162" s="1">
        <v>-18</v>
      </c>
      <c r="AD162" s="1">
        <v>32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29</v>
      </c>
      <c r="AU162" s="1">
        <v>26</v>
      </c>
      <c r="AV162" s="1">
        <v>27</v>
      </c>
      <c r="AW162" s="1">
        <v>37</v>
      </c>
      <c r="AX162" s="1">
        <v>107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19</v>
      </c>
      <c r="BE162" s="1">
        <v>9</v>
      </c>
      <c r="BF162" s="1">
        <v>-10</v>
      </c>
      <c r="BG162" s="1">
        <v>5</v>
      </c>
      <c r="BH162" s="1">
        <v>73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>
      <c r="A163" s="1">
        <v>70978</v>
      </c>
      <c r="B163" s="1" t="s">
        <v>265</v>
      </c>
      <c r="C163" s="1">
        <v>16</v>
      </c>
      <c r="D163" s="1">
        <v>285</v>
      </c>
      <c r="E163" s="1" t="s">
        <v>64</v>
      </c>
      <c r="F163" s="1">
        <v>998</v>
      </c>
      <c r="G163" s="1" t="s">
        <v>266</v>
      </c>
      <c r="H163" s="2">
        <v>84.48</v>
      </c>
      <c r="I163" s="2">
        <v>1351.68</v>
      </c>
      <c r="J163" s="10">
        <f t="shared" si="2"/>
        <v>0</v>
      </c>
      <c r="K163" s="11">
        <f t="shared" si="3"/>
        <v>0</v>
      </c>
      <c r="L163" s="1">
        <v>0.44</v>
      </c>
      <c r="M163" s="1">
        <v>0.62</v>
      </c>
      <c r="N163" s="16">
        <f t="shared" si="35"/>
        <v>0</v>
      </c>
      <c r="O163" s="1"/>
      <c r="P163" s="1">
        <v>2.56</v>
      </c>
      <c r="Q163" s="1">
        <v>3.75</v>
      </c>
      <c r="R163" s="5">
        <v>0</v>
      </c>
      <c r="S163" s="1"/>
      <c r="T163" s="1">
        <v>0</v>
      </c>
      <c r="U163" s="1">
        <v>3</v>
      </c>
      <c r="V163" s="16">
        <f t="shared" si="24"/>
        <v>0</v>
      </c>
      <c r="W163" s="1">
        <v>0</v>
      </c>
      <c r="X163" s="15">
        <v>4055.04</v>
      </c>
      <c r="Y163" s="2">
        <v>9968.64</v>
      </c>
      <c r="Z163" s="1">
        <v>5</v>
      </c>
      <c r="AA163" s="1">
        <v>0</v>
      </c>
      <c r="AB163" s="1">
        <v>1</v>
      </c>
      <c r="AC163" s="1">
        <v>2</v>
      </c>
      <c r="AD163" s="1">
        <v>10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12</v>
      </c>
      <c r="AU163" s="1">
        <v>13</v>
      </c>
      <c r="AV163" s="1">
        <v>18</v>
      </c>
      <c r="AW163" s="1">
        <v>9</v>
      </c>
      <c r="AX163" s="1">
        <v>60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48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>
      <c r="A164" s="1">
        <v>70112</v>
      </c>
      <c r="B164" s="1" t="s">
        <v>246</v>
      </c>
      <c r="C164" s="1">
        <v>18</v>
      </c>
      <c r="D164" s="1">
        <v>285</v>
      </c>
      <c r="E164" s="1" t="s">
        <v>64</v>
      </c>
      <c r="F164" s="1">
        <v>558</v>
      </c>
      <c r="G164" s="1" t="s">
        <v>67</v>
      </c>
      <c r="H164" s="2">
        <v>47.35</v>
      </c>
      <c r="I164" s="2">
        <v>852.3</v>
      </c>
      <c r="J164" s="10">
        <f t="shared" si="2"/>
        <v>852.3</v>
      </c>
      <c r="K164" s="11">
        <f t="shared" si="3"/>
        <v>1</v>
      </c>
      <c r="L164" s="1">
        <v>0.42</v>
      </c>
      <c r="M164" s="1">
        <v>1.5</v>
      </c>
      <c r="N164" s="16">
        <f t="shared" si="35"/>
        <v>0</v>
      </c>
      <c r="O164" s="1"/>
      <c r="P164" s="1">
        <v>2.39</v>
      </c>
      <c r="Q164" s="1">
        <v>2.11</v>
      </c>
      <c r="R164" s="5">
        <v>0</v>
      </c>
      <c r="S164" s="1"/>
      <c r="T164" s="1">
        <v>1.83</v>
      </c>
      <c r="U164" s="1">
        <v>0</v>
      </c>
      <c r="V164" s="16">
        <f t="shared" si="24"/>
        <v>1</v>
      </c>
      <c r="W164" s="1">
        <v>0</v>
      </c>
      <c r="X164" s="15">
        <v>3953.73</v>
      </c>
      <c r="Y164" s="2">
        <v>3077.75</v>
      </c>
      <c r="Z164" s="1">
        <v>8</v>
      </c>
      <c r="AA164" s="1">
        <v>5</v>
      </c>
      <c r="AB164" s="1">
        <v>5</v>
      </c>
      <c r="AC164" s="1">
        <v>-16</v>
      </c>
      <c r="AD164" s="1">
        <v>27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42</v>
      </c>
      <c r="AV164" s="1">
        <v>13</v>
      </c>
      <c r="AW164" s="1">
        <v>16</v>
      </c>
      <c r="AX164" s="1">
        <v>38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20</v>
      </c>
      <c r="BG164" s="1">
        <v>26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>
      <c r="A165" s="1">
        <v>70141</v>
      </c>
      <c r="B165" s="1" t="s">
        <v>270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28.82</v>
      </c>
      <c r="I165" s="2">
        <v>432.3</v>
      </c>
      <c r="J165" s="10">
        <f t="shared" si="2"/>
        <v>0</v>
      </c>
      <c r="K165" s="11">
        <f t="shared" si="3"/>
        <v>0</v>
      </c>
      <c r="L165" s="1">
        <v>1.5</v>
      </c>
      <c r="M165" s="1">
        <v>3.53</v>
      </c>
      <c r="N165" s="16">
        <f t="shared" si="35"/>
        <v>0</v>
      </c>
      <c r="O165" s="1"/>
      <c r="P165" s="1">
        <v>5.97</v>
      </c>
      <c r="Q165" s="1">
        <v>3.07</v>
      </c>
      <c r="R165" s="5">
        <v>0</v>
      </c>
      <c r="S165" s="1"/>
      <c r="T165" s="1">
        <v>1.43</v>
      </c>
      <c r="U165" s="1">
        <v>1.07</v>
      </c>
      <c r="V165" s="16">
        <f t="shared" si="24"/>
        <v>0</v>
      </c>
      <c r="W165" s="1">
        <v>0</v>
      </c>
      <c r="X165" s="15">
        <v>3847.47</v>
      </c>
      <c r="Y165" s="2">
        <v>3314.3</v>
      </c>
      <c r="Z165" s="1">
        <v>5</v>
      </c>
      <c r="AA165" s="1">
        <v>4</v>
      </c>
      <c r="AB165" s="1">
        <v>14</v>
      </c>
      <c r="AC165" s="1">
        <v>3</v>
      </c>
      <c r="AD165" s="1">
        <v>53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23</v>
      </c>
      <c r="AU165" s="1">
        <v>36</v>
      </c>
      <c r="AV165" s="1">
        <v>41</v>
      </c>
      <c r="AW165" s="1">
        <v>15</v>
      </c>
      <c r="AX165" s="1">
        <v>46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7</v>
      </c>
      <c r="BE165" s="1">
        <v>11</v>
      </c>
      <c r="BF165" s="1">
        <v>9</v>
      </c>
      <c r="BG165" s="1">
        <v>0</v>
      </c>
      <c r="BH165" s="1">
        <v>16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>
      <c r="A166" s="1">
        <v>70315</v>
      </c>
      <c r="B166" s="1" t="s">
        <v>244</v>
      </c>
      <c r="C166" s="1">
        <v>15</v>
      </c>
      <c r="D166" s="1">
        <v>285</v>
      </c>
      <c r="E166" s="1" t="s">
        <v>64</v>
      </c>
      <c r="F166" s="1">
        <v>562</v>
      </c>
      <c r="G166" s="1" t="s">
        <v>65</v>
      </c>
      <c r="H166" s="2">
        <v>28.82</v>
      </c>
      <c r="I166" s="2">
        <v>432.3</v>
      </c>
      <c r="J166" s="10">
        <f t="shared" si="2"/>
        <v>1296.9000000000001</v>
      </c>
      <c r="K166" s="11">
        <f t="shared" si="3"/>
        <v>3</v>
      </c>
      <c r="L166" s="1">
        <v>2.2999999999999998</v>
      </c>
      <c r="M166" s="1">
        <v>0.73</v>
      </c>
      <c r="N166" s="16">
        <f t="shared" si="35"/>
        <v>0</v>
      </c>
      <c r="O166" s="1"/>
      <c r="P166" s="1">
        <v>3.73</v>
      </c>
      <c r="Q166" s="1">
        <v>0.8</v>
      </c>
      <c r="R166" s="5">
        <v>3</v>
      </c>
      <c r="S166" s="1"/>
      <c r="T166" s="1">
        <v>2.8</v>
      </c>
      <c r="U166" s="1">
        <v>5.47</v>
      </c>
      <c r="V166" s="16">
        <f t="shared" si="24"/>
        <v>0</v>
      </c>
      <c r="W166" s="1">
        <v>0</v>
      </c>
      <c r="X166" s="15">
        <v>3818.65</v>
      </c>
      <c r="Y166" s="2">
        <v>3026.1</v>
      </c>
      <c r="Z166" s="1">
        <v>4</v>
      </c>
      <c r="AA166" s="1">
        <v>15</v>
      </c>
      <c r="AB166" s="1">
        <v>20</v>
      </c>
      <c r="AC166" s="1">
        <v>6</v>
      </c>
      <c r="AD166" s="1">
        <v>11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24</v>
      </c>
      <c r="AU166" s="1">
        <v>11</v>
      </c>
      <c r="AV166" s="1">
        <v>18</v>
      </c>
      <c r="AW166" s="1">
        <v>17</v>
      </c>
      <c r="AX166" s="1">
        <v>12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25</v>
      </c>
      <c r="BE166" s="1">
        <v>22</v>
      </c>
      <c r="BF166" s="1">
        <v>4</v>
      </c>
      <c r="BG166" s="1">
        <v>4</v>
      </c>
      <c r="BH166" s="1">
        <v>82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>
      <c r="A167" s="1">
        <v>70314</v>
      </c>
      <c r="B167" s="1" t="s">
        <v>286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28.82</v>
      </c>
      <c r="I167" s="2">
        <v>432.3</v>
      </c>
      <c r="J167" s="10">
        <f t="shared" si="2"/>
        <v>0</v>
      </c>
      <c r="K167" s="11">
        <f t="shared" si="3"/>
        <v>0</v>
      </c>
      <c r="L167" s="1">
        <v>2.33</v>
      </c>
      <c r="M167" s="1">
        <v>1.6</v>
      </c>
      <c r="N167" s="16">
        <f t="shared" si="35"/>
        <v>0</v>
      </c>
      <c r="O167" s="1"/>
      <c r="P167" s="1">
        <v>4.33</v>
      </c>
      <c r="Q167" s="1">
        <v>2.67</v>
      </c>
      <c r="R167" s="5">
        <v>0</v>
      </c>
      <c r="S167" s="1"/>
      <c r="T167" s="1">
        <v>1.97</v>
      </c>
      <c r="U167" s="1">
        <v>5</v>
      </c>
      <c r="V167" s="16">
        <f t="shared" si="24"/>
        <v>0</v>
      </c>
      <c r="W167" s="1">
        <v>0</v>
      </c>
      <c r="X167" s="15">
        <v>3732.19</v>
      </c>
      <c r="Y167" s="2">
        <v>4005.98</v>
      </c>
      <c r="Z167" s="1">
        <v>10</v>
      </c>
      <c r="AA167" s="1">
        <v>9</v>
      </c>
      <c r="AB167" s="1">
        <v>20</v>
      </c>
      <c r="AC167" s="1">
        <v>1</v>
      </c>
      <c r="AD167" s="1">
        <v>24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36</v>
      </c>
      <c r="AU167" s="1">
        <v>44</v>
      </c>
      <c r="AV167" s="1">
        <v>1</v>
      </c>
      <c r="AW167" s="1">
        <v>12</v>
      </c>
      <c r="AX167" s="1">
        <v>40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10</v>
      </c>
      <c r="BE167" s="1">
        <v>24</v>
      </c>
      <c r="BF167" s="1">
        <v>6</v>
      </c>
      <c r="BG167" s="1">
        <v>3</v>
      </c>
      <c r="BH167" s="1">
        <v>75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>
      <c r="A168" s="1">
        <v>70361</v>
      </c>
      <c r="B168" s="1" t="s">
        <v>271</v>
      </c>
      <c r="C168" s="1">
        <v>15</v>
      </c>
      <c r="D168" s="1">
        <v>285</v>
      </c>
      <c r="E168" s="1" t="s">
        <v>64</v>
      </c>
      <c r="F168" s="1">
        <v>562</v>
      </c>
      <c r="G168" s="1" t="s">
        <v>65</v>
      </c>
      <c r="H168" s="2">
        <v>30.07</v>
      </c>
      <c r="I168" s="2">
        <v>451.05</v>
      </c>
      <c r="J168" s="10">
        <f t="shared" si="2"/>
        <v>0</v>
      </c>
      <c r="K168" s="11">
        <f t="shared" si="3"/>
        <v>0</v>
      </c>
      <c r="L168" s="1">
        <v>1.2</v>
      </c>
      <c r="M168" s="1">
        <v>4.7300000000000004</v>
      </c>
      <c r="N168" s="16">
        <f t="shared" si="35"/>
        <v>0</v>
      </c>
      <c r="O168" s="1"/>
      <c r="P168" s="1">
        <v>6.13</v>
      </c>
      <c r="Q168" s="1">
        <v>4.7300000000000004</v>
      </c>
      <c r="R168" s="5">
        <v>0</v>
      </c>
      <c r="S168" s="1"/>
      <c r="T168" s="1">
        <v>0.87</v>
      </c>
      <c r="U168" s="1">
        <v>0.4</v>
      </c>
      <c r="V168" s="16">
        <f t="shared" si="24"/>
        <v>0</v>
      </c>
      <c r="W168" s="1">
        <v>0</v>
      </c>
      <c r="X168" s="15">
        <v>3698.61</v>
      </c>
      <c r="Y168" s="2">
        <v>4450.3599999999997</v>
      </c>
      <c r="Z168" s="1">
        <v>7</v>
      </c>
      <c r="AA168" s="1">
        <v>6</v>
      </c>
      <c r="AB168" s="1">
        <v>20</v>
      </c>
      <c r="AC168" s="1">
        <v>-24</v>
      </c>
      <c r="AD168" s="1">
        <v>71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24</v>
      </c>
      <c r="AU168" s="1">
        <v>49</v>
      </c>
      <c r="AV168" s="1">
        <v>23</v>
      </c>
      <c r="AW168" s="1">
        <v>41</v>
      </c>
      <c r="AX168" s="1">
        <v>71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7</v>
      </c>
      <c r="BE168" s="1">
        <v>7</v>
      </c>
      <c r="BF168" s="1">
        <v>2</v>
      </c>
      <c r="BG168" s="1">
        <v>1</v>
      </c>
      <c r="BH168" s="1">
        <v>6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>
      <c r="A169" s="1">
        <v>70095</v>
      </c>
      <c r="B169" s="1" t="s">
        <v>291</v>
      </c>
      <c r="C169" s="1">
        <v>16</v>
      </c>
      <c r="D169" s="1">
        <v>285</v>
      </c>
      <c r="E169" s="1" t="s">
        <v>64</v>
      </c>
      <c r="F169" s="1">
        <v>999</v>
      </c>
      <c r="G169" s="1" t="s">
        <v>292</v>
      </c>
      <c r="H169" s="2">
        <v>61.95</v>
      </c>
      <c r="I169" s="2">
        <v>991.2</v>
      </c>
      <c r="J169" s="10">
        <f t="shared" si="2"/>
        <v>4956</v>
      </c>
      <c r="K169" s="11">
        <f t="shared" si="3"/>
        <v>5</v>
      </c>
      <c r="L169" s="1">
        <v>0.19</v>
      </c>
      <c r="M169" s="1">
        <v>4.1900000000000004</v>
      </c>
      <c r="N169" s="16">
        <f t="shared" si="35"/>
        <v>0</v>
      </c>
      <c r="O169" s="1"/>
      <c r="P169" s="1">
        <v>3.28</v>
      </c>
      <c r="Q169" s="1">
        <v>0.19</v>
      </c>
      <c r="R169" s="5">
        <v>5</v>
      </c>
      <c r="S169" s="1"/>
      <c r="T169" s="1">
        <v>0.25</v>
      </c>
      <c r="U169" s="1">
        <v>2.75</v>
      </c>
      <c r="V169" s="16">
        <f t="shared" si="24"/>
        <v>0</v>
      </c>
      <c r="W169" s="1">
        <v>0</v>
      </c>
      <c r="X169" s="15">
        <v>3686.02</v>
      </c>
      <c r="Y169" s="2">
        <v>7062.3</v>
      </c>
      <c r="Z169" s="1">
        <v>2</v>
      </c>
      <c r="AA169" s="1">
        <v>2</v>
      </c>
      <c r="AB169" s="1">
        <v>0</v>
      </c>
      <c r="AC169" s="1">
        <v>0</v>
      </c>
      <c r="AD169" s="1">
        <v>67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28</v>
      </c>
      <c r="AU169" s="1">
        <v>49</v>
      </c>
      <c r="AV169" s="1">
        <v>0</v>
      </c>
      <c r="AW169" s="1">
        <v>0</v>
      </c>
      <c r="AX169" s="1">
        <v>3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4</v>
      </c>
      <c r="BE169" s="1">
        <v>0</v>
      </c>
      <c r="BF169" s="1">
        <v>0</v>
      </c>
      <c r="BG169" s="1">
        <v>0</v>
      </c>
      <c r="BH169" s="1">
        <v>44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>
      <c r="A170" s="1">
        <v>70071</v>
      </c>
      <c r="B170" s="1" t="s">
        <v>285</v>
      </c>
      <c r="C170" s="1">
        <v>6</v>
      </c>
      <c r="D170" s="1">
        <v>285</v>
      </c>
      <c r="E170" s="1" t="s">
        <v>64</v>
      </c>
      <c r="F170" s="1">
        <v>974</v>
      </c>
      <c r="G170" s="1" t="s">
        <v>110</v>
      </c>
      <c r="H170" s="2">
        <v>174.97</v>
      </c>
      <c r="I170" s="2">
        <v>1049.82</v>
      </c>
      <c r="J170" s="10">
        <f t="shared" si="2"/>
        <v>0</v>
      </c>
      <c r="K170" s="11">
        <f t="shared" si="3"/>
        <v>0</v>
      </c>
      <c r="L170" s="1">
        <v>0.25</v>
      </c>
      <c r="M170" s="1">
        <v>0</v>
      </c>
      <c r="N170" s="16">
        <f t="shared" si="35"/>
        <v>0</v>
      </c>
      <c r="O170" s="1"/>
      <c r="P170" s="1">
        <v>2.25</v>
      </c>
      <c r="Q170" s="1">
        <v>1.83</v>
      </c>
      <c r="R170" s="5">
        <v>0</v>
      </c>
      <c r="S170" s="1"/>
      <c r="T170" s="1">
        <v>1</v>
      </c>
      <c r="U170" s="1">
        <v>5</v>
      </c>
      <c r="V170" s="16">
        <f t="shared" si="24"/>
        <v>0</v>
      </c>
      <c r="W170" s="1">
        <v>0</v>
      </c>
      <c r="X170" s="15">
        <v>3674.37</v>
      </c>
      <c r="Y170" s="2">
        <v>7173.77</v>
      </c>
      <c r="Z170" s="1">
        <v>1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5</v>
      </c>
      <c r="AU170" s="1">
        <v>8</v>
      </c>
      <c r="AV170" s="1">
        <v>3</v>
      </c>
      <c r="AW170" s="1">
        <v>3</v>
      </c>
      <c r="AX170" s="1">
        <v>11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2</v>
      </c>
      <c r="BE170" s="1">
        <v>2</v>
      </c>
      <c r="BF170" s="1">
        <v>0</v>
      </c>
      <c r="BG170" s="1">
        <v>6</v>
      </c>
      <c r="BH170" s="1">
        <v>30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>
      <c r="A171" s="1">
        <v>70232</v>
      </c>
      <c r="B171" s="1" t="s">
        <v>234</v>
      </c>
      <c r="C171" s="1">
        <v>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61.49</v>
      </c>
      <c r="I171" s="2">
        <v>307.45</v>
      </c>
      <c r="J171" s="10">
        <f t="shared" si="2"/>
        <v>0</v>
      </c>
      <c r="K171" s="11">
        <f t="shared" si="3"/>
        <v>0</v>
      </c>
      <c r="L171" s="1">
        <v>3.2</v>
      </c>
      <c r="M171" s="1">
        <v>3.4</v>
      </c>
      <c r="N171" s="16">
        <f t="shared" si="35"/>
        <v>0</v>
      </c>
      <c r="O171" s="1"/>
      <c r="P171" s="1">
        <v>6.5</v>
      </c>
      <c r="Q171" s="1">
        <v>3</v>
      </c>
      <c r="R171" s="5">
        <v>0</v>
      </c>
      <c r="S171" s="1"/>
      <c r="T171" s="1">
        <v>2.2000000000000002</v>
      </c>
      <c r="U171" s="1">
        <v>4.2</v>
      </c>
      <c r="V171" s="16">
        <f t="shared" si="24"/>
        <v>0</v>
      </c>
      <c r="W171" s="1">
        <v>0</v>
      </c>
      <c r="X171" s="15">
        <v>3658.66</v>
      </c>
      <c r="Y171" s="2">
        <v>3258.97</v>
      </c>
      <c r="Z171" s="1">
        <v>4</v>
      </c>
      <c r="AA171" s="1">
        <v>10</v>
      </c>
      <c r="AB171" s="1">
        <v>5</v>
      </c>
      <c r="AC171" s="1">
        <v>4</v>
      </c>
      <c r="AD171" s="1">
        <v>17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10</v>
      </c>
      <c r="AU171" s="1">
        <v>12</v>
      </c>
      <c r="AV171" s="1">
        <v>9</v>
      </c>
      <c r="AW171" s="1">
        <v>15</v>
      </c>
      <c r="AX171" s="1">
        <v>15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4</v>
      </c>
      <c r="BE171" s="1">
        <v>10</v>
      </c>
      <c r="BF171" s="1">
        <v>2</v>
      </c>
      <c r="BG171" s="1">
        <v>0</v>
      </c>
      <c r="BH171" s="1">
        <v>21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>
      <c r="A172" s="1">
        <v>70123</v>
      </c>
      <c r="B172" s="1" t="s">
        <v>169</v>
      </c>
      <c r="C172" s="1">
        <v>6</v>
      </c>
      <c r="D172" s="1">
        <v>285</v>
      </c>
      <c r="E172" s="1" t="s">
        <v>64</v>
      </c>
      <c r="F172" s="1">
        <v>285</v>
      </c>
      <c r="G172" s="1" t="s">
        <v>64</v>
      </c>
      <c r="H172" s="2">
        <v>157.97</v>
      </c>
      <c r="I172" s="2">
        <v>947.82</v>
      </c>
      <c r="J172" s="10">
        <f t="shared" si="2"/>
        <v>0</v>
      </c>
      <c r="K172" s="11">
        <f t="shared" si="3"/>
        <v>0</v>
      </c>
      <c r="L172" s="1">
        <v>1.42</v>
      </c>
      <c r="M172" s="1">
        <v>0</v>
      </c>
      <c r="N172" s="5">
        <v>0</v>
      </c>
      <c r="O172" s="1"/>
      <c r="P172" s="1">
        <v>1.17</v>
      </c>
      <c r="Q172" s="1">
        <v>1.67</v>
      </c>
      <c r="R172" s="5">
        <v>0</v>
      </c>
      <c r="S172" s="1"/>
      <c r="T172" s="1">
        <v>1.25</v>
      </c>
      <c r="U172" s="1">
        <v>0.17</v>
      </c>
      <c r="V172" s="16">
        <f t="shared" si="24"/>
        <v>0</v>
      </c>
      <c r="W172" s="1">
        <v>0</v>
      </c>
      <c r="X172" s="15">
        <v>3633.31</v>
      </c>
      <c r="Y172" s="2">
        <v>1737.67</v>
      </c>
      <c r="Z172" s="1">
        <v>0</v>
      </c>
      <c r="AA172" s="1">
        <v>0</v>
      </c>
      <c r="AB172" s="1">
        <v>5</v>
      </c>
      <c r="AC172" s="1">
        <v>7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5</v>
      </c>
      <c r="AU172" s="1">
        <v>4</v>
      </c>
      <c r="AV172" s="1">
        <v>0</v>
      </c>
      <c r="AW172" s="1">
        <v>0</v>
      </c>
      <c r="AX172" s="1">
        <v>10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7</v>
      </c>
      <c r="BE172" s="1">
        <v>1</v>
      </c>
      <c r="BF172" s="1">
        <v>0</v>
      </c>
      <c r="BG172" s="1">
        <v>0</v>
      </c>
      <c r="BH172" s="1">
        <v>1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>
      <c r="A173" s="1">
        <v>70153</v>
      </c>
      <c r="B173" s="1" t="s">
        <v>186</v>
      </c>
      <c r="C173" s="1">
        <v>24</v>
      </c>
      <c r="D173" s="1">
        <v>285</v>
      </c>
      <c r="E173" s="1" t="s">
        <v>64</v>
      </c>
      <c r="F173" s="1">
        <v>974</v>
      </c>
      <c r="G173" s="1" t="s">
        <v>110</v>
      </c>
      <c r="H173" s="2">
        <v>44.36</v>
      </c>
      <c r="I173" s="2">
        <v>1064.6400000000001</v>
      </c>
      <c r="J173" s="10">
        <f t="shared" si="2"/>
        <v>0</v>
      </c>
      <c r="K173" s="11">
        <f t="shared" si="3"/>
        <v>0</v>
      </c>
      <c r="L173" s="1">
        <v>0.23</v>
      </c>
      <c r="M173" s="1">
        <v>2.12</v>
      </c>
      <c r="N173" s="16">
        <f t="shared" ref="N173:N185" si="36">MAX(0,(TRUNC((L173*0.75)-M173)))</f>
        <v>0</v>
      </c>
      <c r="O173" s="1"/>
      <c r="P173" s="1">
        <v>2.71</v>
      </c>
      <c r="Q173" s="1">
        <v>1.21</v>
      </c>
      <c r="R173" s="5">
        <v>0</v>
      </c>
      <c r="S173" s="1"/>
      <c r="T173" s="1">
        <v>0.46</v>
      </c>
      <c r="U173" s="1">
        <v>1.38</v>
      </c>
      <c r="V173" s="16">
        <f t="shared" si="24"/>
        <v>0</v>
      </c>
      <c r="W173" s="1">
        <v>0</v>
      </c>
      <c r="X173" s="15">
        <v>3615.34</v>
      </c>
      <c r="Y173" s="2">
        <v>5012.68</v>
      </c>
      <c r="Z173" s="1">
        <v>1</v>
      </c>
      <c r="AA173" s="1">
        <v>1</v>
      </c>
      <c r="AB173" s="1">
        <v>3</v>
      </c>
      <c r="AC173" s="1">
        <v>2</v>
      </c>
      <c r="AD173" s="1">
        <v>51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11</v>
      </c>
      <c r="AU173" s="1">
        <v>28</v>
      </c>
      <c r="AV173" s="1">
        <v>24</v>
      </c>
      <c r="AW173" s="1">
        <v>32</v>
      </c>
      <c r="AX173" s="1">
        <v>29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2</v>
      </c>
      <c r="BF173" s="1">
        <v>10</v>
      </c>
      <c r="BG173" s="1">
        <v>0</v>
      </c>
      <c r="BH173" s="1">
        <v>33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>
      <c r="A174" s="1">
        <v>70360</v>
      </c>
      <c r="B174" s="1" t="s">
        <v>245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30.07</v>
      </c>
      <c r="I174" s="2">
        <v>451.05</v>
      </c>
      <c r="J174" s="10">
        <f t="shared" si="2"/>
        <v>0</v>
      </c>
      <c r="K174" s="11">
        <f t="shared" si="3"/>
        <v>0</v>
      </c>
      <c r="L174" s="1">
        <v>0.56999999999999995</v>
      </c>
      <c r="M174" s="1">
        <v>1.33</v>
      </c>
      <c r="N174" s="16">
        <f t="shared" si="36"/>
        <v>0</v>
      </c>
      <c r="O174" s="1"/>
      <c r="P174" s="1">
        <v>7.1</v>
      </c>
      <c r="Q174" s="1">
        <v>4.4000000000000004</v>
      </c>
      <c r="R174" s="5">
        <v>0</v>
      </c>
      <c r="S174" s="1"/>
      <c r="T174" s="1">
        <v>0.17</v>
      </c>
      <c r="U174" s="1">
        <v>2.93</v>
      </c>
      <c r="V174" s="16">
        <f t="shared" si="24"/>
        <v>0</v>
      </c>
      <c r="W174" s="1">
        <v>0</v>
      </c>
      <c r="X174" s="15">
        <v>3533.22</v>
      </c>
      <c r="Y174" s="2">
        <v>3909.1</v>
      </c>
      <c r="Z174" s="1">
        <v>1</v>
      </c>
      <c r="AA174" s="1">
        <v>0</v>
      </c>
      <c r="AB174" s="1">
        <v>4</v>
      </c>
      <c r="AC174" s="1">
        <v>7</v>
      </c>
      <c r="AD174" s="1">
        <v>20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15</v>
      </c>
      <c r="AU174" s="1">
        <v>47</v>
      </c>
      <c r="AV174" s="1">
        <v>41</v>
      </c>
      <c r="AW174" s="1">
        <v>54</v>
      </c>
      <c r="AX174" s="1">
        <v>66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>
        <v>0</v>
      </c>
      <c r="BF174" s="1">
        <v>1</v>
      </c>
      <c r="BG174" s="1">
        <v>1</v>
      </c>
      <c r="BH174" s="1">
        <v>44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>
      <c r="A175" s="1">
        <v>70082</v>
      </c>
      <c r="B175" s="1" t="s">
        <v>268</v>
      </c>
      <c r="C175" s="1">
        <v>24</v>
      </c>
      <c r="D175" s="1">
        <v>285</v>
      </c>
      <c r="E175" s="1" t="s">
        <v>64</v>
      </c>
      <c r="F175" s="1">
        <v>572</v>
      </c>
      <c r="G175" s="1" t="s">
        <v>269</v>
      </c>
      <c r="H175" s="2">
        <v>37.17</v>
      </c>
      <c r="I175" s="2">
        <v>892.08</v>
      </c>
      <c r="J175" s="10">
        <f t="shared" si="2"/>
        <v>3568.32</v>
      </c>
      <c r="K175" s="11">
        <f t="shared" si="3"/>
        <v>4</v>
      </c>
      <c r="L175" s="1">
        <v>0</v>
      </c>
      <c r="M175" s="1">
        <v>0</v>
      </c>
      <c r="N175" s="16">
        <f t="shared" si="36"/>
        <v>0</v>
      </c>
      <c r="O175" s="1"/>
      <c r="P175" s="1">
        <v>3.83</v>
      </c>
      <c r="Q175" s="1">
        <v>0</v>
      </c>
      <c r="R175" s="5">
        <v>4</v>
      </c>
      <c r="S175" s="1"/>
      <c r="T175" s="1">
        <v>0</v>
      </c>
      <c r="U175" s="1">
        <v>0</v>
      </c>
      <c r="V175" s="16">
        <f t="shared" si="24"/>
        <v>0</v>
      </c>
      <c r="W175" s="1">
        <v>0</v>
      </c>
      <c r="X175" s="15">
        <v>3419.64</v>
      </c>
      <c r="Y175" s="2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39</v>
      </c>
      <c r="AW175" s="1">
        <v>106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>
      <c r="A176" s="1">
        <v>70004</v>
      </c>
      <c r="B176" s="1" t="s">
        <v>211</v>
      </c>
      <c r="C176" s="1">
        <v>24</v>
      </c>
      <c r="D176" s="1">
        <v>285</v>
      </c>
      <c r="E176" s="1" t="s">
        <v>64</v>
      </c>
      <c r="F176" s="1">
        <v>557</v>
      </c>
      <c r="G176" s="1" t="s">
        <v>69</v>
      </c>
      <c r="H176" s="2">
        <v>51.12</v>
      </c>
      <c r="I176" s="2">
        <v>1226.8800000000001</v>
      </c>
      <c r="J176" s="10">
        <f t="shared" si="2"/>
        <v>0</v>
      </c>
      <c r="K176" s="11">
        <f t="shared" si="3"/>
        <v>0</v>
      </c>
      <c r="L176" s="1">
        <v>1.56</v>
      </c>
      <c r="M176" s="1">
        <v>0.57999999999999996</v>
      </c>
      <c r="N176" s="16">
        <f t="shared" si="36"/>
        <v>0</v>
      </c>
      <c r="O176" s="1"/>
      <c r="P176" s="1">
        <v>0.85</v>
      </c>
      <c r="Q176" s="1">
        <v>1.88</v>
      </c>
      <c r="R176" s="5">
        <v>0</v>
      </c>
      <c r="S176" s="1"/>
      <c r="T176" s="1">
        <v>0.27</v>
      </c>
      <c r="U176" s="1">
        <v>2.17</v>
      </c>
      <c r="V176" s="16">
        <f t="shared" si="24"/>
        <v>0</v>
      </c>
      <c r="W176" s="1">
        <v>0</v>
      </c>
      <c r="X176" s="15">
        <v>3297.24</v>
      </c>
      <c r="Y176" s="2">
        <v>5674.32</v>
      </c>
      <c r="Z176" s="1">
        <v>7</v>
      </c>
      <c r="AA176" s="1">
        <v>28</v>
      </c>
      <c r="AB176" s="1">
        <v>9</v>
      </c>
      <c r="AC176" s="1">
        <v>15</v>
      </c>
      <c r="AD176" s="1">
        <v>14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3</v>
      </c>
      <c r="AU176" s="1">
        <v>7</v>
      </c>
      <c r="AV176" s="1">
        <v>11</v>
      </c>
      <c r="AW176" s="1">
        <v>6</v>
      </c>
      <c r="AX176" s="1">
        <v>45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1</v>
      </c>
      <c r="BE176" s="1">
        <v>1</v>
      </c>
      <c r="BF176" s="1">
        <v>4</v>
      </c>
      <c r="BG176" s="1">
        <v>2</v>
      </c>
      <c r="BH176" s="1">
        <v>52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>
      <c r="A177" s="1">
        <v>70316</v>
      </c>
      <c r="B177" s="1" t="s">
        <v>261</v>
      </c>
      <c r="C177" s="1">
        <v>15</v>
      </c>
      <c r="D177" s="1">
        <v>285</v>
      </c>
      <c r="E177" s="1" t="s">
        <v>64</v>
      </c>
      <c r="F177" s="1">
        <v>562</v>
      </c>
      <c r="G177" s="1" t="s">
        <v>65</v>
      </c>
      <c r="H177" s="2">
        <v>28.82</v>
      </c>
      <c r="I177" s="2">
        <v>432.3</v>
      </c>
      <c r="J177" s="10">
        <f t="shared" si="2"/>
        <v>0</v>
      </c>
      <c r="K177" s="11">
        <f t="shared" si="3"/>
        <v>0</v>
      </c>
      <c r="L177" s="1">
        <v>1.4</v>
      </c>
      <c r="M177" s="1">
        <v>2.13</v>
      </c>
      <c r="N177" s="16">
        <f t="shared" si="36"/>
        <v>0</v>
      </c>
      <c r="O177" s="1"/>
      <c r="P177" s="1">
        <v>3.97</v>
      </c>
      <c r="Q177" s="1">
        <v>2.2000000000000002</v>
      </c>
      <c r="R177" s="5">
        <v>0</v>
      </c>
      <c r="S177" s="1"/>
      <c r="T177" s="1">
        <v>2.13</v>
      </c>
      <c r="U177" s="1">
        <v>5.33</v>
      </c>
      <c r="V177" s="16">
        <f t="shared" si="24"/>
        <v>0</v>
      </c>
      <c r="W177" s="1">
        <v>0</v>
      </c>
      <c r="X177" s="15">
        <v>3242.25</v>
      </c>
      <c r="Y177" s="2">
        <v>4178.8999999999996</v>
      </c>
      <c r="Z177" s="1">
        <v>8</v>
      </c>
      <c r="AA177" s="1">
        <v>5</v>
      </c>
      <c r="AB177" s="1">
        <v>12</v>
      </c>
      <c r="AC177" s="1">
        <v>-3</v>
      </c>
      <c r="AD177" s="1">
        <v>32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26</v>
      </c>
      <c r="AU177" s="1">
        <v>9</v>
      </c>
      <c r="AV177" s="1">
        <v>15</v>
      </c>
      <c r="AW177" s="1">
        <v>28</v>
      </c>
      <c r="AX177" s="1">
        <v>33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24</v>
      </c>
      <c r="BE177" s="1">
        <v>16</v>
      </c>
      <c r="BF177" s="1">
        <v>0</v>
      </c>
      <c r="BG177" s="1">
        <v>0</v>
      </c>
      <c r="BH177" s="1">
        <v>80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>
      <c r="A178" s="1">
        <v>70970</v>
      </c>
      <c r="B178" s="1" t="s">
        <v>237</v>
      </c>
      <c r="C178" s="1">
        <v>15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28.82</v>
      </c>
      <c r="I178" s="2">
        <v>432.3</v>
      </c>
      <c r="J178" s="10">
        <f t="shared" si="2"/>
        <v>0</v>
      </c>
      <c r="K178" s="11">
        <f t="shared" si="3"/>
        <v>0</v>
      </c>
      <c r="L178" s="1">
        <v>0.87</v>
      </c>
      <c r="M178" s="1">
        <v>3.87</v>
      </c>
      <c r="N178" s="16">
        <f t="shared" si="36"/>
        <v>0</v>
      </c>
      <c r="O178" s="1"/>
      <c r="P178" s="1">
        <v>4.43</v>
      </c>
      <c r="Q178" s="1">
        <v>1.53</v>
      </c>
      <c r="R178" s="5">
        <v>0</v>
      </c>
      <c r="S178" s="1"/>
      <c r="T178" s="1">
        <v>2.17</v>
      </c>
      <c r="U178" s="1">
        <v>2.2000000000000002</v>
      </c>
      <c r="V178" s="16">
        <f t="shared" si="24"/>
        <v>0</v>
      </c>
      <c r="W178" s="1">
        <v>0</v>
      </c>
      <c r="X178" s="15">
        <v>3227.84</v>
      </c>
      <c r="Y178" s="2">
        <v>3285.48</v>
      </c>
      <c r="Z178" s="1">
        <v>8</v>
      </c>
      <c r="AA178" s="1">
        <v>6</v>
      </c>
      <c r="AB178" s="1">
        <v>8</v>
      </c>
      <c r="AC178" s="1">
        <v>-12</v>
      </c>
      <c r="AD178" s="1">
        <v>58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18</v>
      </c>
      <c r="AU178" s="1">
        <v>34</v>
      </c>
      <c r="AV178" s="1">
        <v>22</v>
      </c>
      <c r="AW178" s="1">
        <v>19</v>
      </c>
      <c r="AX178" s="1">
        <v>23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11</v>
      </c>
      <c r="BF178" s="1">
        <v>21</v>
      </c>
      <c r="BG178" s="1">
        <v>12</v>
      </c>
      <c r="BH178" s="1">
        <v>33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>
      <c r="A179" s="1">
        <v>70105</v>
      </c>
      <c r="B179" s="1" t="s">
        <v>307</v>
      </c>
      <c r="C179" s="1">
        <v>4</v>
      </c>
      <c r="D179" s="1">
        <v>285</v>
      </c>
      <c r="E179" s="1" t="s">
        <v>64</v>
      </c>
      <c r="F179" s="1">
        <v>570</v>
      </c>
      <c r="G179" s="1" t="s">
        <v>72</v>
      </c>
      <c r="H179" s="2">
        <v>201.48</v>
      </c>
      <c r="I179" s="2">
        <v>805.92</v>
      </c>
      <c r="J179" s="10">
        <f t="shared" si="2"/>
        <v>0</v>
      </c>
      <c r="K179" s="11">
        <f t="shared" si="3"/>
        <v>0</v>
      </c>
      <c r="L179" s="1">
        <v>1.5</v>
      </c>
      <c r="M179" s="1">
        <v>0.25</v>
      </c>
      <c r="N179" s="16">
        <f t="shared" si="36"/>
        <v>0</v>
      </c>
      <c r="O179" s="1"/>
      <c r="P179" s="1">
        <v>2.38</v>
      </c>
      <c r="Q179" s="1">
        <v>3.75</v>
      </c>
      <c r="R179" s="5">
        <v>0</v>
      </c>
      <c r="S179" s="1"/>
      <c r="T179" s="1">
        <v>0.12</v>
      </c>
      <c r="U179" s="1">
        <v>0.25</v>
      </c>
      <c r="V179" s="16">
        <f t="shared" si="24"/>
        <v>0</v>
      </c>
      <c r="W179" s="1">
        <v>0</v>
      </c>
      <c r="X179" s="15">
        <v>3223.68</v>
      </c>
      <c r="Y179" s="2">
        <v>3425.16</v>
      </c>
      <c r="Z179" s="1">
        <v>5</v>
      </c>
      <c r="AA179" s="1">
        <v>2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9</v>
      </c>
      <c r="AV179" s="1">
        <v>3</v>
      </c>
      <c r="AW179" s="1">
        <v>4</v>
      </c>
      <c r="AX179" s="1">
        <v>15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1</v>
      </c>
      <c r="BH179" s="1">
        <v>1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1:65">
      <c r="A180" s="1">
        <v>70266</v>
      </c>
      <c r="B180" s="1" t="s">
        <v>335</v>
      </c>
      <c r="C180" s="1">
        <v>24</v>
      </c>
      <c r="D180" s="1">
        <v>285</v>
      </c>
      <c r="E180" s="1" t="s">
        <v>64</v>
      </c>
      <c r="F180" s="1">
        <v>558</v>
      </c>
      <c r="G180" s="1" t="s">
        <v>67</v>
      </c>
      <c r="H180" s="2">
        <v>45.624299999999998</v>
      </c>
      <c r="I180" s="2">
        <v>1094.9831999999999</v>
      </c>
      <c r="J180" s="10">
        <f t="shared" si="2"/>
        <v>0</v>
      </c>
      <c r="K180" s="11">
        <f t="shared" si="3"/>
        <v>0</v>
      </c>
      <c r="L180" s="1">
        <v>1.02</v>
      </c>
      <c r="M180" s="1">
        <v>1.1200000000000001</v>
      </c>
      <c r="N180" s="16">
        <f t="shared" si="36"/>
        <v>0</v>
      </c>
      <c r="O180" s="1"/>
      <c r="P180" s="1">
        <v>1.85</v>
      </c>
      <c r="Q180" s="1">
        <v>1.58</v>
      </c>
      <c r="R180" s="5">
        <v>0</v>
      </c>
      <c r="S180" s="1"/>
      <c r="T180" s="1">
        <v>0.02</v>
      </c>
      <c r="U180" s="1">
        <v>0.54</v>
      </c>
      <c r="V180" s="16">
        <f t="shared" si="24"/>
        <v>0</v>
      </c>
      <c r="W180" s="1">
        <v>0</v>
      </c>
      <c r="X180" s="15">
        <v>3170.89</v>
      </c>
      <c r="Y180" s="2">
        <v>3558.7</v>
      </c>
      <c r="Z180" s="1">
        <v>19</v>
      </c>
      <c r="AA180" s="1">
        <v>2</v>
      </c>
      <c r="AB180" s="1">
        <v>2</v>
      </c>
      <c r="AC180" s="1">
        <v>5</v>
      </c>
      <c r="AD180" s="1">
        <v>27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21</v>
      </c>
      <c r="AU180" s="1">
        <v>10</v>
      </c>
      <c r="AV180" s="1">
        <v>11</v>
      </c>
      <c r="AW180" s="1">
        <v>15</v>
      </c>
      <c r="AX180" s="1">
        <v>38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0</v>
      </c>
      <c r="BH180" s="1">
        <v>13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1:65">
      <c r="A181" s="1">
        <v>70415</v>
      </c>
      <c r="B181" s="1" t="s">
        <v>350</v>
      </c>
      <c r="C181" s="1">
        <v>20</v>
      </c>
      <c r="D181" s="1">
        <v>285</v>
      </c>
      <c r="E181" s="1" t="s">
        <v>64</v>
      </c>
      <c r="F181" s="1">
        <v>285</v>
      </c>
      <c r="G181" s="1" t="s">
        <v>64</v>
      </c>
      <c r="H181" s="2">
        <v>76.3</v>
      </c>
      <c r="I181" s="2">
        <v>1526</v>
      </c>
      <c r="J181" s="10">
        <f t="shared" si="2"/>
        <v>0</v>
      </c>
      <c r="K181" s="11">
        <f t="shared" si="3"/>
        <v>0</v>
      </c>
      <c r="L181" s="1">
        <v>0.15</v>
      </c>
      <c r="M181" s="1">
        <v>0</v>
      </c>
      <c r="N181" s="16">
        <f t="shared" si="36"/>
        <v>0</v>
      </c>
      <c r="O181" s="1"/>
      <c r="P181" s="1">
        <v>0.85</v>
      </c>
      <c r="Q181" s="1">
        <v>0</v>
      </c>
      <c r="R181" s="5">
        <v>0</v>
      </c>
      <c r="S181" s="1"/>
      <c r="T181" s="1">
        <v>1.08</v>
      </c>
      <c r="U181" s="1">
        <v>0.15</v>
      </c>
      <c r="V181" s="16">
        <f t="shared" si="24"/>
        <v>0</v>
      </c>
      <c r="W181" s="1">
        <v>0</v>
      </c>
      <c r="X181" s="15">
        <v>3166.45</v>
      </c>
      <c r="Y181" s="2">
        <v>228.9</v>
      </c>
      <c r="Z181" s="1">
        <v>0</v>
      </c>
      <c r="AA181" s="1">
        <v>0</v>
      </c>
      <c r="AB181" s="1">
        <v>3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6</v>
      </c>
      <c r="AW181" s="1">
        <v>22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</v>
      </c>
      <c r="BE181" s="1">
        <v>1</v>
      </c>
      <c r="BF181" s="1">
        <v>10</v>
      </c>
      <c r="BG181" s="1">
        <v>20</v>
      </c>
      <c r="BH181" s="1">
        <v>3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>
      <c r="A182" s="1">
        <v>70033</v>
      </c>
      <c r="B182" s="1" t="s">
        <v>179</v>
      </c>
      <c r="C182" s="1">
        <v>18</v>
      </c>
      <c r="D182" s="1">
        <v>285</v>
      </c>
      <c r="E182" s="1" t="s">
        <v>64</v>
      </c>
      <c r="F182" s="1">
        <v>991</v>
      </c>
      <c r="G182" s="1" t="s">
        <v>141</v>
      </c>
      <c r="H182" s="2">
        <v>54.85</v>
      </c>
      <c r="I182" s="2">
        <v>987.3</v>
      </c>
      <c r="J182" s="10">
        <f t="shared" si="2"/>
        <v>0</v>
      </c>
      <c r="K182" s="11">
        <f t="shared" si="3"/>
        <v>0</v>
      </c>
      <c r="L182" s="1">
        <v>1</v>
      </c>
      <c r="M182" s="1">
        <v>4.8899999999999997</v>
      </c>
      <c r="N182" s="16">
        <f t="shared" si="36"/>
        <v>0</v>
      </c>
      <c r="O182" s="1"/>
      <c r="P182" s="1">
        <v>1.33</v>
      </c>
      <c r="Q182" s="1">
        <v>5.1100000000000003</v>
      </c>
      <c r="R182" s="5">
        <v>0</v>
      </c>
      <c r="S182" s="1"/>
      <c r="T182" s="1">
        <v>0.57999999999999996</v>
      </c>
      <c r="U182" s="1">
        <v>1.33</v>
      </c>
      <c r="V182" s="16">
        <f t="shared" si="24"/>
        <v>0</v>
      </c>
      <c r="W182" s="1">
        <v>0</v>
      </c>
      <c r="X182" s="15">
        <v>2879.62</v>
      </c>
      <c r="Y182" s="2">
        <v>11189.4</v>
      </c>
      <c r="Z182" s="1">
        <v>6</v>
      </c>
      <c r="AA182" s="1">
        <v>6</v>
      </c>
      <c r="AB182" s="1">
        <v>6</v>
      </c>
      <c r="AC182" s="1">
        <v>6</v>
      </c>
      <c r="AD182" s="1">
        <v>88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12</v>
      </c>
      <c r="AU182" s="1">
        <v>3</v>
      </c>
      <c r="AV182" s="1">
        <v>7</v>
      </c>
      <c r="AW182" s="1">
        <v>7</v>
      </c>
      <c r="AX182" s="1">
        <v>92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2</v>
      </c>
      <c r="BE182" s="1">
        <v>8</v>
      </c>
      <c r="BF182" s="1">
        <v>3</v>
      </c>
      <c r="BG182" s="1">
        <v>3</v>
      </c>
      <c r="BH182" s="1">
        <v>24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>
      <c r="A183" s="1">
        <v>70115</v>
      </c>
      <c r="B183" s="1" t="s">
        <v>241</v>
      </c>
      <c r="C183" s="1">
        <v>30</v>
      </c>
      <c r="D183" s="1">
        <v>285</v>
      </c>
      <c r="E183" s="1" t="s">
        <v>64</v>
      </c>
      <c r="F183" s="1">
        <v>573</v>
      </c>
      <c r="G183" s="1" t="s">
        <v>87</v>
      </c>
      <c r="H183" s="2">
        <v>29.93</v>
      </c>
      <c r="I183" s="2">
        <v>897.9</v>
      </c>
      <c r="J183" s="10">
        <f t="shared" si="2"/>
        <v>0</v>
      </c>
      <c r="K183" s="11">
        <f t="shared" si="3"/>
        <v>0</v>
      </c>
      <c r="L183" s="1">
        <v>1.1499999999999999</v>
      </c>
      <c r="M183" s="1">
        <v>2.37</v>
      </c>
      <c r="N183" s="16">
        <f t="shared" si="36"/>
        <v>0</v>
      </c>
      <c r="O183" s="1"/>
      <c r="P183" s="1">
        <v>1.88</v>
      </c>
      <c r="Q183" s="1">
        <v>1.4</v>
      </c>
      <c r="R183" s="5">
        <v>0</v>
      </c>
      <c r="S183" s="1"/>
      <c r="T183" s="1">
        <v>0.15</v>
      </c>
      <c r="U183" s="1">
        <v>2</v>
      </c>
      <c r="V183" s="16">
        <f t="shared" si="24"/>
        <v>0</v>
      </c>
      <c r="W183" s="1">
        <v>0</v>
      </c>
      <c r="X183" s="15">
        <v>2858.31</v>
      </c>
      <c r="Y183" s="2">
        <v>5177.8900000000003</v>
      </c>
      <c r="Z183" s="1">
        <v>18</v>
      </c>
      <c r="AA183" s="1">
        <v>1</v>
      </c>
      <c r="AB183" s="1">
        <v>9</v>
      </c>
      <c r="AC183" s="1">
        <v>14</v>
      </c>
      <c r="AD183" s="1">
        <v>71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17</v>
      </c>
      <c r="AU183" s="1">
        <v>1</v>
      </c>
      <c r="AV183" s="1">
        <v>15</v>
      </c>
      <c r="AW183" s="1">
        <v>48</v>
      </c>
      <c r="AX183" s="1">
        <v>42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2</v>
      </c>
      <c r="BF183" s="1">
        <v>1</v>
      </c>
      <c r="BG183" s="1">
        <v>5</v>
      </c>
      <c r="BH183" s="1">
        <v>60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1:65">
      <c r="A184" s="1">
        <v>70172</v>
      </c>
      <c r="B184" s="1" t="s">
        <v>282</v>
      </c>
      <c r="C184" s="1">
        <v>15</v>
      </c>
      <c r="D184" s="1">
        <v>285</v>
      </c>
      <c r="E184" s="1" t="s">
        <v>64</v>
      </c>
      <c r="F184" s="1">
        <v>562</v>
      </c>
      <c r="G184" s="1" t="s">
        <v>65</v>
      </c>
      <c r="H184" s="2">
        <v>30.07</v>
      </c>
      <c r="I184" s="2">
        <v>451.05</v>
      </c>
      <c r="J184" s="10">
        <f t="shared" si="2"/>
        <v>0</v>
      </c>
      <c r="K184" s="11">
        <f t="shared" si="3"/>
        <v>0</v>
      </c>
      <c r="L184" s="1">
        <v>0.56999999999999995</v>
      </c>
      <c r="M184" s="1">
        <v>3.53</v>
      </c>
      <c r="N184" s="16">
        <f t="shared" si="36"/>
        <v>0</v>
      </c>
      <c r="O184" s="1"/>
      <c r="P184" s="1">
        <v>5.37</v>
      </c>
      <c r="Q184" s="1">
        <v>1.87</v>
      </c>
      <c r="R184" s="5">
        <v>0</v>
      </c>
      <c r="S184" s="1"/>
      <c r="T184" s="1">
        <v>7.0000000000000007E-2</v>
      </c>
      <c r="U184" s="1">
        <v>0.87</v>
      </c>
      <c r="V184" s="16">
        <f t="shared" si="24"/>
        <v>0</v>
      </c>
      <c r="W184" s="1">
        <v>0</v>
      </c>
      <c r="X184" s="15">
        <v>2706.3</v>
      </c>
      <c r="Y184" s="2">
        <v>2826.58</v>
      </c>
      <c r="Z184" s="1">
        <v>6</v>
      </c>
      <c r="AA184" s="1">
        <v>1</v>
      </c>
      <c r="AB184" s="1">
        <v>2</v>
      </c>
      <c r="AC184" s="1">
        <v>0</v>
      </c>
      <c r="AD184" s="1">
        <v>53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18</v>
      </c>
      <c r="AU184" s="1">
        <v>34</v>
      </c>
      <c r="AV184" s="1">
        <v>28</v>
      </c>
      <c r="AW184" s="1">
        <v>35</v>
      </c>
      <c r="AX184" s="1">
        <v>28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13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1:65">
      <c r="A185" s="1">
        <v>70231</v>
      </c>
      <c r="B185" s="1" t="s">
        <v>331</v>
      </c>
      <c r="C185" s="1">
        <v>12</v>
      </c>
      <c r="D185" s="1">
        <v>285</v>
      </c>
      <c r="E185" s="1" t="s">
        <v>64</v>
      </c>
      <c r="F185" s="1">
        <v>558</v>
      </c>
      <c r="G185" s="1" t="s">
        <v>67</v>
      </c>
      <c r="H185" s="2">
        <v>66.930000000000007</v>
      </c>
      <c r="I185" s="2">
        <v>803.16</v>
      </c>
      <c r="J185" s="10">
        <f t="shared" si="2"/>
        <v>0</v>
      </c>
      <c r="K185" s="11">
        <f t="shared" si="3"/>
        <v>0</v>
      </c>
      <c r="L185" s="1">
        <v>0</v>
      </c>
      <c r="M185" s="1">
        <v>0</v>
      </c>
      <c r="N185" s="16">
        <f t="shared" si="36"/>
        <v>0</v>
      </c>
      <c r="O185" s="1"/>
      <c r="P185" s="1">
        <v>3.33</v>
      </c>
      <c r="Q185" s="1">
        <v>0</v>
      </c>
      <c r="R185" s="5">
        <v>0</v>
      </c>
      <c r="S185" s="1"/>
      <c r="T185" s="1">
        <v>0</v>
      </c>
      <c r="U185" s="1">
        <v>0</v>
      </c>
      <c r="V185" s="16">
        <f t="shared" si="24"/>
        <v>0</v>
      </c>
      <c r="W185" s="1">
        <v>0</v>
      </c>
      <c r="X185" s="15">
        <v>2677.2</v>
      </c>
      <c r="Y185" s="2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33</v>
      </c>
      <c r="AW185" s="1">
        <v>14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1:65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2"/>
        <v>614.9</v>
      </c>
      <c r="K186" s="11">
        <f t="shared" si="3"/>
        <v>2</v>
      </c>
      <c r="L186" s="1">
        <v>2.2000000000000002</v>
      </c>
      <c r="M186" s="1">
        <v>0.6</v>
      </c>
      <c r="N186" s="20">
        <v>2</v>
      </c>
      <c r="O186" s="1"/>
      <c r="P186" s="1">
        <v>5.7</v>
      </c>
      <c r="Q186" s="1">
        <v>0.8</v>
      </c>
      <c r="R186" s="5">
        <v>0</v>
      </c>
      <c r="S186" s="1"/>
      <c r="T186" s="1">
        <v>0.8</v>
      </c>
      <c r="U186" s="1">
        <v>0</v>
      </c>
      <c r="V186" s="16">
        <f t="shared" si="24"/>
        <v>0</v>
      </c>
      <c r="W186" s="1">
        <v>0</v>
      </c>
      <c r="X186" s="15">
        <v>2674.81</v>
      </c>
      <c r="Y186" s="2">
        <v>430.43</v>
      </c>
      <c r="Z186" s="1">
        <v>3</v>
      </c>
      <c r="AA186" s="1">
        <v>7</v>
      </c>
      <c r="AB186" s="1">
        <v>4</v>
      </c>
      <c r="AC186" s="1">
        <v>1</v>
      </c>
      <c r="AD186" s="1">
        <v>3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9</v>
      </c>
      <c r="AU186" s="1">
        <v>3</v>
      </c>
      <c r="AV186" s="1">
        <v>12</v>
      </c>
      <c r="AW186" s="1">
        <v>12</v>
      </c>
      <c r="AX186" s="1">
        <v>4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4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1:65">
      <c r="A187" s="1">
        <v>70981</v>
      </c>
      <c r="B187" s="1" t="s">
        <v>294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28.82</v>
      </c>
      <c r="I187" s="2">
        <v>432.3</v>
      </c>
      <c r="J187" s="10">
        <f t="shared" si="2"/>
        <v>0</v>
      </c>
      <c r="K187" s="11">
        <f t="shared" si="3"/>
        <v>0</v>
      </c>
      <c r="L187" s="1">
        <v>-0.03</v>
      </c>
      <c r="M187" s="1">
        <v>1.47</v>
      </c>
      <c r="N187" s="16">
        <f>MAX(0,(TRUNC((L187*0.75)-M187)))</f>
        <v>0</v>
      </c>
      <c r="O187" s="1"/>
      <c r="P187" s="1">
        <v>5</v>
      </c>
      <c r="Q187" s="1">
        <v>2.2000000000000002</v>
      </c>
      <c r="R187" s="5">
        <v>0</v>
      </c>
      <c r="S187" s="1"/>
      <c r="T187" s="1">
        <v>1.2</v>
      </c>
      <c r="U187" s="1">
        <v>1.6</v>
      </c>
      <c r="V187" s="16">
        <f t="shared" si="24"/>
        <v>0</v>
      </c>
      <c r="W187" s="1">
        <v>0</v>
      </c>
      <c r="X187" s="15">
        <v>2665.85</v>
      </c>
      <c r="Y187" s="2">
        <v>2276.7800000000002</v>
      </c>
      <c r="Z187" s="1">
        <v>8</v>
      </c>
      <c r="AA187" s="1">
        <v>13</v>
      </c>
      <c r="AB187" s="1">
        <v>4</v>
      </c>
      <c r="AC187" s="1">
        <v>-38</v>
      </c>
      <c r="AD187" s="1">
        <v>22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19</v>
      </c>
      <c r="AU187" s="1">
        <v>60</v>
      </c>
      <c r="AV187" s="1">
        <v>19</v>
      </c>
      <c r="AW187" s="1">
        <v>14</v>
      </c>
      <c r="AX187" s="1">
        <v>33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6</v>
      </c>
      <c r="BE187" s="1">
        <v>10</v>
      </c>
      <c r="BF187" s="1">
        <v>7</v>
      </c>
      <c r="BG187" s="1">
        <v>0</v>
      </c>
      <c r="BH187" s="1">
        <v>24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1:65">
      <c r="A188" s="1">
        <v>76001</v>
      </c>
      <c r="B188" s="1" t="s">
        <v>247</v>
      </c>
      <c r="C188" s="1">
        <v>30</v>
      </c>
      <c r="D188" s="1">
        <v>285</v>
      </c>
      <c r="E188" s="1" t="s">
        <v>64</v>
      </c>
      <c r="F188" s="1">
        <v>558</v>
      </c>
      <c r="G188" s="1" t="s">
        <v>67</v>
      </c>
      <c r="H188" s="2">
        <v>14.71</v>
      </c>
      <c r="I188" s="2">
        <v>441.3</v>
      </c>
      <c r="J188" s="10">
        <f t="shared" si="2"/>
        <v>2206.5</v>
      </c>
      <c r="K188" s="11">
        <f t="shared" si="3"/>
        <v>5</v>
      </c>
      <c r="L188" s="1">
        <v>2.73</v>
      </c>
      <c r="M188" s="1">
        <v>0.17</v>
      </c>
      <c r="N188" s="5">
        <v>2</v>
      </c>
      <c r="O188" s="1"/>
      <c r="P188" s="1">
        <v>2.87</v>
      </c>
      <c r="Q188" s="1">
        <v>0.2</v>
      </c>
      <c r="R188" s="5">
        <v>3</v>
      </c>
      <c r="S188" s="1"/>
      <c r="T188" s="1">
        <v>0</v>
      </c>
      <c r="U188" s="1">
        <v>0</v>
      </c>
      <c r="V188" s="16">
        <f t="shared" si="24"/>
        <v>0</v>
      </c>
      <c r="W188" s="1">
        <v>0</v>
      </c>
      <c r="X188" s="15">
        <v>2471.2800000000002</v>
      </c>
      <c r="Y188" s="2">
        <v>161.81</v>
      </c>
      <c r="Z188" s="1">
        <v>0</v>
      </c>
      <c r="AA188" s="1">
        <v>0</v>
      </c>
      <c r="AB188" s="1">
        <v>78</v>
      </c>
      <c r="AC188" s="1">
        <v>8</v>
      </c>
      <c r="AD188" s="1">
        <v>5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63</v>
      </c>
      <c r="AW188" s="1">
        <v>46</v>
      </c>
      <c r="AX188" s="1">
        <v>6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>
      <c r="A189" s="1">
        <v>70015</v>
      </c>
      <c r="B189" s="1" t="s">
        <v>288</v>
      </c>
      <c r="C189" s="1">
        <v>12</v>
      </c>
      <c r="D189" s="1">
        <v>285</v>
      </c>
      <c r="E189" s="1" t="s">
        <v>64</v>
      </c>
      <c r="F189" s="1">
        <v>562</v>
      </c>
      <c r="G189" s="1" t="s">
        <v>65</v>
      </c>
      <c r="H189" s="2">
        <v>29.4</v>
      </c>
      <c r="I189" s="2">
        <v>352.8</v>
      </c>
      <c r="J189" s="10">
        <f t="shared" si="2"/>
        <v>0</v>
      </c>
      <c r="K189" s="11">
        <f t="shared" si="3"/>
        <v>0</v>
      </c>
      <c r="L189" s="1">
        <v>0</v>
      </c>
      <c r="M189" s="1">
        <v>1.83</v>
      </c>
      <c r="N189" s="16">
        <f t="shared" ref="N189:N223" si="37">MAX(0,(TRUNC((L189*0.75)-M189)))</f>
        <v>0</v>
      </c>
      <c r="O189" s="1"/>
      <c r="P189" s="1">
        <v>5.83</v>
      </c>
      <c r="Q189" s="1">
        <v>3.75</v>
      </c>
      <c r="R189" s="5">
        <v>0</v>
      </c>
      <c r="S189" s="1"/>
      <c r="T189" s="1">
        <v>1.1200000000000001</v>
      </c>
      <c r="U189" s="1">
        <v>3.42</v>
      </c>
      <c r="V189" s="16">
        <f t="shared" si="24"/>
        <v>0</v>
      </c>
      <c r="W189" s="1">
        <v>0</v>
      </c>
      <c r="X189" s="15">
        <v>2454.9</v>
      </c>
      <c r="Y189" s="2">
        <v>3175.2</v>
      </c>
      <c r="Z189" s="1">
        <v>0</v>
      </c>
      <c r="AA189" s="1">
        <v>0</v>
      </c>
      <c r="AB189" s="1">
        <v>0</v>
      </c>
      <c r="AC189" s="1">
        <v>0</v>
      </c>
      <c r="AD189" s="1">
        <v>22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14</v>
      </c>
      <c r="AU189" s="1">
        <v>18</v>
      </c>
      <c r="AV189" s="1">
        <v>47</v>
      </c>
      <c r="AW189" s="1">
        <v>0</v>
      </c>
      <c r="AX189" s="1">
        <v>45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1</v>
      </c>
      <c r="BE189" s="1">
        <v>3</v>
      </c>
      <c r="BF189" s="1">
        <v>2</v>
      </c>
      <c r="BG189" s="1">
        <v>18</v>
      </c>
      <c r="BH189" s="1">
        <v>41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>
      <c r="A190" s="1">
        <v>70180</v>
      </c>
      <c r="B190" s="1" t="s">
        <v>319</v>
      </c>
      <c r="C190" s="1">
        <v>25</v>
      </c>
      <c r="D190" s="1">
        <v>285</v>
      </c>
      <c r="E190" s="1" t="s">
        <v>64</v>
      </c>
      <c r="F190" s="1">
        <v>35</v>
      </c>
      <c r="G190" s="1" t="s">
        <v>76</v>
      </c>
      <c r="H190" s="2">
        <v>43.63</v>
      </c>
      <c r="I190" s="2">
        <v>1090.75</v>
      </c>
      <c r="J190" s="10">
        <f t="shared" si="2"/>
        <v>0</v>
      </c>
      <c r="K190" s="11">
        <f t="shared" si="3"/>
        <v>0</v>
      </c>
      <c r="L190" s="1">
        <v>0</v>
      </c>
      <c r="M190" s="1">
        <v>0</v>
      </c>
      <c r="N190" s="16">
        <f t="shared" si="37"/>
        <v>0</v>
      </c>
      <c r="O190" s="1"/>
      <c r="P190" s="1">
        <v>1.66</v>
      </c>
      <c r="Q190" s="1">
        <v>0</v>
      </c>
      <c r="R190" s="5">
        <v>0</v>
      </c>
      <c r="S190" s="1"/>
      <c r="T190" s="1">
        <v>0.5</v>
      </c>
      <c r="U190" s="1">
        <v>0</v>
      </c>
      <c r="V190" s="16">
        <f t="shared" si="24"/>
        <v>0</v>
      </c>
      <c r="W190" s="1">
        <v>0</v>
      </c>
      <c r="X190" s="15">
        <v>2356.02</v>
      </c>
      <c r="Y190" s="2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26</v>
      </c>
      <c r="AW190" s="1">
        <v>31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12</v>
      </c>
      <c r="BG190" s="1">
        <v>1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>
      <c r="A191" s="1">
        <v>70352</v>
      </c>
      <c r="B191" s="1" t="s">
        <v>276</v>
      </c>
      <c r="C191" s="1">
        <v>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61.49</v>
      </c>
      <c r="I191" s="2">
        <v>307.45</v>
      </c>
      <c r="J191" s="10">
        <f t="shared" si="2"/>
        <v>922.34999999999991</v>
      </c>
      <c r="K191" s="11">
        <f t="shared" si="3"/>
        <v>3</v>
      </c>
      <c r="L191" s="1">
        <v>1.2</v>
      </c>
      <c r="M191" s="1">
        <v>2</v>
      </c>
      <c r="N191" s="16">
        <f t="shared" si="37"/>
        <v>0</v>
      </c>
      <c r="O191" s="1"/>
      <c r="P191" s="1">
        <v>5.8</v>
      </c>
      <c r="Q191" s="1">
        <v>0.2</v>
      </c>
      <c r="R191" s="5">
        <v>3</v>
      </c>
      <c r="S191" s="1"/>
      <c r="T191" s="1">
        <v>0.2</v>
      </c>
      <c r="U191" s="1">
        <v>1</v>
      </c>
      <c r="V191" s="16">
        <f t="shared" si="24"/>
        <v>0</v>
      </c>
      <c r="W191" s="1">
        <v>0</v>
      </c>
      <c r="X191" s="15">
        <v>2213.64</v>
      </c>
      <c r="Y191" s="2">
        <v>983.84</v>
      </c>
      <c r="Z191" s="1">
        <v>2</v>
      </c>
      <c r="AA191" s="1">
        <v>3</v>
      </c>
      <c r="AB191" s="1">
        <v>1</v>
      </c>
      <c r="AC191" s="1">
        <v>3</v>
      </c>
      <c r="AD191" s="1">
        <v>10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13</v>
      </c>
      <c r="AU191" s="1">
        <v>12</v>
      </c>
      <c r="AV191" s="1">
        <v>8</v>
      </c>
      <c r="AW191" s="1">
        <v>4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0</v>
      </c>
      <c r="BH191" s="1">
        <v>5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>
      <c r="A192" s="1">
        <v>70350</v>
      </c>
      <c r="B192" s="1" t="s">
        <v>262</v>
      </c>
      <c r="C192" s="1">
        <v>5</v>
      </c>
      <c r="D192" s="1">
        <v>285</v>
      </c>
      <c r="E192" s="1" t="s">
        <v>64</v>
      </c>
      <c r="F192" s="1">
        <v>322</v>
      </c>
      <c r="G192" s="1" t="s">
        <v>167</v>
      </c>
      <c r="H192" s="2">
        <v>61.49</v>
      </c>
      <c r="I192" s="2">
        <v>307.45</v>
      </c>
      <c r="J192" s="10">
        <f t="shared" si="2"/>
        <v>0</v>
      </c>
      <c r="K192" s="11">
        <f t="shared" si="3"/>
        <v>0</v>
      </c>
      <c r="L192" s="1">
        <v>3</v>
      </c>
      <c r="M192" s="1">
        <v>3.2</v>
      </c>
      <c r="N192" s="16">
        <f t="shared" si="37"/>
        <v>0</v>
      </c>
      <c r="O192" s="1"/>
      <c r="P192" s="1">
        <v>4</v>
      </c>
      <c r="Q192" s="1">
        <v>0.2</v>
      </c>
      <c r="R192" s="5">
        <v>0</v>
      </c>
      <c r="S192" s="1"/>
      <c r="T192" s="1">
        <v>0</v>
      </c>
      <c r="U192" s="1">
        <v>0</v>
      </c>
      <c r="V192" s="16">
        <f t="shared" si="24"/>
        <v>0</v>
      </c>
      <c r="W192" s="1">
        <v>0</v>
      </c>
      <c r="X192" s="15">
        <v>2152.15</v>
      </c>
      <c r="Y192" s="2">
        <v>1045.33</v>
      </c>
      <c r="Z192" s="1">
        <v>11</v>
      </c>
      <c r="AA192" s="1">
        <v>8</v>
      </c>
      <c r="AB192" s="1">
        <v>2</v>
      </c>
      <c r="AC192" s="1">
        <v>-4</v>
      </c>
      <c r="AD192" s="1">
        <v>16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13</v>
      </c>
      <c r="AV192" s="1">
        <v>5</v>
      </c>
      <c r="AW192" s="1">
        <v>17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65">
      <c r="A193" s="1">
        <v>70065</v>
      </c>
      <c r="B193" s="1" t="s">
        <v>123</v>
      </c>
      <c r="C193" s="1">
        <v>50</v>
      </c>
      <c r="D193" s="1">
        <v>285</v>
      </c>
      <c r="E193" s="1" t="s">
        <v>64</v>
      </c>
      <c r="F193" s="1">
        <v>285</v>
      </c>
      <c r="G193" s="1" t="s">
        <v>64</v>
      </c>
      <c r="H193" s="2">
        <v>16.4161</v>
      </c>
      <c r="I193" s="2">
        <v>820.80499999999995</v>
      </c>
      <c r="J193" s="10">
        <f t="shared" si="2"/>
        <v>0</v>
      </c>
      <c r="K193" s="11">
        <f t="shared" si="3"/>
        <v>0</v>
      </c>
      <c r="L193" s="1">
        <v>1.7</v>
      </c>
      <c r="M193" s="1">
        <v>1.06</v>
      </c>
      <c r="N193" s="16">
        <f t="shared" si="37"/>
        <v>0</v>
      </c>
      <c r="O193" s="1"/>
      <c r="P193" s="1">
        <v>0.92</v>
      </c>
      <c r="Q193" s="1">
        <v>2.1</v>
      </c>
      <c r="R193" s="5">
        <v>0</v>
      </c>
      <c r="S193" s="1"/>
      <c r="T193" s="1">
        <v>0</v>
      </c>
      <c r="U193" s="1">
        <v>0</v>
      </c>
      <c r="V193" s="16">
        <f t="shared" si="24"/>
        <v>0</v>
      </c>
      <c r="W193" s="1">
        <v>0</v>
      </c>
      <c r="X193" s="15">
        <v>2150.5100000000002</v>
      </c>
      <c r="Y193" s="2">
        <v>2593.7399999999998</v>
      </c>
      <c r="Z193" s="1">
        <v>74</v>
      </c>
      <c r="AA193" s="1">
        <v>22</v>
      </c>
      <c r="AB193" s="1">
        <v>0</v>
      </c>
      <c r="AC193" s="1">
        <v>0</v>
      </c>
      <c r="AD193" s="1">
        <v>53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40</v>
      </c>
      <c r="AU193" s="1">
        <v>4</v>
      </c>
      <c r="AV193" s="1">
        <v>2</v>
      </c>
      <c r="AW193" s="1">
        <v>4</v>
      </c>
      <c r="AX193" s="1">
        <v>105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65">
      <c r="A194" s="1">
        <v>70063</v>
      </c>
      <c r="B194" s="1" t="s">
        <v>198</v>
      </c>
      <c r="C194" s="1">
        <v>24</v>
      </c>
      <c r="D194" s="1">
        <v>285</v>
      </c>
      <c r="E194" s="1" t="s">
        <v>64</v>
      </c>
      <c r="F194" s="1">
        <v>565</v>
      </c>
      <c r="G194" s="1" t="s">
        <v>94</v>
      </c>
      <c r="H194" s="2">
        <v>34.74</v>
      </c>
      <c r="I194" s="2">
        <v>833.76</v>
      </c>
      <c r="J194" s="10">
        <f t="shared" si="2"/>
        <v>0</v>
      </c>
      <c r="K194" s="11">
        <f t="shared" si="3"/>
        <v>0</v>
      </c>
      <c r="L194" s="1">
        <v>0.25</v>
      </c>
      <c r="M194" s="1">
        <v>0.17</v>
      </c>
      <c r="N194" s="16">
        <f t="shared" si="37"/>
        <v>0</v>
      </c>
      <c r="O194" s="1"/>
      <c r="P194" s="1">
        <v>1.83</v>
      </c>
      <c r="Q194" s="1">
        <v>2.21</v>
      </c>
      <c r="R194" s="5">
        <v>0</v>
      </c>
      <c r="S194" s="1"/>
      <c r="T194" s="1">
        <v>0.44</v>
      </c>
      <c r="U194" s="1">
        <v>1.5</v>
      </c>
      <c r="V194" s="16">
        <f t="shared" si="24"/>
        <v>0</v>
      </c>
      <c r="W194" s="1">
        <v>0</v>
      </c>
      <c r="X194" s="15">
        <v>2101.77</v>
      </c>
      <c r="Y194" s="2">
        <v>3230.82</v>
      </c>
      <c r="Z194" s="1">
        <v>0</v>
      </c>
      <c r="AA194" s="1">
        <v>12</v>
      </c>
      <c r="AB194" s="1">
        <v>0</v>
      </c>
      <c r="AC194" s="1">
        <v>0</v>
      </c>
      <c r="AD194" s="1">
        <v>4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11</v>
      </c>
      <c r="AU194" s="1">
        <v>18</v>
      </c>
      <c r="AV194" s="1">
        <v>8</v>
      </c>
      <c r="AW194" s="1">
        <v>32</v>
      </c>
      <c r="AX194" s="1">
        <v>53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5</v>
      </c>
      <c r="BE194" s="1">
        <v>11</v>
      </c>
      <c r="BF194" s="1">
        <v>0</v>
      </c>
      <c r="BG194" s="1">
        <v>0</v>
      </c>
      <c r="BH194" s="1">
        <v>36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65">
      <c r="A195" s="1">
        <v>70971</v>
      </c>
      <c r="B195" s="1" t="s">
        <v>279</v>
      </c>
      <c r="C195" s="1">
        <v>16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56.3</v>
      </c>
      <c r="I195" s="2">
        <v>900.8</v>
      </c>
      <c r="J195" s="10">
        <f t="shared" si="2"/>
        <v>0</v>
      </c>
      <c r="K195" s="11">
        <f t="shared" si="3"/>
        <v>0</v>
      </c>
      <c r="L195" s="1">
        <v>0.34</v>
      </c>
      <c r="M195" s="1">
        <v>0.38</v>
      </c>
      <c r="N195" s="16">
        <f t="shared" si="37"/>
        <v>0</v>
      </c>
      <c r="O195" s="1"/>
      <c r="P195" s="1">
        <v>1.22</v>
      </c>
      <c r="Q195" s="1">
        <v>0.44</v>
      </c>
      <c r="R195" s="5">
        <v>0</v>
      </c>
      <c r="S195" s="1"/>
      <c r="T195" s="1">
        <v>0.53</v>
      </c>
      <c r="U195" s="1">
        <v>2.62</v>
      </c>
      <c r="V195" s="16">
        <f t="shared" si="24"/>
        <v>0</v>
      </c>
      <c r="W195" s="1">
        <v>0</v>
      </c>
      <c r="X195" s="15">
        <v>1886.05</v>
      </c>
      <c r="Y195" s="2">
        <v>3096.5</v>
      </c>
      <c r="Z195" s="1">
        <v>3</v>
      </c>
      <c r="AA195" s="1">
        <v>5</v>
      </c>
      <c r="AB195" s="1">
        <v>0</v>
      </c>
      <c r="AC195" s="1">
        <v>0</v>
      </c>
      <c r="AD195" s="1">
        <v>6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14</v>
      </c>
      <c r="AU195" s="1">
        <v>11</v>
      </c>
      <c r="AV195" s="1">
        <v>0</v>
      </c>
      <c r="AW195" s="1">
        <v>0</v>
      </c>
      <c r="AX195" s="1">
        <v>7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3</v>
      </c>
      <c r="BE195" s="1">
        <v>2</v>
      </c>
      <c r="BF195" s="1">
        <v>3</v>
      </c>
      <c r="BG195" s="1">
        <v>3</v>
      </c>
      <c r="BH195" s="1">
        <v>42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1:65">
      <c r="A196" s="1">
        <v>70132</v>
      </c>
      <c r="B196" s="1" t="s">
        <v>223</v>
      </c>
      <c r="C196" s="1">
        <v>18</v>
      </c>
      <c r="D196" s="1">
        <v>285</v>
      </c>
      <c r="E196" s="1" t="s">
        <v>64</v>
      </c>
      <c r="F196" s="1">
        <v>558</v>
      </c>
      <c r="G196" s="1" t="s">
        <v>67</v>
      </c>
      <c r="H196" s="2">
        <v>54.67</v>
      </c>
      <c r="I196" s="2">
        <v>984.06</v>
      </c>
      <c r="J196" s="10">
        <f t="shared" si="2"/>
        <v>0</v>
      </c>
      <c r="K196" s="11">
        <f t="shared" si="3"/>
        <v>0</v>
      </c>
      <c r="L196" s="1">
        <v>0.22</v>
      </c>
      <c r="M196" s="1">
        <v>0</v>
      </c>
      <c r="N196" s="16">
        <f t="shared" si="37"/>
        <v>0</v>
      </c>
      <c r="O196" s="1"/>
      <c r="P196" s="1">
        <v>1.53</v>
      </c>
      <c r="Q196" s="1">
        <v>2.2200000000000002</v>
      </c>
      <c r="R196" s="5">
        <v>0</v>
      </c>
      <c r="S196" s="1"/>
      <c r="T196" s="1">
        <v>0</v>
      </c>
      <c r="U196" s="1">
        <v>0</v>
      </c>
      <c r="V196" s="16">
        <f t="shared" si="24"/>
        <v>0</v>
      </c>
      <c r="W196" s="1">
        <v>0</v>
      </c>
      <c r="X196" s="15">
        <v>1722.1</v>
      </c>
      <c r="Y196" s="2">
        <v>2186.8000000000002</v>
      </c>
      <c r="Z196" s="1">
        <v>0</v>
      </c>
      <c r="AA196" s="1">
        <v>0</v>
      </c>
      <c r="AB196" s="1">
        <v>3</v>
      </c>
      <c r="AC196" s="1">
        <v>2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11</v>
      </c>
      <c r="AU196" s="1">
        <v>5</v>
      </c>
      <c r="AV196" s="1">
        <v>13</v>
      </c>
      <c r="AW196" s="1">
        <v>2</v>
      </c>
      <c r="AX196" s="1">
        <v>40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</row>
    <row r="197" spans="1:65">
      <c r="A197" s="1">
        <v>70985</v>
      </c>
      <c r="B197" s="1" t="s">
        <v>227</v>
      </c>
      <c r="C197" s="1">
        <v>20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58.21</v>
      </c>
      <c r="I197" s="2">
        <v>1164.2</v>
      </c>
      <c r="J197" s="10">
        <f t="shared" si="2"/>
        <v>0</v>
      </c>
      <c r="K197" s="11">
        <f t="shared" si="3"/>
        <v>0</v>
      </c>
      <c r="L197" s="1">
        <v>0.05</v>
      </c>
      <c r="M197" s="1">
        <v>0.15</v>
      </c>
      <c r="N197" s="16">
        <f t="shared" si="37"/>
        <v>0</v>
      </c>
      <c r="O197" s="1"/>
      <c r="P197" s="1">
        <v>1.2</v>
      </c>
      <c r="Q197" s="1">
        <v>1.8</v>
      </c>
      <c r="R197" s="5">
        <v>0</v>
      </c>
      <c r="S197" s="1"/>
      <c r="T197" s="1">
        <v>0.22</v>
      </c>
      <c r="U197" s="1">
        <v>0.1</v>
      </c>
      <c r="V197" s="16">
        <f t="shared" si="24"/>
        <v>0</v>
      </c>
      <c r="W197" s="1">
        <v>0</v>
      </c>
      <c r="X197" s="15">
        <v>1717.2</v>
      </c>
      <c r="Y197" s="2">
        <v>2386.61</v>
      </c>
      <c r="Z197" s="1">
        <v>1</v>
      </c>
      <c r="AA197" s="1">
        <v>0</v>
      </c>
      <c r="AB197" s="1">
        <v>0</v>
      </c>
      <c r="AC197" s="1">
        <v>0</v>
      </c>
      <c r="AD197" s="1">
        <v>3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24</v>
      </c>
      <c r="AU197" s="1">
        <v>0</v>
      </c>
      <c r="AV197" s="1">
        <v>0</v>
      </c>
      <c r="AW197" s="1">
        <v>0</v>
      </c>
      <c r="AX197" s="1">
        <v>36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3</v>
      </c>
      <c r="BE197" s="1">
        <v>3</v>
      </c>
      <c r="BF197" s="1">
        <v>0</v>
      </c>
      <c r="BG197" s="1">
        <v>0</v>
      </c>
      <c r="BH197" s="1">
        <v>2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1:65">
      <c r="A198" s="1">
        <v>70173</v>
      </c>
      <c r="B198" s="1" t="s">
        <v>316</v>
      </c>
      <c r="C198" s="1">
        <v>4</v>
      </c>
      <c r="D198" s="1">
        <v>285</v>
      </c>
      <c r="E198" s="1" t="s">
        <v>64</v>
      </c>
      <c r="F198" s="1">
        <v>562</v>
      </c>
      <c r="G198" s="1" t="s">
        <v>65</v>
      </c>
      <c r="H198" s="2">
        <v>76.63</v>
      </c>
      <c r="I198" s="2">
        <v>306.52</v>
      </c>
      <c r="J198" s="10">
        <f t="shared" si="2"/>
        <v>0</v>
      </c>
      <c r="K198" s="11">
        <f t="shared" si="3"/>
        <v>0</v>
      </c>
      <c r="L198" s="1">
        <v>1.1200000000000001</v>
      </c>
      <c r="M198" s="1">
        <v>1.25</v>
      </c>
      <c r="N198" s="16">
        <f t="shared" si="37"/>
        <v>0</v>
      </c>
      <c r="O198" s="1"/>
      <c r="P198" s="1">
        <v>3.12</v>
      </c>
      <c r="Q198" s="1">
        <v>2.5</v>
      </c>
      <c r="R198" s="5">
        <v>0</v>
      </c>
      <c r="S198" s="1"/>
      <c r="T198" s="1">
        <v>0.5</v>
      </c>
      <c r="U198" s="1">
        <v>2.5</v>
      </c>
      <c r="V198" s="16">
        <f t="shared" si="24"/>
        <v>0</v>
      </c>
      <c r="W198" s="1">
        <v>0</v>
      </c>
      <c r="X198" s="15">
        <v>1455.97</v>
      </c>
      <c r="Y198" s="2">
        <v>1915.75</v>
      </c>
      <c r="Z198" s="1">
        <v>2</v>
      </c>
      <c r="AA198" s="1">
        <v>0</v>
      </c>
      <c r="AB198" s="1">
        <v>2</v>
      </c>
      <c r="AC198" s="1">
        <v>1</v>
      </c>
      <c r="AD198" s="1">
        <v>5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6</v>
      </c>
      <c r="AU198" s="1">
        <v>0</v>
      </c>
      <c r="AV198" s="1">
        <v>4</v>
      </c>
      <c r="AW198" s="1">
        <v>5</v>
      </c>
      <c r="AX198" s="1">
        <v>10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2</v>
      </c>
      <c r="BE198" s="1">
        <v>0</v>
      </c>
      <c r="BF198" s="1">
        <v>0</v>
      </c>
      <c r="BG198" s="1">
        <v>0</v>
      </c>
      <c r="BH198" s="1">
        <v>10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1:65">
      <c r="A199" s="1">
        <v>70264</v>
      </c>
      <c r="B199" s="1" t="s">
        <v>233</v>
      </c>
      <c r="C199" s="1">
        <v>20</v>
      </c>
      <c r="D199" s="1">
        <v>285</v>
      </c>
      <c r="E199" s="1" t="s">
        <v>64</v>
      </c>
      <c r="F199" s="1">
        <v>573</v>
      </c>
      <c r="G199" s="1" t="s">
        <v>87</v>
      </c>
      <c r="H199" s="2">
        <v>50.37</v>
      </c>
      <c r="I199" s="2">
        <v>1007.4</v>
      </c>
      <c r="J199" s="10">
        <f t="shared" si="2"/>
        <v>0</v>
      </c>
      <c r="K199" s="11">
        <f t="shared" si="3"/>
        <v>0</v>
      </c>
      <c r="L199" s="1">
        <v>0.48</v>
      </c>
      <c r="M199" s="1">
        <v>-0.2</v>
      </c>
      <c r="N199" s="16">
        <f t="shared" si="37"/>
        <v>0</v>
      </c>
      <c r="O199" s="1"/>
      <c r="P199" s="1">
        <v>0.18</v>
      </c>
      <c r="Q199" s="1">
        <v>0</v>
      </c>
      <c r="R199" s="5">
        <v>0</v>
      </c>
      <c r="S199" s="1"/>
      <c r="T199" s="1">
        <v>0.78</v>
      </c>
      <c r="U199" s="1">
        <v>1.25</v>
      </c>
      <c r="V199" s="16">
        <f t="shared" si="24"/>
        <v>0</v>
      </c>
      <c r="W199" s="1">
        <v>0</v>
      </c>
      <c r="X199" s="15">
        <v>1435.54</v>
      </c>
      <c r="Y199" s="2">
        <v>1057.77</v>
      </c>
      <c r="Z199" s="1">
        <v>2</v>
      </c>
      <c r="AA199" s="1">
        <v>15</v>
      </c>
      <c r="AB199" s="1">
        <v>0</v>
      </c>
      <c r="AC199" s="1">
        <v>0</v>
      </c>
      <c r="AD199" s="1">
        <v>-4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7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13</v>
      </c>
      <c r="BE199" s="1">
        <v>3</v>
      </c>
      <c r="BF199" s="1">
        <v>1</v>
      </c>
      <c r="BG199" s="1">
        <v>0</v>
      </c>
      <c r="BH199" s="1">
        <v>25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1:65">
      <c r="A200" s="1">
        <v>70501</v>
      </c>
      <c r="B200" s="1" t="s">
        <v>190</v>
      </c>
      <c r="C200" s="1">
        <v>24</v>
      </c>
      <c r="D200" s="1">
        <v>285</v>
      </c>
      <c r="E200" s="1" t="s">
        <v>64</v>
      </c>
      <c r="F200" s="1">
        <v>974</v>
      </c>
      <c r="G200" s="1" t="s">
        <v>110</v>
      </c>
      <c r="H200" s="2">
        <v>36.130099999999999</v>
      </c>
      <c r="I200" s="2">
        <v>867.12239999999997</v>
      </c>
      <c r="J200" s="10">
        <f t="shared" si="2"/>
        <v>0</v>
      </c>
      <c r="K200" s="11">
        <f t="shared" si="3"/>
        <v>0</v>
      </c>
      <c r="L200" s="1">
        <v>0</v>
      </c>
      <c r="M200" s="1">
        <v>0</v>
      </c>
      <c r="N200" s="16">
        <f t="shared" si="37"/>
        <v>0</v>
      </c>
      <c r="O200" s="1"/>
      <c r="P200" s="1">
        <v>0.5</v>
      </c>
      <c r="Q200" s="1">
        <v>0</v>
      </c>
      <c r="R200" s="5">
        <v>0</v>
      </c>
      <c r="S200" s="1"/>
      <c r="T200" s="1">
        <v>1.1499999999999999</v>
      </c>
      <c r="U200" s="1">
        <v>4.17</v>
      </c>
      <c r="V200" s="16">
        <f t="shared" si="24"/>
        <v>0</v>
      </c>
      <c r="W200" s="1">
        <v>0</v>
      </c>
      <c r="X200" s="15">
        <v>1427.14</v>
      </c>
      <c r="Y200" s="2">
        <v>3613.01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24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8</v>
      </c>
      <c r="BE200" s="1">
        <v>39</v>
      </c>
      <c r="BF200" s="1">
        <v>0</v>
      </c>
      <c r="BG200" s="1">
        <v>0</v>
      </c>
      <c r="BH200" s="1">
        <v>100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1:65">
      <c r="A201" s="1">
        <v>70416</v>
      </c>
      <c r="B201" s="1" t="s">
        <v>273</v>
      </c>
      <c r="C201" s="1">
        <v>18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41.066000000000003</v>
      </c>
      <c r="I201" s="2">
        <v>739.18799999999999</v>
      </c>
      <c r="J201" s="10">
        <f t="shared" si="2"/>
        <v>0</v>
      </c>
      <c r="K201" s="11">
        <f t="shared" si="3"/>
        <v>0</v>
      </c>
      <c r="L201" s="1">
        <v>0.11</v>
      </c>
      <c r="M201" s="1">
        <v>0.44</v>
      </c>
      <c r="N201" s="16">
        <f t="shared" si="37"/>
        <v>0</v>
      </c>
      <c r="O201" s="1"/>
      <c r="P201" s="1">
        <v>1.25</v>
      </c>
      <c r="Q201" s="1">
        <v>1.44</v>
      </c>
      <c r="R201" s="5">
        <v>0</v>
      </c>
      <c r="S201" s="1"/>
      <c r="T201" s="1">
        <v>0.5</v>
      </c>
      <c r="U201" s="1">
        <v>12.06</v>
      </c>
      <c r="V201" s="16">
        <f t="shared" si="24"/>
        <v>0</v>
      </c>
      <c r="W201" s="1">
        <v>0</v>
      </c>
      <c r="X201" s="15">
        <v>1375.71</v>
      </c>
      <c r="Y201" s="2">
        <v>10307.57</v>
      </c>
      <c r="Z201" s="1">
        <v>0</v>
      </c>
      <c r="AA201" s="1">
        <v>4</v>
      </c>
      <c r="AB201" s="1">
        <v>0</v>
      </c>
      <c r="AC201" s="1">
        <v>0</v>
      </c>
      <c r="AD201" s="1">
        <v>8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9</v>
      </c>
      <c r="AU201" s="1">
        <v>27</v>
      </c>
      <c r="AV201" s="1">
        <v>0</v>
      </c>
      <c r="AW201" s="1">
        <v>0</v>
      </c>
      <c r="AX201" s="1">
        <v>26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9</v>
      </c>
      <c r="BE201" s="1">
        <v>0</v>
      </c>
      <c r="BF201" s="1">
        <v>0</v>
      </c>
      <c r="BG201" s="1">
        <v>0</v>
      </c>
      <c r="BH201" s="1">
        <v>217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1:65">
      <c r="A202" s="1">
        <v>70317</v>
      </c>
      <c r="B202" s="1" t="s">
        <v>337</v>
      </c>
      <c r="C202" s="1">
        <v>20</v>
      </c>
      <c r="D202" s="1">
        <v>285</v>
      </c>
      <c r="E202" s="1" t="s">
        <v>64</v>
      </c>
      <c r="F202" s="1">
        <v>558</v>
      </c>
      <c r="G202" s="1" t="s">
        <v>67</v>
      </c>
      <c r="H202" s="2">
        <v>30.66</v>
      </c>
      <c r="I202" s="2">
        <v>613.20000000000005</v>
      </c>
      <c r="J202" s="10">
        <f t="shared" si="2"/>
        <v>0</v>
      </c>
      <c r="K202" s="11">
        <f t="shared" si="3"/>
        <v>0</v>
      </c>
      <c r="L202" s="1">
        <v>0</v>
      </c>
      <c r="M202" s="1">
        <v>0</v>
      </c>
      <c r="N202" s="16">
        <f t="shared" si="37"/>
        <v>0</v>
      </c>
      <c r="O202" s="1"/>
      <c r="P202" s="1">
        <v>1.88</v>
      </c>
      <c r="Q202" s="1">
        <v>0</v>
      </c>
      <c r="R202" s="5">
        <v>0</v>
      </c>
      <c r="S202" s="1"/>
      <c r="T202" s="1">
        <v>0.3</v>
      </c>
      <c r="U202" s="1">
        <v>0</v>
      </c>
      <c r="V202" s="16">
        <f t="shared" si="24"/>
        <v>0</v>
      </c>
      <c r="W202" s="1">
        <v>0</v>
      </c>
      <c r="X202" s="15">
        <v>1333.71</v>
      </c>
      <c r="Y202" s="2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28</v>
      </c>
      <c r="AW202" s="1">
        <v>19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6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1:65">
      <c r="A203" s="1">
        <v>70974</v>
      </c>
      <c r="B203" s="1" t="s">
        <v>287</v>
      </c>
      <c r="C203" s="1">
        <v>28</v>
      </c>
      <c r="D203" s="1">
        <v>285</v>
      </c>
      <c r="E203" s="1" t="s">
        <v>64</v>
      </c>
      <c r="F203" s="1">
        <v>974</v>
      </c>
      <c r="G203" s="1" t="s">
        <v>110</v>
      </c>
      <c r="H203" s="2">
        <v>37.870100000000001</v>
      </c>
      <c r="I203" s="2">
        <v>1060.3628000000001</v>
      </c>
      <c r="J203" s="10">
        <f t="shared" si="2"/>
        <v>0</v>
      </c>
      <c r="K203" s="11">
        <f t="shared" si="3"/>
        <v>0</v>
      </c>
      <c r="L203" s="1">
        <v>0</v>
      </c>
      <c r="M203" s="1">
        <v>0</v>
      </c>
      <c r="N203" s="16">
        <f t="shared" si="37"/>
        <v>0</v>
      </c>
      <c r="O203" s="1"/>
      <c r="P203" s="1">
        <v>0.95</v>
      </c>
      <c r="Q203" s="1">
        <v>3.43</v>
      </c>
      <c r="R203" s="5">
        <v>0</v>
      </c>
      <c r="S203" s="1"/>
      <c r="T203" s="1">
        <v>0.28999999999999998</v>
      </c>
      <c r="U203" s="1">
        <v>0.89</v>
      </c>
      <c r="V203" s="16">
        <f t="shared" si="24"/>
        <v>0</v>
      </c>
      <c r="W203" s="1">
        <v>0</v>
      </c>
      <c r="X203" s="15">
        <v>1306.52</v>
      </c>
      <c r="Y203" s="2">
        <v>4582.28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2</v>
      </c>
      <c r="AU203" s="1">
        <v>42</v>
      </c>
      <c r="AV203" s="1">
        <v>2</v>
      </c>
      <c r="AW203" s="1">
        <v>3</v>
      </c>
      <c r="AX203" s="1">
        <v>96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2</v>
      </c>
      <c r="BE203" s="1">
        <v>1</v>
      </c>
      <c r="BF203" s="1">
        <v>1</v>
      </c>
      <c r="BG203" s="1">
        <v>9</v>
      </c>
      <c r="BH203" s="1">
        <v>25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1:65">
      <c r="A204" s="1">
        <v>70251</v>
      </c>
      <c r="B204" s="1" t="s">
        <v>251</v>
      </c>
      <c r="C204" s="1">
        <v>15</v>
      </c>
      <c r="D204" s="1">
        <v>285</v>
      </c>
      <c r="E204" s="1" t="s">
        <v>64</v>
      </c>
      <c r="F204" s="1">
        <v>562</v>
      </c>
      <c r="G204" s="1" t="s">
        <v>65</v>
      </c>
      <c r="H204" s="2">
        <v>30.07</v>
      </c>
      <c r="I204" s="2">
        <v>451.05</v>
      </c>
      <c r="J204" s="10">
        <f t="shared" si="2"/>
        <v>0</v>
      </c>
      <c r="K204" s="11">
        <f t="shared" si="3"/>
        <v>0</v>
      </c>
      <c r="L204" s="1">
        <v>0.2</v>
      </c>
      <c r="M204" s="1">
        <v>1.33</v>
      </c>
      <c r="N204" s="16">
        <f t="shared" si="37"/>
        <v>0</v>
      </c>
      <c r="O204" s="1"/>
      <c r="P204" s="1">
        <v>2.37</v>
      </c>
      <c r="Q204" s="1">
        <v>2.33</v>
      </c>
      <c r="R204" s="5">
        <v>0</v>
      </c>
      <c r="S204" s="1"/>
      <c r="T204" s="1">
        <v>0.27</v>
      </c>
      <c r="U204" s="1">
        <v>0</v>
      </c>
      <c r="V204" s="16">
        <f t="shared" si="24"/>
        <v>0</v>
      </c>
      <c r="W204" s="1">
        <v>0</v>
      </c>
      <c r="X204" s="15">
        <v>1277.98</v>
      </c>
      <c r="Y204" s="2">
        <v>1653.85</v>
      </c>
      <c r="Z204" s="1">
        <v>0</v>
      </c>
      <c r="AA204" s="1">
        <v>1</v>
      </c>
      <c r="AB204" s="1">
        <v>2</v>
      </c>
      <c r="AC204" s="1">
        <v>1</v>
      </c>
      <c r="AD204" s="1">
        <v>20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15</v>
      </c>
      <c r="AU204" s="1">
        <v>10</v>
      </c>
      <c r="AV204" s="1">
        <v>11</v>
      </c>
      <c r="AW204" s="1">
        <v>9</v>
      </c>
      <c r="AX204" s="1">
        <v>35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2</v>
      </c>
      <c r="BE204" s="1">
        <v>4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1:65">
      <c r="A205" s="1">
        <v>70348</v>
      </c>
      <c r="B205" s="1" t="s">
        <v>343</v>
      </c>
      <c r="C205" s="1">
        <v>10</v>
      </c>
      <c r="D205" s="1">
        <v>285</v>
      </c>
      <c r="E205" s="1" t="s">
        <v>64</v>
      </c>
      <c r="F205" s="1">
        <v>285</v>
      </c>
      <c r="G205" s="1" t="s">
        <v>64</v>
      </c>
      <c r="H205" s="2">
        <v>125.1382</v>
      </c>
      <c r="I205" s="2">
        <v>1251.3820000000001</v>
      </c>
      <c r="J205" s="10">
        <f t="shared" si="2"/>
        <v>0</v>
      </c>
      <c r="K205" s="11">
        <f t="shared" si="3"/>
        <v>0</v>
      </c>
      <c r="L205" s="1">
        <v>1</v>
      </c>
      <c r="M205" s="1">
        <v>0</v>
      </c>
      <c r="N205" s="16">
        <f t="shared" si="37"/>
        <v>0</v>
      </c>
      <c r="O205" s="1"/>
      <c r="P205" s="1">
        <v>0</v>
      </c>
      <c r="Q205" s="1">
        <v>0</v>
      </c>
      <c r="R205" s="5">
        <v>0</v>
      </c>
      <c r="S205" s="1"/>
      <c r="T205" s="1">
        <v>0</v>
      </c>
      <c r="U205" s="1">
        <v>0</v>
      </c>
      <c r="V205" s="16">
        <f t="shared" si="24"/>
        <v>0</v>
      </c>
      <c r="W205" s="1">
        <v>0</v>
      </c>
      <c r="X205" s="15">
        <v>1251.3800000000001</v>
      </c>
      <c r="Y205" s="2">
        <v>0</v>
      </c>
      <c r="Z205" s="1">
        <v>5</v>
      </c>
      <c r="AA205" s="1">
        <v>10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1:65">
      <c r="A206" s="1">
        <v>70982</v>
      </c>
      <c r="B206" s="1" t="s">
        <v>243</v>
      </c>
      <c r="C206" s="1">
        <v>32</v>
      </c>
      <c r="D206" s="1">
        <v>285</v>
      </c>
      <c r="E206" s="1" t="s">
        <v>64</v>
      </c>
      <c r="F206" s="1">
        <v>573</v>
      </c>
      <c r="G206" s="1" t="s">
        <v>87</v>
      </c>
      <c r="H206" s="2">
        <v>33.270000000000003</v>
      </c>
      <c r="I206" s="2">
        <v>1064.6400000000001</v>
      </c>
      <c r="J206" s="10">
        <f t="shared" si="2"/>
        <v>0</v>
      </c>
      <c r="K206" s="11">
        <f t="shared" si="3"/>
        <v>0</v>
      </c>
      <c r="L206" s="1">
        <v>0.33</v>
      </c>
      <c r="M206" s="1">
        <v>1.1200000000000001</v>
      </c>
      <c r="N206" s="16">
        <f t="shared" si="37"/>
        <v>0</v>
      </c>
      <c r="O206" s="1"/>
      <c r="P206" s="1">
        <v>0.69</v>
      </c>
      <c r="Q206" s="1">
        <v>1.22</v>
      </c>
      <c r="R206" s="5">
        <v>0</v>
      </c>
      <c r="S206" s="1"/>
      <c r="T206" s="1">
        <v>0.16</v>
      </c>
      <c r="U206" s="1">
        <v>0.12</v>
      </c>
      <c r="V206" s="16">
        <f t="shared" si="24"/>
        <v>0</v>
      </c>
      <c r="W206" s="1">
        <v>0</v>
      </c>
      <c r="X206" s="15">
        <v>1247.6300000000001</v>
      </c>
      <c r="Y206" s="2">
        <v>2628.33</v>
      </c>
      <c r="Z206" s="1">
        <v>13</v>
      </c>
      <c r="AA206" s="1">
        <v>1</v>
      </c>
      <c r="AB206" s="1">
        <v>9</v>
      </c>
      <c r="AC206" s="1">
        <v>-24</v>
      </c>
      <c r="AD206" s="1">
        <v>36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19</v>
      </c>
      <c r="AU206" s="1">
        <v>6</v>
      </c>
      <c r="AV206" s="1">
        <v>0</v>
      </c>
      <c r="AW206" s="1">
        <v>0</v>
      </c>
      <c r="AX206" s="1">
        <v>39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>
        <v>2</v>
      </c>
      <c r="BF206" s="1">
        <v>2</v>
      </c>
      <c r="BG206" s="1">
        <v>2</v>
      </c>
      <c r="BH206" s="1">
        <v>4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1:65">
      <c r="A207" s="1">
        <v>76000</v>
      </c>
      <c r="B207" s="1" t="s">
        <v>356</v>
      </c>
      <c r="C207" s="1">
        <v>75</v>
      </c>
      <c r="D207" s="1">
        <v>285</v>
      </c>
      <c r="E207" s="1" t="s">
        <v>64</v>
      </c>
      <c r="F207" s="1">
        <v>502</v>
      </c>
      <c r="G207" s="1" t="s">
        <v>146</v>
      </c>
      <c r="H207" s="2">
        <v>8.5500000000000007</v>
      </c>
      <c r="I207" s="2">
        <v>641.25</v>
      </c>
      <c r="J207" s="10">
        <f t="shared" si="2"/>
        <v>0</v>
      </c>
      <c r="K207" s="11">
        <f t="shared" si="3"/>
        <v>0</v>
      </c>
      <c r="L207" s="1">
        <v>0.55000000000000004</v>
      </c>
      <c r="M207" s="1">
        <v>0</v>
      </c>
      <c r="N207" s="16">
        <f t="shared" si="37"/>
        <v>0</v>
      </c>
      <c r="O207" s="1"/>
      <c r="P207" s="1">
        <v>1.31</v>
      </c>
      <c r="Q207" s="1">
        <v>-0.03</v>
      </c>
      <c r="R207" s="5">
        <v>0</v>
      </c>
      <c r="S207" s="1"/>
      <c r="T207" s="1">
        <v>0</v>
      </c>
      <c r="U207" s="1">
        <v>0</v>
      </c>
      <c r="V207" s="16">
        <f t="shared" si="24"/>
        <v>0</v>
      </c>
      <c r="W207" s="1">
        <v>0</v>
      </c>
      <c r="X207" s="15">
        <v>1192.73</v>
      </c>
      <c r="Y207" s="2">
        <v>-17.100000000000001</v>
      </c>
      <c r="Z207" s="1">
        <v>0</v>
      </c>
      <c r="AA207" s="1">
        <v>0</v>
      </c>
      <c r="AB207" s="1">
        <v>65</v>
      </c>
      <c r="AC207" s="1">
        <v>-47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2</v>
      </c>
      <c r="AV207" s="1">
        <v>70</v>
      </c>
      <c r="AW207" s="1">
        <v>54</v>
      </c>
      <c r="AX207" s="1">
        <v>-2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1:65">
      <c r="A208" s="1">
        <v>70353</v>
      </c>
      <c r="B208" s="1" t="s">
        <v>248</v>
      </c>
      <c r="C208" s="1">
        <v>5</v>
      </c>
      <c r="D208" s="1">
        <v>285</v>
      </c>
      <c r="E208" s="1" t="s">
        <v>64</v>
      </c>
      <c r="F208" s="1">
        <v>562</v>
      </c>
      <c r="G208" s="1" t="s">
        <v>65</v>
      </c>
      <c r="H208" s="2">
        <v>61.49</v>
      </c>
      <c r="I208" s="2">
        <v>307.45</v>
      </c>
      <c r="J208" s="10">
        <f t="shared" si="2"/>
        <v>0</v>
      </c>
      <c r="K208" s="11">
        <f t="shared" si="3"/>
        <v>0</v>
      </c>
      <c r="L208" s="1">
        <v>0.9</v>
      </c>
      <c r="M208" s="1">
        <v>0.8</v>
      </c>
      <c r="N208" s="16">
        <f t="shared" si="37"/>
        <v>0</v>
      </c>
      <c r="O208" s="1"/>
      <c r="P208" s="1">
        <v>2.7</v>
      </c>
      <c r="Q208" s="1">
        <v>0</v>
      </c>
      <c r="R208" s="5">
        <v>0</v>
      </c>
      <c r="S208" s="1"/>
      <c r="T208" s="1">
        <v>0</v>
      </c>
      <c r="U208" s="1">
        <v>0.8</v>
      </c>
      <c r="V208" s="16">
        <f t="shared" si="24"/>
        <v>0</v>
      </c>
      <c r="W208" s="1">
        <v>0</v>
      </c>
      <c r="X208" s="15">
        <v>1106.82</v>
      </c>
      <c r="Y208" s="2">
        <v>491.92</v>
      </c>
      <c r="Z208" s="1">
        <v>0</v>
      </c>
      <c r="AA208" s="1">
        <v>1</v>
      </c>
      <c r="AB208" s="1">
        <v>2</v>
      </c>
      <c r="AC208" s="1">
        <v>4</v>
      </c>
      <c r="AD208" s="1">
        <v>4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3</v>
      </c>
      <c r="AU208" s="1">
        <v>10</v>
      </c>
      <c r="AV208" s="1">
        <v>1</v>
      </c>
      <c r="AW208" s="1">
        <v>9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4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1:65">
      <c r="A209" s="1">
        <v>70295</v>
      </c>
      <c r="B209" s="1" t="s">
        <v>263</v>
      </c>
      <c r="C209" s="1">
        <v>20</v>
      </c>
      <c r="D209" s="1">
        <v>285</v>
      </c>
      <c r="E209" s="1" t="s">
        <v>64</v>
      </c>
      <c r="F209" s="1">
        <v>991</v>
      </c>
      <c r="G209" s="1" t="s">
        <v>141</v>
      </c>
      <c r="H209" s="2">
        <v>62.57</v>
      </c>
      <c r="I209" s="2">
        <v>1251.4000000000001</v>
      </c>
      <c r="J209" s="10">
        <f t="shared" si="2"/>
        <v>0</v>
      </c>
      <c r="K209" s="11">
        <f t="shared" si="3"/>
        <v>0</v>
      </c>
      <c r="L209" s="1">
        <v>0</v>
      </c>
      <c r="M209" s="1">
        <v>0</v>
      </c>
      <c r="N209" s="16">
        <f t="shared" si="37"/>
        <v>0</v>
      </c>
      <c r="O209" s="1"/>
      <c r="P209" s="1">
        <v>0.88</v>
      </c>
      <c r="Q209" s="1">
        <v>2.75</v>
      </c>
      <c r="R209" s="5">
        <v>0</v>
      </c>
      <c r="S209" s="1"/>
      <c r="T209" s="1">
        <v>0</v>
      </c>
      <c r="U209" s="1">
        <v>0</v>
      </c>
      <c r="V209" s="16">
        <f t="shared" si="24"/>
        <v>0</v>
      </c>
      <c r="W209" s="1">
        <v>0</v>
      </c>
      <c r="X209" s="15">
        <v>1094.98</v>
      </c>
      <c r="Y209" s="2">
        <v>3441.35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8</v>
      </c>
      <c r="AU209" s="1">
        <v>19</v>
      </c>
      <c r="AV209" s="1">
        <v>0</v>
      </c>
      <c r="AW209" s="1">
        <v>0</v>
      </c>
      <c r="AX209" s="1">
        <v>55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1:65">
      <c r="A210" s="1">
        <v>70254</v>
      </c>
      <c r="B210" s="1" t="s">
        <v>334</v>
      </c>
      <c r="C210" s="1">
        <v>12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77.709999999999994</v>
      </c>
      <c r="I210" s="2">
        <v>932.52</v>
      </c>
      <c r="J210" s="10">
        <f t="shared" si="2"/>
        <v>0</v>
      </c>
      <c r="K210" s="11">
        <f t="shared" si="3"/>
        <v>0</v>
      </c>
      <c r="L210" s="1">
        <v>0.33</v>
      </c>
      <c r="M210" s="1">
        <v>1.83</v>
      </c>
      <c r="N210" s="16">
        <f t="shared" si="37"/>
        <v>0</v>
      </c>
      <c r="O210" s="1"/>
      <c r="P210" s="1">
        <v>0.5</v>
      </c>
      <c r="Q210" s="1">
        <v>1.42</v>
      </c>
      <c r="R210" s="5">
        <v>0</v>
      </c>
      <c r="S210" s="1"/>
      <c r="T210" s="1">
        <v>0.28999999999999998</v>
      </c>
      <c r="U210" s="1">
        <v>0.33</v>
      </c>
      <c r="V210" s="16">
        <f t="shared" si="24"/>
        <v>0</v>
      </c>
      <c r="W210" s="1">
        <v>0</v>
      </c>
      <c r="X210" s="15">
        <v>1049.08</v>
      </c>
      <c r="Y210" s="2">
        <v>3341.53</v>
      </c>
      <c r="Z210" s="1">
        <v>1</v>
      </c>
      <c r="AA210" s="1">
        <v>1</v>
      </c>
      <c r="AB210" s="1">
        <v>2</v>
      </c>
      <c r="AC210" s="1">
        <v>1</v>
      </c>
      <c r="AD210" s="1">
        <v>22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4</v>
      </c>
      <c r="AU210" s="1">
        <v>3</v>
      </c>
      <c r="AV210" s="1">
        <v>0</v>
      </c>
      <c r="AW210" s="1">
        <v>1</v>
      </c>
      <c r="AX210" s="1">
        <v>17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1</v>
      </c>
      <c r="BE210" s="1">
        <v>5</v>
      </c>
      <c r="BF210" s="1">
        <v>0</v>
      </c>
      <c r="BG210" s="1">
        <v>0</v>
      </c>
      <c r="BH210" s="1">
        <v>4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1:65">
      <c r="A211" s="1">
        <v>70113</v>
      </c>
      <c r="B211" s="1" t="s">
        <v>308</v>
      </c>
      <c r="C211" s="1">
        <v>24</v>
      </c>
      <c r="D211" s="1">
        <v>285</v>
      </c>
      <c r="E211" s="1" t="s">
        <v>64</v>
      </c>
      <c r="F211" s="1">
        <v>558</v>
      </c>
      <c r="G211" s="1" t="s">
        <v>67</v>
      </c>
      <c r="H211" s="2">
        <v>55.16</v>
      </c>
      <c r="I211" s="2">
        <v>1323.84</v>
      </c>
      <c r="J211" s="10">
        <f t="shared" si="2"/>
        <v>0</v>
      </c>
      <c r="K211" s="11">
        <f t="shared" si="3"/>
        <v>0</v>
      </c>
      <c r="L211" s="1">
        <v>0</v>
      </c>
      <c r="M211" s="1">
        <v>0.79</v>
      </c>
      <c r="N211" s="16">
        <f t="shared" si="37"/>
        <v>0</v>
      </c>
      <c r="O211" s="1"/>
      <c r="P211" s="1">
        <v>0.79</v>
      </c>
      <c r="Q211" s="1">
        <v>0</v>
      </c>
      <c r="R211" s="5">
        <v>0</v>
      </c>
      <c r="S211" s="1"/>
      <c r="T211" s="1">
        <v>0</v>
      </c>
      <c r="U211" s="1">
        <v>0</v>
      </c>
      <c r="V211" s="16">
        <f t="shared" si="24"/>
        <v>0</v>
      </c>
      <c r="W211" s="1">
        <v>0</v>
      </c>
      <c r="X211" s="15">
        <v>1048.04</v>
      </c>
      <c r="Y211" s="2">
        <v>1048.04</v>
      </c>
      <c r="Z211" s="1">
        <v>0</v>
      </c>
      <c r="AA211" s="1">
        <v>0</v>
      </c>
      <c r="AB211" s="1">
        <v>0</v>
      </c>
      <c r="AC211" s="1">
        <v>0</v>
      </c>
      <c r="AD211" s="1">
        <v>19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16</v>
      </c>
      <c r="AW211" s="1">
        <v>6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1:65">
      <c r="A212" s="1">
        <v>70507</v>
      </c>
      <c r="B212" s="1" t="s">
        <v>352</v>
      </c>
      <c r="C212" s="1">
        <v>12</v>
      </c>
      <c r="D212" s="1">
        <v>285</v>
      </c>
      <c r="E212" s="1" t="s">
        <v>64</v>
      </c>
      <c r="F212" s="1">
        <v>573</v>
      </c>
      <c r="G212" s="1" t="s">
        <v>87</v>
      </c>
      <c r="H212" s="2">
        <v>46.76</v>
      </c>
      <c r="I212" s="2">
        <v>561.12</v>
      </c>
      <c r="J212" s="10">
        <f t="shared" si="2"/>
        <v>0</v>
      </c>
      <c r="K212" s="11">
        <f t="shared" si="3"/>
        <v>0</v>
      </c>
      <c r="L212" s="1">
        <v>0.5</v>
      </c>
      <c r="M212" s="1">
        <v>1</v>
      </c>
      <c r="N212" s="16">
        <f t="shared" si="37"/>
        <v>0</v>
      </c>
      <c r="O212" s="1"/>
      <c r="P212" s="1">
        <v>1.04</v>
      </c>
      <c r="Q212" s="1">
        <v>0.83</v>
      </c>
      <c r="R212" s="5">
        <v>0</v>
      </c>
      <c r="S212" s="1"/>
      <c r="T212" s="1">
        <v>0.21</v>
      </c>
      <c r="U212" s="1">
        <v>0</v>
      </c>
      <c r="V212" s="16">
        <f t="shared" si="24"/>
        <v>0</v>
      </c>
      <c r="W212" s="1">
        <v>0</v>
      </c>
      <c r="X212" s="15">
        <v>981.96</v>
      </c>
      <c r="Y212" s="2">
        <v>1028.72</v>
      </c>
      <c r="Z212" s="1">
        <v>0</v>
      </c>
      <c r="AA212" s="1">
        <v>4</v>
      </c>
      <c r="AB212" s="1">
        <v>3</v>
      </c>
      <c r="AC212" s="1">
        <v>2</v>
      </c>
      <c r="AD212" s="1">
        <v>12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11</v>
      </c>
      <c r="AU212" s="1">
        <v>3</v>
      </c>
      <c r="AV212" s="1">
        <v>0</v>
      </c>
      <c r="AW212" s="1">
        <v>0</v>
      </c>
      <c r="AX212" s="1">
        <v>10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</v>
      </c>
      <c r="BG212" s="1">
        <v>3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1:65">
      <c r="A213" s="1">
        <v>70124</v>
      </c>
      <c r="B213" s="1" t="s">
        <v>311</v>
      </c>
      <c r="C213" s="1">
        <v>72</v>
      </c>
      <c r="D213" s="1">
        <v>285</v>
      </c>
      <c r="E213" s="1" t="s">
        <v>64</v>
      </c>
      <c r="F213" s="1">
        <v>1</v>
      </c>
      <c r="G213" s="1" t="s">
        <v>312</v>
      </c>
      <c r="H213" s="2">
        <v>12.63</v>
      </c>
      <c r="I213" s="2">
        <v>909.36</v>
      </c>
      <c r="J213" s="10">
        <f t="shared" si="2"/>
        <v>0</v>
      </c>
      <c r="K213" s="11">
        <f t="shared" si="3"/>
        <v>0</v>
      </c>
      <c r="L213" s="1">
        <v>0.97</v>
      </c>
      <c r="M213" s="1">
        <v>-0.17</v>
      </c>
      <c r="N213" s="16">
        <f t="shared" si="37"/>
        <v>0</v>
      </c>
      <c r="O213" s="1"/>
      <c r="P213" s="1">
        <v>0.01</v>
      </c>
      <c r="Q213" s="1">
        <v>-0.01</v>
      </c>
      <c r="R213" s="5">
        <v>0</v>
      </c>
      <c r="S213" s="1"/>
      <c r="T213" s="1">
        <v>0</v>
      </c>
      <c r="U213" s="1">
        <v>0.01</v>
      </c>
      <c r="V213" s="16">
        <f t="shared" si="24"/>
        <v>0</v>
      </c>
      <c r="W213" s="1">
        <v>0</v>
      </c>
      <c r="X213" s="15">
        <v>890.42</v>
      </c>
      <c r="Y213" s="2">
        <v>-151.56</v>
      </c>
      <c r="Z213" s="1">
        <v>8</v>
      </c>
      <c r="AA213" s="1">
        <v>0</v>
      </c>
      <c r="AB213" s="1">
        <v>45</v>
      </c>
      <c r="AC213" s="1">
        <v>34</v>
      </c>
      <c r="AD213" s="1">
        <v>-12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1</v>
      </c>
      <c r="AV213" s="1">
        <v>0</v>
      </c>
      <c r="AW213" s="1">
        <v>0</v>
      </c>
      <c r="AX213" s="1">
        <v>-1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1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1:65">
      <c r="A214" s="1">
        <v>79159</v>
      </c>
      <c r="B214" s="1" t="s">
        <v>358</v>
      </c>
      <c r="C214" s="1">
        <v>24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37.53</v>
      </c>
      <c r="I214" s="2">
        <v>900.72</v>
      </c>
      <c r="J214" s="10">
        <f t="shared" si="2"/>
        <v>0</v>
      </c>
      <c r="K214" s="11">
        <f t="shared" si="3"/>
        <v>0</v>
      </c>
      <c r="L214" s="1">
        <v>0.85</v>
      </c>
      <c r="M214" s="1">
        <v>0</v>
      </c>
      <c r="N214" s="16">
        <f t="shared" si="37"/>
        <v>0</v>
      </c>
      <c r="O214" s="1"/>
      <c r="P214" s="1">
        <v>0</v>
      </c>
      <c r="Q214" s="1">
        <v>0</v>
      </c>
      <c r="R214" s="5">
        <v>0</v>
      </c>
      <c r="S214" s="1"/>
      <c r="T214" s="1">
        <v>0.08</v>
      </c>
      <c r="U214" s="1">
        <v>0.62</v>
      </c>
      <c r="V214" s="16">
        <f t="shared" si="24"/>
        <v>0</v>
      </c>
      <c r="W214" s="1">
        <v>0</v>
      </c>
      <c r="X214" s="15">
        <v>844.42</v>
      </c>
      <c r="Y214" s="2">
        <v>562.95000000000005</v>
      </c>
      <c r="Z214" s="1">
        <v>0</v>
      </c>
      <c r="AA214" s="1">
        <v>0</v>
      </c>
      <c r="AB214" s="1">
        <v>15</v>
      </c>
      <c r="AC214" s="1">
        <v>11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2</v>
      </c>
      <c r="BE214" s="1">
        <v>0</v>
      </c>
      <c r="BF214" s="1">
        <v>0</v>
      </c>
      <c r="BG214" s="1">
        <v>0</v>
      </c>
      <c r="BH214" s="1">
        <v>15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1:65">
      <c r="A215" s="1">
        <v>70118</v>
      </c>
      <c r="B215" s="1" t="s">
        <v>310</v>
      </c>
      <c r="C215" s="1">
        <v>25</v>
      </c>
      <c r="D215" s="1">
        <v>285</v>
      </c>
      <c r="E215" s="1" t="s">
        <v>64</v>
      </c>
      <c r="F215" s="1">
        <v>558</v>
      </c>
      <c r="G215" s="1" t="s">
        <v>67</v>
      </c>
      <c r="H215" s="2">
        <v>74.86</v>
      </c>
      <c r="I215" s="2">
        <v>1871.5</v>
      </c>
      <c r="J215" s="10">
        <f t="shared" si="2"/>
        <v>0</v>
      </c>
      <c r="K215" s="11">
        <f t="shared" si="3"/>
        <v>0</v>
      </c>
      <c r="L215" s="1">
        <v>0.4</v>
      </c>
      <c r="M215" s="1">
        <v>0</v>
      </c>
      <c r="N215" s="16">
        <f t="shared" si="37"/>
        <v>0</v>
      </c>
      <c r="O215" s="1"/>
      <c r="P215" s="1">
        <v>0</v>
      </c>
      <c r="Q215" s="1">
        <v>0</v>
      </c>
      <c r="R215" s="5">
        <v>0</v>
      </c>
      <c r="S215" s="1"/>
      <c r="T215" s="1">
        <v>0</v>
      </c>
      <c r="U215" s="1">
        <v>0</v>
      </c>
      <c r="V215" s="16">
        <f t="shared" si="24"/>
        <v>0</v>
      </c>
      <c r="W215" s="1">
        <v>0</v>
      </c>
      <c r="X215" s="15">
        <v>748.6</v>
      </c>
      <c r="Y215" s="2">
        <v>0</v>
      </c>
      <c r="Z215" s="1">
        <v>0</v>
      </c>
      <c r="AA215" s="1">
        <v>0</v>
      </c>
      <c r="AB215" s="1">
        <v>10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1:65">
      <c r="A216" s="1">
        <v>70508</v>
      </c>
      <c r="B216" s="1" t="s">
        <v>353</v>
      </c>
      <c r="C216" s="1">
        <v>24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34.967700000000001</v>
      </c>
      <c r="I216" s="2">
        <v>839.22479999999996</v>
      </c>
      <c r="J216" s="10">
        <f t="shared" si="2"/>
        <v>0</v>
      </c>
      <c r="K216" s="11">
        <f t="shared" si="3"/>
        <v>0</v>
      </c>
      <c r="L216" s="1">
        <v>0</v>
      </c>
      <c r="M216" s="1">
        <v>0</v>
      </c>
      <c r="N216" s="16">
        <f t="shared" si="37"/>
        <v>0</v>
      </c>
      <c r="O216" s="1"/>
      <c r="P216" s="1">
        <v>0.75</v>
      </c>
      <c r="Q216" s="1">
        <v>1.88</v>
      </c>
      <c r="R216" s="5">
        <v>0</v>
      </c>
      <c r="S216" s="1"/>
      <c r="T216" s="1">
        <v>0</v>
      </c>
      <c r="U216" s="1">
        <v>0</v>
      </c>
      <c r="V216" s="16">
        <f t="shared" si="24"/>
        <v>0</v>
      </c>
      <c r="W216" s="1">
        <v>0</v>
      </c>
      <c r="X216" s="15">
        <v>629.41999999999996</v>
      </c>
      <c r="Y216" s="2">
        <v>1573.55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9</v>
      </c>
      <c r="AU216" s="1">
        <v>18</v>
      </c>
      <c r="AV216" s="1">
        <v>0</v>
      </c>
      <c r="AW216" s="1">
        <v>0</v>
      </c>
      <c r="AX216" s="1">
        <v>45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1:65">
      <c r="A217" s="1">
        <v>70075</v>
      </c>
      <c r="B217" s="1" t="s">
        <v>231</v>
      </c>
      <c r="C217" s="1">
        <v>25</v>
      </c>
      <c r="D217" s="1">
        <v>285</v>
      </c>
      <c r="E217" s="1" t="s">
        <v>64</v>
      </c>
      <c r="F217" s="1">
        <v>285</v>
      </c>
      <c r="G217" s="1" t="s">
        <v>64</v>
      </c>
      <c r="H217" s="2">
        <v>32.270000000000003</v>
      </c>
      <c r="I217" s="2">
        <v>806.75</v>
      </c>
      <c r="J217" s="10">
        <f t="shared" si="2"/>
        <v>0</v>
      </c>
      <c r="K217" s="11">
        <f t="shared" si="3"/>
        <v>0</v>
      </c>
      <c r="L217" s="1">
        <v>0.22</v>
      </c>
      <c r="M217" s="1">
        <v>0</v>
      </c>
      <c r="N217" s="16">
        <f t="shared" si="37"/>
        <v>0</v>
      </c>
      <c r="O217" s="1"/>
      <c r="P217" s="1">
        <v>0.48</v>
      </c>
      <c r="Q217" s="1">
        <v>4.4000000000000004</v>
      </c>
      <c r="R217" s="5">
        <v>0</v>
      </c>
      <c r="S217" s="1"/>
      <c r="T217" s="1">
        <v>0</v>
      </c>
      <c r="U217" s="1">
        <v>0</v>
      </c>
      <c r="V217" s="16">
        <f t="shared" si="24"/>
        <v>0</v>
      </c>
      <c r="W217" s="1">
        <v>0</v>
      </c>
      <c r="X217" s="15">
        <v>564.72</v>
      </c>
      <c r="Y217" s="2">
        <v>3549.7</v>
      </c>
      <c r="Z217" s="1">
        <v>0</v>
      </c>
      <c r="AA217" s="1">
        <v>0</v>
      </c>
      <c r="AB217" s="1">
        <v>3</v>
      </c>
      <c r="AC217" s="1">
        <v>5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9</v>
      </c>
      <c r="AU217" s="1">
        <v>6</v>
      </c>
      <c r="AV217" s="1">
        <v>0</v>
      </c>
      <c r="AW217" s="1">
        <v>0</v>
      </c>
      <c r="AX217" s="1">
        <v>110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1:65">
      <c r="A218" s="1">
        <v>70980</v>
      </c>
      <c r="B218" s="1" t="s">
        <v>355</v>
      </c>
      <c r="C218" s="1">
        <v>15</v>
      </c>
      <c r="D218" s="1">
        <v>285</v>
      </c>
      <c r="E218" s="1" t="s">
        <v>64</v>
      </c>
      <c r="F218" s="1">
        <v>562</v>
      </c>
      <c r="G218" s="1" t="s">
        <v>65</v>
      </c>
      <c r="H218" s="2">
        <v>28.82</v>
      </c>
      <c r="I218" s="2">
        <v>432.3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16">
        <f t="shared" si="37"/>
        <v>0</v>
      </c>
      <c r="O218" s="1"/>
      <c r="P218" s="1">
        <v>1.3</v>
      </c>
      <c r="Q218" s="1">
        <v>2</v>
      </c>
      <c r="R218" s="5">
        <v>0</v>
      </c>
      <c r="S218" s="1"/>
      <c r="T218" s="1">
        <v>0</v>
      </c>
      <c r="U218" s="1">
        <v>0</v>
      </c>
      <c r="V218" s="16">
        <f t="shared" si="24"/>
        <v>0</v>
      </c>
      <c r="W218" s="1">
        <v>0</v>
      </c>
      <c r="X218" s="15">
        <v>561.99</v>
      </c>
      <c r="Y218" s="2">
        <v>864.6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11</v>
      </c>
      <c r="AW218" s="1">
        <v>17</v>
      </c>
      <c r="AX218" s="1">
        <v>30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1:65">
      <c r="A219" s="1">
        <v>97020</v>
      </c>
      <c r="B219" s="1" t="s">
        <v>236</v>
      </c>
      <c r="C219" s="1">
        <v>16</v>
      </c>
      <c r="D219" s="1">
        <v>285</v>
      </c>
      <c r="E219" s="1" t="s">
        <v>64</v>
      </c>
      <c r="F219" s="1">
        <v>558</v>
      </c>
      <c r="G219" s="1" t="s">
        <v>67</v>
      </c>
      <c r="H219" s="2">
        <v>55.48</v>
      </c>
      <c r="I219" s="2">
        <v>887.68</v>
      </c>
      <c r="J219" s="10">
        <f t="shared" si="2"/>
        <v>0</v>
      </c>
      <c r="K219" s="11">
        <f t="shared" si="3"/>
        <v>0</v>
      </c>
      <c r="L219" s="1">
        <v>0.12</v>
      </c>
      <c r="M219" s="1">
        <v>0</v>
      </c>
      <c r="N219" s="16">
        <f t="shared" si="37"/>
        <v>0</v>
      </c>
      <c r="O219" s="1"/>
      <c r="P219" s="1">
        <v>0.44</v>
      </c>
      <c r="Q219" s="1">
        <v>2.56</v>
      </c>
      <c r="R219" s="5">
        <v>0</v>
      </c>
      <c r="S219" s="1"/>
      <c r="T219" s="1">
        <v>0</v>
      </c>
      <c r="U219" s="1">
        <v>0</v>
      </c>
      <c r="V219" s="16">
        <f t="shared" si="24"/>
        <v>0</v>
      </c>
      <c r="W219" s="1">
        <v>0</v>
      </c>
      <c r="X219" s="15">
        <v>499.32</v>
      </c>
      <c r="Y219" s="2">
        <v>2274.6799999999998</v>
      </c>
      <c r="Z219" s="1">
        <v>0</v>
      </c>
      <c r="AA219" s="1">
        <v>0</v>
      </c>
      <c r="AB219" s="1">
        <v>2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7</v>
      </c>
      <c r="AV219" s="1">
        <v>3</v>
      </c>
      <c r="AW219" s="1">
        <v>1</v>
      </c>
      <c r="AX219" s="1">
        <v>41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1:65">
      <c r="A220" s="1">
        <v>10233</v>
      </c>
      <c r="B220" s="1" t="s">
        <v>297</v>
      </c>
      <c r="C220" s="1">
        <v>16</v>
      </c>
      <c r="D220" s="1">
        <v>285</v>
      </c>
      <c r="E220" s="1" t="s">
        <v>64</v>
      </c>
      <c r="F220" s="1">
        <v>565</v>
      </c>
      <c r="G220" s="1" t="s">
        <v>94</v>
      </c>
      <c r="H220" s="2">
        <v>45.31</v>
      </c>
      <c r="I220" s="2">
        <v>724.96</v>
      </c>
      <c r="J220" s="10">
        <f t="shared" si="2"/>
        <v>0</v>
      </c>
      <c r="K220" s="11">
        <f t="shared" si="3"/>
        <v>0</v>
      </c>
      <c r="L220" s="1">
        <v>0.53</v>
      </c>
      <c r="M220" s="1">
        <v>0</v>
      </c>
      <c r="N220" s="16">
        <f t="shared" si="37"/>
        <v>0</v>
      </c>
      <c r="O220" s="1"/>
      <c r="P220" s="1">
        <v>0</v>
      </c>
      <c r="Q220" s="1">
        <v>0</v>
      </c>
      <c r="R220" s="5">
        <v>0</v>
      </c>
      <c r="S220" s="1"/>
      <c r="T220" s="1">
        <v>0.09</v>
      </c>
      <c r="U220" s="1">
        <v>0.19</v>
      </c>
      <c r="V220" s="16">
        <f t="shared" si="24"/>
        <v>0</v>
      </c>
      <c r="W220" s="1">
        <v>0</v>
      </c>
      <c r="X220" s="15">
        <v>453.1</v>
      </c>
      <c r="Y220" s="2">
        <v>135.93</v>
      </c>
      <c r="Z220" s="1">
        <v>0</v>
      </c>
      <c r="AA220" s="1">
        <v>0</v>
      </c>
      <c r="AB220" s="1">
        <v>5</v>
      </c>
      <c r="AC220" s="1">
        <v>7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</v>
      </c>
      <c r="BG220" s="1">
        <v>1</v>
      </c>
      <c r="BH220" s="1">
        <v>3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1:65">
      <c r="A221" s="1">
        <v>70326</v>
      </c>
      <c r="B221" s="1" t="s">
        <v>340</v>
      </c>
      <c r="C221" s="1">
        <v>6</v>
      </c>
      <c r="D221" s="1">
        <v>285</v>
      </c>
      <c r="E221" s="1" t="s">
        <v>64</v>
      </c>
      <c r="F221" s="1">
        <v>285</v>
      </c>
      <c r="G221" s="1" t="s">
        <v>64</v>
      </c>
      <c r="H221" s="2">
        <v>113.36</v>
      </c>
      <c r="I221" s="2">
        <v>680.16</v>
      </c>
      <c r="J221" s="10">
        <f t="shared" si="2"/>
        <v>0</v>
      </c>
      <c r="K221" s="11">
        <f t="shared" si="3"/>
        <v>0</v>
      </c>
      <c r="L221" s="1">
        <v>0.17</v>
      </c>
      <c r="M221" s="1">
        <v>-0.5</v>
      </c>
      <c r="N221" s="16">
        <f t="shared" si="37"/>
        <v>0</v>
      </c>
      <c r="O221" s="1"/>
      <c r="P221" s="1">
        <v>0.25</v>
      </c>
      <c r="Q221" s="1">
        <v>0</v>
      </c>
      <c r="R221" s="5">
        <v>0</v>
      </c>
      <c r="S221" s="1"/>
      <c r="T221" s="1">
        <v>0</v>
      </c>
      <c r="U221" s="1">
        <v>0</v>
      </c>
      <c r="V221" s="16">
        <f t="shared" si="24"/>
        <v>0</v>
      </c>
      <c r="W221" s="1">
        <v>0</v>
      </c>
      <c r="X221" s="15">
        <v>283.39999999999998</v>
      </c>
      <c r="Y221" s="2">
        <v>-340.08</v>
      </c>
      <c r="Z221" s="1">
        <v>1</v>
      </c>
      <c r="AA221" s="1">
        <v>0</v>
      </c>
      <c r="AB221" s="1">
        <v>0</v>
      </c>
      <c r="AC221" s="1">
        <v>0</v>
      </c>
      <c r="AD221" s="1">
        <v>-3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3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1:65">
      <c r="A222" s="1">
        <v>44401</v>
      </c>
      <c r="B222" s="1" t="s">
        <v>300</v>
      </c>
      <c r="C222" s="1">
        <v>16</v>
      </c>
      <c r="D222" s="1">
        <v>285</v>
      </c>
      <c r="E222" s="1" t="s">
        <v>64</v>
      </c>
      <c r="F222" s="1">
        <v>285</v>
      </c>
      <c r="G222" s="1" t="s">
        <v>64</v>
      </c>
      <c r="H222" s="2">
        <v>54.11</v>
      </c>
      <c r="I222" s="2">
        <v>865.76</v>
      </c>
      <c r="J222" s="10">
        <f t="shared" si="2"/>
        <v>0</v>
      </c>
      <c r="K222" s="11">
        <f t="shared" si="3"/>
        <v>0</v>
      </c>
      <c r="L222" s="1">
        <v>0.31</v>
      </c>
      <c r="M222" s="1">
        <v>0</v>
      </c>
      <c r="N222" s="16">
        <f t="shared" si="37"/>
        <v>0</v>
      </c>
      <c r="O222" s="1"/>
      <c r="P222" s="1">
        <v>0</v>
      </c>
      <c r="Q222" s="1">
        <v>0</v>
      </c>
      <c r="R222" s="5">
        <v>0</v>
      </c>
      <c r="S222" s="1"/>
      <c r="T222" s="1">
        <v>0</v>
      </c>
      <c r="U222" s="1">
        <v>0.06</v>
      </c>
      <c r="V222" s="16">
        <f t="shared" si="24"/>
        <v>0</v>
      </c>
      <c r="W222" s="1">
        <v>0</v>
      </c>
      <c r="X222" s="15">
        <v>270.55</v>
      </c>
      <c r="Y222" s="2">
        <v>54.11</v>
      </c>
      <c r="Z222" s="1">
        <v>0</v>
      </c>
      <c r="AA222" s="1">
        <v>0</v>
      </c>
      <c r="AB222" s="1">
        <v>5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1:65">
      <c r="A223" s="1">
        <v>70114</v>
      </c>
      <c r="B223" s="1" t="s">
        <v>309</v>
      </c>
      <c r="C223" s="1">
        <v>16</v>
      </c>
      <c r="D223" s="1">
        <v>285</v>
      </c>
      <c r="E223" s="1" t="s">
        <v>64</v>
      </c>
      <c r="F223" s="1">
        <v>974</v>
      </c>
      <c r="G223" s="1" t="s">
        <v>110</v>
      </c>
      <c r="H223" s="2">
        <v>51.921599999999998</v>
      </c>
      <c r="I223" s="2">
        <v>830.74559999999997</v>
      </c>
      <c r="J223" s="10">
        <f t="shared" si="2"/>
        <v>0</v>
      </c>
      <c r="K223" s="11">
        <f t="shared" si="3"/>
        <v>0</v>
      </c>
      <c r="L223" s="1">
        <v>0.31</v>
      </c>
      <c r="M223" s="1">
        <v>0</v>
      </c>
      <c r="N223" s="16">
        <f t="shared" si="37"/>
        <v>0</v>
      </c>
      <c r="O223" s="1"/>
      <c r="P223" s="1">
        <v>0</v>
      </c>
      <c r="Q223" s="1">
        <v>0</v>
      </c>
      <c r="R223" s="5">
        <v>0</v>
      </c>
      <c r="S223" s="1"/>
      <c r="T223" s="1">
        <v>0</v>
      </c>
      <c r="U223" s="1">
        <v>0</v>
      </c>
      <c r="V223" s="16">
        <f t="shared" si="24"/>
        <v>0</v>
      </c>
      <c r="W223" s="1">
        <v>0</v>
      </c>
      <c r="X223" s="15">
        <v>259.61</v>
      </c>
      <c r="Y223" s="2">
        <v>0</v>
      </c>
      <c r="Z223" s="1">
        <v>0</v>
      </c>
      <c r="AA223" s="1">
        <v>0</v>
      </c>
      <c r="AB223" s="1">
        <v>4</v>
      </c>
      <c r="AC223" s="1">
        <v>2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1:65">
      <c r="A224" s="1">
        <v>70979</v>
      </c>
      <c r="B224" s="1" t="s">
        <v>354</v>
      </c>
      <c r="C224" s="1">
        <v>16</v>
      </c>
      <c r="D224" s="1">
        <v>285</v>
      </c>
      <c r="E224" s="1" t="s">
        <v>64</v>
      </c>
      <c r="F224" s="1">
        <v>1</v>
      </c>
      <c r="G224" s="1" t="s">
        <v>312</v>
      </c>
      <c r="H224" s="2">
        <v>14.07</v>
      </c>
      <c r="I224" s="2">
        <v>225.12</v>
      </c>
      <c r="J224" s="10">
        <f t="shared" si="2"/>
        <v>0</v>
      </c>
      <c r="K224" s="11">
        <f t="shared" si="3"/>
        <v>0</v>
      </c>
      <c r="L224" s="1">
        <v>1</v>
      </c>
      <c r="M224" s="1">
        <v>-0.38</v>
      </c>
      <c r="N224" s="5">
        <v>0</v>
      </c>
      <c r="O224" s="1"/>
      <c r="P224" s="1">
        <v>0</v>
      </c>
      <c r="Q224" s="1">
        <v>0</v>
      </c>
      <c r="R224" s="5">
        <v>0</v>
      </c>
      <c r="S224" s="1"/>
      <c r="T224" s="1">
        <v>0</v>
      </c>
      <c r="U224" s="1">
        <v>0</v>
      </c>
      <c r="V224" s="16">
        <f t="shared" si="24"/>
        <v>0</v>
      </c>
      <c r="W224" s="1">
        <v>0</v>
      </c>
      <c r="X224" s="15">
        <v>225.12</v>
      </c>
      <c r="Y224" s="2">
        <v>-84.42</v>
      </c>
      <c r="Z224" s="1">
        <v>12</v>
      </c>
      <c r="AA224" s="1">
        <v>6</v>
      </c>
      <c r="AB224" s="1">
        <v>0</v>
      </c>
      <c r="AC224" s="1">
        <v>2</v>
      </c>
      <c r="AD224" s="1">
        <v>-6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1:65">
      <c r="A225" s="1">
        <v>70165</v>
      </c>
      <c r="B225" s="1" t="s">
        <v>314</v>
      </c>
      <c r="C225" s="1">
        <v>24</v>
      </c>
      <c r="D225" s="1">
        <v>285</v>
      </c>
      <c r="E225" s="1" t="s">
        <v>64</v>
      </c>
      <c r="F225" s="1">
        <v>998</v>
      </c>
      <c r="G225" s="1" t="s">
        <v>266</v>
      </c>
      <c r="H225" s="2">
        <v>40.15</v>
      </c>
      <c r="I225" s="2">
        <v>963.6</v>
      </c>
      <c r="J225" s="10">
        <f t="shared" si="2"/>
        <v>0</v>
      </c>
      <c r="K225" s="11">
        <f t="shared" si="3"/>
        <v>0</v>
      </c>
      <c r="L225" s="1">
        <v>0</v>
      </c>
      <c r="M225" s="1">
        <v>0</v>
      </c>
      <c r="N225" s="16">
        <f t="shared" ref="N225:N266" si="38">MAX(0,(TRUNC((L225*0.75)-M225)))</f>
        <v>0</v>
      </c>
      <c r="O225" s="1"/>
      <c r="P225" s="1">
        <v>0</v>
      </c>
      <c r="Q225" s="1">
        <v>0</v>
      </c>
      <c r="R225" s="5">
        <v>0</v>
      </c>
      <c r="S225" s="1"/>
      <c r="T225" s="1">
        <v>0.23</v>
      </c>
      <c r="U225" s="1">
        <v>0</v>
      </c>
      <c r="V225" s="16">
        <f t="shared" si="24"/>
        <v>0</v>
      </c>
      <c r="W225" s="1">
        <v>0</v>
      </c>
      <c r="X225" s="15">
        <v>220.82</v>
      </c>
      <c r="Y225" s="2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1</v>
      </c>
      <c r="BE225" s="1">
        <v>0</v>
      </c>
      <c r="BF225" s="1">
        <v>4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1:65">
      <c r="A226" s="1">
        <v>70194</v>
      </c>
      <c r="B226" s="1" t="s">
        <v>325</v>
      </c>
      <c r="C226" s="1">
        <v>10</v>
      </c>
      <c r="D226" s="1">
        <v>285</v>
      </c>
      <c r="E226" s="1" t="s">
        <v>64</v>
      </c>
      <c r="F226" s="1">
        <v>558</v>
      </c>
      <c r="G226" s="1" t="s">
        <v>67</v>
      </c>
      <c r="H226" s="2">
        <v>79.13</v>
      </c>
      <c r="I226" s="2">
        <v>791.3</v>
      </c>
      <c r="J226" s="10">
        <f t="shared" si="2"/>
        <v>0</v>
      </c>
      <c r="K226" s="11">
        <f t="shared" si="3"/>
        <v>0</v>
      </c>
      <c r="L226" s="1">
        <v>0.1</v>
      </c>
      <c r="M226" s="1">
        <v>0</v>
      </c>
      <c r="N226" s="16">
        <f t="shared" si="38"/>
        <v>0</v>
      </c>
      <c r="O226" s="1"/>
      <c r="P226" s="1">
        <v>0.15</v>
      </c>
      <c r="Q226" s="1">
        <v>0</v>
      </c>
      <c r="R226" s="5">
        <v>0</v>
      </c>
      <c r="S226" s="1"/>
      <c r="T226" s="1">
        <v>0</v>
      </c>
      <c r="U226" s="1">
        <v>0</v>
      </c>
      <c r="V226" s="16">
        <f t="shared" si="24"/>
        <v>0</v>
      </c>
      <c r="W226" s="1">
        <v>0</v>
      </c>
      <c r="X226" s="15">
        <v>197.82</v>
      </c>
      <c r="Y226" s="2">
        <v>0</v>
      </c>
      <c r="Z226" s="1">
        <v>0</v>
      </c>
      <c r="AA226" s="1">
        <v>0</v>
      </c>
      <c r="AB226" s="1">
        <v>0</v>
      </c>
      <c r="AC226" s="1">
        <v>2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1</v>
      </c>
      <c r="AW226" s="1">
        <v>1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1:65">
      <c r="A227" s="1">
        <v>70411</v>
      </c>
      <c r="B227" s="1" t="s">
        <v>346</v>
      </c>
      <c r="C227" s="1">
        <v>16</v>
      </c>
      <c r="D227" s="1">
        <v>285</v>
      </c>
      <c r="E227" s="1" t="s">
        <v>64</v>
      </c>
      <c r="F227" s="1">
        <v>387</v>
      </c>
      <c r="G227" s="1" t="s">
        <v>94</v>
      </c>
      <c r="H227" s="2">
        <v>49.1</v>
      </c>
      <c r="I227" s="2">
        <v>785.6</v>
      </c>
      <c r="J227" s="10">
        <f t="shared" si="2"/>
        <v>0</v>
      </c>
      <c r="K227" s="11">
        <f t="shared" si="3"/>
        <v>0</v>
      </c>
      <c r="L227" s="1">
        <v>0.22</v>
      </c>
      <c r="M227" s="1">
        <v>0</v>
      </c>
      <c r="N227" s="16">
        <f t="shared" si="38"/>
        <v>0</v>
      </c>
      <c r="O227" s="1"/>
      <c r="P227" s="1">
        <v>0</v>
      </c>
      <c r="Q227" s="1">
        <v>0</v>
      </c>
      <c r="R227" s="5">
        <v>0</v>
      </c>
      <c r="S227" s="1"/>
      <c r="T227" s="1">
        <v>0</v>
      </c>
      <c r="U227" s="1">
        <v>0</v>
      </c>
      <c r="V227" s="16">
        <f t="shared" si="24"/>
        <v>0</v>
      </c>
      <c r="W227" s="1">
        <v>0</v>
      </c>
      <c r="X227" s="15">
        <v>171.85</v>
      </c>
      <c r="Y227" s="2">
        <v>0</v>
      </c>
      <c r="Z227" s="1">
        <v>0</v>
      </c>
      <c r="AA227" s="1">
        <v>0</v>
      </c>
      <c r="AB227" s="1">
        <v>2</v>
      </c>
      <c r="AC227" s="1">
        <v>3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1:65">
      <c r="A228" s="1">
        <v>70049</v>
      </c>
      <c r="B228" s="1" t="s">
        <v>302</v>
      </c>
      <c r="C228" s="1">
        <v>18</v>
      </c>
      <c r="D228" s="1">
        <v>285</v>
      </c>
      <c r="E228" s="1" t="s">
        <v>64</v>
      </c>
      <c r="F228" s="1">
        <v>558</v>
      </c>
      <c r="G228" s="1" t="s">
        <v>67</v>
      </c>
      <c r="H228" s="2">
        <v>45.62</v>
      </c>
      <c r="I228" s="2">
        <v>821.16</v>
      </c>
      <c r="J228" s="10">
        <f t="shared" si="2"/>
        <v>0</v>
      </c>
      <c r="K228" s="11">
        <f t="shared" si="3"/>
        <v>0</v>
      </c>
      <c r="L228" s="1">
        <v>0</v>
      </c>
      <c r="M228" s="1">
        <v>0</v>
      </c>
      <c r="N228" s="16">
        <f t="shared" si="38"/>
        <v>0</v>
      </c>
      <c r="O228" s="1"/>
      <c r="P228" s="1">
        <v>0</v>
      </c>
      <c r="Q228" s="1">
        <v>0</v>
      </c>
      <c r="R228" s="5">
        <v>0</v>
      </c>
      <c r="S228" s="1"/>
      <c r="T228" s="1">
        <v>0.19</v>
      </c>
      <c r="U228" s="1">
        <v>-0.11</v>
      </c>
      <c r="V228" s="16">
        <f t="shared" si="24"/>
        <v>0</v>
      </c>
      <c r="W228" s="1">
        <v>0</v>
      </c>
      <c r="X228" s="15">
        <v>159.66999999999999</v>
      </c>
      <c r="Y228" s="2">
        <v>-91.24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7</v>
      </c>
      <c r="BH228" s="1">
        <v>-2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1:65">
      <c r="A229" s="1">
        <v>70191</v>
      </c>
      <c r="B229" s="1" t="s">
        <v>323</v>
      </c>
      <c r="C229" s="1">
        <v>10</v>
      </c>
      <c r="D229" s="1">
        <v>285</v>
      </c>
      <c r="E229" s="1" t="s">
        <v>64</v>
      </c>
      <c r="F229" s="1">
        <v>558</v>
      </c>
      <c r="G229" s="1" t="s">
        <v>67</v>
      </c>
      <c r="H229" s="2">
        <v>79.13</v>
      </c>
      <c r="I229" s="2">
        <v>791.3</v>
      </c>
      <c r="J229" s="10">
        <f t="shared" si="2"/>
        <v>0</v>
      </c>
      <c r="K229" s="11">
        <f t="shared" si="3"/>
        <v>0</v>
      </c>
      <c r="L229" s="1">
        <v>0.2</v>
      </c>
      <c r="M229" s="1">
        <v>0</v>
      </c>
      <c r="N229" s="16">
        <f t="shared" si="38"/>
        <v>0</v>
      </c>
      <c r="O229" s="1"/>
      <c r="P229" s="1">
        <v>0</v>
      </c>
      <c r="Q229" s="1">
        <v>0</v>
      </c>
      <c r="R229" s="5">
        <v>0</v>
      </c>
      <c r="S229" s="1"/>
      <c r="T229" s="1">
        <v>0</v>
      </c>
      <c r="U229" s="1">
        <v>0</v>
      </c>
      <c r="V229" s="16">
        <f t="shared" si="24"/>
        <v>0</v>
      </c>
      <c r="W229" s="1">
        <v>0</v>
      </c>
      <c r="X229" s="15">
        <v>158.26</v>
      </c>
      <c r="Y229" s="2">
        <v>0</v>
      </c>
      <c r="Z229" s="1">
        <v>0</v>
      </c>
      <c r="AA229" s="1">
        <v>0</v>
      </c>
      <c r="AB229" s="1">
        <v>1</v>
      </c>
      <c r="AC229" s="1">
        <v>2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1:65">
      <c r="A230" s="1">
        <v>70193</v>
      </c>
      <c r="B230" s="1" t="s">
        <v>324</v>
      </c>
      <c r="C230" s="1">
        <v>10</v>
      </c>
      <c r="D230" s="1">
        <v>285</v>
      </c>
      <c r="E230" s="1" t="s">
        <v>64</v>
      </c>
      <c r="F230" s="1">
        <v>588</v>
      </c>
      <c r="G230" s="1" t="s">
        <v>146</v>
      </c>
      <c r="H230" s="2">
        <v>79.13</v>
      </c>
      <c r="I230" s="2">
        <v>791.3</v>
      </c>
      <c r="J230" s="10">
        <f t="shared" si="2"/>
        <v>0</v>
      </c>
      <c r="K230" s="11">
        <f t="shared" si="3"/>
        <v>0</v>
      </c>
      <c r="L230" s="1">
        <v>0.2</v>
      </c>
      <c r="M230" s="1">
        <v>0</v>
      </c>
      <c r="N230" s="16">
        <f t="shared" si="38"/>
        <v>0</v>
      </c>
      <c r="O230" s="1"/>
      <c r="P230" s="1">
        <v>0</v>
      </c>
      <c r="Q230" s="1">
        <v>0</v>
      </c>
      <c r="R230" s="5">
        <v>0</v>
      </c>
      <c r="S230" s="1"/>
      <c r="T230" s="1">
        <v>0</v>
      </c>
      <c r="U230" s="1">
        <v>0</v>
      </c>
      <c r="V230" s="16">
        <f t="shared" si="24"/>
        <v>0</v>
      </c>
      <c r="W230" s="1">
        <v>0</v>
      </c>
      <c r="X230" s="15">
        <v>158.26</v>
      </c>
      <c r="Y230" s="2">
        <v>0</v>
      </c>
      <c r="Z230" s="1">
        <v>0</v>
      </c>
      <c r="AA230" s="1">
        <v>0</v>
      </c>
      <c r="AB230" s="1">
        <v>1</v>
      </c>
      <c r="AC230" s="1">
        <v>2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1:65">
      <c r="A231" s="1">
        <v>70219</v>
      </c>
      <c r="B231" s="1" t="s">
        <v>250</v>
      </c>
      <c r="C231" s="1">
        <v>20</v>
      </c>
      <c r="D231" s="1">
        <v>285</v>
      </c>
      <c r="E231" s="1" t="s">
        <v>64</v>
      </c>
      <c r="F231" s="1">
        <v>991</v>
      </c>
      <c r="G231" s="1" t="s">
        <v>141</v>
      </c>
      <c r="H231" s="2">
        <v>62.57</v>
      </c>
      <c r="I231" s="2">
        <v>1251.4000000000001</v>
      </c>
      <c r="J231" s="10">
        <f t="shared" si="2"/>
        <v>0</v>
      </c>
      <c r="K231" s="11">
        <f t="shared" si="3"/>
        <v>0</v>
      </c>
      <c r="L231" s="1">
        <v>0</v>
      </c>
      <c r="M231" s="1">
        <v>0</v>
      </c>
      <c r="N231" s="16">
        <f t="shared" si="38"/>
        <v>0</v>
      </c>
      <c r="O231" s="1"/>
      <c r="P231" s="1">
        <v>0.1</v>
      </c>
      <c r="Q231" s="1">
        <v>0</v>
      </c>
      <c r="R231" s="5">
        <v>0</v>
      </c>
      <c r="S231" s="1"/>
      <c r="T231" s="1">
        <v>0</v>
      </c>
      <c r="U231" s="1">
        <v>0</v>
      </c>
      <c r="V231" s="16">
        <f t="shared" si="24"/>
        <v>0</v>
      </c>
      <c r="W231" s="1">
        <v>0</v>
      </c>
      <c r="X231" s="15">
        <v>125.14</v>
      </c>
      <c r="Y231" s="2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4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1:65">
      <c r="A232" s="1">
        <v>70198</v>
      </c>
      <c r="B232" s="1" t="s">
        <v>329</v>
      </c>
      <c r="C232" s="1">
        <v>10</v>
      </c>
      <c r="D232" s="1">
        <v>285</v>
      </c>
      <c r="E232" s="1" t="s">
        <v>64</v>
      </c>
      <c r="F232" s="1">
        <v>558</v>
      </c>
      <c r="G232" s="1" t="s">
        <v>67</v>
      </c>
      <c r="H232" s="2">
        <v>79.13</v>
      </c>
      <c r="I232" s="2">
        <v>791.3</v>
      </c>
      <c r="J232" s="10">
        <f t="shared" si="2"/>
        <v>0</v>
      </c>
      <c r="K232" s="11">
        <f t="shared" si="3"/>
        <v>0</v>
      </c>
      <c r="L232" s="1">
        <v>0.15</v>
      </c>
      <c r="M232" s="1">
        <v>0</v>
      </c>
      <c r="N232" s="16">
        <f t="shared" si="38"/>
        <v>0</v>
      </c>
      <c r="O232" s="1"/>
      <c r="P232" s="1">
        <v>0</v>
      </c>
      <c r="Q232" s="1">
        <v>0</v>
      </c>
      <c r="R232" s="5">
        <v>0</v>
      </c>
      <c r="S232" s="1"/>
      <c r="T232" s="1">
        <v>0</v>
      </c>
      <c r="U232" s="1">
        <v>0</v>
      </c>
      <c r="V232" s="16">
        <f t="shared" si="24"/>
        <v>0</v>
      </c>
      <c r="W232" s="1">
        <v>0</v>
      </c>
      <c r="X232" s="15">
        <v>118.7</v>
      </c>
      <c r="Y232" s="2">
        <v>0</v>
      </c>
      <c r="Z232" s="1">
        <v>0</v>
      </c>
      <c r="AA232" s="1">
        <v>0</v>
      </c>
      <c r="AB232" s="1">
        <v>1</v>
      </c>
      <c r="AC232" s="1">
        <v>1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1:65">
      <c r="A233" s="1">
        <v>70413</v>
      </c>
      <c r="B233" s="1" t="s">
        <v>348</v>
      </c>
      <c r="C233" s="1">
        <v>16</v>
      </c>
      <c r="D233" s="1">
        <v>285</v>
      </c>
      <c r="E233" s="1" t="s">
        <v>64</v>
      </c>
      <c r="F233" s="1">
        <v>387</v>
      </c>
      <c r="G233" s="1" t="s">
        <v>94</v>
      </c>
      <c r="H233" s="2">
        <v>19.100000000000001</v>
      </c>
      <c r="I233" s="2">
        <v>305.60000000000002</v>
      </c>
      <c r="J233" s="10">
        <f t="shared" si="2"/>
        <v>0</v>
      </c>
      <c r="K233" s="11">
        <f t="shared" si="3"/>
        <v>0</v>
      </c>
      <c r="L233" s="1">
        <v>0.31</v>
      </c>
      <c r="M233" s="1">
        <v>0</v>
      </c>
      <c r="N233" s="16">
        <f t="shared" si="38"/>
        <v>0</v>
      </c>
      <c r="O233" s="1"/>
      <c r="P233" s="1">
        <v>0.06</v>
      </c>
      <c r="Q233" s="1">
        <v>0</v>
      </c>
      <c r="R233" s="5">
        <v>0</v>
      </c>
      <c r="S233" s="1"/>
      <c r="T233" s="1">
        <v>0</v>
      </c>
      <c r="U233" s="1">
        <v>0</v>
      </c>
      <c r="V233" s="16">
        <f t="shared" si="24"/>
        <v>0</v>
      </c>
      <c r="W233" s="1">
        <v>0</v>
      </c>
      <c r="X233" s="15">
        <v>114.6</v>
      </c>
      <c r="Y233" s="2">
        <v>0</v>
      </c>
      <c r="Z233" s="1">
        <v>0</v>
      </c>
      <c r="AA233" s="1">
        <v>0</v>
      </c>
      <c r="AB233" s="1">
        <v>4</v>
      </c>
      <c r="AC233" s="1">
        <v>2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1:65">
      <c r="A234" s="1">
        <v>44290</v>
      </c>
      <c r="B234" s="1" t="s">
        <v>299</v>
      </c>
      <c r="C234" s="1">
        <v>16</v>
      </c>
      <c r="D234" s="1">
        <v>285</v>
      </c>
      <c r="E234" s="1" t="s">
        <v>64</v>
      </c>
      <c r="F234" s="1">
        <v>285</v>
      </c>
      <c r="G234" s="1" t="s">
        <v>64</v>
      </c>
      <c r="H234" s="2">
        <v>53.03</v>
      </c>
      <c r="I234" s="2">
        <v>848.48</v>
      </c>
      <c r="J234" s="10">
        <f t="shared" si="2"/>
        <v>0</v>
      </c>
      <c r="K234" s="11">
        <f t="shared" si="3"/>
        <v>0</v>
      </c>
      <c r="L234" s="1">
        <v>0</v>
      </c>
      <c r="M234" s="1">
        <v>0</v>
      </c>
      <c r="N234" s="16">
        <f t="shared" si="38"/>
        <v>0</v>
      </c>
      <c r="O234" s="1"/>
      <c r="P234" s="1">
        <v>0.12</v>
      </c>
      <c r="Q234" s="1">
        <v>0</v>
      </c>
      <c r="R234" s="5">
        <v>0</v>
      </c>
      <c r="S234" s="1"/>
      <c r="T234" s="1">
        <v>0</v>
      </c>
      <c r="U234" s="1">
        <v>0</v>
      </c>
      <c r="V234" s="16">
        <f t="shared" si="24"/>
        <v>0</v>
      </c>
      <c r="W234" s="1">
        <v>0</v>
      </c>
      <c r="X234" s="15">
        <v>106.06</v>
      </c>
      <c r="Y234" s="2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1</v>
      </c>
      <c r="AW234" s="1">
        <v>2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1:65">
      <c r="A235" s="1">
        <v>70133</v>
      </c>
      <c r="B235" s="1" t="s">
        <v>293</v>
      </c>
      <c r="C235" s="1">
        <v>24</v>
      </c>
      <c r="D235" s="1">
        <v>285</v>
      </c>
      <c r="E235" s="1" t="s">
        <v>64</v>
      </c>
      <c r="F235" s="1">
        <v>999</v>
      </c>
      <c r="G235" s="1" t="s">
        <v>292</v>
      </c>
      <c r="H235" s="2">
        <v>48.754800000000003</v>
      </c>
      <c r="I235" s="2">
        <v>1170.1152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>
        <f t="shared" si="38"/>
        <v>0</v>
      </c>
      <c r="O235" s="1"/>
      <c r="P235" s="1">
        <v>0.04</v>
      </c>
      <c r="Q235" s="1">
        <v>0</v>
      </c>
      <c r="R235" s="5">
        <v>0</v>
      </c>
      <c r="S235" s="1"/>
      <c r="T235" s="1">
        <v>0.04</v>
      </c>
      <c r="U235" s="1">
        <v>0.08</v>
      </c>
      <c r="V235" s="16">
        <f t="shared" si="24"/>
        <v>0</v>
      </c>
      <c r="W235" s="1">
        <v>0</v>
      </c>
      <c r="X235" s="15">
        <v>97.51</v>
      </c>
      <c r="Y235" s="2">
        <v>97.51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1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1</v>
      </c>
      <c r="BG235" s="1">
        <v>0</v>
      </c>
      <c r="BH235" s="1">
        <v>2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1:65">
      <c r="A236" s="1">
        <v>70088</v>
      </c>
      <c r="B236" s="1" t="s">
        <v>306</v>
      </c>
      <c r="C236" s="1">
        <v>16</v>
      </c>
      <c r="D236" s="1">
        <v>285</v>
      </c>
      <c r="E236" s="1" t="s">
        <v>64</v>
      </c>
      <c r="F236" s="1">
        <v>558</v>
      </c>
      <c r="G236" s="1" t="s">
        <v>67</v>
      </c>
      <c r="H236" s="2">
        <v>54.07</v>
      </c>
      <c r="I236" s="2">
        <v>865.12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38"/>
        <v>0</v>
      </c>
      <c r="O236" s="1"/>
      <c r="P236" s="1">
        <v>0</v>
      </c>
      <c r="Q236" s="1">
        <v>0</v>
      </c>
      <c r="R236" s="5">
        <v>0</v>
      </c>
      <c r="S236" s="1"/>
      <c r="T236" s="1">
        <v>0.09</v>
      </c>
      <c r="U236" s="1">
        <v>0</v>
      </c>
      <c r="V236" s="16">
        <f t="shared" si="24"/>
        <v>0</v>
      </c>
      <c r="W236" s="1">
        <v>0</v>
      </c>
      <c r="X236" s="15">
        <v>81.099999999999994</v>
      </c>
      <c r="Y236" s="2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</v>
      </c>
      <c r="BG236" s="1">
        <v>1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1:65">
      <c r="A237" s="1">
        <v>307</v>
      </c>
      <c r="B237" s="1" t="s">
        <v>296</v>
      </c>
      <c r="C237" s="1">
        <v>10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79.13</v>
      </c>
      <c r="I237" s="2">
        <v>791.3</v>
      </c>
      <c r="J237" s="10">
        <f t="shared" si="2"/>
        <v>0</v>
      </c>
      <c r="K237" s="11">
        <f t="shared" si="3"/>
        <v>0</v>
      </c>
      <c r="L237" s="1">
        <v>0.1</v>
      </c>
      <c r="M237" s="1">
        <v>0</v>
      </c>
      <c r="N237" s="16">
        <f t="shared" si="38"/>
        <v>0</v>
      </c>
      <c r="O237" s="1"/>
      <c r="P237" s="1">
        <v>0</v>
      </c>
      <c r="Q237" s="1">
        <v>0</v>
      </c>
      <c r="R237" s="5">
        <v>0</v>
      </c>
      <c r="S237" s="1"/>
      <c r="T237" s="1">
        <v>0</v>
      </c>
      <c r="U237" s="1">
        <v>0</v>
      </c>
      <c r="V237" s="16">
        <f t="shared" si="24"/>
        <v>0</v>
      </c>
      <c r="W237" s="1">
        <v>0</v>
      </c>
      <c r="X237" s="15">
        <v>79.13</v>
      </c>
      <c r="Y237" s="2">
        <v>0</v>
      </c>
      <c r="Z237" s="1">
        <v>0</v>
      </c>
      <c r="AA237" s="1">
        <v>0</v>
      </c>
      <c r="AB237" s="1">
        <v>1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1:65">
      <c r="A238" s="1">
        <v>70217</v>
      </c>
      <c r="B238" s="1" t="s">
        <v>330</v>
      </c>
      <c r="C238" s="1">
        <v>20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71.84</v>
      </c>
      <c r="I238" s="2">
        <v>1436.8</v>
      </c>
      <c r="J238" s="10">
        <f t="shared" si="2"/>
        <v>0</v>
      </c>
      <c r="K238" s="11">
        <f t="shared" si="3"/>
        <v>0</v>
      </c>
      <c r="L238" s="1">
        <v>0.05</v>
      </c>
      <c r="M238" s="1">
        <v>0</v>
      </c>
      <c r="N238" s="16">
        <f t="shared" si="38"/>
        <v>0</v>
      </c>
      <c r="O238" s="1"/>
      <c r="P238" s="1">
        <v>0</v>
      </c>
      <c r="Q238" s="1">
        <v>0</v>
      </c>
      <c r="R238" s="5">
        <v>0</v>
      </c>
      <c r="S238" s="1"/>
      <c r="T238" s="1">
        <v>0</v>
      </c>
      <c r="U238" s="1">
        <v>0</v>
      </c>
      <c r="V238" s="16">
        <f t="shared" si="24"/>
        <v>0</v>
      </c>
      <c r="W238" s="1">
        <v>0</v>
      </c>
      <c r="X238" s="15">
        <v>71.84</v>
      </c>
      <c r="Y238" s="2">
        <v>0</v>
      </c>
      <c r="Z238" s="1">
        <v>0</v>
      </c>
      <c r="AA238" s="1">
        <v>0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1:65">
      <c r="A239" s="1">
        <v>70321</v>
      </c>
      <c r="B239" s="1" t="s">
        <v>338</v>
      </c>
      <c r="C239" s="1">
        <v>24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36.869999999999997</v>
      </c>
      <c r="I239" s="2">
        <v>884.88</v>
      </c>
      <c r="J239" s="10">
        <f t="shared" si="2"/>
        <v>0</v>
      </c>
      <c r="K239" s="11">
        <f t="shared" si="3"/>
        <v>0</v>
      </c>
      <c r="L239" s="1">
        <v>0.04</v>
      </c>
      <c r="M239" s="1">
        <v>0</v>
      </c>
      <c r="N239" s="16">
        <f t="shared" si="38"/>
        <v>0</v>
      </c>
      <c r="O239" s="1"/>
      <c r="P239" s="1">
        <v>0</v>
      </c>
      <c r="Q239" s="1">
        <v>0</v>
      </c>
      <c r="R239" s="5">
        <v>0</v>
      </c>
      <c r="S239" s="1"/>
      <c r="T239" s="1">
        <v>0</v>
      </c>
      <c r="U239" s="1">
        <v>0</v>
      </c>
      <c r="V239" s="16">
        <f t="shared" si="24"/>
        <v>0</v>
      </c>
      <c r="W239" s="1">
        <v>0</v>
      </c>
      <c r="X239" s="15">
        <v>36.869999999999997</v>
      </c>
      <c r="Y239" s="2">
        <v>0</v>
      </c>
      <c r="Z239" s="1">
        <v>0</v>
      </c>
      <c r="AA239" s="1">
        <v>0</v>
      </c>
      <c r="AB239" s="1">
        <v>1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1:65">
      <c r="A240" s="1">
        <v>70412</v>
      </c>
      <c r="B240" s="1" t="s">
        <v>347</v>
      </c>
      <c r="C240" s="1">
        <v>16</v>
      </c>
      <c r="D240" s="1">
        <v>285</v>
      </c>
      <c r="E240" s="1" t="s">
        <v>64</v>
      </c>
      <c r="F240" s="1">
        <v>387</v>
      </c>
      <c r="G240" s="1" t="s">
        <v>94</v>
      </c>
      <c r="H240" s="2">
        <v>19.100000000000001</v>
      </c>
      <c r="I240" s="2">
        <v>305.60000000000002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38"/>
        <v>0</v>
      </c>
      <c r="O240" s="1"/>
      <c r="P240" s="1">
        <v>0.09</v>
      </c>
      <c r="Q240" s="1">
        <v>0</v>
      </c>
      <c r="R240" s="5">
        <v>0</v>
      </c>
      <c r="S240" s="1"/>
      <c r="T240" s="1">
        <v>0</v>
      </c>
      <c r="U240" s="1">
        <v>0</v>
      </c>
      <c r="V240" s="16">
        <f t="shared" si="24"/>
        <v>0</v>
      </c>
      <c r="W240" s="1">
        <v>0</v>
      </c>
      <c r="X240" s="15">
        <v>28.65</v>
      </c>
      <c r="Y240" s="2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3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1:65">
      <c r="A241" s="1">
        <v>70190</v>
      </c>
      <c r="B241" s="1" t="s">
        <v>322</v>
      </c>
      <c r="C241" s="1">
        <v>12</v>
      </c>
      <c r="D241" s="1">
        <v>285</v>
      </c>
      <c r="E241" s="1" t="s">
        <v>64</v>
      </c>
      <c r="F241" s="1">
        <v>558</v>
      </c>
      <c r="G241" s="1" t="s">
        <v>67</v>
      </c>
      <c r="H241" s="2">
        <v>36.630000000000003</v>
      </c>
      <c r="I241" s="2">
        <v>439.56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38"/>
        <v>0</v>
      </c>
      <c r="O241" s="1"/>
      <c r="P241" s="1">
        <v>0.04</v>
      </c>
      <c r="Q241" s="1">
        <v>0</v>
      </c>
      <c r="R241" s="5">
        <v>0</v>
      </c>
      <c r="S241" s="1"/>
      <c r="T241" s="1">
        <v>0</v>
      </c>
      <c r="U241" s="1">
        <v>0</v>
      </c>
      <c r="V241" s="16">
        <f t="shared" si="24"/>
        <v>0</v>
      </c>
      <c r="W241" s="1">
        <v>0</v>
      </c>
      <c r="X241" s="15">
        <v>18.32</v>
      </c>
      <c r="Y241" s="2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1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1:65">
      <c r="A242" s="1">
        <v>70247</v>
      </c>
      <c r="B242" s="1" t="s">
        <v>332</v>
      </c>
      <c r="C242" s="1">
        <v>320</v>
      </c>
      <c r="D242" s="1">
        <v>285</v>
      </c>
      <c r="E242" s="1" t="s">
        <v>64</v>
      </c>
      <c r="F242" s="1">
        <v>1</v>
      </c>
      <c r="G242" s="1" t="s">
        <v>312</v>
      </c>
      <c r="H242" s="2">
        <v>4.5999999999999996</v>
      </c>
      <c r="I242" s="2">
        <v>1472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38"/>
        <v>0</v>
      </c>
      <c r="O242" s="1"/>
      <c r="P242" s="1">
        <v>0</v>
      </c>
      <c r="Q242" s="1">
        <v>0</v>
      </c>
      <c r="R242" s="5">
        <v>0</v>
      </c>
      <c r="S242" s="1"/>
      <c r="T242" s="1">
        <v>0</v>
      </c>
      <c r="U242" s="1">
        <v>0</v>
      </c>
      <c r="V242" s="16">
        <f t="shared" si="24"/>
        <v>0</v>
      </c>
      <c r="W242" s="1">
        <v>0</v>
      </c>
      <c r="X242" s="15">
        <v>4.5999999999999996</v>
      </c>
      <c r="Y242" s="2">
        <v>-4.5999999999999996</v>
      </c>
      <c r="Z242" s="1">
        <v>0</v>
      </c>
      <c r="AA242" s="1">
        <v>0</v>
      </c>
      <c r="AB242" s="1">
        <v>0</v>
      </c>
      <c r="AC242" s="1">
        <v>2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-1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1:65">
      <c r="A243" s="1">
        <v>70060</v>
      </c>
      <c r="B243" s="1" t="s">
        <v>305</v>
      </c>
      <c r="C243" s="1">
        <v>1</v>
      </c>
      <c r="D243" s="1">
        <v>285</v>
      </c>
      <c r="E243" s="1" t="s">
        <v>64</v>
      </c>
      <c r="F243" s="1">
        <v>570</v>
      </c>
      <c r="G243" s="1" t="s">
        <v>72</v>
      </c>
      <c r="H243" s="2">
        <v>780.58</v>
      </c>
      <c r="I243" s="2">
        <v>780.58</v>
      </c>
      <c r="J243" s="10">
        <f t="shared" si="2"/>
        <v>0</v>
      </c>
      <c r="K243" s="11">
        <f t="shared" si="3"/>
        <v>0</v>
      </c>
      <c r="L243" s="1">
        <v>0</v>
      </c>
      <c r="M243" s="1">
        <v>7</v>
      </c>
      <c r="N243" s="16">
        <f t="shared" si="38"/>
        <v>0</v>
      </c>
      <c r="O243" s="1"/>
      <c r="P243" s="1">
        <v>0</v>
      </c>
      <c r="Q243" s="1">
        <v>0</v>
      </c>
      <c r="R243" s="5">
        <v>0</v>
      </c>
      <c r="S243" s="1"/>
      <c r="T243" s="1">
        <v>0</v>
      </c>
      <c r="U243" s="1">
        <v>9</v>
      </c>
      <c r="V243" s="16">
        <f t="shared" si="24"/>
        <v>0</v>
      </c>
      <c r="W243" s="1">
        <v>0</v>
      </c>
      <c r="X243" s="15">
        <v>0</v>
      </c>
      <c r="Y243" s="2">
        <v>12489.28</v>
      </c>
      <c r="Z243" s="1">
        <v>0</v>
      </c>
      <c r="AA243" s="1">
        <v>0</v>
      </c>
      <c r="AB243" s="1">
        <v>0</v>
      </c>
      <c r="AC243" s="1">
        <v>0</v>
      </c>
      <c r="AD243" s="1">
        <v>7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9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1:65">
      <c r="A244" s="1">
        <v>78181</v>
      </c>
      <c r="B244" s="1" t="s">
        <v>357</v>
      </c>
      <c r="C244" s="1">
        <v>40</v>
      </c>
      <c r="D244" s="1">
        <v>285</v>
      </c>
      <c r="E244" s="1" t="s">
        <v>64</v>
      </c>
      <c r="F244" s="1">
        <v>1</v>
      </c>
      <c r="G244" s="1" t="s">
        <v>312</v>
      </c>
      <c r="H244" s="2">
        <v>3.64</v>
      </c>
      <c r="I244" s="2">
        <v>145.6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38"/>
        <v>0</v>
      </c>
      <c r="O244" s="1"/>
      <c r="P244" s="1">
        <v>0</v>
      </c>
      <c r="Q244" s="1">
        <v>0</v>
      </c>
      <c r="R244" s="5">
        <v>0</v>
      </c>
      <c r="S244" s="1"/>
      <c r="T244" s="1">
        <v>0</v>
      </c>
      <c r="U244" s="1">
        <v>0</v>
      </c>
      <c r="V244" s="16">
        <f t="shared" si="24"/>
        <v>0</v>
      </c>
      <c r="W244" s="1">
        <v>0</v>
      </c>
      <c r="X244" s="15">
        <v>0</v>
      </c>
      <c r="Y244" s="2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1:65">
      <c r="A245" s="1">
        <v>95394</v>
      </c>
      <c r="B245" s="1" t="s">
        <v>359</v>
      </c>
      <c r="C245" s="1">
        <v>10</v>
      </c>
      <c r="D245" s="1">
        <v>285</v>
      </c>
      <c r="E245" s="1" t="s">
        <v>64</v>
      </c>
      <c r="F245" s="1">
        <v>1</v>
      </c>
      <c r="G245" s="1" t="s">
        <v>312</v>
      </c>
      <c r="H245" s="2">
        <v>4</v>
      </c>
      <c r="I245" s="2">
        <v>40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38"/>
        <v>0</v>
      </c>
      <c r="O245" s="1"/>
      <c r="P245" s="1">
        <v>0</v>
      </c>
      <c r="Q245" s="1">
        <v>0</v>
      </c>
      <c r="R245" s="5">
        <v>0</v>
      </c>
      <c r="S245" s="1"/>
      <c r="T245" s="1">
        <v>0</v>
      </c>
      <c r="U245" s="1">
        <v>0</v>
      </c>
      <c r="V245" s="16">
        <f t="shared" si="24"/>
        <v>0</v>
      </c>
      <c r="W245" s="1">
        <v>0</v>
      </c>
      <c r="X245" s="15">
        <v>0</v>
      </c>
      <c r="Y245" s="2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1:65">
      <c r="A246" s="1">
        <v>70248</v>
      </c>
      <c r="B246" s="1" t="s">
        <v>333</v>
      </c>
      <c r="C246" s="1">
        <v>20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39.17</v>
      </c>
      <c r="I246" s="2">
        <v>783.4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38"/>
        <v>0</v>
      </c>
      <c r="O246" s="1"/>
      <c r="P246" s="1">
        <v>0</v>
      </c>
      <c r="Q246" s="1">
        <v>0</v>
      </c>
      <c r="R246" s="5">
        <v>0</v>
      </c>
      <c r="S246" s="1"/>
      <c r="T246" s="1">
        <v>0</v>
      </c>
      <c r="U246" s="1">
        <v>0</v>
      </c>
      <c r="V246" s="16">
        <f t="shared" si="24"/>
        <v>0</v>
      </c>
      <c r="W246" s="1">
        <v>0</v>
      </c>
      <c r="X246" s="15">
        <v>0</v>
      </c>
      <c r="Y246" s="2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1:65">
      <c r="A247" s="1">
        <v>99546</v>
      </c>
      <c r="B247" s="1" t="s">
        <v>361</v>
      </c>
      <c r="C247" s="1">
        <v>1</v>
      </c>
      <c r="D247" s="1">
        <v>285</v>
      </c>
      <c r="E247" s="1" t="s">
        <v>64</v>
      </c>
      <c r="F247" s="1">
        <v>285</v>
      </c>
      <c r="G247" s="1" t="s">
        <v>64</v>
      </c>
      <c r="H247" s="2">
        <v>285</v>
      </c>
      <c r="I247" s="2">
        <v>285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38"/>
        <v>0</v>
      </c>
      <c r="O247" s="1"/>
      <c r="P247" s="1">
        <v>0</v>
      </c>
      <c r="Q247" s="1">
        <v>0</v>
      </c>
      <c r="R247" s="5">
        <v>0</v>
      </c>
      <c r="S247" s="1"/>
      <c r="T247" s="1">
        <v>0</v>
      </c>
      <c r="U247" s="1">
        <v>0</v>
      </c>
      <c r="V247" s="16">
        <f t="shared" si="24"/>
        <v>0</v>
      </c>
      <c r="W247" s="1">
        <v>0</v>
      </c>
      <c r="X247" s="15">
        <v>0</v>
      </c>
      <c r="Y247" s="2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1:65">
      <c r="A248" s="1">
        <v>44289</v>
      </c>
      <c r="B248" s="1" t="s">
        <v>298</v>
      </c>
      <c r="C248" s="1">
        <v>16</v>
      </c>
      <c r="D248" s="1">
        <v>285</v>
      </c>
      <c r="E248" s="1" t="s">
        <v>64</v>
      </c>
      <c r="F248" s="1">
        <v>285</v>
      </c>
      <c r="G248" s="1" t="s">
        <v>64</v>
      </c>
      <c r="H248" s="2">
        <v>54.11</v>
      </c>
      <c r="I248" s="2">
        <v>865.76</v>
      </c>
      <c r="J248" s="10">
        <f t="shared" si="2"/>
        <v>0</v>
      </c>
      <c r="K248" s="11">
        <f t="shared" si="3"/>
        <v>0</v>
      </c>
      <c r="L248" s="1">
        <v>0</v>
      </c>
      <c r="M248" s="1">
        <v>1</v>
      </c>
      <c r="N248" s="16">
        <f t="shared" si="38"/>
        <v>0</v>
      </c>
      <c r="O248" s="1"/>
      <c r="P248" s="1">
        <v>0</v>
      </c>
      <c r="Q248" s="1">
        <v>0</v>
      </c>
      <c r="R248" s="5">
        <v>0</v>
      </c>
      <c r="S248" s="1"/>
      <c r="T248" s="1">
        <v>0</v>
      </c>
      <c r="U248" s="1">
        <v>0</v>
      </c>
      <c r="V248" s="16">
        <f t="shared" si="24"/>
        <v>0</v>
      </c>
      <c r="W248" s="1">
        <v>0</v>
      </c>
      <c r="X248" s="15">
        <v>0</v>
      </c>
      <c r="Y248" s="2">
        <v>865.76</v>
      </c>
      <c r="Z248" s="1">
        <v>0</v>
      </c>
      <c r="AA248" s="1">
        <v>0</v>
      </c>
      <c r="AB248" s="1">
        <v>0</v>
      </c>
      <c r="AC248" s="1">
        <v>0</v>
      </c>
      <c r="AD248" s="1">
        <v>16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1:65">
      <c r="A249" s="1">
        <v>70270</v>
      </c>
      <c r="B249" s="1" t="s">
        <v>336</v>
      </c>
      <c r="C249" s="1">
        <v>1</v>
      </c>
      <c r="D249" s="1">
        <v>285</v>
      </c>
      <c r="E249" s="1" t="s">
        <v>64</v>
      </c>
      <c r="F249" s="1">
        <v>285</v>
      </c>
      <c r="G249" s="1" t="s">
        <v>64</v>
      </c>
      <c r="H249" s="2">
        <v>780.58</v>
      </c>
      <c r="I249" s="2">
        <v>780.58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38"/>
        <v>0</v>
      </c>
      <c r="O249" s="1"/>
      <c r="P249" s="1">
        <v>0</v>
      </c>
      <c r="Q249" s="1">
        <v>0</v>
      </c>
      <c r="R249" s="5">
        <v>0</v>
      </c>
      <c r="S249" s="1"/>
      <c r="T249" s="1">
        <v>0</v>
      </c>
      <c r="U249" s="1">
        <v>7</v>
      </c>
      <c r="V249" s="16">
        <f t="shared" si="24"/>
        <v>0</v>
      </c>
      <c r="W249" s="1">
        <v>0</v>
      </c>
      <c r="X249" s="15">
        <v>0</v>
      </c>
      <c r="Y249" s="2">
        <v>5464.06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7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1:65">
      <c r="A250" s="1">
        <v>95677</v>
      </c>
      <c r="B250" s="1" t="s">
        <v>360</v>
      </c>
      <c r="C250" s="1">
        <v>144</v>
      </c>
      <c r="D250" s="1">
        <v>285</v>
      </c>
      <c r="E250" s="1" t="s">
        <v>64</v>
      </c>
      <c r="F250" s="1">
        <v>1</v>
      </c>
      <c r="G250" s="1" t="s">
        <v>312</v>
      </c>
      <c r="H250" s="2">
        <v>5.8</v>
      </c>
      <c r="I250" s="2">
        <v>835.2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38"/>
        <v>0</v>
      </c>
      <c r="O250" s="1"/>
      <c r="P250" s="1">
        <v>0</v>
      </c>
      <c r="Q250" s="1">
        <v>0</v>
      </c>
      <c r="R250" s="5">
        <v>0</v>
      </c>
      <c r="S250" s="1"/>
      <c r="T250" s="1">
        <v>0</v>
      </c>
      <c r="U250" s="1">
        <v>0</v>
      </c>
      <c r="V250" s="16">
        <f t="shared" si="24"/>
        <v>0</v>
      </c>
      <c r="W250" s="1">
        <v>0</v>
      </c>
      <c r="X250" s="15">
        <v>0</v>
      </c>
      <c r="Y250" s="2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1:65">
      <c r="A251" s="1">
        <v>70195</v>
      </c>
      <c r="B251" s="1" t="s">
        <v>326</v>
      </c>
      <c r="C251" s="1">
        <v>12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36.630000000000003</v>
      </c>
      <c r="I251" s="2">
        <v>439.56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38"/>
        <v>0</v>
      </c>
      <c r="O251" s="1"/>
      <c r="P251" s="1">
        <v>0</v>
      </c>
      <c r="Q251" s="1">
        <v>0</v>
      </c>
      <c r="R251" s="5">
        <v>0</v>
      </c>
      <c r="S251" s="1"/>
      <c r="T251" s="1">
        <v>0</v>
      </c>
      <c r="U251" s="1">
        <v>0</v>
      </c>
      <c r="V251" s="16">
        <f t="shared" si="24"/>
        <v>0</v>
      </c>
      <c r="W251" s="1">
        <v>0</v>
      </c>
      <c r="X251" s="15">
        <v>0</v>
      </c>
      <c r="Y251" s="2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1:65">
      <c r="A252" s="1">
        <v>70323</v>
      </c>
      <c r="B252" s="1" t="s">
        <v>339</v>
      </c>
      <c r="C252" s="1">
        <v>8</v>
      </c>
      <c r="D252" s="1">
        <v>285</v>
      </c>
      <c r="E252" s="1" t="s">
        <v>64</v>
      </c>
      <c r="F252" s="1">
        <v>285</v>
      </c>
      <c r="G252" s="1" t="s">
        <v>64</v>
      </c>
      <c r="H252" s="2">
        <v>86.99</v>
      </c>
      <c r="I252" s="2">
        <v>695.92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38"/>
        <v>0</v>
      </c>
      <c r="O252" s="1"/>
      <c r="P252" s="1">
        <v>0</v>
      </c>
      <c r="Q252" s="1">
        <v>0</v>
      </c>
      <c r="R252" s="5">
        <v>0</v>
      </c>
      <c r="S252" s="1"/>
      <c r="T252" s="1">
        <v>0</v>
      </c>
      <c r="U252" s="1">
        <v>0</v>
      </c>
      <c r="V252" s="16">
        <f t="shared" si="24"/>
        <v>0</v>
      </c>
      <c r="W252" s="1">
        <v>0</v>
      </c>
      <c r="X252" s="15">
        <v>0</v>
      </c>
      <c r="Y252" s="2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1:65">
      <c r="A253" s="1">
        <v>70410</v>
      </c>
      <c r="B253" s="1" t="s">
        <v>345</v>
      </c>
      <c r="C253" s="1">
        <v>12</v>
      </c>
      <c r="D253" s="1">
        <v>285</v>
      </c>
      <c r="E253" s="1" t="s">
        <v>64</v>
      </c>
      <c r="F253" s="1">
        <v>285</v>
      </c>
      <c r="G253" s="1" t="s">
        <v>64</v>
      </c>
      <c r="H253" s="2">
        <v>36.630000000000003</v>
      </c>
      <c r="I253" s="2">
        <v>439.56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38"/>
        <v>0</v>
      </c>
      <c r="O253" s="1"/>
      <c r="P253" s="1">
        <v>0</v>
      </c>
      <c r="Q253" s="1">
        <v>0</v>
      </c>
      <c r="R253" s="5">
        <v>0</v>
      </c>
      <c r="S253" s="1"/>
      <c r="T253" s="1">
        <v>0</v>
      </c>
      <c r="U253" s="1">
        <v>0</v>
      </c>
      <c r="V253" s="16">
        <f t="shared" si="24"/>
        <v>0</v>
      </c>
      <c r="W253" s="1">
        <v>0</v>
      </c>
      <c r="X253" s="15">
        <v>0</v>
      </c>
      <c r="Y253" s="2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1:65">
      <c r="A254" s="1">
        <v>70108</v>
      </c>
      <c r="B254" s="1" t="s">
        <v>295</v>
      </c>
      <c r="C254" s="1">
        <v>70</v>
      </c>
      <c r="D254" s="1">
        <v>285</v>
      </c>
      <c r="E254" s="1" t="s">
        <v>64</v>
      </c>
      <c r="F254" s="1">
        <v>28</v>
      </c>
      <c r="G254" s="1" t="s">
        <v>98</v>
      </c>
      <c r="H254" s="2">
        <v>13.911099999999999</v>
      </c>
      <c r="I254" s="2">
        <v>973.77700000000004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38"/>
        <v>0</v>
      </c>
      <c r="O254" s="1"/>
      <c r="P254" s="1">
        <v>0</v>
      </c>
      <c r="Q254" s="1">
        <v>0.01</v>
      </c>
      <c r="R254" s="5">
        <v>0</v>
      </c>
      <c r="S254" s="1"/>
      <c r="T254" s="1">
        <v>0</v>
      </c>
      <c r="U254" s="1">
        <v>0</v>
      </c>
      <c r="V254" s="16">
        <f t="shared" si="24"/>
        <v>0</v>
      </c>
      <c r="W254" s="1">
        <v>0</v>
      </c>
      <c r="X254" s="15">
        <v>0</v>
      </c>
      <c r="Y254" s="2">
        <v>13.91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1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1:65">
      <c r="A255" s="1">
        <v>70506</v>
      </c>
      <c r="B255" s="1" t="s">
        <v>351</v>
      </c>
      <c r="C255" s="1">
        <v>1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979.59</v>
      </c>
      <c r="I255" s="2">
        <v>979.59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38"/>
        <v>0</v>
      </c>
      <c r="O255" s="1"/>
      <c r="P255" s="1">
        <v>0</v>
      </c>
      <c r="Q255" s="1">
        <v>0</v>
      </c>
      <c r="R255" s="5">
        <v>0</v>
      </c>
      <c r="S255" s="1"/>
      <c r="T255" s="1">
        <v>0</v>
      </c>
      <c r="U255" s="1">
        <v>0</v>
      </c>
      <c r="V255" s="16">
        <f t="shared" si="24"/>
        <v>0</v>
      </c>
      <c r="W255" s="1">
        <v>0</v>
      </c>
      <c r="X255" s="15">
        <v>0</v>
      </c>
      <c r="Y255" s="2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1:65">
      <c r="A256" s="1">
        <v>70405</v>
      </c>
      <c r="B256" s="1" t="s">
        <v>344</v>
      </c>
      <c r="C256" s="1">
        <v>12</v>
      </c>
      <c r="D256" s="1">
        <v>285</v>
      </c>
      <c r="E256" s="1" t="s">
        <v>64</v>
      </c>
      <c r="F256" s="1">
        <v>999</v>
      </c>
      <c r="G256" s="1" t="s">
        <v>292</v>
      </c>
      <c r="H256" s="2">
        <v>84.22</v>
      </c>
      <c r="I256" s="2">
        <v>1010.64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38"/>
        <v>0</v>
      </c>
      <c r="O256" s="1"/>
      <c r="P256" s="1">
        <v>0</v>
      </c>
      <c r="Q256" s="1">
        <v>0</v>
      </c>
      <c r="R256" s="5">
        <v>0</v>
      </c>
      <c r="S256" s="1"/>
      <c r="T256" s="1">
        <v>0</v>
      </c>
      <c r="U256" s="1">
        <v>0</v>
      </c>
      <c r="V256" s="16">
        <f t="shared" si="24"/>
        <v>0</v>
      </c>
      <c r="W256" s="1">
        <v>0</v>
      </c>
      <c r="X256" s="15">
        <v>0</v>
      </c>
      <c r="Y256" s="2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1:65">
      <c r="A257" s="1">
        <v>70057</v>
      </c>
      <c r="B257" s="1" t="s">
        <v>303</v>
      </c>
      <c r="C257" s="1">
        <v>6</v>
      </c>
      <c r="D257" s="1">
        <v>285</v>
      </c>
      <c r="E257" s="1" t="s">
        <v>64</v>
      </c>
      <c r="F257" s="1">
        <v>998</v>
      </c>
      <c r="G257" s="1" t="s">
        <v>266</v>
      </c>
      <c r="H257" s="2">
        <v>138.214</v>
      </c>
      <c r="I257" s="2">
        <v>829.28399999999999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38"/>
        <v>0</v>
      </c>
      <c r="O257" s="1"/>
      <c r="P257" s="1">
        <v>0</v>
      </c>
      <c r="Q257" s="1">
        <v>0</v>
      </c>
      <c r="R257" s="5">
        <v>0</v>
      </c>
      <c r="S257" s="1"/>
      <c r="T257" s="1">
        <v>0</v>
      </c>
      <c r="U257" s="1">
        <v>0</v>
      </c>
      <c r="V257" s="16">
        <f t="shared" si="24"/>
        <v>0</v>
      </c>
      <c r="W257" s="1">
        <v>0</v>
      </c>
      <c r="X257" s="15">
        <v>0</v>
      </c>
      <c r="Y257" s="2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1:65">
      <c r="A258" s="1">
        <v>70107</v>
      </c>
      <c r="B258" s="1" t="s">
        <v>97</v>
      </c>
      <c r="C258" s="1">
        <v>40</v>
      </c>
      <c r="D258" s="1">
        <v>285</v>
      </c>
      <c r="E258" s="1" t="s">
        <v>64</v>
      </c>
      <c r="F258" s="1">
        <v>28</v>
      </c>
      <c r="G258" s="1" t="s">
        <v>98</v>
      </c>
      <c r="H258" s="2">
        <v>24.054400000000001</v>
      </c>
      <c r="I258" s="2">
        <v>962.17600000000004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38"/>
        <v>0</v>
      </c>
      <c r="O258" s="1"/>
      <c r="P258" s="1">
        <v>0</v>
      </c>
      <c r="Q258" s="1">
        <v>0</v>
      </c>
      <c r="R258" s="5">
        <v>0</v>
      </c>
      <c r="S258" s="1"/>
      <c r="T258" s="1">
        <v>0</v>
      </c>
      <c r="U258" s="1">
        <v>0</v>
      </c>
      <c r="V258" s="16">
        <f t="shared" si="24"/>
        <v>0</v>
      </c>
      <c r="W258" s="1">
        <v>0</v>
      </c>
      <c r="X258" s="15">
        <v>0</v>
      </c>
      <c r="Y258" s="2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1:65">
      <c r="A259" s="1">
        <v>70059</v>
      </c>
      <c r="B259" s="1" t="s">
        <v>304</v>
      </c>
      <c r="C259" s="1">
        <v>24</v>
      </c>
      <c r="D259" s="1">
        <v>285</v>
      </c>
      <c r="E259" s="1" t="s">
        <v>64</v>
      </c>
      <c r="F259" s="1">
        <v>998</v>
      </c>
      <c r="G259" s="1" t="s">
        <v>266</v>
      </c>
      <c r="H259" s="2">
        <v>42.78</v>
      </c>
      <c r="I259" s="2">
        <v>1026.72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38"/>
        <v>0</v>
      </c>
      <c r="O259" s="1"/>
      <c r="P259" s="1">
        <v>0</v>
      </c>
      <c r="Q259" s="1">
        <v>0</v>
      </c>
      <c r="R259" s="5">
        <v>0</v>
      </c>
      <c r="S259" s="1"/>
      <c r="T259" s="1">
        <v>0</v>
      </c>
      <c r="U259" s="1">
        <v>0</v>
      </c>
      <c r="V259" s="16">
        <f t="shared" si="24"/>
        <v>0</v>
      </c>
      <c r="W259" s="1">
        <v>0</v>
      </c>
      <c r="X259" s="15">
        <v>0</v>
      </c>
      <c r="Y259" s="2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1:65">
      <c r="A260" s="1">
        <v>70196</v>
      </c>
      <c r="B260" s="1" t="s">
        <v>327</v>
      </c>
      <c r="C260" s="1">
        <v>12</v>
      </c>
      <c r="D260" s="1">
        <v>285</v>
      </c>
      <c r="E260" s="1" t="s">
        <v>64</v>
      </c>
      <c r="F260" s="1">
        <v>558</v>
      </c>
      <c r="G260" s="1" t="s">
        <v>67</v>
      </c>
      <c r="H260" s="2">
        <v>36.93</v>
      </c>
      <c r="I260" s="2">
        <v>443.16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38"/>
        <v>0</v>
      </c>
      <c r="O260" s="1"/>
      <c r="P260" s="1">
        <v>0</v>
      </c>
      <c r="Q260" s="1">
        <v>0</v>
      </c>
      <c r="R260" s="5">
        <v>0</v>
      </c>
      <c r="S260" s="1"/>
      <c r="T260" s="1">
        <v>0</v>
      </c>
      <c r="U260" s="1">
        <v>0</v>
      </c>
      <c r="V260" s="16">
        <f t="shared" si="24"/>
        <v>0</v>
      </c>
      <c r="W260" s="1">
        <v>0</v>
      </c>
      <c r="X260" s="15">
        <v>0</v>
      </c>
      <c r="Y260" s="2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1:65">
      <c r="A261" s="1">
        <v>70183</v>
      </c>
      <c r="B261" s="1" t="s">
        <v>320</v>
      </c>
      <c r="C261" s="1">
        <v>20</v>
      </c>
      <c r="D261" s="1">
        <v>285</v>
      </c>
      <c r="E261" s="1" t="s">
        <v>64</v>
      </c>
      <c r="F261" s="1">
        <v>991</v>
      </c>
      <c r="G261" s="1" t="s">
        <v>141</v>
      </c>
      <c r="H261" s="2">
        <v>62.57</v>
      </c>
      <c r="I261" s="2">
        <v>1251.4000000000001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38"/>
        <v>0</v>
      </c>
      <c r="O261" s="1"/>
      <c r="P261" s="1">
        <v>0</v>
      </c>
      <c r="Q261" s="1">
        <v>0</v>
      </c>
      <c r="R261" s="5">
        <v>0</v>
      </c>
      <c r="S261" s="1"/>
      <c r="T261" s="1">
        <v>0</v>
      </c>
      <c r="U261" s="1">
        <v>0</v>
      </c>
      <c r="V261" s="16">
        <f t="shared" si="24"/>
        <v>0</v>
      </c>
      <c r="W261" s="1">
        <v>0</v>
      </c>
      <c r="X261" s="15">
        <v>0</v>
      </c>
      <c r="Y261" s="2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1:65">
      <c r="A262" s="1">
        <v>70197</v>
      </c>
      <c r="B262" s="1" t="s">
        <v>328</v>
      </c>
      <c r="C262" s="1">
        <v>12</v>
      </c>
      <c r="D262" s="1">
        <v>285</v>
      </c>
      <c r="E262" s="1" t="s">
        <v>64</v>
      </c>
      <c r="F262" s="1">
        <v>558</v>
      </c>
      <c r="G262" s="1" t="s">
        <v>67</v>
      </c>
      <c r="H262" s="2">
        <v>36.630000000000003</v>
      </c>
      <c r="I262" s="2">
        <v>439.56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38"/>
        <v>0</v>
      </c>
      <c r="O262" s="1"/>
      <c r="P262" s="1">
        <v>0</v>
      </c>
      <c r="Q262" s="1">
        <v>0</v>
      </c>
      <c r="R262" s="5">
        <v>0</v>
      </c>
      <c r="S262" s="1"/>
      <c r="T262" s="1">
        <v>0</v>
      </c>
      <c r="U262" s="1">
        <v>0</v>
      </c>
      <c r="V262" s="16">
        <f t="shared" si="24"/>
        <v>0</v>
      </c>
      <c r="W262" s="1">
        <v>0</v>
      </c>
      <c r="X262" s="15">
        <v>0</v>
      </c>
      <c r="Y262" s="2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1:65">
      <c r="A263" s="1">
        <v>70175</v>
      </c>
      <c r="B263" s="1" t="s">
        <v>317</v>
      </c>
      <c r="C263" s="1">
        <v>20</v>
      </c>
      <c r="D263" s="1">
        <v>285</v>
      </c>
      <c r="E263" s="1" t="s">
        <v>64</v>
      </c>
      <c r="F263" s="1">
        <v>991</v>
      </c>
      <c r="G263" s="1" t="s">
        <v>141</v>
      </c>
      <c r="H263" s="2">
        <v>73.62</v>
      </c>
      <c r="I263" s="2">
        <v>1472.4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38"/>
        <v>0</v>
      </c>
      <c r="O263" s="1"/>
      <c r="P263" s="1">
        <v>0</v>
      </c>
      <c r="Q263" s="1">
        <v>0</v>
      </c>
      <c r="R263" s="5">
        <v>0</v>
      </c>
      <c r="S263" s="1"/>
      <c r="T263" s="1">
        <v>0</v>
      </c>
      <c r="U263" s="1">
        <v>0</v>
      </c>
      <c r="V263" s="16">
        <f t="shared" si="24"/>
        <v>0</v>
      </c>
      <c r="W263" s="1">
        <v>0</v>
      </c>
      <c r="X263" s="15">
        <v>0</v>
      </c>
      <c r="Y263" s="2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1:65">
      <c r="A264" s="1">
        <v>70334</v>
      </c>
      <c r="B264" s="1" t="s">
        <v>341</v>
      </c>
      <c r="C264" s="1">
        <v>20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38.04</v>
      </c>
      <c r="I264" s="2">
        <v>760.8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38"/>
        <v>0</v>
      </c>
      <c r="O264" s="1"/>
      <c r="P264" s="1">
        <v>0</v>
      </c>
      <c r="Q264" s="1">
        <v>0</v>
      </c>
      <c r="R264" s="5">
        <v>0</v>
      </c>
      <c r="S264" s="1"/>
      <c r="T264" s="1">
        <v>0</v>
      </c>
      <c r="U264" s="1">
        <v>0</v>
      </c>
      <c r="V264" s="16">
        <f t="shared" si="24"/>
        <v>0</v>
      </c>
      <c r="W264" s="1">
        <v>0</v>
      </c>
      <c r="X264" s="15">
        <v>0</v>
      </c>
      <c r="Y264" s="2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1:65">
      <c r="A265" s="1">
        <v>70414</v>
      </c>
      <c r="B265" s="1" t="s">
        <v>349</v>
      </c>
      <c r="C265" s="1">
        <v>16</v>
      </c>
      <c r="D265" s="1">
        <v>285</v>
      </c>
      <c r="E265" s="1" t="s">
        <v>64</v>
      </c>
      <c r="F265" s="1">
        <v>387</v>
      </c>
      <c r="G265" s="1" t="s">
        <v>94</v>
      </c>
      <c r="H265" s="2">
        <v>49.1</v>
      </c>
      <c r="I265" s="2">
        <v>785.6</v>
      </c>
      <c r="J265" s="10">
        <f t="shared" si="2"/>
        <v>0</v>
      </c>
      <c r="K265" s="11">
        <f t="shared" si="3"/>
        <v>0</v>
      </c>
      <c r="L265" s="1">
        <v>-0.31</v>
      </c>
      <c r="M265" s="1">
        <v>2.38</v>
      </c>
      <c r="N265" s="16">
        <f t="shared" si="38"/>
        <v>0</v>
      </c>
      <c r="O265" s="1"/>
      <c r="P265" s="1">
        <v>0</v>
      </c>
      <c r="Q265" s="1">
        <v>0</v>
      </c>
      <c r="R265" s="5">
        <v>0</v>
      </c>
      <c r="S265" s="1"/>
      <c r="T265" s="1">
        <v>0</v>
      </c>
      <c r="U265" s="1">
        <v>0</v>
      </c>
      <c r="V265" s="16">
        <f t="shared" si="24"/>
        <v>0</v>
      </c>
      <c r="W265" s="1">
        <v>0</v>
      </c>
      <c r="X265" s="15">
        <v>-245.5</v>
      </c>
      <c r="Y265" s="2">
        <v>1865.8</v>
      </c>
      <c r="Z265" s="1">
        <v>1</v>
      </c>
      <c r="AA265" s="1">
        <v>0</v>
      </c>
      <c r="AB265" s="1">
        <v>2</v>
      </c>
      <c r="AC265" s="1">
        <v>-16</v>
      </c>
      <c r="AD265" s="1">
        <v>38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1:65">
      <c r="A266" s="1">
        <v>70106</v>
      </c>
      <c r="B266" s="1" t="s">
        <v>104</v>
      </c>
      <c r="C266" s="1">
        <v>24</v>
      </c>
      <c r="D266" s="1">
        <v>285</v>
      </c>
      <c r="E266" s="1" t="s">
        <v>64</v>
      </c>
      <c r="F266" s="1">
        <v>28</v>
      </c>
      <c r="G266" s="1" t="s">
        <v>98</v>
      </c>
      <c r="H266" s="2">
        <v>35</v>
      </c>
      <c r="I266" s="2">
        <v>840</v>
      </c>
      <c r="J266" s="10">
        <f t="shared" si="2"/>
        <v>0</v>
      </c>
      <c r="K266" s="11">
        <f t="shared" si="3"/>
        <v>0</v>
      </c>
      <c r="L266" s="1">
        <v>-15</v>
      </c>
      <c r="M266" s="1">
        <v>-1</v>
      </c>
      <c r="N266" s="16">
        <f t="shared" si="38"/>
        <v>0</v>
      </c>
      <c r="O266" s="1"/>
      <c r="P266" s="1">
        <v>4.21</v>
      </c>
      <c r="Q266" s="1">
        <v>8.08</v>
      </c>
      <c r="R266" s="5">
        <v>0</v>
      </c>
      <c r="S266" s="1"/>
      <c r="T266" s="1">
        <v>0</v>
      </c>
      <c r="U266" s="1">
        <v>-0.21</v>
      </c>
      <c r="V266" s="16">
        <f t="shared" si="24"/>
        <v>0</v>
      </c>
      <c r="W266" s="1">
        <v>0</v>
      </c>
      <c r="X266" s="15">
        <v>-9065</v>
      </c>
      <c r="Y266" s="2">
        <v>5775</v>
      </c>
      <c r="Z266" s="1">
        <v>0</v>
      </c>
      <c r="AA266" s="1">
        <v>-720</v>
      </c>
      <c r="AB266" s="1">
        <v>0</v>
      </c>
      <c r="AC266" s="1">
        <v>0</v>
      </c>
      <c r="AD266" s="1">
        <v>-24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73</v>
      </c>
      <c r="AU266" s="1">
        <v>56</v>
      </c>
      <c r="AV266" s="1">
        <v>0</v>
      </c>
      <c r="AW266" s="1">
        <v>0</v>
      </c>
      <c r="AX266" s="1">
        <v>194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-5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1:65">
      <c r="H267" s="17"/>
      <c r="I267" s="17"/>
      <c r="J267" s="17"/>
      <c r="R267" s="5">
        <v>0</v>
      </c>
      <c r="X267" s="17"/>
      <c r="Y267" s="17"/>
    </row>
    <row r="268" spans="1:65">
      <c r="H268" s="17"/>
      <c r="I268" s="17"/>
      <c r="J268" s="17"/>
      <c r="R268" s="5">
        <v>0</v>
      </c>
      <c r="X268" s="17"/>
      <c r="Y268" s="17"/>
    </row>
    <row r="269" spans="1:65">
      <c r="H269" s="17"/>
      <c r="I269" s="17"/>
      <c r="J269" s="17"/>
      <c r="R269" s="5">
        <v>0</v>
      </c>
      <c r="X269" s="17"/>
      <c r="Y269" s="17"/>
    </row>
    <row r="270" spans="1:65">
      <c r="H270" s="17"/>
      <c r="I270" s="17"/>
      <c r="J270" s="17"/>
      <c r="R270" s="5">
        <v>0</v>
      </c>
      <c r="X270" s="17"/>
      <c r="Y270" s="17"/>
    </row>
    <row r="271" spans="1:65">
      <c r="H271" s="17"/>
      <c r="I271" s="17"/>
      <c r="J271" s="17"/>
      <c r="R271" s="5">
        <v>0</v>
      </c>
      <c r="X271" s="17"/>
      <c r="Y271" s="17"/>
    </row>
    <row r="272" spans="1:65">
      <c r="H272" s="17"/>
      <c r="I272" s="17"/>
      <c r="J272" s="17"/>
      <c r="R272" s="5">
        <v>0</v>
      </c>
      <c r="X272" s="17"/>
      <c r="Y272" s="17"/>
    </row>
    <row r="273" spans="8:25">
      <c r="H273" s="17"/>
      <c r="I273" s="17"/>
      <c r="J273" s="17"/>
      <c r="R273" s="5">
        <v>0</v>
      </c>
      <c r="X273" s="17"/>
      <c r="Y273" s="17"/>
    </row>
    <row r="274" spans="8:25">
      <c r="H274" s="17"/>
      <c r="I274" s="17"/>
      <c r="J274" s="17"/>
      <c r="R274" s="5">
        <v>0</v>
      </c>
      <c r="X274" s="17"/>
      <c r="Y274" s="17"/>
    </row>
    <row r="275" spans="8:25">
      <c r="H275" s="17"/>
      <c r="I275" s="17"/>
      <c r="J275" s="17"/>
      <c r="R275" s="5">
        <v>0</v>
      </c>
      <c r="X275" s="17"/>
      <c r="Y275" s="17"/>
    </row>
    <row r="276" spans="8:25">
      <c r="H276" s="17"/>
      <c r="I276" s="17"/>
      <c r="J276" s="17"/>
      <c r="X276" s="17"/>
      <c r="Y276" s="17"/>
    </row>
    <row r="277" spans="8:25">
      <c r="H277" s="17"/>
      <c r="I277" s="17"/>
      <c r="J277" s="17"/>
      <c r="X277" s="17"/>
      <c r="Y277" s="17"/>
    </row>
    <row r="278" spans="8:25">
      <c r="H278" s="17"/>
      <c r="I278" s="17"/>
      <c r="J278" s="17"/>
      <c r="X278" s="17"/>
      <c r="Y278" s="17"/>
    </row>
    <row r="279" spans="8:25">
      <c r="H279" s="17"/>
      <c r="I279" s="17"/>
      <c r="J279" s="17"/>
      <c r="X279" s="17"/>
      <c r="Y279" s="17"/>
    </row>
    <row r="280" spans="8:25">
      <c r="H280" s="17"/>
      <c r="I280" s="17"/>
      <c r="J280" s="17"/>
      <c r="X280" s="17"/>
      <c r="Y280" s="17"/>
    </row>
    <row r="281" spans="8:25">
      <c r="H281" s="17"/>
      <c r="I281" s="17"/>
      <c r="J281" s="17"/>
      <c r="X281" s="17"/>
      <c r="Y281" s="17"/>
    </row>
    <row r="282" spans="8:25">
      <c r="H282" s="17"/>
      <c r="I282" s="17"/>
      <c r="J282" s="17"/>
      <c r="X282" s="17"/>
      <c r="Y282" s="17"/>
    </row>
    <row r="283" spans="8:25">
      <c r="H283" s="17"/>
      <c r="I283" s="17"/>
      <c r="J283" s="17"/>
      <c r="X283" s="17"/>
      <c r="Y283" s="17"/>
    </row>
    <row r="284" spans="8:25">
      <c r="H284" s="17"/>
      <c r="I284" s="17"/>
      <c r="J284" s="17"/>
      <c r="X284" s="17"/>
      <c r="Y284" s="17"/>
    </row>
    <row r="285" spans="8:25">
      <c r="H285" s="17"/>
      <c r="I285" s="17"/>
      <c r="J285" s="17"/>
      <c r="X285" s="17"/>
      <c r="Y285" s="17"/>
    </row>
    <row r="286" spans="8:25">
      <c r="H286" s="17"/>
      <c r="I286" s="17"/>
      <c r="J286" s="17"/>
      <c r="X286" s="17"/>
      <c r="Y286" s="17"/>
    </row>
    <row r="287" spans="8:25">
      <c r="H287" s="17"/>
      <c r="I287" s="17"/>
      <c r="J287" s="17"/>
      <c r="X287" s="17"/>
      <c r="Y287" s="17"/>
    </row>
    <row r="288" spans="8:25">
      <c r="H288" s="17"/>
      <c r="I288" s="17"/>
      <c r="J288" s="17"/>
      <c r="X288" s="17"/>
      <c r="Y288" s="17"/>
    </row>
    <row r="289" spans="8:25">
      <c r="H289" s="17"/>
      <c r="I289" s="17"/>
      <c r="J289" s="17"/>
      <c r="X289" s="17"/>
      <c r="Y289" s="17"/>
    </row>
    <row r="290" spans="8:25">
      <c r="H290" s="17"/>
      <c r="I290" s="17"/>
      <c r="J290" s="17"/>
      <c r="X290" s="17"/>
      <c r="Y290" s="17"/>
    </row>
    <row r="291" spans="8:25">
      <c r="H291" s="17"/>
      <c r="I291" s="17"/>
      <c r="J291" s="17"/>
      <c r="X291" s="17"/>
      <c r="Y291" s="17"/>
    </row>
    <row r="292" spans="8:25">
      <c r="H292" s="17"/>
      <c r="I292" s="17"/>
      <c r="J292" s="17"/>
      <c r="X292" s="17"/>
      <c r="Y292" s="17"/>
    </row>
    <row r="293" spans="8:25">
      <c r="H293" s="17"/>
      <c r="I293" s="17"/>
      <c r="J293" s="17"/>
      <c r="X293" s="17"/>
      <c r="Y293" s="17"/>
    </row>
    <row r="294" spans="8:25">
      <c r="H294" s="17"/>
      <c r="I294" s="17"/>
      <c r="J294" s="17"/>
      <c r="X294" s="17"/>
      <c r="Y294" s="17"/>
    </row>
    <row r="295" spans="8:25">
      <c r="H295" s="17"/>
      <c r="I295" s="17"/>
      <c r="J295" s="17"/>
      <c r="X295" s="17"/>
      <c r="Y295" s="17"/>
    </row>
    <row r="296" spans="8:25">
      <c r="H296" s="17"/>
      <c r="I296" s="17"/>
      <c r="J296" s="17"/>
      <c r="X296" s="17"/>
      <c r="Y296" s="17"/>
    </row>
    <row r="297" spans="8:25">
      <c r="H297" s="17"/>
      <c r="I297" s="17"/>
      <c r="J297" s="17"/>
      <c r="X297" s="17"/>
      <c r="Y297" s="17"/>
    </row>
    <row r="298" spans="8:25">
      <c r="H298" s="17"/>
      <c r="I298" s="17"/>
      <c r="J298" s="17"/>
      <c r="X298" s="17"/>
      <c r="Y298" s="17"/>
    </row>
    <row r="299" spans="8:25">
      <c r="H299" s="17"/>
      <c r="I299" s="17"/>
      <c r="J299" s="17"/>
      <c r="X299" s="17"/>
      <c r="Y299" s="17"/>
    </row>
    <row r="300" spans="8:25">
      <c r="H300" s="17"/>
      <c r="I300" s="17"/>
      <c r="J300" s="17"/>
      <c r="X300" s="17"/>
      <c r="Y300" s="17"/>
    </row>
    <row r="301" spans="8:25">
      <c r="H301" s="17"/>
      <c r="I301" s="17"/>
      <c r="J301" s="17"/>
      <c r="X301" s="17"/>
      <c r="Y301" s="17"/>
    </row>
    <row r="302" spans="8:25">
      <c r="H302" s="17"/>
      <c r="I302" s="17"/>
      <c r="J302" s="17"/>
      <c r="X302" s="17"/>
      <c r="Y302" s="17"/>
    </row>
    <row r="303" spans="8:25">
      <c r="H303" s="17"/>
      <c r="I303" s="17"/>
      <c r="J303" s="17"/>
      <c r="X303" s="17"/>
      <c r="Y303" s="17"/>
    </row>
    <row r="304" spans="8:25">
      <c r="H304" s="17"/>
      <c r="I304" s="17"/>
      <c r="J304" s="17"/>
      <c r="X304" s="17"/>
      <c r="Y304" s="17"/>
    </row>
    <row r="305" spans="8:25">
      <c r="H305" s="17"/>
      <c r="I305" s="17"/>
      <c r="J305" s="17"/>
      <c r="X305" s="17"/>
      <c r="Y305" s="17"/>
    </row>
    <row r="306" spans="8:25">
      <c r="H306" s="17"/>
      <c r="I306" s="17"/>
      <c r="J306" s="17"/>
      <c r="X306" s="17"/>
      <c r="Y306" s="17"/>
    </row>
    <row r="307" spans="8:25">
      <c r="H307" s="17"/>
      <c r="I307" s="17"/>
      <c r="J307" s="17"/>
      <c r="X307" s="17"/>
      <c r="Y307" s="17"/>
    </row>
    <row r="308" spans="8:25">
      <c r="H308" s="17"/>
      <c r="I308" s="17"/>
      <c r="J308" s="17"/>
      <c r="X308" s="17"/>
      <c r="Y308" s="17"/>
    </row>
    <row r="309" spans="8:25">
      <c r="H309" s="17"/>
      <c r="I309" s="17"/>
      <c r="J309" s="17"/>
      <c r="X309" s="17"/>
      <c r="Y309" s="17"/>
    </row>
    <row r="310" spans="8:25">
      <c r="H310" s="17"/>
      <c r="I310" s="17"/>
      <c r="J310" s="17"/>
      <c r="X310" s="17"/>
      <c r="Y310" s="17"/>
    </row>
    <row r="311" spans="8:25">
      <c r="H311" s="17"/>
      <c r="I311" s="17"/>
      <c r="J311" s="17"/>
      <c r="X311" s="17"/>
      <c r="Y311" s="17"/>
    </row>
    <row r="312" spans="8:25">
      <c r="H312" s="17"/>
      <c r="I312" s="17"/>
      <c r="J312" s="17"/>
      <c r="X312" s="17"/>
      <c r="Y312" s="17"/>
    </row>
    <row r="313" spans="8:25">
      <c r="H313" s="17"/>
      <c r="I313" s="17"/>
      <c r="J313" s="17"/>
      <c r="X313" s="17"/>
      <c r="Y313" s="17"/>
    </row>
    <row r="314" spans="8:25">
      <c r="H314" s="17"/>
      <c r="I314" s="17"/>
      <c r="J314" s="17"/>
      <c r="X314" s="17"/>
      <c r="Y314" s="17"/>
    </row>
    <row r="315" spans="8:25">
      <c r="H315" s="17"/>
      <c r="I315" s="17"/>
      <c r="J315" s="17"/>
      <c r="X315" s="17"/>
      <c r="Y315" s="17"/>
    </row>
    <row r="316" spans="8:25">
      <c r="H316" s="17"/>
      <c r="I316" s="17"/>
      <c r="J316" s="17"/>
      <c r="X316" s="17"/>
      <c r="Y316" s="17"/>
    </row>
    <row r="317" spans="8:25">
      <c r="H317" s="17"/>
      <c r="I317" s="17"/>
      <c r="J317" s="17"/>
      <c r="X317" s="17"/>
      <c r="Y317" s="17"/>
    </row>
    <row r="318" spans="8:25">
      <c r="H318" s="17"/>
      <c r="I318" s="17"/>
      <c r="J318" s="17"/>
      <c r="X318" s="17"/>
      <c r="Y318" s="17"/>
    </row>
    <row r="319" spans="8:25">
      <c r="H319" s="17"/>
      <c r="I319" s="17"/>
      <c r="J319" s="17"/>
      <c r="X319" s="17"/>
      <c r="Y319" s="17"/>
    </row>
    <row r="320" spans="8:25">
      <c r="H320" s="17"/>
      <c r="I320" s="17"/>
      <c r="J320" s="17"/>
      <c r="X320" s="17"/>
      <c r="Y320" s="17"/>
    </row>
    <row r="321" spans="8:25">
      <c r="H321" s="17"/>
      <c r="I321" s="17"/>
      <c r="J321" s="17"/>
      <c r="X321" s="17"/>
      <c r="Y321" s="17"/>
    </row>
    <row r="322" spans="8:25">
      <c r="H322" s="17"/>
      <c r="I322" s="17"/>
      <c r="J322" s="17"/>
      <c r="X322" s="17"/>
      <c r="Y322" s="17"/>
    </row>
    <row r="323" spans="8:25">
      <c r="H323" s="17"/>
      <c r="I323" s="17"/>
      <c r="J323" s="17"/>
      <c r="X323" s="17"/>
      <c r="Y323" s="17"/>
    </row>
    <row r="324" spans="8:25">
      <c r="H324" s="17"/>
      <c r="I324" s="17"/>
      <c r="J324" s="17"/>
      <c r="X324" s="17"/>
      <c r="Y324" s="17"/>
    </row>
    <row r="325" spans="8:25">
      <c r="H325" s="17"/>
      <c r="I325" s="17"/>
      <c r="J325" s="17"/>
      <c r="X325" s="17"/>
      <c r="Y325" s="17"/>
    </row>
    <row r="326" spans="8:25">
      <c r="H326" s="17"/>
      <c r="I326" s="17"/>
      <c r="J326" s="17"/>
      <c r="X326" s="17"/>
      <c r="Y326" s="17"/>
    </row>
    <row r="327" spans="8:25">
      <c r="H327" s="17"/>
      <c r="I327" s="17"/>
      <c r="J327" s="17"/>
      <c r="X327" s="17"/>
      <c r="Y327" s="17"/>
    </row>
    <row r="328" spans="8:25">
      <c r="H328" s="17"/>
      <c r="I328" s="17"/>
      <c r="J328" s="17"/>
      <c r="X328" s="17"/>
      <c r="Y328" s="17"/>
    </row>
    <row r="329" spans="8:25">
      <c r="H329" s="17"/>
      <c r="I329" s="17"/>
      <c r="J329" s="17"/>
      <c r="X329" s="17"/>
      <c r="Y329" s="17"/>
    </row>
    <row r="330" spans="8:25">
      <c r="H330" s="17"/>
      <c r="I330" s="17"/>
      <c r="J330" s="17"/>
      <c r="X330" s="17"/>
      <c r="Y330" s="17"/>
    </row>
    <row r="331" spans="8:25">
      <c r="H331" s="17"/>
      <c r="I331" s="17"/>
      <c r="J331" s="17"/>
      <c r="X331" s="17"/>
      <c r="Y331" s="17"/>
    </row>
    <row r="332" spans="8:25">
      <c r="H332" s="17"/>
      <c r="I332" s="17"/>
      <c r="J332" s="17"/>
      <c r="X332" s="17"/>
      <c r="Y332" s="17"/>
    </row>
    <row r="333" spans="8:25">
      <c r="H333" s="17"/>
      <c r="I333" s="17"/>
      <c r="J333" s="17"/>
      <c r="X333" s="17"/>
      <c r="Y333" s="17"/>
    </row>
    <row r="334" spans="8:25">
      <c r="H334" s="17"/>
      <c r="I334" s="17"/>
      <c r="J334" s="17"/>
      <c r="X334" s="17"/>
      <c r="Y334" s="17"/>
    </row>
    <row r="335" spans="8:25">
      <c r="H335" s="17"/>
      <c r="I335" s="17"/>
      <c r="J335" s="17"/>
      <c r="X335" s="17"/>
      <c r="Y335" s="17"/>
    </row>
    <row r="336" spans="8:25">
      <c r="H336" s="17"/>
      <c r="I336" s="17"/>
      <c r="J336" s="17"/>
      <c r="X336" s="17"/>
      <c r="Y336" s="17"/>
    </row>
    <row r="337" spans="8:25">
      <c r="H337" s="17"/>
      <c r="I337" s="17"/>
      <c r="J337" s="17"/>
      <c r="X337" s="17"/>
      <c r="Y337" s="17"/>
    </row>
    <row r="338" spans="8:25">
      <c r="H338" s="17"/>
      <c r="I338" s="17"/>
      <c r="J338" s="17"/>
      <c r="X338" s="17"/>
      <c r="Y338" s="17"/>
    </row>
    <row r="339" spans="8:25">
      <c r="H339" s="17"/>
      <c r="I339" s="17"/>
      <c r="J339" s="17"/>
      <c r="X339" s="17"/>
      <c r="Y339" s="17"/>
    </row>
    <row r="340" spans="8:25">
      <c r="H340" s="17"/>
      <c r="I340" s="17"/>
      <c r="J340" s="17"/>
      <c r="X340" s="17"/>
      <c r="Y340" s="17"/>
    </row>
    <row r="341" spans="8:25">
      <c r="H341" s="17"/>
      <c r="I341" s="17"/>
      <c r="J341" s="17"/>
      <c r="X341" s="17"/>
      <c r="Y341" s="17"/>
    </row>
    <row r="342" spans="8:25">
      <c r="H342" s="17"/>
      <c r="I342" s="17"/>
      <c r="J342" s="17"/>
      <c r="X342" s="17"/>
      <c r="Y342" s="17"/>
    </row>
    <row r="343" spans="8:25">
      <c r="H343" s="17"/>
      <c r="I343" s="17"/>
      <c r="J343" s="17"/>
      <c r="X343" s="17"/>
      <c r="Y343" s="17"/>
    </row>
    <row r="344" spans="8:25">
      <c r="H344" s="17"/>
      <c r="I344" s="17"/>
      <c r="J344" s="17"/>
      <c r="X344" s="17"/>
      <c r="Y344" s="17"/>
    </row>
    <row r="345" spans="8:25">
      <c r="H345" s="17"/>
      <c r="I345" s="17"/>
      <c r="J345" s="17"/>
      <c r="X345" s="17"/>
      <c r="Y345" s="17"/>
    </row>
    <row r="346" spans="8:25">
      <c r="H346" s="17"/>
      <c r="I346" s="17"/>
      <c r="J346" s="17"/>
      <c r="X346" s="17"/>
      <c r="Y346" s="17"/>
    </row>
    <row r="347" spans="8:25">
      <c r="H347" s="17"/>
      <c r="I347" s="17"/>
      <c r="J347" s="17"/>
      <c r="X347" s="17"/>
      <c r="Y347" s="17"/>
    </row>
    <row r="348" spans="8:25">
      <c r="H348" s="17"/>
      <c r="I348" s="17"/>
      <c r="J348" s="17"/>
      <c r="X348" s="17"/>
      <c r="Y348" s="17"/>
    </row>
    <row r="349" spans="8:25">
      <c r="H349" s="17"/>
      <c r="I349" s="17"/>
      <c r="J349" s="17"/>
      <c r="X349" s="17"/>
      <c r="Y349" s="17"/>
    </row>
    <row r="350" spans="8:25">
      <c r="H350" s="17"/>
      <c r="I350" s="17"/>
      <c r="J350" s="17"/>
      <c r="X350" s="17"/>
      <c r="Y350" s="17"/>
    </row>
    <row r="351" spans="8:25">
      <c r="H351" s="17"/>
      <c r="I351" s="17"/>
      <c r="J351" s="17"/>
      <c r="X351" s="17"/>
      <c r="Y351" s="17"/>
    </row>
    <row r="352" spans="8:25">
      <c r="H352" s="17"/>
      <c r="I352" s="17"/>
      <c r="J352" s="17"/>
      <c r="X352" s="17"/>
      <c r="Y352" s="17"/>
    </row>
    <row r="353" spans="8:25">
      <c r="H353" s="17"/>
      <c r="I353" s="17"/>
      <c r="J353" s="17"/>
      <c r="X353" s="17"/>
      <c r="Y353" s="17"/>
    </row>
    <row r="354" spans="8:25">
      <c r="H354" s="17"/>
      <c r="I354" s="17"/>
      <c r="J354" s="17"/>
      <c r="X354" s="17"/>
      <c r="Y354" s="17"/>
    </row>
    <row r="355" spans="8:25">
      <c r="H355" s="17"/>
      <c r="I355" s="17"/>
      <c r="J355" s="17"/>
      <c r="X355" s="17"/>
      <c r="Y355" s="17"/>
    </row>
    <row r="356" spans="8:25">
      <c r="H356" s="17"/>
      <c r="I356" s="17"/>
      <c r="J356" s="17"/>
      <c r="X356" s="17"/>
      <c r="Y356" s="17"/>
    </row>
    <row r="357" spans="8:25">
      <c r="H357" s="17"/>
      <c r="I357" s="17"/>
      <c r="J357" s="17"/>
      <c r="X357" s="17"/>
      <c r="Y357" s="17"/>
    </row>
    <row r="358" spans="8:25">
      <c r="H358" s="17"/>
      <c r="I358" s="17"/>
      <c r="J358" s="17"/>
      <c r="X358" s="17"/>
      <c r="Y358" s="17"/>
    </row>
    <row r="359" spans="8:25">
      <c r="H359" s="17"/>
      <c r="I359" s="17"/>
      <c r="J359" s="17"/>
      <c r="X359" s="17"/>
      <c r="Y359" s="17"/>
    </row>
    <row r="360" spans="8:25">
      <c r="H360" s="17"/>
      <c r="I360" s="17"/>
      <c r="J360" s="17"/>
      <c r="X360" s="17"/>
      <c r="Y360" s="17"/>
    </row>
    <row r="361" spans="8:25">
      <c r="H361" s="17"/>
      <c r="I361" s="17"/>
      <c r="J361" s="17"/>
      <c r="X361" s="17"/>
      <c r="Y361" s="17"/>
    </row>
    <row r="362" spans="8:25">
      <c r="H362" s="17"/>
      <c r="I362" s="17"/>
      <c r="J362" s="17"/>
      <c r="X362" s="17"/>
      <c r="Y362" s="17"/>
    </row>
    <row r="363" spans="8:25">
      <c r="H363" s="17"/>
      <c r="I363" s="17"/>
      <c r="J363" s="17"/>
      <c r="X363" s="17"/>
      <c r="Y363" s="17"/>
    </row>
    <row r="364" spans="8:25">
      <c r="H364" s="17"/>
      <c r="I364" s="17"/>
      <c r="J364" s="17"/>
      <c r="X364" s="17"/>
      <c r="Y364" s="17"/>
    </row>
    <row r="365" spans="8:25">
      <c r="H365" s="17"/>
      <c r="I365" s="17"/>
      <c r="J365" s="17"/>
      <c r="X365" s="17"/>
      <c r="Y365" s="17"/>
    </row>
    <row r="366" spans="8:25">
      <c r="H366" s="17"/>
      <c r="I366" s="17"/>
      <c r="J366" s="17"/>
      <c r="X366" s="17"/>
      <c r="Y366" s="17"/>
    </row>
    <row r="367" spans="8:25">
      <c r="H367" s="17"/>
      <c r="I367" s="17"/>
      <c r="J367" s="17"/>
      <c r="X367" s="17"/>
      <c r="Y367" s="17"/>
    </row>
    <row r="368" spans="8:25">
      <c r="H368" s="17"/>
      <c r="I368" s="17"/>
      <c r="J368" s="17"/>
      <c r="X368" s="17"/>
      <c r="Y368" s="17"/>
    </row>
    <row r="369" spans="8:25">
      <c r="H369" s="17"/>
      <c r="I369" s="17"/>
      <c r="J369" s="17"/>
      <c r="X369" s="17"/>
      <c r="Y369" s="17"/>
    </row>
    <row r="370" spans="8:25">
      <c r="H370" s="17"/>
      <c r="I370" s="17"/>
      <c r="J370" s="17"/>
      <c r="X370" s="17"/>
      <c r="Y370" s="17"/>
    </row>
    <row r="371" spans="8:25">
      <c r="H371" s="17"/>
      <c r="I371" s="17"/>
      <c r="J371" s="17"/>
      <c r="X371" s="17"/>
      <c r="Y371" s="17"/>
    </row>
    <row r="372" spans="8:25">
      <c r="H372" s="17"/>
      <c r="I372" s="17"/>
      <c r="J372" s="17"/>
      <c r="X372" s="17"/>
      <c r="Y372" s="17"/>
    </row>
    <row r="373" spans="8:25">
      <c r="H373" s="17"/>
      <c r="I373" s="17"/>
      <c r="J373" s="17"/>
      <c r="X373" s="17"/>
      <c r="Y373" s="17"/>
    </row>
    <row r="374" spans="8:25">
      <c r="H374" s="17"/>
      <c r="I374" s="17"/>
      <c r="J374" s="17"/>
      <c r="X374" s="17"/>
      <c r="Y374" s="17"/>
    </row>
    <row r="375" spans="8:25">
      <c r="H375" s="17"/>
      <c r="I375" s="17"/>
      <c r="J375" s="17"/>
      <c r="X375" s="17"/>
      <c r="Y375" s="17"/>
    </row>
    <row r="376" spans="8:25">
      <c r="H376" s="17"/>
      <c r="I376" s="17"/>
      <c r="J376" s="17"/>
      <c r="X376" s="17"/>
      <c r="Y376" s="17"/>
    </row>
    <row r="377" spans="8:25">
      <c r="H377" s="17"/>
      <c r="I377" s="17"/>
      <c r="J377" s="17"/>
      <c r="X377" s="17"/>
      <c r="Y377" s="17"/>
    </row>
    <row r="378" spans="8:25">
      <c r="H378" s="17"/>
      <c r="I378" s="17"/>
      <c r="J378" s="17"/>
      <c r="X378" s="17"/>
      <c r="Y378" s="17"/>
    </row>
    <row r="379" spans="8:25">
      <c r="H379" s="17"/>
      <c r="I379" s="17"/>
      <c r="J379" s="17"/>
      <c r="X379" s="17"/>
      <c r="Y379" s="17"/>
    </row>
    <row r="380" spans="8:25">
      <c r="H380" s="17"/>
      <c r="I380" s="17"/>
      <c r="J380" s="17"/>
      <c r="X380" s="17"/>
      <c r="Y380" s="17"/>
    </row>
    <row r="381" spans="8:25">
      <c r="H381" s="17"/>
      <c r="I381" s="17"/>
      <c r="J381" s="17"/>
      <c r="X381" s="17"/>
      <c r="Y381" s="17"/>
    </row>
    <row r="382" spans="8:25">
      <c r="H382" s="17"/>
      <c r="I382" s="17"/>
      <c r="J382" s="17"/>
      <c r="X382" s="17"/>
      <c r="Y382" s="17"/>
    </row>
    <row r="383" spans="8:25">
      <c r="H383" s="17"/>
      <c r="I383" s="17"/>
      <c r="J383" s="17"/>
      <c r="X383" s="17"/>
      <c r="Y383" s="17"/>
    </row>
    <row r="384" spans="8:25">
      <c r="H384" s="17"/>
      <c r="I384" s="17"/>
      <c r="J384" s="17"/>
      <c r="X384" s="17"/>
      <c r="Y384" s="17"/>
    </row>
    <row r="385" spans="8:25">
      <c r="H385" s="17"/>
      <c r="I385" s="17"/>
      <c r="J385" s="17"/>
      <c r="X385" s="17"/>
      <c r="Y385" s="17"/>
    </row>
    <row r="386" spans="8:25">
      <c r="H386" s="17"/>
      <c r="I386" s="17"/>
      <c r="J386" s="17"/>
      <c r="X386" s="17"/>
      <c r="Y386" s="17"/>
    </row>
    <row r="387" spans="8:25">
      <c r="H387" s="17"/>
      <c r="I387" s="17"/>
      <c r="J387" s="17"/>
      <c r="X387" s="17"/>
      <c r="Y387" s="17"/>
    </row>
    <row r="388" spans="8:25">
      <c r="H388" s="17"/>
      <c r="I388" s="17"/>
      <c r="J388" s="17"/>
      <c r="X388" s="17"/>
      <c r="Y388" s="17"/>
    </row>
    <row r="389" spans="8:25">
      <c r="H389" s="17"/>
      <c r="I389" s="17"/>
      <c r="J389" s="17"/>
      <c r="X389" s="17"/>
      <c r="Y389" s="17"/>
    </row>
    <row r="390" spans="8:25">
      <c r="H390" s="17"/>
      <c r="I390" s="17"/>
      <c r="J390" s="17"/>
      <c r="X390" s="17"/>
      <c r="Y390" s="17"/>
    </row>
    <row r="391" spans="8:25">
      <c r="H391" s="17"/>
      <c r="I391" s="17"/>
      <c r="J391" s="17"/>
      <c r="X391" s="17"/>
      <c r="Y391" s="17"/>
    </row>
    <row r="392" spans="8:25">
      <c r="H392" s="17"/>
      <c r="I392" s="17"/>
      <c r="J392" s="17"/>
      <c r="X392" s="17"/>
      <c r="Y392" s="17"/>
    </row>
    <row r="393" spans="8:25">
      <c r="H393" s="17"/>
      <c r="I393" s="17"/>
      <c r="J393" s="17"/>
      <c r="X393" s="17"/>
      <c r="Y393" s="17"/>
    </row>
    <row r="394" spans="8:25">
      <c r="H394" s="17"/>
      <c r="I394" s="17"/>
      <c r="J394" s="17"/>
      <c r="X394" s="17"/>
      <c r="Y394" s="17"/>
    </row>
    <row r="395" spans="8:25">
      <c r="H395" s="17"/>
      <c r="I395" s="17"/>
      <c r="J395" s="17"/>
      <c r="X395" s="17"/>
      <c r="Y395" s="17"/>
    </row>
    <row r="396" spans="8:25">
      <c r="H396" s="17"/>
      <c r="I396" s="17"/>
      <c r="J396" s="17"/>
      <c r="X396" s="17"/>
      <c r="Y396" s="17"/>
    </row>
    <row r="397" spans="8:25">
      <c r="H397" s="17"/>
      <c r="I397" s="17"/>
      <c r="J397" s="17"/>
      <c r="X397" s="17"/>
      <c r="Y397" s="17"/>
    </row>
    <row r="398" spans="8:25">
      <c r="H398" s="17"/>
      <c r="I398" s="17"/>
      <c r="J398" s="17"/>
      <c r="X398" s="17"/>
      <c r="Y398" s="17"/>
    </row>
    <row r="399" spans="8:25">
      <c r="H399" s="17"/>
      <c r="I399" s="17"/>
      <c r="J399" s="17"/>
      <c r="X399" s="17"/>
      <c r="Y399" s="17"/>
    </row>
    <row r="400" spans="8:25">
      <c r="H400" s="17"/>
      <c r="I400" s="17"/>
      <c r="J400" s="17"/>
      <c r="X400" s="17"/>
      <c r="Y400" s="17"/>
    </row>
    <row r="401" spans="8:25">
      <c r="H401" s="17"/>
      <c r="I401" s="17"/>
      <c r="J401" s="17"/>
      <c r="X401" s="17"/>
      <c r="Y401" s="17"/>
    </row>
    <row r="402" spans="8:25">
      <c r="H402" s="17"/>
      <c r="I402" s="17"/>
      <c r="J402" s="17"/>
      <c r="X402" s="17"/>
      <c r="Y402" s="17"/>
    </row>
    <row r="403" spans="8:25">
      <c r="H403" s="17"/>
      <c r="I403" s="17"/>
      <c r="J403" s="17"/>
      <c r="X403" s="17"/>
      <c r="Y403" s="17"/>
    </row>
    <row r="404" spans="8:25">
      <c r="H404" s="17"/>
      <c r="I404" s="17"/>
      <c r="J404" s="17"/>
      <c r="X404" s="17"/>
      <c r="Y404" s="17"/>
    </row>
    <row r="405" spans="8:25">
      <c r="H405" s="17"/>
      <c r="I405" s="17"/>
      <c r="J405" s="17"/>
      <c r="X405" s="17"/>
      <c r="Y405" s="17"/>
    </row>
    <row r="406" spans="8:25">
      <c r="H406" s="17"/>
      <c r="I406" s="17"/>
      <c r="J406" s="17"/>
      <c r="X406" s="17"/>
      <c r="Y406" s="17"/>
    </row>
    <row r="407" spans="8:25">
      <c r="H407" s="17"/>
      <c r="I407" s="17"/>
      <c r="J407" s="17"/>
      <c r="X407" s="17"/>
      <c r="Y407" s="17"/>
    </row>
    <row r="408" spans="8:25">
      <c r="H408" s="17"/>
      <c r="I408" s="17"/>
      <c r="J408" s="17"/>
      <c r="X408" s="17"/>
      <c r="Y408" s="17"/>
    </row>
    <row r="409" spans="8:25">
      <c r="H409" s="17"/>
      <c r="I409" s="17"/>
      <c r="J409" s="17"/>
      <c r="X409" s="17"/>
      <c r="Y409" s="17"/>
    </row>
    <row r="410" spans="8:25">
      <c r="H410" s="17"/>
      <c r="I410" s="17"/>
      <c r="J410" s="17"/>
      <c r="X410" s="17"/>
      <c r="Y410" s="17"/>
    </row>
    <row r="411" spans="8:25">
      <c r="H411" s="17"/>
      <c r="I411" s="17"/>
      <c r="J411" s="17"/>
      <c r="X411" s="17"/>
      <c r="Y411" s="17"/>
    </row>
    <row r="412" spans="8:25">
      <c r="H412" s="17"/>
      <c r="I412" s="17"/>
      <c r="J412" s="17"/>
      <c r="X412" s="17"/>
      <c r="Y412" s="17"/>
    </row>
    <row r="413" spans="8:25">
      <c r="H413" s="17"/>
      <c r="I413" s="17"/>
      <c r="J413" s="17"/>
      <c r="X413" s="17"/>
      <c r="Y413" s="17"/>
    </row>
    <row r="414" spans="8:25">
      <c r="H414" s="17"/>
      <c r="I414" s="17"/>
      <c r="J414" s="17"/>
      <c r="X414" s="17"/>
      <c r="Y414" s="17"/>
    </row>
    <row r="415" spans="8:25">
      <c r="H415" s="17"/>
      <c r="I415" s="17"/>
      <c r="J415" s="17"/>
      <c r="X415" s="17"/>
      <c r="Y415" s="17"/>
    </row>
    <row r="416" spans="8:25">
      <c r="H416" s="17"/>
      <c r="I416" s="17"/>
      <c r="J416" s="17"/>
      <c r="X416" s="17"/>
      <c r="Y416" s="17"/>
    </row>
    <row r="417" spans="8:25">
      <c r="H417" s="17"/>
      <c r="I417" s="17"/>
      <c r="J417" s="17"/>
      <c r="X417" s="17"/>
      <c r="Y417" s="17"/>
    </row>
    <row r="418" spans="8:25">
      <c r="H418" s="17"/>
      <c r="I418" s="17"/>
      <c r="J418" s="17"/>
      <c r="X418" s="17"/>
      <c r="Y418" s="17"/>
    </row>
    <row r="419" spans="8:25">
      <c r="H419" s="17"/>
      <c r="I419" s="17"/>
      <c r="J419" s="17"/>
      <c r="X419" s="17"/>
      <c r="Y419" s="17"/>
    </row>
    <row r="420" spans="8:25">
      <c r="H420" s="17"/>
      <c r="I420" s="17"/>
      <c r="J420" s="17"/>
      <c r="X420" s="17"/>
      <c r="Y420" s="17"/>
    </row>
    <row r="421" spans="8:25">
      <c r="H421" s="17"/>
      <c r="I421" s="17"/>
      <c r="J421" s="17"/>
      <c r="X421" s="17"/>
      <c r="Y421" s="17"/>
    </row>
    <row r="422" spans="8:25">
      <c r="H422" s="17"/>
      <c r="I422" s="17"/>
      <c r="J422" s="17"/>
      <c r="X422" s="17"/>
      <c r="Y422" s="17"/>
    </row>
    <row r="423" spans="8:25">
      <c r="H423" s="17"/>
      <c r="I423" s="17"/>
      <c r="J423" s="17"/>
      <c r="X423" s="17"/>
      <c r="Y423" s="17"/>
    </row>
    <row r="424" spans="8:25">
      <c r="H424" s="17"/>
      <c r="I424" s="17"/>
      <c r="J424" s="17"/>
      <c r="X424" s="17"/>
      <c r="Y424" s="17"/>
    </row>
    <row r="425" spans="8:25">
      <c r="H425" s="17"/>
      <c r="I425" s="17"/>
      <c r="J425" s="17"/>
      <c r="X425" s="17"/>
      <c r="Y425" s="17"/>
    </row>
    <row r="426" spans="8:25">
      <c r="H426" s="17"/>
      <c r="I426" s="17"/>
      <c r="J426" s="17"/>
      <c r="X426" s="17"/>
      <c r="Y426" s="17"/>
    </row>
    <row r="427" spans="8:25">
      <c r="H427" s="17"/>
      <c r="I427" s="17"/>
      <c r="J427" s="17"/>
      <c r="X427" s="17"/>
      <c r="Y427" s="17"/>
    </row>
    <row r="428" spans="8:25">
      <c r="H428" s="17"/>
      <c r="I428" s="17"/>
      <c r="J428" s="17"/>
      <c r="X428" s="17"/>
      <c r="Y428" s="17"/>
    </row>
    <row r="429" spans="8:25">
      <c r="H429" s="17"/>
      <c r="I429" s="17"/>
      <c r="J429" s="17"/>
      <c r="X429" s="17"/>
      <c r="Y429" s="17"/>
    </row>
    <row r="430" spans="8:25">
      <c r="H430" s="17"/>
      <c r="I430" s="17"/>
      <c r="J430" s="17"/>
      <c r="X430" s="17"/>
      <c r="Y430" s="17"/>
    </row>
    <row r="431" spans="8:25">
      <c r="H431" s="17"/>
      <c r="I431" s="17"/>
      <c r="J431" s="17"/>
      <c r="X431" s="17"/>
      <c r="Y431" s="17"/>
    </row>
    <row r="432" spans="8:25">
      <c r="H432" s="17"/>
      <c r="I432" s="17"/>
      <c r="J432" s="17"/>
      <c r="X432" s="17"/>
      <c r="Y432" s="17"/>
    </row>
    <row r="433" spans="8:25">
      <c r="H433" s="17"/>
      <c r="I433" s="17"/>
      <c r="J433" s="17"/>
      <c r="X433" s="17"/>
      <c r="Y433" s="17"/>
    </row>
    <row r="434" spans="8:25">
      <c r="H434" s="17"/>
      <c r="I434" s="17"/>
      <c r="J434" s="17"/>
      <c r="X434" s="17"/>
      <c r="Y434" s="17"/>
    </row>
    <row r="435" spans="8:25">
      <c r="H435" s="17"/>
      <c r="I435" s="17"/>
      <c r="J435" s="17"/>
      <c r="X435" s="17"/>
      <c r="Y435" s="17"/>
    </row>
    <row r="436" spans="8:25">
      <c r="H436" s="17"/>
      <c r="I436" s="17"/>
      <c r="J436" s="17"/>
      <c r="X436" s="17"/>
      <c r="Y436" s="17"/>
    </row>
    <row r="437" spans="8:25">
      <c r="H437" s="17"/>
      <c r="I437" s="17"/>
      <c r="J437" s="17"/>
      <c r="X437" s="17"/>
      <c r="Y437" s="17"/>
    </row>
    <row r="438" spans="8:25">
      <c r="H438" s="17"/>
      <c r="I438" s="17"/>
      <c r="J438" s="17"/>
      <c r="X438" s="17"/>
      <c r="Y438" s="17"/>
    </row>
    <row r="439" spans="8:25">
      <c r="H439" s="17"/>
      <c r="I439" s="17"/>
      <c r="J439" s="17"/>
      <c r="X439" s="17"/>
      <c r="Y439" s="17"/>
    </row>
    <row r="440" spans="8:25">
      <c r="H440" s="17"/>
      <c r="I440" s="17"/>
      <c r="J440" s="17"/>
      <c r="X440" s="17"/>
      <c r="Y440" s="17"/>
    </row>
    <row r="441" spans="8:25">
      <c r="H441" s="17"/>
      <c r="I441" s="17"/>
      <c r="J441" s="17"/>
      <c r="X441" s="17"/>
      <c r="Y441" s="17"/>
    </row>
    <row r="442" spans="8:25">
      <c r="H442" s="17"/>
      <c r="I442" s="17"/>
      <c r="J442" s="17"/>
      <c r="X442" s="17"/>
      <c r="Y442" s="17"/>
    </row>
    <row r="443" spans="8:25">
      <c r="H443" s="17"/>
      <c r="I443" s="17"/>
      <c r="J443" s="17"/>
      <c r="X443" s="17"/>
      <c r="Y443" s="17"/>
    </row>
    <row r="444" spans="8:25">
      <c r="H444" s="17"/>
      <c r="I444" s="17"/>
      <c r="J444" s="17"/>
      <c r="X444" s="17"/>
      <c r="Y444" s="17"/>
    </row>
    <row r="445" spans="8:25">
      <c r="H445" s="17"/>
      <c r="I445" s="17"/>
      <c r="J445" s="17"/>
      <c r="X445" s="17"/>
      <c r="Y445" s="17"/>
    </row>
    <row r="446" spans="8:25">
      <c r="H446" s="17"/>
      <c r="I446" s="17"/>
      <c r="J446" s="17"/>
      <c r="X446" s="17"/>
      <c r="Y446" s="17"/>
    </row>
    <row r="447" spans="8:25">
      <c r="H447" s="17"/>
      <c r="I447" s="17"/>
      <c r="J447" s="17"/>
      <c r="X447" s="17"/>
      <c r="Y447" s="17"/>
    </row>
    <row r="448" spans="8:25">
      <c r="H448" s="17"/>
      <c r="I448" s="17"/>
      <c r="J448" s="17"/>
      <c r="X448" s="17"/>
      <c r="Y448" s="17"/>
    </row>
    <row r="449" spans="8:25">
      <c r="H449" s="17"/>
      <c r="I449" s="17"/>
      <c r="J449" s="17"/>
      <c r="X449" s="17"/>
      <c r="Y449" s="17"/>
    </row>
    <row r="450" spans="8:25">
      <c r="H450" s="17"/>
      <c r="I450" s="17"/>
      <c r="J450" s="17"/>
      <c r="X450" s="17"/>
      <c r="Y450" s="17"/>
    </row>
    <row r="451" spans="8:25">
      <c r="H451" s="17"/>
      <c r="I451" s="17"/>
      <c r="J451" s="17"/>
      <c r="X451" s="17"/>
      <c r="Y451" s="17"/>
    </row>
    <row r="452" spans="8:25">
      <c r="H452" s="17"/>
      <c r="I452" s="17"/>
      <c r="J452" s="17"/>
      <c r="X452" s="17"/>
      <c r="Y452" s="17"/>
    </row>
    <row r="453" spans="8:25">
      <c r="H453" s="17"/>
      <c r="I453" s="17"/>
      <c r="J453" s="17"/>
      <c r="X453" s="17"/>
      <c r="Y453" s="17"/>
    </row>
    <row r="454" spans="8:25">
      <c r="H454" s="17"/>
      <c r="I454" s="17"/>
      <c r="J454" s="17"/>
      <c r="X454" s="17"/>
      <c r="Y454" s="17"/>
    </row>
    <row r="455" spans="8:25">
      <c r="H455" s="17"/>
      <c r="I455" s="17"/>
      <c r="J455" s="17"/>
      <c r="X455" s="17"/>
      <c r="Y455" s="17"/>
    </row>
    <row r="456" spans="8:25">
      <c r="H456" s="17"/>
      <c r="I456" s="17"/>
      <c r="J456" s="17"/>
      <c r="X456" s="17"/>
      <c r="Y456" s="17"/>
    </row>
    <row r="457" spans="8:25">
      <c r="H457" s="17"/>
      <c r="I457" s="17"/>
      <c r="J457" s="17"/>
      <c r="X457" s="17"/>
      <c r="Y457" s="17"/>
    </row>
    <row r="458" spans="8:25">
      <c r="H458" s="17"/>
      <c r="I458" s="17"/>
      <c r="J458" s="17"/>
      <c r="X458" s="17"/>
      <c r="Y458" s="17"/>
    </row>
    <row r="459" spans="8:25">
      <c r="H459" s="17"/>
      <c r="I459" s="17"/>
      <c r="J459" s="17"/>
      <c r="X459" s="17"/>
      <c r="Y459" s="17"/>
    </row>
    <row r="460" spans="8:25">
      <c r="H460" s="17"/>
      <c r="I460" s="17"/>
      <c r="J460" s="17"/>
      <c r="X460" s="17"/>
      <c r="Y460" s="17"/>
    </row>
    <row r="461" spans="8:25">
      <c r="H461" s="17"/>
      <c r="I461" s="17"/>
      <c r="J461" s="17"/>
      <c r="X461" s="17"/>
      <c r="Y461" s="17"/>
    </row>
    <row r="462" spans="8:25">
      <c r="H462" s="17"/>
      <c r="I462" s="17"/>
      <c r="J462" s="17"/>
      <c r="X462" s="17"/>
      <c r="Y462" s="17"/>
    </row>
    <row r="463" spans="8:25">
      <c r="H463" s="17"/>
      <c r="I463" s="17"/>
      <c r="J463" s="17"/>
      <c r="X463" s="17"/>
      <c r="Y463" s="17"/>
    </row>
    <row r="464" spans="8:25">
      <c r="H464" s="17"/>
      <c r="I464" s="17"/>
      <c r="J464" s="17"/>
      <c r="X464" s="17"/>
      <c r="Y464" s="17"/>
    </row>
    <row r="465" spans="8:25">
      <c r="H465" s="17"/>
      <c r="I465" s="17"/>
      <c r="J465" s="17"/>
      <c r="X465" s="17"/>
      <c r="Y465" s="17"/>
    </row>
    <row r="466" spans="8:25">
      <c r="H466" s="17"/>
      <c r="I466" s="17"/>
      <c r="J466" s="17"/>
      <c r="X466" s="17"/>
      <c r="Y466" s="17"/>
    </row>
    <row r="467" spans="8:25">
      <c r="H467" s="17"/>
      <c r="I467" s="17"/>
      <c r="J467" s="17"/>
      <c r="X467" s="17"/>
      <c r="Y467" s="17"/>
    </row>
    <row r="468" spans="8:25">
      <c r="H468" s="17"/>
      <c r="I468" s="17"/>
      <c r="J468" s="17"/>
      <c r="X468" s="17"/>
      <c r="Y468" s="17"/>
    </row>
    <row r="469" spans="8:25">
      <c r="H469" s="17"/>
      <c r="I469" s="17"/>
      <c r="J469" s="17"/>
      <c r="X469" s="17"/>
      <c r="Y469" s="17"/>
    </row>
    <row r="470" spans="8:25">
      <c r="H470" s="17"/>
      <c r="I470" s="17"/>
      <c r="J470" s="17"/>
      <c r="X470" s="17"/>
      <c r="Y470" s="17"/>
    </row>
    <row r="471" spans="8:25">
      <c r="H471" s="17"/>
      <c r="I471" s="17"/>
      <c r="J471" s="17"/>
      <c r="X471" s="17"/>
      <c r="Y471" s="17"/>
    </row>
    <row r="472" spans="8:25">
      <c r="H472" s="17"/>
      <c r="I472" s="17"/>
      <c r="J472" s="17"/>
      <c r="X472" s="17"/>
      <c r="Y472" s="17"/>
    </row>
    <row r="473" spans="8:25">
      <c r="H473" s="17"/>
      <c r="I473" s="17"/>
      <c r="J473" s="17"/>
      <c r="X473" s="17"/>
      <c r="Y473" s="17"/>
    </row>
    <row r="474" spans="8:25">
      <c r="H474" s="17"/>
      <c r="I474" s="17"/>
      <c r="J474" s="17"/>
      <c r="X474" s="17"/>
      <c r="Y474" s="17"/>
    </row>
    <row r="475" spans="8:25">
      <c r="H475" s="17"/>
      <c r="I475" s="17"/>
      <c r="J475" s="17"/>
      <c r="X475" s="17"/>
      <c r="Y475" s="17"/>
    </row>
    <row r="476" spans="8:25">
      <c r="H476" s="17"/>
      <c r="I476" s="17"/>
      <c r="J476" s="17"/>
      <c r="X476" s="17"/>
      <c r="Y476" s="17"/>
    </row>
    <row r="477" spans="8:25">
      <c r="H477" s="17"/>
      <c r="I477" s="17"/>
      <c r="J477" s="17"/>
      <c r="X477" s="17"/>
      <c r="Y477" s="17"/>
    </row>
    <row r="478" spans="8:25">
      <c r="H478" s="17"/>
      <c r="I478" s="17"/>
      <c r="J478" s="17"/>
      <c r="X478" s="17"/>
      <c r="Y478" s="17"/>
    </row>
    <row r="479" spans="8:25">
      <c r="H479" s="17"/>
      <c r="I479" s="17"/>
      <c r="J479" s="17"/>
      <c r="X479" s="17"/>
      <c r="Y479" s="17"/>
    </row>
    <row r="480" spans="8:25">
      <c r="H480" s="17"/>
      <c r="I480" s="17"/>
      <c r="J480" s="17"/>
      <c r="X480" s="17"/>
      <c r="Y480" s="17"/>
    </row>
    <row r="481" spans="8:25">
      <c r="H481" s="17"/>
      <c r="I481" s="17"/>
      <c r="J481" s="17"/>
      <c r="X481" s="17"/>
      <c r="Y481" s="17"/>
    </row>
    <row r="482" spans="8:25">
      <c r="H482" s="17"/>
      <c r="I482" s="17"/>
      <c r="J482" s="17"/>
      <c r="X482" s="17"/>
      <c r="Y482" s="17"/>
    </row>
    <row r="483" spans="8:25">
      <c r="H483" s="17"/>
      <c r="I483" s="17"/>
      <c r="J483" s="17"/>
      <c r="X483" s="17"/>
      <c r="Y483" s="17"/>
    </row>
    <row r="484" spans="8:25">
      <c r="H484" s="17"/>
      <c r="I484" s="17"/>
      <c r="J484" s="17"/>
      <c r="X484" s="17"/>
      <c r="Y484" s="17"/>
    </row>
    <row r="485" spans="8:25">
      <c r="H485" s="17"/>
      <c r="I485" s="17"/>
      <c r="J485" s="17"/>
      <c r="X485" s="17"/>
      <c r="Y485" s="17"/>
    </row>
    <row r="486" spans="8:25">
      <c r="H486" s="17"/>
      <c r="I486" s="17"/>
      <c r="J486" s="17"/>
      <c r="X486" s="17"/>
      <c r="Y486" s="17"/>
    </row>
    <row r="487" spans="8:25">
      <c r="H487" s="17"/>
      <c r="I487" s="17"/>
      <c r="J487" s="17"/>
      <c r="X487" s="17"/>
      <c r="Y487" s="17"/>
    </row>
    <row r="488" spans="8:25">
      <c r="H488" s="17"/>
      <c r="I488" s="17"/>
      <c r="J488" s="17"/>
      <c r="X488" s="17"/>
      <c r="Y488" s="17"/>
    </row>
    <row r="489" spans="8:25">
      <c r="H489" s="17"/>
      <c r="I489" s="17"/>
      <c r="J489" s="17"/>
      <c r="X489" s="17"/>
      <c r="Y489" s="17"/>
    </row>
    <row r="490" spans="8:25">
      <c r="H490" s="17"/>
      <c r="I490" s="17"/>
      <c r="J490" s="17"/>
      <c r="X490" s="17"/>
      <c r="Y490" s="17"/>
    </row>
    <row r="491" spans="8:25">
      <c r="H491" s="17"/>
      <c r="I491" s="17"/>
      <c r="J491" s="17"/>
      <c r="X491" s="17"/>
      <c r="Y491" s="17"/>
    </row>
    <row r="492" spans="8:25">
      <c r="H492" s="17"/>
      <c r="I492" s="17"/>
      <c r="J492" s="17"/>
      <c r="X492" s="17"/>
      <c r="Y492" s="17"/>
    </row>
    <row r="493" spans="8:25">
      <c r="H493" s="17"/>
      <c r="I493" s="17"/>
      <c r="J493" s="17"/>
      <c r="X493" s="17"/>
      <c r="Y493" s="17"/>
    </row>
    <row r="494" spans="8:25">
      <c r="H494" s="17"/>
      <c r="I494" s="17"/>
      <c r="J494" s="17"/>
      <c r="X494" s="17"/>
      <c r="Y494" s="17"/>
    </row>
    <row r="495" spans="8:25">
      <c r="H495" s="17"/>
      <c r="I495" s="17"/>
      <c r="J495" s="17"/>
      <c r="X495" s="17"/>
      <c r="Y495" s="17"/>
    </row>
    <row r="496" spans="8:25">
      <c r="H496" s="17"/>
      <c r="I496" s="17"/>
      <c r="J496" s="17"/>
      <c r="X496" s="17"/>
      <c r="Y496" s="17"/>
    </row>
    <row r="497" spans="8:25">
      <c r="H497" s="17"/>
      <c r="I497" s="17"/>
      <c r="J497" s="17"/>
      <c r="X497" s="17"/>
      <c r="Y497" s="17"/>
    </row>
    <row r="498" spans="8:25">
      <c r="H498" s="17"/>
      <c r="I498" s="17"/>
      <c r="J498" s="17"/>
      <c r="X498" s="17"/>
      <c r="Y498" s="17"/>
    </row>
    <row r="499" spans="8:25">
      <c r="H499" s="17"/>
      <c r="I499" s="17"/>
      <c r="J499" s="17"/>
      <c r="X499" s="17"/>
      <c r="Y499" s="17"/>
    </row>
    <row r="500" spans="8:25">
      <c r="H500" s="17"/>
      <c r="I500" s="17"/>
      <c r="J500" s="17"/>
      <c r="X500" s="17"/>
      <c r="Y500" s="17"/>
    </row>
    <row r="501" spans="8:25">
      <c r="H501" s="17"/>
      <c r="I501" s="17"/>
      <c r="J501" s="17"/>
      <c r="X501" s="17"/>
      <c r="Y501" s="17"/>
    </row>
    <row r="502" spans="8:25">
      <c r="H502" s="17"/>
      <c r="I502" s="17"/>
      <c r="J502" s="17"/>
      <c r="X502" s="17"/>
      <c r="Y502" s="17"/>
    </row>
    <row r="503" spans="8:25">
      <c r="H503" s="17"/>
      <c r="I503" s="17"/>
      <c r="J503" s="17"/>
      <c r="X503" s="17"/>
      <c r="Y503" s="17"/>
    </row>
    <row r="504" spans="8:25">
      <c r="H504" s="17"/>
      <c r="I504" s="17"/>
      <c r="J504" s="17"/>
      <c r="X504" s="17"/>
      <c r="Y504" s="17"/>
    </row>
    <row r="505" spans="8:25">
      <c r="H505" s="17"/>
      <c r="I505" s="17"/>
      <c r="J505" s="17"/>
      <c r="X505" s="17"/>
      <c r="Y505" s="17"/>
    </row>
    <row r="506" spans="8:25">
      <c r="H506" s="17"/>
      <c r="I506" s="17"/>
      <c r="J506" s="17"/>
      <c r="X506" s="17"/>
      <c r="Y506" s="17"/>
    </row>
    <row r="507" spans="8:25">
      <c r="H507" s="17"/>
      <c r="I507" s="17"/>
      <c r="J507" s="17"/>
      <c r="X507" s="17"/>
      <c r="Y507" s="17"/>
    </row>
    <row r="508" spans="8:25">
      <c r="H508" s="17"/>
      <c r="I508" s="17"/>
      <c r="J508" s="17"/>
      <c r="X508" s="17"/>
      <c r="Y508" s="17"/>
    </row>
    <row r="509" spans="8:25">
      <c r="H509" s="17"/>
      <c r="I509" s="17"/>
      <c r="J509" s="17"/>
      <c r="X509" s="17"/>
      <c r="Y509" s="17"/>
    </row>
    <row r="510" spans="8:25">
      <c r="H510" s="17"/>
      <c r="I510" s="17"/>
      <c r="J510" s="17"/>
      <c r="X510" s="17"/>
      <c r="Y510" s="17"/>
    </row>
    <row r="511" spans="8:25">
      <c r="H511" s="17"/>
      <c r="I511" s="17"/>
      <c r="J511" s="17"/>
      <c r="X511" s="17"/>
      <c r="Y511" s="17"/>
    </row>
    <row r="512" spans="8:25">
      <c r="H512" s="17"/>
      <c r="I512" s="17"/>
      <c r="J512" s="17"/>
      <c r="X512" s="17"/>
      <c r="Y512" s="17"/>
    </row>
    <row r="513" spans="8:25">
      <c r="H513" s="17"/>
      <c r="I513" s="17"/>
      <c r="J513" s="17"/>
      <c r="X513" s="17"/>
      <c r="Y513" s="17"/>
    </row>
    <row r="514" spans="8:25">
      <c r="H514" s="17"/>
      <c r="I514" s="17"/>
      <c r="J514" s="17"/>
      <c r="X514" s="17"/>
      <c r="Y514" s="17"/>
    </row>
    <row r="515" spans="8:25">
      <c r="H515" s="17"/>
      <c r="I515" s="17"/>
      <c r="J515" s="17"/>
      <c r="X515" s="17"/>
      <c r="Y515" s="17"/>
    </row>
    <row r="516" spans="8:25">
      <c r="H516" s="17"/>
      <c r="I516" s="17"/>
      <c r="J516" s="17"/>
      <c r="X516" s="17"/>
      <c r="Y516" s="17"/>
    </row>
    <row r="517" spans="8:25">
      <c r="H517" s="17"/>
      <c r="I517" s="17"/>
      <c r="J517" s="17"/>
      <c r="X517" s="17"/>
      <c r="Y517" s="17"/>
    </row>
    <row r="518" spans="8:25">
      <c r="H518" s="17"/>
      <c r="I518" s="17"/>
      <c r="J518" s="17"/>
      <c r="X518" s="17"/>
      <c r="Y518" s="17"/>
    </row>
    <row r="519" spans="8:25">
      <c r="H519" s="17"/>
      <c r="I519" s="17"/>
      <c r="J519" s="17"/>
      <c r="X519" s="17"/>
      <c r="Y519" s="17"/>
    </row>
    <row r="520" spans="8:25">
      <c r="H520" s="17"/>
      <c r="I520" s="17"/>
      <c r="J520" s="17"/>
      <c r="X520" s="17"/>
      <c r="Y520" s="17"/>
    </row>
    <row r="521" spans="8:25">
      <c r="H521" s="17"/>
      <c r="I521" s="17"/>
      <c r="J521" s="17"/>
      <c r="X521" s="17"/>
      <c r="Y521" s="17"/>
    </row>
    <row r="522" spans="8:25">
      <c r="H522" s="17"/>
      <c r="I522" s="17"/>
      <c r="J522" s="17"/>
      <c r="X522" s="17"/>
      <c r="Y522" s="17"/>
    </row>
    <row r="523" spans="8:25">
      <c r="H523" s="17"/>
      <c r="I523" s="17"/>
      <c r="J523" s="17"/>
      <c r="X523" s="17"/>
      <c r="Y523" s="17"/>
    </row>
    <row r="524" spans="8:25">
      <c r="H524" s="17"/>
      <c r="I524" s="17"/>
      <c r="J524" s="17"/>
      <c r="X524" s="17"/>
      <c r="Y524" s="17"/>
    </row>
    <row r="525" spans="8:25">
      <c r="H525" s="17"/>
      <c r="I525" s="17"/>
      <c r="J525" s="17"/>
      <c r="X525" s="17"/>
      <c r="Y525" s="17"/>
    </row>
    <row r="526" spans="8:25">
      <c r="H526" s="17"/>
      <c r="I526" s="17"/>
      <c r="J526" s="17"/>
      <c r="X526" s="17"/>
      <c r="Y526" s="17"/>
    </row>
    <row r="527" spans="8:25">
      <c r="H527" s="17"/>
      <c r="I527" s="17"/>
      <c r="J527" s="17"/>
      <c r="X527" s="17"/>
      <c r="Y527" s="17"/>
    </row>
    <row r="528" spans="8:25">
      <c r="H528" s="17"/>
      <c r="I528" s="17"/>
      <c r="J528" s="17"/>
      <c r="X528" s="17"/>
      <c r="Y528" s="17"/>
    </row>
    <row r="529" spans="8:25">
      <c r="H529" s="17"/>
      <c r="I529" s="17"/>
      <c r="J529" s="17"/>
      <c r="X529" s="17"/>
      <c r="Y529" s="17"/>
    </row>
    <row r="530" spans="8:25">
      <c r="H530" s="17"/>
      <c r="I530" s="17"/>
      <c r="J530" s="17"/>
      <c r="X530" s="17"/>
      <c r="Y530" s="17"/>
    </row>
    <row r="531" spans="8:25">
      <c r="H531" s="17"/>
      <c r="I531" s="17"/>
      <c r="J531" s="17"/>
      <c r="X531" s="17"/>
      <c r="Y531" s="17"/>
    </row>
    <row r="532" spans="8:25">
      <c r="H532" s="17"/>
      <c r="I532" s="17"/>
      <c r="J532" s="17"/>
      <c r="X532" s="17"/>
      <c r="Y532" s="17"/>
    </row>
    <row r="533" spans="8:25">
      <c r="H533" s="17"/>
      <c r="I533" s="17"/>
      <c r="J533" s="17"/>
      <c r="X533" s="17"/>
      <c r="Y533" s="17"/>
    </row>
    <row r="534" spans="8:25">
      <c r="H534" s="17"/>
      <c r="I534" s="17"/>
      <c r="J534" s="17"/>
      <c r="X534" s="17"/>
      <c r="Y534" s="17"/>
    </row>
    <row r="535" spans="8:25">
      <c r="H535" s="17"/>
      <c r="I535" s="17"/>
      <c r="J535" s="17"/>
      <c r="X535" s="17"/>
      <c r="Y535" s="17"/>
    </row>
    <row r="536" spans="8:25">
      <c r="H536" s="17"/>
      <c r="I536" s="17"/>
      <c r="J536" s="17"/>
      <c r="X536" s="17"/>
      <c r="Y536" s="17"/>
    </row>
    <row r="537" spans="8:25">
      <c r="H537" s="17"/>
      <c r="I537" s="17"/>
      <c r="J537" s="17"/>
      <c r="X537" s="17"/>
      <c r="Y537" s="17"/>
    </row>
    <row r="538" spans="8:25">
      <c r="H538" s="17"/>
      <c r="I538" s="17"/>
      <c r="J538" s="17"/>
      <c r="X538" s="17"/>
      <c r="Y538" s="17"/>
    </row>
    <row r="539" spans="8:25">
      <c r="H539" s="17"/>
      <c r="I539" s="17"/>
      <c r="J539" s="17"/>
      <c r="X539" s="17"/>
      <c r="Y539" s="17"/>
    </row>
    <row r="540" spans="8:25">
      <c r="H540" s="17"/>
      <c r="I540" s="17"/>
      <c r="J540" s="17"/>
      <c r="X540" s="17"/>
      <c r="Y540" s="17"/>
    </row>
    <row r="541" spans="8:25">
      <c r="H541" s="17"/>
      <c r="I541" s="17"/>
      <c r="J541" s="17"/>
      <c r="X541" s="17"/>
      <c r="Y541" s="17"/>
    </row>
    <row r="542" spans="8:25">
      <c r="H542" s="17"/>
      <c r="I542" s="17"/>
      <c r="J542" s="17"/>
      <c r="X542" s="17"/>
      <c r="Y542" s="17"/>
    </row>
    <row r="543" spans="8:25">
      <c r="H543" s="17"/>
      <c r="I543" s="17"/>
      <c r="J543" s="17"/>
      <c r="X543" s="17"/>
      <c r="Y543" s="17"/>
    </row>
    <row r="544" spans="8:25">
      <c r="H544" s="17"/>
      <c r="I544" s="17"/>
      <c r="J544" s="17"/>
      <c r="X544" s="17"/>
      <c r="Y544" s="17"/>
    </row>
    <row r="545" spans="8:25">
      <c r="H545" s="17"/>
      <c r="I545" s="17"/>
      <c r="J545" s="17"/>
      <c r="X545" s="17"/>
      <c r="Y545" s="17"/>
    </row>
    <row r="546" spans="8:25">
      <c r="H546" s="17"/>
      <c r="I546" s="17"/>
      <c r="J546" s="17"/>
      <c r="X546" s="17"/>
      <c r="Y546" s="17"/>
    </row>
    <row r="547" spans="8:25">
      <c r="H547" s="17"/>
      <c r="I547" s="17"/>
      <c r="J547" s="17"/>
      <c r="X547" s="17"/>
      <c r="Y547" s="17"/>
    </row>
    <row r="548" spans="8:25">
      <c r="H548" s="17"/>
      <c r="I548" s="17"/>
      <c r="J548" s="17"/>
      <c r="X548" s="17"/>
      <c r="Y548" s="17"/>
    </row>
    <row r="549" spans="8:25">
      <c r="H549" s="17"/>
      <c r="I549" s="17"/>
      <c r="J549" s="17"/>
      <c r="X549" s="17"/>
      <c r="Y549" s="17"/>
    </row>
    <row r="550" spans="8:25">
      <c r="H550" s="17"/>
      <c r="I550" s="17"/>
      <c r="J550" s="17"/>
      <c r="X550" s="17"/>
      <c r="Y550" s="17"/>
    </row>
    <row r="551" spans="8:25">
      <c r="H551" s="17"/>
      <c r="I551" s="17"/>
      <c r="J551" s="17"/>
      <c r="X551" s="17"/>
      <c r="Y551" s="17"/>
    </row>
    <row r="552" spans="8:25">
      <c r="H552" s="17"/>
      <c r="I552" s="17"/>
      <c r="J552" s="17"/>
      <c r="X552" s="17"/>
      <c r="Y552" s="17"/>
    </row>
    <row r="553" spans="8:25">
      <c r="H553" s="17"/>
      <c r="I553" s="17"/>
      <c r="J553" s="17"/>
      <c r="X553" s="17"/>
      <c r="Y553" s="17"/>
    </row>
    <row r="554" spans="8:25">
      <c r="H554" s="17"/>
      <c r="I554" s="17"/>
      <c r="J554" s="17"/>
      <c r="X554" s="17"/>
      <c r="Y554" s="17"/>
    </row>
    <row r="555" spans="8:25">
      <c r="H555" s="17"/>
      <c r="I555" s="17"/>
      <c r="J555" s="17"/>
      <c r="X555" s="17"/>
      <c r="Y555" s="17"/>
    </row>
    <row r="556" spans="8:25">
      <c r="H556" s="17"/>
      <c r="I556" s="17"/>
      <c r="J556" s="17"/>
      <c r="X556" s="17"/>
      <c r="Y556" s="17"/>
    </row>
    <row r="557" spans="8:25">
      <c r="H557" s="17"/>
      <c r="I557" s="17"/>
      <c r="J557" s="17"/>
      <c r="X557" s="17"/>
      <c r="Y557" s="17"/>
    </row>
    <row r="558" spans="8:25">
      <c r="H558" s="17"/>
      <c r="I558" s="17"/>
      <c r="J558" s="17"/>
      <c r="X558" s="17"/>
      <c r="Y558" s="17"/>
    </row>
    <row r="559" spans="8:25">
      <c r="H559" s="17"/>
      <c r="I559" s="17"/>
      <c r="J559" s="17"/>
      <c r="X559" s="17"/>
      <c r="Y559" s="17"/>
    </row>
    <row r="560" spans="8:25">
      <c r="H560" s="17"/>
      <c r="I560" s="17"/>
      <c r="J560" s="17"/>
      <c r="X560" s="17"/>
      <c r="Y560" s="17"/>
    </row>
    <row r="561" spans="8:25">
      <c r="H561" s="17"/>
      <c r="I561" s="17"/>
      <c r="J561" s="17"/>
      <c r="X561" s="17"/>
      <c r="Y561" s="17"/>
    </row>
    <row r="562" spans="8:25">
      <c r="H562" s="17"/>
      <c r="I562" s="17"/>
      <c r="J562" s="17"/>
      <c r="X562" s="17"/>
      <c r="Y562" s="17"/>
    </row>
    <row r="563" spans="8:25">
      <c r="H563" s="17"/>
      <c r="I563" s="17"/>
      <c r="J563" s="17"/>
      <c r="X563" s="17"/>
      <c r="Y563" s="17"/>
    </row>
    <row r="564" spans="8:25">
      <c r="H564" s="17"/>
      <c r="I564" s="17"/>
      <c r="J564" s="17"/>
      <c r="X564" s="17"/>
      <c r="Y564" s="17"/>
    </row>
    <row r="565" spans="8:25">
      <c r="H565" s="17"/>
      <c r="I565" s="17"/>
      <c r="J565" s="17"/>
      <c r="X565" s="17"/>
      <c r="Y565" s="17"/>
    </row>
    <row r="566" spans="8:25">
      <c r="H566" s="17"/>
      <c r="I566" s="17"/>
      <c r="J566" s="17"/>
      <c r="X566" s="17"/>
      <c r="Y566" s="17"/>
    </row>
    <row r="567" spans="8:25">
      <c r="H567" s="17"/>
      <c r="I567" s="17"/>
      <c r="J567" s="17"/>
      <c r="X567" s="17"/>
      <c r="Y567" s="17"/>
    </row>
    <row r="568" spans="8:25">
      <c r="H568" s="17"/>
      <c r="I568" s="17"/>
      <c r="J568" s="17"/>
      <c r="X568" s="17"/>
      <c r="Y568" s="17"/>
    </row>
    <row r="569" spans="8:25">
      <c r="H569" s="17"/>
      <c r="I569" s="17"/>
      <c r="J569" s="17"/>
      <c r="X569" s="17"/>
      <c r="Y569" s="17"/>
    </row>
    <row r="570" spans="8:25">
      <c r="H570" s="17"/>
      <c r="I570" s="17"/>
      <c r="J570" s="17"/>
      <c r="X570" s="17"/>
      <c r="Y570" s="17"/>
    </row>
    <row r="571" spans="8:25">
      <c r="H571" s="17"/>
      <c r="I571" s="17"/>
      <c r="J571" s="17"/>
      <c r="X571" s="17"/>
      <c r="Y571" s="17"/>
    </row>
    <row r="572" spans="8:25">
      <c r="H572" s="17"/>
      <c r="I572" s="17"/>
      <c r="J572" s="17"/>
      <c r="X572" s="17"/>
      <c r="Y572" s="17"/>
    </row>
    <row r="573" spans="8:25">
      <c r="H573" s="17"/>
      <c r="I573" s="17"/>
      <c r="J573" s="17"/>
      <c r="X573" s="17"/>
      <c r="Y573" s="17"/>
    </row>
    <row r="574" spans="8:25">
      <c r="H574" s="17"/>
      <c r="I574" s="17"/>
      <c r="J574" s="17"/>
      <c r="X574" s="17"/>
      <c r="Y574" s="17"/>
    </row>
    <row r="575" spans="8:25">
      <c r="H575" s="17"/>
      <c r="I575" s="17"/>
      <c r="J575" s="17"/>
      <c r="X575" s="17"/>
      <c r="Y575" s="17"/>
    </row>
    <row r="576" spans="8:25">
      <c r="H576" s="17"/>
      <c r="I576" s="17"/>
      <c r="J576" s="17"/>
      <c r="X576" s="17"/>
      <c r="Y576" s="17"/>
    </row>
    <row r="577" spans="8:25">
      <c r="H577" s="17"/>
      <c r="I577" s="17"/>
      <c r="J577" s="17"/>
      <c r="X577" s="17"/>
      <c r="Y577" s="17"/>
    </row>
    <row r="578" spans="8:25">
      <c r="H578" s="17"/>
      <c r="I578" s="17"/>
      <c r="J578" s="17"/>
      <c r="X578" s="17"/>
      <c r="Y578" s="17"/>
    </row>
    <row r="579" spans="8:25">
      <c r="H579" s="17"/>
      <c r="I579" s="17"/>
      <c r="J579" s="17"/>
      <c r="X579" s="17"/>
      <c r="Y579" s="17"/>
    </row>
    <row r="580" spans="8:25">
      <c r="H580" s="17"/>
      <c r="I580" s="17"/>
      <c r="J580" s="17"/>
      <c r="X580" s="17"/>
      <c r="Y580" s="17"/>
    </row>
    <row r="581" spans="8:25">
      <c r="H581" s="17"/>
      <c r="I581" s="17"/>
      <c r="J581" s="17"/>
      <c r="X581" s="17"/>
      <c r="Y581" s="17"/>
    </row>
    <row r="582" spans="8:25">
      <c r="H582" s="17"/>
      <c r="I582" s="17"/>
      <c r="J582" s="17"/>
      <c r="X582" s="17"/>
      <c r="Y582" s="17"/>
    </row>
    <row r="583" spans="8:25">
      <c r="H583" s="17"/>
      <c r="I583" s="17"/>
      <c r="J583" s="17"/>
      <c r="X583" s="17"/>
      <c r="Y583" s="17"/>
    </row>
    <row r="584" spans="8:25">
      <c r="H584" s="17"/>
      <c r="I584" s="17"/>
      <c r="J584" s="17"/>
      <c r="X584" s="17"/>
      <c r="Y584" s="17"/>
    </row>
    <row r="585" spans="8:25">
      <c r="H585" s="17"/>
      <c r="I585" s="17"/>
      <c r="J585" s="17"/>
      <c r="X585" s="17"/>
      <c r="Y585" s="17"/>
    </row>
    <row r="586" spans="8:25">
      <c r="H586" s="17"/>
      <c r="I586" s="17"/>
      <c r="J586" s="17"/>
      <c r="X586" s="17"/>
      <c r="Y586" s="17"/>
    </row>
    <row r="587" spans="8:25">
      <c r="H587" s="17"/>
      <c r="I587" s="17"/>
      <c r="J587" s="17"/>
      <c r="X587" s="17"/>
      <c r="Y587" s="17"/>
    </row>
    <row r="588" spans="8:25">
      <c r="H588" s="17"/>
      <c r="I588" s="17"/>
      <c r="J588" s="17"/>
      <c r="X588" s="17"/>
      <c r="Y588" s="17"/>
    </row>
    <row r="589" spans="8:25">
      <c r="H589" s="17"/>
      <c r="I589" s="17"/>
      <c r="J589" s="17"/>
      <c r="X589" s="17"/>
      <c r="Y589" s="17"/>
    </row>
    <row r="590" spans="8:25">
      <c r="H590" s="17"/>
      <c r="I590" s="17"/>
      <c r="J590" s="17"/>
      <c r="X590" s="17"/>
      <c r="Y590" s="17"/>
    </row>
    <row r="591" spans="8:25">
      <c r="H591" s="17"/>
      <c r="I591" s="17"/>
      <c r="J591" s="17"/>
      <c r="X591" s="17"/>
      <c r="Y591" s="17"/>
    </row>
    <row r="592" spans="8:25">
      <c r="H592" s="17"/>
      <c r="I592" s="17"/>
      <c r="J592" s="17"/>
      <c r="X592" s="17"/>
      <c r="Y592" s="17"/>
    </row>
    <row r="593" spans="8:25">
      <c r="H593" s="17"/>
      <c r="I593" s="17"/>
      <c r="J593" s="17"/>
      <c r="X593" s="17"/>
      <c r="Y593" s="17"/>
    </row>
    <row r="594" spans="8:25">
      <c r="H594" s="17"/>
      <c r="I594" s="17"/>
      <c r="J594" s="17"/>
      <c r="X594" s="17"/>
      <c r="Y594" s="17"/>
    </row>
    <row r="595" spans="8:25">
      <c r="H595" s="17"/>
      <c r="I595" s="17"/>
      <c r="J595" s="17"/>
      <c r="X595" s="17"/>
      <c r="Y595" s="17"/>
    </row>
    <row r="596" spans="8:25">
      <c r="H596" s="17"/>
      <c r="I596" s="17"/>
      <c r="J596" s="17"/>
      <c r="X596" s="17"/>
      <c r="Y596" s="17"/>
    </row>
    <row r="597" spans="8:25">
      <c r="H597" s="17"/>
      <c r="I597" s="17"/>
      <c r="J597" s="17"/>
      <c r="X597" s="17"/>
      <c r="Y597" s="17"/>
    </row>
    <row r="598" spans="8:25">
      <c r="H598" s="17"/>
      <c r="I598" s="17"/>
      <c r="J598" s="17"/>
      <c r="X598" s="17"/>
      <c r="Y598" s="17"/>
    </row>
    <row r="599" spans="8:25">
      <c r="H599" s="17"/>
      <c r="I599" s="17"/>
      <c r="J599" s="17"/>
      <c r="X599" s="17"/>
      <c r="Y599" s="17"/>
    </row>
    <row r="600" spans="8:25">
      <c r="H600" s="17"/>
      <c r="I600" s="17"/>
      <c r="J600" s="17"/>
      <c r="X600" s="17"/>
      <c r="Y600" s="17"/>
    </row>
    <row r="601" spans="8:25">
      <c r="H601" s="17"/>
      <c r="I601" s="17"/>
      <c r="J601" s="17"/>
      <c r="X601" s="17"/>
      <c r="Y601" s="17"/>
    </row>
    <row r="602" spans="8:25">
      <c r="H602" s="17"/>
      <c r="I602" s="17"/>
      <c r="J602" s="17"/>
      <c r="X602" s="17"/>
      <c r="Y602" s="17"/>
    </row>
    <row r="603" spans="8:25">
      <c r="H603" s="17"/>
      <c r="I603" s="17"/>
      <c r="J603" s="17"/>
      <c r="X603" s="17"/>
      <c r="Y603" s="17"/>
    </row>
    <row r="604" spans="8:25">
      <c r="H604" s="17"/>
      <c r="I604" s="17"/>
      <c r="J604" s="17"/>
      <c r="X604" s="17"/>
      <c r="Y604" s="17"/>
    </row>
    <row r="605" spans="8:25">
      <c r="H605" s="17"/>
      <c r="I605" s="17"/>
      <c r="J605" s="17"/>
      <c r="X605" s="17"/>
      <c r="Y605" s="17"/>
    </row>
    <row r="606" spans="8:25">
      <c r="H606" s="17"/>
      <c r="I606" s="17"/>
      <c r="J606" s="17"/>
      <c r="X606" s="17"/>
      <c r="Y606" s="17"/>
    </row>
    <row r="607" spans="8:25">
      <c r="H607" s="17"/>
      <c r="I607" s="17"/>
      <c r="J607" s="17"/>
      <c r="X607" s="17"/>
      <c r="Y607" s="17"/>
    </row>
    <row r="608" spans="8:25">
      <c r="H608" s="17"/>
      <c r="I608" s="17"/>
      <c r="J608" s="17"/>
      <c r="X608" s="17"/>
      <c r="Y608" s="17"/>
    </row>
    <row r="609" spans="8:25">
      <c r="H609" s="17"/>
      <c r="I609" s="17"/>
      <c r="J609" s="17"/>
      <c r="X609" s="17"/>
      <c r="Y609" s="17"/>
    </row>
    <row r="610" spans="8:25">
      <c r="H610" s="17"/>
      <c r="I610" s="17"/>
      <c r="J610" s="17"/>
      <c r="X610" s="17"/>
      <c r="Y610" s="17"/>
    </row>
    <row r="611" spans="8:25">
      <c r="H611" s="17"/>
      <c r="I611" s="17"/>
      <c r="J611" s="17"/>
      <c r="X611" s="17"/>
      <c r="Y611" s="17"/>
    </row>
    <row r="612" spans="8:25">
      <c r="H612" s="17"/>
      <c r="I612" s="17"/>
      <c r="J612" s="17"/>
      <c r="X612" s="17"/>
      <c r="Y612" s="17"/>
    </row>
    <row r="613" spans="8:25">
      <c r="H613" s="17"/>
      <c r="I613" s="17"/>
      <c r="J613" s="17"/>
      <c r="X613" s="17"/>
      <c r="Y613" s="17"/>
    </row>
    <row r="614" spans="8:25">
      <c r="H614" s="17"/>
      <c r="I614" s="17"/>
      <c r="J614" s="17"/>
      <c r="X614" s="17"/>
      <c r="Y614" s="17"/>
    </row>
    <row r="615" spans="8:25">
      <c r="H615" s="17"/>
      <c r="I615" s="17"/>
      <c r="J615" s="17"/>
      <c r="X615" s="17"/>
      <c r="Y615" s="17"/>
    </row>
    <row r="616" spans="8:25">
      <c r="H616" s="17"/>
      <c r="I616" s="17"/>
      <c r="J616" s="17"/>
      <c r="X616" s="17"/>
      <c r="Y616" s="17"/>
    </row>
    <row r="617" spans="8:25">
      <c r="H617" s="17"/>
      <c r="I617" s="17"/>
      <c r="J617" s="17"/>
      <c r="X617" s="17"/>
      <c r="Y617" s="17"/>
    </row>
    <row r="618" spans="8:25">
      <c r="H618" s="17"/>
      <c r="I618" s="17"/>
      <c r="J618" s="17"/>
      <c r="X618" s="17"/>
      <c r="Y618" s="17"/>
    </row>
    <row r="619" spans="8:25">
      <c r="H619" s="17"/>
      <c r="I619" s="17"/>
      <c r="J619" s="17"/>
      <c r="X619" s="17"/>
      <c r="Y619" s="17"/>
    </row>
    <row r="620" spans="8:25">
      <c r="H620" s="17"/>
      <c r="I620" s="17"/>
      <c r="J620" s="17"/>
      <c r="X620" s="17"/>
      <c r="Y620" s="17"/>
    </row>
    <row r="621" spans="8:25">
      <c r="H621" s="17"/>
      <c r="I621" s="17"/>
      <c r="J621" s="17"/>
      <c r="X621" s="17"/>
      <c r="Y621" s="17"/>
    </row>
    <row r="622" spans="8:25">
      <c r="H622" s="17"/>
      <c r="I622" s="17"/>
      <c r="J622" s="17"/>
      <c r="X622" s="17"/>
      <c r="Y622" s="17"/>
    </row>
    <row r="623" spans="8:25">
      <c r="H623" s="17"/>
      <c r="I623" s="17"/>
      <c r="J623" s="17"/>
      <c r="X623" s="17"/>
      <c r="Y623" s="17"/>
    </row>
    <row r="624" spans="8:25">
      <c r="H624" s="17"/>
      <c r="I624" s="17"/>
      <c r="J624" s="17"/>
      <c r="X624" s="17"/>
      <c r="Y624" s="17"/>
    </row>
    <row r="625" spans="8:25">
      <c r="H625" s="17"/>
      <c r="I625" s="17"/>
      <c r="J625" s="17"/>
      <c r="X625" s="17"/>
      <c r="Y625" s="17"/>
    </row>
    <row r="626" spans="8:25">
      <c r="H626" s="17"/>
      <c r="I626" s="17"/>
      <c r="J626" s="17"/>
      <c r="X626" s="17"/>
      <c r="Y626" s="17"/>
    </row>
    <row r="627" spans="8:25">
      <c r="H627" s="17"/>
      <c r="I627" s="17"/>
      <c r="J627" s="17"/>
      <c r="X627" s="17"/>
      <c r="Y627" s="17"/>
    </row>
    <row r="628" spans="8:25">
      <c r="H628" s="17"/>
      <c r="I628" s="17"/>
      <c r="J628" s="17"/>
      <c r="X628" s="17"/>
      <c r="Y628" s="17"/>
    </row>
    <row r="629" spans="8:25">
      <c r="H629" s="17"/>
      <c r="I629" s="17"/>
      <c r="J629" s="17"/>
      <c r="X629" s="17"/>
      <c r="Y629" s="17"/>
    </row>
    <row r="630" spans="8:25">
      <c r="H630" s="17"/>
      <c r="I630" s="17"/>
      <c r="J630" s="17"/>
      <c r="X630" s="17"/>
      <c r="Y630" s="17"/>
    </row>
    <row r="631" spans="8:25">
      <c r="H631" s="17"/>
      <c r="I631" s="17"/>
      <c r="J631" s="17"/>
      <c r="X631" s="17"/>
      <c r="Y631" s="17"/>
    </row>
    <row r="632" spans="8:25">
      <c r="H632" s="17"/>
      <c r="I632" s="17"/>
      <c r="J632" s="17"/>
      <c r="X632" s="17"/>
      <c r="Y632" s="17"/>
    </row>
    <row r="633" spans="8:25">
      <c r="H633" s="17"/>
      <c r="I633" s="17"/>
      <c r="J633" s="17"/>
      <c r="X633" s="17"/>
      <c r="Y633" s="17"/>
    </row>
    <row r="634" spans="8:25">
      <c r="H634" s="17"/>
      <c r="I634" s="17"/>
      <c r="J634" s="17"/>
      <c r="X634" s="17"/>
      <c r="Y634" s="17"/>
    </row>
    <row r="635" spans="8:25">
      <c r="H635" s="17"/>
      <c r="I635" s="17"/>
      <c r="J635" s="17"/>
      <c r="X635" s="17"/>
      <c r="Y635" s="17"/>
    </row>
    <row r="636" spans="8:25">
      <c r="H636" s="17"/>
      <c r="I636" s="17"/>
      <c r="J636" s="17"/>
      <c r="X636" s="17"/>
      <c r="Y636" s="17"/>
    </row>
    <row r="637" spans="8:25">
      <c r="H637" s="17"/>
      <c r="I637" s="17"/>
      <c r="J637" s="17"/>
      <c r="X637" s="17"/>
      <c r="Y637" s="17"/>
    </row>
    <row r="638" spans="8:25">
      <c r="H638" s="17"/>
      <c r="I638" s="17"/>
      <c r="J638" s="17"/>
      <c r="X638" s="17"/>
      <c r="Y638" s="17"/>
    </row>
    <row r="639" spans="8:25">
      <c r="H639" s="17"/>
      <c r="I639" s="17"/>
      <c r="J639" s="17"/>
      <c r="X639" s="17"/>
      <c r="Y639" s="17"/>
    </row>
    <row r="640" spans="8:25">
      <c r="H640" s="17"/>
      <c r="I640" s="17"/>
      <c r="J640" s="17"/>
      <c r="X640" s="17"/>
      <c r="Y640" s="17"/>
    </row>
    <row r="641" spans="8:25">
      <c r="H641" s="17"/>
      <c r="I641" s="17"/>
      <c r="J641" s="17"/>
      <c r="X641" s="17"/>
      <c r="Y641" s="17"/>
    </row>
    <row r="642" spans="8:25">
      <c r="H642" s="17"/>
      <c r="I642" s="17"/>
      <c r="J642" s="17"/>
      <c r="X642" s="17"/>
      <c r="Y642" s="17"/>
    </row>
    <row r="643" spans="8:25">
      <c r="H643" s="17"/>
      <c r="I643" s="17"/>
      <c r="J643" s="17"/>
      <c r="X643" s="17"/>
      <c r="Y643" s="17"/>
    </row>
    <row r="644" spans="8:25">
      <c r="H644" s="17"/>
      <c r="I644" s="17"/>
      <c r="J644" s="17"/>
      <c r="X644" s="17"/>
      <c r="Y644" s="17"/>
    </row>
    <row r="645" spans="8:25">
      <c r="H645" s="17"/>
      <c r="I645" s="17"/>
      <c r="J645" s="17"/>
      <c r="X645" s="17"/>
      <c r="Y645" s="17"/>
    </row>
    <row r="646" spans="8:25">
      <c r="H646" s="17"/>
      <c r="I646" s="17"/>
      <c r="J646" s="17"/>
      <c r="X646" s="17"/>
      <c r="Y646" s="17"/>
    </row>
    <row r="647" spans="8:25">
      <c r="H647" s="17"/>
      <c r="I647" s="17"/>
      <c r="J647" s="17"/>
      <c r="X647" s="17"/>
      <c r="Y647" s="17"/>
    </row>
    <row r="648" spans="8:25">
      <c r="H648" s="17"/>
      <c r="I648" s="17"/>
      <c r="J648" s="17"/>
      <c r="X648" s="17"/>
      <c r="Y648" s="17"/>
    </row>
    <row r="649" spans="8:25">
      <c r="H649" s="17"/>
      <c r="I649" s="17"/>
      <c r="J649" s="17"/>
      <c r="X649" s="17"/>
      <c r="Y649" s="17"/>
    </row>
    <row r="650" spans="8:25">
      <c r="H650" s="17"/>
      <c r="I650" s="17"/>
      <c r="J650" s="17"/>
      <c r="X650" s="17"/>
      <c r="Y650" s="17"/>
    </row>
    <row r="651" spans="8:25">
      <c r="H651" s="17"/>
      <c r="I651" s="17"/>
      <c r="J651" s="17"/>
      <c r="X651" s="17"/>
      <c r="Y651" s="17"/>
    </row>
    <row r="652" spans="8:25">
      <c r="H652" s="17"/>
      <c r="I652" s="17"/>
      <c r="J652" s="17"/>
      <c r="X652" s="17"/>
      <c r="Y652" s="17"/>
    </row>
    <row r="653" spans="8:25">
      <c r="H653" s="17"/>
      <c r="I653" s="17"/>
      <c r="J653" s="17"/>
      <c r="X653" s="17"/>
      <c r="Y653" s="17"/>
    </row>
    <row r="654" spans="8:25">
      <c r="H654" s="17"/>
      <c r="I654" s="17"/>
      <c r="J654" s="17"/>
      <c r="X654" s="17"/>
      <c r="Y654" s="17"/>
    </row>
    <row r="655" spans="8:25">
      <c r="H655" s="17"/>
      <c r="I655" s="17"/>
      <c r="J655" s="17"/>
      <c r="X655" s="17"/>
      <c r="Y655" s="17"/>
    </row>
    <row r="656" spans="8:25">
      <c r="H656" s="17"/>
      <c r="I656" s="17"/>
      <c r="J656" s="17"/>
      <c r="X656" s="17"/>
      <c r="Y656" s="17"/>
    </row>
    <row r="657" spans="8:25">
      <c r="H657" s="17"/>
      <c r="I657" s="17"/>
      <c r="J657" s="17"/>
      <c r="X657" s="17"/>
      <c r="Y657" s="17"/>
    </row>
    <row r="658" spans="8:25">
      <c r="H658" s="17"/>
      <c r="I658" s="17"/>
      <c r="J658" s="17"/>
      <c r="X658" s="17"/>
      <c r="Y658" s="17"/>
    </row>
    <row r="659" spans="8:25">
      <c r="H659" s="17"/>
      <c r="I659" s="17"/>
      <c r="J659" s="17"/>
      <c r="X659" s="17"/>
      <c r="Y659" s="17"/>
    </row>
    <row r="660" spans="8:25">
      <c r="H660" s="17"/>
      <c r="I660" s="17"/>
      <c r="J660" s="17"/>
      <c r="X660" s="17"/>
      <c r="Y660" s="17"/>
    </row>
    <row r="661" spans="8:25">
      <c r="H661" s="17"/>
      <c r="I661" s="17"/>
      <c r="J661" s="17"/>
      <c r="X661" s="17"/>
      <c r="Y661" s="17"/>
    </row>
    <row r="662" spans="8:25">
      <c r="H662" s="17"/>
      <c r="I662" s="17"/>
      <c r="J662" s="17"/>
      <c r="X662" s="17"/>
      <c r="Y662" s="17"/>
    </row>
    <row r="663" spans="8:25">
      <c r="H663" s="17"/>
      <c r="I663" s="17"/>
      <c r="J663" s="17"/>
      <c r="X663" s="17"/>
      <c r="Y663" s="17"/>
    </row>
    <row r="664" spans="8:25">
      <c r="H664" s="17"/>
      <c r="I664" s="17"/>
      <c r="J664" s="17"/>
      <c r="X664" s="17"/>
      <c r="Y664" s="17"/>
    </row>
    <row r="665" spans="8:25">
      <c r="H665" s="17"/>
      <c r="I665" s="17"/>
      <c r="J665" s="17"/>
      <c r="X665" s="17"/>
      <c r="Y665" s="17"/>
    </row>
    <row r="666" spans="8:25">
      <c r="H666" s="17"/>
      <c r="I666" s="17"/>
      <c r="J666" s="17"/>
      <c r="X666" s="17"/>
      <c r="Y666" s="17"/>
    </row>
    <row r="667" spans="8:25">
      <c r="H667" s="17"/>
      <c r="I667" s="17"/>
      <c r="J667" s="17"/>
      <c r="X667" s="17"/>
      <c r="Y667" s="17"/>
    </row>
    <row r="668" spans="8:25">
      <c r="H668" s="17"/>
      <c r="I668" s="17"/>
      <c r="J668" s="17"/>
      <c r="X668" s="17"/>
      <c r="Y668" s="17"/>
    </row>
    <row r="669" spans="8:25">
      <c r="H669" s="17"/>
      <c r="I669" s="17"/>
      <c r="J669" s="17"/>
      <c r="X669" s="17"/>
      <c r="Y669" s="17"/>
    </row>
    <row r="670" spans="8:25">
      <c r="H670" s="17"/>
      <c r="I670" s="17"/>
      <c r="J670" s="17"/>
      <c r="X670" s="17"/>
      <c r="Y670" s="17"/>
    </row>
    <row r="671" spans="8:25">
      <c r="H671" s="17"/>
      <c r="I671" s="17"/>
      <c r="J671" s="17"/>
      <c r="X671" s="17"/>
      <c r="Y671" s="17"/>
    </row>
    <row r="672" spans="8:25">
      <c r="H672" s="17"/>
      <c r="I672" s="17"/>
      <c r="J672" s="17"/>
      <c r="X672" s="17"/>
      <c r="Y672" s="17"/>
    </row>
    <row r="673" spans="8:25">
      <c r="H673" s="17"/>
      <c r="I673" s="17"/>
      <c r="J673" s="17"/>
      <c r="X673" s="17"/>
      <c r="Y673" s="17"/>
    </row>
    <row r="674" spans="8:25">
      <c r="H674" s="17"/>
      <c r="I674" s="17"/>
      <c r="J674" s="17"/>
      <c r="X674" s="17"/>
      <c r="Y674" s="17"/>
    </row>
    <row r="675" spans="8:25">
      <c r="H675" s="17"/>
      <c r="I675" s="17"/>
      <c r="J675" s="17"/>
      <c r="X675" s="17"/>
      <c r="Y675" s="17"/>
    </row>
    <row r="676" spans="8:25">
      <c r="H676" s="17"/>
      <c r="I676" s="17"/>
      <c r="J676" s="17"/>
      <c r="X676" s="17"/>
      <c r="Y676" s="17"/>
    </row>
    <row r="677" spans="8:25">
      <c r="H677" s="17"/>
      <c r="I677" s="17"/>
      <c r="J677" s="17"/>
      <c r="X677" s="17"/>
      <c r="Y677" s="17"/>
    </row>
    <row r="678" spans="8:25">
      <c r="H678" s="17"/>
      <c r="I678" s="17"/>
      <c r="J678" s="17"/>
      <c r="X678" s="17"/>
      <c r="Y678" s="17"/>
    </row>
    <row r="679" spans="8:25">
      <c r="H679" s="17"/>
      <c r="I679" s="17"/>
      <c r="J679" s="17"/>
      <c r="X679" s="17"/>
      <c r="Y679" s="17"/>
    </row>
    <row r="680" spans="8:25">
      <c r="H680" s="17"/>
      <c r="I680" s="17"/>
      <c r="J680" s="17"/>
      <c r="X680" s="17"/>
      <c r="Y680" s="17"/>
    </row>
    <row r="681" spans="8:25">
      <c r="H681" s="17"/>
      <c r="I681" s="17"/>
      <c r="J681" s="17"/>
      <c r="X681" s="17"/>
      <c r="Y681" s="17"/>
    </row>
    <row r="682" spans="8:25">
      <c r="H682" s="17"/>
      <c r="I682" s="17"/>
      <c r="J682" s="17"/>
      <c r="X682" s="17"/>
      <c r="Y682" s="17"/>
    </row>
    <row r="683" spans="8:25">
      <c r="H683" s="17"/>
      <c r="I683" s="17"/>
      <c r="J683" s="17"/>
      <c r="X683" s="17"/>
      <c r="Y683" s="17"/>
    </row>
    <row r="684" spans="8:25">
      <c r="H684" s="17"/>
      <c r="I684" s="17"/>
      <c r="J684" s="17"/>
      <c r="X684" s="17"/>
      <c r="Y684" s="17"/>
    </row>
    <row r="685" spans="8:25">
      <c r="H685" s="17"/>
      <c r="I685" s="17"/>
      <c r="J685" s="17"/>
      <c r="X685" s="17"/>
      <c r="Y685" s="17"/>
    </row>
    <row r="686" spans="8:25">
      <c r="H686" s="17"/>
      <c r="I686" s="17"/>
      <c r="J686" s="17"/>
      <c r="X686" s="17"/>
      <c r="Y686" s="17"/>
    </row>
    <row r="687" spans="8:25">
      <c r="H687" s="17"/>
      <c r="I687" s="17"/>
      <c r="J687" s="17"/>
      <c r="X687" s="17"/>
      <c r="Y687" s="17"/>
    </row>
    <row r="688" spans="8:25">
      <c r="H688" s="17"/>
      <c r="I688" s="17"/>
      <c r="J688" s="17"/>
      <c r="X688" s="17"/>
      <c r="Y688" s="17"/>
    </row>
    <row r="689" spans="8:25">
      <c r="H689" s="17"/>
      <c r="I689" s="17"/>
      <c r="J689" s="17"/>
      <c r="X689" s="17"/>
      <c r="Y689" s="17"/>
    </row>
    <row r="690" spans="8:25">
      <c r="H690" s="17"/>
      <c r="I690" s="17"/>
      <c r="J690" s="17"/>
      <c r="X690" s="17"/>
      <c r="Y690" s="17"/>
    </row>
    <row r="691" spans="8:25">
      <c r="H691" s="17"/>
      <c r="I691" s="17"/>
      <c r="J691" s="17"/>
      <c r="X691" s="17"/>
      <c r="Y691" s="17"/>
    </row>
    <row r="692" spans="8:25">
      <c r="H692" s="17"/>
      <c r="I692" s="17"/>
      <c r="J692" s="17"/>
      <c r="X692" s="17"/>
      <c r="Y692" s="17"/>
    </row>
    <row r="693" spans="8:25">
      <c r="H693" s="17"/>
      <c r="I693" s="17"/>
      <c r="J693" s="17"/>
      <c r="X693" s="17"/>
      <c r="Y693" s="17"/>
    </row>
    <row r="694" spans="8:25">
      <c r="H694" s="17"/>
      <c r="I694" s="17"/>
      <c r="J694" s="17"/>
      <c r="X694" s="17"/>
      <c r="Y694" s="17"/>
    </row>
    <row r="695" spans="8:25">
      <c r="H695" s="17"/>
      <c r="I695" s="17"/>
      <c r="J695" s="17"/>
      <c r="X695" s="17"/>
      <c r="Y695" s="17"/>
    </row>
    <row r="696" spans="8:25">
      <c r="H696" s="17"/>
      <c r="I696" s="17"/>
      <c r="J696" s="17"/>
      <c r="X696" s="17"/>
      <c r="Y696" s="17"/>
    </row>
    <row r="697" spans="8:25">
      <c r="H697" s="17"/>
      <c r="I697" s="17"/>
      <c r="J697" s="17"/>
      <c r="X697" s="17"/>
      <c r="Y697" s="17"/>
    </row>
    <row r="698" spans="8:25">
      <c r="H698" s="17"/>
      <c r="I698" s="17"/>
      <c r="J698" s="17"/>
      <c r="X698" s="17"/>
      <c r="Y698" s="17"/>
    </row>
    <row r="699" spans="8:25">
      <c r="H699" s="17"/>
      <c r="I699" s="17"/>
      <c r="J699" s="17"/>
      <c r="X699" s="17"/>
      <c r="Y699" s="17"/>
    </row>
    <row r="700" spans="8:25">
      <c r="H700" s="17"/>
      <c r="I700" s="17"/>
      <c r="J700" s="17"/>
      <c r="X700" s="17"/>
      <c r="Y700" s="17"/>
    </row>
    <row r="701" spans="8:25">
      <c r="H701" s="17"/>
      <c r="I701" s="17"/>
      <c r="J701" s="17"/>
      <c r="X701" s="17"/>
      <c r="Y701" s="17"/>
    </row>
    <row r="702" spans="8:25">
      <c r="H702" s="17"/>
      <c r="I702" s="17"/>
      <c r="J702" s="17"/>
      <c r="X702" s="17"/>
      <c r="Y702" s="17"/>
    </row>
    <row r="703" spans="8:25">
      <c r="H703" s="17"/>
      <c r="I703" s="17"/>
      <c r="J703" s="17"/>
      <c r="X703" s="17"/>
      <c r="Y703" s="17"/>
    </row>
    <row r="704" spans="8:25">
      <c r="H704" s="17"/>
      <c r="I704" s="17"/>
      <c r="J704" s="17"/>
      <c r="X704" s="17"/>
      <c r="Y704" s="17"/>
    </row>
    <row r="705" spans="8:25">
      <c r="H705" s="17"/>
      <c r="I705" s="17"/>
      <c r="J705" s="17"/>
      <c r="X705" s="17"/>
      <c r="Y705" s="17"/>
    </row>
    <row r="706" spans="8:25">
      <c r="H706" s="17"/>
      <c r="I706" s="17"/>
      <c r="J706" s="17"/>
      <c r="X706" s="17"/>
      <c r="Y706" s="17"/>
    </row>
    <row r="707" spans="8:25">
      <c r="H707" s="17"/>
      <c r="I707" s="17"/>
      <c r="J707" s="17"/>
      <c r="X707" s="17"/>
      <c r="Y707" s="17"/>
    </row>
    <row r="708" spans="8:25">
      <c r="H708" s="17"/>
      <c r="I708" s="17"/>
      <c r="J708" s="17"/>
      <c r="X708" s="17"/>
      <c r="Y708" s="17"/>
    </row>
    <row r="709" spans="8:25">
      <c r="H709" s="17"/>
      <c r="I709" s="17"/>
      <c r="J709" s="17"/>
      <c r="X709" s="17"/>
      <c r="Y709" s="17"/>
    </row>
    <row r="710" spans="8:25">
      <c r="H710" s="17"/>
      <c r="I710" s="17"/>
      <c r="J710" s="17"/>
      <c r="X710" s="17"/>
      <c r="Y710" s="17"/>
    </row>
    <row r="711" spans="8:25">
      <c r="H711" s="17"/>
      <c r="I711" s="17"/>
      <c r="J711" s="17"/>
      <c r="X711" s="17"/>
      <c r="Y711" s="17"/>
    </row>
    <row r="712" spans="8:25">
      <c r="H712" s="17"/>
      <c r="I712" s="17"/>
      <c r="J712" s="17"/>
      <c r="X712" s="17"/>
      <c r="Y712" s="17"/>
    </row>
    <row r="713" spans="8:25">
      <c r="H713" s="17"/>
      <c r="I713" s="17"/>
      <c r="J713" s="17"/>
      <c r="X713" s="17"/>
      <c r="Y713" s="17"/>
    </row>
    <row r="714" spans="8:25">
      <c r="H714" s="17"/>
      <c r="I714" s="17"/>
      <c r="J714" s="17"/>
      <c r="X714" s="17"/>
      <c r="Y714" s="17"/>
    </row>
    <row r="715" spans="8:25">
      <c r="H715" s="17"/>
      <c r="I715" s="17"/>
      <c r="J715" s="17"/>
      <c r="X715" s="17"/>
      <c r="Y715" s="17"/>
    </row>
    <row r="716" spans="8:25">
      <c r="H716" s="17"/>
      <c r="I716" s="17"/>
      <c r="J716" s="17"/>
      <c r="X716" s="17"/>
      <c r="Y716" s="17"/>
    </row>
    <row r="717" spans="8:25">
      <c r="H717" s="17"/>
      <c r="I717" s="17"/>
      <c r="J717" s="17"/>
      <c r="X717" s="17"/>
      <c r="Y717" s="17"/>
    </row>
    <row r="718" spans="8:25">
      <c r="H718" s="17"/>
      <c r="I718" s="17"/>
      <c r="J718" s="17"/>
      <c r="X718" s="17"/>
      <c r="Y718" s="17"/>
    </row>
    <row r="719" spans="8:25">
      <c r="H719" s="17"/>
      <c r="I719" s="17"/>
      <c r="J719" s="17"/>
      <c r="X719" s="17"/>
      <c r="Y719" s="17"/>
    </row>
    <row r="720" spans="8:25">
      <c r="H720" s="17"/>
      <c r="I720" s="17"/>
      <c r="J720" s="17"/>
      <c r="X720" s="17"/>
      <c r="Y720" s="17"/>
    </row>
    <row r="721" spans="8:25">
      <c r="H721" s="17"/>
      <c r="I721" s="17"/>
      <c r="J721" s="17"/>
      <c r="X721" s="17"/>
      <c r="Y721" s="17"/>
    </row>
    <row r="722" spans="8:25">
      <c r="H722" s="17"/>
      <c r="I722" s="17"/>
      <c r="J722" s="17"/>
      <c r="X722" s="17"/>
      <c r="Y722" s="17"/>
    </row>
    <row r="723" spans="8:25">
      <c r="H723" s="17"/>
      <c r="I723" s="17"/>
      <c r="J723" s="17"/>
      <c r="X723" s="17"/>
      <c r="Y723" s="17"/>
    </row>
    <row r="724" spans="8:25">
      <c r="H724" s="17"/>
      <c r="I724" s="17"/>
      <c r="J724" s="17"/>
      <c r="X724" s="17"/>
      <c r="Y724" s="17"/>
    </row>
    <row r="725" spans="8:25">
      <c r="H725" s="17"/>
      <c r="I725" s="17"/>
      <c r="J725" s="17"/>
      <c r="X725" s="17"/>
      <c r="Y725" s="17"/>
    </row>
    <row r="726" spans="8:25">
      <c r="H726" s="17"/>
      <c r="I726" s="17"/>
      <c r="J726" s="17"/>
      <c r="X726" s="17"/>
      <c r="Y726" s="17"/>
    </row>
    <row r="727" spans="8:25">
      <c r="H727" s="17"/>
      <c r="I727" s="17"/>
      <c r="J727" s="17"/>
      <c r="X727" s="17"/>
      <c r="Y727" s="17"/>
    </row>
    <row r="728" spans="8:25">
      <c r="H728" s="17"/>
      <c r="I728" s="17"/>
      <c r="J728" s="17"/>
      <c r="X728" s="17"/>
      <c r="Y728" s="17"/>
    </row>
    <row r="729" spans="8:25">
      <c r="H729" s="17"/>
      <c r="I729" s="17"/>
      <c r="J729" s="17"/>
      <c r="X729" s="17"/>
      <c r="Y729" s="17"/>
    </row>
    <row r="730" spans="8:25">
      <c r="H730" s="17"/>
      <c r="I730" s="17"/>
      <c r="J730" s="17"/>
      <c r="X730" s="17"/>
      <c r="Y730" s="17"/>
    </row>
    <row r="731" spans="8:25">
      <c r="H731" s="17"/>
      <c r="I731" s="17"/>
      <c r="J731" s="17"/>
      <c r="X731" s="17"/>
      <c r="Y731" s="17"/>
    </row>
    <row r="732" spans="8:25">
      <c r="H732" s="17"/>
      <c r="I732" s="17"/>
      <c r="J732" s="17"/>
      <c r="X732" s="17"/>
      <c r="Y732" s="17"/>
    </row>
    <row r="733" spans="8:25">
      <c r="H733" s="17"/>
      <c r="I733" s="17"/>
      <c r="J733" s="17"/>
      <c r="X733" s="17"/>
      <c r="Y733" s="17"/>
    </row>
    <row r="734" spans="8:25">
      <c r="H734" s="17"/>
      <c r="I734" s="17"/>
      <c r="J734" s="17"/>
      <c r="X734" s="17"/>
      <c r="Y734" s="17"/>
    </row>
    <row r="735" spans="8:25">
      <c r="H735" s="17"/>
      <c r="I735" s="17"/>
      <c r="J735" s="17"/>
      <c r="X735" s="17"/>
      <c r="Y735" s="17"/>
    </row>
    <row r="736" spans="8:25">
      <c r="H736" s="17"/>
      <c r="I736" s="17"/>
      <c r="J736" s="17"/>
      <c r="X736" s="17"/>
      <c r="Y736" s="17"/>
    </row>
    <row r="737" spans="8:25">
      <c r="H737" s="17"/>
      <c r="I737" s="17"/>
      <c r="J737" s="17"/>
      <c r="X737" s="17"/>
      <c r="Y737" s="17"/>
    </row>
    <row r="738" spans="8:25">
      <c r="H738" s="17"/>
      <c r="I738" s="17"/>
      <c r="J738" s="17"/>
      <c r="X738" s="17"/>
      <c r="Y738" s="17"/>
    </row>
    <row r="739" spans="8:25">
      <c r="H739" s="17"/>
      <c r="I739" s="17"/>
      <c r="J739" s="17"/>
      <c r="X739" s="17"/>
      <c r="Y739" s="17"/>
    </row>
    <row r="740" spans="8:25">
      <c r="H740" s="17"/>
      <c r="I740" s="17"/>
      <c r="J740" s="17"/>
      <c r="X740" s="17"/>
      <c r="Y740" s="17"/>
    </row>
    <row r="741" spans="8:25">
      <c r="H741" s="17"/>
      <c r="I741" s="17"/>
      <c r="J741" s="17"/>
      <c r="X741" s="17"/>
      <c r="Y741" s="17"/>
    </row>
    <row r="742" spans="8:25">
      <c r="H742" s="17"/>
      <c r="I742" s="17"/>
      <c r="J742" s="17"/>
      <c r="X742" s="17"/>
      <c r="Y742" s="17"/>
    </row>
    <row r="743" spans="8:25">
      <c r="H743" s="17"/>
      <c r="I743" s="17"/>
      <c r="J743" s="17"/>
      <c r="X743" s="17"/>
      <c r="Y743" s="17"/>
    </row>
    <row r="744" spans="8:25">
      <c r="H744" s="17"/>
      <c r="I744" s="17"/>
      <c r="J744" s="17"/>
      <c r="X744" s="17"/>
      <c r="Y744" s="17"/>
    </row>
    <row r="745" spans="8:25">
      <c r="H745" s="17"/>
      <c r="I745" s="17"/>
      <c r="J745" s="17"/>
      <c r="X745" s="17"/>
      <c r="Y745" s="17"/>
    </row>
    <row r="746" spans="8:25">
      <c r="H746" s="17"/>
      <c r="I746" s="17"/>
      <c r="J746" s="17"/>
      <c r="X746" s="17"/>
      <c r="Y746" s="17"/>
    </row>
    <row r="747" spans="8:25">
      <c r="H747" s="17"/>
      <c r="I747" s="17"/>
      <c r="J747" s="17"/>
      <c r="X747" s="17"/>
      <c r="Y747" s="17"/>
    </row>
    <row r="748" spans="8:25">
      <c r="H748" s="17"/>
      <c r="I748" s="17"/>
      <c r="J748" s="17"/>
      <c r="X748" s="17"/>
      <c r="Y748" s="17"/>
    </row>
    <row r="749" spans="8:25">
      <c r="H749" s="17"/>
      <c r="I749" s="17"/>
      <c r="J749" s="17"/>
      <c r="X749" s="17"/>
      <c r="Y749" s="17"/>
    </row>
    <row r="750" spans="8:25">
      <c r="H750" s="17"/>
      <c r="I750" s="17"/>
      <c r="J750" s="17"/>
      <c r="X750" s="17"/>
      <c r="Y750" s="17"/>
    </row>
    <row r="751" spans="8:25">
      <c r="H751" s="17"/>
      <c r="I751" s="17"/>
      <c r="J751" s="17"/>
      <c r="X751" s="17"/>
      <c r="Y751" s="17"/>
    </row>
    <row r="752" spans="8:25">
      <c r="H752" s="17"/>
      <c r="I752" s="17"/>
      <c r="J752" s="17"/>
      <c r="X752" s="17"/>
      <c r="Y752" s="17"/>
    </row>
    <row r="753" spans="8:25">
      <c r="H753" s="17"/>
      <c r="I753" s="17"/>
      <c r="J753" s="17"/>
      <c r="X753" s="17"/>
      <c r="Y753" s="17"/>
    </row>
    <row r="754" spans="8:25">
      <c r="H754" s="17"/>
      <c r="I754" s="17"/>
      <c r="J754" s="17"/>
      <c r="X754" s="17"/>
      <c r="Y754" s="17"/>
    </row>
    <row r="755" spans="8:25">
      <c r="H755" s="17"/>
      <c r="I755" s="17"/>
      <c r="J755" s="17"/>
      <c r="X755" s="17"/>
      <c r="Y755" s="17"/>
    </row>
    <row r="756" spans="8:25">
      <c r="H756" s="17"/>
      <c r="I756" s="17"/>
      <c r="J756" s="17"/>
      <c r="X756" s="17"/>
      <c r="Y756" s="17"/>
    </row>
    <row r="757" spans="8:25">
      <c r="H757" s="17"/>
      <c r="I757" s="17"/>
      <c r="J757" s="17"/>
      <c r="X757" s="17"/>
      <c r="Y757" s="17"/>
    </row>
    <row r="758" spans="8:25">
      <c r="H758" s="17"/>
      <c r="I758" s="17"/>
      <c r="J758" s="17"/>
      <c r="X758" s="17"/>
      <c r="Y758" s="17"/>
    </row>
    <row r="759" spans="8:25">
      <c r="H759" s="17"/>
      <c r="I759" s="17"/>
      <c r="J759" s="17"/>
      <c r="X759" s="17"/>
      <c r="Y759" s="17"/>
    </row>
    <row r="760" spans="8:25">
      <c r="H760" s="17"/>
      <c r="I760" s="17"/>
      <c r="J760" s="17"/>
      <c r="X760" s="17"/>
      <c r="Y760" s="17"/>
    </row>
    <row r="761" spans="8:25">
      <c r="H761" s="17"/>
      <c r="I761" s="17"/>
      <c r="J761" s="17"/>
      <c r="X761" s="17"/>
      <c r="Y761" s="17"/>
    </row>
    <row r="762" spans="8:25">
      <c r="H762" s="17"/>
      <c r="I762" s="17"/>
      <c r="J762" s="17"/>
      <c r="X762" s="17"/>
      <c r="Y762" s="17"/>
    </row>
    <row r="763" spans="8:25">
      <c r="H763" s="17"/>
      <c r="I763" s="17"/>
      <c r="J763" s="17"/>
      <c r="X763" s="17"/>
      <c r="Y763" s="17"/>
    </row>
    <row r="764" spans="8:25">
      <c r="H764" s="17"/>
      <c r="I764" s="17"/>
      <c r="J764" s="17"/>
      <c r="X764" s="17"/>
      <c r="Y764" s="17"/>
    </row>
    <row r="765" spans="8:25">
      <c r="H765" s="17"/>
      <c r="I765" s="17"/>
      <c r="J765" s="17"/>
      <c r="X765" s="17"/>
      <c r="Y765" s="17"/>
    </row>
    <row r="766" spans="8:25">
      <c r="H766" s="17"/>
      <c r="I766" s="17"/>
      <c r="J766" s="17"/>
      <c r="X766" s="17"/>
      <c r="Y766" s="17"/>
    </row>
    <row r="767" spans="8:25">
      <c r="H767" s="17"/>
      <c r="I767" s="17"/>
      <c r="J767" s="17"/>
      <c r="X767" s="17"/>
      <c r="Y767" s="17"/>
    </row>
    <row r="768" spans="8:25">
      <c r="H768" s="17"/>
      <c r="I768" s="17"/>
      <c r="J768" s="17"/>
      <c r="X768" s="17"/>
      <c r="Y768" s="17"/>
    </row>
    <row r="769" spans="8:25">
      <c r="H769" s="17"/>
      <c r="I769" s="17"/>
      <c r="J769" s="17"/>
      <c r="X769" s="17"/>
      <c r="Y769" s="17"/>
    </row>
    <row r="770" spans="8:25">
      <c r="H770" s="17"/>
      <c r="I770" s="17"/>
      <c r="J770" s="17"/>
      <c r="X770" s="17"/>
      <c r="Y770" s="17"/>
    </row>
    <row r="771" spans="8:25">
      <c r="H771" s="17"/>
      <c r="I771" s="17"/>
      <c r="J771" s="17"/>
      <c r="X771" s="17"/>
      <c r="Y771" s="17"/>
    </row>
    <row r="772" spans="8:25">
      <c r="H772" s="17"/>
      <c r="I772" s="17"/>
      <c r="J772" s="17"/>
      <c r="X772" s="17"/>
      <c r="Y772" s="17"/>
    </row>
    <row r="773" spans="8:25">
      <c r="H773" s="17"/>
      <c r="I773" s="17"/>
      <c r="J773" s="17"/>
      <c r="X773" s="17"/>
      <c r="Y773" s="17"/>
    </row>
    <row r="774" spans="8:25">
      <c r="H774" s="17"/>
      <c r="I774" s="17"/>
      <c r="J774" s="17"/>
      <c r="X774" s="17"/>
      <c r="Y774" s="17"/>
    </row>
    <row r="775" spans="8:25">
      <c r="H775" s="17"/>
      <c r="I775" s="17"/>
      <c r="J775" s="17"/>
      <c r="X775" s="17"/>
      <c r="Y775" s="17"/>
    </row>
    <row r="776" spans="8:25">
      <c r="H776" s="17"/>
      <c r="I776" s="17"/>
      <c r="J776" s="17"/>
      <c r="X776" s="17"/>
      <c r="Y776" s="17"/>
    </row>
    <row r="777" spans="8:25">
      <c r="H777" s="17"/>
      <c r="I777" s="17"/>
      <c r="J777" s="17"/>
      <c r="X777" s="17"/>
      <c r="Y777" s="17"/>
    </row>
    <row r="778" spans="8:25">
      <c r="H778" s="17"/>
      <c r="I778" s="17"/>
      <c r="J778" s="17"/>
      <c r="X778" s="17"/>
      <c r="Y778" s="17"/>
    </row>
    <row r="779" spans="8:25">
      <c r="H779" s="17"/>
      <c r="I779" s="17"/>
      <c r="J779" s="17"/>
      <c r="X779" s="17"/>
      <c r="Y779" s="17"/>
    </row>
    <row r="780" spans="8:25">
      <c r="H780" s="17"/>
      <c r="I780" s="17"/>
      <c r="J780" s="17"/>
      <c r="X780" s="17"/>
      <c r="Y780" s="17"/>
    </row>
    <row r="781" spans="8:25">
      <c r="H781" s="17"/>
      <c r="I781" s="17"/>
      <c r="J781" s="17"/>
      <c r="X781" s="17"/>
      <c r="Y781" s="17"/>
    </row>
    <row r="782" spans="8:25">
      <c r="H782" s="17"/>
      <c r="I782" s="17"/>
      <c r="J782" s="17"/>
      <c r="X782" s="17"/>
      <c r="Y782" s="17"/>
    </row>
    <row r="783" spans="8:25">
      <c r="H783" s="17"/>
      <c r="I783" s="17"/>
      <c r="J783" s="17"/>
      <c r="X783" s="17"/>
      <c r="Y783" s="17"/>
    </row>
    <row r="784" spans="8:25">
      <c r="H784" s="17"/>
      <c r="I784" s="17"/>
      <c r="J784" s="17"/>
      <c r="X784" s="17"/>
      <c r="Y784" s="17"/>
    </row>
    <row r="785" spans="8:25">
      <c r="H785" s="17"/>
      <c r="I785" s="17"/>
      <c r="J785" s="17"/>
      <c r="X785" s="17"/>
      <c r="Y785" s="17"/>
    </row>
    <row r="786" spans="8:25">
      <c r="H786" s="17"/>
      <c r="I786" s="17"/>
      <c r="J786" s="17"/>
      <c r="X786" s="17"/>
      <c r="Y786" s="17"/>
    </row>
    <row r="787" spans="8:25">
      <c r="H787" s="17"/>
      <c r="I787" s="17"/>
      <c r="J787" s="17"/>
      <c r="X787" s="17"/>
      <c r="Y787" s="17"/>
    </row>
    <row r="788" spans="8:25">
      <c r="H788" s="17"/>
      <c r="I788" s="17"/>
      <c r="J788" s="17"/>
      <c r="X788" s="17"/>
      <c r="Y788" s="17"/>
    </row>
    <row r="789" spans="8:25">
      <c r="H789" s="17"/>
      <c r="I789" s="17"/>
      <c r="J789" s="17"/>
      <c r="X789" s="17"/>
      <c r="Y789" s="17"/>
    </row>
    <row r="790" spans="8:25">
      <c r="H790" s="17"/>
      <c r="I790" s="17"/>
      <c r="J790" s="17"/>
      <c r="X790" s="17"/>
      <c r="Y790" s="17"/>
    </row>
    <row r="791" spans="8:25">
      <c r="H791" s="17"/>
      <c r="I791" s="17"/>
      <c r="J791" s="17"/>
      <c r="X791" s="17"/>
      <c r="Y791" s="17"/>
    </row>
    <row r="792" spans="8:25">
      <c r="H792" s="17"/>
      <c r="I792" s="17"/>
      <c r="J792" s="17"/>
      <c r="X792" s="17"/>
      <c r="Y792" s="17"/>
    </row>
    <row r="793" spans="8:25">
      <c r="H793" s="17"/>
      <c r="I793" s="17"/>
      <c r="J793" s="17"/>
      <c r="X793" s="17"/>
      <c r="Y793" s="17"/>
    </row>
    <row r="794" spans="8:25">
      <c r="H794" s="17"/>
      <c r="I794" s="17"/>
      <c r="J794" s="17"/>
      <c r="X794" s="17"/>
      <c r="Y794" s="17"/>
    </row>
    <row r="795" spans="8:25">
      <c r="H795" s="17"/>
      <c r="I795" s="17"/>
      <c r="J795" s="17"/>
      <c r="X795" s="17"/>
      <c r="Y795" s="17"/>
    </row>
    <row r="796" spans="8:25">
      <c r="H796" s="17"/>
      <c r="I796" s="17"/>
      <c r="J796" s="17"/>
      <c r="X796" s="17"/>
      <c r="Y796" s="17"/>
    </row>
    <row r="797" spans="8:25">
      <c r="H797" s="17"/>
      <c r="I797" s="17"/>
      <c r="J797" s="17"/>
      <c r="X797" s="17"/>
      <c r="Y797" s="17"/>
    </row>
    <row r="798" spans="8:25">
      <c r="H798" s="17"/>
      <c r="I798" s="17"/>
      <c r="J798" s="17"/>
      <c r="X798" s="17"/>
      <c r="Y798" s="17"/>
    </row>
    <row r="799" spans="8:25">
      <c r="H799" s="17"/>
      <c r="I799" s="17"/>
      <c r="J799" s="17"/>
      <c r="X799" s="17"/>
      <c r="Y799" s="17"/>
    </row>
    <row r="800" spans="8:25">
      <c r="H800" s="17"/>
      <c r="I800" s="17"/>
      <c r="J800" s="17"/>
      <c r="X800" s="17"/>
      <c r="Y800" s="17"/>
    </row>
    <row r="801" spans="8:25">
      <c r="H801" s="17"/>
      <c r="I801" s="17"/>
      <c r="J801" s="17"/>
      <c r="X801" s="17"/>
      <c r="Y801" s="17"/>
    </row>
    <row r="802" spans="8:25">
      <c r="H802" s="17"/>
      <c r="I802" s="17"/>
      <c r="J802" s="17"/>
      <c r="X802" s="17"/>
      <c r="Y802" s="17"/>
    </row>
    <row r="803" spans="8:25">
      <c r="H803" s="17"/>
      <c r="I803" s="17"/>
      <c r="J803" s="17"/>
      <c r="X803" s="17"/>
      <c r="Y803" s="17"/>
    </row>
    <row r="804" spans="8:25">
      <c r="H804" s="17"/>
      <c r="I804" s="17"/>
      <c r="J804" s="17"/>
      <c r="X804" s="17"/>
      <c r="Y804" s="17"/>
    </row>
    <row r="805" spans="8:25">
      <c r="H805" s="17"/>
      <c r="I805" s="17"/>
      <c r="J805" s="17"/>
      <c r="X805" s="17"/>
      <c r="Y805" s="17"/>
    </row>
    <row r="806" spans="8:25">
      <c r="H806" s="17"/>
      <c r="I806" s="17"/>
      <c r="J806" s="17"/>
      <c r="X806" s="17"/>
      <c r="Y806" s="17"/>
    </row>
    <row r="807" spans="8:25">
      <c r="H807" s="17"/>
      <c r="I807" s="17"/>
      <c r="J807" s="17"/>
      <c r="X807" s="17"/>
      <c r="Y807" s="17"/>
    </row>
    <row r="808" spans="8:25">
      <c r="H808" s="17"/>
      <c r="I808" s="17"/>
      <c r="J808" s="17"/>
      <c r="X808" s="17"/>
      <c r="Y808" s="17"/>
    </row>
    <row r="809" spans="8:25">
      <c r="H809" s="17"/>
      <c r="I809" s="17"/>
      <c r="J809" s="17"/>
      <c r="X809" s="17"/>
      <c r="Y809" s="17"/>
    </row>
    <row r="810" spans="8:25">
      <c r="H810" s="17"/>
      <c r="I810" s="17"/>
      <c r="J810" s="17"/>
      <c r="X810" s="17"/>
      <c r="Y810" s="17"/>
    </row>
    <row r="811" spans="8:25">
      <c r="H811" s="17"/>
      <c r="I811" s="17"/>
      <c r="J811" s="17"/>
      <c r="X811" s="17"/>
      <c r="Y811" s="17"/>
    </row>
    <row r="812" spans="8:25">
      <c r="H812" s="17"/>
      <c r="I812" s="17"/>
      <c r="J812" s="17"/>
      <c r="X812" s="17"/>
      <c r="Y812" s="17"/>
    </row>
    <row r="813" spans="8:25">
      <c r="H813" s="17"/>
      <c r="I813" s="17"/>
      <c r="J813" s="17"/>
      <c r="X813" s="17"/>
      <c r="Y813" s="17"/>
    </row>
    <row r="814" spans="8:25">
      <c r="H814" s="17"/>
      <c r="I814" s="17"/>
      <c r="J814" s="17"/>
      <c r="X814" s="17"/>
      <c r="Y814" s="17"/>
    </row>
    <row r="815" spans="8:25">
      <c r="H815" s="17"/>
      <c r="I815" s="17"/>
      <c r="J815" s="17"/>
      <c r="X815" s="17"/>
      <c r="Y815" s="17"/>
    </row>
    <row r="816" spans="8:25">
      <c r="H816" s="17"/>
      <c r="I816" s="17"/>
      <c r="J816" s="17"/>
      <c r="X816" s="17"/>
      <c r="Y816" s="17"/>
    </row>
    <row r="817" spans="8:25">
      <c r="H817" s="17"/>
      <c r="I817" s="17"/>
      <c r="J817" s="17"/>
      <c r="X817" s="17"/>
      <c r="Y817" s="17"/>
    </row>
    <row r="818" spans="8:25">
      <c r="H818" s="17"/>
      <c r="I818" s="17"/>
      <c r="J818" s="17"/>
      <c r="X818" s="17"/>
      <c r="Y818" s="17"/>
    </row>
    <row r="819" spans="8:25">
      <c r="H819" s="17"/>
      <c r="I819" s="17"/>
      <c r="J819" s="17"/>
      <c r="X819" s="17"/>
      <c r="Y819" s="17"/>
    </row>
    <row r="820" spans="8:25">
      <c r="H820" s="17"/>
      <c r="I820" s="17"/>
      <c r="J820" s="17"/>
      <c r="X820" s="17"/>
      <c r="Y820" s="17"/>
    </row>
    <row r="821" spans="8:25">
      <c r="H821" s="17"/>
      <c r="I821" s="17"/>
      <c r="J821" s="17"/>
      <c r="X821" s="17"/>
      <c r="Y821" s="17"/>
    </row>
    <row r="822" spans="8:25">
      <c r="H822" s="17"/>
      <c r="I822" s="17"/>
      <c r="J822" s="17"/>
      <c r="X822" s="17"/>
      <c r="Y822" s="17"/>
    </row>
    <row r="823" spans="8:25">
      <c r="H823" s="17"/>
      <c r="I823" s="17"/>
      <c r="J823" s="17"/>
      <c r="X823" s="17"/>
      <c r="Y823" s="17"/>
    </row>
    <row r="824" spans="8:25">
      <c r="H824" s="17"/>
      <c r="I824" s="17"/>
      <c r="J824" s="17"/>
      <c r="X824" s="17"/>
      <c r="Y824" s="17"/>
    </row>
    <row r="825" spans="8:25">
      <c r="H825" s="17"/>
      <c r="I825" s="17"/>
      <c r="J825" s="17"/>
      <c r="X825" s="17"/>
      <c r="Y825" s="17"/>
    </row>
    <row r="826" spans="8:25">
      <c r="H826" s="17"/>
      <c r="I826" s="17"/>
      <c r="J826" s="17"/>
      <c r="X826" s="17"/>
      <c r="Y826" s="17"/>
    </row>
    <row r="827" spans="8:25">
      <c r="H827" s="17"/>
      <c r="I827" s="17"/>
      <c r="J827" s="17"/>
      <c r="X827" s="17"/>
      <c r="Y827" s="17"/>
    </row>
    <row r="828" spans="8:25">
      <c r="H828" s="17"/>
      <c r="I828" s="17"/>
      <c r="J828" s="17"/>
      <c r="X828" s="17"/>
      <c r="Y828" s="17"/>
    </row>
    <row r="829" spans="8:25">
      <c r="H829" s="17"/>
      <c r="I829" s="17"/>
      <c r="J829" s="17"/>
      <c r="X829" s="17"/>
      <c r="Y829" s="17"/>
    </row>
    <row r="830" spans="8:25">
      <c r="H830" s="17"/>
      <c r="I830" s="17"/>
      <c r="J830" s="17"/>
      <c r="X830" s="17"/>
      <c r="Y830" s="17"/>
    </row>
    <row r="831" spans="8:25">
      <c r="H831" s="17"/>
      <c r="I831" s="17"/>
      <c r="J831" s="17"/>
      <c r="X831" s="17"/>
      <c r="Y831" s="17"/>
    </row>
    <row r="832" spans="8:25">
      <c r="H832" s="17"/>
      <c r="I832" s="17"/>
      <c r="J832" s="17"/>
      <c r="X832" s="17"/>
      <c r="Y832" s="17"/>
    </row>
    <row r="833" spans="8:25">
      <c r="H833" s="17"/>
      <c r="I833" s="17"/>
      <c r="J833" s="17"/>
      <c r="X833" s="17"/>
      <c r="Y833" s="17"/>
    </row>
    <row r="834" spans="8:25">
      <c r="H834" s="17"/>
      <c r="I834" s="17"/>
      <c r="J834" s="17"/>
      <c r="X834" s="17"/>
      <c r="Y834" s="17"/>
    </row>
    <row r="835" spans="8:25">
      <c r="H835" s="17"/>
      <c r="I835" s="17"/>
      <c r="J835" s="17"/>
      <c r="X835" s="17"/>
      <c r="Y835" s="17"/>
    </row>
    <row r="836" spans="8:25">
      <c r="H836" s="17"/>
      <c r="I836" s="17"/>
      <c r="J836" s="17"/>
      <c r="X836" s="17"/>
      <c r="Y836" s="17"/>
    </row>
    <row r="837" spans="8:25">
      <c r="H837" s="17"/>
      <c r="I837" s="17"/>
      <c r="J837" s="17"/>
      <c r="X837" s="17"/>
      <c r="Y837" s="17"/>
    </row>
    <row r="838" spans="8:25">
      <c r="H838" s="17"/>
      <c r="I838" s="17"/>
      <c r="J838" s="17"/>
      <c r="X838" s="17"/>
      <c r="Y838" s="17"/>
    </row>
    <row r="839" spans="8:25">
      <c r="H839" s="17"/>
      <c r="I839" s="17"/>
      <c r="J839" s="17"/>
      <c r="X839" s="17"/>
      <c r="Y839" s="17"/>
    </row>
    <row r="840" spans="8:25">
      <c r="H840" s="17"/>
      <c r="I840" s="17"/>
      <c r="J840" s="17"/>
      <c r="X840" s="17"/>
      <c r="Y840" s="17"/>
    </row>
    <row r="841" spans="8:25">
      <c r="H841" s="17"/>
      <c r="I841" s="17"/>
      <c r="J841" s="17"/>
      <c r="X841" s="17"/>
      <c r="Y841" s="17"/>
    </row>
    <row r="842" spans="8:25">
      <c r="H842" s="17"/>
      <c r="I842" s="17"/>
      <c r="J842" s="17"/>
      <c r="X842" s="17"/>
      <c r="Y842" s="17"/>
    </row>
    <row r="843" spans="8:25">
      <c r="H843" s="17"/>
      <c r="I843" s="17"/>
      <c r="J843" s="17"/>
      <c r="X843" s="17"/>
      <c r="Y843" s="17"/>
    </row>
    <row r="844" spans="8:25">
      <c r="H844" s="17"/>
      <c r="I844" s="17"/>
      <c r="J844" s="17"/>
      <c r="X844" s="17"/>
      <c r="Y844" s="17"/>
    </row>
    <row r="845" spans="8:25">
      <c r="H845" s="17"/>
      <c r="I845" s="17"/>
      <c r="J845" s="17"/>
      <c r="X845" s="17"/>
      <c r="Y845" s="17"/>
    </row>
    <row r="846" spans="8:25">
      <c r="H846" s="17"/>
      <c r="I846" s="17"/>
      <c r="J846" s="17"/>
      <c r="X846" s="17"/>
      <c r="Y846" s="17"/>
    </row>
    <row r="847" spans="8:25">
      <c r="H847" s="17"/>
      <c r="I847" s="17"/>
      <c r="J847" s="17"/>
      <c r="X847" s="17"/>
      <c r="Y847" s="17"/>
    </row>
    <row r="848" spans="8:25">
      <c r="H848" s="17"/>
      <c r="I848" s="17"/>
      <c r="J848" s="17"/>
      <c r="X848" s="17"/>
      <c r="Y848" s="17"/>
    </row>
    <row r="849" spans="8:25">
      <c r="H849" s="17"/>
      <c r="I849" s="17"/>
      <c r="J849" s="17"/>
      <c r="X849" s="17"/>
      <c r="Y849" s="17"/>
    </row>
    <row r="850" spans="8:25">
      <c r="H850" s="17"/>
      <c r="I850" s="17"/>
      <c r="J850" s="17"/>
      <c r="X850" s="17"/>
      <c r="Y850" s="17"/>
    </row>
    <row r="851" spans="8:25">
      <c r="H851" s="17"/>
      <c r="I851" s="17"/>
      <c r="J851" s="17"/>
      <c r="X851" s="17"/>
      <c r="Y851" s="17"/>
    </row>
    <row r="852" spans="8:25">
      <c r="H852" s="17"/>
      <c r="I852" s="17"/>
      <c r="J852" s="17"/>
      <c r="X852" s="17"/>
      <c r="Y852" s="17"/>
    </row>
    <row r="853" spans="8:25">
      <c r="H853" s="17"/>
      <c r="I853" s="17"/>
      <c r="J853" s="17"/>
      <c r="X853" s="17"/>
      <c r="Y853" s="17"/>
    </row>
    <row r="854" spans="8:25">
      <c r="H854" s="17"/>
      <c r="I854" s="17"/>
      <c r="J854" s="17"/>
      <c r="X854" s="17"/>
      <c r="Y854" s="17"/>
    </row>
    <row r="855" spans="8:25">
      <c r="H855" s="17"/>
      <c r="I855" s="17"/>
      <c r="J855" s="17"/>
      <c r="X855" s="17"/>
      <c r="Y855" s="17"/>
    </row>
    <row r="856" spans="8:25">
      <c r="H856" s="17"/>
      <c r="I856" s="17"/>
      <c r="J856" s="17"/>
      <c r="X856" s="17"/>
      <c r="Y856" s="17"/>
    </row>
    <row r="857" spans="8:25">
      <c r="H857" s="17"/>
      <c r="I857" s="17"/>
      <c r="J857" s="17"/>
      <c r="X857" s="17"/>
      <c r="Y857" s="17"/>
    </row>
    <row r="858" spans="8:25">
      <c r="H858" s="17"/>
      <c r="I858" s="17"/>
      <c r="J858" s="17"/>
      <c r="X858" s="17"/>
      <c r="Y858" s="17"/>
    </row>
    <row r="859" spans="8:25">
      <c r="H859" s="17"/>
      <c r="I859" s="17"/>
      <c r="J859" s="17"/>
      <c r="X859" s="17"/>
      <c r="Y859" s="17"/>
    </row>
    <row r="860" spans="8:25">
      <c r="H860" s="17"/>
      <c r="I860" s="17"/>
      <c r="J860" s="17"/>
      <c r="X860" s="17"/>
      <c r="Y860" s="17"/>
    </row>
    <row r="861" spans="8:25">
      <c r="H861" s="17"/>
      <c r="I861" s="17"/>
      <c r="J861" s="17"/>
      <c r="X861" s="17"/>
      <c r="Y861" s="17"/>
    </row>
    <row r="862" spans="8:25">
      <c r="H862" s="17"/>
      <c r="I862" s="17"/>
      <c r="J862" s="17"/>
      <c r="X862" s="17"/>
      <c r="Y862" s="17"/>
    </row>
    <row r="863" spans="8:25">
      <c r="H863" s="17"/>
      <c r="I863" s="17"/>
      <c r="J863" s="17"/>
      <c r="X863" s="17"/>
      <c r="Y863" s="17"/>
    </row>
    <row r="864" spans="8:25">
      <c r="H864" s="17"/>
      <c r="I864" s="17"/>
      <c r="J864" s="17"/>
      <c r="X864" s="17"/>
      <c r="Y864" s="17"/>
    </row>
    <row r="865" spans="8:25">
      <c r="H865" s="17"/>
      <c r="I865" s="17"/>
      <c r="J865" s="17"/>
      <c r="X865" s="17"/>
      <c r="Y865" s="17"/>
    </row>
    <row r="866" spans="8:25">
      <c r="H866" s="17"/>
      <c r="I866" s="17"/>
      <c r="J866" s="17"/>
      <c r="X866" s="17"/>
      <c r="Y866" s="17"/>
    </row>
    <row r="867" spans="8:25">
      <c r="H867" s="17"/>
      <c r="I867" s="17"/>
      <c r="J867" s="17"/>
      <c r="X867" s="17"/>
      <c r="Y867" s="17"/>
    </row>
    <row r="868" spans="8:25">
      <c r="H868" s="17"/>
      <c r="I868" s="17"/>
      <c r="J868" s="17"/>
      <c r="X868" s="17"/>
      <c r="Y868" s="17"/>
    </row>
    <row r="869" spans="8:25">
      <c r="H869" s="17"/>
      <c r="I869" s="17"/>
      <c r="J869" s="17"/>
      <c r="X869" s="17"/>
      <c r="Y869" s="17"/>
    </row>
    <row r="870" spans="8:25">
      <c r="H870" s="17"/>
      <c r="I870" s="17"/>
      <c r="J870" s="17"/>
      <c r="X870" s="17"/>
      <c r="Y870" s="17"/>
    </row>
    <row r="871" spans="8:25">
      <c r="H871" s="17"/>
      <c r="I871" s="17"/>
      <c r="J871" s="17"/>
      <c r="X871" s="17"/>
      <c r="Y871" s="17"/>
    </row>
    <row r="872" spans="8:25">
      <c r="H872" s="17"/>
      <c r="I872" s="17"/>
      <c r="J872" s="17"/>
      <c r="X872" s="17"/>
      <c r="Y872" s="17"/>
    </row>
    <row r="873" spans="8:25">
      <c r="H873" s="17"/>
      <c r="I873" s="17"/>
      <c r="J873" s="17"/>
      <c r="X873" s="17"/>
      <c r="Y873" s="17"/>
    </row>
    <row r="874" spans="8:25">
      <c r="H874" s="17"/>
      <c r="I874" s="17"/>
      <c r="J874" s="17"/>
      <c r="X874" s="17"/>
      <c r="Y874" s="17"/>
    </row>
    <row r="875" spans="8:25">
      <c r="H875" s="17"/>
      <c r="I875" s="17"/>
      <c r="J875" s="17"/>
      <c r="X875" s="17"/>
      <c r="Y875" s="17"/>
    </row>
    <row r="876" spans="8:25">
      <c r="H876" s="17"/>
      <c r="I876" s="17"/>
      <c r="J876" s="17"/>
      <c r="X876" s="17"/>
      <c r="Y876" s="17"/>
    </row>
    <row r="877" spans="8:25">
      <c r="H877" s="17"/>
      <c r="I877" s="17"/>
      <c r="J877" s="17"/>
      <c r="X877" s="17"/>
      <c r="Y877" s="17"/>
    </row>
    <row r="878" spans="8:25">
      <c r="H878" s="17"/>
      <c r="I878" s="17"/>
      <c r="J878" s="17"/>
      <c r="X878" s="17"/>
      <c r="Y878" s="17"/>
    </row>
    <row r="879" spans="8:25">
      <c r="H879" s="17"/>
      <c r="I879" s="17"/>
      <c r="J879" s="17"/>
      <c r="X879" s="17"/>
      <c r="Y879" s="17"/>
    </row>
    <row r="880" spans="8:25">
      <c r="H880" s="17"/>
      <c r="I880" s="17"/>
      <c r="J880" s="17"/>
      <c r="X880" s="17"/>
      <c r="Y880" s="17"/>
    </row>
    <row r="881" spans="8:25">
      <c r="H881" s="17"/>
      <c r="I881" s="17"/>
      <c r="J881" s="17"/>
      <c r="X881" s="17"/>
      <c r="Y881" s="17"/>
    </row>
    <row r="882" spans="8:25">
      <c r="H882" s="17"/>
      <c r="I882" s="17"/>
      <c r="J882" s="17"/>
      <c r="X882" s="17"/>
      <c r="Y882" s="17"/>
    </row>
    <row r="883" spans="8:25">
      <c r="H883" s="17"/>
      <c r="I883" s="17"/>
      <c r="J883" s="17"/>
      <c r="X883" s="17"/>
      <c r="Y883" s="17"/>
    </row>
    <row r="884" spans="8:25">
      <c r="H884" s="17"/>
      <c r="I884" s="17"/>
      <c r="J884" s="17"/>
      <c r="X884" s="17"/>
      <c r="Y884" s="17"/>
    </row>
    <row r="885" spans="8:25">
      <c r="H885" s="17"/>
      <c r="I885" s="17"/>
      <c r="J885" s="17"/>
      <c r="X885" s="17"/>
      <c r="Y885" s="17"/>
    </row>
    <row r="886" spans="8:25">
      <c r="H886" s="17"/>
      <c r="I886" s="17"/>
      <c r="J886" s="17"/>
      <c r="X886" s="17"/>
      <c r="Y886" s="17"/>
    </row>
    <row r="887" spans="8:25">
      <c r="H887" s="17"/>
      <c r="I887" s="17"/>
      <c r="J887" s="17"/>
      <c r="X887" s="17"/>
      <c r="Y887" s="17"/>
    </row>
    <row r="888" spans="8:25">
      <c r="H888" s="17"/>
      <c r="I888" s="17"/>
      <c r="J888" s="17"/>
      <c r="X888" s="17"/>
      <c r="Y888" s="17"/>
    </row>
    <row r="889" spans="8:25">
      <c r="H889" s="17"/>
      <c r="I889" s="17"/>
      <c r="J889" s="17"/>
      <c r="X889" s="17"/>
      <c r="Y889" s="17"/>
    </row>
    <row r="890" spans="8:25">
      <c r="H890" s="17"/>
      <c r="I890" s="17"/>
      <c r="J890" s="17"/>
      <c r="X890" s="17"/>
      <c r="Y890" s="17"/>
    </row>
    <row r="891" spans="8:25">
      <c r="H891" s="17"/>
      <c r="I891" s="17"/>
      <c r="J891" s="17"/>
      <c r="X891" s="17"/>
      <c r="Y891" s="17"/>
    </row>
    <row r="892" spans="8:25">
      <c r="H892" s="17"/>
      <c r="I892" s="17"/>
      <c r="J892" s="17"/>
      <c r="X892" s="17"/>
      <c r="Y892" s="17"/>
    </row>
    <row r="893" spans="8:25">
      <c r="H893" s="17"/>
      <c r="I893" s="17"/>
      <c r="J893" s="17"/>
      <c r="X893" s="17"/>
      <c r="Y893" s="17"/>
    </row>
    <row r="894" spans="8:25">
      <c r="H894" s="17"/>
      <c r="I894" s="17"/>
      <c r="J894" s="17"/>
      <c r="X894" s="17"/>
      <c r="Y894" s="17"/>
    </row>
    <row r="895" spans="8:25">
      <c r="H895" s="17"/>
      <c r="I895" s="17"/>
      <c r="J895" s="17"/>
      <c r="X895" s="17"/>
      <c r="Y895" s="17"/>
    </row>
    <row r="896" spans="8:25">
      <c r="H896" s="17"/>
      <c r="I896" s="17"/>
      <c r="J896" s="17"/>
      <c r="X896" s="17"/>
      <c r="Y896" s="17"/>
    </row>
    <row r="897" spans="8:25">
      <c r="H897" s="17"/>
      <c r="I897" s="17"/>
      <c r="J897" s="17"/>
      <c r="X897" s="17"/>
      <c r="Y897" s="17"/>
    </row>
    <row r="898" spans="8:25">
      <c r="H898" s="17"/>
      <c r="I898" s="17"/>
      <c r="J898" s="17"/>
      <c r="X898" s="17"/>
      <c r="Y898" s="17"/>
    </row>
    <row r="899" spans="8:25">
      <c r="H899" s="17"/>
      <c r="I899" s="17"/>
      <c r="J899" s="17"/>
      <c r="X899" s="17"/>
      <c r="Y899" s="17"/>
    </row>
    <row r="900" spans="8:25">
      <c r="H900" s="17"/>
      <c r="I900" s="17"/>
      <c r="J900" s="17"/>
      <c r="X900" s="17"/>
      <c r="Y900" s="17"/>
    </row>
    <row r="901" spans="8:25">
      <c r="H901" s="17"/>
      <c r="I901" s="17"/>
      <c r="J901" s="17"/>
      <c r="X901" s="17"/>
      <c r="Y901" s="17"/>
    </row>
    <row r="902" spans="8:25">
      <c r="H902" s="17"/>
      <c r="I902" s="17"/>
      <c r="J902" s="17"/>
      <c r="X902" s="17"/>
      <c r="Y902" s="17"/>
    </row>
    <row r="903" spans="8:25">
      <c r="H903" s="17"/>
      <c r="I903" s="17"/>
      <c r="J903" s="17"/>
      <c r="X903" s="17"/>
      <c r="Y903" s="17"/>
    </row>
    <row r="904" spans="8:25">
      <c r="H904" s="17"/>
      <c r="I904" s="17"/>
      <c r="J904" s="17"/>
      <c r="X904" s="17"/>
      <c r="Y904" s="17"/>
    </row>
    <row r="905" spans="8:25">
      <c r="H905" s="17"/>
      <c r="I905" s="17"/>
      <c r="J905" s="17"/>
      <c r="X905" s="17"/>
      <c r="Y905" s="17"/>
    </row>
    <row r="906" spans="8:25">
      <c r="H906" s="17"/>
      <c r="I906" s="17"/>
      <c r="J906" s="17"/>
      <c r="X906" s="17"/>
      <c r="Y906" s="17"/>
    </row>
    <row r="907" spans="8:25">
      <c r="H907" s="17"/>
      <c r="I907" s="17"/>
      <c r="J907" s="17"/>
      <c r="X907" s="17"/>
      <c r="Y907" s="17"/>
    </row>
    <row r="908" spans="8:25">
      <c r="H908" s="17"/>
      <c r="I908" s="17"/>
      <c r="J908" s="17"/>
      <c r="X908" s="17"/>
      <c r="Y908" s="17"/>
    </row>
    <row r="909" spans="8:25">
      <c r="H909" s="17"/>
      <c r="I909" s="17"/>
      <c r="J909" s="17"/>
      <c r="X909" s="17"/>
      <c r="Y909" s="17"/>
    </row>
    <row r="910" spans="8:25">
      <c r="H910" s="17"/>
      <c r="I910" s="17"/>
      <c r="J910" s="17"/>
      <c r="X910" s="17"/>
      <c r="Y910" s="17"/>
    </row>
    <row r="911" spans="8:25">
      <c r="H911" s="17"/>
      <c r="I911" s="17"/>
      <c r="J911" s="17"/>
      <c r="X911" s="17"/>
      <c r="Y911" s="17"/>
    </row>
    <row r="912" spans="8:25">
      <c r="H912" s="17"/>
      <c r="I912" s="17"/>
      <c r="J912" s="17"/>
      <c r="X912" s="17"/>
      <c r="Y912" s="17"/>
    </row>
    <row r="913" spans="8:25">
      <c r="H913" s="17"/>
      <c r="I913" s="17"/>
      <c r="J913" s="17"/>
      <c r="X913" s="17"/>
      <c r="Y913" s="17"/>
    </row>
    <row r="914" spans="8:25">
      <c r="H914" s="17"/>
      <c r="I914" s="17"/>
      <c r="J914" s="17"/>
      <c r="X914" s="17"/>
      <c r="Y914" s="17"/>
    </row>
    <row r="915" spans="8:25">
      <c r="H915" s="17"/>
      <c r="I915" s="17"/>
      <c r="J915" s="17"/>
      <c r="X915" s="17"/>
      <c r="Y915" s="17"/>
    </row>
    <row r="916" spans="8:25">
      <c r="H916" s="17"/>
      <c r="I916" s="17"/>
      <c r="J916" s="17"/>
      <c r="X916" s="17"/>
      <c r="Y916" s="17"/>
    </row>
    <row r="917" spans="8:25">
      <c r="H917" s="17"/>
      <c r="I917" s="17"/>
      <c r="J917" s="17"/>
      <c r="X917" s="17"/>
      <c r="Y917" s="17"/>
    </row>
    <row r="918" spans="8:25">
      <c r="H918" s="17"/>
      <c r="I918" s="17"/>
      <c r="J918" s="17"/>
      <c r="X918" s="17"/>
      <c r="Y918" s="17"/>
    </row>
    <row r="919" spans="8:25">
      <c r="H919" s="17"/>
      <c r="I919" s="17"/>
      <c r="J919" s="17"/>
      <c r="X919" s="17"/>
      <c r="Y919" s="17"/>
    </row>
    <row r="920" spans="8:25">
      <c r="H920" s="17"/>
      <c r="I920" s="17"/>
      <c r="J920" s="17"/>
      <c r="X920" s="17"/>
      <c r="Y920" s="17"/>
    </row>
    <row r="921" spans="8:25">
      <c r="H921" s="17"/>
      <c r="I921" s="17"/>
      <c r="J921" s="17"/>
      <c r="X921" s="17"/>
      <c r="Y921" s="17"/>
    </row>
    <row r="922" spans="8:25">
      <c r="H922" s="17"/>
      <c r="I922" s="17"/>
      <c r="J922" s="17"/>
      <c r="X922" s="17"/>
      <c r="Y922" s="17"/>
    </row>
    <row r="923" spans="8:25">
      <c r="H923" s="17"/>
      <c r="I923" s="17"/>
      <c r="J923" s="17"/>
      <c r="X923" s="17"/>
      <c r="Y923" s="17"/>
    </row>
    <row r="924" spans="8:25">
      <c r="H924" s="17"/>
      <c r="I924" s="17"/>
      <c r="J924" s="17"/>
      <c r="X924" s="17"/>
      <c r="Y924" s="17"/>
    </row>
    <row r="925" spans="8:25">
      <c r="H925" s="17"/>
      <c r="I925" s="17"/>
      <c r="J925" s="17"/>
      <c r="X925" s="17"/>
      <c r="Y925" s="17"/>
    </row>
    <row r="926" spans="8:25">
      <c r="H926" s="17"/>
      <c r="I926" s="17"/>
      <c r="J926" s="17"/>
      <c r="X926" s="17"/>
      <c r="Y926" s="17"/>
    </row>
    <row r="927" spans="8:25">
      <c r="H927" s="17"/>
      <c r="I927" s="17"/>
      <c r="J927" s="17"/>
      <c r="X927" s="17"/>
      <c r="Y927" s="17"/>
    </row>
    <row r="928" spans="8:25">
      <c r="H928" s="17"/>
      <c r="I928" s="17"/>
      <c r="J928" s="17"/>
      <c r="X928" s="17"/>
      <c r="Y928" s="17"/>
    </row>
    <row r="929" spans="8:25">
      <c r="H929" s="17"/>
      <c r="I929" s="17"/>
      <c r="J929" s="17"/>
      <c r="X929" s="17"/>
      <c r="Y929" s="17"/>
    </row>
    <row r="930" spans="8:25">
      <c r="H930" s="17"/>
      <c r="I930" s="17"/>
      <c r="J930" s="17"/>
      <c r="X930" s="17"/>
      <c r="Y930" s="17"/>
    </row>
    <row r="931" spans="8:25">
      <c r="H931" s="17"/>
      <c r="I931" s="17"/>
      <c r="J931" s="17"/>
      <c r="X931" s="17"/>
      <c r="Y931" s="17"/>
    </row>
    <row r="932" spans="8:25">
      <c r="H932" s="17"/>
      <c r="I932" s="17"/>
      <c r="J932" s="17"/>
      <c r="X932" s="17"/>
      <c r="Y932" s="17"/>
    </row>
    <row r="933" spans="8:25">
      <c r="H933" s="17"/>
      <c r="I933" s="17"/>
      <c r="J933" s="17"/>
      <c r="X933" s="17"/>
      <c r="Y933" s="17"/>
    </row>
    <row r="934" spans="8:25">
      <c r="H934" s="17"/>
      <c r="I934" s="17"/>
      <c r="J934" s="17"/>
      <c r="X934" s="17"/>
      <c r="Y934" s="17"/>
    </row>
    <row r="935" spans="8:25">
      <c r="H935" s="17"/>
      <c r="I935" s="17"/>
      <c r="J935" s="17"/>
      <c r="X935" s="17"/>
      <c r="Y935" s="17"/>
    </row>
    <row r="936" spans="8:25">
      <c r="H936" s="17"/>
      <c r="I936" s="17"/>
      <c r="J936" s="17"/>
      <c r="X936" s="17"/>
      <c r="Y936" s="17"/>
    </row>
    <row r="937" spans="8:25">
      <c r="H937" s="17"/>
      <c r="I937" s="17"/>
      <c r="J937" s="17"/>
      <c r="X937" s="17"/>
      <c r="Y937" s="17"/>
    </row>
    <row r="938" spans="8:25">
      <c r="H938" s="17"/>
      <c r="I938" s="17"/>
      <c r="J938" s="17"/>
      <c r="X938" s="17"/>
      <c r="Y938" s="17"/>
    </row>
    <row r="939" spans="8:25">
      <c r="H939" s="17"/>
      <c r="I939" s="17"/>
      <c r="J939" s="17"/>
      <c r="X939" s="17"/>
      <c r="Y939" s="17"/>
    </row>
    <row r="940" spans="8:25">
      <c r="H940" s="17"/>
      <c r="I940" s="17"/>
      <c r="J940" s="17"/>
      <c r="X940" s="17"/>
      <c r="Y940" s="17"/>
    </row>
    <row r="941" spans="8:25">
      <c r="H941" s="17"/>
      <c r="I941" s="17"/>
      <c r="J941" s="17"/>
      <c r="X941" s="17"/>
      <c r="Y941" s="17"/>
    </row>
    <row r="942" spans="8:25">
      <c r="H942" s="17"/>
      <c r="I942" s="17"/>
      <c r="J942" s="17"/>
      <c r="X942" s="17"/>
      <c r="Y942" s="17"/>
    </row>
    <row r="943" spans="8:25">
      <c r="H943" s="17"/>
      <c r="I943" s="17"/>
      <c r="J943" s="17"/>
      <c r="X943" s="17"/>
      <c r="Y943" s="17"/>
    </row>
    <row r="944" spans="8:25">
      <c r="H944" s="17"/>
      <c r="I944" s="17"/>
      <c r="J944" s="17"/>
      <c r="X944" s="17"/>
      <c r="Y944" s="17"/>
    </row>
    <row r="945" spans="8:25">
      <c r="H945" s="17"/>
      <c r="I945" s="17"/>
      <c r="J945" s="17"/>
      <c r="X945" s="17"/>
      <c r="Y945" s="17"/>
    </row>
    <row r="946" spans="8:25">
      <c r="H946" s="17"/>
      <c r="I946" s="17"/>
      <c r="J946" s="17"/>
      <c r="X946" s="17"/>
      <c r="Y946" s="17"/>
    </row>
    <row r="947" spans="8:25">
      <c r="H947" s="17"/>
      <c r="I947" s="17"/>
      <c r="J947" s="17"/>
      <c r="X947" s="17"/>
      <c r="Y947" s="17"/>
    </row>
    <row r="948" spans="8:25">
      <c r="H948" s="17"/>
      <c r="I948" s="17"/>
      <c r="J948" s="17"/>
      <c r="X948" s="17"/>
      <c r="Y948" s="17"/>
    </row>
    <row r="949" spans="8:25">
      <c r="H949" s="17"/>
      <c r="I949" s="17"/>
      <c r="J949" s="17"/>
      <c r="X949" s="17"/>
      <c r="Y949" s="17"/>
    </row>
    <row r="950" spans="8:25">
      <c r="H950" s="17"/>
      <c r="I950" s="17"/>
      <c r="J950" s="17"/>
      <c r="X950" s="17"/>
      <c r="Y950" s="17"/>
    </row>
    <row r="951" spans="8:25">
      <c r="H951" s="17"/>
      <c r="I951" s="17"/>
      <c r="J951" s="17"/>
      <c r="X951" s="17"/>
      <c r="Y951" s="17"/>
    </row>
    <row r="952" spans="8:25">
      <c r="H952" s="17"/>
      <c r="I952" s="17"/>
      <c r="J952" s="17"/>
      <c r="X952" s="17"/>
      <c r="Y952" s="17"/>
    </row>
    <row r="953" spans="8:25">
      <c r="H953" s="17"/>
      <c r="I953" s="17"/>
      <c r="J953" s="17"/>
      <c r="X953" s="17"/>
      <c r="Y953" s="17"/>
    </row>
    <row r="954" spans="8:25">
      <c r="H954" s="17"/>
      <c r="I954" s="17"/>
      <c r="J954" s="17"/>
      <c r="X954" s="17"/>
      <c r="Y954" s="17"/>
    </row>
    <row r="955" spans="8:25">
      <c r="H955" s="17"/>
      <c r="I955" s="17"/>
      <c r="J955" s="17"/>
      <c r="X955" s="17"/>
      <c r="Y955" s="17"/>
    </row>
    <row r="956" spans="8:25">
      <c r="H956" s="17"/>
      <c r="I956" s="17"/>
      <c r="J956" s="17"/>
      <c r="X956" s="17"/>
      <c r="Y956" s="17"/>
    </row>
    <row r="957" spans="8:25">
      <c r="H957" s="17"/>
      <c r="I957" s="17"/>
      <c r="J957" s="17"/>
      <c r="X957" s="17"/>
      <c r="Y957" s="17"/>
    </row>
    <row r="958" spans="8:25">
      <c r="H958" s="17"/>
      <c r="I958" s="17"/>
      <c r="J958" s="17"/>
      <c r="X958" s="17"/>
      <c r="Y958" s="17"/>
    </row>
    <row r="959" spans="8:25">
      <c r="H959" s="17"/>
      <c r="I959" s="17"/>
      <c r="J959" s="17"/>
      <c r="X959" s="17"/>
      <c r="Y959" s="17"/>
    </row>
    <row r="960" spans="8:25">
      <c r="H960" s="17"/>
      <c r="I960" s="17"/>
      <c r="J960" s="17"/>
      <c r="X960" s="17"/>
      <c r="Y960" s="17"/>
    </row>
    <row r="961" spans="8:25">
      <c r="H961" s="17"/>
      <c r="I961" s="17"/>
      <c r="J961" s="17"/>
      <c r="X961" s="17"/>
      <c r="Y961" s="17"/>
    </row>
    <row r="962" spans="8:25">
      <c r="H962" s="17"/>
      <c r="I962" s="17"/>
      <c r="J962" s="17"/>
      <c r="X962" s="17"/>
      <c r="Y962" s="17"/>
    </row>
    <row r="963" spans="8:25">
      <c r="H963" s="17"/>
      <c r="I963" s="17"/>
      <c r="J963" s="17"/>
      <c r="X963" s="17"/>
      <c r="Y963" s="17"/>
    </row>
    <row r="964" spans="8:25">
      <c r="H964" s="17"/>
      <c r="I964" s="17"/>
      <c r="J964" s="17"/>
      <c r="X964" s="17"/>
      <c r="Y964" s="17"/>
    </row>
    <row r="965" spans="8:25">
      <c r="H965" s="17"/>
      <c r="I965" s="17"/>
      <c r="J965" s="17"/>
      <c r="X965" s="17"/>
      <c r="Y965" s="17"/>
    </row>
    <row r="966" spans="8:25">
      <c r="H966" s="17"/>
      <c r="I966" s="17"/>
      <c r="J966" s="17"/>
      <c r="X966" s="17"/>
      <c r="Y966" s="17"/>
    </row>
    <row r="967" spans="8:25">
      <c r="H967" s="17"/>
      <c r="I967" s="17"/>
      <c r="J967" s="17"/>
      <c r="X967" s="17"/>
      <c r="Y967" s="17"/>
    </row>
    <row r="968" spans="8:25">
      <c r="H968" s="17"/>
      <c r="I968" s="17"/>
      <c r="J968" s="17"/>
      <c r="X968" s="17"/>
      <c r="Y968" s="17"/>
    </row>
    <row r="969" spans="8:25">
      <c r="H969" s="17"/>
      <c r="I969" s="17"/>
      <c r="J969" s="17"/>
      <c r="X969" s="17"/>
      <c r="Y969" s="17"/>
    </row>
    <row r="970" spans="8:25">
      <c r="H970" s="17"/>
      <c r="I970" s="17"/>
      <c r="J970" s="17"/>
      <c r="X970" s="17"/>
      <c r="Y970" s="17"/>
    </row>
    <row r="971" spans="8:25">
      <c r="H971" s="17"/>
      <c r="I971" s="17"/>
      <c r="J971" s="17"/>
      <c r="X971" s="17"/>
      <c r="Y971" s="17"/>
    </row>
    <row r="972" spans="8:25">
      <c r="H972" s="17"/>
      <c r="I972" s="17"/>
      <c r="J972" s="17"/>
      <c r="X972" s="17"/>
      <c r="Y972" s="17"/>
    </row>
    <row r="973" spans="8:25">
      <c r="H973" s="17"/>
      <c r="I973" s="17"/>
      <c r="J973" s="17"/>
      <c r="X973" s="17"/>
      <c r="Y973" s="17"/>
    </row>
    <row r="974" spans="8:25">
      <c r="H974" s="17"/>
      <c r="I974" s="17"/>
      <c r="J974" s="17"/>
      <c r="X974" s="17"/>
      <c r="Y974" s="17"/>
    </row>
    <row r="975" spans="8:25">
      <c r="H975" s="17"/>
      <c r="I975" s="17"/>
      <c r="J975" s="17"/>
      <c r="X975" s="17"/>
      <c r="Y975" s="17"/>
    </row>
    <row r="976" spans="8:25">
      <c r="H976" s="17"/>
      <c r="I976" s="17"/>
      <c r="J976" s="17"/>
      <c r="X976" s="17"/>
      <c r="Y976" s="17"/>
    </row>
    <row r="977" spans="8:25">
      <c r="H977" s="17"/>
      <c r="I977" s="17"/>
      <c r="J977" s="17"/>
      <c r="X977" s="17"/>
      <c r="Y977" s="17"/>
    </row>
    <row r="978" spans="8:25">
      <c r="H978" s="17"/>
      <c r="I978" s="17"/>
      <c r="J978" s="17"/>
      <c r="X978" s="17"/>
      <c r="Y978" s="17"/>
    </row>
    <row r="979" spans="8:25">
      <c r="H979" s="17"/>
      <c r="I979" s="17"/>
      <c r="J979" s="17"/>
      <c r="X979" s="17"/>
      <c r="Y979" s="17"/>
    </row>
    <row r="980" spans="8:25">
      <c r="H980" s="17"/>
      <c r="I980" s="17"/>
      <c r="J980" s="17"/>
      <c r="X980" s="17"/>
      <c r="Y980" s="17"/>
    </row>
    <row r="981" spans="8:25">
      <c r="H981" s="17"/>
      <c r="I981" s="17"/>
      <c r="J981" s="17"/>
      <c r="X981" s="17"/>
      <c r="Y981" s="17"/>
    </row>
    <row r="982" spans="8:25">
      <c r="H982" s="17"/>
      <c r="I982" s="17"/>
      <c r="J982" s="17"/>
      <c r="X982" s="17"/>
      <c r="Y982" s="17"/>
    </row>
    <row r="983" spans="8:25">
      <c r="H983" s="17"/>
      <c r="I983" s="17"/>
      <c r="J983" s="17"/>
      <c r="X983" s="17"/>
      <c r="Y983" s="17"/>
    </row>
    <row r="984" spans="8:25">
      <c r="H984" s="17"/>
      <c r="I984" s="17"/>
      <c r="J984" s="17"/>
      <c r="X984" s="17"/>
      <c r="Y984" s="17"/>
    </row>
    <row r="985" spans="8:25">
      <c r="H985" s="17"/>
      <c r="I985" s="17"/>
      <c r="J985" s="17"/>
      <c r="X985" s="17"/>
      <c r="Y985" s="17"/>
    </row>
    <row r="986" spans="8:25">
      <c r="H986" s="17"/>
      <c r="I986" s="17"/>
      <c r="J986" s="17"/>
      <c r="X986" s="17"/>
      <c r="Y986" s="17"/>
    </row>
    <row r="987" spans="8:25">
      <c r="H987" s="17"/>
      <c r="I987" s="17"/>
      <c r="J987" s="17"/>
      <c r="X987" s="17"/>
      <c r="Y987" s="17"/>
    </row>
    <row r="988" spans="8:25">
      <c r="H988" s="17"/>
      <c r="I988" s="17"/>
      <c r="J988" s="17"/>
      <c r="X988" s="17"/>
      <c r="Y988" s="17"/>
    </row>
    <row r="989" spans="8:25">
      <c r="H989" s="17"/>
      <c r="I989" s="17"/>
      <c r="J989" s="17"/>
      <c r="X989" s="17"/>
      <c r="Y989" s="17"/>
    </row>
    <row r="990" spans="8:25">
      <c r="H990" s="17"/>
      <c r="I990" s="17"/>
      <c r="J990" s="17"/>
      <c r="X990" s="17"/>
      <c r="Y990" s="17"/>
    </row>
    <row r="991" spans="8:25">
      <c r="H991" s="17"/>
      <c r="I991" s="17"/>
      <c r="J991" s="17"/>
      <c r="X991" s="17"/>
      <c r="Y991" s="17"/>
    </row>
    <row r="992" spans="8:25">
      <c r="H992" s="17"/>
      <c r="I992" s="17"/>
      <c r="J992" s="17"/>
      <c r="X992" s="17"/>
      <c r="Y992" s="17"/>
    </row>
    <row r="993" spans="8:25">
      <c r="H993" s="17"/>
      <c r="I993" s="17"/>
      <c r="J993" s="17"/>
      <c r="X993" s="17"/>
      <c r="Y993" s="17"/>
    </row>
    <row r="994" spans="8:25">
      <c r="H994" s="17"/>
      <c r="I994" s="17"/>
      <c r="J994" s="17"/>
      <c r="X994" s="17"/>
      <c r="Y994" s="17"/>
    </row>
    <row r="995" spans="8:25">
      <c r="H995" s="17"/>
      <c r="I995" s="17"/>
      <c r="J995" s="17"/>
      <c r="X995" s="17"/>
      <c r="Y995" s="17"/>
    </row>
    <row r="996" spans="8:25">
      <c r="H996" s="17"/>
      <c r="I996" s="17"/>
      <c r="J996" s="17"/>
      <c r="X996" s="17"/>
      <c r="Y996" s="17"/>
    </row>
    <row r="997" spans="8:25">
      <c r="H997" s="17"/>
      <c r="I997" s="17"/>
      <c r="J997" s="17"/>
      <c r="X997" s="17"/>
      <c r="Y997" s="17"/>
    </row>
    <row r="998" spans="8:25">
      <c r="H998" s="17"/>
      <c r="I998" s="17"/>
      <c r="J998" s="17"/>
      <c r="X998" s="17"/>
      <c r="Y998" s="17"/>
    </row>
    <row r="999" spans="8:25">
      <c r="H999" s="17"/>
      <c r="I999" s="17"/>
      <c r="J999" s="17"/>
      <c r="X999" s="17"/>
      <c r="Y999" s="17"/>
    </row>
    <row r="1000" spans="8:25">
      <c r="H1000" s="17"/>
      <c r="I1000" s="17"/>
      <c r="J1000" s="17"/>
      <c r="X1000" s="17"/>
      <c r="Y1000" s="17"/>
    </row>
    <row r="1001" spans="8:25">
      <c r="H1001" s="17"/>
      <c r="I1001" s="17"/>
      <c r="J1001" s="17"/>
      <c r="X1001" s="17"/>
      <c r="Y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6" width="9.28515625" customWidth="1"/>
    <col min="17" max="17" width="12.5703125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SUM(J3:J266)</f>
        <v>2646747.6713999994</v>
      </c>
      <c r="K1" s="4">
        <f t="shared" si="0"/>
        <v>2829</v>
      </c>
      <c r="L1" s="1"/>
      <c r="M1" s="1"/>
      <c r="N1" s="5">
        <f>SUM(N3:N179)</f>
        <v>679</v>
      </c>
      <c r="O1" s="1"/>
      <c r="P1" s="1"/>
      <c r="Q1" s="1"/>
      <c r="R1" s="5">
        <f>SUM(R3:R179)</f>
        <v>1266</v>
      </c>
      <c r="S1" s="1"/>
      <c r="T1" s="1"/>
      <c r="U1" s="5">
        <f>SUM(U3:U179)</f>
        <v>858</v>
      </c>
      <c r="V1" s="59">
        <f>X1/W1</f>
        <v>0.66969153264833503</v>
      </c>
      <c r="W1" s="60">
        <f t="shared" ref="W1:X1" si="1">SUM(W3:W266)</f>
        <v>8639218.0099999961</v>
      </c>
      <c r="X1" s="60">
        <f t="shared" si="1"/>
        <v>5785611.1499999966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 t="s">
        <v>16</v>
      </c>
      <c r="S2" s="8" t="s">
        <v>17</v>
      </c>
      <c r="T2" s="8" t="s">
        <v>18</v>
      </c>
      <c r="U2" s="5" t="s">
        <v>19</v>
      </c>
      <c r="V2" s="8" t="s">
        <v>20</v>
      </c>
      <c r="W2" s="9" t="s">
        <v>21</v>
      </c>
      <c r="X2" s="9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</row>
    <row r="3" spans="1:64">
      <c r="A3" s="20">
        <v>70001</v>
      </c>
      <c r="B3" s="26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6" si="2">K3*I3</f>
        <v>272992</v>
      </c>
      <c r="K3" s="11">
        <f t="shared" ref="K3:K266" si="3">SUM(N3+R3+U3)</f>
        <v>190</v>
      </c>
      <c r="L3" s="1">
        <v>100.2</v>
      </c>
      <c r="M3" s="1">
        <v>68.849999999999994</v>
      </c>
      <c r="N3" s="26">
        <v>30</v>
      </c>
      <c r="O3" s="1"/>
      <c r="P3" s="1">
        <v>180.05</v>
      </c>
      <c r="Q3" s="1">
        <v>52.15</v>
      </c>
      <c r="R3" s="5">
        <v>100</v>
      </c>
      <c r="S3" s="1">
        <v>139.1</v>
      </c>
      <c r="T3" s="1">
        <v>56.4</v>
      </c>
      <c r="U3" s="5">
        <v>60</v>
      </c>
      <c r="V3" s="1">
        <v>0</v>
      </c>
      <c r="W3" s="12">
        <v>602522.07999999996</v>
      </c>
      <c r="X3" s="2">
        <v>254888.32000000001</v>
      </c>
      <c r="Y3" s="1">
        <v>586</v>
      </c>
      <c r="Z3" s="1">
        <v>594</v>
      </c>
      <c r="AA3" s="1">
        <v>788</v>
      </c>
      <c r="AB3" s="1">
        <v>666</v>
      </c>
      <c r="AC3" s="1">
        <v>1377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1319</v>
      </c>
      <c r="AT3" s="1">
        <v>1090</v>
      </c>
      <c r="AU3" s="1">
        <v>1059</v>
      </c>
      <c r="AV3" s="1">
        <v>1356</v>
      </c>
      <c r="AW3" s="1">
        <v>1043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956</v>
      </c>
      <c r="BD3" s="1">
        <v>682</v>
      </c>
      <c r="BE3" s="1">
        <v>700</v>
      </c>
      <c r="BF3" s="1">
        <v>1570</v>
      </c>
      <c r="BG3" s="1">
        <v>1128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20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84.88</v>
      </c>
      <c r="I4" s="2">
        <v>1358.08</v>
      </c>
      <c r="J4" s="10">
        <f t="shared" si="2"/>
        <v>190131.19999999998</v>
      </c>
      <c r="K4" s="11">
        <f t="shared" si="3"/>
        <v>140</v>
      </c>
      <c r="L4" s="1">
        <v>104.69</v>
      </c>
      <c r="M4" s="1">
        <v>40.380000000000003</v>
      </c>
      <c r="N4" s="35">
        <v>40</v>
      </c>
      <c r="O4" s="1"/>
      <c r="P4" s="1">
        <v>192.84</v>
      </c>
      <c r="Q4" s="1">
        <v>93.75</v>
      </c>
      <c r="R4" s="16">
        <f>MAX(0,((TRUNC((P4*0.8)-Q4))))</f>
        <v>60</v>
      </c>
      <c r="S4" s="1">
        <v>124.09</v>
      </c>
      <c r="T4" s="1">
        <v>59.31</v>
      </c>
      <c r="U4" s="5">
        <v>40</v>
      </c>
      <c r="V4" s="1">
        <v>0</v>
      </c>
      <c r="W4" s="12">
        <v>572600.48</v>
      </c>
      <c r="X4" s="2">
        <v>262703.59999999998</v>
      </c>
      <c r="Y4" s="1">
        <v>553</v>
      </c>
      <c r="Z4" s="1">
        <v>482</v>
      </c>
      <c r="AA4" s="1">
        <v>616</v>
      </c>
      <c r="AB4" s="1">
        <v>530</v>
      </c>
      <c r="AC4" s="1">
        <v>646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943</v>
      </c>
      <c r="AT4" s="1">
        <v>1114</v>
      </c>
      <c r="AU4" s="1">
        <v>1023</v>
      </c>
      <c r="AV4" s="1">
        <v>1125</v>
      </c>
      <c r="AW4" s="1">
        <v>1500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609</v>
      </c>
      <c r="BD4" s="1">
        <v>448</v>
      </c>
      <c r="BE4" s="1">
        <v>708</v>
      </c>
      <c r="BF4" s="1">
        <v>889</v>
      </c>
      <c r="BG4" s="1">
        <v>949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20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2"/>
        <v>139821</v>
      </c>
      <c r="K5" s="11">
        <f t="shared" si="3"/>
        <v>190</v>
      </c>
      <c r="L5" s="1">
        <v>232</v>
      </c>
      <c r="M5" s="1">
        <v>107.13</v>
      </c>
      <c r="N5" s="21">
        <v>40</v>
      </c>
      <c r="O5" s="1"/>
      <c r="P5" s="1">
        <v>245.27</v>
      </c>
      <c r="Q5" s="1">
        <v>89.67</v>
      </c>
      <c r="R5" s="5">
        <v>100</v>
      </c>
      <c r="S5" s="1">
        <v>175.97</v>
      </c>
      <c r="T5" s="1">
        <v>92.13</v>
      </c>
      <c r="U5" s="5">
        <v>50</v>
      </c>
      <c r="V5" s="1">
        <v>0</v>
      </c>
      <c r="W5" s="12">
        <v>480714.41</v>
      </c>
      <c r="X5" s="2">
        <v>212626.04</v>
      </c>
      <c r="Y5" s="1">
        <v>1025</v>
      </c>
      <c r="Z5" s="1">
        <v>997</v>
      </c>
      <c r="AA5" s="1">
        <v>1389</v>
      </c>
      <c r="AB5" s="1">
        <v>1135</v>
      </c>
      <c r="AC5" s="1">
        <v>1607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1232</v>
      </c>
      <c r="AT5" s="1">
        <v>1009</v>
      </c>
      <c r="AU5" s="1">
        <v>1243</v>
      </c>
      <c r="AV5" s="1">
        <v>1399</v>
      </c>
      <c r="AW5" s="1">
        <v>1345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979</v>
      </c>
      <c r="BD5" s="1">
        <v>1132</v>
      </c>
      <c r="BE5" s="1">
        <v>326</v>
      </c>
      <c r="BF5" s="1">
        <v>1537</v>
      </c>
      <c r="BG5" s="1">
        <v>1382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20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2"/>
        <v>119264.40000000001</v>
      </c>
      <c r="K6" s="11">
        <f t="shared" si="3"/>
        <v>135</v>
      </c>
      <c r="L6" s="1">
        <v>108.83</v>
      </c>
      <c r="M6" s="1">
        <v>45.67</v>
      </c>
      <c r="N6" s="5">
        <v>40</v>
      </c>
      <c r="O6" s="1"/>
      <c r="P6" s="1">
        <v>163.62</v>
      </c>
      <c r="Q6" s="1">
        <v>96.5</v>
      </c>
      <c r="R6" s="5">
        <v>35</v>
      </c>
      <c r="S6" s="1">
        <v>158.66999999999999</v>
      </c>
      <c r="T6" s="1">
        <v>66.83</v>
      </c>
      <c r="U6" s="16">
        <f>MAX(0,((TRUNC((S6*0.8)-T6))))</f>
        <v>60</v>
      </c>
      <c r="V6" s="1">
        <v>0</v>
      </c>
      <c r="W6" s="12">
        <v>380873.07</v>
      </c>
      <c r="X6" s="2">
        <v>184638.96</v>
      </c>
      <c r="Y6" s="1">
        <v>396</v>
      </c>
      <c r="Z6" s="1">
        <v>464</v>
      </c>
      <c r="AA6" s="1">
        <v>462</v>
      </c>
      <c r="AB6" s="1">
        <v>432</v>
      </c>
      <c r="AC6" s="1">
        <v>548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597</v>
      </c>
      <c r="AT6" s="1">
        <v>683</v>
      </c>
      <c r="AU6" s="1">
        <v>681</v>
      </c>
      <c r="AV6" s="1">
        <v>688</v>
      </c>
      <c r="AW6" s="1">
        <v>1158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661</v>
      </c>
      <c r="BD6" s="1">
        <v>564</v>
      </c>
      <c r="BE6" s="1">
        <v>461</v>
      </c>
      <c r="BF6" s="1">
        <v>1000</v>
      </c>
      <c r="BG6" s="1">
        <v>802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20">
        <v>70031</v>
      </c>
      <c r="B7" s="26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51810</v>
      </c>
      <c r="K7" s="11">
        <f t="shared" si="3"/>
        <v>30</v>
      </c>
      <c r="L7" s="1">
        <v>58.75</v>
      </c>
      <c r="M7" s="1">
        <v>27.95</v>
      </c>
      <c r="N7" s="26">
        <v>20</v>
      </c>
      <c r="O7" s="1"/>
      <c r="P7" s="1">
        <v>44.15</v>
      </c>
      <c r="Q7" s="1">
        <v>44.2</v>
      </c>
      <c r="R7" s="16">
        <f>MAX(0,((TRUNC((P7*0.8)-Q7))))</f>
        <v>0</v>
      </c>
      <c r="S7" s="1">
        <v>34.479999999999997</v>
      </c>
      <c r="T7" s="1">
        <v>22.25</v>
      </c>
      <c r="U7" s="5">
        <v>10</v>
      </c>
      <c r="V7" s="1">
        <v>0</v>
      </c>
      <c r="W7" s="12">
        <v>237246.62</v>
      </c>
      <c r="X7" s="2">
        <v>163028.79999999999</v>
      </c>
      <c r="Y7" s="1">
        <v>336</v>
      </c>
      <c r="Z7" s="1">
        <v>452</v>
      </c>
      <c r="AA7" s="1">
        <v>419</v>
      </c>
      <c r="AB7" s="1">
        <v>388</v>
      </c>
      <c r="AC7" s="1">
        <v>559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166</v>
      </c>
      <c r="AT7" s="1">
        <v>205</v>
      </c>
      <c r="AU7" s="1">
        <v>475</v>
      </c>
      <c r="AV7" s="1">
        <v>279</v>
      </c>
      <c r="AW7" s="1">
        <v>884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212</v>
      </c>
      <c r="BD7" s="1">
        <v>167</v>
      </c>
      <c r="BE7" s="1">
        <v>223</v>
      </c>
      <c r="BF7" s="1">
        <v>342</v>
      </c>
      <c r="BG7" s="1">
        <v>445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20">
        <v>70034</v>
      </c>
      <c r="B8" s="1" t="s">
        <v>99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55.92</v>
      </c>
      <c r="I8" s="2">
        <v>1342.08</v>
      </c>
      <c r="J8" s="10">
        <f t="shared" si="2"/>
        <v>73814.399999999994</v>
      </c>
      <c r="K8" s="11">
        <f t="shared" si="3"/>
        <v>55</v>
      </c>
      <c r="L8" s="1">
        <v>49.06</v>
      </c>
      <c r="M8" s="1">
        <v>26.75</v>
      </c>
      <c r="N8" s="21">
        <v>15</v>
      </c>
      <c r="O8" s="1"/>
      <c r="P8" s="1">
        <v>60.79</v>
      </c>
      <c r="Q8" s="1">
        <v>37.58</v>
      </c>
      <c r="R8" s="5">
        <v>10</v>
      </c>
      <c r="S8" s="1">
        <v>63.67</v>
      </c>
      <c r="T8" s="1">
        <v>18.46</v>
      </c>
      <c r="U8" s="5">
        <v>30</v>
      </c>
      <c r="V8" s="1">
        <v>0</v>
      </c>
      <c r="W8" s="12">
        <v>232878.84</v>
      </c>
      <c r="X8" s="2">
        <v>111113.04</v>
      </c>
      <c r="Y8" s="1">
        <v>307</v>
      </c>
      <c r="Z8" s="1">
        <v>317</v>
      </c>
      <c r="AA8" s="1">
        <v>582</v>
      </c>
      <c r="AB8" s="1">
        <v>260</v>
      </c>
      <c r="AC8" s="1">
        <v>642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370</v>
      </c>
      <c r="AT8" s="1">
        <v>429</v>
      </c>
      <c r="AU8" s="1">
        <v>579</v>
      </c>
      <c r="AV8" s="1">
        <v>591</v>
      </c>
      <c r="AW8" s="1">
        <v>902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600</v>
      </c>
      <c r="BD8" s="1">
        <v>519</v>
      </c>
      <c r="BE8" s="1">
        <v>464</v>
      </c>
      <c r="BF8" s="1">
        <v>409</v>
      </c>
      <c r="BG8" s="1">
        <v>443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20">
        <v>70028</v>
      </c>
      <c r="B9" s="1" t="s">
        <v>103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2">
        <v>40.9</v>
      </c>
      <c r="I9" s="2">
        <v>981.6</v>
      </c>
      <c r="J9" s="10">
        <f t="shared" si="2"/>
        <v>98160</v>
      </c>
      <c r="K9" s="11">
        <f t="shared" si="3"/>
        <v>100</v>
      </c>
      <c r="L9" s="1">
        <v>81.33</v>
      </c>
      <c r="M9" s="1">
        <v>35.380000000000003</v>
      </c>
      <c r="N9" s="26">
        <v>30</v>
      </c>
      <c r="O9" s="1"/>
      <c r="P9" s="1">
        <v>77.849999999999994</v>
      </c>
      <c r="Q9" s="1">
        <v>19.329999999999998</v>
      </c>
      <c r="R9" s="5">
        <v>40</v>
      </c>
      <c r="S9" s="1">
        <v>61.35</v>
      </c>
      <c r="T9" s="1">
        <v>18.5</v>
      </c>
      <c r="U9" s="16">
        <f t="shared" ref="U9:U11" si="4">MAX(0,((TRUNC((S9*0.8)-T9))))</f>
        <v>30</v>
      </c>
      <c r="V9" s="1">
        <v>0</v>
      </c>
      <c r="W9" s="12">
        <v>216483.7</v>
      </c>
      <c r="X9" s="2">
        <v>71861.3</v>
      </c>
      <c r="Y9" s="1">
        <v>509</v>
      </c>
      <c r="Z9" s="1">
        <v>843</v>
      </c>
      <c r="AA9" s="1">
        <v>770</v>
      </c>
      <c r="AB9" s="1">
        <v>503</v>
      </c>
      <c r="AC9" s="1">
        <v>849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449</v>
      </c>
      <c r="AT9" s="1">
        <v>735</v>
      </c>
      <c r="AU9" s="1">
        <v>816</v>
      </c>
      <c r="AV9" s="1">
        <v>472</v>
      </c>
      <c r="AW9" s="1">
        <v>464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627</v>
      </c>
      <c r="BD9" s="1">
        <v>544</v>
      </c>
      <c r="BE9" s="1">
        <v>343</v>
      </c>
      <c r="BF9" s="1">
        <v>461</v>
      </c>
      <c r="BG9" s="1">
        <v>444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20">
        <v>70103</v>
      </c>
      <c r="B10" s="1" t="s">
        <v>112</v>
      </c>
      <c r="C10" s="1">
        <v>18</v>
      </c>
      <c r="D10" s="1">
        <v>285</v>
      </c>
      <c r="E10" s="1" t="s">
        <v>64</v>
      </c>
      <c r="F10" s="1">
        <v>567</v>
      </c>
      <c r="G10" s="1" t="s">
        <v>74</v>
      </c>
      <c r="H10" s="2">
        <v>50.87</v>
      </c>
      <c r="I10" s="2">
        <v>915.66</v>
      </c>
      <c r="J10" s="10">
        <f t="shared" si="2"/>
        <v>77831.099999999991</v>
      </c>
      <c r="K10" s="11">
        <f t="shared" si="3"/>
        <v>85</v>
      </c>
      <c r="L10" s="1">
        <v>51.69</v>
      </c>
      <c r="M10" s="1">
        <v>10.5</v>
      </c>
      <c r="N10" s="25">
        <f t="shared" ref="N10:N13" si="5">MAX(0,((TRUNC((L10*0.8)-M10))))</f>
        <v>30</v>
      </c>
      <c r="O10" s="1"/>
      <c r="P10" s="1">
        <v>82.89</v>
      </c>
      <c r="Q10" s="1">
        <v>51.5</v>
      </c>
      <c r="R10" s="5">
        <v>15</v>
      </c>
      <c r="S10" s="1">
        <v>90.67</v>
      </c>
      <c r="T10" s="1">
        <v>31.83</v>
      </c>
      <c r="U10" s="16">
        <f t="shared" si="4"/>
        <v>40</v>
      </c>
      <c r="V10" s="1">
        <v>0</v>
      </c>
      <c r="W10" s="12">
        <v>206252.41</v>
      </c>
      <c r="X10" s="2">
        <v>85919.43</v>
      </c>
      <c r="Y10" s="1">
        <v>511</v>
      </c>
      <c r="Z10" s="1">
        <v>341</v>
      </c>
      <c r="AA10" s="1">
        <v>44</v>
      </c>
      <c r="AB10" s="1">
        <v>410</v>
      </c>
      <c r="AC10" s="1">
        <v>189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409</v>
      </c>
      <c r="AT10" s="1">
        <v>400</v>
      </c>
      <c r="AU10" s="1">
        <v>625</v>
      </c>
      <c r="AV10" s="1">
        <v>516</v>
      </c>
      <c r="AW10" s="1">
        <v>927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755</v>
      </c>
      <c r="BD10" s="1">
        <v>413</v>
      </c>
      <c r="BE10" s="1">
        <v>378</v>
      </c>
      <c r="BF10" s="1">
        <v>585</v>
      </c>
      <c r="BG10" s="1">
        <v>573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20">
        <v>70072</v>
      </c>
      <c r="B11" s="26" t="s">
        <v>79</v>
      </c>
      <c r="C11" s="1">
        <v>20</v>
      </c>
      <c r="D11" s="1">
        <v>285</v>
      </c>
      <c r="E11" s="1" t="s">
        <v>64</v>
      </c>
      <c r="F11" s="1">
        <v>570</v>
      </c>
      <c r="G11" s="1" t="s">
        <v>72</v>
      </c>
      <c r="H11" s="2">
        <v>41.94</v>
      </c>
      <c r="I11" s="2">
        <v>838.8</v>
      </c>
      <c r="J11" s="10">
        <f t="shared" si="2"/>
        <v>50328</v>
      </c>
      <c r="K11" s="11">
        <f t="shared" si="3"/>
        <v>60</v>
      </c>
      <c r="L11" s="1">
        <v>51.65</v>
      </c>
      <c r="M11" s="1">
        <v>80.05</v>
      </c>
      <c r="N11" s="16">
        <f t="shared" si="5"/>
        <v>0</v>
      </c>
      <c r="O11" s="1"/>
      <c r="P11" s="1">
        <v>139.6</v>
      </c>
      <c r="Q11" s="1">
        <v>58.3</v>
      </c>
      <c r="R11" s="5">
        <v>50</v>
      </c>
      <c r="S11" s="1">
        <v>43.68</v>
      </c>
      <c r="T11" s="1">
        <v>23.95</v>
      </c>
      <c r="U11" s="16">
        <f t="shared" si="4"/>
        <v>10</v>
      </c>
      <c r="V11" s="1">
        <v>0</v>
      </c>
      <c r="W11" s="12">
        <v>197055.09</v>
      </c>
      <c r="X11" s="2">
        <v>136137.24</v>
      </c>
      <c r="Y11" s="1">
        <v>296</v>
      </c>
      <c r="Z11" s="1">
        <v>267</v>
      </c>
      <c r="AA11" s="1">
        <v>433</v>
      </c>
      <c r="AB11" s="1">
        <v>341</v>
      </c>
      <c r="AC11" s="1">
        <v>1601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678</v>
      </c>
      <c r="AT11" s="1">
        <v>850</v>
      </c>
      <c r="AU11" s="1">
        <v>1195</v>
      </c>
      <c r="AV11" s="1">
        <v>988</v>
      </c>
      <c r="AW11" s="1">
        <v>1166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235</v>
      </c>
      <c r="BD11" s="1">
        <v>289</v>
      </c>
      <c r="BE11" s="1">
        <v>248</v>
      </c>
      <c r="BF11" s="1">
        <v>492</v>
      </c>
      <c r="BG11" s="1">
        <v>479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s="20">
        <v>70101</v>
      </c>
      <c r="B12" s="26" t="s">
        <v>73</v>
      </c>
      <c r="C12" s="1">
        <v>15</v>
      </c>
      <c r="D12" s="1">
        <v>285</v>
      </c>
      <c r="E12" s="1" t="s">
        <v>64</v>
      </c>
      <c r="F12" s="1">
        <v>567</v>
      </c>
      <c r="G12" s="1" t="s">
        <v>74</v>
      </c>
      <c r="H12" s="2">
        <v>42.41</v>
      </c>
      <c r="I12" s="2">
        <v>636.15</v>
      </c>
      <c r="J12" s="10">
        <f t="shared" si="2"/>
        <v>44530.5</v>
      </c>
      <c r="K12" s="11">
        <f t="shared" si="3"/>
        <v>70</v>
      </c>
      <c r="L12" s="1">
        <v>90.73</v>
      </c>
      <c r="M12" s="1">
        <v>61.87</v>
      </c>
      <c r="N12" s="27">
        <f t="shared" si="5"/>
        <v>10</v>
      </c>
      <c r="O12" s="1"/>
      <c r="P12" s="1">
        <v>93.37</v>
      </c>
      <c r="Q12" s="1">
        <v>95.8</v>
      </c>
      <c r="R12" s="5">
        <v>0</v>
      </c>
      <c r="S12" s="1">
        <v>110.67</v>
      </c>
      <c r="T12" s="1">
        <v>31.27</v>
      </c>
      <c r="U12" s="5">
        <v>60</v>
      </c>
      <c r="V12" s="1">
        <v>0</v>
      </c>
      <c r="W12" s="12">
        <v>187515.81</v>
      </c>
      <c r="X12" s="2">
        <v>120189.94</v>
      </c>
      <c r="Y12" s="1">
        <v>362</v>
      </c>
      <c r="Z12" s="1">
        <v>479</v>
      </c>
      <c r="AA12" s="1">
        <v>523</v>
      </c>
      <c r="AB12" s="1">
        <v>473</v>
      </c>
      <c r="AC12" s="1">
        <v>928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296</v>
      </c>
      <c r="AT12" s="1">
        <v>710</v>
      </c>
      <c r="AU12" s="1">
        <v>494</v>
      </c>
      <c r="AV12" s="1">
        <v>511</v>
      </c>
      <c r="AW12" s="1">
        <v>1437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778</v>
      </c>
      <c r="BD12" s="1">
        <v>198</v>
      </c>
      <c r="BE12" s="1">
        <v>235</v>
      </c>
      <c r="BF12" s="1">
        <v>1096</v>
      </c>
      <c r="BG12" s="1">
        <v>469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>
      <c r="A13" s="20">
        <v>70019</v>
      </c>
      <c r="B13" s="1" t="s">
        <v>85</v>
      </c>
      <c r="C13" s="1">
        <v>20</v>
      </c>
      <c r="D13" s="1">
        <v>285</v>
      </c>
      <c r="E13" s="1" t="s">
        <v>64</v>
      </c>
      <c r="F13" s="1">
        <v>562</v>
      </c>
      <c r="G13" s="1" t="s">
        <v>65</v>
      </c>
      <c r="H13" s="2">
        <v>68.760000000000005</v>
      </c>
      <c r="I13" s="2">
        <v>1375.2</v>
      </c>
      <c r="J13" s="10">
        <f t="shared" si="2"/>
        <v>0</v>
      </c>
      <c r="K13" s="11">
        <f t="shared" si="3"/>
        <v>0</v>
      </c>
      <c r="L13" s="1">
        <v>33.33</v>
      </c>
      <c r="M13" s="1">
        <v>35.799999999999997</v>
      </c>
      <c r="N13" s="16">
        <f t="shared" si="5"/>
        <v>0</v>
      </c>
      <c r="O13" s="1"/>
      <c r="P13" s="1">
        <v>63.92</v>
      </c>
      <c r="Q13" s="1">
        <v>48.85</v>
      </c>
      <c r="R13" s="5">
        <v>0</v>
      </c>
      <c r="S13" s="1">
        <v>38.92</v>
      </c>
      <c r="T13" s="1">
        <v>31.9</v>
      </c>
      <c r="U13" s="16">
        <f t="shared" ref="U13:U16" si="6">MAX(0,((TRUNC((S13*0.8)-T13))))</f>
        <v>0</v>
      </c>
      <c r="V13" s="1">
        <v>0</v>
      </c>
      <c r="W13" s="12">
        <v>187267.86</v>
      </c>
      <c r="X13" s="2">
        <v>160279.56</v>
      </c>
      <c r="Y13" s="1">
        <v>132</v>
      </c>
      <c r="Z13" s="1">
        <v>324</v>
      </c>
      <c r="AA13" s="1">
        <v>269</v>
      </c>
      <c r="AB13" s="1">
        <v>207</v>
      </c>
      <c r="AC13" s="1">
        <v>716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343</v>
      </c>
      <c r="AT13" s="1">
        <v>548</v>
      </c>
      <c r="AU13" s="1">
        <v>394</v>
      </c>
      <c r="AV13" s="1">
        <v>535</v>
      </c>
      <c r="AW13" s="1">
        <v>977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209</v>
      </c>
      <c r="BD13" s="1">
        <v>245</v>
      </c>
      <c r="BE13" s="1">
        <v>281</v>
      </c>
      <c r="BF13" s="1">
        <v>332</v>
      </c>
      <c r="BG13" s="1">
        <v>638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s="20">
        <v>70100</v>
      </c>
      <c r="B14" s="1" t="s">
        <v>91</v>
      </c>
      <c r="C14" s="1">
        <v>16</v>
      </c>
      <c r="D14" s="1">
        <v>285</v>
      </c>
      <c r="E14" s="1" t="s">
        <v>64</v>
      </c>
      <c r="F14" s="1">
        <v>567</v>
      </c>
      <c r="G14" s="1" t="s">
        <v>74</v>
      </c>
      <c r="H14" s="2">
        <v>42.32</v>
      </c>
      <c r="I14" s="2">
        <v>677.12</v>
      </c>
      <c r="J14" s="10">
        <f t="shared" si="2"/>
        <v>64326.400000000001</v>
      </c>
      <c r="K14" s="11">
        <f t="shared" si="3"/>
        <v>95</v>
      </c>
      <c r="L14" s="1">
        <v>89.06</v>
      </c>
      <c r="M14" s="1">
        <v>43</v>
      </c>
      <c r="N14" s="21">
        <v>30</v>
      </c>
      <c r="O14" s="1"/>
      <c r="P14" s="1">
        <v>77.75</v>
      </c>
      <c r="Q14" s="1">
        <v>62.56</v>
      </c>
      <c r="R14" s="5">
        <v>0</v>
      </c>
      <c r="S14" s="1">
        <v>104.66</v>
      </c>
      <c r="T14" s="1">
        <v>18.309999999999999</v>
      </c>
      <c r="U14" s="16">
        <f t="shared" si="6"/>
        <v>65</v>
      </c>
      <c r="V14" s="1">
        <v>0</v>
      </c>
      <c r="W14" s="12">
        <v>183816.92</v>
      </c>
      <c r="X14" s="2">
        <v>83878.240000000005</v>
      </c>
      <c r="Y14" s="1">
        <v>364</v>
      </c>
      <c r="Z14" s="1">
        <v>482</v>
      </c>
      <c r="AA14" s="1">
        <v>601</v>
      </c>
      <c r="AB14" s="1">
        <v>438</v>
      </c>
      <c r="AC14" s="1">
        <v>688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346</v>
      </c>
      <c r="AT14" s="1">
        <v>335</v>
      </c>
      <c r="AU14" s="1">
        <v>481</v>
      </c>
      <c r="AV14" s="1">
        <v>499</v>
      </c>
      <c r="AW14" s="1">
        <v>1001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742</v>
      </c>
      <c r="BD14" s="1">
        <v>249</v>
      </c>
      <c r="BE14" s="1">
        <v>297</v>
      </c>
      <c r="BF14" s="1">
        <v>1022</v>
      </c>
      <c r="BG14" s="1">
        <v>293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s="20">
        <v>70150</v>
      </c>
      <c r="B15" s="1" t="s">
        <v>118</v>
      </c>
      <c r="C15" s="1">
        <v>20</v>
      </c>
      <c r="D15" s="1">
        <v>285</v>
      </c>
      <c r="E15" s="1" t="s">
        <v>64</v>
      </c>
      <c r="F15" s="1">
        <v>558</v>
      </c>
      <c r="G15" s="1" t="s">
        <v>67</v>
      </c>
      <c r="H15" s="2">
        <v>77.58</v>
      </c>
      <c r="I15" s="2">
        <v>1551.6</v>
      </c>
      <c r="J15" s="10">
        <f t="shared" si="2"/>
        <v>7758</v>
      </c>
      <c r="K15" s="11">
        <f t="shared" si="3"/>
        <v>5</v>
      </c>
      <c r="L15" s="1">
        <v>32.42</v>
      </c>
      <c r="M15" s="1">
        <v>22.65</v>
      </c>
      <c r="N15" s="5">
        <v>0</v>
      </c>
      <c r="O15" s="1"/>
      <c r="P15" s="1">
        <v>33.020000000000003</v>
      </c>
      <c r="Q15" s="1">
        <v>36.450000000000003</v>
      </c>
      <c r="R15" s="5">
        <v>0</v>
      </c>
      <c r="S15" s="1">
        <v>43.95</v>
      </c>
      <c r="T15" s="1">
        <v>29.85</v>
      </c>
      <c r="U15" s="16">
        <f t="shared" si="6"/>
        <v>5</v>
      </c>
      <c r="V15" s="1">
        <v>0</v>
      </c>
      <c r="W15" s="12">
        <v>169745.04</v>
      </c>
      <c r="X15" s="2">
        <v>138014.82</v>
      </c>
      <c r="Y15" s="1">
        <v>207</v>
      </c>
      <c r="Z15" s="1">
        <v>237</v>
      </c>
      <c r="AA15" s="1">
        <v>231</v>
      </c>
      <c r="AB15" s="1">
        <v>184</v>
      </c>
      <c r="AC15" s="1">
        <v>453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107</v>
      </c>
      <c r="AT15" s="1">
        <v>220</v>
      </c>
      <c r="AU15" s="1">
        <v>353</v>
      </c>
      <c r="AV15" s="1">
        <v>181</v>
      </c>
      <c r="AW15" s="1">
        <v>729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291</v>
      </c>
      <c r="BD15" s="1">
        <v>218</v>
      </c>
      <c r="BE15" s="1">
        <v>378</v>
      </c>
      <c r="BF15" s="1">
        <v>202</v>
      </c>
      <c r="BG15" s="1">
        <v>597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s="20">
        <v>70029</v>
      </c>
      <c r="B16" s="26" t="s">
        <v>102</v>
      </c>
      <c r="C16" s="1">
        <v>18</v>
      </c>
      <c r="D16" s="1">
        <v>285</v>
      </c>
      <c r="E16" s="1" t="s">
        <v>64</v>
      </c>
      <c r="F16" s="1">
        <v>558</v>
      </c>
      <c r="G16" s="1" t="s">
        <v>67</v>
      </c>
      <c r="H16" s="2">
        <v>46.2</v>
      </c>
      <c r="I16" s="2">
        <v>831.6</v>
      </c>
      <c r="J16" s="10">
        <f t="shared" si="2"/>
        <v>24948</v>
      </c>
      <c r="K16" s="11">
        <f t="shared" si="3"/>
        <v>30</v>
      </c>
      <c r="L16" s="1">
        <v>42.28</v>
      </c>
      <c r="M16" s="1">
        <v>69.39</v>
      </c>
      <c r="N16" s="16">
        <f t="shared" ref="N16:N18" si="7">MAX(0,((TRUNC((L16*0.8)-M16))))</f>
        <v>0</v>
      </c>
      <c r="O16" s="1"/>
      <c r="P16" s="1">
        <v>77.75</v>
      </c>
      <c r="Q16" s="1">
        <v>49.78</v>
      </c>
      <c r="R16" s="5">
        <v>15</v>
      </c>
      <c r="S16" s="1">
        <v>73.03</v>
      </c>
      <c r="T16" s="1">
        <v>42.72</v>
      </c>
      <c r="U16" s="16">
        <f t="shared" si="6"/>
        <v>15</v>
      </c>
      <c r="V16" s="1">
        <v>0</v>
      </c>
      <c r="W16" s="12">
        <v>160545</v>
      </c>
      <c r="X16" s="2">
        <v>134626.79999999999</v>
      </c>
      <c r="Y16" s="1">
        <v>193</v>
      </c>
      <c r="Z16" s="1">
        <v>322</v>
      </c>
      <c r="AA16" s="1">
        <v>356</v>
      </c>
      <c r="AB16" s="1">
        <v>102</v>
      </c>
      <c r="AC16" s="1">
        <v>1249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396</v>
      </c>
      <c r="AT16" s="1">
        <v>570</v>
      </c>
      <c r="AU16" s="1">
        <v>477</v>
      </c>
      <c r="AV16" s="1">
        <v>483</v>
      </c>
      <c r="AW16" s="1">
        <v>896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517</v>
      </c>
      <c r="BD16" s="1">
        <v>350</v>
      </c>
      <c r="BE16" s="1">
        <v>446</v>
      </c>
      <c r="BF16" s="1">
        <v>353</v>
      </c>
      <c r="BG16" s="1">
        <v>769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s="20">
        <v>70187</v>
      </c>
      <c r="B17" s="1" t="s">
        <v>127</v>
      </c>
      <c r="C17" s="1">
        <v>1</v>
      </c>
      <c r="D17" s="1">
        <v>285</v>
      </c>
      <c r="E17" s="1" t="s">
        <v>64</v>
      </c>
      <c r="F17" s="1">
        <v>567</v>
      </c>
      <c r="G17" s="1" t="s">
        <v>74</v>
      </c>
      <c r="H17" s="2">
        <v>1133.01</v>
      </c>
      <c r="I17" s="2">
        <v>1133.01</v>
      </c>
      <c r="J17" s="10">
        <f t="shared" si="2"/>
        <v>33990.300000000003</v>
      </c>
      <c r="K17" s="11">
        <f t="shared" si="3"/>
        <v>30</v>
      </c>
      <c r="L17" s="1">
        <v>0</v>
      </c>
      <c r="M17" s="1">
        <v>0</v>
      </c>
      <c r="N17" s="16">
        <f t="shared" si="7"/>
        <v>0</v>
      </c>
      <c r="O17" s="1"/>
      <c r="P17" s="1">
        <v>89</v>
      </c>
      <c r="Q17" s="1">
        <v>44</v>
      </c>
      <c r="R17" s="5">
        <v>20</v>
      </c>
      <c r="S17" s="1">
        <v>34.5</v>
      </c>
      <c r="T17" s="1">
        <v>15</v>
      </c>
      <c r="U17" s="5">
        <v>10</v>
      </c>
      <c r="V17" s="1">
        <v>0</v>
      </c>
      <c r="W17" s="12">
        <v>139926.73000000001</v>
      </c>
      <c r="X17" s="2">
        <v>66847.59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44</v>
      </c>
      <c r="AT17" s="1">
        <v>3</v>
      </c>
      <c r="AU17" s="1">
        <v>19</v>
      </c>
      <c r="AV17" s="1">
        <v>49</v>
      </c>
      <c r="AW17" s="1">
        <v>44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18</v>
      </c>
      <c r="BD17" s="1">
        <v>6</v>
      </c>
      <c r="BE17" s="1">
        <v>12</v>
      </c>
      <c r="BF17" s="1">
        <v>3</v>
      </c>
      <c r="BG17" s="1">
        <v>15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s="20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2">
        <v>652.46</v>
      </c>
      <c r="I18" s="2">
        <v>652.46</v>
      </c>
      <c r="J18" s="10">
        <f t="shared" si="2"/>
        <v>0</v>
      </c>
      <c r="K18" s="11">
        <f t="shared" si="3"/>
        <v>0</v>
      </c>
      <c r="L18" s="1">
        <v>30</v>
      </c>
      <c r="M18" s="1">
        <v>24</v>
      </c>
      <c r="N18" s="16">
        <f t="shared" si="7"/>
        <v>0</v>
      </c>
      <c r="O18" s="1"/>
      <c r="P18" s="1">
        <v>114.5</v>
      </c>
      <c r="Q18" s="1">
        <v>124</v>
      </c>
      <c r="R18" s="5">
        <v>0</v>
      </c>
      <c r="S18" s="1">
        <v>63</v>
      </c>
      <c r="T18" s="1">
        <v>60</v>
      </c>
      <c r="U18" s="16">
        <f>MAX(0,((TRUNC((S18*0.8)-T18))))</f>
        <v>0</v>
      </c>
      <c r="V18" s="1">
        <v>0</v>
      </c>
      <c r="W18" s="12">
        <v>135385.45000000001</v>
      </c>
      <c r="X18" s="2">
        <v>135711.67999999999</v>
      </c>
      <c r="Y18" s="1">
        <v>6</v>
      </c>
      <c r="Z18" s="1">
        <v>13</v>
      </c>
      <c r="AA18" s="1">
        <v>15</v>
      </c>
      <c r="AB18" s="1">
        <v>5</v>
      </c>
      <c r="AC18" s="1">
        <v>24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30</v>
      </c>
      <c r="AT18" s="1">
        <v>44</v>
      </c>
      <c r="AU18" s="1">
        <v>52</v>
      </c>
      <c r="AV18" s="1">
        <v>21</v>
      </c>
      <c r="AW18" s="1">
        <v>124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30</v>
      </c>
      <c r="BD18" s="1">
        <v>15</v>
      </c>
      <c r="BE18" s="1">
        <v>19</v>
      </c>
      <c r="BF18" s="1">
        <v>13</v>
      </c>
      <c r="BG18" s="1">
        <v>60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s="20">
        <v>70005</v>
      </c>
      <c r="B19" s="1" t="s">
        <v>107</v>
      </c>
      <c r="C19" s="1">
        <v>24</v>
      </c>
      <c r="D19" s="1">
        <v>285</v>
      </c>
      <c r="E19" s="1" t="s">
        <v>64</v>
      </c>
      <c r="F19" s="1">
        <v>557</v>
      </c>
      <c r="G19" s="1" t="s">
        <v>69</v>
      </c>
      <c r="H19" s="2">
        <v>50.79</v>
      </c>
      <c r="I19" s="2">
        <v>1218.96</v>
      </c>
      <c r="J19" s="10">
        <f t="shared" si="2"/>
        <v>24379.200000000001</v>
      </c>
      <c r="K19" s="11">
        <f t="shared" si="3"/>
        <v>20</v>
      </c>
      <c r="L19" s="1">
        <v>23.52</v>
      </c>
      <c r="M19" s="1">
        <v>9.08</v>
      </c>
      <c r="N19" s="26">
        <v>10</v>
      </c>
      <c r="O19" s="1"/>
      <c r="P19" s="1">
        <v>56.21</v>
      </c>
      <c r="Q19" s="1">
        <v>39.5</v>
      </c>
      <c r="R19" s="5">
        <v>0</v>
      </c>
      <c r="S19" s="1">
        <v>29.29</v>
      </c>
      <c r="T19" s="1">
        <v>14.08</v>
      </c>
      <c r="U19" s="5">
        <v>10</v>
      </c>
      <c r="V19" s="1">
        <v>0</v>
      </c>
      <c r="W19" s="12">
        <v>132892.04</v>
      </c>
      <c r="X19" s="2">
        <v>76388.160000000003</v>
      </c>
      <c r="Y19" s="1">
        <v>194</v>
      </c>
      <c r="Z19" s="1">
        <v>166</v>
      </c>
      <c r="AA19" s="1">
        <v>245</v>
      </c>
      <c r="AB19" s="1">
        <v>85</v>
      </c>
      <c r="AC19" s="1">
        <v>218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396</v>
      </c>
      <c r="AT19" s="1">
        <v>437</v>
      </c>
      <c r="AU19" s="1">
        <v>487</v>
      </c>
      <c r="AV19" s="1">
        <v>495</v>
      </c>
      <c r="AW19" s="1">
        <v>948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263</v>
      </c>
      <c r="BD19" s="1">
        <v>231</v>
      </c>
      <c r="BE19" s="1">
        <v>213</v>
      </c>
      <c r="BF19" s="1">
        <v>223</v>
      </c>
      <c r="BG19" s="1">
        <v>338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s="20">
        <v>70500</v>
      </c>
      <c r="B20" s="1" t="s">
        <v>105</v>
      </c>
      <c r="C20" s="1">
        <v>10</v>
      </c>
      <c r="D20" s="1">
        <v>285</v>
      </c>
      <c r="E20" s="1" t="s">
        <v>64</v>
      </c>
      <c r="F20" s="1">
        <v>285</v>
      </c>
      <c r="G20" s="1" t="s">
        <v>64</v>
      </c>
      <c r="H20" s="2">
        <v>125.14</v>
      </c>
      <c r="I20" s="2">
        <v>1251.4000000000001</v>
      </c>
      <c r="J20" s="10">
        <f t="shared" si="2"/>
        <v>75084</v>
      </c>
      <c r="K20" s="11">
        <f t="shared" si="3"/>
        <v>60</v>
      </c>
      <c r="L20" s="1">
        <v>28.9</v>
      </c>
      <c r="M20" s="1">
        <v>1.2</v>
      </c>
      <c r="N20" s="26">
        <v>20</v>
      </c>
      <c r="O20" s="1"/>
      <c r="P20" s="1">
        <v>44.65</v>
      </c>
      <c r="Q20" s="1">
        <v>11.1</v>
      </c>
      <c r="R20" s="5">
        <v>20</v>
      </c>
      <c r="S20" s="1">
        <v>31.1</v>
      </c>
      <c r="T20" s="1">
        <v>8.4</v>
      </c>
      <c r="U20" s="5">
        <v>20</v>
      </c>
      <c r="V20" s="1">
        <v>0</v>
      </c>
      <c r="W20" s="12">
        <v>130959.01</v>
      </c>
      <c r="X20" s="2">
        <v>25903.98</v>
      </c>
      <c r="Y20" s="1">
        <v>0</v>
      </c>
      <c r="Z20" s="1">
        <v>277</v>
      </c>
      <c r="AA20" s="1">
        <v>119</v>
      </c>
      <c r="AB20" s="1">
        <v>63</v>
      </c>
      <c r="AC20" s="1">
        <v>12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89</v>
      </c>
      <c r="AT20" s="1">
        <v>383</v>
      </c>
      <c r="AU20" s="1">
        <v>119</v>
      </c>
      <c r="AV20" s="1">
        <v>94</v>
      </c>
      <c r="AW20" s="1">
        <v>111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97</v>
      </c>
      <c r="BD20" s="1">
        <v>182</v>
      </c>
      <c r="BE20" s="1">
        <v>76</v>
      </c>
      <c r="BF20" s="1">
        <v>94</v>
      </c>
      <c r="BG20" s="1">
        <v>84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>
      <c r="A21" s="20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2">
        <v>39.53</v>
      </c>
      <c r="I21" s="2">
        <v>948.72</v>
      </c>
      <c r="J21" s="10">
        <f t="shared" si="2"/>
        <v>18974.400000000001</v>
      </c>
      <c r="K21" s="11">
        <f t="shared" si="3"/>
        <v>20</v>
      </c>
      <c r="L21" s="1">
        <v>51</v>
      </c>
      <c r="M21" s="1">
        <v>25.38</v>
      </c>
      <c r="N21" s="27">
        <f t="shared" ref="N21:N24" si="8">MAX(0,((TRUNC((L21*0.8)-M21))))</f>
        <v>15</v>
      </c>
      <c r="O21" s="1"/>
      <c r="P21" s="1">
        <v>42.65</v>
      </c>
      <c r="Q21" s="1">
        <v>33.619999999999997</v>
      </c>
      <c r="R21" s="5">
        <v>0</v>
      </c>
      <c r="S21" s="1">
        <v>43.21</v>
      </c>
      <c r="T21" s="1">
        <v>29.71</v>
      </c>
      <c r="U21" s="5">
        <v>5</v>
      </c>
      <c r="V21" s="1">
        <v>0</v>
      </c>
      <c r="W21" s="12">
        <v>129836.28</v>
      </c>
      <c r="X21" s="2">
        <v>84159.37</v>
      </c>
      <c r="Y21" s="1">
        <v>361</v>
      </c>
      <c r="Z21" s="1">
        <v>405</v>
      </c>
      <c r="AA21" s="1">
        <v>490</v>
      </c>
      <c r="AB21" s="1">
        <v>341</v>
      </c>
      <c r="AC21" s="1">
        <v>609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298</v>
      </c>
      <c r="AT21" s="1">
        <v>307</v>
      </c>
      <c r="AU21" s="1">
        <v>416</v>
      </c>
      <c r="AV21" s="1">
        <v>312</v>
      </c>
      <c r="AW21" s="1">
        <v>807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392</v>
      </c>
      <c r="BD21" s="1">
        <v>345</v>
      </c>
      <c r="BE21" s="1">
        <v>228</v>
      </c>
      <c r="BF21" s="1">
        <v>489</v>
      </c>
      <c r="BG21" s="1">
        <v>713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>
      <c r="A22" s="20">
        <v>70168</v>
      </c>
      <c r="B22" s="1" t="s">
        <v>109</v>
      </c>
      <c r="C22" s="1">
        <v>24</v>
      </c>
      <c r="D22" s="1">
        <v>285</v>
      </c>
      <c r="E22" s="1" t="s">
        <v>64</v>
      </c>
      <c r="F22" s="1">
        <v>974</v>
      </c>
      <c r="G22" s="1" t="s">
        <v>110</v>
      </c>
      <c r="H22" s="2">
        <v>50.94</v>
      </c>
      <c r="I22" s="2">
        <v>1222.56</v>
      </c>
      <c r="J22" s="10">
        <f t="shared" si="2"/>
        <v>48902.399999999994</v>
      </c>
      <c r="K22" s="11">
        <f t="shared" si="3"/>
        <v>40</v>
      </c>
      <c r="L22" s="1">
        <v>23.19</v>
      </c>
      <c r="M22" s="1">
        <v>12.62</v>
      </c>
      <c r="N22" s="61">
        <f t="shared" si="8"/>
        <v>5</v>
      </c>
      <c r="O22" s="1"/>
      <c r="P22" s="1">
        <v>40.75</v>
      </c>
      <c r="Q22" s="1">
        <v>14.71</v>
      </c>
      <c r="R22" s="5">
        <v>15</v>
      </c>
      <c r="S22" s="1">
        <v>34.729999999999997</v>
      </c>
      <c r="T22" s="1">
        <v>10.46</v>
      </c>
      <c r="U22" s="5">
        <v>20</v>
      </c>
      <c r="V22" s="1">
        <v>0</v>
      </c>
      <c r="W22" s="12">
        <v>120625.92</v>
      </c>
      <c r="X22" s="2">
        <v>46202.58</v>
      </c>
      <c r="Y22" s="1">
        <v>133</v>
      </c>
      <c r="Z22" s="1">
        <v>198</v>
      </c>
      <c r="AA22" s="1">
        <v>240</v>
      </c>
      <c r="AB22" s="1">
        <v>169</v>
      </c>
      <c r="AC22" s="1">
        <v>303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296</v>
      </c>
      <c r="AT22" s="1">
        <v>222</v>
      </c>
      <c r="AU22" s="1">
        <v>447</v>
      </c>
      <c r="AV22" s="1">
        <v>248</v>
      </c>
      <c r="AW22" s="1">
        <v>353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307</v>
      </c>
      <c r="BD22" s="1">
        <v>359</v>
      </c>
      <c r="BE22" s="1">
        <v>143</v>
      </c>
      <c r="BF22" s="1">
        <v>408</v>
      </c>
      <c r="BG22" s="1">
        <v>251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>
      <c r="A23" s="20">
        <v>70002</v>
      </c>
      <c r="B23" s="1" t="s">
        <v>113</v>
      </c>
      <c r="C23" s="1">
        <v>48</v>
      </c>
      <c r="D23" s="1">
        <v>285</v>
      </c>
      <c r="E23" s="1" t="s">
        <v>64</v>
      </c>
      <c r="F23" s="1">
        <v>557</v>
      </c>
      <c r="G23" s="1" t="s">
        <v>69</v>
      </c>
      <c r="H23" s="2">
        <v>28.86</v>
      </c>
      <c r="I23" s="2">
        <v>1385.28</v>
      </c>
      <c r="J23" s="10">
        <f t="shared" si="2"/>
        <v>34632</v>
      </c>
      <c r="K23" s="11">
        <f t="shared" si="3"/>
        <v>25</v>
      </c>
      <c r="L23" s="1">
        <v>27.32</v>
      </c>
      <c r="M23" s="1">
        <v>16.25</v>
      </c>
      <c r="N23" s="57">
        <f t="shared" si="8"/>
        <v>5</v>
      </c>
      <c r="O23" s="1"/>
      <c r="P23" s="1">
        <v>33.979999999999997</v>
      </c>
      <c r="Q23" s="1">
        <v>27.15</v>
      </c>
      <c r="R23" s="16">
        <f t="shared" ref="R23:R24" si="9">MAX(0,((TRUNC((P23*0.8)-Q23))))</f>
        <v>0</v>
      </c>
      <c r="S23" s="1">
        <v>25.46</v>
      </c>
      <c r="T23" s="1">
        <v>4</v>
      </c>
      <c r="U23" s="5">
        <v>20</v>
      </c>
      <c r="V23" s="1">
        <v>0</v>
      </c>
      <c r="W23" s="12">
        <v>120187.47</v>
      </c>
      <c r="X23" s="2">
        <v>65656.5</v>
      </c>
      <c r="Y23" s="1">
        <v>256</v>
      </c>
      <c r="Z23" s="1">
        <v>377</v>
      </c>
      <c r="AA23" s="1">
        <v>657</v>
      </c>
      <c r="AB23" s="1">
        <v>420</v>
      </c>
      <c r="AC23" s="1">
        <v>780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332</v>
      </c>
      <c r="AT23" s="1">
        <v>404</v>
      </c>
      <c r="AU23" s="1">
        <v>779</v>
      </c>
      <c r="AV23" s="1">
        <v>636</v>
      </c>
      <c r="AW23" s="1">
        <v>1303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452</v>
      </c>
      <c r="BD23" s="1">
        <v>297</v>
      </c>
      <c r="BE23" s="1">
        <v>338</v>
      </c>
      <c r="BF23" s="1">
        <v>567</v>
      </c>
      <c r="BG23" s="1">
        <v>192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s="20">
        <v>70038</v>
      </c>
      <c r="B24" s="1" t="s">
        <v>66</v>
      </c>
      <c r="C24" s="1">
        <v>16</v>
      </c>
      <c r="D24" s="1">
        <v>285</v>
      </c>
      <c r="E24" s="1" t="s">
        <v>64</v>
      </c>
      <c r="F24" s="1">
        <v>558</v>
      </c>
      <c r="G24" s="1" t="s">
        <v>67</v>
      </c>
      <c r="H24" s="2">
        <v>52.430999999999997</v>
      </c>
      <c r="I24" s="2">
        <v>838.89599999999996</v>
      </c>
      <c r="J24" s="10">
        <f t="shared" si="2"/>
        <v>12583.439999999999</v>
      </c>
      <c r="K24" s="11">
        <f t="shared" si="3"/>
        <v>15</v>
      </c>
      <c r="L24" s="1">
        <v>26.12</v>
      </c>
      <c r="M24" s="1">
        <v>25.38</v>
      </c>
      <c r="N24" s="16">
        <f t="shared" si="8"/>
        <v>0</v>
      </c>
      <c r="O24" s="1"/>
      <c r="P24" s="1">
        <v>66.78</v>
      </c>
      <c r="Q24" s="1">
        <v>64.88</v>
      </c>
      <c r="R24" s="16">
        <f t="shared" si="9"/>
        <v>0</v>
      </c>
      <c r="S24" s="1">
        <v>46.78</v>
      </c>
      <c r="T24" s="1">
        <v>24.19</v>
      </c>
      <c r="U24" s="5">
        <v>15</v>
      </c>
      <c r="V24" s="1">
        <v>0</v>
      </c>
      <c r="W24" s="12">
        <v>117183.28</v>
      </c>
      <c r="X24" s="2">
        <v>96001.16</v>
      </c>
      <c r="Y24" s="1">
        <v>94</v>
      </c>
      <c r="Z24" s="1">
        <v>275</v>
      </c>
      <c r="AA24" s="1">
        <v>182</v>
      </c>
      <c r="AB24" s="1">
        <v>9</v>
      </c>
      <c r="AC24" s="1">
        <v>406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321</v>
      </c>
      <c r="AT24" s="1">
        <v>514</v>
      </c>
      <c r="AU24" s="1">
        <v>359</v>
      </c>
      <c r="AV24" s="1">
        <v>263</v>
      </c>
      <c r="AW24" s="1">
        <v>1038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287</v>
      </c>
      <c r="BD24" s="1">
        <v>394</v>
      </c>
      <c r="BE24" s="1">
        <v>137</v>
      </c>
      <c r="BF24" s="1">
        <v>255</v>
      </c>
      <c r="BG24" s="1">
        <v>387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>
      <c r="A25" s="20">
        <v>70012</v>
      </c>
      <c r="B25" s="1" t="s">
        <v>89</v>
      </c>
      <c r="C25" s="1">
        <v>15</v>
      </c>
      <c r="D25" s="1">
        <v>285</v>
      </c>
      <c r="E25" s="1" t="s">
        <v>64</v>
      </c>
      <c r="F25" s="1">
        <v>562</v>
      </c>
      <c r="G25" s="1" t="s">
        <v>65</v>
      </c>
      <c r="H25" s="2">
        <v>28.82</v>
      </c>
      <c r="I25" s="2">
        <v>432.3</v>
      </c>
      <c r="J25" s="10">
        <f t="shared" si="2"/>
        <v>12104.4</v>
      </c>
      <c r="K25" s="11">
        <f t="shared" si="3"/>
        <v>28</v>
      </c>
      <c r="L25" s="1">
        <v>78.569999999999993</v>
      </c>
      <c r="M25" s="1">
        <v>38.200000000000003</v>
      </c>
      <c r="N25" s="5">
        <v>25</v>
      </c>
      <c r="O25" s="1"/>
      <c r="P25" s="1">
        <v>88.17</v>
      </c>
      <c r="Q25" s="1">
        <v>58.33</v>
      </c>
      <c r="R25" s="5">
        <v>0</v>
      </c>
      <c r="S25" s="1">
        <v>60.23</v>
      </c>
      <c r="T25" s="1">
        <v>44.4</v>
      </c>
      <c r="U25" s="16">
        <f t="shared" ref="U25:U26" si="10">MAX(0,((TRUNC((S25*0.8)-T25))))</f>
        <v>3</v>
      </c>
      <c r="V25" s="1">
        <v>0</v>
      </c>
      <c r="W25" s="12">
        <v>98117.69</v>
      </c>
      <c r="X25" s="2">
        <v>60925.48</v>
      </c>
      <c r="Y25" s="1">
        <v>369</v>
      </c>
      <c r="Z25" s="1">
        <v>422</v>
      </c>
      <c r="AA25" s="1">
        <v>458</v>
      </c>
      <c r="AB25" s="1">
        <v>281</v>
      </c>
      <c r="AC25" s="1">
        <v>573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450</v>
      </c>
      <c r="AT25" s="1">
        <v>448</v>
      </c>
      <c r="AU25" s="1">
        <v>413</v>
      </c>
      <c r="AV25" s="1">
        <v>471</v>
      </c>
      <c r="AW25" s="1">
        <v>875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216</v>
      </c>
      <c r="BD25" s="1">
        <v>338</v>
      </c>
      <c r="BE25" s="1">
        <v>312</v>
      </c>
      <c r="BF25" s="1">
        <v>413</v>
      </c>
      <c r="BG25" s="1">
        <v>666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>
      <c r="A26" s="20">
        <v>70044</v>
      </c>
      <c r="B26" s="26" t="s">
        <v>96</v>
      </c>
      <c r="C26" s="1">
        <v>21</v>
      </c>
      <c r="D26" s="1">
        <v>285</v>
      </c>
      <c r="E26" s="1" t="s">
        <v>64</v>
      </c>
      <c r="F26" s="1">
        <v>565</v>
      </c>
      <c r="G26" s="1" t="s">
        <v>94</v>
      </c>
      <c r="H26" s="2">
        <v>31.19</v>
      </c>
      <c r="I26" s="2">
        <v>654.99</v>
      </c>
      <c r="J26" s="10">
        <f t="shared" si="2"/>
        <v>6549.9</v>
      </c>
      <c r="K26" s="11">
        <f t="shared" si="3"/>
        <v>10</v>
      </c>
      <c r="L26" s="1">
        <v>38.64</v>
      </c>
      <c r="M26" s="1">
        <v>28.48</v>
      </c>
      <c r="N26" s="5">
        <v>0</v>
      </c>
      <c r="O26" s="1"/>
      <c r="P26" s="1">
        <v>55.93</v>
      </c>
      <c r="Q26" s="1">
        <v>51.57</v>
      </c>
      <c r="R26" s="5">
        <v>0</v>
      </c>
      <c r="S26" s="1">
        <v>43.24</v>
      </c>
      <c r="T26" s="1">
        <v>23.86</v>
      </c>
      <c r="U26" s="16">
        <f t="shared" si="10"/>
        <v>10</v>
      </c>
      <c r="V26" s="1">
        <v>0</v>
      </c>
      <c r="W26" s="12">
        <v>90263.86</v>
      </c>
      <c r="X26" s="2">
        <v>68056.58</v>
      </c>
      <c r="Y26" s="1">
        <v>219</v>
      </c>
      <c r="Z26" s="1">
        <v>290</v>
      </c>
      <c r="AA26" s="1">
        <v>328</v>
      </c>
      <c r="AB26" s="1">
        <v>239</v>
      </c>
      <c r="AC26" s="1">
        <v>598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325</v>
      </c>
      <c r="AT26" s="1">
        <v>533</v>
      </c>
      <c r="AU26" s="1">
        <v>393</v>
      </c>
      <c r="AV26" s="1">
        <v>380</v>
      </c>
      <c r="AW26" s="1">
        <v>1083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308</v>
      </c>
      <c r="BD26" s="1">
        <v>306</v>
      </c>
      <c r="BE26" s="1">
        <v>273</v>
      </c>
      <c r="BF26" s="1">
        <v>348</v>
      </c>
      <c r="BG26" s="1">
        <v>501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s="20">
        <v>70090</v>
      </c>
      <c r="B27" s="1" t="s">
        <v>86</v>
      </c>
      <c r="C27" s="1">
        <v>32</v>
      </c>
      <c r="D27" s="1">
        <v>285</v>
      </c>
      <c r="E27" s="1" t="s">
        <v>64</v>
      </c>
      <c r="F27" s="1">
        <v>573</v>
      </c>
      <c r="G27" s="1" t="s">
        <v>87</v>
      </c>
      <c r="H27" s="2">
        <v>33.270000000000003</v>
      </c>
      <c r="I27" s="2">
        <v>1064.6400000000001</v>
      </c>
      <c r="J27" s="10">
        <f t="shared" si="2"/>
        <v>69201.600000000006</v>
      </c>
      <c r="K27" s="11">
        <f t="shared" si="3"/>
        <v>65</v>
      </c>
      <c r="L27" s="1">
        <v>24.11</v>
      </c>
      <c r="M27" s="1">
        <v>13.75</v>
      </c>
      <c r="N27" s="27">
        <f>MAX(0,((TRUNC((L27*0.8)-M27))))</f>
        <v>5</v>
      </c>
      <c r="O27" s="1"/>
      <c r="P27" s="1">
        <v>38.479999999999997</v>
      </c>
      <c r="Q27" s="1">
        <v>12.66</v>
      </c>
      <c r="R27" s="5">
        <v>50</v>
      </c>
      <c r="S27" s="1">
        <v>20.88</v>
      </c>
      <c r="T27" s="1">
        <v>9.9700000000000006</v>
      </c>
      <c r="U27" s="5">
        <v>10</v>
      </c>
      <c r="V27" s="1">
        <v>0</v>
      </c>
      <c r="W27" s="12">
        <v>88864.17</v>
      </c>
      <c r="X27" s="2">
        <v>38726.28</v>
      </c>
      <c r="Y27" s="1">
        <v>128</v>
      </c>
      <c r="Z27" s="1">
        <v>182</v>
      </c>
      <c r="AA27" s="1">
        <v>393</v>
      </c>
      <c r="AB27" s="1">
        <v>319</v>
      </c>
      <c r="AC27" s="1">
        <v>440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293</v>
      </c>
      <c r="AT27" s="1">
        <v>489</v>
      </c>
      <c r="AU27" s="1">
        <v>522</v>
      </c>
      <c r="AV27" s="1">
        <v>344</v>
      </c>
      <c r="AW27" s="1">
        <v>405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258</v>
      </c>
      <c r="BD27" s="1">
        <v>292</v>
      </c>
      <c r="BE27" s="1">
        <v>163</v>
      </c>
      <c r="BF27" s="1">
        <v>202</v>
      </c>
      <c r="BG27" s="1">
        <v>319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>
      <c r="A28" s="20">
        <v>70070</v>
      </c>
      <c r="B28" s="1" t="s">
        <v>63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74.72</v>
      </c>
      <c r="I28" s="2">
        <v>373.6</v>
      </c>
      <c r="J28" s="10">
        <f t="shared" si="2"/>
        <v>0</v>
      </c>
      <c r="K28" s="11">
        <f t="shared" si="3"/>
        <v>0</v>
      </c>
      <c r="L28" s="1">
        <v>62.2</v>
      </c>
      <c r="M28" s="1">
        <v>38.200000000000003</v>
      </c>
      <c r="N28" s="5">
        <v>0</v>
      </c>
      <c r="O28" s="1" t="s">
        <v>2266</v>
      </c>
      <c r="P28" s="1">
        <v>93.3</v>
      </c>
      <c r="Q28" s="1">
        <v>245.4</v>
      </c>
      <c r="R28" s="16">
        <f>MAX(0,((TRUNC((P28*0.8)-Q28))))</f>
        <v>0</v>
      </c>
      <c r="S28" s="1">
        <v>73.8</v>
      </c>
      <c r="T28" s="1">
        <v>40.4</v>
      </c>
      <c r="U28" s="5">
        <v>0</v>
      </c>
      <c r="V28" s="1" t="s">
        <v>370</v>
      </c>
      <c r="W28" s="12">
        <v>85666.48</v>
      </c>
      <c r="X28" s="2">
        <v>121046.39999999999</v>
      </c>
      <c r="Y28" s="1">
        <v>86</v>
      </c>
      <c r="Z28" s="1">
        <v>188</v>
      </c>
      <c r="AA28" s="1">
        <v>103</v>
      </c>
      <c r="AB28" s="1">
        <v>56</v>
      </c>
      <c r="AC28" s="1">
        <v>191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160</v>
      </c>
      <c r="AT28" s="1">
        <v>368</v>
      </c>
      <c r="AU28" s="1">
        <v>62</v>
      </c>
      <c r="AV28" s="1">
        <v>121</v>
      </c>
      <c r="AW28" s="1">
        <v>1227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168</v>
      </c>
      <c r="BD28" s="1">
        <v>123</v>
      </c>
      <c r="BE28" s="1">
        <v>44</v>
      </c>
      <c r="BF28" s="1">
        <v>191</v>
      </c>
      <c r="BG28" s="1">
        <v>202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s="20">
        <v>70011</v>
      </c>
      <c r="B29" s="1" t="s">
        <v>101</v>
      </c>
      <c r="C29" s="1">
        <v>15</v>
      </c>
      <c r="D29" s="1">
        <v>285</v>
      </c>
      <c r="E29" s="1" t="s">
        <v>64</v>
      </c>
      <c r="F29" s="1">
        <v>562</v>
      </c>
      <c r="G29" s="1" t="s">
        <v>65</v>
      </c>
      <c r="H29" s="2">
        <v>28.82</v>
      </c>
      <c r="I29" s="2">
        <v>432.3</v>
      </c>
      <c r="J29" s="10">
        <f t="shared" si="2"/>
        <v>34584</v>
      </c>
      <c r="K29" s="11">
        <f t="shared" si="3"/>
        <v>80</v>
      </c>
      <c r="L29" s="1">
        <v>43.37</v>
      </c>
      <c r="M29" s="1">
        <v>12.73</v>
      </c>
      <c r="N29" s="21">
        <v>20</v>
      </c>
      <c r="O29" s="1"/>
      <c r="P29" s="1">
        <v>77.87</v>
      </c>
      <c r="Q29" s="1">
        <v>30</v>
      </c>
      <c r="R29" s="5">
        <v>30</v>
      </c>
      <c r="S29" s="1">
        <v>69.77</v>
      </c>
      <c r="T29" s="1">
        <v>25.93</v>
      </c>
      <c r="U29" s="5">
        <v>30</v>
      </c>
      <c r="V29" s="1">
        <v>0</v>
      </c>
      <c r="W29" s="12">
        <v>82569.3</v>
      </c>
      <c r="X29" s="2">
        <v>29684.6</v>
      </c>
      <c r="Y29" s="1">
        <v>159</v>
      </c>
      <c r="Z29" s="1">
        <v>255</v>
      </c>
      <c r="AA29" s="1">
        <v>264</v>
      </c>
      <c r="AB29" s="1">
        <v>200</v>
      </c>
      <c r="AC29" s="1">
        <v>191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418</v>
      </c>
      <c r="AT29" s="1">
        <v>263</v>
      </c>
      <c r="AU29" s="1">
        <v>452</v>
      </c>
      <c r="AV29" s="1">
        <v>333</v>
      </c>
      <c r="AW29" s="1">
        <v>450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319</v>
      </c>
      <c r="BD29" s="1">
        <v>526</v>
      </c>
      <c r="BE29" s="1">
        <v>221</v>
      </c>
      <c r="BF29" s="1">
        <v>487</v>
      </c>
      <c r="BG29" s="1">
        <v>389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>
      <c r="A30" s="20">
        <v>70039</v>
      </c>
      <c r="B30" s="1" t="s">
        <v>78</v>
      </c>
      <c r="C30" s="1">
        <v>18</v>
      </c>
      <c r="D30" s="1">
        <v>285</v>
      </c>
      <c r="E30" s="1" t="s">
        <v>64</v>
      </c>
      <c r="F30" s="1">
        <v>558</v>
      </c>
      <c r="G30" s="1" t="s">
        <v>67</v>
      </c>
      <c r="H30" s="2">
        <v>42.88</v>
      </c>
      <c r="I30" s="2">
        <v>771.84</v>
      </c>
      <c r="J30" s="10">
        <f t="shared" si="2"/>
        <v>3859.2000000000003</v>
      </c>
      <c r="K30" s="11">
        <f t="shared" si="3"/>
        <v>5</v>
      </c>
      <c r="L30" s="1">
        <v>33.22</v>
      </c>
      <c r="M30" s="1">
        <v>103.44</v>
      </c>
      <c r="N30" s="16">
        <f>MAX(0,((TRUNC((L30*0.8)-M30))))</f>
        <v>0</v>
      </c>
      <c r="O30" s="1"/>
      <c r="P30" s="1">
        <v>45.81</v>
      </c>
      <c r="Q30" s="1">
        <v>55.83</v>
      </c>
      <c r="R30" s="16">
        <f>MAX(0,((TRUNC((P30*0.8)-Q30))))</f>
        <v>0</v>
      </c>
      <c r="S30" s="1">
        <v>23.17</v>
      </c>
      <c r="T30" s="1">
        <v>13.89</v>
      </c>
      <c r="U30" s="5">
        <v>5</v>
      </c>
      <c r="V30" s="1">
        <v>0</v>
      </c>
      <c r="W30" s="12">
        <v>78877.759999999995</v>
      </c>
      <c r="X30" s="2">
        <v>133656.95999999999</v>
      </c>
      <c r="Y30" s="1">
        <v>181</v>
      </c>
      <c r="Z30" s="1">
        <v>209</v>
      </c>
      <c r="AA30" s="1">
        <v>252</v>
      </c>
      <c r="AB30" s="1">
        <v>121</v>
      </c>
      <c r="AC30" s="1">
        <v>1862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208</v>
      </c>
      <c r="AT30" s="1">
        <v>219</v>
      </c>
      <c r="AU30" s="1">
        <v>388</v>
      </c>
      <c r="AV30" s="1">
        <v>238</v>
      </c>
      <c r="AW30" s="1">
        <v>1005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234</v>
      </c>
      <c r="BD30" s="1">
        <v>153</v>
      </c>
      <c r="BE30" s="1">
        <v>71</v>
      </c>
      <c r="BF30" s="1">
        <v>71</v>
      </c>
      <c r="BG30" s="1">
        <v>250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>
      <c r="A31" s="1">
        <v>70263</v>
      </c>
      <c r="B31" s="1" t="s">
        <v>129</v>
      </c>
      <c r="C31" s="1">
        <v>16</v>
      </c>
      <c r="D31" s="1">
        <v>285</v>
      </c>
      <c r="E31" s="1" t="s">
        <v>64</v>
      </c>
      <c r="F31" s="1">
        <v>557</v>
      </c>
      <c r="G31" s="1" t="s">
        <v>69</v>
      </c>
      <c r="H31" s="2">
        <v>97.94</v>
      </c>
      <c r="I31" s="2">
        <v>1567.04</v>
      </c>
      <c r="J31" s="10">
        <f t="shared" si="2"/>
        <v>23505.599999999999</v>
      </c>
      <c r="K31" s="11">
        <f t="shared" si="3"/>
        <v>15</v>
      </c>
      <c r="L31" s="1">
        <v>10.06</v>
      </c>
      <c r="M31" s="1">
        <v>3.31</v>
      </c>
      <c r="N31" s="26">
        <v>5</v>
      </c>
      <c r="O31" s="1"/>
      <c r="P31" s="1">
        <v>22.72</v>
      </c>
      <c r="Q31" s="1">
        <v>10.5</v>
      </c>
      <c r="R31" s="5">
        <v>5</v>
      </c>
      <c r="S31" s="1">
        <v>15.81</v>
      </c>
      <c r="T31" s="1">
        <v>7.94</v>
      </c>
      <c r="U31" s="5">
        <v>5</v>
      </c>
      <c r="V31" s="1">
        <v>0</v>
      </c>
      <c r="W31" s="12">
        <v>76148.350000000006</v>
      </c>
      <c r="X31" s="2">
        <v>34083.120000000003</v>
      </c>
      <c r="Y31" s="1">
        <v>68</v>
      </c>
      <c r="Z31" s="1">
        <v>37</v>
      </c>
      <c r="AA31" s="1">
        <v>41</v>
      </c>
      <c r="AB31" s="1">
        <v>67</v>
      </c>
      <c r="AC31" s="1">
        <v>53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126</v>
      </c>
      <c r="AT31" s="1">
        <v>125</v>
      </c>
      <c r="AU31" s="1">
        <v>131</v>
      </c>
      <c r="AV31" s="1">
        <v>88</v>
      </c>
      <c r="AW31" s="1">
        <v>168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82</v>
      </c>
      <c r="BD31" s="1">
        <v>83</v>
      </c>
      <c r="BE31" s="1">
        <v>113</v>
      </c>
      <c r="BF31" s="1">
        <v>33</v>
      </c>
      <c r="BG31" s="1">
        <v>127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>
      <c r="A32" s="1">
        <v>70067</v>
      </c>
      <c r="B32" s="1" t="s">
        <v>136</v>
      </c>
      <c r="C32" s="1">
        <v>16</v>
      </c>
      <c r="D32" s="1">
        <v>285</v>
      </c>
      <c r="E32" s="1" t="s">
        <v>64</v>
      </c>
      <c r="F32" s="1">
        <v>387</v>
      </c>
      <c r="G32" s="1" t="s">
        <v>94</v>
      </c>
      <c r="H32" s="2">
        <v>50.88</v>
      </c>
      <c r="I32" s="2">
        <v>814.08</v>
      </c>
      <c r="J32" s="10">
        <f t="shared" si="2"/>
        <v>40704</v>
      </c>
      <c r="K32" s="11">
        <f t="shared" si="3"/>
        <v>50</v>
      </c>
      <c r="L32" s="1">
        <v>13.16</v>
      </c>
      <c r="M32" s="1">
        <v>2.62</v>
      </c>
      <c r="N32" s="26">
        <v>10</v>
      </c>
      <c r="O32" s="1"/>
      <c r="P32" s="1">
        <v>34.97</v>
      </c>
      <c r="Q32" s="1">
        <v>7.5</v>
      </c>
      <c r="R32" s="16">
        <f>MAX(0,((TRUNC((P32*0.8)-Q32))))</f>
        <v>20</v>
      </c>
      <c r="S32" s="1">
        <v>41.5</v>
      </c>
      <c r="T32" s="1">
        <v>16.940000000000001</v>
      </c>
      <c r="U32" s="5">
        <v>20</v>
      </c>
      <c r="V32" s="1">
        <v>0</v>
      </c>
      <c r="W32" s="12">
        <v>72961.919999999998</v>
      </c>
      <c r="X32" s="2">
        <v>22031.040000000001</v>
      </c>
      <c r="Y32" s="1">
        <v>69</v>
      </c>
      <c r="Z32" s="1">
        <v>41</v>
      </c>
      <c r="AA32" s="1">
        <v>102</v>
      </c>
      <c r="AB32" s="1">
        <v>38</v>
      </c>
      <c r="AC32" s="1">
        <v>42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162</v>
      </c>
      <c r="AT32" s="1">
        <v>86</v>
      </c>
      <c r="AU32" s="1">
        <v>250</v>
      </c>
      <c r="AV32" s="1">
        <v>209</v>
      </c>
      <c r="AW32" s="1">
        <v>120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169</v>
      </c>
      <c r="BD32" s="1">
        <v>311</v>
      </c>
      <c r="BE32" s="1">
        <v>156</v>
      </c>
      <c r="BF32" s="1">
        <v>367</v>
      </c>
      <c r="BG32" s="1">
        <v>271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s="20">
        <v>70104</v>
      </c>
      <c r="B33" s="1" t="s">
        <v>71</v>
      </c>
      <c r="C33" s="1">
        <v>6</v>
      </c>
      <c r="D33" s="1">
        <v>285</v>
      </c>
      <c r="E33" s="1" t="s">
        <v>64</v>
      </c>
      <c r="F33" s="1">
        <v>570</v>
      </c>
      <c r="G33" s="1" t="s">
        <v>72</v>
      </c>
      <c r="H33" s="2">
        <v>198.91</v>
      </c>
      <c r="I33" s="2">
        <v>1193.46</v>
      </c>
      <c r="J33" s="10">
        <f t="shared" si="2"/>
        <v>23869.200000000001</v>
      </c>
      <c r="K33" s="11">
        <f t="shared" si="3"/>
        <v>20</v>
      </c>
      <c r="L33" s="1">
        <v>17</v>
      </c>
      <c r="M33" s="1">
        <v>7.5</v>
      </c>
      <c r="N33" s="26">
        <v>10</v>
      </c>
      <c r="O33" s="1"/>
      <c r="P33" s="1">
        <v>22.83</v>
      </c>
      <c r="Q33" s="1">
        <v>6.67</v>
      </c>
      <c r="R33" s="5">
        <v>10</v>
      </c>
      <c r="S33" s="1">
        <v>21.25</v>
      </c>
      <c r="T33" s="1">
        <v>15.83</v>
      </c>
      <c r="U33" s="5">
        <v>0</v>
      </c>
      <c r="V33" s="1">
        <v>0</v>
      </c>
      <c r="W33" s="12">
        <v>72900.52</v>
      </c>
      <c r="X33" s="2">
        <v>35803.800000000003</v>
      </c>
      <c r="Y33" s="1">
        <v>34</v>
      </c>
      <c r="Z33" s="1">
        <v>46</v>
      </c>
      <c r="AA33" s="1">
        <v>32</v>
      </c>
      <c r="AB33" s="1">
        <v>26</v>
      </c>
      <c r="AC33" s="1">
        <v>45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52</v>
      </c>
      <c r="AT33" s="1">
        <v>66</v>
      </c>
      <c r="AU33" s="1">
        <v>18</v>
      </c>
      <c r="AV33" s="1">
        <v>68</v>
      </c>
      <c r="AW33" s="1">
        <v>40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44</v>
      </c>
      <c r="BD33" s="1">
        <v>27</v>
      </c>
      <c r="BE33" s="1">
        <v>66</v>
      </c>
      <c r="BF33" s="1">
        <v>8</v>
      </c>
      <c r="BG33" s="1">
        <v>95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>
      <c r="A34" s="20">
        <v>70122</v>
      </c>
      <c r="B34" s="1" t="s">
        <v>132</v>
      </c>
      <c r="C34" s="1">
        <v>20</v>
      </c>
      <c r="D34" s="1">
        <v>285</v>
      </c>
      <c r="E34" s="1" t="s">
        <v>64</v>
      </c>
      <c r="F34" s="1">
        <v>558</v>
      </c>
      <c r="G34" s="1" t="s">
        <v>67</v>
      </c>
      <c r="H34" s="2">
        <v>77</v>
      </c>
      <c r="I34" s="2">
        <v>1540</v>
      </c>
      <c r="J34" s="10">
        <f t="shared" si="2"/>
        <v>15400</v>
      </c>
      <c r="K34" s="11">
        <f t="shared" si="3"/>
        <v>10</v>
      </c>
      <c r="L34" s="1">
        <v>10.35</v>
      </c>
      <c r="M34" s="1">
        <v>5.0999999999999996</v>
      </c>
      <c r="N34" s="21">
        <v>5</v>
      </c>
      <c r="O34" s="1"/>
      <c r="P34" s="1">
        <v>21.62</v>
      </c>
      <c r="Q34" s="1">
        <v>12.1</v>
      </c>
      <c r="R34" s="16">
        <f>MAX(0,((TRUNC((P34*0.8)-Q34))))</f>
        <v>5</v>
      </c>
      <c r="S34" s="1">
        <v>14.55</v>
      </c>
      <c r="T34" s="1">
        <v>12.45</v>
      </c>
      <c r="U34" s="16">
        <f t="shared" ref="U34:U37" si="11">MAX(0,((TRUNC((S34*0.8)-T34))))</f>
        <v>0</v>
      </c>
      <c r="V34" s="1">
        <v>0</v>
      </c>
      <c r="W34" s="12">
        <v>71648.5</v>
      </c>
      <c r="X34" s="2">
        <v>45661</v>
      </c>
      <c r="Y34" s="1">
        <v>39</v>
      </c>
      <c r="Z34" s="1">
        <v>79</v>
      </c>
      <c r="AA34" s="1">
        <v>114</v>
      </c>
      <c r="AB34" s="1">
        <v>29</v>
      </c>
      <c r="AC34" s="1">
        <v>102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61</v>
      </c>
      <c r="AT34" s="1">
        <v>225</v>
      </c>
      <c r="AU34" s="1">
        <v>196</v>
      </c>
      <c r="AV34" s="1">
        <v>126</v>
      </c>
      <c r="AW34" s="1">
        <v>242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87</v>
      </c>
      <c r="BD34" s="1">
        <v>82</v>
      </c>
      <c r="BE34" s="1">
        <v>105</v>
      </c>
      <c r="BF34" s="1">
        <v>116</v>
      </c>
      <c r="BG34" s="1">
        <v>249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>
      <c r="A35" s="20">
        <v>70253</v>
      </c>
      <c r="B35" s="1" t="s">
        <v>111</v>
      </c>
      <c r="C35" s="1">
        <v>12</v>
      </c>
      <c r="D35" s="1">
        <v>285</v>
      </c>
      <c r="E35" s="1" t="s">
        <v>64</v>
      </c>
      <c r="F35" s="1">
        <v>558</v>
      </c>
      <c r="G35" s="1" t="s">
        <v>67</v>
      </c>
      <c r="H35" s="2">
        <v>98.03</v>
      </c>
      <c r="I35" s="2">
        <v>1176.3599999999999</v>
      </c>
      <c r="J35" s="10">
        <f t="shared" si="2"/>
        <v>23527.199999999997</v>
      </c>
      <c r="K35" s="11">
        <f t="shared" si="3"/>
        <v>20</v>
      </c>
      <c r="L35" s="1">
        <v>11.08</v>
      </c>
      <c r="M35" s="1">
        <v>10.25</v>
      </c>
      <c r="N35" s="16">
        <f t="shared" ref="N35:N36" si="12">MAX(0,((TRUNC((L35*0.8)-M35))))</f>
        <v>0</v>
      </c>
      <c r="O35" s="1"/>
      <c r="P35" s="1">
        <v>40.04</v>
      </c>
      <c r="Q35" s="1">
        <v>13.5</v>
      </c>
      <c r="R35" s="5">
        <v>20</v>
      </c>
      <c r="S35" s="1">
        <v>9.2899999999999991</v>
      </c>
      <c r="T35" s="1">
        <v>16.25</v>
      </c>
      <c r="U35" s="16">
        <f t="shared" si="11"/>
        <v>0</v>
      </c>
      <c r="V35" s="1">
        <v>0</v>
      </c>
      <c r="W35" s="12">
        <v>71071.75</v>
      </c>
      <c r="X35" s="2">
        <v>47054.400000000001</v>
      </c>
      <c r="Y35" s="1">
        <v>31</v>
      </c>
      <c r="Z35" s="1">
        <v>87</v>
      </c>
      <c r="AA35" s="1">
        <v>50</v>
      </c>
      <c r="AB35" s="1">
        <v>17</v>
      </c>
      <c r="AC35" s="1">
        <v>123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216</v>
      </c>
      <c r="AT35" s="1">
        <v>145</v>
      </c>
      <c r="AU35" s="1">
        <v>114</v>
      </c>
      <c r="AV35" s="1">
        <v>156</v>
      </c>
      <c r="AW35" s="1">
        <v>162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39</v>
      </c>
      <c r="BD35" s="1">
        <v>41</v>
      </c>
      <c r="BE35" s="1">
        <v>11</v>
      </c>
      <c r="BF35" s="1">
        <v>82</v>
      </c>
      <c r="BG35" s="1">
        <v>195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>
      <c r="A36" s="20">
        <v>70048</v>
      </c>
      <c r="B36" s="26" t="s">
        <v>133</v>
      </c>
      <c r="C36" s="1">
        <v>20</v>
      </c>
      <c r="D36" s="1">
        <v>285</v>
      </c>
      <c r="E36" s="1" t="s">
        <v>64</v>
      </c>
      <c r="F36" s="1">
        <v>558</v>
      </c>
      <c r="G36" s="1" t="s">
        <v>67</v>
      </c>
      <c r="H36" s="2">
        <v>88.09</v>
      </c>
      <c r="I36" s="2">
        <v>1761.8</v>
      </c>
      <c r="J36" s="10">
        <f t="shared" si="2"/>
        <v>0</v>
      </c>
      <c r="K36" s="11">
        <f t="shared" si="3"/>
        <v>0</v>
      </c>
      <c r="L36" s="1">
        <v>12.42</v>
      </c>
      <c r="M36" s="1">
        <v>15.25</v>
      </c>
      <c r="N36" s="16">
        <f t="shared" si="12"/>
        <v>0</v>
      </c>
      <c r="O36" s="1"/>
      <c r="P36" s="1">
        <v>11.75</v>
      </c>
      <c r="Q36" s="1">
        <v>6.45</v>
      </c>
      <c r="R36" s="5">
        <v>0</v>
      </c>
      <c r="S36" s="1">
        <v>15.6</v>
      </c>
      <c r="T36" s="1">
        <v>12.55</v>
      </c>
      <c r="U36" s="16">
        <f t="shared" si="11"/>
        <v>0</v>
      </c>
      <c r="V36" s="1">
        <v>0</v>
      </c>
      <c r="W36" s="12">
        <v>70075.600000000006</v>
      </c>
      <c r="X36" s="2">
        <v>60341.65</v>
      </c>
      <c r="Y36" s="1">
        <v>43</v>
      </c>
      <c r="Z36" s="1">
        <v>78</v>
      </c>
      <c r="AA36" s="1">
        <v>142</v>
      </c>
      <c r="AB36" s="1">
        <v>49</v>
      </c>
      <c r="AC36" s="1">
        <v>305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66</v>
      </c>
      <c r="AT36" s="1">
        <v>85</v>
      </c>
      <c r="AU36" s="1">
        <v>72</v>
      </c>
      <c r="AV36" s="1">
        <v>109</v>
      </c>
      <c r="AW36" s="1">
        <v>129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83</v>
      </c>
      <c r="BD36" s="1">
        <v>111</v>
      </c>
      <c r="BE36" s="1">
        <v>100</v>
      </c>
      <c r="BF36" s="1">
        <v>147</v>
      </c>
      <c r="BG36" s="1">
        <v>251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>
      <c r="A37" s="20">
        <v>70013</v>
      </c>
      <c r="B37" s="1" t="s">
        <v>84</v>
      </c>
      <c r="C37" s="1">
        <v>5</v>
      </c>
      <c r="D37" s="1">
        <v>285</v>
      </c>
      <c r="E37" s="1" t="s">
        <v>64</v>
      </c>
      <c r="F37" s="1">
        <v>562</v>
      </c>
      <c r="G37" s="1" t="s">
        <v>65</v>
      </c>
      <c r="H37" s="2">
        <v>61.49</v>
      </c>
      <c r="I37" s="2">
        <v>307.45</v>
      </c>
      <c r="J37" s="10">
        <f t="shared" si="2"/>
        <v>13835.25</v>
      </c>
      <c r="K37" s="11">
        <f t="shared" si="3"/>
        <v>45</v>
      </c>
      <c r="L37" s="1">
        <v>61.4</v>
      </c>
      <c r="M37" s="1">
        <v>33</v>
      </c>
      <c r="N37" s="21">
        <v>20</v>
      </c>
      <c r="O37" s="1"/>
      <c r="P37" s="1">
        <v>113.2</v>
      </c>
      <c r="Q37" s="1">
        <v>66</v>
      </c>
      <c r="R37" s="5">
        <v>25</v>
      </c>
      <c r="S37" s="1">
        <v>49.7</v>
      </c>
      <c r="T37" s="1">
        <v>45.6</v>
      </c>
      <c r="U37" s="16">
        <f t="shared" si="11"/>
        <v>0</v>
      </c>
      <c r="V37" s="1">
        <v>0</v>
      </c>
      <c r="W37" s="12">
        <v>68961.039999999994</v>
      </c>
      <c r="X37" s="2">
        <v>44457.27</v>
      </c>
      <c r="Y37" s="1">
        <v>96</v>
      </c>
      <c r="Z37" s="1">
        <v>104</v>
      </c>
      <c r="AA37" s="1">
        <v>133</v>
      </c>
      <c r="AB37" s="1">
        <v>52</v>
      </c>
      <c r="AC37" s="1">
        <v>165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165</v>
      </c>
      <c r="AT37" s="1">
        <v>210</v>
      </c>
      <c r="AU37" s="1">
        <v>210</v>
      </c>
      <c r="AV37" s="1">
        <v>172</v>
      </c>
      <c r="AW37" s="1">
        <v>330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71</v>
      </c>
      <c r="BD37" s="1">
        <v>113</v>
      </c>
      <c r="BE37" s="1">
        <v>77</v>
      </c>
      <c r="BF37" s="1">
        <v>88</v>
      </c>
      <c r="BG37" s="1">
        <v>228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s="20">
        <v>70246</v>
      </c>
      <c r="B38" s="1" t="s">
        <v>154</v>
      </c>
      <c r="C38" s="1">
        <v>16</v>
      </c>
      <c r="D38" s="1">
        <v>285</v>
      </c>
      <c r="E38" s="1" t="s">
        <v>64</v>
      </c>
      <c r="F38" s="1">
        <v>387</v>
      </c>
      <c r="G38" s="1" t="s">
        <v>94</v>
      </c>
      <c r="H38" s="2">
        <v>45.31</v>
      </c>
      <c r="I38" s="2">
        <v>724.96</v>
      </c>
      <c r="J38" s="10">
        <f t="shared" si="2"/>
        <v>36248</v>
      </c>
      <c r="K38" s="11">
        <f t="shared" si="3"/>
        <v>50</v>
      </c>
      <c r="L38" s="1">
        <v>26.91</v>
      </c>
      <c r="M38" s="1">
        <v>5.44</v>
      </c>
      <c r="N38" s="5">
        <v>20</v>
      </c>
      <c r="O38" s="1"/>
      <c r="P38" s="1">
        <v>40.22</v>
      </c>
      <c r="Q38" s="1">
        <v>15.94</v>
      </c>
      <c r="R38" s="5">
        <v>15</v>
      </c>
      <c r="S38" s="1">
        <v>27.09</v>
      </c>
      <c r="T38" s="1">
        <v>7.75</v>
      </c>
      <c r="U38" s="5">
        <v>15</v>
      </c>
      <c r="V38" s="1">
        <v>0</v>
      </c>
      <c r="W38" s="12">
        <v>68304.820000000007</v>
      </c>
      <c r="X38" s="2">
        <v>21114.46</v>
      </c>
      <c r="Y38" s="1">
        <v>150</v>
      </c>
      <c r="Z38" s="1">
        <v>131</v>
      </c>
      <c r="AA38" s="1">
        <v>175</v>
      </c>
      <c r="AB38" s="1">
        <v>80</v>
      </c>
      <c r="AC38" s="1">
        <v>87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181</v>
      </c>
      <c r="AT38" s="1">
        <v>230</v>
      </c>
      <c r="AU38" s="1">
        <v>228</v>
      </c>
      <c r="AV38" s="1">
        <v>239</v>
      </c>
      <c r="AW38" s="1">
        <v>255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158</v>
      </c>
      <c r="BD38" s="1">
        <v>108</v>
      </c>
      <c r="BE38" s="1">
        <v>120</v>
      </c>
      <c r="BF38" s="1">
        <v>203</v>
      </c>
      <c r="BG38" s="1">
        <v>124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s="20">
        <v>70003</v>
      </c>
      <c r="B39" s="1" t="s">
        <v>82</v>
      </c>
      <c r="C39" s="1">
        <v>25</v>
      </c>
      <c r="D39" s="1">
        <v>285</v>
      </c>
      <c r="E39" s="1" t="s">
        <v>64</v>
      </c>
      <c r="F39" s="1">
        <v>557</v>
      </c>
      <c r="G39" s="1" t="s">
        <v>69</v>
      </c>
      <c r="H39" s="2">
        <v>64.78</v>
      </c>
      <c r="I39" s="2">
        <v>1619.5</v>
      </c>
      <c r="J39" s="10">
        <f t="shared" si="2"/>
        <v>8097.5</v>
      </c>
      <c r="K39" s="11">
        <f t="shared" si="3"/>
        <v>5</v>
      </c>
      <c r="L39" s="1">
        <v>9.18</v>
      </c>
      <c r="M39" s="1">
        <v>64.92</v>
      </c>
      <c r="N39" s="16">
        <f t="shared" ref="N39:N42" si="13">MAX(0,((TRUNC((L39*0.8)-M39))))</f>
        <v>0</v>
      </c>
      <c r="O39" s="1"/>
      <c r="P39" s="1">
        <v>21.58</v>
      </c>
      <c r="Q39" s="1">
        <v>11.64</v>
      </c>
      <c r="R39" s="16">
        <f t="shared" ref="R39:R40" si="14">MAX(0,((TRUNC((P39*0.8)-Q39))))</f>
        <v>5</v>
      </c>
      <c r="S39" s="1">
        <v>9.76</v>
      </c>
      <c r="T39" s="1">
        <v>70.959999999999994</v>
      </c>
      <c r="U39" s="16">
        <f>MAX(0,((TRUNC((S39*0.8)-T39))))</f>
        <v>0</v>
      </c>
      <c r="V39" s="1">
        <v>0</v>
      </c>
      <c r="W39" s="12">
        <v>65622.14</v>
      </c>
      <c r="X39" s="2">
        <v>238908.64</v>
      </c>
      <c r="Y39" s="1">
        <v>50</v>
      </c>
      <c r="Z39" s="1">
        <v>89</v>
      </c>
      <c r="AA39" s="1">
        <v>93</v>
      </c>
      <c r="AB39" s="1">
        <v>84</v>
      </c>
      <c r="AC39" s="1">
        <v>1623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124</v>
      </c>
      <c r="AT39" s="1">
        <v>147</v>
      </c>
      <c r="AU39" s="1">
        <v>168</v>
      </c>
      <c r="AV39" s="1">
        <v>348</v>
      </c>
      <c r="AW39" s="1">
        <v>291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72</v>
      </c>
      <c r="BD39" s="1">
        <v>107</v>
      </c>
      <c r="BE39" s="1">
        <v>84</v>
      </c>
      <c r="BF39" s="1">
        <v>69</v>
      </c>
      <c r="BG39" s="1">
        <v>1774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>
      <c r="A40" s="1">
        <v>70192</v>
      </c>
      <c r="B40" s="1" t="s">
        <v>173</v>
      </c>
      <c r="C40" s="1">
        <v>16</v>
      </c>
      <c r="D40" s="1">
        <v>285</v>
      </c>
      <c r="E40" s="1" t="s">
        <v>64</v>
      </c>
      <c r="F40" s="1">
        <v>588</v>
      </c>
      <c r="G40" s="1" t="s">
        <v>146</v>
      </c>
      <c r="H40" s="2">
        <v>113.9</v>
      </c>
      <c r="I40" s="2">
        <v>1822.4</v>
      </c>
      <c r="J40" s="10">
        <f t="shared" si="2"/>
        <v>32803.200000000004</v>
      </c>
      <c r="K40" s="11">
        <f t="shared" si="3"/>
        <v>18</v>
      </c>
      <c r="L40" s="1">
        <v>9.06</v>
      </c>
      <c r="M40" s="1">
        <v>8.31</v>
      </c>
      <c r="N40" s="16">
        <f t="shared" si="13"/>
        <v>0</v>
      </c>
      <c r="O40" s="1"/>
      <c r="P40" s="1">
        <v>25.19</v>
      </c>
      <c r="Q40" s="1">
        <v>4.1900000000000004</v>
      </c>
      <c r="R40" s="16">
        <f t="shared" si="14"/>
        <v>15</v>
      </c>
      <c r="S40" s="1">
        <v>1.25</v>
      </c>
      <c r="T40" s="1">
        <v>0</v>
      </c>
      <c r="U40" s="5">
        <v>3</v>
      </c>
      <c r="V40" s="1">
        <v>0</v>
      </c>
      <c r="W40" s="12">
        <v>64695.199999999997</v>
      </c>
      <c r="X40" s="2">
        <v>22780</v>
      </c>
      <c r="Y40" s="1">
        <v>28</v>
      </c>
      <c r="Z40" s="1">
        <v>52</v>
      </c>
      <c r="AA40" s="1">
        <v>67</v>
      </c>
      <c r="AB40" s="1">
        <v>48</v>
      </c>
      <c r="AC40" s="1">
        <v>133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110</v>
      </c>
      <c r="AT40" s="1">
        <v>106</v>
      </c>
      <c r="AU40" s="1">
        <v>175</v>
      </c>
      <c r="AV40" s="1">
        <v>130</v>
      </c>
      <c r="AW40" s="1">
        <v>67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40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s="1">
        <v>70080</v>
      </c>
      <c r="B41" s="1" t="s">
        <v>159</v>
      </c>
      <c r="C41" s="1">
        <v>12</v>
      </c>
      <c r="D41" s="1">
        <v>285</v>
      </c>
      <c r="E41" s="1" t="s">
        <v>64</v>
      </c>
      <c r="F41" s="1">
        <v>35</v>
      </c>
      <c r="G41" s="1" t="s">
        <v>76</v>
      </c>
      <c r="H41" s="2">
        <v>74.31</v>
      </c>
      <c r="I41" s="2">
        <v>891.72</v>
      </c>
      <c r="J41" s="10">
        <f t="shared" si="2"/>
        <v>22293</v>
      </c>
      <c r="K41" s="11">
        <f t="shared" si="3"/>
        <v>25</v>
      </c>
      <c r="L41" s="1">
        <v>2.46</v>
      </c>
      <c r="M41" s="1">
        <v>3.33</v>
      </c>
      <c r="N41" s="16">
        <f t="shared" si="13"/>
        <v>0</v>
      </c>
      <c r="O41" s="1"/>
      <c r="P41" s="1">
        <v>52.96</v>
      </c>
      <c r="Q41" s="1">
        <v>19.5</v>
      </c>
      <c r="R41" s="5">
        <v>20</v>
      </c>
      <c r="S41" s="1">
        <v>15.38</v>
      </c>
      <c r="T41" s="1">
        <v>6.58</v>
      </c>
      <c r="U41" s="16">
        <f>MAX(0,((TRUNC((S41*0.8)-T41))))</f>
        <v>5</v>
      </c>
      <c r="V41" s="1">
        <v>0</v>
      </c>
      <c r="W41" s="12">
        <v>63126.35</v>
      </c>
      <c r="X41" s="2">
        <v>26231.43</v>
      </c>
      <c r="Y41" s="1">
        <v>4</v>
      </c>
      <c r="Z41" s="1">
        <v>8</v>
      </c>
      <c r="AA41" s="1">
        <v>24</v>
      </c>
      <c r="AB41" s="1">
        <v>-5</v>
      </c>
      <c r="AC41" s="1">
        <v>40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168</v>
      </c>
      <c r="AT41" s="1">
        <v>174</v>
      </c>
      <c r="AU41" s="1">
        <v>305</v>
      </c>
      <c r="AV41" s="1">
        <v>151</v>
      </c>
      <c r="AW41" s="1">
        <v>234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47</v>
      </c>
      <c r="BD41" s="1">
        <v>150</v>
      </c>
      <c r="BE41" s="1">
        <v>29</v>
      </c>
      <c r="BF41" s="1">
        <v>67</v>
      </c>
      <c r="BG41" s="1">
        <v>79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>
      <c r="A42" s="1">
        <v>70257</v>
      </c>
      <c r="B42" s="1" t="s">
        <v>93</v>
      </c>
      <c r="C42" s="1">
        <v>25</v>
      </c>
      <c r="D42" s="1">
        <v>285</v>
      </c>
      <c r="E42" s="1" t="s">
        <v>64</v>
      </c>
      <c r="F42" s="1">
        <v>387</v>
      </c>
      <c r="G42" s="1" t="s">
        <v>94</v>
      </c>
      <c r="H42" s="2">
        <v>28.24</v>
      </c>
      <c r="I42" s="2">
        <v>706</v>
      </c>
      <c r="J42" s="10">
        <f t="shared" si="2"/>
        <v>14120</v>
      </c>
      <c r="K42" s="11">
        <f t="shared" si="3"/>
        <v>20</v>
      </c>
      <c r="L42" s="1">
        <v>14.16</v>
      </c>
      <c r="M42" s="1">
        <v>13.4</v>
      </c>
      <c r="N42" s="16">
        <f t="shared" si="13"/>
        <v>0</v>
      </c>
      <c r="O42" s="1"/>
      <c r="P42" s="1">
        <v>34.159999999999997</v>
      </c>
      <c r="Q42" s="1">
        <v>9.64</v>
      </c>
      <c r="R42" s="5">
        <v>15</v>
      </c>
      <c r="S42" s="1">
        <v>28.4</v>
      </c>
      <c r="T42" s="1">
        <v>18.64</v>
      </c>
      <c r="U42" s="5">
        <v>5</v>
      </c>
      <c r="V42" s="1">
        <v>0</v>
      </c>
      <c r="W42" s="12">
        <v>54164.32</v>
      </c>
      <c r="X42" s="2">
        <v>29426.080000000002</v>
      </c>
      <c r="Y42" s="1">
        <v>98</v>
      </c>
      <c r="Z42" s="1">
        <v>168</v>
      </c>
      <c r="AA42" s="1">
        <v>123</v>
      </c>
      <c r="AB42" s="1">
        <v>98</v>
      </c>
      <c r="AC42" s="1">
        <v>335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146</v>
      </c>
      <c r="AT42" s="1">
        <v>188</v>
      </c>
      <c r="AU42" s="1">
        <v>390</v>
      </c>
      <c r="AV42" s="1">
        <v>448</v>
      </c>
      <c r="AW42" s="1">
        <v>241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200</v>
      </c>
      <c r="BD42" s="1">
        <v>218</v>
      </c>
      <c r="BE42" s="1">
        <v>316</v>
      </c>
      <c r="BF42" s="1">
        <v>170</v>
      </c>
      <c r="BG42" s="1">
        <v>466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>
      <c r="A43" s="20">
        <v>70140</v>
      </c>
      <c r="B43" s="1" t="s">
        <v>206</v>
      </c>
      <c r="C43" s="1">
        <v>1</v>
      </c>
      <c r="D43" s="1">
        <v>285</v>
      </c>
      <c r="E43" s="1" t="s">
        <v>64</v>
      </c>
      <c r="F43" s="1">
        <v>558</v>
      </c>
      <c r="G43" s="1" t="s">
        <v>67</v>
      </c>
      <c r="H43" s="2">
        <v>1168.8399999999999</v>
      </c>
      <c r="I43" s="2">
        <v>1168.8399999999999</v>
      </c>
      <c r="J43" s="10">
        <f t="shared" si="2"/>
        <v>11688.4</v>
      </c>
      <c r="K43" s="11">
        <f t="shared" si="3"/>
        <v>10</v>
      </c>
      <c r="L43" s="1">
        <v>11</v>
      </c>
      <c r="M43" s="1">
        <v>5</v>
      </c>
      <c r="N43" s="21">
        <v>5</v>
      </c>
      <c r="O43" s="1"/>
      <c r="P43" s="1">
        <v>7</v>
      </c>
      <c r="Q43" s="1">
        <v>6</v>
      </c>
      <c r="R43" s="5">
        <v>5</v>
      </c>
      <c r="S43" s="1">
        <v>27.5</v>
      </c>
      <c r="T43" s="1">
        <v>39</v>
      </c>
      <c r="U43" s="16">
        <f t="shared" ref="U43:U47" si="15">MAX(0,((TRUNC((S43*0.8)-T43))))</f>
        <v>0</v>
      </c>
      <c r="V43" s="1">
        <v>0</v>
      </c>
      <c r="W43" s="12">
        <v>53182.22</v>
      </c>
      <c r="X43" s="2">
        <v>58442</v>
      </c>
      <c r="Y43" s="1">
        <v>3</v>
      </c>
      <c r="Z43" s="1">
        <v>3</v>
      </c>
      <c r="AA43" s="1">
        <v>5</v>
      </c>
      <c r="AB43" s="1">
        <v>3</v>
      </c>
      <c r="AC43" s="1">
        <v>5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</v>
      </c>
      <c r="AT43" s="1">
        <v>5</v>
      </c>
      <c r="AU43" s="1">
        <v>2</v>
      </c>
      <c r="AV43" s="1">
        <v>3</v>
      </c>
      <c r="AW43" s="1">
        <v>6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19</v>
      </c>
      <c r="BD43" s="1">
        <v>3</v>
      </c>
      <c r="BE43" s="1">
        <v>5</v>
      </c>
      <c r="BF43" s="1">
        <v>4</v>
      </c>
      <c r="BG43" s="1">
        <v>39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>
      <c r="A44" s="1">
        <v>70159</v>
      </c>
      <c r="B44" s="1" t="s">
        <v>166</v>
      </c>
      <c r="C44" s="1">
        <v>20</v>
      </c>
      <c r="D44" s="1">
        <v>285</v>
      </c>
      <c r="E44" s="1" t="s">
        <v>64</v>
      </c>
      <c r="F44" s="1">
        <v>322</v>
      </c>
      <c r="G44" s="1" t="s">
        <v>167</v>
      </c>
      <c r="H44" s="2">
        <v>68.760000000000005</v>
      </c>
      <c r="I44" s="2">
        <v>1375.2</v>
      </c>
      <c r="J44" s="10">
        <f t="shared" si="2"/>
        <v>0</v>
      </c>
      <c r="K44" s="11">
        <f t="shared" si="3"/>
        <v>0</v>
      </c>
      <c r="L44" s="1">
        <v>6.72</v>
      </c>
      <c r="M44" s="1">
        <v>16.850000000000001</v>
      </c>
      <c r="N44" s="16">
        <f>MAX(0,((TRUNC((L44*0.8)-M44))))</f>
        <v>0</v>
      </c>
      <c r="O44" s="1"/>
      <c r="P44" s="1">
        <v>23.1</v>
      </c>
      <c r="Q44" s="1">
        <v>40.6</v>
      </c>
      <c r="R44" s="16">
        <f>MAX(0,((TRUNC((P44*0.8)-Q44))))</f>
        <v>0</v>
      </c>
      <c r="S44" s="1">
        <v>8.32</v>
      </c>
      <c r="T44" s="1">
        <v>14.95</v>
      </c>
      <c r="U44" s="16">
        <f t="shared" si="15"/>
        <v>0</v>
      </c>
      <c r="V44" s="1">
        <v>0</v>
      </c>
      <c r="W44" s="12">
        <v>52463.88</v>
      </c>
      <c r="X44" s="2">
        <v>99564.479999999996</v>
      </c>
      <c r="Y44" s="1">
        <v>9</v>
      </c>
      <c r="Z44" s="1">
        <v>282</v>
      </c>
      <c r="AA44" s="1">
        <v>-10</v>
      </c>
      <c r="AB44" s="1">
        <v>-11</v>
      </c>
      <c r="AC44" s="1">
        <v>337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94</v>
      </c>
      <c r="AT44" s="1">
        <v>516</v>
      </c>
      <c r="AU44" s="1">
        <v>75</v>
      </c>
      <c r="AV44" s="1">
        <v>70</v>
      </c>
      <c r="AW44" s="1">
        <v>812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17</v>
      </c>
      <c r="BD44" s="1">
        <v>144</v>
      </c>
      <c r="BE44" s="1">
        <v>64</v>
      </c>
      <c r="BF44" s="1">
        <v>27</v>
      </c>
      <c r="BG44" s="1">
        <v>299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s="20">
        <v>70137</v>
      </c>
      <c r="B45" s="1" t="s">
        <v>152</v>
      </c>
      <c r="C45" s="1">
        <v>12</v>
      </c>
      <c r="D45" s="1">
        <v>285</v>
      </c>
      <c r="E45" s="1" t="s">
        <v>64</v>
      </c>
      <c r="F45" s="1">
        <v>567</v>
      </c>
      <c r="G45" s="1" t="s">
        <v>74</v>
      </c>
      <c r="H45" s="2">
        <v>78.930000000000007</v>
      </c>
      <c r="I45" s="2">
        <v>947.16</v>
      </c>
      <c r="J45" s="10">
        <f t="shared" si="2"/>
        <v>47358</v>
      </c>
      <c r="K45" s="11">
        <f t="shared" si="3"/>
        <v>50</v>
      </c>
      <c r="L45" s="1">
        <v>17.75</v>
      </c>
      <c r="M45" s="1">
        <v>0.25</v>
      </c>
      <c r="N45" s="5">
        <v>20</v>
      </c>
      <c r="O45" s="1"/>
      <c r="P45" s="1">
        <v>29.46</v>
      </c>
      <c r="Q45" s="1">
        <v>0.25</v>
      </c>
      <c r="R45" s="5">
        <v>25</v>
      </c>
      <c r="S45" s="1">
        <v>6.62</v>
      </c>
      <c r="T45" s="1">
        <v>0</v>
      </c>
      <c r="U45" s="16">
        <f t="shared" si="15"/>
        <v>5</v>
      </c>
      <c r="V45" s="1">
        <v>0</v>
      </c>
      <c r="W45" s="12">
        <v>50988.78</v>
      </c>
      <c r="X45" s="2">
        <v>473.58</v>
      </c>
      <c r="Y45" s="1">
        <v>46</v>
      </c>
      <c r="Z45" s="1">
        <v>106</v>
      </c>
      <c r="AA45" s="1">
        <v>89</v>
      </c>
      <c r="AB45" s="1">
        <v>50</v>
      </c>
      <c r="AC45" s="1">
        <v>3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112</v>
      </c>
      <c r="AT45" s="1">
        <v>157</v>
      </c>
      <c r="AU45" s="1">
        <v>102</v>
      </c>
      <c r="AV45" s="1">
        <v>122</v>
      </c>
      <c r="AW45" s="1">
        <v>3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18</v>
      </c>
      <c r="BD45" s="1">
        <v>25</v>
      </c>
      <c r="BE45" s="1">
        <v>35</v>
      </c>
      <c r="BF45" s="1">
        <v>28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s="1">
        <v>70027</v>
      </c>
      <c r="B46" s="1" t="s">
        <v>164</v>
      </c>
      <c r="C46" s="1">
        <v>24</v>
      </c>
      <c r="D46" s="1">
        <v>285</v>
      </c>
      <c r="E46" s="1" t="s">
        <v>64</v>
      </c>
      <c r="F46" s="1">
        <v>558</v>
      </c>
      <c r="G46" s="1" t="s">
        <v>67</v>
      </c>
      <c r="H46" s="2">
        <v>41.93</v>
      </c>
      <c r="I46" s="2">
        <v>1006.32</v>
      </c>
      <c r="J46" s="10">
        <f t="shared" si="2"/>
        <v>23145.360000000001</v>
      </c>
      <c r="K46" s="11">
        <f t="shared" si="3"/>
        <v>23</v>
      </c>
      <c r="L46" s="1">
        <v>12.5</v>
      </c>
      <c r="M46" s="1">
        <v>4.21</v>
      </c>
      <c r="N46" s="27">
        <f t="shared" ref="N46:N48" si="16">MAX(0,((TRUNC((L46*0.8)-M46))))</f>
        <v>5</v>
      </c>
      <c r="O46" s="1"/>
      <c r="P46" s="1">
        <v>21.52</v>
      </c>
      <c r="Q46" s="1">
        <v>7.96</v>
      </c>
      <c r="R46" s="5">
        <v>10</v>
      </c>
      <c r="S46" s="1">
        <v>16.170000000000002</v>
      </c>
      <c r="T46" s="1">
        <v>4.92</v>
      </c>
      <c r="U46" s="16">
        <f t="shared" si="15"/>
        <v>8</v>
      </c>
      <c r="V46" s="1">
        <v>0</v>
      </c>
      <c r="W46" s="12">
        <v>50504.68</v>
      </c>
      <c r="X46" s="2">
        <v>17191.3</v>
      </c>
      <c r="Y46" s="1">
        <v>97</v>
      </c>
      <c r="Z46" s="1">
        <v>118</v>
      </c>
      <c r="AA46" s="1">
        <v>104</v>
      </c>
      <c r="AB46" s="1">
        <v>80</v>
      </c>
      <c r="AC46" s="1">
        <v>101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206</v>
      </c>
      <c r="AT46" s="1">
        <v>218</v>
      </c>
      <c r="AU46" s="1">
        <v>101</v>
      </c>
      <c r="AV46" s="1">
        <v>201</v>
      </c>
      <c r="AW46" s="1">
        <v>191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125</v>
      </c>
      <c r="BD46" s="1">
        <v>123</v>
      </c>
      <c r="BE46" s="1">
        <v>159</v>
      </c>
      <c r="BF46" s="1">
        <v>85</v>
      </c>
      <c r="BG46" s="1">
        <v>118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>
      <c r="A47" s="1">
        <v>70078</v>
      </c>
      <c r="B47" s="1" t="s">
        <v>100</v>
      </c>
      <c r="C47" s="1">
        <v>10</v>
      </c>
      <c r="D47" s="1">
        <v>285</v>
      </c>
      <c r="E47" s="1" t="s">
        <v>64</v>
      </c>
      <c r="F47" s="1">
        <v>285</v>
      </c>
      <c r="G47" s="1" t="s">
        <v>64</v>
      </c>
      <c r="H47" s="2">
        <v>125.14</v>
      </c>
      <c r="I47" s="2">
        <v>1251.4000000000001</v>
      </c>
      <c r="J47" s="10">
        <f t="shared" si="2"/>
        <v>10011.200000000001</v>
      </c>
      <c r="K47" s="11">
        <f t="shared" si="3"/>
        <v>8</v>
      </c>
      <c r="L47" s="1">
        <v>7.2</v>
      </c>
      <c r="M47" s="1">
        <v>7.4</v>
      </c>
      <c r="N47" s="16">
        <f t="shared" si="16"/>
        <v>0</v>
      </c>
      <c r="O47" s="1"/>
      <c r="P47" s="1">
        <v>20.6</v>
      </c>
      <c r="Q47" s="1">
        <v>7.9</v>
      </c>
      <c r="R47" s="5">
        <v>5</v>
      </c>
      <c r="S47" s="1">
        <v>10.15</v>
      </c>
      <c r="T47" s="1">
        <v>4.8</v>
      </c>
      <c r="U47" s="16">
        <f t="shared" si="15"/>
        <v>3</v>
      </c>
      <c r="V47" s="1">
        <v>0</v>
      </c>
      <c r="W47" s="12">
        <v>47490.63</v>
      </c>
      <c r="X47" s="2">
        <v>25153.14</v>
      </c>
      <c r="Y47" s="1">
        <v>37</v>
      </c>
      <c r="Z47" s="1">
        <v>21</v>
      </c>
      <c r="AA47" s="1">
        <v>15</v>
      </c>
      <c r="AB47" s="1">
        <v>19</v>
      </c>
      <c r="AC47" s="1">
        <v>74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70</v>
      </c>
      <c r="AT47" s="1">
        <v>71</v>
      </c>
      <c r="AU47" s="1">
        <v>61</v>
      </c>
      <c r="AV47" s="1">
        <v>79</v>
      </c>
      <c r="AW47" s="1">
        <v>79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37</v>
      </c>
      <c r="BD47" s="1">
        <v>24</v>
      </c>
      <c r="BE47" s="1">
        <v>34</v>
      </c>
      <c r="BF47" s="1">
        <v>37</v>
      </c>
      <c r="BG47" s="1">
        <v>48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>
      <c r="A48" s="1">
        <v>70968</v>
      </c>
      <c r="B48" s="1" t="s">
        <v>197</v>
      </c>
      <c r="C48" s="1">
        <v>12</v>
      </c>
      <c r="D48" s="1">
        <v>285</v>
      </c>
      <c r="E48" s="1" t="s">
        <v>64</v>
      </c>
      <c r="F48" s="1">
        <v>567</v>
      </c>
      <c r="G48" s="1" t="s">
        <v>74</v>
      </c>
      <c r="H48" s="2">
        <v>64.44</v>
      </c>
      <c r="I48" s="2">
        <v>773.28</v>
      </c>
      <c r="J48" s="10">
        <f t="shared" si="2"/>
        <v>20878.559999999998</v>
      </c>
      <c r="K48" s="11">
        <f t="shared" si="3"/>
        <v>27</v>
      </c>
      <c r="L48" s="1">
        <v>5.25</v>
      </c>
      <c r="M48" s="1">
        <v>2.17</v>
      </c>
      <c r="N48" s="25">
        <f t="shared" si="16"/>
        <v>2</v>
      </c>
      <c r="O48" s="1"/>
      <c r="P48" s="1">
        <v>30.67</v>
      </c>
      <c r="Q48" s="1">
        <v>18</v>
      </c>
      <c r="R48" s="5">
        <v>10</v>
      </c>
      <c r="S48" s="1">
        <v>21</v>
      </c>
      <c r="T48" s="1">
        <v>1.92</v>
      </c>
      <c r="U48" s="5">
        <v>15</v>
      </c>
      <c r="V48" s="1">
        <v>0</v>
      </c>
      <c r="W48" s="12">
        <v>44012.52</v>
      </c>
      <c r="X48" s="2">
        <v>17076.599999999999</v>
      </c>
      <c r="Y48" s="1">
        <v>11</v>
      </c>
      <c r="Z48" s="1">
        <v>8</v>
      </c>
      <c r="AA48" s="1">
        <v>43</v>
      </c>
      <c r="AB48" s="1">
        <v>10</v>
      </c>
      <c r="AC48" s="1">
        <v>26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165</v>
      </c>
      <c r="AT48" s="1">
        <v>77</v>
      </c>
      <c r="AU48" s="1">
        <v>89</v>
      </c>
      <c r="AV48" s="1">
        <v>151</v>
      </c>
      <c r="AW48" s="1">
        <v>216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80</v>
      </c>
      <c r="BD48" s="1">
        <v>38</v>
      </c>
      <c r="BE48" s="1">
        <v>85</v>
      </c>
      <c r="BF48" s="1">
        <v>136</v>
      </c>
      <c r="BG48" s="1">
        <v>23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>
      <c r="A49" s="20">
        <v>70042</v>
      </c>
      <c r="B49" s="1" t="s">
        <v>182</v>
      </c>
      <c r="C49" s="1">
        <v>25</v>
      </c>
      <c r="D49" s="1">
        <v>285</v>
      </c>
      <c r="E49" s="1" t="s">
        <v>64</v>
      </c>
      <c r="F49" s="1">
        <v>387</v>
      </c>
      <c r="G49" s="1" t="s">
        <v>94</v>
      </c>
      <c r="H49" s="2">
        <v>28.35</v>
      </c>
      <c r="I49" s="2">
        <v>708.75</v>
      </c>
      <c r="J49" s="10">
        <f t="shared" si="2"/>
        <v>16301.25</v>
      </c>
      <c r="K49" s="11">
        <f t="shared" si="3"/>
        <v>23</v>
      </c>
      <c r="L49" s="1">
        <v>19.079999999999998</v>
      </c>
      <c r="M49" s="1">
        <v>10.68</v>
      </c>
      <c r="N49" s="21">
        <v>5</v>
      </c>
      <c r="O49" s="1"/>
      <c r="P49" s="1">
        <v>25.66</v>
      </c>
      <c r="Q49" s="1">
        <v>8.16</v>
      </c>
      <c r="R49" s="5">
        <v>10</v>
      </c>
      <c r="S49" s="1">
        <v>17.34</v>
      </c>
      <c r="T49" s="1">
        <v>5.6</v>
      </c>
      <c r="U49" s="16">
        <f t="shared" ref="U49:U51" si="17">MAX(0,((TRUNC((S49*0.8)-T49))))</f>
        <v>8</v>
      </c>
      <c r="V49" s="1">
        <v>0</v>
      </c>
      <c r="W49" s="12">
        <v>43999.199999999997</v>
      </c>
      <c r="X49" s="2">
        <v>17321.849999999999</v>
      </c>
      <c r="Y49" s="1">
        <v>129</v>
      </c>
      <c r="Z49" s="1">
        <v>247</v>
      </c>
      <c r="AA49" s="1">
        <v>188</v>
      </c>
      <c r="AB49" s="1">
        <v>73</v>
      </c>
      <c r="AC49" s="1">
        <v>267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177</v>
      </c>
      <c r="AT49" s="1">
        <v>142</v>
      </c>
      <c r="AU49" s="1">
        <v>287</v>
      </c>
      <c r="AV49" s="1">
        <v>213</v>
      </c>
      <c r="AW49" s="1">
        <v>204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184</v>
      </c>
      <c r="BD49" s="1">
        <v>45</v>
      </c>
      <c r="BE49" s="1">
        <v>208</v>
      </c>
      <c r="BF49" s="1">
        <v>38</v>
      </c>
      <c r="BG49" s="1">
        <v>140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>
      <c r="A50" s="1">
        <v>70269</v>
      </c>
      <c r="B50" s="1" t="s">
        <v>125</v>
      </c>
      <c r="C50" s="1">
        <v>10</v>
      </c>
      <c r="D50" s="1">
        <v>285</v>
      </c>
      <c r="E50" s="1" t="s">
        <v>64</v>
      </c>
      <c r="F50" s="1">
        <v>285</v>
      </c>
      <c r="G50" s="1" t="s">
        <v>64</v>
      </c>
      <c r="H50" s="2">
        <v>125.14</v>
      </c>
      <c r="I50" s="2">
        <v>1251.4000000000001</v>
      </c>
      <c r="J50" s="10">
        <f t="shared" si="2"/>
        <v>6257</v>
      </c>
      <c r="K50" s="11">
        <f t="shared" si="3"/>
        <v>5</v>
      </c>
      <c r="L50" s="1">
        <v>6.65</v>
      </c>
      <c r="M50" s="1">
        <v>4.5999999999999996</v>
      </c>
      <c r="N50" s="16">
        <f>MAX(0,((TRUNC((L50*0.8)-M50))))</f>
        <v>0</v>
      </c>
      <c r="O50" s="1"/>
      <c r="P50" s="1">
        <v>19.25</v>
      </c>
      <c r="Q50" s="1">
        <v>8.4</v>
      </c>
      <c r="R50" s="5">
        <v>5</v>
      </c>
      <c r="S50" s="1">
        <v>8.5500000000000007</v>
      </c>
      <c r="T50" s="1">
        <v>15.7</v>
      </c>
      <c r="U50" s="16">
        <f t="shared" si="17"/>
        <v>0</v>
      </c>
      <c r="V50" s="1">
        <v>0</v>
      </c>
      <c r="W50" s="12">
        <v>43110.73</v>
      </c>
      <c r="X50" s="2">
        <v>35915.18</v>
      </c>
      <c r="Y50" s="1">
        <v>48</v>
      </c>
      <c r="Z50" s="1">
        <v>16</v>
      </c>
      <c r="AA50" s="1">
        <v>17</v>
      </c>
      <c r="AB50" s="1">
        <v>-13</v>
      </c>
      <c r="AC50" s="1">
        <v>46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54</v>
      </c>
      <c r="AT50" s="1">
        <v>104</v>
      </c>
      <c r="AU50" s="1">
        <v>69</v>
      </c>
      <c r="AV50" s="1">
        <v>35</v>
      </c>
      <c r="AW50" s="1">
        <v>84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20</v>
      </c>
      <c r="BD50" s="1">
        <v>41</v>
      </c>
      <c r="BE50" s="1">
        <v>24</v>
      </c>
      <c r="BF50" s="1">
        <v>42</v>
      </c>
      <c r="BG50" s="1">
        <v>157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>
      <c r="A51" s="20">
        <v>70050</v>
      </c>
      <c r="B51" s="1" t="s">
        <v>126</v>
      </c>
      <c r="C51" s="1">
        <v>24</v>
      </c>
      <c r="D51" s="1">
        <v>285</v>
      </c>
      <c r="E51" s="1" t="s">
        <v>64</v>
      </c>
      <c r="F51" s="1">
        <v>974</v>
      </c>
      <c r="G51" s="1" t="s">
        <v>110</v>
      </c>
      <c r="H51" s="2">
        <v>36.130099999999999</v>
      </c>
      <c r="I51" s="2">
        <v>867.12239999999997</v>
      </c>
      <c r="J51" s="10">
        <f t="shared" si="2"/>
        <v>34684.896000000001</v>
      </c>
      <c r="K51" s="11">
        <f t="shared" si="3"/>
        <v>40</v>
      </c>
      <c r="L51" s="1">
        <v>10.85</v>
      </c>
      <c r="M51" s="1">
        <v>0.54</v>
      </c>
      <c r="N51" s="31">
        <v>10</v>
      </c>
      <c r="O51" s="1"/>
      <c r="P51" s="1">
        <v>19.559999999999999</v>
      </c>
      <c r="Q51" s="1">
        <v>0.96</v>
      </c>
      <c r="R51" s="5">
        <v>15</v>
      </c>
      <c r="S51" s="1">
        <v>18.809999999999999</v>
      </c>
      <c r="T51" s="1">
        <v>-0.71</v>
      </c>
      <c r="U51" s="16">
        <f t="shared" si="17"/>
        <v>15</v>
      </c>
      <c r="V51" s="1">
        <v>0</v>
      </c>
      <c r="W51" s="12">
        <v>42687.71</v>
      </c>
      <c r="X51" s="2">
        <v>686.47</v>
      </c>
      <c r="Y51" s="1">
        <v>68</v>
      </c>
      <c r="Z51" s="1">
        <v>92</v>
      </c>
      <c r="AA51" s="1">
        <v>123</v>
      </c>
      <c r="AB51" s="1">
        <v>47</v>
      </c>
      <c r="AC51" s="1">
        <v>13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</v>
      </c>
      <c r="AT51" s="1">
        <v>138</v>
      </c>
      <c r="AU51" s="1">
        <v>312</v>
      </c>
      <c r="AV51" s="1">
        <v>175</v>
      </c>
      <c r="AW51" s="1">
        <v>23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42</v>
      </c>
      <c r="BD51" s="1">
        <v>88</v>
      </c>
      <c r="BE51" s="1">
        <v>253</v>
      </c>
      <c r="BF51" s="1">
        <v>225</v>
      </c>
      <c r="BG51" s="1">
        <v>-17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>
      <c r="A52" s="1">
        <v>70046</v>
      </c>
      <c r="B52" s="1" t="s">
        <v>194</v>
      </c>
      <c r="C52" s="1">
        <v>24</v>
      </c>
      <c r="D52" s="1">
        <v>285</v>
      </c>
      <c r="E52" s="1" t="s">
        <v>64</v>
      </c>
      <c r="F52" s="1">
        <v>558</v>
      </c>
      <c r="G52" s="1" t="s">
        <v>67</v>
      </c>
      <c r="H52" s="2">
        <v>40.9</v>
      </c>
      <c r="I52" s="2">
        <v>981.6</v>
      </c>
      <c r="J52" s="10">
        <f t="shared" si="2"/>
        <v>13742.4</v>
      </c>
      <c r="K52" s="11">
        <f t="shared" si="3"/>
        <v>14</v>
      </c>
      <c r="L52" s="1">
        <v>17.899999999999999</v>
      </c>
      <c r="M52" s="1">
        <v>6.83</v>
      </c>
      <c r="N52" s="25">
        <f t="shared" ref="N52:N53" si="18">MAX(0,((TRUNC((L52*0.8)-M52))))</f>
        <v>7</v>
      </c>
      <c r="O52" s="1"/>
      <c r="P52" s="1">
        <v>14.94</v>
      </c>
      <c r="Q52" s="1">
        <v>4.62</v>
      </c>
      <c r="R52" s="16">
        <f t="shared" ref="R52:R53" si="19">MAX(0,((TRUNC((P52*0.8)-Q52))))</f>
        <v>7</v>
      </c>
      <c r="S52" s="1">
        <v>9</v>
      </c>
      <c r="T52" s="1">
        <v>5.67</v>
      </c>
      <c r="U52" s="5">
        <v>0</v>
      </c>
      <c r="V52" s="1">
        <v>0</v>
      </c>
      <c r="W52" s="12">
        <v>41063.599999999999</v>
      </c>
      <c r="X52" s="2">
        <v>16809.900000000001</v>
      </c>
      <c r="Y52" s="1">
        <v>123</v>
      </c>
      <c r="Z52" s="1">
        <v>152</v>
      </c>
      <c r="AA52" s="1">
        <v>148</v>
      </c>
      <c r="AB52" s="1">
        <v>165</v>
      </c>
      <c r="AC52" s="1">
        <v>164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130</v>
      </c>
      <c r="AT52" s="1">
        <v>107</v>
      </c>
      <c r="AU52" s="1">
        <v>132</v>
      </c>
      <c r="AV52" s="1">
        <v>86</v>
      </c>
      <c r="AW52" s="1">
        <v>111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46</v>
      </c>
      <c r="BD52" s="1">
        <v>58</v>
      </c>
      <c r="BE52" s="1">
        <v>58</v>
      </c>
      <c r="BF52" s="1">
        <v>166</v>
      </c>
      <c r="BG52" s="1">
        <v>136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s="20">
        <v>70089</v>
      </c>
      <c r="B53" s="1" t="s">
        <v>122</v>
      </c>
      <c r="C53" s="1">
        <v>20</v>
      </c>
      <c r="D53" s="1">
        <v>285</v>
      </c>
      <c r="E53" s="1" t="s">
        <v>64</v>
      </c>
      <c r="F53" s="1">
        <v>558</v>
      </c>
      <c r="G53" s="1" t="s">
        <v>67</v>
      </c>
      <c r="H53" s="2">
        <v>64.91</v>
      </c>
      <c r="I53" s="2">
        <v>1298.2</v>
      </c>
      <c r="J53" s="10">
        <f t="shared" si="2"/>
        <v>3894.6000000000004</v>
      </c>
      <c r="K53" s="11">
        <f t="shared" si="3"/>
        <v>3</v>
      </c>
      <c r="L53" s="1">
        <v>7.85</v>
      </c>
      <c r="M53" s="1">
        <v>25.75</v>
      </c>
      <c r="N53" s="16">
        <f t="shared" si="18"/>
        <v>0</v>
      </c>
      <c r="O53" s="1"/>
      <c r="P53" s="1">
        <v>15.95</v>
      </c>
      <c r="Q53" s="1">
        <v>9</v>
      </c>
      <c r="R53" s="16">
        <f t="shared" si="19"/>
        <v>3</v>
      </c>
      <c r="S53" s="1">
        <v>7.52</v>
      </c>
      <c r="T53" s="1">
        <v>41.1</v>
      </c>
      <c r="U53" s="16">
        <f t="shared" ref="U53:U58" si="20">MAX(0,((TRUNC((S53*0.8)-T53))))</f>
        <v>0</v>
      </c>
      <c r="V53" s="1">
        <v>0</v>
      </c>
      <c r="W53" s="12">
        <v>40666.11</v>
      </c>
      <c r="X53" s="2">
        <v>98468.47</v>
      </c>
      <c r="Y53" s="1">
        <v>70</v>
      </c>
      <c r="Z53" s="1">
        <v>52</v>
      </c>
      <c r="AA53" s="1">
        <v>47</v>
      </c>
      <c r="AB53" s="1">
        <v>28</v>
      </c>
      <c r="AC53" s="1">
        <v>515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33</v>
      </c>
      <c r="AT53" s="1">
        <v>105</v>
      </c>
      <c r="AU53" s="1">
        <v>193</v>
      </c>
      <c r="AV53" s="1">
        <v>81</v>
      </c>
      <c r="AW53" s="1">
        <v>180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19</v>
      </c>
      <c r="BD53" s="1">
        <v>117</v>
      </c>
      <c r="BE53" s="1">
        <v>33</v>
      </c>
      <c r="BF53" s="1">
        <v>80</v>
      </c>
      <c r="BG53" s="1">
        <v>822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>
      <c r="A54" s="20">
        <v>70121</v>
      </c>
      <c r="B54" s="1" t="s">
        <v>116</v>
      </c>
      <c r="C54" s="1">
        <v>20</v>
      </c>
      <c r="D54" s="1">
        <v>285</v>
      </c>
      <c r="E54" s="1" t="s">
        <v>64</v>
      </c>
      <c r="F54" s="1">
        <v>573</v>
      </c>
      <c r="G54" s="1" t="s">
        <v>87</v>
      </c>
      <c r="H54" s="2">
        <v>38.04</v>
      </c>
      <c r="I54" s="2">
        <v>760.8</v>
      </c>
      <c r="J54" s="10">
        <f t="shared" si="2"/>
        <v>24345.599999999999</v>
      </c>
      <c r="K54" s="11">
        <f t="shared" si="3"/>
        <v>32</v>
      </c>
      <c r="L54" s="1">
        <v>15.25</v>
      </c>
      <c r="M54" s="1">
        <v>2.95</v>
      </c>
      <c r="N54" s="35">
        <v>4</v>
      </c>
      <c r="O54" s="1"/>
      <c r="P54" s="1">
        <v>21.05</v>
      </c>
      <c r="Q54" s="1">
        <v>14.05</v>
      </c>
      <c r="R54" s="5">
        <v>20</v>
      </c>
      <c r="S54" s="1">
        <v>16.899999999999999</v>
      </c>
      <c r="T54" s="1">
        <v>4.75</v>
      </c>
      <c r="U54" s="16">
        <f t="shared" si="20"/>
        <v>8</v>
      </c>
      <c r="V54" s="1">
        <v>0</v>
      </c>
      <c r="W54" s="12">
        <v>40474.559999999998</v>
      </c>
      <c r="X54" s="2">
        <v>16547.400000000001</v>
      </c>
      <c r="Y54" s="1">
        <v>120</v>
      </c>
      <c r="Z54" s="1">
        <v>42</v>
      </c>
      <c r="AA54" s="1">
        <v>147</v>
      </c>
      <c r="AB54" s="1">
        <v>34</v>
      </c>
      <c r="AC54" s="1">
        <v>59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61</v>
      </c>
      <c r="AT54" s="1">
        <v>161</v>
      </c>
      <c r="AU54" s="1">
        <v>207</v>
      </c>
      <c r="AV54" s="1">
        <v>145</v>
      </c>
      <c r="AW54" s="1">
        <v>281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118</v>
      </c>
      <c r="BD54" s="1">
        <v>35</v>
      </c>
      <c r="BE54" s="1">
        <v>130</v>
      </c>
      <c r="BF54" s="1">
        <v>145</v>
      </c>
      <c r="BG54" s="1">
        <v>95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s="1">
        <v>70972</v>
      </c>
      <c r="B55" s="1" t="s">
        <v>181</v>
      </c>
      <c r="C55" s="1">
        <v>20</v>
      </c>
      <c r="D55" s="1">
        <v>285</v>
      </c>
      <c r="E55" s="1" t="s">
        <v>64</v>
      </c>
      <c r="F55" s="1">
        <v>558</v>
      </c>
      <c r="G55" s="1" t="s">
        <v>67</v>
      </c>
      <c r="H55" s="2">
        <v>100.1</v>
      </c>
      <c r="I55" s="2">
        <v>2002</v>
      </c>
      <c r="J55" s="10">
        <f t="shared" si="2"/>
        <v>12012</v>
      </c>
      <c r="K55" s="11">
        <f t="shared" si="3"/>
        <v>6</v>
      </c>
      <c r="L55" s="1">
        <v>7.38</v>
      </c>
      <c r="M55" s="1">
        <v>4.3499999999999996</v>
      </c>
      <c r="N55" s="5">
        <v>0</v>
      </c>
      <c r="O55" s="1"/>
      <c r="P55" s="1">
        <v>3.95</v>
      </c>
      <c r="Q55" s="1">
        <v>0.7</v>
      </c>
      <c r="R55" s="5">
        <v>4</v>
      </c>
      <c r="S55" s="1">
        <v>8.1199999999999992</v>
      </c>
      <c r="T55" s="1">
        <v>4.1500000000000004</v>
      </c>
      <c r="U55" s="16">
        <f t="shared" si="20"/>
        <v>2</v>
      </c>
      <c r="V55" s="1">
        <v>0</v>
      </c>
      <c r="W55" s="12">
        <v>38938.9</v>
      </c>
      <c r="X55" s="2">
        <v>18418.400000000001</v>
      </c>
      <c r="Y55" s="1">
        <v>36</v>
      </c>
      <c r="Z55" s="1">
        <v>43</v>
      </c>
      <c r="AA55" s="1">
        <v>64</v>
      </c>
      <c r="AB55" s="1">
        <v>52</v>
      </c>
      <c r="AC55" s="1">
        <v>87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18</v>
      </c>
      <c r="AT55" s="1">
        <v>26</v>
      </c>
      <c r="AU55" s="1">
        <v>38</v>
      </c>
      <c r="AV55" s="1">
        <v>20</v>
      </c>
      <c r="AW55" s="1">
        <v>14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35</v>
      </c>
      <c r="BD55" s="1">
        <v>47</v>
      </c>
      <c r="BE55" s="1">
        <v>75</v>
      </c>
      <c r="BF55" s="1">
        <v>58</v>
      </c>
      <c r="BG55" s="1">
        <v>83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>
      <c r="A56" s="20">
        <v>70087</v>
      </c>
      <c r="B56" s="1" t="s">
        <v>115</v>
      </c>
      <c r="C56" s="1">
        <v>25</v>
      </c>
      <c r="D56" s="1">
        <v>285</v>
      </c>
      <c r="E56" s="1" t="s">
        <v>64</v>
      </c>
      <c r="F56" s="1">
        <v>35</v>
      </c>
      <c r="G56" s="1" t="s">
        <v>76</v>
      </c>
      <c r="H56" s="2">
        <v>43.63</v>
      </c>
      <c r="I56" s="2">
        <v>1090.75</v>
      </c>
      <c r="J56" s="10">
        <f t="shared" si="2"/>
        <v>5453.75</v>
      </c>
      <c r="K56" s="11">
        <f t="shared" si="3"/>
        <v>5</v>
      </c>
      <c r="L56" s="1">
        <v>7.28</v>
      </c>
      <c r="M56" s="1">
        <v>9.6</v>
      </c>
      <c r="N56" s="16">
        <f t="shared" ref="N56:N58" si="21">MAX(0,((TRUNC((L56*0.8)-M56))))</f>
        <v>0</v>
      </c>
      <c r="O56" s="1"/>
      <c r="P56" s="1">
        <v>12.54</v>
      </c>
      <c r="Q56" s="1">
        <v>7.36</v>
      </c>
      <c r="R56" s="5">
        <v>0</v>
      </c>
      <c r="S56" s="1">
        <v>15.2</v>
      </c>
      <c r="T56" s="1">
        <v>6.92</v>
      </c>
      <c r="U56" s="16">
        <f t="shared" si="20"/>
        <v>5</v>
      </c>
      <c r="V56" s="1">
        <v>0</v>
      </c>
      <c r="W56" s="12">
        <v>38198.06</v>
      </c>
      <c r="X56" s="2">
        <v>26047.11</v>
      </c>
      <c r="Y56" s="1">
        <v>44</v>
      </c>
      <c r="Z56" s="1">
        <v>62</v>
      </c>
      <c r="AA56" s="1">
        <v>98</v>
      </c>
      <c r="AB56" s="1">
        <v>18</v>
      </c>
      <c r="AC56" s="1">
        <v>240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105</v>
      </c>
      <c r="AT56" s="1">
        <v>213</v>
      </c>
      <c r="AU56" s="1">
        <v>55</v>
      </c>
      <c r="AV56" s="1">
        <v>94</v>
      </c>
      <c r="AW56" s="1">
        <v>184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182</v>
      </c>
      <c r="BD56" s="1">
        <v>70</v>
      </c>
      <c r="BE56" s="1">
        <v>100</v>
      </c>
      <c r="BF56" s="1">
        <v>126</v>
      </c>
      <c r="BG56" s="1">
        <v>173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>
      <c r="A57" s="20">
        <v>70135</v>
      </c>
      <c r="B57" s="1" t="s">
        <v>80</v>
      </c>
      <c r="C57" s="1">
        <v>15</v>
      </c>
      <c r="D57" s="1">
        <v>285</v>
      </c>
      <c r="E57" s="1" t="s">
        <v>64</v>
      </c>
      <c r="F57" s="1">
        <v>567</v>
      </c>
      <c r="G57" s="1" t="s">
        <v>74</v>
      </c>
      <c r="H57" s="2">
        <v>50.82</v>
      </c>
      <c r="I57" s="2">
        <v>762.3</v>
      </c>
      <c r="J57" s="10">
        <f t="shared" si="2"/>
        <v>0</v>
      </c>
      <c r="K57" s="11">
        <f t="shared" si="3"/>
        <v>0</v>
      </c>
      <c r="L57" s="1">
        <v>14.87</v>
      </c>
      <c r="M57" s="1">
        <v>15.27</v>
      </c>
      <c r="N57" s="16">
        <f t="shared" si="21"/>
        <v>0</v>
      </c>
      <c r="O57" s="1"/>
      <c r="P57" s="1">
        <v>18.8</v>
      </c>
      <c r="Q57" s="1">
        <v>14.47</v>
      </c>
      <c r="R57" s="5">
        <v>0</v>
      </c>
      <c r="S57" s="1">
        <v>15.63</v>
      </c>
      <c r="T57" s="1">
        <v>18.07</v>
      </c>
      <c r="U57" s="16">
        <f t="shared" si="20"/>
        <v>0</v>
      </c>
      <c r="V57" s="1">
        <v>0</v>
      </c>
      <c r="W57" s="12">
        <v>37581.39</v>
      </c>
      <c r="X57" s="2">
        <v>36437.94</v>
      </c>
      <c r="Y57" s="1">
        <v>28</v>
      </c>
      <c r="Z57" s="1">
        <v>142</v>
      </c>
      <c r="AA57" s="1">
        <v>59</v>
      </c>
      <c r="AB57" s="1">
        <v>130</v>
      </c>
      <c r="AC57" s="1">
        <v>229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109</v>
      </c>
      <c r="AT57" s="1">
        <v>140</v>
      </c>
      <c r="AU57" s="1">
        <v>41</v>
      </c>
      <c r="AV57" s="1">
        <v>124</v>
      </c>
      <c r="AW57" s="1">
        <v>217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56</v>
      </c>
      <c r="BD57" s="1">
        <v>254</v>
      </c>
      <c r="BE57" s="1">
        <v>39</v>
      </c>
      <c r="BF57" s="1">
        <v>25</v>
      </c>
      <c r="BG57" s="1">
        <v>271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>
      <c r="A58" s="1">
        <v>70024</v>
      </c>
      <c r="B58" s="1" t="s">
        <v>196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2">
        <v>77.58</v>
      </c>
      <c r="I58" s="2">
        <v>1551.6</v>
      </c>
      <c r="J58" s="10">
        <f t="shared" si="2"/>
        <v>12412.8</v>
      </c>
      <c r="K58" s="11">
        <f t="shared" si="3"/>
        <v>8</v>
      </c>
      <c r="L58" s="1">
        <v>7.15</v>
      </c>
      <c r="M58" s="1">
        <v>7.95</v>
      </c>
      <c r="N58" s="16">
        <f t="shared" si="21"/>
        <v>0</v>
      </c>
      <c r="O58" s="1"/>
      <c r="P58" s="1">
        <v>6.4</v>
      </c>
      <c r="Q58" s="1">
        <v>3.4</v>
      </c>
      <c r="R58" s="16">
        <f>MAX(0,((TRUNC((P58*0.8)-Q58))))</f>
        <v>1</v>
      </c>
      <c r="S58" s="1">
        <v>10.15</v>
      </c>
      <c r="T58" s="1">
        <v>1.1000000000000001</v>
      </c>
      <c r="U58" s="16">
        <f t="shared" si="20"/>
        <v>7</v>
      </c>
      <c r="V58" s="1">
        <v>0</v>
      </c>
      <c r="W58" s="12">
        <v>36772.92</v>
      </c>
      <c r="X58" s="2">
        <v>19317.419999999998</v>
      </c>
      <c r="Y58" s="1">
        <v>53</v>
      </c>
      <c r="Z58" s="1">
        <v>53</v>
      </c>
      <c r="AA58" s="1">
        <v>55</v>
      </c>
      <c r="AB58" s="1">
        <v>17</v>
      </c>
      <c r="AC58" s="1">
        <v>159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43</v>
      </c>
      <c r="AT58" s="1">
        <v>44</v>
      </c>
      <c r="AU58" s="1">
        <v>51</v>
      </c>
      <c r="AV58" s="1">
        <v>24</v>
      </c>
      <c r="AW58" s="1">
        <v>68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97</v>
      </c>
      <c r="BD58" s="1">
        <v>25</v>
      </c>
      <c r="BE58" s="1">
        <v>57</v>
      </c>
      <c r="BF58" s="1">
        <v>73</v>
      </c>
      <c r="BG58" s="1">
        <v>22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s="1">
        <v>70023</v>
      </c>
      <c r="B59" s="1" t="s">
        <v>185</v>
      </c>
      <c r="C59" s="1">
        <v>12</v>
      </c>
      <c r="D59" s="1">
        <v>285</v>
      </c>
      <c r="E59" s="1" t="s">
        <v>64</v>
      </c>
      <c r="F59" s="1">
        <v>991</v>
      </c>
      <c r="G59" s="1" t="s">
        <v>141</v>
      </c>
      <c r="H59" s="2">
        <v>54.37</v>
      </c>
      <c r="I59" s="2">
        <v>652.44000000000005</v>
      </c>
      <c r="J59" s="10">
        <f t="shared" si="2"/>
        <v>0</v>
      </c>
      <c r="K59" s="11">
        <f t="shared" si="3"/>
        <v>0</v>
      </c>
      <c r="L59" s="1">
        <v>24.88</v>
      </c>
      <c r="M59" s="1">
        <v>-3.5</v>
      </c>
      <c r="N59" s="5">
        <v>0</v>
      </c>
      <c r="O59" s="1"/>
      <c r="P59" s="1">
        <v>14.83</v>
      </c>
      <c r="Q59" s="1">
        <v>2.92</v>
      </c>
      <c r="R59" s="5">
        <v>0</v>
      </c>
      <c r="S59" s="1">
        <v>14.08</v>
      </c>
      <c r="T59" s="1">
        <v>-8</v>
      </c>
      <c r="U59" s="5">
        <v>0</v>
      </c>
      <c r="V59" s="1">
        <v>0</v>
      </c>
      <c r="W59" s="12">
        <v>35095.83</v>
      </c>
      <c r="X59" s="2">
        <v>-5600.11</v>
      </c>
      <c r="Y59" s="1">
        <v>78</v>
      </c>
      <c r="Z59" s="1">
        <v>106</v>
      </c>
      <c r="AA59" s="1">
        <v>132</v>
      </c>
      <c r="AB59" s="1">
        <v>71</v>
      </c>
      <c r="AC59" s="1">
        <v>-42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53</v>
      </c>
      <c r="AT59" s="1">
        <v>50</v>
      </c>
      <c r="AU59" s="1">
        <v>65</v>
      </c>
      <c r="AV59" s="1">
        <v>70</v>
      </c>
      <c r="AW59" s="1">
        <v>35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61</v>
      </c>
      <c r="BD59" s="1">
        <v>72</v>
      </c>
      <c r="BE59" s="1">
        <v>52</v>
      </c>
      <c r="BF59" s="1">
        <v>40</v>
      </c>
      <c r="BG59" s="1">
        <v>-96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s="20">
        <v>70163</v>
      </c>
      <c r="B60" s="1" t="s">
        <v>187</v>
      </c>
      <c r="C60" s="1">
        <v>18</v>
      </c>
      <c r="D60" s="1">
        <v>285</v>
      </c>
      <c r="E60" s="1" t="s">
        <v>64</v>
      </c>
      <c r="F60" s="1">
        <v>974</v>
      </c>
      <c r="G60" s="1" t="s">
        <v>110</v>
      </c>
      <c r="H60" s="2">
        <v>58.939900000000002</v>
      </c>
      <c r="I60" s="2">
        <v>1060.9182000000001</v>
      </c>
      <c r="J60" s="10">
        <f t="shared" si="2"/>
        <v>5304.5910000000003</v>
      </c>
      <c r="K60" s="11">
        <f t="shared" si="3"/>
        <v>5</v>
      </c>
      <c r="L60" s="1">
        <v>4.4400000000000004</v>
      </c>
      <c r="M60" s="1">
        <v>3.89</v>
      </c>
      <c r="N60" s="16">
        <f t="shared" ref="N60:N63" si="22">MAX(0,((TRUNC((L60*0.8)-M60))))</f>
        <v>0</v>
      </c>
      <c r="O60" s="1"/>
      <c r="P60" s="1">
        <v>17.309999999999999</v>
      </c>
      <c r="Q60" s="1">
        <v>8.11</v>
      </c>
      <c r="R60" s="16">
        <f t="shared" ref="R60:R61" si="23">MAX(0,((TRUNC((P60*0.8)-Q60))))</f>
        <v>5</v>
      </c>
      <c r="S60" s="1">
        <v>9.36</v>
      </c>
      <c r="T60" s="1">
        <v>6.44</v>
      </c>
      <c r="U60" s="5">
        <v>0</v>
      </c>
      <c r="V60" s="1">
        <v>0</v>
      </c>
      <c r="W60" s="12">
        <v>33006.339999999997</v>
      </c>
      <c r="X60" s="2">
        <v>19568.05</v>
      </c>
      <c r="Y60" s="1">
        <v>35</v>
      </c>
      <c r="Z60" s="1">
        <v>26</v>
      </c>
      <c r="AA60" s="1">
        <v>28</v>
      </c>
      <c r="AB60" s="1">
        <v>8</v>
      </c>
      <c r="AC60" s="1">
        <v>70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38</v>
      </c>
      <c r="AT60" s="1">
        <v>94</v>
      </c>
      <c r="AU60" s="1">
        <v>192</v>
      </c>
      <c r="AV60" s="1">
        <v>69</v>
      </c>
      <c r="AW60" s="1">
        <v>146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55</v>
      </c>
      <c r="BD60" s="1">
        <v>43</v>
      </c>
      <c r="BE60" s="1">
        <v>71</v>
      </c>
      <c r="BF60" s="1">
        <v>42</v>
      </c>
      <c r="BG60" s="1">
        <v>116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>
      <c r="A61" s="1">
        <v>70144</v>
      </c>
      <c r="B61" s="1" t="s">
        <v>177</v>
      </c>
      <c r="C61" s="1">
        <v>12</v>
      </c>
      <c r="D61" s="1">
        <v>285</v>
      </c>
      <c r="E61" s="1" t="s">
        <v>64</v>
      </c>
      <c r="F61" s="1">
        <v>567</v>
      </c>
      <c r="G61" s="1" t="s">
        <v>74</v>
      </c>
      <c r="H61" s="2">
        <v>64.44</v>
      </c>
      <c r="I61" s="2">
        <v>773.28</v>
      </c>
      <c r="J61" s="10">
        <f t="shared" si="2"/>
        <v>7732.7999999999993</v>
      </c>
      <c r="K61" s="11">
        <f t="shared" si="3"/>
        <v>10</v>
      </c>
      <c r="L61" s="1">
        <v>6.75</v>
      </c>
      <c r="M61" s="1">
        <v>9.08</v>
      </c>
      <c r="N61" s="16">
        <f t="shared" si="22"/>
        <v>0</v>
      </c>
      <c r="O61" s="1"/>
      <c r="P61" s="1">
        <v>23.79</v>
      </c>
      <c r="Q61" s="1">
        <v>8.42</v>
      </c>
      <c r="R61" s="16">
        <f t="shared" si="23"/>
        <v>10</v>
      </c>
      <c r="S61" s="1">
        <v>12.08</v>
      </c>
      <c r="T61" s="1">
        <v>9</v>
      </c>
      <c r="U61" s="16">
        <f t="shared" ref="U61:U63" si="24">MAX(0,((TRUNC((S61*0.8)-T61))))</f>
        <v>0</v>
      </c>
      <c r="V61" s="1">
        <v>0</v>
      </c>
      <c r="W61" s="12">
        <v>32961.06</v>
      </c>
      <c r="X61" s="2">
        <v>20491.919999999998</v>
      </c>
      <c r="Y61" s="1">
        <v>10</v>
      </c>
      <c r="Z61" s="1">
        <v>17</v>
      </c>
      <c r="AA61" s="1">
        <v>49</v>
      </c>
      <c r="AB61" s="1">
        <v>27</v>
      </c>
      <c r="AC61" s="1">
        <v>109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110</v>
      </c>
      <c r="AT61" s="1">
        <v>77</v>
      </c>
      <c r="AU61" s="1">
        <v>93</v>
      </c>
      <c r="AV61" s="1">
        <v>88</v>
      </c>
      <c r="AW61" s="1">
        <v>101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40</v>
      </c>
      <c r="BD61" s="1">
        <v>46</v>
      </c>
      <c r="BE61" s="1">
        <v>46</v>
      </c>
      <c r="BF61" s="1">
        <v>72</v>
      </c>
      <c r="BG61" s="1">
        <v>108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>
      <c r="A62" s="1">
        <v>70259</v>
      </c>
      <c r="B62" s="1" t="s">
        <v>155</v>
      </c>
      <c r="C62" s="1">
        <v>24</v>
      </c>
      <c r="D62" s="1">
        <v>285</v>
      </c>
      <c r="E62" s="1" t="s">
        <v>64</v>
      </c>
      <c r="F62" s="1">
        <v>974</v>
      </c>
      <c r="G62" s="1" t="s">
        <v>110</v>
      </c>
      <c r="H62" s="2">
        <v>35.979999999999997</v>
      </c>
      <c r="I62" s="2">
        <v>863.52</v>
      </c>
      <c r="J62" s="10">
        <f t="shared" si="2"/>
        <v>8635.2000000000007</v>
      </c>
      <c r="K62" s="11">
        <f t="shared" si="3"/>
        <v>10</v>
      </c>
      <c r="L62" s="1">
        <v>5.31</v>
      </c>
      <c r="M62" s="1">
        <v>3.38</v>
      </c>
      <c r="N62" s="16">
        <f t="shared" si="22"/>
        <v>0</v>
      </c>
      <c r="O62" s="1"/>
      <c r="P62" s="1">
        <v>26.15</v>
      </c>
      <c r="Q62" s="1">
        <v>9.4600000000000009</v>
      </c>
      <c r="R62" s="5">
        <v>10</v>
      </c>
      <c r="S62" s="1">
        <v>5.65</v>
      </c>
      <c r="T62" s="1">
        <v>7.25</v>
      </c>
      <c r="U62" s="16">
        <f t="shared" si="24"/>
        <v>0</v>
      </c>
      <c r="V62" s="1">
        <v>0</v>
      </c>
      <c r="W62" s="12">
        <v>32040.19</v>
      </c>
      <c r="X62" s="2">
        <v>17342.36</v>
      </c>
      <c r="Y62" s="1">
        <v>47</v>
      </c>
      <c r="Z62" s="1">
        <v>50</v>
      </c>
      <c r="AA62" s="1">
        <v>51</v>
      </c>
      <c r="AB62" s="1">
        <v>9</v>
      </c>
      <c r="AC62" s="1">
        <v>81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208</v>
      </c>
      <c r="AT62" s="1">
        <v>158</v>
      </c>
      <c r="AU62" s="1">
        <v>267</v>
      </c>
      <c r="AV62" s="1">
        <v>147</v>
      </c>
      <c r="AW62" s="1">
        <v>227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36</v>
      </c>
      <c r="BD62" s="1">
        <v>68</v>
      </c>
      <c r="BE62" s="1">
        <v>32</v>
      </c>
      <c r="BF62" s="1">
        <v>67</v>
      </c>
      <c r="BG62" s="1">
        <v>174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>
      <c r="A63" s="1">
        <v>70006</v>
      </c>
      <c r="B63" s="1" t="s">
        <v>88</v>
      </c>
      <c r="C63" s="1">
        <v>1</v>
      </c>
      <c r="D63" s="1">
        <v>285</v>
      </c>
      <c r="E63" s="1" t="s">
        <v>64</v>
      </c>
      <c r="F63" s="1">
        <v>570</v>
      </c>
      <c r="G63" s="1" t="s">
        <v>72</v>
      </c>
      <c r="H63" s="2">
        <v>888.50220000000002</v>
      </c>
      <c r="I63" s="2">
        <v>888.50220000000002</v>
      </c>
      <c r="J63" s="10">
        <f t="shared" si="2"/>
        <v>0</v>
      </c>
      <c r="K63" s="11">
        <f t="shared" si="3"/>
        <v>0</v>
      </c>
      <c r="L63" s="1">
        <v>2</v>
      </c>
      <c r="M63" s="1">
        <v>139</v>
      </c>
      <c r="N63" s="16">
        <f t="shared" si="22"/>
        <v>0</v>
      </c>
      <c r="O63" s="1"/>
      <c r="P63" s="1">
        <v>9.5</v>
      </c>
      <c r="Q63" s="1">
        <v>200</v>
      </c>
      <c r="R63" s="16">
        <f>MAX(0,((TRUNC((P63*0.8)-Q63))))</f>
        <v>0</v>
      </c>
      <c r="S63" s="1">
        <v>24.5</v>
      </c>
      <c r="T63" s="1">
        <v>131</v>
      </c>
      <c r="U63" s="16">
        <f t="shared" si="24"/>
        <v>0</v>
      </c>
      <c r="V63" s="1">
        <v>198</v>
      </c>
      <c r="W63" s="12">
        <v>31986.080000000002</v>
      </c>
      <c r="X63" s="2">
        <v>417596.03</v>
      </c>
      <c r="Y63" s="1">
        <v>0</v>
      </c>
      <c r="Z63" s="1">
        <v>2</v>
      </c>
      <c r="AA63" s="1">
        <v>0</v>
      </c>
      <c r="AB63" s="1">
        <v>2</v>
      </c>
      <c r="AC63" s="1">
        <v>139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8</v>
      </c>
      <c r="AT63" s="1">
        <v>1</v>
      </c>
      <c r="AU63" s="1">
        <v>0</v>
      </c>
      <c r="AV63" s="1">
        <v>2</v>
      </c>
      <c r="AW63" s="1">
        <v>200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8</v>
      </c>
      <c r="BD63" s="1">
        <v>12</v>
      </c>
      <c r="BE63" s="1">
        <v>7</v>
      </c>
      <c r="BF63" s="1">
        <v>7</v>
      </c>
      <c r="BG63" s="1">
        <v>131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>
      <c r="A64" s="1">
        <v>70016</v>
      </c>
      <c r="B64" s="1" t="s">
        <v>128</v>
      </c>
      <c r="C64" s="1">
        <v>5</v>
      </c>
      <c r="D64" s="1">
        <v>285</v>
      </c>
      <c r="E64" s="1" t="s">
        <v>64</v>
      </c>
      <c r="F64" s="1">
        <v>562</v>
      </c>
      <c r="G64" s="1" t="s">
        <v>65</v>
      </c>
      <c r="H64" s="2">
        <v>61.49</v>
      </c>
      <c r="I64" s="2">
        <v>307.45</v>
      </c>
      <c r="J64" s="10">
        <f t="shared" si="2"/>
        <v>7686.25</v>
      </c>
      <c r="K64" s="11">
        <f t="shared" si="3"/>
        <v>25</v>
      </c>
      <c r="L64" s="1">
        <v>11.5</v>
      </c>
      <c r="M64" s="1">
        <v>6.8</v>
      </c>
      <c r="N64" s="21">
        <v>5</v>
      </c>
      <c r="O64" s="1"/>
      <c r="P64" s="1">
        <v>62.7</v>
      </c>
      <c r="Q64" s="1">
        <v>35.4</v>
      </c>
      <c r="R64" s="5">
        <v>15</v>
      </c>
      <c r="S64" s="1">
        <v>23.3</v>
      </c>
      <c r="T64" s="1">
        <v>11.8</v>
      </c>
      <c r="U64" s="5">
        <v>5</v>
      </c>
      <c r="V64" s="1">
        <v>0</v>
      </c>
      <c r="W64" s="12">
        <v>29976.38</v>
      </c>
      <c r="X64" s="2">
        <v>16602.3</v>
      </c>
      <c r="Y64" s="1">
        <v>9</v>
      </c>
      <c r="Z64" s="1">
        <v>10</v>
      </c>
      <c r="AA64" s="1">
        <v>37</v>
      </c>
      <c r="AB64" s="1">
        <v>13</v>
      </c>
      <c r="AC64" s="1">
        <v>34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93</v>
      </c>
      <c r="AT64" s="1">
        <v>88</v>
      </c>
      <c r="AU64" s="1">
        <v>137</v>
      </c>
      <c r="AV64" s="1">
        <v>79</v>
      </c>
      <c r="AW64" s="1">
        <v>177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45</v>
      </c>
      <c r="BD64" s="1">
        <v>55</v>
      </c>
      <c r="BE64" s="1">
        <v>30</v>
      </c>
      <c r="BF64" s="1">
        <v>28</v>
      </c>
      <c r="BG64" s="1">
        <v>59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>
      <c r="A65" s="20">
        <v>70129</v>
      </c>
      <c r="B65" s="1" t="s">
        <v>142</v>
      </c>
      <c r="C65" s="1">
        <v>16</v>
      </c>
      <c r="D65" s="1">
        <v>285</v>
      </c>
      <c r="E65" s="1" t="s">
        <v>64</v>
      </c>
      <c r="F65" s="1">
        <v>558</v>
      </c>
      <c r="G65" s="1" t="s">
        <v>67</v>
      </c>
      <c r="H65" s="2">
        <v>47.85</v>
      </c>
      <c r="I65" s="2">
        <v>765.6</v>
      </c>
      <c r="J65" s="10">
        <f t="shared" si="2"/>
        <v>7656</v>
      </c>
      <c r="K65" s="11">
        <f t="shared" si="3"/>
        <v>10</v>
      </c>
      <c r="L65" s="1">
        <v>6.28</v>
      </c>
      <c r="M65" s="1">
        <v>6.06</v>
      </c>
      <c r="N65" s="16">
        <f t="shared" ref="N65:N67" si="25">MAX(0,((TRUNC((L65*0.8)-M65))))</f>
        <v>0</v>
      </c>
      <c r="O65" s="1"/>
      <c r="P65" s="1">
        <v>17.25</v>
      </c>
      <c r="Q65" s="1">
        <v>5.19</v>
      </c>
      <c r="R65" s="16">
        <f>MAX(0,((TRUNC((P65*0.8)-Q65))))</f>
        <v>8</v>
      </c>
      <c r="S65" s="1">
        <v>14.97</v>
      </c>
      <c r="T65" s="1">
        <v>9.81</v>
      </c>
      <c r="U65" s="16">
        <f t="shared" ref="U65:U66" si="26">MAX(0,((TRUNC((S65*0.8)-T65))))</f>
        <v>2</v>
      </c>
      <c r="V65" s="1">
        <v>0</v>
      </c>
      <c r="W65" s="12">
        <v>29475.599999999999</v>
      </c>
      <c r="X65" s="2">
        <v>16125.45</v>
      </c>
      <c r="Y65" s="1">
        <v>28</v>
      </c>
      <c r="Z65" s="1">
        <v>75</v>
      </c>
      <c r="AA65" s="1">
        <v>26</v>
      </c>
      <c r="AB65" s="1">
        <v>18</v>
      </c>
      <c r="AC65" s="1">
        <v>97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101</v>
      </c>
      <c r="AT65" s="1">
        <v>80</v>
      </c>
      <c r="AU65" s="1">
        <v>64</v>
      </c>
      <c r="AV65" s="1">
        <v>142</v>
      </c>
      <c r="AW65" s="1">
        <v>83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101</v>
      </c>
      <c r="BD65" s="1">
        <v>161</v>
      </c>
      <c r="BE65" s="1">
        <v>38</v>
      </c>
      <c r="BF65" s="1">
        <v>40</v>
      </c>
      <c r="BG65" s="1">
        <v>157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s="1">
        <v>70093</v>
      </c>
      <c r="B66" s="1" t="s">
        <v>144</v>
      </c>
      <c r="C66" s="1">
        <v>16</v>
      </c>
      <c r="D66" s="1">
        <v>285</v>
      </c>
      <c r="E66" s="1" t="s">
        <v>64</v>
      </c>
      <c r="F66" s="1">
        <v>573</v>
      </c>
      <c r="G66" s="1" t="s">
        <v>87</v>
      </c>
      <c r="H66" s="2">
        <v>61.95</v>
      </c>
      <c r="I66" s="2">
        <v>991.2</v>
      </c>
      <c r="J66" s="10">
        <f t="shared" si="2"/>
        <v>11894.400000000001</v>
      </c>
      <c r="K66" s="11">
        <f t="shared" si="3"/>
        <v>12</v>
      </c>
      <c r="L66" s="1">
        <v>5.31</v>
      </c>
      <c r="M66" s="1">
        <v>4.5</v>
      </c>
      <c r="N66" s="16">
        <f t="shared" si="25"/>
        <v>0</v>
      </c>
      <c r="O66" s="1"/>
      <c r="P66" s="1">
        <v>16.03</v>
      </c>
      <c r="Q66" s="1">
        <v>8.44</v>
      </c>
      <c r="R66" s="5">
        <v>10</v>
      </c>
      <c r="S66" s="1">
        <v>8.0299999999999994</v>
      </c>
      <c r="T66" s="1">
        <v>4.25</v>
      </c>
      <c r="U66" s="16">
        <f t="shared" si="26"/>
        <v>2</v>
      </c>
      <c r="V66" s="1">
        <v>0</v>
      </c>
      <c r="W66" s="12">
        <v>29116.5</v>
      </c>
      <c r="X66" s="2">
        <v>17036.25</v>
      </c>
      <c r="Y66" s="1">
        <v>29</v>
      </c>
      <c r="Z66" s="1">
        <v>51</v>
      </c>
      <c r="AA66" s="1">
        <v>29</v>
      </c>
      <c r="AB66" s="1">
        <v>3</v>
      </c>
      <c r="AC66" s="1">
        <v>72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53</v>
      </c>
      <c r="AT66" s="1">
        <v>149</v>
      </c>
      <c r="AU66" s="1">
        <v>100</v>
      </c>
      <c r="AV66" s="1">
        <v>58</v>
      </c>
      <c r="AW66" s="1">
        <v>135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21</v>
      </c>
      <c r="BD66" s="1">
        <v>29</v>
      </c>
      <c r="BE66" s="1">
        <v>76</v>
      </c>
      <c r="BF66" s="1">
        <v>34</v>
      </c>
      <c r="BG66" s="1">
        <v>68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s="20">
        <v>70277</v>
      </c>
      <c r="B67" s="1" t="s">
        <v>138</v>
      </c>
      <c r="C67" s="1">
        <v>18</v>
      </c>
      <c r="D67" s="1">
        <v>285</v>
      </c>
      <c r="E67" s="1" t="s">
        <v>64</v>
      </c>
      <c r="F67" s="1">
        <v>558</v>
      </c>
      <c r="G67" s="1" t="s">
        <v>67</v>
      </c>
      <c r="H67" s="2">
        <v>42.88</v>
      </c>
      <c r="I67" s="2">
        <v>771.84</v>
      </c>
      <c r="J67" s="10">
        <f t="shared" si="2"/>
        <v>11577.6</v>
      </c>
      <c r="K67" s="11">
        <f t="shared" si="3"/>
        <v>15</v>
      </c>
      <c r="L67" s="1">
        <v>4.08</v>
      </c>
      <c r="M67" s="1">
        <v>1.1100000000000001</v>
      </c>
      <c r="N67" s="25">
        <f t="shared" si="25"/>
        <v>2</v>
      </c>
      <c r="O67" s="1"/>
      <c r="P67" s="1">
        <v>26.28</v>
      </c>
      <c r="Q67" s="1">
        <v>10.17</v>
      </c>
      <c r="R67" s="16">
        <f>MAX(0,((TRUNC((P67*0.8)-Q67))))</f>
        <v>10</v>
      </c>
      <c r="S67" s="1">
        <v>4.3899999999999997</v>
      </c>
      <c r="T67" s="1">
        <v>1.56</v>
      </c>
      <c r="U67" s="5">
        <v>3</v>
      </c>
      <c r="V67" s="1">
        <v>0</v>
      </c>
      <c r="W67" s="12">
        <v>26821.439999999999</v>
      </c>
      <c r="X67" s="2">
        <v>9905.2800000000007</v>
      </c>
      <c r="Y67" s="1">
        <v>28</v>
      </c>
      <c r="Z67" s="1">
        <v>3</v>
      </c>
      <c r="AA67" s="1">
        <v>27</v>
      </c>
      <c r="AB67" s="1">
        <v>34</v>
      </c>
      <c r="AC67" s="1">
        <v>20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146</v>
      </c>
      <c r="AT67" s="1">
        <v>192</v>
      </c>
      <c r="AU67" s="1">
        <v>124</v>
      </c>
      <c r="AV67" s="1">
        <v>214</v>
      </c>
      <c r="AW67" s="1">
        <v>183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27</v>
      </c>
      <c r="BD67" s="1">
        <v>42</v>
      </c>
      <c r="BE67" s="1">
        <v>9</v>
      </c>
      <c r="BF67" s="1">
        <v>44</v>
      </c>
      <c r="BG67" s="1">
        <v>28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s="1">
        <v>70169</v>
      </c>
      <c r="B68" s="1" t="s">
        <v>137</v>
      </c>
      <c r="C68" s="1">
        <v>15</v>
      </c>
      <c r="D68" s="1">
        <v>285</v>
      </c>
      <c r="E68" s="1" t="s">
        <v>64</v>
      </c>
      <c r="F68" s="1">
        <v>562</v>
      </c>
      <c r="G68" s="1" t="s">
        <v>65</v>
      </c>
      <c r="H68" s="2">
        <v>30.07</v>
      </c>
      <c r="I68" s="2">
        <v>451.05</v>
      </c>
      <c r="J68" s="10">
        <f t="shared" si="2"/>
        <v>8118.9000000000005</v>
      </c>
      <c r="K68" s="11">
        <f t="shared" si="3"/>
        <v>18</v>
      </c>
      <c r="L68" s="1">
        <v>12.63</v>
      </c>
      <c r="M68" s="1">
        <v>5.73</v>
      </c>
      <c r="N68" s="21">
        <v>5</v>
      </c>
      <c r="O68" s="1"/>
      <c r="P68" s="1">
        <v>27.2</v>
      </c>
      <c r="Q68" s="1">
        <v>15.33</v>
      </c>
      <c r="R68" s="5">
        <v>5</v>
      </c>
      <c r="S68" s="1">
        <v>18.57</v>
      </c>
      <c r="T68" s="1">
        <v>5.93</v>
      </c>
      <c r="U68" s="16">
        <f t="shared" ref="U68:U77" si="27">MAX(0,((TRUNC((S68*0.8)-T68))))</f>
        <v>8</v>
      </c>
      <c r="V68" s="1">
        <v>0</v>
      </c>
      <c r="W68" s="12">
        <v>26341.32</v>
      </c>
      <c r="X68" s="2">
        <v>12178.35</v>
      </c>
      <c r="Y68" s="1">
        <v>84</v>
      </c>
      <c r="Z68" s="1">
        <v>67</v>
      </c>
      <c r="AA68" s="1">
        <v>82</v>
      </c>
      <c r="AB68" s="1">
        <v>-20</v>
      </c>
      <c r="AC68" s="1">
        <v>86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124</v>
      </c>
      <c r="AT68" s="1">
        <v>135</v>
      </c>
      <c r="AU68" s="1">
        <v>153</v>
      </c>
      <c r="AV68" s="1">
        <v>127</v>
      </c>
      <c r="AW68" s="1">
        <v>230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139</v>
      </c>
      <c r="BD68" s="1">
        <v>110</v>
      </c>
      <c r="BE68" s="1">
        <v>62</v>
      </c>
      <c r="BF68" s="1">
        <v>45</v>
      </c>
      <c r="BG68" s="1">
        <v>89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s="1">
        <v>70110</v>
      </c>
      <c r="B69" s="1" t="s">
        <v>235</v>
      </c>
      <c r="C69" s="1">
        <v>18</v>
      </c>
      <c r="D69" s="1">
        <v>285</v>
      </c>
      <c r="E69" s="1" t="s">
        <v>64</v>
      </c>
      <c r="F69" s="1">
        <v>567</v>
      </c>
      <c r="G69" s="1" t="s">
        <v>74</v>
      </c>
      <c r="H69" s="2">
        <v>51.52</v>
      </c>
      <c r="I69" s="2">
        <v>927.36</v>
      </c>
      <c r="J69" s="10">
        <f t="shared" si="2"/>
        <v>11128.32</v>
      </c>
      <c r="K69" s="11">
        <f t="shared" si="3"/>
        <v>12</v>
      </c>
      <c r="L69" s="1">
        <v>14.33</v>
      </c>
      <c r="M69" s="1">
        <v>3.61</v>
      </c>
      <c r="N69" s="25">
        <f t="shared" ref="N69:N71" si="28">MAX(0,((TRUNC((L69*0.8)-M69))))</f>
        <v>7</v>
      </c>
      <c r="O69" s="1"/>
      <c r="P69" s="1">
        <v>7.86</v>
      </c>
      <c r="Q69" s="1">
        <v>3.28</v>
      </c>
      <c r="R69" s="5">
        <v>5</v>
      </c>
      <c r="S69" s="1">
        <v>6.11</v>
      </c>
      <c r="T69" s="1">
        <v>4.5</v>
      </c>
      <c r="U69" s="16">
        <f t="shared" si="27"/>
        <v>0</v>
      </c>
      <c r="V69" s="1">
        <v>0</v>
      </c>
      <c r="W69" s="12">
        <v>26249.439999999999</v>
      </c>
      <c r="X69" s="2">
        <v>10561.6</v>
      </c>
      <c r="Y69" s="1">
        <v>88</v>
      </c>
      <c r="Z69" s="1">
        <v>108</v>
      </c>
      <c r="AA69" s="1">
        <v>104</v>
      </c>
      <c r="AB69" s="1">
        <v>24</v>
      </c>
      <c r="AC69" s="1">
        <v>65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38</v>
      </c>
      <c r="AT69" s="1">
        <v>63</v>
      </c>
      <c r="AU69" s="1">
        <v>43</v>
      </c>
      <c r="AV69" s="1">
        <v>58</v>
      </c>
      <c r="AW69" s="1">
        <v>59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28</v>
      </c>
      <c r="BD69" s="1">
        <v>36</v>
      </c>
      <c r="BE69" s="1">
        <v>53</v>
      </c>
      <c r="BF69" s="1">
        <v>22</v>
      </c>
      <c r="BG69" s="1">
        <v>81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s="20">
        <v>70091</v>
      </c>
      <c r="B70" s="1" t="s">
        <v>106</v>
      </c>
      <c r="C70" s="1">
        <v>30</v>
      </c>
      <c r="D70" s="1">
        <v>285</v>
      </c>
      <c r="E70" s="1" t="s">
        <v>64</v>
      </c>
      <c r="F70" s="1">
        <v>573</v>
      </c>
      <c r="G70" s="1" t="s">
        <v>87</v>
      </c>
      <c r="H70" s="2">
        <v>29.93</v>
      </c>
      <c r="I70" s="2">
        <v>897.9</v>
      </c>
      <c r="J70" s="10">
        <f t="shared" si="2"/>
        <v>8979</v>
      </c>
      <c r="K70" s="11">
        <f t="shared" si="3"/>
        <v>10</v>
      </c>
      <c r="L70" s="1">
        <v>9.0299999999999994</v>
      </c>
      <c r="M70" s="1">
        <v>43.63</v>
      </c>
      <c r="N70" s="16">
        <f t="shared" si="28"/>
        <v>0</v>
      </c>
      <c r="O70" s="1"/>
      <c r="P70" s="1">
        <v>14.5</v>
      </c>
      <c r="Q70" s="1">
        <v>8.5</v>
      </c>
      <c r="R70" s="5">
        <v>10</v>
      </c>
      <c r="S70" s="1">
        <v>4.8499999999999996</v>
      </c>
      <c r="T70" s="1">
        <v>13.1</v>
      </c>
      <c r="U70" s="16">
        <f t="shared" si="27"/>
        <v>0</v>
      </c>
      <c r="V70" s="1">
        <v>0</v>
      </c>
      <c r="W70" s="12">
        <v>25485.4</v>
      </c>
      <c r="X70" s="2">
        <v>58573.01</v>
      </c>
      <c r="Y70" s="1">
        <v>56</v>
      </c>
      <c r="Z70" s="1">
        <v>70</v>
      </c>
      <c r="AA70" s="1">
        <v>131</v>
      </c>
      <c r="AB70" s="1">
        <v>98</v>
      </c>
      <c r="AC70" s="1">
        <v>1309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83</v>
      </c>
      <c r="AT70" s="1">
        <v>316</v>
      </c>
      <c r="AU70" s="1">
        <v>137</v>
      </c>
      <c r="AV70" s="1">
        <v>114</v>
      </c>
      <c r="AW70" s="1">
        <v>255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44</v>
      </c>
      <c r="BD70" s="1">
        <v>106</v>
      </c>
      <c r="BE70" s="1">
        <v>25</v>
      </c>
      <c r="BF70" s="1">
        <v>47</v>
      </c>
      <c r="BG70" s="1">
        <v>393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>
      <c r="A71" s="1">
        <v>70130</v>
      </c>
      <c r="B71" s="1" t="s">
        <v>163</v>
      </c>
      <c r="C71" s="1">
        <v>24</v>
      </c>
      <c r="D71" s="1">
        <v>285</v>
      </c>
      <c r="E71" s="1" t="s">
        <v>64</v>
      </c>
      <c r="F71" s="1">
        <v>974</v>
      </c>
      <c r="G71" s="1" t="s">
        <v>110</v>
      </c>
      <c r="H71" s="2">
        <v>31.439900000000002</v>
      </c>
      <c r="I71" s="2">
        <v>754.55759999999998</v>
      </c>
      <c r="J71" s="10">
        <f t="shared" si="2"/>
        <v>12827.4792</v>
      </c>
      <c r="K71" s="11">
        <f t="shared" si="3"/>
        <v>17</v>
      </c>
      <c r="L71" s="1">
        <v>5.58</v>
      </c>
      <c r="M71" s="1">
        <v>1.88</v>
      </c>
      <c r="N71" s="61">
        <f t="shared" si="28"/>
        <v>2</v>
      </c>
      <c r="O71" s="1"/>
      <c r="P71" s="1">
        <v>18.350000000000001</v>
      </c>
      <c r="Q71" s="1">
        <v>3.08</v>
      </c>
      <c r="R71" s="5">
        <v>10</v>
      </c>
      <c r="S71" s="1">
        <v>9.48</v>
      </c>
      <c r="T71" s="1">
        <v>2.46</v>
      </c>
      <c r="U71" s="16">
        <f t="shared" si="27"/>
        <v>5</v>
      </c>
      <c r="V71" s="1">
        <v>0</v>
      </c>
      <c r="W71" s="12">
        <v>25214.799999999999</v>
      </c>
      <c r="X71" s="2">
        <v>5596.3</v>
      </c>
      <c r="Y71" s="1">
        <v>49</v>
      </c>
      <c r="Z71" s="1">
        <v>40</v>
      </c>
      <c r="AA71" s="1">
        <v>46</v>
      </c>
      <c r="AB71" s="1">
        <v>38</v>
      </c>
      <c r="AC71" s="1">
        <v>45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151</v>
      </c>
      <c r="AT71" s="1">
        <v>132</v>
      </c>
      <c r="AU71" s="1">
        <v>156</v>
      </c>
      <c r="AV71" s="1">
        <v>135</v>
      </c>
      <c r="AW71" s="1">
        <v>74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56</v>
      </c>
      <c r="BD71" s="1">
        <v>36</v>
      </c>
      <c r="BE71" s="1">
        <v>111</v>
      </c>
      <c r="BF71" s="1">
        <v>85</v>
      </c>
      <c r="BG71" s="1">
        <v>59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s="20">
        <v>70055</v>
      </c>
      <c r="B72" s="1" t="s">
        <v>139</v>
      </c>
      <c r="C72" s="1">
        <v>28</v>
      </c>
      <c r="D72" s="1">
        <v>285</v>
      </c>
      <c r="E72" s="1" t="s">
        <v>64</v>
      </c>
      <c r="F72" s="1">
        <v>974</v>
      </c>
      <c r="G72" s="1" t="s">
        <v>110</v>
      </c>
      <c r="H72" s="2">
        <v>34.56</v>
      </c>
      <c r="I72" s="2">
        <v>967.68</v>
      </c>
      <c r="J72" s="10">
        <f t="shared" si="2"/>
        <v>9676.7999999999993</v>
      </c>
      <c r="K72" s="11">
        <f t="shared" si="3"/>
        <v>10</v>
      </c>
      <c r="L72" s="1">
        <v>4.05</v>
      </c>
      <c r="M72" s="1">
        <v>0.32</v>
      </c>
      <c r="N72" s="31">
        <v>5</v>
      </c>
      <c r="O72" s="1"/>
      <c r="P72" s="1">
        <v>12.27</v>
      </c>
      <c r="Q72" s="1">
        <v>4.1399999999999997</v>
      </c>
      <c r="R72" s="16">
        <f>MAX(0,((TRUNC((P72*0.8)-Q72))))</f>
        <v>5</v>
      </c>
      <c r="S72" s="1">
        <v>9.57</v>
      </c>
      <c r="T72" s="1">
        <v>8.07</v>
      </c>
      <c r="U72" s="16">
        <f t="shared" si="27"/>
        <v>0</v>
      </c>
      <c r="V72" s="1">
        <v>0</v>
      </c>
      <c r="W72" s="12">
        <v>25056</v>
      </c>
      <c r="X72" s="2">
        <v>12130.56</v>
      </c>
      <c r="Y72" s="1">
        <v>56</v>
      </c>
      <c r="Z72" s="1">
        <v>24</v>
      </c>
      <c r="AA72" s="1">
        <v>50</v>
      </c>
      <c r="AB72" s="1">
        <v>-9</v>
      </c>
      <c r="AC72" s="1">
        <v>9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34</v>
      </c>
      <c r="AT72" s="1">
        <v>133</v>
      </c>
      <c r="AU72" s="1">
        <v>189</v>
      </c>
      <c r="AV72" s="1">
        <v>108</v>
      </c>
      <c r="AW72" s="1">
        <v>116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125</v>
      </c>
      <c r="BD72" s="1">
        <v>70</v>
      </c>
      <c r="BE72" s="1">
        <v>101</v>
      </c>
      <c r="BF72" s="1">
        <v>14</v>
      </c>
      <c r="BG72" s="1">
        <v>226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>
      <c r="A73" s="1">
        <v>70245</v>
      </c>
      <c r="B73" s="1" t="s">
        <v>217</v>
      </c>
      <c r="C73" s="1">
        <v>8</v>
      </c>
      <c r="D73" s="1">
        <v>285</v>
      </c>
      <c r="E73" s="1" t="s">
        <v>64</v>
      </c>
      <c r="F73" s="1">
        <v>387</v>
      </c>
      <c r="G73" s="1" t="s">
        <v>94</v>
      </c>
      <c r="H73" s="2">
        <v>73.37</v>
      </c>
      <c r="I73" s="2">
        <v>586.96</v>
      </c>
      <c r="J73" s="10">
        <f t="shared" si="2"/>
        <v>12913.12</v>
      </c>
      <c r="K73" s="11">
        <f t="shared" si="3"/>
        <v>22</v>
      </c>
      <c r="L73" s="1">
        <v>13.31</v>
      </c>
      <c r="M73" s="1">
        <v>1.38</v>
      </c>
      <c r="N73" s="21">
        <v>10</v>
      </c>
      <c r="O73" s="1"/>
      <c r="P73" s="1">
        <v>17.25</v>
      </c>
      <c r="Q73" s="1">
        <v>4</v>
      </c>
      <c r="R73" s="5">
        <v>10</v>
      </c>
      <c r="S73" s="1">
        <v>12.06</v>
      </c>
      <c r="T73" s="1">
        <v>6.88</v>
      </c>
      <c r="U73" s="16">
        <f t="shared" si="27"/>
        <v>2</v>
      </c>
      <c r="V73" s="1">
        <v>0</v>
      </c>
      <c r="W73" s="12">
        <v>25019.17</v>
      </c>
      <c r="X73" s="2">
        <v>7190.26</v>
      </c>
      <c r="Y73" s="1">
        <v>26</v>
      </c>
      <c r="Z73" s="1">
        <v>16</v>
      </c>
      <c r="AA73" s="1">
        <v>52</v>
      </c>
      <c r="AB73" s="1">
        <v>41</v>
      </c>
      <c r="AC73" s="1">
        <v>11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47</v>
      </c>
      <c r="AT73" s="1">
        <v>45</v>
      </c>
      <c r="AU73" s="1">
        <v>43</v>
      </c>
      <c r="AV73" s="1">
        <v>51</v>
      </c>
      <c r="AW73" s="1">
        <v>32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32</v>
      </c>
      <c r="BD73" s="1">
        <v>23</v>
      </c>
      <c r="BE73" s="1">
        <v>46</v>
      </c>
      <c r="BF73" s="1">
        <v>14</v>
      </c>
      <c r="BG73" s="1">
        <v>55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s="1">
        <v>70233</v>
      </c>
      <c r="B74" s="1" t="s">
        <v>216</v>
      </c>
      <c r="C74" s="1">
        <v>12</v>
      </c>
      <c r="D74" s="1">
        <v>285</v>
      </c>
      <c r="E74" s="1" t="s">
        <v>64</v>
      </c>
      <c r="F74" s="1">
        <v>557</v>
      </c>
      <c r="G74" s="1" t="s">
        <v>69</v>
      </c>
      <c r="H74" s="2">
        <v>77.78</v>
      </c>
      <c r="I74" s="2">
        <v>933.36</v>
      </c>
      <c r="J74" s="10">
        <f t="shared" si="2"/>
        <v>14000.4</v>
      </c>
      <c r="K74" s="11">
        <f t="shared" si="3"/>
        <v>15</v>
      </c>
      <c r="L74" s="1">
        <v>9.42</v>
      </c>
      <c r="M74" s="1">
        <v>3.25</v>
      </c>
      <c r="N74" s="26">
        <v>5</v>
      </c>
      <c r="O74" s="1"/>
      <c r="P74" s="1">
        <v>9.7899999999999991</v>
      </c>
      <c r="Q74" s="1">
        <v>1</v>
      </c>
      <c r="R74" s="5">
        <v>10</v>
      </c>
      <c r="S74" s="1">
        <v>6.83</v>
      </c>
      <c r="T74" s="1">
        <v>4.75</v>
      </c>
      <c r="U74" s="16">
        <f t="shared" si="27"/>
        <v>0</v>
      </c>
      <c r="V74" s="1">
        <v>0</v>
      </c>
      <c r="W74" s="12">
        <v>24306.25</v>
      </c>
      <c r="X74" s="2">
        <v>8400.24</v>
      </c>
      <c r="Y74" s="1">
        <v>38</v>
      </c>
      <c r="Z74" s="1">
        <v>23</v>
      </c>
      <c r="AA74" s="1">
        <v>50</v>
      </c>
      <c r="AB74" s="1">
        <v>27</v>
      </c>
      <c r="AC74" s="1">
        <v>39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49</v>
      </c>
      <c r="AT74" s="1">
        <v>64</v>
      </c>
      <c r="AU74" s="1">
        <v>27</v>
      </c>
      <c r="AV74" s="1">
        <v>19</v>
      </c>
      <c r="AW74" s="1">
        <v>12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57</v>
      </c>
      <c r="BD74" s="1">
        <v>11</v>
      </c>
      <c r="BE74" s="1">
        <v>10</v>
      </c>
      <c r="BF74" s="1">
        <v>19</v>
      </c>
      <c r="BG74" s="1">
        <v>57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s="20">
        <v>70047</v>
      </c>
      <c r="B75" s="1" t="s">
        <v>200</v>
      </c>
      <c r="C75" s="1">
        <v>16</v>
      </c>
      <c r="D75" s="1">
        <v>285</v>
      </c>
      <c r="E75" s="1" t="s">
        <v>64</v>
      </c>
      <c r="F75" s="1">
        <v>387</v>
      </c>
      <c r="G75" s="1" t="s">
        <v>94</v>
      </c>
      <c r="H75" s="2">
        <v>45.31</v>
      </c>
      <c r="I75" s="2">
        <v>724.96</v>
      </c>
      <c r="J75" s="10">
        <f t="shared" si="2"/>
        <v>12324.32</v>
      </c>
      <c r="K75" s="11">
        <f t="shared" si="3"/>
        <v>17</v>
      </c>
      <c r="L75" s="1">
        <v>6</v>
      </c>
      <c r="M75" s="1">
        <v>2.44</v>
      </c>
      <c r="N75" s="25">
        <f t="shared" ref="N75:N77" si="29">MAX(0,((TRUNC((L75*0.8)-M75))))</f>
        <v>2</v>
      </c>
      <c r="O75" s="1"/>
      <c r="P75" s="1">
        <v>26.5</v>
      </c>
      <c r="Q75" s="1">
        <v>6.12</v>
      </c>
      <c r="R75" s="16">
        <f>MAX(0,((TRUNC((P75*0.8)-Q75))))</f>
        <v>15</v>
      </c>
      <c r="S75" s="1">
        <v>0</v>
      </c>
      <c r="T75" s="1">
        <v>4.12</v>
      </c>
      <c r="U75" s="16">
        <f t="shared" si="27"/>
        <v>0</v>
      </c>
      <c r="V75" s="1">
        <v>0</v>
      </c>
      <c r="W75" s="12">
        <v>23561.200000000001</v>
      </c>
      <c r="X75" s="2">
        <v>9197.93</v>
      </c>
      <c r="Y75" s="1">
        <v>22</v>
      </c>
      <c r="Z75" s="1">
        <v>42</v>
      </c>
      <c r="AA75" s="1">
        <v>53</v>
      </c>
      <c r="AB75" s="1">
        <v>0</v>
      </c>
      <c r="AC75" s="1">
        <v>39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147</v>
      </c>
      <c r="AT75" s="1">
        <v>104</v>
      </c>
      <c r="AU75" s="1">
        <v>138</v>
      </c>
      <c r="AV75" s="1">
        <v>174</v>
      </c>
      <c r="AW75" s="1">
        <v>98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66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s="1">
        <v>70306</v>
      </c>
      <c r="B76" s="1" t="s">
        <v>204</v>
      </c>
      <c r="C76" s="1">
        <v>16</v>
      </c>
      <c r="D76" s="1">
        <v>285</v>
      </c>
      <c r="E76" s="1" t="s">
        <v>64</v>
      </c>
      <c r="F76" s="1">
        <v>558</v>
      </c>
      <c r="G76" s="1" t="s">
        <v>67</v>
      </c>
      <c r="H76" s="2">
        <v>81.209999999999994</v>
      </c>
      <c r="I76" s="2">
        <v>1299.3599999999999</v>
      </c>
      <c r="J76" s="10">
        <f t="shared" si="2"/>
        <v>0</v>
      </c>
      <c r="K76" s="11">
        <f t="shared" si="3"/>
        <v>0</v>
      </c>
      <c r="L76" s="1">
        <v>7.38</v>
      </c>
      <c r="M76" s="1">
        <v>5.25</v>
      </c>
      <c r="N76" s="16">
        <f t="shared" si="29"/>
        <v>0</v>
      </c>
      <c r="O76" s="1"/>
      <c r="P76" s="1">
        <v>8.5299999999999994</v>
      </c>
      <c r="Q76" s="1">
        <v>4.9400000000000004</v>
      </c>
      <c r="R76" s="5">
        <v>0</v>
      </c>
      <c r="S76" s="1">
        <v>1.66</v>
      </c>
      <c r="T76" s="1">
        <v>4.8099999999999996</v>
      </c>
      <c r="U76" s="16">
        <f t="shared" si="27"/>
        <v>0</v>
      </c>
      <c r="V76" s="1">
        <v>0</v>
      </c>
      <c r="W76" s="12">
        <v>22820.01</v>
      </c>
      <c r="X76" s="2">
        <v>19490.400000000001</v>
      </c>
      <c r="Y76" s="1">
        <v>40</v>
      </c>
      <c r="Z76" s="1">
        <v>42</v>
      </c>
      <c r="AA76" s="1">
        <v>41</v>
      </c>
      <c r="AB76" s="1">
        <v>32</v>
      </c>
      <c r="AC76" s="1">
        <v>84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40</v>
      </c>
      <c r="AT76" s="1">
        <v>78</v>
      </c>
      <c r="AU76" s="1">
        <v>35</v>
      </c>
      <c r="AV76" s="1">
        <v>45</v>
      </c>
      <c r="AW76" s="1">
        <v>79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5</v>
      </c>
      <c r="BD76" s="1">
        <v>2</v>
      </c>
      <c r="BE76" s="1">
        <v>17</v>
      </c>
      <c r="BF76" s="1">
        <v>7</v>
      </c>
      <c r="BG76" s="1">
        <v>77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s="1">
        <v>70364</v>
      </c>
      <c r="B77" s="1" t="s">
        <v>212</v>
      </c>
      <c r="C77" s="1">
        <v>10</v>
      </c>
      <c r="D77" s="1">
        <v>285</v>
      </c>
      <c r="E77" s="1" t="s">
        <v>64</v>
      </c>
      <c r="F77" s="1">
        <v>285</v>
      </c>
      <c r="G77" s="1" t="s">
        <v>64</v>
      </c>
      <c r="H77" s="2">
        <v>125.14</v>
      </c>
      <c r="I77" s="2">
        <v>1251.4000000000001</v>
      </c>
      <c r="J77" s="10">
        <f t="shared" si="2"/>
        <v>0</v>
      </c>
      <c r="K77" s="11">
        <f t="shared" si="3"/>
        <v>0</v>
      </c>
      <c r="L77" s="1">
        <v>4.7</v>
      </c>
      <c r="M77" s="1">
        <v>3.2</v>
      </c>
      <c r="N77" s="16">
        <f t="shared" si="29"/>
        <v>0</v>
      </c>
      <c r="O77" s="1"/>
      <c r="P77" s="1">
        <v>8.8000000000000007</v>
      </c>
      <c r="Q77" s="1">
        <v>5</v>
      </c>
      <c r="R77" s="5">
        <v>0</v>
      </c>
      <c r="S77" s="1">
        <v>4.0999999999999996</v>
      </c>
      <c r="T77" s="1">
        <v>2.5</v>
      </c>
      <c r="U77" s="16">
        <f t="shared" si="27"/>
        <v>0</v>
      </c>
      <c r="V77" s="1">
        <v>0</v>
      </c>
      <c r="W77" s="12">
        <v>22024.639999999999</v>
      </c>
      <c r="X77" s="2">
        <v>13389.98</v>
      </c>
      <c r="Y77" s="1">
        <v>13</v>
      </c>
      <c r="Z77" s="1">
        <v>45</v>
      </c>
      <c r="AA77" s="1">
        <v>11</v>
      </c>
      <c r="AB77" s="1">
        <v>1</v>
      </c>
      <c r="AC77" s="1">
        <v>32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30</v>
      </c>
      <c r="AT77" s="1">
        <v>20</v>
      </c>
      <c r="AU77" s="1">
        <v>29</v>
      </c>
      <c r="AV77" s="1">
        <v>38</v>
      </c>
      <c r="AW77" s="1">
        <v>50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21</v>
      </c>
      <c r="BD77" s="1">
        <v>4</v>
      </c>
      <c r="BE77" s="1">
        <v>4</v>
      </c>
      <c r="BF77" s="1">
        <v>28</v>
      </c>
      <c r="BG77" s="1">
        <v>25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>
      <c r="A78" s="20">
        <v>75000</v>
      </c>
      <c r="B78" s="1" t="s">
        <v>156</v>
      </c>
      <c r="C78" s="1">
        <v>25</v>
      </c>
      <c r="D78" s="1">
        <v>285</v>
      </c>
      <c r="E78" s="1" t="s">
        <v>64</v>
      </c>
      <c r="F78" s="1">
        <v>285</v>
      </c>
      <c r="G78" s="1" t="s">
        <v>64</v>
      </c>
      <c r="H78" s="2">
        <v>32.270000000000003</v>
      </c>
      <c r="I78" s="2">
        <v>806.75</v>
      </c>
      <c r="J78" s="10">
        <f t="shared" si="2"/>
        <v>5647.25</v>
      </c>
      <c r="K78" s="11">
        <f t="shared" si="3"/>
        <v>7</v>
      </c>
      <c r="L78" s="1">
        <v>3.56</v>
      </c>
      <c r="M78" s="1">
        <v>1.1200000000000001</v>
      </c>
      <c r="N78" s="26">
        <v>2</v>
      </c>
      <c r="O78" s="1"/>
      <c r="P78" s="1">
        <v>13.36</v>
      </c>
      <c r="Q78" s="1">
        <v>7.16</v>
      </c>
      <c r="R78" s="5">
        <v>5</v>
      </c>
      <c r="S78" s="1">
        <v>9.4600000000000009</v>
      </c>
      <c r="T78" s="1">
        <v>5.88</v>
      </c>
      <c r="U78" s="5">
        <v>0</v>
      </c>
      <c r="V78" s="1">
        <v>0</v>
      </c>
      <c r="W78" s="12">
        <v>21282.06</v>
      </c>
      <c r="X78" s="2">
        <v>11423.58</v>
      </c>
      <c r="Y78" s="1">
        <v>12</v>
      </c>
      <c r="Z78" s="1">
        <v>31</v>
      </c>
      <c r="AA78" s="1">
        <v>83</v>
      </c>
      <c r="AB78" s="1">
        <v>-43</v>
      </c>
      <c r="AC78" s="1">
        <v>28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71</v>
      </c>
      <c r="AT78" s="1">
        <v>76</v>
      </c>
      <c r="AU78" s="1">
        <v>155</v>
      </c>
      <c r="AV78" s="1">
        <v>140</v>
      </c>
      <c r="AW78" s="1">
        <v>179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58</v>
      </c>
      <c r="BD78" s="1">
        <v>116</v>
      </c>
      <c r="BE78" s="1">
        <v>78</v>
      </c>
      <c r="BF78" s="1">
        <v>85</v>
      </c>
      <c r="BG78" s="1">
        <v>147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>
      <c r="A79" s="1">
        <v>70976</v>
      </c>
      <c r="B79" s="1" t="s">
        <v>191</v>
      </c>
      <c r="C79" s="1">
        <v>20</v>
      </c>
      <c r="D79" s="1">
        <v>285</v>
      </c>
      <c r="E79" s="1" t="s">
        <v>64</v>
      </c>
      <c r="F79" s="1">
        <v>974</v>
      </c>
      <c r="G79" s="1" t="s">
        <v>110</v>
      </c>
      <c r="H79" s="2">
        <v>40.81</v>
      </c>
      <c r="I79" s="2">
        <v>816.2</v>
      </c>
      <c r="J79" s="10">
        <f t="shared" si="2"/>
        <v>14691.6</v>
      </c>
      <c r="K79" s="11">
        <f t="shared" si="3"/>
        <v>18</v>
      </c>
      <c r="L79" s="1">
        <v>5.98</v>
      </c>
      <c r="M79" s="1">
        <v>6.25</v>
      </c>
      <c r="N79" s="16">
        <f t="shared" ref="N79:N82" si="30">MAX(0,((TRUNC((L79*0.8)-M79))))</f>
        <v>0</v>
      </c>
      <c r="O79" s="1"/>
      <c r="P79" s="1">
        <v>16.82</v>
      </c>
      <c r="Q79" s="1">
        <v>-0.1</v>
      </c>
      <c r="R79" s="5">
        <v>15</v>
      </c>
      <c r="S79" s="1">
        <v>2.65</v>
      </c>
      <c r="T79" s="1">
        <v>0.6</v>
      </c>
      <c r="U79" s="5">
        <v>3</v>
      </c>
      <c r="V79" s="1">
        <v>0</v>
      </c>
      <c r="W79" s="12">
        <v>20772.29</v>
      </c>
      <c r="X79" s="2">
        <v>5509.35</v>
      </c>
      <c r="Y79" s="1">
        <v>13</v>
      </c>
      <c r="Z79" s="1">
        <v>62</v>
      </c>
      <c r="AA79" s="1">
        <v>71</v>
      </c>
      <c r="AB79" s="1">
        <v>9</v>
      </c>
      <c r="AC79" s="1">
        <v>125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80</v>
      </c>
      <c r="AT79" s="1">
        <v>123</v>
      </c>
      <c r="AU79" s="1">
        <v>149</v>
      </c>
      <c r="AV79" s="1">
        <v>92</v>
      </c>
      <c r="AW79" s="1">
        <v>-2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20</v>
      </c>
      <c r="BD79" s="1">
        <v>20</v>
      </c>
      <c r="BE79" s="1">
        <v>14</v>
      </c>
      <c r="BF79" s="1">
        <v>18</v>
      </c>
      <c r="BG79" s="1">
        <v>12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>
      <c r="A80" s="1">
        <v>70085</v>
      </c>
      <c r="B80" s="1" t="s">
        <v>153</v>
      </c>
      <c r="C80" s="1">
        <v>12</v>
      </c>
      <c r="D80" s="1">
        <v>285</v>
      </c>
      <c r="E80" s="1" t="s">
        <v>64</v>
      </c>
      <c r="F80" s="1">
        <v>573</v>
      </c>
      <c r="G80" s="1" t="s">
        <v>87</v>
      </c>
      <c r="H80" s="2">
        <v>77.58</v>
      </c>
      <c r="I80" s="2">
        <v>930.96</v>
      </c>
      <c r="J80" s="10">
        <f t="shared" si="2"/>
        <v>9309.6</v>
      </c>
      <c r="K80" s="11">
        <f t="shared" si="3"/>
        <v>10</v>
      </c>
      <c r="L80" s="1">
        <v>0.83</v>
      </c>
      <c r="M80" s="1">
        <v>1.58</v>
      </c>
      <c r="N80" s="16">
        <f t="shared" si="30"/>
        <v>0</v>
      </c>
      <c r="O80" s="1"/>
      <c r="P80" s="1">
        <v>14.42</v>
      </c>
      <c r="Q80" s="1">
        <v>2.17</v>
      </c>
      <c r="R80" s="5">
        <v>10</v>
      </c>
      <c r="S80" s="1">
        <v>6.83</v>
      </c>
      <c r="T80" s="1">
        <v>7.08</v>
      </c>
      <c r="U80" s="16">
        <f t="shared" ref="U80:U83" si="31">MAX(0,((TRUNC((S80*0.8)-T80))))</f>
        <v>0</v>
      </c>
      <c r="V80" s="1">
        <v>0</v>
      </c>
      <c r="W80" s="12">
        <v>20558.7</v>
      </c>
      <c r="X80" s="2">
        <v>10085.4</v>
      </c>
      <c r="Y80" s="1">
        <v>7</v>
      </c>
      <c r="Z80" s="1">
        <v>5</v>
      </c>
      <c r="AA80" s="1">
        <v>6</v>
      </c>
      <c r="AB80" s="1">
        <v>-11</v>
      </c>
      <c r="AC80" s="1">
        <v>19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63</v>
      </c>
      <c r="AT80" s="1">
        <v>79</v>
      </c>
      <c r="AU80" s="1">
        <v>23</v>
      </c>
      <c r="AV80" s="1">
        <v>95</v>
      </c>
      <c r="AW80" s="1">
        <v>26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36</v>
      </c>
      <c r="BD80" s="1">
        <v>31</v>
      </c>
      <c r="BE80" s="1">
        <v>17</v>
      </c>
      <c r="BF80" s="1">
        <v>27</v>
      </c>
      <c r="BG80" s="1">
        <v>85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>
      <c r="A81" s="1">
        <v>70128</v>
      </c>
      <c r="B81" s="1" t="s">
        <v>134</v>
      </c>
      <c r="C81" s="1">
        <v>20</v>
      </c>
      <c r="D81" s="1">
        <v>285</v>
      </c>
      <c r="E81" s="1" t="s">
        <v>64</v>
      </c>
      <c r="F81" s="1">
        <v>573</v>
      </c>
      <c r="G81" s="1" t="s">
        <v>87</v>
      </c>
      <c r="H81" s="2">
        <v>50.367400000000004</v>
      </c>
      <c r="I81" s="2">
        <v>1007.348</v>
      </c>
      <c r="J81" s="10">
        <f t="shared" si="2"/>
        <v>15110.22</v>
      </c>
      <c r="K81" s="11">
        <f t="shared" si="3"/>
        <v>15</v>
      </c>
      <c r="L81" s="1">
        <v>5.48</v>
      </c>
      <c r="M81" s="1">
        <v>9.5</v>
      </c>
      <c r="N81" s="16">
        <f t="shared" si="30"/>
        <v>0</v>
      </c>
      <c r="O81" s="1"/>
      <c r="P81" s="1">
        <v>11.2</v>
      </c>
      <c r="Q81" s="1">
        <v>2.7</v>
      </c>
      <c r="R81" s="5">
        <v>15</v>
      </c>
      <c r="S81" s="1">
        <v>3.52</v>
      </c>
      <c r="T81" s="1">
        <v>5.5</v>
      </c>
      <c r="U81" s="16">
        <f t="shared" si="31"/>
        <v>0</v>
      </c>
      <c r="V81" s="1">
        <v>0</v>
      </c>
      <c r="W81" s="12">
        <v>20348.43</v>
      </c>
      <c r="X81" s="2">
        <v>17830.060000000001</v>
      </c>
      <c r="Y81" s="1">
        <v>46</v>
      </c>
      <c r="Z81" s="1">
        <v>59</v>
      </c>
      <c r="AA81" s="1">
        <v>25</v>
      </c>
      <c r="AB81" s="1">
        <v>18</v>
      </c>
      <c r="AC81" s="1">
        <v>190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66</v>
      </c>
      <c r="AT81" s="1">
        <v>73</v>
      </c>
      <c r="AU81" s="1">
        <v>87</v>
      </c>
      <c r="AV81" s="1">
        <v>69</v>
      </c>
      <c r="AW81" s="1">
        <v>54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25</v>
      </c>
      <c r="BD81" s="1">
        <v>35</v>
      </c>
      <c r="BE81" s="1">
        <v>20</v>
      </c>
      <c r="BF81" s="1">
        <v>16</v>
      </c>
      <c r="BG81" s="1">
        <v>110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>
      <c r="A82" s="1">
        <v>70149</v>
      </c>
      <c r="B82" s="1" t="s">
        <v>130</v>
      </c>
      <c r="C82" s="1">
        <v>24</v>
      </c>
      <c r="D82" s="1">
        <v>285</v>
      </c>
      <c r="E82" s="1" t="s">
        <v>64</v>
      </c>
      <c r="F82" s="1">
        <v>570</v>
      </c>
      <c r="G82" s="1" t="s">
        <v>72</v>
      </c>
      <c r="H82" s="2">
        <v>33.04</v>
      </c>
      <c r="I82" s="2">
        <v>792.96</v>
      </c>
      <c r="J82" s="10">
        <f t="shared" si="2"/>
        <v>6343.68</v>
      </c>
      <c r="K82" s="11">
        <f t="shared" si="3"/>
        <v>8</v>
      </c>
      <c r="L82" s="1">
        <v>3.48</v>
      </c>
      <c r="M82" s="1">
        <v>2.75</v>
      </c>
      <c r="N82" s="16">
        <f t="shared" si="30"/>
        <v>0</v>
      </c>
      <c r="O82" s="1"/>
      <c r="P82" s="1">
        <v>8.48</v>
      </c>
      <c r="Q82" s="1">
        <v>4.54</v>
      </c>
      <c r="R82" s="5">
        <v>5</v>
      </c>
      <c r="S82" s="1">
        <v>12.79</v>
      </c>
      <c r="T82" s="1">
        <v>7.08</v>
      </c>
      <c r="U82" s="16">
        <f t="shared" si="31"/>
        <v>3</v>
      </c>
      <c r="V82" s="1">
        <v>0</v>
      </c>
      <c r="W82" s="12">
        <v>19625.759999999998</v>
      </c>
      <c r="X82" s="2">
        <v>11398.8</v>
      </c>
      <c r="Y82" s="1">
        <v>24</v>
      </c>
      <c r="Z82" s="1">
        <v>43</v>
      </c>
      <c r="AA82" s="1">
        <v>24</v>
      </c>
      <c r="AB82" s="1">
        <v>28</v>
      </c>
      <c r="AC82" s="1">
        <v>66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76</v>
      </c>
      <c r="AT82" s="1">
        <v>55</v>
      </c>
      <c r="AU82" s="1">
        <v>68</v>
      </c>
      <c r="AV82" s="1">
        <v>64</v>
      </c>
      <c r="AW82" s="1">
        <v>109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90</v>
      </c>
      <c r="BD82" s="1">
        <v>116</v>
      </c>
      <c r="BE82" s="1">
        <v>85</v>
      </c>
      <c r="BF82" s="1">
        <v>148</v>
      </c>
      <c r="BG82" s="1">
        <v>170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s="1">
        <v>70161</v>
      </c>
      <c r="B83" s="1" t="s">
        <v>289</v>
      </c>
      <c r="C83" s="1">
        <v>16</v>
      </c>
      <c r="D83" s="1">
        <v>285</v>
      </c>
      <c r="E83" s="1" t="s">
        <v>64</v>
      </c>
      <c r="F83" s="1">
        <v>567</v>
      </c>
      <c r="G83" s="1" t="s">
        <v>74</v>
      </c>
      <c r="H83" s="2">
        <v>54.11</v>
      </c>
      <c r="I83" s="2">
        <v>865.76</v>
      </c>
      <c r="J83" s="10">
        <f t="shared" si="2"/>
        <v>8657.6</v>
      </c>
      <c r="K83" s="11">
        <f t="shared" si="3"/>
        <v>10</v>
      </c>
      <c r="L83" s="1">
        <v>7.88</v>
      </c>
      <c r="M83" s="1">
        <v>1.81</v>
      </c>
      <c r="N83" s="26">
        <v>5</v>
      </c>
      <c r="O83" s="1"/>
      <c r="P83" s="1">
        <v>10.220000000000001</v>
      </c>
      <c r="Q83" s="1">
        <v>4.6900000000000004</v>
      </c>
      <c r="R83" s="5">
        <v>5</v>
      </c>
      <c r="S83" s="1">
        <v>3.69</v>
      </c>
      <c r="T83" s="1">
        <v>2.88</v>
      </c>
      <c r="U83" s="16">
        <f t="shared" si="31"/>
        <v>0</v>
      </c>
      <c r="V83" s="1">
        <v>0</v>
      </c>
      <c r="W83" s="12">
        <v>18857.34</v>
      </c>
      <c r="X83" s="2">
        <v>8116.5</v>
      </c>
      <c r="Y83" s="1">
        <v>52</v>
      </c>
      <c r="Z83" s="1">
        <v>19</v>
      </c>
      <c r="AA83" s="1">
        <v>49</v>
      </c>
      <c r="AB83" s="1">
        <v>31</v>
      </c>
      <c r="AC83" s="1">
        <v>29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30</v>
      </c>
      <c r="AT83" s="1">
        <v>55</v>
      </c>
      <c r="AU83" s="1">
        <v>54</v>
      </c>
      <c r="AV83" s="1">
        <v>104</v>
      </c>
      <c r="AW83" s="1">
        <v>75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4</v>
      </c>
      <c r="BD83" s="1">
        <v>4</v>
      </c>
      <c r="BE83" s="1">
        <v>36</v>
      </c>
      <c r="BF83" s="1">
        <v>34</v>
      </c>
      <c r="BG83" s="1">
        <v>46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s="20">
        <v>70229</v>
      </c>
      <c r="B84" s="1" t="s">
        <v>199</v>
      </c>
      <c r="C84" s="1">
        <v>3</v>
      </c>
      <c r="D84" s="1">
        <v>285</v>
      </c>
      <c r="E84" s="1" t="s">
        <v>64</v>
      </c>
      <c r="F84" s="1">
        <v>567</v>
      </c>
      <c r="G84" s="1" t="s">
        <v>74</v>
      </c>
      <c r="H84" s="2">
        <v>307.61</v>
      </c>
      <c r="I84" s="2">
        <v>922.83</v>
      </c>
      <c r="J84" s="10">
        <f t="shared" si="2"/>
        <v>9228.3000000000011</v>
      </c>
      <c r="K84" s="11">
        <f t="shared" si="3"/>
        <v>10</v>
      </c>
      <c r="L84" s="1">
        <v>9</v>
      </c>
      <c r="M84" s="1">
        <v>5.33</v>
      </c>
      <c r="N84" s="5">
        <v>0</v>
      </c>
      <c r="O84" s="1"/>
      <c r="P84" s="1">
        <v>8.33</v>
      </c>
      <c r="Q84" s="1">
        <v>2.67</v>
      </c>
      <c r="R84" s="5">
        <v>5</v>
      </c>
      <c r="S84" s="1">
        <v>2.83</v>
      </c>
      <c r="T84" s="1">
        <v>0.33</v>
      </c>
      <c r="U84" s="5">
        <v>5</v>
      </c>
      <c r="V84" s="1">
        <v>0</v>
      </c>
      <c r="W84" s="12">
        <v>18610.41</v>
      </c>
      <c r="X84" s="2">
        <v>7690.25</v>
      </c>
      <c r="Y84" s="1">
        <v>8</v>
      </c>
      <c r="Z84" s="1">
        <v>15</v>
      </c>
      <c r="AA84" s="1">
        <v>9</v>
      </c>
      <c r="AB84" s="1">
        <v>5</v>
      </c>
      <c r="AC84" s="1">
        <v>16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11</v>
      </c>
      <c r="AT84" s="1">
        <v>4</v>
      </c>
      <c r="AU84" s="1">
        <v>6</v>
      </c>
      <c r="AV84" s="1">
        <v>12</v>
      </c>
      <c r="AW84" s="1">
        <v>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4</v>
      </c>
      <c r="BD84" s="1">
        <v>2</v>
      </c>
      <c r="BE84" s="1">
        <v>0</v>
      </c>
      <c r="BF84" s="1">
        <v>7</v>
      </c>
      <c r="BG84" s="1">
        <v>1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s="1">
        <v>70138</v>
      </c>
      <c r="B85" s="1" t="s">
        <v>148</v>
      </c>
      <c r="C85" s="1">
        <v>12</v>
      </c>
      <c r="D85" s="1">
        <v>285</v>
      </c>
      <c r="E85" s="1" t="s">
        <v>64</v>
      </c>
      <c r="F85" s="1">
        <v>35</v>
      </c>
      <c r="G85" s="1" t="s">
        <v>76</v>
      </c>
      <c r="H85" s="2">
        <v>73.620900000000006</v>
      </c>
      <c r="I85" s="2">
        <v>883.45079999999996</v>
      </c>
      <c r="J85" s="10">
        <f t="shared" si="2"/>
        <v>4417.2539999999999</v>
      </c>
      <c r="K85" s="11">
        <f t="shared" si="3"/>
        <v>5</v>
      </c>
      <c r="L85" s="1">
        <v>2.04</v>
      </c>
      <c r="M85" s="1">
        <v>5.25</v>
      </c>
      <c r="N85" s="16">
        <f t="shared" ref="N85:N86" si="32">MAX(0,((TRUNC((L85*0.8)-M85))))</f>
        <v>0</v>
      </c>
      <c r="O85" s="1"/>
      <c r="P85" s="1">
        <v>14.62</v>
      </c>
      <c r="Q85" s="1">
        <v>5.83</v>
      </c>
      <c r="R85" s="16">
        <f>MAX(0,((TRUNC((P85*0.8)-Q85))))</f>
        <v>5</v>
      </c>
      <c r="S85" s="1">
        <v>4.33</v>
      </c>
      <c r="T85" s="1">
        <v>5.33</v>
      </c>
      <c r="U85" s="16">
        <f t="shared" ref="U85:U91" si="33">MAX(0,((TRUNC((S85*0.8)-T85))))</f>
        <v>0</v>
      </c>
      <c r="V85" s="1">
        <v>0</v>
      </c>
      <c r="W85" s="12">
        <v>18552.47</v>
      </c>
      <c r="X85" s="2">
        <v>14503.32</v>
      </c>
      <c r="Y85" s="1">
        <v>7</v>
      </c>
      <c r="Z85" s="1">
        <v>6</v>
      </c>
      <c r="AA85" s="1">
        <v>11</v>
      </c>
      <c r="AB85" s="1">
        <v>7</v>
      </c>
      <c r="AC85" s="1">
        <v>63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50</v>
      </c>
      <c r="AT85" s="1">
        <v>92</v>
      </c>
      <c r="AU85" s="1">
        <v>41</v>
      </c>
      <c r="AV85" s="1">
        <v>77</v>
      </c>
      <c r="AW85" s="1">
        <v>70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12</v>
      </c>
      <c r="BD85" s="1">
        <v>33</v>
      </c>
      <c r="BE85" s="1">
        <v>27</v>
      </c>
      <c r="BF85" s="1">
        <v>-7</v>
      </c>
      <c r="BG85" s="1">
        <v>64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s="1">
        <v>70275</v>
      </c>
      <c r="B86" s="1" t="s">
        <v>161</v>
      </c>
      <c r="C86" s="1">
        <v>32</v>
      </c>
      <c r="D86" s="1">
        <v>285</v>
      </c>
      <c r="E86" s="1" t="s">
        <v>64</v>
      </c>
      <c r="F86" s="1">
        <v>573</v>
      </c>
      <c r="G86" s="1" t="s">
        <v>87</v>
      </c>
      <c r="H86" s="2">
        <v>33.270000000000003</v>
      </c>
      <c r="I86" s="2">
        <v>1064.6400000000001</v>
      </c>
      <c r="J86" s="10">
        <f t="shared" si="2"/>
        <v>12775.68</v>
      </c>
      <c r="K86" s="11">
        <f t="shared" si="3"/>
        <v>12</v>
      </c>
      <c r="L86" s="1">
        <v>0.53</v>
      </c>
      <c r="M86" s="1">
        <v>2.75</v>
      </c>
      <c r="N86" s="16">
        <f t="shared" si="32"/>
        <v>0</v>
      </c>
      <c r="O86" s="1"/>
      <c r="P86" s="1">
        <v>12.14</v>
      </c>
      <c r="Q86" s="1">
        <v>5.94</v>
      </c>
      <c r="R86" s="5">
        <v>10</v>
      </c>
      <c r="S86" s="1">
        <v>4.7300000000000004</v>
      </c>
      <c r="T86" s="1">
        <v>1.62</v>
      </c>
      <c r="U86" s="16">
        <f t="shared" si="33"/>
        <v>2</v>
      </c>
      <c r="V86" s="1">
        <v>0</v>
      </c>
      <c r="W86" s="12">
        <v>18531.39</v>
      </c>
      <c r="X86" s="2">
        <v>10979.1</v>
      </c>
      <c r="Y86" s="1">
        <v>10</v>
      </c>
      <c r="Z86" s="1">
        <v>14</v>
      </c>
      <c r="AA86" s="1">
        <v>0</v>
      </c>
      <c r="AB86" s="1">
        <v>0</v>
      </c>
      <c r="AC86" s="1">
        <v>88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116</v>
      </c>
      <c r="AT86" s="1">
        <v>153</v>
      </c>
      <c r="AU86" s="1">
        <v>170</v>
      </c>
      <c r="AV86" s="1">
        <v>52</v>
      </c>
      <c r="AW86" s="1">
        <v>190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85</v>
      </c>
      <c r="BD86" s="1">
        <v>41</v>
      </c>
      <c r="BE86" s="1">
        <v>38</v>
      </c>
      <c r="BF86" s="1">
        <v>16</v>
      </c>
      <c r="BG86" s="1">
        <v>52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s="1">
        <v>70102</v>
      </c>
      <c r="B87" s="1" t="s">
        <v>188</v>
      </c>
      <c r="C87" s="1">
        <v>16</v>
      </c>
      <c r="D87" s="1">
        <v>285</v>
      </c>
      <c r="E87" s="1" t="s">
        <v>64</v>
      </c>
      <c r="F87" s="1">
        <v>570</v>
      </c>
      <c r="G87" s="1" t="s">
        <v>72</v>
      </c>
      <c r="H87" s="2">
        <v>38.191299999999998</v>
      </c>
      <c r="I87" s="2">
        <v>611.06079999999997</v>
      </c>
      <c r="J87" s="10">
        <f t="shared" si="2"/>
        <v>7332.7295999999997</v>
      </c>
      <c r="K87" s="11">
        <f t="shared" si="3"/>
        <v>12</v>
      </c>
      <c r="L87" s="1">
        <v>7.41</v>
      </c>
      <c r="M87" s="1">
        <v>1.25</v>
      </c>
      <c r="N87" s="26">
        <v>5</v>
      </c>
      <c r="O87" s="1"/>
      <c r="P87" s="1">
        <v>13.88</v>
      </c>
      <c r="Q87" s="1">
        <v>6.94</v>
      </c>
      <c r="R87" s="5">
        <v>5</v>
      </c>
      <c r="S87" s="1">
        <v>8.7200000000000006</v>
      </c>
      <c r="T87" s="1">
        <v>4.38</v>
      </c>
      <c r="U87" s="16">
        <f t="shared" si="33"/>
        <v>2</v>
      </c>
      <c r="V87" s="1">
        <v>0</v>
      </c>
      <c r="W87" s="12">
        <v>18331.82</v>
      </c>
      <c r="X87" s="2">
        <v>7676.45</v>
      </c>
      <c r="Y87" s="1">
        <v>63</v>
      </c>
      <c r="Z87" s="1">
        <v>24</v>
      </c>
      <c r="AA87" s="1">
        <v>42</v>
      </c>
      <c r="AB87" s="1">
        <v>3</v>
      </c>
      <c r="AC87" s="1">
        <v>20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77</v>
      </c>
      <c r="AT87" s="1">
        <v>96</v>
      </c>
      <c r="AU87" s="1">
        <v>77</v>
      </c>
      <c r="AV87" s="1">
        <v>40</v>
      </c>
      <c r="AW87" s="1">
        <v>111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57</v>
      </c>
      <c r="BD87" s="1">
        <v>40</v>
      </c>
      <c r="BE87" s="1">
        <v>54</v>
      </c>
      <c r="BF87" s="1">
        <v>17</v>
      </c>
      <c r="BG87" s="1">
        <v>70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>
      <c r="A88" s="20">
        <v>78116</v>
      </c>
      <c r="B88" s="1" t="s">
        <v>183</v>
      </c>
      <c r="C88" s="1">
        <v>20</v>
      </c>
      <c r="D88" s="1">
        <v>285</v>
      </c>
      <c r="E88" s="1" t="s">
        <v>64</v>
      </c>
      <c r="F88" s="1">
        <v>558</v>
      </c>
      <c r="G88" s="1" t="s">
        <v>67</v>
      </c>
      <c r="H88" s="2">
        <v>54</v>
      </c>
      <c r="I88" s="2">
        <v>1080</v>
      </c>
      <c r="J88" s="10">
        <f t="shared" si="2"/>
        <v>0</v>
      </c>
      <c r="K88" s="11">
        <f t="shared" si="3"/>
        <v>0</v>
      </c>
      <c r="L88" s="1">
        <v>4.47</v>
      </c>
      <c r="M88" s="1">
        <v>3.3</v>
      </c>
      <c r="N88" s="16">
        <f>MAX(0,((TRUNC((L88*0.8)-M88))))</f>
        <v>0</v>
      </c>
      <c r="O88" s="1"/>
      <c r="P88" s="1">
        <v>6.4</v>
      </c>
      <c r="Q88" s="1">
        <v>3.7</v>
      </c>
      <c r="R88" s="5">
        <v>0</v>
      </c>
      <c r="S88" s="1">
        <v>4.9000000000000004</v>
      </c>
      <c r="T88" s="1">
        <v>5</v>
      </c>
      <c r="U88" s="16">
        <f t="shared" si="33"/>
        <v>0</v>
      </c>
      <c r="V88" s="1">
        <v>0</v>
      </c>
      <c r="W88" s="12">
        <v>17037</v>
      </c>
      <c r="X88" s="2">
        <v>12960</v>
      </c>
      <c r="Y88" s="1">
        <v>26</v>
      </c>
      <c r="Z88" s="1">
        <v>49</v>
      </c>
      <c r="AA88" s="1">
        <v>32</v>
      </c>
      <c r="AB88" s="1">
        <v>14</v>
      </c>
      <c r="AC88" s="1">
        <v>66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45</v>
      </c>
      <c r="AT88" s="1">
        <v>33</v>
      </c>
      <c r="AU88" s="1">
        <v>54</v>
      </c>
      <c r="AV88" s="1">
        <v>25</v>
      </c>
      <c r="AW88" s="1">
        <v>74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29</v>
      </c>
      <c r="BE88" s="1">
        <v>30</v>
      </c>
      <c r="BF88" s="1">
        <v>107</v>
      </c>
      <c r="BG88" s="1">
        <v>100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>
      <c r="A89" s="1">
        <v>70058</v>
      </c>
      <c r="B89" s="1" t="s">
        <v>147</v>
      </c>
      <c r="C89" s="1">
        <v>32</v>
      </c>
      <c r="D89" s="1">
        <v>285</v>
      </c>
      <c r="E89" s="1" t="s">
        <v>64</v>
      </c>
      <c r="F89" s="1">
        <v>573</v>
      </c>
      <c r="G89" s="1" t="s">
        <v>87</v>
      </c>
      <c r="H89" s="2">
        <v>33.270000000000003</v>
      </c>
      <c r="I89" s="2">
        <v>1064.6400000000001</v>
      </c>
      <c r="J89" s="10">
        <f t="shared" si="2"/>
        <v>8517.1200000000008</v>
      </c>
      <c r="K89" s="11">
        <f t="shared" si="3"/>
        <v>8</v>
      </c>
      <c r="L89" s="1">
        <v>1.33</v>
      </c>
      <c r="M89" s="1">
        <v>0.41</v>
      </c>
      <c r="N89" s="26">
        <v>3</v>
      </c>
      <c r="O89" s="1"/>
      <c r="P89" s="1">
        <v>9.59</v>
      </c>
      <c r="Q89" s="1">
        <v>5.09</v>
      </c>
      <c r="R89" s="5">
        <v>5</v>
      </c>
      <c r="S89" s="1">
        <v>5.08</v>
      </c>
      <c r="T89" s="1">
        <v>3.19</v>
      </c>
      <c r="U89" s="16">
        <f t="shared" si="33"/>
        <v>0</v>
      </c>
      <c r="V89" s="1">
        <v>0</v>
      </c>
      <c r="W89" s="12">
        <v>17034.240000000002</v>
      </c>
      <c r="X89" s="2">
        <v>9249.06</v>
      </c>
      <c r="Y89" s="1">
        <v>5</v>
      </c>
      <c r="Z89" s="1">
        <v>54</v>
      </c>
      <c r="AA89" s="1">
        <v>22</v>
      </c>
      <c r="AB89" s="1">
        <v>-23</v>
      </c>
      <c r="AC89" s="1">
        <v>13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62</v>
      </c>
      <c r="AT89" s="1">
        <v>79</v>
      </c>
      <c r="AU89" s="1">
        <v>162</v>
      </c>
      <c r="AV89" s="1">
        <v>87</v>
      </c>
      <c r="AW89" s="1">
        <v>163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44</v>
      </c>
      <c r="BD89" s="1">
        <v>49</v>
      </c>
      <c r="BE89" s="1">
        <v>69</v>
      </c>
      <c r="BF89" s="1">
        <v>50</v>
      </c>
      <c r="BG89" s="1">
        <v>102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s="1">
        <v>70120</v>
      </c>
      <c r="B90" s="1" t="s">
        <v>189</v>
      </c>
      <c r="C90" s="1">
        <v>24</v>
      </c>
      <c r="D90" s="1">
        <v>285</v>
      </c>
      <c r="E90" s="1" t="s">
        <v>64</v>
      </c>
      <c r="F90" s="1">
        <v>570</v>
      </c>
      <c r="G90" s="1" t="s">
        <v>72</v>
      </c>
      <c r="H90" s="2">
        <v>36</v>
      </c>
      <c r="I90" s="2">
        <v>864</v>
      </c>
      <c r="J90" s="10">
        <f t="shared" si="2"/>
        <v>4320</v>
      </c>
      <c r="K90" s="11">
        <f t="shared" si="3"/>
        <v>5</v>
      </c>
      <c r="L90" s="1">
        <v>2.33</v>
      </c>
      <c r="M90" s="1">
        <v>2.08</v>
      </c>
      <c r="N90" s="16">
        <f t="shared" ref="N90:N94" si="34">MAX(0,((TRUNC((L90*0.8)-M90))))</f>
        <v>0</v>
      </c>
      <c r="O90" s="1"/>
      <c r="P90" s="1">
        <v>15.33</v>
      </c>
      <c r="Q90" s="1">
        <v>7.5</v>
      </c>
      <c r="R90" s="5">
        <v>5</v>
      </c>
      <c r="S90" s="1">
        <v>1.92</v>
      </c>
      <c r="T90" s="1">
        <v>1.1200000000000001</v>
      </c>
      <c r="U90" s="16">
        <f t="shared" si="33"/>
        <v>0</v>
      </c>
      <c r="V90" s="1">
        <v>0</v>
      </c>
      <c r="W90" s="12">
        <v>16920</v>
      </c>
      <c r="X90" s="2">
        <v>9252</v>
      </c>
      <c r="Y90" s="1">
        <v>18</v>
      </c>
      <c r="Z90" s="1">
        <v>30</v>
      </c>
      <c r="AA90" s="1">
        <v>17</v>
      </c>
      <c r="AB90" s="1">
        <v>12</v>
      </c>
      <c r="AC90" s="1">
        <v>50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99</v>
      </c>
      <c r="AT90" s="1">
        <v>73</v>
      </c>
      <c r="AU90" s="1">
        <v>210</v>
      </c>
      <c r="AV90" s="1">
        <v>45</v>
      </c>
      <c r="AW90" s="1">
        <v>180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20</v>
      </c>
      <c r="BD90" s="1">
        <v>22</v>
      </c>
      <c r="BE90" s="1">
        <v>14</v>
      </c>
      <c r="BF90" s="1">
        <v>2</v>
      </c>
      <c r="BG90" s="1">
        <v>27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s="1">
        <v>70040</v>
      </c>
      <c r="B91" s="1" t="s">
        <v>121</v>
      </c>
      <c r="C91" s="1">
        <v>25</v>
      </c>
      <c r="D91" s="1">
        <v>285</v>
      </c>
      <c r="E91" s="1" t="s">
        <v>64</v>
      </c>
      <c r="F91" s="1">
        <v>35</v>
      </c>
      <c r="G91" s="1" t="s">
        <v>76</v>
      </c>
      <c r="H91" s="2">
        <v>42.5</v>
      </c>
      <c r="I91" s="2">
        <v>1062.5</v>
      </c>
      <c r="J91" s="10">
        <f t="shared" si="2"/>
        <v>2125</v>
      </c>
      <c r="K91" s="11">
        <f t="shared" si="3"/>
        <v>2</v>
      </c>
      <c r="L91" s="1">
        <v>1.1200000000000001</v>
      </c>
      <c r="M91" s="1">
        <v>1.72</v>
      </c>
      <c r="N91" s="16">
        <f t="shared" si="34"/>
        <v>0</v>
      </c>
      <c r="O91" s="1"/>
      <c r="P91" s="1">
        <v>8.0399999999999991</v>
      </c>
      <c r="Q91" s="1">
        <v>5.2</v>
      </c>
      <c r="R91" s="5">
        <v>0</v>
      </c>
      <c r="S91" s="1">
        <v>6.06</v>
      </c>
      <c r="T91" s="1">
        <v>1.88</v>
      </c>
      <c r="U91" s="16">
        <f t="shared" si="33"/>
        <v>2</v>
      </c>
      <c r="V91" s="1">
        <v>0</v>
      </c>
      <c r="W91" s="12">
        <v>16171.25</v>
      </c>
      <c r="X91" s="2">
        <v>9350</v>
      </c>
      <c r="Y91" s="1">
        <v>10</v>
      </c>
      <c r="Z91" s="1">
        <v>1</v>
      </c>
      <c r="AA91" s="1">
        <v>11</v>
      </c>
      <c r="AB91" s="1">
        <v>13</v>
      </c>
      <c r="AC91" s="1">
        <v>43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52</v>
      </c>
      <c r="AT91" s="1">
        <v>94</v>
      </c>
      <c r="AU91" s="1">
        <v>62</v>
      </c>
      <c r="AV91" s="1">
        <v>80</v>
      </c>
      <c r="AW91" s="1">
        <v>130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47</v>
      </c>
      <c r="BD91" s="1">
        <v>106</v>
      </c>
      <c r="BE91" s="1">
        <v>9</v>
      </c>
      <c r="BF91" s="1">
        <v>85</v>
      </c>
      <c r="BG91" s="1">
        <v>47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>
      <c r="A92" s="20">
        <v>70026</v>
      </c>
      <c r="B92" s="1" t="s">
        <v>143</v>
      </c>
      <c r="C92" s="1">
        <v>18</v>
      </c>
      <c r="D92" s="1">
        <v>285</v>
      </c>
      <c r="E92" s="1" t="s">
        <v>64</v>
      </c>
      <c r="F92" s="1">
        <v>558</v>
      </c>
      <c r="G92" s="1" t="s">
        <v>67</v>
      </c>
      <c r="H92" s="2">
        <v>49.07</v>
      </c>
      <c r="I92" s="2">
        <v>883.26</v>
      </c>
      <c r="J92" s="10">
        <f t="shared" si="2"/>
        <v>0</v>
      </c>
      <c r="K92" s="11">
        <f t="shared" si="3"/>
        <v>0</v>
      </c>
      <c r="L92" s="1">
        <v>4.25</v>
      </c>
      <c r="M92" s="1">
        <v>4.8899999999999997</v>
      </c>
      <c r="N92" s="16">
        <f t="shared" si="34"/>
        <v>0</v>
      </c>
      <c r="O92" s="1"/>
      <c r="P92" s="1">
        <v>9.0299999999999994</v>
      </c>
      <c r="Q92" s="1">
        <v>5</v>
      </c>
      <c r="R92" s="5">
        <v>0</v>
      </c>
      <c r="S92" s="1">
        <v>4.78</v>
      </c>
      <c r="T92" s="1">
        <v>2.78</v>
      </c>
      <c r="U92" s="5">
        <v>0</v>
      </c>
      <c r="V92" s="1">
        <v>0</v>
      </c>
      <c r="W92" s="12">
        <v>15947.75</v>
      </c>
      <c r="X92" s="2">
        <v>11187.96</v>
      </c>
      <c r="Y92" s="1">
        <v>14</v>
      </c>
      <c r="Z92" s="1">
        <v>37</v>
      </c>
      <c r="AA92" s="1">
        <v>38</v>
      </c>
      <c r="AB92" s="1">
        <v>12</v>
      </c>
      <c r="AC92" s="1">
        <v>88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28</v>
      </c>
      <c r="AT92" s="1">
        <v>80</v>
      </c>
      <c r="AU92" s="1">
        <v>77</v>
      </c>
      <c r="AV92" s="1">
        <v>35</v>
      </c>
      <c r="AW92" s="1">
        <v>90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19</v>
      </c>
      <c r="BD92" s="1">
        <v>39</v>
      </c>
      <c r="BE92" s="1">
        <v>37</v>
      </c>
      <c r="BF92" s="1">
        <v>21</v>
      </c>
      <c r="BG92" s="1">
        <v>50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>
      <c r="A93" s="1">
        <v>70142</v>
      </c>
      <c r="B93" s="1" t="s">
        <v>252</v>
      </c>
      <c r="C93" s="1">
        <v>18</v>
      </c>
      <c r="D93" s="1">
        <v>285</v>
      </c>
      <c r="E93" s="1" t="s">
        <v>64</v>
      </c>
      <c r="F93" s="1">
        <v>991</v>
      </c>
      <c r="G93" s="1" t="s">
        <v>141</v>
      </c>
      <c r="H93" s="2">
        <v>64.94</v>
      </c>
      <c r="I93" s="2">
        <v>1168.92</v>
      </c>
      <c r="J93" s="10">
        <f t="shared" si="2"/>
        <v>5844.6</v>
      </c>
      <c r="K93" s="11">
        <f t="shared" si="3"/>
        <v>5</v>
      </c>
      <c r="L93" s="1">
        <v>5.0599999999999996</v>
      </c>
      <c r="M93" s="1">
        <v>3.33</v>
      </c>
      <c r="N93" s="16">
        <f t="shared" si="34"/>
        <v>0</v>
      </c>
      <c r="O93" s="1"/>
      <c r="P93" s="1">
        <v>4.6100000000000003</v>
      </c>
      <c r="Q93" s="1">
        <v>2.56</v>
      </c>
      <c r="R93" s="5">
        <v>0</v>
      </c>
      <c r="S93" s="1">
        <v>3.81</v>
      </c>
      <c r="T93" s="1">
        <v>-0.94</v>
      </c>
      <c r="U93" s="5">
        <v>5</v>
      </c>
      <c r="V93" s="1">
        <v>0</v>
      </c>
      <c r="W93" s="12">
        <v>15747.95</v>
      </c>
      <c r="X93" s="2">
        <v>5779.66</v>
      </c>
      <c r="Y93" s="1">
        <v>15</v>
      </c>
      <c r="Z93" s="1">
        <v>34</v>
      </c>
      <c r="AA93" s="1">
        <v>46</v>
      </c>
      <c r="AB93" s="1">
        <v>26</v>
      </c>
      <c r="AC93" s="1">
        <v>60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33</v>
      </c>
      <c r="AT93" s="1">
        <v>16</v>
      </c>
      <c r="AU93" s="1">
        <v>33</v>
      </c>
      <c r="AV93" s="1">
        <v>18</v>
      </c>
      <c r="AW93" s="1">
        <v>46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21</v>
      </c>
      <c r="BD93" s="1">
        <v>11</v>
      </c>
      <c r="BE93" s="1">
        <v>35</v>
      </c>
      <c r="BF93" s="1">
        <v>14</v>
      </c>
      <c r="BG93" s="1">
        <v>-17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s="1">
        <v>70406</v>
      </c>
      <c r="B94" s="1" t="s">
        <v>180</v>
      </c>
      <c r="C94" s="1">
        <v>20</v>
      </c>
      <c r="D94" s="1">
        <v>285</v>
      </c>
      <c r="E94" s="1" t="s">
        <v>64</v>
      </c>
      <c r="F94" s="1">
        <v>562</v>
      </c>
      <c r="G94" s="1" t="s">
        <v>65</v>
      </c>
      <c r="H94" s="2">
        <v>68.760000000000005</v>
      </c>
      <c r="I94" s="2">
        <v>1375.2</v>
      </c>
      <c r="J94" s="10">
        <f t="shared" si="2"/>
        <v>0</v>
      </c>
      <c r="K94" s="11">
        <f t="shared" si="3"/>
        <v>0</v>
      </c>
      <c r="L94" s="1">
        <v>0.45</v>
      </c>
      <c r="M94" s="1">
        <v>1.55</v>
      </c>
      <c r="N94" s="16">
        <f t="shared" si="34"/>
        <v>0</v>
      </c>
      <c r="O94" s="1"/>
      <c r="P94" s="1">
        <v>8.68</v>
      </c>
      <c r="Q94" s="1">
        <v>5.5</v>
      </c>
      <c r="R94" s="5">
        <v>0</v>
      </c>
      <c r="S94" s="1">
        <v>2</v>
      </c>
      <c r="T94" s="1">
        <v>2.6</v>
      </c>
      <c r="U94" s="16">
        <f t="shared" ref="U94:U97" si="35">MAX(0,((TRUNC((S94*0.8)-T94))))</f>
        <v>0</v>
      </c>
      <c r="V94" s="1">
        <v>0</v>
      </c>
      <c r="W94" s="12">
        <v>15299.1</v>
      </c>
      <c r="X94" s="2">
        <v>13270.68</v>
      </c>
      <c r="Y94" s="1">
        <v>0</v>
      </c>
      <c r="Z94" s="1">
        <v>25</v>
      </c>
      <c r="AA94" s="1">
        <v>1</v>
      </c>
      <c r="AB94" s="1">
        <v>-9</v>
      </c>
      <c r="AC94" s="1">
        <v>31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46</v>
      </c>
      <c r="AT94" s="1">
        <v>104</v>
      </c>
      <c r="AU94" s="1">
        <v>37</v>
      </c>
      <c r="AV94" s="1">
        <v>77</v>
      </c>
      <c r="AW94" s="1">
        <v>110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8</v>
      </c>
      <c r="BD94" s="1">
        <v>6</v>
      </c>
      <c r="BE94" s="1">
        <v>28</v>
      </c>
      <c r="BF94" s="1">
        <v>2</v>
      </c>
      <c r="BG94" s="1">
        <v>52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>
      <c r="A95" s="1">
        <v>70008</v>
      </c>
      <c r="B95" s="1" t="s">
        <v>213</v>
      </c>
      <c r="C95" s="1">
        <v>24</v>
      </c>
      <c r="D95" s="1">
        <v>285</v>
      </c>
      <c r="E95" s="1" t="s">
        <v>64</v>
      </c>
      <c r="F95" s="1">
        <v>558</v>
      </c>
      <c r="G95" s="1" t="s">
        <v>67</v>
      </c>
      <c r="H95" s="2">
        <v>39.53</v>
      </c>
      <c r="I95" s="2">
        <v>948.72</v>
      </c>
      <c r="J95" s="10">
        <f t="shared" si="2"/>
        <v>0</v>
      </c>
      <c r="K95" s="11">
        <f t="shared" si="3"/>
        <v>0</v>
      </c>
      <c r="L95" s="1">
        <v>5.98</v>
      </c>
      <c r="M95" s="1">
        <v>3.25</v>
      </c>
      <c r="N95" s="5">
        <v>0</v>
      </c>
      <c r="O95" s="1"/>
      <c r="P95" s="1">
        <v>7.56</v>
      </c>
      <c r="Q95" s="1">
        <v>5.38</v>
      </c>
      <c r="R95" s="5">
        <v>0</v>
      </c>
      <c r="S95" s="1">
        <v>2.35</v>
      </c>
      <c r="T95" s="1">
        <v>3.08</v>
      </c>
      <c r="U95" s="16">
        <f t="shared" si="35"/>
        <v>0</v>
      </c>
      <c r="V95" s="1">
        <v>0</v>
      </c>
      <c r="W95" s="12">
        <v>15080.7</v>
      </c>
      <c r="X95" s="2">
        <v>11107.93</v>
      </c>
      <c r="Y95" s="1">
        <v>43</v>
      </c>
      <c r="Z95" s="1">
        <v>53</v>
      </c>
      <c r="AA95" s="1">
        <v>68</v>
      </c>
      <c r="AB95" s="1">
        <v>12</v>
      </c>
      <c r="AC95" s="1">
        <v>78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48</v>
      </c>
      <c r="AT95" s="1">
        <v>96</v>
      </c>
      <c r="AU95" s="1">
        <v>57</v>
      </c>
      <c r="AV95" s="1">
        <v>57</v>
      </c>
      <c r="AW95" s="1">
        <v>129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17</v>
      </c>
      <c r="BD95" s="1">
        <v>36</v>
      </c>
      <c r="BE95" s="1">
        <v>15</v>
      </c>
      <c r="BF95" s="1">
        <v>13</v>
      </c>
      <c r="BG95" s="1">
        <v>74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>
      <c r="A96" s="20">
        <v>70116</v>
      </c>
      <c r="B96" s="1" t="s">
        <v>120</v>
      </c>
      <c r="C96" s="1">
        <v>24</v>
      </c>
      <c r="D96" s="1">
        <v>285</v>
      </c>
      <c r="E96" s="1" t="s">
        <v>64</v>
      </c>
      <c r="F96" s="1">
        <v>558</v>
      </c>
      <c r="G96" s="1" t="s">
        <v>67</v>
      </c>
      <c r="H96" s="2">
        <v>29.31</v>
      </c>
      <c r="I96" s="2">
        <v>703.44</v>
      </c>
      <c r="J96" s="10">
        <f t="shared" si="2"/>
        <v>0</v>
      </c>
      <c r="K96" s="11">
        <f t="shared" si="3"/>
        <v>0</v>
      </c>
      <c r="L96" s="1">
        <v>7.92</v>
      </c>
      <c r="M96" s="1">
        <v>14.25</v>
      </c>
      <c r="N96" s="16">
        <f t="shared" ref="N96:N101" si="36">MAX(0,((TRUNC((L96*0.8)-M96))))</f>
        <v>0</v>
      </c>
      <c r="O96" s="1"/>
      <c r="P96" s="1">
        <v>7.88</v>
      </c>
      <c r="Q96" s="1">
        <v>8.0399999999999991</v>
      </c>
      <c r="R96" s="5">
        <v>0</v>
      </c>
      <c r="S96" s="1">
        <v>5.29</v>
      </c>
      <c r="T96" s="1">
        <v>6.33</v>
      </c>
      <c r="U96" s="16">
        <f t="shared" si="35"/>
        <v>0</v>
      </c>
      <c r="V96" s="1">
        <v>0</v>
      </c>
      <c r="W96" s="12">
        <v>14830.86</v>
      </c>
      <c r="X96" s="2">
        <v>20135.97</v>
      </c>
      <c r="Y96" s="1">
        <v>48</v>
      </c>
      <c r="Z96" s="1">
        <v>124</v>
      </c>
      <c r="AA96" s="1">
        <v>52</v>
      </c>
      <c r="AB96" s="1">
        <v>56</v>
      </c>
      <c r="AC96" s="1">
        <v>342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66</v>
      </c>
      <c r="AT96" s="1">
        <v>116</v>
      </c>
      <c r="AU96" s="1">
        <v>20</v>
      </c>
      <c r="AV96" s="1">
        <v>90</v>
      </c>
      <c r="AW96" s="1">
        <v>193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27</v>
      </c>
      <c r="BD96" s="1">
        <v>78</v>
      </c>
      <c r="BE96" s="1">
        <v>41</v>
      </c>
      <c r="BF96" s="1">
        <v>40</v>
      </c>
      <c r="BG96" s="1">
        <v>152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>
      <c r="A97" s="1">
        <v>70010</v>
      </c>
      <c r="B97" s="1" t="s">
        <v>178</v>
      </c>
      <c r="C97" s="1">
        <v>15</v>
      </c>
      <c r="D97" s="1">
        <v>285</v>
      </c>
      <c r="E97" s="1" t="s">
        <v>64</v>
      </c>
      <c r="F97" s="1">
        <v>562</v>
      </c>
      <c r="G97" s="1" t="s">
        <v>65</v>
      </c>
      <c r="H97" s="2">
        <v>28.82</v>
      </c>
      <c r="I97" s="2">
        <v>432.3</v>
      </c>
      <c r="J97" s="10">
        <f t="shared" si="2"/>
        <v>4755.3</v>
      </c>
      <c r="K97" s="11">
        <f t="shared" si="3"/>
        <v>11</v>
      </c>
      <c r="L97" s="1">
        <v>1.17</v>
      </c>
      <c r="M97" s="1">
        <v>4.33</v>
      </c>
      <c r="N97" s="16">
        <f t="shared" si="36"/>
        <v>0</v>
      </c>
      <c r="O97" s="1"/>
      <c r="P97" s="1">
        <v>21.37</v>
      </c>
      <c r="Q97" s="1">
        <v>9.07</v>
      </c>
      <c r="R97" s="16">
        <f>MAX(0,((TRUNC((P97*0.8)-Q97))))</f>
        <v>8</v>
      </c>
      <c r="S97" s="1">
        <v>9.9</v>
      </c>
      <c r="T97" s="1">
        <v>4</v>
      </c>
      <c r="U97" s="16">
        <f t="shared" si="35"/>
        <v>3</v>
      </c>
      <c r="V97" s="1">
        <v>0</v>
      </c>
      <c r="W97" s="12">
        <v>14020.93</v>
      </c>
      <c r="X97" s="2">
        <v>7522.02</v>
      </c>
      <c r="Y97" s="1">
        <v>0</v>
      </c>
      <c r="Z97" s="1">
        <v>14</v>
      </c>
      <c r="AA97" s="1">
        <v>15</v>
      </c>
      <c r="AB97" s="1">
        <v>-9</v>
      </c>
      <c r="AC97" s="1">
        <v>65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121</v>
      </c>
      <c r="AT97" s="1">
        <v>162</v>
      </c>
      <c r="AU97" s="1">
        <v>98</v>
      </c>
      <c r="AV97" s="1">
        <v>41</v>
      </c>
      <c r="AW97" s="1">
        <v>136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74</v>
      </c>
      <c r="BD97" s="1">
        <v>65</v>
      </c>
      <c r="BE97" s="1">
        <v>32</v>
      </c>
      <c r="BF97" s="1">
        <v>20</v>
      </c>
      <c r="BG97" s="1">
        <v>60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>
      <c r="A98" s="1">
        <v>70097</v>
      </c>
      <c r="B98" s="1" t="s">
        <v>239</v>
      </c>
      <c r="C98" s="1">
        <v>16</v>
      </c>
      <c r="D98" s="1">
        <v>285</v>
      </c>
      <c r="E98" s="1" t="s">
        <v>64</v>
      </c>
      <c r="F98" s="1">
        <v>567</v>
      </c>
      <c r="G98" s="1" t="s">
        <v>74</v>
      </c>
      <c r="H98" s="2">
        <v>43.77</v>
      </c>
      <c r="I98" s="2">
        <v>700.32</v>
      </c>
      <c r="J98" s="10">
        <f t="shared" si="2"/>
        <v>3501.6000000000004</v>
      </c>
      <c r="K98" s="11">
        <f t="shared" si="3"/>
        <v>5</v>
      </c>
      <c r="L98" s="1">
        <v>0.06</v>
      </c>
      <c r="M98" s="1">
        <v>3</v>
      </c>
      <c r="N98" s="16">
        <f t="shared" si="36"/>
        <v>0</v>
      </c>
      <c r="O98" s="1"/>
      <c r="P98" s="1">
        <v>12.75</v>
      </c>
      <c r="Q98" s="1">
        <v>8</v>
      </c>
      <c r="R98" s="5">
        <v>5</v>
      </c>
      <c r="S98" s="1">
        <v>7.06</v>
      </c>
      <c r="T98" s="1">
        <v>4.1900000000000004</v>
      </c>
      <c r="U98" s="5">
        <v>0</v>
      </c>
      <c r="V98" s="1">
        <v>0</v>
      </c>
      <c r="W98" s="12">
        <v>13918.86</v>
      </c>
      <c r="X98" s="2">
        <v>10636.11</v>
      </c>
      <c r="Y98" s="1">
        <v>0</v>
      </c>
      <c r="Z98" s="1">
        <v>0</v>
      </c>
      <c r="AA98" s="1">
        <v>1</v>
      </c>
      <c r="AB98" s="1">
        <v>0</v>
      </c>
      <c r="AC98" s="1">
        <v>48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44</v>
      </c>
      <c r="AT98" s="1">
        <v>66</v>
      </c>
      <c r="AU98" s="1">
        <v>108</v>
      </c>
      <c r="AV98" s="1">
        <v>38</v>
      </c>
      <c r="AW98" s="1">
        <v>128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25</v>
      </c>
      <c r="BD98" s="1">
        <v>67</v>
      </c>
      <c r="BE98" s="1">
        <v>53</v>
      </c>
      <c r="BF98" s="1">
        <v>3</v>
      </c>
      <c r="BG98" s="1">
        <v>67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>
      <c r="A99" s="1">
        <v>70069</v>
      </c>
      <c r="B99" s="1" t="s">
        <v>205</v>
      </c>
      <c r="C99" s="1">
        <v>12</v>
      </c>
      <c r="D99" s="1">
        <v>285</v>
      </c>
      <c r="E99" s="1" t="s">
        <v>64</v>
      </c>
      <c r="F99" s="1">
        <v>570</v>
      </c>
      <c r="G99" s="1" t="s">
        <v>72</v>
      </c>
      <c r="H99" s="2">
        <v>74.209999999999994</v>
      </c>
      <c r="I99" s="2">
        <v>890.52</v>
      </c>
      <c r="J99" s="10">
        <f t="shared" si="2"/>
        <v>2671.56</v>
      </c>
      <c r="K99" s="11">
        <f t="shared" si="3"/>
        <v>3</v>
      </c>
      <c r="L99" s="1">
        <v>2.92</v>
      </c>
      <c r="M99" s="1">
        <v>2.08</v>
      </c>
      <c r="N99" s="16">
        <f t="shared" si="36"/>
        <v>0</v>
      </c>
      <c r="O99" s="1"/>
      <c r="P99" s="1">
        <v>2.58</v>
      </c>
      <c r="Q99" s="1">
        <v>1.75</v>
      </c>
      <c r="R99" s="16">
        <f>MAX(0,((TRUNC((P99*0.8)-Q99))))</f>
        <v>0</v>
      </c>
      <c r="S99" s="1">
        <v>9.6199999999999992</v>
      </c>
      <c r="T99" s="1">
        <v>4.5</v>
      </c>
      <c r="U99" s="16">
        <f>MAX(0,((TRUNC((S99*0.8)-T99))))</f>
        <v>3</v>
      </c>
      <c r="V99" s="1">
        <v>0</v>
      </c>
      <c r="W99" s="12">
        <v>13469.12</v>
      </c>
      <c r="X99" s="2">
        <v>7421</v>
      </c>
      <c r="Y99" s="1">
        <v>14</v>
      </c>
      <c r="Z99" s="1">
        <v>2</v>
      </c>
      <c r="AA99" s="1">
        <v>20</v>
      </c>
      <c r="AB99" s="1">
        <v>0</v>
      </c>
      <c r="AC99" s="1">
        <v>25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2</v>
      </c>
      <c r="AT99" s="1">
        <v>6</v>
      </c>
      <c r="AU99" s="1">
        <v>15</v>
      </c>
      <c r="AV99" s="1">
        <v>22</v>
      </c>
      <c r="AW99" s="1">
        <v>21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37</v>
      </c>
      <c r="BD99" s="1">
        <v>37</v>
      </c>
      <c r="BE99" s="1">
        <v>59</v>
      </c>
      <c r="BF99" s="1">
        <v>2</v>
      </c>
      <c r="BG99" s="1">
        <v>54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>
      <c r="A100" s="1">
        <v>70258</v>
      </c>
      <c r="B100" s="1" t="s">
        <v>240</v>
      </c>
      <c r="C100" s="1">
        <v>16</v>
      </c>
      <c r="D100" s="1">
        <v>285</v>
      </c>
      <c r="E100" s="1" t="s">
        <v>64</v>
      </c>
      <c r="F100" s="1">
        <v>573</v>
      </c>
      <c r="G100" s="1" t="s">
        <v>87</v>
      </c>
      <c r="H100" s="2">
        <v>61.95</v>
      </c>
      <c r="I100" s="2">
        <v>991.2</v>
      </c>
      <c r="J100" s="10">
        <f t="shared" si="2"/>
        <v>7929.6</v>
      </c>
      <c r="K100" s="11">
        <f t="shared" si="3"/>
        <v>8</v>
      </c>
      <c r="L100" s="1">
        <v>1.72</v>
      </c>
      <c r="M100" s="1">
        <v>1.25</v>
      </c>
      <c r="N100" s="16">
        <f t="shared" si="36"/>
        <v>0</v>
      </c>
      <c r="O100" s="1"/>
      <c r="P100" s="1">
        <v>8.5</v>
      </c>
      <c r="Q100" s="1">
        <v>4.88</v>
      </c>
      <c r="R100" s="5">
        <v>5</v>
      </c>
      <c r="S100" s="1">
        <v>3.31</v>
      </c>
      <c r="T100" s="1">
        <v>1.56</v>
      </c>
      <c r="U100" s="5">
        <v>3</v>
      </c>
      <c r="V100" s="1">
        <v>0</v>
      </c>
      <c r="W100" s="12">
        <v>13412.18</v>
      </c>
      <c r="X100" s="2">
        <v>7619.85</v>
      </c>
      <c r="Y100" s="1">
        <v>9</v>
      </c>
      <c r="Z100" s="1">
        <v>14</v>
      </c>
      <c r="AA100" s="1">
        <v>16</v>
      </c>
      <c r="AB100" s="1">
        <v>-9</v>
      </c>
      <c r="AC100" s="1">
        <v>20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2</v>
      </c>
      <c r="AT100" s="1">
        <v>64</v>
      </c>
      <c r="AU100" s="1">
        <v>72</v>
      </c>
      <c r="AV100" s="1">
        <v>60</v>
      </c>
      <c r="AW100" s="1">
        <v>78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9</v>
      </c>
      <c r="BD100" s="1">
        <v>20</v>
      </c>
      <c r="BE100" s="1">
        <v>31</v>
      </c>
      <c r="BF100" s="1">
        <v>6</v>
      </c>
      <c r="BG100" s="1">
        <v>25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>
      <c r="A101" s="1">
        <v>70084</v>
      </c>
      <c r="B101" s="1" t="s">
        <v>135</v>
      </c>
      <c r="C101" s="1">
        <v>12</v>
      </c>
      <c r="D101" s="1">
        <v>285</v>
      </c>
      <c r="E101" s="1" t="s">
        <v>64</v>
      </c>
      <c r="F101" s="1">
        <v>35</v>
      </c>
      <c r="G101" s="1" t="s">
        <v>76</v>
      </c>
      <c r="H101" s="2">
        <v>65.12</v>
      </c>
      <c r="I101" s="2">
        <v>781.44</v>
      </c>
      <c r="J101" s="10">
        <f t="shared" si="2"/>
        <v>7814.4000000000005</v>
      </c>
      <c r="K101" s="11">
        <f t="shared" si="3"/>
        <v>10</v>
      </c>
      <c r="L101" s="1">
        <v>1.71</v>
      </c>
      <c r="M101" s="1">
        <v>3</v>
      </c>
      <c r="N101" s="16">
        <f t="shared" si="36"/>
        <v>0</v>
      </c>
      <c r="O101" s="1"/>
      <c r="P101" s="1">
        <v>12.62</v>
      </c>
      <c r="Q101" s="1">
        <v>0.08</v>
      </c>
      <c r="R101" s="16">
        <f t="shared" ref="R101:R109" si="37">MAX(0,((TRUNC((P101*0.8)-Q101))))</f>
        <v>10</v>
      </c>
      <c r="S101" s="1">
        <v>2.71</v>
      </c>
      <c r="T101" s="1">
        <v>2.58</v>
      </c>
      <c r="U101" s="16">
        <f t="shared" ref="U101:U112" si="38">MAX(0,((TRUNC((S101*0.8)-T101))))</f>
        <v>0</v>
      </c>
      <c r="V101" s="1">
        <v>0</v>
      </c>
      <c r="W101" s="12">
        <v>13317.04</v>
      </c>
      <c r="X101" s="2">
        <v>4428.16</v>
      </c>
      <c r="Y101" s="1">
        <v>6</v>
      </c>
      <c r="Z101" s="1">
        <v>7</v>
      </c>
      <c r="AA101" s="1">
        <v>3</v>
      </c>
      <c r="AB101" s="1">
        <v>16</v>
      </c>
      <c r="AC101" s="1">
        <v>36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77</v>
      </c>
      <c r="AT101" s="1">
        <v>42</v>
      </c>
      <c r="AU101" s="1">
        <v>37</v>
      </c>
      <c r="AV101" s="1">
        <v>33</v>
      </c>
      <c r="AW101" s="1">
        <v>1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10</v>
      </c>
      <c r="BD101" s="1">
        <v>8</v>
      </c>
      <c r="BE101" s="1">
        <v>6</v>
      </c>
      <c r="BF101" s="1">
        <v>25</v>
      </c>
      <c r="BG101" s="1">
        <v>31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s="1">
        <v>70020</v>
      </c>
      <c r="B102" s="1" t="s">
        <v>170</v>
      </c>
      <c r="C102" s="1">
        <v>12</v>
      </c>
      <c r="D102" s="1">
        <v>285</v>
      </c>
      <c r="E102" s="1" t="s">
        <v>64</v>
      </c>
      <c r="F102" s="1">
        <v>558</v>
      </c>
      <c r="G102" s="1" t="s">
        <v>67</v>
      </c>
      <c r="H102" s="2">
        <v>77.97</v>
      </c>
      <c r="I102" s="2">
        <v>935.64</v>
      </c>
      <c r="J102" s="10">
        <f t="shared" si="2"/>
        <v>2806.92</v>
      </c>
      <c r="K102" s="11">
        <f t="shared" si="3"/>
        <v>3</v>
      </c>
      <c r="L102" s="1">
        <v>6.08</v>
      </c>
      <c r="M102" s="1">
        <v>2.42</v>
      </c>
      <c r="N102" s="21">
        <v>3</v>
      </c>
      <c r="O102" s="1"/>
      <c r="P102" s="1">
        <v>2.29</v>
      </c>
      <c r="Q102" s="1">
        <v>2.42</v>
      </c>
      <c r="R102" s="16">
        <f t="shared" si="37"/>
        <v>0</v>
      </c>
      <c r="S102" s="1">
        <v>5.38</v>
      </c>
      <c r="T102" s="1">
        <v>5.33</v>
      </c>
      <c r="U102" s="16">
        <f t="shared" si="38"/>
        <v>0</v>
      </c>
      <c r="V102" s="1">
        <v>0</v>
      </c>
      <c r="W102" s="12">
        <v>12865.05</v>
      </c>
      <c r="X102" s="2">
        <v>9512.34</v>
      </c>
      <c r="Y102" s="1">
        <v>28</v>
      </c>
      <c r="Z102" s="1">
        <v>21</v>
      </c>
      <c r="AA102" s="1">
        <v>33</v>
      </c>
      <c r="AB102" s="1">
        <v>3</v>
      </c>
      <c r="AC102" s="1">
        <v>29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3</v>
      </c>
      <c r="AT102" s="1">
        <v>19</v>
      </c>
      <c r="AU102" s="1">
        <v>4</v>
      </c>
      <c r="AV102" s="1">
        <v>22</v>
      </c>
      <c r="AW102" s="1">
        <v>29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27</v>
      </c>
      <c r="BD102" s="1">
        <v>37</v>
      </c>
      <c r="BE102" s="1">
        <v>14</v>
      </c>
      <c r="BF102" s="1">
        <v>10</v>
      </c>
      <c r="BG102" s="1">
        <v>64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>
      <c r="A103" s="1">
        <v>70271</v>
      </c>
      <c r="B103" s="1" t="s">
        <v>145</v>
      </c>
      <c r="C103" s="1">
        <v>16</v>
      </c>
      <c r="D103" s="1">
        <v>285</v>
      </c>
      <c r="E103" s="1" t="s">
        <v>64</v>
      </c>
      <c r="F103" s="1">
        <v>588</v>
      </c>
      <c r="G103" s="1" t="s">
        <v>146</v>
      </c>
      <c r="H103" s="2">
        <v>47.85</v>
      </c>
      <c r="I103" s="2">
        <v>765.6</v>
      </c>
      <c r="J103" s="10">
        <f t="shared" si="2"/>
        <v>3828</v>
      </c>
      <c r="K103" s="11">
        <f t="shared" si="3"/>
        <v>5</v>
      </c>
      <c r="L103" s="1">
        <v>1.25</v>
      </c>
      <c r="M103" s="1">
        <v>3.62</v>
      </c>
      <c r="N103" s="16">
        <f t="shared" ref="N103:N104" si="39">MAX(0,((TRUNC((L103*0.8)-M103))))</f>
        <v>0</v>
      </c>
      <c r="O103" s="1"/>
      <c r="P103" s="1">
        <v>10.84</v>
      </c>
      <c r="Q103" s="1">
        <v>3.5</v>
      </c>
      <c r="R103" s="16">
        <f t="shared" si="37"/>
        <v>5</v>
      </c>
      <c r="S103" s="1">
        <v>4.34</v>
      </c>
      <c r="T103" s="1">
        <v>5.44</v>
      </c>
      <c r="U103" s="16">
        <f t="shared" si="38"/>
        <v>0</v>
      </c>
      <c r="V103" s="1">
        <v>0</v>
      </c>
      <c r="W103" s="12">
        <v>12584.55</v>
      </c>
      <c r="X103" s="2">
        <v>9617.85</v>
      </c>
      <c r="Y103" s="1">
        <v>5</v>
      </c>
      <c r="Z103" s="1">
        <v>16</v>
      </c>
      <c r="AA103" s="1">
        <v>7</v>
      </c>
      <c r="AB103" s="1">
        <v>0</v>
      </c>
      <c r="AC103" s="1">
        <v>58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78</v>
      </c>
      <c r="AT103" s="1">
        <v>32</v>
      </c>
      <c r="AU103" s="1">
        <v>53</v>
      </c>
      <c r="AV103" s="1">
        <v>53</v>
      </c>
      <c r="AW103" s="1">
        <v>56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2</v>
      </c>
      <c r="BD103" s="1">
        <v>30</v>
      </c>
      <c r="BE103" s="1">
        <v>51</v>
      </c>
      <c r="BF103" s="1">
        <v>3</v>
      </c>
      <c r="BG103" s="1">
        <v>87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s="1">
        <v>70061</v>
      </c>
      <c r="B104" s="1" t="s">
        <v>131</v>
      </c>
      <c r="C104" s="1">
        <v>24</v>
      </c>
      <c r="D104" s="1">
        <v>285</v>
      </c>
      <c r="E104" s="1" t="s">
        <v>64</v>
      </c>
      <c r="F104" s="1">
        <v>570</v>
      </c>
      <c r="G104" s="1" t="s">
        <v>72</v>
      </c>
      <c r="H104" s="2">
        <v>34.97</v>
      </c>
      <c r="I104" s="2">
        <v>839.28</v>
      </c>
      <c r="J104" s="10">
        <f t="shared" si="2"/>
        <v>0</v>
      </c>
      <c r="K104" s="11">
        <f t="shared" si="3"/>
        <v>0</v>
      </c>
      <c r="L104" s="1">
        <v>1.4</v>
      </c>
      <c r="M104" s="1">
        <v>17.96</v>
      </c>
      <c r="N104" s="16">
        <f t="shared" si="39"/>
        <v>0</v>
      </c>
      <c r="O104" s="1"/>
      <c r="P104" s="1">
        <v>6.23</v>
      </c>
      <c r="Q104" s="1">
        <v>5.67</v>
      </c>
      <c r="R104" s="16">
        <f t="shared" si="37"/>
        <v>0</v>
      </c>
      <c r="S104" s="1">
        <v>7.27</v>
      </c>
      <c r="T104" s="1">
        <v>9.08</v>
      </c>
      <c r="U104" s="16">
        <f t="shared" si="38"/>
        <v>0</v>
      </c>
      <c r="V104" s="1">
        <v>0</v>
      </c>
      <c r="W104" s="12">
        <v>12501.78</v>
      </c>
      <c r="X104" s="2">
        <v>27451.45</v>
      </c>
      <c r="Y104" s="1">
        <v>12</v>
      </c>
      <c r="Z104" s="1">
        <v>11</v>
      </c>
      <c r="AA104" s="1">
        <v>15</v>
      </c>
      <c r="AB104" s="1">
        <v>2</v>
      </c>
      <c r="AC104" s="1">
        <v>431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27</v>
      </c>
      <c r="AT104" s="1">
        <v>42</v>
      </c>
      <c r="AU104" s="1">
        <v>53</v>
      </c>
      <c r="AV104" s="1">
        <v>97</v>
      </c>
      <c r="AW104" s="1">
        <v>136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64</v>
      </c>
      <c r="BD104" s="1">
        <v>18</v>
      </c>
      <c r="BE104" s="1">
        <v>101</v>
      </c>
      <c r="BF104" s="1">
        <v>1</v>
      </c>
      <c r="BG104" s="1">
        <v>218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s="1">
        <v>70243</v>
      </c>
      <c r="B105" s="1" t="s">
        <v>378</v>
      </c>
      <c r="C105" s="1">
        <v>20</v>
      </c>
      <c r="D105" s="1">
        <v>285</v>
      </c>
      <c r="E105" s="1" t="s">
        <v>64</v>
      </c>
      <c r="F105" s="1">
        <v>557</v>
      </c>
      <c r="G105" s="1" t="s">
        <v>69</v>
      </c>
      <c r="H105" s="2">
        <v>87.881</v>
      </c>
      <c r="I105" s="2">
        <v>1757.62</v>
      </c>
      <c r="J105" s="10">
        <f t="shared" si="2"/>
        <v>8788.0999999999985</v>
      </c>
      <c r="K105" s="11">
        <f t="shared" si="3"/>
        <v>5</v>
      </c>
      <c r="L105" s="1">
        <v>4.32</v>
      </c>
      <c r="M105" s="1">
        <v>0.25</v>
      </c>
      <c r="N105" s="62">
        <v>5</v>
      </c>
      <c r="O105" s="1"/>
      <c r="P105" s="1">
        <v>1.7</v>
      </c>
      <c r="Q105" s="1">
        <v>3.7</v>
      </c>
      <c r="R105" s="16">
        <f t="shared" si="37"/>
        <v>0</v>
      </c>
      <c r="S105" s="1">
        <v>1.08</v>
      </c>
      <c r="T105" s="1">
        <v>1</v>
      </c>
      <c r="U105" s="16">
        <f t="shared" si="38"/>
        <v>0</v>
      </c>
      <c r="V105" s="1">
        <v>0</v>
      </c>
      <c r="W105" s="12">
        <v>12479.1</v>
      </c>
      <c r="X105" s="2">
        <v>8700.2199999999993</v>
      </c>
      <c r="Y105" s="1">
        <v>58</v>
      </c>
      <c r="Z105" s="1">
        <v>57</v>
      </c>
      <c r="AA105" s="1">
        <v>0</v>
      </c>
      <c r="AB105" s="1">
        <v>0</v>
      </c>
      <c r="AC105" s="1">
        <v>5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9</v>
      </c>
      <c r="AT105" s="1">
        <v>50</v>
      </c>
      <c r="AU105" s="1">
        <v>0</v>
      </c>
      <c r="AV105" s="1">
        <v>0</v>
      </c>
      <c r="AW105" s="1">
        <v>74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8</v>
      </c>
      <c r="BD105" s="1">
        <v>27</v>
      </c>
      <c r="BE105" s="1">
        <v>0</v>
      </c>
      <c r="BF105" s="1">
        <v>0</v>
      </c>
      <c r="BG105" s="1">
        <v>20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>
      <c r="A106" s="1">
        <v>70009</v>
      </c>
      <c r="B106" s="1" t="s">
        <v>184</v>
      </c>
      <c r="C106" s="1">
        <v>24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37.83</v>
      </c>
      <c r="I106" s="2">
        <v>907.92</v>
      </c>
      <c r="J106" s="10">
        <f t="shared" si="2"/>
        <v>4539.5999999999995</v>
      </c>
      <c r="K106" s="11">
        <f t="shared" si="3"/>
        <v>5</v>
      </c>
      <c r="L106" s="1">
        <v>3.6</v>
      </c>
      <c r="M106" s="1">
        <v>1.62</v>
      </c>
      <c r="N106" s="26">
        <v>2</v>
      </c>
      <c r="O106" s="1"/>
      <c r="P106" s="1">
        <v>7.33</v>
      </c>
      <c r="Q106" s="1">
        <v>2.25</v>
      </c>
      <c r="R106" s="16">
        <f t="shared" si="37"/>
        <v>3</v>
      </c>
      <c r="S106" s="1">
        <v>2.65</v>
      </c>
      <c r="T106" s="1">
        <v>1.38</v>
      </c>
      <c r="U106" s="16">
        <f t="shared" si="38"/>
        <v>0</v>
      </c>
      <c r="V106" s="1">
        <v>0</v>
      </c>
      <c r="W106" s="12">
        <v>12332.58</v>
      </c>
      <c r="X106" s="2">
        <v>4766.58</v>
      </c>
      <c r="Y106" s="1">
        <v>48</v>
      </c>
      <c r="Z106" s="1">
        <v>11</v>
      </c>
      <c r="AA106" s="1">
        <v>33</v>
      </c>
      <c r="AB106" s="1">
        <v>0</v>
      </c>
      <c r="AC106" s="1">
        <v>39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50</v>
      </c>
      <c r="AT106" s="1">
        <v>74</v>
      </c>
      <c r="AU106" s="1">
        <v>62</v>
      </c>
      <c r="AV106" s="1">
        <v>54</v>
      </c>
      <c r="AW106" s="1">
        <v>54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5</v>
      </c>
      <c r="BD106" s="1">
        <v>23</v>
      </c>
      <c r="BE106" s="1">
        <v>42</v>
      </c>
      <c r="BF106" s="1">
        <v>10</v>
      </c>
      <c r="BG106" s="1">
        <v>33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s="1">
        <v>70073</v>
      </c>
      <c r="B107" s="1" t="s">
        <v>158</v>
      </c>
      <c r="C107" s="1">
        <v>24</v>
      </c>
      <c r="D107" s="1">
        <v>285</v>
      </c>
      <c r="E107" s="1" t="s">
        <v>64</v>
      </c>
      <c r="F107" s="1">
        <v>570</v>
      </c>
      <c r="G107" s="1" t="s">
        <v>72</v>
      </c>
      <c r="H107" s="2">
        <v>36.869999999999997</v>
      </c>
      <c r="I107" s="2">
        <v>884.88</v>
      </c>
      <c r="J107" s="10">
        <f t="shared" si="2"/>
        <v>2654.64</v>
      </c>
      <c r="K107" s="11">
        <f t="shared" si="3"/>
        <v>3</v>
      </c>
      <c r="L107" s="1">
        <v>4.79</v>
      </c>
      <c r="M107" s="1">
        <v>2.67</v>
      </c>
      <c r="N107" s="21">
        <v>3</v>
      </c>
      <c r="O107" s="1"/>
      <c r="P107" s="1">
        <v>4.1900000000000004</v>
      </c>
      <c r="Q107" s="1">
        <v>3.5</v>
      </c>
      <c r="R107" s="16">
        <f t="shared" si="37"/>
        <v>0</v>
      </c>
      <c r="S107" s="1">
        <v>4.54</v>
      </c>
      <c r="T107" s="1">
        <v>3.04</v>
      </c>
      <c r="U107" s="16">
        <f t="shared" si="38"/>
        <v>0</v>
      </c>
      <c r="V107" s="1">
        <v>0</v>
      </c>
      <c r="W107" s="12">
        <v>11964.31</v>
      </c>
      <c r="X107" s="2">
        <v>8148.27</v>
      </c>
      <c r="Y107" s="1">
        <v>37</v>
      </c>
      <c r="Z107" s="1">
        <v>39</v>
      </c>
      <c r="AA107" s="1">
        <v>29</v>
      </c>
      <c r="AB107" s="1">
        <v>59</v>
      </c>
      <c r="AC107" s="1">
        <v>64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17</v>
      </c>
      <c r="AT107" s="1">
        <v>76</v>
      </c>
      <c r="AU107" s="1">
        <v>26</v>
      </c>
      <c r="AV107" s="1">
        <v>39</v>
      </c>
      <c r="AW107" s="1">
        <v>84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34</v>
      </c>
      <c r="BD107" s="1">
        <v>5</v>
      </c>
      <c r="BE107" s="1">
        <v>43</v>
      </c>
      <c r="BF107" s="1">
        <v>59</v>
      </c>
      <c r="BG107" s="1">
        <v>73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s="1">
        <v>70235</v>
      </c>
      <c r="B108" s="1" t="s">
        <v>274</v>
      </c>
      <c r="C108" s="1">
        <v>20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63.65</v>
      </c>
      <c r="I108" s="2">
        <v>1273</v>
      </c>
      <c r="J108" s="10">
        <f t="shared" si="2"/>
        <v>6365</v>
      </c>
      <c r="K108" s="11">
        <f t="shared" si="3"/>
        <v>5</v>
      </c>
      <c r="L108" s="1">
        <v>6.58</v>
      </c>
      <c r="M108" s="1">
        <v>2</v>
      </c>
      <c r="N108" s="26">
        <v>5</v>
      </c>
      <c r="O108" s="1"/>
      <c r="P108" s="1">
        <v>2.48</v>
      </c>
      <c r="Q108" s="1">
        <v>1</v>
      </c>
      <c r="R108" s="16">
        <f t="shared" si="37"/>
        <v>0</v>
      </c>
      <c r="S108" s="1">
        <v>0.05</v>
      </c>
      <c r="T108" s="1">
        <v>0</v>
      </c>
      <c r="U108" s="16">
        <f t="shared" si="38"/>
        <v>0</v>
      </c>
      <c r="V108" s="1">
        <v>0</v>
      </c>
      <c r="W108" s="12">
        <v>11584.3</v>
      </c>
      <c r="X108" s="2">
        <v>3819</v>
      </c>
      <c r="Y108" s="1">
        <v>47</v>
      </c>
      <c r="Z108" s="1">
        <v>50</v>
      </c>
      <c r="AA108" s="1">
        <v>51</v>
      </c>
      <c r="AB108" s="1">
        <v>17</v>
      </c>
      <c r="AC108" s="1">
        <v>40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18</v>
      </c>
      <c r="AT108" s="1">
        <v>45</v>
      </c>
      <c r="AU108" s="1">
        <v>5</v>
      </c>
      <c r="AV108" s="1">
        <v>8</v>
      </c>
      <c r="AW108" s="1">
        <v>20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2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>
      <c r="A109" s="1">
        <v>70036</v>
      </c>
      <c r="B109" s="1" t="s">
        <v>214</v>
      </c>
      <c r="C109" s="1">
        <v>15</v>
      </c>
      <c r="D109" s="1">
        <v>285</v>
      </c>
      <c r="E109" s="1" t="s">
        <v>64</v>
      </c>
      <c r="F109" s="1">
        <v>562</v>
      </c>
      <c r="G109" s="1" t="s">
        <v>65</v>
      </c>
      <c r="H109" s="2">
        <v>28.82</v>
      </c>
      <c r="I109" s="2">
        <v>432.3</v>
      </c>
      <c r="J109" s="10">
        <f t="shared" si="2"/>
        <v>5187.6000000000004</v>
      </c>
      <c r="K109" s="11">
        <f t="shared" si="3"/>
        <v>12</v>
      </c>
      <c r="L109" s="1">
        <v>13.4</v>
      </c>
      <c r="M109" s="1">
        <v>3.47</v>
      </c>
      <c r="N109" s="16">
        <f>MAX(0,((TRUNC((L109*0.8)-M109))))</f>
        <v>7</v>
      </c>
      <c r="O109" s="1"/>
      <c r="P109" s="1">
        <v>12.6</v>
      </c>
      <c r="Q109" s="1">
        <v>4.13</v>
      </c>
      <c r="R109" s="16">
        <f t="shared" si="37"/>
        <v>5</v>
      </c>
      <c r="S109" s="1">
        <v>0.77</v>
      </c>
      <c r="T109" s="1">
        <v>5.93</v>
      </c>
      <c r="U109" s="16">
        <f t="shared" si="38"/>
        <v>0</v>
      </c>
      <c r="V109" s="1">
        <v>0</v>
      </c>
      <c r="W109" s="12">
        <v>11571.23</v>
      </c>
      <c r="X109" s="2">
        <v>5850.46</v>
      </c>
      <c r="Y109" s="1">
        <v>48</v>
      </c>
      <c r="Z109" s="1">
        <v>12</v>
      </c>
      <c r="AA109" s="1">
        <v>118</v>
      </c>
      <c r="AB109" s="1">
        <v>58</v>
      </c>
      <c r="AC109" s="1">
        <v>52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66</v>
      </c>
      <c r="AT109" s="1">
        <v>64</v>
      </c>
      <c r="AU109" s="1">
        <v>52</v>
      </c>
      <c r="AV109" s="1">
        <v>78</v>
      </c>
      <c r="AW109" s="1">
        <v>62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5</v>
      </c>
      <c r="BD109" s="1">
        <v>13</v>
      </c>
      <c r="BE109" s="1">
        <v>0</v>
      </c>
      <c r="BF109" s="1">
        <v>0</v>
      </c>
      <c r="BG109" s="1">
        <v>89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>
      <c r="A110" s="20">
        <v>70158</v>
      </c>
      <c r="B110" s="1" t="s">
        <v>218</v>
      </c>
      <c r="C110" s="1">
        <v>16</v>
      </c>
      <c r="D110" s="1">
        <v>285</v>
      </c>
      <c r="E110" s="1" t="s">
        <v>64</v>
      </c>
      <c r="F110" s="1">
        <v>573</v>
      </c>
      <c r="G110" s="1" t="s">
        <v>87</v>
      </c>
      <c r="H110" s="2">
        <v>61.95</v>
      </c>
      <c r="I110" s="2">
        <v>991.2</v>
      </c>
      <c r="J110" s="10">
        <f t="shared" si="2"/>
        <v>15859.2</v>
      </c>
      <c r="K110" s="11">
        <f t="shared" si="3"/>
        <v>16</v>
      </c>
      <c r="L110" s="1">
        <v>1.72</v>
      </c>
      <c r="M110" s="1">
        <v>-0.06</v>
      </c>
      <c r="N110" s="5">
        <v>3</v>
      </c>
      <c r="O110" s="1"/>
      <c r="P110" s="1">
        <v>4.88</v>
      </c>
      <c r="Q110" s="1">
        <v>0</v>
      </c>
      <c r="R110" s="5">
        <v>10</v>
      </c>
      <c r="S110" s="1">
        <v>4.9400000000000004</v>
      </c>
      <c r="T110" s="1">
        <v>0.06</v>
      </c>
      <c r="U110" s="16">
        <f t="shared" si="38"/>
        <v>3</v>
      </c>
      <c r="V110" s="1">
        <v>0</v>
      </c>
      <c r="W110" s="12">
        <v>11429.78</v>
      </c>
      <c r="X110" s="2">
        <v>0</v>
      </c>
      <c r="Y110" s="1">
        <v>3</v>
      </c>
      <c r="Z110" s="1">
        <v>8</v>
      </c>
      <c r="AA110" s="1">
        <v>13</v>
      </c>
      <c r="AB110" s="1">
        <v>15</v>
      </c>
      <c r="AC110" s="1">
        <v>-1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16</v>
      </c>
      <c r="AU110" s="1">
        <v>52</v>
      </c>
      <c r="AV110" s="1">
        <v>36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23</v>
      </c>
      <c r="BE110" s="1">
        <v>65</v>
      </c>
      <c r="BF110" s="1">
        <v>5</v>
      </c>
      <c r="BG110" s="1">
        <v>1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s="1">
        <v>70212</v>
      </c>
      <c r="B111" s="1" t="s">
        <v>230</v>
      </c>
      <c r="C111" s="1">
        <v>12</v>
      </c>
      <c r="D111" s="1">
        <v>285</v>
      </c>
      <c r="E111" s="1" t="s">
        <v>64</v>
      </c>
      <c r="F111" s="1">
        <v>285</v>
      </c>
      <c r="G111" s="1" t="s">
        <v>64</v>
      </c>
      <c r="H111" s="2">
        <v>49.1</v>
      </c>
      <c r="I111" s="2">
        <v>589.20000000000005</v>
      </c>
      <c r="J111" s="10">
        <f t="shared" si="2"/>
        <v>5892</v>
      </c>
      <c r="K111" s="11">
        <f t="shared" si="3"/>
        <v>10</v>
      </c>
      <c r="L111" s="1">
        <v>4.67</v>
      </c>
      <c r="M111" s="1">
        <v>0.5</v>
      </c>
      <c r="N111" s="26">
        <v>5</v>
      </c>
      <c r="O111" s="1"/>
      <c r="P111" s="1">
        <v>13.38</v>
      </c>
      <c r="Q111" s="1">
        <v>7.67</v>
      </c>
      <c r="R111" s="5">
        <v>5</v>
      </c>
      <c r="S111" s="1">
        <v>1.21</v>
      </c>
      <c r="T111" s="1">
        <v>3.42</v>
      </c>
      <c r="U111" s="16">
        <f t="shared" si="38"/>
        <v>0</v>
      </c>
      <c r="V111" s="1">
        <v>0</v>
      </c>
      <c r="W111" s="12">
        <v>11342.1</v>
      </c>
      <c r="X111" s="2">
        <v>6824.9</v>
      </c>
      <c r="Y111" s="1">
        <v>24</v>
      </c>
      <c r="Z111" s="1">
        <v>16</v>
      </c>
      <c r="AA111" s="1">
        <v>18</v>
      </c>
      <c r="AB111" s="1">
        <v>12</v>
      </c>
      <c r="AC111" s="1">
        <v>6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37</v>
      </c>
      <c r="AT111" s="1">
        <v>52</v>
      </c>
      <c r="AU111" s="1">
        <v>72</v>
      </c>
      <c r="AV111" s="1">
        <v>51</v>
      </c>
      <c r="AW111" s="1">
        <v>92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10</v>
      </c>
      <c r="BD111" s="1">
        <v>1</v>
      </c>
      <c r="BE111" s="1">
        <v>0</v>
      </c>
      <c r="BF111" s="1">
        <v>8</v>
      </c>
      <c r="BG111" s="1">
        <v>41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s="1">
        <v>70154</v>
      </c>
      <c r="B112" s="1" t="s">
        <v>224</v>
      </c>
      <c r="C112" s="1">
        <v>24</v>
      </c>
      <c r="D112" s="1">
        <v>285</v>
      </c>
      <c r="E112" s="1" t="s">
        <v>64</v>
      </c>
      <c r="F112" s="1">
        <v>570</v>
      </c>
      <c r="G112" s="1" t="s">
        <v>72</v>
      </c>
      <c r="H112" s="2">
        <v>34.979999999999997</v>
      </c>
      <c r="I112" s="2">
        <v>839.52</v>
      </c>
      <c r="J112" s="10">
        <f t="shared" si="2"/>
        <v>1679.04</v>
      </c>
      <c r="K112" s="11">
        <f t="shared" si="3"/>
        <v>2</v>
      </c>
      <c r="L112" s="1">
        <v>5.04</v>
      </c>
      <c r="M112" s="1">
        <v>4.29</v>
      </c>
      <c r="N112" s="16">
        <f t="shared" ref="N112:N113" si="40">MAX(0,((TRUNC((L112*0.8)-M112))))</f>
        <v>0</v>
      </c>
      <c r="O112" s="1"/>
      <c r="P112" s="1">
        <v>2.62</v>
      </c>
      <c r="Q112" s="1">
        <v>3</v>
      </c>
      <c r="R112" s="16">
        <f>MAX(0,((TRUNC((P112*0.8)-Q112))))</f>
        <v>0</v>
      </c>
      <c r="S112" s="1">
        <v>5.79</v>
      </c>
      <c r="T112" s="1">
        <v>2.04</v>
      </c>
      <c r="U112" s="16">
        <f t="shared" si="38"/>
        <v>2</v>
      </c>
      <c r="V112" s="1">
        <v>0</v>
      </c>
      <c r="W112" s="12">
        <v>11298.54</v>
      </c>
      <c r="X112" s="2">
        <v>7835.52</v>
      </c>
      <c r="Y112" s="1">
        <v>3</v>
      </c>
      <c r="Z112" s="1">
        <v>18</v>
      </c>
      <c r="AA112" s="1">
        <v>93</v>
      </c>
      <c r="AB112" s="1">
        <v>32</v>
      </c>
      <c r="AC112" s="1">
        <v>103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11</v>
      </c>
      <c r="AT112" s="1">
        <v>9</v>
      </c>
      <c r="AU112" s="1">
        <v>27</v>
      </c>
      <c r="AV112" s="1">
        <v>41</v>
      </c>
      <c r="AW112" s="1">
        <v>72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90</v>
      </c>
      <c r="BD112" s="1">
        <v>50</v>
      </c>
      <c r="BE112" s="1">
        <v>24</v>
      </c>
      <c r="BF112" s="1">
        <v>0</v>
      </c>
      <c r="BG112" s="1">
        <v>49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s="1">
        <v>70126</v>
      </c>
      <c r="B113" s="1" t="s">
        <v>168</v>
      </c>
      <c r="C113" s="1">
        <v>15</v>
      </c>
      <c r="D113" s="1">
        <v>285</v>
      </c>
      <c r="E113" s="1" t="s">
        <v>64</v>
      </c>
      <c r="F113" s="1">
        <v>570</v>
      </c>
      <c r="G113" s="1" t="s">
        <v>72</v>
      </c>
      <c r="H113" s="2">
        <v>56.71</v>
      </c>
      <c r="I113" s="2">
        <v>850.65</v>
      </c>
      <c r="J113" s="10">
        <f t="shared" si="2"/>
        <v>10207.799999999999</v>
      </c>
      <c r="K113" s="11">
        <f t="shared" si="3"/>
        <v>12</v>
      </c>
      <c r="L113" s="1">
        <v>2.2000000000000002</v>
      </c>
      <c r="M113" s="1">
        <v>4.67</v>
      </c>
      <c r="N113" s="16">
        <f t="shared" si="40"/>
        <v>0</v>
      </c>
      <c r="O113" s="1"/>
      <c r="P113" s="1">
        <v>6.77</v>
      </c>
      <c r="Q113" s="1">
        <v>-7.0000000000000007E-2</v>
      </c>
      <c r="R113" s="5">
        <v>10</v>
      </c>
      <c r="S113" s="1">
        <v>4.0999999999999996</v>
      </c>
      <c r="T113" s="1">
        <v>2</v>
      </c>
      <c r="U113" s="5">
        <v>2</v>
      </c>
      <c r="V113" s="1">
        <v>0</v>
      </c>
      <c r="W113" s="12">
        <v>11115.16</v>
      </c>
      <c r="X113" s="2">
        <v>5614.29</v>
      </c>
      <c r="Y113" s="1">
        <v>7</v>
      </c>
      <c r="Z113" s="1">
        <v>26</v>
      </c>
      <c r="AA113" s="1">
        <v>19</v>
      </c>
      <c r="AB113" s="1">
        <v>-12</v>
      </c>
      <c r="AC113" s="1">
        <v>70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17</v>
      </c>
      <c r="AT113" s="1">
        <v>33</v>
      </c>
      <c r="AU113" s="1">
        <v>46</v>
      </c>
      <c r="AV113" s="1">
        <v>44</v>
      </c>
      <c r="AW113" s="1">
        <v>-1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3</v>
      </c>
      <c r="BD113" s="1">
        <v>26</v>
      </c>
      <c r="BE113" s="1">
        <v>27</v>
      </c>
      <c r="BF113" s="1">
        <v>37</v>
      </c>
      <c r="BG113" s="1">
        <v>30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s="20">
        <v>70092</v>
      </c>
      <c r="B114" s="1" t="s">
        <v>195</v>
      </c>
      <c r="C114" s="1">
        <v>32</v>
      </c>
      <c r="D114" s="1">
        <v>285</v>
      </c>
      <c r="E114" s="1" t="s">
        <v>64</v>
      </c>
      <c r="F114" s="1">
        <v>573</v>
      </c>
      <c r="G114" s="1" t="s">
        <v>87</v>
      </c>
      <c r="H114" s="2">
        <v>33.270000000000003</v>
      </c>
      <c r="I114" s="2">
        <v>1064.6400000000001</v>
      </c>
      <c r="J114" s="10">
        <f t="shared" si="2"/>
        <v>8517.1200000000008</v>
      </c>
      <c r="K114" s="11">
        <f t="shared" si="3"/>
        <v>8</v>
      </c>
      <c r="L114" s="1">
        <v>0.62</v>
      </c>
      <c r="M114" s="1">
        <v>0.25</v>
      </c>
      <c r="N114" s="21">
        <v>3</v>
      </c>
      <c r="O114" s="1"/>
      <c r="P114" s="1">
        <v>6.44</v>
      </c>
      <c r="Q114" s="1">
        <v>4.91</v>
      </c>
      <c r="R114" s="5">
        <v>5</v>
      </c>
      <c r="S114" s="1">
        <v>3.36</v>
      </c>
      <c r="T114" s="1">
        <v>2.31</v>
      </c>
      <c r="U114" s="16">
        <f t="shared" ref="U114:U116" si="41">MAX(0,((TRUNC((S114*0.8)-T114))))</f>
        <v>0</v>
      </c>
      <c r="V114" s="1">
        <v>0</v>
      </c>
      <c r="W114" s="12">
        <v>11095.55</v>
      </c>
      <c r="X114" s="2">
        <v>7951.53</v>
      </c>
      <c r="Y114" s="1">
        <v>9</v>
      </c>
      <c r="Z114" s="1">
        <v>22</v>
      </c>
      <c r="AA114" s="1">
        <v>0</v>
      </c>
      <c r="AB114" s="1">
        <v>0</v>
      </c>
      <c r="AC114" s="1">
        <v>8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49</v>
      </c>
      <c r="AT114" s="1">
        <v>104</v>
      </c>
      <c r="AU114" s="1">
        <v>62</v>
      </c>
      <c r="AV114" s="1">
        <v>86</v>
      </c>
      <c r="AW114" s="1">
        <v>157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46</v>
      </c>
      <c r="BD114" s="1">
        <v>29</v>
      </c>
      <c r="BE114" s="1">
        <v>34</v>
      </c>
      <c r="BF114" s="1">
        <v>26</v>
      </c>
      <c r="BG114" s="1">
        <v>74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s="1">
        <v>70209</v>
      </c>
      <c r="B115" s="1" t="s">
        <v>290</v>
      </c>
      <c r="C115" s="1">
        <v>10</v>
      </c>
      <c r="D115" s="1">
        <v>285</v>
      </c>
      <c r="E115" s="1" t="s">
        <v>64</v>
      </c>
      <c r="F115" s="1">
        <v>387</v>
      </c>
      <c r="G115" s="1" t="s">
        <v>94</v>
      </c>
      <c r="H115" s="2">
        <v>122.98</v>
      </c>
      <c r="I115" s="2">
        <v>1229.8</v>
      </c>
      <c r="J115" s="10">
        <f t="shared" si="2"/>
        <v>7378.7999999999993</v>
      </c>
      <c r="K115" s="11">
        <f t="shared" si="3"/>
        <v>6</v>
      </c>
      <c r="L115" s="1">
        <v>3.1</v>
      </c>
      <c r="M115" s="1">
        <v>1.4</v>
      </c>
      <c r="N115" s="26">
        <v>2</v>
      </c>
      <c r="O115" s="1"/>
      <c r="P115" s="1">
        <v>3.75</v>
      </c>
      <c r="Q115" s="1">
        <v>0.4</v>
      </c>
      <c r="R115" s="5">
        <v>4</v>
      </c>
      <c r="S115" s="1">
        <v>2</v>
      </c>
      <c r="T115" s="1">
        <v>5.0999999999999996</v>
      </c>
      <c r="U115" s="16">
        <f t="shared" si="41"/>
        <v>0</v>
      </c>
      <c r="V115" s="1">
        <v>0</v>
      </c>
      <c r="W115" s="12">
        <v>10883.73</v>
      </c>
      <c r="X115" s="2">
        <v>8485.6200000000008</v>
      </c>
      <c r="Y115" s="1">
        <v>24</v>
      </c>
      <c r="Z115" s="1">
        <v>4</v>
      </c>
      <c r="AA115" s="1">
        <v>3</v>
      </c>
      <c r="AB115" s="1">
        <v>4</v>
      </c>
      <c r="AC115" s="1">
        <v>14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9</v>
      </c>
      <c r="AT115" s="1">
        <v>11</v>
      </c>
      <c r="AU115" s="1">
        <v>14</v>
      </c>
      <c r="AV115" s="1">
        <v>18</v>
      </c>
      <c r="AW115" s="1">
        <v>4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4</v>
      </c>
      <c r="BD115" s="1">
        <v>4</v>
      </c>
      <c r="BE115" s="1">
        <v>7</v>
      </c>
      <c r="BF115" s="1">
        <v>14</v>
      </c>
      <c r="BG115" s="1">
        <v>51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>
      <c r="A116" s="1">
        <v>70256</v>
      </c>
      <c r="B116" s="1" t="s">
        <v>192</v>
      </c>
      <c r="C116" s="1">
        <v>25</v>
      </c>
      <c r="D116" s="1">
        <v>285</v>
      </c>
      <c r="E116" s="1" t="s">
        <v>64</v>
      </c>
      <c r="F116" s="1">
        <v>35</v>
      </c>
      <c r="G116" s="1" t="s">
        <v>76</v>
      </c>
      <c r="H116" s="2">
        <v>35.67</v>
      </c>
      <c r="I116" s="2">
        <v>891.75</v>
      </c>
      <c r="J116" s="10">
        <f t="shared" si="2"/>
        <v>8917.5</v>
      </c>
      <c r="K116" s="11">
        <f t="shared" si="3"/>
        <v>10</v>
      </c>
      <c r="L116" s="1">
        <v>5.6</v>
      </c>
      <c r="M116" s="1">
        <v>1.24</v>
      </c>
      <c r="N116" s="5">
        <v>5</v>
      </c>
      <c r="O116" s="1"/>
      <c r="P116" s="1">
        <v>5.48</v>
      </c>
      <c r="Q116" s="1">
        <v>1.84</v>
      </c>
      <c r="R116" s="5">
        <v>5</v>
      </c>
      <c r="S116" s="1">
        <v>1.1200000000000001</v>
      </c>
      <c r="T116" s="1">
        <v>1.6</v>
      </c>
      <c r="U116" s="16">
        <f t="shared" si="41"/>
        <v>0</v>
      </c>
      <c r="V116" s="1">
        <v>0</v>
      </c>
      <c r="W116" s="12">
        <v>10879.35</v>
      </c>
      <c r="X116" s="2">
        <v>4173.3900000000003</v>
      </c>
      <c r="Y116" s="1">
        <v>50</v>
      </c>
      <c r="Z116" s="1">
        <v>57</v>
      </c>
      <c r="AA116" s="1">
        <v>48</v>
      </c>
      <c r="AB116" s="1">
        <v>27</v>
      </c>
      <c r="AC116" s="1">
        <v>31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61</v>
      </c>
      <c r="AT116" s="1">
        <v>60</v>
      </c>
      <c r="AU116" s="1">
        <v>46</v>
      </c>
      <c r="AV116" s="1">
        <v>0</v>
      </c>
      <c r="AW116" s="1">
        <v>46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9</v>
      </c>
      <c r="BD116" s="1">
        <v>1</v>
      </c>
      <c r="BE116" s="1">
        <v>12</v>
      </c>
      <c r="BF116" s="1">
        <v>13</v>
      </c>
      <c r="BG116" s="1">
        <v>40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s="1">
        <v>70066</v>
      </c>
      <c r="B117" s="1" t="s">
        <v>228</v>
      </c>
      <c r="C117" s="1">
        <v>25</v>
      </c>
      <c r="D117" s="1">
        <v>285</v>
      </c>
      <c r="E117" s="1" t="s">
        <v>64</v>
      </c>
      <c r="F117" s="1">
        <v>35</v>
      </c>
      <c r="G117" s="1" t="s">
        <v>76</v>
      </c>
      <c r="H117" s="2">
        <v>42.86</v>
      </c>
      <c r="I117" s="2">
        <v>1071.5</v>
      </c>
      <c r="J117" s="10">
        <f t="shared" si="2"/>
        <v>2143</v>
      </c>
      <c r="K117" s="11">
        <f t="shared" si="3"/>
        <v>2</v>
      </c>
      <c r="L117" s="1">
        <v>0.68</v>
      </c>
      <c r="M117" s="1">
        <v>1.76</v>
      </c>
      <c r="N117" s="16">
        <f t="shared" ref="N117:N123" si="42">MAX(0,((TRUNC((L117*0.8)-M117))))</f>
        <v>0</v>
      </c>
      <c r="O117" s="1"/>
      <c r="P117" s="1">
        <v>5.46</v>
      </c>
      <c r="Q117" s="1">
        <v>3.16</v>
      </c>
      <c r="R117" s="5">
        <v>0</v>
      </c>
      <c r="S117" s="1">
        <v>3.54</v>
      </c>
      <c r="T117" s="1">
        <v>1.68</v>
      </c>
      <c r="U117" s="5">
        <v>2</v>
      </c>
      <c r="V117" s="1">
        <v>0</v>
      </c>
      <c r="W117" s="12">
        <v>10372.120000000001</v>
      </c>
      <c r="X117" s="2">
        <v>7071.9</v>
      </c>
      <c r="Y117" s="1">
        <v>4</v>
      </c>
      <c r="Z117" s="1">
        <v>2</v>
      </c>
      <c r="AA117" s="1">
        <v>4</v>
      </c>
      <c r="AB117" s="1">
        <v>16</v>
      </c>
      <c r="AC117" s="1">
        <v>44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46</v>
      </c>
      <c r="AT117" s="1">
        <v>81</v>
      </c>
      <c r="AU117" s="1">
        <v>47</v>
      </c>
      <c r="AV117" s="1">
        <v>6</v>
      </c>
      <c r="AW117" s="1">
        <v>79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11</v>
      </c>
      <c r="BD117" s="1">
        <v>11</v>
      </c>
      <c r="BE117" s="1">
        <v>66</v>
      </c>
      <c r="BF117" s="1">
        <v>12</v>
      </c>
      <c r="BG117" s="1">
        <v>42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s="20">
        <v>70045</v>
      </c>
      <c r="B118" s="1" t="s">
        <v>209</v>
      </c>
      <c r="C118" s="1">
        <v>16</v>
      </c>
      <c r="D118" s="1">
        <v>285</v>
      </c>
      <c r="E118" s="1" t="s">
        <v>64</v>
      </c>
      <c r="F118" s="1">
        <v>387</v>
      </c>
      <c r="G118" s="1" t="s">
        <v>94</v>
      </c>
      <c r="H118" s="2">
        <v>45.31</v>
      </c>
      <c r="I118" s="2">
        <v>724.96</v>
      </c>
      <c r="J118" s="10">
        <f t="shared" si="2"/>
        <v>5074.72</v>
      </c>
      <c r="K118" s="11">
        <f t="shared" si="3"/>
        <v>7</v>
      </c>
      <c r="L118" s="1">
        <v>1.88</v>
      </c>
      <c r="M118" s="1">
        <v>1</v>
      </c>
      <c r="N118" s="16">
        <f t="shared" si="42"/>
        <v>0</v>
      </c>
      <c r="O118" s="1"/>
      <c r="P118" s="1">
        <v>12.25</v>
      </c>
      <c r="Q118" s="1">
        <v>2.75</v>
      </c>
      <c r="R118" s="16">
        <f t="shared" ref="R118:R122" si="43">MAX(0,((TRUNC((P118*0.8)-Q118))))</f>
        <v>7</v>
      </c>
      <c r="S118" s="1">
        <v>0.12</v>
      </c>
      <c r="T118" s="1">
        <v>1.75</v>
      </c>
      <c r="U118" s="16">
        <f t="shared" ref="U118:U122" si="44">MAX(0,((TRUNC((S118*0.8)-T118))))</f>
        <v>0</v>
      </c>
      <c r="V118" s="1">
        <v>0</v>
      </c>
      <c r="W118" s="12">
        <v>10330.68</v>
      </c>
      <c r="X118" s="2">
        <v>3987.28</v>
      </c>
      <c r="Y118" s="1">
        <v>23</v>
      </c>
      <c r="Z118" s="1">
        <v>4</v>
      </c>
      <c r="AA118" s="1">
        <v>7</v>
      </c>
      <c r="AB118" s="1">
        <v>-4</v>
      </c>
      <c r="AC118" s="1">
        <v>16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55</v>
      </c>
      <c r="AT118" s="1">
        <v>44</v>
      </c>
      <c r="AU118" s="1">
        <v>100</v>
      </c>
      <c r="AV118" s="1">
        <v>38</v>
      </c>
      <c r="AW118" s="1">
        <v>44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2</v>
      </c>
      <c r="BE118" s="1">
        <v>1</v>
      </c>
      <c r="BF118" s="1">
        <v>0</v>
      </c>
      <c r="BG118" s="1">
        <v>28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>
      <c r="A119" s="1">
        <v>70131</v>
      </c>
      <c r="B119" s="1" t="s">
        <v>203</v>
      </c>
      <c r="C119" s="1">
        <v>5</v>
      </c>
      <c r="D119" s="1">
        <v>285</v>
      </c>
      <c r="E119" s="1" t="s">
        <v>64</v>
      </c>
      <c r="F119" s="1">
        <v>322</v>
      </c>
      <c r="G119" s="1" t="s">
        <v>167</v>
      </c>
      <c r="H119" s="2">
        <v>61.49</v>
      </c>
      <c r="I119" s="2">
        <v>307.45</v>
      </c>
      <c r="J119" s="10">
        <f t="shared" si="2"/>
        <v>0</v>
      </c>
      <c r="K119" s="11">
        <f t="shared" si="3"/>
        <v>0</v>
      </c>
      <c r="L119" s="1">
        <v>2.8</v>
      </c>
      <c r="M119" s="1">
        <v>7.2</v>
      </c>
      <c r="N119" s="16">
        <f t="shared" si="42"/>
        <v>0</v>
      </c>
      <c r="O119" s="1"/>
      <c r="P119" s="1">
        <v>22.2</v>
      </c>
      <c r="Q119" s="1">
        <v>17.399999999999999</v>
      </c>
      <c r="R119" s="16">
        <f t="shared" si="43"/>
        <v>0</v>
      </c>
      <c r="S119" s="1">
        <v>8.3000000000000007</v>
      </c>
      <c r="T119" s="1">
        <v>8.6</v>
      </c>
      <c r="U119" s="16">
        <f t="shared" si="44"/>
        <v>0</v>
      </c>
      <c r="V119" s="1">
        <v>0</v>
      </c>
      <c r="W119" s="12">
        <v>10238.08</v>
      </c>
      <c r="X119" s="2">
        <v>10207.34</v>
      </c>
      <c r="Y119" s="1">
        <v>2</v>
      </c>
      <c r="Z119" s="1">
        <v>24</v>
      </c>
      <c r="AA119" s="1">
        <v>0</v>
      </c>
      <c r="AB119" s="1">
        <v>0</v>
      </c>
      <c r="AC119" s="1">
        <v>36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7</v>
      </c>
      <c r="AT119" s="1">
        <v>121</v>
      </c>
      <c r="AU119" s="1">
        <v>20</v>
      </c>
      <c r="AV119" s="1">
        <v>47</v>
      </c>
      <c r="AW119" s="1">
        <v>87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9</v>
      </c>
      <c r="BD119" s="1">
        <v>30</v>
      </c>
      <c r="BE119" s="1">
        <v>16</v>
      </c>
      <c r="BF119" s="1">
        <v>3</v>
      </c>
      <c r="BG119" s="1">
        <v>43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s="1">
        <v>70166</v>
      </c>
      <c r="B120" s="1" t="s">
        <v>201</v>
      </c>
      <c r="C120" s="1">
        <v>24</v>
      </c>
      <c r="D120" s="1">
        <v>285</v>
      </c>
      <c r="E120" s="1" t="s">
        <v>64</v>
      </c>
      <c r="F120" s="1">
        <v>570</v>
      </c>
      <c r="G120" s="1" t="s">
        <v>72</v>
      </c>
      <c r="H120" s="2">
        <v>40.15</v>
      </c>
      <c r="I120" s="2">
        <v>963.6</v>
      </c>
      <c r="J120" s="10">
        <f t="shared" si="2"/>
        <v>2890.8</v>
      </c>
      <c r="K120" s="11">
        <f t="shared" si="3"/>
        <v>3</v>
      </c>
      <c r="L120" s="1">
        <v>1.38</v>
      </c>
      <c r="M120" s="1">
        <v>1.71</v>
      </c>
      <c r="N120" s="16">
        <f t="shared" si="42"/>
        <v>0</v>
      </c>
      <c r="O120" s="1"/>
      <c r="P120" s="1">
        <v>8.27</v>
      </c>
      <c r="Q120" s="1">
        <v>2.83</v>
      </c>
      <c r="R120" s="16">
        <f t="shared" si="43"/>
        <v>3</v>
      </c>
      <c r="S120" s="1">
        <v>0.48</v>
      </c>
      <c r="T120" s="1">
        <v>2.5</v>
      </c>
      <c r="U120" s="16">
        <f t="shared" si="44"/>
        <v>0</v>
      </c>
      <c r="V120" s="1">
        <v>0</v>
      </c>
      <c r="W120" s="14">
        <v>9756.4500000000007</v>
      </c>
      <c r="X120" s="2">
        <v>6785.35</v>
      </c>
      <c r="Y120" s="1">
        <v>13</v>
      </c>
      <c r="Z120" s="1">
        <v>18</v>
      </c>
      <c r="AA120" s="1">
        <v>10</v>
      </c>
      <c r="AB120" s="1">
        <v>2</v>
      </c>
      <c r="AC120" s="1">
        <v>41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53</v>
      </c>
      <c r="AT120" s="1">
        <v>109</v>
      </c>
      <c r="AU120" s="1">
        <v>65</v>
      </c>
      <c r="AV120" s="1">
        <v>52</v>
      </c>
      <c r="AW120" s="1">
        <v>68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10</v>
      </c>
      <c r="BD120" s="1">
        <v>2</v>
      </c>
      <c r="BE120" s="1">
        <v>0</v>
      </c>
      <c r="BF120" s="1">
        <v>1</v>
      </c>
      <c r="BG120" s="1">
        <v>60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s="1">
        <v>70171</v>
      </c>
      <c r="B121" s="1" t="s">
        <v>283</v>
      </c>
      <c r="C121" s="1">
        <v>15</v>
      </c>
      <c r="D121" s="1">
        <v>285</v>
      </c>
      <c r="E121" s="1" t="s">
        <v>64</v>
      </c>
      <c r="F121" s="1">
        <v>322</v>
      </c>
      <c r="G121" s="1" t="s">
        <v>167</v>
      </c>
      <c r="H121" s="2">
        <v>30.07</v>
      </c>
      <c r="I121" s="2">
        <v>451.05</v>
      </c>
      <c r="J121" s="10">
        <f t="shared" si="2"/>
        <v>0</v>
      </c>
      <c r="K121" s="11">
        <f t="shared" si="3"/>
        <v>0</v>
      </c>
      <c r="L121" s="1">
        <v>8.77</v>
      </c>
      <c r="M121" s="1">
        <v>9.07</v>
      </c>
      <c r="N121" s="16">
        <f t="shared" si="42"/>
        <v>0</v>
      </c>
      <c r="O121" s="1"/>
      <c r="P121" s="1">
        <v>9.77</v>
      </c>
      <c r="Q121" s="1">
        <v>9.73</v>
      </c>
      <c r="R121" s="16">
        <f t="shared" si="43"/>
        <v>0</v>
      </c>
      <c r="S121" s="1">
        <v>2.4700000000000002</v>
      </c>
      <c r="T121" s="1">
        <v>3</v>
      </c>
      <c r="U121" s="16">
        <f t="shared" si="44"/>
        <v>0</v>
      </c>
      <c r="V121" s="1">
        <v>0</v>
      </c>
      <c r="W121" s="14">
        <v>9472.0499999999993</v>
      </c>
      <c r="X121" s="2">
        <v>9832.89</v>
      </c>
      <c r="Y121" s="1">
        <v>16</v>
      </c>
      <c r="Z121" s="1">
        <v>231</v>
      </c>
      <c r="AA121" s="1">
        <v>6</v>
      </c>
      <c r="AB121" s="1">
        <v>-12</v>
      </c>
      <c r="AC121" s="1">
        <v>136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14</v>
      </c>
      <c r="AT121" s="1">
        <v>185</v>
      </c>
      <c r="AU121" s="1">
        <v>33</v>
      </c>
      <c r="AV121" s="1">
        <v>14</v>
      </c>
      <c r="AW121" s="1">
        <v>146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3</v>
      </c>
      <c r="BD121" s="1">
        <v>67</v>
      </c>
      <c r="BE121" s="1">
        <v>0</v>
      </c>
      <c r="BF121" s="1">
        <v>1</v>
      </c>
      <c r="BG121" s="1">
        <v>45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s="1">
        <v>70018</v>
      </c>
      <c r="B122" s="1" t="s">
        <v>238</v>
      </c>
      <c r="C122" s="1">
        <v>20</v>
      </c>
      <c r="D122" s="1">
        <v>285</v>
      </c>
      <c r="E122" s="1" t="s">
        <v>64</v>
      </c>
      <c r="F122" s="1">
        <v>573</v>
      </c>
      <c r="G122" s="1" t="s">
        <v>87</v>
      </c>
      <c r="H122" s="2">
        <v>50.37</v>
      </c>
      <c r="I122" s="2">
        <v>1007.4</v>
      </c>
      <c r="J122" s="10">
        <f t="shared" si="2"/>
        <v>2014.8</v>
      </c>
      <c r="K122" s="11">
        <f t="shared" si="3"/>
        <v>2</v>
      </c>
      <c r="L122" s="1">
        <v>5.0999999999999996</v>
      </c>
      <c r="M122" s="1">
        <v>1.8</v>
      </c>
      <c r="N122" s="25">
        <f t="shared" si="42"/>
        <v>2</v>
      </c>
      <c r="O122" s="1"/>
      <c r="P122" s="1">
        <v>4.18</v>
      </c>
      <c r="Q122" s="1">
        <v>3.15</v>
      </c>
      <c r="R122" s="16">
        <f t="shared" si="43"/>
        <v>0</v>
      </c>
      <c r="S122" s="1">
        <v>0.05</v>
      </c>
      <c r="T122" s="1">
        <v>0</v>
      </c>
      <c r="U122" s="16">
        <f t="shared" si="44"/>
        <v>0</v>
      </c>
      <c r="V122" s="1">
        <v>0</v>
      </c>
      <c r="W122" s="14">
        <v>9394</v>
      </c>
      <c r="X122" s="2">
        <v>4986.63</v>
      </c>
      <c r="Y122" s="1">
        <v>9</v>
      </c>
      <c r="Z122" s="1">
        <v>3</v>
      </c>
      <c r="AA122" s="1">
        <v>67</v>
      </c>
      <c r="AB122" s="1">
        <v>49</v>
      </c>
      <c r="AC122" s="1">
        <v>36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17</v>
      </c>
      <c r="AT122" s="1">
        <v>22</v>
      </c>
      <c r="AU122" s="1">
        <v>32</v>
      </c>
      <c r="AV122" s="1">
        <v>47</v>
      </c>
      <c r="AW122" s="1">
        <v>63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1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s="1">
        <v>70014</v>
      </c>
      <c r="B123" s="1" t="s">
        <v>124</v>
      </c>
      <c r="C123" s="1">
        <v>4</v>
      </c>
      <c r="D123" s="1">
        <v>285</v>
      </c>
      <c r="E123" s="1" t="s">
        <v>64</v>
      </c>
      <c r="F123" s="1">
        <v>562</v>
      </c>
      <c r="G123" s="1" t="s">
        <v>65</v>
      </c>
      <c r="H123" s="2">
        <v>80.58</v>
      </c>
      <c r="I123" s="2">
        <v>322.32</v>
      </c>
      <c r="J123" s="10">
        <f t="shared" si="2"/>
        <v>0</v>
      </c>
      <c r="K123" s="11">
        <f t="shared" si="3"/>
        <v>0</v>
      </c>
      <c r="L123" s="1">
        <v>5.75</v>
      </c>
      <c r="M123" s="1">
        <v>5.75</v>
      </c>
      <c r="N123" s="16">
        <f t="shared" si="42"/>
        <v>0</v>
      </c>
      <c r="O123" s="1"/>
      <c r="P123" s="1">
        <v>17.62</v>
      </c>
      <c r="Q123" s="1">
        <v>6.5</v>
      </c>
      <c r="R123" s="5">
        <v>0</v>
      </c>
      <c r="S123" s="1">
        <v>5.75</v>
      </c>
      <c r="T123" s="1">
        <v>2.75</v>
      </c>
      <c r="U123" s="5">
        <v>0</v>
      </c>
      <c r="V123" s="1">
        <v>0</v>
      </c>
      <c r="W123" s="14">
        <v>9387.57</v>
      </c>
      <c r="X123" s="2">
        <v>4834.8</v>
      </c>
      <c r="Y123" s="1">
        <v>3</v>
      </c>
      <c r="Z123" s="1">
        <v>10</v>
      </c>
      <c r="AA123" s="1">
        <v>14</v>
      </c>
      <c r="AB123" s="1">
        <v>2</v>
      </c>
      <c r="AC123" s="1">
        <v>23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9</v>
      </c>
      <c r="AT123" s="1">
        <v>18</v>
      </c>
      <c r="AU123" s="1">
        <v>41</v>
      </c>
      <c r="AV123" s="1">
        <v>23</v>
      </c>
      <c r="AW123" s="1">
        <v>26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15</v>
      </c>
      <c r="BD123" s="1">
        <v>14</v>
      </c>
      <c r="BE123" s="1">
        <v>1</v>
      </c>
      <c r="BF123" s="1">
        <v>0</v>
      </c>
      <c r="BG123" s="1">
        <v>11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>
      <c r="A124" s="1">
        <v>70272</v>
      </c>
      <c r="B124" s="1" t="s">
        <v>207</v>
      </c>
      <c r="C124" s="1">
        <v>20</v>
      </c>
      <c r="D124" s="1">
        <v>285</v>
      </c>
      <c r="E124" s="1" t="s">
        <v>64</v>
      </c>
      <c r="F124" s="1">
        <v>35</v>
      </c>
      <c r="G124" s="1" t="s">
        <v>76</v>
      </c>
      <c r="H124" s="2">
        <v>28.89</v>
      </c>
      <c r="I124" s="2">
        <v>577.79999999999995</v>
      </c>
      <c r="J124" s="10">
        <f t="shared" si="2"/>
        <v>4622.3999999999996</v>
      </c>
      <c r="K124" s="11">
        <f t="shared" si="3"/>
        <v>8</v>
      </c>
      <c r="L124" s="1">
        <v>4.8</v>
      </c>
      <c r="M124" s="1">
        <v>0.2</v>
      </c>
      <c r="N124" s="21">
        <v>5</v>
      </c>
      <c r="O124" s="1"/>
      <c r="P124" s="1">
        <v>8.32</v>
      </c>
      <c r="Q124" s="1">
        <v>3.5</v>
      </c>
      <c r="R124" s="16">
        <f t="shared" ref="R124:R125" si="45">MAX(0,((TRUNC((P124*0.8)-Q124))))</f>
        <v>3</v>
      </c>
      <c r="S124" s="1">
        <v>3.1</v>
      </c>
      <c r="T124" s="1">
        <v>3.6</v>
      </c>
      <c r="U124" s="16">
        <f t="shared" ref="U124:U127" si="46">MAX(0,((TRUNC((S124*0.8)-T124))))</f>
        <v>0</v>
      </c>
      <c r="V124" s="1">
        <v>0</v>
      </c>
      <c r="W124" s="14">
        <v>9374.7999999999993</v>
      </c>
      <c r="X124" s="2">
        <v>4217.9399999999996</v>
      </c>
      <c r="Y124" s="1">
        <v>48</v>
      </c>
      <c r="Z124" s="1">
        <v>61</v>
      </c>
      <c r="AA124" s="1">
        <v>16</v>
      </c>
      <c r="AB124" s="1">
        <v>3</v>
      </c>
      <c r="AC124" s="1">
        <v>4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27</v>
      </c>
      <c r="AT124" s="1">
        <v>42</v>
      </c>
      <c r="AU124" s="1">
        <v>102</v>
      </c>
      <c r="AV124" s="1">
        <v>33</v>
      </c>
      <c r="AW124" s="1">
        <v>70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8</v>
      </c>
      <c r="BD124" s="1">
        <v>26</v>
      </c>
      <c r="BE124" s="1">
        <v>36</v>
      </c>
      <c r="BF124" s="1">
        <v>10</v>
      </c>
      <c r="BG124" s="1">
        <v>72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>
      <c r="A125" s="20">
        <v>70083</v>
      </c>
      <c r="B125" s="1" t="s">
        <v>119</v>
      </c>
      <c r="C125" s="1">
        <v>25</v>
      </c>
      <c r="D125" s="1">
        <v>285</v>
      </c>
      <c r="E125" s="1" t="s">
        <v>64</v>
      </c>
      <c r="F125" s="1">
        <v>35</v>
      </c>
      <c r="G125" s="1" t="s">
        <v>76</v>
      </c>
      <c r="H125" s="2">
        <v>43.6325</v>
      </c>
      <c r="I125" s="2">
        <v>1090.8125</v>
      </c>
      <c r="J125" s="10">
        <f t="shared" si="2"/>
        <v>0</v>
      </c>
      <c r="K125" s="11">
        <f t="shared" si="3"/>
        <v>0</v>
      </c>
      <c r="L125" s="1">
        <v>1.94</v>
      </c>
      <c r="M125" s="1">
        <v>3.32</v>
      </c>
      <c r="N125" s="16">
        <f t="shared" ref="N125:N127" si="47">MAX(0,((TRUNC((L125*0.8)-M125))))</f>
        <v>0</v>
      </c>
      <c r="O125" s="1"/>
      <c r="P125" s="1">
        <v>3.24</v>
      </c>
      <c r="Q125" s="1">
        <v>2.96</v>
      </c>
      <c r="R125" s="16">
        <f t="shared" si="45"/>
        <v>0</v>
      </c>
      <c r="S125" s="1">
        <v>3.08</v>
      </c>
      <c r="T125" s="1">
        <v>5.24</v>
      </c>
      <c r="U125" s="16">
        <f t="shared" si="46"/>
        <v>0</v>
      </c>
      <c r="V125" s="1">
        <v>0</v>
      </c>
      <c r="W125" s="14">
        <v>9010.11</v>
      </c>
      <c r="X125" s="2">
        <v>12566.16</v>
      </c>
      <c r="Y125" s="1">
        <v>4</v>
      </c>
      <c r="Z125" s="1">
        <v>2</v>
      </c>
      <c r="AA125" s="1">
        <v>38</v>
      </c>
      <c r="AB125" s="1">
        <v>11</v>
      </c>
      <c r="AC125" s="1">
        <v>83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26</v>
      </c>
      <c r="AT125" s="1">
        <v>53</v>
      </c>
      <c r="AU125" s="1">
        <v>25</v>
      </c>
      <c r="AV125" s="1">
        <v>7</v>
      </c>
      <c r="AW125" s="1">
        <v>74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24</v>
      </c>
      <c r="BD125" s="1">
        <v>52</v>
      </c>
      <c r="BE125" s="1">
        <v>1</v>
      </c>
      <c r="BF125" s="1">
        <v>52</v>
      </c>
      <c r="BG125" s="1">
        <v>131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>
      <c r="A126" s="1">
        <v>70119</v>
      </c>
      <c r="B126" s="1" t="s">
        <v>264</v>
      </c>
      <c r="C126" s="1">
        <v>16</v>
      </c>
      <c r="D126" s="1">
        <v>285</v>
      </c>
      <c r="E126" s="1" t="s">
        <v>64</v>
      </c>
      <c r="F126" s="1">
        <v>573</v>
      </c>
      <c r="G126" s="1" t="s">
        <v>87</v>
      </c>
      <c r="H126" s="2">
        <v>61.95</v>
      </c>
      <c r="I126" s="2">
        <v>991.2</v>
      </c>
      <c r="J126" s="10">
        <f t="shared" si="2"/>
        <v>9912</v>
      </c>
      <c r="K126" s="11">
        <f t="shared" si="3"/>
        <v>10</v>
      </c>
      <c r="L126" s="1">
        <v>1.1200000000000001</v>
      </c>
      <c r="M126" s="1">
        <v>0.44</v>
      </c>
      <c r="N126" s="16">
        <f t="shared" si="47"/>
        <v>0</v>
      </c>
      <c r="O126" s="1"/>
      <c r="P126" s="1">
        <v>6.12</v>
      </c>
      <c r="Q126" s="1">
        <v>-0.44</v>
      </c>
      <c r="R126" s="5">
        <v>10</v>
      </c>
      <c r="S126" s="1">
        <v>1.78</v>
      </c>
      <c r="T126" s="1">
        <v>2</v>
      </c>
      <c r="U126" s="16">
        <f t="shared" si="46"/>
        <v>0</v>
      </c>
      <c r="V126" s="1">
        <v>0</v>
      </c>
      <c r="W126" s="14">
        <v>8951.7800000000007</v>
      </c>
      <c r="X126" s="2">
        <v>1982.4</v>
      </c>
      <c r="Y126" s="1">
        <v>9</v>
      </c>
      <c r="Z126" s="1">
        <v>6</v>
      </c>
      <c r="AA126" s="1">
        <v>4</v>
      </c>
      <c r="AB126" s="1">
        <v>4</v>
      </c>
      <c r="AC126" s="1">
        <v>7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15</v>
      </c>
      <c r="AT126" s="1">
        <v>24</v>
      </c>
      <c r="AU126" s="1">
        <v>56</v>
      </c>
      <c r="AV126" s="1">
        <v>30</v>
      </c>
      <c r="AW126" s="1">
        <v>-7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10</v>
      </c>
      <c r="BD126" s="1">
        <v>6</v>
      </c>
      <c r="BE126" s="1">
        <v>14</v>
      </c>
      <c r="BF126" s="1">
        <v>3</v>
      </c>
      <c r="BG126" s="1">
        <v>32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>
      <c r="A127" s="1">
        <v>70052</v>
      </c>
      <c r="B127" s="1" t="s">
        <v>202</v>
      </c>
      <c r="C127" s="1">
        <v>28</v>
      </c>
      <c r="D127" s="1">
        <v>285</v>
      </c>
      <c r="E127" s="1" t="s">
        <v>64</v>
      </c>
      <c r="F127" s="1">
        <v>974</v>
      </c>
      <c r="G127" s="1" t="s">
        <v>110</v>
      </c>
      <c r="H127" s="2">
        <v>37.870100000000001</v>
      </c>
      <c r="I127" s="2">
        <v>1060.3628000000001</v>
      </c>
      <c r="J127" s="10">
        <f t="shared" si="2"/>
        <v>7422.539600000001</v>
      </c>
      <c r="K127" s="11">
        <f t="shared" si="3"/>
        <v>7</v>
      </c>
      <c r="L127" s="1">
        <v>4.95</v>
      </c>
      <c r="M127" s="1">
        <v>-1.43</v>
      </c>
      <c r="N127" s="61">
        <f t="shared" si="47"/>
        <v>5</v>
      </c>
      <c r="O127" s="1"/>
      <c r="P127" s="1">
        <v>3.2</v>
      </c>
      <c r="Q127" s="1">
        <v>0.5</v>
      </c>
      <c r="R127" s="16">
        <f>MAX(0,((TRUNC((P127*0.8)-Q127))))</f>
        <v>2</v>
      </c>
      <c r="S127" s="1">
        <v>0.02</v>
      </c>
      <c r="T127" s="1">
        <v>0</v>
      </c>
      <c r="U127" s="16">
        <f t="shared" si="46"/>
        <v>0</v>
      </c>
      <c r="V127" s="1">
        <v>0</v>
      </c>
      <c r="W127" s="14">
        <v>8653.32</v>
      </c>
      <c r="X127" s="2">
        <v>-984.62</v>
      </c>
      <c r="Y127" s="1">
        <v>75</v>
      </c>
      <c r="Z127" s="1">
        <v>53</v>
      </c>
      <c r="AA127" s="1">
        <v>31</v>
      </c>
      <c r="AB127" s="1">
        <v>12</v>
      </c>
      <c r="AC127" s="1">
        <v>-40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15</v>
      </c>
      <c r="AT127" s="1">
        <v>25</v>
      </c>
      <c r="AU127" s="1">
        <v>46</v>
      </c>
      <c r="AV127" s="1">
        <v>32</v>
      </c>
      <c r="AW127" s="1">
        <v>14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1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>
      <c r="A128" s="1">
        <v>70329</v>
      </c>
      <c r="B128" s="1" t="s">
        <v>267</v>
      </c>
      <c r="C128" s="1">
        <v>12</v>
      </c>
      <c r="D128" s="1">
        <v>285</v>
      </c>
      <c r="E128" s="1" t="s">
        <v>64</v>
      </c>
      <c r="F128" s="1">
        <v>285</v>
      </c>
      <c r="G128" s="1" t="s">
        <v>64</v>
      </c>
      <c r="H128" s="2">
        <v>28.88</v>
      </c>
      <c r="I128" s="2">
        <v>346.56</v>
      </c>
      <c r="J128" s="10">
        <f t="shared" si="2"/>
        <v>10396.799999999999</v>
      </c>
      <c r="K128" s="11">
        <f t="shared" si="3"/>
        <v>30</v>
      </c>
      <c r="L128" s="1">
        <v>6.33</v>
      </c>
      <c r="M128" s="1">
        <v>1</v>
      </c>
      <c r="N128" s="26">
        <v>5</v>
      </c>
      <c r="O128" s="1"/>
      <c r="P128" s="1">
        <v>12.12</v>
      </c>
      <c r="Q128" s="1">
        <v>5.08</v>
      </c>
      <c r="R128" s="5">
        <v>20</v>
      </c>
      <c r="S128" s="1">
        <v>6.38</v>
      </c>
      <c r="T128" s="1">
        <v>1.67</v>
      </c>
      <c r="U128" s="5">
        <v>5</v>
      </c>
      <c r="V128" s="1">
        <v>0</v>
      </c>
      <c r="W128" s="14">
        <v>8606.24</v>
      </c>
      <c r="X128" s="2">
        <v>2685.84</v>
      </c>
      <c r="Y128" s="1">
        <v>25</v>
      </c>
      <c r="Z128" s="1">
        <v>14</v>
      </c>
      <c r="AA128" s="1">
        <v>20</v>
      </c>
      <c r="AB128" s="1">
        <v>48</v>
      </c>
      <c r="AC128" s="1">
        <v>12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26</v>
      </c>
      <c r="AT128" s="1">
        <v>46</v>
      </c>
      <c r="AU128" s="1">
        <v>67</v>
      </c>
      <c r="AV128" s="1">
        <v>59</v>
      </c>
      <c r="AW128" s="1">
        <v>61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52</v>
      </c>
      <c r="BD128" s="1">
        <v>1</v>
      </c>
      <c r="BE128" s="1">
        <v>17</v>
      </c>
      <c r="BF128" s="1">
        <v>14</v>
      </c>
      <c r="BG128" s="1">
        <v>20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s="1">
        <v>70098</v>
      </c>
      <c r="B129" s="1" t="s">
        <v>278</v>
      </c>
      <c r="C129" s="1">
        <v>24</v>
      </c>
      <c r="D129" s="1">
        <v>285</v>
      </c>
      <c r="E129" s="1" t="s">
        <v>64</v>
      </c>
      <c r="F129" s="1">
        <v>558</v>
      </c>
      <c r="G129" s="1" t="s">
        <v>67</v>
      </c>
      <c r="H129" s="2">
        <v>51.47</v>
      </c>
      <c r="I129" s="2">
        <v>1235.28</v>
      </c>
      <c r="J129" s="10">
        <f t="shared" si="2"/>
        <v>3705.84</v>
      </c>
      <c r="K129" s="11">
        <f t="shared" si="3"/>
        <v>3</v>
      </c>
      <c r="L129" s="1">
        <v>1.81</v>
      </c>
      <c r="M129" s="1">
        <v>2.75</v>
      </c>
      <c r="N129" s="16">
        <f>MAX(0,((TRUNC((L129*0.8)-M129))))</f>
        <v>0</v>
      </c>
      <c r="O129" s="1"/>
      <c r="P129" s="1">
        <v>2.85</v>
      </c>
      <c r="Q129" s="1">
        <v>1.54</v>
      </c>
      <c r="R129" s="16">
        <f t="shared" ref="R129:R131" si="48">MAX(0,((TRUNC((P129*0.8)-Q129))))</f>
        <v>0</v>
      </c>
      <c r="S129" s="1">
        <v>1.83</v>
      </c>
      <c r="T129" s="1">
        <v>0.21</v>
      </c>
      <c r="U129" s="5">
        <v>3</v>
      </c>
      <c r="V129" s="1">
        <v>0</v>
      </c>
      <c r="W129" s="14">
        <v>8029.32</v>
      </c>
      <c r="X129" s="2">
        <v>5558.76</v>
      </c>
      <c r="Y129" s="1">
        <v>15</v>
      </c>
      <c r="Z129" s="1">
        <v>15</v>
      </c>
      <c r="AA129" s="1">
        <v>21</v>
      </c>
      <c r="AB129" s="1">
        <v>0</v>
      </c>
      <c r="AC129" s="1">
        <v>66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5</v>
      </c>
      <c r="AT129" s="1">
        <v>47</v>
      </c>
      <c r="AU129" s="1">
        <v>33</v>
      </c>
      <c r="AV129" s="1">
        <v>14</v>
      </c>
      <c r="AW129" s="1">
        <v>37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16</v>
      </c>
      <c r="BD129" s="1">
        <v>3</v>
      </c>
      <c r="BE129" s="1">
        <v>18</v>
      </c>
      <c r="BF129" s="1">
        <v>17</v>
      </c>
      <c r="BG129" s="1">
        <v>5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s="1">
        <v>70164</v>
      </c>
      <c r="B130" s="1" t="s">
        <v>225</v>
      </c>
      <c r="C130" s="1">
        <v>24</v>
      </c>
      <c r="D130" s="1">
        <v>285</v>
      </c>
      <c r="E130" s="1" t="s">
        <v>64</v>
      </c>
      <c r="F130" s="1">
        <v>558</v>
      </c>
      <c r="G130" s="1" t="s">
        <v>67</v>
      </c>
      <c r="H130" s="2">
        <v>39.53</v>
      </c>
      <c r="I130" s="2">
        <v>948.72</v>
      </c>
      <c r="J130" s="10">
        <f t="shared" si="2"/>
        <v>2846.16</v>
      </c>
      <c r="K130" s="11">
        <f t="shared" si="3"/>
        <v>3</v>
      </c>
      <c r="L130" s="1">
        <v>1.77</v>
      </c>
      <c r="M130" s="1">
        <v>0.04</v>
      </c>
      <c r="N130" s="21">
        <v>3</v>
      </c>
      <c r="O130" s="1"/>
      <c r="P130" s="1">
        <v>3.83</v>
      </c>
      <c r="Q130" s="1">
        <v>3.96</v>
      </c>
      <c r="R130" s="16">
        <f t="shared" si="48"/>
        <v>0</v>
      </c>
      <c r="S130" s="1">
        <v>2.85</v>
      </c>
      <c r="T130" s="1">
        <v>1.92</v>
      </c>
      <c r="U130" s="16">
        <f t="shared" ref="U130:U134" si="49">MAX(0,((TRUNC((S130*0.8)-T130))))</f>
        <v>0</v>
      </c>
      <c r="V130" s="1">
        <v>0</v>
      </c>
      <c r="W130" s="14">
        <v>8024.59</v>
      </c>
      <c r="X130" s="2">
        <v>5613.26</v>
      </c>
      <c r="Y130" s="1">
        <v>19</v>
      </c>
      <c r="Z130" s="1">
        <v>13</v>
      </c>
      <c r="AA130" s="1">
        <v>8</v>
      </c>
      <c r="AB130" s="1">
        <v>18</v>
      </c>
      <c r="AC130" s="1">
        <v>1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25</v>
      </c>
      <c r="AT130" s="1">
        <v>39</v>
      </c>
      <c r="AU130" s="1">
        <v>41</v>
      </c>
      <c r="AV130" s="1">
        <v>13</v>
      </c>
      <c r="AW130" s="1">
        <v>95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12</v>
      </c>
      <c r="BD130" s="1">
        <v>8</v>
      </c>
      <c r="BE130" s="1">
        <v>33</v>
      </c>
      <c r="BF130" s="1">
        <v>39</v>
      </c>
      <c r="BG130" s="1">
        <v>46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s="1">
        <v>70032</v>
      </c>
      <c r="B131" s="1" t="s">
        <v>221</v>
      </c>
      <c r="C131" s="1">
        <v>20</v>
      </c>
      <c r="D131" s="1">
        <v>285</v>
      </c>
      <c r="E131" s="1" t="s">
        <v>64</v>
      </c>
      <c r="F131" s="1">
        <v>558</v>
      </c>
      <c r="G131" s="1" t="s">
        <v>67</v>
      </c>
      <c r="H131" s="2">
        <v>86.35</v>
      </c>
      <c r="I131" s="2">
        <v>1727</v>
      </c>
      <c r="J131" s="10">
        <f t="shared" si="2"/>
        <v>0</v>
      </c>
      <c r="K131" s="11">
        <f t="shared" si="3"/>
        <v>0</v>
      </c>
      <c r="L131" s="1">
        <v>1.18</v>
      </c>
      <c r="M131" s="1">
        <v>1.7</v>
      </c>
      <c r="N131" s="16">
        <f t="shared" ref="N131:N137" si="50">MAX(0,((TRUNC((L131*0.8)-M131))))</f>
        <v>0</v>
      </c>
      <c r="O131" s="1"/>
      <c r="P131" s="1">
        <v>2.08</v>
      </c>
      <c r="Q131" s="1">
        <v>2.65</v>
      </c>
      <c r="R131" s="16">
        <f t="shared" si="48"/>
        <v>0</v>
      </c>
      <c r="S131" s="1">
        <v>1.35</v>
      </c>
      <c r="T131" s="1">
        <v>0.1</v>
      </c>
      <c r="U131" s="16">
        <f t="shared" si="49"/>
        <v>0</v>
      </c>
      <c r="V131" s="1">
        <v>0</v>
      </c>
      <c r="W131" s="14">
        <v>7944.2</v>
      </c>
      <c r="X131" s="2">
        <v>7685.15</v>
      </c>
      <c r="Y131" s="1">
        <v>15</v>
      </c>
      <c r="Z131" s="1">
        <v>6</v>
      </c>
      <c r="AA131" s="1">
        <v>0</v>
      </c>
      <c r="AB131" s="1">
        <v>11</v>
      </c>
      <c r="AC131" s="1">
        <v>34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17</v>
      </c>
      <c r="AT131" s="1">
        <v>25</v>
      </c>
      <c r="AU131" s="1">
        <v>1</v>
      </c>
      <c r="AV131" s="1">
        <v>22</v>
      </c>
      <c r="AW131" s="1">
        <v>53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13</v>
      </c>
      <c r="BD131" s="1">
        <v>19</v>
      </c>
      <c r="BE131" s="1">
        <v>1</v>
      </c>
      <c r="BF131" s="1">
        <v>7</v>
      </c>
      <c r="BG131" s="1">
        <v>2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>
      <c r="A132" s="1">
        <v>70160</v>
      </c>
      <c r="B132" s="1" t="s">
        <v>172</v>
      </c>
      <c r="C132" s="1">
        <v>16</v>
      </c>
      <c r="D132" s="1">
        <v>285</v>
      </c>
      <c r="E132" s="1" t="s">
        <v>64</v>
      </c>
      <c r="F132" s="1">
        <v>558</v>
      </c>
      <c r="G132" s="1" t="s">
        <v>67</v>
      </c>
      <c r="H132" s="2">
        <v>77.67</v>
      </c>
      <c r="I132" s="2">
        <v>1242.72</v>
      </c>
      <c r="J132" s="10">
        <f t="shared" si="2"/>
        <v>2485.44</v>
      </c>
      <c r="K132" s="11">
        <f t="shared" si="3"/>
        <v>2</v>
      </c>
      <c r="L132" s="1">
        <v>0.84</v>
      </c>
      <c r="M132" s="1">
        <v>3</v>
      </c>
      <c r="N132" s="16">
        <f t="shared" si="50"/>
        <v>0</v>
      </c>
      <c r="O132" s="1"/>
      <c r="P132" s="1">
        <v>3.84</v>
      </c>
      <c r="Q132" s="1">
        <v>1.94</v>
      </c>
      <c r="R132" s="5">
        <v>2</v>
      </c>
      <c r="S132" s="1">
        <v>1.66</v>
      </c>
      <c r="T132" s="1">
        <v>4.88</v>
      </c>
      <c r="U132" s="16">
        <f t="shared" si="49"/>
        <v>0</v>
      </c>
      <c r="V132" s="1">
        <v>0</v>
      </c>
      <c r="W132" s="14">
        <v>7883.5</v>
      </c>
      <c r="X132" s="2">
        <v>12194.19</v>
      </c>
      <c r="Y132" s="1">
        <v>6</v>
      </c>
      <c r="Z132" s="1">
        <v>15</v>
      </c>
      <c r="AA132" s="1">
        <v>0</v>
      </c>
      <c r="AB132" s="1">
        <v>0</v>
      </c>
      <c r="AC132" s="1">
        <v>48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30</v>
      </c>
      <c r="AT132" s="1">
        <v>24</v>
      </c>
      <c r="AU132" s="1">
        <v>4</v>
      </c>
      <c r="AV132" s="1">
        <v>31</v>
      </c>
      <c r="AW132" s="1">
        <v>31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8</v>
      </c>
      <c r="BD132" s="1">
        <v>10</v>
      </c>
      <c r="BE132" s="1">
        <v>10</v>
      </c>
      <c r="BF132" s="1">
        <v>7</v>
      </c>
      <c r="BG132" s="1">
        <v>78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s="1">
        <v>70017</v>
      </c>
      <c r="B133" s="1" t="s">
        <v>253</v>
      </c>
      <c r="C133" s="1">
        <v>20</v>
      </c>
      <c r="D133" s="1">
        <v>285</v>
      </c>
      <c r="E133" s="1" t="s">
        <v>64</v>
      </c>
      <c r="F133" s="1">
        <v>562</v>
      </c>
      <c r="G133" s="1" t="s">
        <v>65</v>
      </c>
      <c r="H133" s="2">
        <v>78.930000000000007</v>
      </c>
      <c r="I133" s="2">
        <v>1578.6</v>
      </c>
      <c r="J133" s="10">
        <f t="shared" si="2"/>
        <v>3157.2</v>
      </c>
      <c r="K133" s="11">
        <f t="shared" si="3"/>
        <v>2</v>
      </c>
      <c r="L133" s="1">
        <v>1.68</v>
      </c>
      <c r="M133" s="1">
        <v>1.85</v>
      </c>
      <c r="N133" s="16">
        <f t="shared" si="50"/>
        <v>0</v>
      </c>
      <c r="O133" s="1"/>
      <c r="P133" s="1">
        <v>2.78</v>
      </c>
      <c r="Q133" s="1">
        <v>0.5</v>
      </c>
      <c r="R133" s="5">
        <v>2</v>
      </c>
      <c r="S133" s="1">
        <v>0.5</v>
      </c>
      <c r="T133" s="1">
        <v>2.65</v>
      </c>
      <c r="U133" s="16">
        <f t="shared" si="49"/>
        <v>0</v>
      </c>
      <c r="V133" s="1">
        <v>0</v>
      </c>
      <c r="W133" s="14">
        <v>7814.07</v>
      </c>
      <c r="X133" s="2">
        <v>7893</v>
      </c>
      <c r="Y133" s="1">
        <v>8</v>
      </c>
      <c r="Z133" s="1">
        <v>5</v>
      </c>
      <c r="AA133" s="1">
        <v>22</v>
      </c>
      <c r="AB133" s="1">
        <v>2</v>
      </c>
      <c r="AC133" s="1">
        <v>37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18</v>
      </c>
      <c r="AT133" s="1">
        <v>27</v>
      </c>
      <c r="AU133" s="1">
        <v>16</v>
      </c>
      <c r="AV133" s="1">
        <v>16</v>
      </c>
      <c r="AW133" s="1">
        <v>10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8</v>
      </c>
      <c r="BD133" s="1">
        <v>0</v>
      </c>
      <c r="BE133" s="1">
        <v>0</v>
      </c>
      <c r="BF133" s="1">
        <v>4</v>
      </c>
      <c r="BG133" s="1">
        <v>53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s="1">
        <v>70337</v>
      </c>
      <c r="B134" s="1" t="s">
        <v>208</v>
      </c>
      <c r="C134" s="1">
        <v>12</v>
      </c>
      <c r="D134" s="1">
        <v>285</v>
      </c>
      <c r="E134" s="1" t="s">
        <v>64</v>
      </c>
      <c r="F134" s="1">
        <v>285</v>
      </c>
      <c r="G134" s="1" t="s">
        <v>64</v>
      </c>
      <c r="H134" s="2">
        <v>30.668600000000001</v>
      </c>
      <c r="I134" s="2">
        <v>368.02319999999997</v>
      </c>
      <c r="J134" s="10">
        <f t="shared" si="2"/>
        <v>3680.232</v>
      </c>
      <c r="K134" s="11">
        <f t="shared" si="3"/>
        <v>10</v>
      </c>
      <c r="L134" s="1">
        <v>3.83</v>
      </c>
      <c r="M134" s="1">
        <v>3</v>
      </c>
      <c r="N134" s="16">
        <f t="shared" si="50"/>
        <v>0</v>
      </c>
      <c r="O134" s="1"/>
      <c r="P134" s="1">
        <v>11.71</v>
      </c>
      <c r="Q134" s="1">
        <v>15.08</v>
      </c>
      <c r="R134" s="5">
        <v>10</v>
      </c>
      <c r="S134" s="1">
        <v>4.42</v>
      </c>
      <c r="T134" s="1">
        <v>8</v>
      </c>
      <c r="U134" s="16">
        <f t="shared" si="49"/>
        <v>0</v>
      </c>
      <c r="V134" s="1">
        <v>0</v>
      </c>
      <c r="W134" s="14">
        <v>7345.13</v>
      </c>
      <c r="X134" s="2">
        <v>9599.27</v>
      </c>
      <c r="Y134" s="1">
        <v>2</v>
      </c>
      <c r="Z134" s="1">
        <v>26</v>
      </c>
      <c r="AA134" s="1">
        <v>8</v>
      </c>
      <c r="AB134" s="1">
        <v>46</v>
      </c>
      <c r="AC134" s="1">
        <v>36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10</v>
      </c>
      <c r="AT134" s="1">
        <v>41</v>
      </c>
      <c r="AU134" s="1">
        <v>79</v>
      </c>
      <c r="AV134" s="1">
        <v>62</v>
      </c>
      <c r="AW134" s="1">
        <v>181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18</v>
      </c>
      <c r="BD134" s="1">
        <v>29</v>
      </c>
      <c r="BE134" s="1">
        <v>16</v>
      </c>
      <c r="BF134" s="1">
        <v>9</v>
      </c>
      <c r="BG134" s="1">
        <v>96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>
      <c r="A135" s="1">
        <v>70053</v>
      </c>
      <c r="B135" s="1" t="s">
        <v>249</v>
      </c>
      <c r="C135" s="1">
        <v>20</v>
      </c>
      <c r="D135" s="1">
        <v>285</v>
      </c>
      <c r="E135" s="1" t="s">
        <v>64</v>
      </c>
      <c r="F135" s="1">
        <v>573</v>
      </c>
      <c r="G135" s="1" t="s">
        <v>87</v>
      </c>
      <c r="H135" s="2">
        <v>38.04</v>
      </c>
      <c r="I135" s="2">
        <v>760.8</v>
      </c>
      <c r="J135" s="10">
        <f t="shared" si="2"/>
        <v>11412</v>
      </c>
      <c r="K135" s="11">
        <f t="shared" si="3"/>
        <v>15</v>
      </c>
      <c r="L135" s="1">
        <v>1.38</v>
      </c>
      <c r="M135" s="1">
        <v>1.9</v>
      </c>
      <c r="N135" s="16">
        <f t="shared" si="50"/>
        <v>0</v>
      </c>
      <c r="O135" s="1"/>
      <c r="P135" s="1">
        <v>4.78</v>
      </c>
      <c r="Q135" s="1">
        <v>0</v>
      </c>
      <c r="R135" s="5">
        <v>10</v>
      </c>
      <c r="S135" s="1">
        <v>3.05</v>
      </c>
      <c r="T135" s="1">
        <v>0</v>
      </c>
      <c r="U135" s="5">
        <v>5</v>
      </c>
      <c r="V135" s="1">
        <v>0</v>
      </c>
      <c r="W135" s="14">
        <v>6999.36</v>
      </c>
      <c r="X135" s="2">
        <v>1445.52</v>
      </c>
      <c r="Y135" s="1">
        <v>21</v>
      </c>
      <c r="Z135" s="1">
        <v>11</v>
      </c>
      <c r="AA135" s="1">
        <v>7</v>
      </c>
      <c r="AB135" s="1">
        <v>-12</v>
      </c>
      <c r="AC135" s="1">
        <v>38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41</v>
      </c>
      <c r="AT135" s="1">
        <v>58</v>
      </c>
      <c r="AU135" s="1">
        <v>0</v>
      </c>
      <c r="AV135" s="1">
        <v>51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20</v>
      </c>
      <c r="BE135" s="1">
        <v>48</v>
      </c>
      <c r="BF135" s="1">
        <v>6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s="1">
        <v>70200</v>
      </c>
      <c r="B136" s="1" t="s">
        <v>176</v>
      </c>
      <c r="C136" s="1">
        <v>24</v>
      </c>
      <c r="D136" s="1">
        <v>285</v>
      </c>
      <c r="E136" s="1" t="s">
        <v>64</v>
      </c>
      <c r="F136" s="1">
        <v>565</v>
      </c>
      <c r="G136" s="1" t="s">
        <v>94</v>
      </c>
      <c r="H136" s="2">
        <v>34.74</v>
      </c>
      <c r="I136" s="2">
        <v>833.76</v>
      </c>
      <c r="J136" s="10">
        <f t="shared" si="2"/>
        <v>0</v>
      </c>
      <c r="K136" s="11">
        <f t="shared" si="3"/>
        <v>0</v>
      </c>
      <c r="L136" s="1">
        <v>2.52</v>
      </c>
      <c r="M136" s="1">
        <v>2.71</v>
      </c>
      <c r="N136" s="16">
        <f t="shared" si="50"/>
        <v>0</v>
      </c>
      <c r="O136" s="1"/>
      <c r="P136" s="1">
        <v>5.65</v>
      </c>
      <c r="Q136" s="1">
        <v>3.92</v>
      </c>
      <c r="R136" s="16">
        <f t="shared" ref="R136:R142" si="51">MAX(0,((TRUNC((P136*0.8)-Q136))))</f>
        <v>0</v>
      </c>
      <c r="S136" s="1">
        <v>0.12</v>
      </c>
      <c r="T136" s="1">
        <v>2</v>
      </c>
      <c r="U136" s="16">
        <f t="shared" ref="U136:U137" si="52">MAX(0,((TRUNC((S136*0.8)-T136))))</f>
        <v>0</v>
      </c>
      <c r="V136" s="1">
        <v>0</v>
      </c>
      <c r="W136" s="14">
        <v>6913.26</v>
      </c>
      <c r="X136" s="2">
        <v>7191.18</v>
      </c>
      <c r="Y136" s="1">
        <v>14</v>
      </c>
      <c r="Z136" s="1">
        <v>30</v>
      </c>
      <c r="AA136" s="1">
        <v>24</v>
      </c>
      <c r="AB136" s="1">
        <v>15</v>
      </c>
      <c r="AC136" s="1">
        <v>65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30</v>
      </c>
      <c r="AT136" s="1">
        <v>27</v>
      </c>
      <c r="AU136" s="1">
        <v>62</v>
      </c>
      <c r="AV136" s="1">
        <v>60</v>
      </c>
      <c r="AW136" s="1">
        <v>94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</v>
      </c>
      <c r="BD136" s="1">
        <v>0</v>
      </c>
      <c r="BE136" s="1">
        <v>1</v>
      </c>
      <c r="BF136" s="1">
        <v>2</v>
      </c>
      <c r="BG136" s="1">
        <v>48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s="20">
        <v>70148</v>
      </c>
      <c r="B137" s="1" t="s">
        <v>210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50.08</v>
      </c>
      <c r="I137" s="2">
        <v>1001.6</v>
      </c>
      <c r="J137" s="10">
        <f t="shared" si="2"/>
        <v>2003.2</v>
      </c>
      <c r="K137" s="11">
        <f t="shared" si="3"/>
        <v>2</v>
      </c>
      <c r="L137" s="1">
        <v>1.25</v>
      </c>
      <c r="M137" s="1">
        <v>1.2</v>
      </c>
      <c r="N137" s="16">
        <f t="shared" si="50"/>
        <v>0</v>
      </c>
      <c r="O137" s="1"/>
      <c r="P137" s="1">
        <v>4.42</v>
      </c>
      <c r="Q137" s="1">
        <v>1.4</v>
      </c>
      <c r="R137" s="16">
        <f t="shared" si="51"/>
        <v>2</v>
      </c>
      <c r="S137" s="1">
        <v>1.2</v>
      </c>
      <c r="T137" s="1">
        <v>1.85</v>
      </c>
      <c r="U137" s="16">
        <f t="shared" si="52"/>
        <v>0</v>
      </c>
      <c r="V137" s="1">
        <v>0</v>
      </c>
      <c r="W137" s="14">
        <v>6886</v>
      </c>
      <c r="X137" s="2">
        <v>4457.12</v>
      </c>
      <c r="Y137" s="1">
        <v>14</v>
      </c>
      <c r="Z137" s="1">
        <v>12</v>
      </c>
      <c r="AA137" s="1">
        <v>12</v>
      </c>
      <c r="AB137" s="1">
        <v>-14</v>
      </c>
      <c r="AC137" s="1">
        <v>24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31</v>
      </c>
      <c r="AT137" s="1">
        <v>37</v>
      </c>
      <c r="AU137" s="1">
        <v>26</v>
      </c>
      <c r="AV137" s="1">
        <v>26</v>
      </c>
      <c r="AW137" s="1">
        <v>28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7</v>
      </c>
      <c r="BD137" s="1">
        <v>34</v>
      </c>
      <c r="BE137" s="1">
        <v>0</v>
      </c>
      <c r="BF137" s="1">
        <v>0</v>
      </c>
      <c r="BG137" s="1">
        <v>37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s="1">
        <v>70328</v>
      </c>
      <c r="B138" s="1" t="s">
        <v>255</v>
      </c>
      <c r="C138" s="1">
        <v>12</v>
      </c>
      <c r="D138" s="1">
        <v>285</v>
      </c>
      <c r="E138" s="1" t="s">
        <v>64</v>
      </c>
      <c r="F138" s="1">
        <v>285</v>
      </c>
      <c r="G138" s="1" t="s">
        <v>64</v>
      </c>
      <c r="H138" s="2">
        <v>28.88</v>
      </c>
      <c r="I138" s="2">
        <v>346.56</v>
      </c>
      <c r="J138" s="10">
        <f t="shared" si="2"/>
        <v>2772.48</v>
      </c>
      <c r="K138" s="11">
        <f t="shared" si="3"/>
        <v>8</v>
      </c>
      <c r="L138" s="1">
        <v>4.67</v>
      </c>
      <c r="M138" s="1">
        <v>1.33</v>
      </c>
      <c r="N138" s="26">
        <v>3</v>
      </c>
      <c r="O138" s="1"/>
      <c r="P138" s="1">
        <v>12.92</v>
      </c>
      <c r="Q138" s="1">
        <v>11.25</v>
      </c>
      <c r="R138" s="16">
        <f t="shared" si="51"/>
        <v>0</v>
      </c>
      <c r="S138" s="1">
        <v>2.17</v>
      </c>
      <c r="T138" s="1">
        <v>0</v>
      </c>
      <c r="U138" s="5">
        <v>5</v>
      </c>
      <c r="V138" s="1">
        <v>0</v>
      </c>
      <c r="W138" s="14">
        <v>6844.56</v>
      </c>
      <c r="X138" s="2">
        <v>4360.88</v>
      </c>
      <c r="Y138" s="1">
        <v>30</v>
      </c>
      <c r="Z138" s="1">
        <v>0</v>
      </c>
      <c r="AA138" s="1">
        <v>21</v>
      </c>
      <c r="AB138" s="1">
        <v>10</v>
      </c>
      <c r="AC138" s="1">
        <v>16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29</v>
      </c>
      <c r="AT138" s="1">
        <v>68</v>
      </c>
      <c r="AU138" s="1">
        <v>72</v>
      </c>
      <c r="AV138" s="1">
        <v>40</v>
      </c>
      <c r="AW138" s="1">
        <v>135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19</v>
      </c>
      <c r="BF138" s="1">
        <v>14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s="1">
        <v>70136</v>
      </c>
      <c r="B139" s="1" t="s">
        <v>272</v>
      </c>
      <c r="C139" s="1">
        <v>24</v>
      </c>
      <c r="D139" s="1">
        <v>285</v>
      </c>
      <c r="E139" s="1" t="s">
        <v>64</v>
      </c>
      <c r="F139" s="1">
        <v>570</v>
      </c>
      <c r="G139" s="1" t="s">
        <v>72</v>
      </c>
      <c r="H139" s="2">
        <v>36.869999999999997</v>
      </c>
      <c r="I139" s="2">
        <v>884.88</v>
      </c>
      <c r="J139" s="10">
        <f t="shared" si="2"/>
        <v>0</v>
      </c>
      <c r="K139" s="11">
        <f t="shared" si="3"/>
        <v>0</v>
      </c>
      <c r="L139" s="1">
        <v>3.38</v>
      </c>
      <c r="M139" s="1">
        <v>2.25</v>
      </c>
      <c r="N139" s="16">
        <f>MAX(0,((TRUNC((L139*0.8)-M139))))</f>
        <v>0</v>
      </c>
      <c r="O139" s="1"/>
      <c r="P139" s="1">
        <v>1.38</v>
      </c>
      <c r="Q139" s="1">
        <v>0.96</v>
      </c>
      <c r="R139" s="16">
        <f t="shared" si="51"/>
        <v>0</v>
      </c>
      <c r="S139" s="1">
        <v>2.77</v>
      </c>
      <c r="T139" s="1">
        <v>3.75</v>
      </c>
      <c r="U139" s="16">
        <f t="shared" ref="U139:U142" si="53">MAX(0,((TRUNC((S139*0.8)-T139))))</f>
        <v>0</v>
      </c>
      <c r="V139" s="1">
        <v>0</v>
      </c>
      <c r="W139" s="14">
        <v>6655.03</v>
      </c>
      <c r="X139" s="2">
        <v>6157.29</v>
      </c>
      <c r="Y139" s="1">
        <v>21</v>
      </c>
      <c r="Z139" s="1">
        <v>47</v>
      </c>
      <c r="AA139" s="1">
        <v>37</v>
      </c>
      <c r="AB139" s="1">
        <v>-1</v>
      </c>
      <c r="AC139" s="1">
        <v>54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10</v>
      </c>
      <c r="AT139" s="1">
        <v>16</v>
      </c>
      <c r="AU139" s="1">
        <v>11</v>
      </c>
      <c r="AV139" s="1">
        <v>8</v>
      </c>
      <c r="AW139" s="1">
        <v>23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6</v>
      </c>
      <c r="BD139" s="1">
        <v>28</v>
      </c>
      <c r="BE139" s="1">
        <v>33</v>
      </c>
      <c r="BF139" s="1">
        <v>27</v>
      </c>
      <c r="BG139" s="1">
        <v>90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>
      <c r="A140" s="20">
        <v>70969</v>
      </c>
      <c r="B140" s="1" t="s">
        <v>277</v>
      </c>
      <c r="C140" s="1">
        <v>12</v>
      </c>
      <c r="D140" s="1">
        <v>285</v>
      </c>
      <c r="E140" s="1" t="s">
        <v>64</v>
      </c>
      <c r="F140" s="1">
        <v>567</v>
      </c>
      <c r="G140" s="1" t="s">
        <v>74</v>
      </c>
      <c r="H140" s="2">
        <v>64.44</v>
      </c>
      <c r="I140" s="2">
        <v>773.28</v>
      </c>
      <c r="J140" s="10">
        <f t="shared" si="2"/>
        <v>3866.3999999999996</v>
      </c>
      <c r="K140" s="11">
        <f t="shared" si="3"/>
        <v>5</v>
      </c>
      <c r="L140" s="1">
        <v>6.33</v>
      </c>
      <c r="M140" s="1">
        <v>2.92</v>
      </c>
      <c r="N140" s="26">
        <v>5</v>
      </c>
      <c r="O140" s="1"/>
      <c r="P140" s="1">
        <v>0.79</v>
      </c>
      <c r="Q140" s="1">
        <v>0</v>
      </c>
      <c r="R140" s="16">
        <f t="shared" si="51"/>
        <v>0</v>
      </c>
      <c r="S140" s="1">
        <v>1.25</v>
      </c>
      <c r="T140" s="1">
        <v>2.17</v>
      </c>
      <c r="U140" s="16">
        <f t="shared" si="53"/>
        <v>0</v>
      </c>
      <c r="V140" s="1">
        <v>0</v>
      </c>
      <c r="W140" s="14">
        <v>6476.22</v>
      </c>
      <c r="X140" s="2">
        <v>3930.84</v>
      </c>
      <c r="Y140" s="1">
        <v>19</v>
      </c>
      <c r="Z140" s="1">
        <v>19</v>
      </c>
      <c r="AA140" s="1">
        <v>41</v>
      </c>
      <c r="AB140" s="1">
        <v>13</v>
      </c>
      <c r="AC140" s="1">
        <v>35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7</v>
      </c>
      <c r="AU140" s="1">
        <v>4</v>
      </c>
      <c r="AV140" s="1">
        <v>4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3</v>
      </c>
      <c r="BD140" s="1">
        <v>1</v>
      </c>
      <c r="BE140" s="1">
        <v>8</v>
      </c>
      <c r="BF140" s="1">
        <v>7</v>
      </c>
      <c r="BG140" s="1">
        <v>26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>
      <c r="A141" s="1">
        <v>70184</v>
      </c>
      <c r="B141" s="1" t="s">
        <v>229</v>
      </c>
      <c r="C141" s="1">
        <v>20</v>
      </c>
      <c r="D141" s="1">
        <v>285</v>
      </c>
      <c r="E141" s="1" t="s">
        <v>64</v>
      </c>
      <c r="F141" s="1">
        <v>573</v>
      </c>
      <c r="G141" s="1" t="s">
        <v>87</v>
      </c>
      <c r="H141" s="2">
        <v>38.04</v>
      </c>
      <c r="I141" s="2">
        <v>760.8</v>
      </c>
      <c r="J141" s="10">
        <f t="shared" si="2"/>
        <v>3804</v>
      </c>
      <c r="K141" s="11">
        <f t="shared" si="3"/>
        <v>5</v>
      </c>
      <c r="L141" s="1">
        <v>0</v>
      </c>
      <c r="M141" s="1">
        <v>0</v>
      </c>
      <c r="N141" s="21">
        <v>5</v>
      </c>
      <c r="O141" s="1"/>
      <c r="P141" s="1">
        <v>4.7</v>
      </c>
      <c r="Q141" s="1">
        <v>5</v>
      </c>
      <c r="R141" s="16">
        <f t="shared" si="51"/>
        <v>0</v>
      </c>
      <c r="S141" s="1">
        <v>3.72</v>
      </c>
      <c r="T141" s="1">
        <v>2</v>
      </c>
      <c r="U141" s="16">
        <f t="shared" si="53"/>
        <v>0</v>
      </c>
      <c r="V141" s="1">
        <v>0</v>
      </c>
      <c r="W141" s="14">
        <v>6409.74</v>
      </c>
      <c r="X141" s="2">
        <v>5325.6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30</v>
      </c>
      <c r="AU141" s="1">
        <v>55</v>
      </c>
      <c r="AV141" s="1">
        <v>48</v>
      </c>
      <c r="AW141" s="1">
        <v>100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11</v>
      </c>
      <c r="BE141" s="1">
        <v>14</v>
      </c>
      <c r="BF141" s="1">
        <v>110</v>
      </c>
      <c r="BG141" s="1">
        <v>40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s="1">
        <v>70139</v>
      </c>
      <c r="B142" s="1" t="s">
        <v>259</v>
      </c>
      <c r="C142" s="1">
        <v>15</v>
      </c>
      <c r="D142" s="1">
        <v>285</v>
      </c>
      <c r="E142" s="1" t="s">
        <v>64</v>
      </c>
      <c r="F142" s="1">
        <v>562</v>
      </c>
      <c r="G142" s="1" t="s">
        <v>65</v>
      </c>
      <c r="H142" s="2">
        <v>28.82</v>
      </c>
      <c r="I142" s="2">
        <v>432.3</v>
      </c>
      <c r="J142" s="10">
        <f t="shared" si="2"/>
        <v>2593.8000000000002</v>
      </c>
      <c r="K142" s="11">
        <f t="shared" si="3"/>
        <v>6</v>
      </c>
      <c r="L142" s="1">
        <v>3.2</v>
      </c>
      <c r="M142" s="1">
        <v>2</v>
      </c>
      <c r="N142" s="16">
        <f t="shared" ref="N142:N143" si="54">MAX(0,((TRUNC((L142*0.8)-M142))))</f>
        <v>0</v>
      </c>
      <c r="O142" s="1"/>
      <c r="P142" s="1">
        <v>9.57</v>
      </c>
      <c r="Q142" s="1">
        <v>1.07</v>
      </c>
      <c r="R142" s="16">
        <f t="shared" si="51"/>
        <v>6</v>
      </c>
      <c r="S142" s="1">
        <v>1.8</v>
      </c>
      <c r="T142" s="1">
        <v>4.13</v>
      </c>
      <c r="U142" s="16">
        <f t="shared" si="53"/>
        <v>0</v>
      </c>
      <c r="V142" s="1">
        <v>0</v>
      </c>
      <c r="W142" s="14">
        <v>6297.17</v>
      </c>
      <c r="X142" s="2">
        <v>3112.56</v>
      </c>
      <c r="Y142" s="1">
        <v>14</v>
      </c>
      <c r="Z142" s="1">
        <v>28</v>
      </c>
      <c r="AA142" s="1">
        <v>15</v>
      </c>
      <c r="AB142" s="1">
        <v>10</v>
      </c>
      <c r="AC142" s="1">
        <v>30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52</v>
      </c>
      <c r="AT142" s="1">
        <v>12</v>
      </c>
      <c r="AU142" s="1">
        <v>38</v>
      </c>
      <c r="AV142" s="1">
        <v>95</v>
      </c>
      <c r="AW142" s="1">
        <v>16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14</v>
      </c>
      <c r="BD142" s="1">
        <v>4</v>
      </c>
      <c r="BE142" s="1">
        <v>8</v>
      </c>
      <c r="BF142" s="1">
        <v>6</v>
      </c>
      <c r="BG142" s="1">
        <v>62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>
      <c r="A143" s="1">
        <v>70336</v>
      </c>
      <c r="B143" s="1" t="s">
        <v>342</v>
      </c>
      <c r="C143" s="1">
        <v>12</v>
      </c>
      <c r="D143" s="1">
        <v>285</v>
      </c>
      <c r="E143" s="1" t="s">
        <v>64</v>
      </c>
      <c r="F143" s="1">
        <v>285</v>
      </c>
      <c r="G143" s="1" t="s">
        <v>64</v>
      </c>
      <c r="H143" s="2">
        <v>30.688600000000001</v>
      </c>
      <c r="I143" s="2">
        <v>368.26319999999998</v>
      </c>
      <c r="J143" s="10">
        <f t="shared" si="2"/>
        <v>3682.6319999999996</v>
      </c>
      <c r="K143" s="11">
        <f t="shared" si="3"/>
        <v>10</v>
      </c>
      <c r="L143" s="1">
        <v>3.12</v>
      </c>
      <c r="M143" s="1">
        <v>2.75</v>
      </c>
      <c r="N143" s="16">
        <f t="shared" si="54"/>
        <v>0</v>
      </c>
      <c r="O143" s="1"/>
      <c r="P143" s="1">
        <v>8.83</v>
      </c>
      <c r="Q143" s="1">
        <v>5.17</v>
      </c>
      <c r="R143" s="5">
        <v>10</v>
      </c>
      <c r="S143" s="1">
        <v>4.96</v>
      </c>
      <c r="T143" s="1">
        <v>2.58</v>
      </c>
      <c r="U143" s="5">
        <v>0</v>
      </c>
      <c r="V143" s="1">
        <v>0</v>
      </c>
      <c r="W143" s="14">
        <v>6229.79</v>
      </c>
      <c r="X143" s="2">
        <v>3866.76</v>
      </c>
      <c r="Y143" s="1">
        <v>6</v>
      </c>
      <c r="Z143" s="1">
        <v>27</v>
      </c>
      <c r="AA143" s="1">
        <v>9</v>
      </c>
      <c r="AB143" s="1">
        <v>18</v>
      </c>
      <c r="AC143" s="1">
        <v>33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37</v>
      </c>
      <c r="AT143" s="1">
        <v>71</v>
      </c>
      <c r="AU143" s="1">
        <v>5</v>
      </c>
      <c r="AV143" s="1">
        <v>57</v>
      </c>
      <c r="AW143" s="1">
        <v>62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28</v>
      </c>
      <c r="BD143" s="1">
        <v>1</v>
      </c>
      <c r="BE143" s="1">
        <v>26</v>
      </c>
      <c r="BF143" s="1">
        <v>10</v>
      </c>
      <c r="BG143" s="1">
        <v>31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s="1">
        <v>70504</v>
      </c>
      <c r="B144" s="1" t="s">
        <v>254</v>
      </c>
      <c r="C144" s="1">
        <v>20</v>
      </c>
      <c r="D144" s="1">
        <v>285</v>
      </c>
      <c r="E144" s="1" t="s">
        <v>64</v>
      </c>
      <c r="F144" s="1">
        <v>991</v>
      </c>
      <c r="G144" s="1" t="s">
        <v>141</v>
      </c>
      <c r="H144" s="2">
        <v>62.57</v>
      </c>
      <c r="I144" s="2">
        <v>1251.4000000000001</v>
      </c>
      <c r="J144" s="10">
        <f t="shared" si="2"/>
        <v>18771</v>
      </c>
      <c r="K144" s="11">
        <f t="shared" si="3"/>
        <v>15</v>
      </c>
      <c r="L144" s="1">
        <v>1.55</v>
      </c>
      <c r="M144" s="1">
        <v>-3.1</v>
      </c>
      <c r="N144" s="5">
        <v>5</v>
      </c>
      <c r="O144" s="1"/>
      <c r="P144" s="1">
        <v>3.42</v>
      </c>
      <c r="Q144" s="1">
        <v>0.2</v>
      </c>
      <c r="R144" s="5">
        <v>10</v>
      </c>
      <c r="S144" s="1">
        <v>0</v>
      </c>
      <c r="T144" s="1">
        <v>0</v>
      </c>
      <c r="U144" s="16">
        <f t="shared" ref="U144:U151" si="55">MAX(0,((TRUNC((S144*0.8)-T144))))</f>
        <v>0</v>
      </c>
      <c r="V144" s="1">
        <v>0</v>
      </c>
      <c r="W144" s="14">
        <v>6225.72</v>
      </c>
      <c r="X144" s="2">
        <v>-3629.06</v>
      </c>
      <c r="Y144" s="1">
        <v>0</v>
      </c>
      <c r="Z144" s="1">
        <v>0</v>
      </c>
      <c r="AA144" s="1">
        <v>17</v>
      </c>
      <c r="AB144" s="1">
        <v>28</v>
      </c>
      <c r="AC144" s="1">
        <v>-62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20</v>
      </c>
      <c r="AT144" s="1">
        <v>17</v>
      </c>
      <c r="AU144" s="1">
        <v>41</v>
      </c>
      <c r="AV144" s="1">
        <v>-2</v>
      </c>
      <c r="AW144" s="1">
        <v>4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s="1">
        <v>70147</v>
      </c>
      <c r="B145" s="1" t="s">
        <v>232</v>
      </c>
      <c r="C145" s="1">
        <v>40</v>
      </c>
      <c r="D145" s="1">
        <v>285</v>
      </c>
      <c r="E145" s="1" t="s">
        <v>64</v>
      </c>
      <c r="F145" s="1">
        <v>974</v>
      </c>
      <c r="G145" s="1" t="s">
        <v>110</v>
      </c>
      <c r="H145" s="2">
        <v>30.79</v>
      </c>
      <c r="I145" s="2">
        <v>1231.5999999999999</v>
      </c>
      <c r="J145" s="10">
        <f t="shared" si="2"/>
        <v>0</v>
      </c>
      <c r="K145" s="11">
        <f t="shared" si="3"/>
        <v>0</v>
      </c>
      <c r="L145" s="1">
        <v>3.14</v>
      </c>
      <c r="M145" s="1">
        <v>2.12</v>
      </c>
      <c r="N145" s="16">
        <f t="shared" ref="N145:N147" si="56">MAX(0,((TRUNC((L145*0.8)-M145))))</f>
        <v>0</v>
      </c>
      <c r="O145" s="1"/>
      <c r="P145" s="1">
        <v>0.02</v>
      </c>
      <c r="Q145" s="1">
        <v>0</v>
      </c>
      <c r="R145" s="16">
        <f>MAX(0,((TRUNC((P145*0.8)-Q145))))</f>
        <v>0</v>
      </c>
      <c r="S145" s="1">
        <v>1.88</v>
      </c>
      <c r="T145" s="1">
        <v>0.88</v>
      </c>
      <c r="U145" s="16">
        <f t="shared" si="55"/>
        <v>0</v>
      </c>
      <c r="V145" s="1">
        <v>0</v>
      </c>
      <c r="W145" s="14">
        <v>6204.18</v>
      </c>
      <c r="X145" s="2">
        <v>3694.8</v>
      </c>
      <c r="Y145" s="1">
        <v>24</v>
      </c>
      <c r="Z145" s="1">
        <v>29</v>
      </c>
      <c r="AA145" s="1">
        <v>60</v>
      </c>
      <c r="AB145" s="1">
        <v>54</v>
      </c>
      <c r="AC145" s="1">
        <v>85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2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2</v>
      </c>
      <c r="BD145" s="1">
        <v>59</v>
      </c>
      <c r="BE145" s="1">
        <v>31</v>
      </c>
      <c r="BF145" s="1">
        <v>25</v>
      </c>
      <c r="BG145" s="1">
        <v>35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s="1">
        <v>70054</v>
      </c>
      <c r="B146" s="1" t="s">
        <v>260</v>
      </c>
      <c r="C146" s="1">
        <v>16</v>
      </c>
      <c r="D146" s="1">
        <v>285</v>
      </c>
      <c r="E146" s="1" t="s">
        <v>64</v>
      </c>
      <c r="F146" s="1">
        <v>387</v>
      </c>
      <c r="G146" s="1" t="s">
        <v>94</v>
      </c>
      <c r="H146" s="2">
        <v>45.31</v>
      </c>
      <c r="I146" s="2">
        <v>724.96</v>
      </c>
      <c r="J146" s="10">
        <f t="shared" si="2"/>
        <v>0</v>
      </c>
      <c r="K146" s="11">
        <f t="shared" si="3"/>
        <v>0</v>
      </c>
      <c r="L146" s="1">
        <v>4.8099999999999996</v>
      </c>
      <c r="M146" s="1">
        <v>4.62</v>
      </c>
      <c r="N146" s="16">
        <f t="shared" si="56"/>
        <v>0</v>
      </c>
      <c r="O146" s="1"/>
      <c r="P146" s="1">
        <v>1.56</v>
      </c>
      <c r="Q146" s="1">
        <v>0.12</v>
      </c>
      <c r="R146" s="16"/>
      <c r="S146" s="1">
        <v>1.84</v>
      </c>
      <c r="T146" s="1">
        <v>8.3800000000000008</v>
      </c>
      <c r="U146" s="16">
        <f t="shared" si="55"/>
        <v>0</v>
      </c>
      <c r="V146" s="1">
        <v>0</v>
      </c>
      <c r="W146" s="14">
        <v>5958.26</v>
      </c>
      <c r="X146" s="2">
        <v>9515.1</v>
      </c>
      <c r="Y146" s="1">
        <v>7</v>
      </c>
      <c r="Z146" s="1">
        <v>33</v>
      </c>
      <c r="AA146" s="1">
        <v>52</v>
      </c>
      <c r="AB146" s="1">
        <v>3</v>
      </c>
      <c r="AC146" s="1">
        <v>74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13</v>
      </c>
      <c r="AT146" s="1">
        <v>24</v>
      </c>
      <c r="AU146" s="1">
        <v>0</v>
      </c>
      <c r="AV146" s="1">
        <v>0</v>
      </c>
      <c r="AW146" s="1">
        <v>2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</v>
      </c>
      <c r="BD146" s="1">
        <v>10</v>
      </c>
      <c r="BE146" s="1">
        <v>17</v>
      </c>
      <c r="BF146" s="1">
        <v>13</v>
      </c>
      <c r="BG146" s="1">
        <v>134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s="1">
        <v>70268</v>
      </c>
      <c r="B147" s="1" t="s">
        <v>175</v>
      </c>
      <c r="C147" s="1">
        <v>20</v>
      </c>
      <c r="D147" s="1">
        <v>285</v>
      </c>
      <c r="E147" s="1" t="s">
        <v>64</v>
      </c>
      <c r="F147" s="1">
        <v>387</v>
      </c>
      <c r="G147" s="1" t="s">
        <v>94</v>
      </c>
      <c r="H147" s="2">
        <v>50.78</v>
      </c>
      <c r="I147" s="2">
        <v>1015.6</v>
      </c>
      <c r="J147" s="10">
        <f t="shared" si="2"/>
        <v>0</v>
      </c>
      <c r="K147" s="11">
        <f t="shared" si="3"/>
        <v>0</v>
      </c>
      <c r="L147" s="1">
        <v>1.52</v>
      </c>
      <c r="M147" s="1">
        <v>1.9</v>
      </c>
      <c r="N147" s="16">
        <f t="shared" si="56"/>
        <v>0</v>
      </c>
      <c r="O147" s="1"/>
      <c r="P147" s="1">
        <v>3.05</v>
      </c>
      <c r="Q147" s="1">
        <v>3.85</v>
      </c>
      <c r="R147" s="16">
        <f>MAX(0,((TRUNC((P147*0.8)-Q147))))</f>
        <v>0</v>
      </c>
      <c r="S147" s="1">
        <v>1.23</v>
      </c>
      <c r="T147" s="1">
        <v>1.2</v>
      </c>
      <c r="U147" s="16">
        <f t="shared" si="55"/>
        <v>0</v>
      </c>
      <c r="V147" s="1">
        <v>0</v>
      </c>
      <c r="W147" s="14">
        <v>5890.48</v>
      </c>
      <c r="X147" s="2">
        <v>7058.42</v>
      </c>
      <c r="Y147" s="1">
        <v>11</v>
      </c>
      <c r="Z147" s="1">
        <v>12</v>
      </c>
      <c r="AA147" s="1">
        <v>16</v>
      </c>
      <c r="AB147" s="1">
        <v>-5</v>
      </c>
      <c r="AC147" s="1">
        <v>38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16</v>
      </c>
      <c r="AT147" s="1">
        <v>39</v>
      </c>
      <c r="AU147" s="1">
        <v>20</v>
      </c>
      <c r="AV147" s="1">
        <v>11</v>
      </c>
      <c r="AW147" s="1">
        <v>77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10</v>
      </c>
      <c r="BD147" s="1">
        <v>20</v>
      </c>
      <c r="BE147" s="1">
        <v>4</v>
      </c>
      <c r="BF147" s="1">
        <v>1</v>
      </c>
      <c r="BG147" s="1">
        <v>24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s="1">
        <v>70074</v>
      </c>
      <c r="B148" s="1" t="s">
        <v>222</v>
      </c>
      <c r="C148" s="1">
        <v>21</v>
      </c>
      <c r="D148" s="1">
        <v>285</v>
      </c>
      <c r="E148" s="1" t="s">
        <v>64</v>
      </c>
      <c r="F148" s="1">
        <v>387</v>
      </c>
      <c r="G148" s="1" t="s">
        <v>94</v>
      </c>
      <c r="H148" s="2">
        <v>31.19</v>
      </c>
      <c r="I148" s="2">
        <v>654.99</v>
      </c>
      <c r="J148" s="10">
        <f t="shared" si="2"/>
        <v>7204.89</v>
      </c>
      <c r="K148" s="11">
        <f t="shared" si="3"/>
        <v>11</v>
      </c>
      <c r="L148" s="1">
        <v>1.67</v>
      </c>
      <c r="M148" s="1">
        <v>0</v>
      </c>
      <c r="N148" s="26">
        <v>3</v>
      </c>
      <c r="O148" s="1"/>
      <c r="P148" s="1">
        <v>6.19</v>
      </c>
      <c r="Q148" s="1">
        <v>0</v>
      </c>
      <c r="R148" s="5">
        <v>8</v>
      </c>
      <c r="S148" s="1">
        <v>1.1200000000000001</v>
      </c>
      <c r="T148" s="1">
        <v>0</v>
      </c>
      <c r="U148" s="16">
        <f t="shared" si="55"/>
        <v>0</v>
      </c>
      <c r="V148" s="1">
        <v>0</v>
      </c>
      <c r="W148" s="14">
        <v>5879.32</v>
      </c>
      <c r="X148" s="2">
        <v>0</v>
      </c>
      <c r="Y148" s="1">
        <v>0</v>
      </c>
      <c r="Z148" s="1">
        <v>0</v>
      </c>
      <c r="AA148" s="1">
        <v>18</v>
      </c>
      <c r="AB148" s="1">
        <v>34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85</v>
      </c>
      <c r="AV148" s="1">
        <v>90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17</v>
      </c>
      <c r="BF148" s="1">
        <v>13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>
      <c r="A149" s="1">
        <v>70134</v>
      </c>
      <c r="B149" s="1" t="s">
        <v>151</v>
      </c>
      <c r="C149" s="1">
        <v>24</v>
      </c>
      <c r="D149" s="1">
        <v>285</v>
      </c>
      <c r="E149" s="1" t="s">
        <v>64</v>
      </c>
      <c r="F149" s="1">
        <v>570</v>
      </c>
      <c r="G149" s="1" t="s">
        <v>72</v>
      </c>
      <c r="H149" s="2">
        <v>34.97</v>
      </c>
      <c r="I149" s="2">
        <v>839.28</v>
      </c>
      <c r="J149" s="10">
        <f t="shared" si="2"/>
        <v>3357.12</v>
      </c>
      <c r="K149" s="11">
        <f t="shared" si="3"/>
        <v>4</v>
      </c>
      <c r="L149" s="1">
        <v>1.35</v>
      </c>
      <c r="M149" s="1">
        <v>0.21</v>
      </c>
      <c r="N149" s="21">
        <v>2</v>
      </c>
      <c r="O149" s="1"/>
      <c r="P149" s="1">
        <v>3.1</v>
      </c>
      <c r="Q149" s="1">
        <v>1.29</v>
      </c>
      <c r="R149" s="5">
        <v>2</v>
      </c>
      <c r="S149" s="1">
        <v>2.44</v>
      </c>
      <c r="T149" s="1">
        <v>1.75</v>
      </c>
      <c r="U149" s="16">
        <f t="shared" si="55"/>
        <v>0</v>
      </c>
      <c r="V149" s="1">
        <v>0</v>
      </c>
      <c r="W149" s="14">
        <v>5787.54</v>
      </c>
      <c r="X149" s="2">
        <v>2727.66</v>
      </c>
      <c r="Y149" s="1">
        <v>7</v>
      </c>
      <c r="Z149" s="1">
        <v>13</v>
      </c>
      <c r="AA149" s="1">
        <v>0</v>
      </c>
      <c r="AB149" s="1">
        <v>38</v>
      </c>
      <c r="AC149" s="1">
        <v>5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37</v>
      </c>
      <c r="AT149" s="1">
        <v>8</v>
      </c>
      <c r="AU149" s="1">
        <v>25</v>
      </c>
      <c r="AV149" s="1">
        <v>17</v>
      </c>
      <c r="AW149" s="1">
        <v>31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8</v>
      </c>
      <c r="BD149" s="1">
        <v>23</v>
      </c>
      <c r="BE149" s="1">
        <v>10</v>
      </c>
      <c r="BF149" s="1">
        <v>58</v>
      </c>
      <c r="BG149" s="1">
        <v>42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s="1">
        <v>70064</v>
      </c>
      <c r="B150" s="1" t="s">
        <v>193</v>
      </c>
      <c r="C150" s="1">
        <v>24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34.97</v>
      </c>
      <c r="I150" s="2">
        <v>839.28</v>
      </c>
      <c r="J150" s="10">
        <f t="shared" si="2"/>
        <v>0</v>
      </c>
      <c r="K150" s="11">
        <f t="shared" si="3"/>
        <v>0</v>
      </c>
      <c r="L150" s="1">
        <v>1.54</v>
      </c>
      <c r="M150" s="1">
        <v>7.62</v>
      </c>
      <c r="N150" s="16">
        <f t="shared" ref="N150:N151" si="57">MAX(0,((TRUNC((L150*0.8)-M150))))</f>
        <v>0</v>
      </c>
      <c r="O150" s="1"/>
      <c r="P150" s="1">
        <v>1.56</v>
      </c>
      <c r="Q150" s="1">
        <v>6.21</v>
      </c>
      <c r="R150" s="16">
        <f t="shared" ref="R150:R152" si="58">MAX(0,((TRUNC((P150*0.8)-Q150))))</f>
        <v>0</v>
      </c>
      <c r="S150" s="1">
        <v>3.56</v>
      </c>
      <c r="T150" s="1">
        <v>12.25</v>
      </c>
      <c r="U150" s="16">
        <f t="shared" si="55"/>
        <v>0</v>
      </c>
      <c r="V150" s="1">
        <v>0</v>
      </c>
      <c r="W150" s="14">
        <v>5595.2</v>
      </c>
      <c r="X150" s="2">
        <v>21891.22</v>
      </c>
      <c r="Y150" s="1">
        <v>6</v>
      </c>
      <c r="Z150" s="1">
        <v>14</v>
      </c>
      <c r="AA150" s="1">
        <v>24</v>
      </c>
      <c r="AB150" s="1">
        <v>0</v>
      </c>
      <c r="AC150" s="1">
        <v>183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8</v>
      </c>
      <c r="AT150" s="1">
        <v>16</v>
      </c>
      <c r="AU150" s="1">
        <v>16</v>
      </c>
      <c r="AV150" s="1">
        <v>11</v>
      </c>
      <c r="AW150" s="1">
        <v>149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7</v>
      </c>
      <c r="BD150" s="1">
        <v>30</v>
      </c>
      <c r="BE150" s="1">
        <v>49</v>
      </c>
      <c r="BF150" s="1">
        <v>29</v>
      </c>
      <c r="BG150" s="1">
        <v>294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s="1">
        <v>18071</v>
      </c>
      <c r="B151" s="1" t="s">
        <v>281</v>
      </c>
      <c r="C151" s="1">
        <v>24</v>
      </c>
      <c r="D151" s="1">
        <v>285</v>
      </c>
      <c r="E151" s="1" t="s">
        <v>64</v>
      </c>
      <c r="F151" s="1">
        <v>285</v>
      </c>
      <c r="G151" s="1" t="s">
        <v>64</v>
      </c>
      <c r="H151" s="2">
        <v>51.47</v>
      </c>
      <c r="I151" s="2">
        <v>1235.28</v>
      </c>
      <c r="J151" s="10">
        <f t="shared" si="2"/>
        <v>0</v>
      </c>
      <c r="K151" s="11">
        <f t="shared" si="3"/>
        <v>0</v>
      </c>
      <c r="L151" s="1">
        <v>3.17</v>
      </c>
      <c r="M151" s="1">
        <v>2.79</v>
      </c>
      <c r="N151" s="16">
        <f t="shared" si="57"/>
        <v>0</v>
      </c>
      <c r="O151" s="1"/>
      <c r="P151" s="1">
        <v>0.81</v>
      </c>
      <c r="Q151" s="1">
        <v>2.67</v>
      </c>
      <c r="R151" s="16">
        <f t="shared" si="58"/>
        <v>0</v>
      </c>
      <c r="S151" s="1">
        <v>0.5</v>
      </c>
      <c r="T151" s="1">
        <v>6</v>
      </c>
      <c r="U151" s="16">
        <f t="shared" si="55"/>
        <v>0</v>
      </c>
      <c r="V151" s="1">
        <v>0</v>
      </c>
      <c r="W151" s="14">
        <v>5533.02</v>
      </c>
      <c r="X151" s="2">
        <v>14154.25</v>
      </c>
      <c r="Y151" s="1">
        <v>37</v>
      </c>
      <c r="Z151" s="1">
        <v>66</v>
      </c>
      <c r="AA151" s="1">
        <v>7</v>
      </c>
      <c r="AB151" s="1">
        <v>-2</v>
      </c>
      <c r="AC151" s="1">
        <v>67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30</v>
      </c>
      <c r="AU151" s="1">
        <v>1</v>
      </c>
      <c r="AV151" s="1">
        <v>5</v>
      </c>
      <c r="AW151" s="1">
        <v>64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2</v>
      </c>
      <c r="BD151" s="1">
        <v>19</v>
      </c>
      <c r="BE151" s="1">
        <v>0</v>
      </c>
      <c r="BF151" s="1">
        <v>1</v>
      </c>
      <c r="BG151" s="1">
        <v>144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>
      <c r="A152" s="1">
        <v>70302</v>
      </c>
      <c r="B152" s="1" t="s">
        <v>242</v>
      </c>
      <c r="C152" s="1">
        <v>20</v>
      </c>
      <c r="D152" s="1">
        <v>285</v>
      </c>
      <c r="E152" s="1" t="s">
        <v>64</v>
      </c>
      <c r="F152" s="1">
        <v>285</v>
      </c>
      <c r="G152" s="1" t="s">
        <v>64</v>
      </c>
      <c r="H152" s="2">
        <v>86.351399999999998</v>
      </c>
      <c r="I152" s="2">
        <v>1727.028</v>
      </c>
      <c r="J152" s="10">
        <f t="shared" si="2"/>
        <v>10362.168</v>
      </c>
      <c r="K152" s="11">
        <f t="shared" si="3"/>
        <v>6</v>
      </c>
      <c r="L152" s="1">
        <v>1.45</v>
      </c>
      <c r="M152" s="1">
        <v>0</v>
      </c>
      <c r="N152" s="26">
        <v>3</v>
      </c>
      <c r="O152" s="1"/>
      <c r="P152" s="1">
        <v>1.62</v>
      </c>
      <c r="Q152" s="1">
        <v>0.5</v>
      </c>
      <c r="R152" s="16">
        <f t="shared" si="58"/>
        <v>0</v>
      </c>
      <c r="S152" s="1">
        <v>0</v>
      </c>
      <c r="T152" s="1">
        <v>0</v>
      </c>
      <c r="U152" s="5">
        <v>3</v>
      </c>
      <c r="V152" s="1">
        <v>0</v>
      </c>
      <c r="W152" s="14">
        <v>5310.61</v>
      </c>
      <c r="X152" s="2">
        <v>863.51</v>
      </c>
      <c r="Y152" s="1">
        <v>18</v>
      </c>
      <c r="Z152" s="1">
        <v>22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15</v>
      </c>
      <c r="AT152" s="1">
        <v>35</v>
      </c>
      <c r="AU152" s="1">
        <v>0</v>
      </c>
      <c r="AV152" s="1">
        <v>0</v>
      </c>
      <c r="AW152" s="1">
        <v>10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>
      <c r="A153" s="1">
        <v>70185</v>
      </c>
      <c r="B153" s="1" t="s">
        <v>174</v>
      </c>
      <c r="C153" s="1">
        <v>40</v>
      </c>
      <c r="D153" s="1">
        <v>285</v>
      </c>
      <c r="E153" s="1" t="s">
        <v>64</v>
      </c>
      <c r="F153" s="1">
        <v>570</v>
      </c>
      <c r="G153" s="1" t="s">
        <v>72</v>
      </c>
      <c r="H153" s="2">
        <v>26.14</v>
      </c>
      <c r="I153" s="2">
        <v>1045.5999999999999</v>
      </c>
      <c r="J153" s="10">
        <f t="shared" si="2"/>
        <v>8364.7999999999993</v>
      </c>
      <c r="K153" s="11">
        <f t="shared" si="3"/>
        <v>8</v>
      </c>
      <c r="L153" s="1">
        <v>3</v>
      </c>
      <c r="M153" s="1">
        <v>0.5</v>
      </c>
      <c r="N153" s="26">
        <v>3</v>
      </c>
      <c r="O153" s="1"/>
      <c r="P153" s="1">
        <v>1.66</v>
      </c>
      <c r="Q153" s="1">
        <v>-0.02</v>
      </c>
      <c r="R153" s="5">
        <v>2</v>
      </c>
      <c r="S153" s="1">
        <v>0</v>
      </c>
      <c r="T153" s="1">
        <v>0</v>
      </c>
      <c r="U153" s="5">
        <v>3</v>
      </c>
      <c r="V153" s="1">
        <v>0</v>
      </c>
      <c r="W153" s="15">
        <v>4875.1099999999997</v>
      </c>
      <c r="X153" s="2">
        <v>496.66</v>
      </c>
      <c r="Y153" s="1">
        <v>62</v>
      </c>
      <c r="Z153" s="1">
        <v>38</v>
      </c>
      <c r="AA153" s="1">
        <v>43</v>
      </c>
      <c r="AB153" s="1">
        <v>-8</v>
      </c>
      <c r="AC153" s="1">
        <v>20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52</v>
      </c>
      <c r="AT153" s="1">
        <v>29</v>
      </c>
      <c r="AU153" s="1">
        <v>0</v>
      </c>
      <c r="AV153" s="1">
        <v>0</v>
      </c>
      <c r="AW153" s="1">
        <v>-1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>
      <c r="A154" s="1">
        <v>70082</v>
      </c>
      <c r="B154" s="1" t="s">
        <v>268</v>
      </c>
      <c r="C154" s="1">
        <v>24</v>
      </c>
      <c r="D154" s="1">
        <v>285</v>
      </c>
      <c r="E154" s="1" t="s">
        <v>64</v>
      </c>
      <c r="F154" s="1">
        <v>572</v>
      </c>
      <c r="G154" s="1" t="s">
        <v>269</v>
      </c>
      <c r="H154" s="2">
        <v>37.17</v>
      </c>
      <c r="I154" s="2">
        <v>892.08</v>
      </c>
      <c r="J154" s="10">
        <f t="shared" si="2"/>
        <v>5352.4800000000005</v>
      </c>
      <c r="K154" s="11">
        <f t="shared" si="3"/>
        <v>6</v>
      </c>
      <c r="L154" s="1">
        <v>0</v>
      </c>
      <c r="M154" s="1">
        <v>0</v>
      </c>
      <c r="N154" s="21">
        <v>3</v>
      </c>
      <c r="O154" s="1"/>
      <c r="P154" s="1">
        <v>5.21</v>
      </c>
      <c r="Q154" s="1">
        <v>3.96</v>
      </c>
      <c r="R154" s="16">
        <f>MAX(0,((TRUNC((P154*0.8)-Q154))))</f>
        <v>0</v>
      </c>
      <c r="S154" s="1">
        <v>0</v>
      </c>
      <c r="T154" s="1">
        <v>0</v>
      </c>
      <c r="U154" s="5">
        <v>3</v>
      </c>
      <c r="V154" s="1">
        <v>0</v>
      </c>
      <c r="W154" s="15">
        <v>4646.25</v>
      </c>
      <c r="X154" s="2">
        <v>3531.15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110</v>
      </c>
      <c r="AV154" s="1">
        <v>28</v>
      </c>
      <c r="AW154" s="1">
        <v>95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s="1">
        <v>70071</v>
      </c>
      <c r="B155" s="1" t="s">
        <v>285</v>
      </c>
      <c r="C155" s="1">
        <v>6</v>
      </c>
      <c r="D155" s="1">
        <v>285</v>
      </c>
      <c r="E155" s="1" t="s">
        <v>64</v>
      </c>
      <c r="F155" s="1">
        <v>974</v>
      </c>
      <c r="G155" s="1" t="s">
        <v>110</v>
      </c>
      <c r="H155" s="2">
        <v>174.97</v>
      </c>
      <c r="I155" s="2">
        <v>1049.82</v>
      </c>
      <c r="J155" s="10">
        <f t="shared" si="2"/>
        <v>2099.64</v>
      </c>
      <c r="K155" s="11">
        <f t="shared" si="3"/>
        <v>2</v>
      </c>
      <c r="L155" s="1">
        <v>0.17</v>
      </c>
      <c r="M155" s="1">
        <v>0</v>
      </c>
      <c r="N155" s="16">
        <f>MAX(0,((TRUNC((L155*0.8)-M155))))</f>
        <v>0</v>
      </c>
      <c r="O155" s="1"/>
      <c r="P155" s="1">
        <v>2.67</v>
      </c>
      <c r="Q155" s="1">
        <v>0.83</v>
      </c>
      <c r="R155" s="5">
        <v>2</v>
      </c>
      <c r="S155" s="1">
        <v>1.58</v>
      </c>
      <c r="T155" s="1">
        <v>4.83</v>
      </c>
      <c r="U155" s="16">
        <f t="shared" ref="U155:U166" si="59">MAX(0,((TRUNC((S155*0.8)-T155))))</f>
        <v>0</v>
      </c>
      <c r="V155" s="1">
        <v>0</v>
      </c>
      <c r="W155" s="15">
        <v>4636.7</v>
      </c>
      <c r="X155" s="2">
        <v>5948.98</v>
      </c>
      <c r="Y155" s="1">
        <v>0</v>
      </c>
      <c r="Z155" s="1">
        <v>2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7</v>
      </c>
      <c r="AT155" s="1">
        <v>6</v>
      </c>
      <c r="AU155" s="1">
        <v>4</v>
      </c>
      <c r="AV155" s="1">
        <v>4</v>
      </c>
      <c r="AW155" s="1">
        <v>5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</v>
      </c>
      <c r="BD155" s="1">
        <v>2</v>
      </c>
      <c r="BE155" s="1">
        <v>6</v>
      </c>
      <c r="BF155" s="1">
        <v>3</v>
      </c>
      <c r="BG155" s="1">
        <v>29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s="1">
        <v>70215</v>
      </c>
      <c r="B156" s="1" t="s">
        <v>257</v>
      </c>
      <c r="C156" s="1">
        <v>24</v>
      </c>
      <c r="D156" s="1">
        <v>285</v>
      </c>
      <c r="E156" s="1" t="s">
        <v>64</v>
      </c>
      <c r="F156" s="1">
        <v>795</v>
      </c>
      <c r="G156" s="1" t="s">
        <v>258</v>
      </c>
      <c r="H156" s="2">
        <v>40.33</v>
      </c>
      <c r="I156" s="2">
        <v>967.92</v>
      </c>
      <c r="J156" s="10">
        <f t="shared" si="2"/>
        <v>0</v>
      </c>
      <c r="K156" s="11">
        <f t="shared" si="3"/>
        <v>0</v>
      </c>
      <c r="L156" s="1">
        <v>0.06</v>
      </c>
      <c r="M156" s="1">
        <v>-1</v>
      </c>
      <c r="N156" s="5">
        <v>0</v>
      </c>
      <c r="O156" s="1"/>
      <c r="P156" s="1">
        <v>2.85</v>
      </c>
      <c r="Q156" s="1">
        <v>2.17</v>
      </c>
      <c r="R156" s="16">
        <f t="shared" ref="R156:R162" si="60">MAX(0,((TRUNC((P156*0.8)-Q156))))</f>
        <v>0</v>
      </c>
      <c r="S156" s="1">
        <v>1.77</v>
      </c>
      <c r="T156" s="1">
        <v>1</v>
      </c>
      <c r="U156" s="16">
        <f t="shared" si="59"/>
        <v>0</v>
      </c>
      <c r="V156" s="1">
        <v>0</v>
      </c>
      <c r="W156" s="15">
        <v>4537.12</v>
      </c>
      <c r="X156" s="2">
        <v>2097.16</v>
      </c>
      <c r="Y156" s="1">
        <v>0</v>
      </c>
      <c r="Z156" s="1">
        <v>0</v>
      </c>
      <c r="AA156" s="1">
        <v>0</v>
      </c>
      <c r="AB156" s="1">
        <v>3</v>
      </c>
      <c r="AC156" s="1">
        <v>-24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35</v>
      </c>
      <c r="AT156" s="1">
        <v>61</v>
      </c>
      <c r="AU156" s="1">
        <v>0</v>
      </c>
      <c r="AV156" s="1">
        <v>6</v>
      </c>
      <c r="AW156" s="1">
        <v>52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38</v>
      </c>
      <c r="BF156" s="1">
        <v>9</v>
      </c>
      <c r="BG156" s="1">
        <v>24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>
      <c r="A157" s="1">
        <v>70112</v>
      </c>
      <c r="B157" s="1" t="s">
        <v>246</v>
      </c>
      <c r="C157" s="1">
        <v>18</v>
      </c>
      <c r="D157" s="1">
        <v>285</v>
      </c>
      <c r="E157" s="1" t="s">
        <v>64</v>
      </c>
      <c r="F157" s="1">
        <v>558</v>
      </c>
      <c r="G157" s="1" t="s">
        <v>67</v>
      </c>
      <c r="H157" s="2">
        <v>47.35</v>
      </c>
      <c r="I157" s="2">
        <v>852.3</v>
      </c>
      <c r="J157" s="10">
        <f t="shared" si="2"/>
        <v>0</v>
      </c>
      <c r="K157" s="11">
        <f t="shared" si="3"/>
        <v>0</v>
      </c>
      <c r="L157" s="1">
        <v>0.19</v>
      </c>
      <c r="M157" s="1">
        <v>1.44</v>
      </c>
      <c r="N157" s="16">
        <f t="shared" ref="N157:N171" si="61">MAX(0,((TRUNC((L157*0.8)-M157))))</f>
        <v>0</v>
      </c>
      <c r="O157" s="1"/>
      <c r="P157" s="1">
        <v>2.64</v>
      </c>
      <c r="Q157" s="1">
        <v>1.61</v>
      </c>
      <c r="R157" s="16">
        <f t="shared" si="60"/>
        <v>0</v>
      </c>
      <c r="S157" s="1">
        <v>2.4700000000000002</v>
      </c>
      <c r="T157" s="1">
        <v>1</v>
      </c>
      <c r="U157" s="16">
        <f t="shared" si="59"/>
        <v>0</v>
      </c>
      <c r="V157" s="1">
        <v>0</v>
      </c>
      <c r="W157" s="15">
        <v>4521.92</v>
      </c>
      <c r="X157" s="2">
        <v>3456.55</v>
      </c>
      <c r="Y157" s="1">
        <v>2</v>
      </c>
      <c r="Z157" s="1">
        <v>10</v>
      </c>
      <c r="AA157" s="1">
        <v>4</v>
      </c>
      <c r="AB157" s="1">
        <v>-15</v>
      </c>
      <c r="AC157" s="1">
        <v>26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9</v>
      </c>
      <c r="AT157" s="1">
        <v>40</v>
      </c>
      <c r="AU157" s="1">
        <v>16</v>
      </c>
      <c r="AV157" s="1">
        <v>5</v>
      </c>
      <c r="AW157" s="1">
        <v>29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39</v>
      </c>
      <c r="BF157" s="1">
        <v>11</v>
      </c>
      <c r="BG157" s="1">
        <v>18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s="1">
        <v>70316</v>
      </c>
      <c r="B158" s="1" t="s">
        <v>261</v>
      </c>
      <c r="C158" s="1">
        <v>15</v>
      </c>
      <c r="D158" s="1">
        <v>285</v>
      </c>
      <c r="E158" s="1" t="s">
        <v>64</v>
      </c>
      <c r="F158" s="1">
        <v>562</v>
      </c>
      <c r="G158" s="1" t="s">
        <v>65</v>
      </c>
      <c r="H158" s="2">
        <v>28.82</v>
      </c>
      <c r="I158" s="2">
        <v>432.3</v>
      </c>
      <c r="J158" s="10">
        <f t="shared" si="2"/>
        <v>1296.9000000000001</v>
      </c>
      <c r="K158" s="11">
        <f t="shared" si="3"/>
        <v>3</v>
      </c>
      <c r="L158" s="1">
        <v>2.5</v>
      </c>
      <c r="M158" s="1">
        <v>1.47</v>
      </c>
      <c r="N158" s="16">
        <f t="shared" si="61"/>
        <v>0</v>
      </c>
      <c r="O158" s="1"/>
      <c r="P158" s="1">
        <v>5.0999999999999996</v>
      </c>
      <c r="Q158" s="1">
        <v>1</v>
      </c>
      <c r="R158" s="16">
        <f t="shared" si="60"/>
        <v>3</v>
      </c>
      <c r="S158" s="1">
        <v>2.5299999999999998</v>
      </c>
      <c r="T158" s="1">
        <v>4.13</v>
      </c>
      <c r="U158" s="16">
        <f t="shared" si="59"/>
        <v>0</v>
      </c>
      <c r="V158" s="1">
        <v>0</v>
      </c>
      <c r="W158" s="15">
        <v>4380.6400000000003</v>
      </c>
      <c r="X158" s="2">
        <v>2853.18</v>
      </c>
      <c r="Y158" s="1">
        <v>11</v>
      </c>
      <c r="Z158" s="1">
        <v>9</v>
      </c>
      <c r="AA158" s="1">
        <v>10</v>
      </c>
      <c r="AB158" s="1">
        <v>24</v>
      </c>
      <c r="AC158" s="1">
        <v>22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20</v>
      </c>
      <c r="AT158" s="1">
        <v>25</v>
      </c>
      <c r="AU158" s="1">
        <v>27</v>
      </c>
      <c r="AV158" s="1">
        <v>34</v>
      </c>
      <c r="AW158" s="1">
        <v>15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21</v>
      </c>
      <c r="BD158" s="1">
        <v>34</v>
      </c>
      <c r="BE158" s="1">
        <v>0</v>
      </c>
      <c r="BF158" s="1">
        <v>0</v>
      </c>
      <c r="BG158" s="1">
        <v>62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>
      <c r="A159" s="1">
        <v>70975</v>
      </c>
      <c r="B159" s="1" t="s">
        <v>256</v>
      </c>
      <c r="C159" s="1">
        <v>20</v>
      </c>
      <c r="D159" s="1">
        <v>285</v>
      </c>
      <c r="E159" s="1" t="s">
        <v>64</v>
      </c>
      <c r="F159" s="1">
        <v>974</v>
      </c>
      <c r="G159" s="1" t="s">
        <v>110</v>
      </c>
      <c r="H159" s="2">
        <v>40.81</v>
      </c>
      <c r="I159" s="2">
        <v>816.2</v>
      </c>
      <c r="J159" s="10">
        <f t="shared" si="2"/>
        <v>0</v>
      </c>
      <c r="K159" s="11">
        <f t="shared" si="3"/>
        <v>0</v>
      </c>
      <c r="L159" s="1">
        <v>0.85</v>
      </c>
      <c r="M159" s="1">
        <v>2.2999999999999998</v>
      </c>
      <c r="N159" s="16">
        <f t="shared" si="61"/>
        <v>0</v>
      </c>
      <c r="O159" s="1"/>
      <c r="P159" s="1">
        <v>3.9</v>
      </c>
      <c r="Q159" s="1">
        <v>2.15</v>
      </c>
      <c r="R159" s="16">
        <f t="shared" si="60"/>
        <v>0</v>
      </c>
      <c r="S159" s="1">
        <v>0.6</v>
      </c>
      <c r="T159" s="1">
        <v>0.2</v>
      </c>
      <c r="U159" s="16">
        <f t="shared" si="59"/>
        <v>0</v>
      </c>
      <c r="V159" s="1">
        <v>0</v>
      </c>
      <c r="W159" s="15">
        <v>4366.67</v>
      </c>
      <c r="X159" s="2">
        <v>3795.33</v>
      </c>
      <c r="Y159" s="1">
        <v>8</v>
      </c>
      <c r="Z159" s="1">
        <v>6</v>
      </c>
      <c r="AA159" s="1">
        <v>3</v>
      </c>
      <c r="AB159" s="1">
        <v>6</v>
      </c>
      <c r="AC159" s="1">
        <v>46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38</v>
      </c>
      <c r="AT159" s="1">
        <v>15</v>
      </c>
      <c r="AU159" s="1">
        <v>26</v>
      </c>
      <c r="AV159" s="1">
        <v>13</v>
      </c>
      <c r="AW159" s="1">
        <v>43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11</v>
      </c>
      <c r="BF159" s="1">
        <v>2</v>
      </c>
      <c r="BG159" s="1">
        <v>4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>
      <c r="A160" s="1">
        <v>70117</v>
      </c>
      <c r="B160" s="1" t="s">
        <v>284</v>
      </c>
      <c r="C160" s="1">
        <v>24</v>
      </c>
      <c r="D160" s="1">
        <v>285</v>
      </c>
      <c r="E160" s="1" t="s">
        <v>64</v>
      </c>
      <c r="F160" s="1">
        <v>974</v>
      </c>
      <c r="G160" s="1" t="s">
        <v>110</v>
      </c>
      <c r="H160" s="2">
        <v>37.630099999999999</v>
      </c>
      <c r="I160" s="2">
        <v>903.12239999999997</v>
      </c>
      <c r="J160" s="10">
        <f t="shared" si="2"/>
        <v>0</v>
      </c>
      <c r="K160" s="11">
        <f t="shared" si="3"/>
        <v>0</v>
      </c>
      <c r="L160" s="1">
        <v>-0.23</v>
      </c>
      <c r="M160" s="1">
        <v>1.92</v>
      </c>
      <c r="N160" s="16">
        <f t="shared" si="61"/>
        <v>0</v>
      </c>
      <c r="O160" s="1"/>
      <c r="P160" s="1">
        <v>1.85</v>
      </c>
      <c r="Q160" s="1">
        <v>2.46</v>
      </c>
      <c r="R160" s="16">
        <f t="shared" si="60"/>
        <v>0</v>
      </c>
      <c r="S160" s="1">
        <v>3.04</v>
      </c>
      <c r="T160" s="1">
        <v>1.92</v>
      </c>
      <c r="U160" s="16">
        <f t="shared" si="59"/>
        <v>0</v>
      </c>
      <c r="V160" s="1">
        <v>0</v>
      </c>
      <c r="W160" s="15">
        <v>4214.57</v>
      </c>
      <c r="X160" s="2">
        <v>5682.15</v>
      </c>
      <c r="Y160" s="1">
        <v>3</v>
      </c>
      <c r="Z160" s="1">
        <v>3</v>
      </c>
      <c r="AA160" s="1">
        <v>1</v>
      </c>
      <c r="AB160" s="1">
        <v>-22</v>
      </c>
      <c r="AC160" s="1">
        <v>46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9</v>
      </c>
      <c r="AT160" s="1">
        <v>21</v>
      </c>
      <c r="AU160" s="1">
        <v>14</v>
      </c>
      <c r="AV160" s="1">
        <v>22</v>
      </c>
      <c r="AW160" s="1">
        <v>59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8</v>
      </c>
      <c r="BD160" s="1">
        <v>2</v>
      </c>
      <c r="BE160" s="1">
        <v>60</v>
      </c>
      <c r="BF160" s="1">
        <v>8</v>
      </c>
      <c r="BG160" s="1">
        <v>46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s="1">
        <v>70095</v>
      </c>
      <c r="B161" s="1" t="s">
        <v>291</v>
      </c>
      <c r="C161" s="1">
        <v>16</v>
      </c>
      <c r="D161" s="1">
        <v>285</v>
      </c>
      <c r="E161" s="1" t="s">
        <v>64</v>
      </c>
      <c r="F161" s="1">
        <v>999</v>
      </c>
      <c r="G161" s="1" t="s">
        <v>292</v>
      </c>
      <c r="H161" s="2">
        <v>61.95</v>
      </c>
      <c r="I161" s="2">
        <v>991.2</v>
      </c>
      <c r="J161" s="10">
        <f t="shared" si="2"/>
        <v>0</v>
      </c>
      <c r="K161" s="11">
        <f t="shared" si="3"/>
        <v>0</v>
      </c>
      <c r="L161" s="1">
        <v>0.19</v>
      </c>
      <c r="M161" s="1">
        <v>4.0599999999999996</v>
      </c>
      <c r="N161" s="16">
        <f t="shared" si="61"/>
        <v>0</v>
      </c>
      <c r="O161" s="1"/>
      <c r="P161" s="1">
        <v>2.56</v>
      </c>
      <c r="Q161" s="1">
        <v>4.62</v>
      </c>
      <c r="R161" s="16">
        <f t="shared" si="60"/>
        <v>0</v>
      </c>
      <c r="S161" s="1">
        <v>1.47</v>
      </c>
      <c r="T161" s="1">
        <v>2.44</v>
      </c>
      <c r="U161" s="16">
        <f t="shared" si="59"/>
        <v>0</v>
      </c>
      <c r="V161" s="1">
        <v>0</v>
      </c>
      <c r="W161" s="15">
        <v>4181.62</v>
      </c>
      <c r="X161" s="2">
        <v>11027.1</v>
      </c>
      <c r="Y161" s="1">
        <v>2</v>
      </c>
      <c r="Z161" s="1">
        <v>2</v>
      </c>
      <c r="AA161" s="1">
        <v>0</v>
      </c>
      <c r="AB161" s="1">
        <v>0</v>
      </c>
      <c r="AC161" s="1">
        <v>65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19</v>
      </c>
      <c r="AT161" s="1">
        <v>44</v>
      </c>
      <c r="AU161" s="1">
        <v>0</v>
      </c>
      <c r="AV161" s="1">
        <v>0</v>
      </c>
      <c r="AW161" s="1">
        <v>74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22</v>
      </c>
      <c r="BD161" s="1">
        <v>3</v>
      </c>
      <c r="BE161" s="1">
        <v>0</v>
      </c>
      <c r="BF161" s="1">
        <v>0</v>
      </c>
      <c r="BG161" s="1">
        <v>39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s="1">
        <v>70503</v>
      </c>
      <c r="B162" s="1" t="s">
        <v>219</v>
      </c>
      <c r="C162" s="1">
        <v>32</v>
      </c>
      <c r="D162" s="1">
        <v>285</v>
      </c>
      <c r="E162" s="1" t="s">
        <v>64</v>
      </c>
      <c r="F162" s="1">
        <v>573</v>
      </c>
      <c r="G162" s="1" t="s">
        <v>87</v>
      </c>
      <c r="H162" s="2">
        <v>33.270000000000003</v>
      </c>
      <c r="I162" s="2">
        <v>1064.6400000000001</v>
      </c>
      <c r="J162" s="10">
        <f t="shared" si="2"/>
        <v>0</v>
      </c>
      <c r="K162" s="11">
        <f t="shared" si="3"/>
        <v>0</v>
      </c>
      <c r="L162" s="1">
        <v>0.17</v>
      </c>
      <c r="M162" s="1">
        <v>-0.06</v>
      </c>
      <c r="N162" s="16">
        <f t="shared" si="61"/>
        <v>0</v>
      </c>
      <c r="O162" s="1"/>
      <c r="P162" s="1">
        <v>2.5499999999999998</v>
      </c>
      <c r="Q162" s="1">
        <v>3.06</v>
      </c>
      <c r="R162" s="16">
        <f t="shared" si="60"/>
        <v>0</v>
      </c>
      <c r="S162" s="1">
        <v>1.0900000000000001</v>
      </c>
      <c r="T162" s="1">
        <v>2.0299999999999998</v>
      </c>
      <c r="U162" s="16">
        <f t="shared" si="59"/>
        <v>0</v>
      </c>
      <c r="V162" s="1">
        <v>0</v>
      </c>
      <c r="W162" s="15">
        <v>4058.94</v>
      </c>
      <c r="X162" s="2">
        <v>5356.47</v>
      </c>
      <c r="Y162" s="1">
        <v>3</v>
      </c>
      <c r="Z162" s="1">
        <v>10</v>
      </c>
      <c r="AA162" s="1">
        <v>8</v>
      </c>
      <c r="AB162" s="1">
        <v>-21</v>
      </c>
      <c r="AC162" s="1">
        <v>-2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22</v>
      </c>
      <c r="AT162" s="1">
        <v>36</v>
      </c>
      <c r="AU162" s="1">
        <v>28</v>
      </c>
      <c r="AV162" s="1">
        <v>27</v>
      </c>
      <c r="AW162" s="1">
        <v>98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10</v>
      </c>
      <c r="BD162" s="1">
        <v>18</v>
      </c>
      <c r="BE162" s="1">
        <v>12</v>
      </c>
      <c r="BF162" s="1">
        <v>8</v>
      </c>
      <c r="BG162" s="1">
        <v>65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>
      <c r="A163" s="1">
        <v>70407</v>
      </c>
      <c r="B163" s="1" t="s">
        <v>220</v>
      </c>
      <c r="C163" s="1">
        <v>20</v>
      </c>
      <c r="D163" s="1">
        <v>285</v>
      </c>
      <c r="E163" s="1" t="s">
        <v>64</v>
      </c>
      <c r="F163" s="1">
        <v>557</v>
      </c>
      <c r="G163" s="1" t="s">
        <v>69</v>
      </c>
      <c r="H163" s="2">
        <v>71.849999999999994</v>
      </c>
      <c r="I163" s="2">
        <v>1437</v>
      </c>
      <c r="J163" s="10">
        <f t="shared" si="2"/>
        <v>4311</v>
      </c>
      <c r="K163" s="11">
        <f t="shared" si="3"/>
        <v>3</v>
      </c>
      <c r="L163" s="1">
        <v>0</v>
      </c>
      <c r="M163" s="1">
        <v>0</v>
      </c>
      <c r="N163" s="16">
        <f t="shared" si="61"/>
        <v>0</v>
      </c>
      <c r="O163" s="1"/>
      <c r="P163" s="1">
        <v>2.4</v>
      </c>
      <c r="Q163" s="1">
        <v>0.05</v>
      </c>
      <c r="R163" s="5">
        <v>3</v>
      </c>
      <c r="S163" s="1">
        <v>0.38</v>
      </c>
      <c r="T163" s="1">
        <v>0.95</v>
      </c>
      <c r="U163" s="16">
        <f t="shared" si="59"/>
        <v>0</v>
      </c>
      <c r="V163" s="1">
        <v>0</v>
      </c>
      <c r="W163" s="15">
        <v>3987.68</v>
      </c>
      <c r="X163" s="2">
        <v>1437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9</v>
      </c>
      <c r="AT163" s="1">
        <v>11</v>
      </c>
      <c r="AU163" s="1">
        <v>23</v>
      </c>
      <c r="AV163" s="1">
        <v>21</v>
      </c>
      <c r="AW163" s="1">
        <v>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5</v>
      </c>
      <c r="BD163" s="1">
        <v>5</v>
      </c>
      <c r="BE163" s="1">
        <v>0</v>
      </c>
      <c r="BF163" s="1">
        <v>0</v>
      </c>
      <c r="BG163" s="1">
        <v>19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s="1">
        <v>70314</v>
      </c>
      <c r="B164" s="1" t="s">
        <v>286</v>
      </c>
      <c r="C164" s="1">
        <v>15</v>
      </c>
      <c r="D164" s="1">
        <v>285</v>
      </c>
      <c r="E164" s="1" t="s">
        <v>64</v>
      </c>
      <c r="F164" s="1">
        <v>562</v>
      </c>
      <c r="G164" s="1" t="s">
        <v>65</v>
      </c>
      <c r="H164" s="2">
        <v>28.82</v>
      </c>
      <c r="I164" s="2">
        <v>432.3</v>
      </c>
      <c r="J164" s="10">
        <f t="shared" si="2"/>
        <v>1296.9000000000001</v>
      </c>
      <c r="K164" s="11">
        <f t="shared" si="3"/>
        <v>3</v>
      </c>
      <c r="L164" s="1">
        <v>2.2000000000000002</v>
      </c>
      <c r="M164" s="1">
        <v>0.8</v>
      </c>
      <c r="N164" s="16">
        <f t="shared" si="61"/>
        <v>0</v>
      </c>
      <c r="O164" s="1"/>
      <c r="P164" s="1">
        <v>4.43</v>
      </c>
      <c r="Q164" s="1">
        <v>0.73</v>
      </c>
      <c r="R164" s="5">
        <v>3</v>
      </c>
      <c r="S164" s="1">
        <v>2.4</v>
      </c>
      <c r="T164" s="1">
        <v>4</v>
      </c>
      <c r="U164" s="16">
        <f t="shared" si="59"/>
        <v>0</v>
      </c>
      <c r="V164" s="1">
        <v>0</v>
      </c>
      <c r="W164" s="15">
        <v>3905.11</v>
      </c>
      <c r="X164" s="2">
        <v>2392.06</v>
      </c>
      <c r="Y164" s="1">
        <v>14</v>
      </c>
      <c r="Z164" s="1">
        <v>13</v>
      </c>
      <c r="AA164" s="1">
        <v>15</v>
      </c>
      <c r="AB164" s="1">
        <v>-5</v>
      </c>
      <c r="AC164" s="1">
        <v>12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20</v>
      </c>
      <c r="AT164" s="1">
        <v>44</v>
      </c>
      <c r="AU164" s="1">
        <v>10</v>
      </c>
      <c r="AV164" s="1">
        <v>29</v>
      </c>
      <c r="AW164" s="1">
        <v>11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18</v>
      </c>
      <c r="BD164" s="1">
        <v>21</v>
      </c>
      <c r="BE164" s="1">
        <v>4</v>
      </c>
      <c r="BF164" s="1">
        <v>7</v>
      </c>
      <c r="BG164" s="1">
        <v>60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s="1">
        <v>70004</v>
      </c>
      <c r="B165" s="1" t="s">
        <v>211</v>
      </c>
      <c r="C165" s="1">
        <v>24</v>
      </c>
      <c r="D165" s="1">
        <v>285</v>
      </c>
      <c r="E165" s="1" t="s">
        <v>64</v>
      </c>
      <c r="F165" s="1">
        <v>557</v>
      </c>
      <c r="G165" s="1" t="s">
        <v>69</v>
      </c>
      <c r="H165" s="2">
        <v>51.12</v>
      </c>
      <c r="I165" s="2">
        <v>1226.8800000000001</v>
      </c>
      <c r="J165" s="10">
        <f t="shared" si="2"/>
        <v>0</v>
      </c>
      <c r="K165" s="11">
        <f t="shared" si="3"/>
        <v>0</v>
      </c>
      <c r="L165" s="1">
        <v>1.29</v>
      </c>
      <c r="M165" s="1">
        <v>0.08</v>
      </c>
      <c r="N165" s="16">
        <f t="shared" si="61"/>
        <v>0</v>
      </c>
      <c r="O165" s="1"/>
      <c r="P165" s="1">
        <v>1</v>
      </c>
      <c r="Q165" s="1">
        <v>1.67</v>
      </c>
      <c r="R165" s="16">
        <f t="shared" ref="R165:R166" si="62">MAX(0,((TRUNC((P165*0.8)-Q165))))</f>
        <v>0</v>
      </c>
      <c r="S165" s="1">
        <v>0.81</v>
      </c>
      <c r="T165" s="1">
        <v>1.67</v>
      </c>
      <c r="U165" s="16">
        <f t="shared" si="59"/>
        <v>0</v>
      </c>
      <c r="V165" s="1">
        <v>0</v>
      </c>
      <c r="W165" s="15">
        <v>3808.44</v>
      </c>
      <c r="X165" s="2">
        <v>4191.84</v>
      </c>
      <c r="Y165" s="1">
        <v>14</v>
      </c>
      <c r="Z165" s="1">
        <v>13</v>
      </c>
      <c r="AA165" s="1">
        <v>5</v>
      </c>
      <c r="AB165" s="1">
        <v>11</v>
      </c>
      <c r="AC165" s="1">
        <v>2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8</v>
      </c>
      <c r="AT165" s="1">
        <v>2</v>
      </c>
      <c r="AU165" s="1">
        <v>8</v>
      </c>
      <c r="AV165" s="1">
        <v>14</v>
      </c>
      <c r="AW165" s="1">
        <v>40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13</v>
      </c>
      <c r="BD165" s="1">
        <v>1</v>
      </c>
      <c r="BE165" s="1">
        <v>3</v>
      </c>
      <c r="BF165" s="1">
        <v>6</v>
      </c>
      <c r="BG165" s="1">
        <v>40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>
      <c r="A166" s="1">
        <v>70030</v>
      </c>
      <c r="B166" s="1" t="s">
        <v>280</v>
      </c>
      <c r="C166" s="1">
        <v>20</v>
      </c>
      <c r="D166" s="1">
        <v>285</v>
      </c>
      <c r="E166" s="1" t="s">
        <v>64</v>
      </c>
      <c r="F166" s="1">
        <v>558</v>
      </c>
      <c r="G166" s="1" t="s">
        <v>67</v>
      </c>
      <c r="H166" s="2">
        <v>86.35</v>
      </c>
      <c r="I166" s="2">
        <v>1727</v>
      </c>
      <c r="J166" s="10">
        <f t="shared" si="2"/>
        <v>0</v>
      </c>
      <c r="K166" s="11">
        <f t="shared" si="3"/>
        <v>0</v>
      </c>
      <c r="L166" s="1">
        <v>0.35</v>
      </c>
      <c r="M166" s="1">
        <v>3.4</v>
      </c>
      <c r="N166" s="16">
        <f t="shared" si="61"/>
        <v>0</v>
      </c>
      <c r="O166" s="1"/>
      <c r="P166" s="1">
        <v>1.65</v>
      </c>
      <c r="Q166" s="1">
        <v>3.3</v>
      </c>
      <c r="R166" s="16">
        <f t="shared" si="62"/>
        <v>0</v>
      </c>
      <c r="S166" s="1">
        <v>0.2</v>
      </c>
      <c r="T166" s="1">
        <v>2.8</v>
      </c>
      <c r="U166" s="16">
        <f t="shared" si="59"/>
        <v>0</v>
      </c>
      <c r="V166" s="1">
        <v>0</v>
      </c>
      <c r="W166" s="15">
        <v>3799.4</v>
      </c>
      <c r="X166" s="2">
        <v>16406.5</v>
      </c>
      <c r="Y166" s="1">
        <v>5</v>
      </c>
      <c r="Z166" s="1">
        <v>4</v>
      </c>
      <c r="AA166" s="1">
        <v>0</v>
      </c>
      <c r="AB166" s="1">
        <v>0</v>
      </c>
      <c r="AC166" s="1">
        <v>68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5</v>
      </c>
      <c r="AT166" s="1">
        <v>7</v>
      </c>
      <c r="AU166" s="1">
        <v>22</v>
      </c>
      <c r="AV166" s="1">
        <v>5</v>
      </c>
      <c r="AW166" s="1">
        <v>66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4</v>
      </c>
      <c r="BD166" s="1">
        <v>0</v>
      </c>
      <c r="BE166" s="1">
        <v>0</v>
      </c>
      <c r="BF166" s="1">
        <v>0</v>
      </c>
      <c r="BG166" s="1">
        <v>56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>
      <c r="A167" s="1">
        <v>70361</v>
      </c>
      <c r="B167" s="1" t="s">
        <v>271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30.07</v>
      </c>
      <c r="I167" s="2">
        <v>451.05</v>
      </c>
      <c r="J167" s="10">
        <f t="shared" si="2"/>
        <v>902.1</v>
      </c>
      <c r="K167" s="11">
        <f t="shared" si="3"/>
        <v>2</v>
      </c>
      <c r="L167" s="1">
        <v>1.2</v>
      </c>
      <c r="M167" s="1">
        <v>4.53</v>
      </c>
      <c r="N167" s="16">
        <f t="shared" si="61"/>
        <v>0</v>
      </c>
      <c r="O167" s="1"/>
      <c r="P167" s="1">
        <v>5.77</v>
      </c>
      <c r="Q167" s="1">
        <v>3.47</v>
      </c>
      <c r="R167" s="5">
        <v>0</v>
      </c>
      <c r="S167" s="1">
        <v>1.43</v>
      </c>
      <c r="T167" s="1">
        <v>7.0000000000000007E-2</v>
      </c>
      <c r="U167" s="5">
        <v>2</v>
      </c>
      <c r="V167" s="1">
        <v>0</v>
      </c>
      <c r="W167" s="15">
        <v>3788.82</v>
      </c>
      <c r="X167" s="2">
        <v>3638.47</v>
      </c>
      <c r="Y167" s="1">
        <v>4</v>
      </c>
      <c r="Z167" s="1">
        <v>9</v>
      </c>
      <c r="AA167" s="1">
        <v>21</v>
      </c>
      <c r="AB167" s="1">
        <v>-23</v>
      </c>
      <c r="AC167" s="1">
        <v>68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26</v>
      </c>
      <c r="AT167" s="1">
        <v>27</v>
      </c>
      <c r="AU167" s="1">
        <v>29</v>
      </c>
      <c r="AV167" s="1">
        <v>36</v>
      </c>
      <c r="AW167" s="1">
        <v>52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7</v>
      </c>
      <c r="BD167" s="1">
        <v>9</v>
      </c>
      <c r="BE167" s="1">
        <v>1</v>
      </c>
      <c r="BF167" s="1">
        <v>18</v>
      </c>
      <c r="BG167" s="1">
        <v>1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>
      <c r="A168" s="1">
        <v>70000</v>
      </c>
      <c r="B168" s="1" t="s">
        <v>140</v>
      </c>
      <c r="C168" s="1">
        <v>9</v>
      </c>
      <c r="D168" s="1">
        <v>285</v>
      </c>
      <c r="E168" s="1" t="s">
        <v>64</v>
      </c>
      <c r="F168" s="1">
        <v>991</v>
      </c>
      <c r="G168" s="1" t="s">
        <v>141</v>
      </c>
      <c r="H168" s="2">
        <v>109.71</v>
      </c>
      <c r="I168" s="2">
        <v>987.39</v>
      </c>
      <c r="J168" s="10">
        <f t="shared" si="2"/>
        <v>0</v>
      </c>
      <c r="K168" s="11">
        <f t="shared" si="3"/>
        <v>0</v>
      </c>
      <c r="L168" s="1">
        <v>1.22</v>
      </c>
      <c r="M168" s="1">
        <v>1.22</v>
      </c>
      <c r="N168" s="16">
        <f t="shared" si="61"/>
        <v>0</v>
      </c>
      <c r="O168" s="1"/>
      <c r="P168" s="1">
        <v>1.33</v>
      </c>
      <c r="Q168" s="1">
        <v>4.67</v>
      </c>
      <c r="R168" s="16">
        <f t="shared" ref="R168:R169" si="63">MAX(0,((TRUNC((P168*0.8)-Q168))))</f>
        <v>0</v>
      </c>
      <c r="S168" s="1">
        <v>1.28</v>
      </c>
      <c r="T168" s="1">
        <v>1.78</v>
      </c>
      <c r="U168" s="16">
        <f t="shared" ref="U168:U182" si="64">MAX(0,((TRUNC((S168*0.8)-T168))))</f>
        <v>0</v>
      </c>
      <c r="V168" s="1">
        <v>0</v>
      </c>
      <c r="W168" s="15">
        <v>3785</v>
      </c>
      <c r="X168" s="2">
        <v>7569.99</v>
      </c>
      <c r="Y168" s="1">
        <v>2</v>
      </c>
      <c r="Z168" s="1">
        <v>10</v>
      </c>
      <c r="AA168" s="1">
        <v>3</v>
      </c>
      <c r="AB168" s="1">
        <v>2</v>
      </c>
      <c r="AC168" s="1">
        <v>11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3</v>
      </c>
      <c r="AU168" s="1">
        <v>5</v>
      </c>
      <c r="AV168" s="1">
        <v>9</v>
      </c>
      <c r="AW168" s="1">
        <v>42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19</v>
      </c>
      <c r="BE168" s="1">
        <v>2</v>
      </c>
      <c r="BF168" s="1">
        <v>0</v>
      </c>
      <c r="BG168" s="1">
        <v>16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>
      <c r="A169" s="1">
        <v>70984</v>
      </c>
      <c r="B169" s="1" t="s">
        <v>149</v>
      </c>
      <c r="C169" s="1">
        <v>5</v>
      </c>
      <c r="D169" s="1">
        <v>285</v>
      </c>
      <c r="E169" s="1" t="s">
        <v>64</v>
      </c>
      <c r="F169" s="1">
        <v>573</v>
      </c>
      <c r="G169" s="1" t="s">
        <v>87</v>
      </c>
      <c r="H169" s="2">
        <v>171.09</v>
      </c>
      <c r="I169" s="2">
        <v>855.45</v>
      </c>
      <c r="J169" s="10">
        <f t="shared" si="2"/>
        <v>0</v>
      </c>
      <c r="K169" s="11">
        <f t="shared" si="3"/>
        <v>0</v>
      </c>
      <c r="L169" s="1">
        <v>0.7</v>
      </c>
      <c r="M169" s="1">
        <v>2.4</v>
      </c>
      <c r="N169" s="16">
        <f t="shared" si="61"/>
        <v>0</v>
      </c>
      <c r="O169" s="1"/>
      <c r="P169" s="1">
        <v>3</v>
      </c>
      <c r="Q169" s="1">
        <v>2.2000000000000002</v>
      </c>
      <c r="R169" s="16">
        <f t="shared" si="63"/>
        <v>0</v>
      </c>
      <c r="S169" s="1">
        <v>0.5</v>
      </c>
      <c r="T169" s="1">
        <v>1.4</v>
      </c>
      <c r="U169" s="16">
        <f t="shared" si="64"/>
        <v>0</v>
      </c>
      <c r="V169" s="1">
        <v>0</v>
      </c>
      <c r="W169" s="15">
        <v>3592.89</v>
      </c>
      <c r="X169" s="2">
        <v>5132.7</v>
      </c>
      <c r="Y169" s="1">
        <v>2</v>
      </c>
      <c r="Z169" s="1">
        <v>3</v>
      </c>
      <c r="AA169" s="1">
        <v>0</v>
      </c>
      <c r="AB169" s="1">
        <v>0</v>
      </c>
      <c r="AC169" s="1">
        <v>12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2</v>
      </c>
      <c r="AT169" s="1">
        <v>5</v>
      </c>
      <c r="AU169" s="1">
        <v>5</v>
      </c>
      <c r="AV169" s="1">
        <v>11</v>
      </c>
      <c r="AW169" s="1">
        <v>11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2</v>
      </c>
      <c r="BD169" s="1">
        <v>1</v>
      </c>
      <c r="BE169" s="1">
        <v>0</v>
      </c>
      <c r="BF169" s="1">
        <v>0</v>
      </c>
      <c r="BG169" s="1">
        <v>7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>
      <c r="A170" s="1">
        <v>70232</v>
      </c>
      <c r="B170" s="1" t="s">
        <v>234</v>
      </c>
      <c r="C170" s="1">
        <v>5</v>
      </c>
      <c r="D170" s="1">
        <v>285</v>
      </c>
      <c r="E170" s="1" t="s">
        <v>64</v>
      </c>
      <c r="F170" s="1">
        <v>562</v>
      </c>
      <c r="G170" s="1" t="s">
        <v>65</v>
      </c>
      <c r="H170" s="2">
        <v>61.49</v>
      </c>
      <c r="I170" s="2">
        <v>307.45</v>
      </c>
      <c r="J170" s="10">
        <f t="shared" si="2"/>
        <v>0</v>
      </c>
      <c r="K170" s="11">
        <f t="shared" si="3"/>
        <v>0</v>
      </c>
      <c r="L170" s="1">
        <v>2.8</v>
      </c>
      <c r="M170" s="1">
        <v>2.8</v>
      </c>
      <c r="N170" s="16">
        <f t="shared" si="61"/>
        <v>0</v>
      </c>
      <c r="O170" s="1"/>
      <c r="P170" s="1">
        <v>7</v>
      </c>
      <c r="Q170" s="1">
        <v>1.8</v>
      </c>
      <c r="R170" s="5">
        <v>0</v>
      </c>
      <c r="S170" s="1">
        <v>1.8</v>
      </c>
      <c r="T170" s="1">
        <v>3.4</v>
      </c>
      <c r="U170" s="16">
        <f t="shared" si="64"/>
        <v>0</v>
      </c>
      <c r="V170" s="1">
        <v>0</v>
      </c>
      <c r="W170" s="15">
        <v>3566.42</v>
      </c>
      <c r="X170" s="2">
        <v>2459.6</v>
      </c>
      <c r="Y170" s="1">
        <v>4</v>
      </c>
      <c r="Z170" s="1">
        <v>6</v>
      </c>
      <c r="AA170" s="1">
        <v>4</v>
      </c>
      <c r="AB170" s="1">
        <v>6</v>
      </c>
      <c r="AC170" s="1">
        <v>14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11</v>
      </c>
      <c r="AT170" s="1">
        <v>14</v>
      </c>
      <c r="AU170" s="1">
        <v>7</v>
      </c>
      <c r="AV170" s="1">
        <v>20</v>
      </c>
      <c r="AW170" s="1">
        <v>9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-1</v>
      </c>
      <c r="BD170" s="1">
        <v>17</v>
      </c>
      <c r="BE170" s="1">
        <v>1</v>
      </c>
      <c r="BF170" s="1">
        <v>1</v>
      </c>
      <c r="BG170" s="1">
        <v>17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>
      <c r="A171" s="1">
        <v>70153</v>
      </c>
      <c r="B171" s="1" t="s">
        <v>186</v>
      </c>
      <c r="C171" s="1">
        <v>24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44.36</v>
      </c>
      <c r="I171" s="2">
        <v>1064.6400000000001</v>
      </c>
      <c r="J171" s="10">
        <f t="shared" si="2"/>
        <v>0</v>
      </c>
      <c r="K171" s="11">
        <f t="shared" si="3"/>
        <v>0</v>
      </c>
      <c r="L171" s="1">
        <v>0.42</v>
      </c>
      <c r="M171" s="1">
        <v>0.92</v>
      </c>
      <c r="N171" s="16">
        <f t="shared" si="61"/>
        <v>0</v>
      </c>
      <c r="O171" s="1"/>
      <c r="P171" s="1">
        <v>2.35</v>
      </c>
      <c r="Q171" s="1">
        <v>1.1200000000000001</v>
      </c>
      <c r="R171" s="16">
        <f t="shared" ref="R171:R173" si="65">MAX(0,((TRUNC((P171*0.8)-Q171))))</f>
        <v>0</v>
      </c>
      <c r="S171" s="1">
        <v>0.46</v>
      </c>
      <c r="T171" s="1">
        <v>1.33</v>
      </c>
      <c r="U171" s="16">
        <f t="shared" si="64"/>
        <v>0</v>
      </c>
      <c r="V171" s="1">
        <v>0</v>
      </c>
      <c r="W171" s="15">
        <v>3437.9</v>
      </c>
      <c r="X171" s="2">
        <v>3593.16</v>
      </c>
      <c r="Y171" s="1">
        <v>5</v>
      </c>
      <c r="Z171" s="1">
        <v>2</v>
      </c>
      <c r="AA171" s="1">
        <v>4</v>
      </c>
      <c r="AB171" s="1">
        <v>0</v>
      </c>
      <c r="AC171" s="1">
        <v>22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11</v>
      </c>
      <c r="AT171" s="1">
        <v>3</v>
      </c>
      <c r="AU171" s="1">
        <v>42</v>
      </c>
      <c r="AV171" s="1">
        <v>4</v>
      </c>
      <c r="AW171" s="1">
        <v>27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</v>
      </c>
      <c r="BD171" s="1">
        <v>1</v>
      </c>
      <c r="BE171" s="1">
        <v>9</v>
      </c>
      <c r="BF171" s="1">
        <v>1</v>
      </c>
      <c r="BG171" s="1">
        <v>32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s="1">
        <v>70146</v>
      </c>
      <c r="B172" s="1" t="s">
        <v>313</v>
      </c>
      <c r="C172" s="1">
        <v>20</v>
      </c>
      <c r="D172" s="1">
        <v>285</v>
      </c>
      <c r="E172" s="1" t="s">
        <v>64</v>
      </c>
      <c r="F172" s="1">
        <v>588</v>
      </c>
      <c r="G172" s="1" t="s">
        <v>146</v>
      </c>
      <c r="H172" s="2">
        <v>53.1</v>
      </c>
      <c r="I172" s="2">
        <v>1062</v>
      </c>
      <c r="J172" s="10">
        <f t="shared" si="2"/>
        <v>3186</v>
      </c>
      <c r="K172" s="11">
        <f t="shared" si="3"/>
        <v>3</v>
      </c>
      <c r="L172" s="1">
        <v>2.85</v>
      </c>
      <c r="M172" s="1">
        <v>0</v>
      </c>
      <c r="N172" s="5">
        <v>3</v>
      </c>
      <c r="O172" s="1"/>
      <c r="P172" s="1">
        <v>0.3</v>
      </c>
      <c r="Q172" s="1">
        <v>0</v>
      </c>
      <c r="R172" s="16">
        <f t="shared" si="65"/>
        <v>0</v>
      </c>
      <c r="S172" s="1">
        <v>0.05</v>
      </c>
      <c r="T172" s="1">
        <v>0.15</v>
      </c>
      <c r="U172" s="16">
        <f t="shared" si="64"/>
        <v>0</v>
      </c>
      <c r="V172" s="1">
        <v>0</v>
      </c>
      <c r="W172" s="15">
        <v>3398.4</v>
      </c>
      <c r="X172" s="2">
        <v>159.30000000000001</v>
      </c>
      <c r="Y172" s="1">
        <v>0</v>
      </c>
      <c r="Z172" s="1">
        <v>0</v>
      </c>
      <c r="AA172" s="1">
        <v>45</v>
      </c>
      <c r="AB172" s="1">
        <v>24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4</v>
      </c>
      <c r="AV172" s="1">
        <v>4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1</v>
      </c>
      <c r="BF172" s="1">
        <v>0</v>
      </c>
      <c r="BG172" s="1">
        <v>3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s="1">
        <v>70105</v>
      </c>
      <c r="B173" s="1" t="s">
        <v>307</v>
      </c>
      <c r="C173" s="1">
        <v>4</v>
      </c>
      <c r="D173" s="1">
        <v>285</v>
      </c>
      <c r="E173" s="1" t="s">
        <v>64</v>
      </c>
      <c r="F173" s="1">
        <v>570</v>
      </c>
      <c r="G173" s="1" t="s">
        <v>72</v>
      </c>
      <c r="H173" s="2">
        <v>201.48</v>
      </c>
      <c r="I173" s="2">
        <v>805.92</v>
      </c>
      <c r="J173" s="10">
        <f t="shared" si="2"/>
        <v>1611.84</v>
      </c>
      <c r="K173" s="11">
        <f t="shared" si="3"/>
        <v>2</v>
      </c>
      <c r="L173" s="1">
        <v>1.25</v>
      </c>
      <c r="M173" s="1">
        <v>0</v>
      </c>
      <c r="N173" s="21">
        <v>2</v>
      </c>
      <c r="O173" s="1"/>
      <c r="P173" s="1">
        <v>2.62</v>
      </c>
      <c r="Q173" s="1">
        <v>3.5</v>
      </c>
      <c r="R173" s="16">
        <f t="shared" si="65"/>
        <v>0</v>
      </c>
      <c r="S173" s="1">
        <v>0.25</v>
      </c>
      <c r="T173" s="1">
        <v>0.25</v>
      </c>
      <c r="U173" s="16">
        <f t="shared" si="64"/>
        <v>0</v>
      </c>
      <c r="V173" s="1">
        <v>0</v>
      </c>
      <c r="W173" s="15">
        <v>3324.42</v>
      </c>
      <c r="X173" s="2">
        <v>3022.2</v>
      </c>
      <c r="Y173" s="1">
        <v>2</v>
      </c>
      <c r="Z173" s="1">
        <v>6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</v>
      </c>
      <c r="AT173" s="1">
        <v>8</v>
      </c>
      <c r="AU173" s="1">
        <v>3</v>
      </c>
      <c r="AV173" s="1">
        <v>5</v>
      </c>
      <c r="AW173" s="1">
        <v>14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</v>
      </c>
      <c r="BF173" s="1">
        <v>0</v>
      </c>
      <c r="BG173" s="1">
        <v>1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>
      <c r="A174" s="1">
        <v>70141</v>
      </c>
      <c r="B174" s="1" t="s">
        <v>270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28.82</v>
      </c>
      <c r="I174" s="2">
        <v>432.3</v>
      </c>
      <c r="J174" s="10">
        <f t="shared" si="2"/>
        <v>1296.9000000000001</v>
      </c>
      <c r="K174" s="11">
        <f t="shared" si="3"/>
        <v>3</v>
      </c>
      <c r="L174" s="1">
        <v>1.1299999999999999</v>
      </c>
      <c r="M174" s="1">
        <v>3.4</v>
      </c>
      <c r="N174" s="16">
        <f>MAX(0,((TRUNC((L174*0.8)-M174))))</f>
        <v>0</v>
      </c>
      <c r="O174" s="1"/>
      <c r="P174" s="1">
        <v>5.33</v>
      </c>
      <c r="Q174" s="1">
        <v>1.73</v>
      </c>
      <c r="R174" s="5">
        <v>3</v>
      </c>
      <c r="S174" s="1">
        <v>1.1000000000000001</v>
      </c>
      <c r="T174" s="1">
        <v>0.47</v>
      </c>
      <c r="U174" s="16">
        <f t="shared" si="64"/>
        <v>0</v>
      </c>
      <c r="V174" s="1">
        <v>0</v>
      </c>
      <c r="W174" s="15">
        <v>3271.07</v>
      </c>
      <c r="X174" s="2">
        <v>2420.88</v>
      </c>
      <c r="Y174" s="1">
        <v>3</v>
      </c>
      <c r="Z174" s="1">
        <v>6</v>
      </c>
      <c r="AA174" s="1">
        <v>7</v>
      </c>
      <c r="AB174" s="1">
        <v>8</v>
      </c>
      <c r="AC174" s="1">
        <v>51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32</v>
      </c>
      <c r="AT174" s="1">
        <v>32</v>
      </c>
      <c r="AU174" s="1">
        <v>18</v>
      </c>
      <c r="AV174" s="1">
        <v>28</v>
      </c>
      <c r="AW174" s="1">
        <v>26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11</v>
      </c>
      <c r="BD174" s="1">
        <v>8</v>
      </c>
      <c r="BE174" s="1">
        <v>1</v>
      </c>
      <c r="BF174" s="1">
        <v>1</v>
      </c>
      <c r="BG174" s="1">
        <v>7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s="1">
        <v>70315</v>
      </c>
      <c r="B175" s="1" t="s">
        <v>244</v>
      </c>
      <c r="C175" s="1">
        <v>15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28.82</v>
      </c>
      <c r="I175" s="2">
        <v>432.3</v>
      </c>
      <c r="J175" s="10">
        <f t="shared" si="2"/>
        <v>1296.9000000000001</v>
      </c>
      <c r="K175" s="11">
        <f t="shared" si="3"/>
        <v>3</v>
      </c>
      <c r="L175" s="1">
        <v>1.87</v>
      </c>
      <c r="M175" s="1">
        <v>0</v>
      </c>
      <c r="N175" s="21">
        <v>3</v>
      </c>
      <c r="O175" s="1"/>
      <c r="P175" s="1">
        <v>3.6</v>
      </c>
      <c r="Q175" s="1">
        <v>3.2</v>
      </c>
      <c r="R175" s="16">
        <f t="shared" ref="R175:R184" si="66">MAX(0,((TRUNC((P175*0.8)-Q175))))</f>
        <v>0</v>
      </c>
      <c r="S175" s="1">
        <v>2</v>
      </c>
      <c r="T175" s="1">
        <v>5.27</v>
      </c>
      <c r="U175" s="16">
        <f t="shared" si="64"/>
        <v>0</v>
      </c>
      <c r="V175" s="1">
        <v>0</v>
      </c>
      <c r="W175" s="15">
        <v>3227.84</v>
      </c>
      <c r="X175" s="2">
        <v>3660.14</v>
      </c>
      <c r="Y175" s="1">
        <v>13</v>
      </c>
      <c r="Z175" s="1">
        <v>10</v>
      </c>
      <c r="AA175" s="1">
        <v>9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13</v>
      </c>
      <c r="AT175" s="1">
        <v>29</v>
      </c>
      <c r="AU175" s="1">
        <v>15</v>
      </c>
      <c r="AV175" s="1">
        <v>23</v>
      </c>
      <c r="AW175" s="1">
        <v>48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7</v>
      </c>
      <c r="BD175" s="1">
        <v>34</v>
      </c>
      <c r="BE175" s="1">
        <v>2</v>
      </c>
      <c r="BF175" s="1">
        <v>8</v>
      </c>
      <c r="BG175" s="1">
        <v>79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>
      <c r="A176" s="1">
        <v>70415</v>
      </c>
      <c r="B176" s="1" t="s">
        <v>350</v>
      </c>
      <c r="C176" s="1">
        <v>20</v>
      </c>
      <c r="D176" s="1">
        <v>285</v>
      </c>
      <c r="E176" s="1" t="s">
        <v>64</v>
      </c>
      <c r="F176" s="1">
        <v>285</v>
      </c>
      <c r="G176" s="1" t="s">
        <v>64</v>
      </c>
      <c r="H176" s="2">
        <v>76.3</v>
      </c>
      <c r="I176" s="2">
        <v>1526</v>
      </c>
      <c r="J176" s="10">
        <f t="shared" si="2"/>
        <v>0</v>
      </c>
      <c r="K176" s="11">
        <f t="shared" si="3"/>
        <v>0</v>
      </c>
      <c r="L176" s="1">
        <v>0.05</v>
      </c>
      <c r="M176" s="1">
        <v>0</v>
      </c>
      <c r="N176" s="16">
        <f t="shared" ref="N176:N182" si="67">MAX(0,((TRUNC((L176*0.8)-M176))))</f>
        <v>0</v>
      </c>
      <c r="O176" s="1"/>
      <c r="P176" s="1">
        <v>0.95</v>
      </c>
      <c r="Q176" s="1">
        <v>0</v>
      </c>
      <c r="R176" s="16">
        <f t="shared" si="66"/>
        <v>0</v>
      </c>
      <c r="S176" s="1">
        <v>1.08</v>
      </c>
      <c r="T176" s="1">
        <v>0.15</v>
      </c>
      <c r="U176" s="16">
        <f t="shared" si="64"/>
        <v>0</v>
      </c>
      <c r="V176" s="1">
        <v>0</v>
      </c>
      <c r="W176" s="15">
        <v>3166.45</v>
      </c>
      <c r="X176" s="2">
        <v>228.9</v>
      </c>
      <c r="Y176" s="1">
        <v>0</v>
      </c>
      <c r="Z176" s="1">
        <v>0</v>
      </c>
      <c r="AA176" s="1">
        <v>1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3</v>
      </c>
      <c r="AV176" s="1">
        <v>32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2</v>
      </c>
      <c r="BE176" s="1">
        <v>10</v>
      </c>
      <c r="BF176" s="1">
        <v>21</v>
      </c>
      <c r="BG176" s="1">
        <v>3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s="1">
        <v>70115</v>
      </c>
      <c r="B177" s="1" t="s">
        <v>241</v>
      </c>
      <c r="C177" s="1">
        <v>30</v>
      </c>
      <c r="D177" s="1">
        <v>285</v>
      </c>
      <c r="E177" s="1" t="s">
        <v>64</v>
      </c>
      <c r="F177" s="1">
        <v>573</v>
      </c>
      <c r="G177" s="1" t="s">
        <v>87</v>
      </c>
      <c r="H177" s="2">
        <v>29.93</v>
      </c>
      <c r="I177" s="2">
        <v>897.9</v>
      </c>
      <c r="J177" s="10">
        <f t="shared" si="2"/>
        <v>0</v>
      </c>
      <c r="K177" s="11">
        <f t="shared" si="3"/>
        <v>0</v>
      </c>
      <c r="L177" s="1">
        <v>0.97</v>
      </c>
      <c r="M177" s="1">
        <v>2.0299999999999998</v>
      </c>
      <c r="N177" s="16">
        <f t="shared" si="67"/>
        <v>0</v>
      </c>
      <c r="O177" s="1"/>
      <c r="P177" s="1">
        <v>2.15</v>
      </c>
      <c r="Q177" s="1">
        <v>1.2</v>
      </c>
      <c r="R177" s="16">
        <f t="shared" si="66"/>
        <v>0</v>
      </c>
      <c r="S177" s="1">
        <v>0.37</v>
      </c>
      <c r="T177" s="1">
        <v>2</v>
      </c>
      <c r="U177" s="16">
        <f t="shared" si="64"/>
        <v>0</v>
      </c>
      <c r="V177" s="1">
        <v>0</v>
      </c>
      <c r="W177" s="15">
        <v>3127.68</v>
      </c>
      <c r="X177" s="2">
        <v>4699.01</v>
      </c>
      <c r="Y177" s="1">
        <v>13</v>
      </c>
      <c r="Z177" s="1">
        <v>6</v>
      </c>
      <c r="AA177" s="1">
        <v>8</v>
      </c>
      <c r="AB177" s="1">
        <v>10</v>
      </c>
      <c r="AC177" s="1">
        <v>61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14</v>
      </c>
      <c r="AT177" s="1">
        <v>10</v>
      </c>
      <c r="AU177" s="1">
        <v>25</v>
      </c>
      <c r="AV177" s="1">
        <v>41</v>
      </c>
      <c r="AW177" s="1">
        <v>36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6</v>
      </c>
      <c r="BF177" s="1">
        <v>10</v>
      </c>
      <c r="BG177" s="1">
        <v>60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s="1">
        <v>70978</v>
      </c>
      <c r="B178" s="1" t="s">
        <v>265</v>
      </c>
      <c r="C178" s="1">
        <v>16</v>
      </c>
      <c r="D178" s="1">
        <v>285</v>
      </c>
      <c r="E178" s="1" t="s">
        <v>64</v>
      </c>
      <c r="F178" s="1">
        <v>998</v>
      </c>
      <c r="G178" s="1" t="s">
        <v>266</v>
      </c>
      <c r="H178" s="2">
        <v>84.48</v>
      </c>
      <c r="I178" s="2">
        <v>1351.68</v>
      </c>
      <c r="J178" s="10">
        <f t="shared" si="2"/>
        <v>0</v>
      </c>
      <c r="K178" s="11">
        <f t="shared" si="3"/>
        <v>0</v>
      </c>
      <c r="L178" s="1">
        <v>0.31</v>
      </c>
      <c r="M178" s="1">
        <v>0.62</v>
      </c>
      <c r="N178" s="16">
        <f t="shared" si="67"/>
        <v>0</v>
      </c>
      <c r="O178" s="1"/>
      <c r="P178" s="1">
        <v>1.84</v>
      </c>
      <c r="Q178" s="1">
        <v>1.38</v>
      </c>
      <c r="R178" s="16">
        <f t="shared" si="66"/>
        <v>0</v>
      </c>
      <c r="S178" s="1">
        <v>0.09</v>
      </c>
      <c r="T178" s="1">
        <v>3</v>
      </c>
      <c r="U178" s="16">
        <f t="shared" si="64"/>
        <v>0</v>
      </c>
      <c r="V178" s="1">
        <v>0</v>
      </c>
      <c r="W178" s="15">
        <v>3041.28</v>
      </c>
      <c r="X178" s="2">
        <v>6758.4</v>
      </c>
      <c r="Y178" s="1">
        <v>2</v>
      </c>
      <c r="Z178" s="1">
        <v>3</v>
      </c>
      <c r="AA178" s="1">
        <v>1</v>
      </c>
      <c r="AB178" s="1">
        <v>1</v>
      </c>
      <c r="AC178" s="1">
        <v>10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8</v>
      </c>
      <c r="AT178" s="1">
        <v>13</v>
      </c>
      <c r="AU178" s="1">
        <v>8</v>
      </c>
      <c r="AV178" s="1">
        <v>14</v>
      </c>
      <c r="AW178" s="1">
        <v>22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3</v>
      </c>
      <c r="BG178" s="1">
        <v>48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>
      <c r="A179" s="1">
        <v>70033</v>
      </c>
      <c r="B179" s="1" t="s">
        <v>179</v>
      </c>
      <c r="C179" s="1">
        <v>18</v>
      </c>
      <c r="D179" s="1">
        <v>285</v>
      </c>
      <c r="E179" s="1" t="s">
        <v>64</v>
      </c>
      <c r="F179" s="1">
        <v>991</v>
      </c>
      <c r="G179" s="1" t="s">
        <v>141</v>
      </c>
      <c r="H179" s="2">
        <v>54.85</v>
      </c>
      <c r="I179" s="2">
        <v>987.3</v>
      </c>
      <c r="J179" s="10">
        <f t="shared" si="2"/>
        <v>0</v>
      </c>
      <c r="K179" s="11">
        <f t="shared" si="3"/>
        <v>0</v>
      </c>
      <c r="L179" s="1">
        <v>0.83</v>
      </c>
      <c r="M179" s="1">
        <v>4.78</v>
      </c>
      <c r="N179" s="16">
        <f t="shared" si="67"/>
        <v>0</v>
      </c>
      <c r="O179" s="1"/>
      <c r="P179" s="1">
        <v>1.56</v>
      </c>
      <c r="Q179" s="1">
        <v>4.72</v>
      </c>
      <c r="R179" s="16">
        <f t="shared" si="66"/>
        <v>0</v>
      </c>
      <c r="S179" s="1">
        <v>0.64</v>
      </c>
      <c r="T179" s="1">
        <v>1.28</v>
      </c>
      <c r="U179" s="16">
        <f t="shared" si="64"/>
        <v>0</v>
      </c>
      <c r="V179" s="1">
        <v>0</v>
      </c>
      <c r="W179" s="15">
        <v>2989.32</v>
      </c>
      <c r="X179" s="2">
        <v>10640.9</v>
      </c>
      <c r="Y179" s="1">
        <v>4</v>
      </c>
      <c r="Z179" s="1">
        <v>5</v>
      </c>
      <c r="AA179" s="1">
        <v>6</v>
      </c>
      <c r="AB179" s="1">
        <v>5</v>
      </c>
      <c r="AC179" s="1">
        <v>86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13</v>
      </c>
      <c r="AT179" s="1">
        <v>7</v>
      </c>
      <c r="AU179" s="1">
        <v>7</v>
      </c>
      <c r="AV179" s="1">
        <v>9</v>
      </c>
      <c r="AW179" s="1">
        <v>85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</v>
      </c>
      <c r="BD179" s="1">
        <v>4</v>
      </c>
      <c r="BE179" s="1">
        <v>4</v>
      </c>
      <c r="BF179" s="1">
        <v>9</v>
      </c>
      <c r="BG179" s="1">
        <v>23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>
      <c r="A180" s="1">
        <v>70266</v>
      </c>
      <c r="B180" s="1" t="s">
        <v>335</v>
      </c>
      <c r="C180" s="1">
        <v>24</v>
      </c>
      <c r="D180" s="1">
        <v>285</v>
      </c>
      <c r="E180" s="1" t="s">
        <v>64</v>
      </c>
      <c r="F180" s="1">
        <v>558</v>
      </c>
      <c r="G180" s="1" t="s">
        <v>67</v>
      </c>
      <c r="H180" s="2">
        <v>45.624299999999998</v>
      </c>
      <c r="I180" s="2">
        <v>1094.9831999999999</v>
      </c>
      <c r="J180" s="10">
        <f t="shared" si="2"/>
        <v>0</v>
      </c>
      <c r="K180" s="11">
        <f t="shared" si="3"/>
        <v>0</v>
      </c>
      <c r="L180" s="1">
        <v>1</v>
      </c>
      <c r="M180" s="1">
        <v>0.92</v>
      </c>
      <c r="N180" s="16">
        <f t="shared" si="67"/>
        <v>0</v>
      </c>
      <c r="O180" s="1"/>
      <c r="P180" s="1">
        <v>1.73</v>
      </c>
      <c r="Q180" s="1">
        <v>1.33</v>
      </c>
      <c r="R180" s="16">
        <f t="shared" si="66"/>
        <v>0</v>
      </c>
      <c r="S180" s="1">
        <v>0</v>
      </c>
      <c r="T180" s="1">
        <v>0.54</v>
      </c>
      <c r="U180" s="16">
        <f t="shared" si="64"/>
        <v>0</v>
      </c>
      <c r="V180" s="1">
        <v>0</v>
      </c>
      <c r="W180" s="15">
        <v>2988.39</v>
      </c>
      <c r="X180" s="2">
        <v>3056.83</v>
      </c>
      <c r="Y180" s="1">
        <v>8</v>
      </c>
      <c r="Z180" s="1">
        <v>18</v>
      </c>
      <c r="AA180" s="1">
        <v>6</v>
      </c>
      <c r="AB180" s="1">
        <v>2</v>
      </c>
      <c r="AC180" s="1">
        <v>22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13</v>
      </c>
      <c r="AT180" s="1">
        <v>16</v>
      </c>
      <c r="AU180" s="1">
        <v>16</v>
      </c>
      <c r="AV180" s="1">
        <v>9</v>
      </c>
      <c r="AW180" s="1">
        <v>32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13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>
      <c r="A181" s="1">
        <v>70360</v>
      </c>
      <c r="B181" s="1" t="s">
        <v>245</v>
      </c>
      <c r="C181" s="1">
        <v>15</v>
      </c>
      <c r="D181" s="1">
        <v>285</v>
      </c>
      <c r="E181" s="1" t="s">
        <v>64</v>
      </c>
      <c r="F181" s="1">
        <v>562</v>
      </c>
      <c r="G181" s="1" t="s">
        <v>65</v>
      </c>
      <c r="H181" s="2">
        <v>30.07</v>
      </c>
      <c r="I181" s="2">
        <v>451.05</v>
      </c>
      <c r="J181" s="10">
        <f t="shared" si="2"/>
        <v>0</v>
      </c>
      <c r="K181" s="11">
        <f t="shared" si="3"/>
        <v>0</v>
      </c>
      <c r="L181" s="1">
        <v>0.97</v>
      </c>
      <c r="M181" s="1">
        <v>0.93</v>
      </c>
      <c r="N181" s="16">
        <f t="shared" si="67"/>
        <v>0</v>
      </c>
      <c r="O181" s="1"/>
      <c r="P181" s="1">
        <v>5.37</v>
      </c>
      <c r="Q181" s="1">
        <v>3.67</v>
      </c>
      <c r="R181" s="16">
        <f t="shared" si="66"/>
        <v>0</v>
      </c>
      <c r="S181" s="1">
        <v>0.23</v>
      </c>
      <c r="T181" s="1">
        <v>2.87</v>
      </c>
      <c r="U181" s="16">
        <f t="shared" si="64"/>
        <v>0</v>
      </c>
      <c r="V181" s="1">
        <v>0</v>
      </c>
      <c r="W181" s="15">
        <v>2961.9</v>
      </c>
      <c r="X181" s="2">
        <v>3367.84</v>
      </c>
      <c r="Y181" s="1">
        <v>6</v>
      </c>
      <c r="Z181" s="1">
        <v>1</v>
      </c>
      <c r="AA181" s="1">
        <v>7</v>
      </c>
      <c r="AB181" s="1">
        <v>2</v>
      </c>
      <c r="AC181" s="1">
        <v>14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14</v>
      </c>
      <c r="AT181" s="1">
        <v>24</v>
      </c>
      <c r="AU181" s="1">
        <v>33</v>
      </c>
      <c r="AV181" s="1">
        <v>43</v>
      </c>
      <c r="AW181" s="1">
        <v>55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2</v>
      </c>
      <c r="BD181" s="1">
        <v>0</v>
      </c>
      <c r="BE181" s="1">
        <v>1</v>
      </c>
      <c r="BF181" s="1">
        <v>1</v>
      </c>
      <c r="BG181" s="1">
        <v>43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>
      <c r="A182" s="1">
        <v>70970</v>
      </c>
      <c r="B182" s="1" t="s">
        <v>237</v>
      </c>
      <c r="C182" s="1">
        <v>15</v>
      </c>
      <c r="D182" s="1">
        <v>285</v>
      </c>
      <c r="E182" s="1" t="s">
        <v>64</v>
      </c>
      <c r="F182" s="1">
        <v>562</v>
      </c>
      <c r="G182" s="1" t="s">
        <v>65</v>
      </c>
      <c r="H182" s="2">
        <v>28.82</v>
      </c>
      <c r="I182" s="2">
        <v>432.3</v>
      </c>
      <c r="J182" s="10">
        <f t="shared" si="2"/>
        <v>1296.9000000000001</v>
      </c>
      <c r="K182" s="11">
        <f t="shared" si="3"/>
        <v>3</v>
      </c>
      <c r="L182" s="1">
        <v>0.5</v>
      </c>
      <c r="M182" s="1">
        <v>1.67</v>
      </c>
      <c r="N182" s="16">
        <f t="shared" si="67"/>
        <v>0</v>
      </c>
      <c r="O182" s="1"/>
      <c r="P182" s="1">
        <v>4.37</v>
      </c>
      <c r="Q182" s="1">
        <v>0.4</v>
      </c>
      <c r="R182" s="16">
        <f t="shared" si="66"/>
        <v>3</v>
      </c>
      <c r="S182" s="1">
        <v>1.97</v>
      </c>
      <c r="T182" s="1">
        <v>2.0699999999999998</v>
      </c>
      <c r="U182" s="16">
        <f t="shared" si="64"/>
        <v>0</v>
      </c>
      <c r="V182" s="1">
        <v>0</v>
      </c>
      <c r="W182" s="15">
        <v>2954.05</v>
      </c>
      <c r="X182" s="2">
        <v>1786.84</v>
      </c>
      <c r="Y182" s="1">
        <v>5</v>
      </c>
      <c r="Z182" s="1">
        <v>7</v>
      </c>
      <c r="AA182" s="1">
        <v>5</v>
      </c>
      <c r="AB182" s="1">
        <v>-12</v>
      </c>
      <c r="AC182" s="1">
        <v>25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21</v>
      </c>
      <c r="AT182" s="1">
        <v>21</v>
      </c>
      <c r="AU182" s="1">
        <v>22</v>
      </c>
      <c r="AV182" s="1">
        <v>24</v>
      </c>
      <c r="AW182" s="1">
        <v>6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2</v>
      </c>
      <c r="BD182" s="1">
        <v>0</v>
      </c>
      <c r="BE182" s="1">
        <v>24</v>
      </c>
      <c r="BF182" s="1">
        <v>7</v>
      </c>
      <c r="BG182" s="1">
        <v>31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>
      <c r="A183" s="1">
        <v>70123</v>
      </c>
      <c r="B183" s="1" t="s">
        <v>169</v>
      </c>
      <c r="C183" s="1">
        <v>6</v>
      </c>
      <c r="D183" s="1">
        <v>285</v>
      </c>
      <c r="E183" s="1" t="s">
        <v>64</v>
      </c>
      <c r="F183" s="1">
        <v>285</v>
      </c>
      <c r="G183" s="1" t="s">
        <v>64</v>
      </c>
      <c r="H183" s="2">
        <v>157.97</v>
      </c>
      <c r="I183" s="2">
        <v>947.82</v>
      </c>
      <c r="J183" s="10">
        <f t="shared" si="2"/>
        <v>0</v>
      </c>
      <c r="K183" s="11">
        <f t="shared" si="3"/>
        <v>0</v>
      </c>
      <c r="L183" s="1">
        <v>1.25</v>
      </c>
      <c r="M183" s="1">
        <v>0</v>
      </c>
      <c r="N183" s="5">
        <v>0</v>
      </c>
      <c r="O183" s="1"/>
      <c r="P183" s="1">
        <v>0.75</v>
      </c>
      <c r="Q183" s="1">
        <v>1.5</v>
      </c>
      <c r="R183" s="16">
        <f t="shared" si="66"/>
        <v>0</v>
      </c>
      <c r="S183" s="1">
        <v>1.08</v>
      </c>
      <c r="T183" s="1">
        <v>-0.17</v>
      </c>
      <c r="U183" s="5">
        <v>0</v>
      </c>
      <c r="V183" s="1">
        <v>0</v>
      </c>
      <c r="W183" s="15">
        <v>2922.44</v>
      </c>
      <c r="X183" s="2">
        <v>1263.76</v>
      </c>
      <c r="Y183" s="1">
        <v>0</v>
      </c>
      <c r="Z183" s="1">
        <v>0</v>
      </c>
      <c r="AA183" s="1">
        <v>6</v>
      </c>
      <c r="AB183" s="1">
        <v>3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</v>
      </c>
      <c r="AT183" s="1">
        <v>7</v>
      </c>
      <c r="AU183" s="1">
        <v>0</v>
      </c>
      <c r="AV183" s="1">
        <v>0</v>
      </c>
      <c r="AW183" s="1">
        <v>9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3</v>
      </c>
      <c r="BD183" s="1">
        <v>7</v>
      </c>
      <c r="BE183" s="1">
        <v>0</v>
      </c>
      <c r="BF183" s="1">
        <v>0</v>
      </c>
      <c r="BG183" s="1">
        <v>-1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s="1">
        <v>70351</v>
      </c>
      <c r="B184" s="1" t="s">
        <v>275</v>
      </c>
      <c r="C184" s="1">
        <v>5</v>
      </c>
      <c r="D184" s="1">
        <v>285</v>
      </c>
      <c r="E184" s="1" t="s">
        <v>64</v>
      </c>
      <c r="F184" s="1">
        <v>562</v>
      </c>
      <c r="G184" s="1" t="s">
        <v>65</v>
      </c>
      <c r="H184" s="2">
        <v>61.49</v>
      </c>
      <c r="I184" s="2">
        <v>307.45</v>
      </c>
      <c r="J184" s="10">
        <f t="shared" si="2"/>
        <v>1229.8</v>
      </c>
      <c r="K184" s="11">
        <f t="shared" si="3"/>
        <v>4</v>
      </c>
      <c r="L184" s="1">
        <v>2.1</v>
      </c>
      <c r="M184" s="1">
        <v>2.2000000000000002</v>
      </c>
      <c r="N184" s="16">
        <f t="shared" ref="N184:N188" si="68">MAX(0,((TRUNC((L184*0.8)-M184))))</f>
        <v>0</v>
      </c>
      <c r="O184" s="1"/>
      <c r="P184" s="1">
        <v>5.8</v>
      </c>
      <c r="Q184" s="1">
        <v>0.2</v>
      </c>
      <c r="R184" s="16">
        <f t="shared" si="66"/>
        <v>4</v>
      </c>
      <c r="S184" s="1">
        <v>0.4</v>
      </c>
      <c r="T184" s="1">
        <v>0</v>
      </c>
      <c r="U184" s="16">
        <f t="shared" ref="U184:U266" si="69">MAX(0,((TRUNC((S184*0.8)-T184))))</f>
        <v>0</v>
      </c>
      <c r="V184" s="1">
        <v>0</v>
      </c>
      <c r="W184" s="15">
        <v>2551.84</v>
      </c>
      <c r="X184" s="2">
        <v>737.88</v>
      </c>
      <c r="Y184" s="1">
        <v>4</v>
      </c>
      <c r="Z184" s="1">
        <v>3</v>
      </c>
      <c r="AA184" s="1">
        <v>5</v>
      </c>
      <c r="AB184" s="1">
        <v>0</v>
      </c>
      <c r="AC184" s="1">
        <v>11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10</v>
      </c>
      <c r="AT184" s="1">
        <v>4</v>
      </c>
      <c r="AU184" s="1">
        <v>13</v>
      </c>
      <c r="AV184" s="1">
        <v>8</v>
      </c>
      <c r="AW184" s="1">
        <v>1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4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s="1">
        <v>70180</v>
      </c>
      <c r="B185" s="1" t="s">
        <v>319</v>
      </c>
      <c r="C185" s="1">
        <v>25</v>
      </c>
      <c r="D185" s="1">
        <v>285</v>
      </c>
      <c r="E185" s="1" t="s">
        <v>64</v>
      </c>
      <c r="F185" s="1">
        <v>35</v>
      </c>
      <c r="G185" s="1" t="s">
        <v>76</v>
      </c>
      <c r="H185" s="2">
        <v>43.63</v>
      </c>
      <c r="I185" s="2">
        <v>1090.75</v>
      </c>
      <c r="J185" s="10">
        <f t="shared" si="2"/>
        <v>3272.25</v>
      </c>
      <c r="K185" s="11">
        <f t="shared" si="3"/>
        <v>3</v>
      </c>
      <c r="L185" s="1">
        <v>0.04</v>
      </c>
      <c r="M185" s="1">
        <v>0</v>
      </c>
      <c r="N185" s="16">
        <f t="shared" si="68"/>
        <v>0</v>
      </c>
      <c r="O185" s="1"/>
      <c r="P185" s="1">
        <v>1.96</v>
      </c>
      <c r="Q185" s="1">
        <v>0</v>
      </c>
      <c r="R185" s="5">
        <v>3</v>
      </c>
      <c r="S185" s="1">
        <v>0.26</v>
      </c>
      <c r="T185" s="1">
        <v>0</v>
      </c>
      <c r="U185" s="16">
        <f t="shared" si="69"/>
        <v>0</v>
      </c>
      <c r="V185" s="1">
        <v>0</v>
      </c>
      <c r="W185" s="15">
        <v>2465.09</v>
      </c>
      <c r="X185" s="2">
        <v>0</v>
      </c>
      <c r="Y185" s="1">
        <v>0</v>
      </c>
      <c r="Z185" s="1">
        <v>0</v>
      </c>
      <c r="AA185" s="1">
        <v>0</v>
      </c>
      <c r="AB185" s="1">
        <v>2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38</v>
      </c>
      <c r="AV185" s="1">
        <v>22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1</v>
      </c>
      <c r="BF185" s="1">
        <v>11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>
      <c r="A186" s="1">
        <v>70015</v>
      </c>
      <c r="B186" s="1" t="s">
        <v>288</v>
      </c>
      <c r="C186" s="1">
        <v>12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29.4</v>
      </c>
      <c r="I186" s="2">
        <v>352.8</v>
      </c>
      <c r="J186" s="10">
        <f t="shared" si="2"/>
        <v>0</v>
      </c>
      <c r="K186" s="11">
        <f t="shared" si="3"/>
        <v>0</v>
      </c>
      <c r="L186" s="1">
        <v>0</v>
      </c>
      <c r="M186" s="1">
        <v>1.83</v>
      </c>
      <c r="N186" s="16">
        <f t="shared" si="68"/>
        <v>0</v>
      </c>
      <c r="O186" s="1"/>
      <c r="P186" s="1">
        <v>5.12</v>
      </c>
      <c r="Q186" s="1">
        <v>2.75</v>
      </c>
      <c r="R186" s="5">
        <v>0</v>
      </c>
      <c r="S186" s="1">
        <v>1.25</v>
      </c>
      <c r="T186" s="1">
        <v>3.42</v>
      </c>
      <c r="U186" s="16">
        <f t="shared" si="69"/>
        <v>0</v>
      </c>
      <c r="V186" s="1">
        <v>0</v>
      </c>
      <c r="W186" s="15">
        <v>2249.1</v>
      </c>
      <c r="X186" s="2">
        <v>2822.4</v>
      </c>
      <c r="Y186" s="1">
        <v>0</v>
      </c>
      <c r="Z186" s="1">
        <v>0</v>
      </c>
      <c r="AA186" s="1">
        <v>0</v>
      </c>
      <c r="AB186" s="1">
        <v>0</v>
      </c>
      <c r="AC186" s="1">
        <v>22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18</v>
      </c>
      <c r="AT186" s="1">
        <v>21</v>
      </c>
      <c r="AU186" s="1">
        <v>15</v>
      </c>
      <c r="AV186" s="1">
        <v>36</v>
      </c>
      <c r="AW186" s="1">
        <v>33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2</v>
      </c>
      <c r="BE186" s="1">
        <v>9</v>
      </c>
      <c r="BF186" s="1">
        <v>10</v>
      </c>
      <c r="BG186" s="1">
        <v>41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>
      <c r="A187" s="20">
        <v>70981</v>
      </c>
      <c r="B187" s="1" t="s">
        <v>294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28.82</v>
      </c>
      <c r="I187" s="2">
        <v>432.3</v>
      </c>
      <c r="J187" s="10">
        <f t="shared" si="2"/>
        <v>0</v>
      </c>
      <c r="K187" s="11">
        <f t="shared" si="3"/>
        <v>0</v>
      </c>
      <c r="L187" s="1">
        <v>7.0000000000000007E-2</v>
      </c>
      <c r="M187" s="1">
        <v>1</v>
      </c>
      <c r="N187" s="16">
        <f t="shared" si="68"/>
        <v>0</v>
      </c>
      <c r="O187" s="1"/>
      <c r="P187" s="1">
        <v>3.7</v>
      </c>
      <c r="Q187" s="1">
        <v>1.8</v>
      </c>
      <c r="R187" s="5">
        <v>0</v>
      </c>
      <c r="S187" s="1">
        <v>1.4</v>
      </c>
      <c r="T187" s="1">
        <v>0.67</v>
      </c>
      <c r="U187" s="16">
        <f t="shared" si="69"/>
        <v>0</v>
      </c>
      <c r="V187" s="1">
        <v>0</v>
      </c>
      <c r="W187" s="15">
        <v>2233.5500000000002</v>
      </c>
      <c r="X187" s="2">
        <v>1498.64</v>
      </c>
      <c r="Y187" s="1">
        <v>8</v>
      </c>
      <c r="Z187" s="1">
        <v>13</v>
      </c>
      <c r="AA187" s="1">
        <v>5</v>
      </c>
      <c r="AB187" s="1">
        <v>-37</v>
      </c>
      <c r="AC187" s="1">
        <v>15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13</v>
      </c>
      <c r="AT187" s="1">
        <v>36</v>
      </c>
      <c r="AU187" s="1">
        <v>18</v>
      </c>
      <c r="AV187" s="1">
        <v>13</v>
      </c>
      <c r="AW187" s="1">
        <v>27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18</v>
      </c>
      <c r="BD187" s="1">
        <v>2</v>
      </c>
      <c r="BE187" s="1">
        <v>0</v>
      </c>
      <c r="BF187" s="1">
        <v>4</v>
      </c>
      <c r="BG187" s="1">
        <v>10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s="1">
        <v>70352</v>
      </c>
      <c r="B188" s="1" t="s">
        <v>276</v>
      </c>
      <c r="C188" s="1">
        <v>5</v>
      </c>
      <c r="D188" s="1">
        <v>285</v>
      </c>
      <c r="E188" s="1" t="s">
        <v>64</v>
      </c>
      <c r="F188" s="1">
        <v>562</v>
      </c>
      <c r="G188" s="1" t="s">
        <v>65</v>
      </c>
      <c r="H188" s="2">
        <v>61.49</v>
      </c>
      <c r="I188" s="2">
        <v>307.45</v>
      </c>
      <c r="J188" s="10">
        <f t="shared" si="2"/>
        <v>0</v>
      </c>
      <c r="K188" s="11">
        <f t="shared" si="3"/>
        <v>0</v>
      </c>
      <c r="L188" s="1">
        <v>1.2</v>
      </c>
      <c r="M188" s="1">
        <v>1.8</v>
      </c>
      <c r="N188" s="16">
        <f t="shared" si="68"/>
        <v>0</v>
      </c>
      <c r="O188" s="1"/>
      <c r="P188" s="1">
        <v>5.2</v>
      </c>
      <c r="Q188" s="1">
        <v>3</v>
      </c>
      <c r="R188" s="5">
        <v>0</v>
      </c>
      <c r="S188" s="1">
        <v>0.8</v>
      </c>
      <c r="T188" s="1">
        <v>0.4</v>
      </c>
      <c r="U188" s="16">
        <f t="shared" si="69"/>
        <v>0</v>
      </c>
      <c r="V188" s="1">
        <v>0</v>
      </c>
      <c r="W188" s="15">
        <v>2213.64</v>
      </c>
      <c r="X188" s="2">
        <v>1598.74</v>
      </c>
      <c r="Y188" s="1">
        <v>1</v>
      </c>
      <c r="Z188" s="1">
        <v>5</v>
      </c>
      <c r="AA188" s="1">
        <v>1</v>
      </c>
      <c r="AB188" s="1">
        <v>3</v>
      </c>
      <c r="AC188" s="1">
        <v>9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9</v>
      </c>
      <c r="AT188" s="1">
        <v>12</v>
      </c>
      <c r="AU188" s="1">
        <v>8</v>
      </c>
      <c r="AV188" s="1">
        <v>6</v>
      </c>
      <c r="AW188" s="1">
        <v>15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3</v>
      </c>
      <c r="BD188" s="1">
        <v>0</v>
      </c>
      <c r="BE188" s="1">
        <v>1</v>
      </c>
      <c r="BF188" s="1">
        <v>0</v>
      </c>
      <c r="BG188" s="1">
        <v>2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s="1">
        <v>70106</v>
      </c>
      <c r="B189" s="1" t="s">
        <v>104</v>
      </c>
      <c r="C189" s="1">
        <v>24</v>
      </c>
      <c r="D189" s="1">
        <v>285</v>
      </c>
      <c r="E189" s="1" t="s">
        <v>64</v>
      </c>
      <c r="F189" s="1">
        <v>28</v>
      </c>
      <c r="G189" s="1" t="s">
        <v>98</v>
      </c>
      <c r="H189" s="2">
        <v>35</v>
      </c>
      <c r="I189" s="2">
        <v>840</v>
      </c>
      <c r="J189" s="10">
        <f t="shared" si="2"/>
        <v>0</v>
      </c>
      <c r="K189" s="11">
        <f t="shared" si="3"/>
        <v>0</v>
      </c>
      <c r="L189" s="1">
        <v>0</v>
      </c>
      <c r="M189" s="1">
        <v>-1</v>
      </c>
      <c r="N189" s="5">
        <v>0</v>
      </c>
      <c r="O189" s="1"/>
      <c r="P189" s="1">
        <v>2.6</v>
      </c>
      <c r="Q189" s="1">
        <v>8.08</v>
      </c>
      <c r="R189" s="16">
        <f>MAX(0,((TRUNC((P189*0.8)-Q189))))</f>
        <v>0</v>
      </c>
      <c r="S189" s="1">
        <v>0</v>
      </c>
      <c r="T189" s="1">
        <v>-0.21</v>
      </c>
      <c r="U189" s="16">
        <f t="shared" si="69"/>
        <v>0</v>
      </c>
      <c r="V189" s="1">
        <v>0</v>
      </c>
      <c r="W189" s="15">
        <v>2187.5</v>
      </c>
      <c r="X189" s="2">
        <v>5775</v>
      </c>
      <c r="Y189" s="1">
        <v>0</v>
      </c>
      <c r="Z189" s="1">
        <v>0</v>
      </c>
      <c r="AA189" s="1">
        <v>0</v>
      </c>
      <c r="AB189" s="1">
        <v>0</v>
      </c>
      <c r="AC189" s="1">
        <v>-24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125</v>
      </c>
      <c r="AU189" s="1">
        <v>0</v>
      </c>
      <c r="AV189" s="1">
        <v>0</v>
      </c>
      <c r="AW189" s="1">
        <v>194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-5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s="1">
        <v>70172</v>
      </c>
      <c r="B190" s="1" t="s">
        <v>282</v>
      </c>
      <c r="C190" s="1">
        <v>15</v>
      </c>
      <c r="D190" s="1">
        <v>285</v>
      </c>
      <c r="E190" s="1" t="s">
        <v>64</v>
      </c>
      <c r="F190" s="1">
        <v>562</v>
      </c>
      <c r="G190" s="1" t="s">
        <v>65</v>
      </c>
      <c r="H190" s="2">
        <v>30.07</v>
      </c>
      <c r="I190" s="2">
        <v>451.05</v>
      </c>
      <c r="J190" s="10">
        <f t="shared" si="2"/>
        <v>1353.15</v>
      </c>
      <c r="K190" s="11">
        <f t="shared" si="3"/>
        <v>3</v>
      </c>
      <c r="L190" s="1">
        <v>0.7</v>
      </c>
      <c r="M190" s="1">
        <v>3.27</v>
      </c>
      <c r="N190" s="16">
        <f t="shared" ref="N190:N193" si="70">MAX(0,((TRUNC((L190*0.8)-M190))))</f>
        <v>0</v>
      </c>
      <c r="O190" s="1"/>
      <c r="P190" s="1">
        <v>3.87</v>
      </c>
      <c r="Q190" s="1">
        <v>0.6</v>
      </c>
      <c r="R190" s="5">
        <v>3</v>
      </c>
      <c r="S190" s="1">
        <v>7.0000000000000007E-2</v>
      </c>
      <c r="T190" s="1">
        <v>0.87</v>
      </c>
      <c r="U190" s="16">
        <f t="shared" si="69"/>
        <v>0</v>
      </c>
      <c r="V190" s="1">
        <v>0</v>
      </c>
      <c r="W190" s="15">
        <v>2089.87</v>
      </c>
      <c r="X190" s="2">
        <v>2134.9699999999998</v>
      </c>
      <c r="Y190" s="1">
        <v>5</v>
      </c>
      <c r="Z190" s="1">
        <v>6</v>
      </c>
      <c r="AA190" s="1">
        <v>1</v>
      </c>
      <c r="AB190" s="1">
        <v>3</v>
      </c>
      <c r="AC190" s="1">
        <v>49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19</v>
      </c>
      <c r="AT190" s="1">
        <v>20</v>
      </c>
      <c r="AU190" s="1">
        <v>9</v>
      </c>
      <c r="AV190" s="1">
        <v>40</v>
      </c>
      <c r="AW190" s="1">
        <v>9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13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s="1">
        <v>70063</v>
      </c>
      <c r="B191" s="1" t="s">
        <v>198</v>
      </c>
      <c r="C191" s="1">
        <v>24</v>
      </c>
      <c r="D191" s="1">
        <v>285</v>
      </c>
      <c r="E191" s="1" t="s">
        <v>64</v>
      </c>
      <c r="F191" s="1">
        <v>565</v>
      </c>
      <c r="G191" s="1" t="s">
        <v>94</v>
      </c>
      <c r="H191" s="2">
        <v>34.74</v>
      </c>
      <c r="I191" s="2">
        <v>833.76</v>
      </c>
      <c r="J191" s="10">
        <f t="shared" si="2"/>
        <v>0</v>
      </c>
      <c r="K191" s="11">
        <f t="shared" si="3"/>
        <v>0</v>
      </c>
      <c r="L191" s="1">
        <v>0.08</v>
      </c>
      <c r="M191" s="1">
        <v>0.17</v>
      </c>
      <c r="N191" s="16">
        <f t="shared" si="70"/>
        <v>0</v>
      </c>
      <c r="O191" s="1"/>
      <c r="P191" s="1">
        <v>2.12</v>
      </c>
      <c r="Q191" s="1">
        <v>2.17</v>
      </c>
      <c r="R191" s="5">
        <v>0</v>
      </c>
      <c r="S191" s="1">
        <v>0.17</v>
      </c>
      <c r="T191" s="1">
        <v>1.5</v>
      </c>
      <c r="U191" s="16">
        <f t="shared" si="69"/>
        <v>0</v>
      </c>
      <c r="V191" s="1">
        <v>0</v>
      </c>
      <c r="W191" s="15">
        <v>1980.18</v>
      </c>
      <c r="X191" s="2">
        <v>3196.08</v>
      </c>
      <c r="Y191" s="1">
        <v>0</v>
      </c>
      <c r="Z191" s="1">
        <v>4</v>
      </c>
      <c r="AA191" s="1">
        <v>0</v>
      </c>
      <c r="AB191" s="1">
        <v>0</v>
      </c>
      <c r="AC191" s="1">
        <v>4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5</v>
      </c>
      <c r="AT191" s="1">
        <v>14</v>
      </c>
      <c r="AU191" s="1">
        <v>34</v>
      </c>
      <c r="AV191" s="1">
        <v>10</v>
      </c>
      <c r="AW191" s="1">
        <v>52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6</v>
      </c>
      <c r="BE191" s="1">
        <v>0</v>
      </c>
      <c r="BF191" s="1">
        <v>2</v>
      </c>
      <c r="BG191" s="1">
        <v>36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s="1">
        <v>70350</v>
      </c>
      <c r="B192" s="1" t="s">
        <v>262</v>
      </c>
      <c r="C192" s="1">
        <v>5</v>
      </c>
      <c r="D192" s="1">
        <v>285</v>
      </c>
      <c r="E192" s="1" t="s">
        <v>64</v>
      </c>
      <c r="F192" s="1">
        <v>322</v>
      </c>
      <c r="G192" s="1" t="s">
        <v>167</v>
      </c>
      <c r="H192" s="2">
        <v>61.49</v>
      </c>
      <c r="I192" s="2">
        <v>307.45</v>
      </c>
      <c r="J192" s="10">
        <f t="shared" si="2"/>
        <v>922.34999999999991</v>
      </c>
      <c r="K192" s="11">
        <f t="shared" si="3"/>
        <v>3</v>
      </c>
      <c r="L192" s="1">
        <v>2.2000000000000002</v>
      </c>
      <c r="M192" s="1">
        <v>2.6</v>
      </c>
      <c r="N192" s="16">
        <f t="shared" si="70"/>
        <v>0</v>
      </c>
      <c r="O192" s="1"/>
      <c r="P192" s="1">
        <v>4</v>
      </c>
      <c r="Q192" s="1">
        <v>0</v>
      </c>
      <c r="R192" s="16">
        <f t="shared" ref="R192:R193" si="71">MAX(0,((TRUNC((P192*0.8)-Q192))))</f>
        <v>3</v>
      </c>
      <c r="S192" s="1">
        <v>0</v>
      </c>
      <c r="T192" s="1">
        <v>0</v>
      </c>
      <c r="U192" s="16">
        <f t="shared" si="69"/>
        <v>0</v>
      </c>
      <c r="V192" s="1">
        <v>0</v>
      </c>
      <c r="W192" s="15">
        <v>1906.19</v>
      </c>
      <c r="X192" s="2">
        <v>799.37</v>
      </c>
      <c r="Y192" s="1">
        <v>4</v>
      </c>
      <c r="Z192" s="1">
        <v>16</v>
      </c>
      <c r="AA192" s="1">
        <v>1</v>
      </c>
      <c r="AB192" s="1">
        <v>-4</v>
      </c>
      <c r="AC192" s="1">
        <v>13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1</v>
      </c>
      <c r="AT192" s="1">
        <v>0</v>
      </c>
      <c r="AU192" s="1">
        <v>15</v>
      </c>
      <c r="AV192" s="1">
        <v>8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s="1">
        <v>70985</v>
      </c>
      <c r="B193" s="1" t="s">
        <v>227</v>
      </c>
      <c r="C193" s="1">
        <v>20</v>
      </c>
      <c r="D193" s="1">
        <v>285</v>
      </c>
      <c r="E193" s="1" t="s">
        <v>64</v>
      </c>
      <c r="F193" s="1">
        <v>285</v>
      </c>
      <c r="G193" s="1" t="s">
        <v>64</v>
      </c>
      <c r="H193" s="2">
        <v>58.21</v>
      </c>
      <c r="I193" s="2">
        <v>1164.2</v>
      </c>
      <c r="J193" s="10">
        <f t="shared" si="2"/>
        <v>0</v>
      </c>
      <c r="K193" s="11">
        <f t="shared" si="3"/>
        <v>0</v>
      </c>
      <c r="L193" s="1">
        <v>0.02</v>
      </c>
      <c r="M193" s="1">
        <v>0.15</v>
      </c>
      <c r="N193" s="16">
        <f t="shared" si="70"/>
        <v>0</v>
      </c>
      <c r="O193" s="1"/>
      <c r="P193" s="1">
        <v>1.27</v>
      </c>
      <c r="Q193" s="1">
        <v>1.35</v>
      </c>
      <c r="R193" s="16">
        <f t="shared" si="71"/>
        <v>0</v>
      </c>
      <c r="S193" s="1">
        <v>0.25</v>
      </c>
      <c r="T193" s="1">
        <v>0.05</v>
      </c>
      <c r="U193" s="16">
        <f t="shared" si="69"/>
        <v>0</v>
      </c>
      <c r="V193" s="1">
        <v>0</v>
      </c>
      <c r="W193" s="15">
        <v>1804.51</v>
      </c>
      <c r="X193" s="2">
        <v>1804.51</v>
      </c>
      <c r="Y193" s="1">
        <v>0</v>
      </c>
      <c r="Z193" s="1">
        <v>1</v>
      </c>
      <c r="AA193" s="1">
        <v>0</v>
      </c>
      <c r="AB193" s="1">
        <v>0</v>
      </c>
      <c r="AC193" s="1">
        <v>3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18</v>
      </c>
      <c r="AT193" s="1">
        <v>15</v>
      </c>
      <c r="AU193" s="1">
        <v>0</v>
      </c>
      <c r="AV193" s="1">
        <v>0</v>
      </c>
      <c r="AW193" s="1">
        <v>27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3</v>
      </c>
      <c r="BD193" s="1">
        <v>4</v>
      </c>
      <c r="BE193" s="1">
        <v>0</v>
      </c>
      <c r="BF193" s="1">
        <v>0</v>
      </c>
      <c r="BG193" s="1">
        <v>1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s="1">
        <v>76001</v>
      </c>
      <c r="B194" s="1" t="s">
        <v>247</v>
      </c>
      <c r="C194" s="1">
        <v>30</v>
      </c>
      <c r="D194" s="1">
        <v>285</v>
      </c>
      <c r="E194" s="1" t="s">
        <v>64</v>
      </c>
      <c r="F194" s="1">
        <v>558</v>
      </c>
      <c r="G194" s="1" t="s">
        <v>67</v>
      </c>
      <c r="H194" s="2">
        <v>14.71</v>
      </c>
      <c r="I194" s="2">
        <v>441.3</v>
      </c>
      <c r="J194" s="10">
        <f t="shared" si="2"/>
        <v>882.6</v>
      </c>
      <c r="K194" s="11">
        <f t="shared" si="3"/>
        <v>2</v>
      </c>
      <c r="L194" s="1">
        <v>1.77</v>
      </c>
      <c r="M194" s="1">
        <v>0.17</v>
      </c>
      <c r="N194" s="5">
        <v>0</v>
      </c>
      <c r="O194" s="1"/>
      <c r="P194" s="1">
        <v>2.27</v>
      </c>
      <c r="Q194" s="1">
        <v>0.2</v>
      </c>
      <c r="R194" s="5">
        <v>2</v>
      </c>
      <c r="S194" s="1">
        <v>0</v>
      </c>
      <c r="T194" s="1">
        <v>0</v>
      </c>
      <c r="U194" s="16">
        <f t="shared" si="69"/>
        <v>0</v>
      </c>
      <c r="V194" s="1">
        <v>0</v>
      </c>
      <c r="W194" s="15">
        <v>1779.91</v>
      </c>
      <c r="X194" s="2">
        <v>161.81</v>
      </c>
      <c r="Y194" s="1">
        <v>0</v>
      </c>
      <c r="Z194" s="1">
        <v>0</v>
      </c>
      <c r="AA194" s="1">
        <v>56</v>
      </c>
      <c r="AB194" s="1">
        <v>-6</v>
      </c>
      <c r="AC194" s="1">
        <v>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32</v>
      </c>
      <c r="AV194" s="1">
        <v>72</v>
      </c>
      <c r="AW194" s="1">
        <v>6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s="1">
        <v>70065</v>
      </c>
      <c r="B195" s="1" t="s">
        <v>123</v>
      </c>
      <c r="C195" s="1">
        <v>50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16.4161</v>
      </c>
      <c r="I195" s="2">
        <v>820.80499999999995</v>
      </c>
      <c r="J195" s="10">
        <f t="shared" si="2"/>
        <v>0</v>
      </c>
      <c r="K195" s="11">
        <f t="shared" si="3"/>
        <v>0</v>
      </c>
      <c r="L195" s="1">
        <v>1.23</v>
      </c>
      <c r="M195" s="1">
        <v>0.86</v>
      </c>
      <c r="N195" s="16">
        <f t="shared" ref="N195:N224" si="72">MAX(0,((TRUNC((L195*0.8)-M195))))</f>
        <v>0</v>
      </c>
      <c r="O195" s="1"/>
      <c r="P195" s="1">
        <v>0.84</v>
      </c>
      <c r="Q195" s="1">
        <v>2.06</v>
      </c>
      <c r="R195" s="5">
        <v>0</v>
      </c>
      <c r="S195" s="1">
        <v>0</v>
      </c>
      <c r="T195" s="1">
        <v>0</v>
      </c>
      <c r="U195" s="16">
        <f t="shared" si="69"/>
        <v>0</v>
      </c>
      <c r="V195" s="1">
        <v>0</v>
      </c>
      <c r="W195" s="15">
        <v>1699.07</v>
      </c>
      <c r="X195" s="2">
        <v>2396.75</v>
      </c>
      <c r="Y195" s="1">
        <v>17</v>
      </c>
      <c r="Z195" s="1">
        <v>89</v>
      </c>
      <c r="AA195" s="1">
        <v>0</v>
      </c>
      <c r="AB195" s="1">
        <v>0</v>
      </c>
      <c r="AC195" s="1">
        <v>43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30</v>
      </c>
      <c r="AT195" s="1">
        <v>16</v>
      </c>
      <c r="AU195" s="1">
        <v>2</v>
      </c>
      <c r="AV195" s="1">
        <v>4</v>
      </c>
      <c r="AW195" s="1">
        <v>103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>
      <c r="A196" s="1">
        <v>70173</v>
      </c>
      <c r="B196" s="1" t="s">
        <v>316</v>
      </c>
      <c r="C196" s="1">
        <v>4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76.63</v>
      </c>
      <c r="I196" s="2">
        <v>306.52</v>
      </c>
      <c r="J196" s="10">
        <f t="shared" si="2"/>
        <v>0</v>
      </c>
      <c r="K196" s="11">
        <f t="shared" si="3"/>
        <v>0</v>
      </c>
      <c r="L196" s="1">
        <v>1.25</v>
      </c>
      <c r="M196" s="1">
        <v>1</v>
      </c>
      <c r="N196" s="16">
        <f t="shared" si="72"/>
        <v>0</v>
      </c>
      <c r="O196" s="1"/>
      <c r="P196" s="1">
        <v>3.62</v>
      </c>
      <c r="Q196" s="1">
        <v>2</v>
      </c>
      <c r="R196" s="16">
        <f>MAX(0,((TRUNC((P196*0.8)-Q196))))</f>
        <v>0</v>
      </c>
      <c r="S196" s="1">
        <v>0.5</v>
      </c>
      <c r="T196" s="1">
        <v>2.25</v>
      </c>
      <c r="U196" s="16">
        <f t="shared" si="69"/>
        <v>0</v>
      </c>
      <c r="V196" s="1">
        <v>0</v>
      </c>
      <c r="W196" s="15">
        <v>1647.54</v>
      </c>
      <c r="X196" s="2">
        <v>1609.23</v>
      </c>
      <c r="Y196" s="1">
        <v>1</v>
      </c>
      <c r="Z196" s="1">
        <v>2</v>
      </c>
      <c r="AA196" s="1">
        <v>2</v>
      </c>
      <c r="AB196" s="1">
        <v>2</v>
      </c>
      <c r="AC196" s="1">
        <v>4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5</v>
      </c>
      <c r="AT196" s="1">
        <v>3</v>
      </c>
      <c r="AU196" s="1">
        <v>6</v>
      </c>
      <c r="AV196" s="1">
        <v>4</v>
      </c>
      <c r="AW196" s="1">
        <v>8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  <c r="BD196" s="1">
        <v>2</v>
      </c>
      <c r="BE196" s="1">
        <v>0</v>
      </c>
      <c r="BF196" s="1">
        <v>0</v>
      </c>
      <c r="BG196" s="1">
        <v>9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>
      <c r="A197" s="1">
        <v>70231</v>
      </c>
      <c r="B197" s="1" t="s">
        <v>331</v>
      </c>
      <c r="C197" s="1">
        <v>12</v>
      </c>
      <c r="D197" s="1">
        <v>285</v>
      </c>
      <c r="E197" s="1" t="s">
        <v>64</v>
      </c>
      <c r="F197" s="1">
        <v>558</v>
      </c>
      <c r="G197" s="1" t="s">
        <v>67</v>
      </c>
      <c r="H197" s="2">
        <v>66.930000000000007</v>
      </c>
      <c r="I197" s="2">
        <v>803.16</v>
      </c>
      <c r="J197" s="10">
        <f t="shared" si="2"/>
        <v>2409.48</v>
      </c>
      <c r="K197" s="11">
        <f t="shared" si="3"/>
        <v>3</v>
      </c>
      <c r="L197" s="1">
        <v>0</v>
      </c>
      <c r="M197" s="1">
        <v>0</v>
      </c>
      <c r="N197" s="16">
        <f t="shared" si="72"/>
        <v>0</v>
      </c>
      <c r="O197" s="1"/>
      <c r="P197" s="1">
        <v>2.04</v>
      </c>
      <c r="Q197" s="1">
        <v>0</v>
      </c>
      <c r="R197" s="5">
        <v>3</v>
      </c>
      <c r="S197" s="1">
        <v>0</v>
      </c>
      <c r="T197" s="1">
        <v>0</v>
      </c>
      <c r="U197" s="16">
        <f t="shared" si="69"/>
        <v>0</v>
      </c>
      <c r="V197" s="1">
        <v>0</v>
      </c>
      <c r="W197" s="15">
        <v>1639.78</v>
      </c>
      <c r="X197" s="2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18</v>
      </c>
      <c r="AV197" s="1">
        <v>13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>
      <c r="A198" s="20">
        <v>70971</v>
      </c>
      <c r="B198" s="1" t="s">
        <v>279</v>
      </c>
      <c r="C198" s="1">
        <v>16</v>
      </c>
      <c r="D198" s="1">
        <v>285</v>
      </c>
      <c r="E198" s="1" t="s">
        <v>64</v>
      </c>
      <c r="F198" s="1">
        <v>285</v>
      </c>
      <c r="G198" s="1" t="s">
        <v>64</v>
      </c>
      <c r="H198" s="2">
        <v>56.3</v>
      </c>
      <c r="I198" s="2">
        <v>900.8</v>
      </c>
      <c r="J198" s="10">
        <f t="shared" si="2"/>
        <v>0</v>
      </c>
      <c r="K198" s="11">
        <f t="shared" si="3"/>
        <v>0</v>
      </c>
      <c r="L198" s="1">
        <v>0.19</v>
      </c>
      <c r="M198" s="1">
        <v>0.38</v>
      </c>
      <c r="N198" s="16">
        <f t="shared" si="72"/>
        <v>0</v>
      </c>
      <c r="O198" s="1"/>
      <c r="P198" s="1">
        <v>0.84</v>
      </c>
      <c r="Q198" s="1">
        <v>0.38</v>
      </c>
      <c r="R198" s="16">
        <f t="shared" ref="R198:R199" si="73">MAX(0,((TRUNC((P198*0.8)-Q198))))</f>
        <v>0</v>
      </c>
      <c r="S198" s="1">
        <v>0.62</v>
      </c>
      <c r="T198" s="1">
        <v>2.5</v>
      </c>
      <c r="U198" s="16">
        <f t="shared" si="69"/>
        <v>0</v>
      </c>
      <c r="V198" s="1">
        <v>0</v>
      </c>
      <c r="W198" s="15">
        <v>1491.95</v>
      </c>
      <c r="X198" s="2">
        <v>2927.6</v>
      </c>
      <c r="Y198" s="1">
        <v>2</v>
      </c>
      <c r="Z198" s="1">
        <v>2</v>
      </c>
      <c r="AA198" s="1">
        <v>0</v>
      </c>
      <c r="AB198" s="1">
        <v>0</v>
      </c>
      <c r="AC198" s="1">
        <v>6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3</v>
      </c>
      <c r="AT198" s="1">
        <v>21</v>
      </c>
      <c r="AU198" s="1">
        <v>0</v>
      </c>
      <c r="AV198" s="1">
        <v>0</v>
      </c>
      <c r="AW198" s="1">
        <v>6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4</v>
      </c>
      <c r="BD198" s="1">
        <v>2</v>
      </c>
      <c r="BE198" s="1">
        <v>4</v>
      </c>
      <c r="BF198" s="1">
        <v>2</v>
      </c>
      <c r="BG198" s="1">
        <v>40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>
      <c r="A199" s="20">
        <v>70132</v>
      </c>
      <c r="B199" s="1" t="s">
        <v>223</v>
      </c>
      <c r="C199" s="1">
        <v>18</v>
      </c>
      <c r="D199" s="1">
        <v>285</v>
      </c>
      <c r="E199" s="1" t="s">
        <v>64</v>
      </c>
      <c r="F199" s="1">
        <v>558</v>
      </c>
      <c r="G199" s="1" t="s">
        <v>67</v>
      </c>
      <c r="H199" s="2">
        <v>54.67</v>
      </c>
      <c r="I199" s="2">
        <v>984.06</v>
      </c>
      <c r="J199" s="10">
        <f t="shared" si="2"/>
        <v>0</v>
      </c>
      <c r="K199" s="11">
        <f t="shared" si="3"/>
        <v>0</v>
      </c>
      <c r="L199" s="1">
        <v>0.31</v>
      </c>
      <c r="M199" s="1">
        <v>0</v>
      </c>
      <c r="N199" s="16">
        <f t="shared" si="72"/>
        <v>0</v>
      </c>
      <c r="O199" s="1"/>
      <c r="P199" s="1">
        <v>1.19</v>
      </c>
      <c r="Q199" s="1">
        <v>2.06</v>
      </c>
      <c r="R199" s="16">
        <f t="shared" si="73"/>
        <v>0</v>
      </c>
      <c r="S199" s="1">
        <v>0</v>
      </c>
      <c r="T199" s="1">
        <v>0</v>
      </c>
      <c r="U199" s="16">
        <f t="shared" si="69"/>
        <v>0</v>
      </c>
      <c r="V199" s="1">
        <v>0</v>
      </c>
      <c r="W199" s="15">
        <v>1476.09</v>
      </c>
      <c r="X199" s="2">
        <v>2022.79</v>
      </c>
      <c r="Y199" s="1">
        <v>0</v>
      </c>
      <c r="Z199" s="1">
        <v>0</v>
      </c>
      <c r="AA199" s="1">
        <v>1</v>
      </c>
      <c r="AB199" s="1">
        <v>9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7</v>
      </c>
      <c r="AT199" s="1">
        <v>10</v>
      </c>
      <c r="AU199" s="1">
        <v>9</v>
      </c>
      <c r="AV199" s="1">
        <v>1</v>
      </c>
      <c r="AW199" s="1">
        <v>37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</row>
    <row r="200" spans="1:64">
      <c r="A200" s="1">
        <v>70507</v>
      </c>
      <c r="B200" s="1" t="s">
        <v>352</v>
      </c>
      <c r="C200" s="1">
        <v>12</v>
      </c>
      <c r="D200" s="1">
        <v>285</v>
      </c>
      <c r="E200" s="1" t="s">
        <v>64</v>
      </c>
      <c r="F200" s="1">
        <v>573</v>
      </c>
      <c r="G200" s="1" t="s">
        <v>87</v>
      </c>
      <c r="H200" s="2">
        <v>46.76</v>
      </c>
      <c r="I200" s="2">
        <v>561.12</v>
      </c>
      <c r="J200" s="10">
        <f t="shared" si="2"/>
        <v>1683.3600000000001</v>
      </c>
      <c r="K200" s="11">
        <f t="shared" si="3"/>
        <v>3</v>
      </c>
      <c r="L200" s="1">
        <v>0.62</v>
      </c>
      <c r="M200" s="1">
        <v>0</v>
      </c>
      <c r="N200" s="16">
        <f t="shared" si="72"/>
        <v>0</v>
      </c>
      <c r="O200" s="1"/>
      <c r="P200" s="1">
        <v>1.67</v>
      </c>
      <c r="Q200" s="1">
        <v>0</v>
      </c>
      <c r="R200" s="5">
        <v>3</v>
      </c>
      <c r="S200" s="1">
        <v>0.21</v>
      </c>
      <c r="T200" s="1">
        <v>0</v>
      </c>
      <c r="U200" s="16">
        <f t="shared" si="69"/>
        <v>0</v>
      </c>
      <c r="V200" s="1">
        <v>0</v>
      </c>
      <c r="W200" s="15">
        <v>1402.8</v>
      </c>
      <c r="X200" s="2">
        <v>0</v>
      </c>
      <c r="Y200" s="1">
        <v>6</v>
      </c>
      <c r="Z200" s="1">
        <v>0</v>
      </c>
      <c r="AA200" s="1">
        <v>1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16</v>
      </c>
      <c r="AT200" s="1">
        <v>8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5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</row>
    <row r="201" spans="1:64">
      <c r="A201" s="1">
        <v>70974</v>
      </c>
      <c r="B201" s="1" t="s">
        <v>287</v>
      </c>
      <c r="C201" s="1">
        <v>28</v>
      </c>
      <c r="D201" s="1">
        <v>285</v>
      </c>
      <c r="E201" s="1" t="s">
        <v>64</v>
      </c>
      <c r="F201" s="1">
        <v>974</v>
      </c>
      <c r="G201" s="1" t="s">
        <v>110</v>
      </c>
      <c r="H201" s="2">
        <v>37.870100000000001</v>
      </c>
      <c r="I201" s="2">
        <v>1060.3628000000001</v>
      </c>
      <c r="J201" s="10">
        <f t="shared" si="2"/>
        <v>0</v>
      </c>
      <c r="K201" s="11">
        <f t="shared" si="3"/>
        <v>0</v>
      </c>
      <c r="L201" s="1">
        <v>0</v>
      </c>
      <c r="M201" s="1">
        <v>0</v>
      </c>
      <c r="N201" s="16">
        <f t="shared" si="72"/>
        <v>0</v>
      </c>
      <c r="O201" s="1"/>
      <c r="P201" s="1">
        <v>0.88</v>
      </c>
      <c r="Q201" s="1">
        <v>2.93</v>
      </c>
      <c r="R201" s="16">
        <f t="shared" ref="R201:R204" si="74">MAX(0,((TRUNC((P201*0.8)-Q201))))</f>
        <v>0</v>
      </c>
      <c r="S201" s="1">
        <v>0.39</v>
      </c>
      <c r="T201" s="1">
        <v>0.86</v>
      </c>
      <c r="U201" s="16">
        <f t="shared" si="69"/>
        <v>0</v>
      </c>
      <c r="V201" s="1">
        <v>0</v>
      </c>
      <c r="W201" s="15">
        <v>1344.39</v>
      </c>
      <c r="X201" s="2">
        <v>4014.23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16</v>
      </c>
      <c r="AT201" s="1">
        <v>8</v>
      </c>
      <c r="AU201" s="1">
        <v>2</v>
      </c>
      <c r="AV201" s="1">
        <v>5</v>
      </c>
      <c r="AW201" s="1">
        <v>82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1</v>
      </c>
      <c r="BD201" s="1">
        <v>2</v>
      </c>
      <c r="BE201" s="1">
        <v>9</v>
      </c>
      <c r="BF201" s="1">
        <v>0</v>
      </c>
      <c r="BG201" s="1">
        <v>24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>
      <c r="A202" s="1">
        <v>70251</v>
      </c>
      <c r="B202" s="1" t="s">
        <v>251</v>
      </c>
      <c r="C202" s="1">
        <v>15</v>
      </c>
      <c r="D202" s="1">
        <v>285</v>
      </c>
      <c r="E202" s="1" t="s">
        <v>64</v>
      </c>
      <c r="F202" s="1">
        <v>562</v>
      </c>
      <c r="G202" s="1" t="s">
        <v>65</v>
      </c>
      <c r="H202" s="2">
        <v>30.07</v>
      </c>
      <c r="I202" s="2">
        <v>451.05</v>
      </c>
      <c r="J202" s="10">
        <f t="shared" si="2"/>
        <v>0</v>
      </c>
      <c r="K202" s="11">
        <f t="shared" si="3"/>
        <v>0</v>
      </c>
      <c r="L202" s="1">
        <v>0.27</v>
      </c>
      <c r="M202" s="1">
        <v>1.33</v>
      </c>
      <c r="N202" s="16">
        <f t="shared" si="72"/>
        <v>0</v>
      </c>
      <c r="O202" s="1"/>
      <c r="P202" s="1">
        <v>2.5299999999999998</v>
      </c>
      <c r="Q202" s="1">
        <v>1.53</v>
      </c>
      <c r="R202" s="16">
        <f t="shared" si="74"/>
        <v>0</v>
      </c>
      <c r="S202" s="1">
        <v>0.1</v>
      </c>
      <c r="T202" s="1">
        <v>0</v>
      </c>
      <c r="U202" s="16">
        <f t="shared" si="69"/>
        <v>0</v>
      </c>
      <c r="V202" s="1">
        <v>0</v>
      </c>
      <c r="W202" s="15">
        <v>1308.04</v>
      </c>
      <c r="X202" s="2">
        <v>1293.01</v>
      </c>
      <c r="Y202" s="1">
        <v>0</v>
      </c>
      <c r="Z202" s="1">
        <v>1</v>
      </c>
      <c r="AA202" s="1">
        <v>1</v>
      </c>
      <c r="AB202" s="1">
        <v>5</v>
      </c>
      <c r="AC202" s="1">
        <v>20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13</v>
      </c>
      <c r="AT202" s="1">
        <v>24</v>
      </c>
      <c r="AU202" s="1">
        <v>9</v>
      </c>
      <c r="AV202" s="1">
        <v>8</v>
      </c>
      <c r="AW202" s="1">
        <v>23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</v>
      </c>
      <c r="BD202" s="1">
        <v>1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>
      <c r="A203" s="20">
        <v>70982</v>
      </c>
      <c r="B203" s="1" t="s">
        <v>243</v>
      </c>
      <c r="C203" s="1">
        <v>32</v>
      </c>
      <c r="D203" s="1">
        <v>285</v>
      </c>
      <c r="E203" s="1" t="s">
        <v>64</v>
      </c>
      <c r="F203" s="1">
        <v>573</v>
      </c>
      <c r="G203" s="1" t="s">
        <v>87</v>
      </c>
      <c r="H203" s="2">
        <v>33.270000000000003</v>
      </c>
      <c r="I203" s="2">
        <v>1064.6400000000001</v>
      </c>
      <c r="J203" s="10">
        <f t="shared" si="2"/>
        <v>0</v>
      </c>
      <c r="K203" s="11">
        <f t="shared" si="3"/>
        <v>0</v>
      </c>
      <c r="L203" s="1">
        <v>0.12</v>
      </c>
      <c r="M203" s="1">
        <v>1</v>
      </c>
      <c r="N203" s="16">
        <f t="shared" si="72"/>
        <v>0</v>
      </c>
      <c r="O203" s="1"/>
      <c r="P203" s="1">
        <v>0.73</v>
      </c>
      <c r="Q203" s="1">
        <v>1</v>
      </c>
      <c r="R203" s="16">
        <f t="shared" si="74"/>
        <v>0</v>
      </c>
      <c r="S203" s="1">
        <v>0.25</v>
      </c>
      <c r="T203" s="1">
        <v>0.03</v>
      </c>
      <c r="U203" s="16">
        <f t="shared" si="69"/>
        <v>0</v>
      </c>
      <c r="V203" s="1">
        <v>0</v>
      </c>
      <c r="W203" s="15">
        <v>1181.08</v>
      </c>
      <c r="X203" s="2">
        <v>2162.5500000000002</v>
      </c>
      <c r="Y203" s="1">
        <v>6</v>
      </c>
      <c r="Z203" s="1">
        <v>12</v>
      </c>
      <c r="AA203" s="1">
        <v>8</v>
      </c>
      <c r="AB203" s="1">
        <v>-32</v>
      </c>
      <c r="AC203" s="1">
        <v>32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20</v>
      </c>
      <c r="AT203" s="1">
        <v>7</v>
      </c>
      <c r="AU203" s="1">
        <v>0</v>
      </c>
      <c r="AV203" s="1">
        <v>0</v>
      </c>
      <c r="AW203" s="1">
        <v>32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4</v>
      </c>
      <c r="BD203" s="1">
        <v>0</v>
      </c>
      <c r="BE203" s="1">
        <v>3</v>
      </c>
      <c r="BF203" s="1">
        <v>2</v>
      </c>
      <c r="BG203" s="1">
        <v>1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</row>
    <row r="204" spans="1:64">
      <c r="A204" s="20">
        <v>70264</v>
      </c>
      <c r="B204" s="1" t="s">
        <v>233</v>
      </c>
      <c r="C204" s="1">
        <v>20</v>
      </c>
      <c r="D204" s="1">
        <v>285</v>
      </c>
      <c r="E204" s="1" t="s">
        <v>64</v>
      </c>
      <c r="F204" s="1">
        <v>573</v>
      </c>
      <c r="G204" s="1" t="s">
        <v>87</v>
      </c>
      <c r="H204" s="2">
        <v>50.37</v>
      </c>
      <c r="I204" s="2">
        <v>1007.4</v>
      </c>
      <c r="J204" s="10">
        <f t="shared" si="2"/>
        <v>0</v>
      </c>
      <c r="K204" s="11">
        <f t="shared" si="3"/>
        <v>0</v>
      </c>
      <c r="L204" s="1">
        <v>0.1</v>
      </c>
      <c r="M204" s="1">
        <v>-0.2</v>
      </c>
      <c r="N204" s="16">
        <f t="shared" si="72"/>
        <v>0</v>
      </c>
      <c r="O204" s="1"/>
      <c r="P204" s="1">
        <v>0.05</v>
      </c>
      <c r="Q204" s="1">
        <v>0</v>
      </c>
      <c r="R204" s="16">
        <f t="shared" si="74"/>
        <v>0</v>
      </c>
      <c r="S204" s="1">
        <v>0.98</v>
      </c>
      <c r="T204" s="1">
        <v>1.05</v>
      </c>
      <c r="U204" s="16">
        <f t="shared" si="69"/>
        <v>0</v>
      </c>
      <c r="V204" s="1">
        <v>0</v>
      </c>
      <c r="W204" s="15">
        <v>1133.32</v>
      </c>
      <c r="X204" s="2">
        <v>856.29</v>
      </c>
      <c r="Y204" s="1">
        <v>0</v>
      </c>
      <c r="Z204" s="1">
        <v>4</v>
      </c>
      <c r="AA204" s="1">
        <v>0</v>
      </c>
      <c r="AB204" s="1">
        <v>0</v>
      </c>
      <c r="AC204" s="1">
        <v>-4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2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8</v>
      </c>
      <c r="BD204" s="1">
        <v>11</v>
      </c>
      <c r="BE204" s="1">
        <v>1</v>
      </c>
      <c r="BF204" s="1">
        <v>10</v>
      </c>
      <c r="BG204" s="1">
        <v>21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>
      <c r="A205" s="1">
        <v>76000</v>
      </c>
      <c r="B205" s="1" t="s">
        <v>356</v>
      </c>
      <c r="C205" s="1">
        <v>75</v>
      </c>
      <c r="D205" s="1">
        <v>285</v>
      </c>
      <c r="E205" s="1" t="s">
        <v>64</v>
      </c>
      <c r="F205" s="1">
        <v>502</v>
      </c>
      <c r="G205" s="1" t="s">
        <v>146</v>
      </c>
      <c r="H205" s="2">
        <v>8.5500000000000007</v>
      </c>
      <c r="I205" s="2">
        <v>641.25</v>
      </c>
      <c r="J205" s="10">
        <f t="shared" si="2"/>
        <v>1282.5</v>
      </c>
      <c r="K205" s="11">
        <f t="shared" si="3"/>
        <v>2</v>
      </c>
      <c r="L205" s="1">
        <v>0.33</v>
      </c>
      <c r="M205" s="1">
        <v>0</v>
      </c>
      <c r="N205" s="16">
        <f t="shared" si="72"/>
        <v>0</v>
      </c>
      <c r="O205" s="1"/>
      <c r="P205" s="1">
        <v>1.23</v>
      </c>
      <c r="Q205" s="1">
        <v>-0.03</v>
      </c>
      <c r="R205" s="5">
        <v>2</v>
      </c>
      <c r="S205" s="1">
        <v>0</v>
      </c>
      <c r="T205" s="1">
        <v>0</v>
      </c>
      <c r="U205" s="16">
        <f t="shared" si="69"/>
        <v>0</v>
      </c>
      <c r="V205" s="1">
        <v>0</v>
      </c>
      <c r="W205" s="15">
        <v>1004.62</v>
      </c>
      <c r="X205" s="2">
        <v>-17.100000000000001</v>
      </c>
      <c r="Y205" s="1">
        <v>0</v>
      </c>
      <c r="Z205" s="1">
        <v>0</v>
      </c>
      <c r="AA205" s="1">
        <v>45</v>
      </c>
      <c r="AB205" s="1">
        <v>-40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2</v>
      </c>
      <c r="AU205" s="1">
        <v>66</v>
      </c>
      <c r="AV205" s="1">
        <v>51</v>
      </c>
      <c r="AW205" s="1">
        <v>-2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>
      <c r="A206" s="1">
        <v>70348</v>
      </c>
      <c r="B206" s="1" t="s">
        <v>343</v>
      </c>
      <c r="C206" s="1">
        <v>10</v>
      </c>
      <c r="D206" s="1">
        <v>285</v>
      </c>
      <c r="E206" s="1" t="s">
        <v>64</v>
      </c>
      <c r="F206" s="1">
        <v>285</v>
      </c>
      <c r="G206" s="1" t="s">
        <v>64</v>
      </c>
      <c r="H206" s="2">
        <v>125.1382</v>
      </c>
      <c r="I206" s="2">
        <v>1251.3820000000001</v>
      </c>
      <c r="J206" s="10">
        <f t="shared" si="2"/>
        <v>0</v>
      </c>
      <c r="K206" s="11">
        <f t="shared" si="3"/>
        <v>0</v>
      </c>
      <c r="L206" s="1">
        <v>0.75</v>
      </c>
      <c r="M206" s="1">
        <v>0</v>
      </c>
      <c r="N206" s="16">
        <f t="shared" si="72"/>
        <v>0</v>
      </c>
      <c r="O206" s="1"/>
      <c r="P206" s="1">
        <v>0</v>
      </c>
      <c r="Q206" s="1">
        <v>0</v>
      </c>
      <c r="R206" s="16">
        <f t="shared" ref="R206:R207" si="75">MAX(0,((TRUNC((P206*0.8)-Q206))))</f>
        <v>0</v>
      </c>
      <c r="S206" s="1">
        <v>0</v>
      </c>
      <c r="T206" s="1">
        <v>0</v>
      </c>
      <c r="U206" s="16">
        <f t="shared" si="69"/>
        <v>0</v>
      </c>
      <c r="V206" s="1">
        <v>0</v>
      </c>
      <c r="W206" s="15">
        <v>938.54</v>
      </c>
      <c r="X206" s="2">
        <v>0</v>
      </c>
      <c r="Y206" s="1">
        <v>0</v>
      </c>
      <c r="Z206" s="1">
        <v>15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>
      <c r="A207" s="1">
        <v>79159</v>
      </c>
      <c r="B207" s="1" t="s">
        <v>358</v>
      </c>
      <c r="C207" s="1">
        <v>24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37.53</v>
      </c>
      <c r="I207" s="2">
        <v>900.72</v>
      </c>
      <c r="J207" s="10">
        <f t="shared" si="2"/>
        <v>0</v>
      </c>
      <c r="K207" s="11">
        <f t="shared" si="3"/>
        <v>0</v>
      </c>
      <c r="L207" s="1">
        <v>1</v>
      </c>
      <c r="M207" s="1">
        <v>0</v>
      </c>
      <c r="N207" s="16">
        <f t="shared" si="72"/>
        <v>0</v>
      </c>
      <c r="O207" s="1"/>
      <c r="P207" s="1">
        <v>0</v>
      </c>
      <c r="Q207" s="1">
        <v>0</v>
      </c>
      <c r="R207" s="16">
        <f t="shared" si="75"/>
        <v>0</v>
      </c>
      <c r="S207" s="1">
        <v>0.04</v>
      </c>
      <c r="T207" s="1">
        <v>0.62</v>
      </c>
      <c r="U207" s="16">
        <f t="shared" si="69"/>
        <v>0</v>
      </c>
      <c r="V207" s="1">
        <v>0</v>
      </c>
      <c r="W207" s="15">
        <v>938.25</v>
      </c>
      <c r="X207" s="2">
        <v>562.95000000000005</v>
      </c>
      <c r="Y207" s="1">
        <v>0</v>
      </c>
      <c r="Z207" s="1">
        <v>0</v>
      </c>
      <c r="AA207" s="1">
        <v>19</v>
      </c>
      <c r="AB207" s="1">
        <v>10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2</v>
      </c>
      <c r="BE207" s="1">
        <v>0</v>
      </c>
      <c r="BF207" s="1">
        <v>0</v>
      </c>
      <c r="BG207" s="1">
        <v>15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>
      <c r="A208" s="1">
        <v>70353</v>
      </c>
      <c r="B208" s="1" t="s">
        <v>248</v>
      </c>
      <c r="C208" s="1">
        <v>5</v>
      </c>
      <c r="D208" s="1">
        <v>285</v>
      </c>
      <c r="E208" s="1" t="s">
        <v>64</v>
      </c>
      <c r="F208" s="1">
        <v>562</v>
      </c>
      <c r="G208" s="1" t="s">
        <v>65</v>
      </c>
      <c r="H208" s="2">
        <v>61.49</v>
      </c>
      <c r="I208" s="2">
        <v>307.45</v>
      </c>
      <c r="J208" s="10">
        <f t="shared" si="2"/>
        <v>0</v>
      </c>
      <c r="K208" s="11">
        <f t="shared" si="3"/>
        <v>0</v>
      </c>
      <c r="L208" s="1">
        <v>0.8</v>
      </c>
      <c r="M208" s="1">
        <v>0.8</v>
      </c>
      <c r="N208" s="16">
        <f t="shared" si="72"/>
        <v>0</v>
      </c>
      <c r="O208" s="1"/>
      <c r="P208" s="1">
        <v>2.1</v>
      </c>
      <c r="Q208" s="1">
        <v>0</v>
      </c>
      <c r="R208" s="5">
        <v>0</v>
      </c>
      <c r="S208" s="1">
        <v>0</v>
      </c>
      <c r="T208" s="1">
        <v>0.8</v>
      </c>
      <c r="U208" s="16">
        <f t="shared" si="69"/>
        <v>0</v>
      </c>
      <c r="V208" s="1">
        <v>0</v>
      </c>
      <c r="W208" s="15">
        <v>891.6</v>
      </c>
      <c r="X208" s="2">
        <v>491.92</v>
      </c>
      <c r="Y208" s="1">
        <v>0</v>
      </c>
      <c r="Z208" s="1">
        <v>0</v>
      </c>
      <c r="AA208" s="1">
        <v>3</v>
      </c>
      <c r="AB208" s="1">
        <v>2</v>
      </c>
      <c r="AC208" s="1">
        <v>4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2</v>
      </c>
      <c r="AT208" s="1">
        <v>3</v>
      </c>
      <c r="AU208" s="1">
        <v>3</v>
      </c>
      <c r="AV208" s="1">
        <v>8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4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>
      <c r="A209" s="1">
        <v>70124</v>
      </c>
      <c r="B209" s="1" t="s">
        <v>311</v>
      </c>
      <c r="C209" s="1">
        <v>72</v>
      </c>
      <c r="D209" s="1">
        <v>285</v>
      </c>
      <c r="E209" s="1" t="s">
        <v>64</v>
      </c>
      <c r="F209" s="1">
        <v>1</v>
      </c>
      <c r="G209" s="1" t="s">
        <v>312</v>
      </c>
      <c r="H209" s="2">
        <v>12.63</v>
      </c>
      <c r="I209" s="2">
        <v>909.36</v>
      </c>
      <c r="J209" s="10">
        <f t="shared" si="2"/>
        <v>0</v>
      </c>
      <c r="K209" s="11">
        <f t="shared" si="3"/>
        <v>0</v>
      </c>
      <c r="L209" s="1">
        <v>0.93</v>
      </c>
      <c r="M209" s="1">
        <v>-0.12</v>
      </c>
      <c r="N209" s="16">
        <f t="shared" si="72"/>
        <v>0</v>
      </c>
      <c r="O209" s="1"/>
      <c r="P209" s="1">
        <v>0.01</v>
      </c>
      <c r="Q209" s="1">
        <v>-0.01</v>
      </c>
      <c r="R209" s="16">
        <f>MAX(0,((TRUNC((P209*0.8)-Q209))))</f>
        <v>0</v>
      </c>
      <c r="S209" s="1">
        <v>0</v>
      </c>
      <c r="T209" s="1">
        <v>0.01</v>
      </c>
      <c r="U209" s="16">
        <f t="shared" si="69"/>
        <v>0</v>
      </c>
      <c r="V209" s="1">
        <v>0</v>
      </c>
      <c r="W209" s="15">
        <v>852.52</v>
      </c>
      <c r="X209" s="2">
        <v>-113.67</v>
      </c>
      <c r="Y209" s="1">
        <v>5</v>
      </c>
      <c r="Z209" s="1">
        <v>6</v>
      </c>
      <c r="AA209" s="1">
        <v>34</v>
      </c>
      <c r="AB209" s="1">
        <v>50</v>
      </c>
      <c r="AC209" s="1">
        <v>-9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1</v>
      </c>
      <c r="AW209" s="1">
        <v>-1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1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>
      <c r="A210" s="1">
        <v>70317</v>
      </c>
      <c r="B210" s="1" t="s">
        <v>337</v>
      </c>
      <c r="C210" s="1">
        <v>20</v>
      </c>
      <c r="D210" s="1">
        <v>285</v>
      </c>
      <c r="E210" s="1" t="s">
        <v>64</v>
      </c>
      <c r="F210" s="1">
        <v>558</v>
      </c>
      <c r="G210" s="1" t="s">
        <v>67</v>
      </c>
      <c r="H210" s="2">
        <v>30.66</v>
      </c>
      <c r="I210" s="2">
        <v>613.20000000000005</v>
      </c>
      <c r="J210" s="10">
        <f t="shared" si="2"/>
        <v>0</v>
      </c>
      <c r="K210" s="11">
        <f t="shared" si="3"/>
        <v>0</v>
      </c>
      <c r="L210" s="1">
        <v>0</v>
      </c>
      <c r="M210" s="1">
        <v>0</v>
      </c>
      <c r="N210" s="16">
        <f t="shared" si="72"/>
        <v>0</v>
      </c>
      <c r="O210" s="1"/>
      <c r="P210" s="1">
        <v>1.35</v>
      </c>
      <c r="Q210" s="1">
        <v>0</v>
      </c>
      <c r="R210" s="5">
        <v>0</v>
      </c>
      <c r="S210" s="1">
        <v>0</v>
      </c>
      <c r="T210" s="1">
        <v>0</v>
      </c>
      <c r="U210" s="16">
        <f t="shared" si="69"/>
        <v>0</v>
      </c>
      <c r="V210" s="1">
        <v>0</v>
      </c>
      <c r="W210" s="15">
        <v>827.82</v>
      </c>
      <c r="X210" s="2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27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</row>
    <row r="211" spans="1:64">
      <c r="A211" s="1">
        <v>70416</v>
      </c>
      <c r="B211" s="1" t="s">
        <v>273</v>
      </c>
      <c r="C211" s="1">
        <v>18</v>
      </c>
      <c r="D211" s="1">
        <v>285</v>
      </c>
      <c r="E211" s="1" t="s">
        <v>64</v>
      </c>
      <c r="F211" s="1">
        <v>285</v>
      </c>
      <c r="G211" s="1" t="s">
        <v>64</v>
      </c>
      <c r="H211" s="2">
        <v>41.066000000000003</v>
      </c>
      <c r="I211" s="2">
        <v>739.18799999999999</v>
      </c>
      <c r="J211" s="10">
        <f t="shared" si="2"/>
        <v>0</v>
      </c>
      <c r="K211" s="11">
        <f t="shared" si="3"/>
        <v>0</v>
      </c>
      <c r="L211" s="1">
        <v>0.11</v>
      </c>
      <c r="M211" s="1">
        <v>2.78</v>
      </c>
      <c r="N211" s="16">
        <f t="shared" si="72"/>
        <v>0</v>
      </c>
      <c r="O211" s="1"/>
      <c r="P211" s="1">
        <v>0.75</v>
      </c>
      <c r="Q211" s="1">
        <v>1.22</v>
      </c>
      <c r="R211" s="63">
        <f t="shared" ref="R211:R233" si="76">MAX(0,((TRUNC((P211*0.8)-Q211))))</f>
        <v>0</v>
      </c>
      <c r="S211" s="1">
        <v>0.25</v>
      </c>
      <c r="T211" s="1">
        <v>12.06</v>
      </c>
      <c r="U211" s="16">
        <f t="shared" si="69"/>
        <v>0</v>
      </c>
      <c r="V211" s="1">
        <v>0</v>
      </c>
      <c r="W211" s="15">
        <v>821.32</v>
      </c>
      <c r="X211" s="2">
        <v>11868.07</v>
      </c>
      <c r="Y211" s="1">
        <v>2</v>
      </c>
      <c r="Z211" s="1">
        <v>0</v>
      </c>
      <c r="AA211" s="1">
        <v>0</v>
      </c>
      <c r="AB211" s="1">
        <v>0</v>
      </c>
      <c r="AC211" s="1">
        <v>50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6</v>
      </c>
      <c r="AT211" s="1">
        <v>15</v>
      </c>
      <c r="AU211" s="1">
        <v>0</v>
      </c>
      <c r="AV211" s="1">
        <v>0</v>
      </c>
      <c r="AW211" s="1">
        <v>22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9</v>
      </c>
      <c r="BE211" s="1">
        <v>0</v>
      </c>
      <c r="BF211" s="1">
        <v>0</v>
      </c>
      <c r="BG211" s="1">
        <v>217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</row>
    <row r="212" spans="1:64">
      <c r="A212" s="1">
        <v>70113</v>
      </c>
      <c r="B212" s="1" t="s">
        <v>308</v>
      </c>
      <c r="C212" s="1">
        <v>24</v>
      </c>
      <c r="D212" s="1">
        <v>285</v>
      </c>
      <c r="E212" s="1" t="s">
        <v>64</v>
      </c>
      <c r="F212" s="1">
        <v>558</v>
      </c>
      <c r="G212" s="1" t="s">
        <v>67</v>
      </c>
      <c r="H212" s="2">
        <v>55.16</v>
      </c>
      <c r="I212" s="2">
        <v>1323.84</v>
      </c>
      <c r="J212" s="10">
        <f t="shared" si="2"/>
        <v>0</v>
      </c>
      <c r="K212" s="11">
        <f t="shared" si="3"/>
        <v>0</v>
      </c>
      <c r="L212" s="1">
        <v>0</v>
      </c>
      <c r="M212" s="1">
        <v>0.79</v>
      </c>
      <c r="N212" s="16">
        <f t="shared" si="72"/>
        <v>0</v>
      </c>
      <c r="O212" s="1"/>
      <c r="P212" s="1">
        <v>0.57999999999999996</v>
      </c>
      <c r="Q212" s="1">
        <v>0</v>
      </c>
      <c r="R212" s="16">
        <f t="shared" si="76"/>
        <v>0</v>
      </c>
      <c r="S212" s="1">
        <v>0</v>
      </c>
      <c r="T212" s="1">
        <v>0</v>
      </c>
      <c r="U212" s="16">
        <f t="shared" si="69"/>
        <v>0</v>
      </c>
      <c r="V212" s="1">
        <v>0</v>
      </c>
      <c r="W212" s="15">
        <v>772.24</v>
      </c>
      <c r="X212" s="2">
        <v>1048.04</v>
      </c>
      <c r="Y212" s="1">
        <v>0</v>
      </c>
      <c r="Z212" s="1">
        <v>0</v>
      </c>
      <c r="AA212" s="1">
        <v>0</v>
      </c>
      <c r="AB212" s="1">
        <v>0</v>
      </c>
      <c r="AC212" s="1">
        <v>19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9</v>
      </c>
      <c r="AV212" s="1">
        <v>10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</row>
    <row r="213" spans="1:64">
      <c r="A213" s="1">
        <v>70075</v>
      </c>
      <c r="B213" s="1" t="s">
        <v>231</v>
      </c>
      <c r="C213" s="1">
        <v>25</v>
      </c>
      <c r="D213" s="1">
        <v>285</v>
      </c>
      <c r="E213" s="1" t="s">
        <v>64</v>
      </c>
      <c r="F213" s="1">
        <v>285</v>
      </c>
      <c r="G213" s="1" t="s">
        <v>64</v>
      </c>
      <c r="H213" s="2">
        <v>32.270000000000003</v>
      </c>
      <c r="I213" s="2">
        <v>806.75</v>
      </c>
      <c r="J213" s="10">
        <f t="shared" si="2"/>
        <v>0</v>
      </c>
      <c r="K213" s="11">
        <f t="shared" si="3"/>
        <v>0</v>
      </c>
      <c r="L213" s="1">
        <v>0.22</v>
      </c>
      <c r="M213" s="1">
        <v>0</v>
      </c>
      <c r="N213" s="16">
        <f t="shared" si="72"/>
        <v>0</v>
      </c>
      <c r="O213" s="1"/>
      <c r="P213" s="1">
        <v>0.64</v>
      </c>
      <c r="Q213" s="1">
        <v>3</v>
      </c>
      <c r="R213" s="16">
        <f t="shared" si="76"/>
        <v>0</v>
      </c>
      <c r="S213" s="1">
        <v>0</v>
      </c>
      <c r="T213" s="1">
        <v>0</v>
      </c>
      <c r="U213" s="16">
        <f t="shared" si="69"/>
        <v>0</v>
      </c>
      <c r="V213" s="1">
        <v>0</v>
      </c>
      <c r="W213" s="15">
        <v>693.8</v>
      </c>
      <c r="X213" s="2">
        <v>2420.25</v>
      </c>
      <c r="Y213" s="1">
        <v>0</v>
      </c>
      <c r="Z213" s="1">
        <v>0</v>
      </c>
      <c r="AA213" s="1">
        <v>5</v>
      </c>
      <c r="AB213" s="1">
        <v>1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10</v>
      </c>
      <c r="AT213" s="1">
        <v>12</v>
      </c>
      <c r="AU213" s="1">
        <v>0</v>
      </c>
      <c r="AV213" s="1">
        <v>0</v>
      </c>
      <c r="AW213" s="1">
        <v>75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</row>
    <row r="214" spans="1:64">
      <c r="A214" s="1">
        <v>70980</v>
      </c>
      <c r="B214" s="1" t="s">
        <v>355</v>
      </c>
      <c r="C214" s="1">
        <v>15</v>
      </c>
      <c r="D214" s="1">
        <v>285</v>
      </c>
      <c r="E214" s="1" t="s">
        <v>64</v>
      </c>
      <c r="F214" s="1">
        <v>562</v>
      </c>
      <c r="G214" s="1" t="s">
        <v>65</v>
      </c>
      <c r="H214" s="2">
        <v>28.82</v>
      </c>
      <c r="I214" s="2">
        <v>432.3</v>
      </c>
      <c r="J214" s="10">
        <f t="shared" si="2"/>
        <v>0</v>
      </c>
      <c r="K214" s="11">
        <f t="shared" si="3"/>
        <v>0</v>
      </c>
      <c r="L214" s="1">
        <v>0</v>
      </c>
      <c r="M214" s="1">
        <v>0</v>
      </c>
      <c r="N214" s="16">
        <f t="shared" si="72"/>
        <v>0</v>
      </c>
      <c r="O214" s="1"/>
      <c r="P214" s="1">
        <v>1.4</v>
      </c>
      <c r="Q214" s="1">
        <v>2</v>
      </c>
      <c r="R214" s="16">
        <f t="shared" si="76"/>
        <v>0</v>
      </c>
      <c r="S214" s="1">
        <v>0</v>
      </c>
      <c r="T214" s="1">
        <v>0</v>
      </c>
      <c r="U214" s="16">
        <f t="shared" si="69"/>
        <v>0</v>
      </c>
      <c r="V214" s="1">
        <v>0</v>
      </c>
      <c r="W214" s="15">
        <v>605.22</v>
      </c>
      <c r="X214" s="2">
        <v>864.6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12</v>
      </c>
      <c r="AV214" s="1">
        <v>18</v>
      </c>
      <c r="AW214" s="1">
        <v>30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</row>
    <row r="215" spans="1:64">
      <c r="A215" s="1">
        <v>70114</v>
      </c>
      <c r="B215" s="1" t="s">
        <v>309</v>
      </c>
      <c r="C215" s="1">
        <v>16</v>
      </c>
      <c r="D215" s="1">
        <v>285</v>
      </c>
      <c r="E215" s="1" t="s">
        <v>64</v>
      </c>
      <c r="F215" s="1">
        <v>974</v>
      </c>
      <c r="G215" s="1" t="s">
        <v>110</v>
      </c>
      <c r="H215" s="2">
        <v>51.921599999999998</v>
      </c>
      <c r="I215" s="2">
        <v>830.74559999999997</v>
      </c>
      <c r="J215" s="10">
        <f t="shared" si="2"/>
        <v>0</v>
      </c>
      <c r="K215" s="11">
        <f t="shared" si="3"/>
        <v>0</v>
      </c>
      <c r="L215" s="1">
        <v>0.72</v>
      </c>
      <c r="M215" s="1">
        <v>0</v>
      </c>
      <c r="N215" s="16">
        <f t="shared" si="72"/>
        <v>0</v>
      </c>
      <c r="O215" s="1"/>
      <c r="P215" s="1">
        <v>0</v>
      </c>
      <c r="Q215" s="1">
        <v>0</v>
      </c>
      <c r="R215" s="16">
        <f t="shared" si="76"/>
        <v>0</v>
      </c>
      <c r="S215" s="1">
        <v>0</v>
      </c>
      <c r="T215" s="1">
        <v>0</v>
      </c>
      <c r="U215" s="16">
        <f t="shared" si="69"/>
        <v>0</v>
      </c>
      <c r="V215" s="1">
        <v>0</v>
      </c>
      <c r="W215" s="15">
        <v>597.1</v>
      </c>
      <c r="X215" s="2">
        <v>0</v>
      </c>
      <c r="Y215" s="1">
        <v>0</v>
      </c>
      <c r="Z215" s="1">
        <v>0</v>
      </c>
      <c r="AA215" s="1">
        <v>2</v>
      </c>
      <c r="AB215" s="1">
        <v>19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</row>
    <row r="216" spans="1:64">
      <c r="A216" s="1">
        <v>70254</v>
      </c>
      <c r="B216" s="1" t="s">
        <v>334</v>
      </c>
      <c r="C216" s="1">
        <v>12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77.709999999999994</v>
      </c>
      <c r="I216" s="2">
        <v>932.52</v>
      </c>
      <c r="J216" s="10">
        <f t="shared" si="2"/>
        <v>0</v>
      </c>
      <c r="K216" s="11">
        <f t="shared" si="3"/>
        <v>0</v>
      </c>
      <c r="L216" s="1">
        <v>0.12</v>
      </c>
      <c r="M216" s="1">
        <v>1.83</v>
      </c>
      <c r="N216" s="16">
        <f t="shared" si="72"/>
        <v>0</v>
      </c>
      <c r="O216" s="1"/>
      <c r="P216" s="1">
        <v>0.42</v>
      </c>
      <c r="Q216" s="1">
        <v>1.33</v>
      </c>
      <c r="R216" s="16">
        <f t="shared" si="76"/>
        <v>0</v>
      </c>
      <c r="S216" s="1">
        <v>0.08</v>
      </c>
      <c r="T216" s="1">
        <v>0.33</v>
      </c>
      <c r="U216" s="16">
        <f t="shared" si="69"/>
        <v>0</v>
      </c>
      <c r="V216" s="1">
        <v>0</v>
      </c>
      <c r="W216" s="15">
        <v>582.83000000000004</v>
      </c>
      <c r="X216" s="2">
        <v>3263.82</v>
      </c>
      <c r="Y216" s="1">
        <v>0</v>
      </c>
      <c r="Z216" s="1">
        <v>2</v>
      </c>
      <c r="AA216" s="1">
        <v>0</v>
      </c>
      <c r="AB216" s="1">
        <v>1</v>
      </c>
      <c r="AC216" s="1">
        <v>22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3</v>
      </c>
      <c r="AT216" s="1">
        <v>2</v>
      </c>
      <c r="AU216" s="1">
        <v>0</v>
      </c>
      <c r="AV216" s="1">
        <v>2</v>
      </c>
      <c r="AW216" s="1">
        <v>16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2</v>
      </c>
      <c r="BE216" s="1">
        <v>0</v>
      </c>
      <c r="BF216" s="1">
        <v>0</v>
      </c>
      <c r="BG216" s="1">
        <v>4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</row>
    <row r="217" spans="1:64">
      <c r="A217" s="1">
        <v>70295</v>
      </c>
      <c r="B217" s="1" t="s">
        <v>263</v>
      </c>
      <c r="C217" s="1">
        <v>20</v>
      </c>
      <c r="D217" s="1">
        <v>285</v>
      </c>
      <c r="E217" s="1" t="s">
        <v>64</v>
      </c>
      <c r="F217" s="1">
        <v>991</v>
      </c>
      <c r="G217" s="1" t="s">
        <v>141</v>
      </c>
      <c r="H217" s="2">
        <v>62.57</v>
      </c>
      <c r="I217" s="2">
        <v>1251.4000000000001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72"/>
        <v>0</v>
      </c>
      <c r="O217" s="1"/>
      <c r="P217" s="1">
        <v>0.45</v>
      </c>
      <c r="Q217" s="1">
        <v>2.7</v>
      </c>
      <c r="R217" s="16">
        <f t="shared" si="76"/>
        <v>0</v>
      </c>
      <c r="S217" s="1">
        <v>0</v>
      </c>
      <c r="T217" s="1">
        <v>0</v>
      </c>
      <c r="U217" s="16">
        <f t="shared" si="69"/>
        <v>0</v>
      </c>
      <c r="V217" s="1">
        <v>0</v>
      </c>
      <c r="W217" s="15">
        <v>563.13</v>
      </c>
      <c r="X217" s="2">
        <v>3378.78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3</v>
      </c>
      <c r="AT217" s="1">
        <v>10</v>
      </c>
      <c r="AU217" s="1">
        <v>0</v>
      </c>
      <c r="AV217" s="1">
        <v>2</v>
      </c>
      <c r="AW217" s="1">
        <v>54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</row>
    <row r="218" spans="1:64">
      <c r="A218" s="1">
        <v>70501</v>
      </c>
      <c r="B218" s="1" t="s">
        <v>190</v>
      </c>
      <c r="C218" s="1">
        <v>24</v>
      </c>
      <c r="D218" s="1">
        <v>285</v>
      </c>
      <c r="E218" s="1" t="s">
        <v>64</v>
      </c>
      <c r="F218" s="1">
        <v>974</v>
      </c>
      <c r="G218" s="1" t="s">
        <v>110</v>
      </c>
      <c r="H218" s="2">
        <v>36.130099999999999</v>
      </c>
      <c r="I218" s="2">
        <v>867.12239999999997</v>
      </c>
      <c r="J218" s="10">
        <f t="shared" si="2"/>
        <v>0</v>
      </c>
      <c r="K218" s="11">
        <f t="shared" si="3"/>
        <v>0</v>
      </c>
      <c r="L218" s="1">
        <v>0.04</v>
      </c>
      <c r="M218" s="1">
        <v>0</v>
      </c>
      <c r="N218" s="16">
        <f t="shared" si="72"/>
        <v>0</v>
      </c>
      <c r="O218" s="1"/>
      <c r="P218" s="1">
        <v>0</v>
      </c>
      <c r="Q218" s="1">
        <v>0</v>
      </c>
      <c r="R218" s="16">
        <f t="shared" si="76"/>
        <v>0</v>
      </c>
      <c r="S218" s="1">
        <v>0.6</v>
      </c>
      <c r="T218" s="1">
        <v>4</v>
      </c>
      <c r="U218" s="16">
        <f t="shared" si="69"/>
        <v>0</v>
      </c>
      <c r="V218" s="1">
        <v>0</v>
      </c>
      <c r="W218" s="15">
        <v>560.02</v>
      </c>
      <c r="X218" s="2">
        <v>3468.49</v>
      </c>
      <c r="Y218" s="1">
        <v>0</v>
      </c>
      <c r="Z218" s="1">
        <v>0</v>
      </c>
      <c r="AA218" s="1">
        <v>0</v>
      </c>
      <c r="AB218" s="1">
        <v>2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5</v>
      </c>
      <c r="BD218" s="1">
        <v>11</v>
      </c>
      <c r="BE218" s="1">
        <v>0</v>
      </c>
      <c r="BF218" s="1">
        <v>8</v>
      </c>
      <c r="BG218" s="1">
        <v>96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</row>
    <row r="219" spans="1:64">
      <c r="A219" s="1">
        <v>10233</v>
      </c>
      <c r="B219" s="1" t="s">
        <v>297</v>
      </c>
      <c r="C219" s="1">
        <v>16</v>
      </c>
      <c r="D219" s="1">
        <v>285</v>
      </c>
      <c r="E219" s="1" t="s">
        <v>64</v>
      </c>
      <c r="F219" s="1">
        <v>565</v>
      </c>
      <c r="G219" s="1" t="s">
        <v>94</v>
      </c>
      <c r="H219" s="2">
        <v>45.31</v>
      </c>
      <c r="I219" s="2">
        <v>724.96</v>
      </c>
      <c r="J219" s="10">
        <f t="shared" si="2"/>
        <v>0</v>
      </c>
      <c r="K219" s="11">
        <f t="shared" si="3"/>
        <v>0</v>
      </c>
      <c r="L219" s="1">
        <v>0.59</v>
      </c>
      <c r="M219" s="1">
        <v>0</v>
      </c>
      <c r="N219" s="16">
        <f t="shared" si="72"/>
        <v>0</v>
      </c>
      <c r="O219" s="1"/>
      <c r="P219" s="1">
        <v>0</v>
      </c>
      <c r="Q219" s="1">
        <v>0</v>
      </c>
      <c r="R219" s="16">
        <f t="shared" si="76"/>
        <v>0</v>
      </c>
      <c r="S219" s="1">
        <v>0.16</v>
      </c>
      <c r="T219" s="1">
        <v>0.19</v>
      </c>
      <c r="U219" s="16">
        <f t="shared" si="69"/>
        <v>0</v>
      </c>
      <c r="V219" s="1">
        <v>0</v>
      </c>
      <c r="W219" s="15">
        <v>543.72</v>
      </c>
      <c r="X219" s="2">
        <v>135.93</v>
      </c>
      <c r="Y219" s="1">
        <v>0</v>
      </c>
      <c r="Z219" s="1">
        <v>0</v>
      </c>
      <c r="AA219" s="1">
        <v>6</v>
      </c>
      <c r="AB219" s="1">
        <v>7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1</v>
      </c>
      <c r="BF219" s="1">
        <v>3</v>
      </c>
      <c r="BG219" s="1">
        <v>3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</row>
    <row r="220" spans="1:64">
      <c r="A220" s="1">
        <v>97020</v>
      </c>
      <c r="B220" s="1" t="s">
        <v>236</v>
      </c>
      <c r="C220" s="1">
        <v>16</v>
      </c>
      <c r="D220" s="1">
        <v>285</v>
      </c>
      <c r="E220" s="1" t="s">
        <v>64</v>
      </c>
      <c r="F220" s="1">
        <v>558</v>
      </c>
      <c r="G220" s="1" t="s">
        <v>67</v>
      </c>
      <c r="H220" s="2">
        <v>55.48</v>
      </c>
      <c r="I220" s="2">
        <v>887.68</v>
      </c>
      <c r="J220" s="10">
        <f t="shared" si="2"/>
        <v>0</v>
      </c>
      <c r="K220" s="11">
        <f t="shared" si="3"/>
        <v>0</v>
      </c>
      <c r="L220" s="1">
        <v>0.12</v>
      </c>
      <c r="M220" s="1">
        <v>0</v>
      </c>
      <c r="N220" s="16">
        <f t="shared" si="72"/>
        <v>0</v>
      </c>
      <c r="O220" s="1"/>
      <c r="P220" s="1">
        <v>0.47</v>
      </c>
      <c r="Q220" s="1">
        <v>2.5</v>
      </c>
      <c r="R220" s="16">
        <f t="shared" si="76"/>
        <v>0</v>
      </c>
      <c r="S220" s="1">
        <v>0</v>
      </c>
      <c r="T220" s="1">
        <v>0</v>
      </c>
      <c r="U220" s="16">
        <f t="shared" si="69"/>
        <v>0</v>
      </c>
      <c r="V220" s="1">
        <v>0</v>
      </c>
      <c r="W220" s="15">
        <v>527.05999999999995</v>
      </c>
      <c r="X220" s="2">
        <v>2219.1999999999998</v>
      </c>
      <c r="Y220" s="1">
        <v>0</v>
      </c>
      <c r="Z220" s="1">
        <v>0</v>
      </c>
      <c r="AA220" s="1">
        <v>1</v>
      </c>
      <c r="AB220" s="1">
        <v>2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</v>
      </c>
      <c r="AT220" s="1">
        <v>4</v>
      </c>
      <c r="AU220" s="1">
        <v>4</v>
      </c>
      <c r="AV220" s="1">
        <v>1</v>
      </c>
      <c r="AW220" s="1">
        <v>40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</row>
    <row r="221" spans="1:64">
      <c r="A221" s="1">
        <v>70508</v>
      </c>
      <c r="B221" s="1" t="s">
        <v>353</v>
      </c>
      <c r="C221" s="1">
        <v>24</v>
      </c>
      <c r="D221" s="1">
        <v>285</v>
      </c>
      <c r="E221" s="1" t="s">
        <v>64</v>
      </c>
      <c r="F221" s="1">
        <v>285</v>
      </c>
      <c r="G221" s="1" t="s">
        <v>64</v>
      </c>
      <c r="H221" s="2">
        <v>34.967700000000001</v>
      </c>
      <c r="I221" s="2">
        <v>839.22479999999996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>
        <f t="shared" si="72"/>
        <v>0</v>
      </c>
      <c r="O221" s="1"/>
      <c r="P221" s="1">
        <v>0.52</v>
      </c>
      <c r="Q221" s="1">
        <v>1.62</v>
      </c>
      <c r="R221" s="16">
        <f t="shared" si="76"/>
        <v>0</v>
      </c>
      <c r="S221" s="1">
        <v>0</v>
      </c>
      <c r="T221" s="1">
        <v>0</v>
      </c>
      <c r="U221" s="16">
        <f t="shared" si="69"/>
        <v>0</v>
      </c>
      <c r="V221" s="1">
        <v>0</v>
      </c>
      <c r="W221" s="15">
        <v>437.1</v>
      </c>
      <c r="X221" s="2">
        <v>1363.74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7</v>
      </c>
      <c r="AT221" s="1">
        <v>11</v>
      </c>
      <c r="AU221" s="1">
        <v>0</v>
      </c>
      <c r="AV221" s="1">
        <v>0</v>
      </c>
      <c r="AW221" s="1">
        <v>39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</row>
    <row r="222" spans="1:64">
      <c r="A222" s="1">
        <v>70194</v>
      </c>
      <c r="B222" s="1" t="s">
        <v>325</v>
      </c>
      <c r="C222" s="1">
        <v>10</v>
      </c>
      <c r="D222" s="1">
        <v>285</v>
      </c>
      <c r="E222" s="1" t="s">
        <v>64</v>
      </c>
      <c r="F222" s="1">
        <v>558</v>
      </c>
      <c r="G222" s="1" t="s">
        <v>67</v>
      </c>
      <c r="H222" s="2">
        <v>79.13</v>
      </c>
      <c r="I222" s="2">
        <v>791.3</v>
      </c>
      <c r="J222" s="10">
        <f t="shared" si="2"/>
        <v>0</v>
      </c>
      <c r="K222" s="11">
        <f t="shared" si="3"/>
        <v>0</v>
      </c>
      <c r="L222" s="1">
        <v>0.2</v>
      </c>
      <c r="M222" s="1">
        <v>0</v>
      </c>
      <c r="N222" s="16">
        <f t="shared" si="72"/>
        <v>0</v>
      </c>
      <c r="O222" s="1"/>
      <c r="P222" s="1">
        <v>0.15</v>
      </c>
      <c r="Q222" s="1">
        <v>0</v>
      </c>
      <c r="R222" s="16">
        <f t="shared" si="76"/>
        <v>0</v>
      </c>
      <c r="S222" s="1">
        <v>0</v>
      </c>
      <c r="T222" s="1">
        <v>0</v>
      </c>
      <c r="U222" s="16">
        <f t="shared" si="69"/>
        <v>0</v>
      </c>
      <c r="V222" s="1">
        <v>0</v>
      </c>
      <c r="W222" s="15">
        <v>276.95999999999998</v>
      </c>
      <c r="X222" s="2">
        <v>0</v>
      </c>
      <c r="Y222" s="1">
        <v>0</v>
      </c>
      <c r="Z222" s="1">
        <v>0</v>
      </c>
      <c r="AA222" s="1">
        <v>2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</v>
      </c>
      <c r="AV222" s="1">
        <v>1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</row>
    <row r="223" spans="1:64">
      <c r="A223" s="1">
        <v>70049</v>
      </c>
      <c r="B223" s="1" t="s">
        <v>302</v>
      </c>
      <c r="C223" s="1">
        <v>18</v>
      </c>
      <c r="D223" s="1">
        <v>285</v>
      </c>
      <c r="E223" s="1" t="s">
        <v>64</v>
      </c>
      <c r="F223" s="1">
        <v>558</v>
      </c>
      <c r="G223" s="1" t="s">
        <v>67</v>
      </c>
      <c r="H223" s="2">
        <v>45.62</v>
      </c>
      <c r="I223" s="2">
        <v>821.16</v>
      </c>
      <c r="J223" s="10">
        <f t="shared" si="2"/>
        <v>0</v>
      </c>
      <c r="K223" s="11">
        <f t="shared" si="3"/>
        <v>0</v>
      </c>
      <c r="L223" s="1">
        <v>0</v>
      </c>
      <c r="M223" s="1">
        <v>0</v>
      </c>
      <c r="N223" s="16">
        <f t="shared" si="72"/>
        <v>0</v>
      </c>
      <c r="O223" s="1"/>
      <c r="P223" s="1">
        <v>0</v>
      </c>
      <c r="Q223" s="1">
        <v>0</v>
      </c>
      <c r="R223" s="16">
        <f t="shared" si="76"/>
        <v>0</v>
      </c>
      <c r="S223" s="1">
        <v>0.31</v>
      </c>
      <c r="T223" s="1">
        <v>-0.11</v>
      </c>
      <c r="U223" s="16">
        <f t="shared" si="69"/>
        <v>0</v>
      </c>
      <c r="V223" s="1">
        <v>0</v>
      </c>
      <c r="W223" s="15">
        <v>250.91</v>
      </c>
      <c r="X223" s="2">
        <v>-91.24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11</v>
      </c>
      <c r="BG223" s="1">
        <v>-2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</row>
    <row r="224" spans="1:64">
      <c r="A224" s="1">
        <v>70191</v>
      </c>
      <c r="B224" s="1" t="s">
        <v>323</v>
      </c>
      <c r="C224" s="1">
        <v>10</v>
      </c>
      <c r="D224" s="1">
        <v>285</v>
      </c>
      <c r="E224" s="1" t="s">
        <v>64</v>
      </c>
      <c r="F224" s="1">
        <v>558</v>
      </c>
      <c r="G224" s="1" t="s">
        <v>67</v>
      </c>
      <c r="H224" s="2">
        <v>79.13</v>
      </c>
      <c r="I224" s="2">
        <v>791.3</v>
      </c>
      <c r="J224" s="10">
        <f t="shared" si="2"/>
        <v>0</v>
      </c>
      <c r="K224" s="11">
        <f t="shared" si="3"/>
        <v>0</v>
      </c>
      <c r="L224" s="1">
        <v>0.3</v>
      </c>
      <c r="M224" s="1">
        <v>0</v>
      </c>
      <c r="N224" s="16">
        <f t="shared" si="72"/>
        <v>0</v>
      </c>
      <c r="O224" s="1"/>
      <c r="P224" s="1">
        <v>0</v>
      </c>
      <c r="Q224" s="1">
        <v>0</v>
      </c>
      <c r="R224" s="16">
        <f t="shared" si="76"/>
        <v>0</v>
      </c>
      <c r="S224" s="1">
        <v>0</v>
      </c>
      <c r="T224" s="1">
        <v>0</v>
      </c>
      <c r="U224" s="16">
        <f t="shared" si="69"/>
        <v>0</v>
      </c>
      <c r="V224" s="1">
        <v>0</v>
      </c>
      <c r="W224" s="15">
        <v>237.39</v>
      </c>
      <c r="X224" s="2">
        <v>0</v>
      </c>
      <c r="Y224" s="1">
        <v>0</v>
      </c>
      <c r="Z224" s="1">
        <v>0</v>
      </c>
      <c r="AA224" s="1">
        <v>3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</row>
    <row r="225" spans="1:64">
      <c r="A225" s="1">
        <v>70979</v>
      </c>
      <c r="B225" s="1" t="s">
        <v>354</v>
      </c>
      <c r="C225" s="1">
        <v>16</v>
      </c>
      <c r="D225" s="1">
        <v>285</v>
      </c>
      <c r="E225" s="1" t="s">
        <v>64</v>
      </c>
      <c r="F225" s="1">
        <v>1</v>
      </c>
      <c r="G225" s="1" t="s">
        <v>312</v>
      </c>
      <c r="H225" s="2">
        <v>14.07</v>
      </c>
      <c r="I225" s="2">
        <v>225.12</v>
      </c>
      <c r="J225" s="10">
        <f t="shared" si="2"/>
        <v>0</v>
      </c>
      <c r="K225" s="11">
        <f t="shared" si="3"/>
        <v>0</v>
      </c>
      <c r="L225" s="1">
        <v>1.03</v>
      </c>
      <c r="M225" s="1">
        <v>-0.69</v>
      </c>
      <c r="N225" s="5">
        <v>0</v>
      </c>
      <c r="O225" s="1"/>
      <c r="P225" s="1">
        <v>0</v>
      </c>
      <c r="Q225" s="1">
        <v>0</v>
      </c>
      <c r="R225" s="16">
        <f t="shared" si="76"/>
        <v>0</v>
      </c>
      <c r="S225" s="1">
        <v>0</v>
      </c>
      <c r="T225" s="1">
        <v>0</v>
      </c>
      <c r="U225" s="16">
        <f t="shared" si="69"/>
        <v>0</v>
      </c>
      <c r="V225" s="1">
        <v>0</v>
      </c>
      <c r="W225" s="15">
        <v>232.16</v>
      </c>
      <c r="X225" s="2">
        <v>-154.77000000000001</v>
      </c>
      <c r="Y225" s="1">
        <v>5</v>
      </c>
      <c r="Z225" s="1">
        <v>17</v>
      </c>
      <c r="AA225" s="1">
        <v>0</v>
      </c>
      <c r="AB225" s="1">
        <v>6</v>
      </c>
      <c r="AC225" s="1">
        <v>-11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</row>
    <row r="226" spans="1:64">
      <c r="A226" s="1">
        <v>70118</v>
      </c>
      <c r="B226" s="1" t="s">
        <v>310</v>
      </c>
      <c r="C226" s="1">
        <v>25</v>
      </c>
      <c r="D226" s="1">
        <v>285</v>
      </c>
      <c r="E226" s="1" t="s">
        <v>64</v>
      </c>
      <c r="F226" s="1">
        <v>558</v>
      </c>
      <c r="G226" s="1" t="s">
        <v>67</v>
      </c>
      <c r="H226" s="2">
        <v>74.86</v>
      </c>
      <c r="I226" s="2">
        <v>1871.5</v>
      </c>
      <c r="J226" s="10">
        <f t="shared" si="2"/>
        <v>0</v>
      </c>
      <c r="K226" s="11">
        <f t="shared" si="3"/>
        <v>0</v>
      </c>
      <c r="L226" s="1">
        <v>0.12</v>
      </c>
      <c r="M226" s="1">
        <v>0</v>
      </c>
      <c r="N226" s="16">
        <f t="shared" ref="N226:N266" si="77">MAX(0,((TRUNC((L226*0.8)-M226))))</f>
        <v>0</v>
      </c>
      <c r="O226" s="1"/>
      <c r="P226" s="1">
        <v>0</v>
      </c>
      <c r="Q226" s="1">
        <v>0</v>
      </c>
      <c r="R226" s="16">
        <f t="shared" si="76"/>
        <v>0</v>
      </c>
      <c r="S226" s="1">
        <v>0</v>
      </c>
      <c r="T226" s="1">
        <v>0</v>
      </c>
      <c r="U226" s="16">
        <f t="shared" si="69"/>
        <v>0</v>
      </c>
      <c r="V226" s="1">
        <v>0</v>
      </c>
      <c r="W226" s="15">
        <v>224.58</v>
      </c>
      <c r="X226" s="2">
        <v>0</v>
      </c>
      <c r="Y226" s="1">
        <v>0</v>
      </c>
      <c r="Z226" s="1">
        <v>0</v>
      </c>
      <c r="AA226" s="1">
        <v>3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</row>
    <row r="227" spans="1:64">
      <c r="A227" s="1">
        <v>70411</v>
      </c>
      <c r="B227" s="1" t="s">
        <v>346</v>
      </c>
      <c r="C227" s="1">
        <v>16</v>
      </c>
      <c r="D227" s="1">
        <v>285</v>
      </c>
      <c r="E227" s="1" t="s">
        <v>64</v>
      </c>
      <c r="F227" s="1">
        <v>387</v>
      </c>
      <c r="G227" s="1" t="s">
        <v>94</v>
      </c>
      <c r="H227" s="2">
        <v>49.1</v>
      </c>
      <c r="I227" s="2">
        <v>785.6</v>
      </c>
      <c r="J227" s="10">
        <f t="shared" si="2"/>
        <v>0</v>
      </c>
      <c r="K227" s="11">
        <f t="shared" si="3"/>
        <v>0</v>
      </c>
      <c r="L227" s="1">
        <v>0.28000000000000003</v>
      </c>
      <c r="M227" s="1">
        <v>0</v>
      </c>
      <c r="N227" s="16">
        <f t="shared" si="77"/>
        <v>0</v>
      </c>
      <c r="O227" s="1"/>
      <c r="P227" s="1">
        <v>0</v>
      </c>
      <c r="Q227" s="1">
        <v>0</v>
      </c>
      <c r="R227" s="16">
        <f t="shared" si="76"/>
        <v>0</v>
      </c>
      <c r="S227" s="1">
        <v>0</v>
      </c>
      <c r="T227" s="1">
        <v>0</v>
      </c>
      <c r="U227" s="16">
        <f t="shared" si="69"/>
        <v>0</v>
      </c>
      <c r="V227" s="1">
        <v>0</v>
      </c>
      <c r="W227" s="15">
        <v>220.95</v>
      </c>
      <c r="X227" s="2">
        <v>0</v>
      </c>
      <c r="Y227" s="1">
        <v>0</v>
      </c>
      <c r="Z227" s="1">
        <v>0</v>
      </c>
      <c r="AA227" s="1">
        <v>3</v>
      </c>
      <c r="AB227" s="1">
        <v>3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</row>
    <row r="228" spans="1:64">
      <c r="A228" s="1">
        <v>70219</v>
      </c>
      <c r="B228" s="1" t="s">
        <v>250</v>
      </c>
      <c r="C228" s="1">
        <v>20</v>
      </c>
      <c r="D228" s="1">
        <v>285</v>
      </c>
      <c r="E228" s="1" t="s">
        <v>64</v>
      </c>
      <c r="F228" s="1">
        <v>991</v>
      </c>
      <c r="G228" s="1" t="s">
        <v>141</v>
      </c>
      <c r="H228" s="2">
        <v>62.57</v>
      </c>
      <c r="I228" s="2">
        <v>1251.4000000000001</v>
      </c>
      <c r="J228" s="10">
        <f t="shared" si="2"/>
        <v>0</v>
      </c>
      <c r="K228" s="11">
        <f t="shared" si="3"/>
        <v>0</v>
      </c>
      <c r="L228" s="1">
        <v>0</v>
      </c>
      <c r="M228" s="1">
        <v>0</v>
      </c>
      <c r="N228" s="16">
        <f t="shared" si="77"/>
        <v>0</v>
      </c>
      <c r="O228" s="1"/>
      <c r="P228" s="1">
        <v>0.18</v>
      </c>
      <c r="Q228" s="1">
        <v>1.05</v>
      </c>
      <c r="R228" s="16">
        <f t="shared" si="76"/>
        <v>0</v>
      </c>
      <c r="S228" s="1">
        <v>0</v>
      </c>
      <c r="T228" s="1">
        <v>0</v>
      </c>
      <c r="U228" s="16">
        <f t="shared" si="69"/>
        <v>0</v>
      </c>
      <c r="V228" s="1">
        <v>0</v>
      </c>
      <c r="W228" s="15">
        <v>219</v>
      </c>
      <c r="X228" s="2">
        <v>1313.97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1</v>
      </c>
      <c r="AV228" s="1">
        <v>5</v>
      </c>
      <c r="AW228" s="1">
        <v>21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</row>
    <row r="229" spans="1:64">
      <c r="A229" s="1">
        <v>70193</v>
      </c>
      <c r="B229" s="1" t="s">
        <v>324</v>
      </c>
      <c r="C229" s="1">
        <v>10</v>
      </c>
      <c r="D229" s="1">
        <v>285</v>
      </c>
      <c r="E229" s="1" t="s">
        <v>64</v>
      </c>
      <c r="F229" s="1">
        <v>588</v>
      </c>
      <c r="G229" s="1" t="s">
        <v>146</v>
      </c>
      <c r="H229" s="2">
        <v>79.13</v>
      </c>
      <c r="I229" s="2">
        <v>791.3</v>
      </c>
      <c r="J229" s="10">
        <f t="shared" si="2"/>
        <v>0</v>
      </c>
      <c r="K229" s="11">
        <f t="shared" si="3"/>
        <v>0</v>
      </c>
      <c r="L229" s="1">
        <v>0.2</v>
      </c>
      <c r="M229" s="1">
        <v>0</v>
      </c>
      <c r="N229" s="16">
        <f t="shared" si="77"/>
        <v>0</v>
      </c>
      <c r="O229" s="1"/>
      <c r="P229" s="1">
        <v>0</v>
      </c>
      <c r="Q229" s="1">
        <v>0</v>
      </c>
      <c r="R229" s="16">
        <f t="shared" si="76"/>
        <v>0</v>
      </c>
      <c r="S229" s="1">
        <v>0</v>
      </c>
      <c r="T229" s="1">
        <v>0</v>
      </c>
      <c r="U229" s="16">
        <f t="shared" si="69"/>
        <v>0</v>
      </c>
      <c r="V229" s="1">
        <v>0</v>
      </c>
      <c r="W229" s="15">
        <v>158.26</v>
      </c>
      <c r="X229" s="2">
        <v>0</v>
      </c>
      <c r="Y229" s="1">
        <v>0</v>
      </c>
      <c r="Z229" s="1">
        <v>0</v>
      </c>
      <c r="AA229" s="1">
        <v>2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</row>
    <row r="230" spans="1:64">
      <c r="A230" s="1">
        <v>70323</v>
      </c>
      <c r="B230" s="1" t="s">
        <v>339</v>
      </c>
      <c r="C230" s="1">
        <v>8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86.99</v>
      </c>
      <c r="I230" s="2">
        <v>695.92</v>
      </c>
      <c r="J230" s="10">
        <f t="shared" si="2"/>
        <v>0</v>
      </c>
      <c r="K230" s="11">
        <f t="shared" si="3"/>
        <v>0</v>
      </c>
      <c r="L230" s="1">
        <v>0.12</v>
      </c>
      <c r="M230" s="1">
        <v>0</v>
      </c>
      <c r="N230" s="16">
        <f t="shared" si="77"/>
        <v>0</v>
      </c>
      <c r="O230" s="1"/>
      <c r="P230" s="1">
        <v>0.06</v>
      </c>
      <c r="Q230" s="1">
        <v>0</v>
      </c>
      <c r="R230" s="16">
        <f t="shared" si="76"/>
        <v>0</v>
      </c>
      <c r="S230" s="1">
        <v>0</v>
      </c>
      <c r="T230" s="1">
        <v>0</v>
      </c>
      <c r="U230" s="16">
        <f t="shared" si="69"/>
        <v>0</v>
      </c>
      <c r="V230" s="1">
        <v>0</v>
      </c>
      <c r="W230" s="15">
        <v>130.47999999999999</v>
      </c>
      <c r="X230" s="2">
        <v>0</v>
      </c>
      <c r="Y230" s="1">
        <v>0</v>
      </c>
      <c r="Z230" s="1">
        <v>0</v>
      </c>
      <c r="AA230" s="1">
        <v>0</v>
      </c>
      <c r="AB230" s="1">
        <v>2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1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</row>
    <row r="231" spans="1:64">
      <c r="A231" s="1">
        <v>70326</v>
      </c>
      <c r="B231" s="1" t="s">
        <v>340</v>
      </c>
      <c r="C231" s="1">
        <v>6</v>
      </c>
      <c r="D231" s="1">
        <v>285</v>
      </c>
      <c r="E231" s="1" t="s">
        <v>64</v>
      </c>
      <c r="F231" s="1">
        <v>285</v>
      </c>
      <c r="G231" s="1" t="s">
        <v>64</v>
      </c>
      <c r="H231" s="2">
        <v>113.36</v>
      </c>
      <c r="I231" s="2">
        <v>680.16</v>
      </c>
      <c r="J231" s="10">
        <f t="shared" si="2"/>
        <v>0</v>
      </c>
      <c r="K231" s="11">
        <f t="shared" si="3"/>
        <v>0</v>
      </c>
      <c r="L231" s="1">
        <v>0.17</v>
      </c>
      <c r="M231" s="1">
        <v>-0.5</v>
      </c>
      <c r="N231" s="16">
        <f t="shared" si="77"/>
        <v>0</v>
      </c>
      <c r="O231" s="1"/>
      <c r="P231" s="1">
        <v>0</v>
      </c>
      <c r="Q231" s="1">
        <v>0</v>
      </c>
      <c r="R231" s="16">
        <f t="shared" si="76"/>
        <v>0</v>
      </c>
      <c r="S231" s="1">
        <v>0</v>
      </c>
      <c r="T231" s="1">
        <v>0</v>
      </c>
      <c r="U231" s="16">
        <f t="shared" si="69"/>
        <v>0</v>
      </c>
      <c r="V231" s="1">
        <v>0</v>
      </c>
      <c r="W231" s="15">
        <v>113.36</v>
      </c>
      <c r="X231" s="2">
        <v>-340.08</v>
      </c>
      <c r="Y231" s="1">
        <v>1</v>
      </c>
      <c r="Z231" s="1">
        <v>0</v>
      </c>
      <c r="AA231" s="1">
        <v>0</v>
      </c>
      <c r="AB231" s="1">
        <v>0</v>
      </c>
      <c r="AC231" s="1">
        <v>-3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</row>
    <row r="232" spans="1:64">
      <c r="A232" s="1">
        <v>70088</v>
      </c>
      <c r="B232" s="1" t="s">
        <v>306</v>
      </c>
      <c r="C232" s="1">
        <v>16</v>
      </c>
      <c r="D232" s="1">
        <v>285</v>
      </c>
      <c r="E232" s="1" t="s">
        <v>64</v>
      </c>
      <c r="F232" s="1">
        <v>558</v>
      </c>
      <c r="G232" s="1" t="s">
        <v>67</v>
      </c>
      <c r="H232" s="2">
        <v>54.07</v>
      </c>
      <c r="I232" s="2">
        <v>865.12</v>
      </c>
      <c r="J232" s="10">
        <f t="shared" si="2"/>
        <v>0</v>
      </c>
      <c r="K232" s="11">
        <f t="shared" si="3"/>
        <v>0</v>
      </c>
      <c r="L232" s="1">
        <v>0.03</v>
      </c>
      <c r="M232" s="1">
        <v>0</v>
      </c>
      <c r="N232" s="16">
        <f t="shared" si="77"/>
        <v>0</v>
      </c>
      <c r="O232" s="1"/>
      <c r="P232" s="1">
        <v>0</v>
      </c>
      <c r="Q232" s="1">
        <v>0</v>
      </c>
      <c r="R232" s="16">
        <f t="shared" si="76"/>
        <v>0</v>
      </c>
      <c r="S232" s="1">
        <v>0.06</v>
      </c>
      <c r="T232" s="1">
        <v>0</v>
      </c>
      <c r="U232" s="16">
        <f t="shared" si="69"/>
        <v>0</v>
      </c>
      <c r="V232" s="1">
        <v>0</v>
      </c>
      <c r="W232" s="15">
        <v>81.099999999999994</v>
      </c>
      <c r="X232" s="2">
        <v>0</v>
      </c>
      <c r="Y232" s="1">
        <v>0</v>
      </c>
      <c r="Z232" s="1">
        <v>0</v>
      </c>
      <c r="AA232" s="1">
        <v>0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1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</row>
    <row r="233" spans="1:64">
      <c r="A233" s="1">
        <v>70165</v>
      </c>
      <c r="B233" s="1" t="s">
        <v>314</v>
      </c>
      <c r="C233" s="1">
        <v>24</v>
      </c>
      <c r="D233" s="1">
        <v>285</v>
      </c>
      <c r="E233" s="1" t="s">
        <v>64</v>
      </c>
      <c r="F233" s="1">
        <v>998</v>
      </c>
      <c r="G233" s="1" t="s">
        <v>266</v>
      </c>
      <c r="H233" s="2">
        <v>40.15</v>
      </c>
      <c r="I233" s="2">
        <v>963.6</v>
      </c>
      <c r="J233" s="10">
        <f t="shared" si="2"/>
        <v>0</v>
      </c>
      <c r="K233" s="11">
        <f t="shared" si="3"/>
        <v>0</v>
      </c>
      <c r="L233" s="1">
        <v>0</v>
      </c>
      <c r="M233" s="1">
        <v>0</v>
      </c>
      <c r="N233" s="16">
        <f t="shared" si="77"/>
        <v>0</v>
      </c>
      <c r="O233" s="1"/>
      <c r="P233" s="1">
        <v>0</v>
      </c>
      <c r="Q233" s="1">
        <v>0</v>
      </c>
      <c r="R233" s="16">
        <f t="shared" si="76"/>
        <v>0</v>
      </c>
      <c r="S233" s="1">
        <v>0.08</v>
      </c>
      <c r="T233" s="1">
        <v>0</v>
      </c>
      <c r="U233" s="16">
        <f t="shared" si="69"/>
        <v>0</v>
      </c>
      <c r="V233" s="1">
        <v>0</v>
      </c>
      <c r="W233" s="15">
        <v>80.3</v>
      </c>
      <c r="X233" s="2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1</v>
      </c>
      <c r="BE233" s="1">
        <v>1</v>
      </c>
      <c r="BF233" s="1">
        <v>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</row>
    <row r="234" spans="1:64">
      <c r="A234" s="1">
        <v>70198</v>
      </c>
      <c r="B234" s="1" t="s">
        <v>329</v>
      </c>
      <c r="C234" s="1">
        <v>10</v>
      </c>
      <c r="D234" s="1">
        <v>285</v>
      </c>
      <c r="E234" s="1" t="s">
        <v>64</v>
      </c>
      <c r="F234" s="1">
        <v>558</v>
      </c>
      <c r="G234" s="1" t="s">
        <v>67</v>
      </c>
      <c r="H234" s="2">
        <v>79.13</v>
      </c>
      <c r="I234" s="2">
        <v>791.3</v>
      </c>
      <c r="J234" s="10">
        <f t="shared" si="2"/>
        <v>0</v>
      </c>
      <c r="K234" s="11">
        <f t="shared" si="3"/>
        <v>0</v>
      </c>
      <c r="L234" s="1">
        <v>0.1</v>
      </c>
      <c r="M234" s="1">
        <v>0</v>
      </c>
      <c r="N234" s="16">
        <f t="shared" si="77"/>
        <v>0</v>
      </c>
      <c r="O234" s="1"/>
      <c r="P234" s="1">
        <v>0</v>
      </c>
      <c r="Q234" s="1">
        <v>0</v>
      </c>
      <c r="R234" s="16"/>
      <c r="S234" s="1">
        <v>0</v>
      </c>
      <c r="T234" s="1">
        <v>0</v>
      </c>
      <c r="U234" s="16">
        <f t="shared" si="69"/>
        <v>0</v>
      </c>
      <c r="V234" s="1">
        <v>0</v>
      </c>
      <c r="W234" s="15">
        <v>79.13</v>
      </c>
      <c r="X234" s="2">
        <v>0</v>
      </c>
      <c r="Y234" s="1">
        <v>0</v>
      </c>
      <c r="Z234" s="1">
        <v>0</v>
      </c>
      <c r="AA234" s="1">
        <v>1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</row>
    <row r="235" spans="1:64">
      <c r="A235" s="1">
        <v>307</v>
      </c>
      <c r="B235" s="1" t="s">
        <v>296</v>
      </c>
      <c r="C235" s="1">
        <v>10</v>
      </c>
      <c r="D235" s="1">
        <v>285</v>
      </c>
      <c r="E235" s="1" t="s">
        <v>64</v>
      </c>
      <c r="F235" s="1">
        <v>285</v>
      </c>
      <c r="G235" s="1" t="s">
        <v>64</v>
      </c>
      <c r="H235" s="2">
        <v>79.13</v>
      </c>
      <c r="I235" s="2">
        <v>791.3</v>
      </c>
      <c r="J235" s="10">
        <f t="shared" si="2"/>
        <v>0</v>
      </c>
      <c r="K235" s="11">
        <f t="shared" si="3"/>
        <v>0</v>
      </c>
      <c r="L235" s="1">
        <v>0.1</v>
      </c>
      <c r="M235" s="1">
        <v>0</v>
      </c>
      <c r="N235" s="16">
        <f t="shared" si="77"/>
        <v>0</v>
      </c>
      <c r="O235" s="1"/>
      <c r="P235" s="1">
        <v>0</v>
      </c>
      <c r="Q235" s="1">
        <v>0</v>
      </c>
      <c r="R235" s="16"/>
      <c r="S235" s="1">
        <v>0</v>
      </c>
      <c r="T235" s="1">
        <v>0</v>
      </c>
      <c r="U235" s="16">
        <f t="shared" si="69"/>
        <v>0</v>
      </c>
      <c r="V235" s="1">
        <v>0</v>
      </c>
      <c r="W235" s="15">
        <v>79.13</v>
      </c>
      <c r="X235" s="2">
        <v>0</v>
      </c>
      <c r="Y235" s="1">
        <v>0</v>
      </c>
      <c r="Z235" s="1">
        <v>0</v>
      </c>
      <c r="AA235" s="1">
        <v>1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</row>
    <row r="236" spans="1:64">
      <c r="A236" s="1">
        <v>70412</v>
      </c>
      <c r="B236" s="1" t="s">
        <v>347</v>
      </c>
      <c r="C236" s="1">
        <v>16</v>
      </c>
      <c r="D236" s="1">
        <v>285</v>
      </c>
      <c r="E236" s="1" t="s">
        <v>64</v>
      </c>
      <c r="F236" s="1">
        <v>387</v>
      </c>
      <c r="G236" s="1" t="s">
        <v>94</v>
      </c>
      <c r="H236" s="2">
        <v>19.100000000000001</v>
      </c>
      <c r="I236" s="2">
        <v>305.60000000000002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77"/>
        <v>0</v>
      </c>
      <c r="O236" s="1"/>
      <c r="P236" s="1">
        <v>0.19</v>
      </c>
      <c r="Q236" s="1">
        <v>0</v>
      </c>
      <c r="R236" s="16"/>
      <c r="S236" s="1">
        <v>0</v>
      </c>
      <c r="T236" s="1">
        <v>0</v>
      </c>
      <c r="U236" s="16">
        <f t="shared" si="69"/>
        <v>0</v>
      </c>
      <c r="V236" s="1">
        <v>0</v>
      </c>
      <c r="W236" s="15">
        <v>57.3</v>
      </c>
      <c r="X236" s="2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3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</row>
    <row r="237" spans="1:64">
      <c r="A237" s="1">
        <v>44290</v>
      </c>
      <c r="B237" s="1" t="s">
        <v>299</v>
      </c>
      <c r="C237" s="1">
        <v>16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53.03</v>
      </c>
      <c r="I237" s="2">
        <v>848.48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>
        <f t="shared" si="77"/>
        <v>0</v>
      </c>
      <c r="O237" s="1"/>
      <c r="P237" s="1">
        <v>0.06</v>
      </c>
      <c r="Q237" s="1">
        <v>0</v>
      </c>
      <c r="R237" s="16"/>
      <c r="S237" s="1">
        <v>0</v>
      </c>
      <c r="T237" s="1">
        <v>0</v>
      </c>
      <c r="U237" s="16">
        <f t="shared" si="69"/>
        <v>0</v>
      </c>
      <c r="V237" s="1">
        <v>0</v>
      </c>
      <c r="W237" s="15">
        <v>53.03</v>
      </c>
      <c r="X237" s="2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2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</row>
    <row r="238" spans="1:64">
      <c r="A238" s="1">
        <v>70413</v>
      </c>
      <c r="B238" s="1" t="s">
        <v>348</v>
      </c>
      <c r="C238" s="1">
        <v>16</v>
      </c>
      <c r="D238" s="1">
        <v>285</v>
      </c>
      <c r="E238" s="1" t="s">
        <v>64</v>
      </c>
      <c r="F238" s="1">
        <v>387</v>
      </c>
      <c r="G238" s="1" t="s">
        <v>94</v>
      </c>
      <c r="H238" s="2">
        <v>19.100000000000001</v>
      </c>
      <c r="I238" s="2">
        <v>305.60000000000002</v>
      </c>
      <c r="J238" s="10">
        <f t="shared" si="2"/>
        <v>0</v>
      </c>
      <c r="K238" s="11">
        <f t="shared" si="3"/>
        <v>0</v>
      </c>
      <c r="L238" s="1">
        <v>0.16</v>
      </c>
      <c r="M238" s="1">
        <v>0</v>
      </c>
      <c r="N238" s="16">
        <f t="shared" si="77"/>
        <v>0</v>
      </c>
      <c r="O238" s="1"/>
      <c r="P238" s="1">
        <v>0</v>
      </c>
      <c r="Q238" s="1">
        <v>0</v>
      </c>
      <c r="R238" s="16"/>
      <c r="S238" s="1">
        <v>0</v>
      </c>
      <c r="T238" s="1">
        <v>0</v>
      </c>
      <c r="U238" s="16">
        <f t="shared" si="69"/>
        <v>0</v>
      </c>
      <c r="V238" s="1">
        <v>0</v>
      </c>
      <c r="W238" s="15">
        <v>47.75</v>
      </c>
      <c r="X238" s="2">
        <v>0</v>
      </c>
      <c r="Y238" s="1">
        <v>0</v>
      </c>
      <c r="Z238" s="1">
        <v>0</v>
      </c>
      <c r="AA238" s="1">
        <v>2</v>
      </c>
      <c r="AB238" s="1">
        <v>1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</row>
    <row r="239" spans="1:64">
      <c r="A239" s="1">
        <v>70321</v>
      </c>
      <c r="B239" s="1" t="s">
        <v>338</v>
      </c>
      <c r="C239" s="1">
        <v>24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36.869999999999997</v>
      </c>
      <c r="I239" s="2">
        <v>884.88</v>
      </c>
      <c r="J239" s="10">
        <f t="shared" si="2"/>
        <v>0</v>
      </c>
      <c r="K239" s="11">
        <f t="shared" si="3"/>
        <v>0</v>
      </c>
      <c r="L239" s="1">
        <v>0.04</v>
      </c>
      <c r="M239" s="1">
        <v>0</v>
      </c>
      <c r="N239" s="16">
        <f t="shared" si="77"/>
        <v>0</v>
      </c>
      <c r="O239" s="1"/>
      <c r="P239" s="1">
        <v>0</v>
      </c>
      <c r="Q239" s="1">
        <v>0</v>
      </c>
      <c r="R239" s="16"/>
      <c r="S239" s="1">
        <v>0</v>
      </c>
      <c r="T239" s="1">
        <v>0</v>
      </c>
      <c r="U239" s="16">
        <f t="shared" si="69"/>
        <v>0</v>
      </c>
      <c r="V239" s="1">
        <v>0</v>
      </c>
      <c r="W239" s="15">
        <v>36.869999999999997</v>
      </c>
      <c r="X239" s="2">
        <v>0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</row>
    <row r="240" spans="1:64">
      <c r="A240" s="1">
        <v>70190</v>
      </c>
      <c r="B240" s="1" t="s">
        <v>322</v>
      </c>
      <c r="C240" s="1">
        <v>12</v>
      </c>
      <c r="D240" s="1">
        <v>285</v>
      </c>
      <c r="E240" s="1" t="s">
        <v>64</v>
      </c>
      <c r="F240" s="1">
        <v>558</v>
      </c>
      <c r="G240" s="1" t="s">
        <v>67</v>
      </c>
      <c r="H240" s="2">
        <v>36.630000000000003</v>
      </c>
      <c r="I240" s="2">
        <v>439.56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77"/>
        <v>0</v>
      </c>
      <c r="O240" s="1"/>
      <c r="P240" s="1">
        <v>0.08</v>
      </c>
      <c r="Q240" s="1">
        <v>0</v>
      </c>
      <c r="R240" s="16"/>
      <c r="S240" s="1">
        <v>0</v>
      </c>
      <c r="T240" s="1">
        <v>0</v>
      </c>
      <c r="U240" s="16">
        <f t="shared" si="69"/>
        <v>0</v>
      </c>
      <c r="V240" s="1">
        <v>0</v>
      </c>
      <c r="W240" s="15">
        <v>36.630000000000003</v>
      </c>
      <c r="X240" s="2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2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</row>
    <row r="241" spans="1:64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4.5999999999999996</v>
      </c>
      <c r="I241" s="2">
        <v>1472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77"/>
        <v>0</v>
      </c>
      <c r="O241" s="1"/>
      <c r="P241" s="1">
        <v>0</v>
      </c>
      <c r="Q241" s="1">
        <v>0</v>
      </c>
      <c r="R241" s="16"/>
      <c r="S241" s="1">
        <v>0</v>
      </c>
      <c r="T241" s="1">
        <v>0</v>
      </c>
      <c r="U241" s="16">
        <f t="shared" si="69"/>
        <v>0</v>
      </c>
      <c r="V241" s="1">
        <v>0</v>
      </c>
      <c r="W241" s="15">
        <v>4.5999999999999996</v>
      </c>
      <c r="X241" s="2">
        <v>-4.5999999999999996</v>
      </c>
      <c r="Y241" s="1">
        <v>0</v>
      </c>
      <c r="Z241" s="1">
        <v>0</v>
      </c>
      <c r="AA241" s="1">
        <v>0</v>
      </c>
      <c r="AB241" s="1">
        <v>2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-1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</row>
    <row r="242" spans="1:64">
      <c r="A242" s="1">
        <v>70248</v>
      </c>
      <c r="B242" s="1" t="s">
        <v>333</v>
      </c>
      <c r="C242" s="1">
        <v>20</v>
      </c>
      <c r="D242" s="1">
        <v>285</v>
      </c>
      <c r="E242" s="1" t="s">
        <v>64</v>
      </c>
      <c r="F242" s="1">
        <v>998</v>
      </c>
      <c r="G242" s="1" t="s">
        <v>266</v>
      </c>
      <c r="H242" s="2">
        <v>39.17</v>
      </c>
      <c r="I242" s="2">
        <v>783.4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77"/>
        <v>0</v>
      </c>
      <c r="O242" s="1"/>
      <c r="P242" s="1">
        <v>0</v>
      </c>
      <c r="Q242" s="1">
        <v>0</v>
      </c>
      <c r="R242" s="16"/>
      <c r="S242" s="1">
        <v>0</v>
      </c>
      <c r="T242" s="1">
        <v>0</v>
      </c>
      <c r="U242" s="16">
        <f t="shared" si="69"/>
        <v>0</v>
      </c>
      <c r="V242" s="1">
        <v>0</v>
      </c>
      <c r="W242" s="15">
        <v>0</v>
      </c>
      <c r="X242" s="2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</row>
    <row r="243" spans="1:64">
      <c r="A243" s="1">
        <v>70133</v>
      </c>
      <c r="B243" s="1" t="s">
        <v>293</v>
      </c>
      <c r="C243" s="1">
        <v>24</v>
      </c>
      <c r="D243" s="1">
        <v>285</v>
      </c>
      <c r="E243" s="1" t="s">
        <v>64</v>
      </c>
      <c r="F243" s="1">
        <v>999</v>
      </c>
      <c r="G243" s="1" t="s">
        <v>292</v>
      </c>
      <c r="H243" s="2">
        <v>48.754800000000003</v>
      </c>
      <c r="I243" s="2">
        <v>1170.1152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77"/>
        <v>0</v>
      </c>
      <c r="O243" s="1"/>
      <c r="P243" s="1">
        <v>0</v>
      </c>
      <c r="Q243" s="1">
        <v>0</v>
      </c>
      <c r="R243" s="16"/>
      <c r="S243" s="1">
        <v>0</v>
      </c>
      <c r="T243" s="1">
        <v>0.08</v>
      </c>
      <c r="U243" s="16">
        <f t="shared" si="69"/>
        <v>0</v>
      </c>
      <c r="V243" s="1">
        <v>0</v>
      </c>
      <c r="W243" s="15">
        <v>0</v>
      </c>
      <c r="X243" s="2">
        <v>97.51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2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</row>
    <row r="244" spans="1:64">
      <c r="A244" s="1">
        <v>44289</v>
      </c>
      <c r="B244" s="1" t="s">
        <v>298</v>
      </c>
      <c r="C244" s="1">
        <v>16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54.11</v>
      </c>
      <c r="I244" s="2">
        <v>865.76</v>
      </c>
      <c r="J244" s="10">
        <f t="shared" si="2"/>
        <v>0</v>
      </c>
      <c r="K244" s="11">
        <f t="shared" si="3"/>
        <v>0</v>
      </c>
      <c r="L244" s="1">
        <v>0</v>
      </c>
      <c r="M244" s="1">
        <v>1</v>
      </c>
      <c r="N244" s="16">
        <f t="shared" si="77"/>
        <v>0</v>
      </c>
      <c r="O244" s="1"/>
      <c r="P244" s="1">
        <v>0</v>
      </c>
      <c r="Q244" s="1">
        <v>0</v>
      </c>
      <c r="R244" s="16"/>
      <c r="S244" s="1">
        <v>0</v>
      </c>
      <c r="T244" s="1">
        <v>0</v>
      </c>
      <c r="U244" s="16">
        <f t="shared" si="69"/>
        <v>0</v>
      </c>
      <c r="V244" s="1">
        <v>0</v>
      </c>
      <c r="W244" s="15">
        <v>0</v>
      </c>
      <c r="X244" s="2">
        <v>865.76</v>
      </c>
      <c r="Y244" s="1">
        <v>0</v>
      </c>
      <c r="Z244" s="1">
        <v>0</v>
      </c>
      <c r="AA244" s="1">
        <v>0</v>
      </c>
      <c r="AB244" s="1">
        <v>0</v>
      </c>
      <c r="AC244" s="1">
        <v>16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</row>
    <row r="245" spans="1:64">
      <c r="A245" s="1">
        <v>44401</v>
      </c>
      <c r="B245" s="1" t="s">
        <v>300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54.11</v>
      </c>
      <c r="I245" s="2">
        <v>865.76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77"/>
        <v>0</v>
      </c>
      <c r="O245" s="1"/>
      <c r="P245" s="1">
        <v>0</v>
      </c>
      <c r="Q245" s="1">
        <v>0</v>
      </c>
      <c r="R245" s="16"/>
      <c r="S245" s="1">
        <v>0</v>
      </c>
      <c r="T245" s="1">
        <v>0.06</v>
      </c>
      <c r="U245" s="16">
        <f t="shared" si="69"/>
        <v>0</v>
      </c>
      <c r="V245" s="1">
        <v>0</v>
      </c>
      <c r="W245" s="15">
        <v>0</v>
      </c>
      <c r="X245" s="2">
        <v>54.11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1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</row>
    <row r="246" spans="1:64">
      <c r="A246" s="1">
        <v>70270</v>
      </c>
      <c r="B246" s="1" t="s">
        <v>336</v>
      </c>
      <c r="C246" s="1">
        <v>1</v>
      </c>
      <c r="D246" s="1">
        <v>285</v>
      </c>
      <c r="E246" s="1" t="s">
        <v>64</v>
      </c>
      <c r="F246" s="1">
        <v>285</v>
      </c>
      <c r="G246" s="1" t="s">
        <v>64</v>
      </c>
      <c r="H246" s="2">
        <v>780.58</v>
      </c>
      <c r="I246" s="2">
        <v>780.58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77"/>
        <v>0</v>
      </c>
      <c r="O246" s="1"/>
      <c r="P246" s="1">
        <v>0</v>
      </c>
      <c r="Q246" s="1">
        <v>0</v>
      </c>
      <c r="R246" s="16"/>
      <c r="S246" s="1">
        <v>0</v>
      </c>
      <c r="T246" s="1">
        <v>7</v>
      </c>
      <c r="U246" s="16">
        <f t="shared" si="69"/>
        <v>0</v>
      </c>
      <c r="V246" s="1">
        <v>0</v>
      </c>
      <c r="W246" s="15">
        <v>0</v>
      </c>
      <c r="X246" s="2">
        <v>5464.06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7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</row>
    <row r="247" spans="1:64">
      <c r="A247" s="1">
        <v>70217</v>
      </c>
      <c r="B247" s="1" t="s">
        <v>330</v>
      </c>
      <c r="C247" s="1">
        <v>20</v>
      </c>
      <c r="D247" s="1">
        <v>285</v>
      </c>
      <c r="E247" s="1" t="s">
        <v>64</v>
      </c>
      <c r="F247" s="1">
        <v>285</v>
      </c>
      <c r="G247" s="1" t="s">
        <v>64</v>
      </c>
      <c r="H247" s="2">
        <v>71.84</v>
      </c>
      <c r="I247" s="2">
        <v>1436.8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77"/>
        <v>0</v>
      </c>
      <c r="O247" s="1"/>
      <c r="P247" s="1">
        <v>0</v>
      </c>
      <c r="Q247" s="1">
        <v>0</v>
      </c>
      <c r="R247" s="16"/>
      <c r="S247" s="1">
        <v>0</v>
      </c>
      <c r="T247" s="1">
        <v>0</v>
      </c>
      <c r="U247" s="16">
        <f t="shared" si="69"/>
        <v>0</v>
      </c>
      <c r="V247" s="1">
        <v>0</v>
      </c>
      <c r="W247" s="15">
        <v>0</v>
      </c>
      <c r="X247" s="2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</row>
    <row r="248" spans="1:64">
      <c r="A248" s="1">
        <v>95677</v>
      </c>
      <c r="B248" s="1" t="s">
        <v>360</v>
      </c>
      <c r="C248" s="1">
        <v>144</v>
      </c>
      <c r="D248" s="1">
        <v>285</v>
      </c>
      <c r="E248" s="1" t="s">
        <v>64</v>
      </c>
      <c r="F248" s="1">
        <v>1</v>
      </c>
      <c r="G248" s="1" t="s">
        <v>312</v>
      </c>
      <c r="H248" s="2">
        <v>5.8</v>
      </c>
      <c r="I248" s="2">
        <v>835.2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>
        <f t="shared" si="77"/>
        <v>0</v>
      </c>
      <c r="O248" s="1"/>
      <c r="P248" s="1">
        <v>0</v>
      </c>
      <c r="Q248" s="1">
        <v>0</v>
      </c>
      <c r="R248" s="16"/>
      <c r="S248" s="1">
        <v>0</v>
      </c>
      <c r="T248" s="1">
        <v>0</v>
      </c>
      <c r="U248" s="16">
        <f t="shared" si="69"/>
        <v>0</v>
      </c>
      <c r="V248" s="1">
        <v>0</v>
      </c>
      <c r="W248" s="15">
        <v>0</v>
      </c>
      <c r="X248" s="2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</row>
    <row r="249" spans="1:64">
      <c r="A249" s="1">
        <v>95394</v>
      </c>
      <c r="B249" s="1" t="s">
        <v>359</v>
      </c>
      <c r="C249" s="1">
        <v>10</v>
      </c>
      <c r="D249" s="1">
        <v>285</v>
      </c>
      <c r="E249" s="1" t="s">
        <v>64</v>
      </c>
      <c r="F249" s="1">
        <v>1</v>
      </c>
      <c r="G249" s="1" t="s">
        <v>312</v>
      </c>
      <c r="H249" s="2">
        <v>4</v>
      </c>
      <c r="I249" s="2">
        <v>40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77"/>
        <v>0</v>
      </c>
      <c r="O249" s="1"/>
      <c r="P249" s="1">
        <v>0</v>
      </c>
      <c r="Q249" s="1">
        <v>0</v>
      </c>
      <c r="R249" s="16"/>
      <c r="S249" s="1">
        <v>0</v>
      </c>
      <c r="T249" s="1">
        <v>0</v>
      </c>
      <c r="U249" s="16">
        <f t="shared" si="69"/>
        <v>0</v>
      </c>
      <c r="V249" s="1">
        <v>0</v>
      </c>
      <c r="W249" s="15">
        <v>0</v>
      </c>
      <c r="X249" s="2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</row>
    <row r="250" spans="1:64">
      <c r="A250" s="1">
        <v>70197</v>
      </c>
      <c r="B250" s="1" t="s">
        <v>328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36.630000000000003</v>
      </c>
      <c r="I250" s="2">
        <v>439.56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77"/>
        <v>0</v>
      </c>
      <c r="O250" s="1"/>
      <c r="P250" s="1">
        <v>0</v>
      </c>
      <c r="Q250" s="1">
        <v>0</v>
      </c>
      <c r="R250" s="16"/>
      <c r="S250" s="1">
        <v>0</v>
      </c>
      <c r="T250" s="1">
        <v>0</v>
      </c>
      <c r="U250" s="16">
        <f t="shared" si="69"/>
        <v>0</v>
      </c>
      <c r="V250" s="1">
        <v>0</v>
      </c>
      <c r="W250" s="15">
        <v>0</v>
      </c>
      <c r="X250" s="2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</row>
    <row r="251" spans="1:64">
      <c r="A251" s="1">
        <v>70196</v>
      </c>
      <c r="B251" s="1" t="s">
        <v>327</v>
      </c>
      <c r="C251" s="1">
        <v>12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36.93</v>
      </c>
      <c r="I251" s="2">
        <v>443.16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77"/>
        <v>0</v>
      </c>
      <c r="O251" s="1"/>
      <c r="P251" s="1">
        <v>0</v>
      </c>
      <c r="Q251" s="1">
        <v>0</v>
      </c>
      <c r="R251" s="16"/>
      <c r="S251" s="1">
        <v>0</v>
      </c>
      <c r="T251" s="1">
        <v>0</v>
      </c>
      <c r="U251" s="16">
        <f t="shared" si="69"/>
        <v>0</v>
      </c>
      <c r="V251" s="1">
        <v>0</v>
      </c>
      <c r="W251" s="15">
        <v>0</v>
      </c>
      <c r="X251" s="2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</row>
    <row r="252" spans="1:64">
      <c r="A252" s="1">
        <v>78181</v>
      </c>
      <c r="B252" s="1" t="s">
        <v>357</v>
      </c>
      <c r="C252" s="1">
        <v>40</v>
      </c>
      <c r="D252" s="1">
        <v>285</v>
      </c>
      <c r="E252" s="1" t="s">
        <v>64</v>
      </c>
      <c r="F252" s="1">
        <v>1</v>
      </c>
      <c r="G252" s="1" t="s">
        <v>312</v>
      </c>
      <c r="H252" s="2">
        <v>3.64</v>
      </c>
      <c r="I252" s="2">
        <v>145.6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77"/>
        <v>0</v>
      </c>
      <c r="O252" s="1"/>
      <c r="P252" s="1">
        <v>0</v>
      </c>
      <c r="Q252" s="1">
        <v>0</v>
      </c>
      <c r="R252" s="16"/>
      <c r="S252" s="1">
        <v>0</v>
      </c>
      <c r="T252" s="1">
        <v>0</v>
      </c>
      <c r="U252" s="16">
        <f t="shared" si="69"/>
        <v>0</v>
      </c>
      <c r="V252" s="1">
        <v>0</v>
      </c>
      <c r="W252" s="15">
        <v>0</v>
      </c>
      <c r="X252" s="2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</row>
    <row r="253" spans="1:64">
      <c r="A253" s="1">
        <v>70057</v>
      </c>
      <c r="B253" s="1" t="s">
        <v>303</v>
      </c>
      <c r="C253" s="1">
        <v>6</v>
      </c>
      <c r="D253" s="1">
        <v>285</v>
      </c>
      <c r="E253" s="1" t="s">
        <v>64</v>
      </c>
      <c r="F253" s="1">
        <v>998</v>
      </c>
      <c r="G253" s="1" t="s">
        <v>266</v>
      </c>
      <c r="H253" s="2">
        <v>138.214</v>
      </c>
      <c r="I253" s="2">
        <v>829.28399999999999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77"/>
        <v>0</v>
      </c>
      <c r="O253" s="1"/>
      <c r="P253" s="1">
        <v>0</v>
      </c>
      <c r="Q253" s="1">
        <v>0</v>
      </c>
      <c r="R253" s="16"/>
      <c r="S253" s="1">
        <v>0</v>
      </c>
      <c r="T253" s="1">
        <v>0</v>
      </c>
      <c r="U253" s="16">
        <f t="shared" si="69"/>
        <v>0</v>
      </c>
      <c r="V253" s="1">
        <v>0</v>
      </c>
      <c r="W253" s="15">
        <v>0</v>
      </c>
      <c r="X253" s="2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</row>
    <row r="254" spans="1:64">
      <c r="A254" s="1">
        <v>70506</v>
      </c>
      <c r="B254" s="1" t="s">
        <v>351</v>
      </c>
      <c r="C254" s="1">
        <v>1</v>
      </c>
      <c r="D254" s="1">
        <v>285</v>
      </c>
      <c r="E254" s="1" t="s">
        <v>64</v>
      </c>
      <c r="F254" s="1">
        <v>285</v>
      </c>
      <c r="G254" s="1" t="s">
        <v>64</v>
      </c>
      <c r="H254" s="2">
        <v>979.59</v>
      </c>
      <c r="I254" s="2">
        <v>979.59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77"/>
        <v>0</v>
      </c>
      <c r="O254" s="1"/>
      <c r="P254" s="1">
        <v>0</v>
      </c>
      <c r="Q254" s="1">
        <v>0</v>
      </c>
      <c r="R254" s="16"/>
      <c r="S254" s="1">
        <v>0</v>
      </c>
      <c r="T254" s="1">
        <v>0</v>
      </c>
      <c r="U254" s="16">
        <f t="shared" si="69"/>
        <v>0</v>
      </c>
      <c r="V254" s="1">
        <v>0</v>
      </c>
      <c r="W254" s="15">
        <v>0</v>
      </c>
      <c r="X254" s="2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</row>
    <row r="255" spans="1:64">
      <c r="A255" s="1">
        <v>99546</v>
      </c>
      <c r="B255" s="1" t="s">
        <v>361</v>
      </c>
      <c r="C255" s="1">
        <v>1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285</v>
      </c>
      <c r="I255" s="2">
        <v>285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77"/>
        <v>0</v>
      </c>
      <c r="O255" s="1"/>
      <c r="P255" s="1">
        <v>0</v>
      </c>
      <c r="Q255" s="1">
        <v>0</v>
      </c>
      <c r="R255" s="16"/>
      <c r="S255" s="1">
        <v>0</v>
      </c>
      <c r="T255" s="1">
        <v>0</v>
      </c>
      <c r="U255" s="16">
        <f t="shared" si="69"/>
        <v>0</v>
      </c>
      <c r="V255" s="1">
        <v>0</v>
      </c>
      <c r="W255" s="15">
        <v>0</v>
      </c>
      <c r="X255" s="2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</row>
    <row r="256" spans="1:64">
      <c r="A256" s="1">
        <v>70195</v>
      </c>
      <c r="B256" s="1" t="s">
        <v>326</v>
      </c>
      <c r="C256" s="1">
        <v>12</v>
      </c>
      <c r="D256" s="1">
        <v>285</v>
      </c>
      <c r="E256" s="1" t="s">
        <v>64</v>
      </c>
      <c r="F256" s="1">
        <v>558</v>
      </c>
      <c r="G256" s="1" t="s">
        <v>67</v>
      </c>
      <c r="H256" s="2">
        <v>36.630000000000003</v>
      </c>
      <c r="I256" s="2">
        <v>439.56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77"/>
        <v>0</v>
      </c>
      <c r="O256" s="1"/>
      <c r="P256" s="1">
        <v>0</v>
      </c>
      <c r="Q256" s="1">
        <v>0</v>
      </c>
      <c r="R256" s="16"/>
      <c r="S256" s="1">
        <v>0</v>
      </c>
      <c r="T256" s="1">
        <v>0</v>
      </c>
      <c r="U256" s="16">
        <f t="shared" si="69"/>
        <v>0</v>
      </c>
      <c r="V256" s="1">
        <v>0</v>
      </c>
      <c r="W256" s="15">
        <v>0</v>
      </c>
      <c r="X256" s="2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</row>
    <row r="257" spans="1:64">
      <c r="A257" s="1">
        <v>70334</v>
      </c>
      <c r="B257" s="1" t="s">
        <v>341</v>
      </c>
      <c r="C257" s="1">
        <v>20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38.04</v>
      </c>
      <c r="I257" s="2">
        <v>760.8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77"/>
        <v>0</v>
      </c>
      <c r="O257" s="1"/>
      <c r="P257" s="1">
        <v>0</v>
      </c>
      <c r="Q257" s="1">
        <v>0</v>
      </c>
      <c r="R257" s="16"/>
      <c r="S257" s="1">
        <v>0</v>
      </c>
      <c r="T257" s="1">
        <v>0</v>
      </c>
      <c r="U257" s="16">
        <f t="shared" si="69"/>
        <v>0</v>
      </c>
      <c r="V257" s="1">
        <v>0</v>
      </c>
      <c r="W257" s="15">
        <v>0</v>
      </c>
      <c r="X257" s="2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</row>
    <row r="258" spans="1:64">
      <c r="A258" s="1">
        <v>70405</v>
      </c>
      <c r="B258" s="1" t="s">
        <v>344</v>
      </c>
      <c r="C258" s="1">
        <v>12</v>
      </c>
      <c r="D258" s="1">
        <v>285</v>
      </c>
      <c r="E258" s="1" t="s">
        <v>64</v>
      </c>
      <c r="F258" s="1">
        <v>999</v>
      </c>
      <c r="G258" s="1" t="s">
        <v>292</v>
      </c>
      <c r="H258" s="2">
        <v>84.22</v>
      </c>
      <c r="I258" s="2">
        <v>1010.64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77"/>
        <v>0</v>
      </c>
      <c r="O258" s="1"/>
      <c r="P258" s="1">
        <v>0</v>
      </c>
      <c r="Q258" s="1">
        <v>0</v>
      </c>
      <c r="R258" s="16"/>
      <c r="S258" s="1">
        <v>0</v>
      </c>
      <c r="T258" s="1">
        <v>0</v>
      </c>
      <c r="U258" s="16">
        <f t="shared" si="69"/>
        <v>0</v>
      </c>
      <c r="V258" s="1">
        <v>0</v>
      </c>
      <c r="W258" s="15">
        <v>0</v>
      </c>
      <c r="X258" s="2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</row>
    <row r="259" spans="1:64">
      <c r="A259" s="1">
        <v>70107</v>
      </c>
      <c r="B259" s="1" t="s">
        <v>97</v>
      </c>
      <c r="C259" s="1">
        <v>40</v>
      </c>
      <c r="D259" s="1">
        <v>285</v>
      </c>
      <c r="E259" s="1" t="s">
        <v>64</v>
      </c>
      <c r="F259" s="1">
        <v>28</v>
      </c>
      <c r="G259" s="1" t="s">
        <v>98</v>
      </c>
      <c r="H259" s="2">
        <v>24.054400000000001</v>
      </c>
      <c r="I259" s="2">
        <v>962.17600000000004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77"/>
        <v>0</v>
      </c>
      <c r="O259" s="1"/>
      <c r="P259" s="1">
        <v>0</v>
      </c>
      <c r="Q259" s="1">
        <v>0</v>
      </c>
      <c r="R259" s="16"/>
      <c r="S259" s="1">
        <v>0</v>
      </c>
      <c r="T259" s="1">
        <v>0</v>
      </c>
      <c r="U259" s="16">
        <f t="shared" si="69"/>
        <v>0</v>
      </c>
      <c r="V259" s="1">
        <v>0</v>
      </c>
      <c r="W259" s="15">
        <v>0</v>
      </c>
      <c r="X259" s="2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</row>
    <row r="260" spans="1:64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36.630000000000003</v>
      </c>
      <c r="I260" s="2">
        <v>439.56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77"/>
        <v>0</v>
      </c>
      <c r="O260" s="1"/>
      <c r="P260" s="1">
        <v>0</v>
      </c>
      <c r="Q260" s="1">
        <v>0</v>
      </c>
      <c r="R260" s="16"/>
      <c r="S260" s="1">
        <v>0</v>
      </c>
      <c r="T260" s="1">
        <v>0</v>
      </c>
      <c r="U260" s="16">
        <f t="shared" si="69"/>
        <v>0</v>
      </c>
      <c r="V260" s="1">
        <v>0</v>
      </c>
      <c r="W260" s="15">
        <v>0</v>
      </c>
      <c r="X260" s="2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</row>
    <row r="261" spans="1:64">
      <c r="A261" s="1">
        <v>70175</v>
      </c>
      <c r="B261" s="1" t="s">
        <v>317</v>
      </c>
      <c r="C261" s="1">
        <v>20</v>
      </c>
      <c r="D261" s="1">
        <v>285</v>
      </c>
      <c r="E261" s="1" t="s">
        <v>64</v>
      </c>
      <c r="F261" s="1">
        <v>991</v>
      </c>
      <c r="G261" s="1" t="s">
        <v>141</v>
      </c>
      <c r="H261" s="2">
        <v>73.62</v>
      </c>
      <c r="I261" s="2">
        <v>1472.4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77"/>
        <v>0</v>
      </c>
      <c r="O261" s="1"/>
      <c r="P261" s="1">
        <v>0</v>
      </c>
      <c r="Q261" s="1">
        <v>0</v>
      </c>
      <c r="R261" s="16"/>
      <c r="S261" s="1">
        <v>0</v>
      </c>
      <c r="T261" s="1">
        <v>0</v>
      </c>
      <c r="U261" s="16">
        <f t="shared" si="69"/>
        <v>0</v>
      </c>
      <c r="V261" s="1">
        <v>0</v>
      </c>
      <c r="W261" s="15">
        <v>0</v>
      </c>
      <c r="X261" s="2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</row>
    <row r="262" spans="1:64">
      <c r="A262" s="1">
        <v>70060</v>
      </c>
      <c r="B262" s="1" t="s">
        <v>305</v>
      </c>
      <c r="C262" s="1">
        <v>1</v>
      </c>
      <c r="D262" s="1">
        <v>285</v>
      </c>
      <c r="E262" s="1" t="s">
        <v>64</v>
      </c>
      <c r="F262" s="1">
        <v>570</v>
      </c>
      <c r="G262" s="1" t="s">
        <v>72</v>
      </c>
      <c r="H262" s="2">
        <v>780.58</v>
      </c>
      <c r="I262" s="2">
        <v>780.58</v>
      </c>
      <c r="J262" s="10">
        <f t="shared" si="2"/>
        <v>0</v>
      </c>
      <c r="K262" s="11">
        <f t="shared" si="3"/>
        <v>0</v>
      </c>
      <c r="L262" s="1">
        <v>0</v>
      </c>
      <c r="M262" s="1">
        <v>7</v>
      </c>
      <c r="N262" s="16">
        <f t="shared" si="77"/>
        <v>0</v>
      </c>
      <c r="O262" s="1"/>
      <c r="P262" s="1">
        <v>0</v>
      </c>
      <c r="Q262" s="1">
        <v>0</v>
      </c>
      <c r="R262" s="16"/>
      <c r="S262" s="1">
        <v>0</v>
      </c>
      <c r="T262" s="1">
        <v>9</v>
      </c>
      <c r="U262" s="16">
        <f t="shared" si="69"/>
        <v>0</v>
      </c>
      <c r="V262" s="1">
        <v>0</v>
      </c>
      <c r="W262" s="15">
        <v>0</v>
      </c>
      <c r="X262" s="2">
        <v>12489.28</v>
      </c>
      <c r="Y262" s="1">
        <v>0</v>
      </c>
      <c r="Z262" s="1">
        <v>0</v>
      </c>
      <c r="AA262" s="1">
        <v>0</v>
      </c>
      <c r="AB262" s="1">
        <v>0</v>
      </c>
      <c r="AC262" s="1">
        <v>7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9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</row>
    <row r="263" spans="1:64">
      <c r="A263" s="1">
        <v>70108</v>
      </c>
      <c r="B263" s="1" t="s">
        <v>295</v>
      </c>
      <c r="C263" s="1">
        <v>70</v>
      </c>
      <c r="D263" s="1">
        <v>285</v>
      </c>
      <c r="E263" s="1" t="s">
        <v>64</v>
      </c>
      <c r="F263" s="1">
        <v>28</v>
      </c>
      <c r="G263" s="1" t="s">
        <v>98</v>
      </c>
      <c r="H263" s="2">
        <v>13.911099999999999</v>
      </c>
      <c r="I263" s="2">
        <v>973.77700000000004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77"/>
        <v>0</v>
      </c>
      <c r="O263" s="1"/>
      <c r="P263" s="1">
        <v>0</v>
      </c>
      <c r="Q263" s="1">
        <v>0.01</v>
      </c>
      <c r="R263" s="16"/>
      <c r="S263" s="1">
        <v>0</v>
      </c>
      <c r="T263" s="1">
        <v>0</v>
      </c>
      <c r="U263" s="16">
        <f t="shared" si="69"/>
        <v>0</v>
      </c>
      <c r="V263" s="1">
        <v>0</v>
      </c>
      <c r="W263" s="15">
        <v>0</v>
      </c>
      <c r="X263" s="2">
        <v>13.91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</row>
    <row r="264" spans="1:64">
      <c r="A264" s="1">
        <v>70183</v>
      </c>
      <c r="B264" s="1" t="s">
        <v>320</v>
      </c>
      <c r="C264" s="1">
        <v>20</v>
      </c>
      <c r="D264" s="1">
        <v>285</v>
      </c>
      <c r="E264" s="1" t="s">
        <v>64</v>
      </c>
      <c r="F264" s="1">
        <v>991</v>
      </c>
      <c r="G264" s="1" t="s">
        <v>141</v>
      </c>
      <c r="H264" s="2">
        <v>62.57</v>
      </c>
      <c r="I264" s="2">
        <v>1251.4000000000001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77"/>
        <v>0</v>
      </c>
      <c r="O264" s="1"/>
      <c r="P264" s="1">
        <v>0</v>
      </c>
      <c r="Q264" s="1">
        <v>0</v>
      </c>
      <c r="R264" s="16"/>
      <c r="S264" s="1">
        <v>0</v>
      </c>
      <c r="T264" s="1">
        <v>0</v>
      </c>
      <c r="U264" s="16">
        <f t="shared" si="69"/>
        <v>0</v>
      </c>
      <c r="V264" s="1">
        <v>0</v>
      </c>
      <c r="W264" s="15">
        <v>0</v>
      </c>
      <c r="X264" s="2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</row>
    <row r="265" spans="1:64">
      <c r="A265" s="1">
        <v>70059</v>
      </c>
      <c r="B265" s="1" t="s">
        <v>304</v>
      </c>
      <c r="C265" s="1">
        <v>24</v>
      </c>
      <c r="D265" s="1">
        <v>285</v>
      </c>
      <c r="E265" s="1" t="s">
        <v>64</v>
      </c>
      <c r="F265" s="1">
        <v>998</v>
      </c>
      <c r="G265" s="1" t="s">
        <v>266</v>
      </c>
      <c r="H265" s="2">
        <v>42.78</v>
      </c>
      <c r="I265" s="2">
        <v>1026.72</v>
      </c>
      <c r="J265" s="10">
        <f t="shared" si="2"/>
        <v>0</v>
      </c>
      <c r="K265" s="11">
        <f t="shared" si="3"/>
        <v>0</v>
      </c>
      <c r="L265" s="1">
        <v>0</v>
      </c>
      <c r="M265" s="1">
        <v>0</v>
      </c>
      <c r="N265" s="16">
        <f t="shared" si="77"/>
        <v>0</v>
      </c>
      <c r="O265" s="1"/>
      <c r="P265" s="1">
        <v>0</v>
      </c>
      <c r="Q265" s="1">
        <v>0</v>
      </c>
      <c r="R265" s="16"/>
      <c r="S265" s="1">
        <v>0</v>
      </c>
      <c r="T265" s="1">
        <v>0</v>
      </c>
      <c r="U265" s="16">
        <f t="shared" si="69"/>
        <v>0</v>
      </c>
      <c r="V265" s="1">
        <v>0</v>
      </c>
      <c r="W265" s="15">
        <v>0</v>
      </c>
      <c r="X265" s="2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</row>
    <row r="266" spans="1:64">
      <c r="A266" s="1">
        <v>70414</v>
      </c>
      <c r="B266" s="1" t="s">
        <v>349</v>
      </c>
      <c r="C266" s="1">
        <v>16</v>
      </c>
      <c r="D266" s="1">
        <v>285</v>
      </c>
      <c r="E266" s="1" t="s">
        <v>64</v>
      </c>
      <c r="F266" s="1">
        <v>387</v>
      </c>
      <c r="G266" s="1" t="s">
        <v>94</v>
      </c>
      <c r="H266" s="2">
        <v>49.1</v>
      </c>
      <c r="I266" s="2">
        <v>785.6</v>
      </c>
      <c r="J266" s="10">
        <f t="shared" si="2"/>
        <v>0</v>
      </c>
      <c r="K266" s="11">
        <f t="shared" si="3"/>
        <v>0</v>
      </c>
      <c r="L266" s="1">
        <v>-0.44</v>
      </c>
      <c r="M266" s="1">
        <v>2.38</v>
      </c>
      <c r="N266" s="16">
        <f t="shared" si="77"/>
        <v>0</v>
      </c>
      <c r="O266" s="1"/>
      <c r="P266" s="1">
        <v>0</v>
      </c>
      <c r="Q266" s="1">
        <v>0</v>
      </c>
      <c r="R266" s="16"/>
      <c r="S266" s="1">
        <v>0</v>
      </c>
      <c r="T266" s="1">
        <v>0</v>
      </c>
      <c r="U266" s="16">
        <f t="shared" si="69"/>
        <v>0</v>
      </c>
      <c r="V266" s="1">
        <v>0</v>
      </c>
      <c r="W266" s="15">
        <v>-343.7</v>
      </c>
      <c r="X266" s="2">
        <v>1865.8</v>
      </c>
      <c r="Y266" s="1">
        <v>0</v>
      </c>
      <c r="Z266" s="1">
        <v>1</v>
      </c>
      <c r="AA266" s="1">
        <v>0</v>
      </c>
      <c r="AB266" s="1">
        <v>-15</v>
      </c>
      <c r="AC266" s="1">
        <v>38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</row>
    <row r="267" spans="1:64">
      <c r="H267" s="17"/>
      <c r="I267" s="17"/>
      <c r="J267" s="17"/>
      <c r="W267" s="17"/>
      <c r="X267" s="17"/>
    </row>
    <row r="268" spans="1:64">
      <c r="H268" s="17"/>
      <c r="I268" s="17"/>
      <c r="J268" s="17"/>
      <c r="W268" s="17"/>
      <c r="X268" s="17"/>
    </row>
    <row r="269" spans="1:64">
      <c r="H269" s="17"/>
      <c r="I269" s="17"/>
      <c r="J269" s="17"/>
      <c r="W269" s="17"/>
      <c r="X269" s="17"/>
    </row>
    <row r="270" spans="1:64">
      <c r="H270" s="17"/>
      <c r="I270" s="17"/>
      <c r="J270" s="17"/>
      <c r="W270" s="17"/>
      <c r="X270" s="17"/>
    </row>
    <row r="271" spans="1:64">
      <c r="H271" s="17"/>
      <c r="I271" s="17"/>
      <c r="J271" s="17"/>
      <c r="W271" s="17"/>
      <c r="X271" s="17"/>
    </row>
    <row r="272" spans="1:64">
      <c r="H272" s="17"/>
      <c r="I272" s="17"/>
      <c r="J272" s="17"/>
      <c r="W272" s="17"/>
      <c r="X272" s="17"/>
    </row>
    <row r="273" spans="8:24">
      <c r="H273" s="17"/>
      <c r="I273" s="17"/>
      <c r="J273" s="17"/>
      <c r="W273" s="17"/>
      <c r="X273" s="17"/>
    </row>
    <row r="274" spans="8:24">
      <c r="H274" s="17"/>
      <c r="I274" s="17"/>
      <c r="J274" s="17"/>
      <c r="W274" s="17"/>
      <c r="X274" s="17"/>
    </row>
    <row r="275" spans="8:24">
      <c r="H275" s="17"/>
      <c r="I275" s="17"/>
      <c r="J275" s="17"/>
      <c r="W275" s="17"/>
      <c r="X275" s="17"/>
    </row>
    <row r="276" spans="8:24">
      <c r="H276" s="17"/>
      <c r="I276" s="17"/>
      <c r="J276" s="17"/>
      <c r="W276" s="17"/>
      <c r="X276" s="17"/>
    </row>
    <row r="277" spans="8:24">
      <c r="H277" s="17"/>
      <c r="I277" s="17"/>
      <c r="J277" s="17"/>
      <c r="W277" s="17"/>
      <c r="X277" s="17"/>
    </row>
    <row r="278" spans="8:24">
      <c r="H278" s="17"/>
      <c r="I278" s="17"/>
      <c r="J278" s="17"/>
      <c r="W278" s="17"/>
      <c r="X278" s="17"/>
    </row>
    <row r="279" spans="8:24">
      <c r="H279" s="17"/>
      <c r="I279" s="17"/>
      <c r="J279" s="17"/>
      <c r="W279" s="17"/>
      <c r="X279" s="17"/>
    </row>
    <row r="280" spans="8:24">
      <c r="H280" s="17"/>
      <c r="I280" s="17"/>
      <c r="J280" s="17"/>
      <c r="W280" s="17"/>
      <c r="X280" s="17"/>
    </row>
    <row r="281" spans="8:24">
      <c r="H281" s="17"/>
      <c r="I281" s="17"/>
      <c r="J281" s="17"/>
      <c r="W281" s="17"/>
      <c r="X281" s="17"/>
    </row>
    <row r="282" spans="8:24">
      <c r="H282" s="17"/>
      <c r="I282" s="17"/>
      <c r="J282" s="17"/>
      <c r="W282" s="17"/>
      <c r="X282" s="17"/>
    </row>
    <row r="283" spans="8:24">
      <c r="H283" s="17"/>
      <c r="I283" s="17"/>
      <c r="J283" s="17"/>
      <c r="W283" s="17"/>
      <c r="X283" s="17"/>
    </row>
    <row r="284" spans="8:24">
      <c r="H284" s="17"/>
      <c r="I284" s="17"/>
      <c r="J284" s="17"/>
      <c r="W284" s="17"/>
      <c r="X284" s="17"/>
    </row>
    <row r="285" spans="8:24">
      <c r="H285" s="17"/>
      <c r="I285" s="17"/>
      <c r="J285" s="17"/>
      <c r="W285" s="17"/>
      <c r="X285" s="17"/>
    </row>
    <row r="286" spans="8:24">
      <c r="H286" s="17"/>
      <c r="I286" s="17"/>
      <c r="J286" s="17"/>
      <c r="W286" s="17"/>
      <c r="X286" s="17"/>
    </row>
    <row r="287" spans="8:24">
      <c r="H287" s="17"/>
      <c r="I287" s="17"/>
      <c r="J287" s="17"/>
      <c r="W287" s="17"/>
      <c r="X287" s="17"/>
    </row>
    <row r="288" spans="8:24">
      <c r="H288" s="17"/>
      <c r="I288" s="17"/>
      <c r="J288" s="17"/>
      <c r="W288" s="17"/>
      <c r="X288" s="17"/>
    </row>
    <row r="289" spans="8:24">
      <c r="H289" s="17"/>
      <c r="I289" s="17"/>
      <c r="J289" s="17"/>
      <c r="W289" s="17"/>
      <c r="X289" s="17"/>
    </row>
    <row r="290" spans="8:24">
      <c r="H290" s="17"/>
      <c r="I290" s="17"/>
      <c r="J290" s="17"/>
      <c r="W290" s="17"/>
      <c r="X290" s="17"/>
    </row>
    <row r="291" spans="8:24">
      <c r="H291" s="17"/>
      <c r="I291" s="17"/>
      <c r="J291" s="17"/>
      <c r="W291" s="17"/>
      <c r="X291" s="17"/>
    </row>
    <row r="292" spans="8:24">
      <c r="H292" s="17"/>
      <c r="I292" s="17"/>
      <c r="J292" s="17"/>
      <c r="W292" s="17"/>
      <c r="X292" s="17"/>
    </row>
    <row r="293" spans="8:24">
      <c r="H293" s="17"/>
      <c r="I293" s="17"/>
      <c r="J293" s="17"/>
      <c r="W293" s="17"/>
      <c r="X293" s="17"/>
    </row>
    <row r="294" spans="8:24">
      <c r="H294" s="17"/>
      <c r="I294" s="17"/>
      <c r="J294" s="17"/>
      <c r="W294" s="17"/>
      <c r="X294" s="17"/>
    </row>
    <row r="295" spans="8:24">
      <c r="H295" s="17"/>
      <c r="I295" s="17"/>
      <c r="J295" s="17"/>
      <c r="W295" s="17"/>
      <c r="X295" s="17"/>
    </row>
    <row r="296" spans="8:24">
      <c r="H296" s="17"/>
      <c r="I296" s="17"/>
      <c r="J296" s="17"/>
      <c r="W296" s="17"/>
      <c r="X296" s="17"/>
    </row>
    <row r="297" spans="8:24">
      <c r="H297" s="17"/>
      <c r="I297" s="17"/>
      <c r="J297" s="17"/>
      <c r="W297" s="17"/>
      <c r="X297" s="17"/>
    </row>
    <row r="298" spans="8:24">
      <c r="H298" s="17"/>
      <c r="I298" s="17"/>
      <c r="J298" s="17"/>
      <c r="W298" s="17"/>
      <c r="X298" s="17"/>
    </row>
    <row r="299" spans="8:24">
      <c r="H299" s="17"/>
      <c r="I299" s="17"/>
      <c r="J299" s="17"/>
      <c r="W299" s="17"/>
      <c r="X299" s="17"/>
    </row>
    <row r="300" spans="8:24">
      <c r="H300" s="17"/>
      <c r="I300" s="17"/>
      <c r="J300" s="17"/>
      <c r="W300" s="17"/>
      <c r="X300" s="17"/>
    </row>
    <row r="301" spans="8:24">
      <c r="H301" s="17"/>
      <c r="I301" s="17"/>
      <c r="J301" s="17"/>
      <c r="W301" s="17"/>
      <c r="X301" s="17"/>
    </row>
    <row r="302" spans="8:24">
      <c r="H302" s="17"/>
      <c r="I302" s="17"/>
      <c r="J302" s="17"/>
      <c r="W302" s="17"/>
      <c r="X302" s="17"/>
    </row>
    <row r="303" spans="8:24">
      <c r="H303" s="17"/>
      <c r="I303" s="17"/>
      <c r="J303" s="17"/>
      <c r="W303" s="17"/>
      <c r="X303" s="17"/>
    </row>
    <row r="304" spans="8:24">
      <c r="H304" s="17"/>
      <c r="I304" s="17"/>
      <c r="J304" s="17"/>
      <c r="W304" s="17"/>
      <c r="X304" s="17"/>
    </row>
    <row r="305" spans="8:24">
      <c r="H305" s="17"/>
      <c r="I305" s="17"/>
      <c r="J305" s="17"/>
      <c r="W305" s="17"/>
      <c r="X305" s="17"/>
    </row>
    <row r="306" spans="8:24">
      <c r="H306" s="17"/>
      <c r="I306" s="17"/>
      <c r="J306" s="17"/>
      <c r="W306" s="17"/>
      <c r="X306" s="17"/>
    </row>
    <row r="307" spans="8:24">
      <c r="H307" s="17"/>
      <c r="I307" s="17"/>
      <c r="J307" s="17"/>
      <c r="W307" s="17"/>
      <c r="X307" s="17"/>
    </row>
    <row r="308" spans="8:24">
      <c r="H308" s="17"/>
      <c r="I308" s="17"/>
      <c r="J308" s="17"/>
      <c r="W308" s="17"/>
      <c r="X308" s="17"/>
    </row>
    <row r="309" spans="8:24">
      <c r="H309" s="17"/>
      <c r="I309" s="17"/>
      <c r="J309" s="17"/>
      <c r="W309" s="17"/>
      <c r="X309" s="17"/>
    </row>
    <row r="310" spans="8:24">
      <c r="H310" s="17"/>
      <c r="I310" s="17"/>
      <c r="J310" s="17"/>
      <c r="W310" s="17"/>
      <c r="X310" s="17"/>
    </row>
    <row r="311" spans="8:24">
      <c r="H311" s="17"/>
      <c r="I311" s="17"/>
      <c r="J311" s="17"/>
      <c r="W311" s="17"/>
      <c r="X311" s="17"/>
    </row>
    <row r="312" spans="8:24">
      <c r="H312" s="17"/>
      <c r="I312" s="17"/>
      <c r="J312" s="17"/>
      <c r="W312" s="17"/>
      <c r="X312" s="17"/>
    </row>
    <row r="313" spans="8:24">
      <c r="H313" s="17"/>
      <c r="I313" s="17"/>
      <c r="J313" s="17"/>
      <c r="W313" s="17"/>
      <c r="X313" s="17"/>
    </row>
    <row r="314" spans="8:24">
      <c r="H314" s="17"/>
      <c r="I314" s="17"/>
      <c r="J314" s="17"/>
      <c r="W314" s="17"/>
      <c r="X314" s="17"/>
    </row>
    <row r="315" spans="8:24">
      <c r="H315" s="17"/>
      <c r="I315" s="17"/>
      <c r="J315" s="17"/>
      <c r="W315" s="17"/>
      <c r="X315" s="17"/>
    </row>
    <row r="316" spans="8:24">
      <c r="H316" s="17"/>
      <c r="I316" s="17"/>
      <c r="J316" s="17"/>
      <c r="W316" s="17"/>
      <c r="X316" s="17"/>
    </row>
    <row r="317" spans="8:24">
      <c r="H317" s="17"/>
      <c r="I317" s="17"/>
      <c r="J317" s="17"/>
      <c r="W317" s="17"/>
      <c r="X317" s="17"/>
    </row>
    <row r="318" spans="8:24">
      <c r="H318" s="17"/>
      <c r="I318" s="17"/>
      <c r="J318" s="17"/>
      <c r="W318" s="17"/>
      <c r="X318" s="17"/>
    </row>
    <row r="319" spans="8:24">
      <c r="H319" s="17"/>
      <c r="I319" s="17"/>
      <c r="J319" s="17"/>
      <c r="W319" s="17"/>
      <c r="X319" s="17"/>
    </row>
    <row r="320" spans="8:24">
      <c r="H320" s="17"/>
      <c r="I320" s="17"/>
      <c r="J320" s="17"/>
      <c r="W320" s="17"/>
      <c r="X320" s="17"/>
    </row>
    <row r="321" spans="8:24">
      <c r="H321" s="17"/>
      <c r="I321" s="17"/>
      <c r="J321" s="17"/>
      <c r="W321" s="17"/>
      <c r="X321" s="17"/>
    </row>
    <row r="322" spans="8:24">
      <c r="H322" s="17"/>
      <c r="I322" s="17"/>
      <c r="J322" s="17"/>
      <c r="W322" s="17"/>
      <c r="X322" s="17"/>
    </row>
    <row r="323" spans="8:24">
      <c r="H323" s="17"/>
      <c r="I323" s="17"/>
      <c r="J323" s="17"/>
      <c r="W323" s="17"/>
      <c r="X323" s="17"/>
    </row>
    <row r="324" spans="8:24">
      <c r="H324" s="17"/>
      <c r="I324" s="17"/>
      <c r="J324" s="17"/>
      <c r="W324" s="17"/>
      <c r="X324" s="17"/>
    </row>
    <row r="325" spans="8:24">
      <c r="H325" s="17"/>
      <c r="I325" s="17"/>
      <c r="J325" s="17"/>
      <c r="W325" s="17"/>
      <c r="X325" s="17"/>
    </row>
    <row r="326" spans="8:24">
      <c r="H326" s="17"/>
      <c r="I326" s="17"/>
      <c r="J326" s="17"/>
      <c r="W326" s="17"/>
      <c r="X326" s="17"/>
    </row>
    <row r="327" spans="8:24">
      <c r="H327" s="17"/>
      <c r="I327" s="17"/>
      <c r="J327" s="17"/>
      <c r="W327" s="17"/>
      <c r="X327" s="17"/>
    </row>
    <row r="328" spans="8:24">
      <c r="H328" s="17"/>
      <c r="I328" s="17"/>
      <c r="J328" s="17"/>
      <c r="W328" s="17"/>
      <c r="X328" s="17"/>
    </row>
    <row r="329" spans="8:24">
      <c r="H329" s="17"/>
      <c r="I329" s="17"/>
      <c r="J329" s="17"/>
      <c r="W329" s="17"/>
      <c r="X329" s="17"/>
    </row>
    <row r="330" spans="8:24">
      <c r="H330" s="17"/>
      <c r="I330" s="17"/>
      <c r="J330" s="17"/>
      <c r="W330" s="17"/>
      <c r="X330" s="17"/>
    </row>
    <row r="331" spans="8:24">
      <c r="H331" s="17"/>
      <c r="I331" s="17"/>
      <c r="J331" s="17"/>
      <c r="W331" s="17"/>
      <c r="X331" s="17"/>
    </row>
    <row r="332" spans="8:24">
      <c r="H332" s="17"/>
      <c r="I332" s="17"/>
      <c r="J332" s="17"/>
      <c r="W332" s="17"/>
      <c r="X332" s="17"/>
    </row>
    <row r="333" spans="8:24">
      <c r="H333" s="17"/>
      <c r="I333" s="17"/>
      <c r="J333" s="17"/>
      <c r="W333" s="17"/>
      <c r="X333" s="17"/>
    </row>
    <row r="334" spans="8:24">
      <c r="H334" s="17"/>
      <c r="I334" s="17"/>
      <c r="J334" s="17"/>
      <c r="W334" s="17"/>
      <c r="X334" s="17"/>
    </row>
    <row r="335" spans="8:24">
      <c r="H335" s="17"/>
      <c r="I335" s="17"/>
      <c r="J335" s="17"/>
      <c r="W335" s="17"/>
      <c r="X335" s="17"/>
    </row>
    <row r="336" spans="8:24">
      <c r="H336" s="17"/>
      <c r="I336" s="17"/>
      <c r="J336" s="17"/>
      <c r="W336" s="17"/>
      <c r="X336" s="17"/>
    </row>
    <row r="337" spans="8:24">
      <c r="H337" s="17"/>
      <c r="I337" s="17"/>
      <c r="J337" s="17"/>
      <c r="W337" s="17"/>
      <c r="X337" s="17"/>
    </row>
    <row r="338" spans="8:24">
      <c r="H338" s="17"/>
      <c r="I338" s="17"/>
      <c r="J338" s="17"/>
      <c r="W338" s="17"/>
      <c r="X338" s="17"/>
    </row>
    <row r="339" spans="8:24">
      <c r="H339" s="17"/>
      <c r="I339" s="17"/>
      <c r="J339" s="17"/>
      <c r="W339" s="17"/>
      <c r="X339" s="17"/>
    </row>
    <row r="340" spans="8:24">
      <c r="H340" s="17"/>
      <c r="I340" s="17"/>
      <c r="J340" s="17"/>
      <c r="W340" s="17"/>
      <c r="X340" s="17"/>
    </row>
    <row r="341" spans="8:24">
      <c r="H341" s="17"/>
      <c r="I341" s="17"/>
      <c r="J341" s="17"/>
      <c r="W341" s="17"/>
      <c r="X341" s="17"/>
    </row>
    <row r="342" spans="8:24">
      <c r="H342" s="17"/>
      <c r="I342" s="17"/>
      <c r="J342" s="17"/>
      <c r="W342" s="17"/>
      <c r="X342" s="17"/>
    </row>
    <row r="343" spans="8:24">
      <c r="H343" s="17"/>
      <c r="I343" s="17"/>
      <c r="J343" s="17"/>
      <c r="W343" s="17"/>
      <c r="X343" s="17"/>
    </row>
    <row r="344" spans="8:24">
      <c r="H344" s="17"/>
      <c r="I344" s="17"/>
      <c r="J344" s="17"/>
      <c r="W344" s="17"/>
      <c r="X344" s="17"/>
    </row>
    <row r="345" spans="8:24">
      <c r="H345" s="17"/>
      <c r="I345" s="17"/>
      <c r="J345" s="17"/>
      <c r="W345" s="17"/>
      <c r="X345" s="17"/>
    </row>
    <row r="346" spans="8:24">
      <c r="H346" s="17"/>
      <c r="I346" s="17"/>
      <c r="J346" s="17"/>
      <c r="W346" s="17"/>
      <c r="X346" s="17"/>
    </row>
    <row r="347" spans="8:24">
      <c r="H347" s="17"/>
      <c r="I347" s="17"/>
      <c r="J347" s="17"/>
      <c r="W347" s="17"/>
      <c r="X347" s="17"/>
    </row>
    <row r="348" spans="8:24">
      <c r="H348" s="17"/>
      <c r="I348" s="17"/>
      <c r="J348" s="17"/>
      <c r="W348" s="17"/>
      <c r="X348" s="17"/>
    </row>
    <row r="349" spans="8:24">
      <c r="H349" s="17"/>
      <c r="I349" s="17"/>
      <c r="J349" s="17"/>
      <c r="W349" s="17"/>
      <c r="X349" s="17"/>
    </row>
    <row r="350" spans="8:24">
      <c r="H350" s="17"/>
      <c r="I350" s="17"/>
      <c r="J350" s="17"/>
      <c r="W350" s="17"/>
      <c r="X350" s="17"/>
    </row>
    <row r="351" spans="8:24">
      <c r="H351" s="17"/>
      <c r="I351" s="17"/>
      <c r="J351" s="17"/>
      <c r="W351" s="17"/>
      <c r="X351" s="17"/>
    </row>
    <row r="352" spans="8:24">
      <c r="H352" s="17"/>
      <c r="I352" s="17"/>
      <c r="J352" s="17"/>
      <c r="W352" s="17"/>
      <c r="X352" s="17"/>
    </row>
    <row r="353" spans="8:24">
      <c r="H353" s="17"/>
      <c r="I353" s="17"/>
      <c r="J353" s="17"/>
      <c r="W353" s="17"/>
      <c r="X353" s="17"/>
    </row>
    <row r="354" spans="8:24">
      <c r="H354" s="17"/>
      <c r="I354" s="17"/>
      <c r="J354" s="17"/>
      <c r="W354" s="17"/>
      <c r="X354" s="17"/>
    </row>
    <row r="355" spans="8:24">
      <c r="H355" s="17"/>
      <c r="I355" s="17"/>
      <c r="J355" s="17"/>
      <c r="W355" s="17"/>
      <c r="X355" s="17"/>
    </row>
    <row r="356" spans="8:24">
      <c r="H356" s="17"/>
      <c r="I356" s="17"/>
      <c r="J356" s="17"/>
      <c r="W356" s="17"/>
      <c r="X356" s="17"/>
    </row>
    <row r="357" spans="8:24">
      <c r="H357" s="17"/>
      <c r="I357" s="17"/>
      <c r="J357" s="17"/>
      <c r="W357" s="17"/>
      <c r="X357" s="17"/>
    </row>
    <row r="358" spans="8:24">
      <c r="H358" s="17"/>
      <c r="I358" s="17"/>
      <c r="J358" s="17"/>
      <c r="W358" s="17"/>
      <c r="X358" s="17"/>
    </row>
    <row r="359" spans="8:24">
      <c r="H359" s="17"/>
      <c r="I359" s="17"/>
      <c r="J359" s="17"/>
      <c r="W359" s="17"/>
      <c r="X359" s="17"/>
    </row>
    <row r="360" spans="8:24">
      <c r="H360" s="17"/>
      <c r="I360" s="17"/>
      <c r="J360" s="17"/>
      <c r="W360" s="17"/>
      <c r="X360" s="17"/>
    </row>
    <row r="361" spans="8:24">
      <c r="H361" s="17"/>
      <c r="I361" s="17"/>
      <c r="J361" s="17"/>
      <c r="W361" s="17"/>
      <c r="X361" s="17"/>
    </row>
    <row r="362" spans="8:24">
      <c r="H362" s="17"/>
      <c r="I362" s="17"/>
      <c r="J362" s="17"/>
      <c r="W362" s="17"/>
      <c r="X362" s="17"/>
    </row>
    <row r="363" spans="8:24">
      <c r="H363" s="17"/>
      <c r="I363" s="17"/>
      <c r="J363" s="17"/>
      <c r="W363" s="17"/>
      <c r="X363" s="17"/>
    </row>
    <row r="364" spans="8:24">
      <c r="H364" s="17"/>
      <c r="I364" s="17"/>
      <c r="J364" s="17"/>
      <c r="W364" s="17"/>
      <c r="X364" s="17"/>
    </row>
    <row r="365" spans="8:24">
      <c r="H365" s="17"/>
      <c r="I365" s="17"/>
      <c r="J365" s="17"/>
      <c r="W365" s="17"/>
      <c r="X365" s="17"/>
    </row>
    <row r="366" spans="8:24">
      <c r="H366" s="17"/>
      <c r="I366" s="17"/>
      <c r="J366" s="17"/>
      <c r="W366" s="17"/>
      <c r="X366" s="17"/>
    </row>
    <row r="367" spans="8:24">
      <c r="H367" s="17"/>
      <c r="I367" s="17"/>
      <c r="J367" s="17"/>
      <c r="W367" s="17"/>
      <c r="X367" s="17"/>
    </row>
    <row r="368" spans="8:24">
      <c r="H368" s="17"/>
      <c r="I368" s="17"/>
      <c r="J368" s="17"/>
      <c r="W368" s="17"/>
      <c r="X368" s="17"/>
    </row>
    <row r="369" spans="8:24">
      <c r="H369" s="17"/>
      <c r="I369" s="17"/>
      <c r="J369" s="17"/>
      <c r="W369" s="17"/>
      <c r="X369" s="17"/>
    </row>
    <row r="370" spans="8:24">
      <c r="H370" s="17"/>
      <c r="I370" s="17"/>
      <c r="J370" s="17"/>
      <c r="W370" s="17"/>
      <c r="X370" s="17"/>
    </row>
    <row r="371" spans="8:24">
      <c r="H371" s="17"/>
      <c r="I371" s="17"/>
      <c r="J371" s="17"/>
      <c r="W371" s="17"/>
      <c r="X371" s="17"/>
    </row>
    <row r="372" spans="8:24">
      <c r="H372" s="17"/>
      <c r="I372" s="17"/>
      <c r="J372" s="17"/>
      <c r="W372" s="17"/>
      <c r="X372" s="17"/>
    </row>
    <row r="373" spans="8:24">
      <c r="H373" s="17"/>
      <c r="I373" s="17"/>
      <c r="J373" s="17"/>
      <c r="W373" s="17"/>
      <c r="X373" s="17"/>
    </row>
    <row r="374" spans="8:24">
      <c r="H374" s="17"/>
      <c r="I374" s="17"/>
      <c r="J374" s="17"/>
      <c r="W374" s="17"/>
      <c r="X374" s="17"/>
    </row>
    <row r="375" spans="8:24">
      <c r="H375" s="17"/>
      <c r="I375" s="17"/>
      <c r="J375" s="17"/>
      <c r="W375" s="17"/>
      <c r="X375" s="17"/>
    </row>
    <row r="376" spans="8:24">
      <c r="H376" s="17"/>
      <c r="I376" s="17"/>
      <c r="J376" s="17"/>
      <c r="W376" s="17"/>
      <c r="X376" s="17"/>
    </row>
    <row r="377" spans="8:24">
      <c r="H377" s="17"/>
      <c r="I377" s="17"/>
      <c r="J377" s="17"/>
      <c r="W377" s="17"/>
      <c r="X377" s="17"/>
    </row>
    <row r="378" spans="8:24">
      <c r="H378" s="17"/>
      <c r="I378" s="17"/>
      <c r="J378" s="17"/>
      <c r="W378" s="17"/>
      <c r="X378" s="17"/>
    </row>
    <row r="379" spans="8:24">
      <c r="H379" s="17"/>
      <c r="I379" s="17"/>
      <c r="J379" s="17"/>
      <c r="W379" s="17"/>
      <c r="X379" s="17"/>
    </row>
    <row r="380" spans="8:24">
      <c r="H380" s="17"/>
      <c r="I380" s="17"/>
      <c r="J380" s="17"/>
      <c r="W380" s="17"/>
      <c r="X380" s="17"/>
    </row>
    <row r="381" spans="8:24">
      <c r="H381" s="17"/>
      <c r="I381" s="17"/>
      <c r="J381" s="17"/>
      <c r="W381" s="17"/>
      <c r="X381" s="17"/>
    </row>
    <row r="382" spans="8:24">
      <c r="H382" s="17"/>
      <c r="I382" s="17"/>
      <c r="J382" s="17"/>
      <c r="W382" s="17"/>
      <c r="X382" s="17"/>
    </row>
    <row r="383" spans="8:24">
      <c r="H383" s="17"/>
      <c r="I383" s="17"/>
      <c r="J383" s="17"/>
      <c r="W383" s="17"/>
      <c r="X383" s="17"/>
    </row>
    <row r="384" spans="8:24">
      <c r="H384" s="17"/>
      <c r="I384" s="17"/>
      <c r="J384" s="17"/>
      <c r="W384" s="17"/>
      <c r="X384" s="17"/>
    </row>
    <row r="385" spans="8:24">
      <c r="H385" s="17"/>
      <c r="I385" s="17"/>
      <c r="J385" s="17"/>
      <c r="W385" s="17"/>
      <c r="X385" s="17"/>
    </row>
    <row r="386" spans="8:24">
      <c r="H386" s="17"/>
      <c r="I386" s="17"/>
      <c r="J386" s="17"/>
      <c r="W386" s="17"/>
      <c r="X386" s="17"/>
    </row>
    <row r="387" spans="8:24">
      <c r="H387" s="17"/>
      <c r="I387" s="17"/>
      <c r="J387" s="17"/>
      <c r="W387" s="17"/>
      <c r="X387" s="17"/>
    </row>
    <row r="388" spans="8:24">
      <c r="H388" s="17"/>
      <c r="I388" s="17"/>
      <c r="J388" s="17"/>
      <c r="W388" s="17"/>
      <c r="X388" s="17"/>
    </row>
    <row r="389" spans="8:24">
      <c r="H389" s="17"/>
      <c r="I389" s="17"/>
      <c r="J389" s="17"/>
      <c r="W389" s="17"/>
      <c r="X389" s="17"/>
    </row>
    <row r="390" spans="8:24">
      <c r="H390" s="17"/>
      <c r="I390" s="17"/>
      <c r="J390" s="17"/>
      <c r="W390" s="17"/>
      <c r="X390" s="17"/>
    </row>
    <row r="391" spans="8:24">
      <c r="H391" s="17"/>
      <c r="I391" s="17"/>
      <c r="J391" s="17"/>
      <c r="W391" s="17"/>
      <c r="X391" s="17"/>
    </row>
    <row r="392" spans="8:24">
      <c r="H392" s="17"/>
      <c r="I392" s="17"/>
      <c r="J392" s="17"/>
      <c r="W392" s="17"/>
      <c r="X392" s="17"/>
    </row>
    <row r="393" spans="8:24">
      <c r="H393" s="17"/>
      <c r="I393" s="17"/>
      <c r="J393" s="17"/>
      <c r="W393" s="17"/>
      <c r="X393" s="17"/>
    </row>
    <row r="394" spans="8:24">
      <c r="H394" s="17"/>
      <c r="I394" s="17"/>
      <c r="J394" s="17"/>
      <c r="W394" s="17"/>
      <c r="X394" s="17"/>
    </row>
    <row r="395" spans="8:24">
      <c r="H395" s="17"/>
      <c r="I395" s="17"/>
      <c r="J395" s="17"/>
      <c r="W395" s="17"/>
      <c r="X395" s="17"/>
    </row>
    <row r="396" spans="8:24">
      <c r="H396" s="17"/>
      <c r="I396" s="17"/>
      <c r="J396" s="17"/>
      <c r="W396" s="17"/>
      <c r="X396" s="17"/>
    </row>
    <row r="397" spans="8:24">
      <c r="H397" s="17"/>
      <c r="I397" s="17"/>
      <c r="J397" s="17"/>
      <c r="W397" s="17"/>
      <c r="X397" s="17"/>
    </row>
    <row r="398" spans="8:24">
      <c r="H398" s="17"/>
      <c r="I398" s="17"/>
      <c r="J398" s="17"/>
      <c r="W398" s="17"/>
      <c r="X398" s="17"/>
    </row>
    <row r="399" spans="8:24">
      <c r="H399" s="17"/>
      <c r="I399" s="17"/>
      <c r="J399" s="17"/>
      <c r="W399" s="17"/>
      <c r="X399" s="17"/>
    </row>
    <row r="400" spans="8:24">
      <c r="H400" s="17"/>
      <c r="I400" s="17"/>
      <c r="J400" s="17"/>
      <c r="W400" s="17"/>
      <c r="X400" s="17"/>
    </row>
    <row r="401" spans="8:24">
      <c r="H401" s="17"/>
      <c r="I401" s="17"/>
      <c r="J401" s="17"/>
      <c r="W401" s="17"/>
      <c r="X401" s="17"/>
    </row>
    <row r="402" spans="8:24">
      <c r="H402" s="17"/>
      <c r="I402" s="17"/>
      <c r="J402" s="17"/>
      <c r="W402" s="17"/>
      <c r="X402" s="17"/>
    </row>
    <row r="403" spans="8:24">
      <c r="H403" s="17"/>
      <c r="I403" s="17"/>
      <c r="J403" s="17"/>
      <c r="W403" s="17"/>
      <c r="X403" s="17"/>
    </row>
    <row r="404" spans="8:24">
      <c r="H404" s="17"/>
      <c r="I404" s="17"/>
      <c r="J404" s="17"/>
      <c r="W404" s="17"/>
      <c r="X404" s="17"/>
    </row>
    <row r="405" spans="8:24">
      <c r="H405" s="17"/>
      <c r="I405" s="17"/>
      <c r="J405" s="17"/>
      <c r="W405" s="17"/>
      <c r="X405" s="17"/>
    </row>
    <row r="406" spans="8:24">
      <c r="H406" s="17"/>
      <c r="I406" s="17"/>
      <c r="J406" s="17"/>
      <c r="W406" s="17"/>
      <c r="X406" s="17"/>
    </row>
    <row r="407" spans="8:24">
      <c r="H407" s="17"/>
      <c r="I407" s="17"/>
      <c r="J407" s="17"/>
      <c r="W407" s="17"/>
      <c r="X407" s="17"/>
    </row>
    <row r="408" spans="8:24">
      <c r="H408" s="17"/>
      <c r="I408" s="17"/>
      <c r="J408" s="17"/>
      <c r="W408" s="17"/>
      <c r="X408" s="17"/>
    </row>
    <row r="409" spans="8:24">
      <c r="H409" s="17"/>
      <c r="I409" s="17"/>
      <c r="J409" s="17"/>
      <c r="W409" s="17"/>
      <c r="X409" s="17"/>
    </row>
    <row r="410" spans="8:24">
      <c r="H410" s="17"/>
      <c r="I410" s="17"/>
      <c r="J410" s="17"/>
      <c r="W410" s="17"/>
      <c r="X410" s="17"/>
    </row>
    <row r="411" spans="8:24">
      <c r="H411" s="17"/>
      <c r="I411" s="17"/>
      <c r="J411" s="17"/>
      <c r="W411" s="17"/>
      <c r="X411" s="17"/>
    </row>
    <row r="412" spans="8:24">
      <c r="H412" s="17"/>
      <c r="I412" s="17"/>
      <c r="J412" s="17"/>
      <c r="W412" s="17"/>
      <c r="X412" s="17"/>
    </row>
    <row r="413" spans="8:24">
      <c r="H413" s="17"/>
      <c r="I413" s="17"/>
      <c r="J413" s="17"/>
      <c r="W413" s="17"/>
      <c r="X413" s="17"/>
    </row>
    <row r="414" spans="8:24">
      <c r="H414" s="17"/>
      <c r="I414" s="17"/>
      <c r="J414" s="17"/>
      <c r="W414" s="17"/>
      <c r="X414" s="17"/>
    </row>
    <row r="415" spans="8:24">
      <c r="H415" s="17"/>
      <c r="I415" s="17"/>
      <c r="J415" s="17"/>
      <c r="W415" s="17"/>
      <c r="X415" s="17"/>
    </row>
    <row r="416" spans="8:24">
      <c r="H416" s="17"/>
      <c r="I416" s="17"/>
      <c r="J416" s="17"/>
      <c r="W416" s="17"/>
      <c r="X416" s="17"/>
    </row>
    <row r="417" spans="8:24">
      <c r="H417" s="17"/>
      <c r="I417" s="17"/>
      <c r="J417" s="17"/>
      <c r="W417" s="17"/>
      <c r="X417" s="17"/>
    </row>
    <row r="418" spans="8:24">
      <c r="H418" s="17"/>
      <c r="I418" s="17"/>
      <c r="J418" s="17"/>
      <c r="W418" s="17"/>
      <c r="X418" s="17"/>
    </row>
    <row r="419" spans="8:24">
      <c r="H419" s="17"/>
      <c r="I419" s="17"/>
      <c r="J419" s="17"/>
      <c r="W419" s="17"/>
      <c r="X419" s="17"/>
    </row>
    <row r="420" spans="8:24">
      <c r="H420" s="17"/>
      <c r="I420" s="17"/>
      <c r="J420" s="17"/>
      <c r="W420" s="17"/>
      <c r="X420" s="17"/>
    </row>
    <row r="421" spans="8:24">
      <c r="H421" s="17"/>
      <c r="I421" s="17"/>
      <c r="J421" s="17"/>
      <c r="W421" s="17"/>
      <c r="X421" s="17"/>
    </row>
    <row r="422" spans="8:24">
      <c r="H422" s="17"/>
      <c r="I422" s="17"/>
      <c r="J422" s="17"/>
      <c r="W422" s="17"/>
      <c r="X422" s="17"/>
    </row>
    <row r="423" spans="8:24">
      <c r="H423" s="17"/>
      <c r="I423" s="17"/>
      <c r="J423" s="17"/>
      <c r="W423" s="17"/>
      <c r="X423" s="17"/>
    </row>
    <row r="424" spans="8:24">
      <c r="H424" s="17"/>
      <c r="I424" s="17"/>
      <c r="J424" s="17"/>
      <c r="W424" s="17"/>
      <c r="X424" s="17"/>
    </row>
    <row r="425" spans="8:24">
      <c r="H425" s="17"/>
      <c r="I425" s="17"/>
      <c r="J425" s="17"/>
      <c r="W425" s="17"/>
      <c r="X425" s="17"/>
    </row>
    <row r="426" spans="8:24">
      <c r="H426" s="17"/>
      <c r="I426" s="17"/>
      <c r="J426" s="17"/>
      <c r="W426" s="17"/>
      <c r="X426" s="17"/>
    </row>
    <row r="427" spans="8:24">
      <c r="H427" s="17"/>
      <c r="I427" s="17"/>
      <c r="J427" s="17"/>
      <c r="W427" s="17"/>
      <c r="X427" s="17"/>
    </row>
    <row r="428" spans="8:24">
      <c r="H428" s="17"/>
      <c r="I428" s="17"/>
      <c r="J428" s="17"/>
      <c r="W428" s="17"/>
      <c r="X428" s="17"/>
    </row>
    <row r="429" spans="8:24">
      <c r="H429" s="17"/>
      <c r="I429" s="17"/>
      <c r="J429" s="17"/>
      <c r="W429" s="17"/>
      <c r="X429" s="17"/>
    </row>
    <row r="430" spans="8:24">
      <c r="H430" s="17"/>
      <c r="I430" s="17"/>
      <c r="J430" s="17"/>
      <c r="W430" s="17"/>
      <c r="X430" s="17"/>
    </row>
    <row r="431" spans="8:24">
      <c r="H431" s="17"/>
      <c r="I431" s="17"/>
      <c r="J431" s="17"/>
      <c r="W431" s="17"/>
      <c r="X431" s="17"/>
    </row>
    <row r="432" spans="8:24">
      <c r="H432" s="17"/>
      <c r="I432" s="17"/>
      <c r="J432" s="17"/>
      <c r="W432" s="17"/>
      <c r="X432" s="17"/>
    </row>
    <row r="433" spans="8:24">
      <c r="H433" s="17"/>
      <c r="I433" s="17"/>
      <c r="J433" s="17"/>
      <c r="W433" s="17"/>
      <c r="X433" s="17"/>
    </row>
    <row r="434" spans="8:24">
      <c r="H434" s="17"/>
      <c r="I434" s="17"/>
      <c r="J434" s="17"/>
      <c r="W434" s="17"/>
      <c r="X434" s="17"/>
    </row>
    <row r="435" spans="8:24">
      <c r="H435" s="17"/>
      <c r="I435" s="17"/>
      <c r="J435" s="17"/>
      <c r="W435" s="17"/>
      <c r="X435" s="17"/>
    </row>
    <row r="436" spans="8:24">
      <c r="H436" s="17"/>
      <c r="I436" s="17"/>
      <c r="J436" s="17"/>
      <c r="W436" s="17"/>
      <c r="X436" s="17"/>
    </row>
    <row r="437" spans="8:24">
      <c r="H437" s="17"/>
      <c r="I437" s="17"/>
      <c r="J437" s="17"/>
      <c r="W437" s="17"/>
      <c r="X437" s="17"/>
    </row>
    <row r="438" spans="8:24">
      <c r="H438" s="17"/>
      <c r="I438" s="17"/>
      <c r="J438" s="17"/>
      <c r="W438" s="17"/>
      <c r="X438" s="17"/>
    </row>
    <row r="439" spans="8:24">
      <c r="H439" s="17"/>
      <c r="I439" s="17"/>
      <c r="J439" s="17"/>
      <c r="W439" s="17"/>
      <c r="X439" s="17"/>
    </row>
    <row r="440" spans="8:24">
      <c r="H440" s="17"/>
      <c r="I440" s="17"/>
      <c r="J440" s="17"/>
      <c r="W440" s="17"/>
      <c r="X440" s="17"/>
    </row>
    <row r="441" spans="8:24">
      <c r="H441" s="17"/>
      <c r="I441" s="17"/>
      <c r="J441" s="17"/>
      <c r="W441" s="17"/>
      <c r="X441" s="17"/>
    </row>
    <row r="442" spans="8:24">
      <c r="H442" s="17"/>
      <c r="I442" s="17"/>
      <c r="J442" s="17"/>
      <c r="W442" s="17"/>
      <c r="X442" s="17"/>
    </row>
    <row r="443" spans="8:24">
      <c r="H443" s="17"/>
      <c r="I443" s="17"/>
      <c r="J443" s="17"/>
      <c r="W443" s="17"/>
      <c r="X443" s="17"/>
    </row>
    <row r="444" spans="8:24">
      <c r="H444" s="17"/>
      <c r="I444" s="17"/>
      <c r="J444" s="17"/>
      <c r="W444" s="17"/>
      <c r="X444" s="17"/>
    </row>
    <row r="445" spans="8:24">
      <c r="H445" s="17"/>
      <c r="I445" s="17"/>
      <c r="J445" s="17"/>
      <c r="W445" s="17"/>
      <c r="X445" s="17"/>
    </row>
    <row r="446" spans="8:24">
      <c r="H446" s="17"/>
      <c r="I446" s="17"/>
      <c r="J446" s="17"/>
      <c r="W446" s="17"/>
      <c r="X446" s="17"/>
    </row>
    <row r="447" spans="8:24">
      <c r="H447" s="17"/>
      <c r="I447" s="17"/>
      <c r="J447" s="17"/>
      <c r="W447" s="17"/>
      <c r="X447" s="17"/>
    </row>
    <row r="448" spans="8:24">
      <c r="H448" s="17"/>
      <c r="I448" s="17"/>
      <c r="J448" s="17"/>
      <c r="W448" s="17"/>
      <c r="X448" s="17"/>
    </row>
    <row r="449" spans="8:24">
      <c r="H449" s="17"/>
      <c r="I449" s="17"/>
      <c r="J449" s="17"/>
      <c r="W449" s="17"/>
      <c r="X449" s="17"/>
    </row>
    <row r="450" spans="8:24">
      <c r="H450" s="17"/>
      <c r="I450" s="17"/>
      <c r="J450" s="17"/>
      <c r="W450" s="17"/>
      <c r="X450" s="17"/>
    </row>
    <row r="451" spans="8:24">
      <c r="H451" s="17"/>
      <c r="I451" s="17"/>
      <c r="J451" s="17"/>
      <c r="W451" s="17"/>
      <c r="X451" s="17"/>
    </row>
    <row r="452" spans="8:24">
      <c r="H452" s="17"/>
      <c r="I452" s="17"/>
      <c r="J452" s="17"/>
      <c r="W452" s="17"/>
      <c r="X452" s="17"/>
    </row>
    <row r="453" spans="8:24">
      <c r="H453" s="17"/>
      <c r="I453" s="17"/>
      <c r="J453" s="17"/>
      <c r="W453" s="17"/>
      <c r="X453" s="17"/>
    </row>
    <row r="454" spans="8:24">
      <c r="H454" s="17"/>
      <c r="I454" s="17"/>
      <c r="J454" s="17"/>
      <c r="W454" s="17"/>
      <c r="X454" s="17"/>
    </row>
    <row r="455" spans="8:24">
      <c r="H455" s="17"/>
      <c r="I455" s="17"/>
      <c r="J455" s="17"/>
      <c r="W455" s="17"/>
      <c r="X455" s="17"/>
    </row>
    <row r="456" spans="8:24">
      <c r="H456" s="17"/>
      <c r="I456" s="17"/>
      <c r="J456" s="17"/>
      <c r="W456" s="17"/>
      <c r="X456" s="17"/>
    </row>
    <row r="457" spans="8:24">
      <c r="H457" s="17"/>
      <c r="I457" s="17"/>
      <c r="J457" s="17"/>
      <c r="W457" s="17"/>
      <c r="X457" s="17"/>
    </row>
    <row r="458" spans="8:24">
      <c r="H458" s="17"/>
      <c r="I458" s="17"/>
      <c r="J458" s="17"/>
      <c r="W458" s="17"/>
      <c r="X458" s="17"/>
    </row>
    <row r="459" spans="8:24">
      <c r="H459" s="17"/>
      <c r="I459" s="17"/>
      <c r="J459" s="17"/>
      <c r="W459" s="17"/>
      <c r="X459" s="17"/>
    </row>
    <row r="460" spans="8:24">
      <c r="H460" s="17"/>
      <c r="I460" s="17"/>
      <c r="J460" s="17"/>
      <c r="W460" s="17"/>
      <c r="X460" s="17"/>
    </row>
    <row r="461" spans="8:24">
      <c r="H461" s="17"/>
      <c r="I461" s="17"/>
      <c r="J461" s="17"/>
      <c r="W461" s="17"/>
      <c r="X461" s="17"/>
    </row>
    <row r="462" spans="8:24">
      <c r="H462" s="17"/>
      <c r="I462" s="17"/>
      <c r="J462" s="17"/>
      <c r="W462" s="17"/>
      <c r="X462" s="17"/>
    </row>
    <row r="463" spans="8:24">
      <c r="H463" s="17"/>
      <c r="I463" s="17"/>
      <c r="J463" s="17"/>
      <c r="W463" s="17"/>
      <c r="X463" s="17"/>
    </row>
    <row r="464" spans="8:24">
      <c r="H464" s="17"/>
      <c r="I464" s="17"/>
      <c r="J464" s="17"/>
      <c r="W464" s="17"/>
      <c r="X464" s="17"/>
    </row>
    <row r="465" spans="8:24">
      <c r="H465" s="17"/>
      <c r="I465" s="17"/>
      <c r="J465" s="17"/>
      <c r="W465" s="17"/>
      <c r="X465" s="17"/>
    </row>
    <row r="466" spans="8:24">
      <c r="H466" s="17"/>
      <c r="I466" s="17"/>
      <c r="J466" s="17"/>
      <c r="W466" s="17"/>
      <c r="X466" s="17"/>
    </row>
    <row r="467" spans="8:24">
      <c r="H467" s="17"/>
      <c r="I467" s="17"/>
      <c r="J467" s="17"/>
      <c r="W467" s="17"/>
      <c r="X467" s="17"/>
    </row>
    <row r="468" spans="8:24">
      <c r="H468" s="17"/>
      <c r="I468" s="17"/>
      <c r="J468" s="17"/>
      <c r="W468" s="17"/>
      <c r="X468" s="17"/>
    </row>
    <row r="469" spans="8:24">
      <c r="H469" s="17"/>
      <c r="I469" s="17"/>
      <c r="J469" s="17"/>
      <c r="W469" s="17"/>
      <c r="X469" s="17"/>
    </row>
    <row r="470" spans="8:24">
      <c r="H470" s="17"/>
      <c r="I470" s="17"/>
      <c r="J470" s="17"/>
      <c r="W470" s="17"/>
      <c r="X470" s="17"/>
    </row>
    <row r="471" spans="8:24">
      <c r="H471" s="17"/>
      <c r="I471" s="17"/>
      <c r="J471" s="17"/>
      <c r="W471" s="17"/>
      <c r="X471" s="17"/>
    </row>
    <row r="472" spans="8:24">
      <c r="H472" s="17"/>
      <c r="I472" s="17"/>
      <c r="J472" s="17"/>
      <c r="W472" s="17"/>
      <c r="X472" s="17"/>
    </row>
    <row r="473" spans="8:24">
      <c r="H473" s="17"/>
      <c r="I473" s="17"/>
      <c r="J473" s="17"/>
      <c r="W473" s="17"/>
      <c r="X473" s="17"/>
    </row>
    <row r="474" spans="8:24">
      <c r="H474" s="17"/>
      <c r="I474" s="17"/>
      <c r="J474" s="17"/>
      <c r="W474" s="17"/>
      <c r="X474" s="17"/>
    </row>
    <row r="475" spans="8:24">
      <c r="H475" s="17"/>
      <c r="I475" s="17"/>
      <c r="J475" s="17"/>
      <c r="W475" s="17"/>
      <c r="X475" s="17"/>
    </row>
    <row r="476" spans="8:24">
      <c r="H476" s="17"/>
      <c r="I476" s="17"/>
      <c r="J476" s="17"/>
      <c r="W476" s="17"/>
      <c r="X476" s="17"/>
    </row>
    <row r="477" spans="8:24">
      <c r="H477" s="17"/>
      <c r="I477" s="17"/>
      <c r="J477" s="17"/>
      <c r="W477" s="17"/>
      <c r="X477" s="17"/>
    </row>
    <row r="478" spans="8:24">
      <c r="H478" s="17"/>
      <c r="I478" s="17"/>
      <c r="J478" s="17"/>
      <c r="W478" s="17"/>
      <c r="X478" s="17"/>
    </row>
    <row r="479" spans="8:24">
      <c r="H479" s="17"/>
      <c r="I479" s="17"/>
      <c r="J479" s="17"/>
      <c r="W479" s="17"/>
      <c r="X479" s="17"/>
    </row>
    <row r="480" spans="8:24">
      <c r="H480" s="17"/>
      <c r="I480" s="17"/>
      <c r="J480" s="17"/>
      <c r="W480" s="17"/>
      <c r="X480" s="17"/>
    </row>
    <row r="481" spans="8:24">
      <c r="H481" s="17"/>
      <c r="I481" s="17"/>
      <c r="J481" s="17"/>
      <c r="W481" s="17"/>
      <c r="X481" s="17"/>
    </row>
    <row r="482" spans="8:24">
      <c r="H482" s="17"/>
      <c r="I482" s="17"/>
      <c r="J482" s="17"/>
      <c r="W482" s="17"/>
      <c r="X482" s="17"/>
    </row>
    <row r="483" spans="8:24">
      <c r="H483" s="17"/>
      <c r="I483" s="17"/>
      <c r="J483" s="17"/>
      <c r="W483" s="17"/>
      <c r="X483" s="17"/>
    </row>
    <row r="484" spans="8:24">
      <c r="H484" s="17"/>
      <c r="I484" s="17"/>
      <c r="J484" s="17"/>
      <c r="W484" s="17"/>
      <c r="X484" s="17"/>
    </row>
    <row r="485" spans="8:24">
      <c r="H485" s="17"/>
      <c r="I485" s="17"/>
      <c r="J485" s="17"/>
      <c r="W485" s="17"/>
      <c r="X485" s="17"/>
    </row>
    <row r="486" spans="8:24">
      <c r="H486" s="17"/>
      <c r="I486" s="17"/>
      <c r="J486" s="17"/>
      <c r="W486" s="17"/>
      <c r="X486" s="17"/>
    </row>
    <row r="487" spans="8:24">
      <c r="H487" s="17"/>
      <c r="I487" s="17"/>
      <c r="J487" s="17"/>
      <c r="W487" s="17"/>
      <c r="X487" s="17"/>
    </row>
    <row r="488" spans="8:24">
      <c r="H488" s="17"/>
      <c r="I488" s="17"/>
      <c r="J488" s="17"/>
      <c r="W488" s="17"/>
      <c r="X488" s="17"/>
    </row>
    <row r="489" spans="8:24">
      <c r="H489" s="17"/>
      <c r="I489" s="17"/>
      <c r="J489" s="17"/>
      <c r="W489" s="17"/>
      <c r="X489" s="17"/>
    </row>
    <row r="490" spans="8:24">
      <c r="H490" s="17"/>
      <c r="I490" s="17"/>
      <c r="J490" s="17"/>
      <c r="W490" s="17"/>
      <c r="X490" s="17"/>
    </row>
    <row r="491" spans="8:24">
      <c r="H491" s="17"/>
      <c r="I491" s="17"/>
      <c r="J491" s="17"/>
      <c r="W491" s="17"/>
      <c r="X491" s="17"/>
    </row>
    <row r="492" spans="8:24">
      <c r="H492" s="17"/>
      <c r="I492" s="17"/>
      <c r="J492" s="17"/>
      <c r="W492" s="17"/>
      <c r="X492" s="17"/>
    </row>
    <row r="493" spans="8:24">
      <c r="H493" s="17"/>
      <c r="I493" s="17"/>
      <c r="J493" s="17"/>
      <c r="W493" s="17"/>
      <c r="X493" s="17"/>
    </row>
    <row r="494" spans="8:24">
      <c r="H494" s="17"/>
      <c r="I494" s="17"/>
      <c r="J494" s="17"/>
      <c r="W494" s="17"/>
      <c r="X494" s="17"/>
    </row>
    <row r="495" spans="8:24">
      <c r="H495" s="17"/>
      <c r="I495" s="17"/>
      <c r="J495" s="17"/>
      <c r="W495" s="17"/>
      <c r="X495" s="17"/>
    </row>
    <row r="496" spans="8:24">
      <c r="H496" s="17"/>
      <c r="I496" s="17"/>
      <c r="J496" s="17"/>
      <c r="W496" s="17"/>
      <c r="X496" s="17"/>
    </row>
    <row r="497" spans="8:24">
      <c r="H497" s="17"/>
      <c r="I497" s="17"/>
      <c r="J497" s="17"/>
      <c r="W497" s="17"/>
      <c r="X497" s="17"/>
    </row>
    <row r="498" spans="8:24">
      <c r="H498" s="17"/>
      <c r="I498" s="17"/>
      <c r="J498" s="17"/>
      <c r="W498" s="17"/>
      <c r="X498" s="17"/>
    </row>
    <row r="499" spans="8:24">
      <c r="H499" s="17"/>
      <c r="I499" s="17"/>
      <c r="J499" s="17"/>
      <c r="W499" s="17"/>
      <c r="X499" s="17"/>
    </row>
    <row r="500" spans="8:24">
      <c r="H500" s="17"/>
      <c r="I500" s="17"/>
      <c r="J500" s="17"/>
      <c r="W500" s="17"/>
      <c r="X500" s="17"/>
    </row>
    <row r="501" spans="8:24">
      <c r="H501" s="17"/>
      <c r="I501" s="17"/>
      <c r="J501" s="17"/>
      <c r="W501" s="17"/>
      <c r="X501" s="17"/>
    </row>
    <row r="502" spans="8:24">
      <c r="H502" s="17"/>
      <c r="I502" s="17"/>
      <c r="J502" s="17"/>
      <c r="W502" s="17"/>
      <c r="X502" s="17"/>
    </row>
    <row r="503" spans="8:24">
      <c r="H503" s="17"/>
      <c r="I503" s="17"/>
      <c r="J503" s="17"/>
      <c r="W503" s="17"/>
      <c r="X503" s="17"/>
    </row>
    <row r="504" spans="8:24">
      <c r="H504" s="17"/>
      <c r="I504" s="17"/>
      <c r="J504" s="17"/>
      <c r="W504" s="17"/>
      <c r="X504" s="17"/>
    </row>
    <row r="505" spans="8:24">
      <c r="H505" s="17"/>
      <c r="I505" s="17"/>
      <c r="J505" s="17"/>
      <c r="W505" s="17"/>
      <c r="X505" s="17"/>
    </row>
    <row r="506" spans="8:24">
      <c r="H506" s="17"/>
      <c r="I506" s="17"/>
      <c r="J506" s="17"/>
      <c r="W506" s="17"/>
      <c r="X506" s="17"/>
    </row>
    <row r="507" spans="8:24">
      <c r="H507" s="17"/>
      <c r="I507" s="17"/>
      <c r="J507" s="17"/>
      <c r="W507" s="17"/>
      <c r="X507" s="17"/>
    </row>
    <row r="508" spans="8:24">
      <c r="H508" s="17"/>
      <c r="I508" s="17"/>
      <c r="J508" s="17"/>
      <c r="W508" s="17"/>
      <c r="X508" s="17"/>
    </row>
    <row r="509" spans="8:24">
      <c r="H509" s="17"/>
      <c r="I509" s="17"/>
      <c r="J509" s="17"/>
      <c r="W509" s="17"/>
      <c r="X509" s="17"/>
    </row>
    <row r="510" spans="8:24">
      <c r="H510" s="17"/>
      <c r="I510" s="17"/>
      <c r="J510" s="17"/>
      <c r="W510" s="17"/>
      <c r="X510" s="17"/>
    </row>
    <row r="511" spans="8:24">
      <c r="H511" s="17"/>
      <c r="I511" s="17"/>
      <c r="J511" s="17"/>
      <c r="W511" s="17"/>
      <c r="X511" s="17"/>
    </row>
    <row r="512" spans="8:24">
      <c r="H512" s="17"/>
      <c r="I512" s="17"/>
      <c r="J512" s="17"/>
      <c r="W512" s="17"/>
      <c r="X512" s="17"/>
    </row>
    <row r="513" spans="8:24">
      <c r="H513" s="17"/>
      <c r="I513" s="17"/>
      <c r="J513" s="17"/>
      <c r="W513" s="17"/>
      <c r="X513" s="17"/>
    </row>
    <row r="514" spans="8:24">
      <c r="H514" s="17"/>
      <c r="I514" s="17"/>
      <c r="J514" s="17"/>
      <c r="W514" s="17"/>
      <c r="X514" s="17"/>
    </row>
    <row r="515" spans="8:24">
      <c r="H515" s="17"/>
      <c r="I515" s="17"/>
      <c r="J515" s="17"/>
      <c r="W515" s="17"/>
      <c r="X515" s="17"/>
    </row>
    <row r="516" spans="8:24">
      <c r="H516" s="17"/>
      <c r="I516" s="17"/>
      <c r="J516" s="17"/>
      <c r="W516" s="17"/>
      <c r="X516" s="17"/>
    </row>
    <row r="517" spans="8:24">
      <c r="H517" s="17"/>
      <c r="I517" s="17"/>
      <c r="J517" s="17"/>
      <c r="W517" s="17"/>
      <c r="X517" s="17"/>
    </row>
    <row r="518" spans="8:24">
      <c r="H518" s="17"/>
      <c r="I518" s="17"/>
      <c r="J518" s="17"/>
      <c r="W518" s="17"/>
      <c r="X518" s="17"/>
    </row>
    <row r="519" spans="8:24">
      <c r="H519" s="17"/>
      <c r="I519" s="17"/>
      <c r="J519" s="17"/>
      <c r="W519" s="17"/>
      <c r="X519" s="17"/>
    </row>
    <row r="520" spans="8:24">
      <c r="H520" s="17"/>
      <c r="I520" s="17"/>
      <c r="J520" s="17"/>
      <c r="W520" s="17"/>
      <c r="X520" s="17"/>
    </row>
    <row r="521" spans="8:24">
      <c r="H521" s="17"/>
      <c r="I521" s="17"/>
      <c r="J521" s="17"/>
      <c r="W521" s="17"/>
      <c r="X521" s="17"/>
    </row>
    <row r="522" spans="8:24">
      <c r="H522" s="17"/>
      <c r="I522" s="17"/>
      <c r="J522" s="17"/>
      <c r="W522" s="17"/>
      <c r="X522" s="17"/>
    </row>
    <row r="523" spans="8:24">
      <c r="H523" s="17"/>
      <c r="I523" s="17"/>
      <c r="J523" s="17"/>
      <c r="W523" s="17"/>
      <c r="X523" s="17"/>
    </row>
    <row r="524" spans="8:24">
      <c r="H524" s="17"/>
      <c r="I524" s="17"/>
      <c r="J524" s="17"/>
      <c r="W524" s="17"/>
      <c r="X524" s="17"/>
    </row>
    <row r="525" spans="8:24">
      <c r="H525" s="17"/>
      <c r="I525" s="17"/>
      <c r="J525" s="17"/>
      <c r="W525" s="17"/>
      <c r="X525" s="17"/>
    </row>
    <row r="526" spans="8:24">
      <c r="H526" s="17"/>
      <c r="I526" s="17"/>
      <c r="J526" s="17"/>
      <c r="W526" s="17"/>
      <c r="X526" s="17"/>
    </row>
    <row r="527" spans="8:24">
      <c r="H527" s="17"/>
      <c r="I527" s="17"/>
      <c r="J527" s="17"/>
      <c r="W527" s="17"/>
      <c r="X527" s="17"/>
    </row>
    <row r="528" spans="8:24">
      <c r="H528" s="17"/>
      <c r="I528" s="17"/>
      <c r="J528" s="17"/>
      <c r="W528" s="17"/>
      <c r="X528" s="17"/>
    </row>
    <row r="529" spans="8:24">
      <c r="H529" s="17"/>
      <c r="I529" s="17"/>
      <c r="J529" s="17"/>
      <c r="W529" s="17"/>
      <c r="X529" s="17"/>
    </row>
    <row r="530" spans="8:24">
      <c r="H530" s="17"/>
      <c r="I530" s="17"/>
      <c r="J530" s="17"/>
      <c r="W530" s="17"/>
      <c r="X530" s="17"/>
    </row>
    <row r="531" spans="8:24">
      <c r="H531" s="17"/>
      <c r="I531" s="17"/>
      <c r="J531" s="17"/>
      <c r="W531" s="17"/>
      <c r="X531" s="17"/>
    </row>
    <row r="532" spans="8:24">
      <c r="H532" s="17"/>
      <c r="I532" s="17"/>
      <c r="J532" s="17"/>
      <c r="W532" s="17"/>
      <c r="X532" s="17"/>
    </row>
    <row r="533" spans="8:24">
      <c r="H533" s="17"/>
      <c r="I533" s="17"/>
      <c r="J533" s="17"/>
      <c r="W533" s="17"/>
      <c r="X533" s="17"/>
    </row>
    <row r="534" spans="8:24">
      <c r="H534" s="17"/>
      <c r="I534" s="17"/>
      <c r="J534" s="17"/>
      <c r="W534" s="17"/>
      <c r="X534" s="17"/>
    </row>
    <row r="535" spans="8:24">
      <c r="H535" s="17"/>
      <c r="I535" s="17"/>
      <c r="J535" s="17"/>
      <c r="W535" s="17"/>
      <c r="X535" s="17"/>
    </row>
    <row r="536" spans="8:24">
      <c r="H536" s="17"/>
      <c r="I536" s="17"/>
      <c r="J536" s="17"/>
      <c r="W536" s="17"/>
      <c r="X536" s="17"/>
    </row>
    <row r="537" spans="8:24">
      <c r="H537" s="17"/>
      <c r="I537" s="17"/>
      <c r="J537" s="17"/>
      <c r="W537" s="17"/>
      <c r="X537" s="17"/>
    </row>
    <row r="538" spans="8:24">
      <c r="H538" s="17"/>
      <c r="I538" s="17"/>
      <c r="J538" s="17"/>
      <c r="W538" s="17"/>
      <c r="X538" s="17"/>
    </row>
    <row r="539" spans="8:24">
      <c r="H539" s="17"/>
      <c r="I539" s="17"/>
      <c r="J539" s="17"/>
      <c r="W539" s="17"/>
      <c r="X539" s="17"/>
    </row>
    <row r="540" spans="8:24">
      <c r="H540" s="17"/>
      <c r="I540" s="17"/>
      <c r="J540" s="17"/>
      <c r="W540" s="17"/>
      <c r="X540" s="17"/>
    </row>
    <row r="541" spans="8:24">
      <c r="H541" s="17"/>
      <c r="I541" s="17"/>
      <c r="J541" s="17"/>
      <c r="W541" s="17"/>
      <c r="X541" s="17"/>
    </row>
    <row r="542" spans="8:24">
      <c r="H542" s="17"/>
      <c r="I542" s="17"/>
      <c r="J542" s="17"/>
      <c r="W542" s="17"/>
      <c r="X542" s="17"/>
    </row>
    <row r="543" spans="8:24">
      <c r="H543" s="17"/>
      <c r="I543" s="17"/>
      <c r="J543" s="17"/>
      <c r="W543" s="17"/>
      <c r="X543" s="17"/>
    </row>
    <row r="544" spans="8:24">
      <c r="H544" s="17"/>
      <c r="I544" s="17"/>
      <c r="J544" s="17"/>
      <c r="W544" s="17"/>
      <c r="X544" s="17"/>
    </row>
    <row r="545" spans="8:24">
      <c r="H545" s="17"/>
      <c r="I545" s="17"/>
      <c r="J545" s="17"/>
      <c r="W545" s="17"/>
      <c r="X545" s="17"/>
    </row>
    <row r="546" spans="8:24">
      <c r="H546" s="17"/>
      <c r="I546" s="17"/>
      <c r="J546" s="17"/>
      <c r="W546" s="17"/>
      <c r="X546" s="17"/>
    </row>
    <row r="547" spans="8:24">
      <c r="H547" s="17"/>
      <c r="I547" s="17"/>
      <c r="J547" s="17"/>
      <c r="W547" s="17"/>
      <c r="X547" s="17"/>
    </row>
    <row r="548" spans="8:24">
      <c r="H548" s="17"/>
      <c r="I548" s="17"/>
      <c r="J548" s="17"/>
      <c r="W548" s="17"/>
      <c r="X548" s="17"/>
    </row>
    <row r="549" spans="8:24">
      <c r="H549" s="17"/>
      <c r="I549" s="17"/>
      <c r="J549" s="17"/>
      <c r="W549" s="17"/>
      <c r="X549" s="17"/>
    </row>
    <row r="550" spans="8:24">
      <c r="H550" s="17"/>
      <c r="I550" s="17"/>
      <c r="J550" s="17"/>
      <c r="W550" s="17"/>
      <c r="X550" s="17"/>
    </row>
    <row r="551" spans="8:24">
      <c r="H551" s="17"/>
      <c r="I551" s="17"/>
      <c r="J551" s="17"/>
      <c r="W551" s="17"/>
      <c r="X551" s="17"/>
    </row>
    <row r="552" spans="8:24">
      <c r="H552" s="17"/>
      <c r="I552" s="17"/>
      <c r="J552" s="17"/>
      <c r="W552" s="17"/>
      <c r="X552" s="17"/>
    </row>
    <row r="553" spans="8:24">
      <c r="H553" s="17"/>
      <c r="I553" s="17"/>
      <c r="J553" s="17"/>
      <c r="W553" s="17"/>
      <c r="X553" s="17"/>
    </row>
    <row r="554" spans="8:24">
      <c r="H554" s="17"/>
      <c r="I554" s="17"/>
      <c r="J554" s="17"/>
      <c r="W554" s="17"/>
      <c r="X554" s="17"/>
    </row>
    <row r="555" spans="8:24">
      <c r="H555" s="17"/>
      <c r="I555" s="17"/>
      <c r="J555" s="17"/>
      <c r="W555" s="17"/>
      <c r="X555" s="17"/>
    </row>
    <row r="556" spans="8:24">
      <c r="H556" s="17"/>
      <c r="I556" s="17"/>
      <c r="J556" s="17"/>
      <c r="W556" s="17"/>
      <c r="X556" s="17"/>
    </row>
    <row r="557" spans="8:24">
      <c r="H557" s="17"/>
      <c r="I557" s="17"/>
      <c r="J557" s="17"/>
      <c r="W557" s="17"/>
      <c r="X557" s="17"/>
    </row>
    <row r="558" spans="8:24">
      <c r="H558" s="17"/>
      <c r="I558" s="17"/>
      <c r="J558" s="17"/>
      <c r="W558" s="17"/>
      <c r="X558" s="17"/>
    </row>
    <row r="559" spans="8:24">
      <c r="H559" s="17"/>
      <c r="I559" s="17"/>
      <c r="J559" s="17"/>
      <c r="W559" s="17"/>
      <c r="X559" s="17"/>
    </row>
    <row r="560" spans="8:24">
      <c r="H560" s="17"/>
      <c r="I560" s="17"/>
      <c r="J560" s="17"/>
      <c r="W560" s="17"/>
      <c r="X560" s="17"/>
    </row>
    <row r="561" spans="8:24">
      <c r="H561" s="17"/>
      <c r="I561" s="17"/>
      <c r="J561" s="17"/>
      <c r="W561" s="17"/>
      <c r="X561" s="17"/>
    </row>
    <row r="562" spans="8:24">
      <c r="H562" s="17"/>
      <c r="I562" s="17"/>
      <c r="J562" s="17"/>
      <c r="W562" s="17"/>
      <c r="X562" s="17"/>
    </row>
    <row r="563" spans="8:24">
      <c r="H563" s="17"/>
      <c r="I563" s="17"/>
      <c r="J563" s="17"/>
      <c r="W563" s="17"/>
      <c r="X563" s="17"/>
    </row>
    <row r="564" spans="8:24">
      <c r="H564" s="17"/>
      <c r="I564" s="17"/>
      <c r="J564" s="17"/>
      <c r="W564" s="17"/>
      <c r="X564" s="17"/>
    </row>
    <row r="565" spans="8:24">
      <c r="H565" s="17"/>
      <c r="I565" s="17"/>
      <c r="J565" s="17"/>
      <c r="W565" s="17"/>
      <c r="X565" s="17"/>
    </row>
    <row r="566" spans="8:24">
      <c r="H566" s="17"/>
      <c r="I566" s="17"/>
      <c r="J566" s="17"/>
      <c r="W566" s="17"/>
      <c r="X566" s="17"/>
    </row>
    <row r="567" spans="8:24">
      <c r="H567" s="17"/>
      <c r="I567" s="17"/>
      <c r="J567" s="17"/>
      <c r="W567" s="17"/>
      <c r="X567" s="17"/>
    </row>
    <row r="568" spans="8:24">
      <c r="H568" s="17"/>
      <c r="I568" s="17"/>
      <c r="J568" s="17"/>
      <c r="W568" s="17"/>
      <c r="X568" s="17"/>
    </row>
    <row r="569" spans="8:24">
      <c r="H569" s="17"/>
      <c r="I569" s="17"/>
      <c r="J569" s="17"/>
      <c r="W569" s="17"/>
      <c r="X569" s="17"/>
    </row>
    <row r="570" spans="8:24">
      <c r="H570" s="17"/>
      <c r="I570" s="17"/>
      <c r="J570" s="17"/>
      <c r="W570" s="17"/>
      <c r="X570" s="17"/>
    </row>
    <row r="571" spans="8:24">
      <c r="H571" s="17"/>
      <c r="I571" s="17"/>
      <c r="J571" s="17"/>
      <c r="W571" s="17"/>
      <c r="X571" s="17"/>
    </row>
    <row r="572" spans="8:24">
      <c r="H572" s="17"/>
      <c r="I572" s="17"/>
      <c r="J572" s="17"/>
      <c r="W572" s="17"/>
      <c r="X572" s="17"/>
    </row>
    <row r="573" spans="8:24">
      <c r="H573" s="17"/>
      <c r="I573" s="17"/>
      <c r="J573" s="17"/>
      <c r="W573" s="17"/>
      <c r="X573" s="17"/>
    </row>
    <row r="574" spans="8:24">
      <c r="H574" s="17"/>
      <c r="I574" s="17"/>
      <c r="J574" s="17"/>
      <c r="W574" s="17"/>
      <c r="X574" s="17"/>
    </row>
    <row r="575" spans="8:24">
      <c r="H575" s="17"/>
      <c r="I575" s="17"/>
      <c r="J575" s="17"/>
      <c r="W575" s="17"/>
      <c r="X575" s="17"/>
    </row>
    <row r="576" spans="8:24">
      <c r="H576" s="17"/>
      <c r="I576" s="17"/>
      <c r="J576" s="17"/>
      <c r="W576" s="17"/>
      <c r="X576" s="17"/>
    </row>
    <row r="577" spans="8:24">
      <c r="H577" s="17"/>
      <c r="I577" s="17"/>
      <c r="J577" s="17"/>
      <c r="W577" s="17"/>
      <c r="X577" s="17"/>
    </row>
    <row r="578" spans="8:24">
      <c r="H578" s="17"/>
      <c r="I578" s="17"/>
      <c r="J578" s="17"/>
      <c r="W578" s="17"/>
      <c r="X578" s="17"/>
    </row>
    <row r="579" spans="8:24">
      <c r="H579" s="17"/>
      <c r="I579" s="17"/>
      <c r="J579" s="17"/>
      <c r="W579" s="17"/>
      <c r="X579" s="17"/>
    </row>
    <row r="580" spans="8:24">
      <c r="H580" s="17"/>
      <c r="I580" s="17"/>
      <c r="J580" s="17"/>
      <c r="W580" s="17"/>
      <c r="X580" s="17"/>
    </row>
    <row r="581" spans="8:24">
      <c r="H581" s="17"/>
      <c r="I581" s="17"/>
      <c r="J581" s="17"/>
      <c r="W581" s="17"/>
      <c r="X581" s="17"/>
    </row>
    <row r="582" spans="8:24">
      <c r="H582" s="17"/>
      <c r="I582" s="17"/>
      <c r="J582" s="17"/>
      <c r="W582" s="17"/>
      <c r="X582" s="17"/>
    </row>
    <row r="583" spans="8:24">
      <c r="H583" s="17"/>
      <c r="I583" s="17"/>
      <c r="J583" s="17"/>
      <c r="W583" s="17"/>
      <c r="X583" s="17"/>
    </row>
    <row r="584" spans="8:24">
      <c r="H584" s="17"/>
      <c r="I584" s="17"/>
      <c r="J584" s="17"/>
      <c r="W584" s="17"/>
      <c r="X584" s="17"/>
    </row>
    <row r="585" spans="8:24">
      <c r="H585" s="17"/>
      <c r="I585" s="17"/>
      <c r="J585" s="17"/>
      <c r="W585" s="17"/>
      <c r="X585" s="17"/>
    </row>
    <row r="586" spans="8:24">
      <c r="H586" s="17"/>
      <c r="I586" s="17"/>
      <c r="J586" s="17"/>
      <c r="W586" s="17"/>
      <c r="X586" s="17"/>
    </row>
    <row r="587" spans="8:24">
      <c r="H587" s="17"/>
      <c r="I587" s="17"/>
      <c r="J587" s="17"/>
      <c r="W587" s="17"/>
      <c r="X587" s="17"/>
    </row>
    <row r="588" spans="8:24">
      <c r="H588" s="17"/>
      <c r="I588" s="17"/>
      <c r="J588" s="17"/>
      <c r="W588" s="17"/>
      <c r="X588" s="17"/>
    </row>
    <row r="589" spans="8:24">
      <c r="H589" s="17"/>
      <c r="I589" s="17"/>
      <c r="J589" s="17"/>
      <c r="W589" s="17"/>
      <c r="X589" s="17"/>
    </row>
    <row r="590" spans="8:24">
      <c r="H590" s="17"/>
      <c r="I590" s="17"/>
      <c r="J590" s="17"/>
      <c r="W590" s="17"/>
      <c r="X590" s="17"/>
    </row>
    <row r="591" spans="8:24">
      <c r="H591" s="17"/>
      <c r="I591" s="17"/>
      <c r="J591" s="17"/>
      <c r="W591" s="17"/>
      <c r="X591" s="17"/>
    </row>
    <row r="592" spans="8:24">
      <c r="H592" s="17"/>
      <c r="I592" s="17"/>
      <c r="J592" s="17"/>
      <c r="W592" s="17"/>
      <c r="X592" s="17"/>
    </row>
    <row r="593" spans="8:24">
      <c r="H593" s="17"/>
      <c r="I593" s="17"/>
      <c r="J593" s="17"/>
      <c r="W593" s="17"/>
      <c r="X593" s="17"/>
    </row>
    <row r="594" spans="8:24">
      <c r="H594" s="17"/>
      <c r="I594" s="17"/>
      <c r="J594" s="17"/>
      <c r="W594" s="17"/>
      <c r="X594" s="17"/>
    </row>
    <row r="595" spans="8:24">
      <c r="H595" s="17"/>
      <c r="I595" s="17"/>
      <c r="J595" s="17"/>
      <c r="W595" s="17"/>
      <c r="X595" s="17"/>
    </row>
    <row r="596" spans="8:24">
      <c r="H596" s="17"/>
      <c r="I596" s="17"/>
      <c r="J596" s="17"/>
      <c r="W596" s="17"/>
      <c r="X596" s="17"/>
    </row>
    <row r="597" spans="8:24">
      <c r="H597" s="17"/>
      <c r="I597" s="17"/>
      <c r="J597" s="17"/>
      <c r="W597" s="17"/>
      <c r="X597" s="17"/>
    </row>
    <row r="598" spans="8:24">
      <c r="H598" s="17"/>
      <c r="I598" s="17"/>
      <c r="J598" s="17"/>
      <c r="W598" s="17"/>
      <c r="X598" s="17"/>
    </row>
    <row r="599" spans="8:24">
      <c r="H599" s="17"/>
      <c r="I599" s="17"/>
      <c r="J599" s="17"/>
      <c r="W599" s="17"/>
      <c r="X599" s="17"/>
    </row>
    <row r="600" spans="8:24">
      <c r="H600" s="17"/>
      <c r="I600" s="17"/>
      <c r="J600" s="17"/>
      <c r="W600" s="17"/>
      <c r="X600" s="17"/>
    </row>
    <row r="601" spans="8:24">
      <c r="H601" s="17"/>
      <c r="I601" s="17"/>
      <c r="J601" s="17"/>
      <c r="W601" s="17"/>
      <c r="X601" s="17"/>
    </row>
    <row r="602" spans="8:24">
      <c r="H602" s="17"/>
      <c r="I602" s="17"/>
      <c r="J602" s="17"/>
      <c r="W602" s="17"/>
      <c r="X602" s="17"/>
    </row>
    <row r="603" spans="8:24">
      <c r="H603" s="17"/>
      <c r="I603" s="17"/>
      <c r="J603" s="17"/>
      <c r="W603" s="17"/>
      <c r="X603" s="17"/>
    </row>
    <row r="604" spans="8:24">
      <c r="H604" s="17"/>
      <c r="I604" s="17"/>
      <c r="J604" s="17"/>
      <c r="W604" s="17"/>
      <c r="X604" s="17"/>
    </row>
    <row r="605" spans="8:24">
      <c r="H605" s="17"/>
      <c r="I605" s="17"/>
      <c r="J605" s="17"/>
      <c r="W605" s="17"/>
      <c r="X605" s="17"/>
    </row>
    <row r="606" spans="8:24">
      <c r="H606" s="17"/>
      <c r="I606" s="17"/>
      <c r="J606" s="17"/>
      <c r="W606" s="17"/>
      <c r="X606" s="17"/>
    </row>
    <row r="607" spans="8:24">
      <c r="H607" s="17"/>
      <c r="I607" s="17"/>
      <c r="J607" s="17"/>
      <c r="W607" s="17"/>
      <c r="X607" s="17"/>
    </row>
    <row r="608" spans="8:24">
      <c r="H608" s="17"/>
      <c r="I608" s="17"/>
      <c r="J608" s="17"/>
      <c r="W608" s="17"/>
      <c r="X608" s="17"/>
    </row>
    <row r="609" spans="8:24">
      <c r="H609" s="17"/>
      <c r="I609" s="17"/>
      <c r="J609" s="17"/>
      <c r="W609" s="17"/>
      <c r="X609" s="17"/>
    </row>
    <row r="610" spans="8:24">
      <c r="H610" s="17"/>
      <c r="I610" s="17"/>
      <c r="J610" s="17"/>
      <c r="W610" s="17"/>
      <c r="X610" s="17"/>
    </row>
    <row r="611" spans="8:24">
      <c r="H611" s="17"/>
      <c r="I611" s="17"/>
      <c r="J611" s="17"/>
      <c r="W611" s="17"/>
      <c r="X611" s="17"/>
    </row>
    <row r="612" spans="8:24">
      <c r="H612" s="17"/>
      <c r="I612" s="17"/>
      <c r="J612" s="17"/>
      <c r="W612" s="17"/>
      <c r="X612" s="17"/>
    </row>
    <row r="613" spans="8:24">
      <c r="H613" s="17"/>
      <c r="I613" s="17"/>
      <c r="J613" s="17"/>
      <c r="W613" s="17"/>
      <c r="X613" s="17"/>
    </row>
    <row r="614" spans="8:24">
      <c r="H614" s="17"/>
      <c r="I614" s="17"/>
      <c r="J614" s="17"/>
      <c r="W614" s="17"/>
      <c r="X614" s="17"/>
    </row>
    <row r="615" spans="8:24">
      <c r="H615" s="17"/>
      <c r="I615" s="17"/>
      <c r="J615" s="17"/>
      <c r="W615" s="17"/>
      <c r="X615" s="17"/>
    </row>
    <row r="616" spans="8:24">
      <c r="H616" s="17"/>
      <c r="I616" s="17"/>
      <c r="J616" s="17"/>
      <c r="W616" s="17"/>
      <c r="X616" s="17"/>
    </row>
    <row r="617" spans="8:24">
      <c r="H617" s="17"/>
      <c r="I617" s="17"/>
      <c r="J617" s="17"/>
      <c r="W617" s="17"/>
      <c r="X617" s="17"/>
    </row>
    <row r="618" spans="8:24">
      <c r="H618" s="17"/>
      <c r="I618" s="17"/>
      <c r="J618" s="17"/>
      <c r="W618" s="17"/>
      <c r="X618" s="17"/>
    </row>
    <row r="619" spans="8:24">
      <c r="H619" s="17"/>
      <c r="I619" s="17"/>
      <c r="J619" s="17"/>
      <c r="W619" s="17"/>
      <c r="X619" s="17"/>
    </row>
    <row r="620" spans="8:24">
      <c r="H620" s="17"/>
      <c r="I620" s="17"/>
      <c r="J620" s="17"/>
      <c r="W620" s="17"/>
      <c r="X620" s="17"/>
    </row>
    <row r="621" spans="8:24">
      <c r="H621" s="17"/>
      <c r="I621" s="17"/>
      <c r="J621" s="17"/>
      <c r="W621" s="17"/>
      <c r="X621" s="17"/>
    </row>
    <row r="622" spans="8:24">
      <c r="H622" s="17"/>
      <c r="I622" s="17"/>
      <c r="J622" s="17"/>
      <c r="W622" s="17"/>
      <c r="X622" s="17"/>
    </row>
    <row r="623" spans="8:24">
      <c r="H623" s="17"/>
      <c r="I623" s="17"/>
      <c r="J623" s="17"/>
      <c r="W623" s="17"/>
      <c r="X623" s="17"/>
    </row>
    <row r="624" spans="8:24">
      <c r="H624" s="17"/>
      <c r="I624" s="17"/>
      <c r="J624" s="17"/>
      <c r="W624" s="17"/>
      <c r="X624" s="17"/>
    </row>
    <row r="625" spans="8:24">
      <c r="H625" s="17"/>
      <c r="I625" s="17"/>
      <c r="J625" s="17"/>
      <c r="W625" s="17"/>
      <c r="X625" s="17"/>
    </row>
    <row r="626" spans="8:24">
      <c r="H626" s="17"/>
      <c r="I626" s="17"/>
      <c r="J626" s="17"/>
      <c r="W626" s="17"/>
      <c r="X626" s="17"/>
    </row>
    <row r="627" spans="8:24">
      <c r="H627" s="17"/>
      <c r="I627" s="17"/>
      <c r="J627" s="17"/>
      <c r="W627" s="17"/>
      <c r="X627" s="17"/>
    </row>
    <row r="628" spans="8:24">
      <c r="H628" s="17"/>
      <c r="I628" s="17"/>
      <c r="J628" s="17"/>
      <c r="W628" s="17"/>
      <c r="X628" s="17"/>
    </row>
    <row r="629" spans="8:24">
      <c r="H629" s="17"/>
      <c r="I629" s="17"/>
      <c r="J629" s="17"/>
      <c r="W629" s="17"/>
      <c r="X629" s="17"/>
    </row>
    <row r="630" spans="8:24">
      <c r="H630" s="17"/>
      <c r="I630" s="17"/>
      <c r="J630" s="17"/>
      <c r="W630" s="17"/>
      <c r="X630" s="17"/>
    </row>
    <row r="631" spans="8:24">
      <c r="H631" s="17"/>
      <c r="I631" s="17"/>
      <c r="J631" s="17"/>
      <c r="W631" s="17"/>
      <c r="X631" s="17"/>
    </row>
    <row r="632" spans="8:24">
      <c r="H632" s="17"/>
      <c r="I632" s="17"/>
      <c r="J632" s="17"/>
      <c r="W632" s="17"/>
      <c r="X632" s="17"/>
    </row>
    <row r="633" spans="8:24">
      <c r="H633" s="17"/>
      <c r="I633" s="17"/>
      <c r="J633" s="17"/>
      <c r="W633" s="17"/>
      <c r="X633" s="17"/>
    </row>
    <row r="634" spans="8:24">
      <c r="H634" s="17"/>
      <c r="I634" s="17"/>
      <c r="J634" s="17"/>
      <c r="W634" s="17"/>
      <c r="X634" s="17"/>
    </row>
    <row r="635" spans="8:24">
      <c r="H635" s="17"/>
      <c r="I635" s="17"/>
      <c r="J635" s="17"/>
      <c r="W635" s="17"/>
      <c r="X635" s="17"/>
    </row>
    <row r="636" spans="8:24">
      <c r="H636" s="17"/>
      <c r="I636" s="17"/>
      <c r="J636" s="17"/>
      <c r="W636" s="17"/>
      <c r="X636" s="17"/>
    </row>
    <row r="637" spans="8:24">
      <c r="H637" s="17"/>
      <c r="I637" s="17"/>
      <c r="J637" s="17"/>
      <c r="W637" s="17"/>
      <c r="X637" s="17"/>
    </row>
    <row r="638" spans="8:24">
      <c r="H638" s="17"/>
      <c r="I638" s="17"/>
      <c r="J638" s="17"/>
      <c r="W638" s="17"/>
      <c r="X638" s="17"/>
    </row>
    <row r="639" spans="8:24">
      <c r="H639" s="17"/>
      <c r="I639" s="17"/>
      <c r="J639" s="17"/>
      <c r="W639" s="17"/>
      <c r="X639" s="17"/>
    </row>
    <row r="640" spans="8:24">
      <c r="H640" s="17"/>
      <c r="I640" s="17"/>
      <c r="J640" s="17"/>
      <c r="W640" s="17"/>
      <c r="X640" s="17"/>
    </row>
    <row r="641" spans="8:24">
      <c r="H641" s="17"/>
      <c r="I641" s="17"/>
      <c r="J641" s="17"/>
      <c r="W641" s="17"/>
      <c r="X641" s="17"/>
    </row>
    <row r="642" spans="8:24">
      <c r="H642" s="17"/>
      <c r="I642" s="17"/>
      <c r="J642" s="17"/>
      <c r="W642" s="17"/>
      <c r="X642" s="17"/>
    </row>
    <row r="643" spans="8:24">
      <c r="H643" s="17"/>
      <c r="I643" s="17"/>
      <c r="J643" s="17"/>
      <c r="W643" s="17"/>
      <c r="X643" s="17"/>
    </row>
    <row r="644" spans="8:24">
      <c r="H644" s="17"/>
      <c r="I644" s="17"/>
      <c r="J644" s="17"/>
      <c r="W644" s="17"/>
      <c r="X644" s="17"/>
    </row>
    <row r="645" spans="8:24">
      <c r="H645" s="17"/>
      <c r="I645" s="17"/>
      <c r="J645" s="17"/>
      <c r="W645" s="17"/>
      <c r="X645" s="17"/>
    </row>
    <row r="646" spans="8:24">
      <c r="H646" s="17"/>
      <c r="I646" s="17"/>
      <c r="J646" s="17"/>
      <c r="W646" s="17"/>
      <c r="X646" s="17"/>
    </row>
    <row r="647" spans="8:24">
      <c r="H647" s="17"/>
      <c r="I647" s="17"/>
      <c r="J647" s="17"/>
      <c r="W647" s="17"/>
      <c r="X647" s="17"/>
    </row>
    <row r="648" spans="8:24">
      <c r="H648" s="17"/>
      <c r="I648" s="17"/>
      <c r="J648" s="17"/>
      <c r="W648" s="17"/>
      <c r="X648" s="17"/>
    </row>
    <row r="649" spans="8:24">
      <c r="H649" s="17"/>
      <c r="I649" s="17"/>
      <c r="J649" s="17"/>
      <c r="W649" s="17"/>
      <c r="X649" s="17"/>
    </row>
    <row r="650" spans="8:24">
      <c r="H650" s="17"/>
      <c r="I650" s="17"/>
      <c r="J650" s="17"/>
      <c r="W650" s="17"/>
      <c r="X650" s="17"/>
    </row>
    <row r="651" spans="8:24">
      <c r="H651" s="17"/>
      <c r="I651" s="17"/>
      <c r="J651" s="17"/>
      <c r="W651" s="17"/>
      <c r="X651" s="17"/>
    </row>
    <row r="652" spans="8:24">
      <c r="H652" s="17"/>
      <c r="I652" s="17"/>
      <c r="J652" s="17"/>
      <c r="W652" s="17"/>
      <c r="X652" s="17"/>
    </row>
    <row r="653" spans="8:24">
      <c r="H653" s="17"/>
      <c r="I653" s="17"/>
      <c r="J653" s="17"/>
      <c r="W653" s="17"/>
      <c r="X653" s="17"/>
    </row>
    <row r="654" spans="8:24">
      <c r="H654" s="17"/>
      <c r="I654" s="17"/>
      <c r="J654" s="17"/>
      <c r="W654" s="17"/>
      <c r="X654" s="17"/>
    </row>
    <row r="655" spans="8:24">
      <c r="H655" s="17"/>
      <c r="I655" s="17"/>
      <c r="J655" s="17"/>
      <c r="W655" s="17"/>
      <c r="X655" s="17"/>
    </row>
    <row r="656" spans="8:24">
      <c r="H656" s="17"/>
      <c r="I656" s="17"/>
      <c r="J656" s="17"/>
      <c r="W656" s="17"/>
      <c r="X656" s="17"/>
    </row>
    <row r="657" spans="8:24">
      <c r="H657" s="17"/>
      <c r="I657" s="17"/>
      <c r="J657" s="17"/>
      <c r="W657" s="17"/>
      <c r="X657" s="17"/>
    </row>
    <row r="658" spans="8:24">
      <c r="H658" s="17"/>
      <c r="I658" s="17"/>
      <c r="J658" s="17"/>
      <c r="W658" s="17"/>
      <c r="X658" s="17"/>
    </row>
    <row r="659" spans="8:24">
      <c r="H659" s="17"/>
      <c r="I659" s="17"/>
      <c r="J659" s="17"/>
      <c r="W659" s="17"/>
      <c r="X659" s="17"/>
    </row>
    <row r="660" spans="8:24">
      <c r="H660" s="17"/>
      <c r="I660" s="17"/>
      <c r="J660" s="17"/>
      <c r="W660" s="17"/>
      <c r="X660" s="17"/>
    </row>
    <row r="661" spans="8:24">
      <c r="H661" s="17"/>
      <c r="I661" s="17"/>
      <c r="J661" s="17"/>
      <c r="W661" s="17"/>
      <c r="X661" s="17"/>
    </row>
    <row r="662" spans="8:24">
      <c r="H662" s="17"/>
      <c r="I662" s="17"/>
      <c r="J662" s="17"/>
      <c r="W662" s="17"/>
      <c r="X662" s="17"/>
    </row>
    <row r="663" spans="8:24">
      <c r="H663" s="17"/>
      <c r="I663" s="17"/>
      <c r="J663" s="17"/>
      <c r="W663" s="17"/>
      <c r="X663" s="17"/>
    </row>
    <row r="664" spans="8:24">
      <c r="H664" s="17"/>
      <c r="I664" s="17"/>
      <c r="J664" s="17"/>
      <c r="W664" s="17"/>
      <c r="X664" s="17"/>
    </row>
    <row r="665" spans="8:24">
      <c r="H665" s="17"/>
      <c r="I665" s="17"/>
      <c r="J665" s="17"/>
      <c r="W665" s="17"/>
      <c r="X665" s="17"/>
    </row>
    <row r="666" spans="8:24">
      <c r="H666" s="17"/>
      <c r="I666" s="17"/>
      <c r="J666" s="17"/>
      <c r="W666" s="17"/>
      <c r="X666" s="17"/>
    </row>
    <row r="667" spans="8:24">
      <c r="H667" s="17"/>
      <c r="I667" s="17"/>
      <c r="J667" s="17"/>
      <c r="W667" s="17"/>
      <c r="X667" s="17"/>
    </row>
    <row r="668" spans="8:24">
      <c r="H668" s="17"/>
      <c r="I668" s="17"/>
      <c r="J668" s="17"/>
      <c r="W668" s="17"/>
      <c r="X668" s="17"/>
    </row>
    <row r="669" spans="8:24">
      <c r="H669" s="17"/>
      <c r="I669" s="17"/>
      <c r="J669" s="17"/>
      <c r="W669" s="17"/>
      <c r="X669" s="17"/>
    </row>
    <row r="670" spans="8:24">
      <c r="H670" s="17"/>
      <c r="I670" s="17"/>
      <c r="J670" s="17"/>
      <c r="W670" s="17"/>
      <c r="X670" s="17"/>
    </row>
    <row r="671" spans="8:24">
      <c r="H671" s="17"/>
      <c r="I671" s="17"/>
      <c r="J671" s="17"/>
      <c r="W671" s="17"/>
      <c r="X671" s="17"/>
    </row>
    <row r="672" spans="8:24">
      <c r="H672" s="17"/>
      <c r="I672" s="17"/>
      <c r="J672" s="17"/>
      <c r="W672" s="17"/>
      <c r="X672" s="17"/>
    </row>
    <row r="673" spans="8:24">
      <c r="H673" s="17"/>
      <c r="I673" s="17"/>
      <c r="J673" s="17"/>
      <c r="W673" s="17"/>
      <c r="X673" s="17"/>
    </row>
    <row r="674" spans="8:24">
      <c r="H674" s="17"/>
      <c r="I674" s="17"/>
      <c r="J674" s="17"/>
      <c r="W674" s="17"/>
      <c r="X674" s="17"/>
    </row>
    <row r="675" spans="8:24">
      <c r="H675" s="17"/>
      <c r="I675" s="17"/>
      <c r="J675" s="17"/>
      <c r="W675" s="17"/>
      <c r="X675" s="17"/>
    </row>
    <row r="676" spans="8:24">
      <c r="H676" s="17"/>
      <c r="I676" s="17"/>
      <c r="J676" s="17"/>
      <c r="W676" s="17"/>
      <c r="X676" s="17"/>
    </row>
    <row r="677" spans="8:24">
      <c r="H677" s="17"/>
      <c r="I677" s="17"/>
      <c r="J677" s="17"/>
      <c r="W677" s="17"/>
      <c r="X677" s="17"/>
    </row>
    <row r="678" spans="8:24">
      <c r="H678" s="17"/>
      <c r="I678" s="17"/>
      <c r="J678" s="17"/>
      <c r="W678" s="17"/>
      <c r="X678" s="17"/>
    </row>
    <row r="679" spans="8:24">
      <c r="H679" s="17"/>
      <c r="I679" s="17"/>
      <c r="J679" s="17"/>
      <c r="W679" s="17"/>
      <c r="X679" s="17"/>
    </row>
    <row r="680" spans="8:24">
      <c r="H680" s="17"/>
      <c r="I680" s="17"/>
      <c r="J680" s="17"/>
      <c r="W680" s="17"/>
      <c r="X680" s="17"/>
    </row>
    <row r="681" spans="8:24">
      <c r="H681" s="17"/>
      <c r="I681" s="17"/>
      <c r="J681" s="17"/>
      <c r="W681" s="17"/>
      <c r="X681" s="17"/>
    </row>
    <row r="682" spans="8:24">
      <c r="H682" s="17"/>
      <c r="I682" s="17"/>
      <c r="J682" s="17"/>
      <c r="W682" s="17"/>
      <c r="X682" s="17"/>
    </row>
    <row r="683" spans="8:24">
      <c r="H683" s="17"/>
      <c r="I683" s="17"/>
      <c r="J683" s="17"/>
      <c r="W683" s="17"/>
      <c r="X683" s="17"/>
    </row>
    <row r="684" spans="8:24">
      <c r="H684" s="17"/>
      <c r="I684" s="17"/>
      <c r="J684" s="17"/>
      <c r="W684" s="17"/>
      <c r="X684" s="17"/>
    </row>
    <row r="685" spans="8:24">
      <c r="H685" s="17"/>
      <c r="I685" s="17"/>
      <c r="J685" s="17"/>
      <c r="W685" s="17"/>
      <c r="X685" s="17"/>
    </row>
    <row r="686" spans="8:24">
      <c r="H686" s="17"/>
      <c r="I686" s="17"/>
      <c r="J686" s="17"/>
      <c r="W686" s="17"/>
      <c r="X686" s="17"/>
    </row>
    <row r="687" spans="8:24">
      <c r="H687" s="17"/>
      <c r="I687" s="17"/>
      <c r="J687" s="17"/>
      <c r="W687" s="17"/>
      <c r="X687" s="17"/>
    </row>
    <row r="688" spans="8:24">
      <c r="H688" s="17"/>
      <c r="I688" s="17"/>
      <c r="J688" s="17"/>
      <c r="W688" s="17"/>
      <c r="X688" s="17"/>
    </row>
    <row r="689" spans="8:24">
      <c r="H689" s="17"/>
      <c r="I689" s="17"/>
      <c r="J689" s="17"/>
      <c r="W689" s="17"/>
      <c r="X689" s="17"/>
    </row>
    <row r="690" spans="8:24">
      <c r="H690" s="17"/>
      <c r="I690" s="17"/>
      <c r="J690" s="17"/>
      <c r="W690" s="17"/>
      <c r="X690" s="17"/>
    </row>
    <row r="691" spans="8:24">
      <c r="H691" s="17"/>
      <c r="I691" s="17"/>
      <c r="J691" s="17"/>
      <c r="W691" s="17"/>
      <c r="X691" s="17"/>
    </row>
    <row r="692" spans="8:24">
      <c r="H692" s="17"/>
      <c r="I692" s="17"/>
      <c r="J692" s="17"/>
      <c r="W692" s="17"/>
      <c r="X692" s="17"/>
    </row>
    <row r="693" spans="8:24">
      <c r="H693" s="17"/>
      <c r="I693" s="17"/>
      <c r="J693" s="17"/>
      <c r="W693" s="17"/>
      <c r="X693" s="17"/>
    </row>
    <row r="694" spans="8:24">
      <c r="H694" s="17"/>
      <c r="I694" s="17"/>
      <c r="J694" s="17"/>
      <c r="W694" s="17"/>
      <c r="X694" s="17"/>
    </row>
    <row r="695" spans="8:24">
      <c r="H695" s="17"/>
      <c r="I695" s="17"/>
      <c r="J695" s="17"/>
      <c r="W695" s="17"/>
      <c r="X695" s="17"/>
    </row>
    <row r="696" spans="8:24">
      <c r="H696" s="17"/>
      <c r="I696" s="17"/>
      <c r="J696" s="17"/>
      <c r="W696" s="17"/>
      <c r="X696" s="17"/>
    </row>
    <row r="697" spans="8:24">
      <c r="H697" s="17"/>
      <c r="I697" s="17"/>
      <c r="J697" s="17"/>
      <c r="W697" s="17"/>
      <c r="X697" s="17"/>
    </row>
    <row r="698" spans="8:24">
      <c r="H698" s="17"/>
      <c r="I698" s="17"/>
      <c r="J698" s="17"/>
      <c r="W698" s="17"/>
      <c r="X698" s="17"/>
    </row>
    <row r="699" spans="8:24">
      <c r="H699" s="17"/>
      <c r="I699" s="17"/>
      <c r="J699" s="17"/>
      <c r="W699" s="17"/>
      <c r="X699" s="17"/>
    </row>
    <row r="700" spans="8:24">
      <c r="H700" s="17"/>
      <c r="I700" s="17"/>
      <c r="J700" s="17"/>
      <c r="W700" s="17"/>
      <c r="X700" s="17"/>
    </row>
    <row r="701" spans="8:24">
      <c r="H701" s="17"/>
      <c r="I701" s="17"/>
      <c r="J701" s="17"/>
      <c r="W701" s="17"/>
      <c r="X701" s="17"/>
    </row>
    <row r="702" spans="8:24">
      <c r="H702" s="17"/>
      <c r="I702" s="17"/>
      <c r="J702" s="17"/>
      <c r="W702" s="17"/>
      <c r="X702" s="17"/>
    </row>
    <row r="703" spans="8:24">
      <c r="H703" s="17"/>
      <c r="I703" s="17"/>
      <c r="J703" s="17"/>
      <c r="W703" s="17"/>
      <c r="X703" s="17"/>
    </row>
    <row r="704" spans="8:24">
      <c r="H704" s="17"/>
      <c r="I704" s="17"/>
      <c r="J704" s="17"/>
      <c r="W704" s="17"/>
      <c r="X704" s="17"/>
    </row>
    <row r="705" spans="8:24">
      <c r="H705" s="17"/>
      <c r="I705" s="17"/>
      <c r="J705" s="17"/>
      <c r="W705" s="17"/>
      <c r="X705" s="17"/>
    </row>
    <row r="706" spans="8:24">
      <c r="H706" s="17"/>
      <c r="I706" s="17"/>
      <c r="J706" s="17"/>
      <c r="W706" s="17"/>
      <c r="X706" s="17"/>
    </row>
    <row r="707" spans="8:24">
      <c r="H707" s="17"/>
      <c r="I707" s="17"/>
      <c r="J707" s="17"/>
      <c r="W707" s="17"/>
      <c r="X707" s="17"/>
    </row>
    <row r="708" spans="8:24">
      <c r="H708" s="17"/>
      <c r="I708" s="17"/>
      <c r="J708" s="17"/>
      <c r="W708" s="17"/>
      <c r="X708" s="17"/>
    </row>
    <row r="709" spans="8:24">
      <c r="H709" s="17"/>
      <c r="I709" s="17"/>
      <c r="J709" s="17"/>
      <c r="W709" s="17"/>
      <c r="X709" s="17"/>
    </row>
    <row r="710" spans="8:24">
      <c r="H710" s="17"/>
      <c r="I710" s="17"/>
      <c r="J710" s="17"/>
      <c r="W710" s="17"/>
      <c r="X710" s="17"/>
    </row>
    <row r="711" spans="8:24">
      <c r="H711" s="17"/>
      <c r="I711" s="17"/>
      <c r="J711" s="17"/>
      <c r="W711" s="17"/>
      <c r="X711" s="17"/>
    </row>
    <row r="712" spans="8:24">
      <c r="H712" s="17"/>
      <c r="I712" s="17"/>
      <c r="J712" s="17"/>
      <c r="W712" s="17"/>
      <c r="X712" s="17"/>
    </row>
    <row r="713" spans="8:24">
      <c r="H713" s="17"/>
      <c r="I713" s="17"/>
      <c r="J713" s="17"/>
      <c r="W713" s="17"/>
      <c r="X713" s="17"/>
    </row>
    <row r="714" spans="8:24">
      <c r="H714" s="17"/>
      <c r="I714" s="17"/>
      <c r="J714" s="17"/>
      <c r="W714" s="17"/>
      <c r="X714" s="17"/>
    </row>
    <row r="715" spans="8:24">
      <c r="H715" s="17"/>
      <c r="I715" s="17"/>
      <c r="J715" s="17"/>
      <c r="W715" s="17"/>
      <c r="X715" s="17"/>
    </row>
    <row r="716" spans="8:24">
      <c r="H716" s="17"/>
      <c r="I716" s="17"/>
      <c r="J716" s="17"/>
      <c r="W716" s="17"/>
      <c r="X716" s="17"/>
    </row>
    <row r="717" spans="8:24">
      <c r="H717" s="17"/>
      <c r="I717" s="17"/>
      <c r="J717" s="17"/>
      <c r="W717" s="17"/>
      <c r="X717" s="17"/>
    </row>
    <row r="718" spans="8:24">
      <c r="H718" s="17"/>
      <c r="I718" s="17"/>
      <c r="J718" s="17"/>
      <c r="W718" s="17"/>
      <c r="X718" s="17"/>
    </row>
    <row r="719" spans="8:24">
      <c r="H719" s="17"/>
      <c r="I719" s="17"/>
      <c r="J719" s="17"/>
      <c r="W719" s="17"/>
      <c r="X719" s="17"/>
    </row>
    <row r="720" spans="8:24">
      <c r="H720" s="17"/>
      <c r="I720" s="17"/>
      <c r="J720" s="17"/>
      <c r="W720" s="17"/>
      <c r="X720" s="17"/>
    </row>
    <row r="721" spans="8:24">
      <c r="H721" s="17"/>
      <c r="I721" s="17"/>
      <c r="J721" s="17"/>
      <c r="W721" s="17"/>
      <c r="X721" s="17"/>
    </row>
    <row r="722" spans="8:24">
      <c r="H722" s="17"/>
      <c r="I722" s="17"/>
      <c r="J722" s="17"/>
      <c r="W722" s="17"/>
      <c r="X722" s="17"/>
    </row>
    <row r="723" spans="8:24">
      <c r="H723" s="17"/>
      <c r="I723" s="17"/>
      <c r="J723" s="17"/>
      <c r="W723" s="17"/>
      <c r="X723" s="17"/>
    </row>
    <row r="724" spans="8:24">
      <c r="H724" s="17"/>
      <c r="I724" s="17"/>
      <c r="J724" s="17"/>
      <c r="W724" s="17"/>
      <c r="X724" s="17"/>
    </row>
    <row r="725" spans="8:24">
      <c r="H725" s="17"/>
      <c r="I725" s="17"/>
      <c r="J725" s="17"/>
      <c r="W725" s="17"/>
      <c r="X725" s="17"/>
    </row>
    <row r="726" spans="8:24">
      <c r="H726" s="17"/>
      <c r="I726" s="17"/>
      <c r="J726" s="17"/>
      <c r="W726" s="17"/>
      <c r="X726" s="17"/>
    </row>
    <row r="727" spans="8:24">
      <c r="H727" s="17"/>
      <c r="I727" s="17"/>
      <c r="J727" s="17"/>
      <c r="W727" s="17"/>
      <c r="X727" s="17"/>
    </row>
    <row r="728" spans="8:24">
      <c r="H728" s="17"/>
      <c r="I728" s="17"/>
      <c r="J728" s="17"/>
      <c r="W728" s="17"/>
      <c r="X728" s="17"/>
    </row>
    <row r="729" spans="8:24">
      <c r="H729" s="17"/>
      <c r="I729" s="17"/>
      <c r="J729" s="17"/>
      <c r="W729" s="17"/>
      <c r="X729" s="17"/>
    </row>
    <row r="730" spans="8:24">
      <c r="H730" s="17"/>
      <c r="I730" s="17"/>
      <c r="J730" s="17"/>
      <c r="W730" s="17"/>
      <c r="X730" s="17"/>
    </row>
    <row r="731" spans="8:24">
      <c r="H731" s="17"/>
      <c r="I731" s="17"/>
      <c r="J731" s="17"/>
      <c r="W731" s="17"/>
      <c r="X731" s="17"/>
    </row>
    <row r="732" spans="8:24">
      <c r="H732" s="17"/>
      <c r="I732" s="17"/>
      <c r="J732" s="17"/>
      <c r="W732" s="17"/>
      <c r="X732" s="17"/>
    </row>
    <row r="733" spans="8:24">
      <c r="H733" s="17"/>
      <c r="I733" s="17"/>
      <c r="J733" s="17"/>
      <c r="W733" s="17"/>
      <c r="X733" s="17"/>
    </row>
    <row r="734" spans="8:24">
      <c r="H734" s="17"/>
      <c r="I734" s="17"/>
      <c r="J734" s="17"/>
      <c r="W734" s="17"/>
      <c r="X734" s="17"/>
    </row>
    <row r="735" spans="8:24">
      <c r="H735" s="17"/>
      <c r="I735" s="17"/>
      <c r="J735" s="17"/>
      <c r="W735" s="17"/>
      <c r="X735" s="17"/>
    </row>
    <row r="736" spans="8:24">
      <c r="H736" s="17"/>
      <c r="I736" s="17"/>
      <c r="J736" s="17"/>
      <c r="W736" s="17"/>
      <c r="X736" s="17"/>
    </row>
    <row r="737" spans="8:24">
      <c r="H737" s="17"/>
      <c r="I737" s="17"/>
      <c r="J737" s="17"/>
      <c r="W737" s="17"/>
      <c r="X737" s="17"/>
    </row>
    <row r="738" spans="8:24">
      <c r="H738" s="17"/>
      <c r="I738" s="17"/>
      <c r="J738" s="17"/>
      <c r="W738" s="17"/>
      <c r="X738" s="17"/>
    </row>
    <row r="739" spans="8:24">
      <c r="H739" s="17"/>
      <c r="I739" s="17"/>
      <c r="J739" s="17"/>
      <c r="W739" s="17"/>
      <c r="X739" s="17"/>
    </row>
    <row r="740" spans="8:24">
      <c r="H740" s="17"/>
      <c r="I740" s="17"/>
      <c r="J740" s="17"/>
      <c r="W740" s="17"/>
      <c r="X740" s="17"/>
    </row>
    <row r="741" spans="8:24">
      <c r="H741" s="17"/>
      <c r="I741" s="17"/>
      <c r="J741" s="17"/>
      <c r="W741" s="17"/>
      <c r="X741" s="17"/>
    </row>
    <row r="742" spans="8:24">
      <c r="H742" s="17"/>
      <c r="I742" s="17"/>
      <c r="J742" s="17"/>
      <c r="W742" s="17"/>
      <c r="X742" s="17"/>
    </row>
    <row r="743" spans="8:24">
      <c r="H743" s="17"/>
      <c r="I743" s="17"/>
      <c r="J743" s="17"/>
      <c r="W743" s="17"/>
      <c r="X743" s="17"/>
    </row>
    <row r="744" spans="8:24">
      <c r="H744" s="17"/>
      <c r="I744" s="17"/>
      <c r="J744" s="17"/>
      <c r="W744" s="17"/>
      <c r="X744" s="17"/>
    </row>
    <row r="745" spans="8:24">
      <c r="H745" s="17"/>
      <c r="I745" s="17"/>
      <c r="J745" s="17"/>
      <c r="W745" s="17"/>
      <c r="X745" s="17"/>
    </row>
    <row r="746" spans="8:24">
      <c r="H746" s="17"/>
      <c r="I746" s="17"/>
      <c r="J746" s="17"/>
      <c r="W746" s="17"/>
      <c r="X746" s="17"/>
    </row>
    <row r="747" spans="8:24">
      <c r="H747" s="17"/>
      <c r="I747" s="17"/>
      <c r="J747" s="17"/>
      <c r="W747" s="17"/>
      <c r="X747" s="17"/>
    </row>
    <row r="748" spans="8:24">
      <c r="H748" s="17"/>
      <c r="I748" s="17"/>
      <c r="J748" s="17"/>
      <c r="W748" s="17"/>
      <c r="X748" s="17"/>
    </row>
    <row r="749" spans="8:24">
      <c r="H749" s="17"/>
      <c r="I749" s="17"/>
      <c r="J749" s="17"/>
      <c r="W749" s="17"/>
      <c r="X749" s="17"/>
    </row>
    <row r="750" spans="8:24">
      <c r="H750" s="17"/>
      <c r="I750" s="17"/>
      <c r="J750" s="17"/>
      <c r="W750" s="17"/>
      <c r="X750" s="17"/>
    </row>
    <row r="751" spans="8:24">
      <c r="H751" s="17"/>
      <c r="I751" s="17"/>
      <c r="J751" s="17"/>
      <c r="W751" s="17"/>
      <c r="X751" s="17"/>
    </row>
    <row r="752" spans="8:24">
      <c r="H752" s="17"/>
      <c r="I752" s="17"/>
      <c r="J752" s="17"/>
      <c r="W752" s="17"/>
      <c r="X752" s="17"/>
    </row>
    <row r="753" spans="8:24">
      <c r="H753" s="17"/>
      <c r="I753" s="17"/>
      <c r="J753" s="17"/>
      <c r="W753" s="17"/>
      <c r="X753" s="17"/>
    </row>
    <row r="754" spans="8:24">
      <c r="H754" s="17"/>
      <c r="I754" s="17"/>
      <c r="J754" s="17"/>
      <c r="W754" s="17"/>
      <c r="X754" s="17"/>
    </row>
    <row r="755" spans="8:24">
      <c r="H755" s="17"/>
      <c r="I755" s="17"/>
      <c r="J755" s="17"/>
      <c r="W755" s="17"/>
      <c r="X755" s="17"/>
    </row>
    <row r="756" spans="8:24">
      <c r="H756" s="17"/>
      <c r="I756" s="17"/>
      <c r="J756" s="17"/>
      <c r="W756" s="17"/>
      <c r="X756" s="17"/>
    </row>
    <row r="757" spans="8:24">
      <c r="H757" s="17"/>
      <c r="I757" s="17"/>
      <c r="J757" s="17"/>
      <c r="W757" s="17"/>
      <c r="X757" s="17"/>
    </row>
    <row r="758" spans="8:24">
      <c r="H758" s="17"/>
      <c r="I758" s="17"/>
      <c r="J758" s="17"/>
      <c r="W758" s="17"/>
      <c r="X758" s="17"/>
    </row>
    <row r="759" spans="8:24">
      <c r="H759" s="17"/>
      <c r="I759" s="17"/>
      <c r="J759" s="17"/>
      <c r="W759" s="17"/>
      <c r="X759" s="17"/>
    </row>
    <row r="760" spans="8:24">
      <c r="H760" s="17"/>
      <c r="I760" s="17"/>
      <c r="J760" s="17"/>
      <c r="W760" s="17"/>
      <c r="X760" s="17"/>
    </row>
    <row r="761" spans="8:24">
      <c r="H761" s="17"/>
      <c r="I761" s="17"/>
      <c r="J761" s="17"/>
      <c r="W761" s="17"/>
      <c r="X761" s="17"/>
    </row>
    <row r="762" spans="8:24">
      <c r="H762" s="17"/>
      <c r="I762" s="17"/>
      <c r="J762" s="17"/>
      <c r="W762" s="17"/>
      <c r="X762" s="17"/>
    </row>
    <row r="763" spans="8:24">
      <c r="H763" s="17"/>
      <c r="I763" s="17"/>
      <c r="J763" s="17"/>
      <c r="W763" s="17"/>
      <c r="X763" s="17"/>
    </row>
    <row r="764" spans="8:24">
      <c r="H764" s="17"/>
      <c r="I764" s="17"/>
      <c r="J764" s="17"/>
      <c r="W764" s="17"/>
      <c r="X764" s="17"/>
    </row>
    <row r="765" spans="8:24">
      <c r="H765" s="17"/>
      <c r="I765" s="17"/>
      <c r="J765" s="17"/>
      <c r="W765" s="17"/>
      <c r="X765" s="17"/>
    </row>
    <row r="766" spans="8:24">
      <c r="H766" s="17"/>
      <c r="I766" s="17"/>
      <c r="J766" s="17"/>
      <c r="W766" s="17"/>
      <c r="X766" s="17"/>
    </row>
    <row r="767" spans="8:24">
      <c r="H767" s="17"/>
      <c r="I767" s="17"/>
      <c r="J767" s="17"/>
      <c r="W767" s="17"/>
      <c r="X767" s="17"/>
    </row>
    <row r="768" spans="8:24">
      <c r="H768" s="17"/>
      <c r="I768" s="17"/>
      <c r="J768" s="17"/>
      <c r="W768" s="17"/>
      <c r="X768" s="17"/>
    </row>
    <row r="769" spans="8:24">
      <c r="H769" s="17"/>
      <c r="I769" s="17"/>
      <c r="J769" s="17"/>
      <c r="W769" s="17"/>
      <c r="X769" s="17"/>
    </row>
    <row r="770" spans="8:24">
      <c r="H770" s="17"/>
      <c r="I770" s="17"/>
      <c r="J770" s="17"/>
      <c r="W770" s="17"/>
      <c r="X770" s="17"/>
    </row>
    <row r="771" spans="8:24">
      <c r="H771" s="17"/>
      <c r="I771" s="17"/>
      <c r="J771" s="17"/>
      <c r="W771" s="17"/>
      <c r="X771" s="17"/>
    </row>
    <row r="772" spans="8:24">
      <c r="H772" s="17"/>
      <c r="I772" s="17"/>
      <c r="J772" s="17"/>
      <c r="W772" s="17"/>
      <c r="X772" s="17"/>
    </row>
    <row r="773" spans="8:24">
      <c r="H773" s="17"/>
      <c r="I773" s="17"/>
      <c r="J773" s="17"/>
      <c r="W773" s="17"/>
      <c r="X773" s="17"/>
    </row>
    <row r="774" spans="8:24">
      <c r="H774" s="17"/>
      <c r="I774" s="17"/>
      <c r="J774" s="17"/>
      <c r="W774" s="17"/>
      <c r="X774" s="17"/>
    </row>
    <row r="775" spans="8:24">
      <c r="H775" s="17"/>
      <c r="I775" s="17"/>
      <c r="J775" s="17"/>
      <c r="W775" s="17"/>
      <c r="X775" s="17"/>
    </row>
    <row r="776" spans="8:24">
      <c r="H776" s="17"/>
      <c r="I776" s="17"/>
      <c r="J776" s="17"/>
      <c r="W776" s="17"/>
      <c r="X776" s="17"/>
    </row>
    <row r="777" spans="8:24">
      <c r="H777" s="17"/>
      <c r="I777" s="17"/>
      <c r="J777" s="17"/>
      <c r="W777" s="17"/>
      <c r="X777" s="17"/>
    </row>
    <row r="778" spans="8:24">
      <c r="H778" s="17"/>
      <c r="I778" s="17"/>
      <c r="J778" s="17"/>
      <c r="W778" s="17"/>
      <c r="X778" s="17"/>
    </row>
    <row r="779" spans="8:24">
      <c r="H779" s="17"/>
      <c r="I779" s="17"/>
      <c r="J779" s="17"/>
      <c r="W779" s="17"/>
      <c r="X779" s="17"/>
    </row>
    <row r="780" spans="8:24">
      <c r="H780" s="17"/>
      <c r="I780" s="17"/>
      <c r="J780" s="17"/>
      <c r="W780" s="17"/>
      <c r="X780" s="17"/>
    </row>
    <row r="781" spans="8:24">
      <c r="H781" s="17"/>
      <c r="I781" s="17"/>
      <c r="J781" s="17"/>
      <c r="W781" s="17"/>
      <c r="X781" s="17"/>
    </row>
    <row r="782" spans="8:24">
      <c r="H782" s="17"/>
      <c r="I782" s="17"/>
      <c r="J782" s="17"/>
      <c r="W782" s="17"/>
      <c r="X782" s="17"/>
    </row>
    <row r="783" spans="8:24">
      <c r="H783" s="17"/>
      <c r="I783" s="17"/>
      <c r="J783" s="17"/>
      <c r="W783" s="17"/>
      <c r="X783" s="17"/>
    </row>
    <row r="784" spans="8:24">
      <c r="H784" s="17"/>
      <c r="I784" s="17"/>
      <c r="J784" s="17"/>
      <c r="W784" s="17"/>
      <c r="X784" s="17"/>
    </row>
    <row r="785" spans="8:24">
      <c r="H785" s="17"/>
      <c r="I785" s="17"/>
      <c r="J785" s="17"/>
      <c r="W785" s="17"/>
      <c r="X785" s="17"/>
    </row>
    <row r="786" spans="8:24">
      <c r="H786" s="17"/>
      <c r="I786" s="17"/>
      <c r="J786" s="17"/>
      <c r="W786" s="17"/>
      <c r="X786" s="17"/>
    </row>
    <row r="787" spans="8:24">
      <c r="H787" s="17"/>
      <c r="I787" s="17"/>
      <c r="J787" s="17"/>
      <c r="W787" s="17"/>
      <c r="X787" s="17"/>
    </row>
    <row r="788" spans="8:24">
      <c r="H788" s="17"/>
      <c r="I788" s="17"/>
      <c r="J788" s="17"/>
      <c r="W788" s="17"/>
      <c r="X788" s="17"/>
    </row>
    <row r="789" spans="8:24">
      <c r="H789" s="17"/>
      <c r="I789" s="17"/>
      <c r="J789" s="17"/>
      <c r="W789" s="17"/>
      <c r="X789" s="17"/>
    </row>
    <row r="790" spans="8:24">
      <c r="H790" s="17"/>
      <c r="I790" s="17"/>
      <c r="J790" s="17"/>
      <c r="W790" s="17"/>
      <c r="X790" s="17"/>
    </row>
    <row r="791" spans="8:24">
      <c r="H791" s="17"/>
      <c r="I791" s="17"/>
      <c r="J791" s="17"/>
      <c r="W791" s="17"/>
      <c r="X791" s="17"/>
    </row>
    <row r="792" spans="8:24">
      <c r="H792" s="17"/>
      <c r="I792" s="17"/>
      <c r="J792" s="17"/>
      <c r="W792" s="17"/>
      <c r="X792" s="17"/>
    </row>
    <row r="793" spans="8:24">
      <c r="H793" s="17"/>
      <c r="I793" s="17"/>
      <c r="J793" s="17"/>
      <c r="W793" s="17"/>
      <c r="X793" s="17"/>
    </row>
    <row r="794" spans="8:24">
      <c r="H794" s="17"/>
      <c r="I794" s="17"/>
      <c r="J794" s="17"/>
      <c r="W794" s="17"/>
      <c r="X794" s="17"/>
    </row>
    <row r="795" spans="8:24">
      <c r="H795" s="17"/>
      <c r="I795" s="17"/>
      <c r="J795" s="17"/>
      <c r="W795" s="17"/>
      <c r="X795" s="17"/>
    </row>
    <row r="796" spans="8:24">
      <c r="H796" s="17"/>
      <c r="I796" s="17"/>
      <c r="J796" s="17"/>
      <c r="W796" s="17"/>
      <c r="X796" s="17"/>
    </row>
    <row r="797" spans="8:24">
      <c r="H797" s="17"/>
      <c r="I797" s="17"/>
      <c r="J797" s="17"/>
      <c r="W797" s="17"/>
      <c r="X797" s="17"/>
    </row>
    <row r="798" spans="8:24">
      <c r="H798" s="17"/>
      <c r="I798" s="17"/>
      <c r="J798" s="17"/>
      <c r="W798" s="17"/>
      <c r="X798" s="17"/>
    </row>
    <row r="799" spans="8:24">
      <c r="H799" s="17"/>
      <c r="I799" s="17"/>
      <c r="J799" s="17"/>
      <c r="W799" s="17"/>
      <c r="X799" s="17"/>
    </row>
    <row r="800" spans="8:24">
      <c r="H800" s="17"/>
      <c r="I800" s="17"/>
      <c r="J800" s="17"/>
      <c r="W800" s="17"/>
      <c r="X800" s="17"/>
    </row>
    <row r="801" spans="8:24">
      <c r="H801" s="17"/>
      <c r="I801" s="17"/>
      <c r="J801" s="17"/>
      <c r="W801" s="17"/>
      <c r="X801" s="17"/>
    </row>
    <row r="802" spans="8:24">
      <c r="H802" s="17"/>
      <c r="I802" s="17"/>
      <c r="J802" s="17"/>
      <c r="W802" s="17"/>
      <c r="X802" s="17"/>
    </row>
    <row r="803" spans="8:24">
      <c r="H803" s="17"/>
      <c r="I803" s="17"/>
      <c r="J803" s="17"/>
      <c r="W803" s="17"/>
      <c r="X803" s="17"/>
    </row>
    <row r="804" spans="8:24">
      <c r="H804" s="17"/>
      <c r="I804" s="17"/>
      <c r="J804" s="17"/>
      <c r="W804" s="17"/>
      <c r="X804" s="17"/>
    </row>
    <row r="805" spans="8:24">
      <c r="H805" s="17"/>
      <c r="I805" s="17"/>
      <c r="J805" s="17"/>
      <c r="W805" s="17"/>
      <c r="X805" s="17"/>
    </row>
    <row r="806" spans="8:24">
      <c r="H806" s="17"/>
      <c r="I806" s="17"/>
      <c r="J806" s="17"/>
      <c r="W806" s="17"/>
      <c r="X806" s="17"/>
    </row>
    <row r="807" spans="8:24">
      <c r="H807" s="17"/>
      <c r="I807" s="17"/>
      <c r="J807" s="17"/>
      <c r="W807" s="17"/>
      <c r="X807" s="17"/>
    </row>
    <row r="808" spans="8:24">
      <c r="H808" s="17"/>
      <c r="I808" s="17"/>
      <c r="J808" s="17"/>
      <c r="W808" s="17"/>
      <c r="X808" s="17"/>
    </row>
    <row r="809" spans="8:24">
      <c r="H809" s="17"/>
      <c r="I809" s="17"/>
      <c r="J809" s="17"/>
      <c r="W809" s="17"/>
      <c r="X809" s="17"/>
    </row>
    <row r="810" spans="8:24">
      <c r="H810" s="17"/>
      <c r="I810" s="17"/>
      <c r="J810" s="17"/>
      <c r="W810" s="17"/>
      <c r="X810" s="17"/>
    </row>
    <row r="811" spans="8:24">
      <c r="H811" s="17"/>
      <c r="I811" s="17"/>
      <c r="J811" s="17"/>
      <c r="W811" s="17"/>
      <c r="X811" s="17"/>
    </row>
    <row r="812" spans="8:24">
      <c r="H812" s="17"/>
      <c r="I812" s="17"/>
      <c r="J812" s="17"/>
      <c r="W812" s="17"/>
      <c r="X812" s="17"/>
    </row>
    <row r="813" spans="8:24">
      <c r="H813" s="17"/>
      <c r="I813" s="17"/>
      <c r="J813" s="17"/>
      <c r="W813" s="17"/>
      <c r="X813" s="17"/>
    </row>
    <row r="814" spans="8:24">
      <c r="H814" s="17"/>
      <c r="I814" s="17"/>
      <c r="J814" s="17"/>
      <c r="W814" s="17"/>
      <c r="X814" s="17"/>
    </row>
    <row r="815" spans="8:24">
      <c r="H815" s="17"/>
      <c r="I815" s="17"/>
      <c r="J815" s="17"/>
      <c r="W815" s="17"/>
      <c r="X815" s="17"/>
    </row>
    <row r="816" spans="8:24">
      <c r="H816" s="17"/>
      <c r="I816" s="17"/>
      <c r="J816" s="17"/>
      <c r="W816" s="17"/>
      <c r="X816" s="17"/>
    </row>
    <row r="817" spans="8:24">
      <c r="H817" s="17"/>
      <c r="I817" s="17"/>
      <c r="J817" s="17"/>
      <c r="W817" s="17"/>
      <c r="X817" s="17"/>
    </row>
    <row r="818" spans="8:24">
      <c r="H818" s="17"/>
      <c r="I818" s="17"/>
      <c r="J818" s="17"/>
      <c r="W818" s="17"/>
      <c r="X818" s="17"/>
    </row>
    <row r="819" spans="8:24">
      <c r="H819" s="17"/>
      <c r="I819" s="17"/>
      <c r="J819" s="17"/>
      <c r="W819" s="17"/>
      <c r="X819" s="17"/>
    </row>
    <row r="820" spans="8:24">
      <c r="H820" s="17"/>
      <c r="I820" s="17"/>
      <c r="J820" s="17"/>
      <c r="W820" s="17"/>
      <c r="X820" s="17"/>
    </row>
    <row r="821" spans="8:24">
      <c r="H821" s="17"/>
      <c r="I821" s="17"/>
      <c r="J821" s="17"/>
      <c r="W821" s="17"/>
      <c r="X821" s="17"/>
    </row>
    <row r="822" spans="8:24">
      <c r="H822" s="17"/>
      <c r="I822" s="17"/>
      <c r="J822" s="17"/>
      <c r="W822" s="17"/>
      <c r="X822" s="17"/>
    </row>
    <row r="823" spans="8:24">
      <c r="H823" s="17"/>
      <c r="I823" s="17"/>
      <c r="J823" s="17"/>
      <c r="W823" s="17"/>
      <c r="X823" s="17"/>
    </row>
    <row r="824" spans="8:24">
      <c r="H824" s="17"/>
      <c r="I824" s="17"/>
      <c r="J824" s="17"/>
      <c r="W824" s="17"/>
      <c r="X824" s="17"/>
    </row>
    <row r="825" spans="8:24">
      <c r="H825" s="17"/>
      <c r="I825" s="17"/>
      <c r="J825" s="17"/>
      <c r="W825" s="17"/>
      <c r="X825" s="17"/>
    </row>
    <row r="826" spans="8:24">
      <c r="H826" s="17"/>
      <c r="I826" s="17"/>
      <c r="J826" s="17"/>
      <c r="W826" s="17"/>
      <c r="X826" s="17"/>
    </row>
    <row r="827" spans="8:24">
      <c r="H827" s="17"/>
      <c r="I827" s="17"/>
      <c r="J827" s="17"/>
      <c r="W827" s="17"/>
      <c r="X827" s="17"/>
    </row>
    <row r="828" spans="8:24">
      <c r="H828" s="17"/>
      <c r="I828" s="17"/>
      <c r="J828" s="17"/>
      <c r="W828" s="17"/>
      <c r="X828" s="17"/>
    </row>
    <row r="829" spans="8:24">
      <c r="H829" s="17"/>
      <c r="I829" s="17"/>
      <c r="J829" s="17"/>
      <c r="W829" s="17"/>
      <c r="X829" s="17"/>
    </row>
    <row r="830" spans="8:24">
      <c r="H830" s="17"/>
      <c r="I830" s="17"/>
      <c r="J830" s="17"/>
      <c r="W830" s="17"/>
      <c r="X830" s="17"/>
    </row>
    <row r="831" spans="8:24">
      <c r="H831" s="17"/>
      <c r="I831" s="17"/>
      <c r="J831" s="17"/>
      <c r="W831" s="17"/>
      <c r="X831" s="17"/>
    </row>
    <row r="832" spans="8:24">
      <c r="H832" s="17"/>
      <c r="I832" s="17"/>
      <c r="J832" s="17"/>
      <c r="W832" s="17"/>
      <c r="X832" s="17"/>
    </row>
    <row r="833" spans="8:24">
      <c r="H833" s="17"/>
      <c r="I833" s="17"/>
      <c r="J833" s="17"/>
      <c r="W833" s="17"/>
      <c r="X833" s="17"/>
    </row>
    <row r="834" spans="8:24">
      <c r="H834" s="17"/>
      <c r="I834" s="17"/>
      <c r="J834" s="17"/>
      <c r="W834" s="17"/>
      <c r="X834" s="17"/>
    </row>
    <row r="835" spans="8:24">
      <c r="H835" s="17"/>
      <c r="I835" s="17"/>
      <c r="J835" s="17"/>
      <c r="W835" s="17"/>
      <c r="X835" s="17"/>
    </row>
    <row r="836" spans="8:24">
      <c r="H836" s="17"/>
      <c r="I836" s="17"/>
      <c r="J836" s="17"/>
      <c r="W836" s="17"/>
      <c r="X836" s="17"/>
    </row>
    <row r="837" spans="8:24">
      <c r="H837" s="17"/>
      <c r="I837" s="17"/>
      <c r="J837" s="17"/>
      <c r="W837" s="17"/>
      <c r="X837" s="17"/>
    </row>
    <row r="838" spans="8:24">
      <c r="H838" s="17"/>
      <c r="I838" s="17"/>
      <c r="J838" s="17"/>
      <c r="W838" s="17"/>
      <c r="X838" s="17"/>
    </row>
    <row r="839" spans="8:24">
      <c r="H839" s="17"/>
      <c r="I839" s="17"/>
      <c r="J839" s="17"/>
      <c r="W839" s="17"/>
      <c r="X839" s="17"/>
    </row>
    <row r="840" spans="8:24">
      <c r="H840" s="17"/>
      <c r="I840" s="17"/>
      <c r="J840" s="17"/>
      <c r="W840" s="17"/>
      <c r="X840" s="17"/>
    </row>
    <row r="841" spans="8:24">
      <c r="H841" s="17"/>
      <c r="I841" s="17"/>
      <c r="J841" s="17"/>
      <c r="W841" s="17"/>
      <c r="X841" s="17"/>
    </row>
    <row r="842" spans="8:24">
      <c r="H842" s="17"/>
      <c r="I842" s="17"/>
      <c r="J842" s="17"/>
      <c r="W842" s="17"/>
      <c r="X842" s="17"/>
    </row>
    <row r="843" spans="8:24">
      <c r="H843" s="17"/>
      <c r="I843" s="17"/>
      <c r="J843" s="17"/>
      <c r="W843" s="17"/>
      <c r="X843" s="17"/>
    </row>
    <row r="844" spans="8:24">
      <c r="H844" s="17"/>
      <c r="I844" s="17"/>
      <c r="J844" s="17"/>
      <c r="W844" s="17"/>
      <c r="X844" s="17"/>
    </row>
    <row r="845" spans="8:24">
      <c r="H845" s="17"/>
      <c r="I845" s="17"/>
      <c r="J845" s="17"/>
      <c r="W845" s="17"/>
      <c r="X845" s="17"/>
    </row>
    <row r="846" spans="8:24">
      <c r="H846" s="17"/>
      <c r="I846" s="17"/>
      <c r="J846" s="17"/>
      <c r="W846" s="17"/>
      <c r="X846" s="17"/>
    </row>
    <row r="847" spans="8:24">
      <c r="H847" s="17"/>
      <c r="I847" s="17"/>
      <c r="J847" s="17"/>
      <c r="W847" s="17"/>
      <c r="X847" s="17"/>
    </row>
    <row r="848" spans="8:24">
      <c r="H848" s="17"/>
      <c r="I848" s="17"/>
      <c r="J848" s="17"/>
      <c r="W848" s="17"/>
      <c r="X848" s="17"/>
    </row>
    <row r="849" spans="8:24">
      <c r="H849" s="17"/>
      <c r="I849" s="17"/>
      <c r="J849" s="17"/>
      <c r="W849" s="17"/>
      <c r="X849" s="17"/>
    </row>
    <row r="850" spans="8:24">
      <c r="H850" s="17"/>
      <c r="I850" s="17"/>
      <c r="J850" s="17"/>
      <c r="W850" s="17"/>
      <c r="X850" s="17"/>
    </row>
    <row r="851" spans="8:24">
      <c r="H851" s="17"/>
      <c r="I851" s="17"/>
      <c r="J851" s="17"/>
      <c r="W851" s="17"/>
      <c r="X851" s="17"/>
    </row>
    <row r="852" spans="8:24">
      <c r="H852" s="17"/>
      <c r="I852" s="17"/>
      <c r="J852" s="17"/>
      <c r="W852" s="17"/>
      <c r="X852" s="17"/>
    </row>
    <row r="853" spans="8:24">
      <c r="H853" s="17"/>
      <c r="I853" s="17"/>
      <c r="J853" s="17"/>
      <c r="W853" s="17"/>
      <c r="X853" s="17"/>
    </row>
    <row r="854" spans="8:24">
      <c r="H854" s="17"/>
      <c r="I854" s="17"/>
      <c r="J854" s="17"/>
      <c r="W854" s="17"/>
      <c r="X854" s="17"/>
    </row>
    <row r="855" spans="8:24">
      <c r="H855" s="17"/>
      <c r="I855" s="17"/>
      <c r="J855" s="17"/>
      <c r="W855" s="17"/>
      <c r="X855" s="17"/>
    </row>
    <row r="856" spans="8:24">
      <c r="H856" s="17"/>
      <c r="I856" s="17"/>
      <c r="J856" s="17"/>
      <c r="W856" s="17"/>
      <c r="X856" s="17"/>
    </row>
    <row r="857" spans="8:24">
      <c r="H857" s="17"/>
      <c r="I857" s="17"/>
      <c r="J857" s="17"/>
      <c r="W857" s="17"/>
      <c r="X857" s="17"/>
    </row>
    <row r="858" spans="8:24">
      <c r="H858" s="17"/>
      <c r="I858" s="17"/>
      <c r="J858" s="17"/>
      <c r="W858" s="17"/>
      <c r="X858" s="17"/>
    </row>
    <row r="859" spans="8:24">
      <c r="H859" s="17"/>
      <c r="I859" s="17"/>
      <c r="J859" s="17"/>
      <c r="W859" s="17"/>
      <c r="X859" s="17"/>
    </row>
    <row r="860" spans="8:24">
      <c r="H860" s="17"/>
      <c r="I860" s="17"/>
      <c r="J860" s="17"/>
      <c r="W860" s="17"/>
      <c r="X860" s="17"/>
    </row>
    <row r="861" spans="8:24">
      <c r="H861" s="17"/>
      <c r="I861" s="17"/>
      <c r="J861" s="17"/>
      <c r="W861" s="17"/>
      <c r="X861" s="17"/>
    </row>
    <row r="862" spans="8:24">
      <c r="H862" s="17"/>
      <c r="I862" s="17"/>
      <c r="J862" s="17"/>
      <c r="W862" s="17"/>
      <c r="X862" s="17"/>
    </row>
    <row r="863" spans="8:24">
      <c r="H863" s="17"/>
      <c r="I863" s="17"/>
      <c r="J863" s="17"/>
      <c r="W863" s="17"/>
      <c r="X863" s="17"/>
    </row>
    <row r="864" spans="8:24">
      <c r="H864" s="17"/>
      <c r="I864" s="17"/>
      <c r="J864" s="17"/>
      <c r="W864" s="17"/>
      <c r="X864" s="17"/>
    </row>
    <row r="865" spans="8:24">
      <c r="H865" s="17"/>
      <c r="I865" s="17"/>
      <c r="J865" s="17"/>
      <c r="W865" s="17"/>
      <c r="X865" s="17"/>
    </row>
    <row r="866" spans="8:24">
      <c r="H866" s="17"/>
      <c r="I866" s="17"/>
      <c r="J866" s="17"/>
      <c r="W866" s="17"/>
      <c r="X866" s="17"/>
    </row>
    <row r="867" spans="8:24">
      <c r="H867" s="17"/>
      <c r="I867" s="17"/>
      <c r="J867" s="17"/>
      <c r="W867" s="17"/>
      <c r="X867" s="17"/>
    </row>
    <row r="868" spans="8:24">
      <c r="H868" s="17"/>
      <c r="I868" s="17"/>
      <c r="J868" s="17"/>
      <c r="W868" s="17"/>
      <c r="X868" s="17"/>
    </row>
    <row r="869" spans="8:24">
      <c r="H869" s="17"/>
      <c r="I869" s="17"/>
      <c r="J869" s="17"/>
      <c r="W869" s="17"/>
      <c r="X869" s="17"/>
    </row>
    <row r="870" spans="8:24">
      <c r="H870" s="17"/>
      <c r="I870" s="17"/>
      <c r="J870" s="17"/>
      <c r="W870" s="17"/>
      <c r="X870" s="17"/>
    </row>
    <row r="871" spans="8:24">
      <c r="H871" s="17"/>
      <c r="I871" s="17"/>
      <c r="J871" s="17"/>
      <c r="W871" s="17"/>
      <c r="X871" s="17"/>
    </row>
    <row r="872" spans="8:24">
      <c r="H872" s="17"/>
      <c r="I872" s="17"/>
      <c r="J872" s="17"/>
      <c r="W872" s="17"/>
      <c r="X872" s="17"/>
    </row>
    <row r="873" spans="8:24">
      <c r="H873" s="17"/>
      <c r="I873" s="17"/>
      <c r="J873" s="17"/>
      <c r="W873" s="17"/>
      <c r="X873" s="17"/>
    </row>
    <row r="874" spans="8:24">
      <c r="H874" s="17"/>
      <c r="I874" s="17"/>
      <c r="J874" s="17"/>
      <c r="W874" s="17"/>
      <c r="X874" s="17"/>
    </row>
    <row r="875" spans="8:24">
      <c r="H875" s="17"/>
      <c r="I875" s="17"/>
      <c r="J875" s="17"/>
      <c r="W875" s="17"/>
      <c r="X875" s="17"/>
    </row>
    <row r="876" spans="8:24">
      <c r="H876" s="17"/>
      <c r="I876" s="17"/>
      <c r="J876" s="17"/>
      <c r="W876" s="17"/>
      <c r="X876" s="17"/>
    </row>
    <row r="877" spans="8:24">
      <c r="H877" s="17"/>
      <c r="I877" s="17"/>
      <c r="J877" s="17"/>
      <c r="W877" s="17"/>
      <c r="X877" s="17"/>
    </row>
    <row r="878" spans="8:24">
      <c r="H878" s="17"/>
      <c r="I878" s="17"/>
      <c r="J878" s="17"/>
      <c r="W878" s="17"/>
      <c r="X878" s="17"/>
    </row>
    <row r="879" spans="8:24">
      <c r="H879" s="17"/>
      <c r="I879" s="17"/>
      <c r="J879" s="17"/>
      <c r="W879" s="17"/>
      <c r="X879" s="17"/>
    </row>
    <row r="880" spans="8:24">
      <c r="H880" s="17"/>
      <c r="I880" s="17"/>
      <c r="J880" s="17"/>
      <c r="W880" s="17"/>
      <c r="X880" s="17"/>
    </row>
    <row r="881" spans="8:24">
      <c r="H881" s="17"/>
      <c r="I881" s="17"/>
      <c r="J881" s="17"/>
      <c r="W881" s="17"/>
      <c r="X881" s="17"/>
    </row>
    <row r="882" spans="8:24">
      <c r="H882" s="17"/>
      <c r="I882" s="17"/>
      <c r="J882" s="17"/>
      <c r="W882" s="17"/>
      <c r="X882" s="17"/>
    </row>
    <row r="883" spans="8:24">
      <c r="H883" s="17"/>
      <c r="I883" s="17"/>
      <c r="J883" s="17"/>
      <c r="W883" s="17"/>
      <c r="X883" s="17"/>
    </row>
    <row r="884" spans="8:24">
      <c r="H884" s="17"/>
      <c r="I884" s="17"/>
      <c r="J884" s="17"/>
      <c r="W884" s="17"/>
      <c r="X884" s="17"/>
    </row>
    <row r="885" spans="8:24">
      <c r="H885" s="17"/>
      <c r="I885" s="17"/>
      <c r="J885" s="17"/>
      <c r="W885" s="17"/>
      <c r="X885" s="17"/>
    </row>
    <row r="886" spans="8:24">
      <c r="H886" s="17"/>
      <c r="I886" s="17"/>
      <c r="J886" s="17"/>
      <c r="W886" s="17"/>
      <c r="X886" s="17"/>
    </row>
    <row r="887" spans="8:24">
      <c r="H887" s="17"/>
      <c r="I887" s="17"/>
      <c r="J887" s="17"/>
      <c r="W887" s="17"/>
      <c r="X887" s="17"/>
    </row>
    <row r="888" spans="8:24">
      <c r="H888" s="17"/>
      <c r="I888" s="17"/>
      <c r="J888" s="17"/>
      <c r="W888" s="17"/>
      <c r="X888" s="17"/>
    </row>
    <row r="889" spans="8:24">
      <c r="H889" s="17"/>
      <c r="I889" s="17"/>
      <c r="J889" s="17"/>
      <c r="W889" s="17"/>
      <c r="X889" s="17"/>
    </row>
    <row r="890" spans="8:24">
      <c r="H890" s="17"/>
      <c r="I890" s="17"/>
      <c r="J890" s="17"/>
      <c r="W890" s="17"/>
      <c r="X890" s="17"/>
    </row>
    <row r="891" spans="8:24">
      <c r="H891" s="17"/>
      <c r="I891" s="17"/>
      <c r="J891" s="17"/>
      <c r="W891" s="17"/>
      <c r="X891" s="17"/>
    </row>
    <row r="892" spans="8:24">
      <c r="H892" s="17"/>
      <c r="I892" s="17"/>
      <c r="J892" s="17"/>
      <c r="W892" s="17"/>
      <c r="X892" s="17"/>
    </row>
    <row r="893" spans="8:24">
      <c r="H893" s="17"/>
      <c r="I893" s="17"/>
      <c r="J893" s="17"/>
      <c r="W893" s="17"/>
      <c r="X893" s="17"/>
    </row>
    <row r="894" spans="8:24">
      <c r="H894" s="17"/>
      <c r="I894" s="17"/>
      <c r="J894" s="17"/>
      <c r="W894" s="17"/>
      <c r="X894" s="17"/>
    </row>
    <row r="895" spans="8:24">
      <c r="H895" s="17"/>
      <c r="I895" s="17"/>
      <c r="J895" s="17"/>
      <c r="W895" s="17"/>
      <c r="X895" s="17"/>
    </row>
    <row r="896" spans="8:24">
      <c r="H896" s="17"/>
      <c r="I896" s="17"/>
      <c r="J896" s="17"/>
      <c r="W896" s="17"/>
      <c r="X896" s="17"/>
    </row>
    <row r="897" spans="8:24">
      <c r="H897" s="17"/>
      <c r="I897" s="17"/>
      <c r="J897" s="17"/>
      <c r="W897" s="17"/>
      <c r="X897" s="17"/>
    </row>
    <row r="898" spans="8:24">
      <c r="H898" s="17"/>
      <c r="I898" s="17"/>
      <c r="J898" s="17"/>
      <c r="W898" s="17"/>
      <c r="X898" s="17"/>
    </row>
    <row r="899" spans="8:24">
      <c r="H899" s="17"/>
      <c r="I899" s="17"/>
      <c r="J899" s="17"/>
      <c r="W899" s="17"/>
      <c r="X899" s="17"/>
    </row>
    <row r="900" spans="8:24">
      <c r="H900" s="17"/>
      <c r="I900" s="17"/>
      <c r="J900" s="17"/>
      <c r="W900" s="17"/>
      <c r="X900" s="17"/>
    </row>
    <row r="901" spans="8:24">
      <c r="H901" s="17"/>
      <c r="I901" s="17"/>
      <c r="J901" s="17"/>
      <c r="W901" s="17"/>
      <c r="X901" s="17"/>
    </row>
    <row r="902" spans="8:24">
      <c r="H902" s="17"/>
      <c r="I902" s="17"/>
      <c r="J902" s="17"/>
      <c r="W902" s="17"/>
      <c r="X902" s="17"/>
    </row>
    <row r="903" spans="8:24">
      <c r="H903" s="17"/>
      <c r="I903" s="17"/>
      <c r="J903" s="17"/>
      <c r="W903" s="17"/>
      <c r="X903" s="17"/>
    </row>
    <row r="904" spans="8:24">
      <c r="H904" s="17"/>
      <c r="I904" s="17"/>
      <c r="J904" s="17"/>
      <c r="W904" s="17"/>
      <c r="X904" s="17"/>
    </row>
    <row r="905" spans="8:24">
      <c r="H905" s="17"/>
      <c r="I905" s="17"/>
      <c r="J905" s="17"/>
      <c r="W905" s="17"/>
      <c r="X905" s="17"/>
    </row>
    <row r="906" spans="8:24">
      <c r="H906" s="17"/>
      <c r="I906" s="17"/>
      <c r="J906" s="17"/>
      <c r="W906" s="17"/>
      <c r="X906" s="17"/>
    </row>
    <row r="907" spans="8:24">
      <c r="H907" s="17"/>
      <c r="I907" s="17"/>
      <c r="J907" s="17"/>
      <c r="W907" s="17"/>
      <c r="X907" s="17"/>
    </row>
    <row r="908" spans="8:24">
      <c r="H908" s="17"/>
      <c r="I908" s="17"/>
      <c r="J908" s="17"/>
      <c r="W908" s="17"/>
      <c r="X908" s="17"/>
    </row>
    <row r="909" spans="8:24">
      <c r="H909" s="17"/>
      <c r="I909" s="17"/>
      <c r="J909" s="17"/>
      <c r="W909" s="17"/>
      <c r="X909" s="17"/>
    </row>
    <row r="910" spans="8:24">
      <c r="H910" s="17"/>
      <c r="I910" s="17"/>
      <c r="J910" s="17"/>
      <c r="W910" s="17"/>
      <c r="X910" s="17"/>
    </row>
    <row r="911" spans="8:24">
      <c r="H911" s="17"/>
      <c r="I911" s="17"/>
      <c r="J911" s="17"/>
      <c r="W911" s="17"/>
      <c r="X911" s="17"/>
    </row>
    <row r="912" spans="8:24">
      <c r="H912" s="17"/>
      <c r="I912" s="17"/>
      <c r="J912" s="17"/>
      <c r="W912" s="17"/>
      <c r="X912" s="17"/>
    </row>
    <row r="913" spans="8:24">
      <c r="H913" s="17"/>
      <c r="I913" s="17"/>
      <c r="J913" s="17"/>
      <c r="W913" s="17"/>
      <c r="X913" s="17"/>
    </row>
    <row r="914" spans="8:24">
      <c r="H914" s="17"/>
      <c r="I914" s="17"/>
      <c r="J914" s="17"/>
      <c r="W914" s="17"/>
      <c r="X914" s="17"/>
    </row>
    <row r="915" spans="8:24">
      <c r="H915" s="17"/>
      <c r="I915" s="17"/>
      <c r="J915" s="17"/>
      <c r="W915" s="17"/>
      <c r="X915" s="17"/>
    </row>
    <row r="916" spans="8:24">
      <c r="H916" s="17"/>
      <c r="I916" s="17"/>
      <c r="J916" s="17"/>
      <c r="W916" s="17"/>
      <c r="X916" s="17"/>
    </row>
    <row r="917" spans="8:24">
      <c r="H917" s="17"/>
      <c r="I917" s="17"/>
      <c r="J917" s="17"/>
      <c r="W917" s="17"/>
      <c r="X917" s="17"/>
    </row>
    <row r="918" spans="8:24">
      <c r="H918" s="17"/>
      <c r="I918" s="17"/>
      <c r="J918" s="17"/>
      <c r="W918" s="17"/>
      <c r="X918" s="17"/>
    </row>
    <row r="919" spans="8:24">
      <c r="H919" s="17"/>
      <c r="I919" s="17"/>
      <c r="J919" s="17"/>
      <c r="W919" s="17"/>
      <c r="X919" s="17"/>
    </row>
    <row r="920" spans="8:24">
      <c r="H920" s="17"/>
      <c r="I920" s="17"/>
      <c r="J920" s="17"/>
      <c r="W920" s="17"/>
      <c r="X920" s="17"/>
    </row>
    <row r="921" spans="8:24">
      <c r="H921" s="17"/>
      <c r="I921" s="17"/>
      <c r="J921" s="17"/>
      <c r="W921" s="17"/>
      <c r="X921" s="17"/>
    </row>
    <row r="922" spans="8:24">
      <c r="H922" s="17"/>
      <c r="I922" s="17"/>
      <c r="J922" s="17"/>
      <c r="W922" s="17"/>
      <c r="X922" s="17"/>
    </row>
    <row r="923" spans="8:24">
      <c r="H923" s="17"/>
      <c r="I923" s="17"/>
      <c r="J923" s="17"/>
      <c r="W923" s="17"/>
      <c r="X923" s="17"/>
    </row>
    <row r="924" spans="8:24">
      <c r="H924" s="17"/>
      <c r="I924" s="17"/>
      <c r="J924" s="17"/>
      <c r="W924" s="17"/>
      <c r="X924" s="17"/>
    </row>
    <row r="925" spans="8:24">
      <c r="H925" s="17"/>
      <c r="I925" s="17"/>
      <c r="J925" s="17"/>
      <c r="W925" s="17"/>
      <c r="X925" s="17"/>
    </row>
    <row r="926" spans="8:24">
      <c r="H926" s="17"/>
      <c r="I926" s="17"/>
      <c r="J926" s="17"/>
      <c r="W926" s="17"/>
      <c r="X926" s="17"/>
    </row>
    <row r="927" spans="8:24">
      <c r="H927" s="17"/>
      <c r="I927" s="17"/>
      <c r="J927" s="17"/>
      <c r="W927" s="17"/>
      <c r="X927" s="17"/>
    </row>
    <row r="928" spans="8:24">
      <c r="H928" s="17"/>
      <c r="I928" s="17"/>
      <c r="J928" s="17"/>
      <c r="W928" s="17"/>
      <c r="X928" s="17"/>
    </row>
    <row r="929" spans="8:24">
      <c r="H929" s="17"/>
      <c r="I929" s="17"/>
      <c r="J929" s="17"/>
      <c r="W929" s="17"/>
      <c r="X929" s="17"/>
    </row>
    <row r="930" spans="8:24">
      <c r="H930" s="17"/>
      <c r="I930" s="17"/>
      <c r="J930" s="17"/>
      <c r="W930" s="17"/>
      <c r="X930" s="17"/>
    </row>
    <row r="931" spans="8:24">
      <c r="H931" s="17"/>
      <c r="I931" s="17"/>
      <c r="J931" s="17"/>
      <c r="W931" s="17"/>
      <c r="X931" s="17"/>
    </row>
    <row r="932" spans="8:24">
      <c r="H932" s="17"/>
      <c r="I932" s="17"/>
      <c r="J932" s="17"/>
      <c r="W932" s="17"/>
      <c r="X932" s="17"/>
    </row>
    <row r="933" spans="8:24">
      <c r="H933" s="17"/>
      <c r="I933" s="17"/>
      <c r="J933" s="17"/>
      <c r="W933" s="17"/>
      <c r="X933" s="17"/>
    </row>
    <row r="934" spans="8:24">
      <c r="H934" s="17"/>
      <c r="I934" s="17"/>
      <c r="J934" s="17"/>
      <c r="W934" s="17"/>
      <c r="X934" s="17"/>
    </row>
    <row r="935" spans="8:24">
      <c r="H935" s="17"/>
      <c r="I935" s="17"/>
      <c r="J935" s="17"/>
      <c r="W935" s="17"/>
      <c r="X935" s="17"/>
    </row>
    <row r="936" spans="8:24">
      <c r="H936" s="17"/>
      <c r="I936" s="17"/>
      <c r="J936" s="17"/>
      <c r="W936" s="17"/>
      <c r="X936" s="17"/>
    </row>
    <row r="937" spans="8:24">
      <c r="H937" s="17"/>
      <c r="I937" s="17"/>
      <c r="J937" s="17"/>
      <c r="W937" s="17"/>
      <c r="X937" s="17"/>
    </row>
    <row r="938" spans="8:24">
      <c r="H938" s="17"/>
      <c r="I938" s="17"/>
      <c r="J938" s="17"/>
      <c r="W938" s="17"/>
      <c r="X938" s="17"/>
    </row>
    <row r="939" spans="8:24">
      <c r="H939" s="17"/>
      <c r="I939" s="17"/>
      <c r="J939" s="17"/>
      <c r="W939" s="17"/>
      <c r="X939" s="17"/>
    </row>
    <row r="940" spans="8:24">
      <c r="H940" s="17"/>
      <c r="I940" s="17"/>
      <c r="J940" s="17"/>
      <c r="W940" s="17"/>
      <c r="X940" s="17"/>
    </row>
    <row r="941" spans="8:24">
      <c r="H941" s="17"/>
      <c r="I941" s="17"/>
      <c r="J941" s="17"/>
      <c r="W941" s="17"/>
      <c r="X941" s="17"/>
    </row>
    <row r="942" spans="8:24">
      <c r="H942" s="17"/>
      <c r="I942" s="17"/>
      <c r="J942" s="17"/>
      <c r="W942" s="17"/>
      <c r="X942" s="17"/>
    </row>
    <row r="943" spans="8:24">
      <c r="H943" s="17"/>
      <c r="I943" s="17"/>
      <c r="J943" s="17"/>
      <c r="W943" s="17"/>
      <c r="X943" s="17"/>
    </row>
    <row r="944" spans="8:24">
      <c r="H944" s="17"/>
      <c r="I944" s="17"/>
      <c r="J944" s="17"/>
      <c r="W944" s="17"/>
      <c r="X944" s="17"/>
    </row>
    <row r="945" spans="8:24">
      <c r="H945" s="17"/>
      <c r="I945" s="17"/>
      <c r="J945" s="17"/>
      <c r="W945" s="17"/>
      <c r="X945" s="17"/>
    </row>
    <row r="946" spans="8:24">
      <c r="H946" s="17"/>
      <c r="I946" s="17"/>
      <c r="J946" s="17"/>
      <c r="W946" s="17"/>
      <c r="X946" s="17"/>
    </row>
    <row r="947" spans="8:24">
      <c r="H947" s="17"/>
      <c r="I947" s="17"/>
      <c r="J947" s="17"/>
      <c r="W947" s="17"/>
      <c r="X947" s="17"/>
    </row>
    <row r="948" spans="8:24">
      <c r="H948" s="17"/>
      <c r="I948" s="17"/>
      <c r="J948" s="17"/>
      <c r="W948" s="17"/>
      <c r="X948" s="17"/>
    </row>
    <row r="949" spans="8:24">
      <c r="H949" s="17"/>
      <c r="I949" s="17"/>
      <c r="J949" s="17"/>
      <c r="W949" s="17"/>
      <c r="X949" s="17"/>
    </row>
    <row r="950" spans="8:24">
      <c r="H950" s="17"/>
      <c r="I950" s="17"/>
      <c r="J950" s="17"/>
      <c r="W950" s="17"/>
      <c r="X950" s="17"/>
    </row>
    <row r="951" spans="8:24">
      <c r="H951" s="17"/>
      <c r="I951" s="17"/>
      <c r="J951" s="17"/>
      <c r="W951" s="17"/>
      <c r="X951" s="17"/>
    </row>
    <row r="952" spans="8:24">
      <c r="H952" s="17"/>
      <c r="I952" s="17"/>
      <c r="J952" s="17"/>
      <c r="W952" s="17"/>
      <c r="X952" s="17"/>
    </row>
    <row r="953" spans="8:24">
      <c r="H953" s="17"/>
      <c r="I953" s="17"/>
      <c r="J953" s="17"/>
      <c r="W953" s="17"/>
      <c r="X953" s="17"/>
    </row>
    <row r="954" spans="8:24">
      <c r="H954" s="17"/>
      <c r="I954" s="17"/>
      <c r="J954" s="17"/>
      <c r="W954" s="17"/>
      <c r="X954" s="17"/>
    </row>
    <row r="955" spans="8:24">
      <c r="H955" s="17"/>
      <c r="I955" s="17"/>
      <c r="J955" s="17"/>
      <c r="W955" s="17"/>
      <c r="X955" s="17"/>
    </row>
    <row r="956" spans="8:24">
      <c r="H956" s="17"/>
      <c r="I956" s="17"/>
      <c r="J956" s="17"/>
      <c r="W956" s="17"/>
      <c r="X956" s="17"/>
    </row>
    <row r="957" spans="8:24">
      <c r="H957" s="17"/>
      <c r="I957" s="17"/>
      <c r="J957" s="17"/>
      <c r="W957" s="17"/>
      <c r="X957" s="17"/>
    </row>
    <row r="958" spans="8:24">
      <c r="H958" s="17"/>
      <c r="I958" s="17"/>
      <c r="J958" s="17"/>
      <c r="W958" s="17"/>
      <c r="X958" s="17"/>
    </row>
    <row r="959" spans="8:24">
      <c r="H959" s="17"/>
      <c r="I959" s="17"/>
      <c r="J959" s="17"/>
      <c r="W959" s="17"/>
      <c r="X959" s="17"/>
    </row>
    <row r="960" spans="8:24">
      <c r="H960" s="17"/>
      <c r="I960" s="17"/>
      <c r="J960" s="17"/>
      <c r="W960" s="17"/>
      <c r="X960" s="17"/>
    </row>
    <row r="961" spans="8:24">
      <c r="H961" s="17"/>
      <c r="I961" s="17"/>
      <c r="J961" s="17"/>
      <c r="W961" s="17"/>
      <c r="X961" s="17"/>
    </row>
    <row r="962" spans="8:24">
      <c r="H962" s="17"/>
      <c r="I962" s="17"/>
      <c r="J962" s="17"/>
      <c r="W962" s="17"/>
      <c r="X962" s="17"/>
    </row>
    <row r="963" spans="8:24">
      <c r="H963" s="17"/>
      <c r="I963" s="17"/>
      <c r="J963" s="17"/>
      <c r="W963" s="17"/>
      <c r="X963" s="17"/>
    </row>
    <row r="964" spans="8:24">
      <c r="H964" s="17"/>
      <c r="I964" s="17"/>
      <c r="J964" s="17"/>
      <c r="W964" s="17"/>
      <c r="X964" s="17"/>
    </row>
    <row r="965" spans="8:24">
      <c r="H965" s="17"/>
      <c r="I965" s="17"/>
      <c r="J965" s="17"/>
      <c r="W965" s="17"/>
      <c r="X965" s="17"/>
    </row>
    <row r="966" spans="8:24">
      <c r="H966" s="17"/>
      <c r="I966" s="17"/>
      <c r="J966" s="17"/>
      <c r="W966" s="17"/>
      <c r="X966" s="17"/>
    </row>
    <row r="967" spans="8:24">
      <c r="H967" s="17"/>
      <c r="I967" s="17"/>
      <c r="J967" s="17"/>
      <c r="W967" s="17"/>
      <c r="X967" s="17"/>
    </row>
    <row r="968" spans="8:24">
      <c r="H968" s="17"/>
      <c r="I968" s="17"/>
      <c r="J968" s="17"/>
      <c r="W968" s="17"/>
      <c r="X968" s="17"/>
    </row>
    <row r="969" spans="8:24">
      <c r="H969" s="17"/>
      <c r="I969" s="17"/>
      <c r="J969" s="17"/>
      <c r="W969" s="17"/>
      <c r="X969" s="17"/>
    </row>
    <row r="970" spans="8:24">
      <c r="H970" s="17"/>
      <c r="I970" s="17"/>
      <c r="J970" s="17"/>
      <c r="W970" s="17"/>
      <c r="X970" s="17"/>
    </row>
    <row r="971" spans="8:24">
      <c r="H971" s="17"/>
      <c r="I971" s="17"/>
      <c r="J971" s="17"/>
      <c r="W971" s="17"/>
      <c r="X971" s="17"/>
    </row>
    <row r="972" spans="8:24">
      <c r="H972" s="17"/>
      <c r="I972" s="17"/>
      <c r="J972" s="17"/>
      <c r="W972" s="17"/>
      <c r="X972" s="17"/>
    </row>
    <row r="973" spans="8:24">
      <c r="H973" s="17"/>
      <c r="I973" s="17"/>
      <c r="J973" s="17"/>
      <c r="W973" s="17"/>
      <c r="X973" s="17"/>
    </row>
    <row r="974" spans="8:24">
      <c r="H974" s="17"/>
      <c r="I974" s="17"/>
      <c r="J974" s="17"/>
      <c r="W974" s="17"/>
      <c r="X974" s="17"/>
    </row>
    <row r="975" spans="8:24">
      <c r="H975" s="17"/>
      <c r="I975" s="17"/>
      <c r="J975" s="17"/>
      <c r="W975" s="17"/>
      <c r="X975" s="17"/>
    </row>
    <row r="976" spans="8:24">
      <c r="H976" s="17"/>
      <c r="I976" s="17"/>
      <c r="J976" s="17"/>
      <c r="W976" s="17"/>
      <c r="X976" s="17"/>
    </row>
    <row r="977" spans="8:24">
      <c r="H977" s="17"/>
      <c r="I977" s="17"/>
      <c r="J977" s="17"/>
      <c r="W977" s="17"/>
      <c r="X977" s="17"/>
    </row>
    <row r="978" spans="8:24">
      <c r="H978" s="17"/>
      <c r="I978" s="17"/>
      <c r="J978" s="17"/>
      <c r="W978" s="17"/>
      <c r="X978" s="17"/>
    </row>
    <row r="979" spans="8:24">
      <c r="H979" s="17"/>
      <c r="I979" s="17"/>
      <c r="J979" s="17"/>
      <c r="W979" s="17"/>
      <c r="X979" s="17"/>
    </row>
    <row r="980" spans="8:24">
      <c r="H980" s="17"/>
      <c r="I980" s="17"/>
      <c r="J980" s="17"/>
      <c r="W980" s="17"/>
      <c r="X980" s="17"/>
    </row>
    <row r="981" spans="8:24">
      <c r="H981" s="17"/>
      <c r="I981" s="17"/>
      <c r="J981" s="17"/>
      <c r="W981" s="17"/>
      <c r="X981" s="17"/>
    </row>
    <row r="982" spans="8:24">
      <c r="H982" s="17"/>
      <c r="I982" s="17"/>
      <c r="J982" s="17"/>
      <c r="W982" s="17"/>
      <c r="X982" s="17"/>
    </row>
    <row r="983" spans="8:24">
      <c r="H983" s="17"/>
      <c r="I983" s="17"/>
      <c r="J983" s="17"/>
      <c r="W983" s="17"/>
      <c r="X983" s="17"/>
    </row>
    <row r="984" spans="8:24">
      <c r="H984" s="17"/>
      <c r="I984" s="17"/>
      <c r="J984" s="17"/>
      <c r="W984" s="17"/>
      <c r="X984" s="17"/>
    </row>
    <row r="985" spans="8:24">
      <c r="H985" s="17"/>
      <c r="I985" s="17"/>
      <c r="J985" s="17"/>
      <c r="W985" s="17"/>
      <c r="X985" s="17"/>
    </row>
    <row r="986" spans="8:24">
      <c r="H986" s="17"/>
      <c r="I986" s="17"/>
      <c r="J986" s="17"/>
      <c r="W986" s="17"/>
      <c r="X986" s="17"/>
    </row>
    <row r="987" spans="8:24">
      <c r="H987" s="17"/>
      <c r="I987" s="17"/>
      <c r="J987" s="17"/>
      <c r="W987" s="17"/>
      <c r="X987" s="17"/>
    </row>
    <row r="988" spans="8:24">
      <c r="H988" s="17"/>
      <c r="I988" s="17"/>
      <c r="J988" s="17"/>
      <c r="W988" s="17"/>
      <c r="X988" s="17"/>
    </row>
    <row r="989" spans="8:24">
      <c r="H989" s="17"/>
      <c r="I989" s="17"/>
      <c r="J989" s="17"/>
      <c r="W989" s="17"/>
      <c r="X989" s="17"/>
    </row>
    <row r="990" spans="8:24">
      <c r="H990" s="17"/>
      <c r="I990" s="17"/>
      <c r="J990" s="17"/>
      <c r="W990" s="17"/>
      <c r="X990" s="17"/>
    </row>
    <row r="991" spans="8:24">
      <c r="H991" s="17"/>
      <c r="I991" s="17"/>
      <c r="J991" s="17"/>
      <c r="W991" s="17"/>
      <c r="X991" s="17"/>
    </row>
    <row r="992" spans="8:24">
      <c r="H992" s="17"/>
      <c r="I992" s="17"/>
      <c r="J992" s="17"/>
      <c r="W992" s="17"/>
      <c r="X992" s="17"/>
    </row>
    <row r="993" spans="8:24">
      <c r="H993" s="17"/>
      <c r="I993" s="17"/>
      <c r="J993" s="17"/>
      <c r="W993" s="17"/>
      <c r="X993" s="17"/>
    </row>
    <row r="994" spans="8:24">
      <c r="H994" s="17"/>
      <c r="I994" s="17"/>
      <c r="J994" s="17"/>
      <c r="W994" s="17"/>
      <c r="X994" s="17"/>
    </row>
    <row r="995" spans="8:24">
      <c r="H995" s="17"/>
      <c r="I995" s="17"/>
      <c r="J995" s="17"/>
      <c r="W995" s="17"/>
      <c r="X995" s="17"/>
    </row>
    <row r="996" spans="8:24">
      <c r="H996" s="17"/>
      <c r="I996" s="17"/>
      <c r="J996" s="17"/>
      <c r="W996" s="17"/>
      <c r="X996" s="17"/>
    </row>
    <row r="997" spans="8:24">
      <c r="H997" s="17"/>
      <c r="I997" s="17"/>
      <c r="J997" s="17"/>
      <c r="W997" s="17"/>
      <c r="X997" s="17"/>
    </row>
    <row r="998" spans="8:24">
      <c r="H998" s="17"/>
      <c r="I998" s="17"/>
      <c r="J998" s="17"/>
      <c r="W998" s="17"/>
      <c r="X998" s="17"/>
    </row>
    <row r="999" spans="8:24">
      <c r="H999" s="17"/>
      <c r="I999" s="17"/>
      <c r="J999" s="17"/>
      <c r="W999" s="17"/>
      <c r="X999" s="17"/>
    </row>
    <row r="1000" spans="8:24">
      <c r="H1000" s="17"/>
      <c r="I1000" s="17"/>
      <c r="J1000" s="17"/>
      <c r="W1000" s="17"/>
      <c r="X1000" s="17"/>
    </row>
    <row r="1001" spans="8:24">
      <c r="H1001" s="17"/>
      <c r="I1001" s="17"/>
      <c r="J1001" s="17"/>
      <c r="W1001" s="17"/>
      <c r="X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BF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9.85546875" customWidth="1"/>
    <col min="5" max="5" width="7.140625" customWidth="1"/>
    <col min="6" max="6" width="10.42578125" customWidth="1"/>
    <col min="7" max="7" width="9.28515625" customWidth="1"/>
    <col min="8" max="8" width="11.7109375" customWidth="1"/>
    <col min="9" max="9" width="9.42578125" customWidth="1"/>
    <col min="10" max="10" width="9.28515625" customWidth="1"/>
    <col min="11" max="11" width="12.5703125" customWidth="1"/>
    <col min="12" max="12" width="9.42578125" customWidth="1"/>
    <col min="13" max="13" width="9.28515625" customWidth="1"/>
    <col min="14" max="14" width="11.7109375" customWidth="1"/>
    <col min="15" max="15" width="9.42578125" customWidth="1"/>
    <col min="16" max="16" width="8" customWidth="1"/>
    <col min="17" max="17" width="10.42578125" customWidth="1"/>
    <col min="18" max="18" width="13.5703125" customWidth="1"/>
    <col min="19" max="19" width="9.42578125" hidden="1" customWidth="1"/>
    <col min="20" max="21" width="10.42578125" hidden="1" customWidth="1"/>
    <col min="22" max="22" width="11.7109375" hidden="1" customWidth="1"/>
    <col min="23" max="23" width="13.28515625" hidden="1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</cols>
  <sheetData>
    <row r="1" spans="1:58">
      <c r="A1" s="1"/>
      <c r="B1" s="1"/>
      <c r="C1" s="1"/>
      <c r="D1" s="2"/>
      <c r="E1" s="3">
        <f t="shared" ref="E1:F1" si="0">SUM(E3:E266)</f>
        <v>3678078.9489999996</v>
      </c>
      <c r="F1" s="4">
        <f t="shared" si="0"/>
        <v>4018</v>
      </c>
      <c r="G1" s="1"/>
      <c r="H1" s="1"/>
      <c r="I1" s="5">
        <f>SUM(I3:I266)</f>
        <v>1283</v>
      </c>
      <c r="J1" s="1"/>
      <c r="K1" s="1"/>
      <c r="L1" s="5">
        <f>SUM(L3:L266)</f>
        <v>1414</v>
      </c>
      <c r="M1" s="1"/>
      <c r="N1" s="1"/>
      <c r="O1" s="5">
        <f>SUM(O3:O266)</f>
        <v>1321</v>
      </c>
      <c r="P1" s="55">
        <f>R1/Q1</f>
        <v>0.71669669144057047</v>
      </c>
      <c r="Q1" s="56">
        <f t="shared" ref="Q1:R1" si="1">SUM(Q3:Q266)</f>
        <v>8369927.0299999975</v>
      </c>
      <c r="R1" s="56">
        <f t="shared" si="1"/>
        <v>5998699.0099999988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A2" s="8" t="s">
        <v>0</v>
      </c>
      <c r="B2" s="8" t="s">
        <v>1</v>
      </c>
      <c r="C2" s="8" t="s">
        <v>2</v>
      </c>
      <c r="D2" s="9" t="s">
        <v>8</v>
      </c>
      <c r="E2" s="3" t="s">
        <v>9</v>
      </c>
      <c r="F2" s="4" t="s">
        <v>10</v>
      </c>
      <c r="G2" s="8" t="s">
        <v>11</v>
      </c>
      <c r="H2" s="8" t="s">
        <v>12</v>
      </c>
      <c r="I2" s="5" t="s">
        <v>13</v>
      </c>
      <c r="J2" s="8" t="s">
        <v>14</v>
      </c>
      <c r="K2" s="8" t="s">
        <v>15</v>
      </c>
      <c r="L2" s="5" t="s">
        <v>16</v>
      </c>
      <c r="M2" s="8" t="s">
        <v>17</v>
      </c>
      <c r="N2" s="8" t="s">
        <v>18</v>
      </c>
      <c r="O2" s="5" t="s">
        <v>19</v>
      </c>
      <c r="P2" s="8" t="s">
        <v>20</v>
      </c>
      <c r="Q2" s="9" t="s">
        <v>21</v>
      </c>
      <c r="R2" s="9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43</v>
      </c>
      <c r="AN2" s="8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8" t="s">
        <v>53</v>
      </c>
      <c r="AX2" s="8" t="s">
        <v>54</v>
      </c>
      <c r="AY2" s="8" t="s">
        <v>55</v>
      </c>
      <c r="AZ2" s="8" t="s">
        <v>56</v>
      </c>
      <c r="BA2" s="8" t="s">
        <v>57</v>
      </c>
      <c r="BB2" s="8" t="s">
        <v>58</v>
      </c>
      <c r="BC2" s="8" t="s">
        <v>59</v>
      </c>
      <c r="BD2" s="8" t="s">
        <v>60</v>
      </c>
      <c r="BE2" s="8" t="s">
        <v>61</v>
      </c>
      <c r="BF2" s="8" t="s">
        <v>62</v>
      </c>
    </row>
    <row r="3" spans="1:58">
      <c r="A3" s="1">
        <v>70001</v>
      </c>
      <c r="B3" s="1" t="s">
        <v>68</v>
      </c>
      <c r="C3" s="1">
        <v>20</v>
      </c>
      <c r="D3" s="2">
        <v>1393.6959999999999</v>
      </c>
      <c r="E3" s="10">
        <f t="shared" ref="E3:E266" si="2">F3*D3</f>
        <v>348424</v>
      </c>
      <c r="F3" s="11">
        <f t="shared" ref="F3:F266" si="3">SUM(I3+L3+O3)</f>
        <v>250</v>
      </c>
      <c r="G3" s="1">
        <v>95.62</v>
      </c>
      <c r="H3" s="1">
        <v>23</v>
      </c>
      <c r="I3" s="20">
        <v>100</v>
      </c>
      <c r="J3" s="1">
        <v>196.02</v>
      </c>
      <c r="K3" s="1">
        <v>112.4</v>
      </c>
      <c r="L3" s="5">
        <v>80</v>
      </c>
      <c r="M3" s="1">
        <v>148.72</v>
      </c>
      <c r="N3" s="1">
        <v>77.75</v>
      </c>
      <c r="O3" s="5">
        <v>70</v>
      </c>
      <c r="P3" s="1">
        <v>0</v>
      </c>
      <c r="Q3" s="12">
        <v>613748.88</v>
      </c>
      <c r="R3" s="2">
        <v>439571.72</v>
      </c>
      <c r="S3" s="1">
        <v>601</v>
      </c>
      <c r="T3" s="1">
        <v>492</v>
      </c>
      <c r="U3" s="1">
        <v>760</v>
      </c>
      <c r="V3" s="1">
        <v>611</v>
      </c>
      <c r="W3" s="1">
        <v>2505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1225</v>
      </c>
      <c r="AN3" s="1">
        <v>1253</v>
      </c>
      <c r="AO3" s="1">
        <v>1341</v>
      </c>
      <c r="AP3" s="1">
        <v>1456</v>
      </c>
      <c r="AQ3" s="1">
        <v>2248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954</v>
      </c>
      <c r="AX3" s="1">
        <v>989</v>
      </c>
      <c r="AY3" s="1">
        <v>757</v>
      </c>
      <c r="AZ3" s="1">
        <v>1538</v>
      </c>
      <c r="BA3" s="1">
        <v>1555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</row>
    <row r="4" spans="1:58">
      <c r="A4" s="1">
        <v>70056</v>
      </c>
      <c r="B4" s="1" t="s">
        <v>70</v>
      </c>
      <c r="C4" s="1">
        <v>16</v>
      </c>
      <c r="D4" s="2">
        <v>1317.3376000000001</v>
      </c>
      <c r="E4" s="10">
        <f t="shared" si="2"/>
        <v>355681.152</v>
      </c>
      <c r="F4" s="11">
        <f t="shared" si="3"/>
        <v>270</v>
      </c>
      <c r="G4" s="1">
        <v>100.97</v>
      </c>
      <c r="H4" s="1">
        <v>30</v>
      </c>
      <c r="I4" s="26">
        <v>100</v>
      </c>
      <c r="J4" s="1">
        <v>197.44</v>
      </c>
      <c r="K4" s="1">
        <v>103.44</v>
      </c>
      <c r="L4" s="5">
        <v>100</v>
      </c>
      <c r="M4" s="1">
        <v>130.78</v>
      </c>
      <c r="N4" s="1">
        <v>69</v>
      </c>
      <c r="O4" s="5">
        <v>70</v>
      </c>
      <c r="P4" s="1">
        <v>0</v>
      </c>
      <c r="Q4" s="12">
        <v>565384.82999999996</v>
      </c>
      <c r="R4" s="2">
        <v>266349.2</v>
      </c>
      <c r="S4" s="1">
        <v>522</v>
      </c>
      <c r="T4" s="1">
        <v>415</v>
      </c>
      <c r="U4" s="1">
        <v>605</v>
      </c>
      <c r="V4" s="1">
        <v>562</v>
      </c>
      <c r="W4" s="1">
        <v>476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1089</v>
      </c>
      <c r="AN4" s="1">
        <v>920</v>
      </c>
      <c r="AO4" s="1">
        <v>1034</v>
      </c>
      <c r="AP4" s="1">
        <v>1152</v>
      </c>
      <c r="AQ4" s="1">
        <v>1655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616</v>
      </c>
      <c r="AX4" s="1">
        <v>540</v>
      </c>
      <c r="AY4" s="1">
        <v>900</v>
      </c>
      <c r="AZ4" s="1">
        <v>613</v>
      </c>
      <c r="BA4" s="1">
        <v>1104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</row>
    <row r="5" spans="1:58">
      <c r="A5" s="1">
        <v>70068</v>
      </c>
      <c r="B5" s="1" t="s">
        <v>77</v>
      </c>
      <c r="C5" s="1">
        <v>15</v>
      </c>
      <c r="D5" s="2">
        <v>713.82299999999998</v>
      </c>
      <c r="E5" s="10">
        <f t="shared" si="2"/>
        <v>285529.2</v>
      </c>
      <c r="F5" s="11">
        <f t="shared" si="3"/>
        <v>400</v>
      </c>
      <c r="G5" s="1">
        <v>219.1</v>
      </c>
      <c r="H5" s="1">
        <v>73</v>
      </c>
      <c r="I5" s="26">
        <v>150</v>
      </c>
      <c r="J5" s="1">
        <v>263.89999999999998</v>
      </c>
      <c r="K5" s="1">
        <v>169.13</v>
      </c>
      <c r="L5" s="5">
        <v>100</v>
      </c>
      <c r="M5" s="1">
        <v>218.9</v>
      </c>
      <c r="N5" s="1">
        <v>68.8</v>
      </c>
      <c r="O5" s="5">
        <v>150</v>
      </c>
      <c r="P5" s="1">
        <v>0</v>
      </c>
      <c r="Q5" s="12">
        <v>501032.36</v>
      </c>
      <c r="R5" s="2">
        <v>241319.76</v>
      </c>
      <c r="S5" s="1">
        <v>807</v>
      </c>
      <c r="T5" s="1">
        <v>1022</v>
      </c>
      <c r="U5" s="1">
        <v>1386</v>
      </c>
      <c r="V5" s="1">
        <v>1165</v>
      </c>
      <c r="W5" s="1">
        <v>1502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1308</v>
      </c>
      <c r="AN5" s="1">
        <v>1224</v>
      </c>
      <c r="AO5" s="1">
        <v>1409</v>
      </c>
      <c r="AP5" s="1">
        <v>1259</v>
      </c>
      <c r="AQ5" s="1">
        <v>2537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1223</v>
      </c>
      <c r="AX5" s="1">
        <v>1303</v>
      </c>
      <c r="AY5" s="1">
        <v>990</v>
      </c>
      <c r="AZ5" s="1">
        <v>838</v>
      </c>
      <c r="BA5" s="1">
        <v>1032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</row>
    <row r="6" spans="1:58">
      <c r="A6" s="1">
        <v>70079</v>
      </c>
      <c r="B6" s="1" t="s">
        <v>75</v>
      </c>
      <c r="C6" s="1">
        <v>12</v>
      </c>
      <c r="D6" s="2">
        <v>856.93679999999995</v>
      </c>
      <c r="E6" s="10">
        <f t="shared" si="2"/>
        <v>197095.46399999998</v>
      </c>
      <c r="F6" s="11">
        <f t="shared" si="3"/>
        <v>230</v>
      </c>
      <c r="G6" s="1">
        <v>113.96</v>
      </c>
      <c r="H6" s="1">
        <v>8</v>
      </c>
      <c r="I6" s="20">
        <v>100</v>
      </c>
      <c r="J6" s="1">
        <v>170.67</v>
      </c>
      <c r="K6" s="1">
        <v>87.67</v>
      </c>
      <c r="L6" s="5">
        <v>80</v>
      </c>
      <c r="M6" s="1">
        <v>164.38</v>
      </c>
      <c r="N6" s="1">
        <v>93.92</v>
      </c>
      <c r="O6" s="5">
        <v>50</v>
      </c>
      <c r="P6" s="1">
        <v>0</v>
      </c>
      <c r="Q6" s="12">
        <v>384764.62</v>
      </c>
      <c r="R6" s="2">
        <v>209021.17</v>
      </c>
      <c r="S6" s="1">
        <v>495</v>
      </c>
      <c r="T6" s="1">
        <v>327</v>
      </c>
      <c r="U6" s="1">
        <v>476</v>
      </c>
      <c r="V6" s="1">
        <v>466</v>
      </c>
      <c r="W6" s="1">
        <v>748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693</v>
      </c>
      <c r="AN6" s="1">
        <v>596</v>
      </c>
      <c r="AO6" s="1">
        <v>694</v>
      </c>
      <c r="AP6" s="1">
        <v>726</v>
      </c>
      <c r="AQ6" s="1">
        <v>1052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553</v>
      </c>
      <c r="AX6" s="1">
        <v>618</v>
      </c>
      <c r="AY6" s="1">
        <v>593</v>
      </c>
      <c r="AZ6" s="1">
        <v>1035</v>
      </c>
      <c r="BA6" s="1">
        <v>1127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</row>
    <row r="7" spans="1:58">
      <c r="A7" s="1">
        <v>70031</v>
      </c>
      <c r="B7" s="1" t="s">
        <v>90</v>
      </c>
      <c r="C7" s="1">
        <v>20</v>
      </c>
      <c r="D7" s="2">
        <v>1727</v>
      </c>
      <c r="E7" s="10">
        <f t="shared" si="2"/>
        <v>155430</v>
      </c>
      <c r="F7" s="11">
        <f t="shared" si="3"/>
        <v>90</v>
      </c>
      <c r="G7" s="1">
        <v>55.12</v>
      </c>
      <c r="H7" s="1">
        <v>25</v>
      </c>
      <c r="I7" s="20">
        <v>50</v>
      </c>
      <c r="J7" s="1">
        <v>44.12</v>
      </c>
      <c r="K7" s="1">
        <v>34.35</v>
      </c>
      <c r="L7" s="5">
        <v>10</v>
      </c>
      <c r="M7" s="1">
        <v>43.82</v>
      </c>
      <c r="N7" s="1">
        <v>14.2</v>
      </c>
      <c r="O7" s="5">
        <v>30</v>
      </c>
      <c r="P7" s="1">
        <v>0</v>
      </c>
      <c r="Q7" s="12">
        <v>247090.52</v>
      </c>
      <c r="R7" s="2">
        <v>154221.1</v>
      </c>
      <c r="S7" s="1">
        <v>320</v>
      </c>
      <c r="T7" s="1">
        <v>337</v>
      </c>
      <c r="U7" s="1">
        <v>446</v>
      </c>
      <c r="V7" s="1">
        <v>336</v>
      </c>
      <c r="W7" s="1">
        <v>815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242</v>
      </c>
      <c r="AN7" s="1">
        <v>154</v>
      </c>
      <c r="AO7" s="1">
        <v>390</v>
      </c>
      <c r="AP7" s="1">
        <v>347</v>
      </c>
      <c r="AQ7" s="1">
        <v>687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272</v>
      </c>
      <c r="AX7" s="1">
        <v>225</v>
      </c>
      <c r="AY7" s="1">
        <v>374</v>
      </c>
      <c r="AZ7" s="1">
        <v>236</v>
      </c>
      <c r="BA7" s="1">
        <v>284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</row>
    <row r="8" spans="1:58">
      <c r="A8" s="1">
        <v>70103</v>
      </c>
      <c r="B8" s="1" t="s">
        <v>112</v>
      </c>
      <c r="C8" s="1">
        <v>18</v>
      </c>
      <c r="D8" s="2">
        <v>888.1902</v>
      </c>
      <c r="E8" s="10">
        <f t="shared" si="2"/>
        <v>195401.84400000001</v>
      </c>
      <c r="F8" s="11">
        <f t="shared" si="3"/>
        <v>220</v>
      </c>
      <c r="G8" s="1">
        <v>71.58</v>
      </c>
      <c r="H8" s="1">
        <v>7</v>
      </c>
      <c r="I8" s="20">
        <v>100</v>
      </c>
      <c r="J8" s="1">
        <v>91.86</v>
      </c>
      <c r="K8" s="1">
        <v>41.06</v>
      </c>
      <c r="L8" s="5">
        <v>50</v>
      </c>
      <c r="M8" s="1">
        <v>109.03</v>
      </c>
      <c r="N8" s="1">
        <v>56.67</v>
      </c>
      <c r="O8" s="5">
        <v>70</v>
      </c>
      <c r="P8" s="1">
        <v>0</v>
      </c>
      <c r="Q8" s="12">
        <v>242007.16</v>
      </c>
      <c r="R8" s="2">
        <v>77075.17</v>
      </c>
      <c r="S8" s="1">
        <v>562</v>
      </c>
      <c r="T8" s="1">
        <v>328</v>
      </c>
      <c r="U8" s="1">
        <v>307</v>
      </c>
      <c r="V8" s="1">
        <v>511</v>
      </c>
      <c r="W8" s="1">
        <v>-197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604</v>
      </c>
      <c r="AN8" s="1">
        <v>315</v>
      </c>
      <c r="AO8" s="1">
        <v>704</v>
      </c>
      <c r="AP8" s="1">
        <v>376</v>
      </c>
      <c r="AQ8" s="1">
        <v>739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849</v>
      </c>
      <c r="AX8" s="1">
        <v>342</v>
      </c>
      <c r="AY8" s="1">
        <v>834</v>
      </c>
      <c r="AZ8" s="1">
        <v>217</v>
      </c>
      <c r="BA8" s="1">
        <v>1020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</row>
    <row r="9" spans="1:58">
      <c r="A9" s="1">
        <v>70028</v>
      </c>
      <c r="B9" s="1" t="s">
        <v>103</v>
      </c>
      <c r="C9" s="1">
        <v>24</v>
      </c>
      <c r="D9" s="2">
        <v>952.15200000000004</v>
      </c>
      <c r="E9" s="10">
        <f t="shared" si="2"/>
        <v>152344.32000000001</v>
      </c>
      <c r="F9" s="11">
        <f t="shared" si="3"/>
        <v>160</v>
      </c>
      <c r="G9" s="1">
        <v>71.69</v>
      </c>
      <c r="H9" s="1">
        <v>21</v>
      </c>
      <c r="I9" s="20">
        <v>70</v>
      </c>
      <c r="J9" s="1">
        <v>75.88</v>
      </c>
      <c r="K9" s="1">
        <v>41.42</v>
      </c>
      <c r="L9" s="5">
        <v>40</v>
      </c>
      <c r="M9" s="1">
        <v>76.81</v>
      </c>
      <c r="N9" s="1">
        <v>25.04</v>
      </c>
      <c r="O9" s="5">
        <v>50</v>
      </c>
      <c r="P9" s="1">
        <v>0</v>
      </c>
      <c r="Q9" s="12">
        <v>213639.1</v>
      </c>
      <c r="R9" s="2">
        <v>75656.41</v>
      </c>
      <c r="S9" s="1">
        <v>589</v>
      </c>
      <c r="T9" s="1">
        <v>513</v>
      </c>
      <c r="U9" s="1">
        <v>621</v>
      </c>
      <c r="V9" s="1">
        <v>508</v>
      </c>
      <c r="W9" s="1">
        <v>312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571</v>
      </c>
      <c r="AN9" s="1">
        <v>521</v>
      </c>
      <c r="AO9" s="1">
        <v>738</v>
      </c>
      <c r="AP9" s="1">
        <v>503</v>
      </c>
      <c r="AQ9" s="1">
        <v>994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824</v>
      </c>
      <c r="AX9" s="1">
        <v>544</v>
      </c>
      <c r="AY9" s="1">
        <v>592</v>
      </c>
      <c r="AZ9" s="1">
        <v>311</v>
      </c>
      <c r="BA9" s="1">
        <v>601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 spans="1:58">
      <c r="A10" s="1">
        <v>70034</v>
      </c>
      <c r="B10" s="1" t="s">
        <v>99</v>
      </c>
      <c r="C10" s="1">
        <v>24</v>
      </c>
      <c r="D10" s="2">
        <v>1301.8176000000001</v>
      </c>
      <c r="E10" s="10">
        <f t="shared" si="2"/>
        <v>65090.880000000005</v>
      </c>
      <c r="F10" s="11">
        <f t="shared" si="3"/>
        <v>50</v>
      </c>
      <c r="G10" s="1">
        <v>36.96</v>
      </c>
      <c r="H10" s="1">
        <v>25</v>
      </c>
      <c r="I10" s="26">
        <v>10</v>
      </c>
      <c r="J10" s="1">
        <v>58.04</v>
      </c>
      <c r="K10" s="1">
        <v>39.880000000000003</v>
      </c>
      <c r="L10" s="5">
        <v>20</v>
      </c>
      <c r="M10" s="1">
        <v>56.06</v>
      </c>
      <c r="N10" s="1">
        <v>35.58</v>
      </c>
      <c r="O10" s="5">
        <v>20</v>
      </c>
      <c r="P10" s="1">
        <v>0</v>
      </c>
      <c r="Q10" s="12">
        <v>196655.82</v>
      </c>
      <c r="R10" s="2">
        <v>180735.68</v>
      </c>
      <c r="S10" s="1">
        <v>294</v>
      </c>
      <c r="T10" s="1">
        <v>278</v>
      </c>
      <c r="U10" s="1">
        <v>312</v>
      </c>
      <c r="V10" s="1">
        <v>284</v>
      </c>
      <c r="W10" s="1">
        <v>1521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347</v>
      </c>
      <c r="AN10" s="1">
        <v>341</v>
      </c>
      <c r="AO10" s="1">
        <v>725</v>
      </c>
      <c r="AP10" s="1">
        <v>301</v>
      </c>
      <c r="AQ10" s="1">
        <v>957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471</v>
      </c>
      <c r="AX10" s="1">
        <v>509</v>
      </c>
      <c r="AY10" s="1">
        <v>452</v>
      </c>
      <c r="AZ10" s="1">
        <v>336</v>
      </c>
      <c r="BA10" s="1">
        <v>854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 spans="1:58">
      <c r="A11" s="1">
        <v>70101</v>
      </c>
      <c r="B11" s="1" t="s">
        <v>73</v>
      </c>
      <c r="C11" s="1">
        <v>15</v>
      </c>
      <c r="D11" s="2">
        <v>617.06550000000004</v>
      </c>
      <c r="E11" s="10">
        <f t="shared" si="2"/>
        <v>86389.170000000013</v>
      </c>
      <c r="F11" s="11">
        <f t="shared" si="3"/>
        <v>140</v>
      </c>
      <c r="G11" s="1">
        <v>82</v>
      </c>
      <c r="H11" s="1">
        <v>16</v>
      </c>
      <c r="I11" s="20">
        <v>70</v>
      </c>
      <c r="J11" s="1">
        <v>87.3</v>
      </c>
      <c r="K11" s="1">
        <v>129</v>
      </c>
      <c r="L11" s="5">
        <v>0</v>
      </c>
      <c r="M11" s="1">
        <v>142.69999999999999</v>
      </c>
      <c r="N11" s="1">
        <v>70.599999999999994</v>
      </c>
      <c r="O11" s="5">
        <v>70</v>
      </c>
      <c r="P11" s="1">
        <v>0</v>
      </c>
      <c r="Q11" s="12">
        <v>192524.44</v>
      </c>
      <c r="R11" s="2">
        <v>125305.43</v>
      </c>
      <c r="S11" s="1">
        <v>314</v>
      </c>
      <c r="T11" s="1">
        <v>326</v>
      </c>
      <c r="U11" s="1">
        <v>519</v>
      </c>
      <c r="V11" s="1">
        <v>468</v>
      </c>
      <c r="W11" s="1">
        <v>52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315</v>
      </c>
      <c r="AN11" s="1">
        <v>304</v>
      </c>
      <c r="AO11" s="1">
        <v>561</v>
      </c>
      <c r="AP11" s="1">
        <v>563</v>
      </c>
      <c r="AQ11" s="1">
        <v>1935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853</v>
      </c>
      <c r="AX11" s="1">
        <v>309</v>
      </c>
      <c r="AY11" s="1">
        <v>672</v>
      </c>
      <c r="AZ11" s="1">
        <v>922</v>
      </c>
      <c r="BA11" s="1">
        <v>1059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</row>
    <row r="12" spans="1:58">
      <c r="A12" s="1">
        <v>70100</v>
      </c>
      <c r="B12" s="1" t="s">
        <v>91</v>
      </c>
      <c r="C12" s="1">
        <v>16</v>
      </c>
      <c r="D12" s="2">
        <v>656.80640000000005</v>
      </c>
      <c r="E12" s="10">
        <f t="shared" si="2"/>
        <v>111657.088</v>
      </c>
      <c r="F12" s="11">
        <f t="shared" si="3"/>
        <v>170</v>
      </c>
      <c r="G12" s="1">
        <v>83.97</v>
      </c>
      <c r="H12" s="1">
        <v>23</v>
      </c>
      <c r="I12" s="20">
        <v>70</v>
      </c>
      <c r="J12" s="1">
        <v>89.69</v>
      </c>
      <c r="K12" s="1">
        <v>35.44</v>
      </c>
      <c r="L12" s="5">
        <v>50</v>
      </c>
      <c r="M12" s="1">
        <v>119.19</v>
      </c>
      <c r="N12" s="1">
        <v>56.94</v>
      </c>
      <c r="O12" s="5">
        <v>50</v>
      </c>
      <c r="P12" s="1">
        <v>0</v>
      </c>
      <c r="Q12" s="12">
        <v>192341.65</v>
      </c>
      <c r="R12" s="2">
        <v>83250.210000000006</v>
      </c>
      <c r="S12" s="1">
        <v>343</v>
      </c>
      <c r="T12" s="1">
        <v>333</v>
      </c>
      <c r="U12" s="1">
        <v>530</v>
      </c>
      <c r="V12" s="1">
        <v>608</v>
      </c>
      <c r="W12" s="1">
        <v>550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480</v>
      </c>
      <c r="AN12" s="1">
        <v>356</v>
      </c>
      <c r="AO12" s="1">
        <v>554</v>
      </c>
      <c r="AP12" s="1">
        <v>446</v>
      </c>
      <c r="AQ12" s="1">
        <v>567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700</v>
      </c>
      <c r="AX12" s="1">
        <v>446</v>
      </c>
      <c r="AY12" s="1">
        <v>656</v>
      </c>
      <c r="AZ12" s="1">
        <v>656</v>
      </c>
      <c r="BA12" s="1">
        <v>911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</row>
    <row r="13" spans="1:58">
      <c r="A13" s="1">
        <v>70072</v>
      </c>
      <c r="B13" s="1" t="s">
        <v>79</v>
      </c>
      <c r="C13" s="1">
        <v>20</v>
      </c>
      <c r="D13" s="2">
        <v>813.63599999999997</v>
      </c>
      <c r="E13" s="10">
        <f t="shared" si="2"/>
        <v>73227.239999999991</v>
      </c>
      <c r="F13" s="11">
        <f t="shared" si="3"/>
        <v>90</v>
      </c>
      <c r="G13" s="1">
        <v>48.7</v>
      </c>
      <c r="H13" s="1">
        <v>59</v>
      </c>
      <c r="I13" s="16">
        <f t="shared" ref="I13:I18" si="4">MAX(0,(TRUNC((G13*0.8)-H13)))</f>
        <v>0</v>
      </c>
      <c r="J13" s="1">
        <v>123.18</v>
      </c>
      <c r="K13" s="1">
        <v>77.75</v>
      </c>
      <c r="L13" s="5">
        <v>50</v>
      </c>
      <c r="M13" s="1">
        <v>61.4</v>
      </c>
      <c r="N13" s="1">
        <v>12.25</v>
      </c>
      <c r="O13" s="5">
        <v>40</v>
      </c>
      <c r="P13" s="1">
        <v>0</v>
      </c>
      <c r="Q13" s="12">
        <v>189800.94</v>
      </c>
      <c r="R13" s="2">
        <v>151458.34</v>
      </c>
      <c r="S13" s="1">
        <v>241</v>
      </c>
      <c r="T13" s="1">
        <v>272</v>
      </c>
      <c r="U13" s="1">
        <v>381</v>
      </c>
      <c r="V13" s="1">
        <v>432</v>
      </c>
      <c r="W13" s="1">
        <v>1923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787</v>
      </c>
      <c r="AN13" s="1">
        <v>695</v>
      </c>
      <c r="AO13" s="1">
        <v>1031</v>
      </c>
      <c r="AP13" s="1">
        <v>596</v>
      </c>
      <c r="AQ13" s="1">
        <v>1555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378</v>
      </c>
      <c r="AX13" s="1">
        <v>371</v>
      </c>
      <c r="AY13" s="1">
        <v>586</v>
      </c>
      <c r="AZ13" s="1">
        <v>157</v>
      </c>
      <c r="BA13" s="1">
        <v>245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 spans="1:58">
      <c r="A14" s="1">
        <v>70019</v>
      </c>
      <c r="B14" s="1" t="s">
        <v>85</v>
      </c>
      <c r="C14" s="1">
        <v>20</v>
      </c>
      <c r="D14" s="2">
        <v>1333.944</v>
      </c>
      <c r="E14" s="10">
        <f t="shared" si="2"/>
        <v>53357.759999999995</v>
      </c>
      <c r="F14" s="11">
        <f t="shared" si="3"/>
        <v>40</v>
      </c>
      <c r="G14" s="1">
        <v>30.28</v>
      </c>
      <c r="H14" s="1">
        <v>29</v>
      </c>
      <c r="I14" s="16">
        <f t="shared" si="4"/>
        <v>0</v>
      </c>
      <c r="J14" s="1">
        <v>64.45</v>
      </c>
      <c r="K14" s="1">
        <v>31.65</v>
      </c>
      <c r="L14" s="5">
        <v>30</v>
      </c>
      <c r="M14" s="1">
        <v>41.35</v>
      </c>
      <c r="N14" s="1">
        <v>22.2</v>
      </c>
      <c r="O14" s="16">
        <f>MAX(0,(TRUNC((M14*0.8)-N14)))</f>
        <v>10</v>
      </c>
      <c r="P14" s="1">
        <v>0</v>
      </c>
      <c r="Q14" s="12">
        <v>181516.43</v>
      </c>
      <c r="R14" s="2">
        <v>106648.82</v>
      </c>
      <c r="S14" s="1">
        <v>136</v>
      </c>
      <c r="T14" s="1">
        <v>138</v>
      </c>
      <c r="U14" s="1">
        <v>325</v>
      </c>
      <c r="V14" s="1">
        <v>151</v>
      </c>
      <c r="W14" s="1">
        <v>522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340</v>
      </c>
      <c r="AN14" s="1">
        <v>364</v>
      </c>
      <c r="AO14" s="1">
        <v>516</v>
      </c>
      <c r="AP14" s="1">
        <v>502</v>
      </c>
      <c r="AQ14" s="1">
        <v>633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228</v>
      </c>
      <c r="AX14" s="1">
        <v>229</v>
      </c>
      <c r="AY14" s="1">
        <v>407</v>
      </c>
      <c r="AZ14" s="1">
        <v>155</v>
      </c>
      <c r="BA14" s="1">
        <v>444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</row>
    <row r="15" spans="1:58">
      <c r="A15" s="1">
        <v>70150</v>
      </c>
      <c r="B15" s="1" t="s">
        <v>118</v>
      </c>
      <c r="C15" s="1">
        <v>20</v>
      </c>
      <c r="D15" s="2">
        <v>1505.0519999999999</v>
      </c>
      <c r="E15" s="10">
        <f t="shared" si="2"/>
        <v>60202.079999999994</v>
      </c>
      <c r="F15" s="11">
        <f t="shared" si="3"/>
        <v>40</v>
      </c>
      <c r="G15" s="1">
        <v>25.5</v>
      </c>
      <c r="H15" s="1">
        <v>21</v>
      </c>
      <c r="I15" s="16">
        <f t="shared" si="4"/>
        <v>0</v>
      </c>
      <c r="J15" s="1">
        <v>38.450000000000003</v>
      </c>
      <c r="K15" s="1">
        <v>24.05</v>
      </c>
      <c r="L15" s="5">
        <v>20</v>
      </c>
      <c r="M15" s="1">
        <v>46.02</v>
      </c>
      <c r="N15" s="1">
        <v>20.25</v>
      </c>
      <c r="O15" s="5">
        <v>20</v>
      </c>
      <c r="P15" s="1">
        <v>0</v>
      </c>
      <c r="Q15" s="12">
        <v>165518.09</v>
      </c>
      <c r="R15" s="2">
        <v>82777.86</v>
      </c>
      <c r="S15" s="1">
        <v>46</v>
      </c>
      <c r="T15" s="1">
        <v>197</v>
      </c>
      <c r="U15" s="1">
        <v>193</v>
      </c>
      <c r="V15" s="1">
        <v>345</v>
      </c>
      <c r="W15" s="1">
        <v>214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279</v>
      </c>
      <c r="AN15" s="1">
        <v>204</v>
      </c>
      <c r="AO15" s="1">
        <v>248</v>
      </c>
      <c r="AP15" s="1">
        <v>280</v>
      </c>
      <c r="AQ15" s="1">
        <v>481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324</v>
      </c>
      <c r="AX15" s="1">
        <v>255</v>
      </c>
      <c r="AY15" s="1">
        <v>344</v>
      </c>
      <c r="AZ15" s="1">
        <v>250</v>
      </c>
      <c r="BA15" s="1">
        <v>405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</row>
    <row r="16" spans="1:58">
      <c r="A16" s="1">
        <v>70029</v>
      </c>
      <c r="B16" s="1" t="s">
        <v>102</v>
      </c>
      <c r="C16" s="1">
        <v>18</v>
      </c>
      <c r="D16" s="2">
        <v>806.65200000000004</v>
      </c>
      <c r="E16" s="10">
        <f t="shared" si="2"/>
        <v>24199.56</v>
      </c>
      <c r="F16" s="11">
        <f t="shared" si="3"/>
        <v>30</v>
      </c>
      <c r="G16" s="1">
        <v>35.47</v>
      </c>
      <c r="H16" s="1">
        <v>53</v>
      </c>
      <c r="I16" s="16">
        <f t="shared" si="4"/>
        <v>0</v>
      </c>
      <c r="J16" s="1">
        <v>85.47</v>
      </c>
      <c r="K16" s="1">
        <v>92.11</v>
      </c>
      <c r="L16" s="5">
        <v>0</v>
      </c>
      <c r="M16" s="1">
        <v>68.78</v>
      </c>
      <c r="N16" s="1">
        <v>31.17</v>
      </c>
      <c r="O16" s="5">
        <v>30</v>
      </c>
      <c r="P16" s="1">
        <v>0</v>
      </c>
      <c r="Q16" s="12">
        <v>153039.81</v>
      </c>
      <c r="R16" s="2">
        <v>175805.32</v>
      </c>
      <c r="S16" s="1">
        <v>296</v>
      </c>
      <c r="T16" s="1">
        <v>131</v>
      </c>
      <c r="U16" s="1">
        <v>176</v>
      </c>
      <c r="V16" s="1">
        <v>202</v>
      </c>
      <c r="W16" s="1">
        <v>1704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581</v>
      </c>
      <c r="AN16" s="1">
        <v>394</v>
      </c>
      <c r="AO16" s="1">
        <v>559</v>
      </c>
      <c r="AP16" s="1">
        <v>403</v>
      </c>
      <c r="AQ16" s="1">
        <v>1658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414</v>
      </c>
      <c r="AX16" s="1">
        <v>495</v>
      </c>
      <c r="AY16" s="1">
        <v>413</v>
      </c>
      <c r="AZ16" s="1">
        <v>327</v>
      </c>
      <c r="BA16" s="1">
        <v>561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 spans="1:58">
      <c r="A17" s="1">
        <v>70005</v>
      </c>
      <c r="B17" s="1" t="s">
        <v>107</v>
      </c>
      <c r="C17" s="1">
        <v>24</v>
      </c>
      <c r="D17" s="2">
        <v>1182.3912</v>
      </c>
      <c r="E17" s="10">
        <f t="shared" si="2"/>
        <v>59119.56</v>
      </c>
      <c r="F17" s="11">
        <f t="shared" si="3"/>
        <v>50</v>
      </c>
      <c r="G17" s="1">
        <v>17.02</v>
      </c>
      <c r="H17" s="1">
        <v>15</v>
      </c>
      <c r="I17" s="16">
        <f t="shared" si="4"/>
        <v>0</v>
      </c>
      <c r="J17" s="1">
        <v>67.56</v>
      </c>
      <c r="K17" s="1">
        <v>19.079999999999998</v>
      </c>
      <c r="L17" s="5">
        <v>40</v>
      </c>
      <c r="M17" s="1">
        <v>31.02</v>
      </c>
      <c r="N17" s="1">
        <v>14.21</v>
      </c>
      <c r="O17" s="16">
        <f>MAX(0,(TRUNC((M17*0.8)-N17)))</f>
        <v>10</v>
      </c>
      <c r="P17" s="1">
        <v>0</v>
      </c>
      <c r="Q17" s="12">
        <v>136689.35</v>
      </c>
      <c r="R17" s="2">
        <v>76953.960000000006</v>
      </c>
      <c r="S17" s="1">
        <v>141</v>
      </c>
      <c r="T17" s="1">
        <v>162</v>
      </c>
      <c r="U17" s="1">
        <v>123</v>
      </c>
      <c r="V17" s="1">
        <v>127</v>
      </c>
      <c r="W17" s="1">
        <v>763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558</v>
      </c>
      <c r="AN17" s="1">
        <v>490</v>
      </c>
      <c r="AO17" s="1">
        <v>557</v>
      </c>
      <c r="AP17" s="1">
        <v>523</v>
      </c>
      <c r="AQ17" s="1">
        <v>458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258</v>
      </c>
      <c r="AX17" s="1">
        <v>238</v>
      </c>
      <c r="AY17" s="1">
        <v>309</v>
      </c>
      <c r="AZ17" s="1">
        <v>117</v>
      </c>
      <c r="BA17" s="1">
        <v>341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</row>
    <row r="18" spans="1:58">
      <c r="A18" s="1">
        <v>70187</v>
      </c>
      <c r="B18" s="1" t="s">
        <v>127</v>
      </c>
      <c r="C18" s="1">
        <v>1</v>
      </c>
      <c r="D18" s="2">
        <v>1099.0197000000001</v>
      </c>
      <c r="E18" s="10">
        <f t="shared" si="2"/>
        <v>43960.788</v>
      </c>
      <c r="F18" s="11">
        <f t="shared" si="3"/>
        <v>40</v>
      </c>
      <c r="G18" s="1">
        <v>0</v>
      </c>
      <c r="H18" s="1">
        <v>0</v>
      </c>
      <c r="I18" s="16">
        <f t="shared" si="4"/>
        <v>0</v>
      </c>
      <c r="J18" s="1">
        <v>88.5</v>
      </c>
      <c r="K18" s="1">
        <v>63</v>
      </c>
      <c r="L18" s="5">
        <v>30</v>
      </c>
      <c r="M18" s="1">
        <v>29</v>
      </c>
      <c r="N18" s="1">
        <v>18</v>
      </c>
      <c r="O18" s="5">
        <v>10</v>
      </c>
      <c r="P18" s="1">
        <v>0</v>
      </c>
      <c r="Q18" s="12">
        <v>129134.81</v>
      </c>
      <c r="R18" s="2">
        <v>89020.6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45</v>
      </c>
      <c r="AO18" s="1">
        <v>53</v>
      </c>
      <c r="AP18" s="1">
        <v>24</v>
      </c>
      <c r="AQ18" s="1">
        <v>63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14</v>
      </c>
      <c r="AX18" s="1">
        <v>10</v>
      </c>
      <c r="AY18" s="1">
        <v>8</v>
      </c>
      <c r="AZ18" s="1">
        <v>4</v>
      </c>
      <c r="BA18" s="1">
        <v>18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</row>
    <row r="19" spans="1:58">
      <c r="A19" s="1">
        <v>70168</v>
      </c>
      <c r="B19" s="1" t="s">
        <v>109</v>
      </c>
      <c r="C19" s="1">
        <v>24</v>
      </c>
      <c r="D19" s="2">
        <v>1185.8904</v>
      </c>
      <c r="E19" s="10">
        <f t="shared" si="2"/>
        <v>47435.616000000002</v>
      </c>
      <c r="F19" s="11">
        <f t="shared" si="3"/>
        <v>40</v>
      </c>
      <c r="G19" s="1">
        <v>22.52</v>
      </c>
      <c r="H19" s="1">
        <v>8.92</v>
      </c>
      <c r="I19" s="35">
        <v>10</v>
      </c>
      <c r="J19" s="1">
        <v>40.119999999999997</v>
      </c>
      <c r="K19" s="1">
        <v>21.67</v>
      </c>
      <c r="L19" s="5">
        <v>20</v>
      </c>
      <c r="M19" s="1">
        <v>42</v>
      </c>
      <c r="N19" s="1">
        <v>24.12</v>
      </c>
      <c r="O19" s="5">
        <v>10</v>
      </c>
      <c r="P19" s="1">
        <v>0</v>
      </c>
      <c r="Q19" s="12">
        <v>124098.49</v>
      </c>
      <c r="R19" s="2">
        <v>64878.09</v>
      </c>
      <c r="S19" s="1">
        <v>163</v>
      </c>
      <c r="T19" s="1">
        <v>143</v>
      </c>
      <c r="U19" s="1">
        <v>221</v>
      </c>
      <c r="V19" s="1">
        <v>170</v>
      </c>
      <c r="W19" s="1">
        <v>214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241</v>
      </c>
      <c r="AN19" s="1">
        <v>319</v>
      </c>
      <c r="AO19" s="1">
        <v>402</v>
      </c>
      <c r="AP19" s="1">
        <v>321</v>
      </c>
      <c r="AQ19" s="1">
        <v>520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282</v>
      </c>
      <c r="AX19" s="1">
        <v>406</v>
      </c>
      <c r="AY19" s="1">
        <v>420</v>
      </c>
      <c r="AZ19" s="1">
        <v>206</v>
      </c>
      <c r="BA19" s="1">
        <v>579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</row>
    <row r="20" spans="1:58">
      <c r="A20" s="1">
        <v>70041</v>
      </c>
      <c r="B20" s="1" t="s">
        <v>114</v>
      </c>
      <c r="C20" s="1">
        <v>24</v>
      </c>
      <c r="D20" s="2">
        <v>920.25840000000005</v>
      </c>
      <c r="E20" s="10">
        <f t="shared" si="2"/>
        <v>41411.628000000004</v>
      </c>
      <c r="F20" s="11">
        <f t="shared" si="3"/>
        <v>45</v>
      </c>
      <c r="G20" s="1">
        <v>47.81</v>
      </c>
      <c r="H20" s="1">
        <v>19</v>
      </c>
      <c r="I20" s="20">
        <v>20</v>
      </c>
      <c r="J20" s="1">
        <v>37.270000000000003</v>
      </c>
      <c r="K20" s="1">
        <v>25.75</v>
      </c>
      <c r="L20" s="5">
        <v>10</v>
      </c>
      <c r="M20" s="1">
        <v>47.46</v>
      </c>
      <c r="N20" s="1">
        <v>25.75</v>
      </c>
      <c r="O20" s="5">
        <v>15</v>
      </c>
      <c r="P20" s="1">
        <v>0</v>
      </c>
      <c r="Q20" s="12">
        <v>121972.58</v>
      </c>
      <c r="R20" s="2">
        <v>74886.03</v>
      </c>
      <c r="S20" s="1">
        <v>350</v>
      </c>
      <c r="T20" s="1">
        <v>342</v>
      </c>
      <c r="U20" s="1">
        <v>434</v>
      </c>
      <c r="V20" s="1">
        <v>385</v>
      </c>
      <c r="W20" s="1">
        <v>717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287</v>
      </c>
      <c r="AN20" s="1">
        <v>240</v>
      </c>
      <c r="AO20" s="1">
        <v>347</v>
      </c>
      <c r="AP20" s="1">
        <v>281</v>
      </c>
      <c r="AQ20" s="1">
        <v>618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306</v>
      </c>
      <c r="AX20" s="1">
        <v>428</v>
      </c>
      <c r="AY20" s="1">
        <v>527</v>
      </c>
      <c r="AZ20" s="1">
        <v>184</v>
      </c>
      <c r="BA20" s="1">
        <v>618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</row>
    <row r="21" spans="1:58">
      <c r="A21" s="1">
        <v>70043</v>
      </c>
      <c r="B21" s="1" t="s">
        <v>117</v>
      </c>
      <c r="C21" s="1">
        <v>1</v>
      </c>
      <c r="D21" s="2">
        <v>632.88620000000003</v>
      </c>
      <c r="E21" s="10">
        <f t="shared" si="2"/>
        <v>75946.343999999997</v>
      </c>
      <c r="F21" s="11">
        <f t="shared" si="3"/>
        <v>120</v>
      </c>
      <c r="G21" s="1">
        <v>33.5</v>
      </c>
      <c r="H21" s="1">
        <v>0</v>
      </c>
      <c r="I21" s="20">
        <v>50</v>
      </c>
      <c r="J21" s="1">
        <v>76</v>
      </c>
      <c r="K21" s="1">
        <v>113</v>
      </c>
      <c r="L21" s="5">
        <v>0</v>
      </c>
      <c r="M21" s="1">
        <v>81.5</v>
      </c>
      <c r="N21" s="1">
        <v>10</v>
      </c>
      <c r="O21" s="5">
        <v>70</v>
      </c>
      <c r="P21" s="1">
        <v>0</v>
      </c>
      <c r="Q21" s="12">
        <v>120881.26</v>
      </c>
      <c r="R21" s="2">
        <v>77845</v>
      </c>
      <c r="S21" s="1">
        <v>10</v>
      </c>
      <c r="T21" s="1">
        <v>6</v>
      </c>
      <c r="U21" s="1">
        <v>16</v>
      </c>
      <c r="V21" s="1">
        <v>9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11</v>
      </c>
      <c r="AN21" s="1">
        <v>29</v>
      </c>
      <c r="AO21" s="1">
        <v>22</v>
      </c>
      <c r="AP21" s="1">
        <v>57</v>
      </c>
      <c r="AQ21" s="1">
        <v>113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14</v>
      </c>
      <c r="AX21" s="1">
        <v>34</v>
      </c>
      <c r="AY21" s="1">
        <v>28</v>
      </c>
      <c r="AZ21" s="1">
        <v>45</v>
      </c>
      <c r="BA21" s="1">
        <v>10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>
      <c r="A22" s="1">
        <v>70002</v>
      </c>
      <c r="B22" s="1" t="s">
        <v>113</v>
      </c>
      <c r="C22" s="1">
        <v>48</v>
      </c>
      <c r="D22" s="2">
        <v>1343.7216000000001</v>
      </c>
      <c r="E22" s="10">
        <f t="shared" si="2"/>
        <v>47030.256000000001</v>
      </c>
      <c r="F22" s="11">
        <f t="shared" si="3"/>
        <v>35</v>
      </c>
      <c r="G22" s="1">
        <v>24.64</v>
      </c>
      <c r="H22" s="1">
        <v>16</v>
      </c>
      <c r="I22" s="20">
        <v>5</v>
      </c>
      <c r="J22" s="1">
        <v>37.25</v>
      </c>
      <c r="K22" s="1">
        <v>17.079999999999998</v>
      </c>
      <c r="L22" s="5">
        <v>20</v>
      </c>
      <c r="M22" s="1">
        <v>25.08</v>
      </c>
      <c r="N22" s="1">
        <v>13.31</v>
      </c>
      <c r="O22" s="5">
        <v>10</v>
      </c>
      <c r="P22" s="1">
        <v>0</v>
      </c>
      <c r="Q22" s="12">
        <v>116861.79</v>
      </c>
      <c r="R22" s="2">
        <v>53496.92</v>
      </c>
      <c r="S22" s="1">
        <v>270</v>
      </c>
      <c r="T22" s="1">
        <v>310</v>
      </c>
      <c r="U22" s="1">
        <v>524</v>
      </c>
      <c r="V22" s="1">
        <v>467</v>
      </c>
      <c r="W22" s="1">
        <v>452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615</v>
      </c>
      <c r="AN22" s="1">
        <v>267</v>
      </c>
      <c r="AO22" s="1">
        <v>715</v>
      </c>
      <c r="AP22" s="1">
        <v>649</v>
      </c>
      <c r="AQ22" s="1">
        <v>820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433</v>
      </c>
      <c r="AX22" s="1">
        <v>636</v>
      </c>
      <c r="AY22" s="1">
        <v>270</v>
      </c>
      <c r="AZ22" s="1">
        <v>366</v>
      </c>
      <c r="BA22" s="1">
        <v>639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</row>
    <row r="23" spans="1:58">
      <c r="A23" s="1">
        <v>70500</v>
      </c>
      <c r="B23" s="1" t="s">
        <v>105</v>
      </c>
      <c r="C23" s="1">
        <v>10</v>
      </c>
      <c r="D23" s="2">
        <v>1213.8579999999999</v>
      </c>
      <c r="E23" s="10">
        <f t="shared" si="2"/>
        <v>24277.16</v>
      </c>
      <c r="F23" s="11">
        <f t="shared" si="3"/>
        <v>20</v>
      </c>
      <c r="G23" s="1">
        <v>19.3</v>
      </c>
      <c r="H23" s="1">
        <v>9</v>
      </c>
      <c r="I23" s="20">
        <v>10</v>
      </c>
      <c r="J23" s="1">
        <v>32</v>
      </c>
      <c r="K23" s="1">
        <v>25.2</v>
      </c>
      <c r="L23" s="5">
        <v>10</v>
      </c>
      <c r="M23" s="1">
        <v>26.6</v>
      </c>
      <c r="N23" s="1">
        <v>21.9</v>
      </c>
      <c r="O23" s="16">
        <f>MAX(0,(TRUNC((M23*0.8)-N23)))</f>
        <v>0</v>
      </c>
      <c r="P23" s="1">
        <v>0</v>
      </c>
      <c r="Q23" s="12">
        <v>94559.54</v>
      </c>
      <c r="R23" s="2">
        <v>71617.62</v>
      </c>
      <c r="S23" s="1">
        <v>41</v>
      </c>
      <c r="T23" s="1">
        <v>56</v>
      </c>
      <c r="U23" s="1">
        <v>100</v>
      </c>
      <c r="V23" s="1">
        <v>48</v>
      </c>
      <c r="W23" s="1">
        <v>119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88</v>
      </c>
      <c r="AN23" s="1">
        <v>110</v>
      </c>
      <c r="AO23" s="1">
        <v>109</v>
      </c>
      <c r="AP23" s="1">
        <v>136</v>
      </c>
      <c r="AQ23" s="1">
        <v>252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85</v>
      </c>
      <c r="AX23" s="1">
        <v>127</v>
      </c>
      <c r="AY23" s="1">
        <v>75</v>
      </c>
      <c r="AZ23" s="1">
        <v>85</v>
      </c>
      <c r="BA23" s="1">
        <v>219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</row>
    <row r="24" spans="1:58">
      <c r="A24" s="1">
        <v>70038</v>
      </c>
      <c r="B24" s="1" t="s">
        <v>66</v>
      </c>
      <c r="C24" s="1">
        <v>16</v>
      </c>
      <c r="D24" s="2">
        <v>813.7296</v>
      </c>
      <c r="E24" s="10">
        <f t="shared" si="2"/>
        <v>8137.2960000000003</v>
      </c>
      <c r="F24" s="11">
        <f t="shared" si="3"/>
        <v>10</v>
      </c>
      <c r="G24" s="1">
        <v>11.81</v>
      </c>
      <c r="H24" s="1">
        <v>15</v>
      </c>
      <c r="I24" s="16">
        <f>MAX(0,(TRUNC((G24*0.8)-H24)))</f>
        <v>0</v>
      </c>
      <c r="J24" s="1">
        <v>51.72</v>
      </c>
      <c r="K24" s="1">
        <v>52.12</v>
      </c>
      <c r="L24" s="5">
        <v>0</v>
      </c>
      <c r="M24" s="1">
        <v>44.53</v>
      </c>
      <c r="N24" s="1">
        <v>26.31</v>
      </c>
      <c r="O24" s="5">
        <v>10</v>
      </c>
      <c r="P24" s="1">
        <v>0</v>
      </c>
      <c r="Q24" s="12">
        <v>87933.65</v>
      </c>
      <c r="R24" s="2">
        <v>100292.17</v>
      </c>
      <c r="S24" s="1">
        <v>-7</v>
      </c>
      <c r="T24" s="1">
        <v>74</v>
      </c>
      <c r="U24" s="1">
        <v>46</v>
      </c>
      <c r="V24" s="1">
        <v>226</v>
      </c>
      <c r="W24" s="1">
        <v>717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262</v>
      </c>
      <c r="AN24" s="1">
        <v>360</v>
      </c>
      <c r="AO24" s="1">
        <v>262</v>
      </c>
      <c r="AP24" s="1">
        <v>247</v>
      </c>
      <c r="AQ24" s="1">
        <v>834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189</v>
      </c>
      <c r="AX24" s="1">
        <v>332</v>
      </c>
      <c r="AY24" s="1">
        <v>284</v>
      </c>
      <c r="AZ24" s="1">
        <v>147</v>
      </c>
      <c r="BA24" s="1">
        <v>421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</row>
    <row r="25" spans="1:58">
      <c r="A25" s="1">
        <v>70012</v>
      </c>
      <c r="B25" s="1" t="s">
        <v>89</v>
      </c>
      <c r="C25" s="1">
        <v>15</v>
      </c>
      <c r="D25" s="2">
        <v>419.33100000000002</v>
      </c>
      <c r="E25" s="10">
        <f t="shared" si="2"/>
        <v>39836.445</v>
      </c>
      <c r="F25" s="11">
        <f t="shared" si="3"/>
        <v>95</v>
      </c>
      <c r="G25" s="1">
        <v>60.7</v>
      </c>
      <c r="H25" s="1">
        <v>6</v>
      </c>
      <c r="I25" s="5">
        <v>50</v>
      </c>
      <c r="J25" s="1">
        <v>77.5</v>
      </c>
      <c r="K25" s="1">
        <v>46.07</v>
      </c>
      <c r="L25" s="5">
        <v>30</v>
      </c>
      <c r="M25" s="1">
        <v>66.77</v>
      </c>
      <c r="N25" s="1">
        <v>38.200000000000003</v>
      </c>
      <c r="O25" s="16">
        <f>MAX(0,(TRUNC((M25*0.8)-N25)))</f>
        <v>15</v>
      </c>
      <c r="P25" s="1">
        <v>0</v>
      </c>
      <c r="Q25" s="12">
        <v>85948.88</v>
      </c>
      <c r="R25" s="2">
        <v>38131.17</v>
      </c>
      <c r="S25" s="1">
        <v>264</v>
      </c>
      <c r="T25" s="1">
        <v>355</v>
      </c>
      <c r="U25" s="1">
        <v>365</v>
      </c>
      <c r="V25" s="1">
        <v>208</v>
      </c>
      <c r="W25" s="1">
        <v>100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289</v>
      </c>
      <c r="AN25" s="1">
        <v>455</v>
      </c>
      <c r="AO25" s="1">
        <v>395</v>
      </c>
      <c r="AP25" s="1">
        <v>502</v>
      </c>
      <c r="AQ25" s="1">
        <v>691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270</v>
      </c>
      <c r="AX25" s="1">
        <v>209</v>
      </c>
      <c r="AY25" s="1">
        <v>455</v>
      </c>
      <c r="AZ25" s="1">
        <v>344</v>
      </c>
      <c r="BA25" s="1">
        <v>573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</row>
    <row r="26" spans="1:58">
      <c r="A26" s="1">
        <v>70044</v>
      </c>
      <c r="B26" s="1" t="s">
        <v>96</v>
      </c>
      <c r="C26" s="1">
        <v>21</v>
      </c>
      <c r="D26" s="2">
        <v>635.34029999999996</v>
      </c>
      <c r="E26" s="10">
        <f t="shared" si="2"/>
        <v>28590.313499999997</v>
      </c>
      <c r="F26" s="11">
        <f t="shared" si="3"/>
        <v>45</v>
      </c>
      <c r="G26" s="1">
        <v>37.619999999999997</v>
      </c>
      <c r="H26" s="1">
        <v>10</v>
      </c>
      <c r="I26" s="28">
        <f>MAX(0,(TRUNC((G26*0.8)-H26)))</f>
        <v>20</v>
      </c>
      <c r="J26" s="1">
        <v>48.74</v>
      </c>
      <c r="K26" s="1">
        <v>40.049999999999997</v>
      </c>
      <c r="L26" s="5">
        <v>10</v>
      </c>
      <c r="M26" s="1">
        <v>45.29</v>
      </c>
      <c r="N26" s="1">
        <v>22.67</v>
      </c>
      <c r="O26" s="5">
        <v>15</v>
      </c>
      <c r="P26" s="1">
        <v>0</v>
      </c>
      <c r="Q26" s="12">
        <v>83638.009999999995</v>
      </c>
      <c r="R26" s="2">
        <v>61900.3</v>
      </c>
      <c r="S26" s="1">
        <v>206</v>
      </c>
      <c r="T26" s="1">
        <v>148</v>
      </c>
      <c r="U26" s="1">
        <v>256</v>
      </c>
      <c r="V26" s="1">
        <v>508</v>
      </c>
      <c r="W26" s="1">
        <v>729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347</v>
      </c>
      <c r="AN26" s="1">
        <v>271</v>
      </c>
      <c r="AO26" s="1">
        <v>376</v>
      </c>
      <c r="AP26" s="1">
        <v>330</v>
      </c>
      <c r="AQ26" s="1">
        <v>841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309</v>
      </c>
      <c r="AX26" s="1">
        <v>304</v>
      </c>
      <c r="AY26" s="1">
        <v>378</v>
      </c>
      <c r="AZ26" s="1">
        <v>224</v>
      </c>
      <c r="BA26" s="1">
        <v>476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</row>
    <row r="27" spans="1:58">
      <c r="A27" s="1">
        <v>70067</v>
      </c>
      <c r="B27" s="1" t="s">
        <v>136</v>
      </c>
      <c r="C27" s="1">
        <v>16</v>
      </c>
      <c r="D27" s="2">
        <v>814.08</v>
      </c>
      <c r="E27" s="10">
        <f t="shared" si="2"/>
        <v>32563.200000000001</v>
      </c>
      <c r="F27" s="11">
        <f t="shared" si="3"/>
        <v>40</v>
      </c>
      <c r="G27" s="1">
        <v>12.03</v>
      </c>
      <c r="H27" s="1">
        <v>8</v>
      </c>
      <c r="I27" s="5">
        <v>0</v>
      </c>
      <c r="J27" s="1">
        <v>37.97</v>
      </c>
      <c r="K27" s="1">
        <v>17.559999999999999</v>
      </c>
      <c r="L27" s="5">
        <v>20</v>
      </c>
      <c r="M27" s="1">
        <v>52.66</v>
      </c>
      <c r="N27" s="1">
        <v>25.19</v>
      </c>
      <c r="O27" s="5">
        <v>20</v>
      </c>
      <c r="P27" s="1">
        <v>0</v>
      </c>
      <c r="Q27" s="12">
        <v>83570.399999999994</v>
      </c>
      <c r="R27" s="2">
        <v>39737.279999999999</v>
      </c>
      <c r="S27" s="1">
        <v>75</v>
      </c>
      <c r="T27" s="1">
        <v>38</v>
      </c>
      <c r="U27" s="1">
        <v>77</v>
      </c>
      <c r="V27" s="1">
        <v>43</v>
      </c>
      <c r="W27" s="1">
        <v>97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185</v>
      </c>
      <c r="AN27" s="1">
        <v>211</v>
      </c>
      <c r="AO27" s="1">
        <v>253</v>
      </c>
      <c r="AP27" s="1">
        <v>128</v>
      </c>
      <c r="AQ27" s="1">
        <v>281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196</v>
      </c>
      <c r="AX27" s="1">
        <v>283</v>
      </c>
      <c r="AY27" s="1">
        <v>404</v>
      </c>
      <c r="AZ27" s="1">
        <v>202</v>
      </c>
      <c r="BA27" s="1">
        <v>403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</row>
    <row r="28" spans="1:58">
      <c r="A28" s="1">
        <v>70263</v>
      </c>
      <c r="B28" s="1" t="s">
        <v>129</v>
      </c>
      <c r="C28" s="1">
        <v>16</v>
      </c>
      <c r="D28" s="2">
        <v>1567.04</v>
      </c>
      <c r="E28" s="10">
        <f t="shared" si="2"/>
        <v>54846.400000000001</v>
      </c>
      <c r="F28" s="11">
        <f t="shared" si="3"/>
        <v>35</v>
      </c>
      <c r="G28" s="1">
        <v>10</v>
      </c>
      <c r="H28" s="1">
        <v>2</v>
      </c>
      <c r="I28" s="20">
        <v>10</v>
      </c>
      <c r="J28" s="1">
        <v>22.81</v>
      </c>
      <c r="K28" s="1">
        <v>9.44</v>
      </c>
      <c r="L28" s="5">
        <v>15</v>
      </c>
      <c r="M28" s="1">
        <v>16.309999999999999</v>
      </c>
      <c r="N28" s="1">
        <v>6.88</v>
      </c>
      <c r="O28" s="5">
        <v>10</v>
      </c>
      <c r="P28" s="1">
        <v>0</v>
      </c>
      <c r="Q28" s="12">
        <v>76980.84</v>
      </c>
      <c r="R28" s="2">
        <v>23701.48</v>
      </c>
      <c r="S28" s="1">
        <v>65</v>
      </c>
      <c r="T28" s="1">
        <v>33</v>
      </c>
      <c r="U28" s="1">
        <v>49</v>
      </c>
      <c r="V28" s="1">
        <v>59</v>
      </c>
      <c r="W28" s="1">
        <v>-19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148</v>
      </c>
      <c r="AN28" s="1">
        <v>82</v>
      </c>
      <c r="AO28" s="1">
        <v>107</v>
      </c>
      <c r="AP28" s="1">
        <v>138</v>
      </c>
      <c r="AQ28" s="1">
        <v>151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97</v>
      </c>
      <c r="AX28" s="1">
        <v>80</v>
      </c>
      <c r="AY28" s="1">
        <v>112</v>
      </c>
      <c r="AZ28" s="1">
        <v>24</v>
      </c>
      <c r="BA28" s="1">
        <v>110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</row>
    <row r="29" spans="1:58">
      <c r="A29" s="1">
        <v>70090</v>
      </c>
      <c r="B29" s="1" t="s">
        <v>86</v>
      </c>
      <c r="C29" s="1">
        <v>32</v>
      </c>
      <c r="D29" s="2">
        <v>1032.7008000000001</v>
      </c>
      <c r="E29" s="10">
        <f t="shared" si="2"/>
        <v>20654.016000000003</v>
      </c>
      <c r="F29" s="11">
        <f t="shared" si="3"/>
        <v>20</v>
      </c>
      <c r="G29" s="1">
        <v>21.92</v>
      </c>
      <c r="H29" s="1">
        <v>2</v>
      </c>
      <c r="I29" s="20">
        <v>20</v>
      </c>
      <c r="J29" s="1">
        <v>31.86</v>
      </c>
      <c r="K29" s="1">
        <v>54.69</v>
      </c>
      <c r="L29" s="5">
        <v>0</v>
      </c>
      <c r="M29" s="1">
        <v>19.28</v>
      </c>
      <c r="N29" s="1">
        <v>15.22</v>
      </c>
      <c r="O29" s="16">
        <f>MAX(0,(TRUNC((M29*0.8)-N29)))</f>
        <v>0</v>
      </c>
      <c r="P29" s="1">
        <v>0</v>
      </c>
      <c r="Q29" s="12">
        <v>75451.7</v>
      </c>
      <c r="R29" s="2">
        <v>77872.09</v>
      </c>
      <c r="S29" s="1">
        <v>184</v>
      </c>
      <c r="T29" s="1">
        <v>106</v>
      </c>
      <c r="U29" s="1">
        <v>383</v>
      </c>
      <c r="V29" s="1">
        <v>163</v>
      </c>
      <c r="W29" s="1">
        <v>176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320</v>
      </c>
      <c r="AN29" s="1">
        <v>354</v>
      </c>
      <c r="AO29" s="1">
        <v>356</v>
      </c>
      <c r="AP29" s="1">
        <v>333</v>
      </c>
      <c r="AQ29" s="1">
        <v>1750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196</v>
      </c>
      <c r="AX29" s="1">
        <v>282</v>
      </c>
      <c r="AY29" s="1">
        <v>216</v>
      </c>
      <c r="AZ29" s="1">
        <v>128</v>
      </c>
      <c r="BA29" s="1">
        <v>487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</row>
    <row r="30" spans="1:58">
      <c r="A30" s="1">
        <v>70011</v>
      </c>
      <c r="B30" s="1" t="s">
        <v>101</v>
      </c>
      <c r="C30" s="1">
        <v>15</v>
      </c>
      <c r="D30" s="2">
        <v>419.33100000000002</v>
      </c>
      <c r="E30" s="10">
        <f t="shared" si="2"/>
        <v>16773.240000000002</v>
      </c>
      <c r="F30" s="11">
        <f t="shared" si="3"/>
        <v>40</v>
      </c>
      <c r="G30" s="1">
        <v>33.700000000000003</v>
      </c>
      <c r="H30" s="1">
        <v>22</v>
      </c>
      <c r="I30" s="26">
        <v>5</v>
      </c>
      <c r="J30" s="1">
        <v>65.63</v>
      </c>
      <c r="K30" s="1">
        <v>43.27</v>
      </c>
      <c r="L30" s="5">
        <v>20</v>
      </c>
      <c r="M30" s="1">
        <v>68.67</v>
      </c>
      <c r="N30" s="1">
        <v>41.4</v>
      </c>
      <c r="O30" s="5">
        <v>15</v>
      </c>
      <c r="P30" s="1">
        <v>0</v>
      </c>
      <c r="Q30" s="12">
        <v>70447.61</v>
      </c>
      <c r="R30" s="2">
        <v>54233.48</v>
      </c>
      <c r="S30" s="1">
        <v>136</v>
      </c>
      <c r="T30" s="1">
        <v>132</v>
      </c>
      <c r="U30" s="1">
        <v>188</v>
      </c>
      <c r="V30" s="1">
        <v>231</v>
      </c>
      <c r="W30" s="1">
        <v>670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296</v>
      </c>
      <c r="AN30" s="1">
        <v>406</v>
      </c>
      <c r="AO30" s="1">
        <v>342</v>
      </c>
      <c r="AP30" s="1">
        <v>287</v>
      </c>
      <c r="AQ30" s="1">
        <v>649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429</v>
      </c>
      <c r="AX30" s="1">
        <v>202</v>
      </c>
      <c r="AY30" s="1">
        <v>361</v>
      </c>
      <c r="AZ30" s="1">
        <v>278</v>
      </c>
      <c r="BA30" s="1">
        <v>621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</row>
    <row r="31" spans="1:58">
      <c r="A31" s="1">
        <v>70070</v>
      </c>
      <c r="B31" s="1" t="s">
        <v>63</v>
      </c>
      <c r="C31" s="1">
        <v>5</v>
      </c>
      <c r="D31" s="2">
        <v>362.392</v>
      </c>
      <c r="E31" s="10">
        <f t="shared" si="2"/>
        <v>14495.68</v>
      </c>
      <c r="F31" s="11">
        <f t="shared" si="3"/>
        <v>40</v>
      </c>
      <c r="G31" s="1">
        <v>36.799999999999997</v>
      </c>
      <c r="H31" s="1">
        <v>8</v>
      </c>
      <c r="I31" s="5">
        <v>0</v>
      </c>
      <c r="J31" s="1">
        <v>81.2</v>
      </c>
      <c r="K31" s="1">
        <v>181.6</v>
      </c>
      <c r="L31" s="5">
        <v>0</v>
      </c>
      <c r="M31" s="1">
        <v>71.400000000000006</v>
      </c>
      <c r="N31" s="1">
        <v>14</v>
      </c>
      <c r="O31" s="5">
        <v>40</v>
      </c>
      <c r="P31" s="1">
        <v>0</v>
      </c>
      <c r="Q31" s="12">
        <v>68637.039999999994</v>
      </c>
      <c r="R31" s="2">
        <v>94149.440000000002</v>
      </c>
      <c r="S31" s="1">
        <v>37</v>
      </c>
      <c r="T31" s="1">
        <v>99</v>
      </c>
      <c r="U31" s="1">
        <v>50</v>
      </c>
      <c r="V31" s="1">
        <v>95</v>
      </c>
      <c r="W31" s="1">
        <v>321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142</v>
      </c>
      <c r="AN31" s="1">
        <v>167</v>
      </c>
      <c r="AO31" s="1">
        <v>78</v>
      </c>
      <c r="AP31" s="1">
        <v>205</v>
      </c>
      <c r="AQ31" s="1">
        <v>908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78</v>
      </c>
      <c r="AX31" s="1">
        <v>159</v>
      </c>
      <c r="AY31" s="1">
        <v>113</v>
      </c>
      <c r="AZ31" s="1">
        <v>173</v>
      </c>
      <c r="BA31" s="1">
        <v>70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>
      <c r="A32" s="1">
        <v>70003</v>
      </c>
      <c r="B32" s="1" t="s">
        <v>82</v>
      </c>
      <c r="C32" s="1">
        <v>25</v>
      </c>
      <c r="D32" s="2">
        <v>1570.915</v>
      </c>
      <c r="E32" s="10">
        <f t="shared" si="2"/>
        <v>15709.15</v>
      </c>
      <c r="F32" s="11">
        <f t="shared" si="3"/>
        <v>10</v>
      </c>
      <c r="G32" s="1">
        <v>11.48</v>
      </c>
      <c r="H32" s="1">
        <v>20</v>
      </c>
      <c r="I32" s="16">
        <f>MAX(0,(TRUNC((G32*0.8)-H32)))</f>
        <v>0</v>
      </c>
      <c r="J32" s="1">
        <v>23.14</v>
      </c>
      <c r="K32" s="1">
        <v>12.2</v>
      </c>
      <c r="L32" s="5">
        <v>10</v>
      </c>
      <c r="M32" s="1">
        <v>8.6</v>
      </c>
      <c r="N32" s="1">
        <v>63.48</v>
      </c>
      <c r="O32" s="16">
        <f>MAX(0,(TRUNC((M32*0.8)-N32)))</f>
        <v>0</v>
      </c>
      <c r="P32" s="1">
        <v>0</v>
      </c>
      <c r="Q32" s="12">
        <v>67894.95</v>
      </c>
      <c r="R32" s="2">
        <v>227091.47</v>
      </c>
      <c r="S32" s="1">
        <v>119</v>
      </c>
      <c r="T32" s="1">
        <v>30</v>
      </c>
      <c r="U32" s="1">
        <v>82</v>
      </c>
      <c r="V32" s="1">
        <v>142</v>
      </c>
      <c r="W32" s="1">
        <v>1722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121</v>
      </c>
      <c r="AN32" s="1">
        <v>155</v>
      </c>
      <c r="AO32" s="1">
        <v>283</v>
      </c>
      <c r="AP32" s="1">
        <v>194</v>
      </c>
      <c r="AQ32" s="1">
        <v>305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68</v>
      </c>
      <c r="AX32" s="1">
        <v>76</v>
      </c>
      <c r="AY32" s="1">
        <v>81</v>
      </c>
      <c r="AZ32" s="1">
        <v>56</v>
      </c>
      <c r="BA32" s="1">
        <v>1587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>
      <c r="A33" s="1">
        <v>70246</v>
      </c>
      <c r="B33" s="1" t="s">
        <v>154</v>
      </c>
      <c r="C33" s="1">
        <v>16</v>
      </c>
      <c r="D33" s="2">
        <v>703.21119999999996</v>
      </c>
      <c r="E33" s="10">
        <f t="shared" si="2"/>
        <v>56960.107199999999</v>
      </c>
      <c r="F33" s="11">
        <f t="shared" si="3"/>
        <v>81</v>
      </c>
      <c r="G33" s="1">
        <v>25.78</v>
      </c>
      <c r="H33" s="1">
        <v>-7.38</v>
      </c>
      <c r="I33" s="26">
        <v>21</v>
      </c>
      <c r="J33" s="1">
        <v>39.340000000000003</v>
      </c>
      <c r="K33" s="1">
        <v>4.75</v>
      </c>
      <c r="L33" s="5">
        <v>30</v>
      </c>
      <c r="M33" s="1">
        <v>30.28</v>
      </c>
      <c r="N33" s="1">
        <v>2.31</v>
      </c>
      <c r="O33" s="5">
        <v>30</v>
      </c>
      <c r="P33" s="1">
        <v>0</v>
      </c>
      <c r="Q33" s="12">
        <v>67090.740000000005</v>
      </c>
      <c r="R33" s="2">
        <v>-219.75</v>
      </c>
      <c r="S33" s="1">
        <v>142</v>
      </c>
      <c r="T33" s="1">
        <v>122</v>
      </c>
      <c r="U33" s="1">
        <v>120</v>
      </c>
      <c r="V33" s="1">
        <v>179</v>
      </c>
      <c r="W33" s="1">
        <v>-118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216</v>
      </c>
      <c r="AN33" s="1">
        <v>176</v>
      </c>
      <c r="AO33" s="1">
        <v>286</v>
      </c>
      <c r="AP33" s="1">
        <v>79</v>
      </c>
      <c r="AQ33" s="1">
        <v>76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159</v>
      </c>
      <c r="AX33" s="1">
        <v>99</v>
      </c>
      <c r="AY33" s="1">
        <v>220</v>
      </c>
      <c r="AZ33" s="1">
        <v>112</v>
      </c>
      <c r="BA33" s="1">
        <v>37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>
      <c r="A34" s="1">
        <v>70253</v>
      </c>
      <c r="B34" s="1" t="s">
        <v>111</v>
      </c>
      <c r="C34" s="1">
        <v>12</v>
      </c>
      <c r="D34" s="2">
        <v>1141.0691999999999</v>
      </c>
      <c r="E34" s="10">
        <f t="shared" si="2"/>
        <v>13692.830399999999</v>
      </c>
      <c r="F34" s="11">
        <f t="shared" si="3"/>
        <v>12</v>
      </c>
      <c r="G34" s="1">
        <v>8.08</v>
      </c>
      <c r="H34" s="1">
        <v>4</v>
      </c>
      <c r="I34" s="25">
        <f>MAX(0,(TRUNC((G34*0.8)-H34)))</f>
        <v>2</v>
      </c>
      <c r="J34" s="1">
        <v>35.08</v>
      </c>
      <c r="K34" s="1">
        <v>26.67</v>
      </c>
      <c r="L34" s="5">
        <v>0</v>
      </c>
      <c r="M34" s="1">
        <v>15.25</v>
      </c>
      <c r="N34" s="1">
        <v>9.75</v>
      </c>
      <c r="O34" s="5">
        <v>10</v>
      </c>
      <c r="P34" s="1">
        <v>0</v>
      </c>
      <c r="Q34" s="12">
        <v>66657.460000000006</v>
      </c>
      <c r="R34" s="2">
        <v>53915.519999999997</v>
      </c>
      <c r="S34" s="1">
        <v>16</v>
      </c>
      <c r="T34" s="1">
        <v>44</v>
      </c>
      <c r="U34" s="1">
        <v>56</v>
      </c>
      <c r="V34" s="1">
        <v>6</v>
      </c>
      <c r="W34" s="1">
        <v>130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126</v>
      </c>
      <c r="AN34" s="1">
        <v>214</v>
      </c>
      <c r="AO34" s="1">
        <v>132</v>
      </c>
      <c r="AP34" s="1">
        <v>112</v>
      </c>
      <c r="AQ34" s="1">
        <v>320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55</v>
      </c>
      <c r="AX34" s="1">
        <v>75</v>
      </c>
      <c r="AY34" s="1">
        <v>88</v>
      </c>
      <c r="AZ34" s="1">
        <v>5</v>
      </c>
      <c r="BA34" s="1">
        <v>117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>
      <c r="A35" s="1">
        <v>70192</v>
      </c>
      <c r="B35" s="1" t="s">
        <v>173</v>
      </c>
      <c r="C35" s="1">
        <v>16</v>
      </c>
      <c r="D35" s="2">
        <v>1822.4</v>
      </c>
      <c r="E35" s="10">
        <f t="shared" si="2"/>
        <v>9112</v>
      </c>
      <c r="F35" s="11">
        <f t="shared" si="3"/>
        <v>5</v>
      </c>
      <c r="G35" s="1">
        <v>7.16</v>
      </c>
      <c r="H35" s="1">
        <v>4</v>
      </c>
      <c r="I35" s="5">
        <v>0</v>
      </c>
      <c r="J35" s="1">
        <v>23.53</v>
      </c>
      <c r="K35" s="1">
        <v>16.559999999999999</v>
      </c>
      <c r="L35" s="5">
        <v>5</v>
      </c>
      <c r="M35" s="1">
        <v>4.38</v>
      </c>
      <c r="N35" s="1">
        <v>1.56</v>
      </c>
      <c r="O35" s="5">
        <v>0</v>
      </c>
      <c r="P35" s="1">
        <v>0</v>
      </c>
      <c r="Q35" s="12">
        <v>63897.9</v>
      </c>
      <c r="R35" s="2">
        <v>30639.1</v>
      </c>
      <c r="S35" s="1">
        <v>23</v>
      </c>
      <c r="T35" s="1">
        <v>30</v>
      </c>
      <c r="U35" s="1">
        <v>60</v>
      </c>
      <c r="V35" s="1">
        <v>33</v>
      </c>
      <c r="W35" s="1">
        <v>-21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64</v>
      </c>
      <c r="AN35" s="1">
        <v>102</v>
      </c>
      <c r="AO35" s="1">
        <v>210</v>
      </c>
      <c r="AP35" s="1">
        <v>103</v>
      </c>
      <c r="AQ35" s="1">
        <v>265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23</v>
      </c>
      <c r="AX35" s="1">
        <v>0</v>
      </c>
      <c r="AY35" s="1">
        <v>31</v>
      </c>
      <c r="AZ35" s="1">
        <v>32</v>
      </c>
      <c r="BA35" s="1">
        <v>25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>
      <c r="A36" s="1">
        <v>70122</v>
      </c>
      <c r="B36" s="1" t="s">
        <v>132</v>
      </c>
      <c r="C36" s="1">
        <v>20</v>
      </c>
      <c r="D36" s="2">
        <v>1493.8</v>
      </c>
      <c r="E36" s="10">
        <f t="shared" si="2"/>
        <v>7469</v>
      </c>
      <c r="F36" s="11">
        <f t="shared" si="3"/>
        <v>5</v>
      </c>
      <c r="G36" s="1">
        <v>8.8800000000000008</v>
      </c>
      <c r="H36" s="1">
        <v>5</v>
      </c>
      <c r="I36" s="5">
        <v>0</v>
      </c>
      <c r="J36" s="1">
        <v>18.25</v>
      </c>
      <c r="K36" s="1">
        <v>13.25</v>
      </c>
      <c r="L36" s="5">
        <v>0</v>
      </c>
      <c r="M36" s="1">
        <v>15.05</v>
      </c>
      <c r="N36" s="1">
        <v>8.5500000000000007</v>
      </c>
      <c r="O36" s="5">
        <v>5</v>
      </c>
      <c r="P36" s="1">
        <v>0</v>
      </c>
      <c r="Q36" s="12">
        <v>63001.01</v>
      </c>
      <c r="R36" s="2">
        <v>45710.28</v>
      </c>
      <c r="S36" s="1">
        <v>57</v>
      </c>
      <c r="T36" s="1">
        <v>69</v>
      </c>
      <c r="U36" s="1">
        <v>46</v>
      </c>
      <c r="V36" s="1">
        <v>80</v>
      </c>
      <c r="W36" s="1">
        <v>176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106</v>
      </c>
      <c r="AN36" s="1">
        <v>99</v>
      </c>
      <c r="AO36" s="1">
        <v>151</v>
      </c>
      <c r="AP36" s="1">
        <v>117</v>
      </c>
      <c r="AQ36" s="1">
        <v>265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85</v>
      </c>
      <c r="AX36" s="1">
        <v>133</v>
      </c>
      <c r="AY36" s="1">
        <v>136</v>
      </c>
      <c r="AZ36" s="1">
        <v>27</v>
      </c>
      <c r="BA36" s="1">
        <v>171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>
      <c r="A37" s="1">
        <v>70013</v>
      </c>
      <c r="B37" s="1" t="s">
        <v>84</v>
      </c>
      <c r="C37" s="1">
        <v>5</v>
      </c>
      <c r="D37" s="2">
        <v>298.22649999999999</v>
      </c>
      <c r="E37" s="10">
        <f t="shared" si="2"/>
        <v>11929.06</v>
      </c>
      <c r="F37" s="11">
        <f t="shared" si="3"/>
        <v>40</v>
      </c>
      <c r="G37" s="1">
        <v>43.3</v>
      </c>
      <c r="H37" s="1">
        <v>38</v>
      </c>
      <c r="I37" s="16">
        <f t="shared" ref="I37:I41" si="5">MAX(0,(TRUNC((G37*0.8)-H37)))</f>
        <v>0</v>
      </c>
      <c r="J37" s="1">
        <v>118.3</v>
      </c>
      <c r="K37" s="1">
        <v>49.8</v>
      </c>
      <c r="L37" s="5">
        <v>40</v>
      </c>
      <c r="M37" s="1">
        <v>46.3</v>
      </c>
      <c r="N37" s="1">
        <v>35.6</v>
      </c>
      <c r="O37" s="5">
        <v>0</v>
      </c>
      <c r="P37" s="1">
        <v>0</v>
      </c>
      <c r="Q37" s="12">
        <v>62001.29</v>
      </c>
      <c r="R37" s="2">
        <v>39962.35</v>
      </c>
      <c r="S37" s="1">
        <v>93</v>
      </c>
      <c r="T37" s="1">
        <v>58</v>
      </c>
      <c r="U37" s="1">
        <v>59</v>
      </c>
      <c r="V37" s="1">
        <v>71</v>
      </c>
      <c r="W37" s="1">
        <v>243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223</v>
      </c>
      <c r="AN37" s="1">
        <v>167</v>
      </c>
      <c r="AO37" s="1">
        <v>188</v>
      </c>
      <c r="AP37" s="1">
        <v>194</v>
      </c>
      <c r="AQ37" s="1">
        <v>249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67</v>
      </c>
      <c r="AX37" s="1">
        <v>69</v>
      </c>
      <c r="AY37" s="1">
        <v>94</v>
      </c>
      <c r="AZ37" s="1">
        <v>72</v>
      </c>
      <c r="BA37" s="1">
        <v>178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>
      <c r="A38" s="1">
        <v>70039</v>
      </c>
      <c r="B38" s="1" t="s">
        <v>78</v>
      </c>
      <c r="C38" s="1">
        <v>18</v>
      </c>
      <c r="D38" s="2">
        <v>748.6848</v>
      </c>
      <c r="E38" s="10">
        <f t="shared" si="2"/>
        <v>0</v>
      </c>
      <c r="F38" s="11">
        <f t="shared" si="3"/>
        <v>0</v>
      </c>
      <c r="G38" s="1">
        <v>28.28</v>
      </c>
      <c r="H38" s="1">
        <v>42</v>
      </c>
      <c r="I38" s="16">
        <f t="shared" si="5"/>
        <v>0</v>
      </c>
      <c r="J38" s="1">
        <v>36</v>
      </c>
      <c r="K38" s="1">
        <v>50.67</v>
      </c>
      <c r="L38" s="5">
        <v>0</v>
      </c>
      <c r="M38" s="1">
        <v>16.690000000000001</v>
      </c>
      <c r="N38" s="1">
        <v>12.5</v>
      </c>
      <c r="O38" s="16">
        <f>MAX(0,(TRUNC((M38*0.8)-N38)))</f>
        <v>0</v>
      </c>
      <c r="P38" s="1">
        <v>0</v>
      </c>
      <c r="Q38" s="12">
        <v>60622.67</v>
      </c>
      <c r="R38" s="2">
        <v>145286.44</v>
      </c>
      <c r="S38" s="1">
        <v>119</v>
      </c>
      <c r="T38" s="1">
        <v>157</v>
      </c>
      <c r="U38" s="1">
        <v>220</v>
      </c>
      <c r="V38" s="1">
        <v>183</v>
      </c>
      <c r="W38" s="1">
        <v>2356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122</v>
      </c>
      <c r="AN38" s="1">
        <v>207</v>
      </c>
      <c r="AO38" s="1">
        <v>340</v>
      </c>
      <c r="AP38" s="1">
        <v>165</v>
      </c>
      <c r="AQ38" s="1">
        <v>912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76</v>
      </c>
      <c r="AX38" s="1">
        <v>188</v>
      </c>
      <c r="AY38" s="1">
        <v>74</v>
      </c>
      <c r="AZ38" s="1">
        <v>113</v>
      </c>
      <c r="BA38" s="1">
        <v>225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39" spans="1:58">
      <c r="A39" s="1">
        <v>70080</v>
      </c>
      <c r="B39" s="1" t="s">
        <v>159</v>
      </c>
      <c r="C39" s="1">
        <v>12</v>
      </c>
      <c r="D39" s="2">
        <v>891.72</v>
      </c>
      <c r="E39" s="10">
        <f t="shared" si="2"/>
        <v>17834.400000000001</v>
      </c>
      <c r="F39" s="11">
        <f t="shared" si="3"/>
        <v>20</v>
      </c>
      <c r="G39" s="1">
        <v>1.92</v>
      </c>
      <c r="H39" s="1">
        <v>2.92</v>
      </c>
      <c r="I39" s="16">
        <f t="shared" si="5"/>
        <v>0</v>
      </c>
      <c r="J39" s="1">
        <v>50.38</v>
      </c>
      <c r="K39" s="1">
        <v>24.67</v>
      </c>
      <c r="L39" s="5">
        <v>15</v>
      </c>
      <c r="M39" s="1">
        <v>14.29</v>
      </c>
      <c r="N39" s="1">
        <v>9.92</v>
      </c>
      <c r="O39" s="5">
        <v>5</v>
      </c>
      <c r="P39" s="1">
        <v>0</v>
      </c>
      <c r="Q39" s="12">
        <v>59373.69</v>
      </c>
      <c r="R39" s="2">
        <v>33439.5</v>
      </c>
      <c r="S39" s="1">
        <v>19</v>
      </c>
      <c r="T39" s="1">
        <v>3</v>
      </c>
      <c r="U39" s="1">
        <v>-5</v>
      </c>
      <c r="V39" s="1">
        <v>15</v>
      </c>
      <c r="W39" s="1">
        <v>35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178</v>
      </c>
      <c r="AN39" s="1">
        <v>262</v>
      </c>
      <c r="AO39" s="1">
        <v>169</v>
      </c>
      <c r="AP39" s="1">
        <v>253</v>
      </c>
      <c r="AQ39" s="1">
        <v>296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42</v>
      </c>
      <c r="AX39" s="1">
        <v>57</v>
      </c>
      <c r="AY39" s="1">
        <v>78</v>
      </c>
      <c r="AZ39" s="1">
        <v>46</v>
      </c>
      <c r="BA39" s="1">
        <v>119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</row>
    <row r="40" spans="1:58">
      <c r="A40" s="1">
        <v>70104</v>
      </c>
      <c r="B40" s="1" t="s">
        <v>71</v>
      </c>
      <c r="C40" s="1">
        <v>6</v>
      </c>
      <c r="D40" s="2">
        <v>1157.6561999999999</v>
      </c>
      <c r="E40" s="10">
        <f t="shared" si="2"/>
        <v>5788.280999999999</v>
      </c>
      <c r="F40" s="11">
        <f t="shared" si="3"/>
        <v>5</v>
      </c>
      <c r="G40" s="1">
        <v>14.75</v>
      </c>
      <c r="H40" s="1">
        <v>12</v>
      </c>
      <c r="I40" s="16">
        <f t="shared" si="5"/>
        <v>0</v>
      </c>
      <c r="J40" s="1">
        <v>20</v>
      </c>
      <c r="K40" s="1">
        <v>14.5</v>
      </c>
      <c r="L40" s="5">
        <v>0</v>
      </c>
      <c r="M40" s="1">
        <v>16.170000000000002</v>
      </c>
      <c r="N40" s="1">
        <v>10.83</v>
      </c>
      <c r="O40" s="5">
        <v>5</v>
      </c>
      <c r="P40" s="1">
        <v>0</v>
      </c>
      <c r="Q40" s="12">
        <v>58943.99</v>
      </c>
      <c r="R40" s="2">
        <v>42833.279999999999</v>
      </c>
      <c r="S40" s="1">
        <v>27</v>
      </c>
      <c r="T40" s="1">
        <v>47</v>
      </c>
      <c r="U40" s="1">
        <v>25</v>
      </c>
      <c r="V40" s="1">
        <v>26</v>
      </c>
      <c r="W40" s="1">
        <v>70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25</v>
      </c>
      <c r="AN40" s="1">
        <v>48</v>
      </c>
      <c r="AO40" s="1">
        <v>42</v>
      </c>
      <c r="AP40" s="1">
        <v>58</v>
      </c>
      <c r="AQ40" s="1">
        <v>87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32</v>
      </c>
      <c r="AX40" s="1">
        <v>37</v>
      </c>
      <c r="AY40" s="1">
        <v>32</v>
      </c>
      <c r="AZ40" s="1">
        <v>29</v>
      </c>
      <c r="BA40" s="1">
        <v>65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>
      <c r="A41" s="1">
        <v>70048</v>
      </c>
      <c r="B41" s="1" t="s">
        <v>133</v>
      </c>
      <c r="C41" s="1">
        <v>20</v>
      </c>
      <c r="D41" s="2">
        <v>1708.9459999999999</v>
      </c>
      <c r="E41" s="10">
        <f t="shared" si="2"/>
        <v>8544.73</v>
      </c>
      <c r="F41" s="11">
        <f t="shared" si="3"/>
        <v>5</v>
      </c>
      <c r="G41" s="1">
        <v>8.93</v>
      </c>
      <c r="H41" s="1">
        <v>10</v>
      </c>
      <c r="I41" s="16">
        <f t="shared" si="5"/>
        <v>0</v>
      </c>
      <c r="J41" s="1">
        <v>11.58</v>
      </c>
      <c r="K41" s="1">
        <v>5.2</v>
      </c>
      <c r="L41" s="5">
        <v>5</v>
      </c>
      <c r="M41" s="1">
        <v>13.18</v>
      </c>
      <c r="N41" s="1">
        <v>11.35</v>
      </c>
      <c r="O41" s="16">
        <f>MAX(0,(TRUNC((M41*0.8)-N41)))</f>
        <v>0</v>
      </c>
      <c r="P41" s="1">
        <v>0</v>
      </c>
      <c r="Q41" s="12">
        <v>57548.76</v>
      </c>
      <c r="R41" s="2">
        <v>34435.26</v>
      </c>
      <c r="S41" s="1">
        <v>34</v>
      </c>
      <c r="T41" s="1">
        <v>50</v>
      </c>
      <c r="U41" s="1">
        <v>91</v>
      </c>
      <c r="V41" s="1">
        <v>57</v>
      </c>
      <c r="W41" s="1">
        <v>72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31</v>
      </c>
      <c r="AN41" s="1">
        <v>95</v>
      </c>
      <c r="AO41" s="1">
        <v>123</v>
      </c>
      <c r="AP41" s="1">
        <v>60</v>
      </c>
      <c r="AQ41" s="1">
        <v>104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39</v>
      </c>
      <c r="AX41" s="1">
        <v>115</v>
      </c>
      <c r="AY41" s="1">
        <v>107</v>
      </c>
      <c r="AZ41" s="1">
        <v>120</v>
      </c>
      <c r="BA41" s="1">
        <v>227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>
      <c r="A42" s="1">
        <v>70078</v>
      </c>
      <c r="B42" s="1" t="s">
        <v>100</v>
      </c>
      <c r="C42" s="1">
        <v>10</v>
      </c>
      <c r="D42" s="2">
        <v>1251.4000000000001</v>
      </c>
      <c r="E42" s="10">
        <f t="shared" si="2"/>
        <v>37542</v>
      </c>
      <c r="F42" s="11">
        <f t="shared" si="3"/>
        <v>30</v>
      </c>
      <c r="G42" s="1">
        <v>9.1</v>
      </c>
      <c r="H42" s="1">
        <v>-4</v>
      </c>
      <c r="I42" s="26">
        <v>10</v>
      </c>
      <c r="J42" s="1">
        <v>23.75</v>
      </c>
      <c r="K42" s="1">
        <v>7.3</v>
      </c>
      <c r="L42" s="5">
        <v>10</v>
      </c>
      <c r="M42" s="1">
        <v>12.85</v>
      </c>
      <c r="N42" s="1">
        <v>1.1000000000000001</v>
      </c>
      <c r="O42" s="5">
        <v>10</v>
      </c>
      <c r="P42" s="1">
        <v>0</v>
      </c>
      <c r="Q42" s="12">
        <v>57188.98</v>
      </c>
      <c r="R42" s="2">
        <v>5506.16</v>
      </c>
      <c r="S42" s="1">
        <v>31</v>
      </c>
      <c r="T42" s="1">
        <v>48</v>
      </c>
      <c r="U42" s="1">
        <v>29</v>
      </c>
      <c r="V42" s="1">
        <v>14</v>
      </c>
      <c r="W42" s="1">
        <v>-40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61</v>
      </c>
      <c r="AN42" s="1">
        <v>103</v>
      </c>
      <c r="AO42" s="1">
        <v>85</v>
      </c>
      <c r="AP42" s="1">
        <v>80</v>
      </c>
      <c r="AQ42" s="1">
        <v>73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58</v>
      </c>
      <c r="AX42" s="1">
        <v>50</v>
      </c>
      <c r="AY42" s="1">
        <v>28</v>
      </c>
      <c r="AZ42" s="1">
        <v>35</v>
      </c>
      <c r="BA42" s="1">
        <v>11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>
      <c r="A43" s="1">
        <v>70006</v>
      </c>
      <c r="B43" s="1" t="s">
        <v>88</v>
      </c>
      <c r="C43" s="1">
        <v>1</v>
      </c>
      <c r="D43" s="2">
        <v>850</v>
      </c>
      <c r="E43" s="10">
        <f t="shared" si="2"/>
        <v>0</v>
      </c>
      <c r="F43" s="11">
        <f t="shared" si="3"/>
        <v>0</v>
      </c>
      <c r="G43" s="1">
        <v>2</v>
      </c>
      <c r="H43" s="1">
        <v>122</v>
      </c>
      <c r="I43" s="16">
        <f>MAX(0,(TRUNC((G43*0.8)-H43)))</f>
        <v>0</v>
      </c>
      <c r="J43" s="1">
        <v>30.5</v>
      </c>
      <c r="K43" s="1">
        <v>179</v>
      </c>
      <c r="L43" s="5">
        <v>0</v>
      </c>
      <c r="M43" s="1">
        <v>34</v>
      </c>
      <c r="N43" s="1">
        <v>123</v>
      </c>
      <c r="O43" s="16">
        <f t="shared" ref="O43:O44" si="6">MAX(0,(TRUNC((M43*0.8)-N43)))</f>
        <v>0</v>
      </c>
      <c r="P43" s="1">
        <v>198</v>
      </c>
      <c r="Q43" s="12">
        <v>56525</v>
      </c>
      <c r="R43" s="2">
        <v>347650</v>
      </c>
      <c r="S43" s="1">
        <v>0</v>
      </c>
      <c r="T43" s="1">
        <v>0</v>
      </c>
      <c r="U43" s="1">
        <v>2</v>
      </c>
      <c r="V43" s="1">
        <v>0</v>
      </c>
      <c r="W43" s="1">
        <v>107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27</v>
      </c>
      <c r="AN43" s="1">
        <v>2</v>
      </c>
      <c r="AO43" s="1">
        <v>2</v>
      </c>
      <c r="AP43" s="1">
        <v>1</v>
      </c>
      <c r="AQ43" s="1">
        <v>179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9</v>
      </c>
      <c r="AX43" s="1">
        <v>19</v>
      </c>
      <c r="AY43" s="1">
        <v>10</v>
      </c>
      <c r="AZ43" s="1">
        <v>11</v>
      </c>
      <c r="BA43" s="1">
        <v>123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>
      <c r="A44" s="1">
        <v>70140</v>
      </c>
      <c r="B44" s="1" t="s">
        <v>206</v>
      </c>
      <c r="C44" s="1">
        <v>1</v>
      </c>
      <c r="D44" s="2">
        <v>1133.7747999999999</v>
      </c>
      <c r="E44" s="10">
        <f t="shared" si="2"/>
        <v>5668.8739999999998</v>
      </c>
      <c r="F44" s="11">
        <f t="shared" si="3"/>
        <v>5</v>
      </c>
      <c r="G44" s="1">
        <v>13.5</v>
      </c>
      <c r="H44" s="1">
        <v>7</v>
      </c>
      <c r="I44" s="26">
        <v>5</v>
      </c>
      <c r="J44" s="1">
        <v>9.5</v>
      </c>
      <c r="K44" s="1">
        <v>8</v>
      </c>
      <c r="L44" s="5">
        <v>0</v>
      </c>
      <c r="M44" s="1">
        <v>26</v>
      </c>
      <c r="N44" s="1">
        <v>28</v>
      </c>
      <c r="O44" s="16">
        <f t="shared" si="6"/>
        <v>0</v>
      </c>
      <c r="P44" s="1">
        <v>0</v>
      </c>
      <c r="Q44" s="12">
        <v>55554.97</v>
      </c>
      <c r="R44" s="2">
        <v>48752.32</v>
      </c>
      <c r="S44" s="1">
        <v>6</v>
      </c>
      <c r="T44" s="1">
        <v>2</v>
      </c>
      <c r="U44" s="1">
        <v>5</v>
      </c>
      <c r="V44" s="1">
        <v>3</v>
      </c>
      <c r="W44" s="1">
        <v>7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4</v>
      </c>
      <c r="AN44" s="1">
        <v>0</v>
      </c>
      <c r="AO44" s="1">
        <v>4</v>
      </c>
      <c r="AP44" s="1">
        <v>3</v>
      </c>
      <c r="AQ44" s="1">
        <v>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5</v>
      </c>
      <c r="AX44" s="1">
        <v>17</v>
      </c>
      <c r="AY44" s="1">
        <v>4</v>
      </c>
      <c r="AZ44" s="1">
        <v>17</v>
      </c>
      <c r="BA44" s="1">
        <v>28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>
      <c r="A45" s="1">
        <v>70257</v>
      </c>
      <c r="B45" s="1" t="s">
        <v>93</v>
      </c>
      <c r="C45" s="1">
        <v>25</v>
      </c>
      <c r="D45" s="2">
        <v>706</v>
      </c>
      <c r="E45" s="10">
        <f t="shared" si="2"/>
        <v>14120</v>
      </c>
      <c r="F45" s="11">
        <f t="shared" si="3"/>
        <v>20</v>
      </c>
      <c r="G45" s="1">
        <v>13.6</v>
      </c>
      <c r="H45" s="1">
        <v>8</v>
      </c>
      <c r="I45" s="26">
        <v>5</v>
      </c>
      <c r="J45" s="1">
        <v>33.14</v>
      </c>
      <c r="K45" s="1">
        <v>15.8</v>
      </c>
      <c r="L45" s="5">
        <v>10</v>
      </c>
      <c r="M45" s="1">
        <v>26.76</v>
      </c>
      <c r="N45" s="1">
        <v>17.04</v>
      </c>
      <c r="O45" s="5">
        <v>5</v>
      </c>
      <c r="P45" s="1">
        <v>0</v>
      </c>
      <c r="Q45" s="12">
        <v>51891</v>
      </c>
      <c r="R45" s="2">
        <v>28522.400000000001</v>
      </c>
      <c r="S45" s="1">
        <v>75</v>
      </c>
      <c r="T45" s="1">
        <v>106</v>
      </c>
      <c r="U45" s="1">
        <v>107</v>
      </c>
      <c r="V45" s="1">
        <v>210</v>
      </c>
      <c r="W45" s="1">
        <v>189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237</v>
      </c>
      <c r="AN45" s="1">
        <v>181</v>
      </c>
      <c r="AO45" s="1">
        <v>313</v>
      </c>
      <c r="AP45" s="1">
        <v>376</v>
      </c>
      <c r="AQ45" s="1">
        <v>395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224</v>
      </c>
      <c r="AX45" s="1">
        <v>267</v>
      </c>
      <c r="AY45" s="1">
        <v>299</v>
      </c>
      <c r="AZ45" s="1">
        <v>25</v>
      </c>
      <c r="BA45" s="1">
        <v>426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>
      <c r="A46" s="1">
        <v>70968</v>
      </c>
      <c r="B46" s="1" t="s">
        <v>197</v>
      </c>
      <c r="C46" s="1">
        <v>12</v>
      </c>
      <c r="D46" s="2">
        <v>773.28</v>
      </c>
      <c r="E46" s="10">
        <f t="shared" si="2"/>
        <v>15465.599999999999</v>
      </c>
      <c r="F46" s="11">
        <f t="shared" si="3"/>
        <v>20</v>
      </c>
      <c r="G46" s="1">
        <v>5.08</v>
      </c>
      <c r="H46" s="1">
        <v>2</v>
      </c>
      <c r="I46" s="26">
        <v>5</v>
      </c>
      <c r="J46" s="1">
        <v>36</v>
      </c>
      <c r="K46" s="1">
        <v>21</v>
      </c>
      <c r="L46" s="5">
        <v>10</v>
      </c>
      <c r="M46" s="1">
        <v>21.83</v>
      </c>
      <c r="N46" s="1">
        <v>15</v>
      </c>
      <c r="O46" s="5">
        <v>5</v>
      </c>
      <c r="P46" s="1">
        <v>0</v>
      </c>
      <c r="Q46" s="12">
        <v>48652.2</v>
      </c>
      <c r="R46" s="2">
        <v>32284.44</v>
      </c>
      <c r="S46" s="1">
        <v>5</v>
      </c>
      <c r="T46" s="1">
        <v>8</v>
      </c>
      <c r="U46" s="1">
        <v>33</v>
      </c>
      <c r="V46" s="1">
        <v>38</v>
      </c>
      <c r="W46" s="1">
        <v>69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103</v>
      </c>
      <c r="AN46" s="1">
        <v>175</v>
      </c>
      <c r="AO46" s="1">
        <v>173</v>
      </c>
      <c r="AP46" s="1">
        <v>137</v>
      </c>
      <c r="AQ46" s="1">
        <v>252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69</v>
      </c>
      <c r="AX46" s="1">
        <v>52</v>
      </c>
      <c r="AY46" s="1">
        <v>120</v>
      </c>
      <c r="AZ46" s="1">
        <v>94</v>
      </c>
      <c r="BA46" s="1">
        <v>180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:58">
      <c r="A47" s="1">
        <v>70137</v>
      </c>
      <c r="B47" s="1" t="s">
        <v>152</v>
      </c>
      <c r="C47" s="1">
        <v>12</v>
      </c>
      <c r="D47" s="2">
        <v>918.74519999999995</v>
      </c>
      <c r="E47" s="10">
        <f t="shared" si="2"/>
        <v>18374.903999999999</v>
      </c>
      <c r="F47" s="11">
        <f t="shared" si="3"/>
        <v>20</v>
      </c>
      <c r="G47" s="1">
        <v>10.25</v>
      </c>
      <c r="H47" s="1">
        <v>-1.58</v>
      </c>
      <c r="I47" s="20">
        <v>10</v>
      </c>
      <c r="J47" s="1">
        <v>32.25</v>
      </c>
      <c r="K47" s="1">
        <v>18.829999999999998</v>
      </c>
      <c r="L47" s="5">
        <v>5</v>
      </c>
      <c r="M47" s="1">
        <v>8.7899999999999991</v>
      </c>
      <c r="N47" s="1">
        <v>3.17</v>
      </c>
      <c r="O47" s="5">
        <v>5</v>
      </c>
      <c r="P47" s="1">
        <v>0</v>
      </c>
      <c r="Q47" s="12">
        <v>47123.97</v>
      </c>
      <c r="R47" s="2">
        <v>18757.71</v>
      </c>
      <c r="S47" s="1">
        <v>5</v>
      </c>
      <c r="T47" s="1">
        <v>61</v>
      </c>
      <c r="U47" s="1">
        <v>69</v>
      </c>
      <c r="V47" s="1">
        <v>37</v>
      </c>
      <c r="W47" s="1">
        <v>-19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109</v>
      </c>
      <c r="AN47" s="1">
        <v>154</v>
      </c>
      <c r="AO47" s="1">
        <v>136</v>
      </c>
      <c r="AP47" s="1">
        <v>130</v>
      </c>
      <c r="AQ47" s="1">
        <v>226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25</v>
      </c>
      <c r="AX47" s="1">
        <v>17</v>
      </c>
      <c r="AY47" s="1">
        <v>59</v>
      </c>
      <c r="AZ47" s="1">
        <v>26</v>
      </c>
      <c r="BA47" s="1">
        <v>38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8" spans="1:58">
      <c r="A48" s="1">
        <v>70027</v>
      </c>
      <c r="B48" s="1" t="s">
        <v>164</v>
      </c>
      <c r="C48" s="1">
        <v>24</v>
      </c>
      <c r="D48" s="2">
        <v>1006.32</v>
      </c>
      <c r="E48" s="10">
        <f t="shared" si="2"/>
        <v>15094.800000000001</v>
      </c>
      <c r="F48" s="11">
        <f t="shared" si="3"/>
        <v>15</v>
      </c>
      <c r="G48" s="1">
        <v>12.92</v>
      </c>
      <c r="H48" s="1">
        <v>3</v>
      </c>
      <c r="I48" s="20">
        <v>10</v>
      </c>
      <c r="J48" s="1">
        <v>23.1</v>
      </c>
      <c r="K48" s="1">
        <v>13.5</v>
      </c>
      <c r="L48" s="5">
        <v>5</v>
      </c>
      <c r="M48" s="1">
        <v>10.71</v>
      </c>
      <c r="N48" s="1">
        <v>10.38</v>
      </c>
      <c r="O48" s="16">
        <f>MAX(0,(TRUNC((M48*0.8)-N48)))</f>
        <v>0</v>
      </c>
      <c r="P48" s="1">
        <v>0</v>
      </c>
      <c r="Q48" s="12">
        <v>47024.5</v>
      </c>
      <c r="R48" s="2">
        <v>26499.759999999998</v>
      </c>
      <c r="S48" s="1">
        <v>100</v>
      </c>
      <c r="T48" s="1">
        <v>110</v>
      </c>
      <c r="U48" s="1">
        <v>117</v>
      </c>
      <c r="V48" s="1">
        <v>76</v>
      </c>
      <c r="W48" s="1">
        <v>59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180</v>
      </c>
      <c r="AN48" s="1">
        <v>198</v>
      </c>
      <c r="AO48" s="1">
        <v>188</v>
      </c>
      <c r="AP48" s="1">
        <v>175</v>
      </c>
      <c r="AQ48" s="1">
        <v>324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38</v>
      </c>
      <c r="AX48" s="1">
        <v>148</v>
      </c>
      <c r="AY48" s="1">
        <v>132</v>
      </c>
      <c r="AZ48" s="1">
        <v>26</v>
      </c>
      <c r="BA48" s="1">
        <v>249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</row>
    <row r="49" spans="1:58">
      <c r="A49" s="1">
        <v>70046</v>
      </c>
      <c r="B49" s="1" t="s">
        <v>194</v>
      </c>
      <c r="C49" s="1">
        <v>24</v>
      </c>
      <c r="D49" s="2">
        <v>981.6</v>
      </c>
      <c r="E49" s="10">
        <f t="shared" si="2"/>
        <v>14724</v>
      </c>
      <c r="F49" s="11">
        <f t="shared" si="3"/>
        <v>15</v>
      </c>
      <c r="G49" s="1">
        <v>16</v>
      </c>
      <c r="H49" s="1">
        <v>7</v>
      </c>
      <c r="I49" s="28">
        <f>MAX(0,(TRUNC((G49*0.8)-H49)))</f>
        <v>5</v>
      </c>
      <c r="J49" s="1">
        <v>15.71</v>
      </c>
      <c r="K49" s="1">
        <v>9.2100000000000009</v>
      </c>
      <c r="L49" s="5">
        <v>5</v>
      </c>
      <c r="M49" s="1">
        <v>12.98</v>
      </c>
      <c r="N49" s="1">
        <v>8.17</v>
      </c>
      <c r="O49" s="5">
        <v>5</v>
      </c>
      <c r="P49" s="1">
        <v>0</v>
      </c>
      <c r="Q49" s="12">
        <v>43865.25</v>
      </c>
      <c r="R49" s="2">
        <v>29243.5</v>
      </c>
      <c r="S49" s="1">
        <v>94</v>
      </c>
      <c r="T49" s="1">
        <v>111</v>
      </c>
      <c r="U49" s="1">
        <v>200</v>
      </c>
      <c r="V49" s="1">
        <v>69</v>
      </c>
      <c r="W49" s="1">
        <v>298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121</v>
      </c>
      <c r="AN49" s="1">
        <v>106</v>
      </c>
      <c r="AO49" s="1">
        <v>143</v>
      </c>
      <c r="AP49" s="1">
        <v>120</v>
      </c>
      <c r="AQ49" s="1">
        <v>221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92</v>
      </c>
      <c r="AX49" s="1">
        <v>69</v>
      </c>
      <c r="AY49" s="1">
        <v>155</v>
      </c>
      <c r="AZ49" s="1">
        <v>60</v>
      </c>
      <c r="BA49" s="1">
        <v>196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</row>
    <row r="50" spans="1:58">
      <c r="A50" s="1">
        <v>70050</v>
      </c>
      <c r="B50" s="1" t="s">
        <v>126</v>
      </c>
      <c r="C50" s="1">
        <v>24</v>
      </c>
      <c r="D50" s="2">
        <v>841.11839999999995</v>
      </c>
      <c r="E50" s="10">
        <f t="shared" si="2"/>
        <v>21027.96</v>
      </c>
      <c r="F50" s="11">
        <f t="shared" si="3"/>
        <v>25</v>
      </c>
      <c r="G50" s="1">
        <v>9.1</v>
      </c>
      <c r="H50" s="1">
        <v>5</v>
      </c>
      <c r="I50" s="5">
        <v>5</v>
      </c>
      <c r="J50" s="1">
        <v>18.52</v>
      </c>
      <c r="K50" s="1">
        <v>6.25</v>
      </c>
      <c r="L50" s="5">
        <v>10</v>
      </c>
      <c r="M50" s="1">
        <v>22.25</v>
      </c>
      <c r="N50" s="1">
        <v>8.58</v>
      </c>
      <c r="O50" s="5">
        <v>10</v>
      </c>
      <c r="P50" s="1">
        <v>0</v>
      </c>
      <c r="Q50" s="12">
        <v>41950.78</v>
      </c>
      <c r="R50" s="2">
        <v>20957.87</v>
      </c>
      <c r="S50" s="1">
        <v>60</v>
      </c>
      <c r="T50" s="1">
        <v>68</v>
      </c>
      <c r="U50" s="1">
        <v>96</v>
      </c>
      <c r="V50" s="1">
        <v>57</v>
      </c>
      <c r="W50" s="1">
        <v>242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186</v>
      </c>
      <c r="AN50" s="1">
        <v>0</v>
      </c>
      <c r="AO50" s="1">
        <v>219</v>
      </c>
      <c r="AP50" s="1">
        <v>79</v>
      </c>
      <c r="AQ50" s="1">
        <v>150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120</v>
      </c>
      <c r="AX50" s="1">
        <v>46</v>
      </c>
      <c r="AY50" s="1">
        <v>349</v>
      </c>
      <c r="AZ50" s="1">
        <v>84</v>
      </c>
      <c r="BA50" s="1">
        <v>206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</row>
    <row r="51" spans="1:58">
      <c r="A51" s="1">
        <v>70135</v>
      </c>
      <c r="B51" s="1" t="s">
        <v>80</v>
      </c>
      <c r="C51" s="1">
        <v>15</v>
      </c>
      <c r="D51" s="2">
        <v>739.43100000000004</v>
      </c>
      <c r="E51" s="10">
        <f t="shared" si="2"/>
        <v>14788.62</v>
      </c>
      <c r="F51" s="11">
        <f t="shared" si="3"/>
        <v>20</v>
      </c>
      <c r="G51" s="1">
        <v>16.73</v>
      </c>
      <c r="H51" s="1">
        <v>9</v>
      </c>
      <c r="I51" s="26">
        <v>10</v>
      </c>
      <c r="J51" s="1">
        <v>19.13</v>
      </c>
      <c r="K51" s="1">
        <v>8.8000000000000007</v>
      </c>
      <c r="L51" s="5">
        <v>5</v>
      </c>
      <c r="M51" s="1">
        <v>19.57</v>
      </c>
      <c r="N51" s="1">
        <v>11.33</v>
      </c>
      <c r="O51" s="5">
        <v>5</v>
      </c>
      <c r="P51" s="1">
        <v>0</v>
      </c>
      <c r="Q51" s="12">
        <v>40989.129999999997</v>
      </c>
      <c r="R51" s="2">
        <v>24647.7</v>
      </c>
      <c r="S51" s="1">
        <v>30</v>
      </c>
      <c r="T51" s="1">
        <v>54</v>
      </c>
      <c r="U51" s="1">
        <v>108</v>
      </c>
      <c r="V51" s="1">
        <v>172</v>
      </c>
      <c r="W51" s="1">
        <v>198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94</v>
      </c>
      <c r="AN51" s="1">
        <v>111</v>
      </c>
      <c r="AO51" s="1">
        <v>76</v>
      </c>
      <c r="AP51" s="1">
        <v>123</v>
      </c>
      <c r="AQ51" s="1">
        <v>132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128</v>
      </c>
      <c r="AX51" s="1">
        <v>127</v>
      </c>
      <c r="AY51" s="1">
        <v>14</v>
      </c>
      <c r="AZ51" s="1">
        <v>176</v>
      </c>
      <c r="BA51" s="1">
        <v>170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</row>
    <row r="52" spans="1:58">
      <c r="A52" s="1">
        <v>70121</v>
      </c>
      <c r="B52" s="1" t="s">
        <v>116</v>
      </c>
      <c r="C52" s="1">
        <v>20</v>
      </c>
      <c r="D52" s="2">
        <v>737.976</v>
      </c>
      <c r="E52" s="10">
        <f t="shared" si="2"/>
        <v>22139.279999999999</v>
      </c>
      <c r="F52" s="11">
        <f t="shared" si="3"/>
        <v>30</v>
      </c>
      <c r="G52" s="1">
        <v>13.88</v>
      </c>
      <c r="H52" s="1">
        <v>-5.25</v>
      </c>
      <c r="I52" s="26">
        <v>10</v>
      </c>
      <c r="J52" s="1">
        <v>19.82</v>
      </c>
      <c r="K52" s="1">
        <v>11.55</v>
      </c>
      <c r="L52" s="5">
        <v>5</v>
      </c>
      <c r="M52" s="1">
        <v>20.95</v>
      </c>
      <c r="N52" s="1">
        <v>2</v>
      </c>
      <c r="O52" s="5">
        <v>15</v>
      </c>
      <c r="P52" s="1">
        <v>0</v>
      </c>
      <c r="Q52" s="12">
        <v>40330.39</v>
      </c>
      <c r="R52" s="2">
        <v>6125.2</v>
      </c>
      <c r="S52" s="1">
        <v>142</v>
      </c>
      <c r="T52" s="1">
        <v>54</v>
      </c>
      <c r="U52" s="1">
        <v>78</v>
      </c>
      <c r="V52" s="1">
        <v>61</v>
      </c>
      <c r="W52" s="1">
        <v>-105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150</v>
      </c>
      <c r="AN52" s="1">
        <v>63</v>
      </c>
      <c r="AO52" s="1">
        <v>140</v>
      </c>
      <c r="AP52" s="1">
        <v>150</v>
      </c>
      <c r="AQ52" s="1">
        <v>231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150</v>
      </c>
      <c r="AX52" s="1">
        <v>90</v>
      </c>
      <c r="AY52" s="1">
        <v>188</v>
      </c>
      <c r="AZ52" s="1">
        <v>72</v>
      </c>
      <c r="BA52" s="1">
        <v>40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</row>
    <row r="53" spans="1:58">
      <c r="A53" s="1">
        <v>70129</v>
      </c>
      <c r="B53" s="1" t="s">
        <v>142</v>
      </c>
      <c r="C53" s="1">
        <v>16</v>
      </c>
      <c r="D53" s="2">
        <v>1222.6320000000001</v>
      </c>
      <c r="E53" s="10">
        <f t="shared" si="2"/>
        <v>6113.16</v>
      </c>
      <c r="F53" s="11">
        <f t="shared" si="3"/>
        <v>5</v>
      </c>
      <c r="G53" s="1">
        <v>5.12</v>
      </c>
      <c r="H53" s="1">
        <v>4</v>
      </c>
      <c r="I53" s="16">
        <f>MAX(0,(TRUNC((G53*0.8)-H53)))</f>
        <v>0</v>
      </c>
      <c r="J53" s="1">
        <v>17.91</v>
      </c>
      <c r="K53" s="1">
        <v>8.75</v>
      </c>
      <c r="L53" s="5">
        <v>5</v>
      </c>
      <c r="M53" s="1">
        <v>9.8800000000000008</v>
      </c>
      <c r="N53" s="1">
        <v>9.31</v>
      </c>
      <c r="O53" s="16">
        <f>MAX(0,(TRUNC((M53*0.8)-N53)))</f>
        <v>0</v>
      </c>
      <c r="P53" s="1">
        <v>0</v>
      </c>
      <c r="Q53" s="12">
        <v>40232.230000000003</v>
      </c>
      <c r="R53" s="2">
        <v>20937.57</v>
      </c>
      <c r="S53" s="1">
        <v>56</v>
      </c>
      <c r="T53" s="1">
        <v>24</v>
      </c>
      <c r="U53" s="1">
        <v>-12</v>
      </c>
      <c r="V53" s="1">
        <v>52</v>
      </c>
      <c r="W53" s="1">
        <v>-15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88</v>
      </c>
      <c r="AN53" s="1">
        <v>91</v>
      </c>
      <c r="AO53" s="1">
        <v>143</v>
      </c>
      <c r="AP53" s="1">
        <v>20</v>
      </c>
      <c r="AQ53" s="1">
        <v>140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58</v>
      </c>
      <c r="AX53" s="1">
        <v>92</v>
      </c>
      <c r="AY53" s="1">
        <v>49</v>
      </c>
      <c r="AZ53" s="1">
        <v>10</v>
      </c>
      <c r="BA53" s="1">
        <v>149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</row>
    <row r="54" spans="1:58">
      <c r="A54" s="1">
        <v>70042</v>
      </c>
      <c r="B54" s="1" t="s">
        <v>182</v>
      </c>
      <c r="C54" s="1">
        <v>25</v>
      </c>
      <c r="D54" s="2">
        <v>687.48749999999995</v>
      </c>
      <c r="E54" s="10">
        <f t="shared" si="2"/>
        <v>13749.75</v>
      </c>
      <c r="F54" s="11">
        <f t="shared" si="3"/>
        <v>20</v>
      </c>
      <c r="G54" s="1">
        <v>15.14</v>
      </c>
      <c r="H54" s="1">
        <v>1</v>
      </c>
      <c r="I54" s="20">
        <v>10</v>
      </c>
      <c r="J54" s="1">
        <v>23.72</v>
      </c>
      <c r="K54" s="1">
        <v>12.48</v>
      </c>
      <c r="L54" s="5">
        <v>5</v>
      </c>
      <c r="M54" s="1">
        <v>16.2</v>
      </c>
      <c r="N54" s="1">
        <v>10.28</v>
      </c>
      <c r="O54" s="5">
        <v>5</v>
      </c>
      <c r="P54" s="1">
        <v>0</v>
      </c>
      <c r="Q54" s="12">
        <v>37853.06</v>
      </c>
      <c r="R54" s="2">
        <v>19194.650000000001</v>
      </c>
      <c r="S54" s="1">
        <v>105</v>
      </c>
      <c r="T54" s="1">
        <v>183</v>
      </c>
      <c r="U54" s="1">
        <v>125</v>
      </c>
      <c r="V54" s="1">
        <v>114</v>
      </c>
      <c r="W54" s="1">
        <v>129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210</v>
      </c>
      <c r="AN54" s="1">
        <v>122</v>
      </c>
      <c r="AO54" s="1">
        <v>256</v>
      </c>
      <c r="AP54" s="1">
        <v>132</v>
      </c>
      <c r="AQ54" s="1">
        <v>312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87</v>
      </c>
      <c r="AX54" s="1">
        <v>186</v>
      </c>
      <c r="AY54" s="1">
        <v>194</v>
      </c>
      <c r="AZ54" s="1">
        <v>62</v>
      </c>
      <c r="BA54" s="1">
        <v>257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</row>
    <row r="55" spans="1:58">
      <c r="A55" s="1">
        <v>70087</v>
      </c>
      <c r="B55" s="1" t="s">
        <v>115</v>
      </c>
      <c r="C55" s="1">
        <v>25</v>
      </c>
      <c r="D55" s="2">
        <v>1058.0274999999999</v>
      </c>
      <c r="E55" s="10">
        <f t="shared" si="2"/>
        <v>17986.467499999999</v>
      </c>
      <c r="F55" s="11">
        <f t="shared" si="3"/>
        <v>17</v>
      </c>
      <c r="G55" s="1">
        <v>6.5</v>
      </c>
      <c r="H55" s="1">
        <v>3</v>
      </c>
      <c r="I55" s="25">
        <f t="shared" ref="I55:I57" si="7">MAX(0,(TRUNC((G55*0.8)-H55)))</f>
        <v>2</v>
      </c>
      <c r="J55" s="1">
        <v>10.34</v>
      </c>
      <c r="K55" s="1">
        <v>5.96</v>
      </c>
      <c r="L55" s="5">
        <v>5</v>
      </c>
      <c r="M55" s="1">
        <v>17.899999999999999</v>
      </c>
      <c r="N55" s="1">
        <v>6.32</v>
      </c>
      <c r="O55" s="5">
        <v>10</v>
      </c>
      <c r="P55" s="1">
        <v>0</v>
      </c>
      <c r="Q55" s="12">
        <v>36755.879999999997</v>
      </c>
      <c r="R55" s="2">
        <v>25434.98</v>
      </c>
      <c r="S55" s="1">
        <v>62</v>
      </c>
      <c r="T55" s="1">
        <v>42</v>
      </c>
      <c r="U55" s="1">
        <v>63</v>
      </c>
      <c r="V55" s="1">
        <v>33</v>
      </c>
      <c r="W55" s="1">
        <v>294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58</v>
      </c>
      <c r="AN55" s="1">
        <v>128</v>
      </c>
      <c r="AO55" s="1">
        <v>90</v>
      </c>
      <c r="AP55" s="1">
        <v>93</v>
      </c>
      <c r="AQ55" s="1">
        <v>149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165</v>
      </c>
      <c r="AX55" s="1">
        <v>200</v>
      </c>
      <c r="AY55" s="1">
        <v>126</v>
      </c>
      <c r="AZ55" s="1">
        <v>113</v>
      </c>
      <c r="BA55" s="1">
        <v>158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</row>
    <row r="56" spans="1:58">
      <c r="A56" s="1">
        <v>70269</v>
      </c>
      <c r="B56" s="1" t="s">
        <v>125</v>
      </c>
      <c r="C56" s="1">
        <v>10</v>
      </c>
      <c r="D56" s="2">
        <v>1251.4000000000001</v>
      </c>
      <c r="E56" s="10">
        <f t="shared" si="2"/>
        <v>0</v>
      </c>
      <c r="F56" s="11">
        <f t="shared" si="3"/>
        <v>0</v>
      </c>
      <c r="G56" s="1">
        <v>4.25</v>
      </c>
      <c r="H56" s="1">
        <v>3.6</v>
      </c>
      <c r="I56" s="16">
        <f t="shared" si="7"/>
        <v>0</v>
      </c>
      <c r="J56" s="1">
        <v>14.65</v>
      </c>
      <c r="K56" s="1">
        <v>10.3</v>
      </c>
      <c r="L56" s="5">
        <v>0</v>
      </c>
      <c r="M56" s="1">
        <v>10.199999999999999</v>
      </c>
      <c r="N56" s="1">
        <v>12.9</v>
      </c>
      <c r="O56" s="16">
        <f t="shared" ref="O56:O57" si="8">MAX(0,(TRUNC((M56*0.8)-N56)))</f>
        <v>0</v>
      </c>
      <c r="P56" s="1">
        <v>0</v>
      </c>
      <c r="Q56" s="12">
        <v>36415.74</v>
      </c>
      <c r="R56" s="2">
        <v>33537.519999999997</v>
      </c>
      <c r="S56" s="1">
        <v>28</v>
      </c>
      <c r="T56" s="1">
        <v>39</v>
      </c>
      <c r="U56" s="1">
        <v>-24</v>
      </c>
      <c r="V56" s="1">
        <v>38</v>
      </c>
      <c r="W56" s="1">
        <v>36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42</v>
      </c>
      <c r="AN56" s="1">
        <v>76</v>
      </c>
      <c r="AO56" s="1">
        <v>43</v>
      </c>
      <c r="AP56" s="1">
        <v>47</v>
      </c>
      <c r="AQ56" s="1">
        <v>103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33</v>
      </c>
      <c r="AX56" s="1">
        <v>27</v>
      </c>
      <c r="AY56" s="1">
        <v>41</v>
      </c>
      <c r="AZ56" s="1">
        <v>29</v>
      </c>
      <c r="BA56" s="1">
        <v>129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</row>
    <row r="57" spans="1:58">
      <c r="A57" s="1">
        <v>70089</v>
      </c>
      <c r="B57" s="1" t="s">
        <v>122</v>
      </c>
      <c r="C57" s="1">
        <v>20</v>
      </c>
      <c r="D57" s="2">
        <v>1259.2539999999999</v>
      </c>
      <c r="E57" s="10">
        <f t="shared" si="2"/>
        <v>0</v>
      </c>
      <c r="F57" s="11">
        <f t="shared" si="3"/>
        <v>0</v>
      </c>
      <c r="G57" s="1">
        <v>7.92</v>
      </c>
      <c r="H57" s="1">
        <v>17</v>
      </c>
      <c r="I57" s="16">
        <f t="shared" si="7"/>
        <v>0</v>
      </c>
      <c r="J57" s="1">
        <v>11.6</v>
      </c>
      <c r="K57" s="1">
        <v>10.050000000000001</v>
      </c>
      <c r="L57" s="5">
        <v>0</v>
      </c>
      <c r="M57" s="1">
        <v>9.15</v>
      </c>
      <c r="N57" s="1">
        <v>36.049999999999997</v>
      </c>
      <c r="O57" s="16">
        <f t="shared" si="8"/>
        <v>0</v>
      </c>
      <c r="P57" s="1">
        <v>0</v>
      </c>
      <c r="Q57" s="12">
        <v>36109.11</v>
      </c>
      <c r="R57" s="2">
        <v>87895.93</v>
      </c>
      <c r="S57" s="1">
        <v>100</v>
      </c>
      <c r="T57" s="1">
        <v>29</v>
      </c>
      <c r="U57" s="1">
        <v>23</v>
      </c>
      <c r="V57" s="1">
        <v>42</v>
      </c>
      <c r="W57" s="1">
        <v>474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46</v>
      </c>
      <c r="AN57" s="1">
        <v>42</v>
      </c>
      <c r="AO57" s="1">
        <v>135</v>
      </c>
      <c r="AP57" s="1">
        <v>60</v>
      </c>
      <c r="AQ57" s="1">
        <v>201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49</v>
      </c>
      <c r="AX57" s="1">
        <v>54</v>
      </c>
      <c r="AY57" s="1">
        <v>89</v>
      </c>
      <c r="AZ57" s="1">
        <v>36</v>
      </c>
      <c r="BA57" s="1">
        <v>721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</row>
    <row r="58" spans="1:58">
      <c r="A58" s="1">
        <v>70144</v>
      </c>
      <c r="B58" s="1" t="s">
        <v>177</v>
      </c>
      <c r="C58" s="1">
        <v>12</v>
      </c>
      <c r="D58" s="2">
        <v>773.28</v>
      </c>
      <c r="E58" s="10">
        <f t="shared" si="2"/>
        <v>19332</v>
      </c>
      <c r="F58" s="11">
        <f t="shared" si="3"/>
        <v>25</v>
      </c>
      <c r="G58" s="1">
        <v>6.08</v>
      </c>
      <c r="H58" s="1">
        <v>1</v>
      </c>
      <c r="I58" s="20">
        <v>10</v>
      </c>
      <c r="J58" s="1">
        <v>23.29</v>
      </c>
      <c r="K58" s="1">
        <v>12.75</v>
      </c>
      <c r="L58" s="5">
        <v>5</v>
      </c>
      <c r="M58" s="1">
        <v>17.170000000000002</v>
      </c>
      <c r="N58" s="1">
        <v>2.58</v>
      </c>
      <c r="O58" s="5">
        <v>10</v>
      </c>
      <c r="P58" s="1">
        <v>0</v>
      </c>
      <c r="Q58" s="12">
        <v>35989.74</v>
      </c>
      <c r="R58" s="2">
        <v>17656.560000000001</v>
      </c>
      <c r="S58" s="1">
        <v>11</v>
      </c>
      <c r="T58" s="1">
        <v>2</v>
      </c>
      <c r="U58" s="1">
        <v>46</v>
      </c>
      <c r="V58" s="1">
        <v>30</v>
      </c>
      <c r="W58" s="1">
        <v>90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78</v>
      </c>
      <c r="AN58" s="1">
        <v>112</v>
      </c>
      <c r="AO58" s="1">
        <v>107</v>
      </c>
      <c r="AP58" s="1">
        <v>77</v>
      </c>
      <c r="AQ58" s="1">
        <v>153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78</v>
      </c>
      <c r="AX58" s="1">
        <v>51</v>
      </c>
      <c r="AY58" s="1">
        <v>64</v>
      </c>
      <c r="AZ58" s="1">
        <v>77</v>
      </c>
      <c r="BA58" s="1">
        <v>31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>
      <c r="A59" s="1">
        <v>70024</v>
      </c>
      <c r="B59" s="1" t="s">
        <v>196</v>
      </c>
      <c r="C59" s="1">
        <v>20</v>
      </c>
      <c r="D59" s="2">
        <v>1551.6</v>
      </c>
      <c r="E59" s="10">
        <f t="shared" si="2"/>
        <v>23274</v>
      </c>
      <c r="F59" s="11">
        <f t="shared" si="3"/>
        <v>15</v>
      </c>
      <c r="G59" s="1">
        <v>4.92</v>
      </c>
      <c r="H59" s="1">
        <v>3</v>
      </c>
      <c r="I59" s="16">
        <f>MAX(0,(TRUNC((G59*0.8)-H59)))</f>
        <v>0</v>
      </c>
      <c r="J59" s="1">
        <v>7.48</v>
      </c>
      <c r="K59" s="1">
        <v>1.45</v>
      </c>
      <c r="L59" s="5">
        <v>5</v>
      </c>
      <c r="M59" s="1">
        <v>9.43</v>
      </c>
      <c r="N59" s="1">
        <v>0.2</v>
      </c>
      <c r="O59" s="5">
        <v>10</v>
      </c>
      <c r="P59" s="1">
        <v>0</v>
      </c>
      <c r="Q59" s="12">
        <v>33863.67</v>
      </c>
      <c r="R59" s="2">
        <v>17067.599999999999</v>
      </c>
      <c r="S59" s="1">
        <v>38</v>
      </c>
      <c r="T59" s="1">
        <v>38</v>
      </c>
      <c r="U59" s="1">
        <v>19</v>
      </c>
      <c r="V59" s="1">
        <v>45</v>
      </c>
      <c r="W59" s="1">
        <v>187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85</v>
      </c>
      <c r="AN59" s="1">
        <v>25</v>
      </c>
      <c r="AO59" s="1">
        <v>34</v>
      </c>
      <c r="AP59" s="1">
        <v>36</v>
      </c>
      <c r="AQ59" s="1">
        <v>29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59</v>
      </c>
      <c r="AX59" s="1">
        <v>62</v>
      </c>
      <c r="AY59" s="1">
        <v>89</v>
      </c>
      <c r="AZ59" s="1">
        <v>19</v>
      </c>
      <c r="BA59" s="1">
        <v>4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>
      <c r="A60" s="1">
        <v>70023</v>
      </c>
      <c r="B60" s="1" t="s">
        <v>185</v>
      </c>
      <c r="C60" s="1">
        <v>12</v>
      </c>
      <c r="D60" s="2">
        <v>652.44000000000005</v>
      </c>
      <c r="E60" s="10">
        <f t="shared" si="2"/>
        <v>19573.2</v>
      </c>
      <c r="F60" s="11">
        <f t="shared" si="3"/>
        <v>30</v>
      </c>
      <c r="G60" s="1">
        <v>23.25</v>
      </c>
      <c r="H60" s="1">
        <v>-9.83</v>
      </c>
      <c r="I60" s="5">
        <v>0</v>
      </c>
      <c r="J60" s="1">
        <v>15.75</v>
      </c>
      <c r="K60" s="1">
        <v>1.58</v>
      </c>
      <c r="L60" s="5">
        <v>10</v>
      </c>
      <c r="M60" s="1">
        <v>10.25</v>
      </c>
      <c r="N60" s="1">
        <v>-9.75</v>
      </c>
      <c r="O60" s="5">
        <v>20</v>
      </c>
      <c r="P60" s="1">
        <v>0</v>
      </c>
      <c r="Q60" s="12">
        <v>32132.67</v>
      </c>
      <c r="R60" s="2">
        <v>-11743.92</v>
      </c>
      <c r="S60" s="1">
        <v>79</v>
      </c>
      <c r="T60" s="1">
        <v>67</v>
      </c>
      <c r="U60" s="1">
        <v>119</v>
      </c>
      <c r="V60" s="1">
        <v>95</v>
      </c>
      <c r="W60" s="1">
        <v>-118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49</v>
      </c>
      <c r="AN60" s="1">
        <v>57</v>
      </c>
      <c r="AO60" s="1">
        <v>88</v>
      </c>
      <c r="AP60" s="1">
        <v>47</v>
      </c>
      <c r="AQ60" s="1">
        <v>19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31</v>
      </c>
      <c r="AX60" s="1">
        <v>63</v>
      </c>
      <c r="AY60" s="1">
        <v>36</v>
      </c>
      <c r="AZ60" s="1">
        <v>49</v>
      </c>
      <c r="BA60" s="1">
        <v>-117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>
      <c r="A61" s="1">
        <v>70259</v>
      </c>
      <c r="B61" s="1" t="s">
        <v>155</v>
      </c>
      <c r="C61" s="1">
        <v>24</v>
      </c>
      <c r="D61" s="2">
        <v>863.52</v>
      </c>
      <c r="E61" s="10">
        <f t="shared" si="2"/>
        <v>4317.6000000000004</v>
      </c>
      <c r="F61" s="11">
        <f t="shared" si="3"/>
        <v>5</v>
      </c>
      <c r="G61" s="1">
        <v>4.12</v>
      </c>
      <c r="H61" s="1">
        <v>7.33</v>
      </c>
      <c r="I61" s="16">
        <f t="shared" ref="I61:I62" si="9">MAX(0,(TRUNC((G61*0.8)-H61)))</f>
        <v>0</v>
      </c>
      <c r="J61" s="1">
        <v>24.6</v>
      </c>
      <c r="K61" s="1">
        <v>14.25</v>
      </c>
      <c r="L61" s="5">
        <v>5</v>
      </c>
      <c r="M61" s="1">
        <v>7.79</v>
      </c>
      <c r="N61" s="1">
        <v>4.96</v>
      </c>
      <c r="O61" s="5">
        <v>0</v>
      </c>
      <c r="P61" s="1">
        <v>0</v>
      </c>
      <c r="Q61" s="12">
        <v>31536.47</v>
      </c>
      <c r="R61" s="2">
        <v>22919.26</v>
      </c>
      <c r="S61" s="1">
        <v>41</v>
      </c>
      <c r="T61" s="1">
        <v>44</v>
      </c>
      <c r="U61" s="1">
        <v>19</v>
      </c>
      <c r="V61" s="1">
        <v>34</v>
      </c>
      <c r="W61" s="1">
        <v>176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184</v>
      </c>
      <c r="AN61" s="1">
        <v>239</v>
      </c>
      <c r="AO61" s="1">
        <v>247</v>
      </c>
      <c r="AP61" s="1">
        <v>80</v>
      </c>
      <c r="AQ61" s="1">
        <v>342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62</v>
      </c>
      <c r="AX61" s="1">
        <v>59</v>
      </c>
      <c r="AY61" s="1">
        <v>66</v>
      </c>
      <c r="AZ61" s="1">
        <v>59</v>
      </c>
      <c r="BA61" s="1">
        <v>119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>
      <c r="A62" s="1">
        <v>70163</v>
      </c>
      <c r="B62" s="1" t="s">
        <v>187</v>
      </c>
      <c r="C62" s="1">
        <v>18</v>
      </c>
      <c r="D62" s="2">
        <v>1029.0852</v>
      </c>
      <c r="E62" s="10">
        <f t="shared" si="2"/>
        <v>5145.4259999999995</v>
      </c>
      <c r="F62" s="11">
        <f t="shared" si="3"/>
        <v>5</v>
      </c>
      <c r="G62" s="1">
        <v>4.42</v>
      </c>
      <c r="H62" s="1">
        <v>5</v>
      </c>
      <c r="I62" s="16">
        <f t="shared" si="9"/>
        <v>0</v>
      </c>
      <c r="J62" s="1">
        <v>16.28</v>
      </c>
      <c r="K62" s="1">
        <v>8.2200000000000006</v>
      </c>
      <c r="L62" s="5">
        <v>5</v>
      </c>
      <c r="M62" s="1">
        <v>8.36</v>
      </c>
      <c r="N62" s="1">
        <v>4.9400000000000004</v>
      </c>
      <c r="O62" s="5">
        <v>0</v>
      </c>
      <c r="P62" s="1">
        <v>0</v>
      </c>
      <c r="Q62" s="12">
        <v>29900.639999999999</v>
      </c>
      <c r="R62" s="2">
        <v>12120.34</v>
      </c>
      <c r="S62" s="1">
        <v>34</v>
      </c>
      <c r="T62" s="1">
        <v>29</v>
      </c>
      <c r="U62" s="1">
        <v>8</v>
      </c>
      <c r="V62" s="1">
        <v>46</v>
      </c>
      <c r="W62" s="1">
        <v>-25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95</v>
      </c>
      <c r="AN62" s="1">
        <v>60</v>
      </c>
      <c r="AO62" s="1">
        <v>127</v>
      </c>
      <c r="AP62" s="1">
        <v>82</v>
      </c>
      <c r="AQ62" s="1">
        <v>148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45</v>
      </c>
      <c r="AX62" s="1">
        <v>59</v>
      </c>
      <c r="AY62" s="1">
        <v>57</v>
      </c>
      <c r="AZ62" s="1">
        <v>38</v>
      </c>
      <c r="BA62" s="1">
        <v>89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>
      <c r="A63" s="1">
        <v>70972</v>
      </c>
      <c r="B63" s="1" t="s">
        <v>181</v>
      </c>
      <c r="C63" s="1">
        <v>20</v>
      </c>
      <c r="D63" s="2">
        <v>2002</v>
      </c>
      <c r="E63" s="10">
        <f t="shared" si="2"/>
        <v>10010</v>
      </c>
      <c r="F63" s="11">
        <f t="shared" si="3"/>
        <v>5</v>
      </c>
      <c r="G63" s="1">
        <v>5.55</v>
      </c>
      <c r="H63" s="1">
        <v>1</v>
      </c>
      <c r="I63" s="20">
        <v>5</v>
      </c>
      <c r="J63" s="1">
        <v>2.88</v>
      </c>
      <c r="K63" s="1">
        <v>4.05</v>
      </c>
      <c r="L63" s="5">
        <v>0</v>
      </c>
      <c r="M63" s="1">
        <v>6.1</v>
      </c>
      <c r="N63" s="1">
        <v>5.7</v>
      </c>
      <c r="O63" s="16">
        <f>MAX(0,(TRUNC((M63*0.8)-N63)))</f>
        <v>0</v>
      </c>
      <c r="P63" s="1">
        <v>0</v>
      </c>
      <c r="Q63" s="12">
        <v>29079.05</v>
      </c>
      <c r="R63" s="2">
        <v>22422.400000000001</v>
      </c>
      <c r="S63" s="1">
        <v>14</v>
      </c>
      <c r="T63" s="1">
        <v>44</v>
      </c>
      <c r="U63" s="1">
        <v>68</v>
      </c>
      <c r="V63" s="1">
        <v>14</v>
      </c>
      <c r="W63" s="1">
        <v>29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14</v>
      </c>
      <c r="AN63" s="1">
        <v>27</v>
      </c>
      <c r="AO63" s="1">
        <v>21</v>
      </c>
      <c r="AP63" s="1">
        <v>18</v>
      </c>
      <c r="AQ63" s="1">
        <v>81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32</v>
      </c>
      <c r="AX63" s="1">
        <v>53</v>
      </c>
      <c r="AY63" s="1">
        <v>35</v>
      </c>
      <c r="AZ63" s="1">
        <v>57</v>
      </c>
      <c r="BA63" s="1">
        <v>114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</row>
    <row r="64" spans="1:58">
      <c r="A64" s="1">
        <v>70110</v>
      </c>
      <c r="B64" s="1" t="s">
        <v>235</v>
      </c>
      <c r="C64" s="1">
        <v>18</v>
      </c>
      <c r="D64" s="2">
        <v>927.36</v>
      </c>
      <c r="E64" s="10">
        <f t="shared" si="2"/>
        <v>23184</v>
      </c>
      <c r="F64" s="11">
        <f t="shared" si="3"/>
        <v>25</v>
      </c>
      <c r="G64" s="1">
        <v>13.17</v>
      </c>
      <c r="H64" s="1">
        <v>1</v>
      </c>
      <c r="I64" s="26">
        <v>10</v>
      </c>
      <c r="J64" s="1">
        <v>9.14</v>
      </c>
      <c r="K64" s="1">
        <v>5.83</v>
      </c>
      <c r="L64" s="5">
        <v>5</v>
      </c>
      <c r="M64" s="1">
        <v>6.28</v>
      </c>
      <c r="N64" s="1">
        <v>1.39</v>
      </c>
      <c r="O64" s="5">
        <v>10</v>
      </c>
      <c r="P64" s="1">
        <v>0</v>
      </c>
      <c r="Q64" s="12">
        <v>26507.040000000001</v>
      </c>
      <c r="R64" s="2">
        <v>2885.12</v>
      </c>
      <c r="S64" s="1">
        <v>107</v>
      </c>
      <c r="T64" s="1">
        <v>59</v>
      </c>
      <c r="U64" s="1">
        <v>64</v>
      </c>
      <c r="V64" s="1">
        <v>73</v>
      </c>
      <c r="W64" s="1">
        <v>-74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47</v>
      </c>
      <c r="AN64" s="1">
        <v>37</v>
      </c>
      <c r="AO64" s="1">
        <v>78</v>
      </c>
      <c r="AP64" s="1">
        <v>42</v>
      </c>
      <c r="AQ64" s="1">
        <v>105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58</v>
      </c>
      <c r="AX64" s="1">
        <v>48</v>
      </c>
      <c r="AY64" s="1">
        <v>20</v>
      </c>
      <c r="AZ64" s="1">
        <v>22</v>
      </c>
      <c r="BA64" s="1">
        <v>25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</row>
    <row r="65" spans="1:58">
      <c r="A65" s="1">
        <v>70364</v>
      </c>
      <c r="B65" s="1" t="s">
        <v>212</v>
      </c>
      <c r="C65" s="1">
        <v>10</v>
      </c>
      <c r="D65" s="2">
        <v>1251.4000000000001</v>
      </c>
      <c r="E65" s="10">
        <f t="shared" si="2"/>
        <v>21273.800000000003</v>
      </c>
      <c r="F65" s="11">
        <f t="shared" si="3"/>
        <v>17</v>
      </c>
      <c r="G65" s="1">
        <v>4.45</v>
      </c>
      <c r="H65" s="1">
        <v>1</v>
      </c>
      <c r="I65" s="28">
        <f>MAX(0,(TRUNC((G65*0.8)-H65)))</f>
        <v>2</v>
      </c>
      <c r="J65" s="1">
        <v>11.9</v>
      </c>
      <c r="K65" s="1">
        <v>1.4</v>
      </c>
      <c r="L65" s="5">
        <v>10</v>
      </c>
      <c r="M65" s="1">
        <v>4.8</v>
      </c>
      <c r="N65" s="1">
        <v>1.1000000000000001</v>
      </c>
      <c r="O65" s="5">
        <v>5</v>
      </c>
      <c r="P65" s="1">
        <v>0</v>
      </c>
      <c r="Q65" s="12">
        <v>26467.11</v>
      </c>
      <c r="R65" s="2">
        <v>2502.8000000000002</v>
      </c>
      <c r="S65" s="1">
        <v>5</v>
      </c>
      <c r="T65" s="1">
        <v>51</v>
      </c>
      <c r="U65" s="1">
        <v>11</v>
      </c>
      <c r="V65" s="1">
        <v>6</v>
      </c>
      <c r="W65" s="1">
        <v>-5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26</v>
      </c>
      <c r="AN65" s="1">
        <v>41</v>
      </c>
      <c r="AO65" s="1">
        <v>50</v>
      </c>
      <c r="AP65" s="1">
        <v>45</v>
      </c>
      <c r="AQ65" s="1">
        <v>14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7</v>
      </c>
      <c r="AX65" s="1">
        <v>22</v>
      </c>
      <c r="AY65" s="1">
        <v>29</v>
      </c>
      <c r="AZ65" s="1">
        <v>2</v>
      </c>
      <c r="BA65" s="1">
        <v>11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6" spans="1:58">
      <c r="A66" s="1">
        <v>70016</v>
      </c>
      <c r="B66" s="1" t="s">
        <v>128</v>
      </c>
      <c r="C66" s="1">
        <v>5</v>
      </c>
      <c r="D66" s="2">
        <v>307.45</v>
      </c>
      <c r="E66" s="10">
        <f t="shared" si="2"/>
        <v>4611.75</v>
      </c>
      <c r="F66" s="11">
        <f t="shared" si="3"/>
        <v>15</v>
      </c>
      <c r="G66" s="1">
        <v>9.4</v>
      </c>
      <c r="H66" s="1">
        <v>3</v>
      </c>
      <c r="I66" s="26">
        <v>5</v>
      </c>
      <c r="J66" s="1">
        <v>51.7</v>
      </c>
      <c r="K66" s="1">
        <v>38</v>
      </c>
      <c r="L66" s="5">
        <v>5</v>
      </c>
      <c r="M66" s="1">
        <v>22.6</v>
      </c>
      <c r="N66" s="1">
        <v>12.4</v>
      </c>
      <c r="O66" s="16">
        <f>MAX(0,(TRUNC((M66*0.8)-N66)))</f>
        <v>5</v>
      </c>
      <c r="P66" s="1">
        <v>0</v>
      </c>
      <c r="Q66" s="12">
        <v>25733.56</v>
      </c>
      <c r="R66" s="2">
        <v>18385.509999999998</v>
      </c>
      <c r="S66" s="1">
        <v>13</v>
      </c>
      <c r="T66" s="1">
        <v>7</v>
      </c>
      <c r="U66" s="1">
        <v>15</v>
      </c>
      <c r="V66" s="1">
        <v>31</v>
      </c>
      <c r="W66" s="1">
        <v>47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77</v>
      </c>
      <c r="AN66" s="1">
        <v>86</v>
      </c>
      <c r="AO66" s="1">
        <v>85</v>
      </c>
      <c r="AP66" s="1">
        <v>107</v>
      </c>
      <c r="AQ66" s="1">
        <v>190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50</v>
      </c>
      <c r="AX66" s="1">
        <v>34</v>
      </c>
      <c r="AY66" s="1">
        <v>38</v>
      </c>
      <c r="AZ66" s="1">
        <v>16</v>
      </c>
      <c r="BA66" s="1">
        <v>62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</row>
    <row r="67" spans="1:58">
      <c r="A67" s="1">
        <v>70161</v>
      </c>
      <c r="B67" s="1" t="s">
        <v>289</v>
      </c>
      <c r="C67" s="1">
        <v>16</v>
      </c>
      <c r="D67" s="2">
        <v>865.76</v>
      </c>
      <c r="E67" s="10">
        <f t="shared" si="2"/>
        <v>12986.4</v>
      </c>
      <c r="F67" s="11">
        <f t="shared" si="3"/>
        <v>15</v>
      </c>
      <c r="G67" s="1">
        <v>6.91</v>
      </c>
      <c r="H67" s="1">
        <v>5</v>
      </c>
      <c r="I67" s="16">
        <f>MAX(0,(TRUNC((G67*0.8)-H67)))</f>
        <v>0</v>
      </c>
      <c r="J67" s="1">
        <v>18.12</v>
      </c>
      <c r="K67" s="1">
        <v>6.81</v>
      </c>
      <c r="L67" s="5">
        <v>10</v>
      </c>
      <c r="M67" s="1">
        <v>3.56</v>
      </c>
      <c r="N67" s="1">
        <v>1.75</v>
      </c>
      <c r="O67" s="5">
        <v>5</v>
      </c>
      <c r="P67" s="1">
        <v>0</v>
      </c>
      <c r="Q67" s="12">
        <v>24755.32</v>
      </c>
      <c r="R67" s="2">
        <v>12824.07</v>
      </c>
      <c r="S67" s="1">
        <v>18</v>
      </c>
      <c r="T67" s="1">
        <v>49</v>
      </c>
      <c r="U67" s="1">
        <v>49</v>
      </c>
      <c r="V67" s="1">
        <v>38</v>
      </c>
      <c r="W67" s="1">
        <v>100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53</v>
      </c>
      <c r="AN67" s="1">
        <v>31</v>
      </c>
      <c r="AO67" s="1">
        <v>145</v>
      </c>
      <c r="AP67" s="1">
        <v>153</v>
      </c>
      <c r="AQ67" s="1">
        <v>109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21</v>
      </c>
      <c r="AX67" s="1">
        <v>2</v>
      </c>
      <c r="AY67" s="1">
        <v>34</v>
      </c>
      <c r="AZ67" s="1">
        <v>2</v>
      </c>
      <c r="BA67" s="1">
        <v>28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</row>
    <row r="68" spans="1:58">
      <c r="A68" s="1">
        <v>70277</v>
      </c>
      <c r="B68" s="1" t="s">
        <v>138</v>
      </c>
      <c r="C68" s="1">
        <v>18</v>
      </c>
      <c r="D68" s="2">
        <v>748.6848</v>
      </c>
      <c r="E68" s="10">
        <f t="shared" si="2"/>
        <v>5989.4784</v>
      </c>
      <c r="F68" s="11">
        <f t="shared" si="3"/>
        <v>8</v>
      </c>
      <c r="G68" s="1">
        <v>3.72</v>
      </c>
      <c r="H68" s="1">
        <v>1.06</v>
      </c>
      <c r="I68" s="26">
        <v>3</v>
      </c>
      <c r="J68" s="1">
        <v>25.17</v>
      </c>
      <c r="K68" s="1">
        <v>17</v>
      </c>
      <c r="L68" s="5">
        <v>5</v>
      </c>
      <c r="M68" s="1">
        <v>3.56</v>
      </c>
      <c r="N68" s="1">
        <v>4.22</v>
      </c>
      <c r="O68" s="16">
        <f t="shared" ref="O68:O69" si="10">MAX(0,(TRUNC((M68*0.8)-N68)))</f>
        <v>0</v>
      </c>
      <c r="P68" s="1">
        <v>0</v>
      </c>
      <c r="Q68" s="12">
        <v>24290.66</v>
      </c>
      <c r="R68" s="2">
        <v>16679.03</v>
      </c>
      <c r="S68" s="1">
        <v>26</v>
      </c>
      <c r="T68" s="1">
        <v>20</v>
      </c>
      <c r="U68" s="1">
        <v>16</v>
      </c>
      <c r="V68" s="1">
        <v>30</v>
      </c>
      <c r="W68" s="1">
        <v>19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62</v>
      </c>
      <c r="AN68" s="1">
        <v>214</v>
      </c>
      <c r="AO68" s="1">
        <v>244</v>
      </c>
      <c r="AP68" s="1">
        <v>80</v>
      </c>
      <c r="AQ68" s="1">
        <v>306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6</v>
      </c>
      <c r="AX68" s="1">
        <v>33</v>
      </c>
      <c r="AY68" s="1">
        <v>26</v>
      </c>
      <c r="AZ68" s="1">
        <v>31</v>
      </c>
      <c r="BA68" s="1">
        <v>76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 spans="1:58">
      <c r="A69" s="1">
        <v>70159</v>
      </c>
      <c r="B69" s="1" t="s">
        <v>166</v>
      </c>
      <c r="C69" s="1">
        <v>20</v>
      </c>
      <c r="D69" s="2">
        <v>1375.2</v>
      </c>
      <c r="E69" s="10">
        <f t="shared" si="2"/>
        <v>0</v>
      </c>
      <c r="F69" s="11">
        <f t="shared" si="3"/>
        <v>0</v>
      </c>
      <c r="G69" s="1">
        <v>0.5</v>
      </c>
      <c r="H69" s="1">
        <v>14</v>
      </c>
      <c r="I69" s="16">
        <f t="shared" ref="I69:I71" si="11">MAX(0,(TRUNC((G69*0.8)-H69)))</f>
        <v>0</v>
      </c>
      <c r="J69" s="1">
        <v>11.8</v>
      </c>
      <c r="K69" s="1">
        <v>39.5</v>
      </c>
      <c r="L69" s="5">
        <v>0</v>
      </c>
      <c r="M69" s="1">
        <v>5.22</v>
      </c>
      <c r="N69" s="1">
        <v>14.25</v>
      </c>
      <c r="O69" s="16">
        <f t="shared" si="10"/>
        <v>0</v>
      </c>
      <c r="P69" s="1">
        <v>0</v>
      </c>
      <c r="Q69" s="12">
        <v>24100.38</v>
      </c>
      <c r="R69" s="2">
        <v>89594.28</v>
      </c>
      <c r="S69" s="1">
        <v>2</v>
      </c>
      <c r="T69" s="1">
        <v>40</v>
      </c>
      <c r="U69" s="1">
        <v>-17</v>
      </c>
      <c r="V69" s="1">
        <v>10</v>
      </c>
      <c r="W69" s="1">
        <v>228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80</v>
      </c>
      <c r="AN69" s="1">
        <v>49</v>
      </c>
      <c r="AO69" s="1">
        <v>85</v>
      </c>
      <c r="AP69" s="1">
        <v>93</v>
      </c>
      <c r="AQ69" s="1">
        <v>790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14</v>
      </c>
      <c r="AX69" s="1">
        <v>59</v>
      </c>
      <c r="AY69" s="1">
        <v>48</v>
      </c>
      <c r="AZ69" s="1">
        <v>26</v>
      </c>
      <c r="BA69" s="1">
        <v>285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>
      <c r="A70" s="1">
        <v>70128</v>
      </c>
      <c r="B70" s="1" t="s">
        <v>134</v>
      </c>
      <c r="C70" s="1">
        <v>20</v>
      </c>
      <c r="D70" s="2">
        <v>1007.348</v>
      </c>
      <c r="E70" s="10">
        <f t="shared" si="2"/>
        <v>5036.74</v>
      </c>
      <c r="F70" s="11">
        <f t="shared" si="3"/>
        <v>5</v>
      </c>
      <c r="G70" s="1">
        <v>6.48</v>
      </c>
      <c r="H70" s="1">
        <v>6</v>
      </c>
      <c r="I70" s="16">
        <f t="shared" si="11"/>
        <v>0</v>
      </c>
      <c r="J70" s="1">
        <v>12.85</v>
      </c>
      <c r="K70" s="1">
        <v>14.65</v>
      </c>
      <c r="L70" s="5">
        <v>0</v>
      </c>
      <c r="M70" s="1">
        <v>3.85</v>
      </c>
      <c r="N70" s="1">
        <v>1.9</v>
      </c>
      <c r="O70" s="5">
        <v>5</v>
      </c>
      <c r="P70" s="1">
        <v>0</v>
      </c>
      <c r="Q70" s="12">
        <v>23345.29</v>
      </c>
      <c r="R70" s="2">
        <v>15714.63</v>
      </c>
      <c r="S70" s="1">
        <v>26</v>
      </c>
      <c r="T70" s="1">
        <v>45</v>
      </c>
      <c r="U70" s="1">
        <v>26</v>
      </c>
      <c r="V70" s="1">
        <v>110</v>
      </c>
      <c r="W70" s="1">
        <v>-19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80</v>
      </c>
      <c r="AN70" s="1">
        <v>76</v>
      </c>
      <c r="AO70" s="1">
        <v>105</v>
      </c>
      <c r="AP70" s="1">
        <v>68</v>
      </c>
      <c r="AQ70" s="1">
        <v>293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34</v>
      </c>
      <c r="AX70" s="1">
        <v>39</v>
      </c>
      <c r="AY70" s="1">
        <v>16</v>
      </c>
      <c r="AZ70" s="1">
        <v>15</v>
      </c>
      <c r="BA70" s="1">
        <v>38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>
      <c r="A71" s="1">
        <v>70233</v>
      </c>
      <c r="B71" s="1" t="s">
        <v>216</v>
      </c>
      <c r="C71" s="1">
        <v>12</v>
      </c>
      <c r="D71" s="2">
        <v>933.36</v>
      </c>
      <c r="E71" s="10">
        <f t="shared" si="2"/>
        <v>9333.6</v>
      </c>
      <c r="F71" s="11">
        <f t="shared" si="3"/>
        <v>10</v>
      </c>
      <c r="G71" s="1">
        <v>6.08</v>
      </c>
      <c r="H71" s="1">
        <v>4</v>
      </c>
      <c r="I71" s="16">
        <f t="shared" si="11"/>
        <v>0</v>
      </c>
      <c r="J71" s="1">
        <v>8.9600000000000009</v>
      </c>
      <c r="K71" s="1">
        <v>8.67</v>
      </c>
      <c r="L71" s="5">
        <v>0</v>
      </c>
      <c r="M71" s="1">
        <v>9.42</v>
      </c>
      <c r="N71" s="1">
        <v>0.17</v>
      </c>
      <c r="O71" s="5">
        <v>10</v>
      </c>
      <c r="P71" s="1">
        <v>0</v>
      </c>
      <c r="Q71" s="12">
        <v>22828.43</v>
      </c>
      <c r="R71" s="2">
        <v>14622.64</v>
      </c>
      <c r="S71" s="1">
        <v>26</v>
      </c>
      <c r="T71" s="1">
        <v>38</v>
      </c>
      <c r="U71" s="1">
        <v>13</v>
      </c>
      <c r="V71" s="1">
        <v>30</v>
      </c>
      <c r="W71" s="1">
        <v>82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41</v>
      </c>
      <c r="AN71" s="1">
        <v>63</v>
      </c>
      <c r="AO71" s="1">
        <v>20</v>
      </c>
      <c r="AP71" s="1">
        <v>30</v>
      </c>
      <c r="AQ71" s="1">
        <v>104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61</v>
      </c>
      <c r="AX71" s="1">
        <v>59</v>
      </c>
      <c r="AY71" s="1">
        <v>10</v>
      </c>
      <c r="AZ71" s="1">
        <v>25</v>
      </c>
      <c r="BA71" s="1">
        <v>2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>
      <c r="A72" s="1">
        <v>70093</v>
      </c>
      <c r="B72" s="1" t="s">
        <v>144</v>
      </c>
      <c r="C72" s="1">
        <v>16</v>
      </c>
      <c r="D72" s="2">
        <v>991.2</v>
      </c>
      <c r="E72" s="10">
        <f t="shared" si="2"/>
        <v>7929.6</v>
      </c>
      <c r="F72" s="11">
        <f t="shared" si="3"/>
        <v>8</v>
      </c>
      <c r="G72" s="1">
        <v>3.91</v>
      </c>
      <c r="H72" s="1">
        <v>1</v>
      </c>
      <c r="I72" s="20">
        <v>3</v>
      </c>
      <c r="J72" s="1">
        <v>12.47</v>
      </c>
      <c r="K72" s="1">
        <v>14.31</v>
      </c>
      <c r="L72" s="5">
        <v>0</v>
      </c>
      <c r="M72" s="1">
        <v>6.41</v>
      </c>
      <c r="N72" s="1">
        <v>2.25</v>
      </c>
      <c r="O72" s="5">
        <v>5</v>
      </c>
      <c r="P72" s="1">
        <v>0</v>
      </c>
      <c r="Q72" s="12">
        <v>22580.78</v>
      </c>
      <c r="R72" s="2">
        <v>15053.85</v>
      </c>
      <c r="S72" s="1">
        <v>32</v>
      </c>
      <c r="T72" s="1">
        <v>23</v>
      </c>
      <c r="U72" s="1">
        <v>14</v>
      </c>
      <c r="V72" s="1">
        <v>10</v>
      </c>
      <c r="W72" s="1">
        <v>-22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87</v>
      </c>
      <c r="AN72" s="1">
        <v>51</v>
      </c>
      <c r="AO72" s="1">
        <v>53</v>
      </c>
      <c r="AP72" s="1">
        <v>68</v>
      </c>
      <c r="AQ72" s="1">
        <v>229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56</v>
      </c>
      <c r="AX72" s="1">
        <v>19</v>
      </c>
      <c r="AY72" s="1">
        <v>22</v>
      </c>
      <c r="AZ72" s="1">
        <v>30</v>
      </c>
      <c r="BA72" s="1">
        <v>36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>
      <c r="A73" s="1">
        <v>70130</v>
      </c>
      <c r="B73" s="1" t="s">
        <v>163</v>
      </c>
      <c r="C73" s="1">
        <v>24</v>
      </c>
      <c r="D73" s="2">
        <v>754.55759999999998</v>
      </c>
      <c r="E73" s="10">
        <f t="shared" si="2"/>
        <v>0</v>
      </c>
      <c r="F73" s="11">
        <f t="shared" si="3"/>
        <v>0</v>
      </c>
      <c r="G73" s="1">
        <v>5.44</v>
      </c>
      <c r="H73" s="1">
        <v>4.21</v>
      </c>
      <c r="I73" s="16">
        <f t="shared" ref="I73:I74" si="12">MAX(0,(TRUNC((G73*0.8)-H73)))</f>
        <v>0</v>
      </c>
      <c r="J73" s="1">
        <v>18.079999999999998</v>
      </c>
      <c r="K73" s="1">
        <v>9.5399999999999991</v>
      </c>
      <c r="L73" s="5">
        <v>0</v>
      </c>
      <c r="M73" s="1">
        <v>6.21</v>
      </c>
      <c r="N73" s="1">
        <v>5.67</v>
      </c>
      <c r="O73" s="16">
        <f t="shared" ref="O73:O74" si="13">MAX(0,(TRUNC((M73*0.8)-N73)))</f>
        <v>0</v>
      </c>
      <c r="P73" s="1">
        <v>0</v>
      </c>
      <c r="Q73" s="12">
        <v>22432.37</v>
      </c>
      <c r="R73" s="2">
        <v>14650.99</v>
      </c>
      <c r="S73" s="1">
        <v>39</v>
      </c>
      <c r="T73" s="1">
        <v>40</v>
      </c>
      <c r="U73" s="1">
        <v>44</v>
      </c>
      <c r="V73" s="1">
        <v>55</v>
      </c>
      <c r="W73" s="1">
        <v>101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122</v>
      </c>
      <c r="AN73" s="1">
        <v>139</v>
      </c>
      <c r="AO73" s="1">
        <v>184</v>
      </c>
      <c r="AP73" s="1">
        <v>117</v>
      </c>
      <c r="AQ73" s="1">
        <v>229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45</v>
      </c>
      <c r="AX73" s="1">
        <v>57</v>
      </c>
      <c r="AY73" s="1">
        <v>40</v>
      </c>
      <c r="AZ73" s="1">
        <v>71</v>
      </c>
      <c r="BA73" s="1">
        <v>136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>
      <c r="A74" s="1">
        <v>70047</v>
      </c>
      <c r="B74" s="1" t="s">
        <v>200</v>
      </c>
      <c r="C74" s="1">
        <v>16</v>
      </c>
      <c r="D74" s="2">
        <v>703.21119999999996</v>
      </c>
      <c r="E74" s="10">
        <f t="shared" si="2"/>
        <v>7032.1119999999992</v>
      </c>
      <c r="F74" s="11">
        <f t="shared" si="3"/>
        <v>10</v>
      </c>
      <c r="G74" s="1">
        <v>3.09</v>
      </c>
      <c r="H74" s="1">
        <v>5.38</v>
      </c>
      <c r="I74" s="16">
        <f t="shared" si="12"/>
        <v>0</v>
      </c>
      <c r="J74" s="1">
        <v>27.69</v>
      </c>
      <c r="K74" s="1">
        <v>14.12</v>
      </c>
      <c r="L74" s="5">
        <v>10</v>
      </c>
      <c r="M74" s="1">
        <v>1</v>
      </c>
      <c r="N74" s="1">
        <v>4.12</v>
      </c>
      <c r="O74" s="16">
        <f t="shared" si="13"/>
        <v>0</v>
      </c>
      <c r="P74" s="1">
        <v>0</v>
      </c>
      <c r="Q74" s="12">
        <v>22348.93</v>
      </c>
      <c r="R74" s="2">
        <v>16613.36</v>
      </c>
      <c r="S74" s="1">
        <v>23</v>
      </c>
      <c r="T74" s="1">
        <v>21</v>
      </c>
      <c r="U74" s="1">
        <v>16</v>
      </c>
      <c r="V74" s="1">
        <v>0</v>
      </c>
      <c r="W74" s="1">
        <v>86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143</v>
      </c>
      <c r="AN74" s="1">
        <v>135</v>
      </c>
      <c r="AO74" s="1">
        <v>196</v>
      </c>
      <c r="AP74" s="1">
        <v>73</v>
      </c>
      <c r="AQ74" s="1">
        <v>226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32</v>
      </c>
      <c r="BA74" s="1">
        <v>66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5" spans="1:58">
      <c r="A75" s="1">
        <v>70169</v>
      </c>
      <c r="B75" s="1" t="s">
        <v>137</v>
      </c>
      <c r="C75" s="1">
        <v>15</v>
      </c>
      <c r="D75" s="2">
        <v>451.05</v>
      </c>
      <c r="E75" s="10">
        <f t="shared" si="2"/>
        <v>6314.7</v>
      </c>
      <c r="F75" s="11">
        <f t="shared" si="3"/>
        <v>14</v>
      </c>
      <c r="G75" s="1">
        <v>8.0299999999999994</v>
      </c>
      <c r="H75" s="1">
        <v>5</v>
      </c>
      <c r="I75" s="26">
        <v>4</v>
      </c>
      <c r="J75" s="1">
        <v>22.1</v>
      </c>
      <c r="K75" s="1">
        <v>16</v>
      </c>
      <c r="L75" s="5">
        <v>0</v>
      </c>
      <c r="M75" s="1">
        <v>19.329999999999998</v>
      </c>
      <c r="N75" s="1">
        <v>8.6</v>
      </c>
      <c r="O75" s="5">
        <v>10</v>
      </c>
      <c r="P75" s="1">
        <v>0</v>
      </c>
      <c r="Q75" s="12">
        <v>22311.94</v>
      </c>
      <c r="R75" s="2">
        <v>14764.37</v>
      </c>
      <c r="S75" s="1">
        <v>53</v>
      </c>
      <c r="T75" s="1">
        <v>48</v>
      </c>
      <c r="U75" s="1">
        <v>29</v>
      </c>
      <c r="V75" s="1">
        <v>29</v>
      </c>
      <c r="W75" s="1">
        <v>122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82</v>
      </c>
      <c r="AN75" s="1">
        <v>117</v>
      </c>
      <c r="AO75" s="1">
        <v>115</v>
      </c>
      <c r="AP75" s="1">
        <v>152</v>
      </c>
      <c r="AQ75" s="1">
        <v>240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146</v>
      </c>
      <c r="AX75" s="1">
        <v>89</v>
      </c>
      <c r="AY75" s="1">
        <v>63</v>
      </c>
      <c r="AZ75" s="1">
        <v>73</v>
      </c>
      <c r="BA75" s="1">
        <v>129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</row>
    <row r="76" spans="1:58">
      <c r="A76" s="1">
        <v>70245</v>
      </c>
      <c r="B76" s="1" t="s">
        <v>217</v>
      </c>
      <c r="C76" s="1">
        <v>8</v>
      </c>
      <c r="D76" s="2">
        <v>586.96</v>
      </c>
      <c r="E76" s="10">
        <f t="shared" si="2"/>
        <v>5869.6</v>
      </c>
      <c r="F76" s="11">
        <f t="shared" si="3"/>
        <v>10</v>
      </c>
      <c r="G76" s="1">
        <v>12.12</v>
      </c>
      <c r="H76" s="1">
        <v>7.38</v>
      </c>
      <c r="I76" s="26">
        <v>5</v>
      </c>
      <c r="J76" s="1">
        <v>18.559999999999999</v>
      </c>
      <c r="K76" s="1">
        <v>9.1199999999999992</v>
      </c>
      <c r="L76" s="5">
        <v>5</v>
      </c>
      <c r="M76" s="1">
        <v>6.44</v>
      </c>
      <c r="N76" s="1">
        <v>7.5</v>
      </c>
      <c r="O76" s="16">
        <f>MAX(0,(TRUNC((M76*0.8)-N76)))</f>
        <v>0</v>
      </c>
      <c r="P76" s="1">
        <v>0</v>
      </c>
      <c r="Q76" s="12">
        <v>21790.89</v>
      </c>
      <c r="R76" s="2">
        <v>14087.04</v>
      </c>
      <c r="S76" s="1">
        <v>25</v>
      </c>
      <c r="T76" s="1">
        <v>27</v>
      </c>
      <c r="U76" s="1">
        <v>39</v>
      </c>
      <c r="V76" s="1">
        <v>39</v>
      </c>
      <c r="W76" s="1">
        <v>59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54</v>
      </c>
      <c r="AN76" s="1">
        <v>40</v>
      </c>
      <c r="AO76" s="1">
        <v>47</v>
      </c>
      <c r="AP76" s="1">
        <v>55</v>
      </c>
      <c r="AQ76" s="1">
        <v>73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11</v>
      </c>
      <c r="AX76" s="1">
        <v>35</v>
      </c>
      <c r="AY76" s="1">
        <v>19</v>
      </c>
      <c r="AZ76" s="1">
        <v>8</v>
      </c>
      <c r="BA76" s="1">
        <v>60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</row>
    <row r="77" spans="1:58">
      <c r="A77" s="1">
        <v>70085</v>
      </c>
      <c r="B77" s="1" t="s">
        <v>153</v>
      </c>
      <c r="C77" s="1">
        <v>12</v>
      </c>
      <c r="D77" s="2">
        <v>930.96</v>
      </c>
      <c r="E77" s="10">
        <f t="shared" si="2"/>
        <v>9309.6</v>
      </c>
      <c r="F77" s="11">
        <f t="shared" si="3"/>
        <v>10</v>
      </c>
      <c r="G77" s="1">
        <v>0.21</v>
      </c>
      <c r="H77" s="1">
        <v>1.08</v>
      </c>
      <c r="I77" s="16">
        <f t="shared" ref="I77:I78" si="14">MAX(0,(TRUNC((G77*0.8)-H77)))</f>
        <v>0</v>
      </c>
      <c r="J77" s="1">
        <v>15.04</v>
      </c>
      <c r="K77" s="1">
        <v>0.08</v>
      </c>
      <c r="L77" s="5">
        <v>10</v>
      </c>
      <c r="M77" s="1">
        <v>8.1199999999999992</v>
      </c>
      <c r="N77" s="1">
        <v>3.83</v>
      </c>
      <c r="O77" s="5">
        <v>0</v>
      </c>
      <c r="P77" s="1">
        <v>0</v>
      </c>
      <c r="Q77" s="12">
        <v>21761.19</v>
      </c>
      <c r="R77" s="2">
        <v>4654.8</v>
      </c>
      <c r="S77" s="1">
        <v>7</v>
      </c>
      <c r="T77" s="1">
        <v>5</v>
      </c>
      <c r="U77" s="1">
        <v>-8</v>
      </c>
      <c r="V77" s="1">
        <v>2</v>
      </c>
      <c r="W77" s="1">
        <v>13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38</v>
      </c>
      <c r="AN77" s="1">
        <v>90</v>
      </c>
      <c r="AO77" s="1">
        <v>65</v>
      </c>
      <c r="AP77" s="1">
        <v>65</v>
      </c>
      <c r="AQ77" s="1">
        <v>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43</v>
      </c>
      <c r="AX77" s="1">
        <v>34</v>
      </c>
      <c r="AY77" s="1">
        <v>22</v>
      </c>
      <c r="AZ77" s="1">
        <v>31</v>
      </c>
      <c r="BA77" s="1">
        <v>46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</row>
    <row r="78" spans="1:58">
      <c r="A78" s="1">
        <v>70116</v>
      </c>
      <c r="B78" s="1" t="s">
        <v>120</v>
      </c>
      <c r="C78" s="1">
        <v>24</v>
      </c>
      <c r="D78" s="2">
        <v>1162.3368</v>
      </c>
      <c r="E78" s="10">
        <f t="shared" si="2"/>
        <v>0</v>
      </c>
      <c r="F78" s="11">
        <f t="shared" si="3"/>
        <v>0</v>
      </c>
      <c r="G78" s="1">
        <v>5.69</v>
      </c>
      <c r="H78" s="1">
        <v>9</v>
      </c>
      <c r="I78" s="16">
        <f t="shared" si="14"/>
        <v>0</v>
      </c>
      <c r="J78" s="1">
        <v>6.38</v>
      </c>
      <c r="K78" s="1">
        <v>7.67</v>
      </c>
      <c r="L78" s="5">
        <v>0</v>
      </c>
      <c r="M78" s="1">
        <v>5.81</v>
      </c>
      <c r="N78" s="1">
        <v>4.21</v>
      </c>
      <c r="O78" s="16">
        <f t="shared" ref="O78:O80" si="15">MAX(0,(TRUNC((M78*0.8)-N78)))</f>
        <v>0</v>
      </c>
      <c r="P78" s="1">
        <v>0</v>
      </c>
      <c r="Q78" s="12">
        <v>20776.77</v>
      </c>
      <c r="R78" s="2">
        <v>39471.019999999997</v>
      </c>
      <c r="S78" s="1">
        <v>34</v>
      </c>
      <c r="T78" s="1">
        <v>57</v>
      </c>
      <c r="U78" s="1">
        <v>59</v>
      </c>
      <c r="V78" s="1">
        <v>30</v>
      </c>
      <c r="W78" s="1">
        <v>530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13</v>
      </c>
      <c r="AN78" s="1">
        <v>67</v>
      </c>
      <c r="AO78" s="1">
        <v>95</v>
      </c>
      <c r="AP78" s="1">
        <v>23</v>
      </c>
      <c r="AQ78" s="1">
        <v>184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75</v>
      </c>
      <c r="AX78" s="1">
        <v>29</v>
      </c>
      <c r="AY78" s="1">
        <v>43</v>
      </c>
      <c r="AZ78" s="1">
        <v>14</v>
      </c>
      <c r="BA78" s="1">
        <v>101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</row>
    <row r="79" spans="1:58">
      <c r="A79" s="1">
        <v>70229</v>
      </c>
      <c r="B79" s="1" t="s">
        <v>199</v>
      </c>
      <c r="C79" s="1">
        <v>3</v>
      </c>
      <c r="D79" s="2">
        <v>895.14509999999996</v>
      </c>
      <c r="E79" s="10">
        <f t="shared" si="2"/>
        <v>8056.3058999999994</v>
      </c>
      <c r="F79" s="11">
        <f t="shared" si="3"/>
        <v>9</v>
      </c>
      <c r="G79" s="1">
        <v>9.5</v>
      </c>
      <c r="H79" s="1">
        <v>-4.33</v>
      </c>
      <c r="I79" s="26">
        <v>4</v>
      </c>
      <c r="J79" s="1">
        <v>10.67</v>
      </c>
      <c r="K79" s="1">
        <v>3.67</v>
      </c>
      <c r="L79" s="5">
        <v>5</v>
      </c>
      <c r="M79" s="1">
        <v>2.83</v>
      </c>
      <c r="N79" s="1">
        <v>5.33</v>
      </c>
      <c r="O79" s="16">
        <f t="shared" si="15"/>
        <v>0</v>
      </c>
      <c r="P79" s="1">
        <v>0</v>
      </c>
      <c r="Q79" s="12">
        <v>20588.34</v>
      </c>
      <c r="R79" s="2">
        <v>4177.34</v>
      </c>
      <c r="S79" s="1">
        <v>13</v>
      </c>
      <c r="T79" s="1">
        <v>12</v>
      </c>
      <c r="U79" s="1">
        <v>7</v>
      </c>
      <c r="V79" s="1">
        <v>5</v>
      </c>
      <c r="W79" s="1">
        <v>-13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14</v>
      </c>
      <c r="AN79" s="1">
        <v>11</v>
      </c>
      <c r="AO79" s="1">
        <v>11</v>
      </c>
      <c r="AP79" s="1">
        <v>3</v>
      </c>
      <c r="AQ79" s="1">
        <v>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</v>
      </c>
      <c r="AX79" s="1">
        <v>3</v>
      </c>
      <c r="AY79" s="1">
        <v>3</v>
      </c>
      <c r="AZ79" s="1">
        <v>6</v>
      </c>
      <c r="BA79" s="1">
        <v>16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</row>
    <row r="80" spans="1:58">
      <c r="A80" s="1">
        <v>70091</v>
      </c>
      <c r="B80" s="1" t="s">
        <v>106</v>
      </c>
      <c r="C80" s="1">
        <v>30</v>
      </c>
      <c r="D80" s="2">
        <v>870.96299999999997</v>
      </c>
      <c r="E80" s="10">
        <f t="shared" si="2"/>
        <v>0</v>
      </c>
      <c r="F80" s="11">
        <f t="shared" si="3"/>
        <v>0</v>
      </c>
      <c r="G80" s="1">
        <v>7.97</v>
      </c>
      <c r="H80" s="1">
        <v>32</v>
      </c>
      <c r="I80" s="16">
        <f>MAX(0,(TRUNC((G80*0.8)-H80)))</f>
        <v>0</v>
      </c>
      <c r="J80" s="1">
        <v>10.17</v>
      </c>
      <c r="K80" s="1">
        <v>16.47</v>
      </c>
      <c r="L80" s="5">
        <v>0</v>
      </c>
      <c r="M80" s="1">
        <v>5.33</v>
      </c>
      <c r="N80" s="1">
        <v>10.87</v>
      </c>
      <c r="O80" s="16">
        <f t="shared" si="15"/>
        <v>0</v>
      </c>
      <c r="P80" s="1">
        <v>0</v>
      </c>
      <c r="Q80" s="12">
        <v>20438.599999999999</v>
      </c>
      <c r="R80" s="2">
        <v>59399.68</v>
      </c>
      <c r="S80" s="1">
        <v>89</v>
      </c>
      <c r="T80" s="1">
        <v>34</v>
      </c>
      <c r="U80" s="1">
        <v>88</v>
      </c>
      <c r="V80" s="1">
        <v>90</v>
      </c>
      <c r="W80" s="1">
        <v>1226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75</v>
      </c>
      <c r="AN80" s="1">
        <v>128</v>
      </c>
      <c r="AO80" s="1">
        <v>102</v>
      </c>
      <c r="AP80" s="1">
        <v>128</v>
      </c>
      <c r="AQ80" s="1">
        <v>494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72</v>
      </c>
      <c r="AX80" s="1">
        <v>40</v>
      </c>
      <c r="AY80" s="1">
        <v>60</v>
      </c>
      <c r="AZ80" s="1">
        <v>16</v>
      </c>
      <c r="BA80" s="1">
        <v>326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</row>
    <row r="81" spans="1:58">
      <c r="A81" s="1">
        <v>78116</v>
      </c>
      <c r="B81" s="1" t="s">
        <v>183</v>
      </c>
      <c r="C81" s="1">
        <v>20</v>
      </c>
      <c r="D81" s="2">
        <v>1047.5999999999999</v>
      </c>
      <c r="E81" s="10">
        <f t="shared" si="2"/>
        <v>18856.8</v>
      </c>
      <c r="F81" s="11">
        <f t="shared" si="3"/>
        <v>18</v>
      </c>
      <c r="G81" s="1">
        <v>3.72</v>
      </c>
      <c r="H81" s="1">
        <v>1</v>
      </c>
      <c r="I81" s="26">
        <v>3</v>
      </c>
      <c r="J81" s="1">
        <v>5.98</v>
      </c>
      <c r="K81" s="1">
        <v>2.5</v>
      </c>
      <c r="L81" s="5">
        <v>5</v>
      </c>
      <c r="M81" s="1">
        <v>9.6199999999999992</v>
      </c>
      <c r="N81" s="1">
        <v>1.65</v>
      </c>
      <c r="O81" s="5">
        <v>10</v>
      </c>
      <c r="P81" s="1">
        <v>0</v>
      </c>
      <c r="Q81" s="12">
        <v>20244.87</v>
      </c>
      <c r="R81" s="2">
        <v>1938.06</v>
      </c>
      <c r="S81" s="1">
        <v>26</v>
      </c>
      <c r="T81" s="1">
        <v>24</v>
      </c>
      <c r="U81" s="1">
        <v>21</v>
      </c>
      <c r="V81" s="1">
        <v>31</v>
      </c>
      <c r="W81" s="1">
        <v>-46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24</v>
      </c>
      <c r="AN81" s="1">
        <v>50</v>
      </c>
      <c r="AO81" s="1">
        <v>62</v>
      </c>
      <c r="AP81" s="1">
        <v>17</v>
      </c>
      <c r="AQ81" s="1">
        <v>50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67</v>
      </c>
      <c r="AX81" s="1">
        <v>20</v>
      </c>
      <c r="AY81" s="1">
        <v>110</v>
      </c>
      <c r="AZ81" s="1">
        <v>11</v>
      </c>
      <c r="BA81" s="1">
        <v>33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</row>
    <row r="82" spans="1:58">
      <c r="A82" s="1">
        <v>70149</v>
      </c>
      <c r="B82" s="1" t="s">
        <v>130</v>
      </c>
      <c r="C82" s="1">
        <v>24</v>
      </c>
      <c r="D82" s="2">
        <v>792.96</v>
      </c>
      <c r="E82" s="10">
        <f t="shared" si="2"/>
        <v>3964.8</v>
      </c>
      <c r="F82" s="11">
        <f t="shared" si="3"/>
        <v>5</v>
      </c>
      <c r="G82" s="1">
        <v>3.85</v>
      </c>
      <c r="H82" s="1">
        <v>4.54</v>
      </c>
      <c r="I82" s="16">
        <f>MAX(0,(TRUNC((G82*0.8)-H82)))</f>
        <v>0</v>
      </c>
      <c r="J82" s="1">
        <v>6.81</v>
      </c>
      <c r="K82" s="1">
        <v>7</v>
      </c>
      <c r="L82" s="5">
        <v>0</v>
      </c>
      <c r="M82" s="1">
        <v>14.31</v>
      </c>
      <c r="N82" s="1">
        <v>6.88</v>
      </c>
      <c r="O82" s="5">
        <v>5</v>
      </c>
      <c r="P82" s="1">
        <v>0</v>
      </c>
      <c r="Q82" s="12">
        <v>19807.48</v>
      </c>
      <c r="R82" s="2">
        <v>14603.68</v>
      </c>
      <c r="S82" s="1">
        <v>40</v>
      </c>
      <c r="T82" s="1">
        <v>18</v>
      </c>
      <c r="U82" s="1">
        <v>37</v>
      </c>
      <c r="V82" s="1">
        <v>13</v>
      </c>
      <c r="W82" s="1">
        <v>109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56</v>
      </c>
      <c r="AN82" s="1">
        <v>61</v>
      </c>
      <c r="AO82" s="1">
        <v>50</v>
      </c>
      <c r="AP82" s="1">
        <v>54</v>
      </c>
      <c r="AQ82" s="1">
        <v>168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79</v>
      </c>
      <c r="AX82" s="1">
        <v>112</v>
      </c>
      <c r="AY82" s="1">
        <v>195</v>
      </c>
      <c r="AZ82" s="1">
        <v>27</v>
      </c>
      <c r="BA82" s="1">
        <v>165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 spans="1:58">
      <c r="A83" s="1">
        <v>70306</v>
      </c>
      <c r="B83" s="1" t="s">
        <v>204</v>
      </c>
      <c r="C83" s="1">
        <v>16</v>
      </c>
      <c r="D83" s="2">
        <v>1299.3599999999999</v>
      </c>
      <c r="E83" s="10">
        <f t="shared" si="2"/>
        <v>12993.599999999999</v>
      </c>
      <c r="F83" s="11">
        <f t="shared" si="3"/>
        <v>10</v>
      </c>
      <c r="G83" s="1">
        <v>5.53</v>
      </c>
      <c r="H83" s="1">
        <v>2</v>
      </c>
      <c r="I83" s="26">
        <v>5</v>
      </c>
      <c r="J83" s="1">
        <v>8.41</v>
      </c>
      <c r="K83" s="1">
        <v>3.19</v>
      </c>
      <c r="L83" s="5">
        <v>5</v>
      </c>
      <c r="M83" s="1">
        <v>1.28</v>
      </c>
      <c r="N83" s="1">
        <v>4.1900000000000004</v>
      </c>
      <c r="O83" s="16">
        <f t="shared" ref="O83:O87" si="16">MAX(0,(TRUNC((M83*0.8)-N83)))</f>
        <v>0</v>
      </c>
      <c r="P83" s="1">
        <v>0</v>
      </c>
      <c r="Q83" s="12">
        <v>19774.63</v>
      </c>
      <c r="R83" s="2">
        <v>6821.64</v>
      </c>
      <c r="S83" s="1">
        <v>31</v>
      </c>
      <c r="T83" s="1">
        <v>29</v>
      </c>
      <c r="U83" s="1">
        <v>21</v>
      </c>
      <c r="V83" s="1">
        <v>44</v>
      </c>
      <c r="W83" s="1">
        <v>-34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29</v>
      </c>
      <c r="AN83" s="1">
        <v>57</v>
      </c>
      <c r="AO83" s="1">
        <v>67</v>
      </c>
      <c r="AP83" s="1">
        <v>20</v>
      </c>
      <c r="AQ83" s="1">
        <v>51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15</v>
      </c>
      <c r="AX83" s="1">
        <v>0</v>
      </c>
      <c r="AY83" s="1">
        <v>1</v>
      </c>
      <c r="AZ83" s="1">
        <v>9</v>
      </c>
      <c r="BA83" s="1">
        <v>67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</row>
    <row r="84" spans="1:58">
      <c r="A84" s="1">
        <v>70138</v>
      </c>
      <c r="B84" s="1" t="s">
        <v>148</v>
      </c>
      <c r="C84" s="1">
        <v>12</v>
      </c>
      <c r="D84" s="2">
        <v>883.45079999999996</v>
      </c>
      <c r="E84" s="10">
        <f t="shared" si="2"/>
        <v>4417.2539999999999</v>
      </c>
      <c r="F84" s="11">
        <f t="shared" si="3"/>
        <v>5</v>
      </c>
      <c r="G84" s="1">
        <v>4.12</v>
      </c>
      <c r="H84" s="1">
        <v>2.92</v>
      </c>
      <c r="I84" s="16">
        <f t="shared" ref="I84:I85" si="17">MAX(0,(TRUNC((G84*0.8)-H84)))</f>
        <v>0</v>
      </c>
      <c r="J84" s="1">
        <v>13.33</v>
      </c>
      <c r="K84" s="1">
        <v>8.08</v>
      </c>
      <c r="L84" s="5">
        <v>5</v>
      </c>
      <c r="M84" s="1">
        <v>4.5</v>
      </c>
      <c r="N84" s="1">
        <v>4.33</v>
      </c>
      <c r="O84" s="16">
        <f t="shared" si="16"/>
        <v>0</v>
      </c>
      <c r="P84" s="1">
        <v>0</v>
      </c>
      <c r="Q84" s="12">
        <v>19399.11</v>
      </c>
      <c r="R84" s="2">
        <v>13546.25</v>
      </c>
      <c r="S84" s="1">
        <v>22</v>
      </c>
      <c r="T84" s="1">
        <v>6</v>
      </c>
      <c r="U84" s="1">
        <v>13</v>
      </c>
      <c r="V84" s="1">
        <v>23</v>
      </c>
      <c r="W84" s="1">
        <v>35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42</v>
      </c>
      <c r="AN84" s="1">
        <v>60</v>
      </c>
      <c r="AO84" s="1">
        <v>76</v>
      </c>
      <c r="AP84" s="1">
        <v>24</v>
      </c>
      <c r="AQ84" s="1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13</v>
      </c>
      <c r="AX84" s="1">
        <v>28</v>
      </c>
      <c r="AY84" s="1">
        <v>16</v>
      </c>
      <c r="AZ84" s="1">
        <v>22</v>
      </c>
      <c r="BA84" s="1">
        <v>52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58">
      <c r="A85" s="1">
        <v>70055</v>
      </c>
      <c r="B85" s="1" t="s">
        <v>139</v>
      </c>
      <c r="C85" s="1">
        <v>28</v>
      </c>
      <c r="D85" s="2">
        <v>938.64679999999998</v>
      </c>
      <c r="E85" s="10">
        <f t="shared" si="2"/>
        <v>4693.2340000000004</v>
      </c>
      <c r="F85" s="11">
        <f t="shared" si="3"/>
        <v>5</v>
      </c>
      <c r="G85" s="1">
        <v>1.62</v>
      </c>
      <c r="H85" s="1">
        <v>4</v>
      </c>
      <c r="I85" s="16">
        <f t="shared" si="17"/>
        <v>0</v>
      </c>
      <c r="J85" s="1">
        <v>12.25</v>
      </c>
      <c r="K85" s="1">
        <v>6.29</v>
      </c>
      <c r="L85" s="5">
        <v>5</v>
      </c>
      <c r="M85" s="1">
        <v>6.55</v>
      </c>
      <c r="N85" s="1">
        <v>7.43</v>
      </c>
      <c r="O85" s="16">
        <f t="shared" si="16"/>
        <v>0</v>
      </c>
      <c r="P85" s="1">
        <v>0</v>
      </c>
      <c r="Q85" s="12">
        <v>19175.21</v>
      </c>
      <c r="R85" s="2">
        <v>19443.400000000001</v>
      </c>
      <c r="S85" s="1">
        <v>14</v>
      </c>
      <c r="T85" s="1">
        <v>53</v>
      </c>
      <c r="U85" s="1">
        <v>-10</v>
      </c>
      <c r="V85" s="1">
        <v>30</v>
      </c>
      <c r="W85" s="1">
        <v>196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96</v>
      </c>
      <c r="AN85" s="1">
        <v>88</v>
      </c>
      <c r="AO85" s="1">
        <v>180</v>
      </c>
      <c r="AP85" s="1">
        <v>46</v>
      </c>
      <c r="AQ85" s="1">
        <v>176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78</v>
      </c>
      <c r="AX85" s="1">
        <v>94</v>
      </c>
      <c r="AY85" s="1">
        <v>36</v>
      </c>
      <c r="AZ85" s="1">
        <v>45</v>
      </c>
      <c r="BA85" s="1">
        <v>208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>
      <c r="A86" s="1">
        <v>70040</v>
      </c>
      <c r="B86" s="1" t="s">
        <v>121</v>
      </c>
      <c r="C86" s="1">
        <v>25</v>
      </c>
      <c r="D86" s="2">
        <v>1062.5</v>
      </c>
      <c r="E86" s="10">
        <f t="shared" si="2"/>
        <v>13812.5</v>
      </c>
      <c r="F86" s="11">
        <f t="shared" si="3"/>
        <v>13</v>
      </c>
      <c r="G86" s="1">
        <v>1.1399999999999999</v>
      </c>
      <c r="H86" s="1">
        <v>-0.12</v>
      </c>
      <c r="I86" s="20">
        <v>3</v>
      </c>
      <c r="J86" s="1">
        <v>8.7200000000000006</v>
      </c>
      <c r="K86" s="1">
        <v>2.04</v>
      </c>
      <c r="L86" s="5">
        <v>5</v>
      </c>
      <c r="M86" s="1">
        <v>7.78</v>
      </c>
      <c r="N86" s="1">
        <v>0.52</v>
      </c>
      <c r="O86" s="16">
        <f t="shared" si="16"/>
        <v>5</v>
      </c>
      <c r="P86" s="1">
        <v>0</v>
      </c>
      <c r="Q86" s="12">
        <v>18742.5</v>
      </c>
      <c r="R86" s="2">
        <v>2592.5</v>
      </c>
      <c r="S86" s="1">
        <v>8</v>
      </c>
      <c r="T86" s="1">
        <v>6</v>
      </c>
      <c r="U86" s="1">
        <v>14</v>
      </c>
      <c r="V86" s="1">
        <v>7</v>
      </c>
      <c r="W86" s="1">
        <v>-3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89</v>
      </c>
      <c r="AN86" s="1">
        <v>57</v>
      </c>
      <c r="AO86" s="1">
        <v>77</v>
      </c>
      <c r="AP86" s="1">
        <v>47</v>
      </c>
      <c r="AQ86" s="1">
        <v>51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59</v>
      </c>
      <c r="AX86" s="1">
        <v>96</v>
      </c>
      <c r="AY86" s="1">
        <v>62</v>
      </c>
      <c r="AZ86" s="1">
        <v>51</v>
      </c>
      <c r="BA86" s="1">
        <v>13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>
      <c r="A87" s="1">
        <v>70976</v>
      </c>
      <c r="B87" s="1" t="s">
        <v>191</v>
      </c>
      <c r="C87" s="1">
        <v>20</v>
      </c>
      <c r="D87" s="2">
        <v>816.2</v>
      </c>
      <c r="E87" s="10">
        <f t="shared" si="2"/>
        <v>4081</v>
      </c>
      <c r="F87" s="11">
        <f t="shared" si="3"/>
        <v>5</v>
      </c>
      <c r="G87" s="1">
        <v>4.2</v>
      </c>
      <c r="H87" s="1">
        <v>3</v>
      </c>
      <c r="I87" s="16">
        <f t="shared" ref="I87:I89" si="18">MAX(0,(TRUNC((G87*0.8)-H87)))</f>
        <v>0</v>
      </c>
      <c r="J87" s="1">
        <v>15.78</v>
      </c>
      <c r="K87" s="1">
        <v>9.65</v>
      </c>
      <c r="L87" s="5">
        <v>5</v>
      </c>
      <c r="M87" s="1">
        <v>2.42</v>
      </c>
      <c r="N87" s="1">
        <v>3.6</v>
      </c>
      <c r="O87" s="16">
        <f t="shared" si="16"/>
        <v>0</v>
      </c>
      <c r="P87" s="1">
        <v>0</v>
      </c>
      <c r="Q87" s="12">
        <v>18282.88</v>
      </c>
      <c r="R87" s="2">
        <v>9957.64</v>
      </c>
      <c r="S87" s="1">
        <v>21</v>
      </c>
      <c r="T87" s="1">
        <v>20</v>
      </c>
      <c r="U87" s="1">
        <v>49</v>
      </c>
      <c r="V87" s="1">
        <v>8</v>
      </c>
      <c r="W87" s="1">
        <v>-21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105</v>
      </c>
      <c r="AN87" s="1">
        <v>160</v>
      </c>
      <c r="AO87" s="1">
        <v>52</v>
      </c>
      <c r="AP87" s="1">
        <v>157</v>
      </c>
      <c r="AQ87" s="1">
        <v>193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40</v>
      </c>
      <c r="AY87" s="1">
        <v>28</v>
      </c>
      <c r="AZ87" s="1">
        <v>1</v>
      </c>
      <c r="BA87" s="1">
        <v>72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>
      <c r="A88" s="1">
        <v>70069</v>
      </c>
      <c r="B88" s="1" t="s">
        <v>205</v>
      </c>
      <c r="C88" s="1">
        <v>12</v>
      </c>
      <c r="D88" s="2">
        <v>890.52</v>
      </c>
      <c r="E88" s="10">
        <f t="shared" si="2"/>
        <v>8905.2000000000007</v>
      </c>
      <c r="F88" s="11">
        <f t="shared" si="3"/>
        <v>10</v>
      </c>
      <c r="G88" s="1">
        <v>2.79</v>
      </c>
      <c r="H88" s="1">
        <v>3.42</v>
      </c>
      <c r="I88" s="16">
        <f t="shared" si="18"/>
        <v>0</v>
      </c>
      <c r="J88" s="1">
        <v>3.25</v>
      </c>
      <c r="K88" s="1">
        <v>1.67</v>
      </c>
      <c r="L88" s="5">
        <v>0</v>
      </c>
      <c r="M88" s="1">
        <v>14.38</v>
      </c>
      <c r="N88" s="1">
        <v>2.42</v>
      </c>
      <c r="O88" s="5">
        <v>10</v>
      </c>
      <c r="P88" s="1">
        <v>0</v>
      </c>
      <c r="Q88" s="12">
        <v>18181.45</v>
      </c>
      <c r="R88" s="2">
        <v>6678.9</v>
      </c>
      <c r="S88" s="1">
        <v>1</v>
      </c>
      <c r="T88" s="1">
        <v>13</v>
      </c>
      <c r="U88" s="1">
        <v>20</v>
      </c>
      <c r="V88" s="1">
        <v>12</v>
      </c>
      <c r="W88" s="1">
        <v>41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2</v>
      </c>
      <c r="AN88" s="1">
        <v>3</v>
      </c>
      <c r="AO88" s="1">
        <v>21</v>
      </c>
      <c r="AP88" s="1">
        <v>29</v>
      </c>
      <c r="AQ88" s="1">
        <v>20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91</v>
      </c>
      <c r="AX88" s="1">
        <v>31</v>
      </c>
      <c r="AY88" s="1">
        <v>19</v>
      </c>
      <c r="AZ88" s="1">
        <v>94</v>
      </c>
      <c r="BA88" s="1">
        <v>29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>
      <c r="A89" s="1">
        <v>75000</v>
      </c>
      <c r="B89" s="1" t="s">
        <v>156</v>
      </c>
      <c r="C89" s="1">
        <v>25</v>
      </c>
      <c r="D89" s="2">
        <v>782.54750000000001</v>
      </c>
      <c r="E89" s="10">
        <f t="shared" si="2"/>
        <v>3912.7375000000002</v>
      </c>
      <c r="F89" s="11">
        <f t="shared" si="3"/>
        <v>5</v>
      </c>
      <c r="G89" s="1">
        <v>2.98</v>
      </c>
      <c r="H89" s="1">
        <v>1.76</v>
      </c>
      <c r="I89" s="16">
        <f t="shared" si="18"/>
        <v>0</v>
      </c>
      <c r="J89" s="1">
        <v>11.94</v>
      </c>
      <c r="K89" s="1">
        <v>9.1999999999999993</v>
      </c>
      <c r="L89" s="5">
        <v>0</v>
      </c>
      <c r="M89" s="1">
        <v>8.06</v>
      </c>
      <c r="N89" s="1">
        <v>3.08</v>
      </c>
      <c r="O89" s="5">
        <v>5</v>
      </c>
      <c r="P89" s="1">
        <v>0</v>
      </c>
      <c r="Q89" s="12">
        <v>17982.939999999999</v>
      </c>
      <c r="R89" s="2">
        <v>10986.97</v>
      </c>
      <c r="S89" s="1">
        <v>14</v>
      </c>
      <c r="T89" s="1">
        <v>25</v>
      </c>
      <c r="U89" s="1">
        <v>31</v>
      </c>
      <c r="V89" s="1">
        <v>34</v>
      </c>
      <c r="W89" s="1">
        <v>44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111</v>
      </c>
      <c r="AN89" s="1">
        <v>39</v>
      </c>
      <c r="AO89" s="1">
        <v>118</v>
      </c>
      <c r="AP89" s="1">
        <v>100</v>
      </c>
      <c r="AQ89" s="1">
        <v>230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50</v>
      </c>
      <c r="AX89" s="1">
        <v>78</v>
      </c>
      <c r="AY89" s="1">
        <v>96</v>
      </c>
      <c r="AZ89" s="1">
        <v>33</v>
      </c>
      <c r="BA89" s="1">
        <v>77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>
      <c r="A90" s="1">
        <v>70142</v>
      </c>
      <c r="B90" s="1" t="s">
        <v>252</v>
      </c>
      <c r="C90" s="1">
        <v>18</v>
      </c>
      <c r="D90" s="2">
        <v>1168.92</v>
      </c>
      <c r="E90" s="10">
        <f t="shared" si="2"/>
        <v>21040.560000000001</v>
      </c>
      <c r="F90" s="11">
        <f t="shared" si="3"/>
        <v>18</v>
      </c>
      <c r="G90" s="1">
        <v>6.08</v>
      </c>
      <c r="H90" s="1">
        <v>-1.5</v>
      </c>
      <c r="I90" s="5">
        <v>10</v>
      </c>
      <c r="J90" s="1">
        <v>4.25</v>
      </c>
      <c r="K90" s="1">
        <v>1.78</v>
      </c>
      <c r="L90" s="5">
        <v>3</v>
      </c>
      <c r="M90" s="1">
        <v>3.33</v>
      </c>
      <c r="N90" s="1">
        <v>-1.44</v>
      </c>
      <c r="O90" s="5">
        <v>5</v>
      </c>
      <c r="P90" s="1">
        <v>0</v>
      </c>
      <c r="Q90" s="12">
        <v>15975.24</v>
      </c>
      <c r="R90" s="2">
        <v>-1363.74</v>
      </c>
      <c r="S90" s="1">
        <v>38</v>
      </c>
      <c r="T90" s="1">
        <v>21</v>
      </c>
      <c r="U90" s="1">
        <v>39</v>
      </c>
      <c r="V90" s="1">
        <v>44</v>
      </c>
      <c r="W90" s="1">
        <v>-27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24</v>
      </c>
      <c r="AN90" s="1">
        <v>26</v>
      </c>
      <c r="AO90" s="1">
        <v>27</v>
      </c>
      <c r="AP90" s="1">
        <v>25</v>
      </c>
      <c r="AQ90" s="1">
        <v>32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11</v>
      </c>
      <c r="AX90" s="1">
        <v>21</v>
      </c>
      <c r="AY90" s="1">
        <v>27</v>
      </c>
      <c r="AZ90" s="1">
        <v>23</v>
      </c>
      <c r="BA90" s="1">
        <v>-26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>
      <c r="A91" s="1">
        <v>70275</v>
      </c>
      <c r="B91" s="1" t="s">
        <v>161</v>
      </c>
      <c r="C91" s="1">
        <v>32</v>
      </c>
      <c r="D91" s="2">
        <v>1064.6400000000001</v>
      </c>
      <c r="E91" s="10">
        <f t="shared" si="2"/>
        <v>0</v>
      </c>
      <c r="F91" s="11">
        <f t="shared" si="3"/>
        <v>0</v>
      </c>
      <c r="G91" s="1">
        <v>0.55000000000000004</v>
      </c>
      <c r="H91" s="1">
        <v>3.06</v>
      </c>
      <c r="I91" s="16">
        <f t="shared" ref="I91:I92" si="19">MAX(0,(TRUNC((G91*0.8)-H91)))</f>
        <v>0</v>
      </c>
      <c r="J91" s="1">
        <v>10.09</v>
      </c>
      <c r="K91" s="1">
        <v>13.69</v>
      </c>
      <c r="L91" s="5">
        <v>0</v>
      </c>
      <c r="M91" s="1">
        <v>3.86</v>
      </c>
      <c r="N91" s="1">
        <v>3.19</v>
      </c>
      <c r="O91" s="16">
        <f t="shared" ref="O91:O95" si="20">MAX(0,(TRUNC((M91*0.8)-N91)))</f>
        <v>0</v>
      </c>
      <c r="P91" s="1">
        <v>0</v>
      </c>
      <c r="Q91" s="12">
        <v>15437.28</v>
      </c>
      <c r="R91" s="2">
        <v>21226.26</v>
      </c>
      <c r="S91" s="1">
        <v>12</v>
      </c>
      <c r="T91" s="1">
        <v>8</v>
      </c>
      <c r="U91" s="1">
        <v>0</v>
      </c>
      <c r="V91" s="1">
        <v>3</v>
      </c>
      <c r="W91" s="1">
        <v>98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116</v>
      </c>
      <c r="AN91" s="1">
        <v>151</v>
      </c>
      <c r="AO91" s="1">
        <v>101</v>
      </c>
      <c r="AP91" s="1">
        <v>61</v>
      </c>
      <c r="AQ91" s="1">
        <v>438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57</v>
      </c>
      <c r="AX91" s="1">
        <v>59</v>
      </c>
      <c r="AY91" s="1">
        <v>20</v>
      </c>
      <c r="AZ91" s="1">
        <v>34</v>
      </c>
      <c r="BA91" s="1">
        <v>102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>
      <c r="A92" s="1">
        <v>70406</v>
      </c>
      <c r="B92" s="1" t="s">
        <v>180</v>
      </c>
      <c r="C92" s="1">
        <v>20</v>
      </c>
      <c r="D92" s="2">
        <v>1375.2</v>
      </c>
      <c r="E92" s="10">
        <f t="shared" si="2"/>
        <v>6876</v>
      </c>
      <c r="F92" s="11">
        <f t="shared" si="3"/>
        <v>5</v>
      </c>
      <c r="G92" s="1">
        <v>-0.52</v>
      </c>
      <c r="H92" s="1">
        <v>1.35</v>
      </c>
      <c r="I92" s="16">
        <f t="shared" si="19"/>
        <v>0</v>
      </c>
      <c r="J92" s="1">
        <v>9.32</v>
      </c>
      <c r="K92" s="1">
        <v>4.05</v>
      </c>
      <c r="L92" s="5">
        <v>5</v>
      </c>
      <c r="M92" s="1">
        <v>2.08</v>
      </c>
      <c r="N92" s="1">
        <v>2.15</v>
      </c>
      <c r="O92" s="16">
        <f t="shared" si="20"/>
        <v>0</v>
      </c>
      <c r="P92" s="1">
        <v>0</v>
      </c>
      <c r="Q92" s="12">
        <v>14955.3</v>
      </c>
      <c r="R92" s="2">
        <v>10382.76</v>
      </c>
      <c r="S92" s="1">
        <v>0</v>
      </c>
      <c r="T92" s="1">
        <v>5</v>
      </c>
      <c r="U92" s="1">
        <v>-19</v>
      </c>
      <c r="V92" s="1">
        <v>12</v>
      </c>
      <c r="W92" s="1">
        <v>27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56</v>
      </c>
      <c r="AN92" s="1">
        <v>36</v>
      </c>
      <c r="AO92" s="1">
        <v>77</v>
      </c>
      <c r="AP92" s="1">
        <v>71</v>
      </c>
      <c r="AQ92" s="1">
        <v>81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15</v>
      </c>
      <c r="AX92" s="1">
        <v>2</v>
      </c>
      <c r="AY92" s="1">
        <v>25</v>
      </c>
      <c r="AZ92" s="1">
        <v>1</v>
      </c>
      <c r="BA92" s="1">
        <v>43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58">
      <c r="A93" s="1">
        <v>70102</v>
      </c>
      <c r="B93" s="1" t="s">
        <v>188</v>
      </c>
      <c r="C93" s="1">
        <v>16</v>
      </c>
      <c r="D93" s="2">
        <v>611.06079999999997</v>
      </c>
      <c r="E93" s="10">
        <f t="shared" si="2"/>
        <v>3055.3040000000001</v>
      </c>
      <c r="F93" s="11">
        <f t="shared" si="3"/>
        <v>5</v>
      </c>
      <c r="G93" s="1">
        <v>3.81</v>
      </c>
      <c r="H93" s="1">
        <v>2</v>
      </c>
      <c r="I93" s="5">
        <v>0</v>
      </c>
      <c r="J93" s="1">
        <v>14.34</v>
      </c>
      <c r="K93" s="1">
        <v>6.5</v>
      </c>
      <c r="L93" s="5">
        <v>5</v>
      </c>
      <c r="M93" s="1">
        <v>6.09</v>
      </c>
      <c r="N93" s="1">
        <v>3.88</v>
      </c>
      <c r="O93" s="16">
        <f t="shared" si="20"/>
        <v>0</v>
      </c>
      <c r="P93" s="1">
        <v>0</v>
      </c>
      <c r="Q93" s="12">
        <v>14818.22</v>
      </c>
      <c r="R93" s="2">
        <v>8363.89</v>
      </c>
      <c r="S93" s="1">
        <v>10</v>
      </c>
      <c r="T93" s="1">
        <v>56</v>
      </c>
      <c r="U93" s="1">
        <v>18</v>
      </c>
      <c r="V93" s="1">
        <v>10</v>
      </c>
      <c r="W93" s="1">
        <v>53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117</v>
      </c>
      <c r="AN93" s="1">
        <v>53</v>
      </c>
      <c r="AO93" s="1">
        <v>53</v>
      </c>
      <c r="AP93" s="1">
        <v>66</v>
      </c>
      <c r="AQ93" s="1">
        <v>104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42</v>
      </c>
      <c r="AX93" s="1">
        <v>65</v>
      </c>
      <c r="AY93" s="1">
        <v>8</v>
      </c>
      <c r="AZ93" s="1">
        <v>30</v>
      </c>
      <c r="BA93" s="1">
        <v>62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58">
      <c r="A94" s="1">
        <v>70337</v>
      </c>
      <c r="B94" s="1" t="s">
        <v>208</v>
      </c>
      <c r="C94" s="1">
        <v>12</v>
      </c>
      <c r="D94" s="2">
        <v>368.28</v>
      </c>
      <c r="E94" s="10">
        <f t="shared" si="2"/>
        <v>3682.7999999999997</v>
      </c>
      <c r="F94" s="11">
        <f t="shared" si="3"/>
        <v>10</v>
      </c>
      <c r="G94" s="1">
        <v>6.04</v>
      </c>
      <c r="H94" s="1">
        <v>3.75</v>
      </c>
      <c r="I94" s="5">
        <v>0</v>
      </c>
      <c r="J94" s="1">
        <v>28.33</v>
      </c>
      <c r="K94" s="1">
        <v>10.58</v>
      </c>
      <c r="L94" s="5">
        <v>10</v>
      </c>
      <c r="M94" s="1">
        <v>3.46</v>
      </c>
      <c r="N94" s="1">
        <v>4.5</v>
      </c>
      <c r="O94" s="16">
        <f t="shared" si="20"/>
        <v>0</v>
      </c>
      <c r="P94" s="1">
        <v>0</v>
      </c>
      <c r="Q94" s="12">
        <v>13933.26</v>
      </c>
      <c r="R94" s="2">
        <v>6935.94</v>
      </c>
      <c r="S94" s="1">
        <v>17</v>
      </c>
      <c r="T94" s="1">
        <v>19</v>
      </c>
      <c r="U94" s="1">
        <v>19</v>
      </c>
      <c r="V94" s="1">
        <v>54</v>
      </c>
      <c r="W94" s="1">
        <v>45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150</v>
      </c>
      <c r="AN94" s="1">
        <v>39</v>
      </c>
      <c r="AO94" s="1">
        <v>82</v>
      </c>
      <c r="AP94" s="1">
        <v>177</v>
      </c>
      <c r="AQ94" s="1">
        <v>127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8</v>
      </c>
      <c r="AX94" s="1">
        <v>42</v>
      </c>
      <c r="AY94" s="1">
        <v>1</v>
      </c>
      <c r="AZ94" s="1">
        <v>23</v>
      </c>
      <c r="BA94" s="1">
        <v>54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58">
      <c r="A95" s="1">
        <v>70097</v>
      </c>
      <c r="B95" s="1" t="s">
        <v>239</v>
      </c>
      <c r="C95" s="1">
        <v>16</v>
      </c>
      <c r="D95" s="2">
        <v>700.32</v>
      </c>
      <c r="E95" s="10">
        <f t="shared" si="2"/>
        <v>4902.2400000000007</v>
      </c>
      <c r="F95" s="11">
        <f t="shared" si="3"/>
        <v>7</v>
      </c>
      <c r="G95" s="1">
        <v>0.03</v>
      </c>
      <c r="H95" s="1">
        <v>3</v>
      </c>
      <c r="I95" s="16">
        <f t="shared" ref="I95:I96" si="21">MAX(0,(TRUNC((G95*0.8)-H95)))</f>
        <v>0</v>
      </c>
      <c r="J95" s="1">
        <v>13.72</v>
      </c>
      <c r="K95" s="1">
        <v>6.5</v>
      </c>
      <c r="L95" s="5">
        <v>5</v>
      </c>
      <c r="M95" s="1">
        <v>5.78</v>
      </c>
      <c r="N95" s="1">
        <v>2.12</v>
      </c>
      <c r="O95" s="16">
        <f t="shared" si="20"/>
        <v>2</v>
      </c>
      <c r="P95" s="1">
        <v>0</v>
      </c>
      <c r="Q95" s="12">
        <v>13678.13</v>
      </c>
      <c r="R95" s="2">
        <v>8141.22</v>
      </c>
      <c r="S95" s="1">
        <v>0</v>
      </c>
      <c r="T95" s="1">
        <v>0</v>
      </c>
      <c r="U95" s="1">
        <v>0</v>
      </c>
      <c r="V95" s="1">
        <v>1</v>
      </c>
      <c r="W95" s="1">
        <v>48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105</v>
      </c>
      <c r="AN95" s="1">
        <v>47</v>
      </c>
      <c r="AO95" s="1">
        <v>80</v>
      </c>
      <c r="AP95" s="1">
        <v>22</v>
      </c>
      <c r="AQ95" s="1">
        <v>104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50</v>
      </c>
      <c r="AX95" s="1">
        <v>9</v>
      </c>
      <c r="AY95" s="1">
        <v>37</v>
      </c>
      <c r="AZ95" s="1">
        <v>2</v>
      </c>
      <c r="BA95" s="1">
        <v>34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>
      <c r="A96" s="1">
        <v>70058</v>
      </c>
      <c r="B96" s="1" t="s">
        <v>147</v>
      </c>
      <c r="C96" s="1">
        <v>32</v>
      </c>
      <c r="D96" s="2">
        <v>1064.6400000000001</v>
      </c>
      <c r="E96" s="10">
        <f t="shared" si="2"/>
        <v>3193.92</v>
      </c>
      <c r="F96" s="11">
        <f t="shared" si="3"/>
        <v>3</v>
      </c>
      <c r="G96" s="1">
        <v>0.52</v>
      </c>
      <c r="H96" s="1">
        <v>3</v>
      </c>
      <c r="I96" s="16">
        <f t="shared" si="21"/>
        <v>0</v>
      </c>
      <c r="J96" s="1">
        <v>8.31</v>
      </c>
      <c r="K96" s="1">
        <v>8.1199999999999992</v>
      </c>
      <c r="L96" s="5">
        <v>0</v>
      </c>
      <c r="M96" s="1">
        <v>3.91</v>
      </c>
      <c r="N96" s="1">
        <v>1.75</v>
      </c>
      <c r="O96" s="5">
        <v>3</v>
      </c>
      <c r="P96" s="1">
        <v>0</v>
      </c>
      <c r="Q96" s="12">
        <v>13557.53</v>
      </c>
      <c r="R96" s="2">
        <v>10180.620000000001</v>
      </c>
      <c r="S96" s="1">
        <v>15</v>
      </c>
      <c r="T96" s="1">
        <v>18</v>
      </c>
      <c r="U96" s="1">
        <v>-20</v>
      </c>
      <c r="V96" s="1">
        <v>25</v>
      </c>
      <c r="W96" s="1">
        <v>-10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63</v>
      </c>
      <c r="AN96" s="1">
        <v>73</v>
      </c>
      <c r="AO96" s="1">
        <v>130</v>
      </c>
      <c r="AP96" s="1">
        <v>73</v>
      </c>
      <c r="AQ96" s="1">
        <v>260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19</v>
      </c>
      <c r="AX96" s="1">
        <v>63</v>
      </c>
      <c r="AY96" s="1">
        <v>47</v>
      </c>
      <c r="AZ96" s="1">
        <v>55</v>
      </c>
      <c r="BA96" s="1">
        <v>56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70084</v>
      </c>
      <c r="B97" s="1" t="s">
        <v>135</v>
      </c>
      <c r="C97" s="1">
        <v>12</v>
      </c>
      <c r="D97" s="2">
        <v>781.44</v>
      </c>
      <c r="E97" s="10">
        <f t="shared" si="2"/>
        <v>2344.3200000000002</v>
      </c>
      <c r="F97" s="11">
        <f t="shared" si="3"/>
        <v>3</v>
      </c>
      <c r="G97" s="1">
        <v>2.83</v>
      </c>
      <c r="H97" s="1">
        <v>1.08</v>
      </c>
      <c r="I97" s="20">
        <v>3</v>
      </c>
      <c r="J97" s="1">
        <v>11.17</v>
      </c>
      <c r="K97" s="1">
        <v>8.67</v>
      </c>
      <c r="L97" s="5">
        <v>0</v>
      </c>
      <c r="M97" s="1">
        <v>3.33</v>
      </c>
      <c r="N97" s="1">
        <v>2.17</v>
      </c>
      <c r="O97" s="16">
        <f>MAX(0,(TRUNC((M97*0.8)-N97)))</f>
        <v>0</v>
      </c>
      <c r="P97" s="1">
        <v>0</v>
      </c>
      <c r="Q97" s="12">
        <v>13544.96</v>
      </c>
      <c r="R97" s="2">
        <v>9312.16</v>
      </c>
      <c r="S97" s="1">
        <v>14</v>
      </c>
      <c r="T97" s="1">
        <v>2</v>
      </c>
      <c r="U97" s="1">
        <v>16</v>
      </c>
      <c r="V97" s="1">
        <v>6</v>
      </c>
      <c r="W97" s="1">
        <v>13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26</v>
      </c>
      <c r="AN97" s="1">
        <v>75</v>
      </c>
      <c r="AO97" s="1">
        <v>43</v>
      </c>
      <c r="AP97" s="1">
        <v>55</v>
      </c>
      <c r="AQ97" s="1">
        <v>104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7</v>
      </c>
      <c r="AX97" s="1">
        <v>9</v>
      </c>
      <c r="AY97" s="1">
        <v>26</v>
      </c>
      <c r="AZ97" s="1">
        <v>5</v>
      </c>
      <c r="BA97" s="1">
        <v>26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70010</v>
      </c>
      <c r="B98" s="1" t="s">
        <v>178</v>
      </c>
      <c r="C98" s="1">
        <v>15</v>
      </c>
      <c r="D98" s="2">
        <v>432.3</v>
      </c>
      <c r="E98" s="10">
        <f t="shared" si="2"/>
        <v>4323</v>
      </c>
      <c r="F98" s="11">
        <f t="shared" si="3"/>
        <v>10</v>
      </c>
      <c r="G98" s="1">
        <v>0.33</v>
      </c>
      <c r="H98" s="1">
        <v>5.53</v>
      </c>
      <c r="I98" s="16">
        <f t="shared" ref="I98:I99" si="22">MAX(0,(TRUNC((G98*0.8)-H98)))</f>
        <v>0</v>
      </c>
      <c r="J98" s="1">
        <v>20.2</v>
      </c>
      <c r="K98" s="1">
        <v>10.67</v>
      </c>
      <c r="L98" s="5">
        <v>5</v>
      </c>
      <c r="M98" s="1">
        <v>10.17</v>
      </c>
      <c r="N98" s="1">
        <v>6.13</v>
      </c>
      <c r="O98" s="5">
        <v>5</v>
      </c>
      <c r="P98" s="1">
        <v>0</v>
      </c>
      <c r="Q98" s="12">
        <v>13271.61</v>
      </c>
      <c r="R98" s="2">
        <v>9654.7000000000007</v>
      </c>
      <c r="S98" s="1">
        <v>0</v>
      </c>
      <c r="T98" s="1">
        <v>0</v>
      </c>
      <c r="U98" s="1">
        <v>0</v>
      </c>
      <c r="V98" s="1">
        <v>10</v>
      </c>
      <c r="W98" s="1">
        <v>83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115</v>
      </c>
      <c r="AN98" s="1">
        <v>143</v>
      </c>
      <c r="AO98" s="1">
        <v>77</v>
      </c>
      <c r="AP98" s="1">
        <v>79</v>
      </c>
      <c r="AQ98" s="1">
        <v>160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46</v>
      </c>
      <c r="AX98" s="1">
        <v>66</v>
      </c>
      <c r="AY98" s="1">
        <v>42</v>
      </c>
      <c r="AZ98" s="1">
        <v>63</v>
      </c>
      <c r="BA98" s="1">
        <v>92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70026</v>
      </c>
      <c r="B99" s="1" t="s">
        <v>143</v>
      </c>
      <c r="C99" s="1">
        <v>18</v>
      </c>
      <c r="D99" s="2">
        <v>856.76220000000001</v>
      </c>
      <c r="E99" s="10">
        <f t="shared" si="2"/>
        <v>8567.6219999999994</v>
      </c>
      <c r="F99" s="11">
        <f t="shared" si="3"/>
        <v>10</v>
      </c>
      <c r="G99" s="1">
        <v>3.31</v>
      </c>
      <c r="H99" s="1">
        <v>3</v>
      </c>
      <c r="I99" s="16">
        <f t="shared" si="22"/>
        <v>0</v>
      </c>
      <c r="J99" s="1">
        <v>8.0299999999999994</v>
      </c>
      <c r="K99" s="1">
        <v>2</v>
      </c>
      <c r="L99" s="5">
        <v>5</v>
      </c>
      <c r="M99" s="1">
        <v>3.94</v>
      </c>
      <c r="N99" s="1">
        <v>1.06</v>
      </c>
      <c r="O99" s="5">
        <v>5</v>
      </c>
      <c r="P99" s="1">
        <v>0</v>
      </c>
      <c r="Q99" s="12">
        <v>13089.42</v>
      </c>
      <c r="R99" s="2">
        <v>2951.07</v>
      </c>
      <c r="S99" s="1">
        <v>10</v>
      </c>
      <c r="T99" s="1">
        <v>20</v>
      </c>
      <c r="U99" s="1">
        <v>32</v>
      </c>
      <c r="V99" s="1">
        <v>15</v>
      </c>
      <c r="W99" s="1">
        <v>7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57</v>
      </c>
      <c r="AN99" s="1">
        <v>28</v>
      </c>
      <c r="AO99" s="1">
        <v>49</v>
      </c>
      <c r="AP99" s="1">
        <v>49</v>
      </c>
      <c r="AQ99" s="1">
        <v>36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31</v>
      </c>
      <c r="AX99" s="1">
        <v>2</v>
      </c>
      <c r="AY99" s="1">
        <v>37</v>
      </c>
      <c r="AZ99" s="1">
        <v>4</v>
      </c>
      <c r="BA99" s="1">
        <v>19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70258</v>
      </c>
      <c r="B100" s="1" t="s">
        <v>240</v>
      </c>
      <c r="C100" s="1">
        <v>16</v>
      </c>
      <c r="D100" s="2">
        <v>991.2</v>
      </c>
      <c r="E100" s="10">
        <f t="shared" si="2"/>
        <v>9912</v>
      </c>
      <c r="F100" s="11">
        <f t="shared" si="3"/>
        <v>10</v>
      </c>
      <c r="G100" s="1">
        <v>1.03</v>
      </c>
      <c r="H100" s="1">
        <v>-1.56</v>
      </c>
      <c r="I100" s="5">
        <v>5</v>
      </c>
      <c r="J100" s="1">
        <v>9.16</v>
      </c>
      <c r="K100" s="1">
        <v>3.56</v>
      </c>
      <c r="L100" s="5">
        <v>5</v>
      </c>
      <c r="M100" s="1">
        <v>2.84</v>
      </c>
      <c r="N100" s="1">
        <v>3.44</v>
      </c>
      <c r="O100" s="16">
        <f t="shared" ref="O100:O102" si="23">MAX(0,(TRUNC((M100*0.8)-N100)))</f>
        <v>0</v>
      </c>
      <c r="P100" s="1">
        <v>0</v>
      </c>
      <c r="Q100" s="12">
        <v>12916.58</v>
      </c>
      <c r="R100" s="2">
        <v>5389.65</v>
      </c>
      <c r="S100" s="1">
        <v>16</v>
      </c>
      <c r="T100" s="1">
        <v>9</v>
      </c>
      <c r="U100" s="1">
        <v>-6</v>
      </c>
      <c r="V100" s="1">
        <v>4</v>
      </c>
      <c r="W100" s="1">
        <v>-25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71</v>
      </c>
      <c r="AN100" s="1">
        <v>1</v>
      </c>
      <c r="AO100" s="1">
        <v>51</v>
      </c>
      <c r="AP100" s="1">
        <v>48</v>
      </c>
      <c r="AQ100" s="1">
        <v>57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19</v>
      </c>
      <c r="AX100" s="1">
        <v>12</v>
      </c>
      <c r="AY100" s="1">
        <v>17</v>
      </c>
      <c r="AZ100" s="1">
        <v>7</v>
      </c>
      <c r="BA100" s="1">
        <v>55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70120</v>
      </c>
      <c r="B101" s="1" t="s">
        <v>189</v>
      </c>
      <c r="C101" s="1">
        <v>24</v>
      </c>
      <c r="D101" s="2">
        <v>864</v>
      </c>
      <c r="E101" s="10">
        <f t="shared" si="2"/>
        <v>0</v>
      </c>
      <c r="F101" s="11">
        <f t="shared" si="3"/>
        <v>0</v>
      </c>
      <c r="G101" s="1">
        <v>1.92</v>
      </c>
      <c r="H101" s="1">
        <v>1.71</v>
      </c>
      <c r="I101" s="16">
        <f>MAX(0,(TRUNC((G101*0.8)-H101)))</f>
        <v>0</v>
      </c>
      <c r="J101" s="1">
        <v>11.54</v>
      </c>
      <c r="K101" s="1">
        <v>11.21</v>
      </c>
      <c r="L101" s="5">
        <v>0</v>
      </c>
      <c r="M101" s="1">
        <v>1.33</v>
      </c>
      <c r="N101" s="1">
        <v>1.04</v>
      </c>
      <c r="O101" s="16">
        <f t="shared" si="23"/>
        <v>0</v>
      </c>
      <c r="P101" s="1">
        <v>0</v>
      </c>
      <c r="Q101" s="12">
        <v>12780</v>
      </c>
      <c r="R101" s="2">
        <v>12060</v>
      </c>
      <c r="S101" s="1">
        <v>14</v>
      </c>
      <c r="T101" s="1">
        <v>10</v>
      </c>
      <c r="U101" s="1">
        <v>24</v>
      </c>
      <c r="V101" s="1">
        <v>6</v>
      </c>
      <c r="W101" s="1">
        <v>41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37</v>
      </c>
      <c r="AN101" s="1">
        <v>107</v>
      </c>
      <c r="AO101" s="1">
        <v>144</v>
      </c>
      <c r="AP101" s="1">
        <v>85</v>
      </c>
      <c r="AQ101" s="1">
        <v>269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2</v>
      </c>
      <c r="AX101" s="1">
        <v>29</v>
      </c>
      <c r="AY101" s="1">
        <v>8</v>
      </c>
      <c r="AZ101" s="1">
        <v>15</v>
      </c>
      <c r="BA101" s="1">
        <v>25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70209</v>
      </c>
      <c r="B102" s="1" t="s">
        <v>290</v>
      </c>
      <c r="C102" s="1">
        <v>10</v>
      </c>
      <c r="D102" s="2">
        <v>1229.8</v>
      </c>
      <c r="E102" s="10">
        <f t="shared" si="2"/>
        <v>3689.3999999999996</v>
      </c>
      <c r="F102" s="11">
        <f t="shared" si="3"/>
        <v>3</v>
      </c>
      <c r="G102" s="1">
        <v>2.9</v>
      </c>
      <c r="H102" s="1">
        <v>1</v>
      </c>
      <c r="I102" s="26">
        <v>3</v>
      </c>
      <c r="J102" s="1">
        <v>3.85</v>
      </c>
      <c r="K102" s="1">
        <v>4.0999999999999996</v>
      </c>
      <c r="L102" s="5">
        <v>0</v>
      </c>
      <c r="M102" s="1">
        <v>3.25</v>
      </c>
      <c r="N102" s="1">
        <v>3.9</v>
      </c>
      <c r="O102" s="16">
        <f t="shared" si="23"/>
        <v>0</v>
      </c>
      <c r="P102" s="1">
        <v>0</v>
      </c>
      <c r="Q102" s="12">
        <v>12298</v>
      </c>
      <c r="R102" s="2">
        <v>9838.4</v>
      </c>
      <c r="S102" s="1">
        <v>14</v>
      </c>
      <c r="T102" s="1">
        <v>12</v>
      </c>
      <c r="U102" s="1">
        <v>6</v>
      </c>
      <c r="V102" s="1">
        <v>6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7</v>
      </c>
      <c r="AN102" s="1">
        <v>7</v>
      </c>
      <c r="AO102" s="1">
        <v>22</v>
      </c>
      <c r="AP102" s="1">
        <v>12</v>
      </c>
      <c r="AQ102" s="1">
        <v>41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12</v>
      </c>
      <c r="AX102" s="1">
        <v>5</v>
      </c>
      <c r="AY102" s="1">
        <v>11</v>
      </c>
      <c r="AZ102" s="1">
        <v>14</v>
      </c>
      <c r="BA102" s="1">
        <v>39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70020</v>
      </c>
      <c r="B103" s="1" t="s">
        <v>170</v>
      </c>
      <c r="C103" s="1">
        <v>12</v>
      </c>
      <c r="D103" s="2">
        <v>935.64</v>
      </c>
      <c r="E103" s="10">
        <f t="shared" si="2"/>
        <v>4678.2</v>
      </c>
      <c r="F103" s="11">
        <f t="shared" si="3"/>
        <v>5</v>
      </c>
      <c r="G103" s="1">
        <v>1.96</v>
      </c>
      <c r="H103" s="1">
        <v>4</v>
      </c>
      <c r="I103" s="16">
        <f>MAX(0,(TRUNC((G103*0.8)-H103)))</f>
        <v>0</v>
      </c>
      <c r="J103" s="1">
        <v>3.17</v>
      </c>
      <c r="K103" s="1">
        <v>1.92</v>
      </c>
      <c r="L103" s="5">
        <v>0</v>
      </c>
      <c r="M103" s="1">
        <v>7.33</v>
      </c>
      <c r="N103" s="1">
        <v>2.17</v>
      </c>
      <c r="O103" s="5">
        <v>5</v>
      </c>
      <c r="P103" s="1">
        <v>0</v>
      </c>
      <c r="Q103" s="12">
        <v>11656.52</v>
      </c>
      <c r="R103" s="2">
        <v>9668.2800000000007</v>
      </c>
      <c r="S103" s="1">
        <v>16</v>
      </c>
      <c r="T103" s="1">
        <v>18</v>
      </c>
      <c r="U103" s="1">
        <v>-9</v>
      </c>
      <c r="V103" s="1">
        <v>15</v>
      </c>
      <c r="W103" s="1">
        <v>75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7</v>
      </c>
      <c r="AN103" s="1">
        <v>14</v>
      </c>
      <c r="AO103" s="1">
        <v>20</v>
      </c>
      <c r="AP103" s="1">
        <v>8</v>
      </c>
      <c r="AQ103" s="1">
        <v>23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39</v>
      </c>
      <c r="AX103" s="1">
        <v>56</v>
      </c>
      <c r="AY103" s="1">
        <v>18</v>
      </c>
      <c r="AZ103" s="1">
        <v>6</v>
      </c>
      <c r="BA103" s="1">
        <v>26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70009</v>
      </c>
      <c r="B104" s="1" t="s">
        <v>184</v>
      </c>
      <c r="C104" s="1">
        <v>24</v>
      </c>
      <c r="D104" s="2">
        <v>907.92</v>
      </c>
      <c r="E104" s="10">
        <f t="shared" si="2"/>
        <v>7263.36</v>
      </c>
      <c r="F104" s="11">
        <f t="shared" si="3"/>
        <v>8</v>
      </c>
      <c r="G104" s="1">
        <v>3.02</v>
      </c>
      <c r="H104" s="1">
        <v>1</v>
      </c>
      <c r="I104" s="20">
        <v>3</v>
      </c>
      <c r="J104" s="1">
        <v>8.6199999999999992</v>
      </c>
      <c r="K104" s="1">
        <v>2.79</v>
      </c>
      <c r="L104" s="5">
        <v>5</v>
      </c>
      <c r="M104" s="1">
        <v>1.17</v>
      </c>
      <c r="N104" s="1">
        <v>1.21</v>
      </c>
      <c r="O104" s="16">
        <f t="shared" ref="O104:O110" si="24">MAX(0,(TRUNC((M104*0.8)-N104)))</f>
        <v>0</v>
      </c>
      <c r="P104" s="1">
        <v>0</v>
      </c>
      <c r="Q104" s="12">
        <v>11632.72</v>
      </c>
      <c r="R104" s="2">
        <v>3556.02</v>
      </c>
      <c r="S104" s="1">
        <v>43</v>
      </c>
      <c r="T104" s="1">
        <v>29</v>
      </c>
      <c r="U104" s="1">
        <v>10</v>
      </c>
      <c r="V104" s="1">
        <v>10</v>
      </c>
      <c r="W104" s="1">
        <v>-2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70</v>
      </c>
      <c r="AN104" s="1">
        <v>67</v>
      </c>
      <c r="AO104" s="1">
        <v>75</v>
      </c>
      <c r="AP104" s="1">
        <v>57</v>
      </c>
      <c r="AQ104" s="1">
        <v>67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4</v>
      </c>
      <c r="AX104" s="1">
        <v>16</v>
      </c>
      <c r="AY104" s="1">
        <v>14</v>
      </c>
      <c r="AZ104" s="1">
        <v>4</v>
      </c>
      <c r="BA104" s="1">
        <v>29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70008</v>
      </c>
      <c r="B105" s="1" t="s">
        <v>213</v>
      </c>
      <c r="C105" s="1">
        <v>24</v>
      </c>
      <c r="D105" s="2">
        <v>948.72</v>
      </c>
      <c r="E105" s="10">
        <f t="shared" si="2"/>
        <v>4743.6000000000004</v>
      </c>
      <c r="F105" s="11">
        <f t="shared" si="3"/>
        <v>5</v>
      </c>
      <c r="G105" s="1">
        <v>4.8099999999999996</v>
      </c>
      <c r="H105" s="1">
        <v>1</v>
      </c>
      <c r="I105" s="26">
        <v>5</v>
      </c>
      <c r="J105" s="1">
        <v>6.15</v>
      </c>
      <c r="K105" s="1">
        <v>4.21</v>
      </c>
      <c r="L105" s="5">
        <v>0</v>
      </c>
      <c r="M105" s="1">
        <v>1.23</v>
      </c>
      <c r="N105" s="1">
        <v>1.92</v>
      </c>
      <c r="O105" s="16">
        <f t="shared" si="24"/>
        <v>0</v>
      </c>
      <c r="P105" s="1">
        <v>0</v>
      </c>
      <c r="Q105" s="12">
        <v>11562.52</v>
      </c>
      <c r="R105" s="2">
        <v>5138.8999999999996</v>
      </c>
      <c r="S105" s="1">
        <v>50</v>
      </c>
      <c r="T105" s="1">
        <v>18</v>
      </c>
      <c r="U105" s="1">
        <v>20</v>
      </c>
      <c r="V105" s="1">
        <v>73</v>
      </c>
      <c r="W105" s="1">
        <v>-17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38</v>
      </c>
      <c r="AN105" s="1">
        <v>49</v>
      </c>
      <c r="AO105" s="1">
        <v>53</v>
      </c>
      <c r="AP105" s="1">
        <v>64</v>
      </c>
      <c r="AQ105" s="1">
        <v>101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4</v>
      </c>
      <c r="AX105" s="1">
        <v>21</v>
      </c>
      <c r="AY105" s="1">
        <v>12</v>
      </c>
      <c r="AZ105" s="1">
        <v>6</v>
      </c>
      <c r="BA105" s="1">
        <v>46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70083</v>
      </c>
      <c r="B106" s="1" t="s">
        <v>119</v>
      </c>
      <c r="C106" s="1">
        <v>25</v>
      </c>
      <c r="D106" s="2">
        <v>1058.0999999999999</v>
      </c>
      <c r="E106" s="10">
        <f t="shared" si="2"/>
        <v>5290.5</v>
      </c>
      <c r="F106" s="11">
        <f t="shared" si="3"/>
        <v>5</v>
      </c>
      <c r="G106" s="1">
        <v>2.08</v>
      </c>
      <c r="H106" s="1">
        <v>3</v>
      </c>
      <c r="I106" s="16">
        <f t="shared" ref="I106:I113" si="25">MAX(0,(TRUNC((G106*0.8)-H106)))</f>
        <v>0</v>
      </c>
      <c r="J106" s="1">
        <v>3.34</v>
      </c>
      <c r="K106" s="1">
        <v>1.36</v>
      </c>
      <c r="L106" s="5">
        <v>5</v>
      </c>
      <c r="M106" s="1">
        <v>5.36</v>
      </c>
      <c r="N106" s="1">
        <v>4</v>
      </c>
      <c r="O106" s="16">
        <f t="shared" si="24"/>
        <v>0</v>
      </c>
      <c r="P106" s="1">
        <v>0</v>
      </c>
      <c r="Q106" s="12">
        <v>11406.32</v>
      </c>
      <c r="R106" s="2">
        <v>5036.5600000000004</v>
      </c>
      <c r="S106" s="1">
        <v>14</v>
      </c>
      <c r="T106" s="1">
        <v>-1</v>
      </c>
      <c r="U106" s="1">
        <v>32</v>
      </c>
      <c r="V106" s="1">
        <v>13</v>
      </c>
      <c r="W106" s="1">
        <v>-15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52</v>
      </c>
      <c r="AN106" s="1">
        <v>16</v>
      </c>
      <c r="AO106" s="1">
        <v>16</v>
      </c>
      <c r="AP106" s="1">
        <v>15</v>
      </c>
      <c r="AQ106" s="1">
        <v>34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32</v>
      </c>
      <c r="AX106" s="1">
        <v>73</v>
      </c>
      <c r="AY106" s="1">
        <v>50</v>
      </c>
      <c r="AZ106" s="1">
        <v>31</v>
      </c>
      <c r="BA106" s="1">
        <v>100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70036</v>
      </c>
      <c r="B107" s="1" t="s">
        <v>214</v>
      </c>
      <c r="C107" s="1">
        <v>15</v>
      </c>
      <c r="D107" s="2">
        <v>432.3</v>
      </c>
      <c r="E107" s="10">
        <f t="shared" si="2"/>
        <v>4323</v>
      </c>
      <c r="F107" s="11">
        <f t="shared" si="3"/>
        <v>10</v>
      </c>
      <c r="G107" s="1">
        <v>11.8</v>
      </c>
      <c r="H107" s="1">
        <v>81.069999999999993</v>
      </c>
      <c r="I107" s="16">
        <f t="shared" si="25"/>
        <v>0</v>
      </c>
      <c r="J107" s="1">
        <v>12.43</v>
      </c>
      <c r="K107" s="1">
        <v>1.73</v>
      </c>
      <c r="L107" s="5">
        <v>10</v>
      </c>
      <c r="M107" s="1">
        <v>0.87</v>
      </c>
      <c r="N107" s="1">
        <v>5.73</v>
      </c>
      <c r="O107" s="16">
        <f t="shared" si="24"/>
        <v>0</v>
      </c>
      <c r="P107" s="1">
        <v>0</v>
      </c>
      <c r="Q107" s="12">
        <v>10850.73</v>
      </c>
      <c r="R107" s="2">
        <v>38272.959999999999</v>
      </c>
      <c r="S107" s="1">
        <v>27</v>
      </c>
      <c r="T107" s="1">
        <v>45</v>
      </c>
      <c r="U107" s="1">
        <v>82</v>
      </c>
      <c r="V107" s="1">
        <v>91</v>
      </c>
      <c r="W107" s="1">
        <v>1216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54</v>
      </c>
      <c r="AN107" s="1">
        <v>58</v>
      </c>
      <c r="AO107" s="1">
        <v>64</v>
      </c>
      <c r="AP107" s="1">
        <v>79</v>
      </c>
      <c r="AQ107" s="1">
        <v>26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3</v>
      </c>
      <c r="AX107" s="1">
        <v>5</v>
      </c>
      <c r="AY107" s="1">
        <v>0</v>
      </c>
      <c r="AZ107" s="1">
        <v>15</v>
      </c>
      <c r="BA107" s="1">
        <v>86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70256</v>
      </c>
      <c r="B108" s="1" t="s">
        <v>192</v>
      </c>
      <c r="C108" s="1">
        <v>25</v>
      </c>
      <c r="D108" s="2">
        <v>891.75</v>
      </c>
      <c r="E108" s="10">
        <f t="shared" si="2"/>
        <v>8917.5</v>
      </c>
      <c r="F108" s="11">
        <f t="shared" si="3"/>
        <v>10</v>
      </c>
      <c r="G108" s="1">
        <v>5.72</v>
      </c>
      <c r="H108" s="1">
        <v>-0.48</v>
      </c>
      <c r="I108" s="16">
        <f t="shared" si="25"/>
        <v>5</v>
      </c>
      <c r="J108" s="1">
        <v>4.88</v>
      </c>
      <c r="K108" s="1">
        <v>0.04</v>
      </c>
      <c r="L108" s="5">
        <v>5</v>
      </c>
      <c r="M108" s="1">
        <v>1.44</v>
      </c>
      <c r="N108" s="1">
        <v>1.2</v>
      </c>
      <c r="O108" s="16">
        <f t="shared" si="24"/>
        <v>0</v>
      </c>
      <c r="P108" s="1">
        <v>0</v>
      </c>
      <c r="Q108" s="12">
        <v>10736.67</v>
      </c>
      <c r="R108" s="2">
        <v>677.73</v>
      </c>
      <c r="S108" s="1">
        <v>57</v>
      </c>
      <c r="T108" s="1">
        <v>58</v>
      </c>
      <c r="U108" s="1">
        <v>36</v>
      </c>
      <c r="V108" s="1">
        <v>42</v>
      </c>
      <c r="W108" s="1">
        <v>-12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57</v>
      </c>
      <c r="AN108" s="1">
        <v>54</v>
      </c>
      <c r="AO108" s="1">
        <v>8</v>
      </c>
      <c r="AP108" s="1">
        <v>60</v>
      </c>
      <c r="AQ108" s="1">
        <v>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11</v>
      </c>
      <c r="AX108" s="1">
        <v>9</v>
      </c>
      <c r="AY108" s="1">
        <v>14</v>
      </c>
      <c r="AZ108" s="1">
        <v>13</v>
      </c>
      <c r="BA108" s="1">
        <v>30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70092</v>
      </c>
      <c r="B109" s="1" t="s">
        <v>195</v>
      </c>
      <c r="C109" s="1">
        <v>32</v>
      </c>
      <c r="D109" s="2">
        <v>1032.7008000000001</v>
      </c>
      <c r="E109" s="10">
        <f t="shared" si="2"/>
        <v>0</v>
      </c>
      <c r="F109" s="11">
        <f t="shared" si="3"/>
        <v>0</v>
      </c>
      <c r="G109" s="1">
        <v>0.61</v>
      </c>
      <c r="H109" s="1">
        <v>2.2799999999999998</v>
      </c>
      <c r="I109" s="16">
        <f t="shared" si="25"/>
        <v>0</v>
      </c>
      <c r="J109" s="1">
        <v>6.75</v>
      </c>
      <c r="K109" s="1">
        <v>8.2200000000000006</v>
      </c>
      <c r="L109" s="5">
        <v>0</v>
      </c>
      <c r="M109" s="1">
        <v>3</v>
      </c>
      <c r="N109" s="1">
        <v>2.09</v>
      </c>
      <c r="O109" s="16">
        <f t="shared" si="24"/>
        <v>0</v>
      </c>
      <c r="P109" s="1">
        <v>0</v>
      </c>
      <c r="Q109" s="12">
        <v>10698.13</v>
      </c>
      <c r="R109" s="2">
        <v>13005.58</v>
      </c>
      <c r="S109" s="1">
        <v>13</v>
      </c>
      <c r="T109" s="1">
        <v>13</v>
      </c>
      <c r="U109" s="1">
        <v>0</v>
      </c>
      <c r="V109" s="1">
        <v>0</v>
      </c>
      <c r="W109" s="1">
        <v>73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57</v>
      </c>
      <c r="AN109" s="1">
        <v>115</v>
      </c>
      <c r="AO109" s="1">
        <v>77</v>
      </c>
      <c r="AP109" s="1">
        <v>49</v>
      </c>
      <c r="AQ109" s="1">
        <v>263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47</v>
      </c>
      <c r="AX109" s="1">
        <v>22</v>
      </c>
      <c r="AY109" s="1">
        <v>25</v>
      </c>
      <c r="AZ109" s="1">
        <v>26</v>
      </c>
      <c r="BA109" s="1">
        <v>67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70061</v>
      </c>
      <c r="B110" s="1" t="s">
        <v>131</v>
      </c>
      <c r="C110" s="1">
        <v>24</v>
      </c>
      <c r="D110" s="2">
        <v>839.28</v>
      </c>
      <c r="E110" s="10">
        <f t="shared" si="2"/>
        <v>0</v>
      </c>
      <c r="F110" s="11">
        <f t="shared" si="3"/>
        <v>0</v>
      </c>
      <c r="G110" s="1">
        <v>0.52</v>
      </c>
      <c r="H110" s="1">
        <v>22</v>
      </c>
      <c r="I110" s="16">
        <f t="shared" si="25"/>
        <v>0</v>
      </c>
      <c r="J110" s="1">
        <v>5.73</v>
      </c>
      <c r="K110" s="1">
        <v>4.5</v>
      </c>
      <c r="L110" s="5">
        <v>0</v>
      </c>
      <c r="M110" s="1">
        <v>6.42</v>
      </c>
      <c r="N110" s="1">
        <v>8.2100000000000009</v>
      </c>
      <c r="O110" s="16">
        <f t="shared" si="24"/>
        <v>0</v>
      </c>
      <c r="P110" s="1">
        <v>0</v>
      </c>
      <c r="Q110" s="12">
        <v>10630.88</v>
      </c>
      <c r="R110" s="2">
        <v>25528.1</v>
      </c>
      <c r="S110" s="1">
        <v>5</v>
      </c>
      <c r="T110" s="1">
        <v>4</v>
      </c>
      <c r="U110" s="1">
        <v>3</v>
      </c>
      <c r="V110" s="1">
        <v>5</v>
      </c>
      <c r="W110" s="1">
        <v>425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39</v>
      </c>
      <c r="AN110" s="1">
        <v>16</v>
      </c>
      <c r="AO110" s="1">
        <v>48</v>
      </c>
      <c r="AP110" s="1">
        <v>85</v>
      </c>
      <c r="AQ110" s="1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21</v>
      </c>
      <c r="AX110" s="1">
        <v>76</v>
      </c>
      <c r="AY110" s="1">
        <v>75</v>
      </c>
      <c r="AZ110" s="1">
        <v>40</v>
      </c>
      <c r="BA110" s="1">
        <v>197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70184</v>
      </c>
      <c r="B111" s="1" t="s">
        <v>229</v>
      </c>
      <c r="C111" s="1">
        <v>20</v>
      </c>
      <c r="D111" s="2">
        <v>760.8</v>
      </c>
      <c r="E111" s="10">
        <f t="shared" si="2"/>
        <v>9890.4</v>
      </c>
      <c r="F111" s="11">
        <f t="shared" si="3"/>
        <v>13</v>
      </c>
      <c r="G111" s="1">
        <v>0.18</v>
      </c>
      <c r="H111" s="1">
        <v>2</v>
      </c>
      <c r="I111" s="16">
        <f t="shared" si="25"/>
        <v>0</v>
      </c>
      <c r="J111" s="1">
        <v>6.82</v>
      </c>
      <c r="K111" s="1">
        <v>1.1499999999999999</v>
      </c>
      <c r="L111" s="5">
        <v>8</v>
      </c>
      <c r="M111" s="1">
        <v>6.75</v>
      </c>
      <c r="N111" s="1">
        <v>1.75</v>
      </c>
      <c r="O111" s="5">
        <v>5</v>
      </c>
      <c r="P111" s="1">
        <v>0</v>
      </c>
      <c r="Q111" s="12">
        <v>10461</v>
      </c>
      <c r="R111" s="2">
        <v>3727.92</v>
      </c>
      <c r="S111" s="1">
        <v>0</v>
      </c>
      <c r="T111" s="1">
        <v>0</v>
      </c>
      <c r="U111" s="1">
        <v>0</v>
      </c>
      <c r="V111" s="1">
        <v>7</v>
      </c>
      <c r="W111" s="1">
        <v>40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37</v>
      </c>
      <c r="AN111" s="1">
        <v>0</v>
      </c>
      <c r="AO111" s="1">
        <v>60</v>
      </c>
      <c r="AP111" s="1">
        <v>79</v>
      </c>
      <c r="AQ111" s="1">
        <v>23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5</v>
      </c>
      <c r="AX111" s="1">
        <v>2</v>
      </c>
      <c r="AY111" s="1">
        <v>116</v>
      </c>
      <c r="AZ111" s="1">
        <v>26</v>
      </c>
      <c r="BA111" s="1">
        <v>35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70073</v>
      </c>
      <c r="B112" s="1" t="s">
        <v>158</v>
      </c>
      <c r="C112" s="1">
        <v>24</v>
      </c>
      <c r="D112" s="2">
        <v>884.88</v>
      </c>
      <c r="E112" s="10">
        <f t="shared" si="2"/>
        <v>4424.3999999999996</v>
      </c>
      <c r="F112" s="11">
        <f t="shared" si="3"/>
        <v>5</v>
      </c>
      <c r="G112" s="1">
        <v>4.46</v>
      </c>
      <c r="H112" s="1">
        <v>4</v>
      </c>
      <c r="I112" s="16">
        <f t="shared" si="25"/>
        <v>0</v>
      </c>
      <c r="J112" s="1">
        <v>3</v>
      </c>
      <c r="K112" s="1">
        <v>2.62</v>
      </c>
      <c r="L112" s="5">
        <v>0</v>
      </c>
      <c r="M112" s="1">
        <v>4.21</v>
      </c>
      <c r="N112" s="1">
        <v>1.62</v>
      </c>
      <c r="O112" s="5">
        <v>5</v>
      </c>
      <c r="P112" s="1">
        <v>0</v>
      </c>
      <c r="Q112" s="12">
        <v>10323.6</v>
      </c>
      <c r="R112" s="2">
        <v>9623.07</v>
      </c>
      <c r="S112" s="1">
        <v>8</v>
      </c>
      <c r="T112" s="1">
        <v>62</v>
      </c>
      <c r="U112" s="1">
        <v>64</v>
      </c>
      <c r="V112" s="1">
        <v>8</v>
      </c>
      <c r="W112" s="1">
        <v>159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27</v>
      </c>
      <c r="AN112" s="1">
        <v>14</v>
      </c>
      <c r="AO112" s="1">
        <v>10</v>
      </c>
      <c r="AP112" s="1">
        <v>56</v>
      </c>
      <c r="AQ112" s="1">
        <v>63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36</v>
      </c>
      <c r="AX112" s="1">
        <v>32</v>
      </c>
      <c r="AY112" s="1">
        <v>37</v>
      </c>
      <c r="AZ112" s="1">
        <v>24</v>
      </c>
      <c r="BA112" s="1">
        <v>39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70160</v>
      </c>
      <c r="B113" s="1" t="s">
        <v>172</v>
      </c>
      <c r="C113" s="1">
        <v>16</v>
      </c>
      <c r="D113" s="2">
        <v>1242.72</v>
      </c>
      <c r="E113" s="10">
        <f t="shared" si="2"/>
        <v>3728.16</v>
      </c>
      <c r="F113" s="11">
        <f t="shared" si="3"/>
        <v>3</v>
      </c>
      <c r="G113" s="1">
        <v>1.75</v>
      </c>
      <c r="H113" s="1">
        <v>1</v>
      </c>
      <c r="I113" s="16">
        <f t="shared" si="25"/>
        <v>0</v>
      </c>
      <c r="J113" s="1">
        <v>5.22</v>
      </c>
      <c r="K113" s="1">
        <v>2.38</v>
      </c>
      <c r="L113" s="5">
        <v>3</v>
      </c>
      <c r="M113" s="1">
        <v>1.25</v>
      </c>
      <c r="N113" s="1">
        <v>4.75</v>
      </c>
      <c r="O113" s="16">
        <f t="shared" ref="O113:O115" si="26">MAX(0,(TRUNC((M113*0.8)-N113)))</f>
        <v>0</v>
      </c>
      <c r="P113" s="1">
        <v>0</v>
      </c>
      <c r="Q113" s="12">
        <v>10213.6</v>
      </c>
      <c r="R113" s="2">
        <v>9553.41</v>
      </c>
      <c r="S113" s="1">
        <v>14</v>
      </c>
      <c r="T113" s="1">
        <v>4</v>
      </c>
      <c r="U113" s="1">
        <v>0</v>
      </c>
      <c r="V113" s="1">
        <v>24</v>
      </c>
      <c r="W113" s="1">
        <v>9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42</v>
      </c>
      <c r="AN113" s="1">
        <v>17</v>
      </c>
      <c r="AO113" s="1">
        <v>30</v>
      </c>
      <c r="AP113" s="1">
        <v>6</v>
      </c>
      <c r="AQ113" s="1">
        <v>38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6</v>
      </c>
      <c r="AX113" s="1">
        <v>5</v>
      </c>
      <c r="AY113" s="1">
        <v>7</v>
      </c>
      <c r="AZ113" s="1">
        <v>9</v>
      </c>
      <c r="BA113" s="1">
        <v>76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70329</v>
      </c>
      <c r="B114" s="1" t="s">
        <v>267</v>
      </c>
      <c r="C114" s="1">
        <v>12</v>
      </c>
      <c r="D114" s="2">
        <v>346.56</v>
      </c>
      <c r="E114" s="10">
        <f t="shared" si="2"/>
        <v>1732.8</v>
      </c>
      <c r="F114" s="11">
        <f t="shared" si="3"/>
        <v>5</v>
      </c>
      <c r="G114" s="1">
        <v>6.58</v>
      </c>
      <c r="H114" s="1">
        <v>2</v>
      </c>
      <c r="I114" s="5">
        <v>5</v>
      </c>
      <c r="J114" s="1">
        <v>17.920000000000002</v>
      </c>
      <c r="K114" s="1">
        <v>20.67</v>
      </c>
      <c r="L114" s="5">
        <v>0</v>
      </c>
      <c r="M114" s="1">
        <v>4.33</v>
      </c>
      <c r="N114" s="1">
        <v>5.5</v>
      </c>
      <c r="O114" s="16">
        <f t="shared" si="26"/>
        <v>0</v>
      </c>
      <c r="P114" s="1">
        <v>0</v>
      </c>
      <c r="Q114" s="14">
        <v>9992.48</v>
      </c>
      <c r="R114" s="2">
        <v>11725.28</v>
      </c>
      <c r="S114" s="1">
        <v>7</v>
      </c>
      <c r="T114" s="1">
        <v>24</v>
      </c>
      <c r="U114" s="1">
        <v>53</v>
      </c>
      <c r="V114" s="1">
        <v>14</v>
      </c>
      <c r="W114" s="1">
        <v>92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41</v>
      </c>
      <c r="AN114" s="1">
        <v>43</v>
      </c>
      <c r="AO114" s="1">
        <v>108</v>
      </c>
      <c r="AP114" s="1">
        <v>89</v>
      </c>
      <c r="AQ114" s="1">
        <v>248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6</v>
      </c>
      <c r="AX114" s="1">
        <v>48</v>
      </c>
      <c r="AY114" s="1">
        <v>14</v>
      </c>
      <c r="AZ114" s="1">
        <v>16</v>
      </c>
      <c r="BA114" s="1">
        <v>66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70154</v>
      </c>
      <c r="B115" s="1" t="s">
        <v>224</v>
      </c>
      <c r="C115" s="1">
        <v>24</v>
      </c>
      <c r="D115" s="2">
        <v>839.52</v>
      </c>
      <c r="E115" s="10">
        <f t="shared" si="2"/>
        <v>0</v>
      </c>
      <c r="F115" s="11">
        <f t="shared" si="3"/>
        <v>0</v>
      </c>
      <c r="G115" s="1">
        <v>4.88</v>
      </c>
      <c r="H115" s="1">
        <v>2</v>
      </c>
      <c r="I115" s="5">
        <v>0</v>
      </c>
      <c r="J115" s="1">
        <v>3.21</v>
      </c>
      <c r="K115" s="1">
        <v>2.62</v>
      </c>
      <c r="L115" s="5">
        <v>0</v>
      </c>
      <c r="M115" s="1">
        <v>3.79</v>
      </c>
      <c r="N115" s="1">
        <v>3.75</v>
      </c>
      <c r="O115" s="16">
        <f t="shared" si="26"/>
        <v>0</v>
      </c>
      <c r="P115" s="1">
        <v>0</v>
      </c>
      <c r="Q115" s="14">
        <v>9969.2999999999993</v>
      </c>
      <c r="R115" s="2">
        <v>6016.56</v>
      </c>
      <c r="S115" s="1">
        <v>5</v>
      </c>
      <c r="T115" s="1">
        <v>3</v>
      </c>
      <c r="U115" s="1">
        <v>59</v>
      </c>
      <c r="V115" s="1">
        <v>103</v>
      </c>
      <c r="W115" s="1">
        <v>19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13</v>
      </c>
      <c r="AN115" s="1">
        <v>10</v>
      </c>
      <c r="AO115" s="1">
        <v>42</v>
      </c>
      <c r="AP115" s="1">
        <v>34</v>
      </c>
      <c r="AQ115" s="1">
        <v>63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49</v>
      </c>
      <c r="AX115" s="1">
        <v>53</v>
      </c>
      <c r="AY115" s="1">
        <v>0</v>
      </c>
      <c r="AZ115" s="1">
        <v>31</v>
      </c>
      <c r="BA115" s="1">
        <v>90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70126</v>
      </c>
      <c r="B116" s="1" t="s">
        <v>168</v>
      </c>
      <c r="C116" s="1">
        <v>15</v>
      </c>
      <c r="D116" s="2">
        <v>850.65</v>
      </c>
      <c r="E116" s="10">
        <f t="shared" si="2"/>
        <v>4253.25</v>
      </c>
      <c r="F116" s="11">
        <f t="shared" si="3"/>
        <v>5</v>
      </c>
      <c r="G116" s="1">
        <v>1.33</v>
      </c>
      <c r="H116" s="1">
        <v>2.4700000000000002</v>
      </c>
      <c r="I116" s="16">
        <f>MAX(0,(TRUNC((G116*0.8)-H116)))</f>
        <v>0</v>
      </c>
      <c r="J116" s="1">
        <v>5.6</v>
      </c>
      <c r="K116" s="1">
        <v>9.27</v>
      </c>
      <c r="L116" s="5">
        <v>0</v>
      </c>
      <c r="M116" s="1">
        <v>4.7300000000000004</v>
      </c>
      <c r="N116" s="1">
        <v>1.47</v>
      </c>
      <c r="O116" s="5">
        <v>5</v>
      </c>
      <c r="P116" s="1">
        <v>0</v>
      </c>
      <c r="Q116" s="14">
        <v>9924.25</v>
      </c>
      <c r="R116" s="2">
        <v>11228.58</v>
      </c>
      <c r="S116" s="1">
        <v>11</v>
      </c>
      <c r="T116" s="1">
        <v>9</v>
      </c>
      <c r="U116" s="1">
        <v>3</v>
      </c>
      <c r="V116" s="1">
        <v>3</v>
      </c>
      <c r="W116" s="1">
        <v>37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10</v>
      </c>
      <c r="AN116" s="1">
        <v>29</v>
      </c>
      <c r="AO116" s="1">
        <v>42</v>
      </c>
      <c r="AP116" s="1">
        <v>35</v>
      </c>
      <c r="AQ116" s="1">
        <v>139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8</v>
      </c>
      <c r="AX116" s="1">
        <v>4</v>
      </c>
      <c r="AY116" s="1">
        <v>58</v>
      </c>
      <c r="AZ116" s="1">
        <v>6</v>
      </c>
      <c r="BA116" s="1">
        <v>22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70336</v>
      </c>
      <c r="B117" s="1" t="s">
        <v>342</v>
      </c>
      <c r="C117" s="1">
        <v>12</v>
      </c>
      <c r="D117" s="2">
        <v>368.28</v>
      </c>
      <c r="E117" s="10">
        <f t="shared" si="2"/>
        <v>5524.2</v>
      </c>
      <c r="F117" s="11">
        <f t="shared" si="3"/>
        <v>15</v>
      </c>
      <c r="G117" s="1">
        <v>4.29</v>
      </c>
      <c r="H117" s="1">
        <v>0.25</v>
      </c>
      <c r="I117" s="21">
        <v>5</v>
      </c>
      <c r="J117" s="1">
        <v>18.920000000000002</v>
      </c>
      <c r="K117" s="1">
        <v>6.58</v>
      </c>
      <c r="L117" s="5">
        <v>10</v>
      </c>
      <c r="M117" s="1">
        <v>3.5</v>
      </c>
      <c r="N117" s="1">
        <v>2.17</v>
      </c>
      <c r="O117" s="16">
        <f t="shared" ref="O117:O121" si="27">MAX(0,(TRUNC((M117*0.8)-N117)))</f>
        <v>0</v>
      </c>
      <c r="P117" s="1">
        <v>0</v>
      </c>
      <c r="Q117" s="14">
        <v>9836.14</v>
      </c>
      <c r="R117" s="2">
        <v>3314.52</v>
      </c>
      <c r="S117" s="1">
        <v>21</v>
      </c>
      <c r="T117" s="1">
        <v>29</v>
      </c>
      <c r="U117" s="1">
        <v>14</v>
      </c>
      <c r="V117" s="1">
        <v>4</v>
      </c>
      <c r="W117" s="1">
        <v>3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103</v>
      </c>
      <c r="AN117" s="1">
        <v>67</v>
      </c>
      <c r="AO117" s="1">
        <v>3</v>
      </c>
      <c r="AP117" s="1">
        <v>175</v>
      </c>
      <c r="AQ117" s="1">
        <v>79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18</v>
      </c>
      <c r="AX117" s="1">
        <v>16</v>
      </c>
      <c r="AY117" s="1">
        <v>0</v>
      </c>
      <c r="AZ117" s="1">
        <v>32</v>
      </c>
      <c r="BA117" s="1">
        <v>26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70212</v>
      </c>
      <c r="B118" s="1" t="s">
        <v>230</v>
      </c>
      <c r="C118" s="1">
        <v>12</v>
      </c>
      <c r="D118" s="2">
        <v>589.20000000000005</v>
      </c>
      <c r="E118" s="10">
        <f t="shared" si="2"/>
        <v>2946</v>
      </c>
      <c r="F118" s="11">
        <f t="shared" si="3"/>
        <v>5</v>
      </c>
      <c r="G118" s="1">
        <v>4.58</v>
      </c>
      <c r="H118" s="1">
        <v>1</v>
      </c>
      <c r="I118" s="26">
        <v>5</v>
      </c>
      <c r="J118" s="1">
        <v>10.29</v>
      </c>
      <c r="K118" s="1">
        <v>8.08</v>
      </c>
      <c r="L118" s="5">
        <v>0</v>
      </c>
      <c r="M118" s="1">
        <v>1.71</v>
      </c>
      <c r="N118" s="1">
        <v>3</v>
      </c>
      <c r="O118" s="16">
        <f t="shared" si="27"/>
        <v>0</v>
      </c>
      <c r="P118" s="1">
        <v>0</v>
      </c>
      <c r="Q118" s="14">
        <v>9770.9</v>
      </c>
      <c r="R118" s="2">
        <v>8297.9</v>
      </c>
      <c r="S118" s="1">
        <v>20</v>
      </c>
      <c r="T118" s="1">
        <v>27</v>
      </c>
      <c r="U118" s="1">
        <v>9</v>
      </c>
      <c r="V118" s="1">
        <v>25</v>
      </c>
      <c r="W118" s="1">
        <v>36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33</v>
      </c>
      <c r="AN118" s="1">
        <v>43</v>
      </c>
      <c r="AO118" s="1">
        <v>48</v>
      </c>
      <c r="AP118" s="1">
        <v>42</v>
      </c>
      <c r="AQ118" s="1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8</v>
      </c>
      <c r="AX118" s="1">
        <v>7</v>
      </c>
      <c r="AY118" s="1">
        <v>3</v>
      </c>
      <c r="AZ118" s="1">
        <v>12</v>
      </c>
      <c r="BA118" s="1">
        <v>36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70271</v>
      </c>
      <c r="B119" s="1" t="s">
        <v>145</v>
      </c>
      <c r="C119" s="1">
        <v>16</v>
      </c>
      <c r="D119" s="2">
        <v>765.6</v>
      </c>
      <c r="E119" s="10">
        <f t="shared" si="2"/>
        <v>3828</v>
      </c>
      <c r="F119" s="11">
        <f t="shared" si="3"/>
        <v>5</v>
      </c>
      <c r="G119" s="1">
        <v>0.91</v>
      </c>
      <c r="H119" s="1">
        <v>1.62</v>
      </c>
      <c r="I119" s="16">
        <f t="shared" ref="I119:I121" si="28">MAX(0,(TRUNC((G119*0.8)-H119)))</f>
        <v>0</v>
      </c>
      <c r="J119" s="1">
        <v>9.9700000000000006</v>
      </c>
      <c r="K119" s="1">
        <v>4.8099999999999996</v>
      </c>
      <c r="L119" s="5">
        <v>5</v>
      </c>
      <c r="M119" s="1">
        <v>1.72</v>
      </c>
      <c r="N119" s="1">
        <v>4.38</v>
      </c>
      <c r="O119" s="16">
        <f t="shared" si="27"/>
        <v>0</v>
      </c>
      <c r="P119" s="1">
        <v>0</v>
      </c>
      <c r="Q119" s="14">
        <v>9641.7800000000007</v>
      </c>
      <c r="R119" s="2">
        <v>8278.0499999999993</v>
      </c>
      <c r="S119" s="1">
        <v>7</v>
      </c>
      <c r="T119" s="1">
        <v>5</v>
      </c>
      <c r="U119" s="1">
        <v>2</v>
      </c>
      <c r="V119" s="1">
        <v>6</v>
      </c>
      <c r="W119" s="1">
        <v>26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61</v>
      </c>
      <c r="AN119" s="1">
        <v>77</v>
      </c>
      <c r="AO119" s="1">
        <v>57</v>
      </c>
      <c r="AP119" s="1">
        <v>6</v>
      </c>
      <c r="AQ119" s="1">
        <v>77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17</v>
      </c>
      <c r="AX119" s="1">
        <v>9</v>
      </c>
      <c r="AY119" s="1">
        <v>3</v>
      </c>
      <c r="AZ119" s="1">
        <v>6</v>
      </c>
      <c r="BA119" s="1">
        <v>70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70032</v>
      </c>
      <c r="B120" s="1" t="s">
        <v>221</v>
      </c>
      <c r="C120" s="1">
        <v>20</v>
      </c>
      <c r="D120" s="2">
        <v>1675.19</v>
      </c>
      <c r="E120" s="10">
        <f t="shared" si="2"/>
        <v>0</v>
      </c>
      <c r="F120" s="11">
        <f t="shared" si="3"/>
        <v>0</v>
      </c>
      <c r="G120" s="1">
        <v>1.65</v>
      </c>
      <c r="H120" s="1">
        <v>4.3499999999999996</v>
      </c>
      <c r="I120" s="16">
        <f t="shared" si="28"/>
        <v>0</v>
      </c>
      <c r="J120" s="1">
        <v>3.08</v>
      </c>
      <c r="K120" s="1">
        <v>1.75</v>
      </c>
      <c r="L120" s="5">
        <v>0</v>
      </c>
      <c r="M120" s="1">
        <v>0.92</v>
      </c>
      <c r="N120" s="1">
        <v>0.1</v>
      </c>
      <c r="O120" s="16">
        <f t="shared" si="27"/>
        <v>0</v>
      </c>
      <c r="P120" s="1">
        <v>0</v>
      </c>
      <c r="Q120" s="14">
        <v>9464.82</v>
      </c>
      <c r="R120" s="2">
        <v>10386.18</v>
      </c>
      <c r="S120" s="1">
        <v>13</v>
      </c>
      <c r="T120" s="1">
        <v>14</v>
      </c>
      <c r="U120" s="1">
        <v>4</v>
      </c>
      <c r="V120" s="1">
        <v>18</v>
      </c>
      <c r="W120" s="1">
        <v>87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21</v>
      </c>
      <c r="AN120" s="1">
        <v>30</v>
      </c>
      <c r="AO120" s="1">
        <v>16</v>
      </c>
      <c r="AP120" s="1">
        <v>19</v>
      </c>
      <c r="AQ120" s="1">
        <v>35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20</v>
      </c>
      <c r="AY120" s="1">
        <v>0</v>
      </c>
      <c r="AZ120" s="1">
        <v>17</v>
      </c>
      <c r="BA120" s="1">
        <v>2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70235</v>
      </c>
      <c r="B121" s="1" t="s">
        <v>274</v>
      </c>
      <c r="C121" s="1">
        <v>20</v>
      </c>
      <c r="D121" s="2">
        <v>1273</v>
      </c>
      <c r="E121" s="10">
        <f t="shared" si="2"/>
        <v>0</v>
      </c>
      <c r="F121" s="11">
        <f t="shared" si="3"/>
        <v>0</v>
      </c>
      <c r="G121" s="1">
        <v>5.48</v>
      </c>
      <c r="H121" s="1">
        <v>5</v>
      </c>
      <c r="I121" s="16">
        <f t="shared" si="28"/>
        <v>0</v>
      </c>
      <c r="J121" s="1">
        <v>1.42</v>
      </c>
      <c r="K121" s="1">
        <v>0.5</v>
      </c>
      <c r="L121" s="5">
        <v>0</v>
      </c>
      <c r="M121" s="1">
        <v>0.15</v>
      </c>
      <c r="N121" s="1">
        <v>0</v>
      </c>
      <c r="O121" s="16">
        <f t="shared" si="27"/>
        <v>0</v>
      </c>
      <c r="P121" s="1">
        <v>0</v>
      </c>
      <c r="Q121" s="14">
        <v>8974.65</v>
      </c>
      <c r="R121" s="2">
        <v>6746.9</v>
      </c>
      <c r="S121" s="1">
        <v>28</v>
      </c>
      <c r="T121" s="1">
        <v>32</v>
      </c>
      <c r="U121" s="1">
        <v>58</v>
      </c>
      <c r="V121" s="1">
        <v>15</v>
      </c>
      <c r="W121" s="1">
        <v>96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11</v>
      </c>
      <c r="AN121" s="1">
        <v>17</v>
      </c>
      <c r="AO121" s="1">
        <v>8</v>
      </c>
      <c r="AP121" s="1">
        <v>2</v>
      </c>
      <c r="AQ121" s="1">
        <v>10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6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70158</v>
      </c>
      <c r="B122" s="1" t="s">
        <v>218</v>
      </c>
      <c r="C122" s="1">
        <v>16</v>
      </c>
      <c r="D122" s="2">
        <v>961.46400000000006</v>
      </c>
      <c r="E122" s="10">
        <f t="shared" si="2"/>
        <v>12499.032000000001</v>
      </c>
      <c r="F122" s="11">
        <f t="shared" si="3"/>
        <v>13</v>
      </c>
      <c r="G122" s="1">
        <v>1.41</v>
      </c>
      <c r="H122" s="1">
        <v>-0.06</v>
      </c>
      <c r="I122" s="26">
        <v>3</v>
      </c>
      <c r="J122" s="1">
        <v>4.41</v>
      </c>
      <c r="K122" s="1">
        <v>0</v>
      </c>
      <c r="L122" s="5">
        <v>5</v>
      </c>
      <c r="M122" s="1">
        <v>3.5</v>
      </c>
      <c r="N122" s="1">
        <v>0.06</v>
      </c>
      <c r="O122" s="5">
        <v>5</v>
      </c>
      <c r="P122" s="1">
        <v>0</v>
      </c>
      <c r="Q122" s="14">
        <v>8953.6299999999992</v>
      </c>
      <c r="R122" s="2">
        <v>0</v>
      </c>
      <c r="S122" s="1">
        <v>0</v>
      </c>
      <c r="T122" s="1">
        <v>5</v>
      </c>
      <c r="U122" s="1">
        <v>16</v>
      </c>
      <c r="V122" s="1">
        <v>8</v>
      </c>
      <c r="W122" s="1">
        <v>-1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49</v>
      </c>
      <c r="AP122" s="1">
        <v>43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5</v>
      </c>
      <c r="AY122" s="1">
        <v>52</v>
      </c>
      <c r="AZ122" s="1">
        <v>3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70066</v>
      </c>
      <c r="B123" s="1" t="s">
        <v>228</v>
      </c>
      <c r="C123" s="1">
        <v>25</v>
      </c>
      <c r="D123" s="2">
        <v>1071.5</v>
      </c>
      <c r="E123" s="10">
        <f t="shared" si="2"/>
        <v>4286</v>
      </c>
      <c r="F123" s="11">
        <f t="shared" si="3"/>
        <v>4</v>
      </c>
      <c r="G123" s="1">
        <v>0.82</v>
      </c>
      <c r="H123" s="1">
        <v>-0.08</v>
      </c>
      <c r="I123" s="16">
        <f t="shared" ref="I123:I126" si="29">MAX(0,(TRUNC((G123*0.8)-H123)))</f>
        <v>0</v>
      </c>
      <c r="J123" s="1">
        <v>3.86</v>
      </c>
      <c r="K123" s="1">
        <v>1.72</v>
      </c>
      <c r="L123" s="5">
        <v>4</v>
      </c>
      <c r="M123" s="1">
        <v>3.48</v>
      </c>
      <c r="N123" s="1">
        <v>3</v>
      </c>
      <c r="O123" s="16">
        <f>MAX(0,(TRUNC((M123*0.8)-N123)))</f>
        <v>0</v>
      </c>
      <c r="P123" s="1">
        <v>0</v>
      </c>
      <c r="Q123" s="14">
        <v>8743.44</v>
      </c>
      <c r="R123" s="2">
        <v>4971.76</v>
      </c>
      <c r="S123" s="1">
        <v>2</v>
      </c>
      <c r="T123" s="1">
        <v>5</v>
      </c>
      <c r="U123" s="1">
        <v>16</v>
      </c>
      <c r="V123" s="1">
        <v>0</v>
      </c>
      <c r="W123" s="1">
        <v>-2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44</v>
      </c>
      <c r="AN123" s="1">
        <v>38</v>
      </c>
      <c r="AO123" s="1">
        <v>29</v>
      </c>
      <c r="AP123" s="1">
        <v>9</v>
      </c>
      <c r="AQ123" s="1">
        <v>43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17</v>
      </c>
      <c r="AX123" s="1">
        <v>11</v>
      </c>
      <c r="AY123" s="1">
        <v>60</v>
      </c>
      <c r="AZ123" s="1">
        <v>9</v>
      </c>
      <c r="BA123" s="1">
        <v>75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70098</v>
      </c>
      <c r="B124" s="1" t="s">
        <v>278</v>
      </c>
      <c r="C124" s="1">
        <v>24</v>
      </c>
      <c r="D124" s="2">
        <v>1235.28</v>
      </c>
      <c r="E124" s="10">
        <f t="shared" si="2"/>
        <v>8646.9599999999991</v>
      </c>
      <c r="F124" s="11">
        <f t="shared" si="3"/>
        <v>7</v>
      </c>
      <c r="G124" s="1">
        <v>1.33</v>
      </c>
      <c r="H124" s="1">
        <v>2</v>
      </c>
      <c r="I124" s="16">
        <f t="shared" si="29"/>
        <v>0</v>
      </c>
      <c r="J124" s="1">
        <v>2.92</v>
      </c>
      <c r="K124" s="1">
        <v>1.25</v>
      </c>
      <c r="L124" s="5">
        <v>2</v>
      </c>
      <c r="M124" s="1">
        <v>2.67</v>
      </c>
      <c r="N124" s="1">
        <v>-0.28999999999999998</v>
      </c>
      <c r="O124" s="5">
        <v>5</v>
      </c>
      <c r="P124" s="1">
        <v>0</v>
      </c>
      <c r="Q124" s="14">
        <v>8544.02</v>
      </c>
      <c r="R124" s="2">
        <v>772.05</v>
      </c>
      <c r="S124" s="1">
        <v>8</v>
      </c>
      <c r="T124" s="1">
        <v>20</v>
      </c>
      <c r="U124" s="1">
        <v>14</v>
      </c>
      <c r="V124" s="1">
        <v>0</v>
      </c>
      <c r="W124" s="1">
        <v>-8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7</v>
      </c>
      <c r="AN124" s="1">
        <v>34</v>
      </c>
      <c r="AO124" s="1">
        <v>43</v>
      </c>
      <c r="AP124" s="1">
        <v>6</v>
      </c>
      <c r="AQ124" s="1">
        <v>30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14</v>
      </c>
      <c r="AX124" s="1">
        <v>17</v>
      </c>
      <c r="AY124" s="1">
        <v>20</v>
      </c>
      <c r="AZ124" s="1">
        <v>43</v>
      </c>
      <c r="BA124" s="1">
        <v>-7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70131</v>
      </c>
      <c r="B125" s="1" t="s">
        <v>203</v>
      </c>
      <c r="C125" s="1">
        <v>5</v>
      </c>
      <c r="D125" s="2">
        <v>307.45</v>
      </c>
      <c r="E125" s="10">
        <f t="shared" si="2"/>
        <v>1537.25</v>
      </c>
      <c r="F125" s="11">
        <f t="shared" si="3"/>
        <v>5</v>
      </c>
      <c r="G125" s="1">
        <v>0.8</v>
      </c>
      <c r="H125" s="1">
        <v>5</v>
      </c>
      <c r="I125" s="16">
        <f t="shared" si="29"/>
        <v>0</v>
      </c>
      <c r="J125" s="1">
        <v>17</v>
      </c>
      <c r="K125" s="1">
        <v>12.4</v>
      </c>
      <c r="L125" s="5">
        <v>0</v>
      </c>
      <c r="M125" s="1">
        <v>9.6</v>
      </c>
      <c r="N125" s="1">
        <v>1.8</v>
      </c>
      <c r="O125" s="16">
        <f t="shared" ref="O125:O128" si="30">MAX(0,(TRUNC((M125*0.8)-N125)))</f>
        <v>5</v>
      </c>
      <c r="P125" s="1">
        <v>0</v>
      </c>
      <c r="Q125" s="14">
        <v>8424.1299999999992</v>
      </c>
      <c r="R125" s="2">
        <v>5411.12</v>
      </c>
      <c r="S125" s="1">
        <v>3</v>
      </c>
      <c r="T125" s="1">
        <v>1</v>
      </c>
      <c r="U125" s="1">
        <v>0</v>
      </c>
      <c r="V125" s="1">
        <v>1</v>
      </c>
      <c r="W125" s="1">
        <v>17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22</v>
      </c>
      <c r="AN125" s="1">
        <v>11</v>
      </c>
      <c r="AO125" s="1">
        <v>48</v>
      </c>
      <c r="AP125" s="1">
        <v>19</v>
      </c>
      <c r="AQ125" s="1">
        <v>62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19</v>
      </c>
      <c r="AX125" s="1">
        <v>17</v>
      </c>
      <c r="AY125" s="1">
        <v>17</v>
      </c>
      <c r="AZ125" s="1">
        <v>7</v>
      </c>
      <c r="BA125" s="1">
        <v>9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70018</v>
      </c>
      <c r="B126" s="1" t="s">
        <v>238</v>
      </c>
      <c r="C126" s="1">
        <v>20</v>
      </c>
      <c r="D126" s="2">
        <v>1007.4</v>
      </c>
      <c r="E126" s="10">
        <f t="shared" si="2"/>
        <v>3022.2</v>
      </c>
      <c r="F126" s="11">
        <f t="shared" si="3"/>
        <v>3</v>
      </c>
      <c r="G126" s="1">
        <v>3.92</v>
      </c>
      <c r="H126" s="1">
        <v>3.5</v>
      </c>
      <c r="I126" s="16">
        <f t="shared" si="29"/>
        <v>0</v>
      </c>
      <c r="J126" s="1">
        <v>4.0999999999999996</v>
      </c>
      <c r="K126" s="1">
        <v>1.1000000000000001</v>
      </c>
      <c r="L126" s="5">
        <v>3</v>
      </c>
      <c r="M126" s="1">
        <v>0.2</v>
      </c>
      <c r="N126" s="1">
        <v>0</v>
      </c>
      <c r="O126" s="16">
        <f t="shared" si="30"/>
        <v>0</v>
      </c>
      <c r="P126" s="1">
        <v>0</v>
      </c>
      <c r="Q126" s="14">
        <v>8285.86</v>
      </c>
      <c r="R126" s="2">
        <v>4634.04</v>
      </c>
      <c r="S126" s="1">
        <v>2</v>
      </c>
      <c r="T126" s="1">
        <v>8</v>
      </c>
      <c r="U126" s="1">
        <v>51</v>
      </c>
      <c r="V126" s="1">
        <v>43</v>
      </c>
      <c r="W126" s="1">
        <v>70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21</v>
      </c>
      <c r="AN126" s="1">
        <v>23</v>
      </c>
      <c r="AO126" s="1">
        <v>28</v>
      </c>
      <c r="AP126" s="1">
        <v>43</v>
      </c>
      <c r="AQ126" s="1">
        <v>22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6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70166</v>
      </c>
      <c r="B127" s="1" t="s">
        <v>201</v>
      </c>
      <c r="C127" s="1">
        <v>24</v>
      </c>
      <c r="D127" s="2">
        <v>963.6</v>
      </c>
      <c r="E127" s="10">
        <f t="shared" si="2"/>
        <v>2890.8</v>
      </c>
      <c r="F127" s="11">
        <f t="shared" si="3"/>
        <v>3</v>
      </c>
      <c r="G127" s="1">
        <v>1.08</v>
      </c>
      <c r="H127" s="1">
        <v>-0.42</v>
      </c>
      <c r="I127" s="20">
        <v>3</v>
      </c>
      <c r="J127" s="1">
        <v>6.9</v>
      </c>
      <c r="K127" s="1">
        <v>4.79</v>
      </c>
      <c r="L127" s="5">
        <v>0</v>
      </c>
      <c r="M127" s="1">
        <v>0.48</v>
      </c>
      <c r="N127" s="1">
        <v>2.38</v>
      </c>
      <c r="O127" s="16">
        <f t="shared" si="30"/>
        <v>0</v>
      </c>
      <c r="P127" s="1">
        <v>0</v>
      </c>
      <c r="Q127" s="14">
        <v>8150.45</v>
      </c>
      <c r="R127" s="2">
        <v>6504.3</v>
      </c>
      <c r="S127" s="1">
        <v>10</v>
      </c>
      <c r="T127" s="1">
        <v>5</v>
      </c>
      <c r="U127" s="1">
        <v>8</v>
      </c>
      <c r="V127" s="1">
        <v>11</v>
      </c>
      <c r="W127" s="1">
        <v>-10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73</v>
      </c>
      <c r="AN127" s="1">
        <v>9</v>
      </c>
      <c r="AO127" s="1">
        <v>52</v>
      </c>
      <c r="AP127" s="1">
        <v>72</v>
      </c>
      <c r="AQ127" s="1">
        <v>115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3</v>
      </c>
      <c r="AX127" s="1">
        <v>12</v>
      </c>
      <c r="AY127" s="1">
        <v>0</v>
      </c>
      <c r="AZ127" s="1">
        <v>5</v>
      </c>
      <c r="BA127" s="1">
        <v>57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70017</v>
      </c>
      <c r="B128" s="1" t="s">
        <v>253</v>
      </c>
      <c r="C128" s="1">
        <v>20</v>
      </c>
      <c r="D128" s="2">
        <v>1578.6</v>
      </c>
      <c r="E128" s="10">
        <f t="shared" si="2"/>
        <v>4735.7999999999993</v>
      </c>
      <c r="F128" s="11">
        <f t="shared" si="3"/>
        <v>3</v>
      </c>
      <c r="G128" s="1">
        <v>1.78</v>
      </c>
      <c r="H128" s="1">
        <v>-0.45</v>
      </c>
      <c r="I128" s="26">
        <v>3</v>
      </c>
      <c r="J128" s="1">
        <v>2.42</v>
      </c>
      <c r="K128" s="1">
        <v>1.9</v>
      </c>
      <c r="L128" s="5">
        <v>0</v>
      </c>
      <c r="M128" s="1">
        <v>0.95</v>
      </c>
      <c r="N128" s="1">
        <v>2.5</v>
      </c>
      <c r="O128" s="16">
        <f t="shared" si="30"/>
        <v>0</v>
      </c>
      <c r="P128" s="1">
        <v>0</v>
      </c>
      <c r="Q128" s="14">
        <v>8129.79</v>
      </c>
      <c r="R128" s="2">
        <v>6235.47</v>
      </c>
      <c r="S128" s="1">
        <v>8</v>
      </c>
      <c r="T128" s="1">
        <v>9</v>
      </c>
      <c r="U128" s="1">
        <v>21</v>
      </c>
      <c r="V128" s="1">
        <v>4</v>
      </c>
      <c r="W128" s="1">
        <v>-9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18</v>
      </c>
      <c r="AN128" s="1">
        <v>12</v>
      </c>
      <c r="AO128" s="1">
        <v>18</v>
      </c>
      <c r="AP128" s="1">
        <v>13</v>
      </c>
      <c r="AQ128" s="1">
        <v>38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5</v>
      </c>
      <c r="AX128" s="1">
        <v>6</v>
      </c>
      <c r="AY128" s="1">
        <v>0</v>
      </c>
      <c r="AZ128" s="1">
        <v>22</v>
      </c>
      <c r="BA128" s="1">
        <v>50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70052</v>
      </c>
      <c r="B129" s="1" t="s">
        <v>202</v>
      </c>
      <c r="C129" s="1">
        <v>28</v>
      </c>
      <c r="D129" s="2">
        <v>1060.3628000000001</v>
      </c>
      <c r="E129" s="10">
        <f t="shared" si="2"/>
        <v>5301.8140000000003</v>
      </c>
      <c r="F129" s="11">
        <f t="shared" si="3"/>
        <v>5</v>
      </c>
      <c r="G129" s="1">
        <v>4.3600000000000003</v>
      </c>
      <c r="H129" s="1">
        <v>10</v>
      </c>
      <c r="I129" s="16">
        <f t="shared" ref="I129:I131" si="31">MAX(0,(TRUNC((G129*0.8)-H129)))</f>
        <v>0</v>
      </c>
      <c r="J129" s="1">
        <v>3.2</v>
      </c>
      <c r="K129" s="1">
        <v>2.68</v>
      </c>
      <c r="L129" s="5">
        <v>0</v>
      </c>
      <c r="M129" s="1">
        <v>0</v>
      </c>
      <c r="N129" s="1">
        <v>0</v>
      </c>
      <c r="O129" s="5">
        <v>5</v>
      </c>
      <c r="P129" s="1">
        <v>0</v>
      </c>
      <c r="Q129" s="14">
        <v>8009.53</v>
      </c>
      <c r="R129" s="2">
        <v>6968.1</v>
      </c>
      <c r="S129" s="1">
        <v>80</v>
      </c>
      <c r="T129" s="1">
        <v>19</v>
      </c>
      <c r="U129" s="1">
        <v>13</v>
      </c>
      <c r="V129" s="1">
        <v>39</v>
      </c>
      <c r="W129" s="1">
        <v>109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-4</v>
      </c>
      <c r="AN129" s="1">
        <v>25</v>
      </c>
      <c r="AO129" s="1">
        <v>73</v>
      </c>
      <c r="AP129" s="1">
        <v>16</v>
      </c>
      <c r="AQ129" s="1">
        <v>75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70119</v>
      </c>
      <c r="B130" s="1" t="s">
        <v>264</v>
      </c>
      <c r="C130" s="1">
        <v>16</v>
      </c>
      <c r="D130" s="2">
        <v>991.2</v>
      </c>
      <c r="E130" s="10">
        <f t="shared" si="2"/>
        <v>2973.6000000000004</v>
      </c>
      <c r="F130" s="11">
        <f t="shared" si="3"/>
        <v>3</v>
      </c>
      <c r="G130" s="1">
        <v>0.88</v>
      </c>
      <c r="H130" s="1">
        <v>0.19</v>
      </c>
      <c r="I130" s="16">
        <f t="shared" si="31"/>
        <v>0</v>
      </c>
      <c r="J130" s="1">
        <v>4.97</v>
      </c>
      <c r="K130" s="1">
        <v>8.06</v>
      </c>
      <c r="L130" s="5">
        <v>0</v>
      </c>
      <c r="M130" s="1">
        <v>2.09</v>
      </c>
      <c r="N130" s="1">
        <v>1</v>
      </c>
      <c r="O130" s="5">
        <v>3</v>
      </c>
      <c r="P130" s="1">
        <v>0</v>
      </c>
      <c r="Q130" s="14">
        <v>7867.65</v>
      </c>
      <c r="R130" s="2">
        <v>9168.6</v>
      </c>
      <c r="S130" s="1">
        <v>5</v>
      </c>
      <c r="T130" s="1">
        <v>6</v>
      </c>
      <c r="U130" s="1">
        <v>4</v>
      </c>
      <c r="V130" s="1">
        <v>4</v>
      </c>
      <c r="W130" s="1">
        <v>3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24</v>
      </c>
      <c r="AN130" s="1">
        <v>34</v>
      </c>
      <c r="AO130" s="1">
        <v>27</v>
      </c>
      <c r="AP130" s="1">
        <v>23</v>
      </c>
      <c r="AQ130" s="1">
        <v>129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22</v>
      </c>
      <c r="AX130" s="1">
        <v>10</v>
      </c>
      <c r="AY130" s="1">
        <v>5</v>
      </c>
      <c r="AZ130" s="1">
        <v>3</v>
      </c>
      <c r="BA130" s="1">
        <v>16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70045</v>
      </c>
      <c r="B131" s="1" t="s">
        <v>209</v>
      </c>
      <c r="C131" s="1">
        <v>16</v>
      </c>
      <c r="D131" s="2">
        <v>703.21119999999996</v>
      </c>
      <c r="E131" s="10">
        <f t="shared" si="2"/>
        <v>5625.6895999999997</v>
      </c>
      <c r="F131" s="11">
        <f t="shared" si="3"/>
        <v>8</v>
      </c>
      <c r="G131" s="1">
        <v>1.56</v>
      </c>
      <c r="H131" s="1">
        <v>0.5</v>
      </c>
      <c r="I131" s="16">
        <f t="shared" si="31"/>
        <v>0</v>
      </c>
      <c r="J131" s="1">
        <v>9.16</v>
      </c>
      <c r="K131" s="1">
        <v>1.19</v>
      </c>
      <c r="L131" s="5">
        <v>8</v>
      </c>
      <c r="M131" s="1">
        <v>0.25</v>
      </c>
      <c r="N131" s="1">
        <v>1.5</v>
      </c>
      <c r="O131" s="16">
        <f t="shared" ref="O131:O133" si="32">MAX(0,(TRUNC((M131*0.8)-N131)))</f>
        <v>0</v>
      </c>
      <c r="P131" s="1">
        <v>0</v>
      </c>
      <c r="Q131" s="14">
        <v>7713.35</v>
      </c>
      <c r="R131" s="2">
        <v>2241.4899999999998</v>
      </c>
      <c r="S131" s="1">
        <v>8</v>
      </c>
      <c r="T131" s="1">
        <v>24</v>
      </c>
      <c r="U131" s="1">
        <v>-2</v>
      </c>
      <c r="V131" s="1">
        <v>14</v>
      </c>
      <c r="W131" s="1">
        <v>8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35</v>
      </c>
      <c r="AN131" s="1">
        <v>48</v>
      </c>
      <c r="AO131" s="1">
        <v>82</v>
      </c>
      <c r="AP131" s="1">
        <v>11</v>
      </c>
      <c r="AQ131" s="1">
        <v>19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4</v>
      </c>
      <c r="AX131" s="1">
        <v>0</v>
      </c>
      <c r="AY131" s="1">
        <v>0</v>
      </c>
      <c r="AZ131" s="1">
        <v>0</v>
      </c>
      <c r="BA131" s="1">
        <v>24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70328</v>
      </c>
      <c r="B132" s="1" t="s">
        <v>255</v>
      </c>
      <c r="C132" s="1">
        <v>12</v>
      </c>
      <c r="D132" s="2">
        <v>346.56</v>
      </c>
      <c r="E132" s="10">
        <f t="shared" si="2"/>
        <v>5198.3999999999996</v>
      </c>
      <c r="F132" s="11">
        <f t="shared" si="3"/>
        <v>15</v>
      </c>
      <c r="G132" s="1">
        <v>5.58</v>
      </c>
      <c r="H132" s="1">
        <v>1</v>
      </c>
      <c r="I132" s="20">
        <v>5</v>
      </c>
      <c r="J132" s="1">
        <v>14.71</v>
      </c>
      <c r="K132" s="1">
        <v>5.92</v>
      </c>
      <c r="L132" s="5">
        <v>10</v>
      </c>
      <c r="M132" s="1">
        <v>1.79</v>
      </c>
      <c r="N132" s="1">
        <v>3.92</v>
      </c>
      <c r="O132" s="16">
        <f t="shared" si="32"/>
        <v>0</v>
      </c>
      <c r="P132" s="1">
        <v>0</v>
      </c>
      <c r="Q132" s="14">
        <v>7653.2</v>
      </c>
      <c r="R132" s="2">
        <v>3667.76</v>
      </c>
      <c r="S132" s="1">
        <v>12</v>
      </c>
      <c r="T132" s="1">
        <v>25</v>
      </c>
      <c r="U132" s="1">
        <v>28</v>
      </c>
      <c r="V132" s="1">
        <v>29</v>
      </c>
      <c r="W132" s="1">
        <v>9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40</v>
      </c>
      <c r="AN132" s="1">
        <v>49</v>
      </c>
      <c r="AO132" s="1">
        <v>112</v>
      </c>
      <c r="AP132" s="1">
        <v>0</v>
      </c>
      <c r="AQ132" s="1">
        <v>71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  <c r="AX132" s="1">
        <v>0</v>
      </c>
      <c r="AY132" s="1">
        <v>16</v>
      </c>
      <c r="AZ132" s="1">
        <v>9</v>
      </c>
      <c r="BA132" s="1">
        <v>47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18071</v>
      </c>
      <c r="B133" s="1" t="s">
        <v>281</v>
      </c>
      <c r="C133" s="1">
        <v>24</v>
      </c>
      <c r="D133" s="2">
        <v>1235.28</v>
      </c>
      <c r="E133" s="10">
        <f t="shared" si="2"/>
        <v>0</v>
      </c>
      <c r="F133" s="11">
        <f t="shared" si="3"/>
        <v>0</v>
      </c>
      <c r="G133" s="1">
        <v>2.1</v>
      </c>
      <c r="H133" s="1">
        <v>1</v>
      </c>
      <c r="I133" s="16">
        <f>MAX(0,(TRUNC((G133*0.8)-H133)))</f>
        <v>0</v>
      </c>
      <c r="J133" s="1">
        <v>0.31</v>
      </c>
      <c r="K133" s="1">
        <v>1.58</v>
      </c>
      <c r="L133" s="5">
        <v>0</v>
      </c>
      <c r="M133" s="1">
        <v>3.75</v>
      </c>
      <c r="N133" s="1">
        <v>6</v>
      </c>
      <c r="O133" s="16">
        <f t="shared" si="32"/>
        <v>0</v>
      </c>
      <c r="P133" s="1">
        <v>0</v>
      </c>
      <c r="Q133" s="14">
        <v>7617.56</v>
      </c>
      <c r="R133" s="2">
        <v>8852.84</v>
      </c>
      <c r="S133" s="1">
        <v>44</v>
      </c>
      <c r="T133" s="1">
        <v>10</v>
      </c>
      <c r="U133" s="1">
        <v>0</v>
      </c>
      <c r="V133" s="1">
        <v>3</v>
      </c>
      <c r="W133" s="1">
        <v>-10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26</v>
      </c>
      <c r="AN133" s="1">
        <v>2</v>
      </c>
      <c r="AO133" s="1">
        <v>-21</v>
      </c>
      <c r="AP133" s="1">
        <v>3</v>
      </c>
      <c r="AQ133" s="1">
        <v>38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72</v>
      </c>
      <c r="AX133" s="1">
        <v>6</v>
      </c>
      <c r="AY133" s="1">
        <v>1</v>
      </c>
      <c r="AZ133" s="1">
        <v>28</v>
      </c>
      <c r="BA133" s="1">
        <v>144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70014</v>
      </c>
      <c r="B134" s="1" t="s">
        <v>124</v>
      </c>
      <c r="C134" s="1">
        <v>4</v>
      </c>
      <c r="D134" s="2">
        <v>322.32</v>
      </c>
      <c r="E134" s="10">
        <f t="shared" si="2"/>
        <v>5801.76</v>
      </c>
      <c r="F134" s="11">
        <f t="shared" si="3"/>
        <v>18</v>
      </c>
      <c r="G134" s="1">
        <v>3</v>
      </c>
      <c r="H134" s="1">
        <v>1</v>
      </c>
      <c r="I134" s="20">
        <v>3</v>
      </c>
      <c r="J134" s="1">
        <v>14.25</v>
      </c>
      <c r="K134" s="1">
        <v>3</v>
      </c>
      <c r="L134" s="5">
        <v>10</v>
      </c>
      <c r="M134" s="1">
        <v>5.88</v>
      </c>
      <c r="N134" s="1">
        <v>1.75</v>
      </c>
      <c r="O134" s="5">
        <v>5</v>
      </c>
      <c r="P134" s="1">
        <v>0</v>
      </c>
      <c r="Q134" s="14">
        <v>7453.65</v>
      </c>
      <c r="R134" s="2">
        <v>1369.86</v>
      </c>
      <c r="S134" s="1">
        <v>2</v>
      </c>
      <c r="T134" s="1">
        <v>6</v>
      </c>
      <c r="U134" s="1">
        <v>4</v>
      </c>
      <c r="V134" s="1">
        <v>6</v>
      </c>
      <c r="W134" s="1">
        <v>-2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16</v>
      </c>
      <c r="AN134" s="1">
        <v>10</v>
      </c>
      <c r="AO134" s="1">
        <v>21</v>
      </c>
      <c r="AP134" s="1">
        <v>30</v>
      </c>
      <c r="AQ134" s="1">
        <v>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12</v>
      </c>
      <c r="AX134" s="1">
        <v>7</v>
      </c>
      <c r="AY134" s="1">
        <v>1</v>
      </c>
      <c r="AZ134" s="1">
        <v>14</v>
      </c>
      <c r="BA134" s="1">
        <v>7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70243</v>
      </c>
      <c r="B135" s="1" t="s">
        <v>378</v>
      </c>
      <c r="C135" s="1">
        <v>20</v>
      </c>
      <c r="D135" s="2">
        <v>1757.62</v>
      </c>
      <c r="E135" s="10">
        <f t="shared" si="2"/>
        <v>0</v>
      </c>
      <c r="F135" s="11">
        <f t="shared" si="3"/>
        <v>0</v>
      </c>
      <c r="G135" s="1">
        <v>2.72</v>
      </c>
      <c r="H135" s="1">
        <v>2</v>
      </c>
      <c r="I135" s="16">
        <f t="shared" ref="I135:I137" si="33">MAX(0,(TRUNC((G135*0.8)-H135)))</f>
        <v>0</v>
      </c>
      <c r="J135" s="1">
        <v>1.2</v>
      </c>
      <c r="K135" s="1">
        <v>2.85</v>
      </c>
      <c r="L135" s="5">
        <v>0</v>
      </c>
      <c r="M135" s="1">
        <v>0.25</v>
      </c>
      <c r="N135" s="1">
        <v>1</v>
      </c>
      <c r="O135" s="16">
        <f t="shared" ref="O135:O136" si="34">MAX(0,(TRUNC((M135*0.8)-N135)))</f>
        <v>0</v>
      </c>
      <c r="P135" s="1">
        <v>0</v>
      </c>
      <c r="Q135" s="14">
        <v>7338.06</v>
      </c>
      <c r="R135" s="2">
        <v>11248.77</v>
      </c>
      <c r="S135" s="1">
        <v>28</v>
      </c>
      <c r="T135" s="1">
        <v>53</v>
      </c>
      <c r="U135" s="1">
        <v>0</v>
      </c>
      <c r="V135" s="1">
        <v>0</v>
      </c>
      <c r="W135" s="1">
        <v>51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20</v>
      </c>
      <c r="AN135" s="1">
        <v>8</v>
      </c>
      <c r="AO135" s="1">
        <v>0</v>
      </c>
      <c r="AP135" s="1">
        <v>0</v>
      </c>
      <c r="AQ135" s="1">
        <v>57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10</v>
      </c>
      <c r="AY135" s="1">
        <v>0</v>
      </c>
      <c r="AZ135" s="1">
        <v>0</v>
      </c>
      <c r="BA135" s="1">
        <v>20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70164</v>
      </c>
      <c r="B136" s="1" t="s">
        <v>225</v>
      </c>
      <c r="C136" s="1">
        <v>24</v>
      </c>
      <c r="D136" s="2">
        <v>948.72</v>
      </c>
      <c r="E136" s="10">
        <f t="shared" si="2"/>
        <v>0</v>
      </c>
      <c r="F136" s="11">
        <f t="shared" si="3"/>
        <v>0</v>
      </c>
      <c r="G136" s="1">
        <v>1.58</v>
      </c>
      <c r="H136" s="1">
        <v>4.08</v>
      </c>
      <c r="I136" s="16">
        <f t="shared" si="33"/>
        <v>0</v>
      </c>
      <c r="J136" s="1">
        <v>3.69</v>
      </c>
      <c r="K136" s="1">
        <v>3</v>
      </c>
      <c r="L136" s="5">
        <v>0</v>
      </c>
      <c r="M136" s="1">
        <v>2.27</v>
      </c>
      <c r="N136" s="1">
        <v>1.67</v>
      </c>
      <c r="O136" s="16">
        <f t="shared" si="34"/>
        <v>0</v>
      </c>
      <c r="P136" s="1">
        <v>0</v>
      </c>
      <c r="Q136" s="14">
        <v>7154.93</v>
      </c>
      <c r="R136" s="2">
        <v>8301.2999999999993</v>
      </c>
      <c r="S136" s="1">
        <v>4</v>
      </c>
      <c r="T136" s="1">
        <v>20</v>
      </c>
      <c r="U136" s="1">
        <v>21</v>
      </c>
      <c r="V136" s="1">
        <v>6</v>
      </c>
      <c r="W136" s="1">
        <v>98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31</v>
      </c>
      <c r="AN136" s="1">
        <v>18</v>
      </c>
      <c r="AO136" s="1">
        <v>39</v>
      </c>
      <c r="AP136" s="1">
        <v>19</v>
      </c>
      <c r="AQ136" s="1">
        <v>72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6</v>
      </c>
      <c r="AX136" s="1">
        <v>17</v>
      </c>
      <c r="AY136" s="1">
        <v>36</v>
      </c>
      <c r="AZ136" s="1">
        <v>8</v>
      </c>
      <c r="BA136" s="1">
        <v>40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70134</v>
      </c>
      <c r="B137" s="1" t="s">
        <v>151</v>
      </c>
      <c r="C137" s="1">
        <v>24</v>
      </c>
      <c r="D137" s="2">
        <v>839.28</v>
      </c>
      <c r="E137" s="10">
        <f t="shared" si="2"/>
        <v>0</v>
      </c>
      <c r="F137" s="11">
        <f t="shared" si="3"/>
        <v>0</v>
      </c>
      <c r="G137" s="1">
        <v>1.6</v>
      </c>
      <c r="H137" s="1">
        <v>2</v>
      </c>
      <c r="I137" s="16">
        <f t="shared" si="33"/>
        <v>0</v>
      </c>
      <c r="J137" s="1">
        <v>3.31</v>
      </c>
      <c r="K137" s="1">
        <v>2.62</v>
      </c>
      <c r="L137" s="5">
        <v>0</v>
      </c>
      <c r="M137" s="1">
        <v>3.25</v>
      </c>
      <c r="N137" s="1">
        <v>1.04</v>
      </c>
      <c r="O137" s="5">
        <v>0</v>
      </c>
      <c r="P137" s="1">
        <v>0</v>
      </c>
      <c r="Q137" s="14">
        <v>6854.12</v>
      </c>
      <c r="R137" s="2">
        <v>6469.45</v>
      </c>
      <c r="S137" s="1">
        <v>2</v>
      </c>
      <c r="T137" s="1">
        <v>7</v>
      </c>
      <c r="U137" s="1">
        <v>13</v>
      </c>
      <c r="V137" s="1">
        <v>40</v>
      </c>
      <c r="W137" s="1">
        <v>97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22</v>
      </c>
      <c r="AN137" s="1">
        <v>33</v>
      </c>
      <c r="AO137" s="1">
        <v>32</v>
      </c>
      <c r="AP137" s="1">
        <v>18</v>
      </c>
      <c r="AQ137" s="1">
        <v>63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17</v>
      </c>
      <c r="AX137" s="1">
        <v>8</v>
      </c>
      <c r="AY137" s="1">
        <v>34</v>
      </c>
      <c r="AZ137" s="1">
        <v>46</v>
      </c>
      <c r="BA137" s="1">
        <v>25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70200</v>
      </c>
      <c r="B138" s="1" t="s">
        <v>176</v>
      </c>
      <c r="C138" s="1">
        <v>24</v>
      </c>
      <c r="D138" s="2">
        <v>833.76</v>
      </c>
      <c r="E138" s="10">
        <f t="shared" si="2"/>
        <v>5002.5599999999995</v>
      </c>
      <c r="F138" s="11">
        <f t="shared" si="3"/>
        <v>6</v>
      </c>
      <c r="G138" s="1">
        <v>1.71</v>
      </c>
      <c r="H138" s="1">
        <v>0</v>
      </c>
      <c r="I138" s="26">
        <v>3</v>
      </c>
      <c r="J138" s="1">
        <v>6.15</v>
      </c>
      <c r="K138" s="1">
        <v>2.71</v>
      </c>
      <c r="L138" s="5">
        <v>3</v>
      </c>
      <c r="M138" s="1">
        <v>0.21</v>
      </c>
      <c r="N138" s="1">
        <v>1.96</v>
      </c>
      <c r="O138" s="16">
        <f t="shared" ref="O138:O142" si="35">MAX(0,(TRUNC((M138*0.8)-N138)))</f>
        <v>0</v>
      </c>
      <c r="P138" s="1">
        <v>0</v>
      </c>
      <c r="Q138" s="14">
        <v>6722.19</v>
      </c>
      <c r="R138" s="2">
        <v>3890.88</v>
      </c>
      <c r="S138" s="1">
        <v>2</v>
      </c>
      <c r="T138" s="1">
        <v>21</v>
      </c>
      <c r="U138" s="1">
        <v>25</v>
      </c>
      <c r="V138" s="1">
        <v>7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37</v>
      </c>
      <c r="AN138" s="1">
        <v>25</v>
      </c>
      <c r="AO138" s="1">
        <v>84</v>
      </c>
      <c r="AP138" s="1">
        <v>28</v>
      </c>
      <c r="AQ138" s="1">
        <v>65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1</v>
      </c>
      <c r="AY138" s="1">
        <v>2</v>
      </c>
      <c r="AZ138" s="1">
        <v>3</v>
      </c>
      <c r="BA138" s="1">
        <v>47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70272</v>
      </c>
      <c r="B139" s="1" t="s">
        <v>207</v>
      </c>
      <c r="C139" s="1">
        <v>20</v>
      </c>
      <c r="D139" s="2">
        <v>577.79999999999995</v>
      </c>
      <c r="E139" s="10">
        <f t="shared" si="2"/>
        <v>0</v>
      </c>
      <c r="F139" s="11">
        <f t="shared" si="3"/>
        <v>0</v>
      </c>
      <c r="G139" s="1">
        <v>3.22</v>
      </c>
      <c r="H139" s="1">
        <v>2</v>
      </c>
      <c r="I139" s="16">
        <f t="shared" ref="I139:I141" si="36">MAX(0,(TRUNC((G139*0.8)-H139)))</f>
        <v>0</v>
      </c>
      <c r="J139" s="1">
        <v>5.92</v>
      </c>
      <c r="K139" s="1">
        <v>4.95</v>
      </c>
      <c r="L139" s="5">
        <v>0</v>
      </c>
      <c r="M139" s="1">
        <v>2.38</v>
      </c>
      <c r="N139" s="1">
        <v>1.6</v>
      </c>
      <c r="O139" s="16">
        <f t="shared" si="35"/>
        <v>0</v>
      </c>
      <c r="P139" s="1">
        <v>0</v>
      </c>
      <c r="Q139" s="14">
        <v>6659.14</v>
      </c>
      <c r="R139" s="2">
        <v>7020.27</v>
      </c>
      <c r="S139" s="1">
        <v>26</v>
      </c>
      <c r="T139" s="1">
        <v>43</v>
      </c>
      <c r="U139" s="1">
        <v>0</v>
      </c>
      <c r="V139" s="1">
        <v>34</v>
      </c>
      <c r="W139" s="1">
        <v>112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35</v>
      </c>
      <c r="AN139" s="1">
        <v>26</v>
      </c>
      <c r="AO139" s="1">
        <v>56</v>
      </c>
      <c r="AP139" s="1">
        <v>29</v>
      </c>
      <c r="AQ139" s="1">
        <v>99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23</v>
      </c>
      <c r="AX139" s="1">
        <v>8</v>
      </c>
      <c r="AY139" s="1">
        <v>12</v>
      </c>
      <c r="AZ139" s="1">
        <v>17</v>
      </c>
      <c r="BA139" s="1">
        <v>32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70074</v>
      </c>
      <c r="B140" s="1" t="s">
        <v>222</v>
      </c>
      <c r="C140" s="1">
        <v>21</v>
      </c>
      <c r="D140" s="2">
        <v>654.99</v>
      </c>
      <c r="E140" s="10">
        <f t="shared" si="2"/>
        <v>0</v>
      </c>
      <c r="F140" s="11">
        <f t="shared" si="3"/>
        <v>0</v>
      </c>
      <c r="G140" s="1">
        <v>2.71</v>
      </c>
      <c r="H140" s="1">
        <v>1.48</v>
      </c>
      <c r="I140" s="16">
        <f t="shared" si="36"/>
        <v>0</v>
      </c>
      <c r="J140" s="1">
        <v>6.69</v>
      </c>
      <c r="K140" s="1">
        <v>7.76</v>
      </c>
      <c r="L140" s="5">
        <v>0</v>
      </c>
      <c r="M140" s="1">
        <v>0.74</v>
      </c>
      <c r="N140" s="1">
        <v>0</v>
      </c>
      <c r="O140" s="16">
        <f t="shared" si="35"/>
        <v>0</v>
      </c>
      <c r="P140" s="1">
        <v>0</v>
      </c>
      <c r="Q140" s="14">
        <v>6643.47</v>
      </c>
      <c r="R140" s="2">
        <v>6050.86</v>
      </c>
      <c r="S140" s="1">
        <v>12</v>
      </c>
      <c r="T140" s="1">
        <v>0</v>
      </c>
      <c r="U140" s="1">
        <v>41</v>
      </c>
      <c r="V140" s="1">
        <v>8</v>
      </c>
      <c r="W140" s="1">
        <v>31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5</v>
      </c>
      <c r="AN140" s="1">
        <v>0</v>
      </c>
      <c r="AO140" s="1">
        <v>108</v>
      </c>
      <c r="AP140" s="1">
        <v>55</v>
      </c>
      <c r="AQ140" s="1">
        <v>163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15</v>
      </c>
      <c r="AZ140" s="1">
        <v>1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70268</v>
      </c>
      <c r="B141" s="1" t="s">
        <v>175</v>
      </c>
      <c r="C141" s="1">
        <v>20</v>
      </c>
      <c r="D141" s="2">
        <v>1015.6</v>
      </c>
      <c r="E141" s="10">
        <f t="shared" si="2"/>
        <v>3046.8</v>
      </c>
      <c r="F141" s="11">
        <f t="shared" si="3"/>
        <v>3</v>
      </c>
      <c r="G141" s="1">
        <v>0.65</v>
      </c>
      <c r="H141" s="1">
        <v>0.05</v>
      </c>
      <c r="I141" s="16">
        <f t="shared" si="36"/>
        <v>0</v>
      </c>
      <c r="J141" s="1">
        <v>5.05</v>
      </c>
      <c r="K141" s="1">
        <v>1.25</v>
      </c>
      <c r="L141" s="5">
        <v>3</v>
      </c>
      <c r="M141" s="1">
        <v>0.62</v>
      </c>
      <c r="N141" s="1">
        <v>0.9</v>
      </c>
      <c r="O141" s="16">
        <f t="shared" si="35"/>
        <v>0</v>
      </c>
      <c r="P141" s="1">
        <v>0</v>
      </c>
      <c r="Q141" s="14">
        <v>6423.67</v>
      </c>
      <c r="R141" s="2">
        <v>2234.3200000000002</v>
      </c>
      <c r="S141" s="1">
        <v>12</v>
      </c>
      <c r="T141" s="1">
        <v>7</v>
      </c>
      <c r="U141" s="1">
        <v>-6</v>
      </c>
      <c r="V141" s="1">
        <v>7</v>
      </c>
      <c r="W141" s="1">
        <v>1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53</v>
      </c>
      <c r="AN141" s="1">
        <v>38</v>
      </c>
      <c r="AO141" s="1">
        <v>14</v>
      </c>
      <c r="AP141" s="1">
        <v>30</v>
      </c>
      <c r="AQ141" s="1">
        <v>25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6</v>
      </c>
      <c r="AX141" s="1">
        <v>10</v>
      </c>
      <c r="AY141" s="1">
        <v>1</v>
      </c>
      <c r="AZ141" s="1">
        <v>1</v>
      </c>
      <c r="BA141" s="1">
        <v>18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70139</v>
      </c>
      <c r="B142" s="1" t="s">
        <v>259</v>
      </c>
      <c r="C142" s="1">
        <v>15</v>
      </c>
      <c r="D142" s="2">
        <v>432.3</v>
      </c>
      <c r="E142" s="10">
        <f t="shared" si="2"/>
        <v>3458.4</v>
      </c>
      <c r="F142" s="11">
        <f t="shared" si="3"/>
        <v>8</v>
      </c>
      <c r="G142" s="1">
        <v>2.67</v>
      </c>
      <c r="H142" s="1">
        <v>0.53</v>
      </c>
      <c r="I142" s="26">
        <v>5</v>
      </c>
      <c r="J142" s="1">
        <v>10.23</v>
      </c>
      <c r="K142" s="1">
        <v>5.47</v>
      </c>
      <c r="L142" s="5">
        <v>3</v>
      </c>
      <c r="M142" s="1">
        <v>1.8</v>
      </c>
      <c r="N142" s="1">
        <v>3.67</v>
      </c>
      <c r="O142" s="16">
        <f t="shared" si="35"/>
        <v>0</v>
      </c>
      <c r="P142" s="1">
        <v>0</v>
      </c>
      <c r="Q142" s="14">
        <v>6354.81</v>
      </c>
      <c r="R142" s="2">
        <v>4178.8999999999996</v>
      </c>
      <c r="S142" s="1">
        <v>16</v>
      </c>
      <c r="T142" s="1">
        <v>17</v>
      </c>
      <c r="U142" s="1">
        <v>10</v>
      </c>
      <c r="V142" s="1">
        <v>11</v>
      </c>
      <c r="W142" s="1">
        <v>8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42</v>
      </c>
      <c r="AN142" s="1">
        <v>34</v>
      </c>
      <c r="AO142" s="1">
        <v>48</v>
      </c>
      <c r="AP142" s="1">
        <v>93</v>
      </c>
      <c r="AQ142" s="1">
        <v>82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11</v>
      </c>
      <c r="AX142" s="1">
        <v>10</v>
      </c>
      <c r="AY142" s="1">
        <v>6</v>
      </c>
      <c r="AZ142" s="1">
        <v>10</v>
      </c>
      <c r="BA142" s="1">
        <v>55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70215</v>
      </c>
      <c r="B143" s="1" t="s">
        <v>257</v>
      </c>
      <c r="C143" s="1">
        <v>24</v>
      </c>
      <c r="D143" s="2">
        <v>967.92</v>
      </c>
      <c r="E143" s="10">
        <f t="shared" si="2"/>
        <v>7743.36</v>
      </c>
      <c r="F143" s="11">
        <f t="shared" si="3"/>
        <v>8</v>
      </c>
      <c r="G143" s="1">
        <v>0.56000000000000005</v>
      </c>
      <c r="H143" s="1">
        <v>0</v>
      </c>
      <c r="I143" s="16">
        <f>MAX(0,(TRUNC((G143*0.8)-H143)))</f>
        <v>0</v>
      </c>
      <c r="J143" s="1">
        <v>3.73</v>
      </c>
      <c r="K143" s="1">
        <v>0.57999999999999996</v>
      </c>
      <c r="L143" s="5">
        <v>3</v>
      </c>
      <c r="M143" s="1">
        <v>2.08</v>
      </c>
      <c r="N143" s="1">
        <v>0</v>
      </c>
      <c r="O143" s="5">
        <v>5</v>
      </c>
      <c r="P143" s="1">
        <v>0</v>
      </c>
      <c r="Q143" s="14">
        <v>6170.49</v>
      </c>
      <c r="R143" s="2">
        <v>564.62</v>
      </c>
      <c r="S143" s="1">
        <v>0</v>
      </c>
      <c r="T143" s="1">
        <v>0</v>
      </c>
      <c r="U143" s="1">
        <v>1</v>
      </c>
      <c r="V143" s="1">
        <v>25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42</v>
      </c>
      <c r="AN143" s="1">
        <v>43</v>
      </c>
      <c r="AO143" s="1">
        <v>0</v>
      </c>
      <c r="AP143" s="1">
        <v>52</v>
      </c>
      <c r="AQ143" s="1">
        <v>14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24</v>
      </c>
      <c r="AX143" s="1">
        <v>0</v>
      </c>
      <c r="AY143" s="1">
        <v>21</v>
      </c>
      <c r="AZ143" s="1">
        <v>10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70053</v>
      </c>
      <c r="B144" s="1" t="s">
        <v>249</v>
      </c>
      <c r="C144" s="1">
        <v>20</v>
      </c>
      <c r="D144" s="2">
        <v>760.8</v>
      </c>
      <c r="E144" s="10">
        <f t="shared" si="2"/>
        <v>9890.4</v>
      </c>
      <c r="F144" s="11">
        <f t="shared" si="3"/>
        <v>13</v>
      </c>
      <c r="G144" s="1">
        <v>0.25</v>
      </c>
      <c r="H144" s="1">
        <v>-1.3</v>
      </c>
      <c r="I144" s="26">
        <v>3</v>
      </c>
      <c r="J144" s="1">
        <v>4.32</v>
      </c>
      <c r="K144" s="1">
        <v>-0.05</v>
      </c>
      <c r="L144" s="5">
        <v>5</v>
      </c>
      <c r="M144" s="1">
        <v>3.52</v>
      </c>
      <c r="N144" s="1">
        <v>0</v>
      </c>
      <c r="O144" s="5">
        <v>5</v>
      </c>
      <c r="P144" s="1">
        <v>0</v>
      </c>
      <c r="Q144" s="14">
        <v>6162.48</v>
      </c>
      <c r="R144" s="2">
        <v>-1027.08</v>
      </c>
      <c r="S144" s="1">
        <v>5</v>
      </c>
      <c r="T144" s="1">
        <v>20</v>
      </c>
      <c r="U144" s="1">
        <v>-12</v>
      </c>
      <c r="V144" s="1">
        <v>4</v>
      </c>
      <c r="W144" s="1">
        <v>-26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20</v>
      </c>
      <c r="AN144" s="1">
        <v>28</v>
      </c>
      <c r="AO144" s="1">
        <v>40</v>
      </c>
      <c r="AP144" s="1">
        <v>25</v>
      </c>
      <c r="AQ144" s="1">
        <v>-1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47</v>
      </c>
      <c r="AZ144" s="1">
        <v>47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70054</v>
      </c>
      <c r="B145" s="1" t="s">
        <v>260</v>
      </c>
      <c r="C145" s="1">
        <v>16</v>
      </c>
      <c r="D145" s="2">
        <v>724.96</v>
      </c>
      <c r="E145" s="10">
        <f t="shared" si="2"/>
        <v>0</v>
      </c>
      <c r="F145" s="11">
        <f t="shared" si="3"/>
        <v>0</v>
      </c>
      <c r="G145" s="1">
        <v>4.84</v>
      </c>
      <c r="H145" s="1">
        <v>3</v>
      </c>
      <c r="I145" s="16">
        <f t="shared" ref="I145:I148" si="37">MAX(0,(TRUNC((G145*0.8)-H145)))</f>
        <v>0</v>
      </c>
      <c r="J145" s="1">
        <v>0.62</v>
      </c>
      <c r="K145" s="1">
        <v>0.12</v>
      </c>
      <c r="L145" s="5">
        <v>0</v>
      </c>
      <c r="M145" s="1">
        <v>2.31</v>
      </c>
      <c r="N145" s="1">
        <v>8.3800000000000008</v>
      </c>
      <c r="O145" s="16">
        <f t="shared" ref="O145:O160" si="38">MAX(0,(TRUNC((M145*0.8)-N145)))</f>
        <v>0</v>
      </c>
      <c r="P145" s="1">
        <v>0</v>
      </c>
      <c r="Q145" s="14">
        <v>5641.1</v>
      </c>
      <c r="R145" s="2">
        <v>6479.33</v>
      </c>
      <c r="S145" s="1">
        <v>27</v>
      </c>
      <c r="T145" s="1">
        <v>14</v>
      </c>
      <c r="U145" s="1">
        <v>12</v>
      </c>
      <c r="V145" s="1">
        <v>63</v>
      </c>
      <c r="W145" s="1">
        <v>7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20</v>
      </c>
      <c r="AO145" s="1">
        <v>0</v>
      </c>
      <c r="AP145" s="1">
        <v>0</v>
      </c>
      <c r="AQ145" s="1">
        <v>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5</v>
      </c>
      <c r="AY145" s="1">
        <v>29</v>
      </c>
      <c r="AZ145" s="1">
        <v>11</v>
      </c>
      <c r="BA145" s="1">
        <v>134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70064</v>
      </c>
      <c r="B146" s="1" t="s">
        <v>193</v>
      </c>
      <c r="C146" s="1">
        <v>24</v>
      </c>
      <c r="D146" s="2">
        <v>839.28</v>
      </c>
      <c r="E146" s="10">
        <f t="shared" si="2"/>
        <v>0</v>
      </c>
      <c r="F146" s="11">
        <f t="shared" si="3"/>
        <v>0</v>
      </c>
      <c r="G146" s="1">
        <v>1.31</v>
      </c>
      <c r="H146" s="1">
        <v>4</v>
      </c>
      <c r="I146" s="16">
        <f t="shared" si="37"/>
        <v>0</v>
      </c>
      <c r="J146" s="1">
        <v>1.9</v>
      </c>
      <c r="K146" s="1">
        <v>5.71</v>
      </c>
      <c r="L146" s="5">
        <v>0</v>
      </c>
      <c r="M146" s="1">
        <v>3.5</v>
      </c>
      <c r="N146" s="1">
        <v>11.58</v>
      </c>
      <c r="O146" s="16">
        <f t="shared" si="38"/>
        <v>0</v>
      </c>
      <c r="P146" s="1">
        <v>0</v>
      </c>
      <c r="Q146" s="14">
        <v>5630.17</v>
      </c>
      <c r="R146" s="2">
        <v>22205.95</v>
      </c>
      <c r="S146" s="1">
        <v>3</v>
      </c>
      <c r="T146" s="1">
        <v>4</v>
      </c>
      <c r="U146" s="1">
        <v>24</v>
      </c>
      <c r="V146" s="1">
        <v>5</v>
      </c>
      <c r="W146" s="1">
        <v>220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16</v>
      </c>
      <c r="AN146" s="1">
        <v>9</v>
      </c>
      <c r="AO146" s="1">
        <v>19</v>
      </c>
      <c r="AP146" s="1">
        <v>12</v>
      </c>
      <c r="AQ146" s="1">
        <v>137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16</v>
      </c>
      <c r="AX146" s="1">
        <v>19</v>
      </c>
      <c r="AY146" s="1">
        <v>36</v>
      </c>
      <c r="AZ146" s="1">
        <v>45</v>
      </c>
      <c r="BA146" s="1">
        <v>278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70082</v>
      </c>
      <c r="B147" s="1" t="s">
        <v>268</v>
      </c>
      <c r="C147" s="1">
        <v>24</v>
      </c>
      <c r="D147" s="2">
        <v>892.08</v>
      </c>
      <c r="E147" s="10">
        <f t="shared" si="2"/>
        <v>4460.4000000000005</v>
      </c>
      <c r="F147" s="11">
        <f t="shared" si="3"/>
        <v>5</v>
      </c>
      <c r="G147" s="1">
        <v>0.08</v>
      </c>
      <c r="H147" s="1">
        <v>1</v>
      </c>
      <c r="I147" s="16">
        <f t="shared" si="37"/>
        <v>0</v>
      </c>
      <c r="J147" s="1">
        <v>6.21</v>
      </c>
      <c r="K147" s="1">
        <v>1.67</v>
      </c>
      <c r="L147" s="5">
        <v>5</v>
      </c>
      <c r="M147" s="1">
        <v>0</v>
      </c>
      <c r="N147" s="1">
        <v>3</v>
      </c>
      <c r="O147" s="16">
        <f t="shared" si="38"/>
        <v>0</v>
      </c>
      <c r="P147" s="1">
        <v>0</v>
      </c>
      <c r="Q147" s="14">
        <v>5612.67</v>
      </c>
      <c r="R147" s="2">
        <v>6318.9</v>
      </c>
      <c r="S147" s="1">
        <v>2</v>
      </c>
      <c r="T147" s="1">
        <v>0</v>
      </c>
      <c r="U147" s="1">
        <v>0</v>
      </c>
      <c r="V147" s="1">
        <v>0</v>
      </c>
      <c r="W147" s="1">
        <v>58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56</v>
      </c>
      <c r="AN147" s="1">
        <v>0</v>
      </c>
      <c r="AO147" s="1">
        <v>72</v>
      </c>
      <c r="AP147" s="1">
        <v>42</v>
      </c>
      <c r="AQ147" s="1">
        <v>40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72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70148</v>
      </c>
      <c r="B148" s="1" t="s">
        <v>210</v>
      </c>
      <c r="C148" s="1">
        <v>20</v>
      </c>
      <c r="D148" s="2">
        <v>971.54200000000003</v>
      </c>
      <c r="E148" s="10">
        <f t="shared" si="2"/>
        <v>0</v>
      </c>
      <c r="F148" s="11">
        <f t="shared" si="3"/>
        <v>0</v>
      </c>
      <c r="G148" s="1">
        <v>0.3</v>
      </c>
      <c r="H148" s="1">
        <v>2.2999999999999998</v>
      </c>
      <c r="I148" s="16">
        <f t="shared" si="37"/>
        <v>0</v>
      </c>
      <c r="J148" s="1">
        <v>3.95</v>
      </c>
      <c r="K148" s="1">
        <v>2.8</v>
      </c>
      <c r="L148" s="5">
        <v>0</v>
      </c>
      <c r="M148" s="1">
        <v>1.35</v>
      </c>
      <c r="N148" s="1">
        <v>1.35</v>
      </c>
      <c r="O148" s="16">
        <f t="shared" si="38"/>
        <v>0</v>
      </c>
      <c r="P148" s="1">
        <v>0</v>
      </c>
      <c r="Q148" s="14">
        <v>5440.64</v>
      </c>
      <c r="R148" s="2">
        <v>6266.45</v>
      </c>
      <c r="S148" s="1">
        <v>8</v>
      </c>
      <c r="T148" s="1">
        <v>13</v>
      </c>
      <c r="U148" s="1">
        <v>-11</v>
      </c>
      <c r="V148" s="1">
        <v>5</v>
      </c>
      <c r="W148" s="1">
        <v>46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20</v>
      </c>
      <c r="AN148" s="1">
        <v>32</v>
      </c>
      <c r="AO148" s="1">
        <v>30</v>
      </c>
      <c r="AP148" s="1">
        <v>26</v>
      </c>
      <c r="AQ148" s="1">
        <v>56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14</v>
      </c>
      <c r="AX148" s="1">
        <v>26</v>
      </c>
      <c r="AY148" s="1">
        <v>0</v>
      </c>
      <c r="AZ148" s="1">
        <v>0</v>
      </c>
      <c r="BA148" s="1">
        <v>27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70136</v>
      </c>
      <c r="B149" s="1" t="s">
        <v>272</v>
      </c>
      <c r="C149" s="1">
        <v>24</v>
      </c>
      <c r="D149" s="2">
        <v>884.88</v>
      </c>
      <c r="E149" s="10">
        <f t="shared" si="2"/>
        <v>2654.64</v>
      </c>
      <c r="F149" s="11">
        <f t="shared" si="3"/>
        <v>3</v>
      </c>
      <c r="G149" s="1">
        <v>1.56</v>
      </c>
      <c r="H149" s="1">
        <v>-0.79</v>
      </c>
      <c r="I149" s="20">
        <v>3</v>
      </c>
      <c r="J149" s="1">
        <v>1.56</v>
      </c>
      <c r="K149" s="1">
        <v>0.71</v>
      </c>
      <c r="L149" s="5">
        <v>0</v>
      </c>
      <c r="M149" s="1">
        <v>2.83</v>
      </c>
      <c r="N149" s="1">
        <v>3</v>
      </c>
      <c r="O149" s="16">
        <f t="shared" si="38"/>
        <v>0</v>
      </c>
      <c r="P149" s="1">
        <v>0</v>
      </c>
      <c r="Q149" s="14">
        <v>5272.41</v>
      </c>
      <c r="R149" s="2">
        <v>2580.9</v>
      </c>
      <c r="S149" s="1">
        <v>9</v>
      </c>
      <c r="T149" s="1">
        <v>33</v>
      </c>
      <c r="U149" s="1">
        <v>-4</v>
      </c>
      <c r="V149" s="1">
        <v>32</v>
      </c>
      <c r="W149" s="1">
        <v>-19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10</v>
      </c>
      <c r="AN149" s="1">
        <v>7</v>
      </c>
      <c r="AO149" s="1">
        <v>12</v>
      </c>
      <c r="AP149" s="1">
        <v>24</v>
      </c>
      <c r="AQ149" s="1">
        <v>17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21</v>
      </c>
      <c r="AX149" s="1">
        <v>27</v>
      </c>
      <c r="AY149" s="1">
        <v>33</v>
      </c>
      <c r="AZ149" s="1">
        <v>1</v>
      </c>
      <c r="BA149" s="1">
        <v>72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70095</v>
      </c>
      <c r="B150" s="1" t="s">
        <v>291</v>
      </c>
      <c r="C150" s="1">
        <v>16</v>
      </c>
      <c r="D150" s="2">
        <v>991.2</v>
      </c>
      <c r="E150" s="10">
        <f t="shared" si="2"/>
        <v>4956</v>
      </c>
      <c r="F150" s="11">
        <f t="shared" si="3"/>
        <v>5</v>
      </c>
      <c r="G150" s="1">
        <v>0.19</v>
      </c>
      <c r="H150" s="1">
        <v>4.1900000000000004</v>
      </c>
      <c r="I150" s="16">
        <f t="shared" ref="I150:I153" si="39">MAX(0,(TRUNC((G150*0.8)-H150)))</f>
        <v>0</v>
      </c>
      <c r="J150" s="1">
        <v>3</v>
      </c>
      <c r="K150" s="1">
        <v>0.69</v>
      </c>
      <c r="L150" s="5">
        <v>5</v>
      </c>
      <c r="M150" s="1">
        <v>2.06</v>
      </c>
      <c r="N150" s="1">
        <v>1.81</v>
      </c>
      <c r="O150" s="16">
        <f t="shared" si="38"/>
        <v>0</v>
      </c>
      <c r="P150" s="1">
        <v>0</v>
      </c>
      <c r="Q150" s="14">
        <v>5203.8</v>
      </c>
      <c r="R150" s="2">
        <v>6628.65</v>
      </c>
      <c r="S150" s="1">
        <v>2</v>
      </c>
      <c r="T150" s="1">
        <v>2</v>
      </c>
      <c r="U150" s="1">
        <v>0</v>
      </c>
      <c r="V150" s="1">
        <v>0</v>
      </c>
      <c r="W150" s="1">
        <v>67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39</v>
      </c>
      <c r="AN150" s="1">
        <v>18</v>
      </c>
      <c r="AO150" s="1">
        <v>0</v>
      </c>
      <c r="AP150" s="1">
        <v>0</v>
      </c>
      <c r="AQ150" s="1">
        <v>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31</v>
      </c>
      <c r="AX150" s="1">
        <v>4</v>
      </c>
      <c r="AY150" s="1">
        <v>0</v>
      </c>
      <c r="AZ150" s="1">
        <v>0</v>
      </c>
      <c r="BA150" s="1">
        <v>29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70969</v>
      </c>
      <c r="B151" s="1" t="s">
        <v>277</v>
      </c>
      <c r="C151" s="1">
        <v>12</v>
      </c>
      <c r="D151" s="2">
        <v>750.08159999999998</v>
      </c>
      <c r="E151" s="10">
        <f t="shared" si="2"/>
        <v>0</v>
      </c>
      <c r="F151" s="11">
        <f t="shared" si="3"/>
        <v>0</v>
      </c>
      <c r="G151" s="1">
        <v>4.96</v>
      </c>
      <c r="H151" s="1">
        <v>6.75</v>
      </c>
      <c r="I151" s="16">
        <f t="shared" si="39"/>
        <v>0</v>
      </c>
      <c r="J151" s="1">
        <v>0.75</v>
      </c>
      <c r="K151" s="1">
        <v>0</v>
      </c>
      <c r="L151" s="5">
        <v>0</v>
      </c>
      <c r="M151" s="1">
        <v>1.21</v>
      </c>
      <c r="N151" s="1">
        <v>1.83</v>
      </c>
      <c r="O151" s="16">
        <f t="shared" si="38"/>
        <v>0</v>
      </c>
      <c r="P151" s="1">
        <v>0</v>
      </c>
      <c r="Q151" s="14">
        <v>5188.0600000000004</v>
      </c>
      <c r="R151" s="2">
        <v>6438.2</v>
      </c>
      <c r="S151" s="1">
        <v>5</v>
      </c>
      <c r="T151" s="1">
        <v>29</v>
      </c>
      <c r="U151" s="1">
        <v>31</v>
      </c>
      <c r="V151" s="1">
        <v>18</v>
      </c>
      <c r="W151" s="1">
        <v>81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5</v>
      </c>
      <c r="AP151" s="1">
        <v>8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4</v>
      </c>
      <c r="AX151" s="1">
        <v>3</v>
      </c>
      <c r="AY151" s="1">
        <v>7</v>
      </c>
      <c r="AZ151" s="1">
        <v>4</v>
      </c>
      <c r="BA151" s="1">
        <v>22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70180</v>
      </c>
      <c r="B152" s="1" t="s">
        <v>319</v>
      </c>
      <c r="C152" s="1">
        <v>25</v>
      </c>
      <c r="D152" s="2">
        <v>1090.75</v>
      </c>
      <c r="E152" s="10">
        <f t="shared" si="2"/>
        <v>5453.75</v>
      </c>
      <c r="F152" s="11">
        <f t="shared" si="3"/>
        <v>5</v>
      </c>
      <c r="G152" s="1">
        <v>0.06</v>
      </c>
      <c r="H152" s="1">
        <v>0</v>
      </c>
      <c r="I152" s="16">
        <f t="shared" si="39"/>
        <v>0</v>
      </c>
      <c r="J152" s="1">
        <v>3.8</v>
      </c>
      <c r="K152" s="1">
        <v>1.48</v>
      </c>
      <c r="L152" s="5">
        <v>5</v>
      </c>
      <c r="M152" s="1">
        <v>0.86</v>
      </c>
      <c r="N152" s="1">
        <v>0</v>
      </c>
      <c r="O152" s="16">
        <f t="shared" si="38"/>
        <v>0</v>
      </c>
      <c r="P152" s="1">
        <v>0</v>
      </c>
      <c r="Q152" s="14">
        <v>5148.34</v>
      </c>
      <c r="R152" s="2">
        <v>1614.31</v>
      </c>
      <c r="S152" s="1">
        <v>0</v>
      </c>
      <c r="T152" s="1">
        <v>0</v>
      </c>
      <c r="U152" s="1">
        <v>0</v>
      </c>
      <c r="V152" s="1">
        <v>3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38</v>
      </c>
      <c r="AN152" s="1">
        <v>0</v>
      </c>
      <c r="AO152" s="1">
        <v>30</v>
      </c>
      <c r="AP152" s="1">
        <v>54</v>
      </c>
      <c r="AQ152" s="1">
        <v>37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1</v>
      </c>
      <c r="AZ152" s="1">
        <v>41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70004</v>
      </c>
      <c r="B153" s="1" t="s">
        <v>211</v>
      </c>
      <c r="C153" s="1">
        <v>24</v>
      </c>
      <c r="D153" s="2">
        <v>1226.8800000000001</v>
      </c>
      <c r="E153" s="10">
        <f t="shared" si="2"/>
        <v>0</v>
      </c>
      <c r="F153" s="11">
        <f t="shared" si="3"/>
        <v>0</v>
      </c>
      <c r="G153" s="1">
        <v>1.33</v>
      </c>
      <c r="H153" s="1">
        <v>1.42</v>
      </c>
      <c r="I153" s="16">
        <f t="shared" si="39"/>
        <v>0</v>
      </c>
      <c r="J153" s="1">
        <v>1.46</v>
      </c>
      <c r="K153" s="1">
        <v>1.21</v>
      </c>
      <c r="L153" s="5">
        <v>0</v>
      </c>
      <c r="M153" s="1">
        <v>1.31</v>
      </c>
      <c r="N153" s="1">
        <v>1.58</v>
      </c>
      <c r="O153" s="16">
        <f t="shared" si="38"/>
        <v>0</v>
      </c>
      <c r="P153" s="1">
        <v>0</v>
      </c>
      <c r="Q153" s="14">
        <v>5035.32</v>
      </c>
      <c r="R153" s="2">
        <v>5163.12</v>
      </c>
      <c r="S153" s="1">
        <v>8</v>
      </c>
      <c r="T153" s="1">
        <v>8</v>
      </c>
      <c r="U153" s="1">
        <v>13</v>
      </c>
      <c r="V153" s="1">
        <v>14</v>
      </c>
      <c r="W153" s="1">
        <v>34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14</v>
      </c>
      <c r="AN153" s="1">
        <v>5</v>
      </c>
      <c r="AO153" s="1">
        <v>11</v>
      </c>
      <c r="AP153" s="1">
        <v>15</v>
      </c>
      <c r="AQ153" s="1">
        <v>29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12</v>
      </c>
      <c r="AX153" s="1">
        <v>3</v>
      </c>
      <c r="AY153" s="1">
        <v>3</v>
      </c>
      <c r="AZ153" s="1">
        <v>30</v>
      </c>
      <c r="BA153" s="1">
        <v>38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70504</v>
      </c>
      <c r="B154" s="1" t="s">
        <v>254</v>
      </c>
      <c r="C154" s="1">
        <v>20</v>
      </c>
      <c r="D154" s="2">
        <v>1251.4000000000001</v>
      </c>
      <c r="E154" s="10">
        <f t="shared" si="2"/>
        <v>0</v>
      </c>
      <c r="F154" s="11">
        <f t="shared" si="3"/>
        <v>0</v>
      </c>
      <c r="G154" s="1">
        <v>2.25</v>
      </c>
      <c r="H154" s="1">
        <v>-2.9</v>
      </c>
      <c r="I154" s="5">
        <v>0</v>
      </c>
      <c r="J154" s="1">
        <v>1.72</v>
      </c>
      <c r="K154" s="1">
        <v>-0.6</v>
      </c>
      <c r="L154" s="5">
        <v>0</v>
      </c>
      <c r="M154" s="1">
        <v>0</v>
      </c>
      <c r="N154" s="1">
        <v>0</v>
      </c>
      <c r="O154" s="16">
        <f t="shared" si="38"/>
        <v>0</v>
      </c>
      <c r="P154" s="1">
        <v>0</v>
      </c>
      <c r="Q154" s="15">
        <v>4974.32</v>
      </c>
      <c r="R154" s="2">
        <v>-4379.8999999999996</v>
      </c>
      <c r="S154" s="1">
        <v>6</v>
      </c>
      <c r="T154" s="1">
        <v>0</v>
      </c>
      <c r="U154" s="1">
        <v>29</v>
      </c>
      <c r="V154" s="1">
        <v>20</v>
      </c>
      <c r="W154" s="1">
        <v>-58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7</v>
      </c>
      <c r="AN154" s="1">
        <v>21</v>
      </c>
      <c r="AO154" s="1">
        <v>15</v>
      </c>
      <c r="AP154" s="1">
        <v>4</v>
      </c>
      <c r="AQ154" s="1">
        <v>-12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70984</v>
      </c>
      <c r="B155" s="1" t="s">
        <v>149</v>
      </c>
      <c r="C155" s="1">
        <v>5</v>
      </c>
      <c r="D155" s="2">
        <v>855.45</v>
      </c>
      <c r="E155" s="10">
        <f t="shared" si="2"/>
        <v>4277.25</v>
      </c>
      <c r="F155" s="11">
        <f t="shared" si="3"/>
        <v>5</v>
      </c>
      <c r="G155" s="1">
        <v>0.7</v>
      </c>
      <c r="H155" s="1">
        <v>0.6</v>
      </c>
      <c r="I155" s="16">
        <f t="shared" ref="I155:I167" si="40">MAX(0,(TRUNC((G155*0.8)-H155)))</f>
        <v>0</v>
      </c>
      <c r="J155" s="1">
        <v>4.5999999999999996</v>
      </c>
      <c r="K155" s="1">
        <v>0.4</v>
      </c>
      <c r="L155" s="5">
        <v>5</v>
      </c>
      <c r="M155" s="1">
        <v>0.4</v>
      </c>
      <c r="N155" s="1">
        <v>1.2</v>
      </c>
      <c r="O155" s="16">
        <f t="shared" si="38"/>
        <v>0</v>
      </c>
      <c r="P155" s="1">
        <v>0</v>
      </c>
      <c r="Q155" s="15">
        <v>4876.07</v>
      </c>
      <c r="R155" s="2">
        <v>1881.99</v>
      </c>
      <c r="S155" s="1">
        <v>1</v>
      </c>
      <c r="T155" s="1">
        <v>3</v>
      </c>
      <c r="U155" s="1">
        <v>0</v>
      </c>
      <c r="V155" s="1">
        <v>2</v>
      </c>
      <c r="W155" s="1">
        <v>3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9</v>
      </c>
      <c r="AN155" s="1">
        <v>2</v>
      </c>
      <c r="AO155" s="1">
        <v>12</v>
      </c>
      <c r="AP155" s="1">
        <v>2</v>
      </c>
      <c r="AQ155" s="1">
        <v>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1</v>
      </c>
      <c r="AX155" s="1">
        <v>2</v>
      </c>
      <c r="AY155" s="1">
        <v>0</v>
      </c>
      <c r="AZ155" s="1">
        <v>0</v>
      </c>
      <c r="BA155" s="1">
        <v>6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70071</v>
      </c>
      <c r="B156" s="1" t="s">
        <v>285</v>
      </c>
      <c r="C156" s="1">
        <v>6</v>
      </c>
      <c r="D156" s="2">
        <v>1049.82</v>
      </c>
      <c r="E156" s="10">
        <f t="shared" si="2"/>
        <v>0</v>
      </c>
      <c r="F156" s="11">
        <f t="shared" si="3"/>
        <v>0</v>
      </c>
      <c r="G156" s="1">
        <v>0</v>
      </c>
      <c r="H156" s="1">
        <v>0.33</v>
      </c>
      <c r="I156" s="16">
        <f t="shared" si="40"/>
        <v>0</v>
      </c>
      <c r="J156" s="1">
        <v>2.75</v>
      </c>
      <c r="K156" s="1">
        <v>2.83</v>
      </c>
      <c r="L156" s="5">
        <v>0</v>
      </c>
      <c r="M156" s="1">
        <v>1.75</v>
      </c>
      <c r="N156" s="1">
        <v>4.67</v>
      </c>
      <c r="O156" s="16">
        <f t="shared" si="38"/>
        <v>0</v>
      </c>
      <c r="P156" s="1">
        <v>0</v>
      </c>
      <c r="Q156" s="15">
        <v>4724.1899999999996</v>
      </c>
      <c r="R156" s="2">
        <v>8223.59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4</v>
      </c>
      <c r="AN156" s="1">
        <v>5</v>
      </c>
      <c r="AO156" s="1">
        <v>7</v>
      </c>
      <c r="AP156" s="1">
        <v>6</v>
      </c>
      <c r="AQ156" s="1">
        <v>17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1</v>
      </c>
      <c r="AX156" s="1">
        <v>2</v>
      </c>
      <c r="AY156" s="1">
        <v>5</v>
      </c>
      <c r="AZ156" s="1">
        <v>7</v>
      </c>
      <c r="BA156" s="1">
        <v>28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70975</v>
      </c>
      <c r="B157" s="1" t="s">
        <v>256</v>
      </c>
      <c r="C157" s="1">
        <v>20</v>
      </c>
      <c r="D157" s="2">
        <v>816.2</v>
      </c>
      <c r="E157" s="10">
        <f t="shared" si="2"/>
        <v>4081</v>
      </c>
      <c r="F157" s="11">
        <f t="shared" si="3"/>
        <v>5</v>
      </c>
      <c r="G157" s="1">
        <v>0.8</v>
      </c>
      <c r="H157" s="1">
        <v>-0.3</v>
      </c>
      <c r="I157" s="16">
        <f t="shared" si="40"/>
        <v>0</v>
      </c>
      <c r="J157" s="1">
        <v>4.0999999999999996</v>
      </c>
      <c r="K157" s="1">
        <v>1.1499999999999999</v>
      </c>
      <c r="L157" s="5">
        <v>5</v>
      </c>
      <c r="M157" s="1">
        <v>0.8</v>
      </c>
      <c r="N157" s="1">
        <v>0</v>
      </c>
      <c r="O157" s="16">
        <f t="shared" si="38"/>
        <v>0</v>
      </c>
      <c r="P157" s="1">
        <v>0</v>
      </c>
      <c r="Q157" s="15">
        <v>4652.34</v>
      </c>
      <c r="R157" s="2">
        <v>693.77</v>
      </c>
      <c r="S157" s="1">
        <v>6</v>
      </c>
      <c r="T157" s="1">
        <v>8</v>
      </c>
      <c r="U157" s="1">
        <v>3</v>
      </c>
      <c r="V157" s="1">
        <v>6</v>
      </c>
      <c r="W157" s="1">
        <v>-6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28</v>
      </c>
      <c r="AN157" s="1">
        <v>34</v>
      </c>
      <c r="AO157" s="1">
        <v>12</v>
      </c>
      <c r="AP157" s="1">
        <v>50</v>
      </c>
      <c r="AQ157" s="1">
        <v>23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4</v>
      </c>
      <c r="AX157" s="1">
        <v>0</v>
      </c>
      <c r="AY157" s="1">
        <v>12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70316</v>
      </c>
      <c r="B158" s="1" t="s">
        <v>261</v>
      </c>
      <c r="C158" s="1">
        <v>15</v>
      </c>
      <c r="D158" s="2">
        <v>432.3</v>
      </c>
      <c r="E158" s="10">
        <f t="shared" si="2"/>
        <v>2161.5</v>
      </c>
      <c r="F158" s="11">
        <f t="shared" si="3"/>
        <v>5</v>
      </c>
      <c r="G158" s="1">
        <v>2.4300000000000002</v>
      </c>
      <c r="H158" s="1">
        <v>2.0699999999999998</v>
      </c>
      <c r="I158" s="16">
        <f t="shared" si="40"/>
        <v>0</v>
      </c>
      <c r="J158" s="1">
        <v>6.1</v>
      </c>
      <c r="K158" s="1">
        <v>1.6</v>
      </c>
      <c r="L158" s="5">
        <v>5</v>
      </c>
      <c r="M158" s="1">
        <v>1.83</v>
      </c>
      <c r="N158" s="1">
        <v>2.0699999999999998</v>
      </c>
      <c r="O158" s="16">
        <f t="shared" si="38"/>
        <v>0</v>
      </c>
      <c r="P158" s="1">
        <v>0</v>
      </c>
      <c r="Q158" s="15">
        <v>4481.51</v>
      </c>
      <c r="R158" s="2">
        <v>2478.52</v>
      </c>
      <c r="S158" s="1">
        <v>12</v>
      </c>
      <c r="T158" s="1">
        <v>12</v>
      </c>
      <c r="U158" s="1">
        <v>-2</v>
      </c>
      <c r="V158" s="1">
        <v>41</v>
      </c>
      <c r="W158" s="1">
        <v>31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25</v>
      </c>
      <c r="AN158" s="1">
        <v>30</v>
      </c>
      <c r="AO158" s="1">
        <v>36</v>
      </c>
      <c r="AP158" s="1">
        <v>31</v>
      </c>
      <c r="AQ158" s="1">
        <v>24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16</v>
      </c>
      <c r="AX158" s="1">
        <v>22</v>
      </c>
      <c r="AY158" s="1">
        <v>0</v>
      </c>
      <c r="AZ158" s="1">
        <v>1</v>
      </c>
      <c r="BA158" s="1">
        <v>31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70302</v>
      </c>
      <c r="B159" s="1" t="s">
        <v>242</v>
      </c>
      <c r="C159" s="1">
        <v>20</v>
      </c>
      <c r="D159" s="2">
        <v>1727.028</v>
      </c>
      <c r="E159" s="10">
        <f t="shared" si="2"/>
        <v>0</v>
      </c>
      <c r="F159" s="11">
        <f t="shared" si="3"/>
        <v>0</v>
      </c>
      <c r="G159" s="1">
        <v>0.75</v>
      </c>
      <c r="H159" s="1">
        <v>3</v>
      </c>
      <c r="I159" s="16">
        <f t="shared" si="40"/>
        <v>0</v>
      </c>
      <c r="J159" s="1">
        <v>1.32</v>
      </c>
      <c r="K159" s="1">
        <v>0.1</v>
      </c>
      <c r="L159" s="5">
        <v>0</v>
      </c>
      <c r="M159" s="1">
        <v>0.45</v>
      </c>
      <c r="N159" s="1">
        <v>2.5499999999999998</v>
      </c>
      <c r="O159" s="16">
        <f t="shared" si="38"/>
        <v>0</v>
      </c>
      <c r="P159" s="1">
        <v>0</v>
      </c>
      <c r="Q159" s="15">
        <v>4360.75</v>
      </c>
      <c r="R159" s="2">
        <v>9757.7099999999991</v>
      </c>
      <c r="S159" s="1">
        <v>0</v>
      </c>
      <c r="T159" s="1">
        <v>30</v>
      </c>
      <c r="U159" s="1">
        <v>0</v>
      </c>
      <c r="V159" s="1">
        <v>0</v>
      </c>
      <c r="W159" s="1">
        <v>60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13</v>
      </c>
      <c r="AN159" s="1">
        <v>27</v>
      </c>
      <c r="AO159" s="1">
        <v>0</v>
      </c>
      <c r="AP159" s="1">
        <v>0</v>
      </c>
      <c r="AQ159" s="1">
        <v>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9</v>
      </c>
      <c r="AX159" s="1">
        <v>0</v>
      </c>
      <c r="AY159" s="1">
        <v>0</v>
      </c>
      <c r="AZ159" s="1">
        <v>0</v>
      </c>
      <c r="BA159" s="1">
        <v>51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70315</v>
      </c>
      <c r="B160" s="1" t="s">
        <v>244</v>
      </c>
      <c r="C160" s="1">
        <v>15</v>
      </c>
      <c r="D160" s="2">
        <v>432.3</v>
      </c>
      <c r="E160" s="10">
        <f t="shared" si="2"/>
        <v>2161.5</v>
      </c>
      <c r="F160" s="11">
        <f t="shared" si="3"/>
        <v>5</v>
      </c>
      <c r="G160" s="1">
        <v>1.97</v>
      </c>
      <c r="H160" s="1">
        <v>1</v>
      </c>
      <c r="I160" s="16">
        <f t="shared" si="40"/>
        <v>0</v>
      </c>
      <c r="J160" s="1">
        <v>5.37</v>
      </c>
      <c r="K160" s="1">
        <v>0.6</v>
      </c>
      <c r="L160" s="5">
        <v>5</v>
      </c>
      <c r="M160" s="1">
        <v>2.7</v>
      </c>
      <c r="N160" s="1">
        <v>4.2699999999999996</v>
      </c>
      <c r="O160" s="16">
        <f t="shared" si="38"/>
        <v>0</v>
      </c>
      <c r="P160" s="1">
        <v>0</v>
      </c>
      <c r="Q160" s="15">
        <v>4337.41</v>
      </c>
      <c r="R160" s="2">
        <v>3717.78</v>
      </c>
      <c r="S160" s="1">
        <v>16</v>
      </c>
      <c r="T160" s="1">
        <v>14</v>
      </c>
      <c r="U160" s="1">
        <v>6</v>
      </c>
      <c r="V160" s="1">
        <v>1</v>
      </c>
      <c r="W160" s="1">
        <v>56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40</v>
      </c>
      <c r="AN160" s="1">
        <v>22</v>
      </c>
      <c r="AO160" s="1">
        <v>23</v>
      </c>
      <c r="AP160" s="1">
        <v>13</v>
      </c>
      <c r="AQ160" s="1">
        <v>9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15</v>
      </c>
      <c r="AX160" s="1">
        <v>23</v>
      </c>
      <c r="AY160" s="1">
        <v>10</v>
      </c>
      <c r="AZ160" s="1">
        <v>8</v>
      </c>
      <c r="BA160" s="1">
        <v>64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70361</v>
      </c>
      <c r="B161" s="1" t="s">
        <v>271</v>
      </c>
      <c r="C161" s="1">
        <v>15</v>
      </c>
      <c r="D161" s="2">
        <v>451.05</v>
      </c>
      <c r="E161" s="10">
        <f t="shared" si="2"/>
        <v>3608.4</v>
      </c>
      <c r="F161" s="11">
        <f t="shared" si="3"/>
        <v>8</v>
      </c>
      <c r="G161" s="1">
        <v>0.8</v>
      </c>
      <c r="H161" s="1">
        <v>3.8</v>
      </c>
      <c r="I161" s="16">
        <f t="shared" si="40"/>
        <v>0</v>
      </c>
      <c r="J161" s="1">
        <v>5.9</v>
      </c>
      <c r="K161" s="1">
        <v>2.27</v>
      </c>
      <c r="L161" s="5">
        <v>5</v>
      </c>
      <c r="M161" s="1">
        <v>2.73</v>
      </c>
      <c r="N161" s="1">
        <v>1</v>
      </c>
      <c r="O161" s="5">
        <v>3</v>
      </c>
      <c r="P161" s="1">
        <v>0</v>
      </c>
      <c r="Q161" s="15">
        <v>4254.91</v>
      </c>
      <c r="R161" s="2">
        <v>3187.42</v>
      </c>
      <c r="S161" s="1">
        <v>20</v>
      </c>
      <c r="T161" s="1">
        <v>4</v>
      </c>
      <c r="U161" s="1">
        <v>-21</v>
      </c>
      <c r="V161" s="1">
        <v>22</v>
      </c>
      <c r="W161" s="1">
        <v>57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25</v>
      </c>
      <c r="AN161" s="1">
        <v>27</v>
      </c>
      <c r="AO161" s="1">
        <v>38</v>
      </c>
      <c r="AP161" s="1">
        <v>24</v>
      </c>
      <c r="AQ161" s="1">
        <v>34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16</v>
      </c>
      <c r="AX161" s="1">
        <v>8</v>
      </c>
      <c r="AY161" s="1">
        <v>18</v>
      </c>
      <c r="AZ161" s="1">
        <v>6</v>
      </c>
      <c r="BA161" s="1">
        <v>15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70147</v>
      </c>
      <c r="B162" s="1" t="s">
        <v>232</v>
      </c>
      <c r="C162" s="1">
        <v>40</v>
      </c>
      <c r="D162" s="2">
        <v>1231.5999999999999</v>
      </c>
      <c r="E162" s="10">
        <f t="shared" si="2"/>
        <v>0</v>
      </c>
      <c r="F162" s="11">
        <f t="shared" si="3"/>
        <v>0</v>
      </c>
      <c r="G162" s="1">
        <v>2.5099999999999998</v>
      </c>
      <c r="H162" s="1">
        <v>1.65</v>
      </c>
      <c r="I162" s="16">
        <f t="shared" si="40"/>
        <v>0</v>
      </c>
      <c r="J162" s="1">
        <v>0</v>
      </c>
      <c r="K162" s="1">
        <v>0</v>
      </c>
      <c r="L162" s="5">
        <v>0</v>
      </c>
      <c r="M162" s="1">
        <v>0.92</v>
      </c>
      <c r="N162" s="1">
        <v>0.75</v>
      </c>
      <c r="O162" s="16">
        <f t="shared" ref="O162:O190" si="41">MAX(0,(TRUNC((M162*0.8)-N162)))</f>
        <v>0</v>
      </c>
      <c r="P162" s="1">
        <v>0</v>
      </c>
      <c r="Q162" s="15">
        <v>4233.62</v>
      </c>
      <c r="R162" s="2">
        <v>2955.84</v>
      </c>
      <c r="S162" s="1">
        <v>28</v>
      </c>
      <c r="T162" s="1">
        <v>25</v>
      </c>
      <c r="U162" s="1">
        <v>47</v>
      </c>
      <c r="V162" s="1">
        <v>26</v>
      </c>
      <c r="W162" s="1">
        <v>66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5</v>
      </c>
      <c r="AX162" s="1">
        <v>2</v>
      </c>
      <c r="AY162" s="1">
        <v>25</v>
      </c>
      <c r="AZ162" s="1">
        <v>12</v>
      </c>
      <c r="BA162" s="1">
        <v>30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70415</v>
      </c>
      <c r="B163" s="1" t="s">
        <v>350</v>
      </c>
      <c r="C163" s="1">
        <v>20</v>
      </c>
      <c r="D163" s="2">
        <v>1526</v>
      </c>
      <c r="E163" s="10">
        <f t="shared" si="2"/>
        <v>0</v>
      </c>
      <c r="F163" s="11">
        <f t="shared" si="3"/>
        <v>0</v>
      </c>
      <c r="G163" s="1">
        <v>0</v>
      </c>
      <c r="H163" s="1">
        <v>0</v>
      </c>
      <c r="I163" s="16">
        <f t="shared" si="40"/>
        <v>0</v>
      </c>
      <c r="J163" s="1">
        <v>1.5</v>
      </c>
      <c r="K163" s="1">
        <v>0</v>
      </c>
      <c r="L163" s="5">
        <v>0</v>
      </c>
      <c r="M163" s="1">
        <v>1.1000000000000001</v>
      </c>
      <c r="N163" s="1">
        <v>0.15</v>
      </c>
      <c r="O163" s="16">
        <f t="shared" si="41"/>
        <v>0</v>
      </c>
      <c r="P163" s="1">
        <v>0</v>
      </c>
      <c r="Q163" s="15">
        <v>3967.6</v>
      </c>
      <c r="R163" s="2">
        <v>228.9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26</v>
      </c>
      <c r="AP163" s="1">
        <v>8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</v>
      </c>
      <c r="AY163" s="1">
        <v>21</v>
      </c>
      <c r="AZ163" s="1">
        <v>1</v>
      </c>
      <c r="BA163" s="1">
        <v>3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70978</v>
      </c>
      <c r="B164" s="1" t="s">
        <v>265</v>
      </c>
      <c r="C164" s="1">
        <v>16</v>
      </c>
      <c r="D164" s="2">
        <v>1351.68</v>
      </c>
      <c r="E164" s="10">
        <f t="shared" si="2"/>
        <v>0</v>
      </c>
      <c r="F164" s="11">
        <f t="shared" si="3"/>
        <v>0</v>
      </c>
      <c r="G164" s="1">
        <v>0.25</v>
      </c>
      <c r="H164" s="1">
        <v>0.94</v>
      </c>
      <c r="I164" s="16">
        <f t="shared" si="40"/>
        <v>0</v>
      </c>
      <c r="J164" s="1">
        <v>2.44</v>
      </c>
      <c r="K164" s="1">
        <v>0.69</v>
      </c>
      <c r="L164" s="5">
        <v>0</v>
      </c>
      <c r="M164" s="1">
        <v>0.16</v>
      </c>
      <c r="N164" s="1">
        <v>2.94</v>
      </c>
      <c r="O164" s="16">
        <f t="shared" si="41"/>
        <v>0</v>
      </c>
      <c r="P164" s="1">
        <v>0</v>
      </c>
      <c r="Q164" s="15">
        <v>3843.84</v>
      </c>
      <c r="R164" s="2">
        <v>6167.04</v>
      </c>
      <c r="S164" s="1">
        <v>0</v>
      </c>
      <c r="T164" s="1">
        <v>3</v>
      </c>
      <c r="U164" s="1">
        <v>2</v>
      </c>
      <c r="V164" s="1">
        <v>1</v>
      </c>
      <c r="W164" s="1">
        <v>15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15</v>
      </c>
      <c r="AN164" s="1">
        <v>9</v>
      </c>
      <c r="AO164" s="1">
        <v>12</v>
      </c>
      <c r="AP164" s="1">
        <v>15</v>
      </c>
      <c r="AQ164" s="1">
        <v>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1</v>
      </c>
      <c r="AX164" s="1">
        <v>0</v>
      </c>
      <c r="AY164" s="1">
        <v>0</v>
      </c>
      <c r="AZ164" s="1">
        <v>3</v>
      </c>
      <c r="BA164" s="1">
        <v>47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70232</v>
      </c>
      <c r="B165" s="1" t="s">
        <v>234</v>
      </c>
      <c r="C165" s="1">
        <v>5</v>
      </c>
      <c r="D165" s="2">
        <v>307.45</v>
      </c>
      <c r="E165" s="10">
        <f t="shared" si="2"/>
        <v>1537.25</v>
      </c>
      <c r="F165" s="11">
        <f t="shared" si="3"/>
        <v>5</v>
      </c>
      <c r="G165" s="1">
        <v>2.5</v>
      </c>
      <c r="H165" s="1">
        <v>1.8</v>
      </c>
      <c r="I165" s="16">
        <f t="shared" si="40"/>
        <v>0</v>
      </c>
      <c r="J165" s="1">
        <v>8.3000000000000007</v>
      </c>
      <c r="K165" s="1">
        <v>0.8</v>
      </c>
      <c r="L165" s="5">
        <v>5</v>
      </c>
      <c r="M165" s="1">
        <v>1.7</v>
      </c>
      <c r="N165" s="1">
        <v>3</v>
      </c>
      <c r="O165" s="16">
        <f t="shared" si="41"/>
        <v>0</v>
      </c>
      <c r="P165" s="1">
        <v>0</v>
      </c>
      <c r="Q165" s="15">
        <v>3843.12</v>
      </c>
      <c r="R165" s="2">
        <v>1721.72</v>
      </c>
      <c r="S165" s="1">
        <v>4</v>
      </c>
      <c r="T165" s="1">
        <v>4</v>
      </c>
      <c r="U165" s="1">
        <v>5</v>
      </c>
      <c r="V165" s="1">
        <v>3</v>
      </c>
      <c r="W165" s="1">
        <v>9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11</v>
      </c>
      <c r="AN165" s="1">
        <v>9</v>
      </c>
      <c r="AO165" s="1">
        <v>20</v>
      </c>
      <c r="AP165" s="1">
        <v>12</v>
      </c>
      <c r="AQ165" s="1">
        <v>4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3</v>
      </c>
      <c r="AX165" s="1">
        <v>7</v>
      </c>
      <c r="AY165" s="1">
        <v>0</v>
      </c>
      <c r="AZ165" s="1">
        <v>4</v>
      </c>
      <c r="BA165" s="1">
        <v>15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70503</v>
      </c>
      <c r="B166" s="1" t="s">
        <v>219</v>
      </c>
      <c r="C166" s="1">
        <v>32</v>
      </c>
      <c r="D166" s="2">
        <v>1064.6400000000001</v>
      </c>
      <c r="E166" s="10">
        <f t="shared" si="2"/>
        <v>0</v>
      </c>
      <c r="F166" s="11">
        <f t="shared" si="3"/>
        <v>0</v>
      </c>
      <c r="G166" s="1">
        <v>0.12</v>
      </c>
      <c r="H166" s="1">
        <v>1.56</v>
      </c>
      <c r="I166" s="16">
        <f t="shared" si="40"/>
        <v>0</v>
      </c>
      <c r="J166" s="1">
        <v>2.5</v>
      </c>
      <c r="K166" s="1">
        <v>2.31</v>
      </c>
      <c r="L166" s="5">
        <v>0</v>
      </c>
      <c r="M166" s="1">
        <v>0.83</v>
      </c>
      <c r="N166" s="1">
        <v>1.81</v>
      </c>
      <c r="O166" s="16">
        <f t="shared" si="41"/>
        <v>0</v>
      </c>
      <c r="P166" s="1">
        <v>0</v>
      </c>
      <c r="Q166" s="15">
        <v>3676.34</v>
      </c>
      <c r="R166" s="2">
        <v>6055.14</v>
      </c>
      <c r="S166" s="1">
        <v>3</v>
      </c>
      <c r="T166" s="1">
        <v>5</v>
      </c>
      <c r="U166" s="1">
        <v>-20</v>
      </c>
      <c r="V166" s="1">
        <v>37</v>
      </c>
      <c r="W166" s="1">
        <v>50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31</v>
      </c>
      <c r="AN166" s="1">
        <v>23</v>
      </c>
      <c r="AO166" s="1">
        <v>28</v>
      </c>
      <c r="AP166" s="1">
        <v>19</v>
      </c>
      <c r="AQ166" s="1">
        <v>74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15</v>
      </c>
      <c r="AX166" s="1">
        <v>5</v>
      </c>
      <c r="AY166" s="1">
        <v>5</v>
      </c>
      <c r="AZ166" s="1">
        <v>8</v>
      </c>
      <c r="BA166" s="1">
        <v>58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70314</v>
      </c>
      <c r="B167" s="1" t="s">
        <v>286</v>
      </c>
      <c r="C167" s="1">
        <v>15</v>
      </c>
      <c r="D167" s="2">
        <v>432.3</v>
      </c>
      <c r="E167" s="10">
        <f t="shared" si="2"/>
        <v>2161.5</v>
      </c>
      <c r="F167" s="11">
        <f t="shared" si="3"/>
        <v>5</v>
      </c>
      <c r="G167" s="1">
        <v>1.33</v>
      </c>
      <c r="H167" s="1">
        <v>0.13</v>
      </c>
      <c r="I167" s="16">
        <f t="shared" si="40"/>
        <v>0</v>
      </c>
      <c r="J167" s="1">
        <v>5.17</v>
      </c>
      <c r="K167" s="1">
        <v>1.87</v>
      </c>
      <c r="L167" s="5">
        <v>5</v>
      </c>
      <c r="M167" s="1">
        <v>1.97</v>
      </c>
      <c r="N167" s="1">
        <v>3.93</v>
      </c>
      <c r="O167" s="16">
        <f t="shared" si="41"/>
        <v>0</v>
      </c>
      <c r="P167" s="1">
        <v>0</v>
      </c>
      <c r="Q167" s="15">
        <v>3660.14</v>
      </c>
      <c r="R167" s="2">
        <v>2564.98</v>
      </c>
      <c r="S167" s="1">
        <v>8</v>
      </c>
      <c r="T167" s="1">
        <v>17</v>
      </c>
      <c r="U167" s="1">
        <v>1</v>
      </c>
      <c r="V167" s="1">
        <v>5</v>
      </c>
      <c r="W167" s="1">
        <v>2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33</v>
      </c>
      <c r="AN167" s="1">
        <v>35</v>
      </c>
      <c r="AO167" s="1">
        <v>16</v>
      </c>
      <c r="AP167" s="1">
        <v>22</v>
      </c>
      <c r="AQ167" s="1">
        <v>28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16</v>
      </c>
      <c r="AX167" s="1">
        <v>4</v>
      </c>
      <c r="AY167" s="1">
        <v>9</v>
      </c>
      <c r="AZ167" s="1">
        <v>5</v>
      </c>
      <c r="BA167" s="1">
        <v>59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70115</v>
      </c>
      <c r="B168" s="1" t="s">
        <v>241</v>
      </c>
      <c r="C168" s="1">
        <v>30</v>
      </c>
      <c r="D168" s="2">
        <v>897.9</v>
      </c>
      <c r="E168" s="10">
        <f t="shared" si="2"/>
        <v>4489.5</v>
      </c>
      <c r="F168" s="11">
        <f t="shared" si="3"/>
        <v>5</v>
      </c>
      <c r="G168" s="1">
        <v>1.02</v>
      </c>
      <c r="H168" s="1">
        <v>-0.2</v>
      </c>
      <c r="I168" s="5">
        <v>0</v>
      </c>
      <c r="J168" s="1">
        <v>2.6</v>
      </c>
      <c r="K168" s="1">
        <v>0.87</v>
      </c>
      <c r="L168" s="5">
        <v>5</v>
      </c>
      <c r="M168" s="1">
        <v>0.35</v>
      </c>
      <c r="N168" s="1">
        <v>1.9</v>
      </c>
      <c r="O168" s="16">
        <f t="shared" si="41"/>
        <v>0</v>
      </c>
      <c r="P168" s="1">
        <v>0</v>
      </c>
      <c r="Q168" s="15">
        <v>3561.67</v>
      </c>
      <c r="R168" s="2">
        <v>2304.61</v>
      </c>
      <c r="S168" s="1">
        <v>6</v>
      </c>
      <c r="T168" s="1">
        <v>15</v>
      </c>
      <c r="U168" s="1">
        <v>14</v>
      </c>
      <c r="V168" s="1">
        <v>6</v>
      </c>
      <c r="W168" s="1">
        <v>-6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13</v>
      </c>
      <c r="AN168" s="1">
        <v>14</v>
      </c>
      <c r="AO168" s="1">
        <v>38</v>
      </c>
      <c r="AP168" s="1">
        <v>40</v>
      </c>
      <c r="AQ168" s="1">
        <v>26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3</v>
      </c>
      <c r="AX168" s="1">
        <v>0</v>
      </c>
      <c r="AY168" s="1">
        <v>2</v>
      </c>
      <c r="AZ168" s="1">
        <v>11</v>
      </c>
      <c r="BA168" s="1">
        <v>57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70407</v>
      </c>
      <c r="B169" s="1" t="s">
        <v>220</v>
      </c>
      <c r="C169" s="1">
        <v>20</v>
      </c>
      <c r="D169" s="2">
        <v>1437</v>
      </c>
      <c r="E169" s="10">
        <f t="shared" si="2"/>
        <v>8622</v>
      </c>
      <c r="F169" s="11">
        <f t="shared" si="3"/>
        <v>6</v>
      </c>
      <c r="G169" s="1">
        <v>0</v>
      </c>
      <c r="H169" s="1">
        <v>0</v>
      </c>
      <c r="I169" s="5">
        <v>3</v>
      </c>
      <c r="J169" s="1">
        <v>2.0499999999999998</v>
      </c>
      <c r="K169" s="1">
        <v>0.05</v>
      </c>
      <c r="L169" s="5">
        <v>3</v>
      </c>
      <c r="M169" s="1">
        <v>0.4</v>
      </c>
      <c r="N169" s="1">
        <v>0.8</v>
      </c>
      <c r="O169" s="16">
        <f t="shared" si="41"/>
        <v>0</v>
      </c>
      <c r="P169" s="1">
        <v>0</v>
      </c>
      <c r="Q169" s="15">
        <v>3520.65</v>
      </c>
      <c r="R169" s="2">
        <v>1221.45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1</v>
      </c>
      <c r="AN169" s="1">
        <v>9</v>
      </c>
      <c r="AO169" s="1">
        <v>26</v>
      </c>
      <c r="AP169" s="1">
        <v>19</v>
      </c>
      <c r="AQ169" s="1">
        <v>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3</v>
      </c>
      <c r="AX169" s="1">
        <v>10</v>
      </c>
      <c r="AY169" s="1">
        <v>0</v>
      </c>
      <c r="AZ169" s="1">
        <v>0</v>
      </c>
      <c r="BA169" s="1">
        <v>16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70146</v>
      </c>
      <c r="B170" s="1" t="s">
        <v>313</v>
      </c>
      <c r="C170" s="1">
        <v>20</v>
      </c>
      <c r="D170" s="2">
        <v>1062</v>
      </c>
      <c r="E170" s="10">
        <f t="shared" si="2"/>
        <v>5310</v>
      </c>
      <c r="F170" s="11">
        <f t="shared" si="3"/>
        <v>5</v>
      </c>
      <c r="G170" s="1">
        <v>2.65</v>
      </c>
      <c r="H170" s="1">
        <v>0</v>
      </c>
      <c r="I170" s="5">
        <v>5</v>
      </c>
      <c r="J170" s="1">
        <v>0.38</v>
      </c>
      <c r="K170" s="1">
        <v>0</v>
      </c>
      <c r="L170" s="5">
        <v>0</v>
      </c>
      <c r="M170" s="1">
        <v>0.02</v>
      </c>
      <c r="N170" s="1">
        <v>0.15</v>
      </c>
      <c r="O170" s="16">
        <f t="shared" si="41"/>
        <v>0</v>
      </c>
      <c r="P170" s="1">
        <v>0</v>
      </c>
      <c r="Q170" s="15">
        <v>3239.1</v>
      </c>
      <c r="R170" s="2">
        <v>159.30000000000001</v>
      </c>
      <c r="S170" s="1">
        <v>0</v>
      </c>
      <c r="T170" s="1">
        <v>0</v>
      </c>
      <c r="U170" s="1">
        <v>37</v>
      </c>
      <c r="V170" s="1">
        <v>32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5</v>
      </c>
      <c r="AP170" s="1">
        <v>5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1</v>
      </c>
      <c r="BA170" s="1">
        <v>3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70360</v>
      </c>
      <c r="B171" s="1" t="s">
        <v>245</v>
      </c>
      <c r="C171" s="1">
        <v>15</v>
      </c>
      <c r="D171" s="2">
        <v>451.05</v>
      </c>
      <c r="E171" s="10">
        <f t="shared" si="2"/>
        <v>1353.15</v>
      </c>
      <c r="F171" s="11">
        <f t="shared" si="3"/>
        <v>3</v>
      </c>
      <c r="G171" s="1">
        <v>0.63</v>
      </c>
      <c r="H171" s="1">
        <v>0.13</v>
      </c>
      <c r="I171" s="16">
        <f t="shared" ref="I171:I174" si="42">MAX(0,(TRUNC((G171*0.8)-H171)))</f>
        <v>0</v>
      </c>
      <c r="J171" s="1">
        <v>5.9</v>
      </c>
      <c r="K171" s="1">
        <v>2.2000000000000002</v>
      </c>
      <c r="L171" s="5">
        <v>3</v>
      </c>
      <c r="M171" s="1">
        <v>0.37</v>
      </c>
      <c r="N171" s="1">
        <v>2.73</v>
      </c>
      <c r="O171" s="16">
        <f t="shared" si="41"/>
        <v>0</v>
      </c>
      <c r="P171" s="1">
        <v>0</v>
      </c>
      <c r="Q171" s="15">
        <v>3112.25</v>
      </c>
      <c r="R171" s="2">
        <v>2285.3200000000002</v>
      </c>
      <c r="S171" s="1">
        <v>2</v>
      </c>
      <c r="T171" s="1">
        <v>6</v>
      </c>
      <c r="U171" s="1">
        <v>4</v>
      </c>
      <c r="V171" s="1">
        <v>1</v>
      </c>
      <c r="W171" s="1">
        <v>2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23</v>
      </c>
      <c r="AN171" s="1">
        <v>18</v>
      </c>
      <c r="AO171" s="1">
        <v>49</v>
      </c>
      <c r="AP171" s="1">
        <v>15</v>
      </c>
      <c r="AQ171" s="1">
        <v>33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2</v>
      </c>
      <c r="AX171" s="1">
        <v>2</v>
      </c>
      <c r="AY171" s="1">
        <v>2</v>
      </c>
      <c r="AZ171" s="1">
        <v>1</v>
      </c>
      <c r="BA171" s="1">
        <v>41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70141</v>
      </c>
      <c r="B172" s="1" t="s">
        <v>270</v>
      </c>
      <c r="C172" s="1">
        <v>15</v>
      </c>
      <c r="D172" s="2">
        <v>432.3</v>
      </c>
      <c r="E172" s="10">
        <f t="shared" si="2"/>
        <v>0</v>
      </c>
      <c r="F172" s="11">
        <f t="shared" si="3"/>
        <v>0</v>
      </c>
      <c r="G172" s="1">
        <v>1.07</v>
      </c>
      <c r="H172" s="1">
        <v>2.8</v>
      </c>
      <c r="I172" s="16">
        <f t="shared" si="42"/>
        <v>0</v>
      </c>
      <c r="J172" s="1">
        <v>5.13</v>
      </c>
      <c r="K172" s="1">
        <v>3.2</v>
      </c>
      <c r="L172" s="5">
        <v>0</v>
      </c>
      <c r="M172" s="1">
        <v>0.83</v>
      </c>
      <c r="N172" s="1">
        <v>0.4</v>
      </c>
      <c r="O172" s="16">
        <f t="shared" si="41"/>
        <v>0</v>
      </c>
      <c r="P172" s="1">
        <v>0</v>
      </c>
      <c r="Q172" s="15">
        <v>3040.51</v>
      </c>
      <c r="R172" s="2">
        <v>2766.72</v>
      </c>
      <c r="S172" s="1">
        <v>4</v>
      </c>
      <c r="T172" s="1">
        <v>3</v>
      </c>
      <c r="U172" s="1">
        <v>6</v>
      </c>
      <c r="V172" s="1">
        <v>9</v>
      </c>
      <c r="W172" s="1">
        <v>42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29</v>
      </c>
      <c r="AN172" s="1">
        <v>32</v>
      </c>
      <c r="AO172" s="1">
        <v>24</v>
      </c>
      <c r="AP172" s="1">
        <v>16</v>
      </c>
      <c r="AQ172" s="1">
        <v>48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1</v>
      </c>
      <c r="AX172" s="1">
        <v>13</v>
      </c>
      <c r="AY172" s="1">
        <v>1</v>
      </c>
      <c r="AZ172" s="1">
        <v>8</v>
      </c>
      <c r="BA172" s="1">
        <v>6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70117</v>
      </c>
      <c r="B173" s="1" t="s">
        <v>284</v>
      </c>
      <c r="C173" s="1">
        <v>24</v>
      </c>
      <c r="D173" s="2">
        <v>903.12239999999997</v>
      </c>
      <c r="E173" s="10">
        <f t="shared" si="2"/>
        <v>0</v>
      </c>
      <c r="F173" s="11">
        <f t="shared" si="3"/>
        <v>0</v>
      </c>
      <c r="G173" s="1">
        <v>-0.71</v>
      </c>
      <c r="H173" s="1">
        <v>1.67</v>
      </c>
      <c r="I173" s="16">
        <f t="shared" si="42"/>
        <v>0</v>
      </c>
      <c r="J173" s="1">
        <v>2.48</v>
      </c>
      <c r="K173" s="1">
        <v>1.83</v>
      </c>
      <c r="L173" s="5">
        <v>0</v>
      </c>
      <c r="M173" s="1">
        <v>1.54</v>
      </c>
      <c r="N173" s="1">
        <v>1.67</v>
      </c>
      <c r="O173" s="16">
        <f t="shared" si="41"/>
        <v>0</v>
      </c>
      <c r="P173" s="1">
        <v>0</v>
      </c>
      <c r="Q173" s="15">
        <v>2991.59</v>
      </c>
      <c r="R173" s="2">
        <v>4666.13</v>
      </c>
      <c r="S173" s="1">
        <v>2</v>
      </c>
      <c r="T173" s="1">
        <v>3</v>
      </c>
      <c r="U173" s="1">
        <v>-22</v>
      </c>
      <c r="V173" s="1">
        <v>3</v>
      </c>
      <c r="W173" s="1">
        <v>40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15</v>
      </c>
      <c r="AN173" s="1">
        <v>20</v>
      </c>
      <c r="AO173" s="1">
        <v>26</v>
      </c>
      <c r="AP173" s="1">
        <v>17</v>
      </c>
      <c r="AQ173" s="1">
        <v>44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6</v>
      </c>
      <c r="AX173" s="1">
        <v>8</v>
      </c>
      <c r="AY173" s="1">
        <v>11</v>
      </c>
      <c r="AZ173" s="1">
        <v>32</v>
      </c>
      <c r="BA173" s="1">
        <v>40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70185</v>
      </c>
      <c r="B174" s="1" t="s">
        <v>174</v>
      </c>
      <c r="C174" s="1">
        <v>40</v>
      </c>
      <c r="D174" s="2">
        <v>1045.5999999999999</v>
      </c>
      <c r="E174" s="10">
        <f t="shared" si="2"/>
        <v>0</v>
      </c>
      <c r="F174" s="11">
        <f t="shared" si="3"/>
        <v>0</v>
      </c>
      <c r="G174" s="1">
        <v>1.78</v>
      </c>
      <c r="H174" s="1">
        <v>2.25</v>
      </c>
      <c r="I174" s="16">
        <f t="shared" si="42"/>
        <v>0</v>
      </c>
      <c r="J174" s="1">
        <v>0.91</v>
      </c>
      <c r="K174" s="1">
        <v>-0.02</v>
      </c>
      <c r="L174" s="5">
        <v>0</v>
      </c>
      <c r="M174" s="1">
        <v>0.02</v>
      </c>
      <c r="N174" s="1">
        <v>2.98</v>
      </c>
      <c r="O174" s="16">
        <f t="shared" si="41"/>
        <v>0</v>
      </c>
      <c r="P174" s="1">
        <v>0</v>
      </c>
      <c r="Q174" s="15">
        <v>2836.19</v>
      </c>
      <c r="R174" s="2">
        <v>5437.12</v>
      </c>
      <c r="S174" s="1">
        <v>5</v>
      </c>
      <c r="T174" s="1">
        <v>67</v>
      </c>
      <c r="U174" s="1">
        <v>-10</v>
      </c>
      <c r="V174" s="1">
        <v>85</v>
      </c>
      <c r="W174" s="1">
        <v>90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73</v>
      </c>
      <c r="AO174" s="1">
        <v>0</v>
      </c>
      <c r="AP174" s="1">
        <v>0</v>
      </c>
      <c r="AQ174" s="1">
        <v>-1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119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70153</v>
      </c>
      <c r="B175" s="1" t="s">
        <v>186</v>
      </c>
      <c r="C175" s="1">
        <v>24</v>
      </c>
      <c r="D175" s="2">
        <v>1064.6400000000001</v>
      </c>
      <c r="E175" s="10">
        <f t="shared" si="2"/>
        <v>0</v>
      </c>
      <c r="F175" s="11">
        <f t="shared" si="3"/>
        <v>0</v>
      </c>
      <c r="G175" s="1">
        <v>0.48</v>
      </c>
      <c r="H175" s="1">
        <v>-0.92</v>
      </c>
      <c r="I175" s="5">
        <v>0</v>
      </c>
      <c r="J175" s="1">
        <v>2.06</v>
      </c>
      <c r="K175" s="1">
        <v>1.04</v>
      </c>
      <c r="L175" s="5">
        <v>0</v>
      </c>
      <c r="M175" s="1">
        <v>0.08</v>
      </c>
      <c r="N175" s="1">
        <v>1.33</v>
      </c>
      <c r="O175" s="16">
        <f t="shared" si="41"/>
        <v>0</v>
      </c>
      <c r="P175" s="1">
        <v>0</v>
      </c>
      <c r="Q175" s="15">
        <v>2794.68</v>
      </c>
      <c r="R175" s="2">
        <v>1552.6</v>
      </c>
      <c r="S175" s="1">
        <v>3</v>
      </c>
      <c r="T175" s="1">
        <v>6</v>
      </c>
      <c r="U175" s="1">
        <v>0</v>
      </c>
      <c r="V175" s="1">
        <v>11</v>
      </c>
      <c r="W175" s="1">
        <v>-22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3</v>
      </c>
      <c r="AN175" s="1">
        <v>12</v>
      </c>
      <c r="AO175" s="1">
        <v>35</v>
      </c>
      <c r="AP175" s="1">
        <v>11</v>
      </c>
      <c r="AQ175" s="1">
        <v>25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3</v>
      </c>
      <c r="BA175" s="1">
        <v>32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70015</v>
      </c>
      <c r="B176" s="1" t="s">
        <v>288</v>
      </c>
      <c r="C176" s="1">
        <v>12</v>
      </c>
      <c r="D176" s="2">
        <v>352.8</v>
      </c>
      <c r="E176" s="10">
        <f t="shared" si="2"/>
        <v>1058.4000000000001</v>
      </c>
      <c r="F176" s="11">
        <f t="shared" si="3"/>
        <v>3</v>
      </c>
      <c r="G176" s="1">
        <v>0</v>
      </c>
      <c r="H176" s="1">
        <v>1.83</v>
      </c>
      <c r="I176" s="16">
        <f t="shared" ref="I176:I178" si="43">MAX(0,(TRUNC((G176*0.8)-H176)))</f>
        <v>0</v>
      </c>
      <c r="J176" s="1">
        <v>5.83</v>
      </c>
      <c r="K176" s="1">
        <v>1.67</v>
      </c>
      <c r="L176" s="5">
        <v>3</v>
      </c>
      <c r="M176" s="1">
        <v>2</v>
      </c>
      <c r="N176" s="1">
        <v>3.33</v>
      </c>
      <c r="O176" s="16">
        <f t="shared" si="41"/>
        <v>0</v>
      </c>
      <c r="P176" s="1">
        <v>0</v>
      </c>
      <c r="Q176" s="15">
        <v>2763.6</v>
      </c>
      <c r="R176" s="2">
        <v>2410.8000000000002</v>
      </c>
      <c r="S176" s="1">
        <v>0</v>
      </c>
      <c r="T176" s="1">
        <v>0</v>
      </c>
      <c r="U176" s="1">
        <v>0</v>
      </c>
      <c r="V176" s="1">
        <v>0</v>
      </c>
      <c r="W176" s="1">
        <v>22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17</v>
      </c>
      <c r="AN176" s="1">
        <v>15</v>
      </c>
      <c r="AO176" s="1">
        <v>31</v>
      </c>
      <c r="AP176" s="1">
        <v>29</v>
      </c>
      <c r="AQ176" s="1">
        <v>20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1</v>
      </c>
      <c r="AX176" s="1">
        <v>0</v>
      </c>
      <c r="AY176" s="1">
        <v>18</v>
      </c>
      <c r="AZ176" s="1">
        <v>10</v>
      </c>
      <c r="BA176" s="1">
        <v>40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70030</v>
      </c>
      <c r="B177" s="1" t="s">
        <v>280</v>
      </c>
      <c r="C177" s="1">
        <v>20</v>
      </c>
      <c r="D177" s="2">
        <v>1727</v>
      </c>
      <c r="E177" s="10">
        <f t="shared" si="2"/>
        <v>0</v>
      </c>
      <c r="F177" s="11">
        <f t="shared" si="3"/>
        <v>0</v>
      </c>
      <c r="G177" s="1">
        <v>0.2</v>
      </c>
      <c r="H177" s="1">
        <v>1.8</v>
      </c>
      <c r="I177" s="16">
        <f t="shared" si="43"/>
        <v>0</v>
      </c>
      <c r="J177" s="1">
        <v>0.98</v>
      </c>
      <c r="K177" s="1">
        <v>3</v>
      </c>
      <c r="L177" s="5">
        <v>0</v>
      </c>
      <c r="M177" s="1">
        <v>0.42</v>
      </c>
      <c r="N177" s="1">
        <v>2.5</v>
      </c>
      <c r="O177" s="16">
        <f t="shared" si="41"/>
        <v>0</v>
      </c>
      <c r="P177" s="1">
        <v>0</v>
      </c>
      <c r="Q177" s="15">
        <v>2763.2</v>
      </c>
      <c r="R177" s="2">
        <v>12607.1</v>
      </c>
      <c r="S177" s="1">
        <v>0</v>
      </c>
      <c r="T177" s="1">
        <v>8</v>
      </c>
      <c r="U177" s="1">
        <v>0</v>
      </c>
      <c r="V177" s="1">
        <v>0</v>
      </c>
      <c r="W177" s="1">
        <v>36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8</v>
      </c>
      <c r="AN177" s="1">
        <v>7</v>
      </c>
      <c r="AO177" s="1">
        <v>8</v>
      </c>
      <c r="AP177" s="1">
        <v>0</v>
      </c>
      <c r="AQ177" s="1">
        <v>60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7</v>
      </c>
      <c r="AX177" s="1">
        <v>3</v>
      </c>
      <c r="AY177" s="1">
        <v>0</v>
      </c>
      <c r="AZ177" s="1">
        <v>0</v>
      </c>
      <c r="BA177" s="1">
        <v>50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70172</v>
      </c>
      <c r="B178" s="1" t="s">
        <v>282</v>
      </c>
      <c r="C178" s="1">
        <v>15</v>
      </c>
      <c r="D178" s="2">
        <v>451.05</v>
      </c>
      <c r="E178" s="10">
        <f t="shared" si="2"/>
        <v>0</v>
      </c>
      <c r="F178" s="11">
        <f t="shared" si="3"/>
        <v>0</v>
      </c>
      <c r="G178" s="1">
        <v>0.77</v>
      </c>
      <c r="H178" s="1">
        <v>1</v>
      </c>
      <c r="I178" s="16">
        <f t="shared" si="43"/>
        <v>0</v>
      </c>
      <c r="J178" s="1">
        <v>5.07</v>
      </c>
      <c r="K178" s="1">
        <v>2.93</v>
      </c>
      <c r="L178" s="5">
        <v>0</v>
      </c>
      <c r="M178" s="1">
        <v>0.03</v>
      </c>
      <c r="N178" s="1">
        <v>0.87</v>
      </c>
      <c r="O178" s="16">
        <f t="shared" si="41"/>
        <v>0</v>
      </c>
      <c r="P178" s="1">
        <v>0</v>
      </c>
      <c r="Q178" s="15">
        <v>2646.16</v>
      </c>
      <c r="R178" s="2">
        <v>1533.57</v>
      </c>
      <c r="S178" s="1">
        <v>6</v>
      </c>
      <c r="T178" s="1">
        <v>5</v>
      </c>
      <c r="U178" s="1">
        <v>2</v>
      </c>
      <c r="V178" s="1">
        <v>2</v>
      </c>
      <c r="W178" s="1">
        <v>-6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13</v>
      </c>
      <c r="AN178" s="1">
        <v>21</v>
      </c>
      <c r="AO178" s="1">
        <v>40</v>
      </c>
      <c r="AP178" s="1">
        <v>25</v>
      </c>
      <c r="AQ178" s="1">
        <v>44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1</v>
      </c>
      <c r="AY178" s="1">
        <v>0</v>
      </c>
      <c r="AZ178" s="1">
        <v>0</v>
      </c>
      <c r="BA178" s="1">
        <v>13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70352</v>
      </c>
      <c r="B179" s="1" t="s">
        <v>276</v>
      </c>
      <c r="C179" s="1">
        <v>5</v>
      </c>
      <c r="D179" s="2">
        <v>307.45</v>
      </c>
      <c r="E179" s="10">
        <f t="shared" si="2"/>
        <v>2459.6</v>
      </c>
      <c r="F179" s="11">
        <f t="shared" si="3"/>
        <v>8</v>
      </c>
      <c r="G179" s="1">
        <v>1.8</v>
      </c>
      <c r="H179" s="1">
        <v>-1</v>
      </c>
      <c r="I179" s="26">
        <v>3</v>
      </c>
      <c r="J179" s="1">
        <v>6.3</v>
      </c>
      <c r="K179" s="1">
        <v>0</v>
      </c>
      <c r="L179" s="5">
        <v>5</v>
      </c>
      <c r="M179" s="1">
        <v>0.3</v>
      </c>
      <c r="N179" s="1">
        <v>0.4</v>
      </c>
      <c r="O179" s="16">
        <f t="shared" si="41"/>
        <v>0</v>
      </c>
      <c r="P179" s="1">
        <v>0</v>
      </c>
      <c r="Q179" s="15">
        <v>2582.58</v>
      </c>
      <c r="R179" s="2">
        <v>-184.47</v>
      </c>
      <c r="S179" s="1">
        <v>5</v>
      </c>
      <c r="T179" s="1">
        <v>1</v>
      </c>
      <c r="U179" s="1">
        <v>3</v>
      </c>
      <c r="V179" s="1">
        <v>1</v>
      </c>
      <c r="W179" s="1">
        <v>-5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15</v>
      </c>
      <c r="AN179" s="1">
        <v>13</v>
      </c>
      <c r="AO179" s="1">
        <v>8</v>
      </c>
      <c r="AP179" s="1">
        <v>4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3</v>
      </c>
      <c r="AY179" s="1">
        <v>0</v>
      </c>
      <c r="AZ179" s="1">
        <v>0</v>
      </c>
      <c r="BA179" s="1">
        <v>2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70112</v>
      </c>
      <c r="B180" s="1" t="s">
        <v>246</v>
      </c>
      <c r="C180" s="1">
        <v>18</v>
      </c>
      <c r="D180" s="2">
        <v>852.3</v>
      </c>
      <c r="E180" s="10">
        <f t="shared" si="2"/>
        <v>0</v>
      </c>
      <c r="F180" s="11">
        <f t="shared" si="3"/>
        <v>0</v>
      </c>
      <c r="G180" s="1">
        <v>-0.56000000000000005</v>
      </c>
      <c r="H180" s="1">
        <v>2</v>
      </c>
      <c r="I180" s="16">
        <f t="shared" ref="I180:I185" si="44">MAX(0,(TRUNC((G180*0.8)-H180)))</f>
        <v>0</v>
      </c>
      <c r="J180" s="1">
        <v>1.89</v>
      </c>
      <c r="K180" s="1">
        <v>1.61</v>
      </c>
      <c r="L180" s="5">
        <v>0</v>
      </c>
      <c r="M180" s="1">
        <v>1.69</v>
      </c>
      <c r="N180" s="1">
        <v>0.89</v>
      </c>
      <c r="O180" s="16">
        <f t="shared" si="41"/>
        <v>0</v>
      </c>
      <c r="P180" s="1">
        <v>0</v>
      </c>
      <c r="Q180" s="15">
        <v>2580.58</v>
      </c>
      <c r="R180" s="2">
        <v>3835.35</v>
      </c>
      <c r="S180" s="1">
        <v>2</v>
      </c>
      <c r="T180" s="1">
        <v>5</v>
      </c>
      <c r="U180" s="1">
        <v>-15</v>
      </c>
      <c r="V180" s="1">
        <v>1</v>
      </c>
      <c r="W180" s="1">
        <v>36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6</v>
      </c>
      <c r="AN180" s="1">
        <v>4</v>
      </c>
      <c r="AO180" s="1">
        <v>17</v>
      </c>
      <c r="AP180" s="1">
        <v>18</v>
      </c>
      <c r="AQ180" s="1">
        <v>29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2</v>
      </c>
      <c r="AX180" s="1">
        <v>0</v>
      </c>
      <c r="AY180" s="1">
        <v>27</v>
      </c>
      <c r="AZ180" s="1">
        <v>3</v>
      </c>
      <c r="BA180" s="1">
        <v>16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70033</v>
      </c>
      <c r="B181" s="1" t="s">
        <v>179</v>
      </c>
      <c r="C181" s="1">
        <v>18</v>
      </c>
      <c r="D181" s="2">
        <v>849.99959999999999</v>
      </c>
      <c r="E181" s="10">
        <f t="shared" si="2"/>
        <v>0</v>
      </c>
      <c r="F181" s="11">
        <f t="shared" si="3"/>
        <v>0</v>
      </c>
      <c r="G181" s="1">
        <v>0.81</v>
      </c>
      <c r="H181" s="1">
        <v>5.1100000000000003</v>
      </c>
      <c r="I181" s="16">
        <f t="shared" si="44"/>
        <v>0</v>
      </c>
      <c r="J181" s="1">
        <v>1.86</v>
      </c>
      <c r="K181" s="1">
        <v>4.3899999999999997</v>
      </c>
      <c r="L181" s="5">
        <v>0</v>
      </c>
      <c r="M181" s="1">
        <v>0.33</v>
      </c>
      <c r="N181" s="1">
        <v>1.28</v>
      </c>
      <c r="O181" s="16">
        <f t="shared" si="41"/>
        <v>0</v>
      </c>
      <c r="P181" s="1">
        <v>0</v>
      </c>
      <c r="Q181" s="15">
        <v>2550</v>
      </c>
      <c r="R181" s="2">
        <v>9161.11</v>
      </c>
      <c r="S181" s="1">
        <v>5</v>
      </c>
      <c r="T181" s="1">
        <v>4</v>
      </c>
      <c r="U181" s="1">
        <v>6</v>
      </c>
      <c r="V181" s="1">
        <v>3</v>
      </c>
      <c r="W181" s="1">
        <v>92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12</v>
      </c>
      <c r="AN181" s="1">
        <v>11</v>
      </c>
      <c r="AO181" s="1">
        <v>10</v>
      </c>
      <c r="AP181" s="1">
        <v>12</v>
      </c>
      <c r="AQ181" s="1">
        <v>79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1</v>
      </c>
      <c r="AX181" s="1">
        <v>1</v>
      </c>
      <c r="AY181" s="1">
        <v>0</v>
      </c>
      <c r="AZ181" s="1">
        <v>9</v>
      </c>
      <c r="BA181" s="1">
        <v>23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70266</v>
      </c>
      <c r="B182" s="1" t="s">
        <v>335</v>
      </c>
      <c r="C182" s="1">
        <v>24</v>
      </c>
      <c r="D182" s="2">
        <v>1094.9831999999999</v>
      </c>
      <c r="E182" s="10">
        <f t="shared" si="2"/>
        <v>0</v>
      </c>
      <c r="F182" s="11">
        <f t="shared" si="3"/>
        <v>0</v>
      </c>
      <c r="G182" s="1">
        <v>0.42</v>
      </c>
      <c r="H182" s="1">
        <v>-0.25</v>
      </c>
      <c r="I182" s="16">
        <f t="shared" si="44"/>
        <v>0</v>
      </c>
      <c r="J182" s="1">
        <v>1.62</v>
      </c>
      <c r="K182" s="1">
        <v>0.88</v>
      </c>
      <c r="L182" s="5">
        <v>0</v>
      </c>
      <c r="M182" s="1">
        <v>0.21</v>
      </c>
      <c r="N182" s="1">
        <v>0.33</v>
      </c>
      <c r="O182" s="16">
        <f t="shared" si="41"/>
        <v>0</v>
      </c>
      <c r="P182" s="1">
        <v>0</v>
      </c>
      <c r="Q182" s="15">
        <v>2463.71</v>
      </c>
      <c r="R182" s="2">
        <v>1049.3599999999999</v>
      </c>
      <c r="S182" s="1">
        <v>3</v>
      </c>
      <c r="T182" s="1">
        <v>9</v>
      </c>
      <c r="U182" s="1">
        <v>2</v>
      </c>
      <c r="V182" s="1">
        <v>1</v>
      </c>
      <c r="W182" s="1">
        <v>-6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13</v>
      </c>
      <c r="AN182" s="1">
        <v>16</v>
      </c>
      <c r="AO182" s="1">
        <v>15</v>
      </c>
      <c r="AP182" s="1">
        <v>6</v>
      </c>
      <c r="AQ182" s="1">
        <v>21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5</v>
      </c>
      <c r="AX182" s="1">
        <v>0</v>
      </c>
      <c r="AY182" s="1">
        <v>0</v>
      </c>
      <c r="AZ182" s="1">
        <v>0</v>
      </c>
      <c r="BA182" s="1">
        <v>8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76001</v>
      </c>
      <c r="B183" s="1" t="s">
        <v>247</v>
      </c>
      <c r="C183" s="1">
        <v>30</v>
      </c>
      <c r="D183" s="2">
        <v>441.3</v>
      </c>
      <c r="E183" s="10">
        <f t="shared" si="2"/>
        <v>2206.5</v>
      </c>
      <c r="F183" s="11">
        <f t="shared" si="3"/>
        <v>5</v>
      </c>
      <c r="G183" s="1">
        <v>0.43</v>
      </c>
      <c r="H183" s="1">
        <v>0.17</v>
      </c>
      <c r="I183" s="16">
        <f t="shared" si="44"/>
        <v>0</v>
      </c>
      <c r="J183" s="1">
        <v>4.9800000000000004</v>
      </c>
      <c r="K183" s="1">
        <v>0.33</v>
      </c>
      <c r="L183" s="5">
        <v>5</v>
      </c>
      <c r="M183" s="1">
        <v>0</v>
      </c>
      <c r="N183" s="1">
        <v>0</v>
      </c>
      <c r="O183" s="16">
        <f t="shared" si="41"/>
        <v>0</v>
      </c>
      <c r="P183" s="1">
        <v>0</v>
      </c>
      <c r="Q183" s="15">
        <v>2390.38</v>
      </c>
      <c r="R183" s="2">
        <v>220.65</v>
      </c>
      <c r="S183" s="1">
        <v>0</v>
      </c>
      <c r="T183" s="1">
        <v>0</v>
      </c>
      <c r="U183" s="1">
        <v>7</v>
      </c>
      <c r="V183" s="1">
        <v>12</v>
      </c>
      <c r="W183" s="1">
        <v>5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56</v>
      </c>
      <c r="AN183" s="1">
        <v>0</v>
      </c>
      <c r="AO183" s="1">
        <v>49</v>
      </c>
      <c r="AP183" s="1">
        <v>89</v>
      </c>
      <c r="AQ183" s="1">
        <v>10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70000</v>
      </c>
      <c r="B184" s="1" t="s">
        <v>140</v>
      </c>
      <c r="C184" s="1">
        <v>9</v>
      </c>
      <c r="D184" s="2">
        <v>849.99959999999999</v>
      </c>
      <c r="E184" s="10">
        <f t="shared" si="2"/>
        <v>0</v>
      </c>
      <c r="F184" s="11">
        <f t="shared" si="3"/>
        <v>0</v>
      </c>
      <c r="G184" s="1">
        <v>0.89</v>
      </c>
      <c r="H184" s="1">
        <v>2.44</v>
      </c>
      <c r="I184" s="16">
        <f t="shared" si="44"/>
        <v>0</v>
      </c>
      <c r="J184" s="1">
        <v>1.67</v>
      </c>
      <c r="K184" s="1">
        <v>4.33</v>
      </c>
      <c r="L184" s="5">
        <v>0</v>
      </c>
      <c r="M184" s="1">
        <v>0.22</v>
      </c>
      <c r="N184" s="1">
        <v>1.78</v>
      </c>
      <c r="O184" s="16">
        <f t="shared" si="41"/>
        <v>0</v>
      </c>
      <c r="P184" s="1">
        <v>0</v>
      </c>
      <c r="Q184" s="15">
        <v>2361.11</v>
      </c>
      <c r="R184" s="2">
        <v>7272.22</v>
      </c>
      <c r="S184" s="1">
        <v>3</v>
      </c>
      <c r="T184" s="1">
        <v>4</v>
      </c>
      <c r="U184" s="1">
        <v>2</v>
      </c>
      <c r="V184" s="1">
        <v>2</v>
      </c>
      <c r="W184" s="1">
        <v>22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3</v>
      </c>
      <c r="AN184" s="1">
        <v>1</v>
      </c>
      <c r="AO184" s="1">
        <v>10</v>
      </c>
      <c r="AP184" s="1">
        <v>3</v>
      </c>
      <c r="AQ184" s="1">
        <v>39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4</v>
      </c>
      <c r="AY184" s="1">
        <v>0</v>
      </c>
      <c r="AZ184" s="1">
        <v>0</v>
      </c>
      <c r="BA184" s="1">
        <v>16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70065</v>
      </c>
      <c r="B185" s="1" t="s">
        <v>123</v>
      </c>
      <c r="C185" s="1">
        <v>50</v>
      </c>
      <c r="D185" s="2">
        <v>820.80499999999995</v>
      </c>
      <c r="E185" s="10">
        <f t="shared" si="2"/>
        <v>0</v>
      </c>
      <c r="F185" s="11">
        <f t="shared" si="3"/>
        <v>0</v>
      </c>
      <c r="G185" s="1">
        <v>0.49</v>
      </c>
      <c r="H185" s="1">
        <v>-0.44</v>
      </c>
      <c r="I185" s="16">
        <f t="shared" si="44"/>
        <v>0</v>
      </c>
      <c r="J185" s="1">
        <v>2.38</v>
      </c>
      <c r="K185" s="1">
        <v>2.12</v>
      </c>
      <c r="L185" s="5">
        <v>0</v>
      </c>
      <c r="M185" s="1">
        <v>0</v>
      </c>
      <c r="N185" s="1">
        <v>0</v>
      </c>
      <c r="O185" s="16">
        <f t="shared" si="41"/>
        <v>0</v>
      </c>
      <c r="P185" s="1">
        <v>0</v>
      </c>
      <c r="Q185" s="15">
        <v>2355.71</v>
      </c>
      <c r="R185" s="2">
        <v>1378.95</v>
      </c>
      <c r="S185" s="1">
        <v>20</v>
      </c>
      <c r="T185" s="1">
        <v>9</v>
      </c>
      <c r="U185" s="1">
        <v>0</v>
      </c>
      <c r="V185" s="1">
        <v>0</v>
      </c>
      <c r="W185" s="1">
        <v>-22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98</v>
      </c>
      <c r="AN185" s="1">
        <v>33</v>
      </c>
      <c r="AO185" s="1">
        <v>4</v>
      </c>
      <c r="AP185" s="1">
        <v>1</v>
      </c>
      <c r="AQ185" s="1">
        <v>106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70970</v>
      </c>
      <c r="B186" s="1" t="s">
        <v>237</v>
      </c>
      <c r="C186" s="1">
        <v>15</v>
      </c>
      <c r="D186" s="2">
        <v>432.3</v>
      </c>
      <c r="E186" s="10">
        <f t="shared" si="2"/>
        <v>1296.9000000000001</v>
      </c>
      <c r="F186" s="11">
        <f t="shared" si="3"/>
        <v>3</v>
      </c>
      <c r="G186" s="1">
        <v>0.13</v>
      </c>
      <c r="H186" s="1">
        <v>-1.73</v>
      </c>
      <c r="I186" s="5">
        <v>0</v>
      </c>
      <c r="J186" s="1">
        <v>3.37</v>
      </c>
      <c r="K186" s="1">
        <v>1.27</v>
      </c>
      <c r="L186" s="5">
        <v>3</v>
      </c>
      <c r="M186" s="1">
        <v>1.33</v>
      </c>
      <c r="N186" s="1">
        <v>1.6</v>
      </c>
      <c r="O186" s="16">
        <f t="shared" si="41"/>
        <v>0</v>
      </c>
      <c r="P186" s="1">
        <v>0</v>
      </c>
      <c r="Q186" s="15">
        <v>2089.4499999999998</v>
      </c>
      <c r="R186" s="2">
        <v>489.94</v>
      </c>
      <c r="S186" s="1">
        <v>7</v>
      </c>
      <c r="T186" s="1">
        <v>3</v>
      </c>
      <c r="U186" s="1">
        <v>-11</v>
      </c>
      <c r="V186" s="1">
        <v>9</v>
      </c>
      <c r="W186" s="1">
        <v>-26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11</v>
      </c>
      <c r="AN186" s="1">
        <v>21</v>
      </c>
      <c r="AO186" s="1">
        <v>17</v>
      </c>
      <c r="AP186" s="1">
        <v>24</v>
      </c>
      <c r="AQ186" s="1">
        <v>19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7</v>
      </c>
      <c r="AX186" s="1">
        <v>2</v>
      </c>
      <c r="AY186" s="1">
        <v>12</v>
      </c>
      <c r="AZ186" s="1">
        <v>0</v>
      </c>
      <c r="BA186" s="1">
        <v>24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87" spans="1:58">
      <c r="A187" s="1">
        <v>70351</v>
      </c>
      <c r="B187" s="1" t="s">
        <v>275</v>
      </c>
      <c r="C187" s="1">
        <v>5</v>
      </c>
      <c r="D187" s="2">
        <v>307.45</v>
      </c>
      <c r="E187" s="10">
        <f t="shared" si="2"/>
        <v>0</v>
      </c>
      <c r="F187" s="11">
        <f t="shared" si="3"/>
        <v>0</v>
      </c>
      <c r="G187" s="1">
        <v>1.4</v>
      </c>
      <c r="H187" s="1">
        <v>3.2</v>
      </c>
      <c r="I187" s="16">
        <f t="shared" ref="I187:I242" si="45">MAX(0,(TRUNC((G187*0.8)-H187)))</f>
        <v>0</v>
      </c>
      <c r="J187" s="1">
        <v>4.8</v>
      </c>
      <c r="K187" s="1">
        <v>3.8</v>
      </c>
      <c r="L187" s="5">
        <v>0</v>
      </c>
      <c r="M187" s="1">
        <v>0.4</v>
      </c>
      <c r="N187" s="1">
        <v>0</v>
      </c>
      <c r="O187" s="16">
        <f t="shared" si="41"/>
        <v>0</v>
      </c>
      <c r="P187" s="1">
        <v>0</v>
      </c>
      <c r="Q187" s="15">
        <v>2029.17</v>
      </c>
      <c r="R187" s="2">
        <v>2152.15</v>
      </c>
      <c r="S187" s="1">
        <v>3</v>
      </c>
      <c r="T187" s="1">
        <v>4</v>
      </c>
      <c r="U187" s="1">
        <v>1</v>
      </c>
      <c r="V187" s="1">
        <v>2</v>
      </c>
      <c r="W187" s="1">
        <v>16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2</v>
      </c>
      <c r="AN187" s="1">
        <v>12</v>
      </c>
      <c r="AO187" s="1">
        <v>11</v>
      </c>
      <c r="AP187" s="1">
        <v>10</v>
      </c>
      <c r="AQ187" s="1">
        <v>19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3</v>
      </c>
      <c r="AY187" s="1">
        <v>0</v>
      </c>
      <c r="AZ187" s="1">
        <v>1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</row>
    <row r="188" spans="1:58">
      <c r="A188" s="1">
        <v>70251</v>
      </c>
      <c r="B188" s="1" t="s">
        <v>251</v>
      </c>
      <c r="C188" s="1">
        <v>15</v>
      </c>
      <c r="D188" s="2">
        <v>451.05</v>
      </c>
      <c r="E188" s="10">
        <f t="shared" si="2"/>
        <v>1353.15</v>
      </c>
      <c r="F188" s="11">
        <f t="shared" si="3"/>
        <v>3</v>
      </c>
      <c r="G188" s="1">
        <v>0.4</v>
      </c>
      <c r="H188" s="1">
        <v>1.4</v>
      </c>
      <c r="I188" s="16">
        <f t="shared" si="45"/>
        <v>0</v>
      </c>
      <c r="J188" s="1">
        <v>3.37</v>
      </c>
      <c r="K188" s="1">
        <v>0.8</v>
      </c>
      <c r="L188" s="5">
        <v>3</v>
      </c>
      <c r="M188" s="1">
        <v>0.63</v>
      </c>
      <c r="N188" s="1">
        <v>0</v>
      </c>
      <c r="O188" s="16">
        <f t="shared" si="41"/>
        <v>0</v>
      </c>
      <c r="P188" s="1">
        <v>0</v>
      </c>
      <c r="Q188" s="15">
        <v>1984.62</v>
      </c>
      <c r="R188" s="2">
        <v>992.31</v>
      </c>
      <c r="S188" s="1">
        <v>0</v>
      </c>
      <c r="T188" s="1">
        <v>0</v>
      </c>
      <c r="U188" s="1">
        <v>5</v>
      </c>
      <c r="V188" s="1">
        <v>2</v>
      </c>
      <c r="W188" s="1">
        <v>21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19</v>
      </c>
      <c r="AN188" s="1">
        <v>10</v>
      </c>
      <c r="AO188" s="1">
        <v>11</v>
      </c>
      <c r="AP188" s="1">
        <v>31</v>
      </c>
      <c r="AQ188" s="1">
        <v>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1</v>
      </c>
      <c r="AY188" s="1">
        <v>0</v>
      </c>
      <c r="AZ188" s="1">
        <v>18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</row>
    <row r="189" spans="1:58">
      <c r="A189" s="1">
        <v>70063</v>
      </c>
      <c r="B189" s="1" t="s">
        <v>198</v>
      </c>
      <c r="C189" s="1">
        <v>24</v>
      </c>
      <c r="D189" s="2">
        <v>833.76</v>
      </c>
      <c r="E189" s="10">
        <f t="shared" si="2"/>
        <v>0</v>
      </c>
      <c r="F189" s="11">
        <f t="shared" si="3"/>
        <v>0</v>
      </c>
      <c r="G189" s="1">
        <v>0.02</v>
      </c>
      <c r="H189" s="1">
        <v>0.33</v>
      </c>
      <c r="I189" s="16">
        <f t="shared" si="45"/>
        <v>0</v>
      </c>
      <c r="J189" s="1">
        <v>2.19</v>
      </c>
      <c r="K189" s="1">
        <v>1.67</v>
      </c>
      <c r="L189" s="5">
        <v>0</v>
      </c>
      <c r="M189" s="1">
        <v>0.08</v>
      </c>
      <c r="N189" s="1">
        <v>1.5</v>
      </c>
      <c r="O189" s="16">
        <f t="shared" si="41"/>
        <v>0</v>
      </c>
      <c r="P189" s="1">
        <v>0</v>
      </c>
      <c r="Q189" s="15">
        <v>1910.7</v>
      </c>
      <c r="R189" s="2">
        <v>2918.16</v>
      </c>
      <c r="S189" s="1">
        <v>0</v>
      </c>
      <c r="T189" s="1">
        <v>0</v>
      </c>
      <c r="U189" s="1">
        <v>0</v>
      </c>
      <c r="V189" s="1">
        <v>1</v>
      </c>
      <c r="W189" s="1">
        <v>8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12</v>
      </c>
      <c r="AN189" s="1">
        <v>10</v>
      </c>
      <c r="AO189" s="1">
        <v>15</v>
      </c>
      <c r="AP189" s="1">
        <v>41</v>
      </c>
      <c r="AQ189" s="1">
        <v>40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1</v>
      </c>
      <c r="AY189" s="1">
        <v>0</v>
      </c>
      <c r="AZ189" s="1">
        <v>3</v>
      </c>
      <c r="BA189" s="1">
        <v>36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</row>
    <row r="190" spans="1:58">
      <c r="A190" s="1">
        <v>70171</v>
      </c>
      <c r="B190" s="1" t="s">
        <v>283</v>
      </c>
      <c r="C190" s="1">
        <v>15</v>
      </c>
      <c r="D190" s="2">
        <v>451.05</v>
      </c>
      <c r="E190" s="10">
        <f t="shared" si="2"/>
        <v>0</v>
      </c>
      <c r="F190" s="11">
        <f t="shared" si="3"/>
        <v>0</v>
      </c>
      <c r="G190" s="1">
        <v>0.5</v>
      </c>
      <c r="H190" s="1">
        <v>7</v>
      </c>
      <c r="I190" s="16">
        <f t="shared" si="45"/>
        <v>0</v>
      </c>
      <c r="J190" s="1">
        <v>2.93</v>
      </c>
      <c r="K190" s="1">
        <v>8.73</v>
      </c>
      <c r="L190" s="5">
        <v>0</v>
      </c>
      <c r="M190" s="1">
        <v>0.73</v>
      </c>
      <c r="N190" s="1">
        <v>2.93</v>
      </c>
      <c r="O190" s="16">
        <f t="shared" si="41"/>
        <v>0</v>
      </c>
      <c r="P190" s="1">
        <v>0</v>
      </c>
      <c r="Q190" s="15">
        <v>1879.38</v>
      </c>
      <c r="R190" s="2">
        <v>5713.3</v>
      </c>
      <c r="S190" s="1">
        <v>7</v>
      </c>
      <c r="T190" s="1">
        <v>16</v>
      </c>
      <c r="U190" s="1">
        <v>-10</v>
      </c>
      <c r="V190" s="1">
        <v>5</v>
      </c>
      <c r="W190" s="1">
        <v>15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15</v>
      </c>
      <c r="AN190" s="1">
        <v>21</v>
      </c>
      <c r="AO190" s="1">
        <v>15</v>
      </c>
      <c r="AP190" s="1">
        <v>7</v>
      </c>
      <c r="AQ190" s="1">
        <v>131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18</v>
      </c>
      <c r="AY190" s="1">
        <v>1</v>
      </c>
      <c r="AZ190" s="1">
        <v>0</v>
      </c>
      <c r="BA190" s="1">
        <v>44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</row>
    <row r="191" spans="1:58">
      <c r="A191" s="1">
        <v>70123</v>
      </c>
      <c r="B191" s="1" t="s">
        <v>169</v>
      </c>
      <c r="C191" s="1">
        <v>6</v>
      </c>
      <c r="D191" s="2">
        <v>850.00019999999995</v>
      </c>
      <c r="E191" s="10">
        <f t="shared" si="2"/>
        <v>0</v>
      </c>
      <c r="F191" s="11">
        <f t="shared" si="3"/>
        <v>0</v>
      </c>
      <c r="G191" s="1">
        <v>0.5</v>
      </c>
      <c r="H191" s="1">
        <v>0</v>
      </c>
      <c r="I191" s="16">
        <f t="shared" si="45"/>
        <v>0</v>
      </c>
      <c r="J191" s="1">
        <v>1</v>
      </c>
      <c r="K191" s="1">
        <v>0.83</v>
      </c>
      <c r="L191" s="5">
        <v>0</v>
      </c>
      <c r="M191" s="1">
        <v>0.67</v>
      </c>
      <c r="N191" s="1">
        <v>-0.5</v>
      </c>
      <c r="O191" s="5">
        <v>0</v>
      </c>
      <c r="P191" s="1">
        <v>0</v>
      </c>
      <c r="Q191" s="15">
        <v>1841.67</v>
      </c>
      <c r="R191" s="2">
        <v>283.33</v>
      </c>
      <c r="S191" s="1">
        <v>0</v>
      </c>
      <c r="T191" s="1">
        <v>0</v>
      </c>
      <c r="U191" s="1">
        <v>3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5</v>
      </c>
      <c r="AN191" s="1">
        <v>2</v>
      </c>
      <c r="AO191" s="1">
        <v>0</v>
      </c>
      <c r="AP191" s="1">
        <v>0</v>
      </c>
      <c r="AQ191" s="1">
        <v>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2</v>
      </c>
      <c r="AX191" s="1">
        <v>4</v>
      </c>
      <c r="AY191" s="1">
        <v>0</v>
      </c>
      <c r="AZ191" s="1">
        <v>0</v>
      </c>
      <c r="BA191" s="1">
        <v>-3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</row>
    <row r="192" spans="1:58">
      <c r="A192" s="1">
        <v>70173</v>
      </c>
      <c r="B192" s="1" t="s">
        <v>316</v>
      </c>
      <c r="C192" s="1">
        <v>4</v>
      </c>
      <c r="D192" s="2">
        <v>306.52</v>
      </c>
      <c r="E192" s="10">
        <f t="shared" si="2"/>
        <v>0</v>
      </c>
      <c r="F192" s="11">
        <f t="shared" si="3"/>
        <v>0</v>
      </c>
      <c r="G192" s="1">
        <v>1</v>
      </c>
      <c r="H192" s="1">
        <v>1</v>
      </c>
      <c r="I192" s="16">
        <f t="shared" si="45"/>
        <v>0</v>
      </c>
      <c r="J192" s="1">
        <v>4.12</v>
      </c>
      <c r="K192" s="1">
        <v>1</v>
      </c>
      <c r="L192" s="5">
        <v>0</v>
      </c>
      <c r="M192" s="1">
        <v>0.88</v>
      </c>
      <c r="N192" s="1">
        <v>2.25</v>
      </c>
      <c r="O192" s="16">
        <f t="shared" ref="O192:O206" si="46">MAX(0,(TRUNC((M192*0.8)-N192)))</f>
        <v>0</v>
      </c>
      <c r="P192" s="1">
        <v>0</v>
      </c>
      <c r="Q192" s="15">
        <v>1839.12</v>
      </c>
      <c r="R192" s="2">
        <v>1302.71</v>
      </c>
      <c r="S192" s="1">
        <v>0</v>
      </c>
      <c r="T192" s="1">
        <v>3</v>
      </c>
      <c r="U192" s="1">
        <v>2</v>
      </c>
      <c r="V192" s="1">
        <v>1</v>
      </c>
      <c r="W192" s="1">
        <v>4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5</v>
      </c>
      <c r="AN192" s="1">
        <v>7</v>
      </c>
      <c r="AO192" s="1">
        <v>6</v>
      </c>
      <c r="AP192" s="1">
        <v>4</v>
      </c>
      <c r="AQ192" s="1">
        <v>4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3</v>
      </c>
      <c r="AY192" s="1">
        <v>0</v>
      </c>
      <c r="AZ192" s="1">
        <v>4</v>
      </c>
      <c r="BA192" s="1">
        <v>9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</row>
    <row r="193" spans="1:58">
      <c r="A193" s="1">
        <v>70985</v>
      </c>
      <c r="B193" s="1" t="s">
        <v>227</v>
      </c>
      <c r="C193" s="1">
        <v>20</v>
      </c>
      <c r="D193" s="2">
        <v>1164.2</v>
      </c>
      <c r="E193" s="10">
        <f t="shared" si="2"/>
        <v>0</v>
      </c>
      <c r="F193" s="11">
        <f t="shared" si="3"/>
        <v>0</v>
      </c>
      <c r="G193" s="1">
        <v>0</v>
      </c>
      <c r="H193" s="1">
        <v>0.2</v>
      </c>
      <c r="I193" s="16">
        <f t="shared" si="45"/>
        <v>0</v>
      </c>
      <c r="J193" s="1">
        <v>1.35</v>
      </c>
      <c r="K193" s="1">
        <v>0.8</v>
      </c>
      <c r="L193" s="5">
        <v>0</v>
      </c>
      <c r="M193" s="1">
        <v>0.15</v>
      </c>
      <c r="N193" s="1">
        <v>0</v>
      </c>
      <c r="O193" s="16">
        <f t="shared" si="46"/>
        <v>0</v>
      </c>
      <c r="P193" s="1">
        <v>0</v>
      </c>
      <c r="Q193" s="15">
        <v>1746.3</v>
      </c>
      <c r="R193" s="2">
        <v>1164.2</v>
      </c>
      <c r="S193" s="1">
        <v>0</v>
      </c>
      <c r="T193" s="1">
        <v>0</v>
      </c>
      <c r="U193" s="1">
        <v>0</v>
      </c>
      <c r="V193" s="1">
        <v>0</v>
      </c>
      <c r="W193" s="1">
        <v>4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12</v>
      </c>
      <c r="AN193" s="1">
        <v>30</v>
      </c>
      <c r="AO193" s="1">
        <v>0</v>
      </c>
      <c r="AP193" s="1">
        <v>0</v>
      </c>
      <c r="AQ193" s="1">
        <v>16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2</v>
      </c>
      <c r="AX193" s="1">
        <v>2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</row>
    <row r="194" spans="1:58">
      <c r="A194" s="1">
        <v>70105</v>
      </c>
      <c r="B194" s="1" t="s">
        <v>307</v>
      </c>
      <c r="C194" s="1">
        <v>4</v>
      </c>
      <c r="D194" s="2">
        <v>805.92</v>
      </c>
      <c r="E194" s="10">
        <f t="shared" si="2"/>
        <v>0</v>
      </c>
      <c r="F194" s="11">
        <f t="shared" si="3"/>
        <v>0</v>
      </c>
      <c r="G194" s="1">
        <v>0.38</v>
      </c>
      <c r="H194" s="1">
        <v>2</v>
      </c>
      <c r="I194" s="16">
        <f t="shared" si="45"/>
        <v>0</v>
      </c>
      <c r="J194" s="1">
        <v>1.38</v>
      </c>
      <c r="K194" s="1">
        <v>3.5</v>
      </c>
      <c r="L194" s="5">
        <v>0</v>
      </c>
      <c r="M194" s="1">
        <v>0.25</v>
      </c>
      <c r="N194" s="1">
        <v>0.25</v>
      </c>
      <c r="O194" s="16">
        <f t="shared" si="46"/>
        <v>0</v>
      </c>
      <c r="P194" s="1">
        <v>0</v>
      </c>
      <c r="Q194" s="15">
        <v>1611.84</v>
      </c>
      <c r="R194" s="2">
        <v>4634.04</v>
      </c>
      <c r="S194" s="1">
        <v>0</v>
      </c>
      <c r="T194" s="1">
        <v>3</v>
      </c>
      <c r="U194" s="1">
        <v>0</v>
      </c>
      <c r="V194" s="1">
        <v>0</v>
      </c>
      <c r="W194" s="1">
        <v>8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1</v>
      </c>
      <c r="AO194" s="1">
        <v>4</v>
      </c>
      <c r="AP194" s="1">
        <v>2</v>
      </c>
      <c r="AQ194" s="1">
        <v>14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</row>
    <row r="195" spans="1:58">
      <c r="A195" s="1">
        <v>70981</v>
      </c>
      <c r="B195" s="1" t="s">
        <v>294</v>
      </c>
      <c r="C195" s="1">
        <v>15</v>
      </c>
      <c r="D195" s="2">
        <v>419.33100000000002</v>
      </c>
      <c r="E195" s="10">
        <f t="shared" si="2"/>
        <v>2096.6550000000002</v>
      </c>
      <c r="F195" s="11">
        <f t="shared" si="3"/>
        <v>5</v>
      </c>
      <c r="G195" s="1">
        <v>-1.23</v>
      </c>
      <c r="H195" s="1">
        <v>2.0699999999999998</v>
      </c>
      <c r="I195" s="16">
        <f t="shared" si="45"/>
        <v>0</v>
      </c>
      <c r="J195" s="1">
        <v>3.6</v>
      </c>
      <c r="K195" s="1">
        <v>0.4</v>
      </c>
      <c r="L195" s="5">
        <v>5</v>
      </c>
      <c r="M195" s="1">
        <v>1.27</v>
      </c>
      <c r="N195" s="1">
        <v>0.53</v>
      </c>
      <c r="O195" s="16">
        <f t="shared" si="46"/>
        <v>0</v>
      </c>
      <c r="P195" s="1">
        <v>0</v>
      </c>
      <c r="Q195" s="15">
        <v>1523.57</v>
      </c>
      <c r="R195" s="2">
        <v>1257.99</v>
      </c>
      <c r="S195" s="1">
        <v>9</v>
      </c>
      <c r="T195" s="1">
        <v>7</v>
      </c>
      <c r="U195" s="1">
        <v>-36</v>
      </c>
      <c r="V195" s="1">
        <v>10</v>
      </c>
      <c r="W195" s="1">
        <v>31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23</v>
      </c>
      <c r="AN195" s="1">
        <v>13</v>
      </c>
      <c r="AO195" s="1">
        <v>19</v>
      </c>
      <c r="AP195" s="1">
        <v>11</v>
      </c>
      <c r="AQ195" s="1">
        <v>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2</v>
      </c>
      <c r="AX195" s="1">
        <v>18</v>
      </c>
      <c r="AY195" s="1">
        <v>0</v>
      </c>
      <c r="AZ195" s="1">
        <v>16</v>
      </c>
      <c r="BA195" s="1">
        <v>8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</row>
    <row r="196" spans="1:58">
      <c r="A196" s="1">
        <v>70507</v>
      </c>
      <c r="B196" s="1" t="s">
        <v>352</v>
      </c>
      <c r="C196" s="1">
        <v>12</v>
      </c>
      <c r="D196" s="2">
        <v>561.12</v>
      </c>
      <c r="E196" s="10">
        <f t="shared" si="2"/>
        <v>0</v>
      </c>
      <c r="F196" s="11">
        <f t="shared" si="3"/>
        <v>0</v>
      </c>
      <c r="G196" s="1">
        <v>1.1200000000000001</v>
      </c>
      <c r="H196" s="1">
        <v>1.33</v>
      </c>
      <c r="I196" s="16">
        <f t="shared" si="45"/>
        <v>0</v>
      </c>
      <c r="J196" s="1">
        <v>1.21</v>
      </c>
      <c r="K196" s="1">
        <v>2.58</v>
      </c>
      <c r="L196" s="5">
        <v>0</v>
      </c>
      <c r="M196" s="1">
        <v>0.33</v>
      </c>
      <c r="N196" s="1">
        <v>0</v>
      </c>
      <c r="O196" s="16">
        <f t="shared" si="46"/>
        <v>0</v>
      </c>
      <c r="P196" s="1">
        <v>0</v>
      </c>
      <c r="Q196" s="15">
        <v>1496.32</v>
      </c>
      <c r="R196" s="2">
        <v>2197.7199999999998</v>
      </c>
      <c r="S196" s="1">
        <v>6</v>
      </c>
      <c r="T196" s="1">
        <v>0</v>
      </c>
      <c r="U196" s="1">
        <v>1</v>
      </c>
      <c r="V196" s="1">
        <v>13</v>
      </c>
      <c r="W196" s="1">
        <v>16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5</v>
      </c>
      <c r="AN196" s="1">
        <v>19</v>
      </c>
      <c r="AO196" s="1">
        <v>0</v>
      </c>
      <c r="AP196" s="1">
        <v>0</v>
      </c>
      <c r="AQ196" s="1">
        <v>31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3</v>
      </c>
      <c r="AZ196" s="1">
        <v>2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</row>
    <row r="197" spans="1:58">
      <c r="A197" s="1">
        <v>70132</v>
      </c>
      <c r="B197" s="1" t="s">
        <v>223</v>
      </c>
      <c r="C197" s="1">
        <v>18</v>
      </c>
      <c r="D197" s="2">
        <v>954.53819999999996</v>
      </c>
      <c r="E197" s="10">
        <f t="shared" si="2"/>
        <v>0</v>
      </c>
      <c r="F197" s="11">
        <f t="shared" si="3"/>
        <v>0</v>
      </c>
      <c r="G197" s="1">
        <v>0.5</v>
      </c>
      <c r="H197" s="1">
        <v>0</v>
      </c>
      <c r="I197" s="16">
        <f t="shared" si="45"/>
        <v>0</v>
      </c>
      <c r="J197" s="1">
        <v>1</v>
      </c>
      <c r="K197" s="1">
        <v>1.56</v>
      </c>
      <c r="L197" s="5">
        <v>0</v>
      </c>
      <c r="M197" s="1">
        <v>0</v>
      </c>
      <c r="N197" s="1">
        <v>0</v>
      </c>
      <c r="O197" s="16">
        <f t="shared" si="46"/>
        <v>0</v>
      </c>
      <c r="P197" s="1">
        <v>0</v>
      </c>
      <c r="Q197" s="15">
        <v>1431.81</v>
      </c>
      <c r="R197" s="2">
        <v>1484.84</v>
      </c>
      <c r="S197" s="1">
        <v>0</v>
      </c>
      <c r="T197" s="1">
        <v>0</v>
      </c>
      <c r="U197" s="1">
        <v>5</v>
      </c>
      <c r="V197" s="1">
        <v>8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12</v>
      </c>
      <c r="AN197" s="1">
        <v>5</v>
      </c>
      <c r="AO197" s="1">
        <v>2</v>
      </c>
      <c r="AP197" s="1">
        <v>3</v>
      </c>
      <c r="AQ197" s="1">
        <v>28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</row>
    <row r="198" spans="1:58">
      <c r="A198" s="1">
        <v>70231</v>
      </c>
      <c r="B198" s="1" t="s">
        <v>331</v>
      </c>
      <c r="C198" s="1">
        <v>12</v>
      </c>
      <c r="D198" s="2">
        <v>803.16</v>
      </c>
      <c r="E198" s="10">
        <f t="shared" si="2"/>
        <v>2409.48</v>
      </c>
      <c r="F198" s="11">
        <f t="shared" si="3"/>
        <v>3</v>
      </c>
      <c r="G198" s="1">
        <v>0</v>
      </c>
      <c r="H198" s="1">
        <v>0</v>
      </c>
      <c r="I198" s="16">
        <f t="shared" si="45"/>
        <v>0</v>
      </c>
      <c r="J198" s="1">
        <v>1.67</v>
      </c>
      <c r="K198" s="1">
        <v>0</v>
      </c>
      <c r="L198" s="5">
        <v>3</v>
      </c>
      <c r="M198" s="1">
        <v>0</v>
      </c>
      <c r="N198" s="1">
        <v>0</v>
      </c>
      <c r="O198" s="16">
        <f t="shared" si="46"/>
        <v>0</v>
      </c>
      <c r="P198" s="1">
        <v>0</v>
      </c>
      <c r="Q198" s="15">
        <v>1338.6</v>
      </c>
      <c r="R198" s="2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13</v>
      </c>
      <c r="AP198" s="1">
        <v>14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</row>
    <row r="199" spans="1:58">
      <c r="A199" s="1">
        <v>70974</v>
      </c>
      <c r="B199" s="1" t="s">
        <v>287</v>
      </c>
      <c r="C199" s="1">
        <v>28</v>
      </c>
      <c r="D199" s="2">
        <v>1060.3628000000001</v>
      </c>
      <c r="E199" s="10">
        <f t="shared" si="2"/>
        <v>0</v>
      </c>
      <c r="F199" s="11">
        <f t="shared" si="3"/>
        <v>0</v>
      </c>
      <c r="G199" s="1">
        <v>0</v>
      </c>
      <c r="H199" s="1">
        <v>0</v>
      </c>
      <c r="I199" s="16">
        <f t="shared" si="45"/>
        <v>0</v>
      </c>
      <c r="J199" s="1">
        <v>0.79</v>
      </c>
      <c r="K199" s="1">
        <v>2.82</v>
      </c>
      <c r="L199" s="5">
        <v>0</v>
      </c>
      <c r="M199" s="1">
        <v>0.46</v>
      </c>
      <c r="N199" s="1">
        <v>0.79</v>
      </c>
      <c r="O199" s="16">
        <f t="shared" si="46"/>
        <v>0</v>
      </c>
      <c r="P199" s="1">
        <v>0</v>
      </c>
      <c r="Q199" s="15">
        <v>1325.45</v>
      </c>
      <c r="R199" s="2">
        <v>3824.88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17</v>
      </c>
      <c r="AN199" s="1">
        <v>2</v>
      </c>
      <c r="AO199" s="1">
        <v>3</v>
      </c>
      <c r="AP199" s="1">
        <v>2</v>
      </c>
      <c r="AQ199" s="1">
        <v>79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3</v>
      </c>
      <c r="AX199" s="1">
        <v>0</v>
      </c>
      <c r="AY199" s="1">
        <v>9</v>
      </c>
      <c r="AZ199" s="1">
        <v>2</v>
      </c>
      <c r="BA199" s="1">
        <v>22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</row>
    <row r="200" spans="1:58">
      <c r="A200" s="1">
        <v>70501</v>
      </c>
      <c r="B200" s="1" t="s">
        <v>190</v>
      </c>
      <c r="C200" s="1">
        <v>24</v>
      </c>
      <c r="D200" s="2">
        <v>867.12239999999997</v>
      </c>
      <c r="E200" s="10">
        <f t="shared" si="2"/>
        <v>0</v>
      </c>
      <c r="F200" s="11">
        <f t="shared" si="3"/>
        <v>0</v>
      </c>
      <c r="G200" s="1">
        <v>0.19</v>
      </c>
      <c r="H200" s="1">
        <v>0</v>
      </c>
      <c r="I200" s="16">
        <f t="shared" si="45"/>
        <v>0</v>
      </c>
      <c r="J200" s="1">
        <v>0.21</v>
      </c>
      <c r="K200" s="1">
        <v>0</v>
      </c>
      <c r="L200" s="5">
        <v>0</v>
      </c>
      <c r="M200" s="1">
        <v>1.08</v>
      </c>
      <c r="N200" s="1">
        <v>3.5</v>
      </c>
      <c r="O200" s="16">
        <f t="shared" si="46"/>
        <v>0</v>
      </c>
      <c r="P200" s="1">
        <v>0</v>
      </c>
      <c r="Q200" s="15">
        <v>1282.6199999999999</v>
      </c>
      <c r="R200" s="2">
        <v>3034.93</v>
      </c>
      <c r="S200" s="1">
        <v>0</v>
      </c>
      <c r="T200" s="1">
        <v>0</v>
      </c>
      <c r="U200" s="1">
        <v>0</v>
      </c>
      <c r="V200" s="1">
        <v>9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10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15</v>
      </c>
      <c r="AX200" s="1">
        <v>4</v>
      </c>
      <c r="AY200" s="1">
        <v>0</v>
      </c>
      <c r="AZ200" s="1">
        <v>18</v>
      </c>
      <c r="BA200" s="1">
        <v>84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</row>
    <row r="201" spans="1:58">
      <c r="A201" s="1">
        <v>70353</v>
      </c>
      <c r="B201" s="1" t="s">
        <v>248</v>
      </c>
      <c r="C201" s="1">
        <v>5</v>
      </c>
      <c r="D201" s="2">
        <v>307.45</v>
      </c>
      <c r="E201" s="10">
        <f t="shared" si="2"/>
        <v>922.34999999999991</v>
      </c>
      <c r="F201" s="11">
        <f t="shared" si="3"/>
        <v>3</v>
      </c>
      <c r="G201" s="1">
        <v>1</v>
      </c>
      <c r="H201" s="1">
        <v>1</v>
      </c>
      <c r="I201" s="16">
        <f t="shared" si="45"/>
        <v>0</v>
      </c>
      <c r="J201" s="1">
        <v>2.4</v>
      </c>
      <c r="K201" s="1">
        <v>0</v>
      </c>
      <c r="L201" s="5">
        <v>3</v>
      </c>
      <c r="M201" s="1">
        <v>0</v>
      </c>
      <c r="N201" s="1">
        <v>0.8</v>
      </c>
      <c r="O201" s="16">
        <f t="shared" si="46"/>
        <v>0</v>
      </c>
      <c r="P201" s="1">
        <v>0</v>
      </c>
      <c r="Q201" s="15">
        <v>1045.33</v>
      </c>
      <c r="R201" s="2">
        <v>553.41</v>
      </c>
      <c r="S201" s="1">
        <v>0</v>
      </c>
      <c r="T201" s="1">
        <v>0</v>
      </c>
      <c r="U201" s="1">
        <v>4</v>
      </c>
      <c r="V201" s="1">
        <v>2</v>
      </c>
      <c r="W201" s="1">
        <v>5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2</v>
      </c>
      <c r="AO201" s="1">
        <v>8</v>
      </c>
      <c r="AP201" s="1">
        <v>6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4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</row>
    <row r="202" spans="1:58">
      <c r="A202" s="1">
        <v>70264</v>
      </c>
      <c r="B202" s="1" t="s">
        <v>233</v>
      </c>
      <c r="C202" s="1">
        <v>20</v>
      </c>
      <c r="D202" s="2">
        <v>1007.4</v>
      </c>
      <c r="E202" s="10">
        <f t="shared" si="2"/>
        <v>5037</v>
      </c>
      <c r="F202" s="11">
        <f t="shared" si="3"/>
        <v>5</v>
      </c>
      <c r="G202" s="1">
        <v>0.02</v>
      </c>
      <c r="H202" s="1">
        <v>0.05</v>
      </c>
      <c r="I202" s="16">
        <f t="shared" si="45"/>
        <v>0</v>
      </c>
      <c r="J202" s="1">
        <v>0</v>
      </c>
      <c r="K202" s="1">
        <v>0</v>
      </c>
      <c r="L202" s="5">
        <v>5</v>
      </c>
      <c r="M202" s="1">
        <v>0.92</v>
      </c>
      <c r="N202" s="1">
        <v>1</v>
      </c>
      <c r="O202" s="16">
        <f t="shared" si="46"/>
        <v>0</v>
      </c>
      <c r="P202" s="1">
        <v>0</v>
      </c>
      <c r="Q202" s="15">
        <v>957.03</v>
      </c>
      <c r="R202" s="2">
        <v>1057.77</v>
      </c>
      <c r="S202" s="1">
        <v>0</v>
      </c>
      <c r="T202" s="1">
        <v>0</v>
      </c>
      <c r="U202" s="1">
        <v>0</v>
      </c>
      <c r="V202" s="1">
        <v>1</v>
      </c>
      <c r="W202" s="1">
        <v>1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2</v>
      </c>
      <c r="AX202" s="1">
        <v>8</v>
      </c>
      <c r="AY202" s="1">
        <v>10</v>
      </c>
      <c r="AZ202" s="1">
        <v>5</v>
      </c>
      <c r="BA202" s="1">
        <v>20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</row>
    <row r="203" spans="1:58">
      <c r="A203" s="1">
        <v>70124</v>
      </c>
      <c r="B203" s="1" t="s">
        <v>311</v>
      </c>
      <c r="C203" s="1">
        <v>72</v>
      </c>
      <c r="D203" s="2">
        <v>909.36</v>
      </c>
      <c r="E203" s="10">
        <f t="shared" si="2"/>
        <v>0</v>
      </c>
      <c r="F203" s="11">
        <f t="shared" si="3"/>
        <v>0</v>
      </c>
      <c r="G203" s="1">
        <v>1.03</v>
      </c>
      <c r="H203" s="1">
        <v>-0.06</v>
      </c>
      <c r="I203" s="16">
        <f t="shared" si="45"/>
        <v>0</v>
      </c>
      <c r="J203" s="1">
        <v>0.01</v>
      </c>
      <c r="K203" s="1">
        <v>-0.01</v>
      </c>
      <c r="L203" s="5">
        <v>0</v>
      </c>
      <c r="M203" s="1">
        <v>0</v>
      </c>
      <c r="N203" s="1">
        <v>0.01</v>
      </c>
      <c r="O203" s="16">
        <f t="shared" si="46"/>
        <v>0</v>
      </c>
      <c r="P203" s="1">
        <v>0</v>
      </c>
      <c r="Q203" s="15">
        <v>947.25</v>
      </c>
      <c r="R203" s="2">
        <v>-50.52</v>
      </c>
      <c r="S203" s="1">
        <v>0</v>
      </c>
      <c r="T203" s="1">
        <v>6</v>
      </c>
      <c r="U203" s="1">
        <v>47</v>
      </c>
      <c r="V203" s="1">
        <v>48</v>
      </c>
      <c r="W203" s="1">
        <v>-4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1</v>
      </c>
      <c r="AP203" s="1">
        <v>0</v>
      </c>
      <c r="AQ203" s="1">
        <v>-1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1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</row>
    <row r="204" spans="1:58">
      <c r="A204" s="1">
        <v>70219</v>
      </c>
      <c r="B204" s="1" t="s">
        <v>250</v>
      </c>
      <c r="C204" s="1">
        <v>20</v>
      </c>
      <c r="D204" s="2">
        <v>1251.4000000000001</v>
      </c>
      <c r="E204" s="10">
        <f t="shared" si="2"/>
        <v>0</v>
      </c>
      <c r="F204" s="11">
        <f t="shared" si="3"/>
        <v>0</v>
      </c>
      <c r="G204" s="1">
        <v>0</v>
      </c>
      <c r="H204" s="1">
        <v>0</v>
      </c>
      <c r="I204" s="16">
        <f t="shared" si="45"/>
        <v>0</v>
      </c>
      <c r="J204" s="1">
        <v>0.75</v>
      </c>
      <c r="K204" s="1">
        <v>0.3</v>
      </c>
      <c r="L204" s="5">
        <v>0</v>
      </c>
      <c r="M204" s="1">
        <v>0</v>
      </c>
      <c r="N204" s="1">
        <v>0</v>
      </c>
      <c r="O204" s="16">
        <f t="shared" si="46"/>
        <v>0</v>
      </c>
      <c r="P204" s="1">
        <v>0</v>
      </c>
      <c r="Q204" s="15">
        <v>938.55</v>
      </c>
      <c r="R204" s="2">
        <v>375.42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5</v>
      </c>
      <c r="AN204" s="1">
        <v>0</v>
      </c>
      <c r="AO204" s="1">
        <v>6</v>
      </c>
      <c r="AP204" s="1">
        <v>8</v>
      </c>
      <c r="AQ204" s="1">
        <v>6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</row>
    <row r="205" spans="1:58">
      <c r="A205" s="1">
        <v>76000</v>
      </c>
      <c r="B205" s="1" t="s">
        <v>356</v>
      </c>
      <c r="C205" s="1">
        <v>75</v>
      </c>
      <c r="D205" s="2">
        <v>641.25</v>
      </c>
      <c r="E205" s="10">
        <f t="shared" si="2"/>
        <v>0</v>
      </c>
      <c r="F205" s="11">
        <f t="shared" si="3"/>
        <v>0</v>
      </c>
      <c r="G205" s="1">
        <v>-0.35</v>
      </c>
      <c r="H205" s="1">
        <v>0</v>
      </c>
      <c r="I205" s="16">
        <f t="shared" si="45"/>
        <v>0</v>
      </c>
      <c r="J205" s="1">
        <v>1.71</v>
      </c>
      <c r="K205" s="1">
        <v>1.67</v>
      </c>
      <c r="L205" s="5">
        <v>0</v>
      </c>
      <c r="M205" s="1">
        <v>0</v>
      </c>
      <c r="N205" s="1">
        <v>0</v>
      </c>
      <c r="O205" s="16">
        <f t="shared" si="46"/>
        <v>0</v>
      </c>
      <c r="P205" s="1">
        <v>0</v>
      </c>
      <c r="Q205" s="15">
        <v>872.1</v>
      </c>
      <c r="R205" s="2">
        <v>1068.75</v>
      </c>
      <c r="S205" s="1">
        <v>0</v>
      </c>
      <c r="T205" s="1">
        <v>0</v>
      </c>
      <c r="U205" s="1">
        <v>-35</v>
      </c>
      <c r="V205" s="1">
        <v>18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23</v>
      </c>
      <c r="AN205" s="1">
        <v>0</v>
      </c>
      <c r="AO205" s="1">
        <v>63</v>
      </c>
      <c r="AP205" s="1">
        <v>84</v>
      </c>
      <c r="AQ205" s="1">
        <v>125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</row>
    <row r="206" spans="1:58">
      <c r="A206" s="1">
        <v>70350</v>
      </c>
      <c r="B206" s="1" t="s">
        <v>262</v>
      </c>
      <c r="C206" s="1">
        <v>5</v>
      </c>
      <c r="D206" s="2">
        <v>307.45</v>
      </c>
      <c r="E206" s="10">
        <f t="shared" si="2"/>
        <v>0</v>
      </c>
      <c r="F206" s="11">
        <f t="shared" si="3"/>
        <v>0</v>
      </c>
      <c r="G206" s="1">
        <v>0.2</v>
      </c>
      <c r="H206" s="1">
        <v>3.2</v>
      </c>
      <c r="I206" s="16">
        <f t="shared" si="45"/>
        <v>0</v>
      </c>
      <c r="J206" s="1">
        <v>2.5</v>
      </c>
      <c r="K206" s="1">
        <v>2.8</v>
      </c>
      <c r="L206" s="5">
        <v>0</v>
      </c>
      <c r="M206" s="1">
        <v>0</v>
      </c>
      <c r="N206" s="1">
        <v>0</v>
      </c>
      <c r="O206" s="16">
        <f t="shared" si="46"/>
        <v>0</v>
      </c>
      <c r="P206" s="1">
        <v>0</v>
      </c>
      <c r="Q206" s="15">
        <v>830.12</v>
      </c>
      <c r="R206" s="2">
        <v>1844.7</v>
      </c>
      <c r="S206" s="1">
        <v>3</v>
      </c>
      <c r="T206" s="1">
        <v>2</v>
      </c>
      <c r="U206" s="1">
        <v>-4</v>
      </c>
      <c r="V206" s="1">
        <v>2</v>
      </c>
      <c r="W206" s="1">
        <v>16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  <c r="AN206" s="1">
        <v>1</v>
      </c>
      <c r="AO206" s="1">
        <v>8</v>
      </c>
      <c r="AP206" s="1">
        <v>6</v>
      </c>
      <c r="AQ206" s="1">
        <v>14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</row>
    <row r="207" spans="1:58">
      <c r="A207" s="1">
        <v>70049</v>
      </c>
      <c r="B207" s="1" t="s">
        <v>302</v>
      </c>
      <c r="C207" s="1">
        <v>18</v>
      </c>
      <c r="D207" s="2">
        <v>821.16</v>
      </c>
      <c r="E207" s="10">
        <f t="shared" si="2"/>
        <v>0</v>
      </c>
      <c r="F207" s="11">
        <f t="shared" si="3"/>
        <v>0</v>
      </c>
      <c r="G207" s="1">
        <v>0.17</v>
      </c>
      <c r="H207" s="1">
        <v>0</v>
      </c>
      <c r="I207" s="16">
        <f t="shared" si="45"/>
        <v>0</v>
      </c>
      <c r="J207" s="1">
        <v>0</v>
      </c>
      <c r="K207" s="1">
        <v>0</v>
      </c>
      <c r="L207" s="5">
        <v>0</v>
      </c>
      <c r="M207" s="1">
        <v>0.83</v>
      </c>
      <c r="N207" s="1">
        <v>-0.39</v>
      </c>
      <c r="O207" s="5">
        <v>0</v>
      </c>
      <c r="P207" s="1">
        <v>0</v>
      </c>
      <c r="Q207" s="15">
        <v>821.16</v>
      </c>
      <c r="R207" s="2">
        <v>-319.33999999999997</v>
      </c>
      <c r="S207" s="1">
        <v>0</v>
      </c>
      <c r="T207" s="1">
        <v>0</v>
      </c>
      <c r="U207" s="1">
        <v>0</v>
      </c>
      <c r="V207" s="1">
        <v>6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5</v>
      </c>
      <c r="AX207" s="1">
        <v>0</v>
      </c>
      <c r="AY207" s="1">
        <v>8</v>
      </c>
      <c r="AZ207" s="1">
        <v>4</v>
      </c>
      <c r="BA207" s="1">
        <v>-7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</row>
    <row r="208" spans="1:58">
      <c r="A208" s="1">
        <v>70075</v>
      </c>
      <c r="B208" s="1" t="s">
        <v>231</v>
      </c>
      <c r="C208" s="1">
        <v>25</v>
      </c>
      <c r="D208" s="2">
        <v>806.75</v>
      </c>
      <c r="E208" s="10">
        <f t="shared" si="2"/>
        <v>0</v>
      </c>
      <c r="F208" s="11">
        <f t="shared" si="3"/>
        <v>0</v>
      </c>
      <c r="G208" s="1">
        <v>0.2</v>
      </c>
      <c r="H208" s="1">
        <v>0</v>
      </c>
      <c r="I208" s="16">
        <f t="shared" si="45"/>
        <v>0</v>
      </c>
      <c r="J208" s="1">
        <v>0.8</v>
      </c>
      <c r="K208" s="1">
        <v>2.52</v>
      </c>
      <c r="L208" s="5">
        <v>0</v>
      </c>
      <c r="M208" s="1">
        <v>0</v>
      </c>
      <c r="N208" s="1">
        <v>0</v>
      </c>
      <c r="O208" s="16">
        <f t="shared" ref="O208:O266" si="47">MAX(0,(TRUNC((M208*0.8)-N208)))</f>
        <v>0</v>
      </c>
      <c r="P208" s="1">
        <v>0</v>
      </c>
      <c r="Q208" s="15">
        <v>806.75</v>
      </c>
      <c r="R208" s="2">
        <v>2033.01</v>
      </c>
      <c r="S208" s="1">
        <v>0</v>
      </c>
      <c r="T208" s="1">
        <v>0</v>
      </c>
      <c r="U208" s="1">
        <v>5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15</v>
      </c>
      <c r="AN208" s="1">
        <v>10</v>
      </c>
      <c r="AO208" s="1">
        <v>0</v>
      </c>
      <c r="AP208" s="1">
        <v>0</v>
      </c>
      <c r="AQ208" s="1">
        <v>63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</row>
    <row r="209" spans="1:58">
      <c r="A209" s="1">
        <v>70060</v>
      </c>
      <c r="B209" s="1" t="s">
        <v>305</v>
      </c>
      <c r="C209" s="1">
        <v>1</v>
      </c>
      <c r="D209" s="2">
        <v>780.58</v>
      </c>
      <c r="E209" s="10">
        <f t="shared" si="2"/>
        <v>0</v>
      </c>
      <c r="F209" s="11">
        <f t="shared" si="3"/>
        <v>0</v>
      </c>
      <c r="G209" s="1">
        <v>0</v>
      </c>
      <c r="H209" s="1">
        <v>8</v>
      </c>
      <c r="I209" s="16">
        <f t="shared" si="45"/>
        <v>0</v>
      </c>
      <c r="J209" s="1">
        <v>0</v>
      </c>
      <c r="K209" s="1">
        <v>0</v>
      </c>
      <c r="L209" s="5">
        <v>0</v>
      </c>
      <c r="M209" s="1">
        <v>1</v>
      </c>
      <c r="N209" s="1">
        <v>8</v>
      </c>
      <c r="O209" s="16">
        <f t="shared" si="47"/>
        <v>0</v>
      </c>
      <c r="P209" s="1">
        <v>0</v>
      </c>
      <c r="Q209" s="15">
        <v>780.58</v>
      </c>
      <c r="R209" s="2">
        <v>12489.28</v>
      </c>
      <c r="S209" s="1">
        <v>0</v>
      </c>
      <c r="T209" s="1">
        <v>0</v>
      </c>
      <c r="U209" s="1">
        <v>0</v>
      </c>
      <c r="V209" s="1">
        <v>0</v>
      </c>
      <c r="W209" s="1">
        <v>8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1</v>
      </c>
      <c r="AX209" s="1">
        <v>0</v>
      </c>
      <c r="AY209" s="1">
        <v>0</v>
      </c>
      <c r="AZ209" s="1">
        <v>0</v>
      </c>
      <c r="BA209" s="1">
        <v>8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</row>
    <row r="210" spans="1:58">
      <c r="A210" s="1">
        <v>10233</v>
      </c>
      <c r="B210" s="1" t="s">
        <v>297</v>
      </c>
      <c r="C210" s="1">
        <v>16</v>
      </c>
      <c r="D210" s="2">
        <v>724.96</v>
      </c>
      <c r="E210" s="10">
        <f t="shared" si="2"/>
        <v>0</v>
      </c>
      <c r="F210" s="11">
        <f t="shared" si="3"/>
        <v>0</v>
      </c>
      <c r="G210" s="1">
        <v>0.78</v>
      </c>
      <c r="H210" s="1">
        <v>0</v>
      </c>
      <c r="I210" s="16">
        <f t="shared" si="45"/>
        <v>0</v>
      </c>
      <c r="J210" s="1">
        <v>0</v>
      </c>
      <c r="K210" s="1">
        <v>0</v>
      </c>
      <c r="L210" s="5">
        <v>0</v>
      </c>
      <c r="M210" s="1">
        <v>0.28000000000000003</v>
      </c>
      <c r="N210" s="1">
        <v>0.19</v>
      </c>
      <c r="O210" s="16">
        <f t="shared" si="47"/>
        <v>0</v>
      </c>
      <c r="P210" s="1">
        <v>0</v>
      </c>
      <c r="Q210" s="15">
        <v>770.27</v>
      </c>
      <c r="R210" s="2">
        <v>135.93</v>
      </c>
      <c r="S210" s="1">
        <v>0</v>
      </c>
      <c r="T210" s="1">
        <v>0</v>
      </c>
      <c r="U210" s="1">
        <v>10</v>
      </c>
      <c r="V210" s="1">
        <v>5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2</v>
      </c>
      <c r="AZ210" s="1">
        <v>5</v>
      </c>
      <c r="BA210" s="1">
        <v>3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</row>
    <row r="211" spans="1:58">
      <c r="A211" s="1">
        <v>70254</v>
      </c>
      <c r="B211" s="1" t="s">
        <v>334</v>
      </c>
      <c r="C211" s="1">
        <v>12</v>
      </c>
      <c r="D211" s="2">
        <v>904.5444</v>
      </c>
      <c r="E211" s="10">
        <f t="shared" si="2"/>
        <v>0</v>
      </c>
      <c r="F211" s="11">
        <f t="shared" si="3"/>
        <v>0</v>
      </c>
      <c r="G211" s="1">
        <v>0.12</v>
      </c>
      <c r="H211" s="1">
        <v>1</v>
      </c>
      <c r="I211" s="16">
        <f t="shared" si="45"/>
        <v>0</v>
      </c>
      <c r="J211" s="1">
        <v>0.62</v>
      </c>
      <c r="K211" s="1">
        <v>1.25</v>
      </c>
      <c r="L211" s="5">
        <v>0</v>
      </c>
      <c r="M211" s="1">
        <v>0.08</v>
      </c>
      <c r="N211" s="1">
        <v>0.25</v>
      </c>
      <c r="O211" s="16">
        <f t="shared" si="47"/>
        <v>0</v>
      </c>
      <c r="P211" s="1">
        <v>0</v>
      </c>
      <c r="Q211" s="15">
        <v>753.79</v>
      </c>
      <c r="R211" s="2">
        <v>3165.91</v>
      </c>
      <c r="S211" s="1">
        <v>0</v>
      </c>
      <c r="T211" s="1">
        <v>0</v>
      </c>
      <c r="U211" s="1">
        <v>1</v>
      </c>
      <c r="V211" s="1">
        <v>1</v>
      </c>
      <c r="W211" s="1">
        <v>24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2</v>
      </c>
      <c r="AN211" s="1">
        <v>4</v>
      </c>
      <c r="AO211" s="1">
        <v>2</v>
      </c>
      <c r="AP211" s="1">
        <v>3</v>
      </c>
      <c r="AQ211" s="1">
        <v>15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1</v>
      </c>
      <c r="AX211" s="1">
        <v>0</v>
      </c>
      <c r="AY211" s="1">
        <v>0</v>
      </c>
      <c r="AZ211" s="1">
        <v>0</v>
      </c>
      <c r="BA211" s="1">
        <v>3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</row>
    <row r="212" spans="1:58">
      <c r="A212" s="1">
        <v>70508</v>
      </c>
      <c r="B212" s="1" t="s">
        <v>353</v>
      </c>
      <c r="C212" s="1">
        <v>24</v>
      </c>
      <c r="D212" s="2">
        <v>839.22479999999996</v>
      </c>
      <c r="E212" s="10">
        <f t="shared" si="2"/>
        <v>0</v>
      </c>
      <c r="F212" s="11">
        <f t="shared" si="3"/>
        <v>0</v>
      </c>
      <c r="G212" s="1">
        <v>0</v>
      </c>
      <c r="H212" s="1">
        <v>0</v>
      </c>
      <c r="I212" s="16">
        <f t="shared" si="45"/>
        <v>0</v>
      </c>
      <c r="J212" s="1">
        <v>0.85</v>
      </c>
      <c r="K212" s="1">
        <v>1.08</v>
      </c>
      <c r="L212" s="5">
        <v>0</v>
      </c>
      <c r="M212" s="1">
        <v>0</v>
      </c>
      <c r="N212" s="1">
        <v>0</v>
      </c>
      <c r="O212" s="16">
        <f t="shared" si="47"/>
        <v>0</v>
      </c>
      <c r="P212" s="1">
        <v>0</v>
      </c>
      <c r="Q212" s="15">
        <v>716.84</v>
      </c>
      <c r="R212" s="2">
        <v>909.16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19</v>
      </c>
      <c r="AN212" s="1">
        <v>3</v>
      </c>
      <c r="AO212" s="1">
        <v>0</v>
      </c>
      <c r="AP212" s="1">
        <v>0</v>
      </c>
      <c r="AQ212" s="1">
        <v>26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</row>
    <row r="213" spans="1:58">
      <c r="A213" s="1">
        <v>79159</v>
      </c>
      <c r="B213" s="1" t="s">
        <v>358</v>
      </c>
      <c r="C213" s="1">
        <v>24</v>
      </c>
      <c r="D213" s="2">
        <v>900.72</v>
      </c>
      <c r="E213" s="10">
        <f t="shared" si="2"/>
        <v>0</v>
      </c>
      <c r="F213" s="11">
        <f t="shared" si="3"/>
        <v>0</v>
      </c>
      <c r="G213" s="1">
        <v>0.75</v>
      </c>
      <c r="H213" s="1">
        <v>0</v>
      </c>
      <c r="I213" s="16">
        <f t="shared" si="45"/>
        <v>0</v>
      </c>
      <c r="J213" s="1">
        <v>0</v>
      </c>
      <c r="K213" s="1">
        <v>0</v>
      </c>
      <c r="L213" s="5">
        <v>0</v>
      </c>
      <c r="M213" s="1">
        <v>0.02</v>
      </c>
      <c r="N213" s="1">
        <v>0.62</v>
      </c>
      <c r="O213" s="16">
        <f t="shared" si="47"/>
        <v>0</v>
      </c>
      <c r="P213" s="1">
        <v>0</v>
      </c>
      <c r="Q213" s="15">
        <v>694.3</v>
      </c>
      <c r="R213" s="2">
        <v>562.95000000000005</v>
      </c>
      <c r="S213" s="1">
        <v>0</v>
      </c>
      <c r="T213" s="1">
        <v>0</v>
      </c>
      <c r="U213" s="1">
        <v>11</v>
      </c>
      <c r="V213" s="1">
        <v>14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</v>
      </c>
      <c r="AY213" s="1">
        <v>0</v>
      </c>
      <c r="AZ213" s="1">
        <v>0</v>
      </c>
      <c r="BA213" s="1">
        <v>15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</row>
    <row r="214" spans="1:58">
      <c r="A214" s="1">
        <v>70971</v>
      </c>
      <c r="B214" s="1" t="s">
        <v>279</v>
      </c>
      <c r="C214" s="1">
        <v>16</v>
      </c>
      <c r="D214" s="2">
        <v>873.77599999999995</v>
      </c>
      <c r="E214" s="10">
        <f t="shared" si="2"/>
        <v>0</v>
      </c>
      <c r="F214" s="11">
        <f t="shared" si="3"/>
        <v>0</v>
      </c>
      <c r="G214" s="1">
        <v>0.12</v>
      </c>
      <c r="H214" s="1">
        <v>0.62</v>
      </c>
      <c r="I214" s="16">
        <f t="shared" si="45"/>
        <v>0</v>
      </c>
      <c r="J214" s="1">
        <v>0.31</v>
      </c>
      <c r="K214" s="1">
        <v>0.25</v>
      </c>
      <c r="L214" s="5">
        <v>0</v>
      </c>
      <c r="M214" s="1">
        <v>0.34</v>
      </c>
      <c r="N214" s="1">
        <v>2.44</v>
      </c>
      <c r="O214" s="16">
        <f t="shared" si="47"/>
        <v>0</v>
      </c>
      <c r="P214" s="1">
        <v>0</v>
      </c>
      <c r="Q214" s="15">
        <v>682.64</v>
      </c>
      <c r="R214" s="2">
        <v>2894.38</v>
      </c>
      <c r="S214" s="1">
        <v>1</v>
      </c>
      <c r="T214" s="1">
        <v>2</v>
      </c>
      <c r="U214" s="1">
        <v>0</v>
      </c>
      <c r="V214" s="1">
        <v>0</v>
      </c>
      <c r="W214" s="1">
        <v>10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2</v>
      </c>
      <c r="AN214" s="1">
        <v>6</v>
      </c>
      <c r="AO214" s="1">
        <v>0</v>
      </c>
      <c r="AP214" s="1">
        <v>0</v>
      </c>
      <c r="AQ214" s="1">
        <v>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2</v>
      </c>
      <c r="AX214" s="1">
        <v>3</v>
      </c>
      <c r="AY214" s="1">
        <v>2</v>
      </c>
      <c r="AZ214" s="1">
        <v>0</v>
      </c>
      <c r="BA214" s="1">
        <v>39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</row>
    <row r="215" spans="1:58">
      <c r="A215" s="1">
        <v>70980</v>
      </c>
      <c r="B215" s="1" t="s">
        <v>355</v>
      </c>
      <c r="C215" s="1">
        <v>15</v>
      </c>
      <c r="D215" s="2">
        <v>432.3</v>
      </c>
      <c r="E215" s="10">
        <f t="shared" si="2"/>
        <v>0</v>
      </c>
      <c r="F215" s="11">
        <f t="shared" si="3"/>
        <v>0</v>
      </c>
      <c r="G215" s="1">
        <v>0</v>
      </c>
      <c r="H215" s="1">
        <v>0</v>
      </c>
      <c r="I215" s="16">
        <f t="shared" si="45"/>
        <v>0</v>
      </c>
      <c r="J215" s="1">
        <v>1.53</v>
      </c>
      <c r="K215" s="1">
        <v>2</v>
      </c>
      <c r="L215" s="5">
        <v>0</v>
      </c>
      <c r="M215" s="1">
        <v>0</v>
      </c>
      <c r="N215" s="1">
        <v>0</v>
      </c>
      <c r="O215" s="16">
        <f t="shared" si="47"/>
        <v>0</v>
      </c>
      <c r="P215" s="1">
        <v>0</v>
      </c>
      <c r="Q215" s="15">
        <v>662.86</v>
      </c>
      <c r="R215" s="2">
        <v>864.6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23</v>
      </c>
      <c r="AP215" s="1">
        <v>0</v>
      </c>
      <c r="AQ215" s="1">
        <v>30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</row>
    <row r="216" spans="1:58">
      <c r="A216" s="1">
        <v>70113</v>
      </c>
      <c r="B216" s="1" t="s">
        <v>308</v>
      </c>
      <c r="C216" s="1">
        <v>24</v>
      </c>
      <c r="D216" s="2">
        <v>1323.84</v>
      </c>
      <c r="E216" s="10">
        <f t="shared" si="2"/>
        <v>0</v>
      </c>
      <c r="F216" s="11">
        <f t="shared" si="3"/>
        <v>0</v>
      </c>
      <c r="G216" s="1">
        <v>0</v>
      </c>
      <c r="H216" s="1">
        <v>0.79</v>
      </c>
      <c r="I216" s="16">
        <f t="shared" si="45"/>
        <v>0</v>
      </c>
      <c r="J216" s="1">
        <v>0.5</v>
      </c>
      <c r="K216" s="1">
        <v>0</v>
      </c>
      <c r="L216" s="5">
        <v>0</v>
      </c>
      <c r="M216" s="1">
        <v>0</v>
      </c>
      <c r="N216" s="1">
        <v>0</v>
      </c>
      <c r="O216" s="16">
        <f t="shared" si="47"/>
        <v>0</v>
      </c>
      <c r="P216" s="1">
        <v>0</v>
      </c>
      <c r="Q216" s="15">
        <v>661.92</v>
      </c>
      <c r="R216" s="2">
        <v>1048.04</v>
      </c>
      <c r="S216" s="1">
        <v>0</v>
      </c>
      <c r="T216" s="1">
        <v>0</v>
      </c>
      <c r="U216" s="1">
        <v>0</v>
      </c>
      <c r="V216" s="1">
        <v>0</v>
      </c>
      <c r="W216" s="1">
        <v>19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10</v>
      </c>
      <c r="AP216" s="1">
        <v>4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</row>
    <row r="217" spans="1:58">
      <c r="A217" s="1">
        <v>70114</v>
      </c>
      <c r="B217" s="1" t="s">
        <v>309</v>
      </c>
      <c r="C217" s="1">
        <v>16</v>
      </c>
      <c r="D217" s="2">
        <v>830.74559999999997</v>
      </c>
      <c r="E217" s="10">
        <f t="shared" si="2"/>
        <v>0</v>
      </c>
      <c r="F217" s="11">
        <f t="shared" si="3"/>
        <v>0</v>
      </c>
      <c r="G217" s="1">
        <v>0.78</v>
      </c>
      <c r="H217" s="1">
        <v>0</v>
      </c>
      <c r="I217" s="16">
        <f t="shared" si="45"/>
        <v>0</v>
      </c>
      <c r="J217" s="1">
        <v>0</v>
      </c>
      <c r="K217" s="1">
        <v>0</v>
      </c>
      <c r="L217" s="5">
        <v>0</v>
      </c>
      <c r="M217" s="1">
        <v>0</v>
      </c>
      <c r="N217" s="1">
        <v>0</v>
      </c>
      <c r="O217" s="16">
        <f t="shared" si="47"/>
        <v>0</v>
      </c>
      <c r="P217" s="1">
        <v>0</v>
      </c>
      <c r="Q217" s="15">
        <v>649.02</v>
      </c>
      <c r="R217" s="2">
        <v>0</v>
      </c>
      <c r="S217" s="1">
        <v>0</v>
      </c>
      <c r="T217" s="1">
        <v>0</v>
      </c>
      <c r="U217" s="1">
        <v>4</v>
      </c>
      <c r="V217" s="1">
        <v>17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</row>
    <row r="218" spans="1:58">
      <c r="A218" s="1">
        <v>70416</v>
      </c>
      <c r="B218" s="1" t="s">
        <v>273</v>
      </c>
      <c r="C218" s="1">
        <v>18</v>
      </c>
      <c r="D218" s="2">
        <v>739.18799999999999</v>
      </c>
      <c r="E218" s="10">
        <f t="shared" si="2"/>
        <v>0</v>
      </c>
      <c r="F218" s="11">
        <f t="shared" si="3"/>
        <v>0</v>
      </c>
      <c r="G218" s="1">
        <v>0.19</v>
      </c>
      <c r="H218" s="1">
        <v>0.39</v>
      </c>
      <c r="I218" s="16">
        <f t="shared" si="45"/>
        <v>0</v>
      </c>
      <c r="J218" s="1">
        <v>0.39</v>
      </c>
      <c r="K218" s="1">
        <v>1</v>
      </c>
      <c r="L218" s="5">
        <v>0</v>
      </c>
      <c r="M218" s="1">
        <v>0.22</v>
      </c>
      <c r="N218" s="1">
        <v>11.83</v>
      </c>
      <c r="O218" s="16">
        <f t="shared" si="47"/>
        <v>0</v>
      </c>
      <c r="P218" s="1">
        <v>0</v>
      </c>
      <c r="Q218" s="15">
        <v>595.46</v>
      </c>
      <c r="R218" s="2">
        <v>9773.7099999999991</v>
      </c>
      <c r="S218" s="1">
        <v>3</v>
      </c>
      <c r="T218" s="1">
        <v>1</v>
      </c>
      <c r="U218" s="1">
        <v>0</v>
      </c>
      <c r="V218" s="1">
        <v>0</v>
      </c>
      <c r="W218" s="1">
        <v>7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4</v>
      </c>
      <c r="AN218" s="1">
        <v>6</v>
      </c>
      <c r="AO218" s="1">
        <v>0</v>
      </c>
      <c r="AP218" s="1">
        <v>0</v>
      </c>
      <c r="AQ218" s="1">
        <v>18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4</v>
      </c>
      <c r="AX218" s="1">
        <v>0</v>
      </c>
      <c r="AY218" s="1">
        <v>0</v>
      </c>
      <c r="AZ218" s="1">
        <v>0</v>
      </c>
      <c r="BA218" s="1">
        <v>213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</row>
    <row r="219" spans="1:58">
      <c r="A219" s="1">
        <v>70295</v>
      </c>
      <c r="B219" s="1" t="s">
        <v>263</v>
      </c>
      <c r="C219" s="1">
        <v>20</v>
      </c>
      <c r="D219" s="2">
        <v>1251.4000000000001</v>
      </c>
      <c r="E219" s="10">
        <f t="shared" si="2"/>
        <v>0</v>
      </c>
      <c r="F219" s="11">
        <f t="shared" si="3"/>
        <v>0</v>
      </c>
      <c r="G219" s="1">
        <v>0</v>
      </c>
      <c r="H219" s="1">
        <v>0</v>
      </c>
      <c r="I219" s="16">
        <f t="shared" si="45"/>
        <v>0</v>
      </c>
      <c r="J219" s="1">
        <v>0.45</v>
      </c>
      <c r="K219" s="1">
        <v>2.1</v>
      </c>
      <c r="L219" s="5">
        <v>0</v>
      </c>
      <c r="M219" s="1">
        <v>0</v>
      </c>
      <c r="N219" s="1">
        <v>0</v>
      </c>
      <c r="O219" s="16">
        <f t="shared" si="47"/>
        <v>0</v>
      </c>
      <c r="P219" s="1">
        <v>0</v>
      </c>
      <c r="Q219" s="15">
        <v>563.13</v>
      </c>
      <c r="R219" s="2">
        <v>2627.94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2</v>
      </c>
      <c r="AN219" s="1">
        <v>4</v>
      </c>
      <c r="AO219" s="1">
        <v>1</v>
      </c>
      <c r="AP219" s="1">
        <v>8</v>
      </c>
      <c r="AQ219" s="1">
        <v>42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</row>
    <row r="220" spans="1:58">
      <c r="A220" s="1">
        <v>70183</v>
      </c>
      <c r="B220" s="1" t="s">
        <v>320</v>
      </c>
      <c r="C220" s="1">
        <v>20</v>
      </c>
      <c r="D220" s="2">
        <v>1251.4000000000001</v>
      </c>
      <c r="E220" s="10">
        <f t="shared" si="2"/>
        <v>0</v>
      </c>
      <c r="F220" s="11">
        <f t="shared" si="3"/>
        <v>0</v>
      </c>
      <c r="G220" s="1">
        <v>0</v>
      </c>
      <c r="H220" s="1">
        <v>0</v>
      </c>
      <c r="I220" s="16">
        <f t="shared" si="45"/>
        <v>0</v>
      </c>
      <c r="J220" s="1">
        <v>0.38</v>
      </c>
      <c r="K220" s="1">
        <v>0</v>
      </c>
      <c r="L220" s="5">
        <v>0</v>
      </c>
      <c r="M220" s="1">
        <v>0</v>
      </c>
      <c r="N220" s="1">
        <v>0</v>
      </c>
      <c r="O220" s="16">
        <f t="shared" si="47"/>
        <v>0</v>
      </c>
      <c r="P220" s="1">
        <v>0</v>
      </c>
      <c r="Q220" s="15">
        <v>469.28</v>
      </c>
      <c r="R220" s="2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15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</row>
    <row r="221" spans="1:58">
      <c r="A221" s="1">
        <v>44401</v>
      </c>
      <c r="B221" s="1" t="s">
        <v>300</v>
      </c>
      <c r="C221" s="1">
        <v>16</v>
      </c>
      <c r="D221" s="2">
        <v>865.76</v>
      </c>
      <c r="E221" s="10">
        <f t="shared" si="2"/>
        <v>0</v>
      </c>
      <c r="F221" s="11">
        <f t="shared" si="3"/>
        <v>0</v>
      </c>
      <c r="G221" s="1">
        <v>0</v>
      </c>
      <c r="H221" s="1">
        <v>0</v>
      </c>
      <c r="I221" s="16">
        <f t="shared" si="45"/>
        <v>0</v>
      </c>
      <c r="J221" s="1">
        <v>0</v>
      </c>
      <c r="K221" s="1">
        <v>0</v>
      </c>
      <c r="L221" s="5">
        <v>0</v>
      </c>
      <c r="M221" s="1">
        <v>0.5</v>
      </c>
      <c r="N221" s="1">
        <v>0.06</v>
      </c>
      <c r="O221" s="16">
        <f t="shared" si="47"/>
        <v>0</v>
      </c>
      <c r="P221" s="1">
        <v>0</v>
      </c>
      <c r="Q221" s="15">
        <v>432.88</v>
      </c>
      <c r="R221" s="2">
        <v>54.11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16</v>
      </c>
      <c r="BA221" s="1">
        <v>1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</row>
    <row r="222" spans="1:58">
      <c r="A222" s="1">
        <v>97020</v>
      </c>
      <c r="B222" s="1" t="s">
        <v>236</v>
      </c>
      <c r="C222" s="1">
        <v>16</v>
      </c>
      <c r="D222" s="2">
        <v>887.68</v>
      </c>
      <c r="E222" s="10">
        <f t="shared" si="2"/>
        <v>0</v>
      </c>
      <c r="F222" s="11">
        <f t="shared" si="3"/>
        <v>0</v>
      </c>
      <c r="G222" s="1">
        <v>0.12</v>
      </c>
      <c r="H222" s="1">
        <v>0</v>
      </c>
      <c r="I222" s="16">
        <f t="shared" si="45"/>
        <v>0</v>
      </c>
      <c r="J222" s="1">
        <v>0.25</v>
      </c>
      <c r="K222" s="1">
        <v>2.38</v>
      </c>
      <c r="L222" s="5">
        <v>0</v>
      </c>
      <c r="M222" s="1">
        <v>0.03</v>
      </c>
      <c r="N222" s="1">
        <v>0</v>
      </c>
      <c r="O222" s="16">
        <f t="shared" si="47"/>
        <v>0</v>
      </c>
      <c r="P222" s="1">
        <v>0</v>
      </c>
      <c r="Q222" s="15">
        <v>360.62</v>
      </c>
      <c r="R222" s="2">
        <v>2108.2399999999998</v>
      </c>
      <c r="S222" s="1">
        <v>0</v>
      </c>
      <c r="T222" s="1">
        <v>0</v>
      </c>
      <c r="U222" s="1">
        <v>2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2</v>
      </c>
      <c r="AN222" s="1">
        <v>1</v>
      </c>
      <c r="AO222" s="1">
        <v>1</v>
      </c>
      <c r="AP222" s="1">
        <v>1</v>
      </c>
      <c r="AQ222" s="1">
        <v>38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</row>
    <row r="223" spans="1:58">
      <c r="A223" s="1">
        <v>70317</v>
      </c>
      <c r="B223" s="1" t="s">
        <v>337</v>
      </c>
      <c r="C223" s="1">
        <v>20</v>
      </c>
      <c r="D223" s="2">
        <v>613.20000000000005</v>
      </c>
      <c r="E223" s="10">
        <f t="shared" si="2"/>
        <v>0</v>
      </c>
      <c r="F223" s="11">
        <f t="shared" si="3"/>
        <v>0</v>
      </c>
      <c r="G223" s="1">
        <v>0</v>
      </c>
      <c r="H223" s="1">
        <v>0</v>
      </c>
      <c r="I223" s="16">
        <f t="shared" si="45"/>
        <v>0</v>
      </c>
      <c r="J223" s="1">
        <v>0.55000000000000004</v>
      </c>
      <c r="K223" s="1">
        <v>0</v>
      </c>
      <c r="L223" s="5">
        <v>0</v>
      </c>
      <c r="M223" s="1">
        <v>0.02</v>
      </c>
      <c r="N223" s="1">
        <v>0</v>
      </c>
      <c r="O223" s="16">
        <f t="shared" si="47"/>
        <v>0</v>
      </c>
      <c r="P223" s="1">
        <v>0</v>
      </c>
      <c r="Q223" s="15">
        <v>352.59</v>
      </c>
      <c r="R223" s="2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11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1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</row>
    <row r="224" spans="1:58">
      <c r="A224" s="1">
        <v>70982</v>
      </c>
      <c r="B224" s="1" t="s">
        <v>243</v>
      </c>
      <c r="C224" s="1">
        <v>32</v>
      </c>
      <c r="D224" s="2">
        <v>1032.7008000000001</v>
      </c>
      <c r="E224" s="10">
        <f t="shared" si="2"/>
        <v>0</v>
      </c>
      <c r="F224" s="11">
        <f t="shared" si="3"/>
        <v>0</v>
      </c>
      <c r="G224" s="1">
        <v>-0.55000000000000004</v>
      </c>
      <c r="H224" s="1">
        <v>-0.16</v>
      </c>
      <c r="I224" s="16">
        <f t="shared" si="45"/>
        <v>0</v>
      </c>
      <c r="J224" s="1">
        <v>0.7</v>
      </c>
      <c r="K224" s="1">
        <v>0.69</v>
      </c>
      <c r="L224" s="5">
        <v>0</v>
      </c>
      <c r="M224" s="1">
        <v>0.17</v>
      </c>
      <c r="N224" s="1">
        <v>0.03</v>
      </c>
      <c r="O224" s="16">
        <f t="shared" si="47"/>
        <v>0</v>
      </c>
      <c r="P224" s="1">
        <v>0</v>
      </c>
      <c r="Q224" s="15">
        <v>338.85</v>
      </c>
      <c r="R224" s="2">
        <v>580.89</v>
      </c>
      <c r="S224" s="1">
        <v>6</v>
      </c>
      <c r="T224" s="1">
        <v>4</v>
      </c>
      <c r="U224" s="1">
        <v>-26</v>
      </c>
      <c r="V224" s="1">
        <v>1</v>
      </c>
      <c r="W224" s="1">
        <v>-5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14</v>
      </c>
      <c r="AN224" s="1">
        <v>17</v>
      </c>
      <c r="AO224" s="1">
        <v>0</v>
      </c>
      <c r="AP224" s="1">
        <v>0</v>
      </c>
      <c r="AQ224" s="1">
        <v>22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4</v>
      </c>
      <c r="AY224" s="1">
        <v>2</v>
      </c>
      <c r="AZ224" s="1">
        <v>3</v>
      </c>
      <c r="BA224" s="1">
        <v>1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</row>
    <row r="225" spans="1:58">
      <c r="A225" s="1">
        <v>70411</v>
      </c>
      <c r="B225" s="1" t="s">
        <v>346</v>
      </c>
      <c r="C225" s="1">
        <v>16</v>
      </c>
      <c r="D225" s="2">
        <v>785.6</v>
      </c>
      <c r="E225" s="10">
        <f t="shared" si="2"/>
        <v>0</v>
      </c>
      <c r="F225" s="11">
        <f t="shared" si="3"/>
        <v>0</v>
      </c>
      <c r="G225" s="1">
        <v>0.34</v>
      </c>
      <c r="H225" s="1">
        <v>0</v>
      </c>
      <c r="I225" s="16">
        <f t="shared" si="45"/>
        <v>0</v>
      </c>
      <c r="J225" s="1">
        <v>0</v>
      </c>
      <c r="K225" s="1">
        <v>0</v>
      </c>
      <c r="L225" s="5">
        <v>0</v>
      </c>
      <c r="M225" s="1">
        <v>0</v>
      </c>
      <c r="N225" s="1">
        <v>0</v>
      </c>
      <c r="O225" s="16">
        <f t="shared" si="47"/>
        <v>0</v>
      </c>
      <c r="P225" s="1">
        <v>0</v>
      </c>
      <c r="Q225" s="15">
        <v>270.05</v>
      </c>
      <c r="R225" s="2">
        <v>0</v>
      </c>
      <c r="S225" s="1">
        <v>0</v>
      </c>
      <c r="T225" s="1">
        <v>0</v>
      </c>
      <c r="U225" s="1">
        <v>4</v>
      </c>
      <c r="V225" s="1">
        <v>3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</row>
    <row r="226" spans="1:58">
      <c r="A226" s="1">
        <v>70323</v>
      </c>
      <c r="B226" s="1" t="s">
        <v>339</v>
      </c>
      <c r="C226" s="1">
        <v>8</v>
      </c>
      <c r="D226" s="2">
        <v>695.92</v>
      </c>
      <c r="E226" s="10">
        <f t="shared" si="2"/>
        <v>0</v>
      </c>
      <c r="F226" s="11">
        <f t="shared" si="3"/>
        <v>0</v>
      </c>
      <c r="G226" s="1">
        <v>0.25</v>
      </c>
      <c r="H226" s="1">
        <v>0</v>
      </c>
      <c r="I226" s="16">
        <f t="shared" si="45"/>
        <v>0</v>
      </c>
      <c r="J226" s="1">
        <v>0.12</v>
      </c>
      <c r="K226" s="1">
        <v>0</v>
      </c>
      <c r="L226" s="5">
        <v>0</v>
      </c>
      <c r="M226" s="1">
        <v>0</v>
      </c>
      <c r="N226" s="1">
        <v>0</v>
      </c>
      <c r="O226" s="16">
        <f t="shared" si="47"/>
        <v>0</v>
      </c>
      <c r="P226" s="1">
        <v>0</v>
      </c>
      <c r="Q226" s="15">
        <v>260.97000000000003</v>
      </c>
      <c r="R226" s="2">
        <v>0</v>
      </c>
      <c r="S226" s="1">
        <v>0</v>
      </c>
      <c r="T226" s="1">
        <v>0</v>
      </c>
      <c r="U226" s="1">
        <v>0</v>
      </c>
      <c r="V226" s="1">
        <v>4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2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</row>
    <row r="227" spans="1:58">
      <c r="A227" s="1">
        <v>70979</v>
      </c>
      <c r="B227" s="1" t="s">
        <v>354</v>
      </c>
      <c r="C227" s="1">
        <v>16</v>
      </c>
      <c r="D227" s="2">
        <v>225.12</v>
      </c>
      <c r="E227" s="10">
        <f t="shared" si="2"/>
        <v>0</v>
      </c>
      <c r="F227" s="11">
        <f t="shared" si="3"/>
        <v>0</v>
      </c>
      <c r="G227" s="1">
        <v>0.75</v>
      </c>
      <c r="H227" s="1">
        <v>0.44</v>
      </c>
      <c r="I227" s="16">
        <f t="shared" si="45"/>
        <v>0</v>
      </c>
      <c r="J227" s="1">
        <v>0</v>
      </c>
      <c r="K227" s="1">
        <v>0</v>
      </c>
      <c r="L227" s="5">
        <v>0</v>
      </c>
      <c r="M227" s="1">
        <v>0</v>
      </c>
      <c r="N227" s="1">
        <v>0</v>
      </c>
      <c r="O227" s="16">
        <f t="shared" si="47"/>
        <v>0</v>
      </c>
      <c r="P227" s="1">
        <v>0</v>
      </c>
      <c r="Q227" s="15">
        <v>168.84</v>
      </c>
      <c r="R227" s="2">
        <v>98.49</v>
      </c>
      <c r="S227" s="1">
        <v>4</v>
      </c>
      <c r="T227" s="1">
        <v>5</v>
      </c>
      <c r="U227" s="1">
        <v>5</v>
      </c>
      <c r="V227" s="1">
        <v>1</v>
      </c>
      <c r="W227" s="1">
        <v>7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</row>
    <row r="228" spans="1:58">
      <c r="A228" s="1">
        <v>70194</v>
      </c>
      <c r="B228" s="1" t="s">
        <v>325</v>
      </c>
      <c r="C228" s="1">
        <v>10</v>
      </c>
      <c r="D228" s="2">
        <v>791.3</v>
      </c>
      <c r="E228" s="10">
        <f t="shared" si="2"/>
        <v>0</v>
      </c>
      <c r="F228" s="11">
        <f t="shared" si="3"/>
        <v>0</v>
      </c>
      <c r="G228" s="1">
        <v>0</v>
      </c>
      <c r="H228" s="1">
        <v>0</v>
      </c>
      <c r="I228" s="16">
        <f t="shared" si="45"/>
        <v>0</v>
      </c>
      <c r="J228" s="1">
        <v>0.2</v>
      </c>
      <c r="K228" s="1">
        <v>0</v>
      </c>
      <c r="L228" s="5">
        <v>0</v>
      </c>
      <c r="M228" s="1">
        <v>0</v>
      </c>
      <c r="N228" s="1">
        <v>0</v>
      </c>
      <c r="O228" s="16">
        <f t="shared" si="47"/>
        <v>0</v>
      </c>
      <c r="P228" s="1">
        <v>0</v>
      </c>
      <c r="Q228" s="15">
        <v>158.26</v>
      </c>
      <c r="R228" s="2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4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</row>
    <row r="229" spans="1:58">
      <c r="A229" s="1">
        <v>44290</v>
      </c>
      <c r="B229" s="1" t="s">
        <v>299</v>
      </c>
      <c r="C229" s="1">
        <v>16</v>
      </c>
      <c r="D229" s="2">
        <v>848.48</v>
      </c>
      <c r="E229" s="10">
        <f t="shared" si="2"/>
        <v>0</v>
      </c>
      <c r="F229" s="11">
        <f t="shared" si="3"/>
        <v>0</v>
      </c>
      <c r="G229" s="1">
        <v>0</v>
      </c>
      <c r="H229" s="1">
        <v>0</v>
      </c>
      <c r="I229" s="16">
        <f t="shared" si="45"/>
        <v>0</v>
      </c>
      <c r="J229" s="1">
        <v>0.12</v>
      </c>
      <c r="K229" s="1">
        <v>0</v>
      </c>
      <c r="L229" s="5">
        <v>0</v>
      </c>
      <c r="M229" s="1">
        <v>0</v>
      </c>
      <c r="N229" s="1">
        <v>0</v>
      </c>
      <c r="O229" s="16">
        <f t="shared" si="47"/>
        <v>0</v>
      </c>
      <c r="P229" s="1">
        <v>0</v>
      </c>
      <c r="Q229" s="15">
        <v>106.06</v>
      </c>
      <c r="R229" s="2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2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</row>
    <row r="230" spans="1:58">
      <c r="A230" s="1">
        <v>70088</v>
      </c>
      <c r="B230" s="1" t="s">
        <v>306</v>
      </c>
      <c r="C230" s="1">
        <v>16</v>
      </c>
      <c r="D230" s="2">
        <v>865.12</v>
      </c>
      <c r="E230" s="10">
        <f t="shared" si="2"/>
        <v>0</v>
      </c>
      <c r="F230" s="11">
        <f t="shared" si="3"/>
        <v>0</v>
      </c>
      <c r="G230" s="1">
        <v>0.06</v>
      </c>
      <c r="H230" s="1">
        <v>0</v>
      </c>
      <c r="I230" s="16">
        <f t="shared" si="45"/>
        <v>0</v>
      </c>
      <c r="J230" s="1">
        <v>0</v>
      </c>
      <c r="K230" s="1">
        <v>0</v>
      </c>
      <c r="L230" s="5">
        <v>0</v>
      </c>
      <c r="M230" s="1">
        <v>0.03</v>
      </c>
      <c r="N230" s="1">
        <v>0</v>
      </c>
      <c r="O230" s="16">
        <f t="shared" si="47"/>
        <v>0</v>
      </c>
      <c r="P230" s="1">
        <v>0</v>
      </c>
      <c r="Q230" s="15">
        <v>81.099999999999994</v>
      </c>
      <c r="R230" s="2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1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</row>
    <row r="231" spans="1:58">
      <c r="A231" s="1">
        <v>70165</v>
      </c>
      <c r="B231" s="1" t="s">
        <v>314</v>
      </c>
      <c r="C231" s="1">
        <v>24</v>
      </c>
      <c r="D231" s="2">
        <v>963.6</v>
      </c>
      <c r="E231" s="10">
        <f t="shared" si="2"/>
        <v>0</v>
      </c>
      <c r="F231" s="11">
        <f t="shared" si="3"/>
        <v>0</v>
      </c>
      <c r="G231" s="1">
        <v>0</v>
      </c>
      <c r="H231" s="1">
        <v>0</v>
      </c>
      <c r="I231" s="16">
        <f t="shared" si="45"/>
        <v>0</v>
      </c>
      <c r="J231" s="1">
        <v>0</v>
      </c>
      <c r="K231" s="1">
        <v>0</v>
      </c>
      <c r="L231" s="5">
        <v>0</v>
      </c>
      <c r="M231" s="1">
        <v>0.08</v>
      </c>
      <c r="N231" s="1">
        <v>0</v>
      </c>
      <c r="O231" s="16">
        <f t="shared" si="47"/>
        <v>0</v>
      </c>
      <c r="P231" s="1">
        <v>0</v>
      </c>
      <c r="Q231" s="15">
        <v>80.3</v>
      </c>
      <c r="R231" s="2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1</v>
      </c>
      <c r="AY231" s="1">
        <v>1</v>
      </c>
      <c r="AZ231" s="1">
        <v>1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</row>
    <row r="232" spans="1:58">
      <c r="A232" s="1">
        <v>70193</v>
      </c>
      <c r="B232" s="1" t="s">
        <v>324</v>
      </c>
      <c r="C232" s="1">
        <v>10</v>
      </c>
      <c r="D232" s="2">
        <v>791.3</v>
      </c>
      <c r="E232" s="10">
        <f t="shared" si="2"/>
        <v>0</v>
      </c>
      <c r="F232" s="11">
        <f t="shared" si="3"/>
        <v>0</v>
      </c>
      <c r="G232" s="1">
        <v>0.1</v>
      </c>
      <c r="H232" s="1">
        <v>0</v>
      </c>
      <c r="I232" s="16">
        <f t="shared" si="45"/>
        <v>0</v>
      </c>
      <c r="J232" s="1">
        <v>0</v>
      </c>
      <c r="K232" s="1">
        <v>0</v>
      </c>
      <c r="L232" s="5">
        <v>0</v>
      </c>
      <c r="M232" s="1">
        <v>0</v>
      </c>
      <c r="N232" s="1">
        <v>0</v>
      </c>
      <c r="O232" s="16">
        <f t="shared" si="47"/>
        <v>0</v>
      </c>
      <c r="P232" s="1">
        <v>0</v>
      </c>
      <c r="Q232" s="15">
        <v>79.13</v>
      </c>
      <c r="R232" s="2">
        <v>0</v>
      </c>
      <c r="S232" s="1">
        <v>0</v>
      </c>
      <c r="T232" s="1">
        <v>0</v>
      </c>
      <c r="U232" s="1">
        <v>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</row>
    <row r="233" spans="1:58">
      <c r="A233" s="1">
        <v>70198</v>
      </c>
      <c r="B233" s="1" t="s">
        <v>329</v>
      </c>
      <c r="C233" s="1">
        <v>10</v>
      </c>
      <c r="D233" s="2">
        <v>791.3</v>
      </c>
      <c r="E233" s="10">
        <f t="shared" si="2"/>
        <v>0</v>
      </c>
      <c r="F233" s="11">
        <f t="shared" si="3"/>
        <v>0</v>
      </c>
      <c r="G233" s="1">
        <v>0.1</v>
      </c>
      <c r="H233" s="1">
        <v>0</v>
      </c>
      <c r="I233" s="16">
        <f t="shared" si="45"/>
        <v>0</v>
      </c>
      <c r="J233" s="1">
        <v>0</v>
      </c>
      <c r="K233" s="1">
        <v>0</v>
      </c>
      <c r="L233" s="5">
        <v>0</v>
      </c>
      <c r="M233" s="1">
        <v>0</v>
      </c>
      <c r="N233" s="1">
        <v>0</v>
      </c>
      <c r="O233" s="16">
        <f t="shared" si="47"/>
        <v>0</v>
      </c>
      <c r="P233" s="1">
        <v>0</v>
      </c>
      <c r="Q233" s="15">
        <v>79.13</v>
      </c>
      <c r="R233" s="2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</row>
    <row r="234" spans="1:58">
      <c r="A234" s="1">
        <v>70326</v>
      </c>
      <c r="B234" s="1" t="s">
        <v>340</v>
      </c>
      <c r="C234" s="1">
        <v>6</v>
      </c>
      <c r="D234" s="2">
        <v>680.16</v>
      </c>
      <c r="E234" s="10">
        <f t="shared" si="2"/>
        <v>0</v>
      </c>
      <c r="F234" s="11">
        <f t="shared" si="3"/>
        <v>0</v>
      </c>
      <c r="G234" s="1">
        <v>0.08</v>
      </c>
      <c r="H234" s="1">
        <v>-0.33</v>
      </c>
      <c r="I234" s="16">
        <f t="shared" si="45"/>
        <v>0</v>
      </c>
      <c r="J234" s="1">
        <v>0</v>
      </c>
      <c r="K234" s="1">
        <v>0</v>
      </c>
      <c r="L234" s="5">
        <v>0</v>
      </c>
      <c r="M234" s="1">
        <v>0</v>
      </c>
      <c r="N234" s="1">
        <v>0</v>
      </c>
      <c r="O234" s="16">
        <f t="shared" si="47"/>
        <v>0</v>
      </c>
      <c r="P234" s="1">
        <v>0</v>
      </c>
      <c r="Q234" s="15">
        <v>56.68</v>
      </c>
      <c r="R234" s="2">
        <v>-226.72</v>
      </c>
      <c r="S234" s="1">
        <v>0</v>
      </c>
      <c r="T234" s="1">
        <v>1</v>
      </c>
      <c r="U234" s="1">
        <v>0</v>
      </c>
      <c r="V234" s="1">
        <v>0</v>
      </c>
      <c r="W234" s="1">
        <v>-2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</row>
    <row r="235" spans="1:58">
      <c r="A235" s="1">
        <v>70190</v>
      </c>
      <c r="B235" s="1" t="s">
        <v>322</v>
      </c>
      <c r="C235" s="1">
        <v>12</v>
      </c>
      <c r="D235" s="2">
        <v>439.56</v>
      </c>
      <c r="E235" s="10">
        <f t="shared" si="2"/>
        <v>0</v>
      </c>
      <c r="F235" s="11">
        <f t="shared" si="3"/>
        <v>0</v>
      </c>
      <c r="G235" s="1">
        <v>0</v>
      </c>
      <c r="H235" s="1">
        <v>0</v>
      </c>
      <c r="I235" s="16">
        <f t="shared" si="45"/>
        <v>0</v>
      </c>
      <c r="J235" s="1">
        <v>0.12</v>
      </c>
      <c r="K235" s="1">
        <v>0</v>
      </c>
      <c r="L235" s="5">
        <v>0</v>
      </c>
      <c r="M235" s="1">
        <v>0</v>
      </c>
      <c r="N235" s="1">
        <v>0</v>
      </c>
      <c r="O235" s="16">
        <f t="shared" si="47"/>
        <v>0</v>
      </c>
      <c r="P235" s="1">
        <v>0</v>
      </c>
      <c r="Q235" s="15">
        <v>54.95</v>
      </c>
      <c r="R235" s="2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</v>
      </c>
      <c r="AP235" s="1">
        <v>1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</row>
    <row r="236" spans="1:58">
      <c r="A236" s="1">
        <v>70413</v>
      </c>
      <c r="B236" s="1" t="s">
        <v>348</v>
      </c>
      <c r="C236" s="1">
        <v>16</v>
      </c>
      <c r="D236" s="2">
        <v>305.60000000000002</v>
      </c>
      <c r="E236" s="10">
        <f t="shared" si="2"/>
        <v>0</v>
      </c>
      <c r="F236" s="11">
        <f t="shared" si="3"/>
        <v>0</v>
      </c>
      <c r="G236" s="1">
        <v>0.16</v>
      </c>
      <c r="H236" s="1">
        <v>0</v>
      </c>
      <c r="I236" s="16">
        <f t="shared" si="45"/>
        <v>0</v>
      </c>
      <c r="J236" s="1">
        <v>0</v>
      </c>
      <c r="K236" s="1">
        <v>0</v>
      </c>
      <c r="L236" s="5">
        <v>0</v>
      </c>
      <c r="M236" s="1">
        <v>0</v>
      </c>
      <c r="N236" s="1">
        <v>0</v>
      </c>
      <c r="O236" s="16">
        <f t="shared" si="47"/>
        <v>0</v>
      </c>
      <c r="P236" s="1">
        <v>0</v>
      </c>
      <c r="Q236" s="15">
        <v>47.75</v>
      </c>
      <c r="R236" s="2">
        <v>0</v>
      </c>
      <c r="S236" s="1">
        <v>0</v>
      </c>
      <c r="T236" s="1">
        <v>0</v>
      </c>
      <c r="U236" s="1">
        <v>2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</row>
    <row r="237" spans="1:58">
      <c r="A237" s="1">
        <v>70412</v>
      </c>
      <c r="B237" s="1" t="s">
        <v>347</v>
      </c>
      <c r="C237" s="1">
        <v>16</v>
      </c>
      <c r="D237" s="2">
        <v>305.60000000000002</v>
      </c>
      <c r="E237" s="10">
        <f t="shared" si="2"/>
        <v>0</v>
      </c>
      <c r="F237" s="11">
        <f t="shared" si="3"/>
        <v>0</v>
      </c>
      <c r="G237" s="1">
        <v>0</v>
      </c>
      <c r="H237" s="1">
        <v>0</v>
      </c>
      <c r="I237" s="16">
        <f t="shared" si="45"/>
        <v>0</v>
      </c>
      <c r="J237" s="1">
        <v>0</v>
      </c>
      <c r="K237" s="1">
        <v>0</v>
      </c>
      <c r="L237" s="5">
        <v>0</v>
      </c>
      <c r="M237" s="1">
        <v>0.03</v>
      </c>
      <c r="N237" s="1">
        <v>0</v>
      </c>
      <c r="O237" s="16">
        <f t="shared" si="47"/>
        <v>0</v>
      </c>
      <c r="P237" s="1">
        <v>0</v>
      </c>
      <c r="Q237" s="15">
        <v>9.5500000000000007</v>
      </c>
      <c r="R237" s="2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</row>
    <row r="238" spans="1:58">
      <c r="A238" s="1">
        <v>70247</v>
      </c>
      <c r="B238" s="1" t="s">
        <v>332</v>
      </c>
      <c r="C238" s="1">
        <v>320</v>
      </c>
      <c r="D238" s="2">
        <v>1472</v>
      </c>
      <c r="E238" s="10">
        <f t="shared" si="2"/>
        <v>0</v>
      </c>
      <c r="F238" s="11">
        <f t="shared" si="3"/>
        <v>0</v>
      </c>
      <c r="G238" s="1">
        <v>0.01</v>
      </c>
      <c r="H238" s="1">
        <v>0</v>
      </c>
      <c r="I238" s="16">
        <f t="shared" si="45"/>
        <v>0</v>
      </c>
      <c r="J238" s="1">
        <v>0</v>
      </c>
      <c r="K238" s="1">
        <v>0</v>
      </c>
      <c r="L238" s="5">
        <v>0</v>
      </c>
      <c r="M238" s="1">
        <v>0</v>
      </c>
      <c r="N238" s="1">
        <v>0</v>
      </c>
      <c r="O238" s="16">
        <f t="shared" si="47"/>
        <v>0</v>
      </c>
      <c r="P238" s="1">
        <v>0</v>
      </c>
      <c r="Q238" s="15">
        <v>9.1999999999999993</v>
      </c>
      <c r="R238" s="2">
        <v>-4.5999999999999996</v>
      </c>
      <c r="S238" s="1">
        <v>0</v>
      </c>
      <c r="T238" s="1">
        <v>0</v>
      </c>
      <c r="U238" s="1">
        <v>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-1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</row>
    <row r="239" spans="1:58">
      <c r="A239" s="1">
        <v>70108</v>
      </c>
      <c r="B239" s="1" t="s">
        <v>295</v>
      </c>
      <c r="C239" s="1">
        <v>70</v>
      </c>
      <c r="D239" s="2">
        <v>973.77700000000004</v>
      </c>
      <c r="E239" s="10">
        <f t="shared" si="2"/>
        <v>0</v>
      </c>
      <c r="F239" s="11">
        <f t="shared" si="3"/>
        <v>0</v>
      </c>
      <c r="G239" s="1">
        <v>0</v>
      </c>
      <c r="H239" s="1">
        <v>0</v>
      </c>
      <c r="I239" s="16">
        <f t="shared" si="45"/>
        <v>0</v>
      </c>
      <c r="J239" s="1">
        <v>0</v>
      </c>
      <c r="K239" s="1">
        <v>0.01</v>
      </c>
      <c r="L239" s="5">
        <v>0</v>
      </c>
      <c r="M239" s="1">
        <v>0.01</v>
      </c>
      <c r="N239" s="1">
        <v>0</v>
      </c>
      <c r="O239" s="16">
        <f t="shared" si="47"/>
        <v>0</v>
      </c>
      <c r="P239" s="1">
        <v>0</v>
      </c>
      <c r="Q239" s="15">
        <v>6.96</v>
      </c>
      <c r="R239" s="2">
        <v>13.91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1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</row>
    <row r="240" spans="1:58">
      <c r="A240" s="1">
        <v>70133</v>
      </c>
      <c r="B240" s="1" t="s">
        <v>293</v>
      </c>
      <c r="C240" s="1">
        <v>24</v>
      </c>
      <c r="D240" s="2">
        <v>1170.1152</v>
      </c>
      <c r="E240" s="10">
        <f t="shared" si="2"/>
        <v>0</v>
      </c>
      <c r="F240" s="11">
        <f t="shared" si="3"/>
        <v>0</v>
      </c>
      <c r="G240" s="1">
        <v>0</v>
      </c>
      <c r="H240" s="1">
        <v>0</v>
      </c>
      <c r="I240" s="16">
        <f t="shared" si="45"/>
        <v>0</v>
      </c>
      <c r="J240" s="1">
        <v>0</v>
      </c>
      <c r="K240" s="1">
        <v>0</v>
      </c>
      <c r="L240" s="5">
        <v>0</v>
      </c>
      <c r="M240" s="1">
        <v>0</v>
      </c>
      <c r="N240" s="1">
        <v>0.08</v>
      </c>
      <c r="O240" s="16">
        <f t="shared" si="47"/>
        <v>0</v>
      </c>
      <c r="P240" s="1">
        <v>0</v>
      </c>
      <c r="Q240" s="15">
        <v>0</v>
      </c>
      <c r="R240" s="2">
        <v>97.51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2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</row>
    <row r="241" spans="1:58">
      <c r="A241" s="1">
        <v>70118</v>
      </c>
      <c r="B241" s="1" t="s">
        <v>310</v>
      </c>
      <c r="C241" s="1">
        <v>25</v>
      </c>
      <c r="D241" s="2">
        <v>1871.5</v>
      </c>
      <c r="E241" s="10">
        <f t="shared" si="2"/>
        <v>0</v>
      </c>
      <c r="F241" s="11">
        <f t="shared" si="3"/>
        <v>0</v>
      </c>
      <c r="G241" s="1">
        <v>0</v>
      </c>
      <c r="H241" s="1">
        <v>0</v>
      </c>
      <c r="I241" s="16">
        <f t="shared" si="45"/>
        <v>0</v>
      </c>
      <c r="J241" s="1">
        <v>0</v>
      </c>
      <c r="K241" s="1">
        <v>0</v>
      </c>
      <c r="L241" s="5">
        <v>0</v>
      </c>
      <c r="M241" s="1">
        <v>0</v>
      </c>
      <c r="N241" s="1">
        <v>0</v>
      </c>
      <c r="O241" s="16">
        <f t="shared" si="47"/>
        <v>0</v>
      </c>
      <c r="P241" s="1">
        <v>0</v>
      </c>
      <c r="Q241" s="15">
        <v>0</v>
      </c>
      <c r="R241" s="2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</row>
    <row r="242" spans="1:58">
      <c r="A242" s="1">
        <v>78181</v>
      </c>
      <c r="B242" s="1" t="s">
        <v>357</v>
      </c>
      <c r="C242" s="1">
        <v>40</v>
      </c>
      <c r="D242" s="2">
        <v>145.6</v>
      </c>
      <c r="E242" s="10">
        <f t="shared" si="2"/>
        <v>0</v>
      </c>
      <c r="F242" s="11">
        <f t="shared" si="3"/>
        <v>0</v>
      </c>
      <c r="G242" s="1">
        <v>0</v>
      </c>
      <c r="H242" s="1">
        <v>0</v>
      </c>
      <c r="I242" s="16">
        <f t="shared" si="45"/>
        <v>0</v>
      </c>
      <c r="J242" s="1">
        <v>0</v>
      </c>
      <c r="K242" s="1">
        <v>0</v>
      </c>
      <c r="L242" s="5">
        <v>0</v>
      </c>
      <c r="M242" s="1">
        <v>0</v>
      </c>
      <c r="N242" s="1">
        <v>0</v>
      </c>
      <c r="O242" s="16">
        <f t="shared" si="47"/>
        <v>0</v>
      </c>
      <c r="P242" s="1">
        <v>0</v>
      </c>
      <c r="Q242" s="15">
        <v>0</v>
      </c>
      <c r="R242" s="2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</row>
    <row r="243" spans="1:58">
      <c r="A243" s="1">
        <v>70106</v>
      </c>
      <c r="B243" s="1" t="s">
        <v>104</v>
      </c>
      <c r="C243" s="1">
        <v>24</v>
      </c>
      <c r="D243" s="2">
        <v>840</v>
      </c>
      <c r="E243" s="10">
        <f t="shared" si="2"/>
        <v>0</v>
      </c>
      <c r="F243" s="11">
        <f t="shared" si="3"/>
        <v>0</v>
      </c>
      <c r="G243" s="1">
        <v>0</v>
      </c>
      <c r="H243" s="1">
        <v>-1</v>
      </c>
      <c r="I243" s="5">
        <v>0</v>
      </c>
      <c r="J243" s="1">
        <v>0</v>
      </c>
      <c r="K243" s="1">
        <v>8.08</v>
      </c>
      <c r="L243" s="5">
        <v>0</v>
      </c>
      <c r="M243" s="1">
        <v>0</v>
      </c>
      <c r="N243" s="1">
        <v>-0.21</v>
      </c>
      <c r="O243" s="16">
        <f t="shared" si="47"/>
        <v>0</v>
      </c>
      <c r="P243" s="1">
        <v>0</v>
      </c>
      <c r="Q243" s="15">
        <v>0</v>
      </c>
      <c r="R243" s="2">
        <v>5775</v>
      </c>
      <c r="S243" s="1">
        <v>0</v>
      </c>
      <c r="T243" s="1">
        <v>0</v>
      </c>
      <c r="U243" s="1">
        <v>0</v>
      </c>
      <c r="V243" s="1">
        <v>0</v>
      </c>
      <c r="W243" s="1">
        <v>-24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194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-5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</row>
    <row r="244" spans="1:58">
      <c r="A244" s="1">
        <v>95394</v>
      </c>
      <c r="B244" s="1" t="s">
        <v>359</v>
      </c>
      <c r="C244" s="1">
        <v>10</v>
      </c>
      <c r="D244" s="2">
        <v>40</v>
      </c>
      <c r="E244" s="10">
        <f t="shared" si="2"/>
        <v>0</v>
      </c>
      <c r="F244" s="11">
        <f t="shared" si="3"/>
        <v>0</v>
      </c>
      <c r="G244" s="1">
        <v>0</v>
      </c>
      <c r="H244" s="1">
        <v>0</v>
      </c>
      <c r="I244" s="16">
        <f t="shared" ref="I244:I266" si="48">MAX(0,(TRUNC((G244*0.8)-H244)))</f>
        <v>0</v>
      </c>
      <c r="J244" s="1">
        <v>0</v>
      </c>
      <c r="K244" s="1">
        <v>0</v>
      </c>
      <c r="L244" s="5">
        <v>0</v>
      </c>
      <c r="M244" s="1">
        <v>0</v>
      </c>
      <c r="N244" s="1">
        <v>0</v>
      </c>
      <c r="O244" s="16">
        <f t="shared" si="47"/>
        <v>0</v>
      </c>
      <c r="P244" s="1">
        <v>0</v>
      </c>
      <c r="Q244" s="15">
        <v>0</v>
      </c>
      <c r="R244" s="2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</row>
    <row r="245" spans="1:58">
      <c r="A245" s="1">
        <v>307</v>
      </c>
      <c r="B245" s="1" t="s">
        <v>296</v>
      </c>
      <c r="C245" s="1">
        <v>10</v>
      </c>
      <c r="D245" s="2">
        <v>791.3</v>
      </c>
      <c r="E245" s="10">
        <f t="shared" si="2"/>
        <v>0</v>
      </c>
      <c r="F245" s="11">
        <f t="shared" si="3"/>
        <v>0</v>
      </c>
      <c r="G245" s="1">
        <v>0</v>
      </c>
      <c r="H245" s="1">
        <v>0</v>
      </c>
      <c r="I245" s="16">
        <f t="shared" si="48"/>
        <v>0</v>
      </c>
      <c r="J245" s="1">
        <v>0</v>
      </c>
      <c r="K245" s="1">
        <v>0</v>
      </c>
      <c r="L245" s="16">
        <f t="shared" ref="L245:L266" si="49">J245*0.8-K245</f>
        <v>0</v>
      </c>
      <c r="M245" s="1">
        <v>0</v>
      </c>
      <c r="N245" s="1">
        <v>0</v>
      </c>
      <c r="O245" s="16">
        <f t="shared" si="47"/>
        <v>0</v>
      </c>
      <c r="P245" s="1">
        <v>0</v>
      </c>
      <c r="Q245" s="15">
        <v>0</v>
      </c>
      <c r="R245" s="2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</row>
    <row r="246" spans="1:58">
      <c r="A246" s="1">
        <v>70107</v>
      </c>
      <c r="B246" s="1" t="s">
        <v>97</v>
      </c>
      <c r="C246" s="1">
        <v>40</v>
      </c>
      <c r="D246" s="2">
        <v>962.17600000000004</v>
      </c>
      <c r="E246" s="10">
        <f t="shared" si="2"/>
        <v>0</v>
      </c>
      <c r="F246" s="11">
        <f t="shared" si="3"/>
        <v>0</v>
      </c>
      <c r="G246" s="1">
        <v>0</v>
      </c>
      <c r="H246" s="1">
        <v>0</v>
      </c>
      <c r="I246" s="16">
        <f t="shared" si="48"/>
        <v>0</v>
      </c>
      <c r="J246" s="1">
        <v>0</v>
      </c>
      <c r="K246" s="1">
        <v>0</v>
      </c>
      <c r="L246" s="16">
        <f t="shared" si="49"/>
        <v>0</v>
      </c>
      <c r="M246" s="1">
        <v>0</v>
      </c>
      <c r="N246" s="1">
        <v>0</v>
      </c>
      <c r="O246" s="16">
        <f t="shared" si="47"/>
        <v>0</v>
      </c>
      <c r="P246" s="1">
        <v>0</v>
      </c>
      <c r="Q246" s="15">
        <v>0</v>
      </c>
      <c r="R246" s="2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</row>
    <row r="247" spans="1:58">
      <c r="A247" s="1">
        <v>70059</v>
      </c>
      <c r="B247" s="1" t="s">
        <v>304</v>
      </c>
      <c r="C247" s="1">
        <v>24</v>
      </c>
      <c r="D247" s="2">
        <v>1026.72</v>
      </c>
      <c r="E247" s="10">
        <f t="shared" si="2"/>
        <v>0</v>
      </c>
      <c r="F247" s="11">
        <f t="shared" si="3"/>
        <v>0</v>
      </c>
      <c r="G247" s="1">
        <v>0</v>
      </c>
      <c r="H247" s="1">
        <v>8</v>
      </c>
      <c r="I247" s="16">
        <f t="shared" si="48"/>
        <v>0</v>
      </c>
      <c r="J247" s="1">
        <v>0</v>
      </c>
      <c r="K247" s="1">
        <v>0</v>
      </c>
      <c r="L247" s="16">
        <f t="shared" si="49"/>
        <v>0</v>
      </c>
      <c r="M247" s="1">
        <v>0</v>
      </c>
      <c r="N247" s="1">
        <v>0</v>
      </c>
      <c r="O247" s="16">
        <f t="shared" si="47"/>
        <v>0</v>
      </c>
      <c r="P247" s="1">
        <v>0</v>
      </c>
      <c r="Q247" s="15">
        <v>0</v>
      </c>
      <c r="R247" s="2">
        <v>8213.76</v>
      </c>
      <c r="S247" s="1">
        <v>0</v>
      </c>
      <c r="T247" s="1">
        <v>0</v>
      </c>
      <c r="U247" s="1">
        <v>0</v>
      </c>
      <c r="V247" s="1">
        <v>0</v>
      </c>
      <c r="W247" s="1">
        <v>192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</row>
    <row r="248" spans="1:58">
      <c r="A248" s="1">
        <v>70348</v>
      </c>
      <c r="B248" s="1" t="s">
        <v>343</v>
      </c>
      <c r="C248" s="1">
        <v>10</v>
      </c>
      <c r="D248" s="2">
        <v>1251.3820000000001</v>
      </c>
      <c r="E248" s="10">
        <f t="shared" si="2"/>
        <v>0</v>
      </c>
      <c r="F248" s="11">
        <f t="shared" si="3"/>
        <v>0</v>
      </c>
      <c r="G248" s="1">
        <v>0</v>
      </c>
      <c r="H248" s="1">
        <v>0</v>
      </c>
      <c r="I248" s="16">
        <f t="shared" si="48"/>
        <v>0</v>
      </c>
      <c r="J248" s="1">
        <v>0</v>
      </c>
      <c r="K248" s="1">
        <v>0</v>
      </c>
      <c r="L248" s="16">
        <f t="shared" si="49"/>
        <v>0</v>
      </c>
      <c r="M248" s="1">
        <v>0</v>
      </c>
      <c r="N248" s="1">
        <v>0</v>
      </c>
      <c r="O248" s="16">
        <f t="shared" si="47"/>
        <v>0</v>
      </c>
      <c r="P248" s="1">
        <v>0</v>
      </c>
      <c r="Q248" s="15">
        <v>0</v>
      </c>
      <c r="R248" s="2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</row>
    <row r="249" spans="1:58">
      <c r="A249" s="1">
        <v>70334</v>
      </c>
      <c r="B249" s="1" t="s">
        <v>341</v>
      </c>
      <c r="C249" s="1">
        <v>20</v>
      </c>
      <c r="D249" s="2">
        <v>760.8</v>
      </c>
      <c r="E249" s="10">
        <f t="shared" si="2"/>
        <v>0</v>
      </c>
      <c r="F249" s="11">
        <f t="shared" si="3"/>
        <v>0</v>
      </c>
      <c r="G249" s="1">
        <v>0</v>
      </c>
      <c r="H249" s="1">
        <v>0</v>
      </c>
      <c r="I249" s="16">
        <f t="shared" si="48"/>
        <v>0</v>
      </c>
      <c r="J249" s="1">
        <v>0</v>
      </c>
      <c r="K249" s="1">
        <v>0</v>
      </c>
      <c r="L249" s="16">
        <f t="shared" si="49"/>
        <v>0</v>
      </c>
      <c r="M249" s="1">
        <v>0</v>
      </c>
      <c r="N249" s="1">
        <v>0</v>
      </c>
      <c r="O249" s="16">
        <f t="shared" si="47"/>
        <v>0</v>
      </c>
      <c r="P249" s="1">
        <v>0</v>
      </c>
      <c r="Q249" s="15">
        <v>0</v>
      </c>
      <c r="R249" s="2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</row>
    <row r="250" spans="1:58">
      <c r="A250" s="1">
        <v>44289</v>
      </c>
      <c r="B250" s="1" t="s">
        <v>298</v>
      </c>
      <c r="C250" s="1">
        <v>16</v>
      </c>
      <c r="D250" s="2">
        <v>865.76</v>
      </c>
      <c r="E250" s="10">
        <f t="shared" si="2"/>
        <v>0</v>
      </c>
      <c r="F250" s="11">
        <f t="shared" si="3"/>
        <v>0</v>
      </c>
      <c r="G250" s="1">
        <v>0</v>
      </c>
      <c r="H250" s="1">
        <v>1</v>
      </c>
      <c r="I250" s="16">
        <f t="shared" si="48"/>
        <v>0</v>
      </c>
      <c r="J250" s="1">
        <v>0</v>
      </c>
      <c r="K250" s="1">
        <v>0</v>
      </c>
      <c r="L250" s="16">
        <f t="shared" si="49"/>
        <v>0</v>
      </c>
      <c r="M250" s="1">
        <v>0</v>
      </c>
      <c r="N250" s="1">
        <v>0</v>
      </c>
      <c r="O250" s="16">
        <f t="shared" si="47"/>
        <v>0</v>
      </c>
      <c r="P250" s="1">
        <v>0</v>
      </c>
      <c r="Q250" s="15">
        <v>0</v>
      </c>
      <c r="R250" s="2">
        <v>865.76</v>
      </c>
      <c r="S250" s="1">
        <v>0</v>
      </c>
      <c r="T250" s="1">
        <v>0</v>
      </c>
      <c r="U250" s="1">
        <v>0</v>
      </c>
      <c r="V250" s="1">
        <v>0</v>
      </c>
      <c r="W250" s="1">
        <v>16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</row>
    <row r="251" spans="1:58">
      <c r="A251" s="1">
        <v>95677</v>
      </c>
      <c r="B251" s="1" t="s">
        <v>360</v>
      </c>
      <c r="C251" s="1">
        <v>144</v>
      </c>
      <c r="D251" s="2">
        <v>835.2</v>
      </c>
      <c r="E251" s="10">
        <f t="shared" si="2"/>
        <v>0</v>
      </c>
      <c r="F251" s="11">
        <f t="shared" si="3"/>
        <v>0</v>
      </c>
      <c r="G251" s="1">
        <v>0</v>
      </c>
      <c r="H251" s="1">
        <v>0</v>
      </c>
      <c r="I251" s="16">
        <f t="shared" si="48"/>
        <v>0</v>
      </c>
      <c r="J251" s="1">
        <v>0</v>
      </c>
      <c r="K251" s="1">
        <v>0</v>
      </c>
      <c r="L251" s="16">
        <f t="shared" si="49"/>
        <v>0</v>
      </c>
      <c r="M251" s="1">
        <v>0</v>
      </c>
      <c r="N251" s="1">
        <v>0</v>
      </c>
      <c r="O251" s="16">
        <f t="shared" si="47"/>
        <v>0</v>
      </c>
      <c r="P251" s="1">
        <v>0</v>
      </c>
      <c r="Q251" s="15">
        <v>0</v>
      </c>
      <c r="R251" s="2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</row>
    <row r="252" spans="1:58">
      <c r="A252" s="1">
        <v>70321</v>
      </c>
      <c r="B252" s="1" t="s">
        <v>338</v>
      </c>
      <c r="C252" s="1">
        <v>24</v>
      </c>
      <c r="D252" s="2">
        <v>884.88</v>
      </c>
      <c r="E252" s="10">
        <f t="shared" si="2"/>
        <v>0</v>
      </c>
      <c r="F252" s="11">
        <f t="shared" si="3"/>
        <v>0</v>
      </c>
      <c r="G252" s="1">
        <v>0</v>
      </c>
      <c r="H252" s="1">
        <v>0</v>
      </c>
      <c r="I252" s="16">
        <f t="shared" si="48"/>
        <v>0</v>
      </c>
      <c r="J252" s="1">
        <v>0</v>
      </c>
      <c r="K252" s="1">
        <v>0</v>
      </c>
      <c r="L252" s="16">
        <f t="shared" si="49"/>
        <v>0</v>
      </c>
      <c r="M252" s="1">
        <v>0</v>
      </c>
      <c r="N252" s="1">
        <v>0</v>
      </c>
      <c r="O252" s="16">
        <f t="shared" si="47"/>
        <v>0</v>
      </c>
      <c r="P252" s="1">
        <v>0</v>
      </c>
      <c r="Q252" s="15">
        <v>0</v>
      </c>
      <c r="R252" s="2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</row>
    <row r="253" spans="1:58">
      <c r="A253" s="1">
        <v>70191</v>
      </c>
      <c r="B253" s="1" t="s">
        <v>323</v>
      </c>
      <c r="C253" s="1">
        <v>10</v>
      </c>
      <c r="D253" s="2">
        <v>791.3</v>
      </c>
      <c r="E253" s="10">
        <f t="shared" si="2"/>
        <v>0</v>
      </c>
      <c r="F253" s="11">
        <f t="shared" si="3"/>
        <v>0</v>
      </c>
      <c r="G253" s="1">
        <v>0</v>
      </c>
      <c r="H253" s="1">
        <v>0</v>
      </c>
      <c r="I253" s="16">
        <f t="shared" si="48"/>
        <v>0</v>
      </c>
      <c r="J253" s="1">
        <v>0</v>
      </c>
      <c r="K253" s="1">
        <v>0</v>
      </c>
      <c r="L253" s="16">
        <f t="shared" si="49"/>
        <v>0</v>
      </c>
      <c r="M253" s="1">
        <v>0</v>
      </c>
      <c r="N253" s="1">
        <v>0</v>
      </c>
      <c r="O253" s="16">
        <f t="shared" si="47"/>
        <v>0</v>
      </c>
      <c r="P253" s="1">
        <v>0</v>
      </c>
      <c r="Q253" s="15">
        <v>0</v>
      </c>
      <c r="R253" s="2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</row>
    <row r="254" spans="1:58">
      <c r="A254" s="1">
        <v>70057</v>
      </c>
      <c r="B254" s="1" t="s">
        <v>303</v>
      </c>
      <c r="C254" s="1">
        <v>6</v>
      </c>
      <c r="D254" s="2">
        <v>829.28399999999999</v>
      </c>
      <c r="E254" s="10">
        <f t="shared" si="2"/>
        <v>0</v>
      </c>
      <c r="F254" s="11">
        <f t="shared" si="3"/>
        <v>0</v>
      </c>
      <c r="G254" s="1">
        <v>0</v>
      </c>
      <c r="H254" s="1">
        <v>0</v>
      </c>
      <c r="I254" s="16">
        <f t="shared" si="48"/>
        <v>0</v>
      </c>
      <c r="J254" s="1">
        <v>0</v>
      </c>
      <c r="K254" s="1">
        <v>0</v>
      </c>
      <c r="L254" s="16">
        <f t="shared" si="49"/>
        <v>0</v>
      </c>
      <c r="M254" s="1">
        <v>0</v>
      </c>
      <c r="N254" s="1">
        <v>0</v>
      </c>
      <c r="O254" s="16">
        <f t="shared" si="47"/>
        <v>0</v>
      </c>
      <c r="P254" s="1">
        <v>0</v>
      </c>
      <c r="Q254" s="15">
        <v>0</v>
      </c>
      <c r="R254" s="2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</row>
    <row r="255" spans="1:58">
      <c r="A255" s="1">
        <v>70217</v>
      </c>
      <c r="B255" s="1" t="s">
        <v>330</v>
      </c>
      <c r="C255" s="1">
        <v>20</v>
      </c>
      <c r="D255" s="2">
        <v>1436.8</v>
      </c>
      <c r="E255" s="10">
        <f t="shared" si="2"/>
        <v>0</v>
      </c>
      <c r="F255" s="11">
        <f t="shared" si="3"/>
        <v>0</v>
      </c>
      <c r="G255" s="1">
        <v>0</v>
      </c>
      <c r="H255" s="1">
        <v>0</v>
      </c>
      <c r="I255" s="16">
        <f t="shared" si="48"/>
        <v>0</v>
      </c>
      <c r="J255" s="1">
        <v>0</v>
      </c>
      <c r="K255" s="1">
        <v>0</v>
      </c>
      <c r="L255" s="16">
        <f t="shared" si="49"/>
        <v>0</v>
      </c>
      <c r="M255" s="1">
        <v>0</v>
      </c>
      <c r="N255" s="1">
        <v>0</v>
      </c>
      <c r="O255" s="16">
        <f t="shared" si="47"/>
        <v>0</v>
      </c>
      <c r="P255" s="1">
        <v>0</v>
      </c>
      <c r="Q255" s="15">
        <v>0</v>
      </c>
      <c r="R255" s="2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</row>
    <row r="256" spans="1:58">
      <c r="A256" s="1">
        <v>70405</v>
      </c>
      <c r="B256" s="1" t="s">
        <v>344</v>
      </c>
      <c r="C256" s="1">
        <v>12</v>
      </c>
      <c r="D256" s="2">
        <v>1010.64</v>
      </c>
      <c r="E256" s="10">
        <f t="shared" si="2"/>
        <v>0</v>
      </c>
      <c r="F256" s="11">
        <f t="shared" si="3"/>
        <v>0</v>
      </c>
      <c r="G256" s="1">
        <v>0</v>
      </c>
      <c r="H256" s="1">
        <v>0</v>
      </c>
      <c r="I256" s="16">
        <f t="shared" si="48"/>
        <v>0</v>
      </c>
      <c r="J256" s="1">
        <v>0</v>
      </c>
      <c r="K256" s="1">
        <v>0</v>
      </c>
      <c r="L256" s="16">
        <f t="shared" si="49"/>
        <v>0</v>
      </c>
      <c r="M256" s="1">
        <v>0</v>
      </c>
      <c r="N256" s="1">
        <v>0</v>
      </c>
      <c r="O256" s="16">
        <f t="shared" si="47"/>
        <v>0</v>
      </c>
      <c r="P256" s="1">
        <v>0</v>
      </c>
      <c r="Q256" s="15">
        <v>0</v>
      </c>
      <c r="R256" s="2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</row>
    <row r="257" spans="1:58">
      <c r="A257" s="1">
        <v>70175</v>
      </c>
      <c r="B257" s="1" t="s">
        <v>317</v>
      </c>
      <c r="C257" s="1">
        <v>20</v>
      </c>
      <c r="D257" s="2">
        <v>1472.4</v>
      </c>
      <c r="E257" s="10">
        <f t="shared" si="2"/>
        <v>0</v>
      </c>
      <c r="F257" s="11">
        <f t="shared" si="3"/>
        <v>0</v>
      </c>
      <c r="G257" s="1">
        <v>0</v>
      </c>
      <c r="H257" s="1">
        <v>0</v>
      </c>
      <c r="I257" s="16">
        <f t="shared" si="48"/>
        <v>0</v>
      </c>
      <c r="J257" s="1">
        <v>0</v>
      </c>
      <c r="K257" s="1">
        <v>0</v>
      </c>
      <c r="L257" s="16">
        <f t="shared" si="49"/>
        <v>0</v>
      </c>
      <c r="M257" s="1">
        <v>0</v>
      </c>
      <c r="N257" s="1">
        <v>0</v>
      </c>
      <c r="O257" s="16">
        <f t="shared" si="47"/>
        <v>0</v>
      </c>
      <c r="P257" s="1">
        <v>0</v>
      </c>
      <c r="Q257" s="15">
        <v>0</v>
      </c>
      <c r="R257" s="2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</row>
    <row r="258" spans="1:58">
      <c r="A258" s="1">
        <v>70248</v>
      </c>
      <c r="B258" s="1" t="s">
        <v>333</v>
      </c>
      <c r="C258" s="1">
        <v>20</v>
      </c>
      <c r="D258" s="2">
        <v>783.4</v>
      </c>
      <c r="E258" s="10">
        <f t="shared" si="2"/>
        <v>0</v>
      </c>
      <c r="F258" s="11">
        <f t="shared" si="3"/>
        <v>0</v>
      </c>
      <c r="G258" s="1">
        <v>0</v>
      </c>
      <c r="H258" s="1">
        <v>0</v>
      </c>
      <c r="I258" s="16">
        <f t="shared" si="48"/>
        <v>0</v>
      </c>
      <c r="J258" s="1">
        <v>0</v>
      </c>
      <c r="K258" s="1">
        <v>0</v>
      </c>
      <c r="L258" s="16">
        <f t="shared" si="49"/>
        <v>0</v>
      </c>
      <c r="M258" s="1">
        <v>0</v>
      </c>
      <c r="N258" s="1">
        <v>0</v>
      </c>
      <c r="O258" s="16">
        <f t="shared" si="47"/>
        <v>0</v>
      </c>
      <c r="P258" s="1">
        <v>0</v>
      </c>
      <c r="Q258" s="15">
        <v>0</v>
      </c>
      <c r="R258" s="2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</row>
    <row r="259" spans="1:58">
      <c r="A259" s="1">
        <v>70270</v>
      </c>
      <c r="B259" s="1" t="s">
        <v>336</v>
      </c>
      <c r="C259" s="1">
        <v>1</v>
      </c>
      <c r="D259" s="2">
        <v>780.58</v>
      </c>
      <c r="E259" s="10">
        <f t="shared" si="2"/>
        <v>0</v>
      </c>
      <c r="F259" s="11">
        <f t="shared" si="3"/>
        <v>0</v>
      </c>
      <c r="G259" s="1">
        <v>0</v>
      </c>
      <c r="H259" s="1">
        <v>0</v>
      </c>
      <c r="I259" s="16">
        <f t="shared" si="48"/>
        <v>0</v>
      </c>
      <c r="J259" s="1">
        <v>0</v>
      </c>
      <c r="K259" s="1">
        <v>0</v>
      </c>
      <c r="L259" s="16">
        <f t="shared" si="49"/>
        <v>0</v>
      </c>
      <c r="M259" s="1">
        <v>0</v>
      </c>
      <c r="N259" s="1">
        <v>7</v>
      </c>
      <c r="O259" s="16">
        <f t="shared" si="47"/>
        <v>0</v>
      </c>
      <c r="P259" s="1">
        <v>0</v>
      </c>
      <c r="Q259" s="15">
        <v>0</v>
      </c>
      <c r="R259" s="2">
        <v>5464.06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7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</row>
    <row r="260" spans="1:58">
      <c r="A260" s="1">
        <v>70410</v>
      </c>
      <c r="B260" s="1" t="s">
        <v>345</v>
      </c>
      <c r="C260" s="1">
        <v>12</v>
      </c>
      <c r="D260" s="2">
        <v>439.56</v>
      </c>
      <c r="E260" s="10">
        <f t="shared" si="2"/>
        <v>0</v>
      </c>
      <c r="F260" s="11">
        <f t="shared" si="3"/>
        <v>0</v>
      </c>
      <c r="G260" s="1">
        <v>0</v>
      </c>
      <c r="H260" s="1">
        <v>0</v>
      </c>
      <c r="I260" s="16">
        <f t="shared" si="48"/>
        <v>0</v>
      </c>
      <c r="J260" s="1">
        <v>0</v>
      </c>
      <c r="K260" s="1">
        <v>0</v>
      </c>
      <c r="L260" s="16">
        <f t="shared" si="49"/>
        <v>0</v>
      </c>
      <c r="M260" s="1">
        <v>0</v>
      </c>
      <c r="N260" s="1">
        <v>0</v>
      </c>
      <c r="O260" s="16">
        <f t="shared" si="47"/>
        <v>0</v>
      </c>
      <c r="P260" s="1">
        <v>0</v>
      </c>
      <c r="Q260" s="15">
        <v>0</v>
      </c>
      <c r="R260" s="2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</row>
    <row r="261" spans="1:58">
      <c r="A261" s="1">
        <v>70506</v>
      </c>
      <c r="B261" s="1" t="s">
        <v>351</v>
      </c>
      <c r="C261" s="1">
        <v>1</v>
      </c>
      <c r="D261" s="2">
        <v>979.59</v>
      </c>
      <c r="E261" s="10">
        <f t="shared" si="2"/>
        <v>0</v>
      </c>
      <c r="F261" s="11">
        <f t="shared" si="3"/>
        <v>0</v>
      </c>
      <c r="G261" s="1">
        <v>0</v>
      </c>
      <c r="H261" s="1">
        <v>0</v>
      </c>
      <c r="I261" s="16">
        <f t="shared" si="48"/>
        <v>0</v>
      </c>
      <c r="J261" s="1">
        <v>0</v>
      </c>
      <c r="K261" s="1">
        <v>0</v>
      </c>
      <c r="L261" s="16">
        <f t="shared" si="49"/>
        <v>0</v>
      </c>
      <c r="M261" s="1">
        <v>0</v>
      </c>
      <c r="N261" s="1">
        <v>0</v>
      </c>
      <c r="O261" s="16">
        <f t="shared" si="47"/>
        <v>0</v>
      </c>
      <c r="P261" s="1">
        <v>0</v>
      </c>
      <c r="Q261" s="15">
        <v>0</v>
      </c>
      <c r="R261" s="2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</row>
    <row r="262" spans="1:58">
      <c r="A262" s="1">
        <v>70195</v>
      </c>
      <c r="B262" s="1" t="s">
        <v>326</v>
      </c>
      <c r="C262" s="1">
        <v>12</v>
      </c>
      <c r="D262" s="2">
        <v>439.56</v>
      </c>
      <c r="E262" s="10">
        <f t="shared" si="2"/>
        <v>0</v>
      </c>
      <c r="F262" s="11">
        <f t="shared" si="3"/>
        <v>0</v>
      </c>
      <c r="G262" s="1">
        <v>0</v>
      </c>
      <c r="H262" s="1">
        <v>0</v>
      </c>
      <c r="I262" s="16">
        <f t="shared" si="48"/>
        <v>0</v>
      </c>
      <c r="J262" s="1">
        <v>0</v>
      </c>
      <c r="K262" s="1">
        <v>0</v>
      </c>
      <c r="L262" s="16">
        <f t="shared" si="49"/>
        <v>0</v>
      </c>
      <c r="M262" s="1">
        <v>0</v>
      </c>
      <c r="N262" s="1">
        <v>0</v>
      </c>
      <c r="O262" s="16">
        <f t="shared" si="47"/>
        <v>0</v>
      </c>
      <c r="P262" s="1">
        <v>0</v>
      </c>
      <c r="Q262" s="15">
        <v>0</v>
      </c>
      <c r="R262" s="2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</row>
    <row r="263" spans="1:58">
      <c r="A263" s="1">
        <v>70196</v>
      </c>
      <c r="B263" s="1" t="s">
        <v>327</v>
      </c>
      <c r="C263" s="1">
        <v>12</v>
      </c>
      <c r="D263" s="2">
        <v>443.16</v>
      </c>
      <c r="E263" s="10">
        <f t="shared" si="2"/>
        <v>0</v>
      </c>
      <c r="F263" s="11">
        <f t="shared" si="3"/>
        <v>0</v>
      </c>
      <c r="G263" s="1">
        <v>0</v>
      </c>
      <c r="H263" s="1">
        <v>0</v>
      </c>
      <c r="I263" s="16">
        <f t="shared" si="48"/>
        <v>0</v>
      </c>
      <c r="J263" s="1">
        <v>0</v>
      </c>
      <c r="K263" s="1">
        <v>0</v>
      </c>
      <c r="L263" s="16">
        <f t="shared" si="49"/>
        <v>0</v>
      </c>
      <c r="M263" s="1">
        <v>0</v>
      </c>
      <c r="N263" s="1">
        <v>0</v>
      </c>
      <c r="O263" s="16">
        <f t="shared" si="47"/>
        <v>0</v>
      </c>
      <c r="P263" s="1">
        <v>0</v>
      </c>
      <c r="Q263" s="15">
        <v>0</v>
      </c>
      <c r="R263" s="2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</row>
    <row r="264" spans="1:58">
      <c r="A264" s="1">
        <v>70197</v>
      </c>
      <c r="B264" s="1" t="s">
        <v>328</v>
      </c>
      <c r="C264" s="1">
        <v>12</v>
      </c>
      <c r="D264" s="2">
        <v>439.56</v>
      </c>
      <c r="E264" s="10">
        <f t="shared" si="2"/>
        <v>0</v>
      </c>
      <c r="F264" s="11">
        <f t="shared" si="3"/>
        <v>0</v>
      </c>
      <c r="G264" s="1">
        <v>0</v>
      </c>
      <c r="H264" s="1">
        <v>0</v>
      </c>
      <c r="I264" s="16">
        <f t="shared" si="48"/>
        <v>0</v>
      </c>
      <c r="J264" s="1">
        <v>0</v>
      </c>
      <c r="K264" s="1">
        <v>0</v>
      </c>
      <c r="L264" s="16">
        <f t="shared" si="49"/>
        <v>0</v>
      </c>
      <c r="M264" s="1">
        <v>0</v>
      </c>
      <c r="N264" s="1">
        <v>0</v>
      </c>
      <c r="O264" s="16">
        <f t="shared" si="47"/>
        <v>0</v>
      </c>
      <c r="P264" s="1">
        <v>0</v>
      </c>
      <c r="Q264" s="15">
        <v>0</v>
      </c>
      <c r="R264" s="2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</row>
    <row r="265" spans="1:58">
      <c r="A265" s="1">
        <v>99546</v>
      </c>
      <c r="B265" s="1" t="s">
        <v>361</v>
      </c>
      <c r="C265" s="1">
        <v>1</v>
      </c>
      <c r="D265" s="2">
        <v>285</v>
      </c>
      <c r="E265" s="10">
        <f t="shared" si="2"/>
        <v>0</v>
      </c>
      <c r="F265" s="11">
        <f t="shared" si="3"/>
        <v>0</v>
      </c>
      <c r="G265" s="1">
        <v>0</v>
      </c>
      <c r="H265" s="1">
        <v>0</v>
      </c>
      <c r="I265" s="16">
        <f t="shared" si="48"/>
        <v>0</v>
      </c>
      <c r="J265" s="1">
        <v>0</v>
      </c>
      <c r="K265" s="1">
        <v>0</v>
      </c>
      <c r="L265" s="16">
        <f t="shared" si="49"/>
        <v>0</v>
      </c>
      <c r="M265" s="1">
        <v>0</v>
      </c>
      <c r="N265" s="1">
        <v>0</v>
      </c>
      <c r="O265" s="16">
        <f t="shared" si="47"/>
        <v>0</v>
      </c>
      <c r="P265" s="1">
        <v>0</v>
      </c>
      <c r="Q265" s="15">
        <v>0</v>
      </c>
      <c r="R265" s="2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</row>
    <row r="266" spans="1:58">
      <c r="A266" s="1">
        <v>70414</v>
      </c>
      <c r="B266" s="1" t="s">
        <v>349</v>
      </c>
      <c r="C266" s="1">
        <v>16</v>
      </c>
      <c r="D266" s="2">
        <v>785.6</v>
      </c>
      <c r="E266" s="10">
        <f t="shared" si="2"/>
        <v>0</v>
      </c>
      <c r="F266" s="11">
        <f t="shared" si="3"/>
        <v>0</v>
      </c>
      <c r="G266" s="1">
        <v>-0.94</v>
      </c>
      <c r="H266" s="1">
        <v>1</v>
      </c>
      <c r="I266" s="16">
        <f t="shared" si="48"/>
        <v>0</v>
      </c>
      <c r="J266" s="1">
        <v>0</v>
      </c>
      <c r="K266" s="1">
        <v>0</v>
      </c>
      <c r="L266" s="16">
        <f t="shared" si="49"/>
        <v>0</v>
      </c>
      <c r="M266" s="1">
        <v>0</v>
      </c>
      <c r="N266" s="1">
        <v>0</v>
      </c>
      <c r="O266" s="16">
        <f t="shared" si="47"/>
        <v>0</v>
      </c>
      <c r="P266" s="1">
        <v>0</v>
      </c>
      <c r="Q266" s="15">
        <v>-736.5</v>
      </c>
      <c r="R266" s="2">
        <v>1914.9</v>
      </c>
      <c r="S266" s="1">
        <v>0</v>
      </c>
      <c r="T266" s="1">
        <v>0</v>
      </c>
      <c r="U266" s="1">
        <v>-15</v>
      </c>
      <c r="V266" s="1">
        <v>0</v>
      </c>
      <c r="W266" s="1">
        <v>39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</row>
    <row r="267" spans="1:58">
      <c r="D267" s="17"/>
      <c r="E267" s="17"/>
      <c r="Q267" s="17"/>
      <c r="R267" s="17"/>
    </row>
    <row r="268" spans="1:58">
      <c r="D268" s="17"/>
      <c r="E268" s="17"/>
      <c r="Q268" s="17"/>
      <c r="R268" s="17"/>
    </row>
    <row r="269" spans="1:58">
      <c r="D269" s="17"/>
      <c r="E269" s="17"/>
      <c r="Q269" s="17"/>
      <c r="R269" s="17"/>
    </row>
    <row r="270" spans="1:58">
      <c r="D270" s="17"/>
      <c r="E270" s="17"/>
      <c r="Q270" s="17"/>
      <c r="R270" s="17"/>
    </row>
    <row r="271" spans="1:58">
      <c r="D271" s="17"/>
      <c r="E271" s="17"/>
      <c r="Q271" s="17"/>
      <c r="R271" s="17"/>
    </row>
    <row r="272" spans="1:58">
      <c r="D272" s="17"/>
      <c r="E272" s="17"/>
      <c r="Q272" s="17"/>
      <c r="R272" s="17"/>
    </row>
    <row r="273" spans="4:18">
      <c r="D273" s="17"/>
      <c r="E273" s="17"/>
      <c r="Q273" s="17"/>
      <c r="R273" s="17"/>
    </row>
    <row r="274" spans="4:18">
      <c r="D274" s="17"/>
      <c r="E274" s="17"/>
      <c r="Q274" s="17"/>
      <c r="R274" s="17"/>
    </row>
    <row r="275" spans="4:18">
      <c r="D275" s="17"/>
      <c r="E275" s="17"/>
      <c r="Q275" s="17"/>
      <c r="R275" s="17"/>
    </row>
    <row r="276" spans="4:18">
      <c r="D276" s="17"/>
      <c r="E276" s="17"/>
      <c r="Q276" s="17"/>
      <c r="R276" s="17"/>
    </row>
    <row r="277" spans="4:18">
      <c r="D277" s="17"/>
      <c r="E277" s="17"/>
      <c r="Q277" s="17"/>
      <c r="R277" s="17"/>
    </row>
    <row r="278" spans="4:18">
      <c r="D278" s="17"/>
      <c r="E278" s="17"/>
      <c r="Q278" s="17"/>
      <c r="R278" s="17"/>
    </row>
    <row r="279" spans="4:18">
      <c r="D279" s="17"/>
      <c r="E279" s="17"/>
      <c r="Q279" s="17"/>
      <c r="R279" s="17"/>
    </row>
    <row r="280" spans="4:18">
      <c r="D280" s="17"/>
      <c r="E280" s="17"/>
      <c r="Q280" s="17"/>
      <c r="R280" s="17"/>
    </row>
    <row r="281" spans="4:18">
      <c r="D281" s="17"/>
      <c r="E281" s="17"/>
      <c r="Q281" s="17"/>
      <c r="R281" s="17"/>
    </row>
    <row r="282" spans="4:18">
      <c r="D282" s="17"/>
      <c r="E282" s="17"/>
      <c r="Q282" s="17"/>
      <c r="R282" s="17"/>
    </row>
    <row r="283" spans="4:18">
      <c r="D283" s="17"/>
      <c r="E283" s="17"/>
      <c r="Q283" s="17"/>
      <c r="R283" s="17"/>
    </row>
    <row r="284" spans="4:18">
      <c r="D284" s="17"/>
      <c r="E284" s="17"/>
      <c r="Q284" s="17"/>
      <c r="R284" s="17"/>
    </row>
    <row r="285" spans="4:18">
      <c r="D285" s="17"/>
      <c r="E285" s="17"/>
      <c r="Q285" s="17"/>
      <c r="R285" s="17"/>
    </row>
    <row r="286" spans="4:18">
      <c r="D286" s="17"/>
      <c r="E286" s="17"/>
      <c r="Q286" s="17"/>
      <c r="R286" s="17"/>
    </row>
    <row r="287" spans="4:18">
      <c r="D287" s="17"/>
      <c r="E287" s="17"/>
      <c r="Q287" s="17"/>
      <c r="R287" s="17"/>
    </row>
    <row r="288" spans="4:18">
      <c r="D288" s="17"/>
      <c r="E288" s="17"/>
      <c r="Q288" s="17"/>
      <c r="R288" s="17"/>
    </row>
    <row r="289" spans="4:18">
      <c r="D289" s="17"/>
      <c r="E289" s="17"/>
      <c r="Q289" s="17"/>
      <c r="R289" s="17"/>
    </row>
    <row r="290" spans="4:18">
      <c r="D290" s="17"/>
      <c r="E290" s="17"/>
      <c r="Q290" s="17"/>
      <c r="R290" s="17"/>
    </row>
    <row r="291" spans="4:18">
      <c r="D291" s="17"/>
      <c r="E291" s="17"/>
      <c r="Q291" s="17"/>
      <c r="R291" s="17"/>
    </row>
    <row r="292" spans="4:18">
      <c r="D292" s="17"/>
      <c r="E292" s="17"/>
      <c r="Q292" s="17"/>
      <c r="R292" s="17"/>
    </row>
    <row r="293" spans="4:18">
      <c r="D293" s="17"/>
      <c r="E293" s="17"/>
      <c r="Q293" s="17"/>
      <c r="R293" s="17"/>
    </row>
    <row r="294" spans="4:18">
      <c r="D294" s="17"/>
      <c r="E294" s="17"/>
      <c r="Q294" s="17"/>
      <c r="R294" s="17"/>
    </row>
    <row r="295" spans="4:18">
      <c r="D295" s="17"/>
      <c r="E295" s="17"/>
      <c r="Q295" s="17"/>
      <c r="R295" s="17"/>
    </row>
    <row r="296" spans="4:18">
      <c r="D296" s="17"/>
      <c r="E296" s="17"/>
      <c r="Q296" s="17"/>
      <c r="R296" s="17"/>
    </row>
    <row r="297" spans="4:18">
      <c r="D297" s="17"/>
      <c r="E297" s="17"/>
      <c r="Q297" s="17"/>
      <c r="R297" s="17"/>
    </row>
    <row r="298" spans="4:18">
      <c r="D298" s="17"/>
      <c r="E298" s="17"/>
      <c r="Q298" s="17"/>
      <c r="R298" s="17"/>
    </row>
    <row r="299" spans="4:18">
      <c r="D299" s="17"/>
      <c r="E299" s="17"/>
      <c r="Q299" s="17"/>
      <c r="R299" s="17"/>
    </row>
    <row r="300" spans="4:18">
      <c r="D300" s="17"/>
      <c r="E300" s="17"/>
      <c r="Q300" s="17"/>
      <c r="R300" s="17"/>
    </row>
    <row r="301" spans="4:18">
      <c r="D301" s="17"/>
      <c r="E301" s="17"/>
      <c r="Q301" s="17"/>
      <c r="R301" s="17"/>
    </row>
    <row r="302" spans="4:18">
      <c r="D302" s="17"/>
      <c r="E302" s="17"/>
      <c r="Q302" s="17"/>
      <c r="R302" s="17"/>
    </row>
    <row r="303" spans="4:18">
      <c r="D303" s="17"/>
      <c r="E303" s="17"/>
      <c r="Q303" s="17"/>
      <c r="R303" s="17"/>
    </row>
    <row r="304" spans="4:18">
      <c r="D304" s="17"/>
      <c r="E304" s="17"/>
      <c r="Q304" s="17"/>
      <c r="R304" s="17"/>
    </row>
    <row r="305" spans="4:18">
      <c r="D305" s="17"/>
      <c r="E305" s="17"/>
      <c r="Q305" s="17"/>
      <c r="R305" s="17"/>
    </row>
    <row r="306" spans="4:18">
      <c r="D306" s="17"/>
      <c r="E306" s="17"/>
      <c r="Q306" s="17"/>
      <c r="R306" s="17"/>
    </row>
    <row r="307" spans="4:18">
      <c r="D307" s="17"/>
      <c r="E307" s="17"/>
      <c r="Q307" s="17"/>
      <c r="R307" s="17"/>
    </row>
    <row r="308" spans="4:18">
      <c r="D308" s="17"/>
      <c r="E308" s="17"/>
      <c r="Q308" s="17"/>
      <c r="R308" s="17"/>
    </row>
    <row r="309" spans="4:18">
      <c r="D309" s="17"/>
      <c r="E309" s="17"/>
      <c r="Q309" s="17"/>
      <c r="R309" s="17"/>
    </row>
    <row r="310" spans="4:18">
      <c r="D310" s="17"/>
      <c r="E310" s="17"/>
      <c r="Q310" s="17"/>
      <c r="R310" s="17"/>
    </row>
    <row r="311" spans="4:18">
      <c r="D311" s="17"/>
      <c r="E311" s="17"/>
      <c r="Q311" s="17"/>
      <c r="R311" s="17"/>
    </row>
    <row r="312" spans="4:18">
      <c r="D312" s="17"/>
      <c r="E312" s="17"/>
      <c r="Q312" s="17"/>
      <c r="R312" s="17"/>
    </row>
    <row r="313" spans="4:18">
      <c r="D313" s="17"/>
      <c r="E313" s="17"/>
      <c r="Q313" s="17"/>
      <c r="R313" s="17"/>
    </row>
    <row r="314" spans="4:18">
      <c r="D314" s="17"/>
      <c r="E314" s="17"/>
      <c r="Q314" s="17"/>
      <c r="R314" s="17"/>
    </row>
    <row r="315" spans="4:18">
      <c r="D315" s="17"/>
      <c r="E315" s="17"/>
      <c r="Q315" s="17"/>
      <c r="R315" s="17"/>
    </row>
    <row r="316" spans="4:18">
      <c r="D316" s="17"/>
      <c r="E316" s="17"/>
      <c r="Q316" s="17"/>
      <c r="R316" s="17"/>
    </row>
    <row r="317" spans="4:18">
      <c r="D317" s="17"/>
      <c r="E317" s="17"/>
      <c r="Q317" s="17"/>
      <c r="R317" s="17"/>
    </row>
    <row r="318" spans="4:18">
      <c r="D318" s="17"/>
      <c r="E318" s="17"/>
      <c r="Q318" s="17"/>
      <c r="R318" s="17"/>
    </row>
    <row r="319" spans="4:18">
      <c r="D319" s="17"/>
      <c r="E319" s="17"/>
      <c r="Q319" s="17"/>
      <c r="R319" s="17"/>
    </row>
    <row r="320" spans="4:18">
      <c r="D320" s="17"/>
      <c r="E320" s="17"/>
      <c r="Q320" s="17"/>
      <c r="R320" s="17"/>
    </row>
    <row r="321" spans="4:18">
      <c r="D321" s="17"/>
      <c r="E321" s="17"/>
      <c r="Q321" s="17"/>
      <c r="R321" s="17"/>
    </row>
    <row r="322" spans="4:18">
      <c r="D322" s="17"/>
      <c r="E322" s="17"/>
      <c r="Q322" s="17"/>
      <c r="R322" s="17"/>
    </row>
    <row r="323" spans="4:18">
      <c r="D323" s="17"/>
      <c r="E323" s="17"/>
      <c r="Q323" s="17"/>
      <c r="R323" s="17"/>
    </row>
    <row r="324" spans="4:18">
      <c r="D324" s="17"/>
      <c r="E324" s="17"/>
      <c r="Q324" s="17"/>
      <c r="R324" s="17"/>
    </row>
    <row r="325" spans="4:18">
      <c r="D325" s="17"/>
      <c r="E325" s="17"/>
      <c r="Q325" s="17"/>
      <c r="R325" s="17"/>
    </row>
    <row r="326" spans="4:18">
      <c r="D326" s="17"/>
      <c r="E326" s="17"/>
      <c r="Q326" s="17"/>
      <c r="R326" s="17"/>
    </row>
    <row r="327" spans="4:18">
      <c r="D327" s="17"/>
      <c r="E327" s="17"/>
      <c r="Q327" s="17"/>
      <c r="R327" s="17"/>
    </row>
    <row r="328" spans="4:18">
      <c r="D328" s="17"/>
      <c r="E328" s="17"/>
      <c r="Q328" s="17"/>
      <c r="R328" s="17"/>
    </row>
    <row r="329" spans="4:18">
      <c r="D329" s="17"/>
      <c r="E329" s="17"/>
      <c r="Q329" s="17"/>
      <c r="R329" s="17"/>
    </row>
    <row r="330" spans="4:18">
      <c r="D330" s="17"/>
      <c r="E330" s="17"/>
      <c r="Q330" s="17"/>
      <c r="R330" s="17"/>
    </row>
    <row r="331" spans="4:18">
      <c r="D331" s="17"/>
      <c r="E331" s="17"/>
      <c r="Q331" s="17"/>
      <c r="R331" s="17"/>
    </row>
    <row r="332" spans="4:18">
      <c r="D332" s="17"/>
      <c r="E332" s="17"/>
      <c r="Q332" s="17"/>
      <c r="R332" s="17"/>
    </row>
    <row r="333" spans="4:18">
      <c r="D333" s="17"/>
      <c r="E333" s="17"/>
      <c r="Q333" s="17"/>
      <c r="R333" s="17"/>
    </row>
    <row r="334" spans="4:18">
      <c r="D334" s="17"/>
      <c r="E334" s="17"/>
      <c r="Q334" s="17"/>
      <c r="R334" s="17"/>
    </row>
    <row r="335" spans="4:18">
      <c r="D335" s="17"/>
      <c r="E335" s="17"/>
      <c r="Q335" s="17"/>
      <c r="R335" s="17"/>
    </row>
    <row r="336" spans="4:18">
      <c r="D336" s="17"/>
      <c r="E336" s="17"/>
      <c r="Q336" s="17"/>
      <c r="R336" s="17"/>
    </row>
    <row r="337" spans="4:18">
      <c r="D337" s="17"/>
      <c r="E337" s="17"/>
      <c r="Q337" s="17"/>
      <c r="R337" s="17"/>
    </row>
    <row r="338" spans="4:18">
      <c r="D338" s="17"/>
      <c r="E338" s="17"/>
      <c r="Q338" s="17"/>
      <c r="R338" s="17"/>
    </row>
    <row r="339" spans="4:18">
      <c r="D339" s="17"/>
      <c r="E339" s="17"/>
      <c r="Q339" s="17"/>
      <c r="R339" s="17"/>
    </row>
    <row r="340" spans="4:18">
      <c r="D340" s="17"/>
      <c r="E340" s="17"/>
      <c r="Q340" s="17"/>
      <c r="R340" s="17"/>
    </row>
    <row r="341" spans="4:18">
      <c r="D341" s="17"/>
      <c r="E341" s="17"/>
      <c r="Q341" s="17"/>
      <c r="R341" s="17"/>
    </row>
    <row r="342" spans="4:18">
      <c r="D342" s="17"/>
      <c r="E342" s="17"/>
      <c r="Q342" s="17"/>
      <c r="R342" s="17"/>
    </row>
    <row r="343" spans="4:18">
      <c r="D343" s="17"/>
      <c r="E343" s="17"/>
      <c r="Q343" s="17"/>
      <c r="R343" s="17"/>
    </row>
    <row r="344" spans="4:18">
      <c r="D344" s="17"/>
      <c r="E344" s="17"/>
      <c r="Q344" s="17"/>
      <c r="R344" s="17"/>
    </row>
    <row r="345" spans="4:18">
      <c r="D345" s="17"/>
      <c r="E345" s="17"/>
      <c r="Q345" s="17"/>
      <c r="R345" s="17"/>
    </row>
    <row r="346" spans="4:18">
      <c r="D346" s="17"/>
      <c r="E346" s="17"/>
      <c r="Q346" s="17"/>
      <c r="R346" s="17"/>
    </row>
    <row r="347" spans="4:18">
      <c r="D347" s="17"/>
      <c r="E347" s="17"/>
      <c r="Q347" s="17"/>
      <c r="R347" s="17"/>
    </row>
    <row r="348" spans="4:18">
      <c r="D348" s="17"/>
      <c r="E348" s="17"/>
      <c r="Q348" s="17"/>
      <c r="R348" s="17"/>
    </row>
    <row r="349" spans="4:18">
      <c r="D349" s="17"/>
      <c r="E349" s="17"/>
      <c r="Q349" s="17"/>
      <c r="R349" s="17"/>
    </row>
    <row r="350" spans="4:18">
      <c r="D350" s="17"/>
      <c r="E350" s="17"/>
      <c r="Q350" s="17"/>
      <c r="R350" s="17"/>
    </row>
    <row r="351" spans="4:18">
      <c r="D351" s="17"/>
      <c r="E351" s="17"/>
      <c r="Q351" s="17"/>
      <c r="R351" s="17"/>
    </row>
    <row r="352" spans="4:18">
      <c r="D352" s="17"/>
      <c r="E352" s="17"/>
      <c r="Q352" s="17"/>
      <c r="R352" s="17"/>
    </row>
    <row r="353" spans="4:18">
      <c r="D353" s="17"/>
      <c r="E353" s="17"/>
      <c r="Q353" s="17"/>
      <c r="R353" s="17"/>
    </row>
    <row r="354" spans="4:18">
      <c r="D354" s="17"/>
      <c r="E354" s="17"/>
      <c r="Q354" s="17"/>
      <c r="R354" s="17"/>
    </row>
    <row r="355" spans="4:18">
      <c r="D355" s="17"/>
      <c r="E355" s="17"/>
      <c r="Q355" s="17"/>
      <c r="R355" s="17"/>
    </row>
    <row r="356" spans="4:18">
      <c r="D356" s="17"/>
      <c r="E356" s="17"/>
      <c r="Q356" s="17"/>
      <c r="R356" s="17"/>
    </row>
    <row r="357" spans="4:18">
      <c r="D357" s="17"/>
      <c r="E357" s="17"/>
      <c r="Q357" s="17"/>
      <c r="R357" s="17"/>
    </row>
    <row r="358" spans="4:18">
      <c r="D358" s="17"/>
      <c r="E358" s="17"/>
      <c r="Q358" s="17"/>
      <c r="R358" s="17"/>
    </row>
    <row r="359" spans="4:18">
      <c r="D359" s="17"/>
      <c r="E359" s="17"/>
      <c r="Q359" s="17"/>
      <c r="R359" s="17"/>
    </row>
    <row r="360" spans="4:18">
      <c r="D360" s="17"/>
      <c r="E360" s="17"/>
      <c r="Q360" s="17"/>
      <c r="R360" s="17"/>
    </row>
    <row r="361" spans="4:18">
      <c r="D361" s="17"/>
      <c r="E361" s="17"/>
      <c r="Q361" s="17"/>
      <c r="R361" s="17"/>
    </row>
    <row r="362" spans="4:18">
      <c r="D362" s="17"/>
      <c r="E362" s="17"/>
      <c r="Q362" s="17"/>
      <c r="R362" s="17"/>
    </row>
    <row r="363" spans="4:18">
      <c r="D363" s="17"/>
      <c r="E363" s="17"/>
      <c r="Q363" s="17"/>
      <c r="R363" s="17"/>
    </row>
    <row r="364" spans="4:18">
      <c r="D364" s="17"/>
      <c r="E364" s="17"/>
      <c r="Q364" s="17"/>
      <c r="R364" s="17"/>
    </row>
    <row r="365" spans="4:18">
      <c r="D365" s="17"/>
      <c r="E365" s="17"/>
      <c r="Q365" s="17"/>
      <c r="R365" s="17"/>
    </row>
    <row r="366" spans="4:18">
      <c r="D366" s="17"/>
      <c r="E366" s="17"/>
      <c r="Q366" s="17"/>
      <c r="R366" s="17"/>
    </row>
    <row r="367" spans="4:18">
      <c r="D367" s="17"/>
      <c r="E367" s="17"/>
      <c r="Q367" s="17"/>
      <c r="R367" s="17"/>
    </row>
    <row r="368" spans="4:18">
      <c r="D368" s="17"/>
      <c r="E368" s="17"/>
      <c r="Q368" s="17"/>
      <c r="R368" s="17"/>
    </row>
    <row r="369" spans="4:18">
      <c r="D369" s="17"/>
      <c r="E369" s="17"/>
      <c r="Q369" s="17"/>
      <c r="R369" s="17"/>
    </row>
    <row r="370" spans="4:18">
      <c r="D370" s="17"/>
      <c r="E370" s="17"/>
      <c r="Q370" s="17"/>
      <c r="R370" s="17"/>
    </row>
    <row r="371" spans="4:18">
      <c r="D371" s="17"/>
      <c r="E371" s="17"/>
      <c r="Q371" s="17"/>
      <c r="R371" s="17"/>
    </row>
    <row r="372" spans="4:18">
      <c r="D372" s="17"/>
      <c r="E372" s="17"/>
      <c r="Q372" s="17"/>
      <c r="R372" s="17"/>
    </row>
    <row r="373" spans="4:18">
      <c r="D373" s="17"/>
      <c r="E373" s="17"/>
      <c r="Q373" s="17"/>
      <c r="R373" s="17"/>
    </row>
    <row r="374" spans="4:18">
      <c r="D374" s="17"/>
      <c r="E374" s="17"/>
      <c r="Q374" s="17"/>
      <c r="R374" s="17"/>
    </row>
    <row r="375" spans="4:18">
      <c r="D375" s="17"/>
      <c r="E375" s="17"/>
      <c r="Q375" s="17"/>
      <c r="R375" s="17"/>
    </row>
    <row r="376" spans="4:18">
      <c r="D376" s="17"/>
      <c r="E376" s="17"/>
      <c r="Q376" s="17"/>
      <c r="R376" s="17"/>
    </row>
    <row r="377" spans="4:18">
      <c r="D377" s="17"/>
      <c r="E377" s="17"/>
      <c r="Q377" s="17"/>
      <c r="R377" s="17"/>
    </row>
    <row r="378" spans="4:18">
      <c r="D378" s="17"/>
      <c r="E378" s="17"/>
      <c r="Q378" s="17"/>
      <c r="R378" s="17"/>
    </row>
    <row r="379" spans="4:18">
      <c r="D379" s="17"/>
      <c r="E379" s="17"/>
      <c r="Q379" s="17"/>
      <c r="R379" s="17"/>
    </row>
    <row r="380" spans="4:18">
      <c r="D380" s="17"/>
      <c r="E380" s="17"/>
      <c r="Q380" s="17"/>
      <c r="R380" s="17"/>
    </row>
    <row r="381" spans="4:18">
      <c r="D381" s="17"/>
      <c r="E381" s="17"/>
      <c r="Q381" s="17"/>
      <c r="R381" s="17"/>
    </row>
    <row r="382" spans="4:18">
      <c r="D382" s="17"/>
      <c r="E382" s="17"/>
      <c r="Q382" s="17"/>
      <c r="R382" s="17"/>
    </row>
    <row r="383" spans="4:18">
      <c r="D383" s="17"/>
      <c r="E383" s="17"/>
      <c r="Q383" s="17"/>
      <c r="R383" s="17"/>
    </row>
    <row r="384" spans="4:18">
      <c r="D384" s="17"/>
      <c r="E384" s="17"/>
      <c r="Q384" s="17"/>
      <c r="R384" s="17"/>
    </row>
    <row r="385" spans="4:18">
      <c r="D385" s="17"/>
      <c r="E385" s="17"/>
      <c r="Q385" s="17"/>
      <c r="R385" s="17"/>
    </row>
    <row r="386" spans="4:18">
      <c r="D386" s="17"/>
      <c r="E386" s="17"/>
      <c r="Q386" s="17"/>
      <c r="R386" s="17"/>
    </row>
    <row r="387" spans="4:18">
      <c r="D387" s="17"/>
      <c r="E387" s="17"/>
      <c r="Q387" s="17"/>
      <c r="R387" s="17"/>
    </row>
    <row r="388" spans="4:18">
      <c r="D388" s="17"/>
      <c r="E388" s="17"/>
      <c r="Q388" s="17"/>
      <c r="R388" s="17"/>
    </row>
    <row r="389" spans="4:18">
      <c r="D389" s="17"/>
      <c r="E389" s="17"/>
      <c r="Q389" s="17"/>
      <c r="R389" s="17"/>
    </row>
    <row r="390" spans="4:18">
      <c r="D390" s="17"/>
      <c r="E390" s="17"/>
      <c r="Q390" s="17"/>
      <c r="R390" s="17"/>
    </row>
    <row r="391" spans="4:18">
      <c r="D391" s="17"/>
      <c r="E391" s="17"/>
      <c r="Q391" s="17"/>
      <c r="R391" s="17"/>
    </row>
    <row r="392" spans="4:18">
      <c r="D392" s="17"/>
      <c r="E392" s="17"/>
      <c r="Q392" s="17"/>
      <c r="R392" s="17"/>
    </row>
    <row r="393" spans="4:18">
      <c r="D393" s="17"/>
      <c r="E393" s="17"/>
      <c r="Q393" s="17"/>
      <c r="R393" s="17"/>
    </row>
    <row r="394" spans="4:18">
      <c r="D394" s="17"/>
      <c r="E394" s="17"/>
      <c r="Q394" s="17"/>
      <c r="R394" s="17"/>
    </row>
    <row r="395" spans="4:18">
      <c r="D395" s="17"/>
      <c r="E395" s="17"/>
      <c r="Q395" s="17"/>
      <c r="R395" s="17"/>
    </row>
    <row r="396" spans="4:18">
      <c r="D396" s="17"/>
      <c r="E396" s="17"/>
      <c r="Q396" s="17"/>
      <c r="R396" s="17"/>
    </row>
    <row r="397" spans="4:18">
      <c r="D397" s="17"/>
      <c r="E397" s="17"/>
      <c r="Q397" s="17"/>
      <c r="R397" s="17"/>
    </row>
    <row r="398" spans="4:18">
      <c r="D398" s="17"/>
      <c r="E398" s="17"/>
      <c r="Q398" s="17"/>
      <c r="R398" s="17"/>
    </row>
    <row r="399" spans="4:18">
      <c r="D399" s="17"/>
      <c r="E399" s="17"/>
      <c r="Q399" s="17"/>
      <c r="R399" s="17"/>
    </row>
    <row r="400" spans="4:18">
      <c r="D400" s="17"/>
      <c r="E400" s="17"/>
      <c r="Q400" s="17"/>
      <c r="R400" s="17"/>
    </row>
    <row r="401" spans="4:18">
      <c r="D401" s="17"/>
      <c r="E401" s="17"/>
      <c r="Q401" s="17"/>
      <c r="R401" s="17"/>
    </row>
    <row r="402" spans="4:18">
      <c r="D402" s="17"/>
      <c r="E402" s="17"/>
      <c r="Q402" s="17"/>
      <c r="R402" s="17"/>
    </row>
    <row r="403" spans="4:18">
      <c r="D403" s="17"/>
      <c r="E403" s="17"/>
      <c r="Q403" s="17"/>
      <c r="R403" s="17"/>
    </row>
    <row r="404" spans="4:18">
      <c r="D404" s="17"/>
      <c r="E404" s="17"/>
      <c r="Q404" s="17"/>
      <c r="R404" s="17"/>
    </row>
    <row r="405" spans="4:18">
      <c r="D405" s="17"/>
      <c r="E405" s="17"/>
      <c r="Q405" s="17"/>
      <c r="R405" s="17"/>
    </row>
    <row r="406" spans="4:18">
      <c r="D406" s="17"/>
      <c r="E406" s="17"/>
      <c r="Q406" s="17"/>
      <c r="R406" s="17"/>
    </row>
    <row r="407" spans="4:18">
      <c r="D407" s="17"/>
      <c r="E407" s="17"/>
      <c r="Q407" s="17"/>
      <c r="R407" s="17"/>
    </row>
    <row r="408" spans="4:18">
      <c r="D408" s="17"/>
      <c r="E408" s="17"/>
      <c r="Q408" s="17"/>
      <c r="R408" s="17"/>
    </row>
    <row r="409" spans="4:18">
      <c r="D409" s="17"/>
      <c r="E409" s="17"/>
      <c r="Q409" s="17"/>
      <c r="R409" s="17"/>
    </row>
    <row r="410" spans="4:18">
      <c r="D410" s="17"/>
      <c r="E410" s="17"/>
      <c r="Q410" s="17"/>
      <c r="R410" s="17"/>
    </row>
    <row r="411" spans="4:18">
      <c r="D411" s="17"/>
      <c r="E411" s="17"/>
      <c r="Q411" s="17"/>
      <c r="R411" s="17"/>
    </row>
    <row r="412" spans="4:18">
      <c r="D412" s="17"/>
      <c r="E412" s="17"/>
      <c r="Q412" s="17"/>
      <c r="R412" s="17"/>
    </row>
    <row r="413" spans="4:18">
      <c r="D413" s="17"/>
      <c r="E413" s="17"/>
      <c r="Q413" s="17"/>
      <c r="R413" s="17"/>
    </row>
    <row r="414" spans="4:18">
      <c r="D414" s="17"/>
      <c r="E414" s="17"/>
      <c r="Q414" s="17"/>
      <c r="R414" s="17"/>
    </row>
    <row r="415" spans="4:18">
      <c r="D415" s="17"/>
      <c r="E415" s="17"/>
      <c r="Q415" s="17"/>
      <c r="R415" s="17"/>
    </row>
    <row r="416" spans="4:18">
      <c r="D416" s="17"/>
      <c r="E416" s="17"/>
      <c r="Q416" s="17"/>
      <c r="R416" s="17"/>
    </row>
    <row r="417" spans="4:18">
      <c r="D417" s="17"/>
      <c r="E417" s="17"/>
      <c r="Q417" s="17"/>
      <c r="R417" s="17"/>
    </row>
    <row r="418" spans="4:18">
      <c r="D418" s="17"/>
      <c r="E418" s="17"/>
      <c r="Q418" s="17"/>
      <c r="R418" s="17"/>
    </row>
    <row r="419" spans="4:18">
      <c r="D419" s="17"/>
      <c r="E419" s="17"/>
      <c r="Q419" s="17"/>
      <c r="R419" s="17"/>
    </row>
    <row r="420" spans="4:18">
      <c r="D420" s="17"/>
      <c r="E420" s="17"/>
      <c r="Q420" s="17"/>
      <c r="R420" s="17"/>
    </row>
    <row r="421" spans="4:18">
      <c r="D421" s="17"/>
      <c r="E421" s="17"/>
      <c r="Q421" s="17"/>
      <c r="R421" s="17"/>
    </row>
    <row r="422" spans="4:18">
      <c r="D422" s="17"/>
      <c r="E422" s="17"/>
      <c r="Q422" s="17"/>
      <c r="R422" s="17"/>
    </row>
    <row r="423" spans="4:18">
      <c r="D423" s="17"/>
      <c r="E423" s="17"/>
      <c r="Q423" s="17"/>
      <c r="R423" s="17"/>
    </row>
    <row r="424" spans="4:18">
      <c r="D424" s="17"/>
      <c r="E424" s="17"/>
      <c r="Q424" s="17"/>
      <c r="R424" s="17"/>
    </row>
    <row r="425" spans="4:18">
      <c r="D425" s="17"/>
      <c r="E425" s="17"/>
      <c r="Q425" s="17"/>
      <c r="R425" s="17"/>
    </row>
    <row r="426" spans="4:18">
      <c r="D426" s="17"/>
      <c r="E426" s="17"/>
      <c r="Q426" s="17"/>
      <c r="R426" s="17"/>
    </row>
    <row r="427" spans="4:18">
      <c r="D427" s="17"/>
      <c r="E427" s="17"/>
      <c r="Q427" s="17"/>
      <c r="R427" s="17"/>
    </row>
    <row r="428" spans="4:18">
      <c r="D428" s="17"/>
      <c r="E428" s="17"/>
      <c r="Q428" s="17"/>
      <c r="R428" s="17"/>
    </row>
    <row r="429" spans="4:18">
      <c r="D429" s="17"/>
      <c r="E429" s="17"/>
      <c r="Q429" s="17"/>
      <c r="R429" s="17"/>
    </row>
    <row r="430" spans="4:18">
      <c r="D430" s="17"/>
      <c r="E430" s="17"/>
      <c r="Q430" s="17"/>
      <c r="R430" s="17"/>
    </row>
    <row r="431" spans="4:18">
      <c r="D431" s="17"/>
      <c r="E431" s="17"/>
      <c r="Q431" s="17"/>
      <c r="R431" s="17"/>
    </row>
    <row r="432" spans="4:18">
      <c r="D432" s="17"/>
      <c r="E432" s="17"/>
      <c r="Q432" s="17"/>
      <c r="R432" s="17"/>
    </row>
    <row r="433" spans="4:18">
      <c r="D433" s="17"/>
      <c r="E433" s="17"/>
      <c r="Q433" s="17"/>
      <c r="R433" s="17"/>
    </row>
    <row r="434" spans="4:18">
      <c r="D434" s="17"/>
      <c r="E434" s="17"/>
      <c r="Q434" s="17"/>
      <c r="R434" s="17"/>
    </row>
    <row r="435" spans="4:18">
      <c r="D435" s="17"/>
      <c r="E435" s="17"/>
      <c r="Q435" s="17"/>
      <c r="R435" s="17"/>
    </row>
    <row r="436" spans="4:18">
      <c r="D436" s="17"/>
      <c r="E436" s="17"/>
      <c r="Q436" s="17"/>
      <c r="R436" s="17"/>
    </row>
    <row r="437" spans="4:18">
      <c r="D437" s="17"/>
      <c r="E437" s="17"/>
      <c r="Q437" s="17"/>
      <c r="R437" s="17"/>
    </row>
    <row r="438" spans="4:18">
      <c r="D438" s="17"/>
      <c r="E438" s="17"/>
      <c r="Q438" s="17"/>
      <c r="R438" s="17"/>
    </row>
    <row r="439" spans="4:18">
      <c r="D439" s="17"/>
      <c r="E439" s="17"/>
      <c r="Q439" s="17"/>
      <c r="R439" s="17"/>
    </row>
    <row r="440" spans="4:18">
      <c r="D440" s="17"/>
      <c r="E440" s="17"/>
      <c r="Q440" s="17"/>
      <c r="R440" s="17"/>
    </row>
    <row r="441" spans="4:18">
      <c r="D441" s="17"/>
      <c r="E441" s="17"/>
      <c r="Q441" s="17"/>
      <c r="R441" s="17"/>
    </row>
    <row r="442" spans="4:18">
      <c r="D442" s="17"/>
      <c r="E442" s="17"/>
      <c r="Q442" s="17"/>
      <c r="R442" s="17"/>
    </row>
    <row r="443" spans="4:18">
      <c r="D443" s="17"/>
      <c r="E443" s="17"/>
      <c r="Q443" s="17"/>
      <c r="R443" s="17"/>
    </row>
    <row r="444" spans="4:18">
      <c r="D444" s="17"/>
      <c r="E444" s="17"/>
      <c r="Q444" s="17"/>
      <c r="R444" s="17"/>
    </row>
    <row r="445" spans="4:18">
      <c r="D445" s="17"/>
      <c r="E445" s="17"/>
      <c r="Q445" s="17"/>
      <c r="R445" s="17"/>
    </row>
    <row r="446" spans="4:18">
      <c r="D446" s="17"/>
      <c r="E446" s="17"/>
      <c r="Q446" s="17"/>
      <c r="R446" s="17"/>
    </row>
    <row r="447" spans="4:18">
      <c r="D447" s="17"/>
      <c r="E447" s="17"/>
      <c r="Q447" s="17"/>
      <c r="R447" s="17"/>
    </row>
    <row r="448" spans="4:18">
      <c r="D448" s="17"/>
      <c r="E448" s="17"/>
      <c r="Q448" s="17"/>
      <c r="R448" s="17"/>
    </row>
    <row r="449" spans="4:18">
      <c r="D449" s="17"/>
      <c r="E449" s="17"/>
      <c r="Q449" s="17"/>
      <c r="R449" s="17"/>
    </row>
    <row r="450" spans="4:18">
      <c r="D450" s="17"/>
      <c r="E450" s="17"/>
      <c r="Q450" s="17"/>
      <c r="R450" s="17"/>
    </row>
    <row r="451" spans="4:18">
      <c r="D451" s="17"/>
      <c r="E451" s="17"/>
      <c r="Q451" s="17"/>
      <c r="R451" s="17"/>
    </row>
    <row r="452" spans="4:18">
      <c r="D452" s="17"/>
      <c r="E452" s="17"/>
      <c r="Q452" s="17"/>
      <c r="R452" s="17"/>
    </row>
    <row r="453" spans="4:18">
      <c r="D453" s="17"/>
      <c r="E453" s="17"/>
      <c r="Q453" s="17"/>
      <c r="R453" s="17"/>
    </row>
    <row r="454" spans="4:18">
      <c r="D454" s="17"/>
      <c r="E454" s="17"/>
      <c r="Q454" s="17"/>
      <c r="R454" s="17"/>
    </row>
    <row r="455" spans="4:18">
      <c r="D455" s="17"/>
      <c r="E455" s="17"/>
      <c r="Q455" s="17"/>
      <c r="R455" s="17"/>
    </row>
    <row r="456" spans="4:18">
      <c r="D456" s="17"/>
      <c r="E456" s="17"/>
      <c r="Q456" s="17"/>
      <c r="R456" s="17"/>
    </row>
    <row r="457" spans="4:18">
      <c r="D457" s="17"/>
      <c r="E457" s="17"/>
      <c r="Q457" s="17"/>
      <c r="R457" s="17"/>
    </row>
    <row r="458" spans="4:18">
      <c r="D458" s="17"/>
      <c r="E458" s="17"/>
      <c r="Q458" s="17"/>
      <c r="R458" s="17"/>
    </row>
    <row r="459" spans="4:18">
      <c r="D459" s="17"/>
      <c r="E459" s="17"/>
      <c r="Q459" s="17"/>
      <c r="R459" s="17"/>
    </row>
    <row r="460" spans="4:18">
      <c r="D460" s="17"/>
      <c r="E460" s="17"/>
      <c r="Q460" s="17"/>
      <c r="R460" s="17"/>
    </row>
    <row r="461" spans="4:18">
      <c r="D461" s="17"/>
      <c r="E461" s="17"/>
      <c r="Q461" s="17"/>
      <c r="R461" s="17"/>
    </row>
    <row r="462" spans="4:18">
      <c r="D462" s="17"/>
      <c r="E462" s="17"/>
      <c r="Q462" s="17"/>
      <c r="R462" s="17"/>
    </row>
    <row r="463" spans="4:18">
      <c r="D463" s="17"/>
      <c r="E463" s="17"/>
      <c r="Q463" s="17"/>
      <c r="R463" s="17"/>
    </row>
    <row r="464" spans="4:18">
      <c r="D464" s="17"/>
      <c r="E464" s="17"/>
      <c r="Q464" s="17"/>
      <c r="R464" s="17"/>
    </row>
    <row r="465" spans="4:18">
      <c r="D465" s="17"/>
      <c r="E465" s="17"/>
      <c r="Q465" s="17"/>
      <c r="R465" s="17"/>
    </row>
    <row r="466" spans="4:18">
      <c r="D466" s="17"/>
      <c r="E466" s="17"/>
      <c r="Q466" s="17"/>
      <c r="R466" s="17"/>
    </row>
    <row r="467" spans="4:18">
      <c r="D467" s="17"/>
      <c r="E467" s="17"/>
      <c r="Q467" s="17"/>
      <c r="R467" s="17"/>
    </row>
    <row r="468" spans="4:18">
      <c r="D468" s="17"/>
      <c r="E468" s="17"/>
      <c r="Q468" s="17"/>
      <c r="R468" s="17"/>
    </row>
    <row r="469" spans="4:18">
      <c r="D469" s="17"/>
      <c r="E469" s="17"/>
      <c r="Q469" s="17"/>
      <c r="R469" s="17"/>
    </row>
    <row r="470" spans="4:18">
      <c r="D470" s="17"/>
      <c r="E470" s="17"/>
      <c r="Q470" s="17"/>
      <c r="R470" s="17"/>
    </row>
    <row r="471" spans="4:18">
      <c r="D471" s="17"/>
      <c r="E471" s="17"/>
      <c r="Q471" s="17"/>
      <c r="R471" s="17"/>
    </row>
    <row r="472" spans="4:18">
      <c r="D472" s="17"/>
      <c r="E472" s="17"/>
      <c r="Q472" s="17"/>
      <c r="R472" s="17"/>
    </row>
    <row r="473" spans="4:18">
      <c r="D473" s="17"/>
      <c r="E473" s="17"/>
      <c r="Q473" s="17"/>
      <c r="R473" s="17"/>
    </row>
    <row r="474" spans="4:18">
      <c r="D474" s="17"/>
      <c r="E474" s="17"/>
      <c r="Q474" s="17"/>
      <c r="R474" s="17"/>
    </row>
    <row r="475" spans="4:18">
      <c r="D475" s="17"/>
      <c r="E475" s="17"/>
      <c r="Q475" s="17"/>
      <c r="R475" s="17"/>
    </row>
    <row r="476" spans="4:18">
      <c r="D476" s="17"/>
      <c r="E476" s="17"/>
      <c r="Q476" s="17"/>
      <c r="R476" s="17"/>
    </row>
    <row r="477" spans="4:18">
      <c r="D477" s="17"/>
      <c r="E477" s="17"/>
      <c r="Q477" s="17"/>
      <c r="R477" s="17"/>
    </row>
    <row r="478" spans="4:18">
      <c r="D478" s="17"/>
      <c r="E478" s="17"/>
      <c r="Q478" s="17"/>
      <c r="R478" s="17"/>
    </row>
    <row r="479" spans="4:18">
      <c r="D479" s="17"/>
      <c r="E479" s="17"/>
      <c r="Q479" s="17"/>
      <c r="R479" s="17"/>
    </row>
    <row r="480" spans="4:18">
      <c r="D480" s="17"/>
      <c r="E480" s="17"/>
      <c r="Q480" s="17"/>
      <c r="R480" s="17"/>
    </row>
    <row r="481" spans="4:18">
      <c r="D481" s="17"/>
      <c r="E481" s="17"/>
      <c r="Q481" s="17"/>
      <c r="R481" s="17"/>
    </row>
    <row r="482" spans="4:18">
      <c r="D482" s="17"/>
      <c r="E482" s="17"/>
      <c r="Q482" s="17"/>
      <c r="R482" s="17"/>
    </row>
    <row r="483" spans="4:18">
      <c r="D483" s="17"/>
      <c r="E483" s="17"/>
      <c r="Q483" s="17"/>
      <c r="R483" s="17"/>
    </row>
    <row r="484" spans="4:18">
      <c r="D484" s="17"/>
      <c r="E484" s="17"/>
      <c r="Q484" s="17"/>
      <c r="R484" s="17"/>
    </row>
    <row r="485" spans="4:18">
      <c r="D485" s="17"/>
      <c r="E485" s="17"/>
      <c r="Q485" s="17"/>
      <c r="R485" s="17"/>
    </row>
    <row r="486" spans="4:18">
      <c r="D486" s="17"/>
      <c r="E486" s="17"/>
      <c r="Q486" s="17"/>
      <c r="R486" s="17"/>
    </row>
    <row r="487" spans="4:18">
      <c r="D487" s="17"/>
      <c r="E487" s="17"/>
      <c r="Q487" s="17"/>
      <c r="R487" s="17"/>
    </row>
    <row r="488" spans="4:18">
      <c r="D488" s="17"/>
      <c r="E488" s="17"/>
      <c r="Q488" s="17"/>
      <c r="R488" s="17"/>
    </row>
    <row r="489" spans="4:18">
      <c r="D489" s="17"/>
      <c r="E489" s="17"/>
      <c r="Q489" s="17"/>
      <c r="R489" s="17"/>
    </row>
    <row r="490" spans="4:18">
      <c r="D490" s="17"/>
      <c r="E490" s="17"/>
      <c r="Q490" s="17"/>
      <c r="R490" s="17"/>
    </row>
    <row r="491" spans="4:18">
      <c r="D491" s="17"/>
      <c r="E491" s="17"/>
      <c r="Q491" s="17"/>
      <c r="R491" s="17"/>
    </row>
    <row r="492" spans="4:18">
      <c r="D492" s="17"/>
      <c r="E492" s="17"/>
      <c r="Q492" s="17"/>
      <c r="R492" s="17"/>
    </row>
    <row r="493" spans="4:18">
      <c r="D493" s="17"/>
      <c r="E493" s="17"/>
      <c r="Q493" s="17"/>
      <c r="R493" s="17"/>
    </row>
    <row r="494" spans="4:18">
      <c r="D494" s="17"/>
      <c r="E494" s="17"/>
      <c r="Q494" s="17"/>
      <c r="R494" s="17"/>
    </row>
    <row r="495" spans="4:18">
      <c r="D495" s="17"/>
      <c r="E495" s="17"/>
      <c r="Q495" s="17"/>
      <c r="R495" s="17"/>
    </row>
    <row r="496" spans="4:18">
      <c r="D496" s="17"/>
      <c r="E496" s="17"/>
      <c r="Q496" s="17"/>
      <c r="R496" s="17"/>
    </row>
    <row r="497" spans="4:18">
      <c r="D497" s="17"/>
      <c r="E497" s="17"/>
      <c r="Q497" s="17"/>
      <c r="R497" s="17"/>
    </row>
    <row r="498" spans="4:18">
      <c r="D498" s="17"/>
      <c r="E498" s="17"/>
      <c r="Q498" s="17"/>
      <c r="R498" s="17"/>
    </row>
    <row r="499" spans="4:18">
      <c r="D499" s="17"/>
      <c r="E499" s="17"/>
      <c r="Q499" s="17"/>
      <c r="R499" s="17"/>
    </row>
    <row r="500" spans="4:18">
      <c r="D500" s="17"/>
      <c r="E500" s="17"/>
      <c r="Q500" s="17"/>
      <c r="R500" s="17"/>
    </row>
    <row r="501" spans="4:18">
      <c r="D501" s="17"/>
      <c r="E501" s="17"/>
      <c r="Q501" s="17"/>
      <c r="R501" s="17"/>
    </row>
    <row r="502" spans="4:18">
      <c r="D502" s="17"/>
      <c r="E502" s="17"/>
      <c r="Q502" s="17"/>
      <c r="R502" s="17"/>
    </row>
    <row r="503" spans="4:18">
      <c r="D503" s="17"/>
      <c r="E503" s="17"/>
      <c r="Q503" s="17"/>
      <c r="R503" s="17"/>
    </row>
    <row r="504" spans="4:18">
      <c r="D504" s="17"/>
      <c r="E504" s="17"/>
      <c r="Q504" s="17"/>
      <c r="R504" s="17"/>
    </row>
    <row r="505" spans="4:18">
      <c r="D505" s="17"/>
      <c r="E505" s="17"/>
      <c r="Q505" s="17"/>
      <c r="R505" s="17"/>
    </row>
    <row r="506" spans="4:18">
      <c r="D506" s="17"/>
      <c r="E506" s="17"/>
      <c r="Q506" s="17"/>
      <c r="R506" s="17"/>
    </row>
    <row r="507" spans="4:18">
      <c r="D507" s="17"/>
      <c r="E507" s="17"/>
      <c r="Q507" s="17"/>
      <c r="R507" s="17"/>
    </row>
    <row r="508" spans="4:18">
      <c r="D508" s="17"/>
      <c r="E508" s="17"/>
      <c r="Q508" s="17"/>
      <c r="R508" s="17"/>
    </row>
    <row r="509" spans="4:18">
      <c r="D509" s="17"/>
      <c r="E509" s="17"/>
      <c r="Q509" s="17"/>
      <c r="R509" s="17"/>
    </row>
    <row r="510" spans="4:18">
      <c r="D510" s="17"/>
      <c r="E510" s="17"/>
      <c r="Q510" s="17"/>
      <c r="R510" s="17"/>
    </row>
    <row r="511" spans="4:18">
      <c r="D511" s="17"/>
      <c r="E511" s="17"/>
      <c r="Q511" s="17"/>
      <c r="R511" s="17"/>
    </row>
    <row r="512" spans="4:18">
      <c r="D512" s="17"/>
      <c r="E512" s="17"/>
      <c r="Q512" s="17"/>
      <c r="R512" s="17"/>
    </row>
    <row r="513" spans="4:18">
      <c r="D513" s="17"/>
      <c r="E513" s="17"/>
      <c r="Q513" s="17"/>
      <c r="R513" s="17"/>
    </row>
    <row r="514" spans="4:18">
      <c r="D514" s="17"/>
      <c r="E514" s="17"/>
      <c r="Q514" s="17"/>
      <c r="R514" s="17"/>
    </row>
    <row r="515" spans="4:18">
      <c r="D515" s="17"/>
      <c r="E515" s="17"/>
      <c r="Q515" s="17"/>
      <c r="R515" s="17"/>
    </row>
    <row r="516" spans="4:18">
      <c r="D516" s="17"/>
      <c r="E516" s="17"/>
      <c r="Q516" s="17"/>
      <c r="R516" s="17"/>
    </row>
    <row r="517" spans="4:18">
      <c r="D517" s="17"/>
      <c r="E517" s="17"/>
      <c r="Q517" s="17"/>
      <c r="R517" s="17"/>
    </row>
    <row r="518" spans="4:18">
      <c r="D518" s="17"/>
      <c r="E518" s="17"/>
      <c r="Q518" s="17"/>
      <c r="R518" s="17"/>
    </row>
    <row r="519" spans="4:18">
      <c r="D519" s="17"/>
      <c r="E519" s="17"/>
      <c r="Q519" s="17"/>
      <c r="R519" s="17"/>
    </row>
    <row r="520" spans="4:18">
      <c r="D520" s="17"/>
      <c r="E520" s="17"/>
      <c r="Q520" s="17"/>
      <c r="R520" s="17"/>
    </row>
    <row r="521" spans="4:18">
      <c r="D521" s="17"/>
      <c r="E521" s="17"/>
      <c r="Q521" s="17"/>
      <c r="R521" s="17"/>
    </row>
    <row r="522" spans="4:18">
      <c r="D522" s="17"/>
      <c r="E522" s="17"/>
      <c r="Q522" s="17"/>
      <c r="R522" s="17"/>
    </row>
    <row r="523" spans="4:18">
      <c r="D523" s="17"/>
      <c r="E523" s="17"/>
      <c r="Q523" s="17"/>
      <c r="R523" s="17"/>
    </row>
    <row r="524" spans="4:18">
      <c r="D524" s="17"/>
      <c r="E524" s="17"/>
      <c r="Q524" s="17"/>
      <c r="R524" s="17"/>
    </row>
    <row r="525" spans="4:18">
      <c r="D525" s="17"/>
      <c r="E525" s="17"/>
      <c r="Q525" s="17"/>
      <c r="R525" s="17"/>
    </row>
    <row r="526" spans="4:18">
      <c r="D526" s="17"/>
      <c r="E526" s="17"/>
      <c r="Q526" s="17"/>
      <c r="R526" s="17"/>
    </row>
    <row r="527" spans="4:18">
      <c r="D527" s="17"/>
      <c r="E527" s="17"/>
      <c r="Q527" s="17"/>
      <c r="R527" s="17"/>
    </row>
    <row r="528" spans="4:18">
      <c r="D528" s="17"/>
      <c r="E528" s="17"/>
      <c r="Q528" s="17"/>
      <c r="R528" s="17"/>
    </row>
    <row r="529" spans="4:18">
      <c r="D529" s="17"/>
      <c r="E529" s="17"/>
      <c r="Q529" s="17"/>
      <c r="R529" s="17"/>
    </row>
    <row r="530" spans="4:18">
      <c r="D530" s="17"/>
      <c r="E530" s="17"/>
      <c r="Q530" s="17"/>
      <c r="R530" s="17"/>
    </row>
    <row r="531" spans="4:18">
      <c r="D531" s="17"/>
      <c r="E531" s="17"/>
      <c r="Q531" s="17"/>
      <c r="R531" s="17"/>
    </row>
    <row r="532" spans="4:18">
      <c r="D532" s="17"/>
      <c r="E532" s="17"/>
      <c r="Q532" s="17"/>
      <c r="R532" s="17"/>
    </row>
    <row r="533" spans="4:18">
      <c r="D533" s="17"/>
      <c r="E533" s="17"/>
      <c r="Q533" s="17"/>
      <c r="R533" s="17"/>
    </row>
    <row r="534" spans="4:18">
      <c r="D534" s="17"/>
      <c r="E534" s="17"/>
      <c r="Q534" s="17"/>
      <c r="R534" s="17"/>
    </row>
    <row r="535" spans="4:18">
      <c r="D535" s="17"/>
      <c r="E535" s="17"/>
      <c r="Q535" s="17"/>
      <c r="R535" s="17"/>
    </row>
    <row r="536" spans="4:18">
      <c r="D536" s="17"/>
      <c r="E536" s="17"/>
      <c r="Q536" s="17"/>
      <c r="R536" s="17"/>
    </row>
    <row r="537" spans="4:18">
      <c r="D537" s="17"/>
      <c r="E537" s="17"/>
      <c r="Q537" s="17"/>
      <c r="R537" s="17"/>
    </row>
    <row r="538" spans="4:18">
      <c r="D538" s="17"/>
      <c r="E538" s="17"/>
      <c r="Q538" s="17"/>
      <c r="R538" s="17"/>
    </row>
    <row r="539" spans="4:18">
      <c r="D539" s="17"/>
      <c r="E539" s="17"/>
      <c r="Q539" s="17"/>
      <c r="R539" s="17"/>
    </row>
    <row r="540" spans="4:18">
      <c r="D540" s="17"/>
      <c r="E540" s="17"/>
      <c r="Q540" s="17"/>
      <c r="R540" s="17"/>
    </row>
    <row r="541" spans="4:18">
      <c r="D541" s="17"/>
      <c r="E541" s="17"/>
      <c r="Q541" s="17"/>
      <c r="R541" s="17"/>
    </row>
    <row r="542" spans="4:18">
      <c r="D542" s="17"/>
      <c r="E542" s="17"/>
      <c r="Q542" s="17"/>
      <c r="R542" s="17"/>
    </row>
    <row r="543" spans="4:18">
      <c r="D543" s="17"/>
      <c r="E543" s="17"/>
      <c r="Q543" s="17"/>
      <c r="R543" s="17"/>
    </row>
    <row r="544" spans="4:18">
      <c r="D544" s="17"/>
      <c r="E544" s="17"/>
      <c r="Q544" s="17"/>
      <c r="R544" s="17"/>
    </row>
    <row r="545" spans="4:18">
      <c r="D545" s="17"/>
      <c r="E545" s="17"/>
      <c r="Q545" s="17"/>
      <c r="R545" s="17"/>
    </row>
    <row r="546" spans="4:18">
      <c r="D546" s="17"/>
      <c r="E546" s="17"/>
      <c r="Q546" s="17"/>
      <c r="R546" s="17"/>
    </row>
    <row r="547" spans="4:18">
      <c r="D547" s="17"/>
      <c r="E547" s="17"/>
      <c r="Q547" s="17"/>
      <c r="R547" s="17"/>
    </row>
    <row r="548" spans="4:18">
      <c r="D548" s="17"/>
      <c r="E548" s="17"/>
      <c r="Q548" s="17"/>
      <c r="R548" s="17"/>
    </row>
    <row r="549" spans="4:18">
      <c r="D549" s="17"/>
      <c r="E549" s="17"/>
      <c r="Q549" s="17"/>
      <c r="R549" s="17"/>
    </row>
    <row r="550" spans="4:18">
      <c r="D550" s="17"/>
      <c r="E550" s="17"/>
      <c r="Q550" s="17"/>
      <c r="R550" s="17"/>
    </row>
    <row r="551" spans="4:18">
      <c r="D551" s="17"/>
      <c r="E551" s="17"/>
      <c r="Q551" s="17"/>
      <c r="R551" s="17"/>
    </row>
    <row r="552" spans="4:18">
      <c r="D552" s="17"/>
      <c r="E552" s="17"/>
      <c r="Q552" s="17"/>
      <c r="R552" s="17"/>
    </row>
    <row r="553" spans="4:18">
      <c r="D553" s="17"/>
      <c r="E553" s="17"/>
      <c r="Q553" s="17"/>
      <c r="R553" s="17"/>
    </row>
    <row r="554" spans="4:18">
      <c r="D554" s="17"/>
      <c r="E554" s="17"/>
      <c r="Q554" s="17"/>
      <c r="R554" s="17"/>
    </row>
    <row r="555" spans="4:18">
      <c r="D555" s="17"/>
      <c r="E555" s="17"/>
      <c r="Q555" s="17"/>
      <c r="R555" s="17"/>
    </row>
    <row r="556" spans="4:18">
      <c r="D556" s="17"/>
      <c r="E556" s="17"/>
      <c r="Q556" s="17"/>
      <c r="R556" s="17"/>
    </row>
    <row r="557" spans="4:18">
      <c r="D557" s="17"/>
      <c r="E557" s="17"/>
      <c r="Q557" s="17"/>
      <c r="R557" s="17"/>
    </row>
    <row r="558" spans="4:18">
      <c r="D558" s="17"/>
      <c r="E558" s="17"/>
      <c r="Q558" s="17"/>
      <c r="R558" s="17"/>
    </row>
    <row r="559" spans="4:18">
      <c r="D559" s="17"/>
      <c r="E559" s="17"/>
      <c r="Q559" s="17"/>
      <c r="R559" s="17"/>
    </row>
    <row r="560" spans="4:18">
      <c r="D560" s="17"/>
      <c r="E560" s="17"/>
      <c r="Q560" s="17"/>
      <c r="R560" s="17"/>
    </row>
    <row r="561" spans="4:18">
      <c r="D561" s="17"/>
      <c r="E561" s="17"/>
      <c r="Q561" s="17"/>
      <c r="R561" s="17"/>
    </row>
    <row r="562" spans="4:18">
      <c r="D562" s="17"/>
      <c r="E562" s="17"/>
      <c r="Q562" s="17"/>
      <c r="R562" s="17"/>
    </row>
    <row r="563" spans="4:18">
      <c r="D563" s="17"/>
      <c r="E563" s="17"/>
      <c r="Q563" s="17"/>
      <c r="R563" s="17"/>
    </row>
    <row r="564" spans="4:18">
      <c r="D564" s="17"/>
      <c r="E564" s="17"/>
      <c r="Q564" s="17"/>
      <c r="R564" s="17"/>
    </row>
    <row r="565" spans="4:18">
      <c r="D565" s="17"/>
      <c r="E565" s="17"/>
      <c r="Q565" s="17"/>
      <c r="R565" s="17"/>
    </row>
    <row r="566" spans="4:18">
      <c r="D566" s="17"/>
      <c r="E566" s="17"/>
      <c r="Q566" s="17"/>
      <c r="R566" s="17"/>
    </row>
    <row r="567" spans="4:18">
      <c r="D567" s="17"/>
      <c r="E567" s="17"/>
      <c r="Q567" s="17"/>
      <c r="R567" s="17"/>
    </row>
    <row r="568" spans="4:18">
      <c r="D568" s="17"/>
      <c r="E568" s="17"/>
      <c r="Q568" s="17"/>
      <c r="R568" s="17"/>
    </row>
    <row r="569" spans="4:18">
      <c r="D569" s="17"/>
      <c r="E569" s="17"/>
      <c r="Q569" s="17"/>
      <c r="R569" s="17"/>
    </row>
    <row r="570" spans="4:18">
      <c r="D570" s="17"/>
      <c r="E570" s="17"/>
      <c r="Q570" s="17"/>
      <c r="R570" s="17"/>
    </row>
    <row r="571" spans="4:18">
      <c r="D571" s="17"/>
      <c r="E571" s="17"/>
      <c r="Q571" s="17"/>
      <c r="R571" s="17"/>
    </row>
    <row r="572" spans="4:18">
      <c r="D572" s="17"/>
      <c r="E572" s="17"/>
      <c r="Q572" s="17"/>
      <c r="R572" s="17"/>
    </row>
    <row r="573" spans="4:18">
      <c r="D573" s="17"/>
      <c r="E573" s="17"/>
      <c r="Q573" s="17"/>
      <c r="R573" s="17"/>
    </row>
    <row r="574" spans="4:18">
      <c r="D574" s="17"/>
      <c r="E574" s="17"/>
      <c r="Q574" s="17"/>
      <c r="R574" s="17"/>
    </row>
    <row r="575" spans="4:18">
      <c r="D575" s="17"/>
      <c r="E575" s="17"/>
      <c r="Q575" s="17"/>
      <c r="R575" s="17"/>
    </row>
    <row r="576" spans="4:18">
      <c r="D576" s="17"/>
      <c r="E576" s="17"/>
      <c r="Q576" s="17"/>
      <c r="R576" s="17"/>
    </row>
    <row r="577" spans="4:18">
      <c r="D577" s="17"/>
      <c r="E577" s="17"/>
      <c r="Q577" s="17"/>
      <c r="R577" s="17"/>
    </row>
    <row r="578" spans="4:18">
      <c r="D578" s="17"/>
      <c r="E578" s="17"/>
      <c r="Q578" s="17"/>
      <c r="R578" s="17"/>
    </row>
    <row r="579" spans="4:18">
      <c r="D579" s="17"/>
      <c r="E579" s="17"/>
      <c r="Q579" s="17"/>
      <c r="R579" s="17"/>
    </row>
    <row r="580" spans="4:18">
      <c r="D580" s="17"/>
      <c r="E580" s="17"/>
      <c r="Q580" s="17"/>
      <c r="R580" s="17"/>
    </row>
    <row r="581" spans="4:18">
      <c r="D581" s="17"/>
      <c r="E581" s="17"/>
      <c r="Q581" s="17"/>
      <c r="R581" s="17"/>
    </row>
    <row r="582" spans="4:18">
      <c r="D582" s="17"/>
      <c r="E582" s="17"/>
      <c r="Q582" s="17"/>
      <c r="R582" s="17"/>
    </row>
    <row r="583" spans="4:18">
      <c r="D583" s="17"/>
      <c r="E583" s="17"/>
      <c r="Q583" s="17"/>
      <c r="R583" s="17"/>
    </row>
    <row r="584" spans="4:18">
      <c r="D584" s="17"/>
      <c r="E584" s="17"/>
      <c r="Q584" s="17"/>
      <c r="R584" s="17"/>
    </row>
    <row r="585" spans="4:18">
      <c r="D585" s="17"/>
      <c r="E585" s="17"/>
      <c r="Q585" s="17"/>
      <c r="R585" s="17"/>
    </row>
    <row r="586" spans="4:18">
      <c r="D586" s="17"/>
      <c r="E586" s="17"/>
      <c r="Q586" s="17"/>
      <c r="R586" s="17"/>
    </row>
    <row r="587" spans="4:18">
      <c r="D587" s="17"/>
      <c r="E587" s="17"/>
      <c r="Q587" s="17"/>
      <c r="R587" s="17"/>
    </row>
    <row r="588" spans="4:18">
      <c r="D588" s="17"/>
      <c r="E588" s="17"/>
      <c r="Q588" s="17"/>
      <c r="R588" s="17"/>
    </row>
    <row r="589" spans="4:18">
      <c r="D589" s="17"/>
      <c r="E589" s="17"/>
      <c r="Q589" s="17"/>
      <c r="R589" s="17"/>
    </row>
    <row r="590" spans="4:18">
      <c r="D590" s="17"/>
      <c r="E590" s="17"/>
      <c r="Q590" s="17"/>
      <c r="R590" s="17"/>
    </row>
    <row r="591" spans="4:18">
      <c r="D591" s="17"/>
      <c r="E591" s="17"/>
      <c r="Q591" s="17"/>
      <c r="R591" s="17"/>
    </row>
    <row r="592" spans="4:18">
      <c r="D592" s="17"/>
      <c r="E592" s="17"/>
      <c r="Q592" s="17"/>
      <c r="R592" s="17"/>
    </row>
    <row r="593" spans="4:18">
      <c r="D593" s="17"/>
      <c r="E593" s="17"/>
      <c r="Q593" s="17"/>
      <c r="R593" s="17"/>
    </row>
    <row r="594" spans="4:18">
      <c r="D594" s="17"/>
      <c r="E594" s="17"/>
      <c r="Q594" s="17"/>
      <c r="R594" s="17"/>
    </row>
    <row r="595" spans="4:18">
      <c r="D595" s="17"/>
      <c r="E595" s="17"/>
      <c r="Q595" s="17"/>
      <c r="R595" s="17"/>
    </row>
    <row r="596" spans="4:18">
      <c r="D596" s="17"/>
      <c r="E596" s="17"/>
      <c r="Q596" s="17"/>
      <c r="R596" s="17"/>
    </row>
    <row r="597" spans="4:18">
      <c r="D597" s="17"/>
      <c r="E597" s="17"/>
      <c r="Q597" s="17"/>
      <c r="R597" s="17"/>
    </row>
    <row r="598" spans="4:18">
      <c r="D598" s="17"/>
      <c r="E598" s="17"/>
      <c r="Q598" s="17"/>
      <c r="R598" s="17"/>
    </row>
    <row r="599" spans="4:18">
      <c r="D599" s="17"/>
      <c r="E599" s="17"/>
      <c r="Q599" s="17"/>
      <c r="R599" s="17"/>
    </row>
    <row r="600" spans="4:18">
      <c r="D600" s="17"/>
      <c r="E600" s="17"/>
      <c r="Q600" s="17"/>
      <c r="R600" s="17"/>
    </row>
    <row r="601" spans="4:18">
      <c r="D601" s="17"/>
      <c r="E601" s="17"/>
      <c r="Q601" s="17"/>
      <c r="R601" s="17"/>
    </row>
    <row r="602" spans="4:18">
      <c r="D602" s="17"/>
      <c r="E602" s="17"/>
      <c r="Q602" s="17"/>
      <c r="R602" s="17"/>
    </row>
    <row r="603" spans="4:18">
      <c r="D603" s="17"/>
      <c r="E603" s="17"/>
      <c r="Q603" s="17"/>
      <c r="R603" s="17"/>
    </row>
    <row r="604" spans="4:18">
      <c r="D604" s="17"/>
      <c r="E604" s="17"/>
      <c r="Q604" s="17"/>
      <c r="R604" s="17"/>
    </row>
    <row r="605" spans="4:18">
      <c r="D605" s="17"/>
      <c r="E605" s="17"/>
      <c r="Q605" s="17"/>
      <c r="R605" s="17"/>
    </row>
    <row r="606" spans="4:18">
      <c r="D606" s="17"/>
      <c r="E606" s="17"/>
      <c r="Q606" s="17"/>
      <c r="R606" s="17"/>
    </row>
    <row r="607" spans="4:18">
      <c r="D607" s="17"/>
      <c r="E607" s="17"/>
      <c r="Q607" s="17"/>
      <c r="R607" s="17"/>
    </row>
    <row r="608" spans="4:18">
      <c r="D608" s="17"/>
      <c r="E608" s="17"/>
      <c r="Q608" s="17"/>
      <c r="R608" s="17"/>
    </row>
    <row r="609" spans="4:18">
      <c r="D609" s="17"/>
      <c r="E609" s="17"/>
      <c r="Q609" s="17"/>
      <c r="R609" s="17"/>
    </row>
    <row r="610" spans="4:18">
      <c r="D610" s="17"/>
      <c r="E610" s="17"/>
      <c r="Q610" s="17"/>
      <c r="R610" s="17"/>
    </row>
    <row r="611" spans="4:18">
      <c r="D611" s="17"/>
      <c r="E611" s="17"/>
      <c r="Q611" s="17"/>
      <c r="R611" s="17"/>
    </row>
    <row r="612" spans="4:18">
      <c r="D612" s="17"/>
      <c r="E612" s="17"/>
      <c r="Q612" s="17"/>
      <c r="R612" s="17"/>
    </row>
    <row r="613" spans="4:18">
      <c r="D613" s="17"/>
      <c r="E613" s="17"/>
      <c r="Q613" s="17"/>
      <c r="R613" s="17"/>
    </row>
    <row r="614" spans="4:18">
      <c r="D614" s="17"/>
      <c r="E614" s="17"/>
      <c r="Q614" s="17"/>
      <c r="R614" s="17"/>
    </row>
    <row r="615" spans="4:18">
      <c r="D615" s="17"/>
      <c r="E615" s="17"/>
      <c r="Q615" s="17"/>
      <c r="R615" s="17"/>
    </row>
    <row r="616" spans="4:18">
      <c r="D616" s="17"/>
      <c r="E616" s="17"/>
      <c r="Q616" s="17"/>
      <c r="R616" s="17"/>
    </row>
    <row r="617" spans="4:18">
      <c r="D617" s="17"/>
      <c r="E617" s="17"/>
      <c r="Q617" s="17"/>
      <c r="R617" s="17"/>
    </row>
    <row r="618" spans="4:18">
      <c r="D618" s="17"/>
      <c r="E618" s="17"/>
      <c r="Q618" s="17"/>
      <c r="R618" s="17"/>
    </row>
    <row r="619" spans="4:18">
      <c r="D619" s="17"/>
      <c r="E619" s="17"/>
      <c r="Q619" s="17"/>
      <c r="R619" s="17"/>
    </row>
    <row r="620" spans="4:18">
      <c r="D620" s="17"/>
      <c r="E620" s="17"/>
      <c r="Q620" s="17"/>
      <c r="R620" s="17"/>
    </row>
    <row r="621" spans="4:18">
      <c r="D621" s="17"/>
      <c r="E621" s="17"/>
      <c r="Q621" s="17"/>
      <c r="R621" s="17"/>
    </row>
    <row r="622" spans="4:18">
      <c r="D622" s="17"/>
      <c r="E622" s="17"/>
      <c r="Q622" s="17"/>
      <c r="R622" s="17"/>
    </row>
    <row r="623" spans="4:18">
      <c r="D623" s="17"/>
      <c r="E623" s="17"/>
      <c r="Q623" s="17"/>
      <c r="R623" s="17"/>
    </row>
    <row r="624" spans="4:18">
      <c r="D624" s="17"/>
      <c r="E624" s="17"/>
      <c r="Q624" s="17"/>
      <c r="R624" s="17"/>
    </row>
    <row r="625" spans="4:18">
      <c r="D625" s="17"/>
      <c r="E625" s="17"/>
      <c r="Q625" s="17"/>
      <c r="R625" s="17"/>
    </row>
    <row r="626" spans="4:18">
      <c r="D626" s="17"/>
      <c r="E626" s="17"/>
      <c r="Q626" s="17"/>
      <c r="R626" s="17"/>
    </row>
    <row r="627" spans="4:18">
      <c r="D627" s="17"/>
      <c r="E627" s="17"/>
      <c r="Q627" s="17"/>
      <c r="R627" s="17"/>
    </row>
    <row r="628" spans="4:18">
      <c r="D628" s="17"/>
      <c r="E628" s="17"/>
      <c r="Q628" s="17"/>
      <c r="R628" s="17"/>
    </row>
    <row r="629" spans="4:18">
      <c r="D629" s="17"/>
      <c r="E629" s="17"/>
      <c r="Q629" s="17"/>
      <c r="R629" s="17"/>
    </row>
    <row r="630" spans="4:18">
      <c r="D630" s="17"/>
      <c r="E630" s="17"/>
      <c r="Q630" s="17"/>
      <c r="R630" s="17"/>
    </row>
    <row r="631" spans="4:18">
      <c r="D631" s="17"/>
      <c r="E631" s="17"/>
      <c r="Q631" s="17"/>
      <c r="R631" s="17"/>
    </row>
    <row r="632" spans="4:18">
      <c r="D632" s="17"/>
      <c r="E632" s="17"/>
      <c r="Q632" s="17"/>
      <c r="R632" s="17"/>
    </row>
    <row r="633" spans="4:18">
      <c r="D633" s="17"/>
      <c r="E633" s="17"/>
      <c r="Q633" s="17"/>
      <c r="R633" s="17"/>
    </row>
    <row r="634" spans="4:18">
      <c r="D634" s="17"/>
      <c r="E634" s="17"/>
      <c r="Q634" s="17"/>
      <c r="R634" s="17"/>
    </row>
    <row r="635" spans="4:18">
      <c r="D635" s="17"/>
      <c r="E635" s="17"/>
      <c r="Q635" s="17"/>
      <c r="R635" s="17"/>
    </row>
    <row r="636" spans="4:18">
      <c r="D636" s="17"/>
      <c r="E636" s="17"/>
      <c r="Q636" s="17"/>
      <c r="R636" s="17"/>
    </row>
    <row r="637" spans="4:18">
      <c r="D637" s="17"/>
      <c r="E637" s="17"/>
      <c r="Q637" s="17"/>
      <c r="R637" s="17"/>
    </row>
    <row r="638" spans="4:18">
      <c r="D638" s="17"/>
      <c r="E638" s="17"/>
      <c r="Q638" s="17"/>
      <c r="R638" s="17"/>
    </row>
    <row r="639" spans="4:18">
      <c r="D639" s="17"/>
      <c r="E639" s="17"/>
      <c r="Q639" s="17"/>
      <c r="R639" s="17"/>
    </row>
    <row r="640" spans="4:18">
      <c r="D640" s="17"/>
      <c r="E640" s="17"/>
      <c r="Q640" s="17"/>
      <c r="R640" s="17"/>
    </row>
    <row r="641" spans="4:18">
      <c r="D641" s="17"/>
      <c r="E641" s="17"/>
      <c r="Q641" s="17"/>
      <c r="R641" s="17"/>
    </row>
    <row r="642" spans="4:18">
      <c r="D642" s="17"/>
      <c r="E642" s="17"/>
      <c r="Q642" s="17"/>
      <c r="R642" s="17"/>
    </row>
    <row r="643" spans="4:18">
      <c r="D643" s="17"/>
      <c r="E643" s="17"/>
      <c r="Q643" s="17"/>
      <c r="R643" s="17"/>
    </row>
    <row r="644" spans="4:18">
      <c r="D644" s="17"/>
      <c r="E644" s="17"/>
      <c r="Q644" s="17"/>
      <c r="R644" s="17"/>
    </row>
    <row r="645" spans="4:18">
      <c r="D645" s="17"/>
      <c r="E645" s="17"/>
      <c r="Q645" s="17"/>
      <c r="R645" s="17"/>
    </row>
    <row r="646" spans="4:18">
      <c r="D646" s="17"/>
      <c r="E646" s="17"/>
      <c r="Q646" s="17"/>
      <c r="R646" s="17"/>
    </row>
    <row r="647" spans="4:18">
      <c r="D647" s="17"/>
      <c r="E647" s="17"/>
      <c r="Q647" s="17"/>
      <c r="R647" s="17"/>
    </row>
    <row r="648" spans="4:18">
      <c r="D648" s="17"/>
      <c r="E648" s="17"/>
      <c r="Q648" s="17"/>
      <c r="R648" s="17"/>
    </row>
    <row r="649" spans="4:18">
      <c r="D649" s="17"/>
      <c r="E649" s="17"/>
      <c r="Q649" s="17"/>
      <c r="R649" s="17"/>
    </row>
    <row r="650" spans="4:18">
      <c r="D650" s="17"/>
      <c r="E650" s="17"/>
      <c r="Q650" s="17"/>
      <c r="R650" s="17"/>
    </row>
    <row r="651" spans="4:18">
      <c r="D651" s="17"/>
      <c r="E651" s="17"/>
      <c r="Q651" s="17"/>
      <c r="R651" s="17"/>
    </row>
    <row r="652" spans="4:18">
      <c r="D652" s="17"/>
      <c r="E652" s="17"/>
      <c r="Q652" s="17"/>
      <c r="R652" s="17"/>
    </row>
    <row r="653" spans="4:18">
      <c r="D653" s="17"/>
      <c r="E653" s="17"/>
      <c r="Q653" s="17"/>
      <c r="R653" s="17"/>
    </row>
    <row r="654" spans="4:18">
      <c r="D654" s="17"/>
      <c r="E654" s="17"/>
      <c r="Q654" s="17"/>
      <c r="R654" s="17"/>
    </row>
    <row r="655" spans="4:18">
      <c r="D655" s="17"/>
      <c r="E655" s="17"/>
      <c r="Q655" s="17"/>
      <c r="R655" s="17"/>
    </row>
    <row r="656" spans="4:18">
      <c r="D656" s="17"/>
      <c r="E656" s="17"/>
      <c r="Q656" s="17"/>
      <c r="R656" s="17"/>
    </row>
    <row r="657" spans="4:18">
      <c r="D657" s="17"/>
      <c r="E657" s="17"/>
      <c r="Q657" s="17"/>
      <c r="R657" s="17"/>
    </row>
    <row r="658" spans="4:18">
      <c r="D658" s="17"/>
      <c r="E658" s="17"/>
      <c r="Q658" s="17"/>
      <c r="R658" s="17"/>
    </row>
    <row r="659" spans="4:18">
      <c r="D659" s="17"/>
      <c r="E659" s="17"/>
      <c r="Q659" s="17"/>
      <c r="R659" s="17"/>
    </row>
    <row r="660" spans="4:18">
      <c r="D660" s="17"/>
      <c r="E660" s="17"/>
      <c r="Q660" s="17"/>
      <c r="R660" s="17"/>
    </row>
    <row r="661" spans="4:18">
      <c r="D661" s="17"/>
      <c r="E661" s="17"/>
      <c r="Q661" s="17"/>
      <c r="R661" s="17"/>
    </row>
    <row r="662" spans="4:18">
      <c r="D662" s="17"/>
      <c r="E662" s="17"/>
      <c r="Q662" s="17"/>
      <c r="R662" s="17"/>
    </row>
    <row r="663" spans="4:18">
      <c r="D663" s="17"/>
      <c r="E663" s="17"/>
      <c r="Q663" s="17"/>
      <c r="R663" s="17"/>
    </row>
    <row r="664" spans="4:18">
      <c r="D664" s="17"/>
      <c r="E664" s="17"/>
      <c r="Q664" s="17"/>
      <c r="R664" s="17"/>
    </row>
    <row r="665" spans="4:18">
      <c r="D665" s="17"/>
      <c r="E665" s="17"/>
      <c r="Q665" s="17"/>
      <c r="R665" s="17"/>
    </row>
    <row r="666" spans="4:18">
      <c r="D666" s="17"/>
      <c r="E666" s="17"/>
      <c r="Q666" s="17"/>
      <c r="R666" s="17"/>
    </row>
    <row r="667" spans="4:18">
      <c r="D667" s="17"/>
      <c r="E667" s="17"/>
      <c r="Q667" s="17"/>
      <c r="R667" s="17"/>
    </row>
    <row r="668" spans="4:18">
      <c r="D668" s="17"/>
      <c r="E668" s="17"/>
      <c r="Q668" s="17"/>
      <c r="R668" s="17"/>
    </row>
    <row r="669" spans="4:18">
      <c r="D669" s="17"/>
      <c r="E669" s="17"/>
      <c r="Q669" s="17"/>
      <c r="R669" s="17"/>
    </row>
    <row r="670" spans="4:18">
      <c r="D670" s="17"/>
      <c r="E670" s="17"/>
      <c r="Q670" s="17"/>
      <c r="R670" s="17"/>
    </row>
    <row r="671" spans="4:18">
      <c r="D671" s="17"/>
      <c r="E671" s="17"/>
      <c r="Q671" s="17"/>
      <c r="R671" s="17"/>
    </row>
    <row r="672" spans="4:18">
      <c r="D672" s="17"/>
      <c r="E672" s="17"/>
      <c r="Q672" s="17"/>
      <c r="R672" s="17"/>
    </row>
    <row r="673" spans="4:18">
      <c r="D673" s="17"/>
      <c r="E673" s="17"/>
      <c r="Q673" s="17"/>
      <c r="R673" s="17"/>
    </row>
    <row r="674" spans="4:18">
      <c r="D674" s="17"/>
      <c r="E674" s="17"/>
      <c r="Q674" s="17"/>
      <c r="R674" s="17"/>
    </row>
    <row r="675" spans="4:18">
      <c r="D675" s="17"/>
      <c r="E675" s="17"/>
      <c r="Q675" s="17"/>
      <c r="R675" s="17"/>
    </row>
    <row r="676" spans="4:18">
      <c r="D676" s="17"/>
      <c r="E676" s="17"/>
      <c r="Q676" s="17"/>
      <c r="R676" s="17"/>
    </row>
    <row r="677" spans="4:18">
      <c r="D677" s="17"/>
      <c r="E677" s="17"/>
      <c r="Q677" s="17"/>
      <c r="R677" s="17"/>
    </row>
    <row r="678" spans="4:18">
      <c r="D678" s="17"/>
      <c r="E678" s="17"/>
      <c r="Q678" s="17"/>
      <c r="R678" s="17"/>
    </row>
    <row r="679" spans="4:18">
      <c r="D679" s="17"/>
      <c r="E679" s="17"/>
      <c r="Q679" s="17"/>
      <c r="R679" s="17"/>
    </row>
    <row r="680" spans="4:18">
      <c r="D680" s="17"/>
      <c r="E680" s="17"/>
      <c r="Q680" s="17"/>
      <c r="R680" s="17"/>
    </row>
    <row r="681" spans="4:18">
      <c r="D681" s="17"/>
      <c r="E681" s="17"/>
      <c r="Q681" s="17"/>
      <c r="R681" s="17"/>
    </row>
    <row r="682" spans="4:18">
      <c r="D682" s="17"/>
      <c r="E682" s="17"/>
      <c r="Q682" s="17"/>
      <c r="R682" s="17"/>
    </row>
    <row r="683" spans="4:18">
      <c r="D683" s="17"/>
      <c r="E683" s="17"/>
      <c r="Q683" s="17"/>
      <c r="R683" s="17"/>
    </row>
    <row r="684" spans="4:18">
      <c r="D684" s="17"/>
      <c r="E684" s="17"/>
      <c r="Q684" s="17"/>
      <c r="R684" s="17"/>
    </row>
    <row r="685" spans="4:18">
      <c r="D685" s="17"/>
      <c r="E685" s="17"/>
      <c r="Q685" s="17"/>
      <c r="R685" s="17"/>
    </row>
    <row r="686" spans="4:18">
      <c r="D686" s="17"/>
      <c r="E686" s="17"/>
      <c r="Q686" s="17"/>
      <c r="R686" s="17"/>
    </row>
    <row r="687" spans="4:18">
      <c r="D687" s="17"/>
      <c r="E687" s="17"/>
      <c r="Q687" s="17"/>
      <c r="R687" s="17"/>
    </row>
    <row r="688" spans="4:18">
      <c r="D688" s="17"/>
      <c r="E688" s="17"/>
      <c r="Q688" s="17"/>
      <c r="R688" s="17"/>
    </row>
    <row r="689" spans="4:18">
      <c r="D689" s="17"/>
      <c r="E689" s="17"/>
      <c r="Q689" s="17"/>
      <c r="R689" s="17"/>
    </row>
    <row r="690" spans="4:18">
      <c r="D690" s="17"/>
      <c r="E690" s="17"/>
      <c r="Q690" s="17"/>
      <c r="R690" s="17"/>
    </row>
    <row r="691" spans="4:18">
      <c r="D691" s="17"/>
      <c r="E691" s="17"/>
      <c r="Q691" s="17"/>
      <c r="R691" s="17"/>
    </row>
    <row r="692" spans="4:18">
      <c r="D692" s="17"/>
      <c r="E692" s="17"/>
      <c r="Q692" s="17"/>
      <c r="R692" s="17"/>
    </row>
    <row r="693" spans="4:18">
      <c r="D693" s="17"/>
      <c r="E693" s="17"/>
      <c r="Q693" s="17"/>
      <c r="R693" s="17"/>
    </row>
    <row r="694" spans="4:18">
      <c r="D694" s="17"/>
      <c r="E694" s="17"/>
      <c r="Q694" s="17"/>
      <c r="R694" s="17"/>
    </row>
    <row r="695" spans="4:18">
      <c r="D695" s="17"/>
      <c r="E695" s="17"/>
      <c r="Q695" s="17"/>
      <c r="R695" s="17"/>
    </row>
    <row r="696" spans="4:18">
      <c r="D696" s="17"/>
      <c r="E696" s="17"/>
      <c r="Q696" s="17"/>
      <c r="R696" s="17"/>
    </row>
    <row r="697" spans="4:18">
      <c r="D697" s="17"/>
      <c r="E697" s="17"/>
      <c r="Q697" s="17"/>
      <c r="R697" s="17"/>
    </row>
    <row r="698" spans="4:18">
      <c r="D698" s="17"/>
      <c r="E698" s="17"/>
      <c r="Q698" s="17"/>
      <c r="R698" s="17"/>
    </row>
    <row r="699" spans="4:18">
      <c r="D699" s="17"/>
      <c r="E699" s="17"/>
      <c r="Q699" s="17"/>
      <c r="R699" s="17"/>
    </row>
    <row r="700" spans="4:18">
      <c r="D700" s="17"/>
      <c r="E700" s="17"/>
      <c r="Q700" s="17"/>
      <c r="R700" s="17"/>
    </row>
    <row r="701" spans="4:18">
      <c r="D701" s="17"/>
      <c r="E701" s="17"/>
      <c r="Q701" s="17"/>
      <c r="R701" s="17"/>
    </row>
    <row r="702" spans="4:18">
      <c r="D702" s="17"/>
      <c r="E702" s="17"/>
      <c r="Q702" s="17"/>
      <c r="R702" s="17"/>
    </row>
    <row r="703" spans="4:18">
      <c r="D703" s="17"/>
      <c r="E703" s="17"/>
      <c r="Q703" s="17"/>
      <c r="R703" s="17"/>
    </row>
    <row r="704" spans="4:18">
      <c r="D704" s="17"/>
      <c r="E704" s="17"/>
      <c r="Q704" s="17"/>
      <c r="R704" s="17"/>
    </row>
    <row r="705" spans="4:18">
      <c r="D705" s="17"/>
      <c r="E705" s="17"/>
      <c r="Q705" s="17"/>
      <c r="R705" s="17"/>
    </row>
    <row r="706" spans="4:18">
      <c r="D706" s="17"/>
      <c r="E706" s="17"/>
      <c r="Q706" s="17"/>
      <c r="R706" s="17"/>
    </row>
    <row r="707" spans="4:18">
      <c r="D707" s="17"/>
      <c r="E707" s="17"/>
      <c r="Q707" s="17"/>
      <c r="R707" s="17"/>
    </row>
    <row r="708" spans="4:18">
      <c r="D708" s="17"/>
      <c r="E708" s="17"/>
      <c r="Q708" s="17"/>
      <c r="R708" s="17"/>
    </row>
    <row r="709" spans="4:18">
      <c r="D709" s="17"/>
      <c r="E709" s="17"/>
      <c r="Q709" s="17"/>
      <c r="R709" s="17"/>
    </row>
    <row r="710" spans="4:18">
      <c r="D710" s="17"/>
      <c r="E710" s="17"/>
      <c r="Q710" s="17"/>
      <c r="R710" s="17"/>
    </row>
    <row r="711" spans="4:18">
      <c r="D711" s="17"/>
      <c r="E711" s="17"/>
      <c r="Q711" s="17"/>
      <c r="R711" s="17"/>
    </row>
    <row r="712" spans="4:18">
      <c r="D712" s="17"/>
      <c r="E712" s="17"/>
      <c r="Q712" s="17"/>
      <c r="R712" s="17"/>
    </row>
    <row r="713" spans="4:18">
      <c r="D713" s="17"/>
      <c r="E713" s="17"/>
      <c r="Q713" s="17"/>
      <c r="R713" s="17"/>
    </row>
    <row r="714" spans="4:18">
      <c r="D714" s="17"/>
      <c r="E714" s="17"/>
      <c r="Q714" s="17"/>
      <c r="R714" s="17"/>
    </row>
    <row r="715" spans="4:18">
      <c r="D715" s="17"/>
      <c r="E715" s="17"/>
      <c r="Q715" s="17"/>
      <c r="R715" s="17"/>
    </row>
    <row r="716" spans="4:18">
      <c r="D716" s="17"/>
      <c r="E716" s="17"/>
      <c r="Q716" s="17"/>
      <c r="R716" s="17"/>
    </row>
    <row r="717" spans="4:18">
      <c r="D717" s="17"/>
      <c r="E717" s="17"/>
      <c r="Q717" s="17"/>
      <c r="R717" s="17"/>
    </row>
    <row r="718" spans="4:18">
      <c r="D718" s="17"/>
      <c r="E718" s="17"/>
      <c r="Q718" s="17"/>
      <c r="R718" s="17"/>
    </row>
    <row r="719" spans="4:18">
      <c r="D719" s="17"/>
      <c r="E719" s="17"/>
      <c r="Q719" s="17"/>
      <c r="R719" s="17"/>
    </row>
    <row r="720" spans="4:18">
      <c r="D720" s="17"/>
      <c r="E720" s="17"/>
      <c r="Q720" s="17"/>
      <c r="R720" s="17"/>
    </row>
    <row r="721" spans="4:18">
      <c r="D721" s="17"/>
      <c r="E721" s="17"/>
      <c r="Q721" s="17"/>
      <c r="R721" s="17"/>
    </row>
    <row r="722" spans="4:18">
      <c r="D722" s="17"/>
      <c r="E722" s="17"/>
      <c r="Q722" s="17"/>
      <c r="R722" s="17"/>
    </row>
    <row r="723" spans="4:18">
      <c r="D723" s="17"/>
      <c r="E723" s="17"/>
      <c r="Q723" s="17"/>
      <c r="R723" s="17"/>
    </row>
    <row r="724" spans="4:18">
      <c r="D724" s="17"/>
      <c r="E724" s="17"/>
      <c r="Q724" s="17"/>
      <c r="R724" s="17"/>
    </row>
    <row r="725" spans="4:18">
      <c r="D725" s="17"/>
      <c r="E725" s="17"/>
      <c r="Q725" s="17"/>
      <c r="R725" s="17"/>
    </row>
    <row r="726" spans="4:18">
      <c r="D726" s="17"/>
      <c r="E726" s="17"/>
      <c r="Q726" s="17"/>
      <c r="R726" s="17"/>
    </row>
    <row r="727" spans="4:18">
      <c r="D727" s="17"/>
      <c r="E727" s="17"/>
      <c r="Q727" s="17"/>
      <c r="R727" s="17"/>
    </row>
    <row r="728" spans="4:18">
      <c r="D728" s="17"/>
      <c r="E728" s="17"/>
      <c r="Q728" s="17"/>
      <c r="R728" s="17"/>
    </row>
    <row r="729" spans="4:18">
      <c r="D729" s="17"/>
      <c r="E729" s="17"/>
      <c r="Q729" s="17"/>
      <c r="R729" s="17"/>
    </row>
    <row r="730" spans="4:18">
      <c r="D730" s="17"/>
      <c r="E730" s="17"/>
      <c r="Q730" s="17"/>
      <c r="R730" s="17"/>
    </row>
    <row r="731" spans="4:18">
      <c r="D731" s="17"/>
      <c r="E731" s="17"/>
      <c r="Q731" s="17"/>
      <c r="R731" s="17"/>
    </row>
    <row r="732" spans="4:18">
      <c r="D732" s="17"/>
      <c r="E732" s="17"/>
      <c r="Q732" s="17"/>
      <c r="R732" s="17"/>
    </row>
    <row r="733" spans="4:18">
      <c r="D733" s="17"/>
      <c r="E733" s="17"/>
      <c r="Q733" s="17"/>
      <c r="R733" s="17"/>
    </row>
    <row r="734" spans="4:18">
      <c r="D734" s="17"/>
      <c r="E734" s="17"/>
      <c r="Q734" s="17"/>
      <c r="R734" s="17"/>
    </row>
    <row r="735" spans="4:18">
      <c r="D735" s="17"/>
      <c r="E735" s="17"/>
      <c r="Q735" s="17"/>
      <c r="R735" s="17"/>
    </row>
    <row r="736" spans="4:18">
      <c r="D736" s="17"/>
      <c r="E736" s="17"/>
      <c r="Q736" s="17"/>
      <c r="R736" s="17"/>
    </row>
    <row r="737" spans="4:18">
      <c r="D737" s="17"/>
      <c r="E737" s="17"/>
      <c r="Q737" s="17"/>
      <c r="R737" s="17"/>
    </row>
    <row r="738" spans="4:18">
      <c r="D738" s="17"/>
      <c r="E738" s="17"/>
      <c r="Q738" s="17"/>
      <c r="R738" s="17"/>
    </row>
    <row r="739" spans="4:18">
      <c r="D739" s="17"/>
      <c r="E739" s="17"/>
      <c r="Q739" s="17"/>
      <c r="R739" s="17"/>
    </row>
    <row r="740" spans="4:18">
      <c r="D740" s="17"/>
      <c r="E740" s="17"/>
      <c r="Q740" s="17"/>
      <c r="R740" s="17"/>
    </row>
    <row r="741" spans="4:18">
      <c r="D741" s="17"/>
      <c r="E741" s="17"/>
      <c r="Q741" s="17"/>
      <c r="R741" s="17"/>
    </row>
    <row r="742" spans="4:18">
      <c r="D742" s="17"/>
      <c r="E742" s="17"/>
      <c r="Q742" s="17"/>
      <c r="R742" s="17"/>
    </row>
    <row r="743" spans="4:18">
      <c r="D743" s="17"/>
      <c r="E743" s="17"/>
      <c r="Q743" s="17"/>
      <c r="R743" s="17"/>
    </row>
    <row r="744" spans="4:18">
      <c r="D744" s="17"/>
      <c r="E744" s="17"/>
      <c r="Q744" s="17"/>
      <c r="R744" s="17"/>
    </row>
    <row r="745" spans="4:18">
      <c r="D745" s="17"/>
      <c r="E745" s="17"/>
      <c r="Q745" s="17"/>
      <c r="R745" s="17"/>
    </row>
    <row r="746" spans="4:18">
      <c r="D746" s="17"/>
      <c r="E746" s="17"/>
      <c r="Q746" s="17"/>
      <c r="R746" s="17"/>
    </row>
    <row r="747" spans="4:18">
      <c r="D747" s="17"/>
      <c r="E747" s="17"/>
      <c r="Q747" s="17"/>
      <c r="R747" s="17"/>
    </row>
    <row r="748" spans="4:18">
      <c r="D748" s="17"/>
      <c r="E748" s="17"/>
      <c r="Q748" s="17"/>
      <c r="R748" s="17"/>
    </row>
    <row r="749" spans="4:18">
      <c r="D749" s="17"/>
      <c r="E749" s="17"/>
      <c r="Q749" s="17"/>
      <c r="R749" s="17"/>
    </row>
    <row r="750" spans="4:18">
      <c r="D750" s="17"/>
      <c r="E750" s="17"/>
      <c r="Q750" s="17"/>
      <c r="R750" s="17"/>
    </row>
    <row r="751" spans="4:18">
      <c r="D751" s="17"/>
      <c r="E751" s="17"/>
      <c r="Q751" s="17"/>
      <c r="R751" s="17"/>
    </row>
    <row r="752" spans="4:18">
      <c r="D752" s="17"/>
      <c r="E752" s="17"/>
      <c r="Q752" s="17"/>
      <c r="R752" s="17"/>
    </row>
    <row r="753" spans="4:18">
      <c r="D753" s="17"/>
      <c r="E753" s="17"/>
      <c r="Q753" s="17"/>
      <c r="R753" s="17"/>
    </row>
    <row r="754" spans="4:18">
      <c r="D754" s="17"/>
      <c r="E754" s="17"/>
      <c r="Q754" s="17"/>
      <c r="R754" s="17"/>
    </row>
    <row r="755" spans="4:18">
      <c r="D755" s="17"/>
      <c r="E755" s="17"/>
      <c r="Q755" s="17"/>
      <c r="R755" s="17"/>
    </row>
    <row r="756" spans="4:18">
      <c r="D756" s="17"/>
      <c r="E756" s="17"/>
      <c r="Q756" s="17"/>
      <c r="R756" s="17"/>
    </row>
    <row r="757" spans="4:18">
      <c r="D757" s="17"/>
      <c r="E757" s="17"/>
      <c r="Q757" s="17"/>
      <c r="R757" s="17"/>
    </row>
    <row r="758" spans="4:18">
      <c r="D758" s="17"/>
      <c r="E758" s="17"/>
      <c r="Q758" s="17"/>
      <c r="R758" s="17"/>
    </row>
    <row r="759" spans="4:18">
      <c r="D759" s="17"/>
      <c r="E759" s="17"/>
      <c r="Q759" s="17"/>
      <c r="R759" s="17"/>
    </row>
    <row r="760" spans="4:18">
      <c r="D760" s="17"/>
      <c r="E760" s="17"/>
      <c r="Q760" s="17"/>
      <c r="R760" s="17"/>
    </row>
    <row r="761" spans="4:18">
      <c r="D761" s="17"/>
      <c r="E761" s="17"/>
      <c r="Q761" s="17"/>
      <c r="R761" s="17"/>
    </row>
    <row r="762" spans="4:18">
      <c r="D762" s="17"/>
      <c r="E762" s="17"/>
      <c r="Q762" s="17"/>
      <c r="R762" s="17"/>
    </row>
    <row r="763" spans="4:18">
      <c r="D763" s="17"/>
      <c r="E763" s="17"/>
      <c r="Q763" s="17"/>
      <c r="R763" s="17"/>
    </row>
    <row r="764" spans="4:18">
      <c r="D764" s="17"/>
      <c r="E764" s="17"/>
      <c r="Q764" s="17"/>
      <c r="R764" s="17"/>
    </row>
    <row r="765" spans="4:18">
      <c r="D765" s="17"/>
      <c r="E765" s="17"/>
      <c r="Q765" s="17"/>
      <c r="R765" s="17"/>
    </row>
    <row r="766" spans="4:18">
      <c r="D766" s="17"/>
      <c r="E766" s="17"/>
      <c r="Q766" s="17"/>
      <c r="R766" s="17"/>
    </row>
    <row r="767" spans="4:18">
      <c r="D767" s="17"/>
      <c r="E767" s="17"/>
      <c r="Q767" s="17"/>
      <c r="R767" s="17"/>
    </row>
    <row r="768" spans="4:18">
      <c r="D768" s="17"/>
      <c r="E768" s="17"/>
      <c r="Q768" s="17"/>
      <c r="R768" s="17"/>
    </row>
    <row r="769" spans="4:18">
      <c r="D769" s="17"/>
      <c r="E769" s="17"/>
      <c r="Q769" s="17"/>
      <c r="R769" s="17"/>
    </row>
    <row r="770" spans="4:18">
      <c r="D770" s="17"/>
      <c r="E770" s="17"/>
      <c r="Q770" s="17"/>
      <c r="R770" s="17"/>
    </row>
    <row r="771" spans="4:18">
      <c r="D771" s="17"/>
      <c r="E771" s="17"/>
      <c r="Q771" s="17"/>
      <c r="R771" s="17"/>
    </row>
    <row r="772" spans="4:18">
      <c r="D772" s="17"/>
      <c r="E772" s="17"/>
      <c r="Q772" s="17"/>
      <c r="R772" s="17"/>
    </row>
    <row r="773" spans="4:18">
      <c r="D773" s="17"/>
      <c r="E773" s="17"/>
      <c r="Q773" s="17"/>
      <c r="R773" s="17"/>
    </row>
    <row r="774" spans="4:18">
      <c r="D774" s="17"/>
      <c r="E774" s="17"/>
      <c r="Q774" s="17"/>
      <c r="R774" s="17"/>
    </row>
    <row r="775" spans="4:18">
      <c r="D775" s="17"/>
      <c r="E775" s="17"/>
      <c r="Q775" s="17"/>
      <c r="R775" s="17"/>
    </row>
    <row r="776" spans="4:18">
      <c r="D776" s="17"/>
      <c r="E776" s="17"/>
      <c r="Q776" s="17"/>
      <c r="R776" s="17"/>
    </row>
    <row r="777" spans="4:18">
      <c r="D777" s="17"/>
      <c r="E777" s="17"/>
      <c r="Q777" s="17"/>
      <c r="R777" s="17"/>
    </row>
    <row r="778" spans="4:18">
      <c r="D778" s="17"/>
      <c r="E778" s="17"/>
      <c r="Q778" s="17"/>
      <c r="R778" s="17"/>
    </row>
    <row r="779" spans="4:18">
      <c r="D779" s="17"/>
      <c r="E779" s="17"/>
      <c r="Q779" s="17"/>
      <c r="R779" s="17"/>
    </row>
    <row r="780" spans="4:18">
      <c r="D780" s="17"/>
      <c r="E780" s="17"/>
      <c r="Q780" s="17"/>
      <c r="R780" s="17"/>
    </row>
    <row r="781" spans="4:18">
      <c r="D781" s="17"/>
      <c r="E781" s="17"/>
      <c r="Q781" s="17"/>
      <c r="R781" s="17"/>
    </row>
    <row r="782" spans="4:18">
      <c r="D782" s="17"/>
      <c r="E782" s="17"/>
      <c r="Q782" s="17"/>
      <c r="R782" s="17"/>
    </row>
    <row r="783" spans="4:18">
      <c r="D783" s="17"/>
      <c r="E783" s="17"/>
      <c r="Q783" s="17"/>
      <c r="R783" s="17"/>
    </row>
    <row r="784" spans="4:18">
      <c r="D784" s="17"/>
      <c r="E784" s="17"/>
      <c r="Q784" s="17"/>
      <c r="R784" s="17"/>
    </row>
    <row r="785" spans="4:18">
      <c r="D785" s="17"/>
      <c r="E785" s="17"/>
      <c r="Q785" s="17"/>
      <c r="R785" s="17"/>
    </row>
    <row r="786" spans="4:18">
      <c r="D786" s="17"/>
      <c r="E786" s="17"/>
      <c r="Q786" s="17"/>
      <c r="R786" s="17"/>
    </row>
    <row r="787" spans="4:18">
      <c r="D787" s="17"/>
      <c r="E787" s="17"/>
      <c r="Q787" s="17"/>
      <c r="R787" s="17"/>
    </row>
    <row r="788" spans="4:18">
      <c r="D788" s="17"/>
      <c r="E788" s="17"/>
      <c r="Q788" s="17"/>
      <c r="R788" s="17"/>
    </row>
    <row r="789" spans="4:18">
      <c r="D789" s="17"/>
      <c r="E789" s="17"/>
      <c r="Q789" s="17"/>
      <c r="R789" s="17"/>
    </row>
    <row r="790" spans="4:18">
      <c r="D790" s="17"/>
      <c r="E790" s="17"/>
      <c r="Q790" s="17"/>
      <c r="R790" s="17"/>
    </row>
    <row r="791" spans="4:18">
      <c r="D791" s="17"/>
      <c r="E791" s="17"/>
      <c r="Q791" s="17"/>
      <c r="R791" s="17"/>
    </row>
    <row r="792" spans="4:18">
      <c r="D792" s="17"/>
      <c r="E792" s="17"/>
      <c r="Q792" s="17"/>
      <c r="R792" s="17"/>
    </row>
    <row r="793" spans="4:18">
      <c r="D793" s="17"/>
      <c r="E793" s="17"/>
      <c r="Q793" s="17"/>
      <c r="R793" s="17"/>
    </row>
    <row r="794" spans="4:18">
      <c r="D794" s="17"/>
      <c r="E794" s="17"/>
      <c r="Q794" s="17"/>
      <c r="R794" s="17"/>
    </row>
    <row r="795" spans="4:18">
      <c r="D795" s="17"/>
      <c r="E795" s="17"/>
      <c r="Q795" s="17"/>
      <c r="R795" s="17"/>
    </row>
    <row r="796" spans="4:18">
      <c r="D796" s="17"/>
      <c r="E796" s="17"/>
      <c r="Q796" s="17"/>
      <c r="R796" s="17"/>
    </row>
    <row r="797" spans="4:18">
      <c r="D797" s="17"/>
      <c r="E797" s="17"/>
      <c r="Q797" s="17"/>
      <c r="R797" s="17"/>
    </row>
    <row r="798" spans="4:18">
      <c r="D798" s="17"/>
      <c r="E798" s="17"/>
      <c r="Q798" s="17"/>
      <c r="R798" s="17"/>
    </row>
    <row r="799" spans="4:18">
      <c r="D799" s="17"/>
      <c r="E799" s="17"/>
      <c r="Q799" s="17"/>
      <c r="R799" s="17"/>
    </row>
    <row r="800" spans="4:18">
      <c r="D800" s="17"/>
      <c r="E800" s="17"/>
      <c r="Q800" s="17"/>
      <c r="R800" s="17"/>
    </row>
    <row r="801" spans="4:18">
      <c r="D801" s="17"/>
      <c r="E801" s="17"/>
      <c r="Q801" s="17"/>
      <c r="R801" s="17"/>
    </row>
    <row r="802" spans="4:18">
      <c r="D802" s="17"/>
      <c r="E802" s="17"/>
      <c r="Q802" s="17"/>
      <c r="R802" s="17"/>
    </row>
    <row r="803" spans="4:18">
      <c r="D803" s="17"/>
      <c r="E803" s="17"/>
      <c r="Q803" s="17"/>
      <c r="R803" s="17"/>
    </row>
    <row r="804" spans="4:18">
      <c r="D804" s="17"/>
      <c r="E804" s="17"/>
      <c r="Q804" s="17"/>
      <c r="R804" s="17"/>
    </row>
    <row r="805" spans="4:18">
      <c r="D805" s="17"/>
      <c r="E805" s="17"/>
      <c r="Q805" s="17"/>
      <c r="R805" s="17"/>
    </row>
    <row r="806" spans="4:18">
      <c r="D806" s="17"/>
      <c r="E806" s="17"/>
      <c r="Q806" s="17"/>
      <c r="R806" s="17"/>
    </row>
    <row r="807" spans="4:18">
      <c r="D807" s="17"/>
      <c r="E807" s="17"/>
      <c r="Q807" s="17"/>
      <c r="R807" s="17"/>
    </row>
    <row r="808" spans="4:18">
      <c r="D808" s="17"/>
      <c r="E808" s="17"/>
      <c r="Q808" s="17"/>
      <c r="R808" s="17"/>
    </row>
    <row r="809" spans="4:18">
      <c r="D809" s="17"/>
      <c r="E809" s="17"/>
      <c r="Q809" s="17"/>
      <c r="R809" s="17"/>
    </row>
    <row r="810" spans="4:18">
      <c r="D810" s="17"/>
      <c r="E810" s="17"/>
      <c r="Q810" s="17"/>
      <c r="R810" s="17"/>
    </row>
    <row r="811" spans="4:18">
      <c r="D811" s="17"/>
      <c r="E811" s="17"/>
      <c r="Q811" s="17"/>
      <c r="R811" s="17"/>
    </row>
    <row r="812" spans="4:18">
      <c r="D812" s="17"/>
      <c r="E812" s="17"/>
      <c r="Q812" s="17"/>
      <c r="R812" s="17"/>
    </row>
    <row r="813" spans="4:18">
      <c r="D813" s="17"/>
      <c r="E813" s="17"/>
      <c r="Q813" s="17"/>
      <c r="R813" s="17"/>
    </row>
    <row r="814" spans="4:18">
      <c r="D814" s="17"/>
      <c r="E814" s="17"/>
      <c r="Q814" s="17"/>
      <c r="R814" s="17"/>
    </row>
    <row r="815" spans="4:18">
      <c r="D815" s="17"/>
      <c r="E815" s="17"/>
      <c r="Q815" s="17"/>
      <c r="R815" s="17"/>
    </row>
    <row r="816" spans="4:18">
      <c r="D816" s="17"/>
      <c r="E816" s="17"/>
      <c r="Q816" s="17"/>
      <c r="R816" s="17"/>
    </row>
    <row r="817" spans="4:18">
      <c r="D817" s="17"/>
      <c r="E817" s="17"/>
      <c r="Q817" s="17"/>
      <c r="R817" s="17"/>
    </row>
    <row r="818" spans="4:18">
      <c r="D818" s="17"/>
      <c r="E818" s="17"/>
      <c r="Q818" s="17"/>
      <c r="R818" s="17"/>
    </row>
    <row r="819" spans="4:18">
      <c r="D819" s="17"/>
      <c r="E819" s="17"/>
      <c r="Q819" s="17"/>
      <c r="R819" s="17"/>
    </row>
    <row r="820" spans="4:18">
      <c r="D820" s="17"/>
      <c r="E820" s="17"/>
      <c r="Q820" s="17"/>
      <c r="R820" s="17"/>
    </row>
    <row r="821" spans="4:18">
      <c r="D821" s="17"/>
      <c r="E821" s="17"/>
      <c r="Q821" s="17"/>
      <c r="R821" s="17"/>
    </row>
    <row r="822" spans="4:18">
      <c r="D822" s="17"/>
      <c r="E822" s="17"/>
      <c r="Q822" s="17"/>
      <c r="R822" s="17"/>
    </row>
    <row r="823" spans="4:18">
      <c r="D823" s="17"/>
      <c r="E823" s="17"/>
      <c r="Q823" s="17"/>
      <c r="R823" s="17"/>
    </row>
    <row r="824" spans="4:18">
      <c r="D824" s="17"/>
      <c r="E824" s="17"/>
      <c r="Q824" s="17"/>
      <c r="R824" s="17"/>
    </row>
    <row r="825" spans="4:18">
      <c r="D825" s="17"/>
      <c r="E825" s="17"/>
      <c r="Q825" s="17"/>
      <c r="R825" s="17"/>
    </row>
    <row r="826" spans="4:18">
      <c r="D826" s="17"/>
      <c r="E826" s="17"/>
      <c r="Q826" s="17"/>
      <c r="R826" s="17"/>
    </row>
    <row r="827" spans="4:18">
      <c r="D827" s="17"/>
      <c r="E827" s="17"/>
      <c r="Q827" s="17"/>
      <c r="R827" s="17"/>
    </row>
    <row r="828" spans="4:18">
      <c r="D828" s="17"/>
      <c r="E828" s="17"/>
      <c r="Q828" s="17"/>
      <c r="R828" s="17"/>
    </row>
    <row r="829" spans="4:18">
      <c r="D829" s="17"/>
      <c r="E829" s="17"/>
      <c r="Q829" s="17"/>
      <c r="R829" s="17"/>
    </row>
    <row r="830" spans="4:18">
      <c r="D830" s="17"/>
      <c r="E830" s="17"/>
      <c r="Q830" s="17"/>
      <c r="R830" s="17"/>
    </row>
    <row r="831" spans="4:18">
      <c r="D831" s="17"/>
      <c r="E831" s="17"/>
      <c r="Q831" s="17"/>
      <c r="R831" s="17"/>
    </row>
    <row r="832" spans="4:18">
      <c r="D832" s="17"/>
      <c r="E832" s="17"/>
      <c r="Q832" s="17"/>
      <c r="R832" s="17"/>
    </row>
    <row r="833" spans="4:18">
      <c r="D833" s="17"/>
      <c r="E833" s="17"/>
      <c r="Q833" s="17"/>
      <c r="R833" s="17"/>
    </row>
    <row r="834" spans="4:18">
      <c r="D834" s="17"/>
      <c r="E834" s="17"/>
      <c r="Q834" s="17"/>
      <c r="R834" s="17"/>
    </row>
    <row r="835" spans="4:18">
      <c r="D835" s="17"/>
      <c r="E835" s="17"/>
      <c r="Q835" s="17"/>
      <c r="R835" s="17"/>
    </row>
    <row r="836" spans="4:18">
      <c r="D836" s="17"/>
      <c r="E836" s="17"/>
      <c r="Q836" s="17"/>
      <c r="R836" s="17"/>
    </row>
    <row r="837" spans="4:18">
      <c r="D837" s="17"/>
      <c r="E837" s="17"/>
      <c r="Q837" s="17"/>
      <c r="R837" s="17"/>
    </row>
    <row r="838" spans="4:18">
      <c r="D838" s="17"/>
      <c r="E838" s="17"/>
      <c r="Q838" s="17"/>
      <c r="R838" s="17"/>
    </row>
    <row r="839" spans="4:18">
      <c r="D839" s="17"/>
      <c r="E839" s="17"/>
      <c r="Q839" s="17"/>
      <c r="R839" s="17"/>
    </row>
    <row r="840" spans="4:18">
      <c r="D840" s="17"/>
      <c r="E840" s="17"/>
      <c r="Q840" s="17"/>
      <c r="R840" s="17"/>
    </row>
    <row r="841" spans="4:18">
      <c r="D841" s="17"/>
      <c r="E841" s="17"/>
      <c r="Q841" s="17"/>
      <c r="R841" s="17"/>
    </row>
    <row r="842" spans="4:18">
      <c r="D842" s="17"/>
      <c r="E842" s="17"/>
      <c r="Q842" s="17"/>
      <c r="R842" s="17"/>
    </row>
    <row r="843" spans="4:18">
      <c r="D843" s="17"/>
      <c r="E843" s="17"/>
      <c r="Q843" s="17"/>
      <c r="R843" s="17"/>
    </row>
    <row r="844" spans="4:18">
      <c r="D844" s="17"/>
      <c r="E844" s="17"/>
      <c r="Q844" s="17"/>
      <c r="R844" s="17"/>
    </row>
    <row r="845" spans="4:18">
      <c r="D845" s="17"/>
      <c r="E845" s="17"/>
      <c r="Q845" s="17"/>
      <c r="R845" s="17"/>
    </row>
    <row r="846" spans="4:18">
      <c r="D846" s="17"/>
      <c r="E846" s="17"/>
      <c r="Q846" s="17"/>
      <c r="R846" s="17"/>
    </row>
    <row r="847" spans="4:18">
      <c r="D847" s="17"/>
      <c r="E847" s="17"/>
      <c r="Q847" s="17"/>
      <c r="R847" s="17"/>
    </row>
    <row r="848" spans="4:18">
      <c r="D848" s="17"/>
      <c r="E848" s="17"/>
      <c r="Q848" s="17"/>
      <c r="R848" s="17"/>
    </row>
    <row r="849" spans="4:18">
      <c r="D849" s="17"/>
      <c r="E849" s="17"/>
      <c r="Q849" s="17"/>
      <c r="R849" s="17"/>
    </row>
    <row r="850" spans="4:18">
      <c r="D850" s="17"/>
      <c r="E850" s="17"/>
      <c r="Q850" s="17"/>
      <c r="R850" s="17"/>
    </row>
    <row r="851" spans="4:18">
      <c r="D851" s="17"/>
      <c r="E851" s="17"/>
      <c r="Q851" s="17"/>
      <c r="R851" s="17"/>
    </row>
    <row r="852" spans="4:18">
      <c r="D852" s="17"/>
      <c r="E852" s="17"/>
      <c r="Q852" s="17"/>
      <c r="R852" s="17"/>
    </row>
    <row r="853" spans="4:18">
      <c r="D853" s="17"/>
      <c r="E853" s="17"/>
      <c r="Q853" s="17"/>
      <c r="R853" s="17"/>
    </row>
    <row r="854" spans="4:18">
      <c r="D854" s="17"/>
      <c r="E854" s="17"/>
      <c r="Q854" s="17"/>
      <c r="R854" s="17"/>
    </row>
    <row r="855" spans="4:18">
      <c r="D855" s="17"/>
      <c r="E855" s="17"/>
      <c r="Q855" s="17"/>
      <c r="R855" s="17"/>
    </row>
    <row r="856" spans="4:18">
      <c r="D856" s="17"/>
      <c r="E856" s="17"/>
      <c r="Q856" s="17"/>
      <c r="R856" s="17"/>
    </row>
    <row r="857" spans="4:18">
      <c r="D857" s="17"/>
      <c r="E857" s="17"/>
      <c r="Q857" s="17"/>
      <c r="R857" s="17"/>
    </row>
    <row r="858" spans="4:18">
      <c r="D858" s="17"/>
      <c r="E858" s="17"/>
      <c r="Q858" s="17"/>
      <c r="R858" s="17"/>
    </row>
    <row r="859" spans="4:18">
      <c r="D859" s="17"/>
      <c r="E859" s="17"/>
      <c r="Q859" s="17"/>
      <c r="R859" s="17"/>
    </row>
    <row r="860" spans="4:18">
      <c r="D860" s="17"/>
      <c r="E860" s="17"/>
      <c r="Q860" s="17"/>
      <c r="R860" s="17"/>
    </row>
    <row r="861" spans="4:18">
      <c r="D861" s="17"/>
      <c r="E861" s="17"/>
      <c r="Q861" s="17"/>
      <c r="R861" s="17"/>
    </row>
    <row r="862" spans="4:18">
      <c r="D862" s="17"/>
      <c r="E862" s="17"/>
      <c r="Q862" s="17"/>
      <c r="R862" s="17"/>
    </row>
    <row r="863" spans="4:18">
      <c r="D863" s="17"/>
      <c r="E863" s="17"/>
      <c r="Q863" s="17"/>
      <c r="R863" s="17"/>
    </row>
    <row r="864" spans="4:18">
      <c r="D864" s="17"/>
      <c r="E864" s="17"/>
      <c r="Q864" s="17"/>
      <c r="R864" s="17"/>
    </row>
    <row r="865" spans="4:18">
      <c r="D865" s="17"/>
      <c r="E865" s="17"/>
      <c r="Q865" s="17"/>
      <c r="R865" s="17"/>
    </row>
    <row r="866" spans="4:18">
      <c r="D866" s="17"/>
      <c r="E866" s="17"/>
      <c r="Q866" s="17"/>
      <c r="R866" s="17"/>
    </row>
    <row r="867" spans="4:18">
      <c r="D867" s="17"/>
      <c r="E867" s="17"/>
      <c r="Q867" s="17"/>
      <c r="R867" s="17"/>
    </row>
    <row r="868" spans="4:18">
      <c r="D868" s="17"/>
      <c r="E868" s="17"/>
      <c r="Q868" s="17"/>
      <c r="R868" s="17"/>
    </row>
    <row r="869" spans="4:18">
      <c r="D869" s="17"/>
      <c r="E869" s="17"/>
      <c r="Q869" s="17"/>
      <c r="R869" s="17"/>
    </row>
    <row r="870" spans="4:18">
      <c r="D870" s="17"/>
      <c r="E870" s="17"/>
      <c r="Q870" s="17"/>
      <c r="R870" s="17"/>
    </row>
    <row r="871" spans="4:18">
      <c r="D871" s="17"/>
      <c r="E871" s="17"/>
      <c r="Q871" s="17"/>
      <c r="R871" s="17"/>
    </row>
    <row r="872" spans="4:18">
      <c r="D872" s="17"/>
      <c r="E872" s="17"/>
      <c r="Q872" s="17"/>
      <c r="R872" s="17"/>
    </row>
    <row r="873" spans="4:18">
      <c r="D873" s="17"/>
      <c r="E873" s="17"/>
      <c r="Q873" s="17"/>
      <c r="R873" s="17"/>
    </row>
    <row r="874" spans="4:18">
      <c r="D874" s="17"/>
      <c r="E874" s="17"/>
      <c r="Q874" s="17"/>
      <c r="R874" s="17"/>
    </row>
    <row r="875" spans="4:18">
      <c r="D875" s="17"/>
      <c r="E875" s="17"/>
      <c r="Q875" s="17"/>
      <c r="R875" s="17"/>
    </row>
    <row r="876" spans="4:18">
      <c r="D876" s="17"/>
      <c r="E876" s="17"/>
      <c r="Q876" s="17"/>
      <c r="R876" s="17"/>
    </row>
    <row r="877" spans="4:18">
      <c r="D877" s="17"/>
      <c r="E877" s="17"/>
      <c r="Q877" s="17"/>
      <c r="R877" s="17"/>
    </row>
    <row r="878" spans="4:18">
      <c r="D878" s="17"/>
      <c r="E878" s="17"/>
      <c r="Q878" s="17"/>
      <c r="R878" s="17"/>
    </row>
    <row r="879" spans="4:18">
      <c r="D879" s="17"/>
      <c r="E879" s="17"/>
      <c r="Q879" s="17"/>
      <c r="R879" s="17"/>
    </row>
    <row r="880" spans="4:18">
      <c r="D880" s="17"/>
      <c r="E880" s="17"/>
      <c r="Q880" s="17"/>
      <c r="R880" s="17"/>
    </row>
    <row r="881" spans="4:18">
      <c r="D881" s="17"/>
      <c r="E881" s="17"/>
      <c r="Q881" s="17"/>
      <c r="R881" s="17"/>
    </row>
    <row r="882" spans="4:18">
      <c r="D882" s="17"/>
      <c r="E882" s="17"/>
      <c r="Q882" s="17"/>
      <c r="R882" s="17"/>
    </row>
    <row r="883" spans="4:18">
      <c r="D883" s="17"/>
      <c r="E883" s="17"/>
      <c r="Q883" s="17"/>
      <c r="R883" s="17"/>
    </row>
    <row r="884" spans="4:18">
      <c r="D884" s="17"/>
      <c r="E884" s="17"/>
      <c r="Q884" s="17"/>
      <c r="R884" s="17"/>
    </row>
    <row r="885" spans="4:18">
      <c r="D885" s="17"/>
      <c r="E885" s="17"/>
      <c r="Q885" s="17"/>
      <c r="R885" s="17"/>
    </row>
    <row r="886" spans="4:18">
      <c r="D886" s="17"/>
      <c r="E886" s="17"/>
      <c r="Q886" s="17"/>
      <c r="R886" s="17"/>
    </row>
    <row r="887" spans="4:18">
      <c r="D887" s="17"/>
      <c r="E887" s="17"/>
      <c r="Q887" s="17"/>
      <c r="R887" s="17"/>
    </row>
    <row r="888" spans="4:18">
      <c r="D888" s="17"/>
      <c r="E888" s="17"/>
      <c r="Q888" s="17"/>
      <c r="R888" s="17"/>
    </row>
    <row r="889" spans="4:18">
      <c r="D889" s="17"/>
      <c r="E889" s="17"/>
      <c r="Q889" s="17"/>
      <c r="R889" s="17"/>
    </row>
    <row r="890" spans="4:18">
      <c r="D890" s="17"/>
      <c r="E890" s="17"/>
      <c r="Q890" s="17"/>
      <c r="R890" s="17"/>
    </row>
    <row r="891" spans="4:18">
      <c r="D891" s="17"/>
      <c r="E891" s="17"/>
      <c r="Q891" s="17"/>
      <c r="R891" s="17"/>
    </row>
    <row r="892" spans="4:18">
      <c r="D892" s="17"/>
      <c r="E892" s="17"/>
      <c r="Q892" s="17"/>
      <c r="R892" s="17"/>
    </row>
    <row r="893" spans="4:18">
      <c r="D893" s="17"/>
      <c r="E893" s="17"/>
      <c r="Q893" s="17"/>
      <c r="R893" s="17"/>
    </row>
    <row r="894" spans="4:18">
      <c r="D894" s="17"/>
      <c r="E894" s="17"/>
      <c r="Q894" s="17"/>
      <c r="R894" s="17"/>
    </row>
    <row r="895" spans="4:18">
      <c r="D895" s="17"/>
      <c r="E895" s="17"/>
      <c r="Q895" s="17"/>
      <c r="R895" s="17"/>
    </row>
    <row r="896" spans="4:18">
      <c r="D896" s="17"/>
      <c r="E896" s="17"/>
      <c r="Q896" s="17"/>
      <c r="R896" s="17"/>
    </row>
    <row r="897" spans="4:18">
      <c r="D897" s="17"/>
      <c r="E897" s="17"/>
      <c r="Q897" s="17"/>
      <c r="R897" s="17"/>
    </row>
    <row r="898" spans="4:18">
      <c r="D898" s="17"/>
      <c r="E898" s="17"/>
      <c r="Q898" s="17"/>
      <c r="R898" s="17"/>
    </row>
    <row r="899" spans="4:18">
      <c r="D899" s="17"/>
      <c r="E899" s="17"/>
      <c r="Q899" s="17"/>
      <c r="R899" s="17"/>
    </row>
    <row r="900" spans="4:18">
      <c r="D900" s="17"/>
      <c r="E900" s="17"/>
      <c r="Q900" s="17"/>
      <c r="R900" s="17"/>
    </row>
    <row r="901" spans="4:18">
      <c r="D901" s="17"/>
      <c r="E901" s="17"/>
      <c r="Q901" s="17"/>
      <c r="R901" s="17"/>
    </row>
    <row r="902" spans="4:18">
      <c r="D902" s="17"/>
      <c r="E902" s="17"/>
      <c r="Q902" s="17"/>
      <c r="R902" s="17"/>
    </row>
    <row r="903" spans="4:18">
      <c r="D903" s="17"/>
      <c r="E903" s="17"/>
      <c r="Q903" s="17"/>
      <c r="R903" s="17"/>
    </row>
    <row r="904" spans="4:18">
      <c r="D904" s="17"/>
      <c r="E904" s="17"/>
      <c r="Q904" s="17"/>
      <c r="R904" s="17"/>
    </row>
    <row r="905" spans="4:18">
      <c r="D905" s="17"/>
      <c r="E905" s="17"/>
      <c r="Q905" s="17"/>
      <c r="R905" s="17"/>
    </row>
    <row r="906" spans="4:18">
      <c r="D906" s="17"/>
      <c r="E906" s="17"/>
      <c r="Q906" s="17"/>
      <c r="R906" s="17"/>
    </row>
    <row r="907" spans="4:18">
      <c r="D907" s="17"/>
      <c r="E907" s="17"/>
      <c r="Q907" s="17"/>
      <c r="R907" s="17"/>
    </row>
    <row r="908" spans="4:18">
      <c r="D908" s="17"/>
      <c r="E908" s="17"/>
      <c r="Q908" s="17"/>
      <c r="R908" s="17"/>
    </row>
    <row r="909" spans="4:18">
      <c r="D909" s="17"/>
      <c r="E909" s="17"/>
      <c r="Q909" s="17"/>
      <c r="R909" s="17"/>
    </row>
    <row r="910" spans="4:18">
      <c r="D910" s="17"/>
      <c r="E910" s="17"/>
      <c r="Q910" s="17"/>
      <c r="R910" s="17"/>
    </row>
    <row r="911" spans="4:18">
      <c r="D911" s="17"/>
      <c r="E911" s="17"/>
      <c r="Q911" s="17"/>
      <c r="R911" s="17"/>
    </row>
    <row r="912" spans="4:18">
      <c r="D912" s="17"/>
      <c r="E912" s="17"/>
      <c r="Q912" s="17"/>
      <c r="R912" s="17"/>
    </row>
    <row r="913" spans="4:18">
      <c r="D913" s="17"/>
      <c r="E913" s="17"/>
      <c r="Q913" s="17"/>
      <c r="R913" s="17"/>
    </row>
    <row r="914" spans="4:18">
      <c r="D914" s="17"/>
      <c r="E914" s="17"/>
      <c r="Q914" s="17"/>
      <c r="R914" s="17"/>
    </row>
    <row r="915" spans="4:18">
      <c r="D915" s="17"/>
      <c r="E915" s="17"/>
      <c r="Q915" s="17"/>
      <c r="R915" s="17"/>
    </row>
    <row r="916" spans="4:18">
      <c r="D916" s="17"/>
      <c r="E916" s="17"/>
      <c r="Q916" s="17"/>
      <c r="R916" s="17"/>
    </row>
    <row r="917" spans="4:18">
      <c r="D917" s="17"/>
      <c r="E917" s="17"/>
      <c r="Q917" s="17"/>
      <c r="R917" s="17"/>
    </row>
    <row r="918" spans="4:18">
      <c r="D918" s="17"/>
      <c r="E918" s="17"/>
      <c r="Q918" s="17"/>
      <c r="R918" s="17"/>
    </row>
    <row r="919" spans="4:18">
      <c r="D919" s="17"/>
      <c r="E919" s="17"/>
      <c r="Q919" s="17"/>
      <c r="R919" s="17"/>
    </row>
    <row r="920" spans="4:18">
      <c r="D920" s="17"/>
      <c r="E920" s="17"/>
      <c r="Q920" s="17"/>
      <c r="R920" s="17"/>
    </row>
    <row r="921" spans="4:18">
      <c r="D921" s="17"/>
      <c r="E921" s="17"/>
      <c r="Q921" s="17"/>
      <c r="R921" s="17"/>
    </row>
    <row r="922" spans="4:18">
      <c r="D922" s="17"/>
      <c r="E922" s="17"/>
      <c r="Q922" s="17"/>
      <c r="R922" s="17"/>
    </row>
    <row r="923" spans="4:18">
      <c r="D923" s="17"/>
      <c r="E923" s="17"/>
      <c r="Q923" s="17"/>
      <c r="R923" s="17"/>
    </row>
    <row r="924" spans="4:18">
      <c r="D924" s="17"/>
      <c r="E924" s="17"/>
      <c r="Q924" s="17"/>
      <c r="R924" s="17"/>
    </row>
    <row r="925" spans="4:18">
      <c r="D925" s="17"/>
      <c r="E925" s="17"/>
      <c r="Q925" s="17"/>
      <c r="R925" s="17"/>
    </row>
    <row r="926" spans="4:18">
      <c r="D926" s="17"/>
      <c r="E926" s="17"/>
      <c r="Q926" s="17"/>
      <c r="R926" s="17"/>
    </row>
    <row r="927" spans="4:18">
      <c r="D927" s="17"/>
      <c r="E927" s="17"/>
      <c r="Q927" s="17"/>
      <c r="R927" s="17"/>
    </row>
    <row r="928" spans="4:18">
      <c r="D928" s="17"/>
      <c r="E928" s="17"/>
      <c r="Q928" s="17"/>
      <c r="R928" s="17"/>
    </row>
    <row r="929" spans="4:18">
      <c r="D929" s="17"/>
      <c r="E929" s="17"/>
      <c r="Q929" s="17"/>
      <c r="R929" s="17"/>
    </row>
    <row r="930" spans="4:18">
      <c r="D930" s="17"/>
      <c r="E930" s="17"/>
      <c r="Q930" s="17"/>
      <c r="R930" s="17"/>
    </row>
    <row r="931" spans="4:18">
      <c r="D931" s="17"/>
      <c r="E931" s="17"/>
      <c r="Q931" s="17"/>
      <c r="R931" s="17"/>
    </row>
    <row r="932" spans="4:18">
      <c r="D932" s="17"/>
      <c r="E932" s="17"/>
      <c r="Q932" s="17"/>
      <c r="R932" s="17"/>
    </row>
    <row r="933" spans="4:18">
      <c r="D933" s="17"/>
      <c r="E933" s="17"/>
      <c r="Q933" s="17"/>
      <c r="R933" s="17"/>
    </row>
    <row r="934" spans="4:18">
      <c r="D934" s="17"/>
      <c r="E934" s="17"/>
      <c r="Q934" s="17"/>
      <c r="R934" s="17"/>
    </row>
    <row r="935" spans="4:18">
      <c r="D935" s="17"/>
      <c r="E935" s="17"/>
      <c r="Q935" s="17"/>
      <c r="R935" s="17"/>
    </row>
    <row r="936" spans="4:18">
      <c r="D936" s="17"/>
      <c r="E936" s="17"/>
      <c r="Q936" s="17"/>
      <c r="R936" s="17"/>
    </row>
    <row r="937" spans="4:18">
      <c r="D937" s="17"/>
      <c r="E937" s="17"/>
      <c r="Q937" s="17"/>
      <c r="R937" s="17"/>
    </row>
    <row r="938" spans="4:18">
      <c r="D938" s="17"/>
      <c r="E938" s="17"/>
      <c r="Q938" s="17"/>
      <c r="R938" s="17"/>
    </row>
    <row r="939" spans="4:18">
      <c r="D939" s="17"/>
      <c r="E939" s="17"/>
      <c r="Q939" s="17"/>
      <c r="R939" s="17"/>
    </row>
    <row r="940" spans="4:18">
      <c r="D940" s="17"/>
      <c r="E940" s="17"/>
      <c r="Q940" s="17"/>
      <c r="R940" s="17"/>
    </row>
    <row r="941" spans="4:18">
      <c r="D941" s="17"/>
      <c r="E941" s="17"/>
      <c r="Q941" s="17"/>
      <c r="R941" s="17"/>
    </row>
    <row r="942" spans="4:18">
      <c r="D942" s="17"/>
      <c r="E942" s="17"/>
      <c r="Q942" s="17"/>
      <c r="R942" s="17"/>
    </row>
    <row r="943" spans="4:18">
      <c r="D943" s="17"/>
      <c r="E943" s="17"/>
      <c r="Q943" s="17"/>
      <c r="R943" s="17"/>
    </row>
    <row r="944" spans="4:18">
      <c r="D944" s="17"/>
      <c r="E944" s="17"/>
      <c r="Q944" s="17"/>
      <c r="R944" s="17"/>
    </row>
    <row r="945" spans="4:18">
      <c r="D945" s="17"/>
      <c r="E945" s="17"/>
      <c r="Q945" s="17"/>
      <c r="R945" s="17"/>
    </row>
    <row r="946" spans="4:18">
      <c r="D946" s="17"/>
      <c r="E946" s="17"/>
      <c r="Q946" s="17"/>
      <c r="R946" s="17"/>
    </row>
    <row r="947" spans="4:18">
      <c r="D947" s="17"/>
      <c r="E947" s="17"/>
      <c r="Q947" s="17"/>
      <c r="R947" s="17"/>
    </row>
    <row r="948" spans="4:18">
      <c r="D948" s="17"/>
      <c r="E948" s="17"/>
      <c r="Q948" s="17"/>
      <c r="R948" s="17"/>
    </row>
    <row r="949" spans="4:18">
      <c r="D949" s="17"/>
      <c r="E949" s="17"/>
      <c r="Q949" s="17"/>
      <c r="R949" s="17"/>
    </row>
    <row r="950" spans="4:18">
      <c r="D950" s="17"/>
      <c r="E950" s="17"/>
      <c r="Q950" s="17"/>
      <c r="R950" s="17"/>
    </row>
    <row r="951" spans="4:18">
      <c r="D951" s="17"/>
      <c r="E951" s="17"/>
      <c r="Q951" s="17"/>
      <c r="R951" s="17"/>
    </row>
    <row r="952" spans="4:18">
      <c r="D952" s="17"/>
      <c r="E952" s="17"/>
      <c r="Q952" s="17"/>
      <c r="R952" s="17"/>
    </row>
    <row r="953" spans="4:18">
      <c r="D953" s="17"/>
      <c r="E953" s="17"/>
      <c r="Q953" s="17"/>
      <c r="R953" s="17"/>
    </row>
    <row r="954" spans="4:18">
      <c r="D954" s="17"/>
      <c r="E954" s="17"/>
      <c r="Q954" s="17"/>
      <c r="R954" s="17"/>
    </row>
    <row r="955" spans="4:18">
      <c r="D955" s="17"/>
      <c r="E955" s="17"/>
      <c r="Q955" s="17"/>
      <c r="R955" s="17"/>
    </row>
    <row r="956" spans="4:18">
      <c r="D956" s="17"/>
      <c r="E956" s="17"/>
      <c r="Q956" s="17"/>
      <c r="R956" s="17"/>
    </row>
    <row r="957" spans="4:18">
      <c r="D957" s="17"/>
      <c r="E957" s="17"/>
      <c r="Q957" s="17"/>
      <c r="R957" s="17"/>
    </row>
    <row r="958" spans="4:18">
      <c r="D958" s="17"/>
      <c r="E958" s="17"/>
      <c r="Q958" s="17"/>
      <c r="R958" s="17"/>
    </row>
    <row r="959" spans="4:18">
      <c r="D959" s="17"/>
      <c r="E959" s="17"/>
      <c r="Q959" s="17"/>
      <c r="R959" s="17"/>
    </row>
    <row r="960" spans="4:18">
      <c r="D960" s="17"/>
      <c r="E960" s="17"/>
      <c r="Q960" s="17"/>
      <c r="R960" s="17"/>
    </row>
    <row r="961" spans="4:18">
      <c r="D961" s="17"/>
      <c r="E961" s="17"/>
      <c r="Q961" s="17"/>
      <c r="R961" s="17"/>
    </row>
    <row r="962" spans="4:18">
      <c r="D962" s="17"/>
      <c r="E962" s="17"/>
      <c r="Q962" s="17"/>
      <c r="R962" s="17"/>
    </row>
    <row r="963" spans="4:18">
      <c r="D963" s="17"/>
      <c r="E963" s="17"/>
      <c r="Q963" s="17"/>
      <c r="R963" s="17"/>
    </row>
    <row r="964" spans="4:18">
      <c r="D964" s="17"/>
      <c r="E964" s="17"/>
      <c r="Q964" s="17"/>
      <c r="R964" s="17"/>
    </row>
    <row r="965" spans="4:18">
      <c r="D965" s="17"/>
      <c r="E965" s="17"/>
      <c r="Q965" s="17"/>
      <c r="R965" s="17"/>
    </row>
    <row r="966" spans="4:18">
      <c r="D966" s="17"/>
      <c r="E966" s="17"/>
      <c r="Q966" s="17"/>
      <c r="R966" s="17"/>
    </row>
    <row r="967" spans="4:18">
      <c r="D967" s="17"/>
      <c r="E967" s="17"/>
      <c r="Q967" s="17"/>
      <c r="R967" s="17"/>
    </row>
    <row r="968" spans="4:18">
      <c r="D968" s="17"/>
      <c r="E968" s="17"/>
      <c r="Q968" s="17"/>
      <c r="R968" s="17"/>
    </row>
    <row r="969" spans="4:18">
      <c r="D969" s="17"/>
      <c r="E969" s="17"/>
      <c r="Q969" s="17"/>
      <c r="R969" s="17"/>
    </row>
    <row r="970" spans="4:18">
      <c r="D970" s="17"/>
      <c r="E970" s="17"/>
      <c r="Q970" s="17"/>
      <c r="R970" s="17"/>
    </row>
    <row r="971" spans="4:18">
      <c r="D971" s="17"/>
      <c r="E971" s="17"/>
      <c r="Q971" s="17"/>
      <c r="R971" s="17"/>
    </row>
    <row r="972" spans="4:18">
      <c r="D972" s="17"/>
      <c r="E972" s="17"/>
      <c r="Q972" s="17"/>
      <c r="R972" s="17"/>
    </row>
    <row r="973" spans="4:18">
      <c r="D973" s="17"/>
      <c r="E973" s="17"/>
      <c r="Q973" s="17"/>
      <c r="R973" s="17"/>
    </row>
    <row r="974" spans="4:18">
      <c r="D974" s="17"/>
      <c r="E974" s="17"/>
      <c r="Q974" s="17"/>
      <c r="R974" s="17"/>
    </row>
    <row r="975" spans="4:18">
      <c r="D975" s="17"/>
      <c r="E975" s="17"/>
      <c r="Q975" s="17"/>
      <c r="R975" s="17"/>
    </row>
    <row r="976" spans="4:18">
      <c r="D976" s="17"/>
      <c r="E976" s="17"/>
      <c r="Q976" s="17"/>
      <c r="R976" s="17"/>
    </row>
    <row r="977" spans="4:18">
      <c r="D977" s="17"/>
      <c r="E977" s="17"/>
      <c r="Q977" s="17"/>
      <c r="R977" s="17"/>
    </row>
    <row r="978" spans="4:18">
      <c r="D978" s="17"/>
      <c r="E978" s="17"/>
      <c r="Q978" s="17"/>
      <c r="R978" s="17"/>
    </row>
    <row r="979" spans="4:18">
      <c r="D979" s="17"/>
      <c r="E979" s="17"/>
      <c r="Q979" s="17"/>
      <c r="R979" s="17"/>
    </row>
    <row r="980" spans="4:18">
      <c r="D980" s="17"/>
      <c r="E980" s="17"/>
      <c r="Q980" s="17"/>
      <c r="R980" s="17"/>
    </row>
    <row r="981" spans="4:18">
      <c r="D981" s="17"/>
      <c r="E981" s="17"/>
      <c r="Q981" s="17"/>
      <c r="R981" s="17"/>
    </row>
    <row r="982" spans="4:18">
      <c r="D982" s="17"/>
      <c r="E982" s="17"/>
      <c r="Q982" s="17"/>
      <c r="R982" s="17"/>
    </row>
    <row r="983" spans="4:18">
      <c r="D983" s="17"/>
      <c r="E983" s="17"/>
      <c r="Q983" s="17"/>
      <c r="R983" s="17"/>
    </row>
    <row r="984" spans="4:18">
      <c r="D984" s="17"/>
      <c r="E984" s="17"/>
      <c r="Q984" s="17"/>
      <c r="R984" s="17"/>
    </row>
    <row r="985" spans="4:18">
      <c r="D985" s="17"/>
      <c r="E985" s="17"/>
      <c r="Q985" s="17"/>
      <c r="R985" s="17"/>
    </row>
    <row r="986" spans="4:18">
      <c r="D986" s="17"/>
      <c r="E986" s="17"/>
      <c r="Q986" s="17"/>
      <c r="R986" s="17"/>
    </row>
    <row r="987" spans="4:18">
      <c r="D987" s="17"/>
      <c r="E987" s="17"/>
      <c r="Q987" s="17"/>
      <c r="R987" s="17"/>
    </row>
    <row r="988" spans="4:18">
      <c r="D988" s="17"/>
      <c r="E988" s="17"/>
      <c r="Q988" s="17"/>
      <c r="R988" s="17"/>
    </row>
    <row r="989" spans="4:18">
      <c r="D989" s="17"/>
      <c r="E989" s="17"/>
      <c r="Q989" s="17"/>
      <c r="R989" s="17"/>
    </row>
    <row r="990" spans="4:18">
      <c r="D990" s="17"/>
      <c r="E990" s="17"/>
      <c r="Q990" s="17"/>
      <c r="R990" s="17"/>
    </row>
    <row r="991" spans="4:18">
      <c r="D991" s="17"/>
      <c r="E991" s="17"/>
      <c r="Q991" s="17"/>
      <c r="R991" s="17"/>
    </row>
    <row r="992" spans="4:18">
      <c r="D992" s="17"/>
      <c r="E992" s="17"/>
      <c r="Q992" s="17"/>
      <c r="R992" s="17"/>
    </row>
    <row r="993" spans="4:18">
      <c r="D993" s="17"/>
      <c r="E993" s="17"/>
      <c r="Q993" s="17"/>
      <c r="R993" s="17"/>
    </row>
    <row r="994" spans="4:18">
      <c r="D994" s="17"/>
      <c r="E994" s="17"/>
      <c r="Q994" s="17"/>
      <c r="R994" s="17"/>
    </row>
    <row r="995" spans="4:18">
      <c r="D995" s="17"/>
      <c r="E995" s="17"/>
      <c r="Q995" s="17"/>
      <c r="R995" s="17"/>
    </row>
    <row r="996" spans="4:18">
      <c r="D996" s="17"/>
      <c r="E996" s="17"/>
      <c r="Q996" s="17"/>
      <c r="R996" s="17"/>
    </row>
    <row r="997" spans="4:18">
      <c r="D997" s="17"/>
      <c r="E997" s="17"/>
      <c r="Q997" s="17"/>
      <c r="R997" s="17"/>
    </row>
    <row r="998" spans="4:18">
      <c r="D998" s="17"/>
      <c r="E998" s="17"/>
      <c r="Q998" s="17"/>
      <c r="R998" s="17"/>
    </row>
    <row r="999" spans="4:18">
      <c r="D999" s="17"/>
      <c r="E999" s="17"/>
      <c r="Q999" s="17"/>
      <c r="R999" s="17"/>
    </row>
    <row r="1000" spans="4:18">
      <c r="D1000" s="17"/>
      <c r="E1000" s="17"/>
      <c r="Q1000" s="17"/>
      <c r="R1000" s="17"/>
    </row>
    <row r="1001" spans="4:18">
      <c r="D1001" s="17"/>
      <c r="E1001" s="17"/>
      <c r="Q1001" s="17"/>
      <c r="R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BJ1000"/>
  <sheetViews>
    <sheetView workbookViewId="0"/>
  </sheetViews>
  <sheetFormatPr baseColWidth="10" defaultColWidth="12.5703125" defaultRowHeight="15.75" customHeight="1"/>
  <cols>
    <col min="2" max="2" width="47.7109375" customWidth="1"/>
    <col min="3" max="3" width="7.7109375" hidden="1" customWidth="1"/>
    <col min="4" max="8" width="12.5703125" hidden="1"/>
  </cols>
  <sheetData>
    <row r="1" spans="1:62">
      <c r="C1" s="11"/>
      <c r="D1" s="11"/>
      <c r="E1" s="11"/>
      <c r="F1" s="11"/>
      <c r="G1" s="11"/>
      <c r="H1" s="11"/>
      <c r="I1" s="10"/>
      <c r="J1" s="10">
        <f t="shared" ref="J1:K1" si="0">SUM(J3:J288)</f>
        <v>1359326.4249999996</v>
      </c>
      <c r="K1" s="11">
        <f t="shared" si="0"/>
        <v>1514</v>
      </c>
      <c r="N1" s="16"/>
      <c r="O1" s="5">
        <f>SUM(O3:O266)</f>
        <v>1514</v>
      </c>
      <c r="S1" s="16"/>
      <c r="U1" s="17"/>
      <c r="V1" s="17"/>
    </row>
    <row r="2" spans="1:62">
      <c r="A2" s="8" t="s">
        <v>0</v>
      </c>
      <c r="B2" s="8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3" t="s">
        <v>8</v>
      </c>
      <c r="J2" s="4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5" t="s">
        <v>2267</v>
      </c>
      <c r="P2" s="8" t="s">
        <v>2268</v>
      </c>
      <c r="Q2" s="8" t="s">
        <v>17</v>
      </c>
      <c r="R2" s="8" t="s">
        <v>18</v>
      </c>
      <c r="S2" s="5" t="s">
        <v>19</v>
      </c>
      <c r="T2" s="8" t="s">
        <v>20</v>
      </c>
      <c r="U2" s="9" t="s">
        <v>21</v>
      </c>
      <c r="V2" s="9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</row>
    <row r="3" spans="1:62" ht="15.75" customHeight="1">
      <c r="A3" s="1">
        <v>70102</v>
      </c>
      <c r="B3" s="1" t="s">
        <v>188</v>
      </c>
      <c r="C3" s="4">
        <v>16</v>
      </c>
      <c r="D3" s="4">
        <v>285</v>
      </c>
      <c r="E3" s="4" t="s">
        <v>64</v>
      </c>
      <c r="F3" s="4">
        <v>570</v>
      </c>
      <c r="G3" s="4" t="s">
        <v>72</v>
      </c>
      <c r="H3" s="4">
        <v>38.191299999999998</v>
      </c>
      <c r="I3" s="3">
        <v>611.06079999999997</v>
      </c>
      <c r="J3" s="10">
        <f t="shared" ref="J3:J266" si="1">I3*K3</f>
        <v>6110.6080000000002</v>
      </c>
      <c r="K3" s="11">
        <f t="shared" ref="K3:K295" si="2">SUM(N3+O3+S3)</f>
        <v>10</v>
      </c>
      <c r="L3" s="1">
        <v>3.19</v>
      </c>
      <c r="M3" s="1">
        <v>2.81</v>
      </c>
      <c r="N3" s="16"/>
      <c r="O3" s="64">
        <v>10</v>
      </c>
      <c r="P3" s="65">
        <v>5</v>
      </c>
      <c r="Q3" s="1">
        <v>6.16</v>
      </c>
      <c r="R3" s="1">
        <v>3.88</v>
      </c>
      <c r="S3" s="16"/>
      <c r="T3" s="1">
        <v>0</v>
      </c>
      <c r="U3" s="12">
        <v>14493.6</v>
      </c>
      <c r="V3" s="2">
        <v>7409.11</v>
      </c>
      <c r="W3" s="1">
        <v>12</v>
      </c>
      <c r="X3" s="1">
        <v>62</v>
      </c>
      <c r="Y3" s="1">
        <v>4</v>
      </c>
      <c r="Z3" s="1">
        <v>8</v>
      </c>
      <c r="AA3" s="1">
        <v>45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110</v>
      </c>
      <c r="AR3" s="1">
        <v>57</v>
      </c>
      <c r="AS3" s="1">
        <v>52</v>
      </c>
      <c r="AT3" s="1">
        <v>79</v>
      </c>
      <c r="AU3" s="1">
        <v>87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41</v>
      </c>
      <c r="BB3" s="1">
        <v>66</v>
      </c>
      <c r="BC3" s="1">
        <v>17</v>
      </c>
      <c r="BD3" s="1">
        <v>15</v>
      </c>
      <c r="BE3" s="1">
        <v>62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</row>
    <row r="4" spans="1:62" ht="15.75" customHeight="1">
      <c r="A4" s="1">
        <v>70136</v>
      </c>
      <c r="B4" s="1" t="s">
        <v>272</v>
      </c>
      <c r="C4" s="4">
        <v>24</v>
      </c>
      <c r="D4" s="4">
        <v>285</v>
      </c>
      <c r="E4" s="4" t="s">
        <v>64</v>
      </c>
      <c r="F4" s="4">
        <v>570</v>
      </c>
      <c r="G4" s="4" t="s">
        <v>72</v>
      </c>
      <c r="H4" s="4">
        <v>36.869999999999997</v>
      </c>
      <c r="I4" s="3">
        <v>884.88</v>
      </c>
      <c r="J4" s="10">
        <f t="shared" si="1"/>
        <v>4424.3999999999996</v>
      </c>
      <c r="K4" s="11">
        <f t="shared" si="2"/>
        <v>5</v>
      </c>
      <c r="L4" s="1">
        <v>1.58</v>
      </c>
      <c r="M4" s="1">
        <v>-1.21</v>
      </c>
      <c r="N4" s="16"/>
      <c r="O4" s="64">
        <v>5</v>
      </c>
      <c r="P4" s="65">
        <v>0</v>
      </c>
      <c r="Q4" s="1">
        <v>2.56</v>
      </c>
      <c r="R4" s="1">
        <v>3</v>
      </c>
      <c r="S4" s="16"/>
      <c r="T4" s="1">
        <v>0</v>
      </c>
      <c r="U4" s="14">
        <v>5088.0600000000004</v>
      </c>
      <c r="V4" s="2">
        <v>2138.46</v>
      </c>
      <c r="W4" s="1">
        <v>14</v>
      </c>
      <c r="X4" s="1">
        <v>21</v>
      </c>
      <c r="Y4" s="1">
        <v>-1</v>
      </c>
      <c r="Z4" s="1">
        <v>29</v>
      </c>
      <c r="AA4" s="1">
        <v>-29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9</v>
      </c>
      <c r="AR4" s="1">
        <v>9</v>
      </c>
      <c r="AS4" s="1">
        <v>11</v>
      </c>
      <c r="AT4" s="1">
        <v>28</v>
      </c>
      <c r="AU4" s="1">
        <v>15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20</v>
      </c>
      <c r="BB4" s="1">
        <v>28</v>
      </c>
      <c r="BC4" s="1">
        <v>27</v>
      </c>
      <c r="BD4" s="1">
        <v>1</v>
      </c>
      <c r="BE4" s="1">
        <v>72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</row>
    <row r="5" spans="1:62" ht="15.75" customHeight="1">
      <c r="A5" s="1">
        <v>70149</v>
      </c>
      <c r="B5" s="1" t="s">
        <v>130</v>
      </c>
      <c r="C5" s="4">
        <v>24</v>
      </c>
      <c r="D5" s="4">
        <v>285</v>
      </c>
      <c r="E5" s="4" t="s">
        <v>64</v>
      </c>
      <c r="F5" s="4">
        <v>570</v>
      </c>
      <c r="G5" s="4" t="s">
        <v>72</v>
      </c>
      <c r="H5" s="4">
        <v>33.04</v>
      </c>
      <c r="I5" s="3">
        <v>792.96</v>
      </c>
      <c r="J5" s="10">
        <f t="shared" si="1"/>
        <v>3964.8</v>
      </c>
      <c r="K5" s="11">
        <f t="shared" si="2"/>
        <v>5</v>
      </c>
      <c r="L5" s="1">
        <v>3.81</v>
      </c>
      <c r="M5" s="1">
        <v>4.33</v>
      </c>
      <c r="N5" s="16"/>
      <c r="O5" s="64">
        <v>5</v>
      </c>
      <c r="P5" s="65">
        <v>0</v>
      </c>
      <c r="Q5" s="1">
        <v>13.77</v>
      </c>
      <c r="R5" s="1">
        <v>6.58</v>
      </c>
      <c r="S5" s="16"/>
      <c r="T5" s="1">
        <v>0</v>
      </c>
      <c r="U5" s="12">
        <v>19890.080000000002</v>
      </c>
      <c r="V5" s="2">
        <v>12456.08</v>
      </c>
      <c r="W5" s="1">
        <v>40</v>
      </c>
      <c r="X5" s="1">
        <v>23</v>
      </c>
      <c r="Y5" s="1">
        <v>34</v>
      </c>
      <c r="Z5" s="1">
        <v>12</v>
      </c>
      <c r="AA5" s="1">
        <v>104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78</v>
      </c>
      <c r="AR5" s="1">
        <v>67</v>
      </c>
      <c r="AS5" s="1">
        <v>57</v>
      </c>
      <c r="AT5" s="1">
        <v>23</v>
      </c>
      <c r="AU5" s="1">
        <v>115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84</v>
      </c>
      <c r="BB5" s="1">
        <v>114</v>
      </c>
      <c r="BC5" s="1">
        <v>175</v>
      </c>
      <c r="BD5" s="1">
        <v>29</v>
      </c>
      <c r="BE5" s="1">
        <v>158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</row>
    <row r="6" spans="1:62" ht="15.75" customHeight="1">
      <c r="A6" s="1">
        <v>70508</v>
      </c>
      <c r="B6" s="1" t="s">
        <v>353</v>
      </c>
      <c r="C6" s="4">
        <v>24</v>
      </c>
      <c r="D6" s="4">
        <v>285</v>
      </c>
      <c r="E6" s="4" t="s">
        <v>64</v>
      </c>
      <c r="F6" s="4">
        <v>285</v>
      </c>
      <c r="G6" s="4" t="s">
        <v>64</v>
      </c>
      <c r="H6" s="4">
        <v>34.967700000000001</v>
      </c>
      <c r="I6" s="3">
        <v>839.22479999999996</v>
      </c>
      <c r="J6" s="10">
        <f t="shared" si="1"/>
        <v>2517.6743999999999</v>
      </c>
      <c r="K6" s="11">
        <f t="shared" si="2"/>
        <v>3</v>
      </c>
      <c r="L6" s="1">
        <v>0</v>
      </c>
      <c r="M6" s="1">
        <v>0</v>
      </c>
      <c r="N6" s="16"/>
      <c r="O6" s="64">
        <v>3</v>
      </c>
      <c r="P6" s="65">
        <v>0</v>
      </c>
      <c r="Q6" s="1">
        <v>0</v>
      </c>
      <c r="R6" s="1">
        <v>0</v>
      </c>
      <c r="S6" s="16"/>
      <c r="T6" s="1">
        <v>0</v>
      </c>
      <c r="U6" s="15">
        <v>716.84</v>
      </c>
      <c r="V6" s="2">
        <v>839.22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17</v>
      </c>
      <c r="AR6" s="1">
        <v>7</v>
      </c>
      <c r="AS6" s="1">
        <v>0</v>
      </c>
      <c r="AT6" s="1">
        <v>0</v>
      </c>
      <c r="AU6" s="1">
        <v>24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</row>
    <row r="7" spans="1:62" ht="15.75" customHeight="1">
      <c r="A7" s="1">
        <v>70072</v>
      </c>
      <c r="B7" s="1" t="s">
        <v>79</v>
      </c>
      <c r="C7" s="4">
        <v>20</v>
      </c>
      <c r="D7" s="4">
        <v>285</v>
      </c>
      <c r="E7" s="4" t="s">
        <v>64</v>
      </c>
      <c r="F7" s="4">
        <v>570</v>
      </c>
      <c r="G7" s="4" t="s">
        <v>72</v>
      </c>
      <c r="H7" s="4">
        <v>40.681800000000003</v>
      </c>
      <c r="I7" s="3">
        <v>813.63599999999997</v>
      </c>
      <c r="J7" s="10">
        <f t="shared" si="1"/>
        <v>40681.799999999996</v>
      </c>
      <c r="K7" s="11">
        <f t="shared" si="2"/>
        <v>50</v>
      </c>
      <c r="L7" s="1">
        <v>45.48</v>
      </c>
      <c r="M7" s="1">
        <v>92.2</v>
      </c>
      <c r="N7" s="16"/>
      <c r="O7" s="64">
        <v>50</v>
      </c>
      <c r="P7" s="65">
        <v>50</v>
      </c>
      <c r="Q7" s="1">
        <v>59.2</v>
      </c>
      <c r="R7" s="1">
        <v>10.1</v>
      </c>
      <c r="S7" s="16"/>
      <c r="T7" s="1">
        <v>0</v>
      </c>
      <c r="U7" s="12">
        <v>181990.03</v>
      </c>
      <c r="V7" s="2">
        <v>143362.66</v>
      </c>
      <c r="W7" s="1">
        <v>252</v>
      </c>
      <c r="X7" s="1">
        <v>268</v>
      </c>
      <c r="Y7" s="1">
        <v>358</v>
      </c>
      <c r="Z7" s="1">
        <v>331</v>
      </c>
      <c r="AA7" s="1">
        <v>1844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758</v>
      </c>
      <c r="AR7" s="1">
        <v>647</v>
      </c>
      <c r="AS7" s="1">
        <v>1022</v>
      </c>
      <c r="AT7" s="1">
        <v>553</v>
      </c>
      <c r="AU7" s="1">
        <v>1478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406</v>
      </c>
      <c r="BB7" s="1">
        <v>302</v>
      </c>
      <c r="BC7" s="1">
        <v>525</v>
      </c>
      <c r="BD7" s="1">
        <v>204</v>
      </c>
      <c r="BE7" s="1">
        <v>202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</row>
    <row r="8" spans="1:62" ht="15.75" customHeight="1">
      <c r="A8" s="1">
        <v>70061</v>
      </c>
      <c r="B8" s="1" t="s">
        <v>131</v>
      </c>
      <c r="C8" s="4">
        <v>24</v>
      </c>
      <c r="D8" s="4">
        <v>285</v>
      </c>
      <c r="E8" s="4" t="s">
        <v>64</v>
      </c>
      <c r="F8" s="4">
        <v>570</v>
      </c>
      <c r="G8" s="4" t="s">
        <v>72</v>
      </c>
      <c r="H8" s="4">
        <v>34.97</v>
      </c>
      <c r="I8" s="3">
        <v>839.28</v>
      </c>
      <c r="J8" s="10">
        <f t="shared" si="1"/>
        <v>4196.3999999999996</v>
      </c>
      <c r="K8" s="11">
        <f t="shared" si="2"/>
        <v>5</v>
      </c>
      <c r="L8" s="1">
        <v>0.73</v>
      </c>
      <c r="M8" s="1">
        <v>17.670000000000002</v>
      </c>
      <c r="N8" s="16"/>
      <c r="O8" s="64">
        <v>5</v>
      </c>
      <c r="P8" s="65">
        <v>0</v>
      </c>
      <c r="Q8" s="1">
        <v>7.42</v>
      </c>
      <c r="R8" s="1">
        <v>7.21</v>
      </c>
      <c r="S8" s="16"/>
      <c r="T8" s="1">
        <v>0</v>
      </c>
      <c r="U8" s="12">
        <v>11540.1</v>
      </c>
      <c r="V8" s="2">
        <v>24653.85</v>
      </c>
      <c r="W8" s="1">
        <v>6</v>
      </c>
      <c r="X8" s="1">
        <v>11</v>
      </c>
      <c r="Y8" s="1">
        <v>3</v>
      </c>
      <c r="Z8" s="1">
        <v>6</v>
      </c>
      <c r="AA8" s="1">
        <v>424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28</v>
      </c>
      <c r="AR8" s="1">
        <v>27</v>
      </c>
      <c r="AS8" s="1">
        <v>53</v>
      </c>
      <c r="AT8" s="1">
        <v>80</v>
      </c>
      <c r="AU8" s="1">
        <v>108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45</v>
      </c>
      <c r="BB8" s="1">
        <v>76</v>
      </c>
      <c r="BC8" s="1">
        <v>75</v>
      </c>
      <c r="BD8" s="1">
        <v>40</v>
      </c>
      <c r="BE8" s="1">
        <v>173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</row>
    <row r="9" spans="1:62" ht="15.75" customHeight="1">
      <c r="A9" s="1">
        <v>70114</v>
      </c>
      <c r="B9" s="1" t="s">
        <v>309</v>
      </c>
      <c r="C9" s="4">
        <v>16</v>
      </c>
      <c r="D9" s="4">
        <v>285</v>
      </c>
      <c r="E9" s="4" t="s">
        <v>64</v>
      </c>
      <c r="F9" s="4">
        <v>974</v>
      </c>
      <c r="G9" s="4" t="s">
        <v>110</v>
      </c>
      <c r="H9" s="4">
        <v>51.921599999999998</v>
      </c>
      <c r="I9" s="3">
        <v>830.74559999999997</v>
      </c>
      <c r="J9" s="10">
        <f t="shared" si="1"/>
        <v>4153.7280000000001</v>
      </c>
      <c r="K9" s="11">
        <f t="shared" si="2"/>
        <v>5</v>
      </c>
      <c r="L9" s="1">
        <v>1.28</v>
      </c>
      <c r="M9" s="1">
        <v>0</v>
      </c>
      <c r="N9" s="16"/>
      <c r="O9" s="64">
        <v>5</v>
      </c>
      <c r="P9" s="65">
        <v>0</v>
      </c>
      <c r="Q9" s="1">
        <v>0</v>
      </c>
      <c r="R9" s="1">
        <v>0</v>
      </c>
      <c r="S9" s="16"/>
      <c r="T9" s="1">
        <v>0</v>
      </c>
      <c r="U9" s="15">
        <v>1064.3900000000001</v>
      </c>
      <c r="V9" s="2">
        <v>0</v>
      </c>
      <c r="W9" s="1">
        <v>0</v>
      </c>
      <c r="X9" s="1">
        <v>0</v>
      </c>
      <c r="Y9" s="1">
        <v>20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</row>
    <row r="10" spans="1:62" ht="15.75" customHeight="1">
      <c r="A10" s="1">
        <v>70130</v>
      </c>
      <c r="B10" s="1" t="s">
        <v>163</v>
      </c>
      <c r="C10" s="4">
        <v>24</v>
      </c>
      <c r="D10" s="4">
        <v>285</v>
      </c>
      <c r="E10" s="4" t="s">
        <v>64</v>
      </c>
      <c r="F10" s="4">
        <v>974</v>
      </c>
      <c r="G10" s="4" t="s">
        <v>110</v>
      </c>
      <c r="H10" s="4">
        <v>31.439900000000002</v>
      </c>
      <c r="I10" s="3">
        <v>754.55759999999998</v>
      </c>
      <c r="J10" s="10">
        <f t="shared" si="1"/>
        <v>7545.576</v>
      </c>
      <c r="K10" s="11">
        <f t="shared" si="2"/>
        <v>10</v>
      </c>
      <c r="L10" s="1">
        <v>5.25</v>
      </c>
      <c r="M10" s="1">
        <v>4.04</v>
      </c>
      <c r="N10" s="16"/>
      <c r="O10" s="64">
        <v>10</v>
      </c>
      <c r="P10" s="65">
        <v>0</v>
      </c>
      <c r="Q10" s="1">
        <v>7.12</v>
      </c>
      <c r="R10" s="1">
        <v>5.67</v>
      </c>
      <c r="S10" s="16"/>
      <c r="T10" s="1">
        <v>0</v>
      </c>
      <c r="U10" s="12">
        <v>22133.69</v>
      </c>
      <c r="V10" s="2">
        <v>14053.64</v>
      </c>
      <c r="W10" s="1">
        <v>34</v>
      </c>
      <c r="X10" s="1">
        <v>46</v>
      </c>
      <c r="Y10" s="1">
        <v>43</v>
      </c>
      <c r="Z10" s="1">
        <v>52</v>
      </c>
      <c r="AA10" s="1">
        <v>97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122</v>
      </c>
      <c r="AR10" s="1">
        <v>141</v>
      </c>
      <c r="AS10" s="1">
        <v>158</v>
      </c>
      <c r="AT10" s="1">
        <v>113</v>
      </c>
      <c r="AU10" s="1">
        <v>214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44</v>
      </c>
      <c r="BB10" s="1">
        <v>55</v>
      </c>
      <c r="BC10" s="1">
        <v>89</v>
      </c>
      <c r="BD10" s="1">
        <v>21</v>
      </c>
      <c r="BE10" s="1">
        <v>136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</row>
    <row r="11" spans="1:62" ht="15.75" customHeight="1">
      <c r="A11" s="1">
        <v>70168</v>
      </c>
      <c r="B11" s="1" t="s">
        <v>109</v>
      </c>
      <c r="C11" s="4">
        <v>24</v>
      </c>
      <c r="D11" s="4">
        <v>285</v>
      </c>
      <c r="E11" s="4" t="s">
        <v>64</v>
      </c>
      <c r="F11" s="4">
        <v>974</v>
      </c>
      <c r="G11" s="4" t="s">
        <v>110</v>
      </c>
      <c r="H11" s="4">
        <v>49.412100000000002</v>
      </c>
      <c r="I11" s="3">
        <v>1185.8904</v>
      </c>
      <c r="J11" s="10">
        <f t="shared" si="1"/>
        <v>11858.904</v>
      </c>
      <c r="K11" s="11">
        <f t="shared" si="2"/>
        <v>10</v>
      </c>
      <c r="L11" s="1">
        <v>21.58</v>
      </c>
      <c r="M11" s="1">
        <v>7.46</v>
      </c>
      <c r="N11" s="16"/>
      <c r="O11" s="64">
        <v>10</v>
      </c>
      <c r="P11" s="65">
        <v>20</v>
      </c>
      <c r="Q11" s="1">
        <v>36.5</v>
      </c>
      <c r="R11" s="1">
        <v>23.54</v>
      </c>
      <c r="S11" s="16"/>
      <c r="T11" s="1">
        <v>0</v>
      </c>
      <c r="U11" s="12">
        <v>111819.58</v>
      </c>
      <c r="V11" s="2">
        <v>61567.48</v>
      </c>
      <c r="W11" s="1">
        <v>162</v>
      </c>
      <c r="X11" s="1">
        <v>149</v>
      </c>
      <c r="Y11" s="1">
        <v>200</v>
      </c>
      <c r="Z11" s="1">
        <v>163</v>
      </c>
      <c r="AA11" s="1">
        <v>179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246</v>
      </c>
      <c r="AR11" s="1">
        <v>275</v>
      </c>
      <c r="AS11" s="1">
        <v>334</v>
      </c>
      <c r="AT11" s="1">
        <v>303</v>
      </c>
      <c r="AU11" s="1">
        <v>502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180</v>
      </c>
      <c r="BB11" s="1">
        <v>383</v>
      </c>
      <c r="BC11" s="1">
        <v>420</v>
      </c>
      <c r="BD11" s="1">
        <v>169</v>
      </c>
      <c r="BE11" s="1">
        <v>565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</row>
    <row r="12" spans="1:62" ht="15.75" customHeight="1">
      <c r="A12" s="1">
        <v>70976</v>
      </c>
      <c r="B12" s="1" t="s">
        <v>191</v>
      </c>
      <c r="C12" s="4">
        <v>20</v>
      </c>
      <c r="D12" s="4">
        <v>285</v>
      </c>
      <c r="E12" s="4" t="s">
        <v>64</v>
      </c>
      <c r="F12" s="4">
        <v>974</v>
      </c>
      <c r="G12" s="4" t="s">
        <v>110</v>
      </c>
      <c r="H12" s="4">
        <v>40.81</v>
      </c>
      <c r="I12" s="3">
        <v>816.2</v>
      </c>
      <c r="J12" s="10">
        <f t="shared" si="1"/>
        <v>4081</v>
      </c>
      <c r="K12" s="11">
        <f t="shared" si="2"/>
        <v>5</v>
      </c>
      <c r="L12" s="1">
        <v>2.33</v>
      </c>
      <c r="M12" s="1">
        <v>-1.1499999999999999</v>
      </c>
      <c r="N12" s="16"/>
      <c r="O12" s="64">
        <v>5</v>
      </c>
      <c r="P12" s="65">
        <v>5</v>
      </c>
      <c r="Q12" s="1">
        <v>1.45</v>
      </c>
      <c r="R12" s="1">
        <v>3.6</v>
      </c>
      <c r="S12" s="16"/>
      <c r="T12" s="1">
        <v>0</v>
      </c>
      <c r="U12" s="12">
        <v>15140.51</v>
      </c>
      <c r="V12" s="2">
        <v>8978.2000000000007</v>
      </c>
      <c r="W12" s="1">
        <v>23</v>
      </c>
      <c r="X12" s="1">
        <v>19</v>
      </c>
      <c r="Y12" s="1">
        <v>11</v>
      </c>
      <c r="Z12" s="1">
        <v>6</v>
      </c>
      <c r="AA12" s="1">
        <v>-23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127</v>
      </c>
      <c r="AR12" s="1">
        <v>120</v>
      </c>
      <c r="AS12" s="1">
        <v>32</v>
      </c>
      <c r="AT12" s="1">
        <v>153</v>
      </c>
      <c r="AU12" s="1">
        <v>171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20</v>
      </c>
      <c r="BC12" s="1">
        <v>18</v>
      </c>
      <c r="BD12" s="1">
        <v>2</v>
      </c>
      <c r="BE12" s="1">
        <v>72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</row>
    <row r="13" spans="1:62" ht="15.75" customHeight="1">
      <c r="A13" s="1">
        <v>70101</v>
      </c>
      <c r="B13" s="1" t="s">
        <v>73</v>
      </c>
      <c r="C13" s="4">
        <v>15</v>
      </c>
      <c r="D13" s="4">
        <v>285</v>
      </c>
      <c r="E13" s="4" t="s">
        <v>64</v>
      </c>
      <c r="F13" s="4">
        <v>567</v>
      </c>
      <c r="G13" s="4" t="s">
        <v>74</v>
      </c>
      <c r="H13" s="4">
        <v>41.137700000000002</v>
      </c>
      <c r="I13" s="3">
        <v>617.06550000000004</v>
      </c>
      <c r="J13" s="10">
        <f t="shared" si="1"/>
        <v>0</v>
      </c>
      <c r="K13" s="11">
        <f t="shared" si="2"/>
        <v>0</v>
      </c>
      <c r="L13" s="1">
        <v>80.5</v>
      </c>
      <c r="M13" s="1">
        <v>-10.27</v>
      </c>
      <c r="N13" s="16"/>
      <c r="O13" s="64">
        <v>0</v>
      </c>
      <c r="P13" s="65">
        <v>0</v>
      </c>
      <c r="Q13" s="1">
        <v>128.57</v>
      </c>
      <c r="R13" s="1">
        <v>68.599999999999994</v>
      </c>
      <c r="S13" s="16"/>
      <c r="T13" s="1">
        <v>0</v>
      </c>
      <c r="U13" s="12">
        <v>179977.44</v>
      </c>
      <c r="V13" s="2">
        <v>112141.37</v>
      </c>
      <c r="W13" s="1">
        <v>322</v>
      </c>
      <c r="X13" s="1">
        <v>327</v>
      </c>
      <c r="Y13" s="1">
        <v>518</v>
      </c>
      <c r="Z13" s="1">
        <v>408</v>
      </c>
      <c r="AA13" s="1">
        <v>-154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319</v>
      </c>
      <c r="AR13" s="1">
        <v>351</v>
      </c>
      <c r="AS13" s="1">
        <v>475</v>
      </c>
      <c r="AT13" s="1">
        <v>539</v>
      </c>
      <c r="AU13" s="1">
        <v>1851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349</v>
      </c>
      <c r="BB13" s="1">
        <v>784</v>
      </c>
      <c r="BC13" s="1">
        <v>716</v>
      </c>
      <c r="BD13" s="1">
        <v>943</v>
      </c>
      <c r="BE13" s="1">
        <v>1029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</row>
    <row r="14" spans="1:62" ht="15.75" customHeight="1">
      <c r="A14" s="1">
        <v>70050</v>
      </c>
      <c r="B14" s="1" t="s">
        <v>126</v>
      </c>
      <c r="C14" s="4">
        <v>24</v>
      </c>
      <c r="D14" s="4">
        <v>285</v>
      </c>
      <c r="E14" s="4" t="s">
        <v>64</v>
      </c>
      <c r="F14" s="4">
        <v>974</v>
      </c>
      <c r="G14" s="4" t="s">
        <v>110</v>
      </c>
      <c r="H14" s="4">
        <v>35.046599999999998</v>
      </c>
      <c r="I14" s="3">
        <v>841.11839999999995</v>
      </c>
      <c r="J14" s="10">
        <f t="shared" si="1"/>
        <v>4205.5919999999996</v>
      </c>
      <c r="K14" s="11">
        <f t="shared" si="2"/>
        <v>5</v>
      </c>
      <c r="L14" s="1">
        <v>8.0399999999999991</v>
      </c>
      <c r="M14" s="1">
        <v>9.2100000000000009</v>
      </c>
      <c r="N14" s="16"/>
      <c r="O14" s="64">
        <v>5</v>
      </c>
      <c r="P14" s="65">
        <v>10</v>
      </c>
      <c r="Q14" s="1">
        <v>20.329999999999998</v>
      </c>
      <c r="R14" s="1">
        <v>8.25</v>
      </c>
      <c r="S14" s="16"/>
      <c r="T14" s="1">
        <v>0</v>
      </c>
      <c r="U14" s="12">
        <v>39900.550000000003</v>
      </c>
      <c r="V14" s="2">
        <v>17593.39</v>
      </c>
      <c r="W14" s="1">
        <v>76</v>
      </c>
      <c r="X14" s="1">
        <v>62</v>
      </c>
      <c r="Y14" s="1">
        <v>63</v>
      </c>
      <c r="Z14" s="1">
        <v>46</v>
      </c>
      <c r="AA14" s="1">
        <v>221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253</v>
      </c>
      <c r="AR14" s="1">
        <v>0</v>
      </c>
      <c r="AS14" s="1">
        <v>182</v>
      </c>
      <c r="AT14" s="1">
        <v>45</v>
      </c>
      <c r="AU14" s="1">
        <v>83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126</v>
      </c>
      <c r="BB14" s="1">
        <v>45</v>
      </c>
      <c r="BC14" s="1">
        <v>296</v>
      </c>
      <c r="BD14" s="1">
        <v>87</v>
      </c>
      <c r="BE14" s="1">
        <v>198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</row>
    <row r="15" spans="1:62" ht="15.75" customHeight="1">
      <c r="A15" s="1">
        <v>70501</v>
      </c>
      <c r="B15" s="1" t="s">
        <v>190</v>
      </c>
      <c r="C15" s="4">
        <v>24</v>
      </c>
      <c r="D15" s="4">
        <v>285</v>
      </c>
      <c r="E15" s="4" t="s">
        <v>64</v>
      </c>
      <c r="F15" s="4">
        <v>974</v>
      </c>
      <c r="G15" s="4" t="s">
        <v>110</v>
      </c>
      <c r="H15" s="4">
        <v>36.130099999999999</v>
      </c>
      <c r="I15" s="3">
        <v>867.12239999999997</v>
      </c>
      <c r="J15" s="10">
        <f t="shared" si="1"/>
        <v>4335.6120000000001</v>
      </c>
      <c r="K15" s="11">
        <f t="shared" si="2"/>
        <v>5</v>
      </c>
      <c r="L15" s="1">
        <v>0.23</v>
      </c>
      <c r="M15" s="1">
        <v>0</v>
      </c>
      <c r="N15" s="16"/>
      <c r="O15" s="64">
        <v>5</v>
      </c>
      <c r="P15" s="65">
        <v>0</v>
      </c>
      <c r="Q15" s="1">
        <v>1.1200000000000001</v>
      </c>
      <c r="R15" s="1">
        <v>3.5</v>
      </c>
      <c r="S15" s="16"/>
      <c r="T15" s="1">
        <v>0</v>
      </c>
      <c r="U15" s="15">
        <v>1391.01</v>
      </c>
      <c r="V15" s="2">
        <v>3034.93</v>
      </c>
      <c r="W15" s="1">
        <v>0</v>
      </c>
      <c r="X15" s="1">
        <v>0</v>
      </c>
      <c r="Y15" s="1">
        <v>0</v>
      </c>
      <c r="Z15" s="1">
        <v>11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12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13</v>
      </c>
      <c r="BB15" s="1">
        <v>6</v>
      </c>
      <c r="BC15" s="1">
        <v>0</v>
      </c>
      <c r="BD15" s="1">
        <v>22</v>
      </c>
      <c r="BE15" s="1">
        <v>84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</row>
    <row r="16" spans="1:62" ht="15.75" customHeight="1">
      <c r="A16" s="1">
        <v>70148</v>
      </c>
      <c r="B16" s="1" t="s">
        <v>210</v>
      </c>
      <c r="C16" s="4">
        <v>20</v>
      </c>
      <c r="D16" s="4">
        <v>285</v>
      </c>
      <c r="E16" s="4" t="s">
        <v>64</v>
      </c>
      <c r="F16" s="4">
        <v>974</v>
      </c>
      <c r="G16" s="4" t="s">
        <v>110</v>
      </c>
      <c r="H16" s="4">
        <v>48.577100000000002</v>
      </c>
      <c r="I16" s="3">
        <v>971.54200000000003</v>
      </c>
      <c r="J16" s="10">
        <f t="shared" si="1"/>
        <v>2914.6260000000002</v>
      </c>
      <c r="K16" s="11">
        <f t="shared" si="2"/>
        <v>3</v>
      </c>
      <c r="L16" s="1">
        <v>0.28000000000000003</v>
      </c>
      <c r="M16" s="1">
        <v>2.2999999999999998</v>
      </c>
      <c r="N16" s="16"/>
      <c r="O16" s="64">
        <v>3</v>
      </c>
      <c r="P16" s="65">
        <v>0</v>
      </c>
      <c r="Q16" s="1">
        <v>1.38</v>
      </c>
      <c r="R16" s="1">
        <v>1.25</v>
      </c>
      <c r="S16" s="16"/>
      <c r="T16" s="1">
        <v>0</v>
      </c>
      <c r="U16" s="14">
        <v>5052.0200000000004</v>
      </c>
      <c r="V16" s="2">
        <v>6169.29</v>
      </c>
      <c r="W16" s="1">
        <v>8</v>
      </c>
      <c r="X16" s="1">
        <v>13</v>
      </c>
      <c r="Y16" s="1">
        <v>-11</v>
      </c>
      <c r="Z16" s="1">
        <v>4</v>
      </c>
      <c r="AA16" s="1">
        <v>46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17</v>
      </c>
      <c r="AR16" s="1">
        <v>32</v>
      </c>
      <c r="AS16" s="1">
        <v>26</v>
      </c>
      <c r="AT16" s="1">
        <v>24</v>
      </c>
      <c r="AU16" s="1">
        <v>56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13</v>
      </c>
      <c r="BB16" s="1">
        <v>29</v>
      </c>
      <c r="BC16" s="1">
        <v>0</v>
      </c>
      <c r="BD16" s="1">
        <v>0</v>
      </c>
      <c r="BE16" s="1">
        <v>25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</row>
    <row r="17" spans="1:62" ht="15.75" customHeight="1">
      <c r="A17" s="1">
        <v>70052</v>
      </c>
      <c r="B17" s="1" t="s">
        <v>202</v>
      </c>
      <c r="C17" s="4">
        <v>28</v>
      </c>
      <c r="D17" s="4">
        <v>285</v>
      </c>
      <c r="E17" s="4" t="s">
        <v>64</v>
      </c>
      <c r="F17" s="4">
        <v>974</v>
      </c>
      <c r="G17" s="4" t="s">
        <v>110</v>
      </c>
      <c r="H17" s="4">
        <v>37.870100000000001</v>
      </c>
      <c r="I17" s="3">
        <v>1060.3628000000001</v>
      </c>
      <c r="J17" s="10">
        <f t="shared" si="1"/>
        <v>5301.8140000000003</v>
      </c>
      <c r="K17" s="11">
        <f t="shared" si="2"/>
        <v>5</v>
      </c>
      <c r="L17" s="1">
        <v>3.34</v>
      </c>
      <c r="M17" s="1">
        <v>3.68</v>
      </c>
      <c r="N17" s="16"/>
      <c r="O17" s="64">
        <v>5</v>
      </c>
      <c r="P17" s="65">
        <v>0</v>
      </c>
      <c r="Q17" s="1">
        <v>0</v>
      </c>
      <c r="R17" s="1">
        <v>0</v>
      </c>
      <c r="S17" s="16"/>
      <c r="T17" s="1">
        <v>0</v>
      </c>
      <c r="U17" s="14">
        <v>7289.99</v>
      </c>
      <c r="V17" s="2">
        <v>6248.57</v>
      </c>
      <c r="W17" s="1">
        <v>29</v>
      </c>
      <c r="X17" s="1">
        <v>69</v>
      </c>
      <c r="Y17" s="1">
        <v>11</v>
      </c>
      <c r="Z17" s="1">
        <v>38</v>
      </c>
      <c r="AA17" s="1">
        <v>103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8</v>
      </c>
      <c r="AR17" s="1">
        <v>26</v>
      </c>
      <c r="AS17" s="1">
        <v>70</v>
      </c>
      <c r="AT17" s="1">
        <v>16</v>
      </c>
      <c r="AU17" s="1">
        <v>62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</row>
    <row r="18" spans="1:62" ht="15.75" customHeight="1">
      <c r="A18" s="1">
        <v>70117</v>
      </c>
      <c r="B18" s="1" t="s">
        <v>284</v>
      </c>
      <c r="C18" s="4">
        <v>24</v>
      </c>
      <c r="D18" s="4">
        <v>285</v>
      </c>
      <c r="E18" s="4" t="s">
        <v>64</v>
      </c>
      <c r="F18" s="4">
        <v>974</v>
      </c>
      <c r="G18" s="4" t="s">
        <v>110</v>
      </c>
      <c r="H18" s="4">
        <v>37.630099999999999</v>
      </c>
      <c r="I18" s="3">
        <v>903.12239999999997</v>
      </c>
      <c r="J18" s="10">
        <f t="shared" si="1"/>
        <v>3612.4895999999999</v>
      </c>
      <c r="K18" s="11">
        <f t="shared" si="2"/>
        <v>4</v>
      </c>
      <c r="L18" s="1">
        <v>-0.69</v>
      </c>
      <c r="M18" s="1">
        <v>1.62</v>
      </c>
      <c r="N18" s="16"/>
      <c r="O18" s="64">
        <v>4</v>
      </c>
      <c r="P18" s="65">
        <v>0</v>
      </c>
      <c r="Q18" s="1">
        <v>1.6</v>
      </c>
      <c r="R18" s="1">
        <v>1.62</v>
      </c>
      <c r="S18" s="16"/>
      <c r="T18" s="1">
        <v>0</v>
      </c>
      <c r="U18" s="14">
        <v>3292.63</v>
      </c>
      <c r="V18" s="2">
        <v>4176.9399999999996</v>
      </c>
      <c r="W18" s="1">
        <v>2</v>
      </c>
      <c r="X18" s="1">
        <v>4</v>
      </c>
      <c r="Y18" s="1">
        <v>-22</v>
      </c>
      <c r="Z18" s="1">
        <v>3</v>
      </c>
      <c r="AA18" s="1">
        <v>39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26</v>
      </c>
      <c r="AR18" s="1">
        <v>18</v>
      </c>
      <c r="AS18" s="1">
        <v>22</v>
      </c>
      <c r="AT18" s="1">
        <v>17</v>
      </c>
      <c r="AU18" s="1">
        <v>33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7</v>
      </c>
      <c r="BB18" s="1">
        <v>8</v>
      </c>
      <c r="BC18" s="1">
        <v>11</v>
      </c>
      <c r="BD18" s="1">
        <v>33</v>
      </c>
      <c r="BE18" s="1">
        <v>39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</row>
    <row r="19" spans="1:62" ht="15.75" customHeight="1">
      <c r="A19" s="1">
        <v>70269</v>
      </c>
      <c r="B19" s="1" t="s">
        <v>125</v>
      </c>
      <c r="C19" s="4">
        <v>10</v>
      </c>
      <c r="D19" s="4">
        <v>285</v>
      </c>
      <c r="E19" s="4" t="s">
        <v>64</v>
      </c>
      <c r="F19" s="4">
        <v>285</v>
      </c>
      <c r="G19" s="4" t="s">
        <v>64</v>
      </c>
      <c r="H19" s="4">
        <v>125.14</v>
      </c>
      <c r="I19" s="3">
        <v>1251.4000000000001</v>
      </c>
      <c r="J19" s="10">
        <f t="shared" si="1"/>
        <v>6257</v>
      </c>
      <c r="K19" s="11">
        <f t="shared" si="2"/>
        <v>5</v>
      </c>
      <c r="L19" s="1">
        <v>3.6</v>
      </c>
      <c r="M19" s="1">
        <v>3.6</v>
      </c>
      <c r="N19" s="16"/>
      <c r="O19" s="64">
        <v>5</v>
      </c>
      <c r="P19" s="65">
        <v>0</v>
      </c>
      <c r="Q19" s="1">
        <v>9.9499999999999993</v>
      </c>
      <c r="R19" s="1">
        <v>12.7</v>
      </c>
      <c r="S19" s="16"/>
      <c r="T19" s="1">
        <v>0</v>
      </c>
      <c r="U19" s="12">
        <v>32974.39</v>
      </c>
      <c r="V19" s="2">
        <v>31910.7</v>
      </c>
      <c r="W19" s="1">
        <v>15</v>
      </c>
      <c r="X19" s="1">
        <v>51</v>
      </c>
      <c r="Y19" s="1">
        <v>-24</v>
      </c>
      <c r="Z19" s="1">
        <v>39</v>
      </c>
      <c r="AA19" s="1">
        <v>36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37</v>
      </c>
      <c r="AR19" s="1">
        <v>66</v>
      </c>
      <c r="AS19" s="1">
        <v>33</v>
      </c>
      <c r="AT19" s="1">
        <v>50</v>
      </c>
      <c r="AU19" s="1">
        <v>92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33</v>
      </c>
      <c r="BB19" s="1">
        <v>17</v>
      </c>
      <c r="BC19" s="1">
        <v>45</v>
      </c>
      <c r="BD19" s="1">
        <v>26</v>
      </c>
      <c r="BE19" s="1">
        <v>127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</row>
    <row r="20" spans="1:62" ht="15.75" customHeight="1">
      <c r="A20" s="1">
        <v>76000</v>
      </c>
      <c r="B20" s="1" t="s">
        <v>356</v>
      </c>
      <c r="C20" s="4">
        <v>75</v>
      </c>
      <c r="D20" s="4">
        <v>285</v>
      </c>
      <c r="E20" s="4" t="s">
        <v>64</v>
      </c>
      <c r="F20" s="4">
        <v>502</v>
      </c>
      <c r="G20" s="4" t="s">
        <v>146</v>
      </c>
      <c r="H20" s="4">
        <v>8.5500000000000007</v>
      </c>
      <c r="I20" s="3">
        <v>641.25</v>
      </c>
      <c r="J20" s="10">
        <f t="shared" si="1"/>
        <v>1923.75</v>
      </c>
      <c r="K20" s="11">
        <f t="shared" si="2"/>
        <v>3</v>
      </c>
      <c r="L20" s="1">
        <v>-0.4</v>
      </c>
      <c r="M20" s="1">
        <v>0</v>
      </c>
      <c r="N20" s="16"/>
      <c r="O20" s="64">
        <v>3</v>
      </c>
      <c r="P20" s="65">
        <v>0</v>
      </c>
      <c r="Q20" s="1">
        <v>0</v>
      </c>
      <c r="R20" s="1">
        <v>0</v>
      </c>
      <c r="S20" s="16"/>
      <c r="T20" s="1">
        <v>0</v>
      </c>
      <c r="U20" s="15">
        <v>1102.95</v>
      </c>
      <c r="V20" s="2">
        <v>384.75</v>
      </c>
      <c r="W20" s="1">
        <v>0</v>
      </c>
      <c r="X20" s="1">
        <v>0</v>
      </c>
      <c r="Y20" s="1">
        <v>-39</v>
      </c>
      <c r="Z20" s="1">
        <v>18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63</v>
      </c>
      <c r="AR20" s="1">
        <v>0</v>
      </c>
      <c r="AS20" s="1">
        <v>56</v>
      </c>
      <c r="AT20" s="1">
        <v>80</v>
      </c>
      <c r="AU20" s="1">
        <v>45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</row>
    <row r="21" spans="1:62" ht="15.75" customHeight="1">
      <c r="A21" s="1">
        <v>76001</v>
      </c>
      <c r="B21" s="1" t="s">
        <v>247</v>
      </c>
      <c r="C21" s="4">
        <v>30</v>
      </c>
      <c r="D21" s="4">
        <v>285</v>
      </c>
      <c r="E21" s="4" t="s">
        <v>64</v>
      </c>
      <c r="F21" s="4">
        <v>558</v>
      </c>
      <c r="G21" s="4" t="s">
        <v>67</v>
      </c>
      <c r="H21" s="4">
        <v>14.71</v>
      </c>
      <c r="I21" s="3">
        <v>441.3</v>
      </c>
      <c r="J21" s="10">
        <f t="shared" si="1"/>
        <v>2206.5</v>
      </c>
      <c r="K21" s="11">
        <f t="shared" si="2"/>
        <v>5</v>
      </c>
      <c r="L21" s="1">
        <v>0.22</v>
      </c>
      <c r="M21" s="1">
        <v>0.17</v>
      </c>
      <c r="N21" s="16"/>
      <c r="O21" s="64">
        <v>5</v>
      </c>
      <c r="P21" s="65">
        <v>5</v>
      </c>
      <c r="Q21" s="1">
        <v>0</v>
      </c>
      <c r="R21" s="1">
        <v>0</v>
      </c>
      <c r="S21" s="16"/>
      <c r="T21" s="1">
        <v>0</v>
      </c>
      <c r="U21" s="15">
        <v>2324.1799999999998</v>
      </c>
      <c r="V21" s="2">
        <v>161.81</v>
      </c>
      <c r="W21" s="1">
        <v>0</v>
      </c>
      <c r="X21" s="1">
        <v>0</v>
      </c>
      <c r="Y21" s="1">
        <v>-1</v>
      </c>
      <c r="Z21" s="1">
        <v>15</v>
      </c>
      <c r="AA21" s="1">
        <v>5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60</v>
      </c>
      <c r="AR21" s="1">
        <v>0</v>
      </c>
      <c r="AS21" s="1">
        <v>48</v>
      </c>
      <c r="AT21" s="1">
        <v>87</v>
      </c>
      <c r="AU21" s="1">
        <v>6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</row>
    <row r="22" spans="1:62" ht="15.75" customHeight="1">
      <c r="A22" s="1">
        <v>70140</v>
      </c>
      <c r="B22" s="1" t="s">
        <v>206</v>
      </c>
      <c r="C22" s="4">
        <v>1</v>
      </c>
      <c r="D22" s="4">
        <v>285</v>
      </c>
      <c r="E22" s="4" t="s">
        <v>64</v>
      </c>
      <c r="F22" s="4">
        <v>558</v>
      </c>
      <c r="G22" s="4" t="s">
        <v>67</v>
      </c>
      <c r="H22" s="4">
        <v>1133.7747999999999</v>
      </c>
      <c r="I22" s="3">
        <v>1133.7747999999999</v>
      </c>
      <c r="J22" s="10">
        <f t="shared" si="1"/>
        <v>5668.8739999999998</v>
      </c>
      <c r="K22" s="11">
        <f t="shared" si="2"/>
        <v>5</v>
      </c>
      <c r="L22" s="1">
        <v>10.5</v>
      </c>
      <c r="M22" s="1">
        <v>7</v>
      </c>
      <c r="N22" s="16"/>
      <c r="O22" s="64">
        <v>5</v>
      </c>
      <c r="P22" s="65">
        <v>0</v>
      </c>
      <c r="Q22" s="1">
        <v>22.5</v>
      </c>
      <c r="R22" s="1">
        <v>28</v>
      </c>
      <c r="S22" s="16"/>
      <c r="T22" s="1">
        <v>0</v>
      </c>
      <c r="U22" s="12">
        <v>47618.54</v>
      </c>
      <c r="V22" s="2">
        <v>47618.54</v>
      </c>
      <c r="W22" s="1">
        <v>4</v>
      </c>
      <c r="X22" s="1">
        <v>4</v>
      </c>
      <c r="Y22" s="1">
        <v>3</v>
      </c>
      <c r="Z22" s="1">
        <v>3</v>
      </c>
      <c r="AA22" s="1">
        <v>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5</v>
      </c>
      <c r="AR22" s="1">
        <v>0</v>
      </c>
      <c r="AS22" s="1">
        <v>3</v>
      </c>
      <c r="AT22" s="1">
        <v>2</v>
      </c>
      <c r="AU22" s="1">
        <v>7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19</v>
      </c>
      <c r="BC22" s="1">
        <v>4</v>
      </c>
      <c r="BD22" s="1">
        <v>16</v>
      </c>
      <c r="BE22" s="1">
        <v>28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</row>
    <row r="23" spans="1:62" ht="15.75" customHeight="1">
      <c r="A23" s="1">
        <v>70500</v>
      </c>
      <c r="B23" s="1" t="s">
        <v>105</v>
      </c>
      <c r="C23" s="4">
        <v>10</v>
      </c>
      <c r="D23" s="4">
        <v>285</v>
      </c>
      <c r="E23" s="4" t="s">
        <v>64</v>
      </c>
      <c r="F23" s="4">
        <v>285</v>
      </c>
      <c r="G23" s="4" t="s">
        <v>64</v>
      </c>
      <c r="H23" s="4">
        <v>121.3858</v>
      </c>
      <c r="I23" s="3">
        <v>1213.8579999999999</v>
      </c>
      <c r="J23" s="10">
        <f t="shared" si="1"/>
        <v>0</v>
      </c>
      <c r="K23" s="11">
        <f t="shared" si="2"/>
        <v>0</v>
      </c>
      <c r="L23" s="1">
        <v>18.8</v>
      </c>
      <c r="M23" s="1">
        <v>8.3000000000000007</v>
      </c>
      <c r="N23" s="16"/>
      <c r="O23" s="64">
        <v>0</v>
      </c>
      <c r="P23" s="65">
        <v>10</v>
      </c>
      <c r="Q23" s="1">
        <v>25.75</v>
      </c>
      <c r="R23" s="1">
        <v>21.2</v>
      </c>
      <c r="S23" s="16"/>
      <c r="T23" s="1">
        <v>0</v>
      </c>
      <c r="U23" s="12">
        <v>86972.93</v>
      </c>
      <c r="V23" s="2">
        <v>64820.02</v>
      </c>
      <c r="W23" s="1">
        <v>77</v>
      </c>
      <c r="X23" s="1">
        <v>47</v>
      </c>
      <c r="Y23" s="1">
        <v>71</v>
      </c>
      <c r="Z23" s="1">
        <v>33</v>
      </c>
      <c r="AA23" s="1">
        <v>83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66</v>
      </c>
      <c r="AR23" s="1">
        <v>95</v>
      </c>
      <c r="AS23" s="1">
        <v>98</v>
      </c>
      <c r="AT23" s="1">
        <v>119</v>
      </c>
      <c r="AU23" s="1">
        <v>239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76</v>
      </c>
      <c r="BB23" s="1">
        <v>112</v>
      </c>
      <c r="BC23" s="1">
        <v>102</v>
      </c>
      <c r="BD23" s="1">
        <v>47</v>
      </c>
      <c r="BE23" s="1">
        <v>212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</row>
    <row r="24" spans="1:62" ht="15.75" customHeight="1">
      <c r="A24" s="1">
        <v>70089</v>
      </c>
      <c r="B24" s="1" t="s">
        <v>122</v>
      </c>
      <c r="C24" s="4">
        <v>20</v>
      </c>
      <c r="D24" s="4">
        <v>285</v>
      </c>
      <c r="E24" s="4" t="s">
        <v>64</v>
      </c>
      <c r="F24" s="4">
        <v>558</v>
      </c>
      <c r="G24" s="4" t="s">
        <v>67</v>
      </c>
      <c r="H24" s="4">
        <v>62.962699999999998</v>
      </c>
      <c r="I24" s="3">
        <v>1259.2539999999999</v>
      </c>
      <c r="J24" s="10">
        <f t="shared" si="1"/>
        <v>6296.2699999999995</v>
      </c>
      <c r="K24" s="11">
        <f t="shared" si="2"/>
        <v>5</v>
      </c>
      <c r="L24" s="1">
        <v>8.8800000000000008</v>
      </c>
      <c r="M24" s="1">
        <v>22.4</v>
      </c>
      <c r="N24" s="16"/>
      <c r="O24" s="64">
        <v>5</v>
      </c>
      <c r="P24" s="65">
        <v>0</v>
      </c>
      <c r="Q24" s="1">
        <v>8.9499999999999993</v>
      </c>
      <c r="R24" s="1">
        <v>36</v>
      </c>
      <c r="S24" s="16"/>
      <c r="T24" s="1">
        <v>0</v>
      </c>
      <c r="U24" s="12">
        <v>36109.11</v>
      </c>
      <c r="V24" s="2">
        <v>85314.46</v>
      </c>
      <c r="W24" s="1">
        <v>106</v>
      </c>
      <c r="X24" s="1">
        <v>44</v>
      </c>
      <c r="Y24" s="1">
        <v>39</v>
      </c>
      <c r="Z24" s="1">
        <v>21</v>
      </c>
      <c r="AA24" s="1">
        <v>448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55</v>
      </c>
      <c r="AR24" s="1">
        <v>42</v>
      </c>
      <c r="AS24" s="1">
        <v>112</v>
      </c>
      <c r="AT24" s="1">
        <v>58</v>
      </c>
      <c r="AU24" s="1">
        <v>187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44</v>
      </c>
      <c r="BB24" s="1">
        <v>59</v>
      </c>
      <c r="BC24" s="1">
        <v>87</v>
      </c>
      <c r="BD24" s="1">
        <v>37</v>
      </c>
      <c r="BE24" s="1">
        <v>720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</row>
    <row r="25" spans="1:62" ht="15.75" customHeight="1">
      <c r="A25" s="1">
        <v>70031</v>
      </c>
      <c r="B25" s="1" t="s">
        <v>90</v>
      </c>
      <c r="C25" s="4">
        <v>20</v>
      </c>
      <c r="D25" s="4">
        <v>285</v>
      </c>
      <c r="E25" s="4" t="s">
        <v>64</v>
      </c>
      <c r="F25" s="4">
        <v>558</v>
      </c>
      <c r="G25" s="4" t="s">
        <v>67</v>
      </c>
      <c r="H25" s="4">
        <v>86.35</v>
      </c>
      <c r="I25" s="3">
        <v>1727</v>
      </c>
      <c r="J25" s="10">
        <f t="shared" si="1"/>
        <v>34540</v>
      </c>
      <c r="K25" s="11">
        <f t="shared" si="2"/>
        <v>20</v>
      </c>
      <c r="L25" s="1">
        <v>55.12</v>
      </c>
      <c r="M25" s="1">
        <v>39.15</v>
      </c>
      <c r="N25" s="16"/>
      <c r="O25" s="64">
        <v>20</v>
      </c>
      <c r="P25" s="65">
        <v>10</v>
      </c>
      <c r="Q25" s="1">
        <v>42.42</v>
      </c>
      <c r="R25" s="1">
        <v>13.6</v>
      </c>
      <c r="S25" s="16"/>
      <c r="T25" s="1">
        <v>0</v>
      </c>
      <c r="U25" s="12">
        <v>237332.98</v>
      </c>
      <c r="V25" s="2">
        <v>146881.35</v>
      </c>
      <c r="W25" s="1">
        <v>310</v>
      </c>
      <c r="X25" s="1">
        <v>326</v>
      </c>
      <c r="Y25" s="1">
        <v>467</v>
      </c>
      <c r="Z25" s="1">
        <v>325</v>
      </c>
      <c r="AA25" s="1">
        <v>783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242</v>
      </c>
      <c r="AR25" s="1">
        <v>156</v>
      </c>
      <c r="AS25" s="1">
        <v>322</v>
      </c>
      <c r="AT25" s="1">
        <v>311</v>
      </c>
      <c r="AU25" s="1">
        <v>646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259</v>
      </c>
      <c r="BB25" s="1">
        <v>232</v>
      </c>
      <c r="BC25" s="1">
        <v>354</v>
      </c>
      <c r="BD25" s="1">
        <v>239</v>
      </c>
      <c r="BE25" s="1">
        <v>272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</row>
    <row r="26" spans="1:62" ht="15.75" customHeight="1">
      <c r="A26" s="1">
        <v>70032</v>
      </c>
      <c r="B26" s="1" t="s">
        <v>221</v>
      </c>
      <c r="C26" s="4">
        <v>20</v>
      </c>
      <c r="D26" s="4">
        <v>285</v>
      </c>
      <c r="E26" s="4" t="s">
        <v>64</v>
      </c>
      <c r="F26" s="4">
        <v>558</v>
      </c>
      <c r="G26" s="4" t="s">
        <v>67</v>
      </c>
      <c r="H26" s="4">
        <v>83.759500000000003</v>
      </c>
      <c r="I26" s="3">
        <v>1675.19</v>
      </c>
      <c r="J26" s="10">
        <f t="shared" si="1"/>
        <v>8375.9500000000007</v>
      </c>
      <c r="K26" s="11">
        <f t="shared" si="2"/>
        <v>5</v>
      </c>
      <c r="L26" s="1">
        <v>1.72</v>
      </c>
      <c r="M26" s="1">
        <v>4.3499999999999996</v>
      </c>
      <c r="N26" s="16"/>
      <c r="O26" s="64">
        <v>5</v>
      </c>
      <c r="P26" s="65">
        <v>0</v>
      </c>
      <c r="Q26" s="1">
        <v>1.05</v>
      </c>
      <c r="R26" s="1">
        <v>0.1</v>
      </c>
      <c r="S26" s="16"/>
      <c r="T26" s="1">
        <v>0</v>
      </c>
      <c r="U26" s="14">
        <v>9925.5</v>
      </c>
      <c r="V26" s="2">
        <v>10051.14</v>
      </c>
      <c r="W26" s="1">
        <v>12</v>
      </c>
      <c r="X26" s="1">
        <v>15</v>
      </c>
      <c r="Y26" s="1">
        <v>5</v>
      </c>
      <c r="Z26" s="1">
        <v>20</v>
      </c>
      <c r="AA26" s="1">
        <v>87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23</v>
      </c>
      <c r="AR26" s="1">
        <v>26</v>
      </c>
      <c r="AS26" s="1">
        <v>18</v>
      </c>
      <c r="AT26" s="1">
        <v>18</v>
      </c>
      <c r="AU26" s="1">
        <v>31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20</v>
      </c>
      <c r="BC26" s="1">
        <v>5</v>
      </c>
      <c r="BD26" s="1">
        <v>12</v>
      </c>
      <c r="BE26" s="1">
        <v>2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</row>
    <row r="27" spans="1:62" ht="15.75" customHeight="1">
      <c r="A27" s="1">
        <v>70090</v>
      </c>
      <c r="B27" s="1" t="s">
        <v>86</v>
      </c>
      <c r="C27" s="4">
        <v>32</v>
      </c>
      <c r="D27" s="4">
        <v>285</v>
      </c>
      <c r="E27" s="4" t="s">
        <v>64</v>
      </c>
      <c r="F27" s="4">
        <v>573</v>
      </c>
      <c r="G27" s="4" t="s">
        <v>87</v>
      </c>
      <c r="H27" s="4">
        <v>32.271900000000002</v>
      </c>
      <c r="I27" s="3">
        <v>1032.7008000000001</v>
      </c>
      <c r="J27" s="10">
        <f t="shared" si="1"/>
        <v>0</v>
      </c>
      <c r="K27" s="11">
        <f t="shared" si="2"/>
        <v>0</v>
      </c>
      <c r="L27" s="1">
        <v>20.38</v>
      </c>
      <c r="M27" s="1">
        <v>4.9400000000000004</v>
      </c>
      <c r="N27" s="16"/>
      <c r="O27" s="64">
        <v>0</v>
      </c>
      <c r="P27" s="65">
        <v>0</v>
      </c>
      <c r="Q27" s="1">
        <v>20.75</v>
      </c>
      <c r="R27" s="1">
        <v>11.56</v>
      </c>
      <c r="S27" s="16"/>
      <c r="T27" s="1">
        <v>0</v>
      </c>
      <c r="U27" s="12">
        <v>76920.070000000007</v>
      </c>
      <c r="V27" s="2">
        <v>71224.08</v>
      </c>
      <c r="W27" s="1">
        <v>176</v>
      </c>
      <c r="X27" s="1">
        <v>113</v>
      </c>
      <c r="Y27" s="1">
        <v>353</v>
      </c>
      <c r="Z27" s="1">
        <v>133</v>
      </c>
      <c r="AA27" s="1">
        <v>158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371</v>
      </c>
      <c r="AR27" s="1">
        <v>327</v>
      </c>
      <c r="AS27" s="1">
        <v>375</v>
      </c>
      <c r="AT27" s="1">
        <v>316</v>
      </c>
      <c r="AU27" s="1">
        <v>1679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291</v>
      </c>
      <c r="BB27" s="1">
        <v>187</v>
      </c>
      <c r="BC27" s="1">
        <v>219</v>
      </c>
      <c r="BD27" s="1">
        <v>121</v>
      </c>
      <c r="BE27" s="1">
        <v>370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</row>
    <row r="28" spans="1:62" ht="15.75" customHeight="1">
      <c r="A28" s="1">
        <v>70067</v>
      </c>
      <c r="B28" s="1" t="s">
        <v>136</v>
      </c>
      <c r="C28" s="4">
        <v>16</v>
      </c>
      <c r="D28" s="4">
        <v>285</v>
      </c>
      <c r="E28" s="4" t="s">
        <v>64</v>
      </c>
      <c r="F28" s="4">
        <v>387</v>
      </c>
      <c r="G28" s="4" t="s">
        <v>94</v>
      </c>
      <c r="H28" s="4">
        <v>50.88</v>
      </c>
      <c r="I28" s="3">
        <v>814.08</v>
      </c>
      <c r="J28" s="10">
        <f t="shared" si="1"/>
        <v>0</v>
      </c>
      <c r="K28" s="11">
        <f t="shared" si="2"/>
        <v>0</v>
      </c>
      <c r="L28" s="1">
        <v>11.06</v>
      </c>
      <c r="M28" s="1">
        <v>5.38</v>
      </c>
      <c r="N28" s="16"/>
      <c r="O28" s="64">
        <v>0</v>
      </c>
      <c r="P28" s="65">
        <v>20</v>
      </c>
      <c r="Q28" s="1">
        <v>45.44</v>
      </c>
      <c r="R28" s="1">
        <v>23.88</v>
      </c>
      <c r="S28" s="16"/>
      <c r="T28" s="1">
        <v>0</v>
      </c>
      <c r="U28" s="12">
        <v>74793.600000000006</v>
      </c>
      <c r="V28" s="2">
        <v>37498.559999999998</v>
      </c>
      <c r="W28" s="1">
        <v>80</v>
      </c>
      <c r="X28" s="1">
        <v>34</v>
      </c>
      <c r="Y28" s="1">
        <v>59</v>
      </c>
      <c r="Z28" s="1">
        <v>42</v>
      </c>
      <c r="AA28" s="1">
        <v>86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178</v>
      </c>
      <c r="AR28" s="1">
        <v>219</v>
      </c>
      <c r="AS28" s="1">
        <v>216</v>
      </c>
      <c r="AT28" s="1">
        <v>125</v>
      </c>
      <c r="AU28" s="1">
        <v>269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181</v>
      </c>
      <c r="BB28" s="1">
        <v>188</v>
      </c>
      <c r="BC28" s="1">
        <v>354</v>
      </c>
      <c r="BD28" s="1">
        <v>196</v>
      </c>
      <c r="BE28" s="1">
        <v>382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</row>
    <row r="29" spans="1:62" ht="15.75" customHeight="1">
      <c r="A29" s="1">
        <v>70263</v>
      </c>
      <c r="B29" s="1" t="s">
        <v>129</v>
      </c>
      <c r="C29" s="4">
        <v>16</v>
      </c>
      <c r="D29" s="4">
        <v>285</v>
      </c>
      <c r="E29" s="4" t="s">
        <v>64</v>
      </c>
      <c r="F29" s="4">
        <v>557</v>
      </c>
      <c r="G29" s="4" t="s">
        <v>69</v>
      </c>
      <c r="H29" s="4">
        <v>97.94</v>
      </c>
      <c r="I29" s="3">
        <v>1567.04</v>
      </c>
      <c r="J29" s="10">
        <f t="shared" si="1"/>
        <v>0</v>
      </c>
      <c r="K29" s="11">
        <f t="shared" si="2"/>
        <v>0</v>
      </c>
      <c r="L29" s="1">
        <v>9.7799999999999994</v>
      </c>
      <c r="M29" s="1">
        <v>-1.5</v>
      </c>
      <c r="N29" s="16"/>
      <c r="O29" s="64">
        <v>0</v>
      </c>
      <c r="P29" s="65">
        <v>15</v>
      </c>
      <c r="Q29" s="1">
        <v>12.62</v>
      </c>
      <c r="R29" s="1">
        <v>6.75</v>
      </c>
      <c r="S29" s="16"/>
      <c r="T29" s="1">
        <v>0</v>
      </c>
      <c r="U29" s="12">
        <v>69978.13</v>
      </c>
      <c r="V29" s="2">
        <v>20175.64</v>
      </c>
      <c r="W29" s="1">
        <v>59</v>
      </c>
      <c r="X29" s="1">
        <v>43</v>
      </c>
      <c r="Y29" s="1">
        <v>58</v>
      </c>
      <c r="Z29" s="1">
        <v>36</v>
      </c>
      <c r="AA29" s="1">
        <v>-24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150</v>
      </c>
      <c r="AR29" s="1">
        <v>89</v>
      </c>
      <c r="AS29" s="1">
        <v>93</v>
      </c>
      <c r="AT29" s="1">
        <v>137</v>
      </c>
      <c r="AU29" s="1">
        <v>122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83</v>
      </c>
      <c r="BB29" s="1">
        <v>79</v>
      </c>
      <c r="BC29" s="1">
        <v>70</v>
      </c>
      <c r="BD29" s="1">
        <v>19</v>
      </c>
      <c r="BE29" s="1">
        <v>108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</row>
    <row r="30" spans="1:62" ht="15.75" customHeight="1">
      <c r="A30" s="1">
        <v>70070</v>
      </c>
      <c r="B30" s="1" t="s">
        <v>63</v>
      </c>
      <c r="C30" s="4">
        <v>5</v>
      </c>
      <c r="D30" s="4">
        <v>285</v>
      </c>
      <c r="E30" s="4" t="s">
        <v>64</v>
      </c>
      <c r="F30" s="4">
        <v>562</v>
      </c>
      <c r="G30" s="4" t="s">
        <v>65</v>
      </c>
      <c r="H30" s="4">
        <v>72.478399999999993</v>
      </c>
      <c r="I30" s="3">
        <v>362.392</v>
      </c>
      <c r="J30" s="10">
        <f t="shared" si="1"/>
        <v>0</v>
      </c>
      <c r="K30" s="11">
        <f t="shared" si="2"/>
        <v>0</v>
      </c>
      <c r="L30" s="1">
        <v>38</v>
      </c>
      <c r="M30" s="1">
        <v>62</v>
      </c>
      <c r="N30" s="16"/>
      <c r="O30" s="64">
        <v>0</v>
      </c>
      <c r="P30" s="65">
        <v>0</v>
      </c>
      <c r="Q30" s="1">
        <v>66.3</v>
      </c>
      <c r="R30" s="1">
        <v>14</v>
      </c>
      <c r="S30" s="16"/>
      <c r="T30" s="1">
        <v>0</v>
      </c>
      <c r="U30" s="12">
        <v>69470.55</v>
      </c>
      <c r="V30" s="2">
        <v>90018.17</v>
      </c>
      <c r="W30" s="1">
        <v>42</v>
      </c>
      <c r="X30" s="1">
        <v>94</v>
      </c>
      <c r="Y30" s="1">
        <v>59</v>
      </c>
      <c r="Z30" s="1">
        <v>84</v>
      </c>
      <c r="AA30" s="1">
        <v>310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173</v>
      </c>
      <c r="AR30" s="1">
        <v>162</v>
      </c>
      <c r="AS30" s="1">
        <v>87</v>
      </c>
      <c r="AT30" s="1">
        <v>192</v>
      </c>
      <c r="AU30" s="1">
        <v>862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37</v>
      </c>
      <c r="BB30" s="1">
        <v>189</v>
      </c>
      <c r="BC30" s="1">
        <v>126</v>
      </c>
      <c r="BD30" s="1">
        <v>148</v>
      </c>
      <c r="BE30" s="1">
        <v>70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</row>
    <row r="31" spans="1:62" ht="15.75" customHeight="1">
      <c r="A31" s="1">
        <v>70041</v>
      </c>
      <c r="B31" s="1" t="s">
        <v>114</v>
      </c>
      <c r="C31" s="4">
        <v>24</v>
      </c>
      <c r="D31" s="4">
        <v>285</v>
      </c>
      <c r="E31" s="4" t="s">
        <v>64</v>
      </c>
      <c r="F31" s="4">
        <v>558</v>
      </c>
      <c r="G31" s="4" t="s">
        <v>67</v>
      </c>
      <c r="H31" s="4">
        <v>38.344099999999997</v>
      </c>
      <c r="I31" s="3">
        <v>920.25840000000005</v>
      </c>
      <c r="J31" s="10">
        <f t="shared" si="1"/>
        <v>18405.168000000001</v>
      </c>
      <c r="K31" s="11">
        <f t="shared" si="2"/>
        <v>20</v>
      </c>
      <c r="L31" s="1">
        <v>46.4</v>
      </c>
      <c r="M31" s="1">
        <v>26.75</v>
      </c>
      <c r="N31" s="16"/>
      <c r="O31" s="64">
        <v>20</v>
      </c>
      <c r="P31" s="65">
        <v>10</v>
      </c>
      <c r="Q31" s="1">
        <v>40.98</v>
      </c>
      <c r="R31" s="1">
        <v>25.29</v>
      </c>
      <c r="S31" s="16"/>
      <c r="T31" s="1">
        <v>0</v>
      </c>
      <c r="U31" s="12">
        <v>115281.54</v>
      </c>
      <c r="V31" s="2">
        <v>69517.850000000006</v>
      </c>
      <c r="W31" s="1">
        <v>382</v>
      </c>
      <c r="X31" s="1">
        <v>345</v>
      </c>
      <c r="Y31" s="1">
        <v>394</v>
      </c>
      <c r="Z31" s="1">
        <v>330</v>
      </c>
      <c r="AA31" s="1">
        <v>642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327</v>
      </c>
      <c r="AR31" s="1">
        <v>225</v>
      </c>
      <c r="AS31" s="1">
        <v>338</v>
      </c>
      <c r="AT31" s="1">
        <v>264</v>
      </c>
      <c r="AU31" s="1">
        <v>564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247</v>
      </c>
      <c r="BB31" s="1">
        <v>393</v>
      </c>
      <c r="BC31" s="1">
        <v>449</v>
      </c>
      <c r="BD31" s="1">
        <v>182</v>
      </c>
      <c r="BE31" s="1">
        <v>607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</row>
    <row r="32" spans="1:62" ht="15.75" customHeight="1">
      <c r="A32" s="1">
        <v>70011</v>
      </c>
      <c r="B32" s="1" t="s">
        <v>101</v>
      </c>
      <c r="C32" s="4">
        <v>15</v>
      </c>
      <c r="D32" s="4">
        <v>285</v>
      </c>
      <c r="E32" s="4" t="s">
        <v>64</v>
      </c>
      <c r="F32" s="4">
        <v>562</v>
      </c>
      <c r="G32" s="4" t="s">
        <v>65</v>
      </c>
      <c r="H32" s="4">
        <v>27.955400000000001</v>
      </c>
      <c r="I32" s="3">
        <v>419.33100000000002</v>
      </c>
      <c r="J32" s="10">
        <f t="shared" si="1"/>
        <v>0</v>
      </c>
      <c r="K32" s="11">
        <f t="shared" si="2"/>
        <v>0</v>
      </c>
      <c r="L32" s="1">
        <v>34</v>
      </c>
      <c r="M32" s="1">
        <v>43.6</v>
      </c>
      <c r="N32" s="16"/>
      <c r="O32" s="64">
        <v>0</v>
      </c>
      <c r="P32" s="65">
        <v>20</v>
      </c>
      <c r="Q32" s="1">
        <v>64.069999999999993</v>
      </c>
      <c r="R32" s="1">
        <v>40.4</v>
      </c>
      <c r="S32" s="16"/>
      <c r="T32" s="1">
        <v>0</v>
      </c>
      <c r="U32" s="12">
        <v>68295.039999999994</v>
      </c>
      <c r="V32" s="2">
        <v>52416.38</v>
      </c>
      <c r="W32" s="1">
        <v>121</v>
      </c>
      <c r="X32" s="1">
        <v>160</v>
      </c>
      <c r="Y32" s="1">
        <v>248</v>
      </c>
      <c r="Z32" s="1">
        <v>122</v>
      </c>
      <c r="AA32" s="1">
        <v>654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293</v>
      </c>
      <c r="AR32" s="1">
        <v>411</v>
      </c>
      <c r="AS32" s="1">
        <v>347</v>
      </c>
      <c r="AT32" s="1">
        <v>253</v>
      </c>
      <c r="AU32" s="1">
        <v>615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267</v>
      </c>
      <c r="BB32" s="1">
        <v>368</v>
      </c>
      <c r="BC32" s="1">
        <v>388</v>
      </c>
      <c r="BD32" s="1">
        <v>244</v>
      </c>
      <c r="BE32" s="1">
        <v>606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</row>
    <row r="33" spans="1:62" ht="15.75" customHeight="1">
      <c r="A33" s="1">
        <v>70006</v>
      </c>
      <c r="B33" s="1" t="s">
        <v>88</v>
      </c>
      <c r="C33" s="4">
        <v>1</v>
      </c>
      <c r="D33" s="4">
        <v>285</v>
      </c>
      <c r="E33" s="4" t="s">
        <v>64</v>
      </c>
      <c r="F33" s="4">
        <v>570</v>
      </c>
      <c r="G33" s="4" t="s">
        <v>72</v>
      </c>
      <c r="H33" s="4">
        <v>850</v>
      </c>
      <c r="I33" s="3">
        <v>850</v>
      </c>
      <c r="J33" s="10">
        <f t="shared" si="1"/>
        <v>0</v>
      </c>
      <c r="K33" s="11">
        <f t="shared" si="2"/>
        <v>0</v>
      </c>
      <c r="L33" s="1">
        <v>2</v>
      </c>
      <c r="M33" s="1">
        <v>107</v>
      </c>
      <c r="N33" s="16"/>
      <c r="O33" s="64">
        <v>0</v>
      </c>
      <c r="P33" s="65">
        <v>0</v>
      </c>
      <c r="Q33" s="1">
        <v>42</v>
      </c>
      <c r="R33" s="1">
        <v>110</v>
      </c>
      <c r="S33" s="16"/>
      <c r="T33" s="1">
        <v>198</v>
      </c>
      <c r="U33" s="12">
        <v>66300</v>
      </c>
      <c r="V33" s="2">
        <v>334050</v>
      </c>
      <c r="W33" s="1">
        <v>0</v>
      </c>
      <c r="X33" s="1">
        <v>0</v>
      </c>
      <c r="Y33" s="1">
        <v>2</v>
      </c>
      <c r="Z33" s="1">
        <v>0</v>
      </c>
      <c r="AA33" s="1">
        <v>107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30</v>
      </c>
      <c r="AR33" s="1">
        <v>2</v>
      </c>
      <c r="AS33" s="1">
        <v>2</v>
      </c>
      <c r="AT33" s="1">
        <v>2</v>
      </c>
      <c r="AU33" s="1">
        <v>176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21</v>
      </c>
      <c r="BB33" s="1">
        <v>17</v>
      </c>
      <c r="BC33" s="1">
        <v>9</v>
      </c>
      <c r="BD33" s="1">
        <v>7</v>
      </c>
      <c r="BE33" s="1">
        <v>110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</row>
    <row r="34" spans="1:62" ht="15.75" customHeight="1">
      <c r="A34" s="1">
        <v>70277</v>
      </c>
      <c r="B34" s="1" t="s">
        <v>138</v>
      </c>
      <c r="C34" s="4">
        <v>18</v>
      </c>
      <c r="D34" s="4">
        <v>285</v>
      </c>
      <c r="E34" s="4" t="s">
        <v>64</v>
      </c>
      <c r="F34" s="4">
        <v>558</v>
      </c>
      <c r="G34" s="4" t="s">
        <v>67</v>
      </c>
      <c r="H34" s="4">
        <v>41.593600000000002</v>
      </c>
      <c r="I34" s="3">
        <v>748.6848</v>
      </c>
      <c r="J34" s="10">
        <f t="shared" si="1"/>
        <v>3743.424</v>
      </c>
      <c r="K34" s="11">
        <f t="shared" si="2"/>
        <v>5</v>
      </c>
      <c r="L34" s="1">
        <v>4.08</v>
      </c>
      <c r="M34" s="1">
        <v>0.72</v>
      </c>
      <c r="N34" s="16"/>
      <c r="O34" s="64">
        <v>5</v>
      </c>
      <c r="P34" s="65">
        <v>5</v>
      </c>
      <c r="Q34" s="1">
        <v>4.1100000000000003</v>
      </c>
      <c r="R34" s="1">
        <v>3.67</v>
      </c>
      <c r="S34" s="16"/>
      <c r="T34" s="1">
        <v>0</v>
      </c>
      <c r="U34" s="12">
        <v>22044.61</v>
      </c>
      <c r="V34" s="2">
        <v>14349.79</v>
      </c>
      <c r="W34" s="1">
        <v>32</v>
      </c>
      <c r="X34" s="1">
        <v>20</v>
      </c>
      <c r="Y34" s="1">
        <v>17</v>
      </c>
      <c r="Z34" s="1">
        <v>29</v>
      </c>
      <c r="AA34" s="1">
        <v>13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70</v>
      </c>
      <c r="AR34" s="1">
        <v>152</v>
      </c>
      <c r="AS34" s="1">
        <v>207</v>
      </c>
      <c r="AT34" s="1">
        <v>59</v>
      </c>
      <c r="AU34" s="1">
        <v>266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16</v>
      </c>
      <c r="BB34" s="1">
        <v>32</v>
      </c>
      <c r="BC34" s="1">
        <v>26</v>
      </c>
      <c r="BD34" s="1">
        <v>32</v>
      </c>
      <c r="BE34" s="1">
        <v>66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</row>
    <row r="35" spans="1:62" ht="15.75" customHeight="1">
      <c r="A35" s="1">
        <v>70164</v>
      </c>
      <c r="B35" s="1" t="s">
        <v>225</v>
      </c>
      <c r="C35" s="4">
        <v>24</v>
      </c>
      <c r="D35" s="4">
        <v>285</v>
      </c>
      <c r="E35" s="4" t="s">
        <v>64</v>
      </c>
      <c r="F35" s="4">
        <v>558</v>
      </c>
      <c r="G35" s="4" t="s">
        <v>67</v>
      </c>
      <c r="H35" s="4">
        <v>39.53</v>
      </c>
      <c r="I35" s="3">
        <v>948.72</v>
      </c>
      <c r="J35" s="10">
        <f t="shared" si="1"/>
        <v>2846.16</v>
      </c>
      <c r="K35" s="11">
        <f t="shared" si="2"/>
        <v>3</v>
      </c>
      <c r="L35" s="1">
        <v>1.44</v>
      </c>
      <c r="M35" s="1">
        <v>4.08</v>
      </c>
      <c r="N35" s="16"/>
      <c r="O35" s="64">
        <v>3</v>
      </c>
      <c r="P35" s="65">
        <v>0</v>
      </c>
      <c r="Q35" s="1">
        <v>2.25</v>
      </c>
      <c r="R35" s="1">
        <v>1.62</v>
      </c>
      <c r="S35" s="16"/>
      <c r="T35" s="1">
        <v>0</v>
      </c>
      <c r="U35" s="14">
        <v>5988.8</v>
      </c>
      <c r="V35" s="2">
        <v>8182.71</v>
      </c>
      <c r="W35" s="1">
        <v>3</v>
      </c>
      <c r="X35" s="1">
        <v>18</v>
      </c>
      <c r="Y35" s="1">
        <v>20</v>
      </c>
      <c r="Z35" s="1">
        <v>5</v>
      </c>
      <c r="AA35" s="1">
        <v>98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28</v>
      </c>
      <c r="AR35" s="1">
        <v>22</v>
      </c>
      <c r="AS35" s="1">
        <v>16</v>
      </c>
      <c r="AT35" s="1">
        <v>16</v>
      </c>
      <c r="AU35" s="1">
        <v>70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7</v>
      </c>
      <c r="BB35" s="1">
        <v>15</v>
      </c>
      <c r="BC35" s="1">
        <v>37</v>
      </c>
      <c r="BD35" s="1">
        <v>5</v>
      </c>
      <c r="BE35" s="1">
        <v>39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</row>
    <row r="36" spans="1:62" ht="15.75" customHeight="1">
      <c r="A36" s="1">
        <v>70008</v>
      </c>
      <c r="B36" s="1" t="s">
        <v>213</v>
      </c>
      <c r="C36" s="4">
        <v>24</v>
      </c>
      <c r="D36" s="4">
        <v>285</v>
      </c>
      <c r="E36" s="4" t="s">
        <v>64</v>
      </c>
      <c r="F36" s="4">
        <v>558</v>
      </c>
      <c r="G36" s="4" t="s">
        <v>67</v>
      </c>
      <c r="H36" s="4">
        <v>39.53</v>
      </c>
      <c r="I36" s="3">
        <v>948.72</v>
      </c>
      <c r="J36" s="10">
        <f t="shared" si="1"/>
        <v>4743.6000000000004</v>
      </c>
      <c r="K36" s="11">
        <f t="shared" si="2"/>
        <v>5</v>
      </c>
      <c r="L36" s="1">
        <v>3.79</v>
      </c>
      <c r="M36" s="1">
        <v>-0.79</v>
      </c>
      <c r="N36" s="16"/>
      <c r="O36" s="64">
        <v>5</v>
      </c>
      <c r="P36" s="65">
        <v>0</v>
      </c>
      <c r="Q36" s="1">
        <v>1.25</v>
      </c>
      <c r="R36" s="1">
        <v>1.92</v>
      </c>
      <c r="S36" s="16"/>
      <c r="T36" s="1">
        <v>0</v>
      </c>
      <c r="U36" s="12">
        <v>10692.87</v>
      </c>
      <c r="V36" s="2">
        <v>5020.3100000000004</v>
      </c>
      <c r="W36" s="1">
        <v>25</v>
      </c>
      <c r="X36" s="1">
        <v>42</v>
      </c>
      <c r="Y36" s="1">
        <v>12</v>
      </c>
      <c r="Z36" s="1">
        <v>66</v>
      </c>
      <c r="AA36" s="1">
        <v>-19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36</v>
      </c>
      <c r="AR36" s="1">
        <v>47</v>
      </c>
      <c r="AS36" s="1">
        <v>61</v>
      </c>
      <c r="AT36" s="1">
        <v>58</v>
      </c>
      <c r="AU36" s="1">
        <v>100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4</v>
      </c>
      <c r="BB36" s="1">
        <v>20</v>
      </c>
      <c r="BC36" s="1">
        <v>14</v>
      </c>
      <c r="BD36" s="1">
        <v>4</v>
      </c>
      <c r="BE36" s="1">
        <v>46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</row>
    <row r="37" spans="1:62" ht="15.75" customHeight="1">
      <c r="A37" s="1">
        <v>70215</v>
      </c>
      <c r="B37" s="1" t="s">
        <v>257</v>
      </c>
      <c r="C37" s="4">
        <v>24</v>
      </c>
      <c r="D37" s="4">
        <v>285</v>
      </c>
      <c r="E37" s="4" t="s">
        <v>64</v>
      </c>
      <c r="F37" s="4">
        <v>795</v>
      </c>
      <c r="G37" s="4" t="s">
        <v>258</v>
      </c>
      <c r="H37" s="4">
        <v>40.33</v>
      </c>
      <c r="I37" s="3">
        <v>967.92</v>
      </c>
      <c r="J37" s="10">
        <f t="shared" si="1"/>
        <v>4839.5999999999995</v>
      </c>
      <c r="K37" s="11">
        <f t="shared" si="2"/>
        <v>5</v>
      </c>
      <c r="L37" s="1">
        <v>0.57999999999999996</v>
      </c>
      <c r="M37" s="1">
        <v>0</v>
      </c>
      <c r="N37" s="16"/>
      <c r="O37" s="64">
        <v>5</v>
      </c>
      <c r="P37" s="65">
        <v>3</v>
      </c>
      <c r="Q37" s="1">
        <v>2.08</v>
      </c>
      <c r="R37" s="1">
        <v>0</v>
      </c>
      <c r="S37" s="16"/>
      <c r="T37" s="1">
        <v>0</v>
      </c>
      <c r="U37" s="14">
        <v>6291.48</v>
      </c>
      <c r="V37" s="2">
        <v>403.3</v>
      </c>
      <c r="W37" s="1">
        <v>0</v>
      </c>
      <c r="X37" s="1">
        <v>0</v>
      </c>
      <c r="Y37" s="1">
        <v>2</v>
      </c>
      <c r="Z37" s="1">
        <v>24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44</v>
      </c>
      <c r="AR37" s="1">
        <v>37</v>
      </c>
      <c r="AS37" s="1">
        <v>0</v>
      </c>
      <c r="AT37" s="1">
        <v>59</v>
      </c>
      <c r="AU37" s="1">
        <v>10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24</v>
      </c>
      <c r="BB37" s="1">
        <v>0</v>
      </c>
      <c r="BC37" s="1">
        <v>21</v>
      </c>
      <c r="BD37" s="1">
        <v>10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</row>
    <row r="38" spans="1:62" ht="15">
      <c r="A38" s="1">
        <v>70039</v>
      </c>
      <c r="B38" s="1" t="s">
        <v>78</v>
      </c>
      <c r="C38" s="4">
        <v>18</v>
      </c>
      <c r="D38" s="4">
        <v>285</v>
      </c>
      <c r="E38" s="4" t="s">
        <v>64</v>
      </c>
      <c r="F38" s="4">
        <v>558</v>
      </c>
      <c r="G38" s="4" t="s">
        <v>67</v>
      </c>
      <c r="H38" s="4">
        <v>41.593600000000002</v>
      </c>
      <c r="I38" s="3">
        <v>748.6848</v>
      </c>
      <c r="J38" s="10">
        <f t="shared" si="1"/>
        <v>0</v>
      </c>
      <c r="K38" s="11">
        <f t="shared" si="2"/>
        <v>0</v>
      </c>
      <c r="L38" s="1">
        <v>26.42</v>
      </c>
      <c r="M38" s="1">
        <v>129.44</v>
      </c>
      <c r="N38" s="16"/>
      <c r="O38" s="64">
        <v>0</v>
      </c>
      <c r="P38" s="65">
        <v>0</v>
      </c>
      <c r="Q38" s="1">
        <v>15.69</v>
      </c>
      <c r="R38" s="1">
        <v>12</v>
      </c>
      <c r="S38" s="16"/>
      <c r="T38" s="1">
        <v>0</v>
      </c>
      <c r="U38" s="12">
        <v>58231.040000000001</v>
      </c>
      <c r="V38" s="2">
        <v>142000.54999999999</v>
      </c>
      <c r="W38" s="1">
        <v>101</v>
      </c>
      <c r="X38" s="1">
        <v>191</v>
      </c>
      <c r="Y38" s="1">
        <v>198</v>
      </c>
      <c r="Z38" s="1">
        <v>162</v>
      </c>
      <c r="AA38" s="1">
        <v>2330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160</v>
      </c>
      <c r="AR38" s="1">
        <v>197</v>
      </c>
      <c r="AS38" s="1">
        <v>304</v>
      </c>
      <c r="AT38" s="1">
        <v>159</v>
      </c>
      <c r="AU38" s="1">
        <v>868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35</v>
      </c>
      <c r="BB38" s="1">
        <v>236</v>
      </c>
      <c r="BC38" s="1">
        <v>56</v>
      </c>
      <c r="BD38" s="1">
        <v>147</v>
      </c>
      <c r="BE38" s="1">
        <v>216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</row>
    <row r="39" spans="1:62" ht="15">
      <c r="A39" s="1">
        <v>70129</v>
      </c>
      <c r="B39" s="1" t="s">
        <v>142</v>
      </c>
      <c r="C39" s="4">
        <v>16</v>
      </c>
      <c r="D39" s="4">
        <v>285</v>
      </c>
      <c r="E39" s="4" t="s">
        <v>64</v>
      </c>
      <c r="F39" s="4">
        <v>558</v>
      </c>
      <c r="G39" s="4" t="s">
        <v>67</v>
      </c>
      <c r="H39" s="4">
        <v>47.85</v>
      </c>
      <c r="I39" s="3">
        <v>765.6</v>
      </c>
      <c r="J39" s="10">
        <f t="shared" si="1"/>
        <v>3828</v>
      </c>
      <c r="K39" s="11">
        <f t="shared" si="2"/>
        <v>5</v>
      </c>
      <c r="L39" s="1">
        <v>5.69</v>
      </c>
      <c r="M39" s="1">
        <v>-1.06</v>
      </c>
      <c r="N39" s="16"/>
      <c r="O39" s="64">
        <v>5</v>
      </c>
      <c r="P39" s="65">
        <v>5</v>
      </c>
      <c r="Q39" s="1">
        <v>8.34</v>
      </c>
      <c r="R39" s="1">
        <v>9.31</v>
      </c>
      <c r="S39" s="16"/>
      <c r="T39" s="1">
        <v>0</v>
      </c>
      <c r="U39" s="12">
        <v>24068.55</v>
      </c>
      <c r="V39" s="2">
        <v>12201.75</v>
      </c>
      <c r="W39" s="1">
        <v>54</v>
      </c>
      <c r="X39" s="1">
        <v>12</v>
      </c>
      <c r="Y39" s="1">
        <v>21</v>
      </c>
      <c r="Z39" s="1">
        <v>20</v>
      </c>
      <c r="AA39" s="1">
        <v>-17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72</v>
      </c>
      <c r="AR39" s="1">
        <v>105</v>
      </c>
      <c r="AS39" s="1">
        <v>145</v>
      </c>
      <c r="AT39" s="1">
        <v>18</v>
      </c>
      <c r="AU39" s="1">
        <v>123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21</v>
      </c>
      <c r="BB39" s="1">
        <v>121</v>
      </c>
      <c r="BC39" s="1">
        <v>46</v>
      </c>
      <c r="BD39" s="1">
        <v>12</v>
      </c>
      <c r="BE39" s="1">
        <v>149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</row>
    <row r="40" spans="1:62" ht="15">
      <c r="A40" s="1">
        <v>70271</v>
      </c>
      <c r="B40" s="1" t="s">
        <v>145</v>
      </c>
      <c r="C40" s="4">
        <v>16</v>
      </c>
      <c r="D40" s="4">
        <v>285</v>
      </c>
      <c r="E40" s="4" t="s">
        <v>64</v>
      </c>
      <c r="F40" s="4">
        <v>588</v>
      </c>
      <c r="G40" s="4" t="s">
        <v>146</v>
      </c>
      <c r="H40" s="4">
        <v>47.85</v>
      </c>
      <c r="I40" s="3">
        <v>765.6</v>
      </c>
      <c r="J40" s="10">
        <f t="shared" si="1"/>
        <v>3828</v>
      </c>
      <c r="K40" s="11">
        <f t="shared" si="2"/>
        <v>5</v>
      </c>
      <c r="L40" s="1">
        <v>0.91</v>
      </c>
      <c r="M40" s="1">
        <v>1.62</v>
      </c>
      <c r="N40" s="16"/>
      <c r="O40" s="64">
        <v>5</v>
      </c>
      <c r="P40" s="65">
        <v>5</v>
      </c>
      <c r="Q40" s="1">
        <v>1.47</v>
      </c>
      <c r="R40" s="1">
        <v>4.38</v>
      </c>
      <c r="S40" s="16"/>
      <c r="T40" s="1">
        <v>0</v>
      </c>
      <c r="U40" s="14">
        <v>9641.7800000000007</v>
      </c>
      <c r="V40" s="2">
        <v>7321.05</v>
      </c>
      <c r="W40" s="1">
        <v>7</v>
      </c>
      <c r="X40" s="1">
        <v>4</v>
      </c>
      <c r="Y40" s="1">
        <v>2</v>
      </c>
      <c r="Z40" s="1">
        <v>7</v>
      </c>
      <c r="AA40" s="1">
        <v>26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64</v>
      </c>
      <c r="AR40" s="1">
        <v>77</v>
      </c>
      <c r="AS40" s="1">
        <v>57</v>
      </c>
      <c r="AT40" s="1">
        <v>8</v>
      </c>
      <c r="AU40" s="1">
        <v>57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17</v>
      </c>
      <c r="BB40" s="1">
        <v>3</v>
      </c>
      <c r="BC40" s="1">
        <v>2</v>
      </c>
      <c r="BD40" s="1">
        <v>6</v>
      </c>
      <c r="BE40" s="1">
        <v>70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</row>
    <row r="41" spans="1:62" ht="15">
      <c r="A41" s="1">
        <v>70034</v>
      </c>
      <c r="B41" s="1" t="s">
        <v>99</v>
      </c>
      <c r="C41" s="4">
        <v>24</v>
      </c>
      <c r="D41" s="4">
        <v>285</v>
      </c>
      <c r="E41" s="4" t="s">
        <v>64</v>
      </c>
      <c r="F41" s="4">
        <v>558</v>
      </c>
      <c r="G41" s="4" t="s">
        <v>67</v>
      </c>
      <c r="H41" s="4">
        <v>54.242400000000004</v>
      </c>
      <c r="I41" s="3">
        <v>1301.8176000000001</v>
      </c>
      <c r="J41" s="10">
        <f t="shared" si="1"/>
        <v>39054.528000000006</v>
      </c>
      <c r="K41" s="11">
        <f t="shared" si="2"/>
        <v>30</v>
      </c>
      <c r="L41" s="1">
        <v>34.729999999999997</v>
      </c>
      <c r="M41" s="1">
        <v>62.04</v>
      </c>
      <c r="N41" s="16"/>
      <c r="O41" s="64">
        <v>30</v>
      </c>
      <c r="P41" s="65">
        <v>20</v>
      </c>
      <c r="Q41" s="1">
        <v>54.52</v>
      </c>
      <c r="R41" s="1">
        <v>32.92</v>
      </c>
      <c r="S41" s="16"/>
      <c r="T41" s="1">
        <v>0</v>
      </c>
      <c r="U41" s="12">
        <v>190092.49</v>
      </c>
      <c r="V41" s="2">
        <v>170429.62</v>
      </c>
      <c r="W41" s="1">
        <v>241</v>
      </c>
      <c r="X41" s="1">
        <v>321</v>
      </c>
      <c r="Y41" s="1">
        <v>300</v>
      </c>
      <c r="Z41" s="1">
        <v>264</v>
      </c>
      <c r="AA41" s="1">
        <v>1489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348</v>
      </c>
      <c r="AR41" s="1">
        <v>346</v>
      </c>
      <c r="AS41" s="1">
        <v>706</v>
      </c>
      <c r="AT41" s="1">
        <v>271</v>
      </c>
      <c r="AU41" s="1">
        <v>863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398</v>
      </c>
      <c r="BB41" s="1">
        <v>615</v>
      </c>
      <c r="BC41" s="1">
        <v>442</v>
      </c>
      <c r="BD41" s="1">
        <v>322</v>
      </c>
      <c r="BE41" s="1">
        <v>790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</row>
    <row r="42" spans="1:62" ht="15">
      <c r="A42" s="1">
        <v>70048</v>
      </c>
      <c r="B42" s="1" t="s">
        <v>133</v>
      </c>
      <c r="C42" s="4">
        <v>20</v>
      </c>
      <c r="D42" s="4">
        <v>285</v>
      </c>
      <c r="E42" s="4" t="s">
        <v>64</v>
      </c>
      <c r="F42" s="4">
        <v>558</v>
      </c>
      <c r="G42" s="4" t="s">
        <v>67</v>
      </c>
      <c r="H42" s="4">
        <v>85.447299999999998</v>
      </c>
      <c r="I42" s="3">
        <v>1708.9459999999999</v>
      </c>
      <c r="J42" s="10">
        <f t="shared" si="1"/>
        <v>0</v>
      </c>
      <c r="K42" s="11">
        <f t="shared" si="2"/>
        <v>0</v>
      </c>
      <c r="L42" s="1">
        <v>9.0500000000000007</v>
      </c>
      <c r="M42" s="1">
        <v>3.35</v>
      </c>
      <c r="N42" s="16"/>
      <c r="O42" s="64">
        <v>0</v>
      </c>
      <c r="P42" s="65">
        <v>5</v>
      </c>
      <c r="Q42" s="1">
        <v>12.22</v>
      </c>
      <c r="R42" s="1">
        <v>11.35</v>
      </c>
      <c r="S42" s="16"/>
      <c r="T42" s="1">
        <v>0</v>
      </c>
      <c r="U42" s="12">
        <v>54729</v>
      </c>
      <c r="V42" s="2">
        <v>33580.79</v>
      </c>
      <c r="W42" s="1">
        <v>39</v>
      </c>
      <c r="X42" s="1">
        <v>48</v>
      </c>
      <c r="Y42" s="1">
        <v>90</v>
      </c>
      <c r="Z42" s="1">
        <v>56</v>
      </c>
      <c r="AA42" s="1">
        <v>67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34</v>
      </c>
      <c r="AR42" s="1">
        <v>86</v>
      </c>
      <c r="AS42" s="1">
        <v>104</v>
      </c>
      <c r="AT42" s="1">
        <v>68</v>
      </c>
      <c r="AU42" s="1">
        <v>99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26</v>
      </c>
      <c r="BB42" s="1">
        <v>105</v>
      </c>
      <c r="BC42" s="1">
        <v>117</v>
      </c>
      <c r="BD42" s="1">
        <v>98</v>
      </c>
      <c r="BE42" s="1">
        <v>227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</row>
    <row r="43" spans="1:62" ht="15">
      <c r="A43" s="1">
        <v>70122</v>
      </c>
      <c r="B43" s="1" t="s">
        <v>132</v>
      </c>
      <c r="C43" s="4">
        <v>20</v>
      </c>
      <c r="D43" s="4">
        <v>285</v>
      </c>
      <c r="E43" s="4" t="s">
        <v>64</v>
      </c>
      <c r="F43" s="4">
        <v>558</v>
      </c>
      <c r="G43" s="4" t="s">
        <v>67</v>
      </c>
      <c r="H43" s="4">
        <v>74.69</v>
      </c>
      <c r="I43" s="3">
        <v>1493.8</v>
      </c>
      <c r="J43" s="10">
        <f t="shared" si="1"/>
        <v>7469</v>
      </c>
      <c r="K43" s="11">
        <f t="shared" si="2"/>
        <v>5</v>
      </c>
      <c r="L43" s="1">
        <v>9.6</v>
      </c>
      <c r="M43" s="1">
        <v>7.6</v>
      </c>
      <c r="N43" s="16"/>
      <c r="O43" s="64">
        <v>5</v>
      </c>
      <c r="P43" s="65">
        <v>0</v>
      </c>
      <c r="Q43" s="1">
        <v>13.55</v>
      </c>
      <c r="R43" s="1">
        <v>8.1999999999999993</v>
      </c>
      <c r="S43" s="16"/>
      <c r="T43" s="1">
        <v>0</v>
      </c>
      <c r="U43" s="12">
        <v>59639.96</v>
      </c>
      <c r="V43" s="2">
        <v>42797.37</v>
      </c>
      <c r="W43" s="1">
        <v>76</v>
      </c>
      <c r="X43" s="1">
        <v>61</v>
      </c>
      <c r="Y43" s="1">
        <v>49</v>
      </c>
      <c r="Z43" s="1">
        <v>73</v>
      </c>
      <c r="AA43" s="1">
        <v>152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111</v>
      </c>
      <c r="AR43" s="1">
        <v>76</v>
      </c>
      <c r="AS43" s="1">
        <v>133</v>
      </c>
      <c r="AT43" s="1">
        <v>107</v>
      </c>
      <c r="AU43" s="1">
        <v>257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87</v>
      </c>
      <c r="BB43" s="1">
        <v>118</v>
      </c>
      <c r="BC43" s="1">
        <v>112</v>
      </c>
      <c r="BD43" s="1">
        <v>26</v>
      </c>
      <c r="BE43" s="1">
        <v>164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</row>
    <row r="44" spans="1:62" ht="15">
      <c r="A44" s="1">
        <v>70078</v>
      </c>
      <c r="B44" s="1" t="s">
        <v>100</v>
      </c>
      <c r="C44" s="4">
        <v>10</v>
      </c>
      <c r="D44" s="4">
        <v>285</v>
      </c>
      <c r="E44" s="4" t="s">
        <v>64</v>
      </c>
      <c r="F44" s="4">
        <v>285</v>
      </c>
      <c r="G44" s="4" t="s">
        <v>64</v>
      </c>
      <c r="H44" s="4">
        <v>125.14</v>
      </c>
      <c r="I44" s="3">
        <v>1251.4000000000001</v>
      </c>
      <c r="J44" s="10">
        <f t="shared" si="1"/>
        <v>12514</v>
      </c>
      <c r="K44" s="11">
        <f t="shared" si="2"/>
        <v>10</v>
      </c>
      <c r="L44" s="1">
        <v>8.4499999999999993</v>
      </c>
      <c r="M44" s="1">
        <v>-4.5</v>
      </c>
      <c r="N44" s="16"/>
      <c r="O44" s="64">
        <v>10</v>
      </c>
      <c r="P44" s="65">
        <v>10</v>
      </c>
      <c r="Q44" s="1">
        <v>13.5</v>
      </c>
      <c r="R44" s="1">
        <v>0.9</v>
      </c>
      <c r="S44" s="16"/>
      <c r="T44" s="1">
        <v>0</v>
      </c>
      <c r="U44" s="12">
        <v>56375.57</v>
      </c>
      <c r="V44" s="2">
        <v>3629.06</v>
      </c>
      <c r="W44" s="1">
        <v>33</v>
      </c>
      <c r="X44" s="1">
        <v>33</v>
      </c>
      <c r="Y44" s="1">
        <v>28</v>
      </c>
      <c r="Z44" s="1">
        <v>14</v>
      </c>
      <c r="AA44" s="1">
        <v>-45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64</v>
      </c>
      <c r="AR44" s="1">
        <v>96</v>
      </c>
      <c r="AS44" s="1">
        <v>79</v>
      </c>
      <c r="AT44" s="1">
        <v>80</v>
      </c>
      <c r="AU44" s="1">
        <v>65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59</v>
      </c>
      <c r="BB44" s="1">
        <v>51</v>
      </c>
      <c r="BC44" s="1">
        <v>42</v>
      </c>
      <c r="BD44" s="1">
        <v>17</v>
      </c>
      <c r="BE44" s="1">
        <v>9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</row>
    <row r="45" spans="1:62" ht="15">
      <c r="A45" s="1">
        <v>70235</v>
      </c>
      <c r="B45" s="1" t="s">
        <v>274</v>
      </c>
      <c r="C45" s="4">
        <v>20</v>
      </c>
      <c r="D45" s="4">
        <v>285</v>
      </c>
      <c r="E45" s="4" t="s">
        <v>64</v>
      </c>
      <c r="F45" s="4">
        <v>558</v>
      </c>
      <c r="G45" s="4" t="s">
        <v>67</v>
      </c>
      <c r="H45" s="4">
        <v>63.65</v>
      </c>
      <c r="I45" s="3">
        <v>1273</v>
      </c>
      <c r="J45" s="10">
        <f t="shared" si="1"/>
        <v>2546</v>
      </c>
      <c r="K45" s="11">
        <f t="shared" si="2"/>
        <v>2</v>
      </c>
      <c r="L45" s="1">
        <v>3.48</v>
      </c>
      <c r="M45" s="1">
        <v>4.75</v>
      </c>
      <c r="N45" s="16"/>
      <c r="O45" s="64">
        <v>2</v>
      </c>
      <c r="P45" s="65">
        <v>0</v>
      </c>
      <c r="Q45" s="1">
        <v>0.18</v>
      </c>
      <c r="R45" s="1">
        <v>0</v>
      </c>
      <c r="S45" s="16"/>
      <c r="T45" s="1">
        <v>0</v>
      </c>
      <c r="U45" s="14">
        <v>6619.6</v>
      </c>
      <c r="V45" s="2">
        <v>6555.95</v>
      </c>
      <c r="W45" s="1">
        <v>9</v>
      </c>
      <c r="X45" s="1">
        <v>49</v>
      </c>
      <c r="Y45" s="1">
        <v>29</v>
      </c>
      <c r="Z45" s="1">
        <v>14</v>
      </c>
      <c r="AA45" s="1">
        <v>95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12</v>
      </c>
      <c r="AR45" s="1">
        <v>18</v>
      </c>
      <c r="AS45" s="1">
        <v>8</v>
      </c>
      <c r="AT45" s="1">
        <v>4</v>
      </c>
      <c r="AU45" s="1">
        <v>8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</v>
      </c>
      <c r="BD45" s="1">
        <v>5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</row>
    <row r="46" spans="1:62" ht="15">
      <c r="A46" s="1">
        <v>70146</v>
      </c>
      <c r="B46" s="1" t="s">
        <v>313</v>
      </c>
      <c r="C46" s="4">
        <v>20</v>
      </c>
      <c r="D46" s="4">
        <v>285</v>
      </c>
      <c r="E46" s="4" t="s">
        <v>64</v>
      </c>
      <c r="F46" s="4">
        <v>588</v>
      </c>
      <c r="G46" s="4" t="s">
        <v>146</v>
      </c>
      <c r="H46" s="4">
        <v>53.1</v>
      </c>
      <c r="I46" s="3">
        <v>1062</v>
      </c>
      <c r="J46" s="10">
        <f t="shared" si="1"/>
        <v>5310</v>
      </c>
      <c r="K46" s="11">
        <f t="shared" si="2"/>
        <v>5</v>
      </c>
      <c r="L46" s="1">
        <v>2.58</v>
      </c>
      <c r="M46" s="1">
        <v>0</v>
      </c>
      <c r="N46" s="16"/>
      <c r="O46" s="64">
        <v>5</v>
      </c>
      <c r="P46" s="65">
        <v>0</v>
      </c>
      <c r="Q46" s="1">
        <v>0.02</v>
      </c>
      <c r="R46" s="1">
        <v>0.15</v>
      </c>
      <c r="S46" s="16"/>
      <c r="T46" s="1">
        <v>0</v>
      </c>
      <c r="U46" s="14">
        <v>3079.8</v>
      </c>
      <c r="V46" s="2">
        <v>159.30000000000001</v>
      </c>
      <c r="W46" s="1">
        <v>0</v>
      </c>
      <c r="X46" s="1">
        <v>0</v>
      </c>
      <c r="Y46" s="1">
        <v>38</v>
      </c>
      <c r="Z46" s="1">
        <v>27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4</v>
      </c>
      <c r="AT46" s="1">
        <v>4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>
        <v>3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</row>
    <row r="47" spans="1:62" ht="15">
      <c r="A47" s="1">
        <v>70192</v>
      </c>
      <c r="B47" s="1" t="s">
        <v>173</v>
      </c>
      <c r="C47" s="4">
        <v>16</v>
      </c>
      <c r="D47" s="4">
        <v>285</v>
      </c>
      <c r="E47" s="4" t="s">
        <v>64</v>
      </c>
      <c r="F47" s="4">
        <v>588</v>
      </c>
      <c r="G47" s="4" t="s">
        <v>146</v>
      </c>
      <c r="H47" s="4">
        <v>113.9</v>
      </c>
      <c r="I47" s="3">
        <v>1822.4</v>
      </c>
      <c r="J47" s="10">
        <f t="shared" si="1"/>
        <v>9112</v>
      </c>
      <c r="K47" s="11">
        <f t="shared" si="2"/>
        <v>5</v>
      </c>
      <c r="L47" s="1">
        <v>6.5</v>
      </c>
      <c r="M47" s="1">
        <v>-1.44</v>
      </c>
      <c r="N47" s="16"/>
      <c r="O47" s="64">
        <v>5</v>
      </c>
      <c r="P47" s="65">
        <v>5</v>
      </c>
      <c r="Q47" s="1">
        <v>4.5</v>
      </c>
      <c r="R47" s="1">
        <v>1.56</v>
      </c>
      <c r="S47" s="16"/>
      <c r="T47" s="1">
        <v>0</v>
      </c>
      <c r="U47" s="12">
        <v>56038.8</v>
      </c>
      <c r="V47" s="2">
        <v>21185.4</v>
      </c>
      <c r="W47" s="1">
        <v>21</v>
      </c>
      <c r="X47" s="1">
        <v>25</v>
      </c>
      <c r="Y47" s="1">
        <v>56</v>
      </c>
      <c r="Z47" s="1">
        <v>29</v>
      </c>
      <c r="AA47" s="1">
        <v>-23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79</v>
      </c>
      <c r="AR47" s="1">
        <v>117</v>
      </c>
      <c r="AS47" s="1">
        <v>130</v>
      </c>
      <c r="AT47" s="1">
        <v>97</v>
      </c>
      <c r="AU47" s="1">
        <v>184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23</v>
      </c>
      <c r="BB47" s="1">
        <v>0</v>
      </c>
      <c r="BC47" s="1">
        <v>35</v>
      </c>
      <c r="BD47" s="1">
        <v>28</v>
      </c>
      <c r="BE47" s="1">
        <v>25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</row>
    <row r="48" spans="1:62" ht="15">
      <c r="A48" s="1">
        <v>70253</v>
      </c>
      <c r="B48" s="1" t="s">
        <v>111</v>
      </c>
      <c r="C48" s="4">
        <v>12</v>
      </c>
      <c r="D48" s="4">
        <v>285</v>
      </c>
      <c r="E48" s="4" t="s">
        <v>64</v>
      </c>
      <c r="F48" s="4">
        <v>558</v>
      </c>
      <c r="G48" s="4" t="s">
        <v>67</v>
      </c>
      <c r="H48" s="4">
        <v>95.089100000000002</v>
      </c>
      <c r="I48" s="3">
        <v>1141.0691999999999</v>
      </c>
      <c r="J48" s="10">
        <f t="shared" si="1"/>
        <v>17116.038</v>
      </c>
      <c r="K48" s="11">
        <f t="shared" si="2"/>
        <v>15</v>
      </c>
      <c r="L48" s="1">
        <v>6.83</v>
      </c>
      <c r="M48" s="1">
        <v>10.83</v>
      </c>
      <c r="N48" s="16"/>
      <c r="O48" s="64">
        <v>15</v>
      </c>
      <c r="P48" s="65">
        <v>0</v>
      </c>
      <c r="Q48" s="1">
        <v>14.38</v>
      </c>
      <c r="R48" s="1">
        <v>9.75</v>
      </c>
      <c r="S48" s="16"/>
      <c r="T48" s="1">
        <v>0</v>
      </c>
      <c r="U48" s="12">
        <v>64422.87</v>
      </c>
      <c r="V48" s="2">
        <v>49636.51</v>
      </c>
      <c r="W48" s="1">
        <v>16</v>
      </c>
      <c r="X48" s="1">
        <v>43</v>
      </c>
      <c r="Y48" s="1">
        <v>41</v>
      </c>
      <c r="Z48" s="1">
        <v>7</v>
      </c>
      <c r="AA48" s="1">
        <v>130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109</v>
      </c>
      <c r="AR48" s="1">
        <v>225</v>
      </c>
      <c r="AS48" s="1">
        <v>162</v>
      </c>
      <c r="AT48" s="1">
        <v>79</v>
      </c>
      <c r="AU48" s="1">
        <v>275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54</v>
      </c>
      <c r="BB48" s="1">
        <v>64</v>
      </c>
      <c r="BC48" s="1">
        <v>85</v>
      </c>
      <c r="BD48" s="1">
        <v>3</v>
      </c>
      <c r="BE48" s="1">
        <v>117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</row>
    <row r="49" spans="1:62" ht="15">
      <c r="A49" s="1">
        <v>70113</v>
      </c>
      <c r="B49" s="1" t="s">
        <v>308</v>
      </c>
      <c r="C49" s="4">
        <v>24</v>
      </c>
      <c r="D49" s="4">
        <v>285</v>
      </c>
      <c r="E49" s="4" t="s">
        <v>64</v>
      </c>
      <c r="F49" s="4">
        <v>558</v>
      </c>
      <c r="G49" s="4" t="s">
        <v>67</v>
      </c>
      <c r="H49" s="4">
        <v>55.16</v>
      </c>
      <c r="I49" s="3">
        <v>1323.84</v>
      </c>
      <c r="J49" s="10">
        <f t="shared" si="1"/>
        <v>3971.5199999999995</v>
      </c>
      <c r="K49" s="11">
        <f t="shared" si="2"/>
        <v>3</v>
      </c>
      <c r="L49" s="1">
        <v>0</v>
      </c>
      <c r="M49" s="1">
        <v>0.79</v>
      </c>
      <c r="N49" s="16"/>
      <c r="O49" s="64">
        <v>3</v>
      </c>
      <c r="P49" s="65">
        <v>0</v>
      </c>
      <c r="Q49" s="1">
        <v>0</v>
      </c>
      <c r="R49" s="1">
        <v>0</v>
      </c>
      <c r="S49" s="16"/>
      <c r="T49" s="1">
        <v>0</v>
      </c>
      <c r="U49" s="15">
        <v>717.08</v>
      </c>
      <c r="V49" s="2">
        <v>1048.04</v>
      </c>
      <c r="W49" s="1">
        <v>0</v>
      </c>
      <c r="X49" s="1">
        <v>0</v>
      </c>
      <c r="Y49" s="1">
        <v>0</v>
      </c>
      <c r="Z49" s="1">
        <v>0</v>
      </c>
      <c r="AA49" s="1">
        <v>19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11</v>
      </c>
      <c r="AT49" s="1">
        <v>4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1:62" ht="15">
      <c r="A50" s="1">
        <v>70046</v>
      </c>
      <c r="B50" s="1" t="s">
        <v>194</v>
      </c>
      <c r="C50" s="4">
        <v>24</v>
      </c>
      <c r="D50" s="4">
        <v>285</v>
      </c>
      <c r="E50" s="4" t="s">
        <v>64</v>
      </c>
      <c r="F50" s="4">
        <v>558</v>
      </c>
      <c r="G50" s="4" t="s">
        <v>67</v>
      </c>
      <c r="H50" s="4">
        <v>40.9</v>
      </c>
      <c r="I50" s="3">
        <v>981.6</v>
      </c>
      <c r="J50" s="10">
        <f t="shared" si="1"/>
        <v>4908</v>
      </c>
      <c r="K50" s="11">
        <f t="shared" si="2"/>
        <v>5</v>
      </c>
      <c r="L50" s="1">
        <v>14.92</v>
      </c>
      <c r="M50" s="1">
        <v>12.08</v>
      </c>
      <c r="N50" s="16"/>
      <c r="O50" s="64">
        <v>5</v>
      </c>
      <c r="P50" s="65">
        <v>5</v>
      </c>
      <c r="Q50" s="1">
        <v>14.44</v>
      </c>
      <c r="R50" s="1">
        <v>8.08</v>
      </c>
      <c r="S50" s="16"/>
      <c r="T50" s="1">
        <v>0</v>
      </c>
      <c r="U50" s="12">
        <v>44478.75</v>
      </c>
      <c r="V50" s="2">
        <v>25889.7</v>
      </c>
      <c r="W50" s="1">
        <v>92</v>
      </c>
      <c r="X50" s="1">
        <v>113</v>
      </c>
      <c r="Y50" s="1">
        <v>181</v>
      </c>
      <c r="Z50" s="1">
        <v>57</v>
      </c>
      <c r="AA50" s="1">
        <v>290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161</v>
      </c>
      <c r="AR50" s="1">
        <v>105</v>
      </c>
      <c r="AS50" s="1">
        <v>109</v>
      </c>
      <c r="AT50" s="1">
        <v>121</v>
      </c>
      <c r="AU50" s="1">
        <v>149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86</v>
      </c>
      <c r="BB50" s="1">
        <v>77</v>
      </c>
      <c r="BC50" s="1">
        <v>137</v>
      </c>
      <c r="BD50" s="1">
        <v>170</v>
      </c>
      <c r="BE50" s="1">
        <v>194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1:62" ht="15">
      <c r="A51" s="1">
        <v>70043</v>
      </c>
      <c r="B51" s="1" t="s">
        <v>117</v>
      </c>
      <c r="C51" s="4">
        <v>1</v>
      </c>
      <c r="D51" s="4">
        <v>285</v>
      </c>
      <c r="E51" s="4" t="s">
        <v>64</v>
      </c>
      <c r="F51" s="4">
        <v>387</v>
      </c>
      <c r="G51" s="4" t="s">
        <v>94</v>
      </c>
      <c r="H51" s="4">
        <v>632.88620000000003</v>
      </c>
      <c r="I51" s="3">
        <v>632.88620000000003</v>
      </c>
      <c r="J51" s="10">
        <f t="shared" si="1"/>
        <v>18986.585999999999</v>
      </c>
      <c r="K51" s="11">
        <f t="shared" si="2"/>
        <v>30</v>
      </c>
      <c r="L51" s="1">
        <v>22.5</v>
      </c>
      <c r="M51" s="1">
        <v>0</v>
      </c>
      <c r="N51" s="16"/>
      <c r="O51" s="64">
        <v>30</v>
      </c>
      <c r="P51" s="65">
        <v>0</v>
      </c>
      <c r="Q51" s="1">
        <v>76.5</v>
      </c>
      <c r="R51" s="1">
        <v>10</v>
      </c>
      <c r="S51" s="16"/>
      <c r="T51" s="1">
        <v>0</v>
      </c>
      <c r="U51" s="12">
        <v>112020.86</v>
      </c>
      <c r="V51" s="2">
        <v>77212.12</v>
      </c>
      <c r="W51" s="1">
        <v>10</v>
      </c>
      <c r="X51" s="1">
        <v>5</v>
      </c>
      <c r="Y51" s="1">
        <v>6</v>
      </c>
      <c r="Z51" s="1">
        <v>8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12</v>
      </c>
      <c r="AR51" s="1">
        <v>29</v>
      </c>
      <c r="AS51" s="1">
        <v>25</v>
      </c>
      <c r="AT51" s="1">
        <v>53</v>
      </c>
      <c r="AU51" s="1">
        <v>112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10</v>
      </c>
      <c r="BB51" s="1">
        <v>35</v>
      </c>
      <c r="BC51" s="1">
        <v>26</v>
      </c>
      <c r="BD51" s="1">
        <v>46</v>
      </c>
      <c r="BE51" s="1">
        <v>10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</row>
    <row r="52" spans="1:62" ht="15">
      <c r="A52" s="1">
        <v>70054</v>
      </c>
      <c r="B52" s="1" t="s">
        <v>260</v>
      </c>
      <c r="C52" s="4">
        <v>16</v>
      </c>
      <c r="D52" s="4">
        <v>285</v>
      </c>
      <c r="E52" s="4" t="s">
        <v>64</v>
      </c>
      <c r="F52" s="4">
        <v>387</v>
      </c>
      <c r="G52" s="4" t="s">
        <v>94</v>
      </c>
      <c r="H52" s="4">
        <v>45.31</v>
      </c>
      <c r="I52" s="3">
        <v>724.96</v>
      </c>
      <c r="J52" s="10">
        <f t="shared" si="1"/>
        <v>3624.8</v>
      </c>
      <c r="K52" s="11">
        <f t="shared" si="2"/>
        <v>5</v>
      </c>
      <c r="L52" s="1">
        <v>4.62</v>
      </c>
      <c r="M52" s="1">
        <v>0.19</v>
      </c>
      <c r="N52" s="16"/>
      <c r="O52" s="64">
        <v>5</v>
      </c>
      <c r="P52" s="65">
        <v>0</v>
      </c>
      <c r="Q52" s="1">
        <v>1.62</v>
      </c>
      <c r="R52" s="1">
        <v>8.3800000000000008</v>
      </c>
      <c r="S52" s="16"/>
      <c r="T52" s="1">
        <v>0</v>
      </c>
      <c r="U52" s="14">
        <v>4938.79</v>
      </c>
      <c r="V52" s="2">
        <v>6298.09</v>
      </c>
      <c r="W52" s="1">
        <v>31</v>
      </c>
      <c r="X52" s="1">
        <v>10</v>
      </c>
      <c r="Y52" s="1">
        <v>8</v>
      </c>
      <c r="Z52" s="1">
        <v>60</v>
      </c>
      <c r="AA52" s="1">
        <v>3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18</v>
      </c>
      <c r="AS52" s="1">
        <v>0</v>
      </c>
      <c r="AT52" s="1">
        <v>0</v>
      </c>
      <c r="AU52" s="1">
        <v>2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5</v>
      </c>
      <c r="BC52" s="1">
        <v>13</v>
      </c>
      <c r="BD52" s="1">
        <v>21</v>
      </c>
      <c r="BE52" s="1">
        <v>134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1:62" ht="15">
      <c r="A53" s="1">
        <v>70246</v>
      </c>
      <c r="B53" s="1" t="s">
        <v>154</v>
      </c>
      <c r="C53" s="4">
        <v>16</v>
      </c>
      <c r="D53" s="4">
        <v>285</v>
      </c>
      <c r="E53" s="4" t="s">
        <v>64</v>
      </c>
      <c r="F53" s="4">
        <v>387</v>
      </c>
      <c r="G53" s="4" t="s">
        <v>94</v>
      </c>
      <c r="H53" s="4">
        <v>43.950699999999998</v>
      </c>
      <c r="I53" s="3">
        <v>703.21119999999996</v>
      </c>
      <c r="J53" s="10">
        <f t="shared" si="1"/>
        <v>3516.0559999999996</v>
      </c>
      <c r="K53" s="11">
        <f t="shared" si="2"/>
        <v>5</v>
      </c>
      <c r="L53" s="1">
        <v>25.12</v>
      </c>
      <c r="M53" s="1">
        <v>-7.38</v>
      </c>
      <c r="N53" s="16"/>
      <c r="O53" s="64">
        <v>5</v>
      </c>
      <c r="P53" s="65">
        <v>30</v>
      </c>
      <c r="Q53" s="1">
        <v>26.81</v>
      </c>
      <c r="R53" s="1">
        <v>1.94</v>
      </c>
      <c r="S53" s="16"/>
      <c r="T53" s="1">
        <v>0</v>
      </c>
      <c r="U53" s="12">
        <v>63376.91</v>
      </c>
      <c r="V53" s="2">
        <v>-1186.67</v>
      </c>
      <c r="W53" s="1">
        <v>109</v>
      </c>
      <c r="X53" s="1">
        <v>156</v>
      </c>
      <c r="Y53" s="1">
        <v>133</v>
      </c>
      <c r="Z53" s="1">
        <v>164</v>
      </c>
      <c r="AA53" s="1">
        <v>-118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224</v>
      </c>
      <c r="AR53" s="1">
        <v>162</v>
      </c>
      <c r="AS53" s="1">
        <v>268</v>
      </c>
      <c r="AT53" s="1">
        <v>76</v>
      </c>
      <c r="AU53" s="1">
        <v>60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96</v>
      </c>
      <c r="BB53" s="1">
        <v>166</v>
      </c>
      <c r="BC53" s="1">
        <v>202</v>
      </c>
      <c r="BD53" s="1">
        <v>96</v>
      </c>
      <c r="BE53" s="1">
        <v>31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1:62" ht="15">
      <c r="A54" s="1">
        <v>70044</v>
      </c>
      <c r="B54" s="1" t="s">
        <v>96</v>
      </c>
      <c r="C54" s="4">
        <v>21</v>
      </c>
      <c r="D54" s="4">
        <v>285</v>
      </c>
      <c r="E54" s="4" t="s">
        <v>64</v>
      </c>
      <c r="F54" s="4">
        <v>565</v>
      </c>
      <c r="G54" s="4" t="s">
        <v>94</v>
      </c>
      <c r="H54" s="4">
        <v>30.254300000000001</v>
      </c>
      <c r="I54" s="3">
        <v>635.34029999999996</v>
      </c>
      <c r="J54" s="10">
        <f t="shared" si="1"/>
        <v>12706.805999999999</v>
      </c>
      <c r="K54" s="11">
        <f t="shared" si="2"/>
        <v>20</v>
      </c>
      <c r="L54" s="1">
        <v>37.76</v>
      </c>
      <c r="M54" s="1">
        <v>33.520000000000003</v>
      </c>
      <c r="N54" s="16"/>
      <c r="O54" s="64">
        <v>20</v>
      </c>
      <c r="P54" s="65">
        <v>10</v>
      </c>
      <c r="Q54" s="1">
        <v>42</v>
      </c>
      <c r="R54" s="1">
        <v>22.24</v>
      </c>
      <c r="S54" s="16"/>
      <c r="T54" s="1">
        <v>0</v>
      </c>
      <c r="U54" s="12">
        <v>80673.09</v>
      </c>
      <c r="V54" s="2">
        <v>59328.68</v>
      </c>
      <c r="W54" s="1">
        <v>176</v>
      </c>
      <c r="X54" s="1">
        <v>187</v>
      </c>
      <c r="Y54" s="1">
        <v>300</v>
      </c>
      <c r="Z54" s="1">
        <v>447</v>
      </c>
      <c r="AA54" s="1">
        <v>704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306</v>
      </c>
      <c r="AR54" s="1">
        <v>302</v>
      </c>
      <c r="AS54" s="1">
        <v>397</v>
      </c>
      <c r="AT54" s="1">
        <v>275</v>
      </c>
      <c r="AU54" s="1">
        <v>790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234</v>
      </c>
      <c r="BB54" s="1">
        <v>343</v>
      </c>
      <c r="BC54" s="1">
        <v>351</v>
      </c>
      <c r="BD54" s="1">
        <v>251</v>
      </c>
      <c r="BE54" s="1">
        <v>467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1:62" ht="15">
      <c r="A55" s="1">
        <v>70087</v>
      </c>
      <c r="B55" s="1" t="s">
        <v>115</v>
      </c>
      <c r="C55" s="4">
        <v>25</v>
      </c>
      <c r="D55" s="4">
        <v>285</v>
      </c>
      <c r="E55" s="4" t="s">
        <v>64</v>
      </c>
      <c r="F55" s="4">
        <v>35</v>
      </c>
      <c r="G55" s="4" t="s">
        <v>76</v>
      </c>
      <c r="H55" s="4">
        <v>42.321100000000001</v>
      </c>
      <c r="I55" s="3">
        <v>1058.0274999999999</v>
      </c>
      <c r="J55" s="10">
        <f t="shared" si="1"/>
        <v>0</v>
      </c>
      <c r="K55" s="11">
        <f t="shared" si="2"/>
        <v>0</v>
      </c>
      <c r="L55" s="1">
        <v>5.52</v>
      </c>
      <c r="M55" s="1">
        <v>11.64</v>
      </c>
      <c r="N55" s="16"/>
      <c r="O55" s="64">
        <v>0</v>
      </c>
      <c r="P55" s="65">
        <v>5</v>
      </c>
      <c r="Q55" s="1">
        <v>17.3</v>
      </c>
      <c r="R55" s="1">
        <v>6.32</v>
      </c>
      <c r="S55" s="16"/>
      <c r="T55" s="1">
        <v>0</v>
      </c>
      <c r="U55" s="12">
        <v>35380.44</v>
      </c>
      <c r="V55" s="2">
        <v>24673.200000000001</v>
      </c>
      <c r="W55" s="1">
        <v>58</v>
      </c>
      <c r="X55" s="1">
        <v>49</v>
      </c>
      <c r="Y55" s="1">
        <v>42</v>
      </c>
      <c r="Z55" s="1">
        <v>27</v>
      </c>
      <c r="AA55" s="1">
        <v>291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59</v>
      </c>
      <c r="AR55" s="1">
        <v>133</v>
      </c>
      <c r="AS55" s="1">
        <v>98</v>
      </c>
      <c r="AT55" s="1">
        <v>84</v>
      </c>
      <c r="AU55" s="1">
        <v>134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140</v>
      </c>
      <c r="BB55" s="1">
        <v>219</v>
      </c>
      <c r="BC55" s="1">
        <v>129</v>
      </c>
      <c r="BD55" s="1">
        <v>108</v>
      </c>
      <c r="BE55" s="1">
        <v>158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</row>
    <row r="56" spans="1:62" ht="15">
      <c r="A56" s="1">
        <v>70257</v>
      </c>
      <c r="B56" s="1" t="s">
        <v>93</v>
      </c>
      <c r="C56" s="4">
        <v>25</v>
      </c>
      <c r="D56" s="4">
        <v>285</v>
      </c>
      <c r="E56" s="4" t="s">
        <v>64</v>
      </c>
      <c r="F56" s="4">
        <v>387</v>
      </c>
      <c r="G56" s="4" t="s">
        <v>94</v>
      </c>
      <c r="H56" s="4">
        <v>28.24</v>
      </c>
      <c r="I56" s="3">
        <v>706</v>
      </c>
      <c r="J56" s="10">
        <f t="shared" si="1"/>
        <v>7060</v>
      </c>
      <c r="K56" s="11">
        <f t="shared" si="2"/>
        <v>10</v>
      </c>
      <c r="L56" s="1">
        <v>14.08</v>
      </c>
      <c r="M56" s="1">
        <v>7.08</v>
      </c>
      <c r="N56" s="16"/>
      <c r="O56" s="64">
        <v>10</v>
      </c>
      <c r="P56" s="65">
        <v>10</v>
      </c>
      <c r="Q56" s="1">
        <v>21.32</v>
      </c>
      <c r="R56" s="1">
        <v>16.96</v>
      </c>
      <c r="S56" s="16"/>
      <c r="T56" s="1">
        <v>0</v>
      </c>
      <c r="U56" s="12">
        <v>48685.760000000002</v>
      </c>
      <c r="V56" s="2">
        <v>26743.279999999999</v>
      </c>
      <c r="W56" s="1">
        <v>76</v>
      </c>
      <c r="X56" s="1">
        <v>104</v>
      </c>
      <c r="Y56" s="1">
        <v>130</v>
      </c>
      <c r="Z56" s="1">
        <v>188</v>
      </c>
      <c r="AA56" s="1">
        <v>177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275</v>
      </c>
      <c r="AR56" s="1">
        <v>155</v>
      </c>
      <c r="AS56" s="1">
        <v>321</v>
      </c>
      <c r="AT56" s="1">
        <v>331</v>
      </c>
      <c r="AU56" s="1">
        <v>346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168</v>
      </c>
      <c r="BB56" s="1">
        <v>237</v>
      </c>
      <c r="BC56" s="1">
        <v>222</v>
      </c>
      <c r="BD56" s="1">
        <v>49</v>
      </c>
      <c r="BE56" s="1">
        <v>424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</row>
    <row r="57" spans="1:62" ht="15">
      <c r="A57" s="1">
        <v>70245</v>
      </c>
      <c r="B57" s="1" t="s">
        <v>217</v>
      </c>
      <c r="C57" s="4">
        <v>8</v>
      </c>
      <c r="D57" s="4">
        <v>285</v>
      </c>
      <c r="E57" s="4" t="s">
        <v>64</v>
      </c>
      <c r="F57" s="4">
        <v>387</v>
      </c>
      <c r="G57" s="4" t="s">
        <v>94</v>
      </c>
      <c r="H57" s="4">
        <v>73.37</v>
      </c>
      <c r="I57" s="3">
        <v>586.96</v>
      </c>
      <c r="J57" s="10">
        <f t="shared" si="1"/>
        <v>2934.8</v>
      </c>
      <c r="K57" s="11">
        <f t="shared" si="2"/>
        <v>5</v>
      </c>
      <c r="L57" s="1">
        <v>11.94</v>
      </c>
      <c r="M57" s="1">
        <v>6.12</v>
      </c>
      <c r="N57" s="16"/>
      <c r="O57" s="64">
        <v>5</v>
      </c>
      <c r="P57" s="65">
        <v>5</v>
      </c>
      <c r="Q57" s="1">
        <v>6.06</v>
      </c>
      <c r="R57" s="1">
        <v>7.5</v>
      </c>
      <c r="S57" s="16"/>
      <c r="T57" s="1">
        <v>0</v>
      </c>
      <c r="U57" s="12">
        <v>21424.04</v>
      </c>
      <c r="V57" s="2">
        <v>12766.38</v>
      </c>
      <c r="W57" s="1">
        <v>24</v>
      </c>
      <c r="X57" s="1">
        <v>26</v>
      </c>
      <c r="Y57" s="1">
        <v>40</v>
      </c>
      <c r="Z57" s="1">
        <v>37</v>
      </c>
      <c r="AA57" s="1">
        <v>49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51</v>
      </c>
      <c r="AR57" s="1">
        <v>45</v>
      </c>
      <c r="AS57" s="1">
        <v>52</v>
      </c>
      <c r="AT57" s="1">
        <v>45</v>
      </c>
      <c r="AU57" s="1">
        <v>65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11</v>
      </c>
      <c r="BB57" s="1">
        <v>34</v>
      </c>
      <c r="BC57" s="1">
        <v>17</v>
      </c>
      <c r="BD57" s="1">
        <v>7</v>
      </c>
      <c r="BE57" s="1">
        <v>60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</row>
    <row r="58" spans="1:62" ht="15">
      <c r="A58" s="1">
        <v>70024</v>
      </c>
      <c r="B58" s="1" t="s">
        <v>196</v>
      </c>
      <c r="C58" s="4">
        <v>20</v>
      </c>
      <c r="D58" s="4">
        <v>285</v>
      </c>
      <c r="E58" s="4" t="s">
        <v>64</v>
      </c>
      <c r="F58" s="4">
        <v>558</v>
      </c>
      <c r="G58" s="4" t="s">
        <v>67</v>
      </c>
      <c r="H58" s="4">
        <v>77.58</v>
      </c>
      <c r="I58" s="3">
        <v>1551.6</v>
      </c>
      <c r="J58" s="10">
        <f t="shared" si="1"/>
        <v>0</v>
      </c>
      <c r="K58" s="11">
        <f t="shared" si="2"/>
        <v>0</v>
      </c>
      <c r="L58" s="1">
        <v>4.8499999999999996</v>
      </c>
      <c r="M58" s="1">
        <v>9</v>
      </c>
      <c r="N58" s="16"/>
      <c r="O58" s="64">
        <v>0</v>
      </c>
      <c r="P58" s="65">
        <v>5</v>
      </c>
      <c r="Q58" s="1">
        <v>7.5</v>
      </c>
      <c r="R58" s="1">
        <v>0.1</v>
      </c>
      <c r="S58" s="16"/>
      <c r="T58" s="1">
        <v>0</v>
      </c>
      <c r="U58" s="12">
        <v>30372.57</v>
      </c>
      <c r="V58" s="2">
        <v>16214.22</v>
      </c>
      <c r="W58" s="1">
        <v>28</v>
      </c>
      <c r="X58" s="1">
        <v>54</v>
      </c>
      <c r="Y58" s="1">
        <v>22</v>
      </c>
      <c r="Z58" s="1">
        <v>40</v>
      </c>
      <c r="AA58" s="1">
        <v>180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84</v>
      </c>
      <c r="AR58" s="1">
        <v>26</v>
      </c>
      <c r="AS58" s="1">
        <v>31</v>
      </c>
      <c r="AT58" s="1">
        <v>33</v>
      </c>
      <c r="AU58" s="1">
        <v>27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20</v>
      </c>
      <c r="BB58" s="1">
        <v>98</v>
      </c>
      <c r="BC58" s="1">
        <v>67</v>
      </c>
      <c r="BD58" s="1">
        <v>28</v>
      </c>
      <c r="BE58" s="1">
        <v>2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</row>
    <row r="59" spans="1:62" ht="15">
      <c r="A59" s="1">
        <v>70023</v>
      </c>
      <c r="B59" s="1" t="s">
        <v>185</v>
      </c>
      <c r="C59" s="4">
        <v>12</v>
      </c>
      <c r="D59" s="4">
        <v>285</v>
      </c>
      <c r="E59" s="4" t="s">
        <v>64</v>
      </c>
      <c r="F59" s="4">
        <v>991</v>
      </c>
      <c r="G59" s="4" t="s">
        <v>141</v>
      </c>
      <c r="H59" s="4">
        <v>54.37</v>
      </c>
      <c r="I59" s="3">
        <v>652.44000000000005</v>
      </c>
      <c r="J59" s="10">
        <f t="shared" si="1"/>
        <v>0</v>
      </c>
      <c r="K59" s="11">
        <f t="shared" si="2"/>
        <v>0</v>
      </c>
      <c r="L59" s="1">
        <v>20.54</v>
      </c>
      <c r="M59" s="1">
        <v>-10.25</v>
      </c>
      <c r="N59" s="16"/>
      <c r="O59" s="64">
        <v>0</v>
      </c>
      <c r="P59" s="65">
        <v>10</v>
      </c>
      <c r="Q59" s="1">
        <v>10.210000000000001</v>
      </c>
      <c r="R59" s="1">
        <v>-9.75</v>
      </c>
      <c r="S59" s="16"/>
      <c r="T59" s="1">
        <v>0</v>
      </c>
      <c r="U59" s="12">
        <v>29522.91</v>
      </c>
      <c r="V59" s="2">
        <v>-12233.25</v>
      </c>
      <c r="W59" s="1">
        <v>73</v>
      </c>
      <c r="X59" s="1">
        <v>72</v>
      </c>
      <c r="Y59" s="1">
        <v>87</v>
      </c>
      <c r="Z59" s="1">
        <v>101</v>
      </c>
      <c r="AA59" s="1">
        <v>-123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47</v>
      </c>
      <c r="AR59" s="1">
        <v>54</v>
      </c>
      <c r="AS59" s="1">
        <v>77</v>
      </c>
      <c r="AT59" s="1">
        <v>46</v>
      </c>
      <c r="AU59" s="1">
        <v>15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24</v>
      </c>
      <c r="BB59" s="1">
        <v>64</v>
      </c>
      <c r="BC59" s="1">
        <v>42</v>
      </c>
      <c r="BD59" s="1">
        <v>49</v>
      </c>
      <c r="BE59" s="1">
        <v>-117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</row>
    <row r="60" spans="1:62" ht="15">
      <c r="A60" s="1">
        <v>70163</v>
      </c>
      <c r="B60" s="1" t="s">
        <v>187</v>
      </c>
      <c r="C60" s="4">
        <v>18</v>
      </c>
      <c r="D60" s="4">
        <v>285</v>
      </c>
      <c r="E60" s="4" t="s">
        <v>64</v>
      </c>
      <c r="F60" s="4">
        <v>974</v>
      </c>
      <c r="G60" s="4" t="s">
        <v>110</v>
      </c>
      <c r="H60" s="4">
        <v>57.171399999999998</v>
      </c>
      <c r="I60" s="3">
        <v>1029.0852</v>
      </c>
      <c r="J60" s="10">
        <f t="shared" si="1"/>
        <v>0</v>
      </c>
      <c r="K60" s="11">
        <f t="shared" si="2"/>
        <v>0</v>
      </c>
      <c r="L60" s="1">
        <v>4.1399999999999997</v>
      </c>
      <c r="M60" s="1">
        <v>-1.39</v>
      </c>
      <c r="N60" s="16"/>
      <c r="O60" s="64">
        <v>0</v>
      </c>
      <c r="P60" s="65">
        <v>5</v>
      </c>
      <c r="Q60" s="1">
        <v>8.33</v>
      </c>
      <c r="R60" s="1">
        <v>4.28</v>
      </c>
      <c r="S60" s="16"/>
      <c r="T60" s="1">
        <v>0</v>
      </c>
      <c r="U60" s="12">
        <v>27356.51</v>
      </c>
      <c r="V60" s="2">
        <v>11434.28</v>
      </c>
      <c r="W60" s="1">
        <v>29</v>
      </c>
      <c r="X60" s="1">
        <v>28</v>
      </c>
      <c r="Y60" s="1">
        <v>9</v>
      </c>
      <c r="Z60" s="1">
        <v>45</v>
      </c>
      <c r="AA60" s="1">
        <v>-25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90</v>
      </c>
      <c r="AR60" s="1">
        <v>47</v>
      </c>
      <c r="AS60" s="1">
        <v>100</v>
      </c>
      <c r="AT60" s="1">
        <v>81</v>
      </c>
      <c r="AU60" s="1">
        <v>148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39</v>
      </c>
      <c r="BB60" s="1">
        <v>59</v>
      </c>
      <c r="BC60" s="1">
        <v>63</v>
      </c>
      <c r="BD60" s="1">
        <v>37</v>
      </c>
      <c r="BE60" s="1">
        <v>77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</row>
    <row r="61" spans="1:62" ht="15">
      <c r="A61" s="1">
        <v>70259</v>
      </c>
      <c r="B61" s="1" t="s">
        <v>155</v>
      </c>
      <c r="C61" s="4">
        <v>24</v>
      </c>
      <c r="D61" s="4">
        <v>285</v>
      </c>
      <c r="E61" s="4" t="s">
        <v>64</v>
      </c>
      <c r="F61" s="4">
        <v>974</v>
      </c>
      <c r="G61" s="4" t="s">
        <v>110</v>
      </c>
      <c r="H61" s="4">
        <v>35.979999999999997</v>
      </c>
      <c r="I61" s="3">
        <v>863.52</v>
      </c>
      <c r="J61" s="10">
        <f t="shared" si="1"/>
        <v>0</v>
      </c>
      <c r="K61" s="11">
        <f t="shared" si="2"/>
        <v>0</v>
      </c>
      <c r="L61" s="1">
        <v>3.77</v>
      </c>
      <c r="M61" s="1">
        <v>7.17</v>
      </c>
      <c r="N61" s="16"/>
      <c r="O61" s="64">
        <v>0</v>
      </c>
      <c r="P61" s="65">
        <v>5</v>
      </c>
      <c r="Q61" s="1">
        <v>7.31</v>
      </c>
      <c r="R61" s="1">
        <v>4.92</v>
      </c>
      <c r="S61" s="16"/>
      <c r="T61" s="1">
        <v>0</v>
      </c>
      <c r="U61" s="12">
        <v>26355.35</v>
      </c>
      <c r="V61" s="2">
        <v>21588</v>
      </c>
      <c r="W61" s="1">
        <v>41</v>
      </c>
      <c r="X61" s="1">
        <v>41</v>
      </c>
      <c r="Y61" s="1">
        <v>16</v>
      </c>
      <c r="Z61" s="1">
        <v>26</v>
      </c>
      <c r="AA61" s="1">
        <v>172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139</v>
      </c>
      <c r="AR61" s="1">
        <v>240</v>
      </c>
      <c r="AS61" s="1">
        <v>169</v>
      </c>
      <c r="AT61" s="1">
        <v>77</v>
      </c>
      <c r="AU61" s="1">
        <v>310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58</v>
      </c>
      <c r="BB61" s="1">
        <v>39</v>
      </c>
      <c r="BC61" s="1">
        <v>71</v>
      </c>
      <c r="BD61" s="1">
        <v>54</v>
      </c>
      <c r="BE61" s="1">
        <v>118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</row>
    <row r="62" spans="1:62" ht="15">
      <c r="A62" s="1">
        <v>70972</v>
      </c>
      <c r="B62" s="1" t="s">
        <v>181</v>
      </c>
      <c r="C62" s="4">
        <v>20</v>
      </c>
      <c r="D62" s="4">
        <v>285</v>
      </c>
      <c r="E62" s="4" t="s">
        <v>64</v>
      </c>
      <c r="F62" s="4">
        <v>558</v>
      </c>
      <c r="G62" s="4" t="s">
        <v>67</v>
      </c>
      <c r="H62" s="4">
        <v>100.1</v>
      </c>
      <c r="I62" s="3">
        <v>2002</v>
      </c>
      <c r="J62" s="10">
        <f t="shared" si="1"/>
        <v>0</v>
      </c>
      <c r="K62" s="11">
        <f t="shared" si="2"/>
        <v>0</v>
      </c>
      <c r="L62" s="1">
        <v>5.6</v>
      </c>
      <c r="M62" s="1">
        <v>1.3</v>
      </c>
      <c r="N62" s="16"/>
      <c r="O62" s="64">
        <v>0</v>
      </c>
      <c r="P62" s="65">
        <v>0</v>
      </c>
      <c r="Q62" s="1">
        <v>4.6500000000000004</v>
      </c>
      <c r="R62" s="1">
        <v>5.7</v>
      </c>
      <c r="S62" s="16"/>
      <c r="T62" s="1">
        <v>0</v>
      </c>
      <c r="U62" s="12">
        <v>25775.75</v>
      </c>
      <c r="V62" s="2">
        <v>19919.900000000001</v>
      </c>
      <c r="W62" s="1">
        <v>15</v>
      </c>
      <c r="X62" s="1">
        <v>44</v>
      </c>
      <c r="Y62" s="1">
        <v>69</v>
      </c>
      <c r="Z62" s="1">
        <v>12</v>
      </c>
      <c r="AA62" s="1">
        <v>26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16</v>
      </c>
      <c r="AR62" s="1">
        <v>22</v>
      </c>
      <c r="AS62" s="1">
        <v>17</v>
      </c>
      <c r="AT62" s="1">
        <v>17</v>
      </c>
      <c r="AU62" s="1">
        <v>59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10</v>
      </c>
      <c r="BB62" s="1">
        <v>35</v>
      </c>
      <c r="BC62" s="1">
        <v>38</v>
      </c>
      <c r="BD62" s="1">
        <v>55</v>
      </c>
      <c r="BE62" s="1">
        <v>114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</row>
    <row r="63" spans="1:62" ht="15">
      <c r="A63" s="1">
        <v>70110</v>
      </c>
      <c r="B63" s="1" t="s">
        <v>235</v>
      </c>
      <c r="C63" s="4">
        <v>18</v>
      </c>
      <c r="D63" s="4">
        <v>285</v>
      </c>
      <c r="E63" s="4" t="s">
        <v>64</v>
      </c>
      <c r="F63" s="4">
        <v>567</v>
      </c>
      <c r="G63" s="4" t="s">
        <v>74</v>
      </c>
      <c r="H63" s="4">
        <v>51.52</v>
      </c>
      <c r="I63" s="3">
        <v>927.36</v>
      </c>
      <c r="J63" s="10">
        <f t="shared" si="1"/>
        <v>0</v>
      </c>
      <c r="K63" s="11">
        <f t="shared" si="2"/>
        <v>0</v>
      </c>
      <c r="L63" s="1">
        <v>11.31</v>
      </c>
      <c r="M63" s="1">
        <v>-5.1100000000000003</v>
      </c>
      <c r="N63" s="16"/>
      <c r="O63" s="64">
        <v>0</v>
      </c>
      <c r="P63" s="65">
        <v>5</v>
      </c>
      <c r="Q63" s="1">
        <v>6.61</v>
      </c>
      <c r="R63" s="1">
        <v>1.1100000000000001</v>
      </c>
      <c r="S63" s="16"/>
      <c r="T63" s="1">
        <v>0</v>
      </c>
      <c r="U63" s="12">
        <v>25012.959999999999</v>
      </c>
      <c r="V63" s="2">
        <v>721.28</v>
      </c>
      <c r="W63" s="1">
        <v>96</v>
      </c>
      <c r="X63" s="1">
        <v>72</v>
      </c>
      <c r="Y63" s="1">
        <v>36</v>
      </c>
      <c r="Z63" s="1">
        <v>71</v>
      </c>
      <c r="AA63" s="1">
        <v>-92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47</v>
      </c>
      <c r="AR63" s="1">
        <v>37</v>
      </c>
      <c r="AS63" s="1">
        <v>77</v>
      </c>
      <c r="AT63" s="1">
        <v>41</v>
      </c>
      <c r="AU63" s="1">
        <v>86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63</v>
      </c>
      <c r="BB63" s="1">
        <v>46</v>
      </c>
      <c r="BC63" s="1">
        <v>31</v>
      </c>
      <c r="BD63" s="1">
        <v>4</v>
      </c>
      <c r="BE63" s="1">
        <v>20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</row>
    <row r="64" spans="1:62" ht="15">
      <c r="A64" s="1">
        <v>70042</v>
      </c>
      <c r="B64" s="1" t="s">
        <v>182</v>
      </c>
      <c r="C64" s="4">
        <v>25</v>
      </c>
      <c r="D64" s="4">
        <v>285</v>
      </c>
      <c r="E64" s="4" t="s">
        <v>64</v>
      </c>
      <c r="F64" s="4">
        <v>387</v>
      </c>
      <c r="G64" s="4" t="s">
        <v>94</v>
      </c>
      <c r="H64" s="4">
        <v>27.499500000000001</v>
      </c>
      <c r="I64" s="3">
        <v>687.48749999999995</v>
      </c>
      <c r="J64" s="10">
        <f t="shared" si="1"/>
        <v>6874.875</v>
      </c>
      <c r="K64" s="11">
        <f t="shared" si="2"/>
        <v>10</v>
      </c>
      <c r="L64" s="1">
        <v>14.86</v>
      </c>
      <c r="M64" s="1">
        <v>2.88</v>
      </c>
      <c r="N64" s="16"/>
      <c r="O64" s="64">
        <v>10</v>
      </c>
      <c r="P64" s="65">
        <v>5</v>
      </c>
      <c r="Q64" s="1">
        <v>13.1</v>
      </c>
      <c r="R64" s="1">
        <v>10.199999999999999</v>
      </c>
      <c r="S64" s="16"/>
      <c r="T64" s="1">
        <v>0</v>
      </c>
      <c r="U64" s="12">
        <v>35433.11</v>
      </c>
      <c r="V64" s="2">
        <v>16114.71</v>
      </c>
      <c r="W64" s="1">
        <v>151</v>
      </c>
      <c r="X64" s="1">
        <v>174</v>
      </c>
      <c r="Y64" s="1">
        <v>82</v>
      </c>
      <c r="Z64" s="1">
        <v>103</v>
      </c>
      <c r="AA64" s="1">
        <v>72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252</v>
      </c>
      <c r="AR64" s="1">
        <v>128</v>
      </c>
      <c r="AS64" s="1">
        <v>215</v>
      </c>
      <c r="AT64" s="1">
        <v>117</v>
      </c>
      <c r="AU64" s="1">
        <v>259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88</v>
      </c>
      <c r="BB64" s="1">
        <v>185</v>
      </c>
      <c r="BC64" s="1">
        <v>117</v>
      </c>
      <c r="BD64" s="1">
        <v>60</v>
      </c>
      <c r="BE64" s="1">
        <v>255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</row>
    <row r="65" spans="1:62" ht="15">
      <c r="A65" s="1">
        <v>70268</v>
      </c>
      <c r="B65" s="1" t="s">
        <v>175</v>
      </c>
      <c r="C65" s="4">
        <v>20</v>
      </c>
      <c r="D65" s="4">
        <v>285</v>
      </c>
      <c r="E65" s="4" t="s">
        <v>64</v>
      </c>
      <c r="F65" s="4">
        <v>387</v>
      </c>
      <c r="G65" s="4" t="s">
        <v>94</v>
      </c>
      <c r="H65" s="4">
        <v>50.78</v>
      </c>
      <c r="I65" s="3">
        <v>1015.6</v>
      </c>
      <c r="J65" s="10">
        <f t="shared" si="1"/>
        <v>3046.8</v>
      </c>
      <c r="K65" s="11">
        <f t="shared" si="2"/>
        <v>3</v>
      </c>
      <c r="L65" s="1">
        <v>0.62</v>
      </c>
      <c r="M65" s="1">
        <v>0</v>
      </c>
      <c r="N65" s="16"/>
      <c r="O65" s="64">
        <v>3</v>
      </c>
      <c r="P65" s="65">
        <v>3</v>
      </c>
      <c r="Q65" s="1">
        <v>0.62</v>
      </c>
      <c r="R65" s="1">
        <v>0.9</v>
      </c>
      <c r="S65" s="16"/>
      <c r="T65" s="1">
        <v>0</v>
      </c>
      <c r="U65" s="14">
        <v>6474.45</v>
      </c>
      <c r="V65" s="2">
        <v>2132.7600000000002</v>
      </c>
      <c r="W65" s="1">
        <v>10</v>
      </c>
      <c r="X65" s="1">
        <v>9</v>
      </c>
      <c r="Y65" s="1">
        <v>-5</v>
      </c>
      <c r="Z65" s="1">
        <v>6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54</v>
      </c>
      <c r="AR65" s="1">
        <v>38</v>
      </c>
      <c r="AS65" s="1">
        <v>15</v>
      </c>
      <c r="AT65" s="1">
        <v>29</v>
      </c>
      <c r="AU65" s="1">
        <v>24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6</v>
      </c>
      <c r="BB65" s="1">
        <v>10</v>
      </c>
      <c r="BC65" s="1">
        <v>1</v>
      </c>
      <c r="BD65" s="1">
        <v>1</v>
      </c>
      <c r="BE65" s="1">
        <v>18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</row>
    <row r="66" spans="1:62" ht="15">
      <c r="A66" s="1">
        <v>70015</v>
      </c>
      <c r="B66" s="1" t="s">
        <v>288</v>
      </c>
      <c r="C66" s="4">
        <v>12</v>
      </c>
      <c r="D66" s="4">
        <v>285</v>
      </c>
      <c r="E66" s="4" t="s">
        <v>64</v>
      </c>
      <c r="F66" s="4">
        <v>562</v>
      </c>
      <c r="G66" s="4" t="s">
        <v>65</v>
      </c>
      <c r="H66" s="4">
        <v>29.4</v>
      </c>
      <c r="I66" s="3">
        <v>352.8</v>
      </c>
      <c r="J66" s="10">
        <f t="shared" si="1"/>
        <v>1764</v>
      </c>
      <c r="K66" s="11">
        <f t="shared" si="2"/>
        <v>5</v>
      </c>
      <c r="L66" s="1">
        <v>0</v>
      </c>
      <c r="M66" s="1">
        <v>1.83</v>
      </c>
      <c r="N66" s="16"/>
      <c r="O66" s="64">
        <v>5</v>
      </c>
      <c r="P66" s="65">
        <v>3</v>
      </c>
      <c r="Q66" s="1">
        <v>1.38</v>
      </c>
      <c r="R66" s="1">
        <v>3.33</v>
      </c>
      <c r="S66" s="16"/>
      <c r="T66" s="1">
        <v>0</v>
      </c>
      <c r="U66" s="15">
        <v>2484.3000000000002</v>
      </c>
      <c r="V66" s="2">
        <v>2410.8000000000002</v>
      </c>
      <c r="W66" s="1">
        <v>0</v>
      </c>
      <c r="X66" s="1">
        <v>0</v>
      </c>
      <c r="Y66" s="1">
        <v>0</v>
      </c>
      <c r="Z66" s="1">
        <v>0</v>
      </c>
      <c r="AA66" s="1">
        <v>22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14</v>
      </c>
      <c r="AR66" s="1">
        <v>17</v>
      </c>
      <c r="AS66" s="1">
        <v>31</v>
      </c>
      <c r="AT66" s="1">
        <v>29</v>
      </c>
      <c r="AU66" s="1">
        <v>20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11</v>
      </c>
      <c r="BD66" s="1">
        <v>9</v>
      </c>
      <c r="BE66" s="1">
        <v>40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</row>
    <row r="67" spans="1:62" ht="15">
      <c r="A67" s="1">
        <v>70364</v>
      </c>
      <c r="B67" s="1" t="s">
        <v>212</v>
      </c>
      <c r="C67" s="4">
        <v>10</v>
      </c>
      <c r="D67" s="4">
        <v>285</v>
      </c>
      <c r="E67" s="4" t="s">
        <v>64</v>
      </c>
      <c r="F67" s="4">
        <v>285</v>
      </c>
      <c r="G67" s="4" t="s">
        <v>64</v>
      </c>
      <c r="H67" s="4">
        <v>125.14</v>
      </c>
      <c r="I67" s="3">
        <v>1251.4000000000001</v>
      </c>
      <c r="J67" s="10">
        <f t="shared" si="1"/>
        <v>0</v>
      </c>
      <c r="K67" s="11">
        <f t="shared" si="2"/>
        <v>0</v>
      </c>
      <c r="L67" s="1">
        <v>3.25</v>
      </c>
      <c r="M67" s="1">
        <v>-0.5</v>
      </c>
      <c r="N67" s="16"/>
      <c r="O67" s="64">
        <v>0</v>
      </c>
      <c r="P67" s="65">
        <v>10</v>
      </c>
      <c r="Q67" s="1">
        <v>4.8499999999999996</v>
      </c>
      <c r="R67" s="1">
        <v>1.1000000000000001</v>
      </c>
      <c r="S67" s="16"/>
      <c r="T67" s="1">
        <v>0</v>
      </c>
      <c r="U67" s="12">
        <v>23338.61</v>
      </c>
      <c r="V67" s="2">
        <v>2002.24</v>
      </c>
      <c r="W67" s="1">
        <v>2</v>
      </c>
      <c r="X67" s="1">
        <v>53</v>
      </c>
      <c r="Y67" s="1">
        <v>1</v>
      </c>
      <c r="Z67" s="1">
        <v>6</v>
      </c>
      <c r="AA67" s="1">
        <v>-5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30</v>
      </c>
      <c r="AR67" s="1">
        <v>36</v>
      </c>
      <c r="AS67" s="1">
        <v>34</v>
      </c>
      <c r="AT67" s="1">
        <v>47</v>
      </c>
      <c r="AU67" s="1">
        <v>10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6</v>
      </c>
      <c r="BB67" s="1">
        <v>23</v>
      </c>
      <c r="BC67" s="1">
        <v>31</v>
      </c>
      <c r="BD67" s="1">
        <v>0</v>
      </c>
      <c r="BE67" s="1">
        <v>11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</row>
    <row r="68" spans="1:62" ht="15">
      <c r="A68" s="1">
        <v>70093</v>
      </c>
      <c r="B68" s="1" t="s">
        <v>144</v>
      </c>
      <c r="C68" s="4">
        <v>16</v>
      </c>
      <c r="D68" s="4">
        <v>285</v>
      </c>
      <c r="E68" s="4" t="s">
        <v>64</v>
      </c>
      <c r="F68" s="4">
        <v>573</v>
      </c>
      <c r="G68" s="4" t="s">
        <v>87</v>
      </c>
      <c r="H68" s="4">
        <v>61.95</v>
      </c>
      <c r="I68" s="3">
        <v>991.2</v>
      </c>
      <c r="J68" s="10">
        <f t="shared" si="1"/>
        <v>0</v>
      </c>
      <c r="K68" s="11">
        <f t="shared" si="2"/>
        <v>0</v>
      </c>
      <c r="L68" s="1">
        <v>3.53</v>
      </c>
      <c r="M68" s="1">
        <v>-1.69</v>
      </c>
      <c r="N68" s="16"/>
      <c r="O68" s="64">
        <v>0</v>
      </c>
      <c r="P68" s="65">
        <v>0</v>
      </c>
      <c r="Q68" s="1">
        <v>6.91</v>
      </c>
      <c r="R68" s="1">
        <v>2</v>
      </c>
      <c r="S68" s="16"/>
      <c r="T68" s="1">
        <v>0</v>
      </c>
      <c r="U68" s="12">
        <v>23324.18</v>
      </c>
      <c r="V68" s="2">
        <v>12637.8</v>
      </c>
      <c r="W68" s="1">
        <v>32</v>
      </c>
      <c r="X68" s="1">
        <v>27</v>
      </c>
      <c r="Y68" s="1">
        <v>6</v>
      </c>
      <c r="Z68" s="1">
        <v>10</v>
      </c>
      <c r="AA68" s="1">
        <v>-27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88</v>
      </c>
      <c r="AR68" s="1">
        <v>57</v>
      </c>
      <c r="AS68" s="1">
        <v>63</v>
      </c>
      <c r="AT68" s="1">
        <v>60</v>
      </c>
      <c r="AU68" s="1">
        <v>199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52</v>
      </c>
      <c r="BB68" s="1">
        <v>27</v>
      </c>
      <c r="BC68" s="1">
        <v>39</v>
      </c>
      <c r="BD68" s="1">
        <v>12</v>
      </c>
      <c r="BE68" s="1">
        <v>32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</row>
    <row r="69" spans="1:62" ht="15">
      <c r="A69" s="1">
        <v>70161</v>
      </c>
      <c r="B69" s="1" t="s">
        <v>289</v>
      </c>
      <c r="C69" s="4">
        <v>16</v>
      </c>
      <c r="D69" s="4">
        <v>285</v>
      </c>
      <c r="E69" s="4" t="s">
        <v>64</v>
      </c>
      <c r="F69" s="4">
        <v>567</v>
      </c>
      <c r="G69" s="4" t="s">
        <v>74</v>
      </c>
      <c r="H69" s="4">
        <v>54.11</v>
      </c>
      <c r="I69" s="3">
        <v>865.76</v>
      </c>
      <c r="J69" s="10">
        <f t="shared" si="1"/>
        <v>0</v>
      </c>
      <c r="K69" s="11">
        <f t="shared" si="2"/>
        <v>0</v>
      </c>
      <c r="L69" s="1">
        <v>5.91</v>
      </c>
      <c r="M69" s="1">
        <v>5.94</v>
      </c>
      <c r="N69" s="16"/>
      <c r="O69" s="64">
        <v>0</v>
      </c>
      <c r="P69" s="65">
        <v>10</v>
      </c>
      <c r="Q69" s="1">
        <v>3.5</v>
      </c>
      <c r="R69" s="1">
        <v>1.75</v>
      </c>
      <c r="S69" s="16"/>
      <c r="T69" s="1">
        <v>0</v>
      </c>
      <c r="U69" s="12">
        <v>23023.8</v>
      </c>
      <c r="V69" s="2">
        <v>12337.08</v>
      </c>
      <c r="W69" s="1">
        <v>20</v>
      </c>
      <c r="X69" s="1">
        <v>51</v>
      </c>
      <c r="Y69" s="1">
        <v>30</v>
      </c>
      <c r="Z69" s="1">
        <v>38</v>
      </c>
      <c r="AA69" s="1">
        <v>95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56</v>
      </c>
      <c r="AR69" s="1">
        <v>28</v>
      </c>
      <c r="AS69" s="1">
        <v>128</v>
      </c>
      <c r="AT69" s="1">
        <v>154</v>
      </c>
      <c r="AU69" s="1">
        <v>105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18</v>
      </c>
      <c r="BB69" s="1">
        <v>5</v>
      </c>
      <c r="BC69" s="1">
        <v>34</v>
      </c>
      <c r="BD69" s="1">
        <v>3</v>
      </c>
      <c r="BE69" s="1">
        <v>28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</row>
    <row r="70" spans="1:62" ht="15">
      <c r="A70" s="1">
        <v>70360</v>
      </c>
      <c r="B70" s="1" t="s">
        <v>245</v>
      </c>
      <c r="C70" s="4">
        <v>15</v>
      </c>
      <c r="D70" s="4">
        <v>285</v>
      </c>
      <c r="E70" s="4" t="s">
        <v>64</v>
      </c>
      <c r="F70" s="4">
        <v>562</v>
      </c>
      <c r="G70" s="4" t="s">
        <v>65</v>
      </c>
      <c r="H70" s="4">
        <v>30.07</v>
      </c>
      <c r="I70" s="3">
        <v>451.05</v>
      </c>
      <c r="J70" s="10">
        <f t="shared" si="1"/>
        <v>2255.25</v>
      </c>
      <c r="K70" s="11">
        <f t="shared" si="2"/>
        <v>5</v>
      </c>
      <c r="L70" s="1">
        <v>0.43</v>
      </c>
      <c r="M70" s="1">
        <v>0.13</v>
      </c>
      <c r="N70" s="16"/>
      <c r="O70" s="64">
        <v>5</v>
      </c>
      <c r="P70" s="65">
        <v>3</v>
      </c>
      <c r="Q70" s="1">
        <v>0.3</v>
      </c>
      <c r="R70" s="1">
        <v>2.73</v>
      </c>
      <c r="S70" s="16"/>
      <c r="T70" s="1">
        <v>0</v>
      </c>
      <c r="U70" s="15">
        <v>2976.93</v>
      </c>
      <c r="V70" s="2">
        <v>2195.11</v>
      </c>
      <c r="W70" s="1">
        <v>2</v>
      </c>
      <c r="X70" s="1">
        <v>5</v>
      </c>
      <c r="Y70" s="1">
        <v>2</v>
      </c>
      <c r="Z70" s="1">
        <v>0</v>
      </c>
      <c r="AA70" s="1">
        <v>2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25</v>
      </c>
      <c r="AR70" s="1">
        <v>18</v>
      </c>
      <c r="AS70" s="1">
        <v>48</v>
      </c>
      <c r="AT70" s="1">
        <v>12</v>
      </c>
      <c r="AU70" s="1">
        <v>30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2</v>
      </c>
      <c r="BB70" s="1">
        <v>2</v>
      </c>
      <c r="BC70" s="1">
        <v>1</v>
      </c>
      <c r="BD70" s="1">
        <v>1</v>
      </c>
      <c r="BE70" s="1">
        <v>41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</row>
    <row r="71" spans="1:62" ht="15">
      <c r="A71" s="1">
        <v>70128</v>
      </c>
      <c r="B71" s="1" t="s">
        <v>134</v>
      </c>
      <c r="C71" s="4">
        <v>20</v>
      </c>
      <c r="D71" s="4">
        <v>285</v>
      </c>
      <c r="E71" s="4" t="s">
        <v>64</v>
      </c>
      <c r="F71" s="4">
        <v>573</v>
      </c>
      <c r="G71" s="4" t="s">
        <v>87</v>
      </c>
      <c r="H71" s="4">
        <v>50.367400000000004</v>
      </c>
      <c r="I71" s="3">
        <v>1007.348</v>
      </c>
      <c r="J71" s="10">
        <f t="shared" si="1"/>
        <v>0</v>
      </c>
      <c r="K71" s="11">
        <f t="shared" si="2"/>
        <v>0</v>
      </c>
      <c r="L71" s="1">
        <v>6.1</v>
      </c>
      <c r="M71" s="1">
        <v>-1.1499999999999999</v>
      </c>
      <c r="N71" s="16"/>
      <c r="O71" s="64">
        <v>0</v>
      </c>
      <c r="P71" s="65">
        <v>0</v>
      </c>
      <c r="Q71" s="1">
        <v>3.8</v>
      </c>
      <c r="R71" s="1">
        <v>1.8</v>
      </c>
      <c r="S71" s="16"/>
      <c r="T71" s="1">
        <v>0</v>
      </c>
      <c r="U71" s="12">
        <v>22060.92</v>
      </c>
      <c r="V71" s="2">
        <v>13901.4</v>
      </c>
      <c r="W71" s="1">
        <v>29</v>
      </c>
      <c r="X71" s="1">
        <v>40</v>
      </c>
      <c r="Y71" s="1">
        <v>19</v>
      </c>
      <c r="Z71" s="1">
        <v>108</v>
      </c>
      <c r="AA71" s="1">
        <v>-23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85</v>
      </c>
      <c r="AR71" s="1">
        <v>69</v>
      </c>
      <c r="AS71" s="1">
        <v>89</v>
      </c>
      <c r="AT71" s="1">
        <v>63</v>
      </c>
      <c r="AU71" s="1">
        <v>263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34</v>
      </c>
      <c r="BB71" s="1">
        <v>36</v>
      </c>
      <c r="BC71" s="1">
        <v>16</v>
      </c>
      <c r="BD71" s="1">
        <v>16</v>
      </c>
      <c r="BE71" s="1">
        <v>36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</row>
    <row r="72" spans="1:62" ht="15">
      <c r="A72" s="1">
        <v>70353</v>
      </c>
      <c r="B72" s="1" t="s">
        <v>248</v>
      </c>
      <c r="C72" s="4">
        <v>5</v>
      </c>
      <c r="D72" s="4">
        <v>285</v>
      </c>
      <c r="E72" s="4" t="s">
        <v>64</v>
      </c>
      <c r="F72" s="4">
        <v>562</v>
      </c>
      <c r="G72" s="4" t="s">
        <v>65</v>
      </c>
      <c r="H72" s="4">
        <v>61.49</v>
      </c>
      <c r="I72" s="3">
        <v>307.45</v>
      </c>
      <c r="J72" s="10">
        <f t="shared" si="1"/>
        <v>1537.25</v>
      </c>
      <c r="K72" s="11">
        <f t="shared" si="2"/>
        <v>5</v>
      </c>
      <c r="L72" s="1">
        <v>0.8</v>
      </c>
      <c r="M72" s="1">
        <v>1</v>
      </c>
      <c r="N72" s="16"/>
      <c r="O72" s="64">
        <v>5</v>
      </c>
      <c r="P72" s="65">
        <v>3</v>
      </c>
      <c r="Q72" s="1">
        <v>0</v>
      </c>
      <c r="R72" s="1">
        <v>0.8</v>
      </c>
      <c r="S72" s="16"/>
      <c r="T72" s="1">
        <v>0</v>
      </c>
      <c r="U72" s="15">
        <v>983.84</v>
      </c>
      <c r="V72" s="2">
        <v>553.41</v>
      </c>
      <c r="W72" s="1">
        <v>0</v>
      </c>
      <c r="X72" s="1">
        <v>0</v>
      </c>
      <c r="Y72" s="1">
        <v>3</v>
      </c>
      <c r="Z72" s="1">
        <v>2</v>
      </c>
      <c r="AA72" s="1">
        <v>5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>
        <v>8</v>
      </c>
      <c r="AT72" s="1">
        <v>6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4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</row>
    <row r="73" spans="1:62" ht="15">
      <c r="A73" s="1">
        <v>70091</v>
      </c>
      <c r="B73" s="1" t="s">
        <v>106</v>
      </c>
      <c r="C73" s="4">
        <v>30</v>
      </c>
      <c r="D73" s="4">
        <v>285</v>
      </c>
      <c r="E73" s="4" t="s">
        <v>64</v>
      </c>
      <c r="F73" s="4">
        <v>573</v>
      </c>
      <c r="G73" s="4" t="s">
        <v>87</v>
      </c>
      <c r="H73" s="4">
        <v>29.0321</v>
      </c>
      <c r="I73" s="3">
        <v>870.96299999999997</v>
      </c>
      <c r="J73" s="10">
        <f t="shared" si="1"/>
        <v>0</v>
      </c>
      <c r="K73" s="11">
        <f t="shared" si="2"/>
        <v>0</v>
      </c>
      <c r="L73" s="1">
        <v>9.4499999999999993</v>
      </c>
      <c r="M73" s="1">
        <v>39.57</v>
      </c>
      <c r="N73" s="16"/>
      <c r="O73" s="64">
        <v>0</v>
      </c>
      <c r="P73" s="65">
        <v>0</v>
      </c>
      <c r="Q73" s="1">
        <v>5.33</v>
      </c>
      <c r="R73" s="1">
        <v>10.77</v>
      </c>
      <c r="S73" s="16"/>
      <c r="T73" s="1">
        <v>0</v>
      </c>
      <c r="U73" s="12">
        <v>21991.82</v>
      </c>
      <c r="V73" s="2">
        <v>57773.88</v>
      </c>
      <c r="W73" s="1">
        <v>125</v>
      </c>
      <c r="X73" s="1">
        <v>33</v>
      </c>
      <c r="Y73" s="1">
        <v>111</v>
      </c>
      <c r="Z73" s="1">
        <v>62</v>
      </c>
      <c r="AA73" s="1">
        <v>1187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79</v>
      </c>
      <c r="AR73" s="1">
        <v>136</v>
      </c>
      <c r="AS73" s="1">
        <v>106</v>
      </c>
      <c r="AT73" s="1">
        <v>122</v>
      </c>
      <c r="AU73" s="1">
        <v>480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70</v>
      </c>
      <c r="BB73" s="1">
        <v>45</v>
      </c>
      <c r="BC73" s="1">
        <v>60</v>
      </c>
      <c r="BD73" s="1">
        <v>15</v>
      </c>
      <c r="BE73" s="1">
        <v>323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</row>
    <row r="74" spans="1:62" ht="15">
      <c r="A74" s="1">
        <v>70159</v>
      </c>
      <c r="B74" s="1" t="s">
        <v>166</v>
      </c>
      <c r="C74" s="4">
        <v>20</v>
      </c>
      <c r="D74" s="4">
        <v>285</v>
      </c>
      <c r="E74" s="4" t="s">
        <v>64</v>
      </c>
      <c r="F74" s="4">
        <v>322</v>
      </c>
      <c r="G74" s="4" t="s">
        <v>167</v>
      </c>
      <c r="H74" s="4">
        <v>68.760000000000005</v>
      </c>
      <c r="I74" s="3">
        <v>1375.2</v>
      </c>
      <c r="J74" s="10">
        <f t="shared" si="1"/>
        <v>0</v>
      </c>
      <c r="K74" s="11">
        <f t="shared" si="2"/>
        <v>0</v>
      </c>
      <c r="L74" s="1">
        <v>0.35</v>
      </c>
      <c r="M74" s="1">
        <v>11.4</v>
      </c>
      <c r="N74" s="16"/>
      <c r="O74" s="64">
        <v>0</v>
      </c>
      <c r="P74" s="65">
        <v>0</v>
      </c>
      <c r="Q74" s="1">
        <v>4.12</v>
      </c>
      <c r="R74" s="1">
        <v>14.25</v>
      </c>
      <c r="S74" s="16"/>
      <c r="T74" s="1">
        <v>0</v>
      </c>
      <c r="U74" s="12">
        <v>21728.16</v>
      </c>
      <c r="V74" s="2">
        <v>88975.44</v>
      </c>
      <c r="W74" s="1">
        <v>2</v>
      </c>
      <c r="X74" s="1">
        <v>29</v>
      </c>
      <c r="Y74" s="1">
        <v>-12</v>
      </c>
      <c r="Z74" s="1">
        <v>5</v>
      </c>
      <c r="AA74" s="1">
        <v>228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58</v>
      </c>
      <c r="AR74" s="1">
        <v>75</v>
      </c>
      <c r="AS74" s="1">
        <v>81</v>
      </c>
      <c r="AT74" s="1">
        <v>100</v>
      </c>
      <c r="AU74" s="1">
        <v>781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14</v>
      </c>
      <c r="BB74" s="1">
        <v>17</v>
      </c>
      <c r="BC74" s="1">
        <v>47</v>
      </c>
      <c r="BD74" s="1">
        <v>26</v>
      </c>
      <c r="BE74" s="1">
        <v>285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</row>
    <row r="75" spans="1:62" ht="15">
      <c r="A75" s="1">
        <v>70019</v>
      </c>
      <c r="B75" s="1" t="s">
        <v>85</v>
      </c>
      <c r="C75" s="4">
        <v>20</v>
      </c>
      <c r="D75" s="4">
        <v>285</v>
      </c>
      <c r="E75" s="4" t="s">
        <v>64</v>
      </c>
      <c r="F75" s="4">
        <v>562</v>
      </c>
      <c r="G75" s="4" t="s">
        <v>65</v>
      </c>
      <c r="H75" s="4">
        <v>66.697199999999995</v>
      </c>
      <c r="I75" s="3">
        <v>1333.944</v>
      </c>
      <c r="J75" s="10">
        <f t="shared" si="1"/>
        <v>40018.32</v>
      </c>
      <c r="K75" s="11">
        <f t="shared" si="2"/>
        <v>30</v>
      </c>
      <c r="L75" s="1">
        <v>28.38</v>
      </c>
      <c r="M75" s="1">
        <v>23.35</v>
      </c>
      <c r="N75" s="16"/>
      <c r="O75" s="64">
        <v>30</v>
      </c>
      <c r="P75" s="65">
        <v>30</v>
      </c>
      <c r="Q75" s="1">
        <v>35.85</v>
      </c>
      <c r="R75" s="1">
        <v>21.8</v>
      </c>
      <c r="S75" s="16"/>
      <c r="T75" s="1">
        <v>0</v>
      </c>
      <c r="U75" s="12">
        <v>171178.36</v>
      </c>
      <c r="V75" s="2">
        <v>96577.55</v>
      </c>
      <c r="W75" s="1">
        <v>157</v>
      </c>
      <c r="X75" s="1">
        <v>148</v>
      </c>
      <c r="Y75" s="1">
        <v>269</v>
      </c>
      <c r="Z75" s="1">
        <v>135</v>
      </c>
      <c r="AA75" s="1">
        <v>467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354</v>
      </c>
      <c r="AR75" s="1">
        <v>364</v>
      </c>
      <c r="AS75" s="1">
        <v>523</v>
      </c>
      <c r="AT75" s="1">
        <v>446</v>
      </c>
      <c r="AU75" s="1">
        <v>545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190</v>
      </c>
      <c r="BB75" s="1">
        <v>223</v>
      </c>
      <c r="BC75" s="1">
        <v>355</v>
      </c>
      <c r="BD75" s="1">
        <v>121</v>
      </c>
      <c r="BE75" s="1">
        <v>436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</row>
    <row r="76" spans="1:62" ht="15">
      <c r="A76" s="1">
        <v>70131</v>
      </c>
      <c r="B76" s="1" t="s">
        <v>203</v>
      </c>
      <c r="C76" s="4">
        <v>5</v>
      </c>
      <c r="D76" s="4">
        <v>285</v>
      </c>
      <c r="E76" s="4" t="s">
        <v>64</v>
      </c>
      <c r="F76" s="4">
        <v>322</v>
      </c>
      <c r="G76" s="4" t="s">
        <v>167</v>
      </c>
      <c r="H76" s="4">
        <v>61.49</v>
      </c>
      <c r="I76" s="3">
        <v>307.45</v>
      </c>
      <c r="J76" s="10">
        <f t="shared" si="1"/>
        <v>1537.25</v>
      </c>
      <c r="K76" s="11">
        <f t="shared" si="2"/>
        <v>5</v>
      </c>
      <c r="L76" s="1">
        <v>0.8</v>
      </c>
      <c r="M76" s="1">
        <v>3.4</v>
      </c>
      <c r="N76" s="16"/>
      <c r="O76" s="64">
        <v>5</v>
      </c>
      <c r="P76" s="65">
        <v>0</v>
      </c>
      <c r="Q76" s="1">
        <v>9.1</v>
      </c>
      <c r="R76" s="1">
        <v>1.6</v>
      </c>
      <c r="S76" s="16"/>
      <c r="T76" s="1">
        <v>0</v>
      </c>
      <c r="U76" s="14">
        <v>8147.42</v>
      </c>
      <c r="V76" s="2">
        <v>5288.14</v>
      </c>
      <c r="W76" s="1">
        <v>3</v>
      </c>
      <c r="X76" s="1">
        <v>1</v>
      </c>
      <c r="Y76" s="1">
        <v>0</v>
      </c>
      <c r="Z76" s="1">
        <v>1</v>
      </c>
      <c r="AA76" s="1">
        <v>17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22</v>
      </c>
      <c r="AR76" s="1">
        <v>9</v>
      </c>
      <c r="AS76" s="1">
        <v>48</v>
      </c>
      <c r="AT76" s="1">
        <v>17</v>
      </c>
      <c r="AU76" s="1">
        <v>61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20</v>
      </c>
      <c r="BB76" s="1">
        <v>9</v>
      </c>
      <c r="BC76" s="1">
        <v>17</v>
      </c>
      <c r="BD76" s="1">
        <v>8</v>
      </c>
      <c r="BE76" s="1">
        <v>8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</row>
    <row r="77" spans="1:62" ht="15">
      <c r="A77" s="1">
        <v>70047</v>
      </c>
      <c r="B77" s="1" t="s">
        <v>200</v>
      </c>
      <c r="C77" s="4">
        <v>16</v>
      </c>
      <c r="D77" s="4">
        <v>285</v>
      </c>
      <c r="E77" s="4" t="s">
        <v>64</v>
      </c>
      <c r="F77" s="4">
        <v>387</v>
      </c>
      <c r="G77" s="4" t="s">
        <v>94</v>
      </c>
      <c r="H77" s="4">
        <v>43.950699999999998</v>
      </c>
      <c r="I77" s="3">
        <v>703.21119999999996</v>
      </c>
      <c r="J77" s="10">
        <f t="shared" si="1"/>
        <v>0</v>
      </c>
      <c r="K77" s="11">
        <f t="shared" si="2"/>
        <v>0</v>
      </c>
      <c r="L77" s="1">
        <v>2.91</v>
      </c>
      <c r="M77" s="1">
        <v>5.38</v>
      </c>
      <c r="N77" s="16"/>
      <c r="O77" s="64">
        <v>0</v>
      </c>
      <c r="P77" s="65">
        <v>10</v>
      </c>
      <c r="Q77" s="1">
        <v>1</v>
      </c>
      <c r="R77" s="1">
        <v>4.12</v>
      </c>
      <c r="S77" s="16"/>
      <c r="T77" s="1">
        <v>0</v>
      </c>
      <c r="U77" s="12">
        <v>20524.98</v>
      </c>
      <c r="V77" s="2">
        <v>16217.81</v>
      </c>
      <c r="W77" s="1">
        <v>18</v>
      </c>
      <c r="X77" s="1">
        <v>25</v>
      </c>
      <c r="Y77" s="1">
        <v>16</v>
      </c>
      <c r="Z77" s="1">
        <v>0</v>
      </c>
      <c r="AA77" s="1">
        <v>86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127</v>
      </c>
      <c r="AR77" s="1">
        <v>135</v>
      </c>
      <c r="AS77" s="1">
        <v>174</v>
      </c>
      <c r="AT77" s="1">
        <v>72</v>
      </c>
      <c r="AU77" s="1">
        <v>217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32</v>
      </c>
      <c r="BE77" s="1">
        <v>66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</row>
    <row r="78" spans="1:62" ht="15">
      <c r="A78" s="1">
        <v>70169</v>
      </c>
      <c r="B78" s="1" t="s">
        <v>137</v>
      </c>
      <c r="C78" s="4">
        <v>15</v>
      </c>
      <c r="D78" s="4">
        <v>285</v>
      </c>
      <c r="E78" s="4" t="s">
        <v>64</v>
      </c>
      <c r="F78" s="4">
        <v>562</v>
      </c>
      <c r="G78" s="4" t="s">
        <v>65</v>
      </c>
      <c r="H78" s="4">
        <v>30.07</v>
      </c>
      <c r="I78" s="3">
        <v>451.05</v>
      </c>
      <c r="J78" s="10">
        <f t="shared" si="1"/>
        <v>4510.5</v>
      </c>
      <c r="K78" s="11">
        <f t="shared" si="2"/>
        <v>10</v>
      </c>
      <c r="L78" s="1">
        <v>6.63</v>
      </c>
      <c r="M78" s="1">
        <v>8</v>
      </c>
      <c r="N78" s="16"/>
      <c r="O78" s="64">
        <v>10</v>
      </c>
      <c r="P78" s="65">
        <v>0</v>
      </c>
      <c r="Q78" s="1">
        <v>16.97</v>
      </c>
      <c r="R78" s="1">
        <v>8.33</v>
      </c>
      <c r="S78" s="16"/>
      <c r="T78" s="1">
        <v>0</v>
      </c>
      <c r="U78" s="12">
        <v>20868.580000000002</v>
      </c>
      <c r="V78" s="2">
        <v>13952.48</v>
      </c>
      <c r="W78" s="1">
        <v>40</v>
      </c>
      <c r="X78" s="1">
        <v>63</v>
      </c>
      <c r="Y78" s="1">
        <v>14</v>
      </c>
      <c r="Z78" s="1">
        <v>28</v>
      </c>
      <c r="AA78" s="1">
        <v>120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80</v>
      </c>
      <c r="AR78" s="1">
        <v>121</v>
      </c>
      <c r="AS78" s="1">
        <v>133</v>
      </c>
      <c r="AT78" s="1">
        <v>133</v>
      </c>
      <c r="AU78" s="1">
        <v>219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88</v>
      </c>
      <c r="BB78" s="1">
        <v>136</v>
      </c>
      <c r="BC78" s="1">
        <v>62</v>
      </c>
      <c r="BD78" s="1">
        <v>73</v>
      </c>
      <c r="BE78" s="1">
        <v>125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</row>
    <row r="79" spans="1:62" ht="15">
      <c r="A79" s="1">
        <v>70232</v>
      </c>
      <c r="B79" s="1" t="s">
        <v>234</v>
      </c>
      <c r="C79" s="4">
        <v>5</v>
      </c>
      <c r="D79" s="4">
        <v>285</v>
      </c>
      <c r="E79" s="4" t="s">
        <v>64</v>
      </c>
      <c r="F79" s="4">
        <v>562</v>
      </c>
      <c r="G79" s="4" t="s">
        <v>65</v>
      </c>
      <c r="H79" s="4">
        <v>61.49</v>
      </c>
      <c r="I79" s="3">
        <v>307.45</v>
      </c>
      <c r="J79" s="10">
        <f t="shared" si="1"/>
        <v>1537.25</v>
      </c>
      <c r="K79" s="11">
        <f t="shared" si="2"/>
        <v>5</v>
      </c>
      <c r="L79" s="1">
        <v>2.5</v>
      </c>
      <c r="M79" s="1">
        <v>1.8</v>
      </c>
      <c r="N79" s="16"/>
      <c r="O79" s="64">
        <v>5</v>
      </c>
      <c r="P79" s="65">
        <v>5</v>
      </c>
      <c r="Q79" s="1">
        <v>1.6</v>
      </c>
      <c r="R79" s="1">
        <v>3</v>
      </c>
      <c r="S79" s="16"/>
      <c r="T79" s="1">
        <v>0</v>
      </c>
      <c r="U79" s="14">
        <v>3689.4</v>
      </c>
      <c r="V79" s="2">
        <v>1598.74</v>
      </c>
      <c r="W79" s="1">
        <v>4</v>
      </c>
      <c r="X79" s="1">
        <v>4</v>
      </c>
      <c r="Y79" s="1">
        <v>5</v>
      </c>
      <c r="Z79" s="1">
        <v>3</v>
      </c>
      <c r="AA79" s="1">
        <v>9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11</v>
      </c>
      <c r="AR79" s="1">
        <v>10</v>
      </c>
      <c r="AS79" s="1">
        <v>18</v>
      </c>
      <c r="AT79" s="1">
        <v>11</v>
      </c>
      <c r="AU79" s="1">
        <v>2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3</v>
      </c>
      <c r="BB79" s="1">
        <v>5</v>
      </c>
      <c r="BC79" s="1">
        <v>1</v>
      </c>
      <c r="BD79" s="1">
        <v>3</v>
      </c>
      <c r="BE79" s="1">
        <v>15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</row>
    <row r="80" spans="1:62" ht="15">
      <c r="A80" s="1">
        <v>70116</v>
      </c>
      <c r="B80" s="1" t="s">
        <v>120</v>
      </c>
      <c r="C80" s="4">
        <v>24</v>
      </c>
      <c r="D80" s="4">
        <v>285</v>
      </c>
      <c r="E80" s="4" t="s">
        <v>64</v>
      </c>
      <c r="F80" s="4">
        <v>558</v>
      </c>
      <c r="G80" s="4" t="s">
        <v>67</v>
      </c>
      <c r="H80" s="4">
        <v>48.430700000000002</v>
      </c>
      <c r="I80" s="3">
        <v>1162.3368</v>
      </c>
      <c r="J80" s="10">
        <f t="shared" si="1"/>
        <v>0</v>
      </c>
      <c r="K80" s="11">
        <f t="shared" si="2"/>
        <v>0</v>
      </c>
      <c r="L80" s="1">
        <v>5.71</v>
      </c>
      <c r="M80" s="1">
        <v>21.88</v>
      </c>
      <c r="N80" s="16"/>
      <c r="O80" s="64">
        <v>0</v>
      </c>
      <c r="P80" s="65">
        <v>0</v>
      </c>
      <c r="Q80" s="1">
        <v>4.8499999999999996</v>
      </c>
      <c r="R80" s="1">
        <v>4.21</v>
      </c>
      <c r="S80" s="16"/>
      <c r="T80" s="1">
        <v>0</v>
      </c>
      <c r="U80" s="12">
        <v>19420.71</v>
      </c>
      <c r="V80" s="2">
        <v>39228.870000000003</v>
      </c>
      <c r="W80" s="1">
        <v>36</v>
      </c>
      <c r="X80" s="1">
        <v>52</v>
      </c>
      <c r="Y80" s="1">
        <v>63</v>
      </c>
      <c r="Z80" s="1">
        <v>24</v>
      </c>
      <c r="AA80" s="1">
        <v>525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9</v>
      </c>
      <c r="AR80" s="1">
        <v>69</v>
      </c>
      <c r="AS80" s="1">
        <v>94</v>
      </c>
      <c r="AT80" s="1">
        <v>20</v>
      </c>
      <c r="AU80" s="1">
        <v>184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51</v>
      </c>
      <c r="BB80" s="1">
        <v>29</v>
      </c>
      <c r="BC80" s="1">
        <v>44</v>
      </c>
      <c r="BD80" s="1">
        <v>14</v>
      </c>
      <c r="BE80" s="1">
        <v>101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</row>
    <row r="81" spans="1:62" ht="15">
      <c r="A81" s="1">
        <v>78116</v>
      </c>
      <c r="B81" s="1" t="s">
        <v>183</v>
      </c>
      <c r="C81" s="4">
        <v>20</v>
      </c>
      <c r="D81" s="4">
        <v>285</v>
      </c>
      <c r="E81" s="4" t="s">
        <v>64</v>
      </c>
      <c r="F81" s="4">
        <v>558</v>
      </c>
      <c r="G81" s="4" t="s">
        <v>67</v>
      </c>
      <c r="H81" s="4">
        <v>52.38</v>
      </c>
      <c r="I81" s="3">
        <v>1047.5999999999999</v>
      </c>
      <c r="J81" s="10">
        <f t="shared" si="1"/>
        <v>0</v>
      </c>
      <c r="K81" s="11">
        <f t="shared" si="2"/>
        <v>0</v>
      </c>
      <c r="L81" s="1">
        <v>3.4</v>
      </c>
      <c r="M81" s="1">
        <v>-2.4500000000000002</v>
      </c>
      <c r="N81" s="16"/>
      <c r="O81" s="64">
        <v>0</v>
      </c>
      <c r="P81" s="65">
        <v>5</v>
      </c>
      <c r="Q81" s="1">
        <v>10.119999999999999</v>
      </c>
      <c r="R81" s="1">
        <v>1.65</v>
      </c>
      <c r="S81" s="16"/>
      <c r="T81" s="1">
        <v>0</v>
      </c>
      <c r="U81" s="12">
        <v>19406.79</v>
      </c>
      <c r="V81" s="2">
        <v>1676.16</v>
      </c>
      <c r="W81" s="1">
        <v>25</v>
      </c>
      <c r="X81" s="1">
        <v>24</v>
      </c>
      <c r="Y81" s="1">
        <v>16</v>
      </c>
      <c r="Z81" s="1">
        <v>30</v>
      </c>
      <c r="AA81" s="1">
        <v>-49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26</v>
      </c>
      <c r="AR81" s="1">
        <v>47</v>
      </c>
      <c r="AS81" s="1">
        <v>43</v>
      </c>
      <c r="AT81" s="1">
        <v>15</v>
      </c>
      <c r="AU81" s="1">
        <v>48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67</v>
      </c>
      <c r="BB81" s="1">
        <v>20</v>
      </c>
      <c r="BC81" s="1">
        <v>111</v>
      </c>
      <c r="BD81" s="1">
        <v>29</v>
      </c>
      <c r="BE81" s="1">
        <v>33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</row>
    <row r="82" spans="1:62" ht="15">
      <c r="A82" s="1">
        <v>70351</v>
      </c>
      <c r="B82" s="1" t="s">
        <v>275</v>
      </c>
      <c r="C82" s="4">
        <v>5</v>
      </c>
      <c r="D82" s="4">
        <v>285</v>
      </c>
      <c r="E82" s="4" t="s">
        <v>64</v>
      </c>
      <c r="F82" s="4">
        <v>562</v>
      </c>
      <c r="G82" s="4" t="s">
        <v>65</v>
      </c>
      <c r="H82" s="4">
        <v>61.49</v>
      </c>
      <c r="I82" s="3">
        <v>307.45</v>
      </c>
      <c r="J82" s="10">
        <f t="shared" si="1"/>
        <v>1537.25</v>
      </c>
      <c r="K82" s="11">
        <f t="shared" si="2"/>
        <v>5</v>
      </c>
      <c r="L82" s="1">
        <v>1.3</v>
      </c>
      <c r="M82" s="1">
        <v>3.2</v>
      </c>
      <c r="N82" s="16"/>
      <c r="O82" s="64">
        <v>5</v>
      </c>
      <c r="P82" s="65">
        <v>0</v>
      </c>
      <c r="Q82" s="1">
        <v>0.1</v>
      </c>
      <c r="R82" s="1">
        <v>0</v>
      </c>
      <c r="S82" s="16"/>
      <c r="T82" s="1">
        <v>0</v>
      </c>
      <c r="U82" s="15">
        <v>2059.92</v>
      </c>
      <c r="V82" s="2">
        <v>1967.68</v>
      </c>
      <c r="W82" s="1">
        <v>2</v>
      </c>
      <c r="X82" s="1">
        <v>5</v>
      </c>
      <c r="Y82" s="1">
        <v>1</v>
      </c>
      <c r="Z82" s="1">
        <v>2</v>
      </c>
      <c r="AA82" s="1">
        <v>16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5</v>
      </c>
      <c r="AR82" s="1">
        <v>11</v>
      </c>
      <c r="AS82" s="1">
        <v>10</v>
      </c>
      <c r="AT82" s="1">
        <v>12</v>
      </c>
      <c r="AU82" s="1">
        <v>16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</row>
    <row r="83" spans="1:62" ht="15">
      <c r="A83" s="1">
        <v>70306</v>
      </c>
      <c r="B83" s="1" t="s">
        <v>204</v>
      </c>
      <c r="C83" s="4">
        <v>16</v>
      </c>
      <c r="D83" s="4">
        <v>285</v>
      </c>
      <c r="E83" s="4" t="s">
        <v>64</v>
      </c>
      <c r="F83" s="4">
        <v>558</v>
      </c>
      <c r="G83" s="4" t="s">
        <v>67</v>
      </c>
      <c r="H83" s="4">
        <v>81.209999999999994</v>
      </c>
      <c r="I83" s="3">
        <v>1299.3599999999999</v>
      </c>
      <c r="J83" s="10">
        <f t="shared" si="1"/>
        <v>0</v>
      </c>
      <c r="K83" s="11">
        <f t="shared" si="2"/>
        <v>0</v>
      </c>
      <c r="L83" s="1">
        <v>5.69</v>
      </c>
      <c r="M83" s="1">
        <v>-2.31</v>
      </c>
      <c r="N83" s="16"/>
      <c r="O83" s="64">
        <v>0</v>
      </c>
      <c r="P83" s="65">
        <v>5</v>
      </c>
      <c r="Q83" s="1">
        <v>1.53</v>
      </c>
      <c r="R83" s="1">
        <v>4.1900000000000004</v>
      </c>
      <c r="S83" s="16"/>
      <c r="T83" s="1">
        <v>0</v>
      </c>
      <c r="U83" s="12">
        <v>18921.93</v>
      </c>
      <c r="V83" s="2">
        <v>6415.59</v>
      </c>
      <c r="W83" s="1">
        <v>30</v>
      </c>
      <c r="X83" s="1">
        <v>30</v>
      </c>
      <c r="Y83" s="1">
        <v>33</v>
      </c>
      <c r="Z83" s="1">
        <v>26</v>
      </c>
      <c r="AA83" s="1">
        <v>-37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31</v>
      </c>
      <c r="AR83" s="1">
        <v>57</v>
      </c>
      <c r="AS83" s="1">
        <v>49</v>
      </c>
      <c r="AT83" s="1">
        <v>18</v>
      </c>
      <c r="AU83" s="1">
        <v>49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10</v>
      </c>
      <c r="BB83" s="1">
        <v>5</v>
      </c>
      <c r="BC83" s="1">
        <v>6</v>
      </c>
      <c r="BD83" s="1">
        <v>12</v>
      </c>
      <c r="BE83" s="1">
        <v>67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</row>
    <row r="84" spans="1:62" ht="15">
      <c r="A84" s="1">
        <v>70172</v>
      </c>
      <c r="B84" s="1" t="s">
        <v>282</v>
      </c>
      <c r="C84" s="4">
        <v>15</v>
      </c>
      <c r="D84" s="4">
        <v>285</v>
      </c>
      <c r="E84" s="4" t="s">
        <v>64</v>
      </c>
      <c r="F84" s="4">
        <v>562</v>
      </c>
      <c r="G84" s="4" t="s">
        <v>65</v>
      </c>
      <c r="H84" s="4">
        <v>30.07</v>
      </c>
      <c r="I84" s="3">
        <v>451.05</v>
      </c>
      <c r="J84" s="10">
        <f t="shared" si="1"/>
        <v>2255.25</v>
      </c>
      <c r="K84" s="11">
        <f t="shared" si="2"/>
        <v>5</v>
      </c>
      <c r="L84" s="1">
        <v>0.73</v>
      </c>
      <c r="M84" s="1">
        <v>-0.4</v>
      </c>
      <c r="N84" s="16"/>
      <c r="O84" s="64">
        <v>5</v>
      </c>
      <c r="P84" s="65">
        <v>0</v>
      </c>
      <c r="Q84" s="1">
        <v>0.03</v>
      </c>
      <c r="R84" s="1">
        <v>0.87</v>
      </c>
      <c r="S84" s="16"/>
      <c r="T84" s="1">
        <v>0</v>
      </c>
      <c r="U84" s="15">
        <v>2570.98</v>
      </c>
      <c r="V84" s="2">
        <v>1052.45</v>
      </c>
      <c r="W84" s="1">
        <v>6</v>
      </c>
      <c r="X84" s="1">
        <v>4</v>
      </c>
      <c r="Y84" s="1">
        <v>2</v>
      </c>
      <c r="Z84" s="1">
        <v>2</v>
      </c>
      <c r="AA84" s="1">
        <v>-6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12</v>
      </c>
      <c r="AR84" s="1">
        <v>23</v>
      </c>
      <c r="AS84" s="1">
        <v>39</v>
      </c>
      <c r="AT84" s="1">
        <v>23</v>
      </c>
      <c r="AU84" s="1">
        <v>28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0</v>
      </c>
      <c r="BD84" s="1">
        <v>0</v>
      </c>
      <c r="BE84" s="1">
        <v>13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</row>
    <row r="85" spans="1:62" ht="15">
      <c r="A85" s="1">
        <v>70138</v>
      </c>
      <c r="B85" s="1" t="s">
        <v>148</v>
      </c>
      <c r="C85" s="4">
        <v>12</v>
      </c>
      <c r="D85" s="4">
        <v>285</v>
      </c>
      <c r="E85" s="4" t="s">
        <v>64</v>
      </c>
      <c r="F85" s="4">
        <v>35</v>
      </c>
      <c r="G85" s="4" t="s">
        <v>76</v>
      </c>
      <c r="H85" s="4">
        <v>73.620900000000006</v>
      </c>
      <c r="I85" s="3">
        <v>883.45079999999996</v>
      </c>
      <c r="J85" s="10">
        <f t="shared" si="1"/>
        <v>0</v>
      </c>
      <c r="K85" s="11">
        <f t="shared" si="2"/>
        <v>0</v>
      </c>
      <c r="L85" s="1">
        <v>3.83</v>
      </c>
      <c r="M85" s="1">
        <v>2.75</v>
      </c>
      <c r="N85" s="16"/>
      <c r="O85" s="64">
        <v>0</v>
      </c>
      <c r="P85" s="65">
        <v>5</v>
      </c>
      <c r="Q85" s="1">
        <v>3.12</v>
      </c>
      <c r="R85" s="1">
        <v>4</v>
      </c>
      <c r="S85" s="16"/>
      <c r="T85" s="1">
        <v>0</v>
      </c>
      <c r="U85" s="12">
        <v>17705.830000000002</v>
      </c>
      <c r="V85" s="2">
        <v>12883.66</v>
      </c>
      <c r="W85" s="1">
        <v>19</v>
      </c>
      <c r="X85" s="1">
        <v>7</v>
      </c>
      <c r="Y85" s="1">
        <v>12</v>
      </c>
      <c r="Z85" s="1">
        <v>23</v>
      </c>
      <c r="AA85" s="1">
        <v>33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37</v>
      </c>
      <c r="AR85" s="1">
        <v>65</v>
      </c>
      <c r="AS85" s="1">
        <v>79</v>
      </c>
      <c r="AT85" s="1">
        <v>17</v>
      </c>
      <c r="AU85" s="1">
        <v>94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16</v>
      </c>
      <c r="BB85" s="1">
        <v>13</v>
      </c>
      <c r="BC85" s="1">
        <v>4</v>
      </c>
      <c r="BD85" s="1">
        <v>22</v>
      </c>
      <c r="BE85" s="1">
        <v>48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</row>
    <row r="86" spans="1:62" ht="15">
      <c r="A86" s="1">
        <v>70055</v>
      </c>
      <c r="B86" s="1" t="s">
        <v>139</v>
      </c>
      <c r="C86" s="4">
        <v>28</v>
      </c>
      <c r="D86" s="4">
        <v>285</v>
      </c>
      <c r="E86" s="4" t="s">
        <v>64</v>
      </c>
      <c r="F86" s="4">
        <v>974</v>
      </c>
      <c r="G86" s="4" t="s">
        <v>110</v>
      </c>
      <c r="H86" s="4">
        <v>33.523099999999999</v>
      </c>
      <c r="I86" s="3">
        <v>938.64679999999998</v>
      </c>
      <c r="J86" s="10">
        <f t="shared" si="1"/>
        <v>0</v>
      </c>
      <c r="K86" s="11">
        <f t="shared" si="2"/>
        <v>0</v>
      </c>
      <c r="L86" s="1">
        <v>2.73</v>
      </c>
      <c r="M86" s="1">
        <v>5.82</v>
      </c>
      <c r="N86" s="16"/>
      <c r="O86" s="64">
        <v>0</v>
      </c>
      <c r="P86" s="65">
        <v>5</v>
      </c>
      <c r="Q86" s="1">
        <v>5.12</v>
      </c>
      <c r="R86" s="1">
        <v>7.32</v>
      </c>
      <c r="S86" s="16"/>
      <c r="T86" s="1">
        <v>0</v>
      </c>
      <c r="U86" s="12">
        <v>16828.599999999999</v>
      </c>
      <c r="V86" s="2">
        <v>18136</v>
      </c>
      <c r="W86" s="1">
        <v>45</v>
      </c>
      <c r="X86" s="1">
        <v>54</v>
      </c>
      <c r="Y86" s="1">
        <v>-10</v>
      </c>
      <c r="Z86" s="1">
        <v>29</v>
      </c>
      <c r="AA86" s="1">
        <v>163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97</v>
      </c>
      <c r="AR86" s="1">
        <v>22</v>
      </c>
      <c r="AS86" s="1">
        <v>153</v>
      </c>
      <c r="AT86" s="1">
        <v>42</v>
      </c>
      <c r="AU86" s="1">
        <v>173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24</v>
      </c>
      <c r="BB86" s="1">
        <v>123</v>
      </c>
      <c r="BC86" s="1">
        <v>35</v>
      </c>
      <c r="BD86" s="1">
        <v>46</v>
      </c>
      <c r="BE86" s="1">
        <v>205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</row>
    <row r="87" spans="1:62" ht="15">
      <c r="A87" s="1">
        <v>70012</v>
      </c>
      <c r="B87" s="1" t="s">
        <v>89</v>
      </c>
      <c r="C87" s="4">
        <v>15</v>
      </c>
      <c r="D87" s="4">
        <v>285</v>
      </c>
      <c r="E87" s="4" t="s">
        <v>64</v>
      </c>
      <c r="F87" s="4">
        <v>562</v>
      </c>
      <c r="G87" s="4" t="s">
        <v>65</v>
      </c>
      <c r="H87" s="4">
        <v>27.955400000000001</v>
      </c>
      <c r="I87" s="3">
        <v>419.33100000000002</v>
      </c>
      <c r="J87" s="10">
        <f t="shared" si="1"/>
        <v>8386.6200000000008</v>
      </c>
      <c r="K87" s="11">
        <f t="shared" si="2"/>
        <v>20</v>
      </c>
      <c r="L87" s="1">
        <v>59.23</v>
      </c>
      <c r="M87" s="1">
        <v>1.73</v>
      </c>
      <c r="N87" s="16"/>
      <c r="O87" s="64">
        <v>20</v>
      </c>
      <c r="P87" s="65">
        <v>30</v>
      </c>
      <c r="Q87" s="1">
        <v>64.430000000000007</v>
      </c>
      <c r="R87" s="1">
        <v>35.4</v>
      </c>
      <c r="S87" s="16"/>
      <c r="T87" s="1">
        <v>0</v>
      </c>
      <c r="U87" s="12">
        <v>84257.58</v>
      </c>
      <c r="V87" s="2">
        <v>33127.15</v>
      </c>
      <c r="W87" s="1">
        <v>270</v>
      </c>
      <c r="X87" s="1">
        <v>391</v>
      </c>
      <c r="Y87" s="1">
        <v>333</v>
      </c>
      <c r="Z87" s="1">
        <v>180</v>
      </c>
      <c r="AA87" s="1">
        <v>26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309</v>
      </c>
      <c r="AR87" s="1">
        <v>438</v>
      </c>
      <c r="AS87" s="1">
        <v>430</v>
      </c>
      <c r="AT87" s="1">
        <v>402</v>
      </c>
      <c r="AU87" s="1">
        <v>628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202</v>
      </c>
      <c r="BB87" s="1">
        <v>268</v>
      </c>
      <c r="BC87" s="1">
        <v>493</v>
      </c>
      <c r="BD87" s="1">
        <v>275</v>
      </c>
      <c r="BE87" s="1">
        <v>531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</row>
    <row r="88" spans="1:62" ht="15">
      <c r="A88" s="1">
        <v>70142</v>
      </c>
      <c r="B88" s="1" t="s">
        <v>252</v>
      </c>
      <c r="C88" s="4">
        <v>18</v>
      </c>
      <c r="D88" s="4">
        <v>285</v>
      </c>
      <c r="E88" s="4" t="s">
        <v>64</v>
      </c>
      <c r="F88" s="4">
        <v>991</v>
      </c>
      <c r="G88" s="4" t="s">
        <v>141</v>
      </c>
      <c r="H88" s="4">
        <v>64.94</v>
      </c>
      <c r="I88" s="3">
        <v>1168.92</v>
      </c>
      <c r="J88" s="10">
        <f t="shared" si="1"/>
        <v>0</v>
      </c>
      <c r="K88" s="11">
        <f t="shared" si="2"/>
        <v>0</v>
      </c>
      <c r="L88" s="1">
        <v>5.67</v>
      </c>
      <c r="M88" s="1">
        <v>-1.67</v>
      </c>
      <c r="N88" s="16"/>
      <c r="O88" s="64">
        <v>0</v>
      </c>
      <c r="P88" s="65">
        <v>3</v>
      </c>
      <c r="Q88" s="1">
        <v>3.17</v>
      </c>
      <c r="R88" s="1">
        <v>-1.56</v>
      </c>
      <c r="S88" s="16"/>
      <c r="T88" s="1">
        <v>0</v>
      </c>
      <c r="U88" s="12">
        <v>15195.96</v>
      </c>
      <c r="V88" s="2">
        <v>-1948.2</v>
      </c>
      <c r="W88" s="1">
        <v>39</v>
      </c>
      <c r="X88" s="1">
        <v>15</v>
      </c>
      <c r="Y88" s="1">
        <v>33</v>
      </c>
      <c r="Z88" s="1">
        <v>45</v>
      </c>
      <c r="AA88" s="1">
        <v>-30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21</v>
      </c>
      <c r="AR88" s="1">
        <v>30</v>
      </c>
      <c r="AS88" s="1">
        <v>31</v>
      </c>
      <c r="AT88" s="1">
        <v>16</v>
      </c>
      <c r="AU88" s="1">
        <v>28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13</v>
      </c>
      <c r="BB88" s="1">
        <v>21</v>
      </c>
      <c r="BC88" s="1">
        <v>22</v>
      </c>
      <c r="BD88" s="1">
        <v>23</v>
      </c>
      <c r="BE88" s="1">
        <v>-28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</row>
    <row r="89" spans="1:62" ht="15">
      <c r="A89" s="1">
        <v>70141</v>
      </c>
      <c r="B89" s="1" t="s">
        <v>270</v>
      </c>
      <c r="C89" s="4">
        <v>15</v>
      </c>
      <c r="D89" s="4">
        <v>285</v>
      </c>
      <c r="E89" s="4" t="s">
        <v>64</v>
      </c>
      <c r="F89" s="4">
        <v>562</v>
      </c>
      <c r="G89" s="4" t="s">
        <v>65</v>
      </c>
      <c r="H89" s="4">
        <v>28.82</v>
      </c>
      <c r="I89" s="3">
        <v>432.3</v>
      </c>
      <c r="J89" s="10">
        <f t="shared" si="1"/>
        <v>2161.5</v>
      </c>
      <c r="K89" s="11">
        <f t="shared" si="2"/>
        <v>5</v>
      </c>
      <c r="L89" s="1">
        <v>1</v>
      </c>
      <c r="M89" s="1">
        <v>2.73</v>
      </c>
      <c r="N89" s="16"/>
      <c r="O89" s="64">
        <v>5</v>
      </c>
      <c r="P89" s="65">
        <v>0</v>
      </c>
      <c r="Q89" s="1">
        <v>0.9</v>
      </c>
      <c r="R89" s="1">
        <v>0.33</v>
      </c>
      <c r="S89" s="16"/>
      <c r="T89" s="1">
        <v>0</v>
      </c>
      <c r="U89" s="14">
        <v>3069.33</v>
      </c>
      <c r="V89" s="2">
        <v>2622.62</v>
      </c>
      <c r="W89" s="1">
        <v>4</v>
      </c>
      <c r="X89" s="1">
        <v>3</v>
      </c>
      <c r="Y89" s="1">
        <v>5</v>
      </c>
      <c r="Z89" s="1">
        <v>9</v>
      </c>
      <c r="AA89" s="1">
        <v>41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28</v>
      </c>
      <c r="AR89" s="1">
        <v>33</v>
      </c>
      <c r="AS89" s="1">
        <v>27</v>
      </c>
      <c r="AT89" s="1">
        <v>13</v>
      </c>
      <c r="AU89" s="1">
        <v>45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</v>
      </c>
      <c r="BB89" s="1">
        <v>13</v>
      </c>
      <c r="BC89" s="1">
        <v>1</v>
      </c>
      <c r="BD89" s="1">
        <v>8</v>
      </c>
      <c r="BE89" s="1">
        <v>5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</row>
    <row r="90" spans="1:62" ht="15">
      <c r="A90" s="1">
        <v>70139</v>
      </c>
      <c r="B90" s="1" t="s">
        <v>259</v>
      </c>
      <c r="C90" s="4">
        <v>15</v>
      </c>
      <c r="D90" s="4">
        <v>285</v>
      </c>
      <c r="E90" s="4" t="s">
        <v>64</v>
      </c>
      <c r="F90" s="4">
        <v>562</v>
      </c>
      <c r="G90" s="4" t="s">
        <v>65</v>
      </c>
      <c r="H90" s="4">
        <v>28.82</v>
      </c>
      <c r="I90" s="3">
        <v>432.3</v>
      </c>
      <c r="J90" s="10">
        <f t="shared" si="1"/>
        <v>4323</v>
      </c>
      <c r="K90" s="11">
        <f t="shared" si="2"/>
        <v>10</v>
      </c>
      <c r="L90" s="1">
        <v>2.6</v>
      </c>
      <c r="M90" s="1">
        <v>0.53</v>
      </c>
      <c r="N90" s="16"/>
      <c r="O90" s="64">
        <v>10</v>
      </c>
      <c r="P90" s="65">
        <v>3</v>
      </c>
      <c r="Q90" s="1">
        <v>1.7</v>
      </c>
      <c r="R90" s="1">
        <v>3.67</v>
      </c>
      <c r="S90" s="16"/>
      <c r="T90" s="1">
        <v>0</v>
      </c>
      <c r="U90" s="14">
        <v>7132.95</v>
      </c>
      <c r="V90" s="2">
        <v>3170.2</v>
      </c>
      <c r="W90" s="1">
        <v>16</v>
      </c>
      <c r="X90" s="1">
        <v>13</v>
      </c>
      <c r="Y90" s="1">
        <v>11</v>
      </c>
      <c r="Z90" s="1">
        <v>11</v>
      </c>
      <c r="AA90" s="1">
        <v>8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51</v>
      </c>
      <c r="AR90" s="1">
        <v>45</v>
      </c>
      <c r="AS90" s="1">
        <v>82</v>
      </c>
      <c r="AT90" s="1">
        <v>55</v>
      </c>
      <c r="AU90" s="1">
        <v>47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10</v>
      </c>
      <c r="BB90" s="1">
        <v>11</v>
      </c>
      <c r="BC90" s="1">
        <v>6</v>
      </c>
      <c r="BD90" s="1">
        <v>8</v>
      </c>
      <c r="BE90" s="1">
        <v>55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</row>
    <row r="91" spans="1:62" ht="15">
      <c r="A91" s="1">
        <v>70315</v>
      </c>
      <c r="B91" s="1" t="s">
        <v>244</v>
      </c>
      <c r="C91" s="4">
        <v>15</v>
      </c>
      <c r="D91" s="4">
        <v>285</v>
      </c>
      <c r="E91" s="4" t="s">
        <v>64</v>
      </c>
      <c r="F91" s="4">
        <v>562</v>
      </c>
      <c r="G91" s="4" t="s">
        <v>65</v>
      </c>
      <c r="H91" s="4">
        <v>28.82</v>
      </c>
      <c r="I91" s="3">
        <v>432.3</v>
      </c>
      <c r="J91" s="10">
        <f t="shared" si="1"/>
        <v>2161.5</v>
      </c>
      <c r="K91" s="11">
        <f t="shared" si="2"/>
        <v>5</v>
      </c>
      <c r="L91" s="1">
        <v>2.0299999999999998</v>
      </c>
      <c r="M91" s="1">
        <v>3.73</v>
      </c>
      <c r="N91" s="16"/>
      <c r="O91" s="64">
        <v>5</v>
      </c>
      <c r="P91" s="65">
        <v>5</v>
      </c>
      <c r="Q91" s="1">
        <v>2.27</v>
      </c>
      <c r="R91" s="1">
        <v>4.2</v>
      </c>
      <c r="S91" s="16"/>
      <c r="T91" s="1">
        <v>0</v>
      </c>
      <c r="U91" s="14">
        <v>4452.6899999999996</v>
      </c>
      <c r="V91" s="2">
        <v>3458.4</v>
      </c>
      <c r="W91" s="1">
        <v>16</v>
      </c>
      <c r="X91" s="1">
        <v>13</v>
      </c>
      <c r="Y91" s="1">
        <v>7</v>
      </c>
      <c r="Z91" s="1">
        <v>2</v>
      </c>
      <c r="AA91" s="1">
        <v>56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48</v>
      </c>
      <c r="AR91" s="1">
        <v>21</v>
      </c>
      <c r="AS91" s="1">
        <v>27</v>
      </c>
      <c r="AT91" s="1">
        <v>9</v>
      </c>
      <c r="AU91" s="1">
        <v>1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16</v>
      </c>
      <c r="BB91" s="1">
        <v>8</v>
      </c>
      <c r="BC91" s="1">
        <v>10</v>
      </c>
      <c r="BD91" s="1">
        <v>8</v>
      </c>
      <c r="BE91" s="1">
        <v>63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</row>
    <row r="92" spans="1:62" ht="15">
      <c r="A92" s="1">
        <v>70316</v>
      </c>
      <c r="B92" s="1" t="s">
        <v>261</v>
      </c>
      <c r="C92" s="4">
        <v>15</v>
      </c>
      <c r="D92" s="4">
        <v>285</v>
      </c>
      <c r="E92" s="4" t="s">
        <v>64</v>
      </c>
      <c r="F92" s="4">
        <v>562</v>
      </c>
      <c r="G92" s="4" t="s">
        <v>65</v>
      </c>
      <c r="H92" s="4">
        <v>28.82</v>
      </c>
      <c r="I92" s="3">
        <v>432.3</v>
      </c>
      <c r="J92" s="10">
        <f t="shared" si="1"/>
        <v>2161.5</v>
      </c>
      <c r="K92" s="11">
        <f t="shared" si="2"/>
        <v>5</v>
      </c>
      <c r="L92" s="1">
        <v>3.47</v>
      </c>
      <c r="M92" s="1">
        <v>2</v>
      </c>
      <c r="N92" s="16"/>
      <c r="O92" s="64">
        <v>5</v>
      </c>
      <c r="P92" s="65">
        <v>5</v>
      </c>
      <c r="Q92" s="1">
        <v>0.97</v>
      </c>
      <c r="R92" s="1">
        <v>1.93</v>
      </c>
      <c r="S92" s="16"/>
      <c r="T92" s="1">
        <v>0</v>
      </c>
      <c r="U92" s="14">
        <v>4841.76</v>
      </c>
      <c r="V92" s="2">
        <v>2132.6799999999998</v>
      </c>
      <c r="W92" s="1">
        <v>13</v>
      </c>
      <c r="X92" s="1">
        <v>11</v>
      </c>
      <c r="Y92" s="1">
        <v>28</v>
      </c>
      <c r="Z92" s="1">
        <v>11</v>
      </c>
      <c r="AA92" s="1">
        <v>30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31</v>
      </c>
      <c r="AR92" s="1">
        <v>32</v>
      </c>
      <c r="AS92" s="1">
        <v>45</v>
      </c>
      <c r="AT92" s="1">
        <v>19</v>
      </c>
      <c r="AU92" s="1">
        <v>15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3</v>
      </c>
      <c r="BB92" s="1">
        <v>22</v>
      </c>
      <c r="BC92" s="1">
        <v>0</v>
      </c>
      <c r="BD92" s="1">
        <v>1</v>
      </c>
      <c r="BE92" s="1">
        <v>29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</row>
    <row r="93" spans="1:62" ht="15">
      <c r="A93" s="1">
        <v>70010</v>
      </c>
      <c r="B93" s="1" t="s">
        <v>178</v>
      </c>
      <c r="C93" s="4">
        <v>15</v>
      </c>
      <c r="D93" s="4">
        <v>285</v>
      </c>
      <c r="E93" s="4" t="s">
        <v>64</v>
      </c>
      <c r="F93" s="4">
        <v>562</v>
      </c>
      <c r="G93" s="4" t="s">
        <v>65</v>
      </c>
      <c r="H93" s="4">
        <v>28.82</v>
      </c>
      <c r="I93" s="3">
        <v>432.3</v>
      </c>
      <c r="J93" s="10">
        <f t="shared" si="1"/>
        <v>2161.5</v>
      </c>
      <c r="K93" s="11">
        <f t="shared" si="2"/>
        <v>5</v>
      </c>
      <c r="L93" s="1">
        <v>-0.37</v>
      </c>
      <c r="M93" s="1">
        <v>5.53</v>
      </c>
      <c r="N93" s="16"/>
      <c r="O93" s="64">
        <v>5</v>
      </c>
      <c r="P93" s="65">
        <v>5</v>
      </c>
      <c r="Q93" s="1">
        <v>9.1999999999999993</v>
      </c>
      <c r="R93" s="1">
        <v>5.8</v>
      </c>
      <c r="S93" s="16"/>
      <c r="T93" s="1">
        <v>0</v>
      </c>
      <c r="U93" s="12">
        <v>12464.65</v>
      </c>
      <c r="V93" s="2">
        <v>8588.36</v>
      </c>
      <c r="W93" s="1">
        <v>0</v>
      </c>
      <c r="X93" s="1">
        <v>0</v>
      </c>
      <c r="Y93" s="1">
        <v>-10</v>
      </c>
      <c r="Z93" s="1">
        <v>9</v>
      </c>
      <c r="AA93" s="1">
        <v>83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123</v>
      </c>
      <c r="AR93" s="1">
        <v>130</v>
      </c>
      <c r="AS93" s="1">
        <v>70</v>
      </c>
      <c r="AT93" s="1">
        <v>84</v>
      </c>
      <c r="AU93" s="1">
        <v>128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18</v>
      </c>
      <c r="BB93" s="1">
        <v>97</v>
      </c>
      <c r="BC93" s="1">
        <v>40</v>
      </c>
      <c r="BD93" s="1">
        <v>63</v>
      </c>
      <c r="BE93" s="1">
        <v>87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</row>
    <row r="94" spans="1:62" ht="15">
      <c r="A94" s="1">
        <v>70014</v>
      </c>
      <c r="B94" s="1" t="s">
        <v>124</v>
      </c>
      <c r="C94" s="4">
        <v>4</v>
      </c>
      <c r="D94" s="4">
        <v>285</v>
      </c>
      <c r="E94" s="4" t="s">
        <v>64</v>
      </c>
      <c r="F94" s="4">
        <v>562</v>
      </c>
      <c r="G94" s="4" t="s">
        <v>65</v>
      </c>
      <c r="H94" s="4">
        <v>80.58</v>
      </c>
      <c r="I94" s="3">
        <v>322.32</v>
      </c>
      <c r="J94" s="10">
        <f t="shared" si="1"/>
        <v>4834.8</v>
      </c>
      <c r="K94" s="11">
        <f t="shared" si="2"/>
        <v>15</v>
      </c>
      <c r="L94" s="1">
        <v>2.38</v>
      </c>
      <c r="M94" s="1">
        <v>-0.5</v>
      </c>
      <c r="N94" s="16"/>
      <c r="O94" s="64">
        <v>15</v>
      </c>
      <c r="P94" s="65">
        <v>10</v>
      </c>
      <c r="Q94" s="1">
        <v>5.12</v>
      </c>
      <c r="R94" s="1">
        <v>1.25</v>
      </c>
      <c r="S94" s="16"/>
      <c r="T94" s="1">
        <v>0</v>
      </c>
      <c r="U94" s="14">
        <v>7292.49</v>
      </c>
      <c r="V94" s="2">
        <v>1208.7</v>
      </c>
      <c r="W94" s="1">
        <v>2</v>
      </c>
      <c r="X94" s="1">
        <v>4</v>
      </c>
      <c r="Y94" s="1">
        <v>2</v>
      </c>
      <c r="Z94" s="1">
        <v>7</v>
      </c>
      <c r="AA94" s="1">
        <v>-2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15</v>
      </c>
      <c r="AR94" s="1">
        <v>10</v>
      </c>
      <c r="AS94" s="1">
        <v>28</v>
      </c>
      <c r="AT94" s="1">
        <v>25</v>
      </c>
      <c r="AU94" s="1">
        <v>12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6</v>
      </c>
      <c r="BB94" s="1">
        <v>15</v>
      </c>
      <c r="BC94" s="1">
        <v>0</v>
      </c>
      <c r="BD94" s="1">
        <v>14</v>
      </c>
      <c r="BE94" s="1">
        <v>5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</row>
    <row r="95" spans="1:62" ht="15">
      <c r="A95" s="1">
        <v>70173</v>
      </c>
      <c r="B95" s="1" t="s">
        <v>316</v>
      </c>
      <c r="C95" s="4">
        <v>4</v>
      </c>
      <c r="D95" s="4">
        <v>285</v>
      </c>
      <c r="E95" s="4" t="s">
        <v>64</v>
      </c>
      <c r="F95" s="4">
        <v>562</v>
      </c>
      <c r="G95" s="4" t="s">
        <v>65</v>
      </c>
      <c r="H95" s="4">
        <v>76.63</v>
      </c>
      <c r="I95" s="3">
        <v>306.52</v>
      </c>
      <c r="J95" s="10">
        <f t="shared" si="1"/>
        <v>1532.6</v>
      </c>
      <c r="K95" s="11">
        <f t="shared" si="2"/>
        <v>5</v>
      </c>
      <c r="L95" s="1">
        <v>0.88</v>
      </c>
      <c r="M95" s="1">
        <v>1</v>
      </c>
      <c r="N95" s="16"/>
      <c r="O95" s="64">
        <v>5</v>
      </c>
      <c r="P95" s="65">
        <v>0</v>
      </c>
      <c r="Q95" s="1">
        <v>0.88</v>
      </c>
      <c r="R95" s="1">
        <v>2.25</v>
      </c>
      <c r="S95" s="16"/>
      <c r="T95" s="1">
        <v>0</v>
      </c>
      <c r="U95" s="15">
        <v>1685.86</v>
      </c>
      <c r="V95" s="2">
        <v>1226.08</v>
      </c>
      <c r="W95" s="1">
        <v>0</v>
      </c>
      <c r="X95" s="1">
        <v>2</v>
      </c>
      <c r="Y95" s="1">
        <v>2</v>
      </c>
      <c r="Z95" s="1">
        <v>1</v>
      </c>
      <c r="AA95" s="1">
        <v>4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6</v>
      </c>
      <c r="AR95" s="1">
        <v>6</v>
      </c>
      <c r="AS95" s="1">
        <v>4</v>
      </c>
      <c r="AT95" s="1">
        <v>4</v>
      </c>
      <c r="AU95" s="1">
        <v>3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3</v>
      </c>
      <c r="BC95" s="1">
        <v>0</v>
      </c>
      <c r="BD95" s="1">
        <v>4</v>
      </c>
      <c r="BE95" s="1">
        <v>9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</row>
    <row r="96" spans="1:62" ht="15">
      <c r="A96" s="1">
        <v>70352</v>
      </c>
      <c r="B96" s="1" t="s">
        <v>276</v>
      </c>
      <c r="C96" s="4">
        <v>5</v>
      </c>
      <c r="D96" s="4">
        <v>285</v>
      </c>
      <c r="E96" s="4" t="s">
        <v>64</v>
      </c>
      <c r="F96" s="4">
        <v>562</v>
      </c>
      <c r="G96" s="4" t="s">
        <v>65</v>
      </c>
      <c r="H96" s="4">
        <v>61.49</v>
      </c>
      <c r="I96" s="3">
        <v>307.45</v>
      </c>
      <c r="J96" s="10">
        <f t="shared" si="1"/>
        <v>1537.25</v>
      </c>
      <c r="K96" s="11">
        <f t="shared" si="2"/>
        <v>5</v>
      </c>
      <c r="L96" s="1">
        <v>1.7</v>
      </c>
      <c r="M96" s="1">
        <v>-1</v>
      </c>
      <c r="N96" s="16"/>
      <c r="O96" s="64">
        <v>5</v>
      </c>
      <c r="P96" s="65">
        <v>5</v>
      </c>
      <c r="Q96" s="1">
        <v>0.3</v>
      </c>
      <c r="R96" s="1">
        <v>0.4</v>
      </c>
      <c r="S96" s="16"/>
      <c r="T96" s="1">
        <v>0</v>
      </c>
      <c r="U96" s="15">
        <v>2551.84</v>
      </c>
      <c r="V96" s="2">
        <v>-307.45</v>
      </c>
      <c r="W96" s="1">
        <v>4</v>
      </c>
      <c r="X96" s="1">
        <v>2</v>
      </c>
      <c r="Y96" s="1">
        <v>3</v>
      </c>
      <c r="Z96" s="1">
        <v>1</v>
      </c>
      <c r="AA96" s="1">
        <v>-5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17</v>
      </c>
      <c r="AR96" s="1">
        <v>11</v>
      </c>
      <c r="AS96" s="1">
        <v>7</v>
      </c>
      <c r="AT96" s="1">
        <v>4</v>
      </c>
      <c r="AU96" s="1">
        <v>-2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3</v>
      </c>
      <c r="BC96" s="1">
        <v>0</v>
      </c>
      <c r="BD96" s="1">
        <v>0</v>
      </c>
      <c r="BE96" s="1">
        <v>2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</row>
    <row r="97" spans="1:62" ht="15">
      <c r="A97" s="1">
        <v>70275</v>
      </c>
      <c r="B97" s="1" t="s">
        <v>161</v>
      </c>
      <c r="C97" s="4">
        <v>32</v>
      </c>
      <c r="D97" s="4">
        <v>285</v>
      </c>
      <c r="E97" s="4" t="s">
        <v>64</v>
      </c>
      <c r="F97" s="4">
        <v>573</v>
      </c>
      <c r="G97" s="4" t="s">
        <v>87</v>
      </c>
      <c r="H97" s="4">
        <v>33.270000000000003</v>
      </c>
      <c r="I97" s="3">
        <v>1064.6400000000001</v>
      </c>
      <c r="J97" s="10">
        <f t="shared" si="1"/>
        <v>0</v>
      </c>
      <c r="K97" s="11">
        <f t="shared" si="2"/>
        <v>0</v>
      </c>
      <c r="L97" s="1">
        <v>0.55000000000000004</v>
      </c>
      <c r="M97" s="1">
        <v>3.06</v>
      </c>
      <c r="N97" s="16"/>
      <c r="O97" s="64">
        <v>0</v>
      </c>
      <c r="P97" s="65">
        <v>0</v>
      </c>
      <c r="Q97" s="1">
        <v>3</v>
      </c>
      <c r="R97" s="1">
        <v>3.19</v>
      </c>
      <c r="S97" s="16"/>
      <c r="T97" s="1">
        <v>0</v>
      </c>
      <c r="U97" s="12">
        <v>12476.25</v>
      </c>
      <c r="V97" s="2">
        <v>21059.91</v>
      </c>
      <c r="W97" s="1">
        <v>11</v>
      </c>
      <c r="X97" s="1">
        <v>9</v>
      </c>
      <c r="Y97" s="1">
        <v>0</v>
      </c>
      <c r="Z97" s="1">
        <v>4</v>
      </c>
      <c r="AA97" s="1">
        <v>98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102</v>
      </c>
      <c r="AR97" s="1">
        <v>101</v>
      </c>
      <c r="AS97" s="1">
        <v>83</v>
      </c>
      <c r="AT97" s="1">
        <v>52</v>
      </c>
      <c r="AU97" s="1">
        <v>433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18</v>
      </c>
      <c r="BB97" s="1">
        <v>88</v>
      </c>
      <c r="BC97" s="1">
        <v>17</v>
      </c>
      <c r="BD97" s="1">
        <v>34</v>
      </c>
      <c r="BE97" s="1">
        <v>102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</row>
    <row r="98" spans="1:62" ht="15">
      <c r="A98" s="1">
        <v>70013</v>
      </c>
      <c r="B98" s="1" t="s">
        <v>84</v>
      </c>
      <c r="C98" s="4">
        <v>5</v>
      </c>
      <c r="D98" s="4">
        <v>285</v>
      </c>
      <c r="E98" s="4" t="s">
        <v>64</v>
      </c>
      <c r="F98" s="4">
        <v>562</v>
      </c>
      <c r="G98" s="4" t="s">
        <v>65</v>
      </c>
      <c r="H98" s="4">
        <v>59.645299999999999</v>
      </c>
      <c r="I98" s="3">
        <v>298.22649999999999</v>
      </c>
      <c r="J98" s="10">
        <f t="shared" si="1"/>
        <v>8946.7950000000001</v>
      </c>
      <c r="K98" s="11">
        <f t="shared" si="2"/>
        <v>30</v>
      </c>
      <c r="L98" s="1">
        <v>42.4</v>
      </c>
      <c r="M98" s="1">
        <v>47</v>
      </c>
      <c r="N98" s="16"/>
      <c r="O98" s="64">
        <v>30</v>
      </c>
      <c r="P98" s="65">
        <v>40</v>
      </c>
      <c r="Q98" s="1">
        <v>44.1</v>
      </c>
      <c r="R98" s="1">
        <v>33</v>
      </c>
      <c r="S98" s="16"/>
      <c r="T98" s="1">
        <v>0</v>
      </c>
      <c r="U98" s="12">
        <v>59287.43</v>
      </c>
      <c r="V98" s="2">
        <v>36383.629999999997</v>
      </c>
      <c r="W98" s="1">
        <v>80</v>
      </c>
      <c r="X98" s="1">
        <v>76</v>
      </c>
      <c r="Y98" s="1">
        <v>72</v>
      </c>
      <c r="Z98" s="1">
        <v>44</v>
      </c>
      <c r="AA98" s="1">
        <v>235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230</v>
      </c>
      <c r="AR98" s="1">
        <v>179</v>
      </c>
      <c r="AS98" s="1">
        <v>153</v>
      </c>
      <c r="AT98" s="1">
        <v>178</v>
      </c>
      <c r="AU98" s="1">
        <v>210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67</v>
      </c>
      <c r="BB98" s="1">
        <v>72</v>
      </c>
      <c r="BC98" s="1">
        <v>84</v>
      </c>
      <c r="BD98" s="1">
        <v>67</v>
      </c>
      <c r="BE98" s="1">
        <v>165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</row>
    <row r="99" spans="1:62" ht="15">
      <c r="A99" s="1">
        <v>70406</v>
      </c>
      <c r="B99" s="1" t="s">
        <v>180</v>
      </c>
      <c r="C99" s="4">
        <v>20</v>
      </c>
      <c r="D99" s="4">
        <v>285</v>
      </c>
      <c r="E99" s="4" t="s">
        <v>64</v>
      </c>
      <c r="F99" s="4">
        <v>562</v>
      </c>
      <c r="G99" s="4" t="s">
        <v>65</v>
      </c>
      <c r="H99" s="4">
        <v>68.760000000000005</v>
      </c>
      <c r="I99" s="3">
        <v>1375.2</v>
      </c>
      <c r="J99" s="10">
        <f t="shared" si="1"/>
        <v>0</v>
      </c>
      <c r="K99" s="11">
        <f t="shared" si="2"/>
        <v>0</v>
      </c>
      <c r="L99" s="1">
        <v>-0.52</v>
      </c>
      <c r="M99" s="1">
        <v>1.35</v>
      </c>
      <c r="N99" s="16"/>
      <c r="O99" s="64">
        <v>0</v>
      </c>
      <c r="P99" s="65">
        <v>5</v>
      </c>
      <c r="Q99" s="1">
        <v>0.85</v>
      </c>
      <c r="R99" s="1">
        <v>2.15</v>
      </c>
      <c r="S99" s="16"/>
      <c r="T99" s="1">
        <v>0</v>
      </c>
      <c r="U99" s="12">
        <v>12411.18</v>
      </c>
      <c r="V99" s="2">
        <v>10245.24</v>
      </c>
      <c r="W99" s="1">
        <v>0</v>
      </c>
      <c r="X99" s="1">
        <v>0</v>
      </c>
      <c r="Y99" s="1">
        <v>-14</v>
      </c>
      <c r="Z99" s="1">
        <v>7</v>
      </c>
      <c r="AA99" s="1">
        <v>27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41</v>
      </c>
      <c r="AR99" s="1">
        <v>43</v>
      </c>
      <c r="AS99" s="1">
        <v>76</v>
      </c>
      <c r="AT99" s="1">
        <v>71</v>
      </c>
      <c r="AU99" s="1">
        <v>79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9</v>
      </c>
      <c r="BB99" s="1">
        <v>8</v>
      </c>
      <c r="BC99" s="1">
        <v>2</v>
      </c>
      <c r="BD99" s="1">
        <v>4</v>
      </c>
      <c r="BE99" s="1">
        <v>43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</row>
    <row r="100" spans="1:62" ht="15">
      <c r="A100" s="1">
        <v>70120</v>
      </c>
      <c r="B100" s="1" t="s">
        <v>189</v>
      </c>
      <c r="C100" s="4">
        <v>24</v>
      </c>
      <c r="D100" s="4">
        <v>285</v>
      </c>
      <c r="E100" s="4" t="s">
        <v>64</v>
      </c>
      <c r="F100" s="4">
        <v>570</v>
      </c>
      <c r="G100" s="4" t="s">
        <v>72</v>
      </c>
      <c r="H100" s="4">
        <v>36</v>
      </c>
      <c r="I100" s="3">
        <v>864</v>
      </c>
      <c r="J100" s="10">
        <f t="shared" si="1"/>
        <v>0</v>
      </c>
      <c r="K100" s="11">
        <f t="shared" si="2"/>
        <v>0</v>
      </c>
      <c r="L100" s="1">
        <v>1.73</v>
      </c>
      <c r="M100" s="1">
        <v>1.62</v>
      </c>
      <c r="N100" s="16"/>
      <c r="O100" s="64">
        <v>0</v>
      </c>
      <c r="P100" s="65">
        <v>0</v>
      </c>
      <c r="Q100" s="1">
        <v>1.31</v>
      </c>
      <c r="R100" s="1">
        <v>0.96</v>
      </c>
      <c r="S100" s="16"/>
      <c r="T100" s="1">
        <v>0</v>
      </c>
      <c r="U100" s="12">
        <v>12258</v>
      </c>
      <c r="V100" s="2">
        <v>11844</v>
      </c>
      <c r="W100" s="1">
        <v>15</v>
      </c>
      <c r="X100" s="1">
        <v>11</v>
      </c>
      <c r="Y100" s="1">
        <v>18</v>
      </c>
      <c r="Z100" s="1">
        <v>6</v>
      </c>
      <c r="AA100" s="1">
        <v>39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35</v>
      </c>
      <c r="AR100" s="1">
        <v>102</v>
      </c>
      <c r="AS100" s="1">
        <v>138</v>
      </c>
      <c r="AT100" s="1">
        <v>87</v>
      </c>
      <c r="AU100" s="1">
        <v>267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4</v>
      </c>
      <c r="BB100" s="1">
        <v>24</v>
      </c>
      <c r="BC100" s="1">
        <v>7</v>
      </c>
      <c r="BD100" s="1">
        <v>17</v>
      </c>
      <c r="BE100" s="1">
        <v>23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</row>
    <row r="101" spans="1:62" ht="15">
      <c r="A101" s="1">
        <v>70073</v>
      </c>
      <c r="B101" s="1" t="s">
        <v>158</v>
      </c>
      <c r="C101" s="4">
        <v>24</v>
      </c>
      <c r="D101" s="4">
        <v>285</v>
      </c>
      <c r="E101" s="4" t="s">
        <v>64</v>
      </c>
      <c r="F101" s="4">
        <v>570</v>
      </c>
      <c r="G101" s="4" t="s">
        <v>72</v>
      </c>
      <c r="H101" s="4">
        <v>36.869999999999997</v>
      </c>
      <c r="I101" s="3">
        <v>884.88</v>
      </c>
      <c r="J101" s="10">
        <f t="shared" si="1"/>
        <v>0</v>
      </c>
      <c r="K101" s="11">
        <f t="shared" si="2"/>
        <v>0</v>
      </c>
      <c r="L101" s="1">
        <v>4.8099999999999996</v>
      </c>
      <c r="M101" s="1">
        <v>6.33</v>
      </c>
      <c r="N101" s="16"/>
      <c r="O101" s="64">
        <v>0</v>
      </c>
      <c r="P101" s="65">
        <v>0</v>
      </c>
      <c r="Q101" s="1">
        <v>4.6900000000000004</v>
      </c>
      <c r="R101" s="1">
        <v>1.62</v>
      </c>
      <c r="S101" s="16"/>
      <c r="T101" s="1">
        <v>0</v>
      </c>
      <c r="U101" s="12">
        <v>11540.31</v>
      </c>
      <c r="V101" s="2">
        <v>9364.98</v>
      </c>
      <c r="W101" s="1">
        <v>15</v>
      </c>
      <c r="X101" s="1">
        <v>62</v>
      </c>
      <c r="Y101" s="1">
        <v>68</v>
      </c>
      <c r="Z101" s="1">
        <v>3</v>
      </c>
      <c r="AA101" s="1">
        <v>152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24</v>
      </c>
      <c r="AR101" s="1">
        <v>17</v>
      </c>
      <c r="AS101" s="1">
        <v>39</v>
      </c>
      <c r="AT101" s="1">
        <v>27</v>
      </c>
      <c r="AU101" s="1">
        <v>63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36</v>
      </c>
      <c r="BB101" s="1">
        <v>32</v>
      </c>
      <c r="BC101" s="1">
        <v>60</v>
      </c>
      <c r="BD101" s="1">
        <v>1</v>
      </c>
      <c r="BE101" s="1">
        <v>39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</row>
    <row r="102" spans="1:62" ht="15">
      <c r="A102" s="1">
        <v>70016</v>
      </c>
      <c r="B102" s="1" t="s">
        <v>128</v>
      </c>
      <c r="C102" s="4">
        <v>5</v>
      </c>
      <c r="D102" s="4">
        <v>285</v>
      </c>
      <c r="E102" s="4" t="s">
        <v>64</v>
      </c>
      <c r="F102" s="4">
        <v>562</v>
      </c>
      <c r="G102" s="4" t="s">
        <v>65</v>
      </c>
      <c r="H102" s="4">
        <v>61.49</v>
      </c>
      <c r="I102" s="3">
        <v>307.45</v>
      </c>
      <c r="J102" s="10">
        <f t="shared" si="1"/>
        <v>6149</v>
      </c>
      <c r="K102" s="11">
        <f t="shared" si="2"/>
        <v>20</v>
      </c>
      <c r="L102" s="1">
        <v>10.4</v>
      </c>
      <c r="M102" s="1">
        <v>8.4</v>
      </c>
      <c r="N102" s="16"/>
      <c r="O102" s="64">
        <v>20</v>
      </c>
      <c r="P102" s="65">
        <v>5</v>
      </c>
      <c r="Q102" s="1">
        <v>19.100000000000001</v>
      </c>
      <c r="R102" s="1">
        <v>12.2</v>
      </c>
      <c r="S102" s="16"/>
      <c r="T102" s="1">
        <v>0</v>
      </c>
      <c r="U102" s="12">
        <v>24657.49</v>
      </c>
      <c r="V102" s="2">
        <v>16294.85</v>
      </c>
      <c r="W102" s="1">
        <v>16</v>
      </c>
      <c r="X102" s="1">
        <v>9</v>
      </c>
      <c r="Y102" s="1">
        <v>17</v>
      </c>
      <c r="Z102" s="1">
        <v>29</v>
      </c>
      <c r="AA102" s="1">
        <v>42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81</v>
      </c>
      <c r="AR102" s="1">
        <v>90</v>
      </c>
      <c r="AS102" s="1">
        <v>75</v>
      </c>
      <c r="AT102" s="1">
        <v>105</v>
      </c>
      <c r="AU102" s="1">
        <v>162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25</v>
      </c>
      <c r="BB102" s="1">
        <v>50</v>
      </c>
      <c r="BC102" s="1">
        <v>37</v>
      </c>
      <c r="BD102" s="1">
        <v>17</v>
      </c>
      <c r="BE102" s="1">
        <v>61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</row>
    <row r="103" spans="1:62" ht="15">
      <c r="A103" s="1">
        <v>70209</v>
      </c>
      <c r="B103" s="1" t="s">
        <v>290</v>
      </c>
      <c r="C103" s="4">
        <v>10</v>
      </c>
      <c r="D103" s="4">
        <v>285</v>
      </c>
      <c r="E103" s="4" t="s">
        <v>64</v>
      </c>
      <c r="F103" s="4">
        <v>387</v>
      </c>
      <c r="G103" s="4" t="s">
        <v>94</v>
      </c>
      <c r="H103" s="4">
        <v>122.98</v>
      </c>
      <c r="I103" s="3">
        <v>1229.8</v>
      </c>
      <c r="J103" s="10">
        <f t="shared" si="1"/>
        <v>0</v>
      </c>
      <c r="K103" s="11">
        <f t="shared" si="2"/>
        <v>0</v>
      </c>
      <c r="L103" s="1">
        <v>2.35</v>
      </c>
      <c r="M103" s="1">
        <v>-0.2</v>
      </c>
      <c r="N103" s="16"/>
      <c r="O103" s="64">
        <v>0</v>
      </c>
      <c r="P103" s="65">
        <v>0</v>
      </c>
      <c r="Q103" s="1">
        <v>3.2</v>
      </c>
      <c r="R103" s="1">
        <v>3.9</v>
      </c>
      <c r="S103" s="16"/>
      <c r="T103" s="1">
        <v>0</v>
      </c>
      <c r="U103" s="12">
        <v>11437.14</v>
      </c>
      <c r="V103" s="2">
        <v>8362.64</v>
      </c>
      <c r="W103" s="1">
        <v>4</v>
      </c>
      <c r="X103" s="1">
        <v>24</v>
      </c>
      <c r="Y103" s="1">
        <v>4</v>
      </c>
      <c r="Z103" s="1">
        <v>7</v>
      </c>
      <c r="AA103" s="1">
        <v>-2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5</v>
      </c>
      <c r="AR103" s="1">
        <v>8</v>
      </c>
      <c r="AS103" s="1">
        <v>23</v>
      </c>
      <c r="AT103" s="1">
        <v>11</v>
      </c>
      <c r="AU103" s="1">
        <v>31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12</v>
      </c>
      <c r="BB103" s="1">
        <v>4</v>
      </c>
      <c r="BC103" s="1">
        <v>11</v>
      </c>
      <c r="BD103" s="1">
        <v>14</v>
      </c>
      <c r="BE103" s="1">
        <v>39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</row>
    <row r="104" spans="1:62" ht="15">
      <c r="A104" s="1">
        <v>70969</v>
      </c>
      <c r="B104" s="1" t="s">
        <v>277</v>
      </c>
      <c r="C104" s="4">
        <v>12</v>
      </c>
      <c r="D104" s="4">
        <v>285</v>
      </c>
      <c r="E104" s="4" t="s">
        <v>64</v>
      </c>
      <c r="F104" s="4">
        <v>567</v>
      </c>
      <c r="G104" s="4" t="s">
        <v>74</v>
      </c>
      <c r="H104" s="4">
        <v>62.506799999999998</v>
      </c>
      <c r="I104" s="3">
        <v>750.08159999999998</v>
      </c>
      <c r="J104" s="10">
        <f t="shared" si="1"/>
        <v>7500.8159999999998</v>
      </c>
      <c r="K104" s="11">
        <f t="shared" si="2"/>
        <v>10</v>
      </c>
      <c r="L104" s="1">
        <v>5.21</v>
      </c>
      <c r="M104" s="1">
        <v>6.75</v>
      </c>
      <c r="N104" s="16"/>
      <c r="O104" s="64">
        <v>10</v>
      </c>
      <c r="P104" s="65">
        <v>0</v>
      </c>
      <c r="Q104" s="1">
        <v>1.21</v>
      </c>
      <c r="R104" s="1">
        <v>1.83</v>
      </c>
      <c r="S104" s="16"/>
      <c r="T104" s="1">
        <v>0</v>
      </c>
      <c r="U104" s="14">
        <v>5344.33</v>
      </c>
      <c r="V104" s="2">
        <v>6438.2</v>
      </c>
      <c r="W104" s="1">
        <v>4</v>
      </c>
      <c r="X104" s="1">
        <v>30</v>
      </c>
      <c r="Y104" s="1">
        <v>37</v>
      </c>
      <c r="Z104" s="1">
        <v>13</v>
      </c>
      <c r="AA104" s="1">
        <v>81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5</v>
      </c>
      <c r="AT104" s="1">
        <v>7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4</v>
      </c>
      <c r="BB104" s="1">
        <v>3</v>
      </c>
      <c r="BC104" s="1">
        <v>7</v>
      </c>
      <c r="BD104" s="1">
        <v>4</v>
      </c>
      <c r="BE104" s="1">
        <v>22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</row>
    <row r="105" spans="1:62" ht="15">
      <c r="A105" s="1">
        <v>70968</v>
      </c>
      <c r="B105" s="1" t="s">
        <v>197</v>
      </c>
      <c r="C105" s="4">
        <v>12</v>
      </c>
      <c r="D105" s="4">
        <v>285</v>
      </c>
      <c r="E105" s="4" t="s">
        <v>64</v>
      </c>
      <c r="F105" s="4">
        <v>567</v>
      </c>
      <c r="G105" s="4" t="s">
        <v>74</v>
      </c>
      <c r="H105" s="4">
        <v>64.44</v>
      </c>
      <c r="I105" s="3">
        <v>773.28</v>
      </c>
      <c r="J105" s="10">
        <f t="shared" si="1"/>
        <v>3866.3999999999996</v>
      </c>
      <c r="K105" s="11">
        <f t="shared" si="2"/>
        <v>5</v>
      </c>
      <c r="L105" s="1">
        <v>5.75</v>
      </c>
      <c r="M105" s="1">
        <v>5.08</v>
      </c>
      <c r="N105" s="16"/>
      <c r="O105" s="64">
        <v>5</v>
      </c>
      <c r="P105" s="65">
        <v>10</v>
      </c>
      <c r="Q105" s="1">
        <v>20.25</v>
      </c>
      <c r="R105" s="1">
        <v>14</v>
      </c>
      <c r="S105" s="16"/>
      <c r="T105" s="1">
        <v>0</v>
      </c>
      <c r="U105" s="12">
        <v>46719</v>
      </c>
      <c r="V105" s="2">
        <v>30931.200000000001</v>
      </c>
      <c r="W105" s="1">
        <v>10</v>
      </c>
      <c r="X105" s="1">
        <v>11</v>
      </c>
      <c r="Y105" s="1">
        <v>34</v>
      </c>
      <c r="Z105" s="1">
        <v>39</v>
      </c>
      <c r="AA105" s="1">
        <v>61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85</v>
      </c>
      <c r="AR105" s="1">
        <v>182</v>
      </c>
      <c r="AS105" s="1">
        <v>183</v>
      </c>
      <c r="AT105" s="1">
        <v>108</v>
      </c>
      <c r="AU105" s="1">
        <v>251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39</v>
      </c>
      <c r="BB105" s="1">
        <v>90</v>
      </c>
      <c r="BC105" s="1">
        <v>119</v>
      </c>
      <c r="BD105" s="1">
        <v>80</v>
      </c>
      <c r="BE105" s="1">
        <v>168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</row>
    <row r="106" spans="1:62" ht="15">
      <c r="A106" s="1">
        <v>70083</v>
      </c>
      <c r="B106" s="1" t="s">
        <v>119</v>
      </c>
      <c r="C106" s="4">
        <v>25</v>
      </c>
      <c r="D106" s="4">
        <v>285</v>
      </c>
      <c r="E106" s="4" t="s">
        <v>64</v>
      </c>
      <c r="F106" s="4">
        <v>35</v>
      </c>
      <c r="G106" s="4" t="s">
        <v>76</v>
      </c>
      <c r="H106" s="4">
        <v>42.323999999999998</v>
      </c>
      <c r="I106" s="3">
        <v>1058.0999999999999</v>
      </c>
      <c r="J106" s="10">
        <f t="shared" si="1"/>
        <v>0</v>
      </c>
      <c r="K106" s="11">
        <f t="shared" si="2"/>
        <v>0</v>
      </c>
      <c r="L106" s="1">
        <v>2.04</v>
      </c>
      <c r="M106" s="1">
        <v>-0.6</v>
      </c>
      <c r="N106" s="16"/>
      <c r="O106" s="64">
        <v>0</v>
      </c>
      <c r="P106" s="65">
        <v>5</v>
      </c>
      <c r="Q106" s="1">
        <v>5.34</v>
      </c>
      <c r="R106" s="1">
        <v>4</v>
      </c>
      <c r="S106" s="16"/>
      <c r="T106" s="1">
        <v>0</v>
      </c>
      <c r="U106" s="12">
        <v>10813.78</v>
      </c>
      <c r="V106" s="2">
        <v>5036.5600000000004</v>
      </c>
      <c r="W106" s="1">
        <v>8</v>
      </c>
      <c r="X106" s="1">
        <v>4</v>
      </c>
      <c r="Y106" s="1">
        <v>36</v>
      </c>
      <c r="Z106" s="1">
        <v>10</v>
      </c>
      <c r="AA106" s="1">
        <v>-15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48</v>
      </c>
      <c r="AR106" s="1">
        <v>19</v>
      </c>
      <c r="AS106" s="1">
        <v>6</v>
      </c>
      <c r="AT106" s="1">
        <v>15</v>
      </c>
      <c r="AU106" s="1">
        <v>34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31</v>
      </c>
      <c r="BB106" s="1">
        <v>74</v>
      </c>
      <c r="BC106" s="1">
        <v>50</v>
      </c>
      <c r="BD106" s="1">
        <v>31</v>
      </c>
      <c r="BE106" s="1">
        <v>100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</row>
    <row r="107" spans="1:62" ht="15">
      <c r="A107" s="1">
        <v>70097</v>
      </c>
      <c r="B107" s="1" t="s">
        <v>239</v>
      </c>
      <c r="C107" s="4">
        <v>16</v>
      </c>
      <c r="D107" s="4">
        <v>285</v>
      </c>
      <c r="E107" s="4" t="s">
        <v>64</v>
      </c>
      <c r="F107" s="4">
        <v>567</v>
      </c>
      <c r="G107" s="4" t="s">
        <v>74</v>
      </c>
      <c r="H107" s="4">
        <v>43.77</v>
      </c>
      <c r="I107" s="3">
        <v>700.32</v>
      </c>
      <c r="J107" s="10">
        <f t="shared" si="1"/>
        <v>3501.6000000000004</v>
      </c>
      <c r="K107" s="11">
        <f t="shared" si="2"/>
        <v>5</v>
      </c>
      <c r="L107" s="1">
        <v>0.03</v>
      </c>
      <c r="M107" s="1">
        <v>3</v>
      </c>
      <c r="N107" s="16"/>
      <c r="O107" s="64">
        <v>5</v>
      </c>
      <c r="P107" s="65">
        <v>5</v>
      </c>
      <c r="Q107" s="1">
        <v>3.09</v>
      </c>
      <c r="R107" s="1">
        <v>2.12</v>
      </c>
      <c r="S107" s="16"/>
      <c r="T107" s="1">
        <v>0</v>
      </c>
      <c r="U107" s="12">
        <v>10373.49</v>
      </c>
      <c r="V107" s="2">
        <v>7440.9</v>
      </c>
      <c r="W107" s="1">
        <v>0</v>
      </c>
      <c r="X107" s="1">
        <v>0</v>
      </c>
      <c r="Y107" s="1">
        <v>0</v>
      </c>
      <c r="Z107" s="1">
        <v>1</v>
      </c>
      <c r="AA107" s="1">
        <v>48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104</v>
      </c>
      <c r="AR107" s="1">
        <v>48</v>
      </c>
      <c r="AS107" s="1">
        <v>48</v>
      </c>
      <c r="AT107" s="1">
        <v>22</v>
      </c>
      <c r="AU107" s="1">
        <v>88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33</v>
      </c>
      <c r="BB107" s="1">
        <v>25</v>
      </c>
      <c r="BC107" s="1">
        <v>3</v>
      </c>
      <c r="BD107" s="1">
        <v>2</v>
      </c>
      <c r="BE107" s="1">
        <v>34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</row>
    <row r="108" spans="1:62" ht="15">
      <c r="A108" s="1">
        <v>70184</v>
      </c>
      <c r="B108" s="1" t="s">
        <v>229</v>
      </c>
      <c r="C108" s="4">
        <v>20</v>
      </c>
      <c r="D108" s="4">
        <v>285</v>
      </c>
      <c r="E108" s="4" t="s">
        <v>64</v>
      </c>
      <c r="F108" s="4">
        <v>573</v>
      </c>
      <c r="G108" s="4" t="s">
        <v>87</v>
      </c>
      <c r="H108" s="4">
        <v>38.04</v>
      </c>
      <c r="I108" s="3">
        <v>760.8</v>
      </c>
      <c r="J108" s="10">
        <f t="shared" si="1"/>
        <v>0</v>
      </c>
      <c r="K108" s="11">
        <f t="shared" si="2"/>
        <v>0</v>
      </c>
      <c r="L108" s="1">
        <v>0.28000000000000003</v>
      </c>
      <c r="M108" s="1">
        <v>1.95</v>
      </c>
      <c r="N108" s="16"/>
      <c r="O108" s="64">
        <v>0</v>
      </c>
      <c r="P108" s="65">
        <v>8</v>
      </c>
      <c r="Q108" s="1">
        <v>6.62</v>
      </c>
      <c r="R108" s="1">
        <v>1.7</v>
      </c>
      <c r="S108" s="16"/>
      <c r="T108" s="1">
        <v>0</v>
      </c>
      <c r="U108" s="12">
        <v>10461</v>
      </c>
      <c r="V108" s="2">
        <v>3651.84</v>
      </c>
      <c r="W108" s="1">
        <v>1</v>
      </c>
      <c r="X108" s="1">
        <v>0</v>
      </c>
      <c r="Y108" s="1">
        <v>0</v>
      </c>
      <c r="Z108" s="1">
        <v>9</v>
      </c>
      <c r="AA108" s="1">
        <v>39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37</v>
      </c>
      <c r="AR108" s="1">
        <v>0</v>
      </c>
      <c r="AS108" s="1">
        <v>66</v>
      </c>
      <c r="AT108" s="1">
        <v>68</v>
      </c>
      <c r="AU108" s="1">
        <v>23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6</v>
      </c>
      <c r="BB108" s="1">
        <v>0</v>
      </c>
      <c r="BC108" s="1">
        <v>111</v>
      </c>
      <c r="BD108" s="1">
        <v>31</v>
      </c>
      <c r="BE108" s="1">
        <v>34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</row>
    <row r="109" spans="1:62" ht="15">
      <c r="A109" s="1">
        <v>70144</v>
      </c>
      <c r="B109" s="1" t="s">
        <v>177</v>
      </c>
      <c r="C109" s="4">
        <v>12</v>
      </c>
      <c r="D109" s="4">
        <v>285</v>
      </c>
      <c r="E109" s="4" t="s">
        <v>64</v>
      </c>
      <c r="F109" s="4">
        <v>567</v>
      </c>
      <c r="G109" s="4" t="s">
        <v>74</v>
      </c>
      <c r="H109" s="4">
        <v>64.44</v>
      </c>
      <c r="I109" s="3">
        <v>773.28</v>
      </c>
      <c r="J109" s="10">
        <f t="shared" si="1"/>
        <v>3866.3999999999996</v>
      </c>
      <c r="K109" s="11">
        <f t="shared" si="2"/>
        <v>5</v>
      </c>
      <c r="L109" s="1">
        <v>6.92</v>
      </c>
      <c r="M109" s="1">
        <v>7</v>
      </c>
      <c r="N109" s="16"/>
      <c r="O109" s="64">
        <v>5</v>
      </c>
      <c r="P109" s="65">
        <v>5</v>
      </c>
      <c r="Q109" s="1">
        <v>15.33</v>
      </c>
      <c r="R109" s="1">
        <v>2.42</v>
      </c>
      <c r="S109" s="16"/>
      <c r="T109" s="1">
        <v>0</v>
      </c>
      <c r="U109" s="12">
        <v>34185.42</v>
      </c>
      <c r="V109" s="2">
        <v>17076.599999999999</v>
      </c>
      <c r="W109" s="1">
        <v>16</v>
      </c>
      <c r="X109" s="1">
        <v>2</v>
      </c>
      <c r="Y109" s="1">
        <v>55</v>
      </c>
      <c r="Z109" s="1">
        <v>22</v>
      </c>
      <c r="AA109" s="1">
        <v>84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61</v>
      </c>
      <c r="AR109" s="1">
        <v>113</v>
      </c>
      <c r="AS109" s="1">
        <v>121</v>
      </c>
      <c r="AT109" s="1">
        <v>50</v>
      </c>
      <c r="AU109" s="1">
        <v>152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70</v>
      </c>
      <c r="BB109" s="1">
        <v>56</v>
      </c>
      <c r="BC109" s="1">
        <v>48</v>
      </c>
      <c r="BD109" s="1">
        <v>76</v>
      </c>
      <c r="BE109" s="1">
        <v>29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</row>
    <row r="110" spans="1:62" ht="15">
      <c r="A110" s="1">
        <v>70329</v>
      </c>
      <c r="B110" s="1" t="s">
        <v>267</v>
      </c>
      <c r="C110" s="4">
        <v>12</v>
      </c>
      <c r="D110" s="4">
        <v>285</v>
      </c>
      <c r="E110" s="4" t="s">
        <v>64</v>
      </c>
      <c r="F110" s="4">
        <v>285</v>
      </c>
      <c r="G110" s="4" t="s">
        <v>64</v>
      </c>
      <c r="H110" s="4">
        <v>28.88</v>
      </c>
      <c r="I110" s="3">
        <v>346.56</v>
      </c>
      <c r="J110" s="10">
        <f t="shared" si="1"/>
        <v>0</v>
      </c>
      <c r="K110" s="11">
        <f t="shared" si="2"/>
        <v>0</v>
      </c>
      <c r="L110" s="1">
        <v>7</v>
      </c>
      <c r="M110" s="1">
        <v>6.33</v>
      </c>
      <c r="N110" s="16"/>
      <c r="O110" s="64">
        <v>0</v>
      </c>
      <c r="P110" s="65">
        <v>0</v>
      </c>
      <c r="Q110" s="1">
        <v>4.21</v>
      </c>
      <c r="R110" s="1">
        <v>5.5</v>
      </c>
      <c r="S110" s="16"/>
      <c r="T110" s="1">
        <v>0</v>
      </c>
      <c r="U110" s="12">
        <v>10339.040000000001</v>
      </c>
      <c r="V110" s="2">
        <v>10858.88</v>
      </c>
      <c r="W110" s="1">
        <v>12</v>
      </c>
      <c r="X110" s="1">
        <v>24</v>
      </c>
      <c r="Y110" s="1">
        <v>59</v>
      </c>
      <c r="Z110" s="1">
        <v>2</v>
      </c>
      <c r="AA110" s="1">
        <v>76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43</v>
      </c>
      <c r="AR110" s="1">
        <v>39</v>
      </c>
      <c r="AS110" s="1">
        <v>118</v>
      </c>
      <c r="AT110" s="1">
        <v>86</v>
      </c>
      <c r="AU110" s="1">
        <v>234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2</v>
      </c>
      <c r="BB110" s="1">
        <v>52</v>
      </c>
      <c r="BC110" s="1">
        <v>18</v>
      </c>
      <c r="BD110" s="1">
        <v>9</v>
      </c>
      <c r="BE110" s="1">
        <v>66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</row>
    <row r="111" spans="1:62" ht="15">
      <c r="A111" s="1">
        <v>70036</v>
      </c>
      <c r="B111" s="1" t="s">
        <v>214</v>
      </c>
      <c r="C111" s="4">
        <v>15</v>
      </c>
      <c r="D111" s="4">
        <v>285</v>
      </c>
      <c r="E111" s="4" t="s">
        <v>64</v>
      </c>
      <c r="F111" s="4">
        <v>562</v>
      </c>
      <c r="G111" s="4" t="s">
        <v>65</v>
      </c>
      <c r="H111" s="4">
        <v>28.82</v>
      </c>
      <c r="I111" s="3">
        <v>432.3</v>
      </c>
      <c r="J111" s="10">
        <f t="shared" si="1"/>
        <v>0</v>
      </c>
      <c r="K111" s="11">
        <f t="shared" si="2"/>
        <v>0</v>
      </c>
      <c r="L111" s="1">
        <v>10.87</v>
      </c>
      <c r="M111" s="1">
        <v>80.73</v>
      </c>
      <c r="N111" s="16"/>
      <c r="O111" s="64">
        <v>0</v>
      </c>
      <c r="P111" s="65">
        <v>10</v>
      </c>
      <c r="Q111" s="1">
        <v>0.87</v>
      </c>
      <c r="R111" s="1">
        <v>5.73</v>
      </c>
      <c r="S111" s="16"/>
      <c r="T111" s="1">
        <v>0</v>
      </c>
      <c r="U111" s="12">
        <v>10303.15</v>
      </c>
      <c r="V111" s="2">
        <v>38100.04</v>
      </c>
      <c r="W111" s="1">
        <v>28</v>
      </c>
      <c r="X111" s="1">
        <v>48</v>
      </c>
      <c r="Y111" s="1">
        <v>69</v>
      </c>
      <c r="Z111" s="1">
        <v>84</v>
      </c>
      <c r="AA111" s="1">
        <v>1211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43</v>
      </c>
      <c r="AR111" s="1">
        <v>67</v>
      </c>
      <c r="AS111" s="1">
        <v>70</v>
      </c>
      <c r="AT111" s="1">
        <v>70</v>
      </c>
      <c r="AU111" s="1">
        <v>25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3</v>
      </c>
      <c r="BB111" s="1">
        <v>5</v>
      </c>
      <c r="BC111" s="1">
        <v>0</v>
      </c>
      <c r="BD111" s="1">
        <v>15</v>
      </c>
      <c r="BE111" s="1">
        <v>86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</row>
    <row r="112" spans="1:62" ht="15">
      <c r="A112" s="1">
        <v>70069</v>
      </c>
      <c r="B112" s="1" t="s">
        <v>205</v>
      </c>
      <c r="C112" s="4">
        <v>12</v>
      </c>
      <c r="D112" s="4">
        <v>285</v>
      </c>
      <c r="E112" s="4" t="s">
        <v>64</v>
      </c>
      <c r="F112" s="4">
        <v>570</v>
      </c>
      <c r="G112" s="4" t="s">
        <v>72</v>
      </c>
      <c r="H112" s="4">
        <v>74.209999999999994</v>
      </c>
      <c r="I112" s="3">
        <v>890.52</v>
      </c>
      <c r="J112" s="10">
        <f t="shared" si="1"/>
        <v>4452.6000000000004</v>
      </c>
      <c r="K112" s="11">
        <f t="shared" si="2"/>
        <v>5</v>
      </c>
      <c r="L112" s="1">
        <v>2.79</v>
      </c>
      <c r="M112" s="1">
        <v>3.42</v>
      </c>
      <c r="N112" s="16"/>
      <c r="O112" s="64">
        <v>5</v>
      </c>
      <c r="P112" s="65">
        <v>0</v>
      </c>
      <c r="Q112" s="1">
        <v>11</v>
      </c>
      <c r="R112" s="1">
        <v>2.33</v>
      </c>
      <c r="S112" s="16"/>
      <c r="T112" s="1">
        <v>0</v>
      </c>
      <c r="U112" s="12">
        <v>15138.84</v>
      </c>
      <c r="V112" s="2">
        <v>6530.48</v>
      </c>
      <c r="W112" s="1">
        <v>1</v>
      </c>
      <c r="X112" s="1">
        <v>13</v>
      </c>
      <c r="Y112" s="1">
        <v>20</v>
      </c>
      <c r="Z112" s="1">
        <v>12</v>
      </c>
      <c r="AA112" s="1">
        <v>41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2</v>
      </c>
      <c r="AR112" s="1">
        <v>4</v>
      </c>
      <c r="AS112" s="1">
        <v>20</v>
      </c>
      <c r="AT112" s="1">
        <v>29</v>
      </c>
      <c r="AU112" s="1">
        <v>19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62</v>
      </c>
      <c r="BB112" s="1">
        <v>49</v>
      </c>
      <c r="BC112" s="1">
        <v>2</v>
      </c>
      <c r="BD112" s="1">
        <v>87</v>
      </c>
      <c r="BE112" s="1">
        <v>28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</row>
    <row r="113" spans="1:62" ht="15">
      <c r="A113" s="1">
        <v>70098</v>
      </c>
      <c r="B113" s="1" t="s">
        <v>278</v>
      </c>
      <c r="C113" s="4">
        <v>24</v>
      </c>
      <c r="D113" s="4">
        <v>285</v>
      </c>
      <c r="E113" s="4" t="s">
        <v>64</v>
      </c>
      <c r="F113" s="4">
        <v>558</v>
      </c>
      <c r="G113" s="4" t="s">
        <v>67</v>
      </c>
      <c r="H113" s="4">
        <v>51.47</v>
      </c>
      <c r="I113" s="3">
        <v>1235.28</v>
      </c>
      <c r="J113" s="10">
        <f t="shared" si="1"/>
        <v>6176.4</v>
      </c>
      <c r="K113" s="11">
        <f t="shared" si="2"/>
        <v>5</v>
      </c>
      <c r="L113" s="1">
        <v>1.1000000000000001</v>
      </c>
      <c r="M113" s="1">
        <v>-0.38</v>
      </c>
      <c r="N113" s="16"/>
      <c r="O113" s="64">
        <v>5</v>
      </c>
      <c r="P113" s="65">
        <v>2</v>
      </c>
      <c r="Q113" s="1">
        <v>2.77</v>
      </c>
      <c r="R113" s="1">
        <v>-0.5</v>
      </c>
      <c r="S113" s="16"/>
      <c r="T113" s="1">
        <v>0</v>
      </c>
      <c r="U113" s="14">
        <v>9521.9500000000007</v>
      </c>
      <c r="V113" s="2">
        <v>-772.05</v>
      </c>
      <c r="W113" s="1">
        <v>7</v>
      </c>
      <c r="X113" s="1">
        <v>17</v>
      </c>
      <c r="Y113" s="1">
        <v>11</v>
      </c>
      <c r="Z113" s="1">
        <v>0</v>
      </c>
      <c r="AA113" s="1">
        <v>-9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31</v>
      </c>
      <c r="AR113" s="1">
        <v>30</v>
      </c>
      <c r="AS113" s="1">
        <v>40</v>
      </c>
      <c r="AT113" s="1">
        <v>12</v>
      </c>
      <c r="AU113" s="1">
        <v>6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17</v>
      </c>
      <c r="BB113" s="1">
        <v>19</v>
      </c>
      <c r="BC113" s="1">
        <v>19</v>
      </c>
      <c r="BD113" s="1">
        <v>42</v>
      </c>
      <c r="BE113" s="1">
        <v>-12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</row>
    <row r="114" spans="1:62" ht="15">
      <c r="A114" s="1">
        <v>70092</v>
      </c>
      <c r="B114" s="1" t="s">
        <v>195</v>
      </c>
      <c r="C114" s="4">
        <v>32</v>
      </c>
      <c r="D114" s="4">
        <v>285</v>
      </c>
      <c r="E114" s="4" t="s">
        <v>64</v>
      </c>
      <c r="F114" s="4">
        <v>573</v>
      </c>
      <c r="G114" s="4" t="s">
        <v>87</v>
      </c>
      <c r="H114" s="4">
        <v>32.271900000000002</v>
      </c>
      <c r="I114" s="3">
        <v>1032.7008000000001</v>
      </c>
      <c r="J114" s="10">
        <f t="shared" si="1"/>
        <v>0</v>
      </c>
      <c r="K114" s="11">
        <f t="shared" si="2"/>
        <v>0</v>
      </c>
      <c r="L114" s="1">
        <v>0.59</v>
      </c>
      <c r="M114" s="1">
        <v>2.25</v>
      </c>
      <c r="N114" s="16"/>
      <c r="O114" s="64">
        <v>0</v>
      </c>
      <c r="P114" s="65">
        <v>0</v>
      </c>
      <c r="Q114" s="1">
        <v>2.56</v>
      </c>
      <c r="R114" s="1">
        <v>1.78</v>
      </c>
      <c r="S114" s="16"/>
      <c r="T114" s="1">
        <v>0</v>
      </c>
      <c r="U114" s="14">
        <v>9875.2000000000007</v>
      </c>
      <c r="V114" s="2">
        <v>12553.77</v>
      </c>
      <c r="W114" s="1">
        <v>14</v>
      </c>
      <c r="X114" s="1">
        <v>10</v>
      </c>
      <c r="Y114" s="1">
        <v>0</v>
      </c>
      <c r="Z114" s="1">
        <v>0</v>
      </c>
      <c r="AA114" s="1">
        <v>72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60</v>
      </c>
      <c r="AR114" s="1">
        <v>83</v>
      </c>
      <c r="AS114" s="1">
        <v>84</v>
      </c>
      <c r="AT114" s="1">
        <v>39</v>
      </c>
      <c r="AU114" s="1">
        <v>260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19</v>
      </c>
      <c r="BB114" s="1">
        <v>50</v>
      </c>
      <c r="BC114" s="1">
        <v>25</v>
      </c>
      <c r="BD114" s="1">
        <v>26</v>
      </c>
      <c r="BE114" s="1">
        <v>57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</row>
    <row r="115" spans="1:62" ht="15">
      <c r="A115" s="1">
        <v>70302</v>
      </c>
      <c r="B115" s="1" t="s">
        <v>242</v>
      </c>
      <c r="C115" s="4">
        <v>20</v>
      </c>
      <c r="D115" s="4">
        <v>285</v>
      </c>
      <c r="E115" s="4" t="s">
        <v>64</v>
      </c>
      <c r="F115" s="4">
        <v>285</v>
      </c>
      <c r="G115" s="4" t="s">
        <v>64</v>
      </c>
      <c r="H115" s="4">
        <v>86.351399999999998</v>
      </c>
      <c r="I115" s="3">
        <v>1727.028</v>
      </c>
      <c r="J115" s="10">
        <f t="shared" si="1"/>
        <v>6908.1120000000001</v>
      </c>
      <c r="K115" s="11">
        <f t="shared" si="2"/>
        <v>4</v>
      </c>
      <c r="L115" s="1">
        <v>0.68</v>
      </c>
      <c r="M115" s="1">
        <v>2.85</v>
      </c>
      <c r="N115" s="16"/>
      <c r="O115" s="64">
        <v>4</v>
      </c>
      <c r="P115" s="65">
        <v>0</v>
      </c>
      <c r="Q115" s="1">
        <v>0.5</v>
      </c>
      <c r="R115" s="1">
        <v>2.5</v>
      </c>
      <c r="S115" s="16"/>
      <c r="T115" s="1">
        <v>0</v>
      </c>
      <c r="U115" s="14">
        <v>4015.34</v>
      </c>
      <c r="V115" s="2">
        <v>9412.2999999999993</v>
      </c>
      <c r="W115" s="1">
        <v>3</v>
      </c>
      <c r="X115" s="1">
        <v>21</v>
      </c>
      <c r="Y115" s="1">
        <v>0</v>
      </c>
      <c r="Z115" s="1">
        <v>0</v>
      </c>
      <c r="AA115" s="1">
        <v>57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12</v>
      </c>
      <c r="AR115" s="1">
        <v>22</v>
      </c>
      <c r="AS115" s="1">
        <v>0</v>
      </c>
      <c r="AT115" s="1">
        <v>0</v>
      </c>
      <c r="AU115" s="1">
        <v>2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10</v>
      </c>
      <c r="BB115" s="1">
        <v>0</v>
      </c>
      <c r="BC115" s="1">
        <v>0</v>
      </c>
      <c r="BD115" s="1">
        <v>0</v>
      </c>
      <c r="BE115" s="1">
        <v>50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</row>
    <row r="116" spans="1:62" ht="15">
      <c r="A116" s="1">
        <v>70256</v>
      </c>
      <c r="B116" s="1" t="s">
        <v>192</v>
      </c>
      <c r="C116" s="4">
        <v>25</v>
      </c>
      <c r="D116" s="4">
        <v>285</v>
      </c>
      <c r="E116" s="4" t="s">
        <v>64</v>
      </c>
      <c r="F116" s="4">
        <v>35</v>
      </c>
      <c r="G116" s="4" t="s">
        <v>76</v>
      </c>
      <c r="H116" s="4">
        <v>35.67</v>
      </c>
      <c r="I116" s="3">
        <v>891.75</v>
      </c>
      <c r="J116" s="10">
        <f t="shared" si="1"/>
        <v>0</v>
      </c>
      <c r="K116" s="11">
        <f t="shared" si="2"/>
        <v>0</v>
      </c>
      <c r="L116" s="1">
        <v>4.9000000000000004</v>
      </c>
      <c r="M116" s="1">
        <v>-0.48</v>
      </c>
      <c r="N116" s="16"/>
      <c r="O116" s="64">
        <v>0</v>
      </c>
      <c r="P116" s="65">
        <v>5</v>
      </c>
      <c r="Q116" s="1">
        <v>1.48</v>
      </c>
      <c r="R116" s="1">
        <v>1.1599999999999999</v>
      </c>
      <c r="S116" s="16"/>
      <c r="T116" s="1">
        <v>0</v>
      </c>
      <c r="U116" s="14">
        <v>9702.24</v>
      </c>
      <c r="V116" s="2">
        <v>642.05999999999995</v>
      </c>
      <c r="W116" s="1">
        <v>43</v>
      </c>
      <c r="X116" s="1">
        <v>63</v>
      </c>
      <c r="Y116" s="1">
        <v>29</v>
      </c>
      <c r="Z116" s="1">
        <v>38</v>
      </c>
      <c r="AA116" s="1">
        <v>-12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50</v>
      </c>
      <c r="AR116" s="1">
        <v>57</v>
      </c>
      <c r="AS116" s="1">
        <v>3</v>
      </c>
      <c r="AT116" s="1">
        <v>62</v>
      </c>
      <c r="AU116" s="1">
        <v>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11</v>
      </c>
      <c r="BB116" s="1">
        <v>10</v>
      </c>
      <c r="BC116" s="1">
        <v>15</v>
      </c>
      <c r="BD116" s="1">
        <v>12</v>
      </c>
      <c r="BE116" s="1">
        <v>29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</row>
    <row r="117" spans="1:62" ht="15">
      <c r="A117" s="1">
        <v>70415</v>
      </c>
      <c r="B117" s="1" t="s">
        <v>350</v>
      </c>
      <c r="C117" s="4">
        <v>20</v>
      </c>
      <c r="D117" s="4">
        <v>285</v>
      </c>
      <c r="E117" s="4" t="s">
        <v>64</v>
      </c>
      <c r="F117" s="4">
        <v>285</v>
      </c>
      <c r="G117" s="4" t="s">
        <v>64</v>
      </c>
      <c r="H117" s="4">
        <v>76.3</v>
      </c>
      <c r="I117" s="3">
        <v>1526</v>
      </c>
      <c r="J117" s="10">
        <f t="shared" si="1"/>
        <v>6104</v>
      </c>
      <c r="K117" s="11">
        <f t="shared" si="2"/>
        <v>4</v>
      </c>
      <c r="L117" s="1">
        <v>0</v>
      </c>
      <c r="M117" s="1">
        <v>0</v>
      </c>
      <c r="N117" s="16"/>
      <c r="O117" s="64">
        <v>4</v>
      </c>
      <c r="P117" s="65">
        <v>0</v>
      </c>
      <c r="Q117" s="1">
        <v>1.1000000000000001</v>
      </c>
      <c r="R117" s="1">
        <v>0.15</v>
      </c>
      <c r="S117" s="16"/>
      <c r="T117" s="1">
        <v>0</v>
      </c>
      <c r="U117" s="14">
        <v>4082.05</v>
      </c>
      <c r="V117" s="2">
        <v>228.9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30</v>
      </c>
      <c r="AT117" s="1">
        <v>3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</v>
      </c>
      <c r="BC117" s="1">
        <v>21</v>
      </c>
      <c r="BD117" s="1">
        <v>1</v>
      </c>
      <c r="BE117" s="1">
        <v>3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</row>
    <row r="118" spans="1:62" ht="15">
      <c r="A118" s="1">
        <v>70027</v>
      </c>
      <c r="B118" s="1" t="s">
        <v>164</v>
      </c>
      <c r="C118" s="4">
        <v>24</v>
      </c>
      <c r="D118" s="4">
        <v>285</v>
      </c>
      <c r="E118" s="4" t="s">
        <v>64</v>
      </c>
      <c r="F118" s="4">
        <v>558</v>
      </c>
      <c r="G118" s="4" t="s">
        <v>67</v>
      </c>
      <c r="H118" s="4">
        <v>41.93</v>
      </c>
      <c r="I118" s="3">
        <v>1006.32</v>
      </c>
      <c r="J118" s="10">
        <f t="shared" si="1"/>
        <v>5031.6000000000004</v>
      </c>
      <c r="K118" s="11">
        <f t="shared" si="2"/>
        <v>5</v>
      </c>
      <c r="L118" s="1">
        <v>12.48</v>
      </c>
      <c r="M118" s="1">
        <v>2.25</v>
      </c>
      <c r="N118" s="16"/>
      <c r="O118" s="64">
        <v>5</v>
      </c>
      <c r="P118" s="65">
        <v>5</v>
      </c>
      <c r="Q118" s="1">
        <v>8.48</v>
      </c>
      <c r="R118" s="1">
        <v>10.119999999999999</v>
      </c>
      <c r="S118" s="16"/>
      <c r="T118" s="1">
        <v>0</v>
      </c>
      <c r="U118" s="12">
        <v>43145.97</v>
      </c>
      <c r="V118" s="2">
        <v>24864.49</v>
      </c>
      <c r="W118" s="1">
        <v>87</v>
      </c>
      <c r="X118" s="1">
        <v>119</v>
      </c>
      <c r="Y118" s="1">
        <v>119</v>
      </c>
      <c r="Z118" s="1">
        <v>68</v>
      </c>
      <c r="AA118" s="1">
        <v>54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164</v>
      </c>
      <c r="AR118" s="1">
        <v>187</v>
      </c>
      <c r="AS118" s="1">
        <v>186</v>
      </c>
      <c r="AT118" s="1">
        <v>165</v>
      </c>
      <c r="AU118" s="1">
        <v>296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43</v>
      </c>
      <c r="BB118" s="1">
        <v>125</v>
      </c>
      <c r="BC118" s="1">
        <v>87</v>
      </c>
      <c r="BD118" s="1">
        <v>22</v>
      </c>
      <c r="BE118" s="1">
        <v>243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</row>
    <row r="119" spans="1:62" ht="15">
      <c r="A119" s="1">
        <v>70160</v>
      </c>
      <c r="B119" s="1" t="s">
        <v>172</v>
      </c>
      <c r="C119" s="4">
        <v>16</v>
      </c>
      <c r="D119" s="4">
        <v>285</v>
      </c>
      <c r="E119" s="4" t="s">
        <v>64</v>
      </c>
      <c r="F119" s="4">
        <v>558</v>
      </c>
      <c r="G119" s="4" t="s">
        <v>67</v>
      </c>
      <c r="H119" s="4">
        <v>77.67</v>
      </c>
      <c r="I119" s="3">
        <v>1242.72</v>
      </c>
      <c r="J119" s="10">
        <f t="shared" si="1"/>
        <v>0</v>
      </c>
      <c r="K119" s="11">
        <f t="shared" si="2"/>
        <v>0</v>
      </c>
      <c r="L119" s="1">
        <v>1.75</v>
      </c>
      <c r="M119" s="1">
        <v>0.56000000000000005</v>
      </c>
      <c r="N119" s="16"/>
      <c r="O119" s="64">
        <v>0</v>
      </c>
      <c r="P119" s="65">
        <v>3</v>
      </c>
      <c r="Q119" s="1">
        <v>1.19</v>
      </c>
      <c r="R119" s="1">
        <v>4.75</v>
      </c>
      <c r="S119" s="16"/>
      <c r="T119" s="1">
        <v>0</v>
      </c>
      <c r="U119" s="14">
        <v>9514.58</v>
      </c>
      <c r="V119" s="2">
        <v>9475.74</v>
      </c>
      <c r="W119" s="1">
        <v>13</v>
      </c>
      <c r="X119" s="1">
        <v>5</v>
      </c>
      <c r="Y119" s="1">
        <v>0</v>
      </c>
      <c r="Z119" s="1">
        <v>25</v>
      </c>
      <c r="AA119" s="1">
        <v>9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27</v>
      </c>
      <c r="AR119" s="1">
        <v>29</v>
      </c>
      <c r="AS119" s="1">
        <v>31</v>
      </c>
      <c r="AT119" s="1">
        <v>6</v>
      </c>
      <c r="AU119" s="1">
        <v>37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5</v>
      </c>
      <c r="BB119" s="1">
        <v>5</v>
      </c>
      <c r="BC119" s="1">
        <v>7</v>
      </c>
      <c r="BD119" s="1">
        <v>9</v>
      </c>
      <c r="BE119" s="1">
        <v>76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</row>
    <row r="120" spans="1:62" ht="15">
      <c r="A120" s="1">
        <v>70026</v>
      </c>
      <c r="B120" s="1" t="s">
        <v>143</v>
      </c>
      <c r="C120" s="4">
        <v>18</v>
      </c>
      <c r="D120" s="4">
        <v>285</v>
      </c>
      <c r="E120" s="4" t="s">
        <v>64</v>
      </c>
      <c r="F120" s="4">
        <v>558</v>
      </c>
      <c r="G120" s="4" t="s">
        <v>67</v>
      </c>
      <c r="H120" s="4">
        <v>47.597900000000003</v>
      </c>
      <c r="I120" s="3">
        <v>856.76220000000001</v>
      </c>
      <c r="J120" s="10">
        <f t="shared" si="1"/>
        <v>8567.6219999999994</v>
      </c>
      <c r="K120" s="11">
        <f t="shared" si="2"/>
        <v>10</v>
      </c>
      <c r="L120" s="1">
        <v>3.03</v>
      </c>
      <c r="M120" s="1">
        <v>0.33</v>
      </c>
      <c r="N120" s="16"/>
      <c r="O120" s="64">
        <v>10</v>
      </c>
      <c r="P120" s="65">
        <v>5</v>
      </c>
      <c r="Q120" s="1">
        <v>3.42</v>
      </c>
      <c r="R120" s="1">
        <v>1.06</v>
      </c>
      <c r="S120" s="16"/>
      <c r="T120" s="1">
        <v>0</v>
      </c>
      <c r="U120" s="12">
        <v>12827.63</v>
      </c>
      <c r="V120" s="2">
        <v>2332.3000000000002</v>
      </c>
      <c r="W120" s="1">
        <v>9</v>
      </c>
      <c r="X120" s="1">
        <v>14</v>
      </c>
      <c r="Y120" s="1">
        <v>31</v>
      </c>
      <c r="Z120" s="1">
        <v>15</v>
      </c>
      <c r="AA120" s="1">
        <v>6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67</v>
      </c>
      <c r="AR120" s="1">
        <v>29</v>
      </c>
      <c r="AS120" s="1">
        <v>50</v>
      </c>
      <c r="AT120" s="1">
        <v>44</v>
      </c>
      <c r="AU120" s="1">
        <v>24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13</v>
      </c>
      <c r="BB120" s="1">
        <v>19</v>
      </c>
      <c r="BC120" s="1">
        <v>37</v>
      </c>
      <c r="BD120" s="1">
        <v>4</v>
      </c>
      <c r="BE120" s="1">
        <v>19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</row>
    <row r="121" spans="1:62" ht="15">
      <c r="A121" s="1">
        <v>70126</v>
      </c>
      <c r="B121" s="1" t="s">
        <v>168</v>
      </c>
      <c r="C121" s="4">
        <v>15</v>
      </c>
      <c r="D121" s="4">
        <v>285</v>
      </c>
      <c r="E121" s="4" t="s">
        <v>64</v>
      </c>
      <c r="F121" s="4">
        <v>570</v>
      </c>
      <c r="G121" s="4" t="s">
        <v>72</v>
      </c>
      <c r="H121" s="4">
        <v>56.71</v>
      </c>
      <c r="I121" s="3">
        <v>850.65</v>
      </c>
      <c r="J121" s="10">
        <f t="shared" si="1"/>
        <v>0</v>
      </c>
      <c r="K121" s="11">
        <f t="shared" si="2"/>
        <v>0</v>
      </c>
      <c r="L121" s="1">
        <v>0.3</v>
      </c>
      <c r="M121" s="1">
        <v>2.4</v>
      </c>
      <c r="N121" s="16"/>
      <c r="O121" s="64">
        <v>0</v>
      </c>
      <c r="P121" s="65">
        <v>0</v>
      </c>
      <c r="Q121" s="1">
        <v>4.03</v>
      </c>
      <c r="R121" s="1">
        <v>1.33</v>
      </c>
      <c r="S121" s="16"/>
      <c r="T121" s="1">
        <v>0</v>
      </c>
      <c r="U121" s="14">
        <v>8619.92</v>
      </c>
      <c r="V121" s="2">
        <v>10037.67</v>
      </c>
      <c r="W121" s="1">
        <v>11</v>
      </c>
      <c r="X121" s="1">
        <v>8</v>
      </c>
      <c r="Y121" s="1">
        <v>-12</v>
      </c>
      <c r="Z121" s="1">
        <v>3</v>
      </c>
      <c r="AA121" s="1">
        <v>36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13</v>
      </c>
      <c r="AR121" s="1">
        <v>28</v>
      </c>
      <c r="AS121" s="1">
        <v>47</v>
      </c>
      <c r="AT121" s="1">
        <v>26</v>
      </c>
      <c r="AU121" s="1">
        <v>121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10</v>
      </c>
      <c r="BB121" s="1">
        <v>3</v>
      </c>
      <c r="BC121" s="1">
        <v>43</v>
      </c>
      <c r="BD121" s="1">
        <v>12</v>
      </c>
      <c r="BE121" s="1">
        <v>20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</row>
    <row r="122" spans="1:62" ht="15">
      <c r="A122" s="1">
        <v>70158</v>
      </c>
      <c r="B122" s="1" t="s">
        <v>218</v>
      </c>
      <c r="C122" s="4">
        <v>16</v>
      </c>
      <c r="D122" s="4">
        <v>285</v>
      </c>
      <c r="E122" s="4" t="s">
        <v>64</v>
      </c>
      <c r="F122" s="4">
        <v>573</v>
      </c>
      <c r="G122" s="4" t="s">
        <v>87</v>
      </c>
      <c r="H122" s="4">
        <v>60.091500000000003</v>
      </c>
      <c r="I122" s="3">
        <v>961.46400000000006</v>
      </c>
      <c r="J122" s="10">
        <f t="shared" si="1"/>
        <v>0</v>
      </c>
      <c r="K122" s="11">
        <f t="shared" si="2"/>
        <v>0</v>
      </c>
      <c r="L122" s="1">
        <v>1.47</v>
      </c>
      <c r="M122" s="1">
        <v>-0.06</v>
      </c>
      <c r="N122" s="16"/>
      <c r="O122" s="64">
        <v>0</v>
      </c>
      <c r="P122" s="65">
        <v>5</v>
      </c>
      <c r="Q122" s="1">
        <v>2.88</v>
      </c>
      <c r="R122" s="1">
        <v>0.06</v>
      </c>
      <c r="S122" s="16"/>
      <c r="T122" s="1">
        <v>0</v>
      </c>
      <c r="U122" s="14">
        <v>8232.5400000000009</v>
      </c>
      <c r="V122" s="2">
        <v>0</v>
      </c>
      <c r="W122" s="1">
        <v>0</v>
      </c>
      <c r="X122" s="1">
        <v>5</v>
      </c>
      <c r="Y122" s="1">
        <v>18</v>
      </c>
      <c r="Z122" s="1">
        <v>6</v>
      </c>
      <c r="AA122" s="1">
        <v>-1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45</v>
      </c>
      <c r="AT122" s="1">
        <v>45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5</v>
      </c>
      <c r="BC122" s="1">
        <v>42</v>
      </c>
      <c r="BD122" s="1">
        <v>3</v>
      </c>
      <c r="BE122" s="1">
        <v>1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</row>
    <row r="123" spans="1:62" ht="15">
      <c r="A123" s="1">
        <v>70166</v>
      </c>
      <c r="B123" s="1" t="s">
        <v>201</v>
      </c>
      <c r="C123" s="4">
        <v>24</v>
      </c>
      <c r="D123" s="4">
        <v>285</v>
      </c>
      <c r="E123" s="4" t="s">
        <v>64</v>
      </c>
      <c r="F123" s="4">
        <v>570</v>
      </c>
      <c r="G123" s="4" t="s">
        <v>72</v>
      </c>
      <c r="H123" s="4">
        <v>40.15</v>
      </c>
      <c r="I123" s="3">
        <v>963.6</v>
      </c>
      <c r="J123" s="10">
        <f t="shared" si="1"/>
        <v>4818</v>
      </c>
      <c r="K123" s="11">
        <f t="shared" si="2"/>
        <v>5</v>
      </c>
      <c r="L123" s="1">
        <v>0.9</v>
      </c>
      <c r="M123" s="1">
        <v>-0.54</v>
      </c>
      <c r="N123" s="16"/>
      <c r="O123" s="64">
        <v>5</v>
      </c>
      <c r="P123" s="65">
        <v>0</v>
      </c>
      <c r="Q123" s="1">
        <v>0.5</v>
      </c>
      <c r="R123" s="1">
        <v>2.38</v>
      </c>
      <c r="S123" s="16"/>
      <c r="T123" s="1">
        <v>0</v>
      </c>
      <c r="U123" s="14">
        <v>7969.78</v>
      </c>
      <c r="V123" s="2">
        <v>6343.7</v>
      </c>
      <c r="W123" s="1">
        <v>11</v>
      </c>
      <c r="X123" s="1">
        <v>7</v>
      </c>
      <c r="Y123" s="1">
        <v>2</v>
      </c>
      <c r="Z123" s="1">
        <v>10</v>
      </c>
      <c r="AA123" s="1">
        <v>-13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74</v>
      </c>
      <c r="AR123" s="1">
        <v>6</v>
      </c>
      <c r="AS123" s="1">
        <v>52</v>
      </c>
      <c r="AT123" s="1">
        <v>72</v>
      </c>
      <c r="AU123" s="1">
        <v>114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3</v>
      </c>
      <c r="BB123" s="1">
        <v>12</v>
      </c>
      <c r="BC123" s="1">
        <v>0</v>
      </c>
      <c r="BD123" s="1">
        <v>6</v>
      </c>
      <c r="BE123" s="1">
        <v>57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</row>
    <row r="124" spans="1:62" ht="15">
      <c r="A124" s="1">
        <v>70971</v>
      </c>
      <c r="B124" s="1" t="s">
        <v>279</v>
      </c>
      <c r="C124" s="4">
        <v>16</v>
      </c>
      <c r="D124" s="4">
        <v>285</v>
      </c>
      <c r="E124" s="4" t="s">
        <v>64</v>
      </c>
      <c r="F124" s="4">
        <v>285</v>
      </c>
      <c r="G124" s="4" t="s">
        <v>64</v>
      </c>
      <c r="H124" s="4">
        <v>54.610999999999997</v>
      </c>
      <c r="I124" s="3">
        <v>873.77599999999995</v>
      </c>
      <c r="J124" s="10">
        <f t="shared" si="1"/>
        <v>2621.328</v>
      </c>
      <c r="K124" s="11">
        <f t="shared" si="2"/>
        <v>3</v>
      </c>
      <c r="L124" s="1">
        <v>0.12</v>
      </c>
      <c r="M124" s="1">
        <v>0.62</v>
      </c>
      <c r="N124" s="16"/>
      <c r="O124" s="64">
        <v>3</v>
      </c>
      <c r="P124" s="65">
        <v>0</v>
      </c>
      <c r="Q124" s="1">
        <v>0.44</v>
      </c>
      <c r="R124" s="1">
        <v>2.31</v>
      </c>
      <c r="S124" s="16"/>
      <c r="T124" s="1">
        <v>0</v>
      </c>
      <c r="U124" s="15">
        <v>737.25</v>
      </c>
      <c r="V124" s="2">
        <v>2785.16</v>
      </c>
      <c r="W124" s="1">
        <v>1</v>
      </c>
      <c r="X124" s="1">
        <v>2</v>
      </c>
      <c r="Y124" s="1">
        <v>0</v>
      </c>
      <c r="Z124" s="1">
        <v>0</v>
      </c>
      <c r="AA124" s="1">
        <v>10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2</v>
      </c>
      <c r="AR124" s="1">
        <v>5</v>
      </c>
      <c r="AS124" s="1">
        <v>0</v>
      </c>
      <c r="AT124" s="1">
        <v>0</v>
      </c>
      <c r="AU124" s="1">
        <v>4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3</v>
      </c>
      <c r="BB124" s="1">
        <v>4</v>
      </c>
      <c r="BC124" s="1">
        <v>2</v>
      </c>
      <c r="BD124" s="1">
        <v>0</v>
      </c>
      <c r="BE124" s="1">
        <v>37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</row>
    <row r="125" spans="1:62" ht="15">
      <c r="A125" s="1">
        <v>70154</v>
      </c>
      <c r="B125" s="1" t="s">
        <v>224</v>
      </c>
      <c r="C125" s="4">
        <v>24</v>
      </c>
      <c r="D125" s="4">
        <v>285</v>
      </c>
      <c r="E125" s="4" t="s">
        <v>64</v>
      </c>
      <c r="F125" s="4">
        <v>570</v>
      </c>
      <c r="G125" s="4" t="s">
        <v>72</v>
      </c>
      <c r="H125" s="4">
        <v>34.979999999999997</v>
      </c>
      <c r="I125" s="3">
        <v>839.52</v>
      </c>
      <c r="J125" s="10">
        <f t="shared" si="1"/>
        <v>0</v>
      </c>
      <c r="K125" s="11">
        <f t="shared" si="2"/>
        <v>0</v>
      </c>
      <c r="L125" s="1">
        <v>3.96</v>
      </c>
      <c r="M125" s="1">
        <v>0.71</v>
      </c>
      <c r="N125" s="16"/>
      <c r="O125" s="64">
        <v>0</v>
      </c>
      <c r="P125" s="65">
        <v>0</v>
      </c>
      <c r="Q125" s="1">
        <v>2.92</v>
      </c>
      <c r="R125" s="1">
        <v>3.75</v>
      </c>
      <c r="S125" s="16"/>
      <c r="T125" s="1">
        <v>0</v>
      </c>
      <c r="U125" s="14">
        <v>7975.44</v>
      </c>
      <c r="V125" s="2">
        <v>5946.6</v>
      </c>
      <c r="W125" s="1">
        <v>6</v>
      </c>
      <c r="X125" s="1">
        <v>4</v>
      </c>
      <c r="Y125" s="1">
        <v>38</v>
      </c>
      <c r="Z125" s="1">
        <v>98</v>
      </c>
      <c r="AA125" s="1">
        <v>17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9</v>
      </c>
      <c r="AR125" s="1">
        <v>14</v>
      </c>
      <c r="AS125" s="1">
        <v>30</v>
      </c>
      <c r="AT125" s="1">
        <v>34</v>
      </c>
      <c r="AU125" s="1">
        <v>63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7</v>
      </c>
      <c r="BB125" s="1">
        <v>95</v>
      </c>
      <c r="BC125" s="1">
        <v>0</v>
      </c>
      <c r="BD125" s="1">
        <v>31</v>
      </c>
      <c r="BE125" s="1">
        <v>90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</row>
    <row r="126" spans="1:62" ht="15">
      <c r="A126" s="1">
        <v>70187</v>
      </c>
      <c r="B126" s="1" t="s">
        <v>127</v>
      </c>
      <c r="C126" s="4">
        <v>1</v>
      </c>
      <c r="D126" s="4">
        <v>285</v>
      </c>
      <c r="E126" s="4" t="s">
        <v>64</v>
      </c>
      <c r="F126" s="4">
        <v>567</v>
      </c>
      <c r="G126" s="4" t="s">
        <v>74</v>
      </c>
      <c r="H126" s="4">
        <v>1099.0197000000001</v>
      </c>
      <c r="I126" s="3">
        <v>1099.0197000000001</v>
      </c>
      <c r="J126" s="10">
        <f t="shared" si="1"/>
        <v>32970.591</v>
      </c>
      <c r="K126" s="11">
        <f t="shared" si="2"/>
        <v>30</v>
      </c>
      <c r="L126" s="1">
        <v>0</v>
      </c>
      <c r="M126" s="1">
        <v>0</v>
      </c>
      <c r="N126" s="16"/>
      <c r="O126" s="64">
        <v>30</v>
      </c>
      <c r="P126" s="65">
        <v>30</v>
      </c>
      <c r="Q126" s="1">
        <v>25</v>
      </c>
      <c r="R126" s="1">
        <v>17</v>
      </c>
      <c r="S126" s="16"/>
      <c r="T126" s="1">
        <v>0</v>
      </c>
      <c r="U126" s="12">
        <v>126387.27</v>
      </c>
      <c r="V126" s="2">
        <v>86822.56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2</v>
      </c>
      <c r="AR126" s="1">
        <v>45</v>
      </c>
      <c r="AS126" s="1">
        <v>54</v>
      </c>
      <c r="AT126" s="1">
        <v>23</v>
      </c>
      <c r="AU126" s="1">
        <v>62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10</v>
      </c>
      <c r="BB126" s="1">
        <v>15</v>
      </c>
      <c r="BC126" s="1">
        <v>6</v>
      </c>
      <c r="BD126" s="1">
        <v>3</v>
      </c>
      <c r="BE126" s="1">
        <v>17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</row>
    <row r="127" spans="1:62" ht="15">
      <c r="A127" s="1">
        <v>70017</v>
      </c>
      <c r="B127" s="1" t="s">
        <v>253</v>
      </c>
      <c r="C127" s="4">
        <v>20</v>
      </c>
      <c r="D127" s="4">
        <v>285</v>
      </c>
      <c r="E127" s="4" t="s">
        <v>64</v>
      </c>
      <c r="F127" s="4">
        <v>562</v>
      </c>
      <c r="G127" s="4" t="s">
        <v>65</v>
      </c>
      <c r="H127" s="4">
        <v>78.930000000000007</v>
      </c>
      <c r="I127" s="3">
        <v>1578.6</v>
      </c>
      <c r="J127" s="10">
        <f t="shared" si="1"/>
        <v>0</v>
      </c>
      <c r="K127" s="11">
        <f t="shared" si="2"/>
        <v>0</v>
      </c>
      <c r="L127" s="1">
        <v>1.65</v>
      </c>
      <c r="M127" s="1">
        <v>-0.45</v>
      </c>
      <c r="N127" s="16"/>
      <c r="O127" s="64">
        <v>0</v>
      </c>
      <c r="P127" s="65">
        <v>0</v>
      </c>
      <c r="Q127" s="1">
        <v>0.98</v>
      </c>
      <c r="R127" s="1">
        <v>2.5</v>
      </c>
      <c r="S127" s="16"/>
      <c r="T127" s="1">
        <v>0</v>
      </c>
      <c r="U127" s="14">
        <v>7695.68</v>
      </c>
      <c r="V127" s="2">
        <v>6235.47</v>
      </c>
      <c r="W127" s="1">
        <v>6</v>
      </c>
      <c r="X127" s="1">
        <v>8</v>
      </c>
      <c r="Y127" s="1">
        <v>21</v>
      </c>
      <c r="Z127" s="1">
        <v>4</v>
      </c>
      <c r="AA127" s="1">
        <v>-9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13</v>
      </c>
      <c r="AR127" s="1">
        <v>17</v>
      </c>
      <c r="AS127" s="1">
        <v>16</v>
      </c>
      <c r="AT127" s="1">
        <v>15</v>
      </c>
      <c r="AU127" s="1">
        <v>38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3</v>
      </c>
      <c r="BB127" s="1">
        <v>8</v>
      </c>
      <c r="BC127" s="1">
        <v>3</v>
      </c>
      <c r="BD127" s="1">
        <v>19</v>
      </c>
      <c r="BE127" s="1">
        <v>50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</row>
    <row r="128" spans="1:62" ht="15">
      <c r="A128" s="1">
        <v>18071</v>
      </c>
      <c r="B128" s="1" t="s">
        <v>281</v>
      </c>
      <c r="C128" s="4">
        <v>24</v>
      </c>
      <c r="D128" s="4">
        <v>285</v>
      </c>
      <c r="E128" s="4" t="s">
        <v>64</v>
      </c>
      <c r="F128" s="4">
        <v>285</v>
      </c>
      <c r="G128" s="4" t="s">
        <v>64</v>
      </c>
      <c r="H128" s="4">
        <v>51.47</v>
      </c>
      <c r="I128" s="3">
        <v>1235.28</v>
      </c>
      <c r="J128" s="10">
        <f t="shared" si="1"/>
        <v>0</v>
      </c>
      <c r="K128" s="11">
        <f t="shared" si="2"/>
        <v>0</v>
      </c>
      <c r="L128" s="1">
        <v>1.98</v>
      </c>
      <c r="M128" s="1">
        <v>-0.5</v>
      </c>
      <c r="N128" s="16"/>
      <c r="O128" s="64">
        <v>0</v>
      </c>
      <c r="P128" s="65">
        <v>0</v>
      </c>
      <c r="Q128" s="1">
        <v>3.75</v>
      </c>
      <c r="R128" s="1">
        <v>6</v>
      </c>
      <c r="S128" s="16"/>
      <c r="T128" s="1">
        <v>0</v>
      </c>
      <c r="U128" s="14">
        <v>7488.88</v>
      </c>
      <c r="V128" s="2">
        <v>8749.9</v>
      </c>
      <c r="W128" s="1">
        <v>39</v>
      </c>
      <c r="X128" s="1">
        <v>16</v>
      </c>
      <c r="Y128" s="1">
        <v>-1</v>
      </c>
      <c r="Z128" s="1">
        <v>3</v>
      </c>
      <c r="AA128" s="1">
        <v>-12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26</v>
      </c>
      <c r="AR128" s="1">
        <v>2</v>
      </c>
      <c r="AS128" s="1">
        <v>-20</v>
      </c>
      <c r="AT128" s="1">
        <v>2</v>
      </c>
      <c r="AU128" s="1">
        <v>38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72</v>
      </c>
      <c r="BB128" s="1">
        <v>6</v>
      </c>
      <c r="BC128" s="1">
        <v>1</v>
      </c>
      <c r="BD128" s="1">
        <v>28</v>
      </c>
      <c r="BE128" s="1">
        <v>144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</row>
    <row r="129" spans="1:62" ht="15">
      <c r="A129" s="1">
        <v>70328</v>
      </c>
      <c r="B129" s="1" t="s">
        <v>255</v>
      </c>
      <c r="C129" s="4">
        <v>12</v>
      </c>
      <c r="D129" s="4">
        <v>285</v>
      </c>
      <c r="E129" s="4" t="s">
        <v>64</v>
      </c>
      <c r="F129" s="4">
        <v>285</v>
      </c>
      <c r="G129" s="4" t="s">
        <v>64</v>
      </c>
      <c r="H129" s="4">
        <v>28.88</v>
      </c>
      <c r="I129" s="3">
        <v>346.56</v>
      </c>
      <c r="J129" s="10">
        <f t="shared" si="1"/>
        <v>0</v>
      </c>
      <c r="K129" s="11">
        <f t="shared" si="2"/>
        <v>0</v>
      </c>
      <c r="L129" s="1">
        <v>5.33</v>
      </c>
      <c r="M129" s="1">
        <v>-0.08</v>
      </c>
      <c r="N129" s="16"/>
      <c r="O129" s="64">
        <v>0</v>
      </c>
      <c r="P129" s="65">
        <v>10</v>
      </c>
      <c r="Q129" s="1">
        <v>1.75</v>
      </c>
      <c r="R129" s="1">
        <v>3.92</v>
      </c>
      <c r="S129" s="16"/>
      <c r="T129" s="1">
        <v>0</v>
      </c>
      <c r="U129" s="14">
        <v>7479.92</v>
      </c>
      <c r="V129" s="2">
        <v>3234.56</v>
      </c>
      <c r="W129" s="1">
        <v>13</v>
      </c>
      <c r="X129" s="1">
        <v>29</v>
      </c>
      <c r="Y129" s="1">
        <v>22</v>
      </c>
      <c r="Z129" s="1">
        <v>29</v>
      </c>
      <c r="AA129" s="1">
        <v>-1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45</v>
      </c>
      <c r="AR129" s="1">
        <v>42</v>
      </c>
      <c r="AS129" s="1">
        <v>108</v>
      </c>
      <c r="AT129" s="1">
        <v>0</v>
      </c>
      <c r="AU129" s="1">
        <v>66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1</v>
      </c>
      <c r="BB129" s="1">
        <v>0</v>
      </c>
      <c r="BC129" s="1">
        <v>19</v>
      </c>
      <c r="BD129" s="1">
        <v>2</v>
      </c>
      <c r="BE129" s="1">
        <v>47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</row>
    <row r="130" spans="1:62" ht="15">
      <c r="A130" s="1">
        <v>70229</v>
      </c>
      <c r="B130" s="1" t="s">
        <v>199</v>
      </c>
      <c r="C130" s="4">
        <v>3</v>
      </c>
      <c r="D130" s="4">
        <v>285</v>
      </c>
      <c r="E130" s="4" t="s">
        <v>64</v>
      </c>
      <c r="F130" s="4">
        <v>567</v>
      </c>
      <c r="G130" s="4" t="s">
        <v>74</v>
      </c>
      <c r="H130" s="4">
        <v>298.38170000000002</v>
      </c>
      <c r="I130" s="3">
        <v>895.14509999999996</v>
      </c>
      <c r="J130" s="10">
        <f t="shared" si="1"/>
        <v>4475.7254999999996</v>
      </c>
      <c r="K130" s="11">
        <f t="shared" si="2"/>
        <v>5</v>
      </c>
      <c r="L130" s="1">
        <v>8</v>
      </c>
      <c r="M130" s="1">
        <v>-4.67</v>
      </c>
      <c r="N130" s="16"/>
      <c r="O130" s="64">
        <v>5</v>
      </c>
      <c r="P130" s="65">
        <v>5</v>
      </c>
      <c r="Q130" s="1">
        <v>2.83</v>
      </c>
      <c r="R130" s="1">
        <v>5.33</v>
      </c>
      <c r="S130" s="16"/>
      <c r="T130" s="1">
        <v>0</v>
      </c>
      <c r="U130" s="12">
        <v>19544</v>
      </c>
      <c r="V130" s="2">
        <v>3282.2</v>
      </c>
      <c r="W130" s="1">
        <v>10</v>
      </c>
      <c r="X130" s="1">
        <v>11</v>
      </c>
      <c r="Y130" s="1">
        <v>6</v>
      </c>
      <c r="Z130" s="1">
        <v>5</v>
      </c>
      <c r="AA130" s="1">
        <v>-14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15</v>
      </c>
      <c r="AR130" s="1">
        <v>10</v>
      </c>
      <c r="AS130" s="1">
        <v>12</v>
      </c>
      <c r="AT130" s="1">
        <v>2</v>
      </c>
      <c r="AU130" s="1">
        <v>9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4</v>
      </c>
      <c r="BC130" s="1">
        <v>3</v>
      </c>
      <c r="BD130" s="1">
        <v>7</v>
      </c>
      <c r="BE130" s="1">
        <v>16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</row>
    <row r="131" spans="1:62" ht="15">
      <c r="A131" s="1">
        <v>70103</v>
      </c>
      <c r="B131" s="1" t="s">
        <v>112</v>
      </c>
      <c r="C131" s="4">
        <v>18</v>
      </c>
      <c r="D131" s="4">
        <v>285</v>
      </c>
      <c r="E131" s="4" t="s">
        <v>64</v>
      </c>
      <c r="F131" s="4">
        <v>567</v>
      </c>
      <c r="G131" s="4" t="s">
        <v>74</v>
      </c>
      <c r="H131" s="4">
        <v>49.343899999999998</v>
      </c>
      <c r="I131" s="3">
        <v>888.1902</v>
      </c>
      <c r="J131" s="10">
        <f t="shared" si="1"/>
        <v>44409.51</v>
      </c>
      <c r="K131" s="11">
        <f t="shared" si="2"/>
        <v>50</v>
      </c>
      <c r="L131" s="1">
        <v>78.17</v>
      </c>
      <c r="M131" s="1">
        <v>-20.28</v>
      </c>
      <c r="N131" s="16"/>
      <c r="O131" s="64">
        <v>50</v>
      </c>
      <c r="P131" s="65"/>
      <c r="Q131" s="1">
        <v>92.44</v>
      </c>
      <c r="R131" s="1">
        <v>53</v>
      </c>
      <c r="S131" s="16"/>
      <c r="T131" s="1">
        <v>0</v>
      </c>
      <c r="U131" s="12">
        <v>231644.94</v>
      </c>
      <c r="V131" s="2">
        <v>62025.279999999999</v>
      </c>
      <c r="W131" s="1">
        <v>612</v>
      </c>
      <c r="X131" s="1">
        <v>372</v>
      </c>
      <c r="Y131" s="1">
        <v>383</v>
      </c>
      <c r="Z131" s="1">
        <v>452</v>
      </c>
      <c r="AA131" s="1">
        <v>-365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605</v>
      </c>
      <c r="AR131" s="1">
        <v>367</v>
      </c>
      <c r="AS131" s="1">
        <v>672</v>
      </c>
      <c r="AT131" s="1">
        <v>326</v>
      </c>
      <c r="AU131" s="1">
        <v>668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334</v>
      </c>
      <c r="BB131" s="1">
        <v>866</v>
      </c>
      <c r="BC131" s="1">
        <v>775</v>
      </c>
      <c r="BD131" s="1">
        <v>244</v>
      </c>
      <c r="BE131" s="1">
        <v>954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</row>
    <row r="132" spans="1:62" ht="15">
      <c r="A132" s="1">
        <v>70045</v>
      </c>
      <c r="B132" s="1" t="s">
        <v>209</v>
      </c>
      <c r="C132" s="4">
        <v>16</v>
      </c>
      <c r="D132" s="4">
        <v>285</v>
      </c>
      <c r="E132" s="4" t="s">
        <v>64</v>
      </c>
      <c r="F132" s="4">
        <v>387</v>
      </c>
      <c r="G132" s="4" t="s">
        <v>94</v>
      </c>
      <c r="H132" s="4">
        <v>43.950699999999998</v>
      </c>
      <c r="I132" s="3">
        <v>703.21119999999996</v>
      </c>
      <c r="J132" s="10">
        <f t="shared" si="1"/>
        <v>0</v>
      </c>
      <c r="K132" s="11">
        <f t="shared" si="2"/>
        <v>0</v>
      </c>
      <c r="L132" s="1">
        <v>1.47</v>
      </c>
      <c r="M132" s="1">
        <v>0.5</v>
      </c>
      <c r="N132" s="16"/>
      <c r="O132" s="64">
        <v>0</v>
      </c>
      <c r="P132" s="65">
        <v>8</v>
      </c>
      <c r="Q132" s="1">
        <v>0.25</v>
      </c>
      <c r="R132" s="1">
        <v>1.5</v>
      </c>
      <c r="S132" s="16"/>
      <c r="T132" s="1">
        <v>0</v>
      </c>
      <c r="U132" s="14">
        <v>7163.96</v>
      </c>
      <c r="V132" s="2">
        <v>2241.4899999999998</v>
      </c>
      <c r="W132" s="1">
        <v>6</v>
      </c>
      <c r="X132" s="1">
        <v>24</v>
      </c>
      <c r="Y132" s="1">
        <v>-1</v>
      </c>
      <c r="Z132" s="1">
        <v>13</v>
      </c>
      <c r="AA132" s="1">
        <v>8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28</v>
      </c>
      <c r="AR132" s="1">
        <v>52</v>
      </c>
      <c r="AS132" s="1">
        <v>76</v>
      </c>
      <c r="AT132" s="1">
        <v>11</v>
      </c>
      <c r="AU132" s="1">
        <v>19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4</v>
      </c>
      <c r="BB132" s="1">
        <v>0</v>
      </c>
      <c r="BC132" s="1">
        <v>0</v>
      </c>
      <c r="BD132" s="1">
        <v>0</v>
      </c>
      <c r="BE132" s="1">
        <v>24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</row>
    <row r="133" spans="1:62" ht="15">
      <c r="A133" s="1">
        <v>70135</v>
      </c>
      <c r="B133" s="1" t="s">
        <v>80</v>
      </c>
      <c r="C133" s="4">
        <v>15</v>
      </c>
      <c r="D133" s="4">
        <v>285</v>
      </c>
      <c r="E133" s="4" t="s">
        <v>64</v>
      </c>
      <c r="F133" s="4">
        <v>567</v>
      </c>
      <c r="G133" s="4" t="s">
        <v>74</v>
      </c>
      <c r="H133" s="4">
        <v>49.295400000000001</v>
      </c>
      <c r="I133" s="3">
        <v>739.43100000000004</v>
      </c>
      <c r="J133" s="10">
        <f t="shared" si="1"/>
        <v>3697.1550000000002</v>
      </c>
      <c r="K133" s="11">
        <f t="shared" si="2"/>
        <v>5</v>
      </c>
      <c r="L133" s="1">
        <v>17.3</v>
      </c>
      <c r="M133" s="1">
        <v>13</v>
      </c>
      <c r="N133" s="16"/>
      <c r="O133" s="64">
        <v>5</v>
      </c>
      <c r="P133" s="65">
        <v>5</v>
      </c>
      <c r="Q133" s="1">
        <v>17.73</v>
      </c>
      <c r="R133" s="1">
        <v>10.33</v>
      </c>
      <c r="S133" s="16"/>
      <c r="T133" s="1">
        <v>0</v>
      </c>
      <c r="U133" s="12">
        <v>40274.339999999997</v>
      </c>
      <c r="V133" s="2">
        <v>23612.5</v>
      </c>
      <c r="W133" s="1">
        <v>32</v>
      </c>
      <c r="X133" s="1">
        <v>49</v>
      </c>
      <c r="Y133" s="1">
        <v>133</v>
      </c>
      <c r="Z133" s="1">
        <v>140</v>
      </c>
      <c r="AA133" s="1">
        <v>195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95</v>
      </c>
      <c r="AR133" s="1">
        <v>110</v>
      </c>
      <c r="AS133" s="1">
        <v>90</v>
      </c>
      <c r="AT133" s="1">
        <v>103</v>
      </c>
      <c r="AU133" s="1">
        <v>129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126</v>
      </c>
      <c r="BB133" s="1">
        <v>47</v>
      </c>
      <c r="BC133" s="1">
        <v>13</v>
      </c>
      <c r="BD133" s="1">
        <v>207</v>
      </c>
      <c r="BE133" s="1">
        <v>155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</row>
    <row r="134" spans="1:62" ht="15">
      <c r="A134" s="1">
        <v>70137</v>
      </c>
      <c r="B134" s="1" t="s">
        <v>152</v>
      </c>
      <c r="C134" s="4">
        <v>12</v>
      </c>
      <c r="D134" s="4">
        <v>285</v>
      </c>
      <c r="E134" s="4" t="s">
        <v>64</v>
      </c>
      <c r="F134" s="4">
        <v>567</v>
      </c>
      <c r="G134" s="4" t="s">
        <v>74</v>
      </c>
      <c r="H134" s="4">
        <v>76.562100000000001</v>
      </c>
      <c r="I134" s="3">
        <v>918.74519999999995</v>
      </c>
      <c r="J134" s="10">
        <f t="shared" si="1"/>
        <v>9187.4519999999993</v>
      </c>
      <c r="K134" s="11">
        <f t="shared" si="2"/>
        <v>10</v>
      </c>
      <c r="L134" s="1">
        <v>9.3800000000000008</v>
      </c>
      <c r="M134" s="1">
        <v>-1.58</v>
      </c>
      <c r="N134" s="16"/>
      <c r="O134" s="64">
        <v>10</v>
      </c>
      <c r="P134" s="65">
        <v>5</v>
      </c>
      <c r="Q134" s="1">
        <v>8.7100000000000009</v>
      </c>
      <c r="R134" s="1">
        <v>3</v>
      </c>
      <c r="S134" s="16"/>
      <c r="T134" s="1">
        <v>0</v>
      </c>
      <c r="U134" s="12">
        <v>44635.7</v>
      </c>
      <c r="V134" s="2">
        <v>14929.61</v>
      </c>
      <c r="W134" s="1">
        <v>0</v>
      </c>
      <c r="X134" s="1">
        <v>58</v>
      </c>
      <c r="Y134" s="1">
        <v>69</v>
      </c>
      <c r="Z134" s="1">
        <v>29</v>
      </c>
      <c r="AA134" s="1">
        <v>-19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104</v>
      </c>
      <c r="AR134" s="1">
        <v>135</v>
      </c>
      <c r="AS134" s="1">
        <v>131</v>
      </c>
      <c r="AT134" s="1">
        <v>127</v>
      </c>
      <c r="AU134" s="1">
        <v>178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24</v>
      </c>
      <c r="BB134" s="1">
        <v>18</v>
      </c>
      <c r="BC134" s="1">
        <v>57</v>
      </c>
      <c r="BD134" s="1">
        <v>29</v>
      </c>
      <c r="BE134" s="1">
        <v>36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</row>
    <row r="135" spans="1:62" ht="15">
      <c r="A135" s="1">
        <v>70074</v>
      </c>
      <c r="B135" s="1" t="s">
        <v>222</v>
      </c>
      <c r="C135" s="4">
        <v>21</v>
      </c>
      <c r="D135" s="4">
        <v>285</v>
      </c>
      <c r="E135" s="4" t="s">
        <v>64</v>
      </c>
      <c r="F135" s="4">
        <v>387</v>
      </c>
      <c r="G135" s="4" t="s">
        <v>94</v>
      </c>
      <c r="H135" s="4">
        <v>31.19</v>
      </c>
      <c r="I135" s="3">
        <v>654.99</v>
      </c>
      <c r="J135" s="10">
        <f t="shared" si="1"/>
        <v>0</v>
      </c>
      <c r="K135" s="11">
        <f t="shared" si="2"/>
        <v>0</v>
      </c>
      <c r="L135" s="1">
        <v>2.95</v>
      </c>
      <c r="M135" s="1">
        <v>1.19</v>
      </c>
      <c r="N135" s="16"/>
      <c r="O135" s="64">
        <v>0</v>
      </c>
      <c r="P135" s="65">
        <v>0</v>
      </c>
      <c r="Q135" s="1">
        <v>0.74</v>
      </c>
      <c r="R135" s="1">
        <v>0</v>
      </c>
      <c r="S135" s="16"/>
      <c r="T135" s="1">
        <v>0</v>
      </c>
      <c r="U135" s="14">
        <v>6783.83</v>
      </c>
      <c r="V135" s="2">
        <v>5208.7299999999996</v>
      </c>
      <c r="W135" s="1">
        <v>18</v>
      </c>
      <c r="X135" s="1">
        <v>0</v>
      </c>
      <c r="Y135" s="1">
        <v>40</v>
      </c>
      <c r="Z135" s="1">
        <v>8</v>
      </c>
      <c r="AA135" s="1">
        <v>25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5</v>
      </c>
      <c r="AR135" s="1">
        <v>0</v>
      </c>
      <c r="AS135" s="1">
        <v>107</v>
      </c>
      <c r="AT135" s="1">
        <v>56</v>
      </c>
      <c r="AU135" s="1">
        <v>142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15</v>
      </c>
      <c r="BD135" s="1">
        <v>1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</row>
    <row r="136" spans="1:62" ht="15">
      <c r="A136" s="1">
        <v>70243</v>
      </c>
      <c r="B136" s="1" t="s">
        <v>378</v>
      </c>
      <c r="C136" s="4">
        <v>20</v>
      </c>
      <c r="D136" s="4">
        <v>285</v>
      </c>
      <c r="E136" s="4" t="s">
        <v>64</v>
      </c>
      <c r="F136" s="4">
        <v>557</v>
      </c>
      <c r="G136" s="4" t="s">
        <v>69</v>
      </c>
      <c r="H136" s="4">
        <v>87.881</v>
      </c>
      <c r="I136" s="3">
        <v>1757.62</v>
      </c>
      <c r="J136" s="10">
        <f t="shared" si="1"/>
        <v>0</v>
      </c>
      <c r="K136" s="11">
        <f t="shared" si="2"/>
        <v>0</v>
      </c>
      <c r="L136" s="1">
        <v>2.4</v>
      </c>
      <c r="M136" s="1">
        <v>2.4500000000000002</v>
      </c>
      <c r="N136" s="16"/>
      <c r="O136" s="64">
        <v>0</v>
      </c>
      <c r="P136" s="65">
        <v>0</v>
      </c>
      <c r="Q136" s="1">
        <v>0.25</v>
      </c>
      <c r="R136" s="1">
        <v>1</v>
      </c>
      <c r="S136" s="16"/>
      <c r="T136" s="1">
        <v>0</v>
      </c>
      <c r="U136" s="14">
        <v>6766.84</v>
      </c>
      <c r="V136" s="2">
        <v>10897.24</v>
      </c>
      <c r="W136" s="1">
        <v>18</v>
      </c>
      <c r="X136" s="1">
        <v>60</v>
      </c>
      <c r="Y136" s="1">
        <v>0</v>
      </c>
      <c r="Z136" s="1">
        <v>0</v>
      </c>
      <c r="AA136" s="1">
        <v>49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20</v>
      </c>
      <c r="AR136" s="1">
        <v>8</v>
      </c>
      <c r="AS136" s="1">
        <v>0</v>
      </c>
      <c r="AT136" s="1">
        <v>0</v>
      </c>
      <c r="AU136" s="1">
        <v>55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10</v>
      </c>
      <c r="BC136" s="1">
        <v>0</v>
      </c>
      <c r="BD136" s="1">
        <v>0</v>
      </c>
      <c r="BE136" s="1">
        <v>20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</row>
    <row r="137" spans="1:62" ht="15">
      <c r="A137" s="1">
        <v>70100</v>
      </c>
      <c r="B137" s="1" t="s">
        <v>91</v>
      </c>
      <c r="C137" s="4">
        <v>16</v>
      </c>
      <c r="D137" s="4">
        <v>285</v>
      </c>
      <c r="E137" s="4" t="s">
        <v>64</v>
      </c>
      <c r="F137" s="4">
        <v>567</v>
      </c>
      <c r="G137" s="4" t="s">
        <v>74</v>
      </c>
      <c r="H137" s="4">
        <v>41.050400000000003</v>
      </c>
      <c r="I137" s="3">
        <v>656.80640000000005</v>
      </c>
      <c r="J137" s="10">
        <f t="shared" si="1"/>
        <v>32840.32</v>
      </c>
      <c r="K137" s="11">
        <f t="shared" si="2"/>
        <v>50</v>
      </c>
      <c r="L137" s="1">
        <v>82.38</v>
      </c>
      <c r="M137" s="1">
        <v>19.809999999999999</v>
      </c>
      <c r="N137" s="16"/>
      <c r="O137" s="64">
        <v>50</v>
      </c>
      <c r="P137" s="65">
        <v>50</v>
      </c>
      <c r="Q137" s="1">
        <v>113</v>
      </c>
      <c r="R137" s="1">
        <v>56.5</v>
      </c>
      <c r="S137" s="16"/>
      <c r="T137" s="1">
        <v>0</v>
      </c>
      <c r="U137" s="12">
        <v>184439.45</v>
      </c>
      <c r="V137" s="2">
        <v>70935.09</v>
      </c>
      <c r="W137" s="1">
        <v>353</v>
      </c>
      <c r="X137" s="1">
        <v>368</v>
      </c>
      <c r="Y137" s="1">
        <v>503</v>
      </c>
      <c r="Z137" s="1">
        <v>556</v>
      </c>
      <c r="AA137" s="1">
        <v>317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511</v>
      </c>
      <c r="AR137" s="1">
        <v>362</v>
      </c>
      <c r="AS137" s="1">
        <v>468</v>
      </c>
      <c r="AT137" s="1">
        <v>414</v>
      </c>
      <c r="AU137" s="1">
        <v>507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366</v>
      </c>
      <c r="BB137" s="1">
        <v>727</v>
      </c>
      <c r="BC137" s="1">
        <v>644</v>
      </c>
      <c r="BD137" s="1">
        <v>869</v>
      </c>
      <c r="BE137" s="1">
        <v>904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</row>
    <row r="138" spans="1:62" ht="15">
      <c r="A138" s="1">
        <v>70134</v>
      </c>
      <c r="B138" s="1" t="s">
        <v>151</v>
      </c>
      <c r="C138" s="4">
        <v>24</v>
      </c>
      <c r="D138" s="4">
        <v>285</v>
      </c>
      <c r="E138" s="4" t="s">
        <v>64</v>
      </c>
      <c r="F138" s="4">
        <v>570</v>
      </c>
      <c r="G138" s="4" t="s">
        <v>72</v>
      </c>
      <c r="H138" s="4">
        <v>34.97</v>
      </c>
      <c r="I138" s="3">
        <v>839.28</v>
      </c>
      <c r="J138" s="10">
        <f t="shared" si="1"/>
        <v>0</v>
      </c>
      <c r="K138" s="11">
        <f t="shared" si="2"/>
        <v>0</v>
      </c>
      <c r="L138" s="1">
        <v>1.54</v>
      </c>
      <c r="M138" s="1">
        <v>4.04</v>
      </c>
      <c r="N138" s="16"/>
      <c r="O138" s="64">
        <v>0</v>
      </c>
      <c r="P138" s="65">
        <v>0</v>
      </c>
      <c r="Q138" s="1">
        <v>3.79</v>
      </c>
      <c r="R138" s="1">
        <v>1</v>
      </c>
      <c r="S138" s="16"/>
      <c r="T138" s="1">
        <v>0</v>
      </c>
      <c r="U138" s="14">
        <v>6696.76</v>
      </c>
      <c r="V138" s="2">
        <v>6399.51</v>
      </c>
      <c r="W138" s="1">
        <v>0</v>
      </c>
      <c r="X138" s="1">
        <v>8</v>
      </c>
      <c r="Y138" s="1">
        <v>13</v>
      </c>
      <c r="Z138" s="1">
        <v>40</v>
      </c>
      <c r="AA138" s="1">
        <v>97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18</v>
      </c>
      <c r="AR138" s="1">
        <v>38</v>
      </c>
      <c r="AS138" s="1">
        <v>19</v>
      </c>
      <c r="AT138" s="1">
        <v>15</v>
      </c>
      <c r="AU138" s="1">
        <v>62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18</v>
      </c>
      <c r="BB138" s="1">
        <v>8</v>
      </c>
      <c r="BC138" s="1">
        <v>58</v>
      </c>
      <c r="BD138" s="1">
        <v>22</v>
      </c>
      <c r="BE138" s="1">
        <v>24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</row>
    <row r="139" spans="1:62" ht="15">
      <c r="A139" s="1">
        <v>70068</v>
      </c>
      <c r="B139" s="1" t="s">
        <v>77</v>
      </c>
      <c r="C139" s="4">
        <v>15</v>
      </c>
      <c r="D139" s="4">
        <v>285</v>
      </c>
      <c r="E139" s="4" t="s">
        <v>64</v>
      </c>
      <c r="F139" s="4">
        <v>567</v>
      </c>
      <c r="G139" s="4" t="s">
        <v>74</v>
      </c>
      <c r="H139" s="4">
        <v>47.588200000000001</v>
      </c>
      <c r="I139" s="3">
        <v>713.82299999999998</v>
      </c>
      <c r="J139" s="10">
        <f t="shared" si="1"/>
        <v>92796.989999999991</v>
      </c>
      <c r="K139" s="11">
        <f t="shared" si="2"/>
        <v>130</v>
      </c>
      <c r="L139" s="1">
        <v>214.8</v>
      </c>
      <c r="M139" s="1">
        <v>67.67</v>
      </c>
      <c r="N139" s="16"/>
      <c r="O139" s="64">
        <v>130</v>
      </c>
      <c r="P139" s="65">
        <v>100</v>
      </c>
      <c r="Q139" s="1">
        <v>229.73</v>
      </c>
      <c r="R139" s="1">
        <v>67.33</v>
      </c>
      <c r="S139" s="16"/>
      <c r="T139" s="1">
        <v>0</v>
      </c>
      <c r="U139" s="12">
        <v>497558.43</v>
      </c>
      <c r="V139" s="2">
        <v>200584.26</v>
      </c>
      <c r="W139" s="1">
        <v>850</v>
      </c>
      <c r="X139" s="1">
        <v>1112</v>
      </c>
      <c r="Y139" s="1">
        <v>1296</v>
      </c>
      <c r="Z139" s="1">
        <v>1040</v>
      </c>
      <c r="AA139" s="1">
        <v>1015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1258</v>
      </c>
      <c r="AR139" s="1">
        <v>1240</v>
      </c>
      <c r="AS139" s="1">
        <v>1311</v>
      </c>
      <c r="AT139" s="1">
        <v>1197</v>
      </c>
      <c r="AU139" s="1">
        <v>2190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1075</v>
      </c>
      <c r="BB139" s="1">
        <v>1013</v>
      </c>
      <c r="BC139" s="1">
        <v>900</v>
      </c>
      <c r="BD139" s="1">
        <v>1929</v>
      </c>
      <c r="BE139" s="1">
        <v>1010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</row>
    <row r="140" spans="1:62" ht="15">
      <c r="A140" s="1">
        <v>70002</v>
      </c>
      <c r="B140" s="1" t="s">
        <v>113</v>
      </c>
      <c r="C140" s="4">
        <v>48</v>
      </c>
      <c r="D140" s="4">
        <v>285</v>
      </c>
      <c r="E140" s="4" t="s">
        <v>64</v>
      </c>
      <c r="F140" s="4">
        <v>557</v>
      </c>
      <c r="G140" s="4" t="s">
        <v>69</v>
      </c>
      <c r="H140" s="4">
        <v>27.994199999999999</v>
      </c>
      <c r="I140" s="3">
        <v>1343.7216000000001</v>
      </c>
      <c r="J140" s="10">
        <f t="shared" si="1"/>
        <v>26874.432000000001</v>
      </c>
      <c r="K140" s="11">
        <f t="shared" si="2"/>
        <v>20</v>
      </c>
      <c r="L140" s="1">
        <v>25.54</v>
      </c>
      <c r="M140" s="1">
        <v>6.88</v>
      </c>
      <c r="N140" s="16"/>
      <c r="O140" s="64">
        <v>20</v>
      </c>
      <c r="P140" s="65">
        <v>20</v>
      </c>
      <c r="Q140" s="1">
        <v>33.5</v>
      </c>
      <c r="R140" s="1">
        <v>11.75</v>
      </c>
      <c r="S140" s="16"/>
      <c r="T140" s="1">
        <v>0</v>
      </c>
      <c r="U140" s="12">
        <v>127961.49</v>
      </c>
      <c r="V140" s="2">
        <v>46414.38</v>
      </c>
      <c r="W140" s="1">
        <v>362</v>
      </c>
      <c r="X140" s="1">
        <v>309</v>
      </c>
      <c r="Y140" s="1">
        <v>517</v>
      </c>
      <c r="Z140" s="1">
        <v>385</v>
      </c>
      <c r="AA140" s="1">
        <v>330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642</v>
      </c>
      <c r="AR140" s="1">
        <v>270</v>
      </c>
      <c r="AS140" s="1">
        <v>641</v>
      </c>
      <c r="AT140" s="1">
        <v>638</v>
      </c>
      <c r="AU140" s="1">
        <v>764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502</v>
      </c>
      <c r="BB140" s="1">
        <v>591</v>
      </c>
      <c r="BC140" s="1">
        <v>465</v>
      </c>
      <c r="BD140" s="1">
        <v>691</v>
      </c>
      <c r="BE140" s="1">
        <v>564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</row>
    <row r="141" spans="1:62" ht="15">
      <c r="A141" s="1">
        <v>70001</v>
      </c>
      <c r="B141" s="1" t="s">
        <v>68</v>
      </c>
      <c r="C141" s="4">
        <v>20</v>
      </c>
      <c r="D141" s="4">
        <v>285</v>
      </c>
      <c r="E141" s="4" t="s">
        <v>64</v>
      </c>
      <c r="F141" s="4">
        <v>557</v>
      </c>
      <c r="G141" s="4" t="s">
        <v>69</v>
      </c>
      <c r="H141" s="4">
        <v>69.684799999999996</v>
      </c>
      <c r="I141" s="3">
        <v>1393.6959999999999</v>
      </c>
      <c r="J141" s="10">
        <f t="shared" si="1"/>
        <v>111495.67999999999</v>
      </c>
      <c r="K141" s="11">
        <f t="shared" si="2"/>
        <v>80</v>
      </c>
      <c r="L141" s="1">
        <v>93.58</v>
      </c>
      <c r="M141" s="1">
        <v>119.9</v>
      </c>
      <c r="N141" s="16"/>
      <c r="O141" s="64">
        <v>80</v>
      </c>
      <c r="P141" s="65">
        <v>80</v>
      </c>
      <c r="Q141" s="1">
        <v>155.44999999999999</v>
      </c>
      <c r="R141" s="1">
        <v>75.7</v>
      </c>
      <c r="S141" s="16"/>
      <c r="T141" s="1">
        <v>0</v>
      </c>
      <c r="U141" s="12">
        <v>619393.34</v>
      </c>
      <c r="V141" s="2">
        <v>416854.47</v>
      </c>
      <c r="W141" s="1">
        <v>558</v>
      </c>
      <c r="X141" s="1">
        <v>591</v>
      </c>
      <c r="Y141" s="1">
        <v>752</v>
      </c>
      <c r="Z141" s="1">
        <v>532</v>
      </c>
      <c r="AA141" s="1">
        <v>2398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1237</v>
      </c>
      <c r="AR141" s="1">
        <v>1149</v>
      </c>
      <c r="AS141" s="1">
        <v>1388</v>
      </c>
      <c r="AT141" s="1">
        <v>1417</v>
      </c>
      <c r="AU141" s="1">
        <v>2070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810</v>
      </c>
      <c r="BB141" s="1">
        <v>978</v>
      </c>
      <c r="BC141" s="1">
        <v>1065</v>
      </c>
      <c r="BD141" s="1">
        <v>1490</v>
      </c>
      <c r="BE141" s="1">
        <v>1514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</row>
    <row r="142" spans="1:62" ht="15">
      <c r="A142" s="1">
        <v>70005</v>
      </c>
      <c r="B142" s="1" t="s">
        <v>107</v>
      </c>
      <c r="C142" s="4">
        <v>24</v>
      </c>
      <c r="D142" s="4">
        <v>285</v>
      </c>
      <c r="E142" s="4" t="s">
        <v>64</v>
      </c>
      <c r="F142" s="4">
        <v>557</v>
      </c>
      <c r="G142" s="4" t="s">
        <v>69</v>
      </c>
      <c r="H142" s="4">
        <v>49.266300000000001</v>
      </c>
      <c r="I142" s="3">
        <v>1182.3912</v>
      </c>
      <c r="J142" s="10">
        <f t="shared" si="1"/>
        <v>23647.824000000001</v>
      </c>
      <c r="K142" s="11">
        <f t="shared" si="2"/>
        <v>20</v>
      </c>
      <c r="L142" s="1">
        <v>16.21</v>
      </c>
      <c r="M142" s="1">
        <v>29.88</v>
      </c>
      <c r="N142" s="16"/>
      <c r="O142" s="64">
        <v>20</v>
      </c>
      <c r="P142" s="65">
        <v>40</v>
      </c>
      <c r="Q142" s="1">
        <v>26.1</v>
      </c>
      <c r="R142" s="1">
        <v>14.12</v>
      </c>
      <c r="S142" s="16"/>
      <c r="T142" s="1">
        <v>0</v>
      </c>
      <c r="U142" s="12">
        <v>125308.83</v>
      </c>
      <c r="V142" s="2">
        <v>72372.19</v>
      </c>
      <c r="W142" s="1">
        <v>158</v>
      </c>
      <c r="X142" s="1">
        <v>177</v>
      </c>
      <c r="Y142" s="1">
        <v>97</v>
      </c>
      <c r="Z142" s="1">
        <v>91</v>
      </c>
      <c r="AA142" s="1">
        <v>717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586</v>
      </c>
      <c r="AR142" s="1">
        <v>372</v>
      </c>
      <c r="AS142" s="1">
        <v>512</v>
      </c>
      <c r="AT142" s="1">
        <v>488</v>
      </c>
      <c r="AU142" s="1">
        <v>413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200</v>
      </c>
      <c r="BB142" s="1">
        <v>269</v>
      </c>
      <c r="BC142" s="1">
        <v>221</v>
      </c>
      <c r="BD142" s="1">
        <v>142</v>
      </c>
      <c r="BE142" s="1">
        <v>339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</row>
    <row r="143" spans="1:62" ht="15">
      <c r="A143" s="1">
        <v>70003</v>
      </c>
      <c r="B143" s="1" t="s">
        <v>82</v>
      </c>
      <c r="C143" s="4">
        <v>25</v>
      </c>
      <c r="D143" s="4">
        <v>285</v>
      </c>
      <c r="E143" s="4" t="s">
        <v>64</v>
      </c>
      <c r="F143" s="4">
        <v>557</v>
      </c>
      <c r="G143" s="4" t="s">
        <v>69</v>
      </c>
      <c r="H143" s="4">
        <v>62.836599999999997</v>
      </c>
      <c r="I143" s="3">
        <v>1570.915</v>
      </c>
      <c r="J143" s="10">
        <f t="shared" si="1"/>
        <v>7854.5749999999998</v>
      </c>
      <c r="K143" s="11">
        <f t="shared" si="2"/>
        <v>5</v>
      </c>
      <c r="L143" s="1">
        <v>11.1</v>
      </c>
      <c r="M143" s="1">
        <v>68.64</v>
      </c>
      <c r="N143" s="16"/>
      <c r="O143" s="64">
        <v>5</v>
      </c>
      <c r="P143" s="65">
        <v>10</v>
      </c>
      <c r="Q143" s="1">
        <v>8.6199999999999992</v>
      </c>
      <c r="R143" s="1">
        <v>63.24</v>
      </c>
      <c r="S143" s="16"/>
      <c r="T143" s="1">
        <v>0</v>
      </c>
      <c r="U143" s="12">
        <v>68774.66</v>
      </c>
      <c r="V143" s="2">
        <v>222567.24</v>
      </c>
      <c r="W143" s="1">
        <v>98</v>
      </c>
      <c r="X143" s="1">
        <v>51</v>
      </c>
      <c r="Y143" s="1">
        <v>91</v>
      </c>
      <c r="Z143" s="1">
        <v>126</v>
      </c>
      <c r="AA143" s="1">
        <v>1716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179</v>
      </c>
      <c r="AR143" s="1">
        <v>127</v>
      </c>
      <c r="AS143" s="1">
        <v>270</v>
      </c>
      <c r="AT143" s="1">
        <v>178</v>
      </c>
      <c r="AU143" s="1">
        <v>245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70</v>
      </c>
      <c r="BB143" s="1">
        <v>74</v>
      </c>
      <c r="BC143" s="1">
        <v>94</v>
      </c>
      <c r="BD143" s="1">
        <v>29</v>
      </c>
      <c r="BE143" s="1">
        <v>1581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</row>
    <row r="144" spans="1:62" ht="15">
      <c r="A144" s="1">
        <v>70407</v>
      </c>
      <c r="B144" s="1" t="s">
        <v>220</v>
      </c>
      <c r="C144" s="4">
        <v>20</v>
      </c>
      <c r="D144" s="4">
        <v>285</v>
      </c>
      <c r="E144" s="4" t="s">
        <v>64</v>
      </c>
      <c r="F144" s="4">
        <v>557</v>
      </c>
      <c r="G144" s="4" t="s">
        <v>69</v>
      </c>
      <c r="H144" s="4">
        <v>71.849999999999994</v>
      </c>
      <c r="I144" s="3">
        <v>1437</v>
      </c>
      <c r="J144" s="10">
        <f t="shared" si="1"/>
        <v>4311</v>
      </c>
      <c r="K144" s="11">
        <f t="shared" si="2"/>
        <v>3</v>
      </c>
      <c r="L144" s="1">
        <v>0</v>
      </c>
      <c r="M144" s="1">
        <v>0</v>
      </c>
      <c r="N144" s="16"/>
      <c r="O144" s="64">
        <v>3</v>
      </c>
      <c r="P144" s="65">
        <v>3</v>
      </c>
      <c r="Q144" s="1">
        <v>0.38</v>
      </c>
      <c r="R144" s="1">
        <v>0.8</v>
      </c>
      <c r="S144" s="16"/>
      <c r="T144" s="1">
        <v>0</v>
      </c>
      <c r="U144" s="14">
        <v>3376.95</v>
      </c>
      <c r="V144" s="2">
        <v>1221.45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1</v>
      </c>
      <c r="AR144" s="1">
        <v>9</v>
      </c>
      <c r="AS144" s="1">
        <v>26</v>
      </c>
      <c r="AT144" s="1">
        <v>16</v>
      </c>
      <c r="AU144" s="1">
        <v>1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3</v>
      </c>
      <c r="BB144" s="1">
        <v>9</v>
      </c>
      <c r="BC144" s="1">
        <v>0</v>
      </c>
      <c r="BD144" s="1">
        <v>0</v>
      </c>
      <c r="BE144" s="1">
        <v>16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</row>
    <row r="145" spans="1:62" ht="15">
      <c r="A145" s="1">
        <v>70200</v>
      </c>
      <c r="B145" s="1" t="s">
        <v>176</v>
      </c>
      <c r="C145" s="4">
        <v>24</v>
      </c>
      <c r="D145" s="4">
        <v>285</v>
      </c>
      <c r="E145" s="4" t="s">
        <v>64</v>
      </c>
      <c r="F145" s="4">
        <v>565</v>
      </c>
      <c r="G145" s="4" t="s">
        <v>94</v>
      </c>
      <c r="H145" s="4">
        <v>34.74</v>
      </c>
      <c r="I145" s="3">
        <v>833.76</v>
      </c>
      <c r="J145" s="10">
        <f t="shared" si="1"/>
        <v>0</v>
      </c>
      <c r="K145" s="11">
        <f t="shared" si="2"/>
        <v>0</v>
      </c>
      <c r="L145" s="1">
        <v>1.62</v>
      </c>
      <c r="M145" s="1">
        <v>-0.08</v>
      </c>
      <c r="N145" s="16"/>
      <c r="O145" s="64">
        <v>0</v>
      </c>
      <c r="P145" s="65">
        <v>3</v>
      </c>
      <c r="Q145" s="1">
        <v>0.19</v>
      </c>
      <c r="R145" s="1">
        <v>1.96</v>
      </c>
      <c r="S145" s="16"/>
      <c r="T145" s="1">
        <v>0</v>
      </c>
      <c r="U145" s="14">
        <v>5853.69</v>
      </c>
      <c r="V145" s="2">
        <v>3647.7</v>
      </c>
      <c r="W145" s="1">
        <v>3</v>
      </c>
      <c r="X145" s="1">
        <v>17</v>
      </c>
      <c r="Y145" s="1">
        <v>25</v>
      </c>
      <c r="Z145" s="1">
        <v>5</v>
      </c>
      <c r="AA145" s="1">
        <v>-2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41</v>
      </c>
      <c r="AR145" s="1">
        <v>24</v>
      </c>
      <c r="AS145" s="1">
        <v>59</v>
      </c>
      <c r="AT145" s="1">
        <v>26</v>
      </c>
      <c r="AU145" s="1">
        <v>60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1</v>
      </c>
      <c r="BB145" s="1">
        <v>1</v>
      </c>
      <c r="BC145" s="1">
        <v>2</v>
      </c>
      <c r="BD145" s="1">
        <v>2</v>
      </c>
      <c r="BE145" s="1">
        <v>47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</row>
    <row r="146" spans="1:62" ht="15">
      <c r="A146" s="1">
        <v>70180</v>
      </c>
      <c r="B146" s="1" t="s">
        <v>319</v>
      </c>
      <c r="C146" s="4">
        <v>25</v>
      </c>
      <c r="D146" s="4">
        <v>285</v>
      </c>
      <c r="E146" s="4" t="s">
        <v>64</v>
      </c>
      <c r="F146" s="4">
        <v>35</v>
      </c>
      <c r="G146" s="4" t="s">
        <v>76</v>
      </c>
      <c r="H146" s="4">
        <v>43.63</v>
      </c>
      <c r="I146" s="3">
        <v>1090.75</v>
      </c>
      <c r="J146" s="10">
        <f t="shared" si="1"/>
        <v>0</v>
      </c>
      <c r="K146" s="11">
        <f t="shared" si="2"/>
        <v>0</v>
      </c>
      <c r="L146" s="1">
        <v>0.06</v>
      </c>
      <c r="M146" s="1">
        <v>0</v>
      </c>
      <c r="N146" s="16"/>
      <c r="O146" s="64">
        <v>0</v>
      </c>
      <c r="P146" s="65">
        <v>5</v>
      </c>
      <c r="Q146" s="1">
        <v>1.04</v>
      </c>
      <c r="R146" s="1">
        <v>0</v>
      </c>
      <c r="S146" s="16"/>
      <c r="T146" s="1">
        <v>0</v>
      </c>
      <c r="U146" s="14">
        <v>5650.08</v>
      </c>
      <c r="V146" s="2">
        <v>1134.3800000000001</v>
      </c>
      <c r="W146" s="1">
        <v>0</v>
      </c>
      <c r="X146" s="1">
        <v>0</v>
      </c>
      <c r="Y146" s="1">
        <v>0</v>
      </c>
      <c r="Z146" s="1">
        <v>3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49</v>
      </c>
      <c r="AR146" s="1">
        <v>0</v>
      </c>
      <c r="AS146" s="1">
        <v>26</v>
      </c>
      <c r="AT146" s="1">
        <v>54</v>
      </c>
      <c r="AU146" s="1">
        <v>26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11</v>
      </c>
      <c r="BD146" s="1">
        <v>30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</row>
    <row r="147" spans="1:62" ht="15">
      <c r="A147" s="1">
        <v>70095</v>
      </c>
      <c r="B147" s="1" t="s">
        <v>291</v>
      </c>
      <c r="C147" s="4">
        <v>16</v>
      </c>
      <c r="D147" s="4">
        <v>285</v>
      </c>
      <c r="E147" s="4" t="s">
        <v>64</v>
      </c>
      <c r="F147" s="4">
        <v>999</v>
      </c>
      <c r="G147" s="4" t="s">
        <v>292</v>
      </c>
      <c r="H147" s="4">
        <v>61.95</v>
      </c>
      <c r="I147" s="3">
        <v>991.2</v>
      </c>
      <c r="J147" s="10">
        <f t="shared" si="1"/>
        <v>0</v>
      </c>
      <c r="K147" s="11">
        <f t="shared" si="2"/>
        <v>0</v>
      </c>
      <c r="L147" s="1">
        <v>0.19</v>
      </c>
      <c r="M147" s="1">
        <v>4.1900000000000004</v>
      </c>
      <c r="N147" s="16"/>
      <c r="O147" s="64">
        <v>0</v>
      </c>
      <c r="P147" s="65">
        <v>5</v>
      </c>
      <c r="Q147" s="1">
        <v>2.06</v>
      </c>
      <c r="R147" s="1">
        <v>1.81</v>
      </c>
      <c r="S147" s="16"/>
      <c r="T147" s="1">
        <v>0</v>
      </c>
      <c r="U147" s="14">
        <v>5358.68</v>
      </c>
      <c r="V147" s="2">
        <v>6442.8</v>
      </c>
      <c r="W147" s="1">
        <v>2</v>
      </c>
      <c r="X147" s="1">
        <v>2</v>
      </c>
      <c r="Y147" s="1">
        <v>0</v>
      </c>
      <c r="Z147" s="1">
        <v>0</v>
      </c>
      <c r="AA147" s="1">
        <v>67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42</v>
      </c>
      <c r="AR147" s="1">
        <v>17</v>
      </c>
      <c r="AS147" s="1">
        <v>0</v>
      </c>
      <c r="AT147" s="1">
        <v>0</v>
      </c>
      <c r="AU147" s="1">
        <v>8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31</v>
      </c>
      <c r="BB147" s="1">
        <v>4</v>
      </c>
      <c r="BC147" s="1">
        <v>0</v>
      </c>
      <c r="BD147" s="1">
        <v>0</v>
      </c>
      <c r="BE147" s="1">
        <v>29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</row>
    <row r="148" spans="1:62" ht="15">
      <c r="A148" s="1">
        <v>70978</v>
      </c>
      <c r="B148" s="1" t="s">
        <v>265</v>
      </c>
      <c r="C148" s="4">
        <v>16</v>
      </c>
      <c r="D148" s="4">
        <v>285</v>
      </c>
      <c r="E148" s="4" t="s">
        <v>64</v>
      </c>
      <c r="F148" s="4">
        <v>998</v>
      </c>
      <c r="G148" s="4" t="s">
        <v>266</v>
      </c>
      <c r="H148" s="4">
        <v>84.48</v>
      </c>
      <c r="I148" s="3">
        <v>1351.68</v>
      </c>
      <c r="J148" s="10">
        <f t="shared" si="1"/>
        <v>6758.4000000000005</v>
      </c>
      <c r="K148" s="11">
        <f t="shared" si="2"/>
        <v>5</v>
      </c>
      <c r="L148" s="1">
        <v>0.22</v>
      </c>
      <c r="M148" s="1">
        <v>0.94</v>
      </c>
      <c r="N148" s="16"/>
      <c r="O148" s="64">
        <v>5</v>
      </c>
      <c r="P148" s="65">
        <v>0</v>
      </c>
      <c r="Q148" s="1">
        <v>0.16</v>
      </c>
      <c r="R148" s="1">
        <v>2.94</v>
      </c>
      <c r="S148" s="16"/>
      <c r="T148" s="1">
        <v>0</v>
      </c>
      <c r="U148" s="14">
        <v>3463.68</v>
      </c>
      <c r="V148" s="2">
        <v>6167.04</v>
      </c>
      <c r="W148" s="1">
        <v>0</v>
      </c>
      <c r="X148" s="1">
        <v>2</v>
      </c>
      <c r="Y148" s="1">
        <v>2</v>
      </c>
      <c r="Z148" s="1">
        <v>1</v>
      </c>
      <c r="AA148" s="1">
        <v>15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14</v>
      </c>
      <c r="AR148" s="1">
        <v>7</v>
      </c>
      <c r="AS148" s="1">
        <v>10</v>
      </c>
      <c r="AT148" s="1">
        <v>15</v>
      </c>
      <c r="AU148" s="1">
        <v>11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1</v>
      </c>
      <c r="BB148" s="1">
        <v>0</v>
      </c>
      <c r="BC148" s="1">
        <v>0</v>
      </c>
      <c r="BD148" s="1">
        <v>3</v>
      </c>
      <c r="BE148" s="1">
        <v>47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</row>
    <row r="149" spans="1:62" ht="15">
      <c r="A149" s="1">
        <v>70233</v>
      </c>
      <c r="B149" s="1" t="s">
        <v>216</v>
      </c>
      <c r="C149" s="4">
        <v>12</v>
      </c>
      <c r="D149" s="4">
        <v>285</v>
      </c>
      <c r="E149" s="4" t="s">
        <v>64</v>
      </c>
      <c r="F149" s="4">
        <v>557</v>
      </c>
      <c r="G149" s="4" t="s">
        <v>69</v>
      </c>
      <c r="H149" s="4">
        <v>77.78</v>
      </c>
      <c r="I149" s="3">
        <v>933.36</v>
      </c>
      <c r="J149" s="10">
        <f t="shared" si="1"/>
        <v>9333.6</v>
      </c>
      <c r="K149" s="11">
        <f t="shared" si="2"/>
        <v>10</v>
      </c>
      <c r="L149" s="1">
        <v>7.17</v>
      </c>
      <c r="M149" s="1">
        <v>6.17</v>
      </c>
      <c r="N149" s="16"/>
      <c r="O149" s="64">
        <v>10</v>
      </c>
      <c r="P149" s="65">
        <v>0</v>
      </c>
      <c r="Q149" s="1">
        <v>9.33</v>
      </c>
      <c r="R149" s="1">
        <v>0.17</v>
      </c>
      <c r="S149" s="16"/>
      <c r="T149" s="1">
        <v>0</v>
      </c>
      <c r="U149" s="12">
        <v>23528.45</v>
      </c>
      <c r="V149" s="2">
        <v>11589.22</v>
      </c>
      <c r="W149" s="1">
        <v>30</v>
      </c>
      <c r="X149" s="1">
        <v>42</v>
      </c>
      <c r="Y149" s="1">
        <v>27</v>
      </c>
      <c r="Z149" s="1">
        <v>16</v>
      </c>
      <c r="AA149" s="1">
        <v>74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41</v>
      </c>
      <c r="AR149" s="1">
        <v>55</v>
      </c>
      <c r="AS149" s="1">
        <v>22</v>
      </c>
      <c r="AT149" s="1">
        <v>28</v>
      </c>
      <c r="AU149" s="1">
        <v>73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57</v>
      </c>
      <c r="BB149" s="1">
        <v>62</v>
      </c>
      <c r="BC149" s="1">
        <v>18</v>
      </c>
      <c r="BD149" s="1">
        <v>12</v>
      </c>
      <c r="BE149" s="1">
        <v>2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</row>
    <row r="150" spans="1:62" ht="15">
      <c r="A150" s="1">
        <v>70056</v>
      </c>
      <c r="B150" s="1" t="s">
        <v>70</v>
      </c>
      <c r="C150" s="4">
        <v>16</v>
      </c>
      <c r="D150" s="4">
        <v>285</v>
      </c>
      <c r="E150" s="4" t="s">
        <v>64</v>
      </c>
      <c r="F150" s="4">
        <v>557</v>
      </c>
      <c r="G150" s="4" t="s">
        <v>69</v>
      </c>
      <c r="H150" s="4">
        <v>82.333600000000004</v>
      </c>
      <c r="I150" s="3">
        <v>1317.3376000000001</v>
      </c>
      <c r="J150" s="10">
        <f t="shared" si="1"/>
        <v>105387.008</v>
      </c>
      <c r="K150" s="11">
        <f t="shared" si="2"/>
        <v>80</v>
      </c>
      <c r="L150" s="1">
        <v>100</v>
      </c>
      <c r="M150" s="1">
        <v>25.5</v>
      </c>
      <c r="N150" s="16"/>
      <c r="O150" s="64">
        <v>80</v>
      </c>
      <c r="P150" s="65">
        <v>100</v>
      </c>
      <c r="Q150" s="1">
        <v>137.72</v>
      </c>
      <c r="R150" s="1">
        <v>63.25</v>
      </c>
      <c r="S150" s="16"/>
      <c r="T150" s="1">
        <v>0</v>
      </c>
      <c r="U150" s="12">
        <v>565961.17000000004</v>
      </c>
      <c r="V150" s="2">
        <v>244201.46</v>
      </c>
      <c r="W150" s="1">
        <v>500</v>
      </c>
      <c r="X150" s="1">
        <v>461</v>
      </c>
      <c r="Y150" s="1">
        <v>602</v>
      </c>
      <c r="Z150" s="1">
        <v>535</v>
      </c>
      <c r="AA150" s="1">
        <v>408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1063</v>
      </c>
      <c r="AR150" s="1">
        <v>885</v>
      </c>
      <c r="AS150" s="1">
        <v>1032</v>
      </c>
      <c r="AT150" s="1">
        <v>1066</v>
      </c>
      <c r="AU150" s="1">
        <v>1546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588</v>
      </c>
      <c r="BB150" s="1">
        <v>625</v>
      </c>
      <c r="BC150" s="1">
        <v>989</v>
      </c>
      <c r="BD150" s="1">
        <v>628</v>
      </c>
      <c r="BE150" s="1">
        <v>1012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</row>
    <row r="151" spans="1:62" ht="15">
      <c r="A151" s="1">
        <v>70212</v>
      </c>
      <c r="B151" s="1" t="s">
        <v>230</v>
      </c>
      <c r="C151" s="4">
        <v>12</v>
      </c>
      <c r="D151" s="4">
        <v>285</v>
      </c>
      <c r="E151" s="4" t="s">
        <v>64</v>
      </c>
      <c r="F151" s="4">
        <v>285</v>
      </c>
      <c r="G151" s="4" t="s">
        <v>64</v>
      </c>
      <c r="H151" s="4">
        <v>49.1</v>
      </c>
      <c r="I151" s="3">
        <v>589.20000000000005</v>
      </c>
      <c r="J151" s="10">
        <f t="shared" si="1"/>
        <v>5892</v>
      </c>
      <c r="K151" s="11">
        <f t="shared" si="2"/>
        <v>10</v>
      </c>
      <c r="L151" s="1">
        <v>4.38</v>
      </c>
      <c r="M151" s="1">
        <v>3</v>
      </c>
      <c r="N151" s="16"/>
      <c r="O151" s="64">
        <v>10</v>
      </c>
      <c r="P151" s="65">
        <v>0</v>
      </c>
      <c r="Q151" s="1">
        <v>1.79</v>
      </c>
      <c r="R151" s="1">
        <v>3</v>
      </c>
      <c r="S151" s="16"/>
      <c r="T151" s="1">
        <v>0</v>
      </c>
      <c r="U151" s="14">
        <v>9844.5499999999993</v>
      </c>
      <c r="V151" s="2">
        <v>7757.8</v>
      </c>
      <c r="W151" s="1">
        <v>18</v>
      </c>
      <c r="X151" s="1">
        <v>27</v>
      </c>
      <c r="Y151" s="1">
        <v>12</v>
      </c>
      <c r="Z151" s="1">
        <v>18</v>
      </c>
      <c r="AA151" s="1">
        <v>36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42</v>
      </c>
      <c r="AR151" s="1">
        <v>41</v>
      </c>
      <c r="AS151" s="1">
        <v>45</v>
      </c>
      <c r="AT151" s="1">
        <v>38</v>
      </c>
      <c r="AU151" s="1">
        <v>86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8</v>
      </c>
      <c r="BB151" s="1">
        <v>7</v>
      </c>
      <c r="BC151" s="1">
        <v>5</v>
      </c>
      <c r="BD151" s="1">
        <v>10</v>
      </c>
      <c r="BE151" s="1">
        <v>36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</row>
    <row r="152" spans="1:62" ht="15">
      <c r="A152" s="1">
        <v>70361</v>
      </c>
      <c r="B152" s="1" t="s">
        <v>271</v>
      </c>
      <c r="C152" s="4">
        <v>15</v>
      </c>
      <c r="D152" s="4">
        <v>285</v>
      </c>
      <c r="E152" s="4" t="s">
        <v>64</v>
      </c>
      <c r="F152" s="4">
        <v>562</v>
      </c>
      <c r="G152" s="4" t="s">
        <v>65</v>
      </c>
      <c r="H152" s="4">
        <v>30.07</v>
      </c>
      <c r="I152" s="3">
        <v>451.05</v>
      </c>
      <c r="J152" s="10">
        <f t="shared" si="1"/>
        <v>0</v>
      </c>
      <c r="K152" s="11">
        <f t="shared" si="2"/>
        <v>0</v>
      </c>
      <c r="L152" s="1">
        <v>2.63</v>
      </c>
      <c r="M152" s="1">
        <v>1.8</v>
      </c>
      <c r="N152" s="16"/>
      <c r="O152" s="64">
        <v>0</v>
      </c>
      <c r="P152" s="65">
        <v>5</v>
      </c>
      <c r="Q152" s="1">
        <v>2.87</v>
      </c>
      <c r="R152" s="1">
        <v>0.87</v>
      </c>
      <c r="S152" s="16"/>
      <c r="T152" s="1">
        <v>0</v>
      </c>
      <c r="U152" s="14">
        <v>4916.45</v>
      </c>
      <c r="V152" s="2">
        <v>2225.1799999999998</v>
      </c>
      <c r="W152" s="1">
        <v>49</v>
      </c>
      <c r="X152" s="1">
        <v>4</v>
      </c>
      <c r="Y152" s="1">
        <v>-22</v>
      </c>
      <c r="Z152" s="1">
        <v>21</v>
      </c>
      <c r="AA152" s="1">
        <v>27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24</v>
      </c>
      <c r="AR152" s="1">
        <v>24</v>
      </c>
      <c r="AS152" s="1">
        <v>34</v>
      </c>
      <c r="AT152" s="1">
        <v>22</v>
      </c>
      <c r="AU152" s="1">
        <v>34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18</v>
      </c>
      <c r="BB152" s="1">
        <v>8</v>
      </c>
      <c r="BC152" s="1">
        <v>18</v>
      </c>
      <c r="BD152" s="1">
        <v>6</v>
      </c>
      <c r="BE152" s="1">
        <v>13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</row>
    <row r="153" spans="1:62" ht="15">
      <c r="A153" s="1">
        <v>70009</v>
      </c>
      <c r="B153" s="1" t="s">
        <v>184</v>
      </c>
      <c r="C153" s="4">
        <v>24</v>
      </c>
      <c r="D153" s="4">
        <v>285</v>
      </c>
      <c r="E153" s="4" t="s">
        <v>64</v>
      </c>
      <c r="F153" s="4">
        <v>558</v>
      </c>
      <c r="G153" s="4" t="s">
        <v>67</v>
      </c>
      <c r="H153" s="4">
        <v>37.83</v>
      </c>
      <c r="I153" s="3">
        <v>907.92</v>
      </c>
      <c r="J153" s="10">
        <f t="shared" si="1"/>
        <v>4539.5999999999995</v>
      </c>
      <c r="K153" s="11">
        <f t="shared" si="2"/>
        <v>5</v>
      </c>
      <c r="L153" s="1">
        <v>2.67</v>
      </c>
      <c r="M153" s="1">
        <v>-0.5</v>
      </c>
      <c r="N153" s="16"/>
      <c r="O153" s="64">
        <v>5</v>
      </c>
      <c r="P153" s="65">
        <v>5</v>
      </c>
      <c r="Q153" s="1">
        <v>0.83</v>
      </c>
      <c r="R153" s="1">
        <v>1.21</v>
      </c>
      <c r="S153" s="16"/>
      <c r="T153" s="1">
        <v>0</v>
      </c>
      <c r="U153" s="12">
        <v>10970.7</v>
      </c>
      <c r="V153" s="2">
        <v>2723.76</v>
      </c>
      <c r="W153" s="1">
        <v>38</v>
      </c>
      <c r="X153" s="1">
        <v>29</v>
      </c>
      <c r="Y153" s="1">
        <v>7</v>
      </c>
      <c r="Z153" s="1">
        <v>9</v>
      </c>
      <c r="AA153" s="1">
        <v>-12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77</v>
      </c>
      <c r="AR153" s="1">
        <v>47</v>
      </c>
      <c r="AS153" s="1">
        <v>80</v>
      </c>
      <c r="AT153" s="1">
        <v>51</v>
      </c>
      <c r="AU153" s="1">
        <v>55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4</v>
      </c>
      <c r="BB153" s="1">
        <v>6</v>
      </c>
      <c r="BC153" s="1">
        <v>11</v>
      </c>
      <c r="BD153" s="1">
        <v>4</v>
      </c>
      <c r="BE153" s="1">
        <v>29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</row>
    <row r="154" spans="1:62" ht="15">
      <c r="A154" s="1">
        <v>70064</v>
      </c>
      <c r="B154" s="1" t="s">
        <v>193</v>
      </c>
      <c r="C154" s="4">
        <v>24</v>
      </c>
      <c r="D154" s="4">
        <v>285</v>
      </c>
      <c r="E154" s="4" t="s">
        <v>64</v>
      </c>
      <c r="F154" s="4">
        <v>570</v>
      </c>
      <c r="G154" s="4" t="s">
        <v>72</v>
      </c>
      <c r="H154" s="4">
        <v>34.97</v>
      </c>
      <c r="I154" s="3">
        <v>839.28</v>
      </c>
      <c r="J154" s="10">
        <f t="shared" si="1"/>
        <v>0</v>
      </c>
      <c r="K154" s="11">
        <f t="shared" si="2"/>
        <v>0</v>
      </c>
      <c r="L154" s="1">
        <v>0.27</v>
      </c>
      <c r="M154" s="1">
        <v>9.17</v>
      </c>
      <c r="N154" s="16"/>
      <c r="O154" s="64">
        <v>0</v>
      </c>
      <c r="P154" s="65">
        <v>0</v>
      </c>
      <c r="Q154" s="1">
        <v>3.96</v>
      </c>
      <c r="R154" s="1">
        <v>11.54</v>
      </c>
      <c r="S154" s="16"/>
      <c r="T154" s="1">
        <v>0</v>
      </c>
      <c r="U154" s="14">
        <v>4685.9799999999996</v>
      </c>
      <c r="V154" s="2">
        <v>22170.98</v>
      </c>
      <c r="W154" s="1">
        <v>1</v>
      </c>
      <c r="X154" s="1">
        <v>6</v>
      </c>
      <c r="Y154" s="1">
        <v>0</v>
      </c>
      <c r="Z154" s="1">
        <v>5</v>
      </c>
      <c r="AA154" s="1">
        <v>220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12</v>
      </c>
      <c r="AR154" s="1">
        <v>12</v>
      </c>
      <c r="AS154" s="1">
        <v>9</v>
      </c>
      <c r="AT154" s="1">
        <v>11</v>
      </c>
      <c r="AU154" s="1">
        <v>137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17</v>
      </c>
      <c r="BB154" s="1">
        <v>19</v>
      </c>
      <c r="BC154" s="1">
        <v>58</v>
      </c>
      <c r="BD154" s="1">
        <v>21</v>
      </c>
      <c r="BE154" s="1">
        <v>277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</row>
    <row r="155" spans="1:62" ht="15">
      <c r="A155" s="1">
        <v>70028</v>
      </c>
      <c r="B155" s="1" t="s">
        <v>103</v>
      </c>
      <c r="C155" s="4">
        <v>24</v>
      </c>
      <c r="D155" s="4">
        <v>285</v>
      </c>
      <c r="E155" s="4" t="s">
        <v>64</v>
      </c>
      <c r="F155" s="4">
        <v>558</v>
      </c>
      <c r="G155" s="4" t="s">
        <v>67</v>
      </c>
      <c r="H155" s="4">
        <v>39.673000000000002</v>
      </c>
      <c r="I155" s="3">
        <v>952.15200000000004</v>
      </c>
      <c r="J155" s="10">
        <f t="shared" si="1"/>
        <v>38086.080000000002</v>
      </c>
      <c r="K155" s="11">
        <f t="shared" si="2"/>
        <v>40</v>
      </c>
      <c r="L155" s="1">
        <v>71.48</v>
      </c>
      <c r="M155" s="1">
        <v>6.54</v>
      </c>
      <c r="N155" s="16"/>
      <c r="O155" s="64">
        <v>40</v>
      </c>
      <c r="P155" s="65">
        <v>40</v>
      </c>
      <c r="Q155" s="1">
        <v>73.099999999999994</v>
      </c>
      <c r="R155" s="1">
        <v>20.88</v>
      </c>
      <c r="S155" s="16"/>
      <c r="T155" s="1">
        <v>0</v>
      </c>
      <c r="U155" s="12">
        <v>211714.96</v>
      </c>
      <c r="V155" s="2">
        <v>59033.42</v>
      </c>
      <c r="W155" s="1">
        <v>594</v>
      </c>
      <c r="X155" s="1">
        <v>510</v>
      </c>
      <c r="Y155" s="1">
        <v>641</v>
      </c>
      <c r="Z155" s="1">
        <v>451</v>
      </c>
      <c r="AA155" s="1">
        <v>157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648</v>
      </c>
      <c r="AR155" s="1">
        <v>491</v>
      </c>
      <c r="AS155" s="1">
        <v>745</v>
      </c>
      <c r="AT155" s="1">
        <v>456</v>
      </c>
      <c r="AU155" s="1">
        <v>830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667</v>
      </c>
      <c r="BB155" s="1">
        <v>733</v>
      </c>
      <c r="BC155" s="1">
        <v>582</v>
      </c>
      <c r="BD155" s="1">
        <v>278</v>
      </c>
      <c r="BE155" s="1">
        <v>501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</row>
    <row r="156" spans="1:62" ht="15">
      <c r="A156" s="1">
        <v>70004</v>
      </c>
      <c r="B156" s="1" t="s">
        <v>211</v>
      </c>
      <c r="C156" s="4">
        <v>24</v>
      </c>
      <c r="D156" s="4">
        <v>285</v>
      </c>
      <c r="E156" s="4" t="s">
        <v>64</v>
      </c>
      <c r="F156" s="4">
        <v>557</v>
      </c>
      <c r="G156" s="4" t="s">
        <v>69</v>
      </c>
      <c r="H156" s="4">
        <v>51.12</v>
      </c>
      <c r="I156" s="3">
        <v>1226.8800000000001</v>
      </c>
      <c r="J156" s="10">
        <f t="shared" si="1"/>
        <v>0</v>
      </c>
      <c r="K156" s="11">
        <f t="shared" si="2"/>
        <v>0</v>
      </c>
      <c r="L156" s="1">
        <v>1.1000000000000001</v>
      </c>
      <c r="M156" s="1">
        <v>1.42</v>
      </c>
      <c r="N156" s="16"/>
      <c r="O156" s="64">
        <v>0</v>
      </c>
      <c r="P156" s="65">
        <v>0</v>
      </c>
      <c r="Q156" s="1">
        <v>1.1000000000000001</v>
      </c>
      <c r="R156" s="1">
        <v>1.58</v>
      </c>
      <c r="S156" s="16"/>
      <c r="T156" s="1">
        <v>0</v>
      </c>
      <c r="U156" s="14">
        <v>4575.24</v>
      </c>
      <c r="V156" s="2">
        <v>5009.76</v>
      </c>
      <c r="W156" s="1">
        <v>2</v>
      </c>
      <c r="X156" s="1">
        <v>13</v>
      </c>
      <c r="Y156" s="1">
        <v>11</v>
      </c>
      <c r="Z156" s="1">
        <v>14</v>
      </c>
      <c r="AA156" s="1">
        <v>34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14</v>
      </c>
      <c r="AR156" s="1">
        <v>8</v>
      </c>
      <c r="AS156" s="1">
        <v>11</v>
      </c>
      <c r="AT156" s="1">
        <v>15</v>
      </c>
      <c r="AU156" s="1">
        <v>26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2</v>
      </c>
      <c r="BB156" s="1">
        <v>13</v>
      </c>
      <c r="BC156" s="1">
        <v>3</v>
      </c>
      <c r="BD156" s="1">
        <v>30</v>
      </c>
      <c r="BE156" s="1">
        <v>38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</row>
    <row r="157" spans="1:62" ht="15">
      <c r="A157" s="1">
        <v>70071</v>
      </c>
      <c r="B157" s="1" t="s">
        <v>285</v>
      </c>
      <c r="C157" s="4">
        <v>6</v>
      </c>
      <c r="D157" s="4">
        <v>285</v>
      </c>
      <c r="E157" s="4" t="s">
        <v>64</v>
      </c>
      <c r="F157" s="4">
        <v>974</v>
      </c>
      <c r="G157" s="4" t="s">
        <v>110</v>
      </c>
      <c r="H157" s="4">
        <v>174.97</v>
      </c>
      <c r="I157" s="3">
        <v>1049.82</v>
      </c>
      <c r="J157" s="10">
        <f t="shared" si="1"/>
        <v>0</v>
      </c>
      <c r="K157" s="11">
        <f t="shared" si="2"/>
        <v>0</v>
      </c>
      <c r="L157" s="1">
        <v>0.17</v>
      </c>
      <c r="M157" s="1">
        <v>0.17</v>
      </c>
      <c r="N157" s="16"/>
      <c r="O157" s="64">
        <v>0</v>
      </c>
      <c r="P157" s="65">
        <v>0</v>
      </c>
      <c r="Q157" s="1">
        <v>1.67</v>
      </c>
      <c r="R157" s="1">
        <v>4.67</v>
      </c>
      <c r="S157" s="16"/>
      <c r="T157" s="1">
        <v>0</v>
      </c>
      <c r="U157" s="14">
        <v>4549.22</v>
      </c>
      <c r="V157" s="2">
        <v>7873.65</v>
      </c>
      <c r="W157" s="1">
        <v>1</v>
      </c>
      <c r="X157" s="1">
        <v>0</v>
      </c>
      <c r="Y157" s="1">
        <v>0</v>
      </c>
      <c r="Z157" s="1">
        <v>0</v>
      </c>
      <c r="AA157" s="1">
        <v>1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3</v>
      </c>
      <c r="AR157" s="1">
        <v>6</v>
      </c>
      <c r="AS157" s="1">
        <v>6</v>
      </c>
      <c r="AT157" s="1">
        <v>6</v>
      </c>
      <c r="AU157" s="1">
        <v>16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1</v>
      </c>
      <c r="BB157" s="1">
        <v>1</v>
      </c>
      <c r="BC157" s="1">
        <v>5</v>
      </c>
      <c r="BD157" s="1">
        <v>7</v>
      </c>
      <c r="BE157" s="1">
        <v>28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</row>
    <row r="158" spans="1:62" ht="15">
      <c r="A158" s="1">
        <v>70029</v>
      </c>
      <c r="B158" s="1" t="s">
        <v>102</v>
      </c>
      <c r="C158" s="4">
        <v>18</v>
      </c>
      <c r="D158" s="4">
        <v>285</v>
      </c>
      <c r="E158" s="4" t="s">
        <v>64</v>
      </c>
      <c r="F158" s="4">
        <v>558</v>
      </c>
      <c r="G158" s="4" t="s">
        <v>67</v>
      </c>
      <c r="H158" s="4">
        <v>44.814</v>
      </c>
      <c r="I158" s="3">
        <v>806.65200000000004</v>
      </c>
      <c r="J158" s="10">
        <f t="shared" si="1"/>
        <v>24199.56</v>
      </c>
      <c r="K158" s="11">
        <f t="shared" si="2"/>
        <v>30</v>
      </c>
      <c r="L158" s="1">
        <v>32.25</v>
      </c>
      <c r="M158" s="1">
        <v>92.28</v>
      </c>
      <c r="N158" s="16"/>
      <c r="O158" s="64">
        <v>30</v>
      </c>
      <c r="P158" s="65">
        <v>0</v>
      </c>
      <c r="Q158" s="1">
        <v>61.78</v>
      </c>
      <c r="R158" s="1">
        <v>30.33</v>
      </c>
      <c r="S158" s="16"/>
      <c r="T158" s="1">
        <v>0</v>
      </c>
      <c r="U158" s="12">
        <v>140760.76999999999</v>
      </c>
      <c r="V158" s="2">
        <v>169620.99</v>
      </c>
      <c r="W158" s="1">
        <v>284</v>
      </c>
      <c r="X158" s="1">
        <v>164</v>
      </c>
      <c r="Y158" s="1">
        <v>117</v>
      </c>
      <c r="Z158" s="1">
        <v>195</v>
      </c>
      <c r="AA158" s="1">
        <v>1661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490</v>
      </c>
      <c r="AR158" s="1">
        <v>428</v>
      </c>
      <c r="AS158" s="1">
        <v>556</v>
      </c>
      <c r="AT158" s="1">
        <v>377</v>
      </c>
      <c r="AU158" s="1">
        <v>1578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309</v>
      </c>
      <c r="BB158" s="1">
        <v>570</v>
      </c>
      <c r="BC158" s="1">
        <v>390</v>
      </c>
      <c r="BD158" s="1">
        <v>256</v>
      </c>
      <c r="BE158" s="1">
        <v>546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</row>
    <row r="159" spans="1:62" ht="15">
      <c r="A159" s="1">
        <v>70147</v>
      </c>
      <c r="B159" s="1" t="s">
        <v>232</v>
      </c>
      <c r="C159" s="4">
        <v>40</v>
      </c>
      <c r="D159" s="4">
        <v>285</v>
      </c>
      <c r="E159" s="4" t="s">
        <v>64</v>
      </c>
      <c r="F159" s="4">
        <v>974</v>
      </c>
      <c r="G159" s="4" t="s">
        <v>110</v>
      </c>
      <c r="H159" s="4">
        <v>30.79</v>
      </c>
      <c r="I159" s="3">
        <v>1231.5999999999999</v>
      </c>
      <c r="J159" s="10">
        <f t="shared" si="1"/>
        <v>0</v>
      </c>
      <c r="K159" s="11">
        <f t="shared" si="2"/>
        <v>0</v>
      </c>
      <c r="L159" s="1">
        <v>2.69</v>
      </c>
      <c r="M159" s="1">
        <v>1.6</v>
      </c>
      <c r="N159" s="16"/>
      <c r="O159" s="64">
        <v>0</v>
      </c>
      <c r="P159" s="65">
        <v>0</v>
      </c>
      <c r="Q159" s="1">
        <v>0.84</v>
      </c>
      <c r="R159" s="1">
        <v>0.75</v>
      </c>
      <c r="S159" s="16"/>
      <c r="T159" s="1">
        <v>0</v>
      </c>
      <c r="U159" s="14">
        <v>4341.3900000000003</v>
      </c>
      <c r="V159" s="2">
        <v>2894.26</v>
      </c>
      <c r="W159" s="1">
        <v>28</v>
      </c>
      <c r="X159" s="1">
        <v>23</v>
      </c>
      <c r="Y159" s="1">
        <v>68</v>
      </c>
      <c r="Z159" s="1">
        <v>0</v>
      </c>
      <c r="AA159" s="1">
        <v>64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5</v>
      </c>
      <c r="BB159" s="1">
        <v>2</v>
      </c>
      <c r="BC159" s="1">
        <v>23</v>
      </c>
      <c r="BD159" s="1">
        <v>9</v>
      </c>
      <c r="BE159" s="1">
        <v>30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</row>
    <row r="160" spans="1:62" ht="15">
      <c r="A160" s="1">
        <v>70504</v>
      </c>
      <c r="B160" s="1" t="s">
        <v>254</v>
      </c>
      <c r="C160" s="4">
        <v>20</v>
      </c>
      <c r="D160" s="4">
        <v>285</v>
      </c>
      <c r="E160" s="4" t="s">
        <v>64</v>
      </c>
      <c r="F160" s="4">
        <v>991</v>
      </c>
      <c r="G160" s="4" t="s">
        <v>141</v>
      </c>
      <c r="H160" s="4">
        <v>62.57</v>
      </c>
      <c r="I160" s="3">
        <v>1251.4000000000001</v>
      </c>
      <c r="J160" s="10">
        <f t="shared" si="1"/>
        <v>0</v>
      </c>
      <c r="K160" s="11">
        <f t="shared" si="2"/>
        <v>0</v>
      </c>
      <c r="L160" s="1">
        <v>2.2000000000000002</v>
      </c>
      <c r="M160" s="1">
        <v>-2.9</v>
      </c>
      <c r="N160" s="16"/>
      <c r="O160" s="64">
        <v>0</v>
      </c>
      <c r="P160" s="65">
        <v>0</v>
      </c>
      <c r="Q160" s="1">
        <v>0</v>
      </c>
      <c r="R160" s="1">
        <v>0</v>
      </c>
      <c r="S160" s="16"/>
      <c r="T160" s="1">
        <v>0</v>
      </c>
      <c r="U160" s="14">
        <v>4223.4799999999996</v>
      </c>
      <c r="V160" s="2">
        <v>-4379.8999999999996</v>
      </c>
      <c r="W160" s="1">
        <v>6</v>
      </c>
      <c r="X160" s="1">
        <v>0</v>
      </c>
      <c r="Y160" s="1">
        <v>29</v>
      </c>
      <c r="Z160" s="1">
        <v>18</v>
      </c>
      <c r="AA160" s="1">
        <v>-58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7</v>
      </c>
      <c r="AR160" s="1">
        <v>21</v>
      </c>
      <c r="AS160" s="1">
        <v>4</v>
      </c>
      <c r="AT160" s="1">
        <v>4</v>
      </c>
      <c r="AU160" s="1">
        <v>-12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</row>
    <row r="161" spans="1:62" ht="15">
      <c r="A161" s="1">
        <v>70975</v>
      </c>
      <c r="B161" s="1" t="s">
        <v>256</v>
      </c>
      <c r="C161" s="4">
        <v>20</v>
      </c>
      <c r="D161" s="4">
        <v>285</v>
      </c>
      <c r="E161" s="4" t="s">
        <v>64</v>
      </c>
      <c r="F161" s="4">
        <v>974</v>
      </c>
      <c r="G161" s="4" t="s">
        <v>110</v>
      </c>
      <c r="H161" s="4">
        <v>40.81</v>
      </c>
      <c r="I161" s="3">
        <v>816.2</v>
      </c>
      <c r="J161" s="10">
        <f t="shared" si="1"/>
        <v>0</v>
      </c>
      <c r="K161" s="11">
        <f t="shared" si="2"/>
        <v>0</v>
      </c>
      <c r="L161" s="1">
        <v>0.8</v>
      </c>
      <c r="M161" s="1">
        <v>-0.35</v>
      </c>
      <c r="N161" s="16"/>
      <c r="O161" s="64">
        <v>0</v>
      </c>
      <c r="P161" s="65">
        <v>5</v>
      </c>
      <c r="Q161" s="1">
        <v>0.35</v>
      </c>
      <c r="R161" s="1">
        <v>0</v>
      </c>
      <c r="S161" s="16"/>
      <c r="T161" s="1">
        <v>0</v>
      </c>
      <c r="U161" s="14">
        <v>4101.41</v>
      </c>
      <c r="V161" s="2">
        <v>612.15</v>
      </c>
      <c r="W161" s="1">
        <v>6</v>
      </c>
      <c r="X161" s="1">
        <v>8</v>
      </c>
      <c r="Y161" s="1">
        <v>3</v>
      </c>
      <c r="Z161" s="1">
        <v>6</v>
      </c>
      <c r="AA161" s="1">
        <v>-7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22</v>
      </c>
      <c r="AR161" s="1">
        <v>39</v>
      </c>
      <c r="AS161" s="1">
        <v>12</v>
      </c>
      <c r="AT161" s="1">
        <v>48</v>
      </c>
      <c r="AU161" s="1">
        <v>22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4</v>
      </c>
      <c r="BB161" s="1">
        <v>0</v>
      </c>
      <c r="BC161" s="1">
        <v>2</v>
      </c>
      <c r="BD161" s="1">
        <v>2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</row>
    <row r="162" spans="1:62" ht="15">
      <c r="A162" s="1">
        <v>70150</v>
      </c>
      <c r="B162" s="1" t="s">
        <v>118</v>
      </c>
      <c r="C162" s="4">
        <v>20</v>
      </c>
      <c r="D162" s="4">
        <v>285</v>
      </c>
      <c r="E162" s="4" t="s">
        <v>64</v>
      </c>
      <c r="F162" s="4">
        <v>558</v>
      </c>
      <c r="G162" s="4" t="s">
        <v>67</v>
      </c>
      <c r="H162" s="4">
        <v>75.252600000000001</v>
      </c>
      <c r="I162" s="3">
        <v>1505.0519999999999</v>
      </c>
      <c r="J162" s="10">
        <f t="shared" si="1"/>
        <v>15050.519999999999</v>
      </c>
      <c r="K162" s="11">
        <f t="shared" si="2"/>
        <v>10</v>
      </c>
      <c r="L162" s="1">
        <v>25.72</v>
      </c>
      <c r="M162" s="1">
        <v>9.25</v>
      </c>
      <c r="N162" s="16"/>
      <c r="O162" s="64">
        <v>10</v>
      </c>
      <c r="P162" s="65">
        <v>20</v>
      </c>
      <c r="Q162" s="1">
        <v>42.82</v>
      </c>
      <c r="R162" s="1">
        <v>18.850000000000001</v>
      </c>
      <c r="S162" s="16"/>
      <c r="T162" s="1">
        <v>0</v>
      </c>
      <c r="U162" s="12">
        <v>157992.82999999999</v>
      </c>
      <c r="V162" s="2">
        <v>74048.56</v>
      </c>
      <c r="W162" s="1">
        <v>41</v>
      </c>
      <c r="X162" s="1">
        <v>209</v>
      </c>
      <c r="Y162" s="1">
        <v>208</v>
      </c>
      <c r="Z162" s="1">
        <v>322</v>
      </c>
      <c r="AA162" s="1">
        <v>185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328</v>
      </c>
      <c r="AR162" s="1">
        <v>98</v>
      </c>
      <c r="AS162" s="1">
        <v>221</v>
      </c>
      <c r="AT162" s="1">
        <v>261</v>
      </c>
      <c r="AU162" s="1">
        <v>422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316</v>
      </c>
      <c r="BB162" s="1">
        <v>285</v>
      </c>
      <c r="BC162" s="1">
        <v>280</v>
      </c>
      <c r="BD162" s="1">
        <v>236</v>
      </c>
      <c r="BE162" s="1">
        <v>377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</row>
    <row r="163" spans="1:62" ht="15">
      <c r="A163" s="1">
        <v>70336</v>
      </c>
      <c r="B163" s="1" t="s">
        <v>342</v>
      </c>
      <c r="C163" s="4">
        <v>12</v>
      </c>
      <c r="D163" s="4">
        <v>285</v>
      </c>
      <c r="E163" s="4" t="s">
        <v>64</v>
      </c>
      <c r="F163" s="4">
        <v>285</v>
      </c>
      <c r="G163" s="4" t="s">
        <v>64</v>
      </c>
      <c r="H163" s="4">
        <v>30.69</v>
      </c>
      <c r="I163" s="3">
        <v>368.28</v>
      </c>
      <c r="J163" s="10">
        <f t="shared" si="1"/>
        <v>3682.7999999999997</v>
      </c>
      <c r="K163" s="11">
        <f t="shared" si="2"/>
        <v>10</v>
      </c>
      <c r="L163" s="1">
        <v>4.46</v>
      </c>
      <c r="M163" s="1">
        <v>0.17</v>
      </c>
      <c r="N163" s="16"/>
      <c r="O163" s="64">
        <v>10</v>
      </c>
      <c r="P163" s="65">
        <v>10</v>
      </c>
      <c r="Q163" s="1">
        <v>3.12</v>
      </c>
      <c r="R163" s="1">
        <v>2.17</v>
      </c>
      <c r="S163" s="16"/>
      <c r="T163" s="1">
        <v>0</v>
      </c>
      <c r="U163" s="14">
        <v>9989.6</v>
      </c>
      <c r="V163" s="2">
        <v>2393.8200000000002</v>
      </c>
      <c r="W163" s="1">
        <v>22</v>
      </c>
      <c r="X163" s="1">
        <v>27</v>
      </c>
      <c r="Y163" s="1">
        <v>18</v>
      </c>
      <c r="Z163" s="1">
        <v>0</v>
      </c>
      <c r="AA163" s="1">
        <v>2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108</v>
      </c>
      <c r="AR163" s="1">
        <v>52</v>
      </c>
      <c r="AS163" s="1">
        <v>23</v>
      </c>
      <c r="AT163" s="1">
        <v>155</v>
      </c>
      <c r="AU163" s="1">
        <v>50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5</v>
      </c>
      <c r="BB163" s="1">
        <v>28</v>
      </c>
      <c r="BC163" s="1">
        <v>2</v>
      </c>
      <c r="BD163" s="1">
        <v>33</v>
      </c>
      <c r="BE163" s="1">
        <v>26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</row>
    <row r="164" spans="1:62" ht="15">
      <c r="A164" s="1">
        <v>70337</v>
      </c>
      <c r="B164" s="1" t="s">
        <v>208</v>
      </c>
      <c r="C164" s="4">
        <v>12</v>
      </c>
      <c r="D164" s="4">
        <v>285</v>
      </c>
      <c r="E164" s="4" t="s">
        <v>64</v>
      </c>
      <c r="F164" s="4">
        <v>285</v>
      </c>
      <c r="G164" s="4" t="s">
        <v>64</v>
      </c>
      <c r="H164" s="4">
        <v>30.69</v>
      </c>
      <c r="I164" s="3">
        <v>368.28</v>
      </c>
      <c r="J164" s="10">
        <f t="shared" si="1"/>
        <v>7365.5999999999995</v>
      </c>
      <c r="K164" s="11">
        <f t="shared" si="2"/>
        <v>20</v>
      </c>
      <c r="L164" s="1">
        <v>6.67</v>
      </c>
      <c r="M164" s="1">
        <v>3.58</v>
      </c>
      <c r="N164" s="16"/>
      <c r="O164" s="64">
        <v>20</v>
      </c>
      <c r="P164" s="65">
        <v>10</v>
      </c>
      <c r="Q164" s="1">
        <v>2.33</v>
      </c>
      <c r="R164" s="1">
        <v>4.5</v>
      </c>
      <c r="S164" s="16"/>
      <c r="T164" s="1">
        <v>0</v>
      </c>
      <c r="U164" s="12">
        <v>14071.37</v>
      </c>
      <c r="V164" s="2">
        <v>5953.86</v>
      </c>
      <c r="W164" s="1">
        <v>17</v>
      </c>
      <c r="X164" s="1">
        <v>19</v>
      </c>
      <c r="Y164" s="1">
        <v>33</v>
      </c>
      <c r="Z164" s="1">
        <v>41</v>
      </c>
      <c r="AA164" s="1">
        <v>43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156</v>
      </c>
      <c r="AR164" s="1">
        <v>29</v>
      </c>
      <c r="AS164" s="1">
        <v>101</v>
      </c>
      <c r="AT164" s="1">
        <v>158</v>
      </c>
      <c r="AU164" s="1">
        <v>97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6</v>
      </c>
      <c r="BB164" s="1">
        <v>19</v>
      </c>
      <c r="BC164" s="1">
        <v>2</v>
      </c>
      <c r="BD164" s="1">
        <v>21</v>
      </c>
      <c r="BE164" s="1">
        <v>54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</row>
    <row r="165" spans="1:62" ht="15">
      <c r="A165" s="1">
        <v>70314</v>
      </c>
      <c r="B165" s="1" t="s">
        <v>286</v>
      </c>
      <c r="C165" s="4">
        <v>15</v>
      </c>
      <c r="D165" s="4">
        <v>285</v>
      </c>
      <c r="E165" s="4" t="s">
        <v>64</v>
      </c>
      <c r="F165" s="4">
        <v>562</v>
      </c>
      <c r="G165" s="4" t="s">
        <v>65</v>
      </c>
      <c r="H165" s="4">
        <v>28.82</v>
      </c>
      <c r="I165" s="3">
        <v>432.3</v>
      </c>
      <c r="J165" s="10">
        <f t="shared" si="1"/>
        <v>0</v>
      </c>
      <c r="K165" s="11">
        <f t="shared" si="2"/>
        <v>0</v>
      </c>
      <c r="L165" s="1">
        <v>1.43</v>
      </c>
      <c r="M165" s="1">
        <v>0.13</v>
      </c>
      <c r="N165" s="16"/>
      <c r="O165" s="64">
        <v>0</v>
      </c>
      <c r="P165" s="65">
        <v>5</v>
      </c>
      <c r="Q165" s="1">
        <v>1.5</v>
      </c>
      <c r="R165" s="1">
        <v>3.87</v>
      </c>
      <c r="S165" s="16"/>
      <c r="T165" s="1">
        <v>0</v>
      </c>
      <c r="U165" s="14">
        <v>3660.14</v>
      </c>
      <c r="V165" s="2">
        <v>1786.84</v>
      </c>
      <c r="W165" s="1">
        <v>8</v>
      </c>
      <c r="X165" s="1">
        <v>16</v>
      </c>
      <c r="Y165" s="1">
        <v>3</v>
      </c>
      <c r="Z165" s="1">
        <v>5</v>
      </c>
      <c r="AA165" s="1">
        <v>2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43</v>
      </c>
      <c r="AR165" s="1">
        <v>19</v>
      </c>
      <c r="AS165" s="1">
        <v>23</v>
      </c>
      <c r="AT165" s="1">
        <v>15</v>
      </c>
      <c r="AU165" s="1">
        <v>2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2</v>
      </c>
      <c r="BB165" s="1">
        <v>18</v>
      </c>
      <c r="BC165" s="1">
        <v>9</v>
      </c>
      <c r="BD165" s="1">
        <v>5</v>
      </c>
      <c r="BE165" s="1">
        <v>58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</row>
    <row r="166" spans="1:62" ht="15">
      <c r="A166" s="1">
        <v>70115</v>
      </c>
      <c r="B166" s="1" t="s">
        <v>241</v>
      </c>
      <c r="C166" s="4">
        <v>30</v>
      </c>
      <c r="D166" s="4">
        <v>285</v>
      </c>
      <c r="E166" s="4" t="s">
        <v>64</v>
      </c>
      <c r="F166" s="4">
        <v>573</v>
      </c>
      <c r="G166" s="4" t="s">
        <v>87</v>
      </c>
      <c r="H166" s="4">
        <v>29.93</v>
      </c>
      <c r="I166" s="3">
        <v>897.9</v>
      </c>
      <c r="J166" s="10">
        <f t="shared" si="1"/>
        <v>0</v>
      </c>
      <c r="K166" s="11">
        <f t="shared" si="2"/>
        <v>0</v>
      </c>
      <c r="L166" s="1">
        <v>0.93</v>
      </c>
      <c r="M166" s="1">
        <v>-0.2</v>
      </c>
      <c r="N166" s="16"/>
      <c r="O166" s="64">
        <v>0</v>
      </c>
      <c r="P166" s="65">
        <v>5</v>
      </c>
      <c r="Q166" s="1">
        <v>0.48</v>
      </c>
      <c r="R166" s="1">
        <v>1.9</v>
      </c>
      <c r="S166" s="16"/>
      <c r="T166" s="1">
        <v>0</v>
      </c>
      <c r="U166" s="14">
        <v>3606.56</v>
      </c>
      <c r="V166" s="2">
        <v>2304.61</v>
      </c>
      <c r="W166" s="1">
        <v>6</v>
      </c>
      <c r="X166" s="1">
        <v>14</v>
      </c>
      <c r="Y166" s="1">
        <v>12</v>
      </c>
      <c r="Z166" s="1">
        <v>6</v>
      </c>
      <c r="AA166" s="1">
        <v>-6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11</v>
      </c>
      <c r="AR166" s="1">
        <v>15</v>
      </c>
      <c r="AS166" s="1">
        <v>42</v>
      </c>
      <c r="AT166" s="1">
        <v>35</v>
      </c>
      <c r="AU166" s="1">
        <v>26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3</v>
      </c>
      <c r="BB166" s="1">
        <v>0</v>
      </c>
      <c r="BC166" s="1">
        <v>1</v>
      </c>
      <c r="BD166" s="1">
        <v>21</v>
      </c>
      <c r="BE166" s="1">
        <v>57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</row>
    <row r="167" spans="1:62" ht="15">
      <c r="A167" s="1">
        <v>70065</v>
      </c>
      <c r="B167" s="1" t="s">
        <v>123</v>
      </c>
      <c r="C167" s="4">
        <v>50</v>
      </c>
      <c r="D167" s="4">
        <v>285</v>
      </c>
      <c r="E167" s="4" t="s">
        <v>64</v>
      </c>
      <c r="F167" s="4">
        <v>285</v>
      </c>
      <c r="G167" s="4" t="s">
        <v>64</v>
      </c>
      <c r="H167" s="4">
        <v>16.4161</v>
      </c>
      <c r="I167" s="3">
        <v>820.80499999999995</v>
      </c>
      <c r="J167" s="10">
        <f t="shared" si="1"/>
        <v>4104.0249999999996</v>
      </c>
      <c r="K167" s="11">
        <f t="shared" si="2"/>
        <v>5</v>
      </c>
      <c r="L167" s="1">
        <v>0.42</v>
      </c>
      <c r="M167" s="1">
        <v>-0.44</v>
      </c>
      <c r="N167" s="16"/>
      <c r="O167" s="64">
        <v>5</v>
      </c>
      <c r="P167" s="65">
        <v>0</v>
      </c>
      <c r="Q167" s="1">
        <v>0</v>
      </c>
      <c r="R167" s="1">
        <v>0</v>
      </c>
      <c r="S167" s="16"/>
      <c r="T167" s="1">
        <v>0</v>
      </c>
      <c r="U167" s="15">
        <v>2273.63</v>
      </c>
      <c r="V167" s="2">
        <v>558.15</v>
      </c>
      <c r="W167" s="1">
        <v>13</v>
      </c>
      <c r="X167" s="1">
        <v>16</v>
      </c>
      <c r="Y167" s="1">
        <v>0</v>
      </c>
      <c r="Z167" s="1">
        <v>0</v>
      </c>
      <c r="AA167" s="1">
        <v>-22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98</v>
      </c>
      <c r="AR167" s="1">
        <v>30</v>
      </c>
      <c r="AS167" s="1">
        <v>4</v>
      </c>
      <c r="AT167" s="1">
        <v>1</v>
      </c>
      <c r="AU167" s="1">
        <v>56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</row>
    <row r="168" spans="1:62" ht="15">
      <c r="A168" s="1">
        <v>70084</v>
      </c>
      <c r="B168" s="1" t="s">
        <v>135</v>
      </c>
      <c r="C168" s="4">
        <v>12</v>
      </c>
      <c r="D168" s="4">
        <v>285</v>
      </c>
      <c r="E168" s="4" t="s">
        <v>64</v>
      </c>
      <c r="F168" s="4">
        <v>35</v>
      </c>
      <c r="G168" s="4" t="s">
        <v>76</v>
      </c>
      <c r="H168" s="4">
        <v>65.12</v>
      </c>
      <c r="I168" s="3">
        <v>781.44</v>
      </c>
      <c r="J168" s="10">
        <f t="shared" si="1"/>
        <v>3907.2000000000003</v>
      </c>
      <c r="K168" s="11">
        <f t="shared" si="2"/>
        <v>5</v>
      </c>
      <c r="L168" s="1">
        <v>2.71</v>
      </c>
      <c r="M168" s="1">
        <v>1.08</v>
      </c>
      <c r="N168" s="16"/>
      <c r="O168" s="64">
        <v>5</v>
      </c>
      <c r="P168" s="65">
        <v>0</v>
      </c>
      <c r="Q168" s="1">
        <v>3.25</v>
      </c>
      <c r="R168" s="1">
        <v>2.17</v>
      </c>
      <c r="S168" s="16"/>
      <c r="T168" s="1">
        <v>0</v>
      </c>
      <c r="U168" s="12">
        <v>13838</v>
      </c>
      <c r="V168" s="2">
        <v>8986.56</v>
      </c>
      <c r="W168" s="1">
        <v>13</v>
      </c>
      <c r="X168" s="1">
        <v>3</v>
      </c>
      <c r="Y168" s="1">
        <v>15</v>
      </c>
      <c r="Z168" s="1">
        <v>6</v>
      </c>
      <c r="AA168" s="1">
        <v>13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27</v>
      </c>
      <c r="AR168" s="1">
        <v>78</v>
      </c>
      <c r="AS168" s="1">
        <v>53</v>
      </c>
      <c r="AT168" s="1">
        <v>44</v>
      </c>
      <c r="AU168" s="1">
        <v>99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5</v>
      </c>
      <c r="BB168" s="1">
        <v>11</v>
      </c>
      <c r="BC168" s="1">
        <v>26</v>
      </c>
      <c r="BD168" s="1">
        <v>5</v>
      </c>
      <c r="BE168" s="1">
        <v>26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</row>
    <row r="169" spans="1:62" ht="15">
      <c r="A169" s="1">
        <v>70079</v>
      </c>
      <c r="B169" s="1" t="s">
        <v>75</v>
      </c>
      <c r="C169" s="4">
        <v>12</v>
      </c>
      <c r="D169" s="4">
        <v>285</v>
      </c>
      <c r="E169" s="4" t="s">
        <v>64</v>
      </c>
      <c r="F169" s="4">
        <v>35</v>
      </c>
      <c r="G169" s="4" t="s">
        <v>76</v>
      </c>
      <c r="H169" s="4">
        <v>71.4114</v>
      </c>
      <c r="I169" s="3">
        <v>856.93679999999995</v>
      </c>
      <c r="J169" s="10">
        <f t="shared" si="1"/>
        <v>68554.943999999989</v>
      </c>
      <c r="K169" s="11">
        <f t="shared" si="2"/>
        <v>80</v>
      </c>
      <c r="L169" s="1">
        <v>111.21</v>
      </c>
      <c r="M169" s="1">
        <v>58.92</v>
      </c>
      <c r="N169" s="16"/>
      <c r="O169" s="66">
        <v>80</v>
      </c>
      <c r="P169" s="65">
        <v>80</v>
      </c>
      <c r="Q169" s="1">
        <v>172.92</v>
      </c>
      <c r="R169" s="1">
        <v>89</v>
      </c>
      <c r="S169" s="16"/>
      <c r="T169" s="1">
        <v>0</v>
      </c>
      <c r="U169" s="12">
        <v>383407.81</v>
      </c>
      <c r="V169" s="2">
        <v>197952.4</v>
      </c>
      <c r="W169" s="1">
        <v>448</v>
      </c>
      <c r="X169" s="1">
        <v>362</v>
      </c>
      <c r="Y169" s="1">
        <v>483</v>
      </c>
      <c r="Z169" s="1">
        <v>445</v>
      </c>
      <c r="AA169" s="1">
        <v>707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657</v>
      </c>
      <c r="AR169" s="1">
        <v>580</v>
      </c>
      <c r="AS169" s="1">
        <v>694</v>
      </c>
      <c r="AT169" s="1">
        <v>637</v>
      </c>
      <c r="AU169" s="1">
        <v>997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485</v>
      </c>
      <c r="BB169" s="1">
        <v>667</v>
      </c>
      <c r="BC169" s="1">
        <v>804</v>
      </c>
      <c r="BD169" s="1">
        <v>905</v>
      </c>
      <c r="BE169" s="1">
        <v>1068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</row>
    <row r="170" spans="1:62" ht="15">
      <c r="A170" s="1">
        <v>70272</v>
      </c>
      <c r="B170" s="1" t="s">
        <v>207</v>
      </c>
      <c r="C170" s="4">
        <v>20</v>
      </c>
      <c r="D170" s="4">
        <v>285</v>
      </c>
      <c r="E170" s="4" t="s">
        <v>64</v>
      </c>
      <c r="F170" s="4">
        <v>35</v>
      </c>
      <c r="G170" s="4" t="s">
        <v>76</v>
      </c>
      <c r="H170" s="4">
        <v>28.89</v>
      </c>
      <c r="I170" s="3">
        <v>577.79999999999995</v>
      </c>
      <c r="J170" s="10">
        <f t="shared" si="1"/>
        <v>2889</v>
      </c>
      <c r="K170" s="11">
        <f t="shared" si="2"/>
        <v>5</v>
      </c>
      <c r="L170" s="1">
        <v>3.2</v>
      </c>
      <c r="M170" s="1">
        <v>5.4</v>
      </c>
      <c r="N170" s="16"/>
      <c r="O170" s="64">
        <v>5</v>
      </c>
      <c r="P170" s="65">
        <v>0</v>
      </c>
      <c r="Q170" s="1">
        <v>2.52</v>
      </c>
      <c r="R170" s="1">
        <v>1.35</v>
      </c>
      <c r="S170" s="16"/>
      <c r="T170" s="1">
        <v>0</v>
      </c>
      <c r="U170" s="14">
        <v>7078.05</v>
      </c>
      <c r="V170" s="2">
        <v>5460.21</v>
      </c>
      <c r="W170" s="1">
        <v>27</v>
      </c>
      <c r="X170" s="1">
        <v>37</v>
      </c>
      <c r="Y170" s="1">
        <v>1</v>
      </c>
      <c r="Z170" s="1">
        <v>35</v>
      </c>
      <c r="AA170" s="1">
        <v>108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56</v>
      </c>
      <c r="AR170" s="1">
        <v>29</v>
      </c>
      <c r="AS170" s="1">
        <v>46</v>
      </c>
      <c r="AT170" s="1">
        <v>28</v>
      </c>
      <c r="AU170" s="1">
        <v>54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25</v>
      </c>
      <c r="BB170" s="1">
        <v>11</v>
      </c>
      <c r="BC170" s="1">
        <v>11</v>
      </c>
      <c r="BD170" s="1">
        <v>18</v>
      </c>
      <c r="BE170" s="1">
        <v>27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</row>
    <row r="171" spans="1:62" ht="15">
      <c r="A171" s="1">
        <v>70085</v>
      </c>
      <c r="B171" s="1" t="s">
        <v>153</v>
      </c>
      <c r="C171" s="4">
        <v>12</v>
      </c>
      <c r="D171" s="4">
        <v>285</v>
      </c>
      <c r="E171" s="4" t="s">
        <v>64</v>
      </c>
      <c r="F171" s="4">
        <v>573</v>
      </c>
      <c r="G171" s="4" t="s">
        <v>87</v>
      </c>
      <c r="H171" s="4">
        <v>77.58</v>
      </c>
      <c r="I171" s="3">
        <v>930.96</v>
      </c>
      <c r="J171" s="10">
        <f t="shared" si="1"/>
        <v>4654.8</v>
      </c>
      <c r="K171" s="11">
        <f t="shared" si="2"/>
        <v>5</v>
      </c>
      <c r="L171" s="1">
        <v>0.04</v>
      </c>
      <c r="M171" s="1">
        <v>0.92</v>
      </c>
      <c r="N171" s="16"/>
      <c r="O171" s="64">
        <v>5</v>
      </c>
      <c r="P171" s="65">
        <v>10</v>
      </c>
      <c r="Q171" s="1">
        <v>7.17</v>
      </c>
      <c r="R171" s="1">
        <v>3.75</v>
      </c>
      <c r="S171" s="16"/>
      <c r="T171" s="1">
        <v>0</v>
      </c>
      <c r="U171" s="12">
        <v>18464.04</v>
      </c>
      <c r="V171" s="2">
        <v>4422.0600000000004</v>
      </c>
      <c r="W171" s="1">
        <v>4</v>
      </c>
      <c r="X171" s="1">
        <v>9</v>
      </c>
      <c r="Y171" s="1">
        <v>-9</v>
      </c>
      <c r="Z171" s="1">
        <v>2</v>
      </c>
      <c r="AA171" s="1">
        <v>11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28</v>
      </c>
      <c r="AR171" s="1">
        <v>61</v>
      </c>
      <c r="AS171" s="1">
        <v>61</v>
      </c>
      <c r="AT171" s="1">
        <v>64</v>
      </c>
      <c r="AU171" s="1">
        <v>1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30</v>
      </c>
      <c r="BB171" s="1">
        <v>41</v>
      </c>
      <c r="BC171" s="1">
        <v>21</v>
      </c>
      <c r="BD171" s="1">
        <v>29</v>
      </c>
      <c r="BE171" s="1">
        <v>45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</row>
    <row r="172" spans="1:62" ht="15">
      <c r="A172" s="1">
        <v>70038</v>
      </c>
      <c r="B172" s="1" t="s">
        <v>66</v>
      </c>
      <c r="C172" s="4">
        <v>16</v>
      </c>
      <c r="D172" s="4">
        <v>285</v>
      </c>
      <c r="E172" s="4" t="s">
        <v>64</v>
      </c>
      <c r="F172" s="4">
        <v>558</v>
      </c>
      <c r="G172" s="4" t="s">
        <v>67</v>
      </c>
      <c r="H172" s="4">
        <v>50.8581</v>
      </c>
      <c r="I172" s="3">
        <v>813.7296</v>
      </c>
      <c r="J172" s="10">
        <f t="shared" si="1"/>
        <v>16274.592000000001</v>
      </c>
      <c r="K172" s="11">
        <f t="shared" si="2"/>
        <v>20</v>
      </c>
      <c r="L172" s="1">
        <v>11.66</v>
      </c>
      <c r="M172" s="1">
        <v>42.88</v>
      </c>
      <c r="N172" s="16"/>
      <c r="O172" s="64">
        <v>20</v>
      </c>
      <c r="P172" s="65">
        <v>0</v>
      </c>
      <c r="Q172" s="1">
        <v>40.81</v>
      </c>
      <c r="R172" s="1">
        <v>26.06</v>
      </c>
      <c r="S172" s="16"/>
      <c r="T172" s="1">
        <v>0</v>
      </c>
      <c r="U172" s="12">
        <v>83051.28</v>
      </c>
      <c r="V172" s="2">
        <v>97545.84</v>
      </c>
      <c r="W172" s="1">
        <v>2</v>
      </c>
      <c r="X172" s="1">
        <v>87</v>
      </c>
      <c r="Y172" s="1">
        <v>29</v>
      </c>
      <c r="Z172" s="1">
        <v>224</v>
      </c>
      <c r="AA172" s="1">
        <v>686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272</v>
      </c>
      <c r="AR172" s="1">
        <v>298</v>
      </c>
      <c r="AS172" s="1">
        <v>269</v>
      </c>
      <c r="AT172" s="1">
        <v>207</v>
      </c>
      <c r="AU172" s="1">
        <v>815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175</v>
      </c>
      <c r="BB172" s="1">
        <v>333</v>
      </c>
      <c r="BC172" s="1">
        <v>247</v>
      </c>
      <c r="BD172" s="1">
        <v>129</v>
      </c>
      <c r="BE172" s="1">
        <v>417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</row>
    <row r="173" spans="1:62" ht="15">
      <c r="A173" s="1">
        <v>70040</v>
      </c>
      <c r="B173" s="1" t="s">
        <v>121</v>
      </c>
      <c r="C173" s="4">
        <v>25</v>
      </c>
      <c r="D173" s="4">
        <v>285</v>
      </c>
      <c r="E173" s="4" t="s">
        <v>64</v>
      </c>
      <c r="F173" s="4">
        <v>35</v>
      </c>
      <c r="G173" s="4" t="s">
        <v>76</v>
      </c>
      <c r="H173" s="4">
        <v>42.5</v>
      </c>
      <c r="I173" s="3">
        <v>1062.5</v>
      </c>
      <c r="J173" s="10">
        <f t="shared" si="1"/>
        <v>10625</v>
      </c>
      <c r="K173" s="11">
        <f t="shared" si="2"/>
        <v>10</v>
      </c>
      <c r="L173" s="1">
        <v>1.1200000000000001</v>
      </c>
      <c r="M173" s="1">
        <v>-0.2</v>
      </c>
      <c r="N173" s="16"/>
      <c r="O173" s="64">
        <v>10</v>
      </c>
      <c r="P173" s="65">
        <v>5</v>
      </c>
      <c r="Q173" s="1">
        <v>8.1999999999999993</v>
      </c>
      <c r="R173" s="1">
        <v>0.44</v>
      </c>
      <c r="S173" s="16"/>
      <c r="T173" s="1">
        <v>0</v>
      </c>
      <c r="U173" s="12">
        <v>19252.5</v>
      </c>
      <c r="V173" s="2">
        <v>2082.5</v>
      </c>
      <c r="W173" s="1">
        <v>7</v>
      </c>
      <c r="X173" s="1">
        <v>9</v>
      </c>
      <c r="Y173" s="1">
        <v>13</v>
      </c>
      <c r="Z173" s="1">
        <v>7</v>
      </c>
      <c r="AA173" s="1">
        <v>-5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94</v>
      </c>
      <c r="AR173" s="1">
        <v>51</v>
      </c>
      <c r="AS173" s="1">
        <v>79</v>
      </c>
      <c r="AT173" s="1">
        <v>43</v>
      </c>
      <c r="AU173" s="1">
        <v>43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61</v>
      </c>
      <c r="BB173" s="1">
        <v>86</v>
      </c>
      <c r="BC173" s="1">
        <v>90</v>
      </c>
      <c r="BD173" s="1">
        <v>22</v>
      </c>
      <c r="BE173" s="1">
        <v>11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</row>
    <row r="174" spans="1:62" ht="15">
      <c r="A174" s="1">
        <v>70030</v>
      </c>
      <c r="B174" s="1" t="s">
        <v>280</v>
      </c>
      <c r="C174" s="4">
        <v>20</v>
      </c>
      <c r="D174" s="4">
        <v>285</v>
      </c>
      <c r="E174" s="4" t="s">
        <v>64</v>
      </c>
      <c r="F174" s="4">
        <v>558</v>
      </c>
      <c r="G174" s="4" t="s">
        <v>67</v>
      </c>
      <c r="H174" s="4">
        <v>86.35</v>
      </c>
      <c r="I174" s="3">
        <v>1727</v>
      </c>
      <c r="J174" s="10">
        <f t="shared" si="1"/>
        <v>0</v>
      </c>
      <c r="K174" s="11">
        <f t="shared" si="2"/>
        <v>0</v>
      </c>
      <c r="L174" s="1">
        <v>0.15</v>
      </c>
      <c r="M174" s="1">
        <v>1.8</v>
      </c>
      <c r="N174" s="16"/>
      <c r="O174" s="64">
        <v>0</v>
      </c>
      <c r="P174" s="65">
        <v>0</v>
      </c>
      <c r="Q174" s="1">
        <v>0.4</v>
      </c>
      <c r="R174" s="1">
        <v>2.5</v>
      </c>
      <c r="S174" s="16"/>
      <c r="T174" s="1">
        <v>0</v>
      </c>
      <c r="U174" s="15">
        <v>2633.68</v>
      </c>
      <c r="V174" s="2">
        <v>12607.1</v>
      </c>
      <c r="W174" s="1">
        <v>0</v>
      </c>
      <c r="X174" s="1">
        <v>6</v>
      </c>
      <c r="Y174" s="1">
        <v>0</v>
      </c>
      <c r="Z174" s="1">
        <v>0</v>
      </c>
      <c r="AA174" s="1">
        <v>36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8</v>
      </c>
      <c r="AR174" s="1">
        <v>7</v>
      </c>
      <c r="AS174" s="1">
        <v>8</v>
      </c>
      <c r="AT174" s="1">
        <v>0</v>
      </c>
      <c r="AU174" s="1">
        <v>60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6</v>
      </c>
      <c r="BB174" s="1">
        <v>4</v>
      </c>
      <c r="BC174" s="1">
        <v>0</v>
      </c>
      <c r="BD174" s="1">
        <v>0</v>
      </c>
      <c r="BE174" s="1">
        <v>50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</row>
    <row r="175" spans="1:62" ht="15">
      <c r="A175" s="1">
        <v>70066</v>
      </c>
      <c r="B175" s="1" t="s">
        <v>228</v>
      </c>
      <c r="C175" s="4">
        <v>25</v>
      </c>
      <c r="D175" s="4">
        <v>285</v>
      </c>
      <c r="E175" s="4" t="s">
        <v>64</v>
      </c>
      <c r="F175" s="4">
        <v>35</v>
      </c>
      <c r="G175" s="4" t="s">
        <v>76</v>
      </c>
      <c r="H175" s="4">
        <v>42.86</v>
      </c>
      <c r="I175" s="3">
        <v>1071.5</v>
      </c>
      <c r="J175" s="10">
        <f t="shared" si="1"/>
        <v>5357.5</v>
      </c>
      <c r="K175" s="11">
        <f t="shared" si="2"/>
        <v>5</v>
      </c>
      <c r="L175" s="1">
        <v>0.82</v>
      </c>
      <c r="M175" s="1">
        <v>-0.08</v>
      </c>
      <c r="N175" s="16"/>
      <c r="O175" s="64">
        <v>5</v>
      </c>
      <c r="P175" s="65">
        <v>4</v>
      </c>
      <c r="Q175" s="1">
        <v>1.56</v>
      </c>
      <c r="R175" s="1">
        <v>2.92</v>
      </c>
      <c r="S175" s="16"/>
      <c r="T175" s="1">
        <v>0</v>
      </c>
      <c r="U175" s="14">
        <v>6707.59</v>
      </c>
      <c r="V175" s="2">
        <v>4628.88</v>
      </c>
      <c r="W175" s="1">
        <v>2</v>
      </c>
      <c r="X175" s="1">
        <v>5</v>
      </c>
      <c r="Y175" s="1">
        <v>16</v>
      </c>
      <c r="Z175" s="1">
        <v>0</v>
      </c>
      <c r="AA175" s="1">
        <v>-2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49</v>
      </c>
      <c r="AR175" s="1">
        <v>39</v>
      </c>
      <c r="AS175" s="1">
        <v>24</v>
      </c>
      <c r="AT175" s="1">
        <v>9</v>
      </c>
      <c r="AU175" s="1">
        <v>37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19</v>
      </c>
      <c r="BB175" s="1">
        <v>11</v>
      </c>
      <c r="BC175" s="1">
        <v>11</v>
      </c>
      <c r="BD175" s="1">
        <v>7</v>
      </c>
      <c r="BE175" s="1">
        <v>73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</row>
    <row r="176" spans="1:62" ht="15">
      <c r="A176" s="1">
        <v>70082</v>
      </c>
      <c r="B176" s="1" t="s">
        <v>268</v>
      </c>
      <c r="C176" s="4">
        <v>24</v>
      </c>
      <c r="D176" s="4">
        <v>285</v>
      </c>
      <c r="E176" s="4" t="s">
        <v>64</v>
      </c>
      <c r="F176" s="4">
        <v>572</v>
      </c>
      <c r="G176" s="4" t="s">
        <v>269</v>
      </c>
      <c r="H176" s="4">
        <v>37.17</v>
      </c>
      <c r="I176" s="3">
        <v>892.08</v>
      </c>
      <c r="J176" s="10">
        <f t="shared" si="1"/>
        <v>8920.8000000000011</v>
      </c>
      <c r="K176" s="11">
        <f t="shared" si="2"/>
        <v>10</v>
      </c>
      <c r="L176" s="1">
        <v>0.08</v>
      </c>
      <c r="M176" s="1">
        <v>2.42</v>
      </c>
      <c r="N176" s="16"/>
      <c r="O176" s="64">
        <v>10</v>
      </c>
      <c r="P176" s="65">
        <v>5</v>
      </c>
      <c r="Q176" s="1">
        <v>0</v>
      </c>
      <c r="R176" s="1">
        <v>3</v>
      </c>
      <c r="S176" s="16"/>
      <c r="T176" s="1">
        <v>0</v>
      </c>
      <c r="U176" s="14">
        <v>5965.78</v>
      </c>
      <c r="V176" s="2">
        <v>5129.46</v>
      </c>
      <c r="W176" s="1">
        <v>2</v>
      </c>
      <c r="X176" s="1">
        <v>0</v>
      </c>
      <c r="Y176" s="1">
        <v>0</v>
      </c>
      <c r="Z176" s="1">
        <v>0</v>
      </c>
      <c r="AA176" s="1">
        <v>58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88</v>
      </c>
      <c r="AR176" s="1">
        <v>0</v>
      </c>
      <c r="AS176" s="1">
        <v>49</v>
      </c>
      <c r="AT176" s="1">
        <v>43</v>
      </c>
      <c r="AU176" s="1">
        <v>8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72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</row>
    <row r="177" spans="1:62" ht="15">
      <c r="A177" s="1">
        <v>70080</v>
      </c>
      <c r="B177" s="1" t="s">
        <v>159</v>
      </c>
      <c r="C177" s="4">
        <v>12</v>
      </c>
      <c r="D177" s="4">
        <v>285</v>
      </c>
      <c r="E177" s="4" t="s">
        <v>64</v>
      </c>
      <c r="F177" s="4">
        <v>35</v>
      </c>
      <c r="G177" s="4" t="s">
        <v>76</v>
      </c>
      <c r="H177" s="4">
        <v>74.31</v>
      </c>
      <c r="I177" s="3">
        <v>891.72</v>
      </c>
      <c r="J177" s="10">
        <f t="shared" si="1"/>
        <v>8917.2000000000007</v>
      </c>
      <c r="K177" s="11">
        <f t="shared" si="2"/>
        <v>10</v>
      </c>
      <c r="L177" s="1">
        <v>1.88</v>
      </c>
      <c r="M177" s="1">
        <v>2.83</v>
      </c>
      <c r="N177" s="16"/>
      <c r="O177" s="64">
        <v>10</v>
      </c>
      <c r="P177" s="65">
        <v>15</v>
      </c>
      <c r="Q177" s="1">
        <v>12.12</v>
      </c>
      <c r="R177" s="1">
        <v>9.83</v>
      </c>
      <c r="S177" s="16"/>
      <c r="T177" s="1">
        <v>0</v>
      </c>
      <c r="U177" s="12">
        <v>56066.9</v>
      </c>
      <c r="V177" s="2">
        <v>31581.75</v>
      </c>
      <c r="W177" s="1">
        <v>20</v>
      </c>
      <c r="X177" s="1">
        <v>3</v>
      </c>
      <c r="Y177" s="1">
        <v>-7</v>
      </c>
      <c r="Z177" s="1">
        <v>16</v>
      </c>
      <c r="AA177" s="1">
        <v>34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201</v>
      </c>
      <c r="AR177" s="1">
        <v>219</v>
      </c>
      <c r="AS177" s="1">
        <v>153</v>
      </c>
      <c r="AT177" s="1">
        <v>246</v>
      </c>
      <c r="AU177" s="1">
        <v>273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28</v>
      </c>
      <c r="BB177" s="1">
        <v>57</v>
      </c>
      <c r="BC177" s="1">
        <v>67</v>
      </c>
      <c r="BD177" s="1">
        <v>44</v>
      </c>
      <c r="BE177" s="1">
        <v>118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</row>
    <row r="178" spans="1:62" ht="15">
      <c r="A178" s="1">
        <v>75000</v>
      </c>
      <c r="B178" s="1" t="s">
        <v>156</v>
      </c>
      <c r="C178" s="4">
        <v>25</v>
      </c>
      <c r="D178" s="4">
        <v>285</v>
      </c>
      <c r="E178" s="4" t="s">
        <v>64</v>
      </c>
      <c r="F178" s="4">
        <v>285</v>
      </c>
      <c r="G178" s="4" t="s">
        <v>64</v>
      </c>
      <c r="H178" s="4">
        <v>31.3019</v>
      </c>
      <c r="I178" s="3">
        <v>782.54750000000001</v>
      </c>
      <c r="J178" s="10">
        <f t="shared" si="1"/>
        <v>3912.7375000000002</v>
      </c>
      <c r="K178" s="11">
        <f t="shared" si="2"/>
        <v>5</v>
      </c>
      <c r="L178" s="1">
        <v>0.94</v>
      </c>
      <c r="M178" s="1">
        <v>1.72</v>
      </c>
      <c r="N178" s="16"/>
      <c r="O178" s="64">
        <v>5</v>
      </c>
      <c r="P178" s="65">
        <v>0</v>
      </c>
      <c r="Q178" s="1">
        <v>7.82</v>
      </c>
      <c r="R178" s="1">
        <v>3</v>
      </c>
      <c r="S178" s="16"/>
      <c r="T178" s="1">
        <v>0</v>
      </c>
      <c r="U178" s="12">
        <v>16308.29</v>
      </c>
      <c r="V178" s="2">
        <v>10454.83</v>
      </c>
      <c r="W178" s="1">
        <v>14</v>
      </c>
      <c r="X178" s="1">
        <v>22</v>
      </c>
      <c r="Y178" s="1">
        <v>-18</v>
      </c>
      <c r="Z178" s="1">
        <v>33</v>
      </c>
      <c r="AA178" s="1">
        <v>43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95</v>
      </c>
      <c r="AR178" s="1">
        <v>65</v>
      </c>
      <c r="AS178" s="1">
        <v>143</v>
      </c>
      <c r="AT178" s="1">
        <v>63</v>
      </c>
      <c r="AU178" s="1">
        <v>216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47</v>
      </c>
      <c r="BB178" s="1">
        <v>58</v>
      </c>
      <c r="BC178" s="1">
        <v>91</v>
      </c>
      <c r="BD178" s="1">
        <v>57</v>
      </c>
      <c r="BE178" s="1">
        <v>75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</row>
    <row r="179" spans="1:62" ht="15">
      <c r="A179" s="1">
        <v>70033</v>
      </c>
      <c r="B179" s="1" t="s">
        <v>179</v>
      </c>
      <c r="C179" s="4">
        <v>18</v>
      </c>
      <c r="D179" s="4">
        <v>285</v>
      </c>
      <c r="E179" s="4" t="s">
        <v>64</v>
      </c>
      <c r="F179" s="4">
        <v>991</v>
      </c>
      <c r="G179" s="4" t="s">
        <v>141</v>
      </c>
      <c r="H179" s="4">
        <v>47.222200000000001</v>
      </c>
      <c r="I179" s="3">
        <v>849.99959999999999</v>
      </c>
      <c r="J179" s="10">
        <f t="shared" si="1"/>
        <v>0</v>
      </c>
      <c r="K179" s="11">
        <f t="shared" si="2"/>
        <v>0</v>
      </c>
      <c r="L179" s="1">
        <v>0.81</v>
      </c>
      <c r="M179" s="1">
        <v>5.1100000000000003</v>
      </c>
      <c r="N179" s="16"/>
      <c r="O179" s="64">
        <v>0</v>
      </c>
      <c r="P179" s="65">
        <v>0</v>
      </c>
      <c r="Q179" s="1">
        <v>0.33</v>
      </c>
      <c r="R179" s="1">
        <v>1.22</v>
      </c>
      <c r="S179" s="16"/>
      <c r="T179" s="1">
        <v>0</v>
      </c>
      <c r="U179" s="15">
        <v>2408.33</v>
      </c>
      <c r="V179" s="2">
        <v>9113.8799999999992</v>
      </c>
      <c r="W179" s="1">
        <v>4</v>
      </c>
      <c r="X179" s="1">
        <v>4</v>
      </c>
      <c r="Y179" s="1">
        <v>8</v>
      </c>
      <c r="Z179" s="1">
        <v>1</v>
      </c>
      <c r="AA179" s="1">
        <v>92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7</v>
      </c>
      <c r="AR179" s="1">
        <v>14</v>
      </c>
      <c r="AS179" s="1">
        <v>10</v>
      </c>
      <c r="AT179" s="1">
        <v>13</v>
      </c>
      <c r="AU179" s="1">
        <v>79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1</v>
      </c>
      <c r="BB179" s="1">
        <v>1</v>
      </c>
      <c r="BC179" s="1">
        <v>0</v>
      </c>
      <c r="BD179" s="1">
        <v>9</v>
      </c>
      <c r="BE179" s="1">
        <v>22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</row>
    <row r="180" spans="1:62" ht="15">
      <c r="A180" s="1">
        <v>70266</v>
      </c>
      <c r="B180" s="1" t="s">
        <v>335</v>
      </c>
      <c r="C180" s="4">
        <v>24</v>
      </c>
      <c r="D180" s="4">
        <v>285</v>
      </c>
      <c r="E180" s="4" t="s">
        <v>64</v>
      </c>
      <c r="F180" s="4">
        <v>558</v>
      </c>
      <c r="G180" s="4" t="s">
        <v>67</v>
      </c>
      <c r="H180" s="4">
        <v>45.624299999999998</v>
      </c>
      <c r="I180" s="3">
        <v>1094.9831999999999</v>
      </c>
      <c r="J180" s="10">
        <f t="shared" si="1"/>
        <v>0</v>
      </c>
      <c r="K180" s="11">
        <f t="shared" si="2"/>
        <v>0</v>
      </c>
      <c r="L180" s="1">
        <v>0.44</v>
      </c>
      <c r="M180" s="1">
        <v>-0.28999999999999998</v>
      </c>
      <c r="N180" s="16"/>
      <c r="O180" s="64">
        <v>0</v>
      </c>
      <c r="P180" s="65">
        <v>0</v>
      </c>
      <c r="Q180" s="1">
        <v>0.21</v>
      </c>
      <c r="R180" s="1">
        <v>0.33</v>
      </c>
      <c r="S180" s="16"/>
      <c r="T180" s="1">
        <v>0</v>
      </c>
      <c r="U180" s="15">
        <v>2326.84</v>
      </c>
      <c r="V180" s="2">
        <v>866.86</v>
      </c>
      <c r="W180" s="1">
        <v>4</v>
      </c>
      <c r="X180" s="1">
        <v>8</v>
      </c>
      <c r="Y180" s="1">
        <v>2</v>
      </c>
      <c r="Z180" s="1">
        <v>1</v>
      </c>
      <c r="AA180" s="1">
        <v>-7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14</v>
      </c>
      <c r="AR180" s="1">
        <v>16</v>
      </c>
      <c r="AS180" s="1">
        <v>9</v>
      </c>
      <c r="AT180" s="1">
        <v>9</v>
      </c>
      <c r="AU180" s="1">
        <v>18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5</v>
      </c>
      <c r="BB180" s="1">
        <v>0</v>
      </c>
      <c r="BC180" s="1">
        <v>0</v>
      </c>
      <c r="BD180" s="1">
        <v>0</v>
      </c>
      <c r="BE180" s="1">
        <v>8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</row>
    <row r="181" spans="1:62" ht="15">
      <c r="A181" s="1">
        <v>70020</v>
      </c>
      <c r="B181" s="1" t="s">
        <v>170</v>
      </c>
      <c r="C181" s="4">
        <v>12</v>
      </c>
      <c r="D181" s="4">
        <v>285</v>
      </c>
      <c r="E181" s="4" t="s">
        <v>64</v>
      </c>
      <c r="F181" s="4">
        <v>558</v>
      </c>
      <c r="G181" s="4" t="s">
        <v>67</v>
      </c>
      <c r="H181" s="4">
        <v>77.97</v>
      </c>
      <c r="I181" s="3">
        <v>935.64</v>
      </c>
      <c r="J181" s="10">
        <f t="shared" si="1"/>
        <v>4678.2</v>
      </c>
      <c r="K181" s="11">
        <f t="shared" si="2"/>
        <v>5</v>
      </c>
      <c r="L181" s="1">
        <v>2.17</v>
      </c>
      <c r="M181" s="1">
        <v>6.25</v>
      </c>
      <c r="N181" s="16"/>
      <c r="O181" s="64">
        <v>5</v>
      </c>
      <c r="P181" s="65">
        <v>0</v>
      </c>
      <c r="Q181" s="1">
        <v>6.92</v>
      </c>
      <c r="R181" s="1">
        <v>2.17</v>
      </c>
      <c r="S181" s="16"/>
      <c r="T181" s="1">
        <v>0</v>
      </c>
      <c r="U181" s="12">
        <v>11422.6</v>
      </c>
      <c r="V181" s="2">
        <v>9668.2800000000007</v>
      </c>
      <c r="W181" s="1">
        <v>10</v>
      </c>
      <c r="X181" s="1">
        <v>23</v>
      </c>
      <c r="Y181" s="1">
        <v>3</v>
      </c>
      <c r="Z181" s="1">
        <v>3</v>
      </c>
      <c r="AA181" s="1">
        <v>75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6</v>
      </c>
      <c r="AR181" s="1">
        <v>15</v>
      </c>
      <c r="AS181" s="1">
        <v>20</v>
      </c>
      <c r="AT181" s="1">
        <v>8</v>
      </c>
      <c r="AU181" s="1">
        <v>23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39</v>
      </c>
      <c r="BB181" s="1">
        <v>44</v>
      </c>
      <c r="BC181" s="1">
        <v>21</v>
      </c>
      <c r="BD181" s="1">
        <v>2</v>
      </c>
      <c r="BE181" s="1">
        <v>26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</row>
    <row r="182" spans="1:62" ht="15">
      <c r="A182" s="1">
        <v>70185</v>
      </c>
      <c r="B182" s="1" t="s">
        <v>174</v>
      </c>
      <c r="C182" s="4">
        <v>40</v>
      </c>
      <c r="D182" s="4">
        <v>285</v>
      </c>
      <c r="E182" s="4" t="s">
        <v>64</v>
      </c>
      <c r="F182" s="4">
        <v>570</v>
      </c>
      <c r="G182" s="4" t="s">
        <v>72</v>
      </c>
      <c r="H182" s="4">
        <v>26.14</v>
      </c>
      <c r="I182" s="3">
        <v>1045.5999999999999</v>
      </c>
      <c r="J182" s="10">
        <f t="shared" si="1"/>
        <v>3136.7999999999997</v>
      </c>
      <c r="K182" s="11">
        <f t="shared" si="2"/>
        <v>3</v>
      </c>
      <c r="L182" s="1">
        <v>1.69</v>
      </c>
      <c r="M182" s="1">
        <v>2.25</v>
      </c>
      <c r="N182" s="16"/>
      <c r="O182" s="64">
        <v>3</v>
      </c>
      <c r="P182" s="65">
        <v>0</v>
      </c>
      <c r="Q182" s="1">
        <v>0.02</v>
      </c>
      <c r="R182" s="1">
        <v>2.98</v>
      </c>
      <c r="S182" s="16"/>
      <c r="T182" s="1">
        <v>0</v>
      </c>
      <c r="U182" s="15">
        <v>2470.23</v>
      </c>
      <c r="V182" s="2">
        <v>5437.12</v>
      </c>
      <c r="W182" s="1">
        <v>4</v>
      </c>
      <c r="X182" s="1">
        <v>62</v>
      </c>
      <c r="Y182" s="1">
        <v>-10</v>
      </c>
      <c r="Z182" s="1">
        <v>85</v>
      </c>
      <c r="AA182" s="1">
        <v>90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52</v>
      </c>
      <c r="AS182" s="1">
        <v>0</v>
      </c>
      <c r="AT182" s="1">
        <v>0</v>
      </c>
      <c r="AU182" s="1">
        <v>-1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1</v>
      </c>
      <c r="BB182" s="1">
        <v>0</v>
      </c>
      <c r="BC182" s="1">
        <v>0</v>
      </c>
      <c r="BD182" s="1">
        <v>0</v>
      </c>
      <c r="BE182" s="1">
        <v>119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</row>
    <row r="183" spans="1:62" ht="15">
      <c r="A183" s="1">
        <v>70000</v>
      </c>
      <c r="B183" s="1" t="s">
        <v>140</v>
      </c>
      <c r="C183" s="4">
        <v>9</v>
      </c>
      <c r="D183" s="4">
        <v>285</v>
      </c>
      <c r="E183" s="4" t="s">
        <v>64</v>
      </c>
      <c r="F183" s="4">
        <v>991</v>
      </c>
      <c r="G183" s="4" t="s">
        <v>141</v>
      </c>
      <c r="H183" s="4">
        <v>94.444400000000002</v>
      </c>
      <c r="I183" s="3">
        <v>849.99959999999999</v>
      </c>
      <c r="J183" s="10">
        <f t="shared" si="1"/>
        <v>0</v>
      </c>
      <c r="K183" s="11">
        <f t="shared" si="2"/>
        <v>0</v>
      </c>
      <c r="L183" s="1">
        <v>0.72</v>
      </c>
      <c r="M183" s="1">
        <v>2.44</v>
      </c>
      <c r="N183" s="16"/>
      <c r="O183" s="64">
        <v>0</v>
      </c>
      <c r="P183" s="65">
        <v>0</v>
      </c>
      <c r="Q183" s="1">
        <v>0.22</v>
      </c>
      <c r="R183" s="1">
        <v>1.78</v>
      </c>
      <c r="S183" s="16"/>
      <c r="T183" s="1">
        <v>0</v>
      </c>
      <c r="U183" s="15">
        <v>2125</v>
      </c>
      <c r="V183" s="2">
        <v>7272.22</v>
      </c>
      <c r="W183" s="1">
        <v>2</v>
      </c>
      <c r="X183" s="1">
        <v>2</v>
      </c>
      <c r="Y183" s="1">
        <v>3</v>
      </c>
      <c r="Z183" s="1">
        <v>1</v>
      </c>
      <c r="AA183" s="1">
        <v>22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3</v>
      </c>
      <c r="AR183" s="1">
        <v>1</v>
      </c>
      <c r="AS183" s="1">
        <v>10</v>
      </c>
      <c r="AT183" s="1">
        <v>1</v>
      </c>
      <c r="AU183" s="1">
        <v>39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4</v>
      </c>
      <c r="BC183" s="1">
        <v>0</v>
      </c>
      <c r="BD183" s="1">
        <v>0</v>
      </c>
      <c r="BE183" s="1">
        <v>16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</row>
    <row r="184" spans="1:62" ht="15">
      <c r="A184" s="1">
        <v>70984</v>
      </c>
      <c r="B184" s="1" t="s">
        <v>149</v>
      </c>
      <c r="C184" s="4">
        <v>5</v>
      </c>
      <c r="D184" s="4">
        <v>285</v>
      </c>
      <c r="E184" s="4" t="s">
        <v>64</v>
      </c>
      <c r="F184" s="4">
        <v>573</v>
      </c>
      <c r="G184" s="4" t="s">
        <v>87</v>
      </c>
      <c r="H184" s="4">
        <v>171.09</v>
      </c>
      <c r="I184" s="3">
        <v>855.45</v>
      </c>
      <c r="J184" s="10">
        <f t="shared" si="1"/>
        <v>4277.25</v>
      </c>
      <c r="K184" s="11">
        <f t="shared" si="2"/>
        <v>5</v>
      </c>
      <c r="L184" s="1">
        <v>0.6</v>
      </c>
      <c r="M184" s="1">
        <v>0.6</v>
      </c>
      <c r="N184" s="16"/>
      <c r="O184" s="64">
        <v>5</v>
      </c>
      <c r="P184" s="65">
        <v>5</v>
      </c>
      <c r="Q184" s="1">
        <v>0.4</v>
      </c>
      <c r="R184" s="1">
        <v>1.2</v>
      </c>
      <c r="S184" s="16"/>
      <c r="T184" s="1">
        <v>0</v>
      </c>
      <c r="U184" s="14">
        <v>4619.43</v>
      </c>
      <c r="V184" s="2">
        <v>1710.9</v>
      </c>
      <c r="W184" s="1">
        <v>1</v>
      </c>
      <c r="X184" s="1">
        <v>2</v>
      </c>
      <c r="Y184" s="1">
        <v>0</v>
      </c>
      <c r="Z184" s="1">
        <v>2</v>
      </c>
      <c r="AA184" s="1">
        <v>3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10</v>
      </c>
      <c r="AR184" s="1">
        <v>2</v>
      </c>
      <c r="AS184" s="1">
        <v>10</v>
      </c>
      <c r="AT184" s="1">
        <v>2</v>
      </c>
      <c r="AU184" s="1">
        <v>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1</v>
      </c>
      <c r="BB184" s="1">
        <v>2</v>
      </c>
      <c r="BC184" s="1">
        <v>0</v>
      </c>
      <c r="BD184" s="1">
        <v>0</v>
      </c>
      <c r="BE184" s="1">
        <v>6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</row>
    <row r="185" spans="1:62" ht="15">
      <c r="A185" s="1">
        <v>70970</v>
      </c>
      <c r="B185" s="1" t="s">
        <v>237</v>
      </c>
      <c r="C185" s="4">
        <v>15</v>
      </c>
      <c r="D185" s="4">
        <v>285</v>
      </c>
      <c r="E185" s="4" t="s">
        <v>64</v>
      </c>
      <c r="F185" s="4">
        <v>562</v>
      </c>
      <c r="G185" s="4" t="s">
        <v>65</v>
      </c>
      <c r="H185" s="4">
        <v>28.82</v>
      </c>
      <c r="I185" s="3">
        <v>432.3</v>
      </c>
      <c r="J185" s="10">
        <f t="shared" si="1"/>
        <v>0</v>
      </c>
      <c r="K185" s="11">
        <f t="shared" si="2"/>
        <v>0</v>
      </c>
      <c r="L185" s="1">
        <v>0</v>
      </c>
      <c r="M185" s="1">
        <v>-1.73</v>
      </c>
      <c r="N185" s="16"/>
      <c r="O185" s="64">
        <v>0</v>
      </c>
      <c r="P185" s="65">
        <v>3</v>
      </c>
      <c r="Q185" s="1">
        <v>1.33</v>
      </c>
      <c r="R185" s="1">
        <v>1.6</v>
      </c>
      <c r="S185" s="16"/>
      <c r="T185" s="1">
        <v>0</v>
      </c>
      <c r="U185" s="15">
        <v>1988.58</v>
      </c>
      <c r="V185" s="2">
        <v>57.64</v>
      </c>
      <c r="W185" s="1">
        <v>5</v>
      </c>
      <c r="X185" s="1">
        <v>5</v>
      </c>
      <c r="Y185" s="1">
        <v>-12</v>
      </c>
      <c r="Z185" s="1">
        <v>9</v>
      </c>
      <c r="AA185" s="1">
        <v>-26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8</v>
      </c>
      <c r="AR185" s="1">
        <v>23</v>
      </c>
      <c r="AS185" s="1">
        <v>19</v>
      </c>
      <c r="AT185" s="1">
        <v>21</v>
      </c>
      <c r="AU185" s="1">
        <v>4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7</v>
      </c>
      <c r="BB185" s="1">
        <v>2</v>
      </c>
      <c r="BC185" s="1">
        <v>12</v>
      </c>
      <c r="BD185" s="1">
        <v>0</v>
      </c>
      <c r="BE185" s="1">
        <v>24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</row>
    <row r="186" spans="1:62" ht="15">
      <c r="A186" s="1">
        <v>70063</v>
      </c>
      <c r="B186" s="1" t="s">
        <v>198</v>
      </c>
      <c r="C186" s="4">
        <v>24</v>
      </c>
      <c r="D186" s="4">
        <v>285</v>
      </c>
      <c r="E186" s="4" t="s">
        <v>64</v>
      </c>
      <c r="F186" s="4">
        <v>565</v>
      </c>
      <c r="G186" s="4" t="s">
        <v>94</v>
      </c>
      <c r="H186" s="4">
        <v>34.74</v>
      </c>
      <c r="I186" s="3">
        <v>833.76</v>
      </c>
      <c r="J186" s="10">
        <f t="shared" si="1"/>
        <v>0</v>
      </c>
      <c r="K186" s="11">
        <f t="shared" si="2"/>
        <v>0</v>
      </c>
      <c r="L186" s="1">
        <v>0.02</v>
      </c>
      <c r="M186" s="1">
        <v>0.33</v>
      </c>
      <c r="N186" s="16"/>
      <c r="O186" s="64">
        <v>0</v>
      </c>
      <c r="P186" s="65">
        <v>0</v>
      </c>
      <c r="Q186" s="1">
        <v>0.12</v>
      </c>
      <c r="R186" s="1">
        <v>1.5</v>
      </c>
      <c r="S186" s="16"/>
      <c r="T186" s="1">
        <v>0</v>
      </c>
      <c r="U186" s="15">
        <v>1945.44</v>
      </c>
      <c r="V186" s="2">
        <v>2918.16</v>
      </c>
      <c r="W186" s="1">
        <v>0</v>
      </c>
      <c r="X186" s="1">
        <v>0</v>
      </c>
      <c r="Y186" s="1">
        <v>0</v>
      </c>
      <c r="Z186" s="1">
        <v>1</v>
      </c>
      <c r="AA186" s="1">
        <v>8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12</v>
      </c>
      <c r="AR186" s="1">
        <v>10</v>
      </c>
      <c r="AS186" s="1">
        <v>15</v>
      </c>
      <c r="AT186" s="1">
        <v>41</v>
      </c>
      <c r="AU186" s="1">
        <v>40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1</v>
      </c>
      <c r="BC186" s="1">
        <v>2</v>
      </c>
      <c r="BD186" s="1">
        <v>1</v>
      </c>
      <c r="BE186" s="1">
        <v>36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</row>
    <row r="187" spans="1:62" ht="15">
      <c r="A187" s="1">
        <v>70251</v>
      </c>
      <c r="B187" s="1" t="s">
        <v>251</v>
      </c>
      <c r="C187" s="4">
        <v>15</v>
      </c>
      <c r="D187" s="4">
        <v>285</v>
      </c>
      <c r="E187" s="4" t="s">
        <v>64</v>
      </c>
      <c r="F187" s="4">
        <v>562</v>
      </c>
      <c r="G187" s="4" t="s">
        <v>65</v>
      </c>
      <c r="H187" s="4">
        <v>30.07</v>
      </c>
      <c r="I187" s="3">
        <v>451.05</v>
      </c>
      <c r="J187" s="10">
        <f t="shared" si="1"/>
        <v>0</v>
      </c>
      <c r="K187" s="11">
        <f t="shared" si="2"/>
        <v>0</v>
      </c>
      <c r="L187" s="1">
        <v>0.4</v>
      </c>
      <c r="M187" s="1">
        <v>1.4</v>
      </c>
      <c r="N187" s="16"/>
      <c r="O187" s="64">
        <v>0</v>
      </c>
      <c r="P187" s="65">
        <v>3</v>
      </c>
      <c r="Q187" s="1">
        <v>0.63</v>
      </c>
      <c r="R187" s="1">
        <v>0</v>
      </c>
      <c r="S187" s="16"/>
      <c r="T187" s="1">
        <v>0</v>
      </c>
      <c r="U187" s="15">
        <v>1879.38</v>
      </c>
      <c r="V187" s="2">
        <v>992.31</v>
      </c>
      <c r="W187" s="1">
        <v>0</v>
      </c>
      <c r="X187" s="1">
        <v>0</v>
      </c>
      <c r="Y187" s="1">
        <v>5</v>
      </c>
      <c r="Z187" s="1">
        <v>2</v>
      </c>
      <c r="AA187" s="1">
        <v>21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14</v>
      </c>
      <c r="AR187" s="1">
        <v>15</v>
      </c>
      <c r="AS187" s="1">
        <v>10</v>
      </c>
      <c r="AT187" s="1">
        <v>31</v>
      </c>
      <c r="AU187" s="1">
        <v>12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1</v>
      </c>
      <c r="BC187" s="1">
        <v>0</v>
      </c>
      <c r="BD187" s="1">
        <v>18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</row>
    <row r="188" spans="1:62" ht="15">
      <c r="A188" s="1">
        <v>70105</v>
      </c>
      <c r="B188" s="1" t="s">
        <v>307</v>
      </c>
      <c r="C188" s="4">
        <v>4</v>
      </c>
      <c r="D188" s="4">
        <v>285</v>
      </c>
      <c r="E188" s="4" t="s">
        <v>64</v>
      </c>
      <c r="F188" s="4">
        <v>570</v>
      </c>
      <c r="G188" s="4" t="s">
        <v>72</v>
      </c>
      <c r="H188" s="4">
        <v>201.48</v>
      </c>
      <c r="I188" s="3">
        <v>805.92</v>
      </c>
      <c r="J188" s="10">
        <f t="shared" si="1"/>
        <v>0</v>
      </c>
      <c r="K188" s="11">
        <f t="shared" si="2"/>
        <v>0</v>
      </c>
      <c r="L188" s="1">
        <v>0.38</v>
      </c>
      <c r="M188" s="1">
        <v>2</v>
      </c>
      <c r="N188" s="16"/>
      <c r="O188" s="64">
        <v>0</v>
      </c>
      <c r="P188" s="65">
        <v>0</v>
      </c>
      <c r="Q188" s="1">
        <v>0.25</v>
      </c>
      <c r="R188" s="1">
        <v>0.25</v>
      </c>
      <c r="S188" s="16"/>
      <c r="T188" s="1">
        <v>0</v>
      </c>
      <c r="U188" s="15">
        <v>1813.32</v>
      </c>
      <c r="V188" s="2">
        <v>4634.04</v>
      </c>
      <c r="W188" s="1">
        <v>0</v>
      </c>
      <c r="X188" s="1">
        <v>3</v>
      </c>
      <c r="Y188" s="1">
        <v>0</v>
      </c>
      <c r="Z188" s="1">
        <v>0</v>
      </c>
      <c r="AA188" s="1">
        <v>8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</v>
      </c>
      <c r="AS188" s="1">
        <v>5</v>
      </c>
      <c r="AT188" s="1">
        <v>2</v>
      </c>
      <c r="AU188" s="1">
        <v>14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</v>
      </c>
      <c r="BD188" s="1">
        <v>0</v>
      </c>
      <c r="BE188" s="1">
        <v>1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</row>
    <row r="189" spans="1:62" ht="15">
      <c r="A189" s="1">
        <v>70123</v>
      </c>
      <c r="B189" s="1" t="s">
        <v>169</v>
      </c>
      <c r="C189" s="4">
        <v>6</v>
      </c>
      <c r="D189" s="4">
        <v>285</v>
      </c>
      <c r="E189" s="4" t="s">
        <v>64</v>
      </c>
      <c r="F189" s="4">
        <v>285</v>
      </c>
      <c r="G189" s="4" t="s">
        <v>64</v>
      </c>
      <c r="H189" s="4">
        <v>141.66669999999999</v>
      </c>
      <c r="I189" s="3">
        <v>850.00019999999995</v>
      </c>
      <c r="J189" s="10">
        <f t="shared" si="1"/>
        <v>0</v>
      </c>
      <c r="K189" s="11">
        <f t="shared" si="2"/>
        <v>0</v>
      </c>
      <c r="L189" s="1">
        <v>0.5</v>
      </c>
      <c r="M189" s="1">
        <v>0</v>
      </c>
      <c r="N189" s="16"/>
      <c r="O189" s="64">
        <v>0</v>
      </c>
      <c r="P189" s="65">
        <v>0</v>
      </c>
      <c r="Q189" s="1">
        <v>0.75</v>
      </c>
      <c r="R189" s="1">
        <v>-0.67</v>
      </c>
      <c r="S189" s="16"/>
      <c r="T189" s="1">
        <v>0</v>
      </c>
      <c r="U189" s="15">
        <v>1770.83</v>
      </c>
      <c r="V189" s="2">
        <v>141.66999999999999</v>
      </c>
      <c r="W189" s="1">
        <v>0</v>
      </c>
      <c r="X189" s="1">
        <v>0</v>
      </c>
      <c r="Y189" s="1">
        <v>3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4</v>
      </c>
      <c r="AR189" s="1">
        <v>2</v>
      </c>
      <c r="AS189" s="1">
        <v>0</v>
      </c>
      <c r="AT189" s="1">
        <v>0</v>
      </c>
      <c r="AU189" s="1">
        <v>5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3</v>
      </c>
      <c r="BB189" s="1">
        <v>3</v>
      </c>
      <c r="BC189" s="1">
        <v>0</v>
      </c>
      <c r="BD189" s="1">
        <v>0</v>
      </c>
      <c r="BE189" s="1">
        <v>-4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</row>
    <row r="190" spans="1:62" ht="15">
      <c r="A190" s="1">
        <v>70104</v>
      </c>
      <c r="B190" s="1" t="s">
        <v>71</v>
      </c>
      <c r="C190" s="4">
        <v>6</v>
      </c>
      <c r="D190" s="4">
        <v>285</v>
      </c>
      <c r="E190" s="4" t="s">
        <v>64</v>
      </c>
      <c r="F190" s="4">
        <v>570</v>
      </c>
      <c r="G190" s="4" t="s">
        <v>72</v>
      </c>
      <c r="H190" s="4">
        <v>192.9427</v>
      </c>
      <c r="I190" s="3">
        <v>1157.6561999999999</v>
      </c>
      <c r="J190" s="10">
        <f t="shared" si="1"/>
        <v>11576.561999999998</v>
      </c>
      <c r="K190" s="11">
        <f t="shared" si="2"/>
        <v>10</v>
      </c>
      <c r="L190" s="1">
        <v>14.08</v>
      </c>
      <c r="M190" s="1">
        <v>11.5</v>
      </c>
      <c r="N190" s="16"/>
      <c r="O190" s="64">
        <v>10</v>
      </c>
      <c r="P190" s="65">
        <v>0</v>
      </c>
      <c r="Q190" s="1">
        <v>9.08</v>
      </c>
      <c r="R190" s="1">
        <v>10.83</v>
      </c>
      <c r="S190" s="16"/>
      <c r="T190" s="1">
        <v>0</v>
      </c>
      <c r="U190" s="12">
        <v>50936.87</v>
      </c>
      <c r="V190" s="2">
        <v>40132.080000000002</v>
      </c>
      <c r="W190" s="1">
        <v>25</v>
      </c>
      <c r="X190" s="1">
        <v>40</v>
      </c>
      <c r="Y190" s="1">
        <v>28</v>
      </c>
      <c r="Z190" s="1">
        <v>23</v>
      </c>
      <c r="AA190" s="1">
        <v>69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24</v>
      </c>
      <c r="AR190" s="1">
        <v>48</v>
      </c>
      <c r="AS190" s="1">
        <v>52</v>
      </c>
      <c r="AT190" s="1">
        <v>50</v>
      </c>
      <c r="AU190" s="1">
        <v>74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1</v>
      </c>
      <c r="BB190" s="1">
        <v>62</v>
      </c>
      <c r="BC190" s="1">
        <v>8</v>
      </c>
      <c r="BD190" s="1">
        <v>29</v>
      </c>
      <c r="BE190" s="1">
        <v>65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</row>
    <row r="191" spans="1:62" ht="15">
      <c r="A191" s="1">
        <v>70985</v>
      </c>
      <c r="B191" s="1" t="s">
        <v>227</v>
      </c>
      <c r="C191" s="4">
        <v>20</v>
      </c>
      <c r="D191" s="4">
        <v>285</v>
      </c>
      <c r="E191" s="4" t="s">
        <v>64</v>
      </c>
      <c r="F191" s="4">
        <v>285</v>
      </c>
      <c r="G191" s="4" t="s">
        <v>64</v>
      </c>
      <c r="H191" s="4">
        <v>58.21</v>
      </c>
      <c r="I191" s="3">
        <v>1164.2</v>
      </c>
      <c r="J191" s="10">
        <f t="shared" si="1"/>
        <v>0</v>
      </c>
      <c r="K191" s="11">
        <f t="shared" si="2"/>
        <v>0</v>
      </c>
      <c r="L191" s="1">
        <v>0</v>
      </c>
      <c r="M191" s="1">
        <v>0.2</v>
      </c>
      <c r="N191" s="16"/>
      <c r="O191" s="64">
        <v>0</v>
      </c>
      <c r="P191" s="65">
        <v>0</v>
      </c>
      <c r="Q191" s="1">
        <v>0.12</v>
      </c>
      <c r="R191" s="1">
        <v>0</v>
      </c>
      <c r="S191" s="16"/>
      <c r="T191" s="1">
        <v>0</v>
      </c>
      <c r="U191" s="15">
        <v>1658.98</v>
      </c>
      <c r="V191" s="2">
        <v>1164.2</v>
      </c>
      <c r="W191" s="1">
        <v>0</v>
      </c>
      <c r="X191" s="1">
        <v>0</v>
      </c>
      <c r="Y191" s="1">
        <v>0</v>
      </c>
      <c r="Z191" s="1">
        <v>0</v>
      </c>
      <c r="AA191" s="1">
        <v>4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11</v>
      </c>
      <c r="AR191" s="1">
        <v>30</v>
      </c>
      <c r="AS191" s="1">
        <v>0</v>
      </c>
      <c r="AT191" s="1">
        <v>0</v>
      </c>
      <c r="AU191" s="1">
        <v>16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1</v>
      </c>
      <c r="BB191" s="1">
        <v>3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</row>
    <row r="192" spans="1:62" ht="15">
      <c r="A192" s="1">
        <v>70171</v>
      </c>
      <c r="B192" s="1" t="s">
        <v>283</v>
      </c>
      <c r="C192" s="4">
        <v>15</v>
      </c>
      <c r="D192" s="4">
        <v>285</v>
      </c>
      <c r="E192" s="4" t="s">
        <v>64</v>
      </c>
      <c r="F192" s="4">
        <v>322</v>
      </c>
      <c r="G192" s="4" t="s">
        <v>167</v>
      </c>
      <c r="H192" s="4">
        <v>30.07</v>
      </c>
      <c r="I192" s="3">
        <v>451.05</v>
      </c>
      <c r="J192" s="10">
        <f t="shared" si="1"/>
        <v>0</v>
      </c>
      <c r="K192" s="11">
        <f t="shared" si="2"/>
        <v>0</v>
      </c>
      <c r="L192" s="1">
        <v>0.43</v>
      </c>
      <c r="M192" s="1">
        <v>1</v>
      </c>
      <c r="N192" s="16"/>
      <c r="O192" s="64">
        <v>0</v>
      </c>
      <c r="P192" s="65">
        <v>0</v>
      </c>
      <c r="Q192" s="1">
        <v>0.23</v>
      </c>
      <c r="R192" s="1">
        <v>2.93</v>
      </c>
      <c r="S192" s="16"/>
      <c r="T192" s="1">
        <v>0</v>
      </c>
      <c r="U192" s="15">
        <v>1623.78</v>
      </c>
      <c r="V192" s="2">
        <v>5653.16</v>
      </c>
      <c r="W192" s="1">
        <v>7</v>
      </c>
      <c r="X192" s="1">
        <v>16</v>
      </c>
      <c r="Y192" s="1">
        <v>-11</v>
      </c>
      <c r="Z192" s="1">
        <v>5</v>
      </c>
      <c r="AA192" s="1">
        <v>15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17</v>
      </c>
      <c r="AR192" s="1">
        <v>20</v>
      </c>
      <c r="AS192" s="1">
        <v>16</v>
      </c>
      <c r="AT192" s="1">
        <v>2</v>
      </c>
      <c r="AU192" s="1">
        <v>129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1</v>
      </c>
      <c r="BB192" s="1">
        <v>3</v>
      </c>
      <c r="BC192" s="1">
        <v>1</v>
      </c>
      <c r="BD192" s="1">
        <v>0</v>
      </c>
      <c r="BE192" s="1">
        <v>44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</row>
    <row r="193" spans="1:62" ht="15">
      <c r="A193" s="1">
        <v>70153</v>
      </c>
      <c r="B193" s="1" t="s">
        <v>186</v>
      </c>
      <c r="C193" s="4">
        <v>24</v>
      </c>
      <c r="D193" s="4">
        <v>285</v>
      </c>
      <c r="E193" s="4" t="s">
        <v>64</v>
      </c>
      <c r="F193" s="4">
        <v>974</v>
      </c>
      <c r="G193" s="4" t="s">
        <v>110</v>
      </c>
      <c r="H193" s="4">
        <v>44.36</v>
      </c>
      <c r="I193" s="3">
        <v>1064.6400000000001</v>
      </c>
      <c r="J193" s="10">
        <f t="shared" si="1"/>
        <v>0</v>
      </c>
      <c r="K193" s="11">
        <f t="shared" si="2"/>
        <v>0</v>
      </c>
      <c r="L193" s="1">
        <v>0.46</v>
      </c>
      <c r="M193" s="1">
        <v>-0.92</v>
      </c>
      <c r="N193" s="16"/>
      <c r="O193" s="64">
        <v>0</v>
      </c>
      <c r="P193" s="65">
        <v>0</v>
      </c>
      <c r="Q193" s="1">
        <v>0.1</v>
      </c>
      <c r="R193" s="1">
        <v>1.33</v>
      </c>
      <c r="S193" s="16"/>
      <c r="T193" s="1">
        <v>0</v>
      </c>
      <c r="U193" s="15">
        <v>1574.78</v>
      </c>
      <c r="V193" s="2">
        <v>1552.6</v>
      </c>
      <c r="W193" s="1">
        <v>3</v>
      </c>
      <c r="X193" s="1">
        <v>5</v>
      </c>
      <c r="Y193" s="1">
        <v>0</v>
      </c>
      <c r="Z193" s="1">
        <v>11</v>
      </c>
      <c r="AA193" s="1">
        <v>-22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3</v>
      </c>
      <c r="AR193" s="1">
        <v>10</v>
      </c>
      <c r="AS193" s="1">
        <v>8</v>
      </c>
      <c r="AT193" s="1">
        <v>12</v>
      </c>
      <c r="AU193" s="1">
        <v>25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1</v>
      </c>
      <c r="BC193" s="1">
        <v>1</v>
      </c>
      <c r="BD193" s="1">
        <v>2</v>
      </c>
      <c r="BE193" s="1">
        <v>32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</row>
    <row r="194" spans="1:62" ht="15">
      <c r="A194" s="1">
        <v>70981</v>
      </c>
      <c r="B194" s="1" t="s">
        <v>294</v>
      </c>
      <c r="C194" s="4">
        <v>15</v>
      </c>
      <c r="D194" s="4">
        <v>285</v>
      </c>
      <c r="E194" s="4" t="s">
        <v>64</v>
      </c>
      <c r="F194" s="4">
        <v>562</v>
      </c>
      <c r="G194" s="4" t="s">
        <v>65</v>
      </c>
      <c r="H194" s="4">
        <v>27.955400000000001</v>
      </c>
      <c r="I194" s="3">
        <v>419.33100000000002</v>
      </c>
      <c r="J194" s="10">
        <f t="shared" si="1"/>
        <v>0</v>
      </c>
      <c r="K194" s="11">
        <f t="shared" si="2"/>
        <v>0</v>
      </c>
      <c r="L194" s="1">
        <v>-1.6</v>
      </c>
      <c r="M194" s="1">
        <v>2.0699999999999998</v>
      </c>
      <c r="N194" s="16"/>
      <c r="O194" s="64">
        <v>0</v>
      </c>
      <c r="P194" s="65">
        <v>5</v>
      </c>
      <c r="Q194" s="1">
        <v>1.53</v>
      </c>
      <c r="R194" s="1">
        <v>0.33</v>
      </c>
      <c r="S194" s="16"/>
      <c r="T194" s="1">
        <v>0</v>
      </c>
      <c r="U194" s="15">
        <v>1495.61</v>
      </c>
      <c r="V194" s="2">
        <v>1118.22</v>
      </c>
      <c r="W194" s="1">
        <v>7</v>
      </c>
      <c r="X194" s="1">
        <v>8</v>
      </c>
      <c r="Y194" s="1">
        <v>-40</v>
      </c>
      <c r="Z194" s="1">
        <v>10</v>
      </c>
      <c r="AA194" s="1">
        <v>31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24</v>
      </c>
      <c r="AR194" s="1">
        <v>14</v>
      </c>
      <c r="AS194" s="1">
        <v>18</v>
      </c>
      <c r="AT194" s="1">
        <v>11</v>
      </c>
      <c r="AU194" s="1">
        <v>4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5</v>
      </c>
      <c r="BB194" s="1">
        <v>18</v>
      </c>
      <c r="BC194" s="1">
        <v>2</v>
      </c>
      <c r="BD194" s="1">
        <v>14</v>
      </c>
      <c r="BE194" s="1">
        <v>5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</row>
    <row r="195" spans="1:62" ht="15">
      <c r="A195" s="1">
        <v>70507</v>
      </c>
      <c r="B195" s="1" t="s">
        <v>352</v>
      </c>
      <c r="C195" s="4">
        <v>12</v>
      </c>
      <c r="D195" s="4">
        <v>285</v>
      </c>
      <c r="E195" s="4" t="s">
        <v>64</v>
      </c>
      <c r="F195" s="4">
        <v>573</v>
      </c>
      <c r="G195" s="4" t="s">
        <v>87</v>
      </c>
      <c r="H195" s="4">
        <v>46.76</v>
      </c>
      <c r="I195" s="3">
        <v>561.12</v>
      </c>
      <c r="J195" s="10">
        <f t="shared" si="1"/>
        <v>0</v>
      </c>
      <c r="K195" s="11">
        <f t="shared" si="2"/>
        <v>0</v>
      </c>
      <c r="L195" s="1">
        <v>0.88</v>
      </c>
      <c r="M195" s="1">
        <v>1.33</v>
      </c>
      <c r="N195" s="16"/>
      <c r="O195" s="64">
        <v>0</v>
      </c>
      <c r="P195" s="65">
        <v>0</v>
      </c>
      <c r="Q195" s="1">
        <v>0.42</v>
      </c>
      <c r="R195" s="1">
        <v>0</v>
      </c>
      <c r="S195" s="16"/>
      <c r="T195" s="1">
        <v>0</v>
      </c>
      <c r="U195" s="15">
        <v>1449.56</v>
      </c>
      <c r="V195" s="2">
        <v>2150.96</v>
      </c>
      <c r="W195" s="1">
        <v>0</v>
      </c>
      <c r="X195" s="1">
        <v>6</v>
      </c>
      <c r="Y195" s="1">
        <v>1</v>
      </c>
      <c r="Z195" s="1">
        <v>13</v>
      </c>
      <c r="AA195" s="1">
        <v>16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6</v>
      </c>
      <c r="AR195" s="1">
        <v>19</v>
      </c>
      <c r="AS195" s="1">
        <v>0</v>
      </c>
      <c r="AT195" s="1">
        <v>0</v>
      </c>
      <c r="AU195" s="1">
        <v>30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5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</row>
    <row r="196" spans="1:62" ht="15">
      <c r="A196" s="1">
        <v>70264</v>
      </c>
      <c r="B196" s="1" t="s">
        <v>233</v>
      </c>
      <c r="C196" s="4">
        <v>20</v>
      </c>
      <c r="D196" s="4">
        <v>285</v>
      </c>
      <c r="E196" s="4" t="s">
        <v>64</v>
      </c>
      <c r="F196" s="4">
        <v>573</v>
      </c>
      <c r="G196" s="4" t="s">
        <v>87</v>
      </c>
      <c r="H196" s="4">
        <v>50.37</v>
      </c>
      <c r="I196" s="3">
        <v>1007.4</v>
      </c>
      <c r="J196" s="10">
        <f t="shared" si="1"/>
        <v>5037</v>
      </c>
      <c r="K196" s="11">
        <f t="shared" si="2"/>
        <v>5</v>
      </c>
      <c r="L196" s="1">
        <v>0.02</v>
      </c>
      <c r="M196" s="1">
        <v>0.05</v>
      </c>
      <c r="N196" s="16"/>
      <c r="O196" s="64">
        <v>5</v>
      </c>
      <c r="P196" s="65">
        <v>5</v>
      </c>
      <c r="Q196" s="1">
        <v>0.88</v>
      </c>
      <c r="R196" s="1">
        <v>1</v>
      </c>
      <c r="S196" s="16"/>
      <c r="T196" s="1">
        <v>0</v>
      </c>
      <c r="U196" s="15">
        <v>931.84</v>
      </c>
      <c r="V196" s="2">
        <v>1057.77</v>
      </c>
      <c r="W196" s="1">
        <v>0</v>
      </c>
      <c r="X196" s="1">
        <v>0</v>
      </c>
      <c r="Y196" s="1">
        <v>0</v>
      </c>
      <c r="Z196" s="1">
        <v>1</v>
      </c>
      <c r="AA196" s="1">
        <v>1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1</v>
      </c>
      <c r="BB196" s="1">
        <v>8</v>
      </c>
      <c r="BC196" s="1">
        <v>10</v>
      </c>
      <c r="BD196" s="1">
        <v>5</v>
      </c>
      <c r="BE196" s="1">
        <v>20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</row>
    <row r="197" spans="1:62" ht="15">
      <c r="A197" s="1">
        <v>70132</v>
      </c>
      <c r="B197" s="1" t="s">
        <v>223</v>
      </c>
      <c r="C197" s="4">
        <v>18</v>
      </c>
      <c r="D197" s="4">
        <v>285</v>
      </c>
      <c r="E197" s="4" t="s">
        <v>64</v>
      </c>
      <c r="F197" s="4">
        <v>558</v>
      </c>
      <c r="G197" s="4" t="s">
        <v>67</v>
      </c>
      <c r="H197" s="4">
        <v>53.029899999999998</v>
      </c>
      <c r="I197" s="3">
        <v>954.53819999999996</v>
      </c>
      <c r="J197" s="10">
        <f t="shared" si="1"/>
        <v>0</v>
      </c>
      <c r="K197" s="11">
        <f t="shared" si="2"/>
        <v>0</v>
      </c>
      <c r="L197" s="1">
        <v>0.56000000000000005</v>
      </c>
      <c r="M197" s="1">
        <v>0</v>
      </c>
      <c r="N197" s="16"/>
      <c r="O197" s="64">
        <v>0</v>
      </c>
      <c r="P197" s="65">
        <v>0</v>
      </c>
      <c r="Q197" s="1">
        <v>0</v>
      </c>
      <c r="R197" s="1">
        <v>0</v>
      </c>
      <c r="S197" s="16"/>
      <c r="T197" s="1">
        <v>0</v>
      </c>
      <c r="U197" s="15">
        <v>1352.26</v>
      </c>
      <c r="V197" s="2">
        <v>1484.84</v>
      </c>
      <c r="W197" s="1">
        <v>0</v>
      </c>
      <c r="X197" s="1">
        <v>0</v>
      </c>
      <c r="Y197" s="1">
        <v>7</v>
      </c>
      <c r="Z197" s="1">
        <v>6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10</v>
      </c>
      <c r="AR197" s="1">
        <v>6</v>
      </c>
      <c r="AS197" s="1">
        <v>1</v>
      </c>
      <c r="AT197" s="1">
        <v>3</v>
      </c>
      <c r="AU197" s="1">
        <v>28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</row>
    <row r="198" spans="1:62" ht="15">
      <c r="A198" s="1">
        <v>70231</v>
      </c>
      <c r="B198" s="1" t="s">
        <v>331</v>
      </c>
      <c r="C198" s="4">
        <v>12</v>
      </c>
      <c r="D198" s="4">
        <v>285</v>
      </c>
      <c r="E198" s="4" t="s">
        <v>64</v>
      </c>
      <c r="F198" s="4">
        <v>558</v>
      </c>
      <c r="G198" s="4" t="s">
        <v>67</v>
      </c>
      <c r="H198" s="4">
        <v>66.930000000000007</v>
      </c>
      <c r="I198" s="3">
        <v>803.16</v>
      </c>
      <c r="J198" s="10">
        <f t="shared" si="1"/>
        <v>0</v>
      </c>
      <c r="K198" s="11">
        <f t="shared" si="2"/>
        <v>0</v>
      </c>
      <c r="L198" s="1">
        <v>0</v>
      </c>
      <c r="M198" s="1">
        <v>0</v>
      </c>
      <c r="N198" s="16"/>
      <c r="O198" s="64">
        <v>0</v>
      </c>
      <c r="P198" s="65">
        <v>3</v>
      </c>
      <c r="Q198" s="1">
        <v>0</v>
      </c>
      <c r="R198" s="1">
        <v>0</v>
      </c>
      <c r="S198" s="16"/>
      <c r="T198" s="1">
        <v>0</v>
      </c>
      <c r="U198" s="15">
        <v>1204.74</v>
      </c>
      <c r="V198" s="2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11</v>
      </c>
      <c r="AT198" s="1">
        <v>14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</row>
    <row r="199" spans="1:62" ht="15">
      <c r="A199" s="1">
        <v>70018</v>
      </c>
      <c r="B199" s="1" t="s">
        <v>238</v>
      </c>
      <c r="C199" s="4">
        <v>20</v>
      </c>
      <c r="D199" s="4">
        <v>285</v>
      </c>
      <c r="E199" s="4" t="s">
        <v>64</v>
      </c>
      <c r="F199" s="4">
        <v>573</v>
      </c>
      <c r="G199" s="4" t="s">
        <v>87</v>
      </c>
      <c r="H199" s="4">
        <v>50.37</v>
      </c>
      <c r="I199" s="3">
        <v>1007.4</v>
      </c>
      <c r="J199" s="10">
        <f t="shared" si="1"/>
        <v>5037</v>
      </c>
      <c r="K199" s="11">
        <f t="shared" si="2"/>
        <v>5</v>
      </c>
      <c r="L199" s="1">
        <v>3.48</v>
      </c>
      <c r="M199" s="1">
        <v>3.45</v>
      </c>
      <c r="N199" s="16"/>
      <c r="O199" s="64">
        <v>5</v>
      </c>
      <c r="P199" s="65">
        <v>3</v>
      </c>
      <c r="Q199" s="1">
        <v>0.2</v>
      </c>
      <c r="R199" s="1">
        <v>0</v>
      </c>
      <c r="S199" s="16"/>
      <c r="T199" s="1">
        <v>0</v>
      </c>
      <c r="U199" s="14">
        <v>8185.12</v>
      </c>
      <c r="V199" s="2">
        <v>4533.3</v>
      </c>
      <c r="W199" s="1">
        <v>3</v>
      </c>
      <c r="X199" s="1">
        <v>8</v>
      </c>
      <c r="Y199" s="1">
        <v>51</v>
      </c>
      <c r="Z199" s="1">
        <v>23</v>
      </c>
      <c r="AA199" s="1">
        <v>69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22</v>
      </c>
      <c r="AR199" s="1">
        <v>19</v>
      </c>
      <c r="AS199" s="1">
        <v>43</v>
      </c>
      <c r="AT199" s="1">
        <v>29</v>
      </c>
      <c r="AU199" s="1">
        <v>21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</v>
      </c>
      <c r="BD199" s="1">
        <v>6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</row>
    <row r="200" spans="1:62" ht="15">
      <c r="A200" s="1">
        <v>70974</v>
      </c>
      <c r="B200" s="1" t="s">
        <v>287</v>
      </c>
      <c r="C200" s="4">
        <v>28</v>
      </c>
      <c r="D200" s="4">
        <v>285</v>
      </c>
      <c r="E200" s="4" t="s">
        <v>64</v>
      </c>
      <c r="F200" s="4">
        <v>974</v>
      </c>
      <c r="G200" s="4" t="s">
        <v>110</v>
      </c>
      <c r="H200" s="4">
        <v>37.870100000000001</v>
      </c>
      <c r="I200" s="3">
        <v>1060.3628000000001</v>
      </c>
      <c r="J200" s="10">
        <f t="shared" si="1"/>
        <v>0</v>
      </c>
      <c r="K200" s="11">
        <f t="shared" si="2"/>
        <v>0</v>
      </c>
      <c r="L200" s="1">
        <v>0</v>
      </c>
      <c r="M200" s="1">
        <v>0</v>
      </c>
      <c r="N200" s="16"/>
      <c r="O200" s="64">
        <v>0</v>
      </c>
      <c r="P200" s="65">
        <v>0</v>
      </c>
      <c r="Q200" s="1">
        <v>0.21</v>
      </c>
      <c r="R200" s="1">
        <v>0.79</v>
      </c>
      <c r="S200" s="16"/>
      <c r="T200" s="1">
        <v>0</v>
      </c>
      <c r="U200" s="15">
        <v>1098.23</v>
      </c>
      <c r="V200" s="2">
        <v>3824.88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17</v>
      </c>
      <c r="AR200" s="1">
        <v>2</v>
      </c>
      <c r="AS200" s="1">
        <v>5</v>
      </c>
      <c r="AT200" s="1">
        <v>0</v>
      </c>
      <c r="AU200" s="1">
        <v>79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3</v>
      </c>
      <c r="BB200" s="1">
        <v>0</v>
      </c>
      <c r="BC200" s="1">
        <v>2</v>
      </c>
      <c r="BD200" s="1">
        <v>2</v>
      </c>
      <c r="BE200" s="1">
        <v>22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</row>
    <row r="201" spans="1:62" ht="15">
      <c r="A201" s="1">
        <v>70503</v>
      </c>
      <c r="B201" s="1" t="s">
        <v>219</v>
      </c>
      <c r="C201" s="4">
        <v>32</v>
      </c>
      <c r="D201" s="4">
        <v>285</v>
      </c>
      <c r="E201" s="4" t="s">
        <v>64</v>
      </c>
      <c r="F201" s="4">
        <v>573</v>
      </c>
      <c r="G201" s="4" t="s">
        <v>87</v>
      </c>
      <c r="H201" s="4">
        <v>33.270000000000003</v>
      </c>
      <c r="I201" s="3">
        <v>1064.6400000000001</v>
      </c>
      <c r="J201" s="10">
        <f t="shared" si="1"/>
        <v>3193.92</v>
      </c>
      <c r="K201" s="11">
        <f t="shared" si="2"/>
        <v>3</v>
      </c>
      <c r="L201" s="1">
        <v>0.08</v>
      </c>
      <c r="M201" s="1">
        <v>1.53</v>
      </c>
      <c r="N201" s="16"/>
      <c r="O201" s="64">
        <v>3</v>
      </c>
      <c r="P201" s="65">
        <v>0</v>
      </c>
      <c r="Q201" s="1">
        <v>0.77</v>
      </c>
      <c r="R201" s="1">
        <v>1.81</v>
      </c>
      <c r="S201" s="16"/>
      <c r="T201" s="1">
        <v>0</v>
      </c>
      <c r="U201" s="14">
        <v>3493.35</v>
      </c>
      <c r="V201" s="2">
        <v>5988.6</v>
      </c>
      <c r="W201" s="1">
        <v>4</v>
      </c>
      <c r="X201" s="1">
        <v>5</v>
      </c>
      <c r="Y201" s="1">
        <v>-22</v>
      </c>
      <c r="Z201" s="1">
        <v>36</v>
      </c>
      <c r="AA201" s="1">
        <v>49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28</v>
      </c>
      <c r="AR201" s="1">
        <v>23</v>
      </c>
      <c r="AS201" s="1">
        <v>31</v>
      </c>
      <c r="AT201" s="1">
        <v>15</v>
      </c>
      <c r="AU201" s="1">
        <v>73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10</v>
      </c>
      <c r="BB201" s="1">
        <v>10</v>
      </c>
      <c r="BC201" s="1">
        <v>6</v>
      </c>
      <c r="BD201" s="1">
        <v>7</v>
      </c>
      <c r="BE201" s="1">
        <v>58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</row>
    <row r="202" spans="1:62" ht="15">
      <c r="A202" s="1">
        <v>70219</v>
      </c>
      <c r="B202" s="1" t="s">
        <v>250</v>
      </c>
      <c r="C202" s="4">
        <v>20</v>
      </c>
      <c r="D202" s="4">
        <v>285</v>
      </c>
      <c r="E202" s="4" t="s">
        <v>64</v>
      </c>
      <c r="F202" s="4">
        <v>991</v>
      </c>
      <c r="G202" s="4" t="s">
        <v>141</v>
      </c>
      <c r="H202" s="4">
        <v>62.57</v>
      </c>
      <c r="I202" s="3">
        <v>1251.4000000000001</v>
      </c>
      <c r="J202" s="10">
        <f t="shared" si="1"/>
        <v>0</v>
      </c>
      <c r="K202" s="11">
        <f t="shared" si="2"/>
        <v>0</v>
      </c>
      <c r="L202" s="1">
        <v>0</v>
      </c>
      <c r="M202" s="1">
        <v>0</v>
      </c>
      <c r="N202" s="16"/>
      <c r="O202" s="64">
        <v>0</v>
      </c>
      <c r="P202" s="65">
        <v>0</v>
      </c>
      <c r="Q202" s="1">
        <v>0</v>
      </c>
      <c r="R202" s="1">
        <v>0</v>
      </c>
      <c r="S202" s="16"/>
      <c r="T202" s="1">
        <v>0</v>
      </c>
      <c r="U202" s="15">
        <v>1001.12</v>
      </c>
      <c r="V202" s="2">
        <v>312.85000000000002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6</v>
      </c>
      <c r="AR202" s="1">
        <v>0</v>
      </c>
      <c r="AS202" s="1">
        <v>6</v>
      </c>
      <c r="AT202" s="1">
        <v>8</v>
      </c>
      <c r="AU202" s="1">
        <v>5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</row>
    <row r="203" spans="1:62" ht="15">
      <c r="A203" s="1">
        <v>70112</v>
      </c>
      <c r="B203" s="1" t="s">
        <v>246</v>
      </c>
      <c r="C203" s="4">
        <v>18</v>
      </c>
      <c r="D203" s="4">
        <v>285</v>
      </c>
      <c r="E203" s="4" t="s">
        <v>64</v>
      </c>
      <c r="F203" s="4">
        <v>558</v>
      </c>
      <c r="G203" s="4" t="s">
        <v>67</v>
      </c>
      <c r="H203" s="4">
        <v>47.35</v>
      </c>
      <c r="I203" s="3">
        <v>852.3</v>
      </c>
      <c r="J203" s="10">
        <f t="shared" si="1"/>
        <v>0</v>
      </c>
      <c r="K203" s="11">
        <f t="shared" si="2"/>
        <v>0</v>
      </c>
      <c r="L203" s="1">
        <v>-0.61</v>
      </c>
      <c r="M203" s="1">
        <v>2</v>
      </c>
      <c r="N203" s="16"/>
      <c r="O203" s="64">
        <v>0</v>
      </c>
      <c r="P203" s="65">
        <v>0</v>
      </c>
      <c r="Q203" s="1">
        <v>0.72</v>
      </c>
      <c r="R203" s="1">
        <v>0.89</v>
      </c>
      <c r="S203" s="16"/>
      <c r="T203" s="1">
        <v>0</v>
      </c>
      <c r="U203" s="15">
        <v>994.35</v>
      </c>
      <c r="V203" s="2">
        <v>3835.35</v>
      </c>
      <c r="W203" s="1">
        <v>2</v>
      </c>
      <c r="X203" s="1">
        <v>3</v>
      </c>
      <c r="Y203" s="1">
        <v>-15</v>
      </c>
      <c r="Z203" s="1">
        <v>1</v>
      </c>
      <c r="AA203" s="1">
        <v>36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4</v>
      </c>
      <c r="AR203" s="1">
        <v>6</v>
      </c>
      <c r="AS203" s="1">
        <v>3</v>
      </c>
      <c r="AT203" s="1">
        <v>18</v>
      </c>
      <c r="AU203" s="1">
        <v>29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2</v>
      </c>
      <c r="BB203" s="1">
        <v>0</v>
      </c>
      <c r="BC203" s="1">
        <v>10</v>
      </c>
      <c r="BD203" s="1">
        <v>2</v>
      </c>
      <c r="BE203" s="1">
        <v>16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</row>
    <row r="204" spans="1:62" ht="15">
      <c r="A204" s="1">
        <v>70058</v>
      </c>
      <c r="B204" s="1" t="s">
        <v>147</v>
      </c>
      <c r="C204" s="4">
        <v>32</v>
      </c>
      <c r="D204" s="4">
        <v>285</v>
      </c>
      <c r="E204" s="4" t="s">
        <v>64</v>
      </c>
      <c r="F204" s="4">
        <v>573</v>
      </c>
      <c r="G204" s="4" t="s">
        <v>87</v>
      </c>
      <c r="H204" s="4">
        <v>33.270000000000003</v>
      </c>
      <c r="I204" s="3">
        <v>1064.6400000000001</v>
      </c>
      <c r="J204" s="10">
        <f t="shared" si="1"/>
        <v>5323.2000000000007</v>
      </c>
      <c r="K204" s="11">
        <f t="shared" si="2"/>
        <v>5</v>
      </c>
      <c r="L204" s="1">
        <v>0.31</v>
      </c>
      <c r="M204" s="1">
        <v>-0.31</v>
      </c>
      <c r="N204" s="16"/>
      <c r="O204" s="64">
        <v>5</v>
      </c>
      <c r="P204" s="65">
        <v>0</v>
      </c>
      <c r="Q204" s="1">
        <v>3.77</v>
      </c>
      <c r="R204" s="1">
        <v>1.72</v>
      </c>
      <c r="S204" s="16"/>
      <c r="T204" s="1">
        <v>0</v>
      </c>
      <c r="U204" s="12">
        <v>12925.4</v>
      </c>
      <c r="V204" s="2">
        <v>8716.74</v>
      </c>
      <c r="W204" s="1">
        <v>15</v>
      </c>
      <c r="X204" s="1">
        <v>12</v>
      </c>
      <c r="Y204" s="1">
        <v>-23</v>
      </c>
      <c r="Z204" s="1">
        <v>24</v>
      </c>
      <c r="AA204" s="1">
        <v>-10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74</v>
      </c>
      <c r="AR204" s="1">
        <v>71</v>
      </c>
      <c r="AS204" s="1">
        <v>116</v>
      </c>
      <c r="AT204" s="1">
        <v>65</v>
      </c>
      <c r="AU204" s="1">
        <v>217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19</v>
      </c>
      <c r="BB204" s="1">
        <v>54</v>
      </c>
      <c r="BC204" s="1">
        <v>48</v>
      </c>
      <c r="BD204" s="1">
        <v>53</v>
      </c>
      <c r="BE204" s="1">
        <v>55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</row>
    <row r="205" spans="1:62" ht="15">
      <c r="A205" s="1">
        <v>70121</v>
      </c>
      <c r="B205" s="1" t="s">
        <v>116</v>
      </c>
      <c r="C205" s="4">
        <v>20</v>
      </c>
      <c r="D205" s="4">
        <v>285</v>
      </c>
      <c r="E205" s="4" t="s">
        <v>64</v>
      </c>
      <c r="F205" s="4">
        <v>573</v>
      </c>
      <c r="G205" s="4" t="s">
        <v>87</v>
      </c>
      <c r="H205" s="4">
        <v>36.898800000000001</v>
      </c>
      <c r="I205" s="3">
        <v>737.976</v>
      </c>
      <c r="J205" s="10">
        <f t="shared" si="1"/>
        <v>3689.88</v>
      </c>
      <c r="K205" s="11">
        <f t="shared" si="2"/>
        <v>5</v>
      </c>
      <c r="L205" s="1">
        <v>11.82</v>
      </c>
      <c r="M205" s="1">
        <v>-5.8</v>
      </c>
      <c r="N205" s="16"/>
      <c r="O205" s="64">
        <v>5</v>
      </c>
      <c r="P205" s="65">
        <v>5</v>
      </c>
      <c r="Q205" s="1">
        <v>18.850000000000001</v>
      </c>
      <c r="R205" s="1">
        <v>1.6</v>
      </c>
      <c r="S205" s="16"/>
      <c r="T205" s="1">
        <v>0</v>
      </c>
      <c r="U205" s="12">
        <v>37692.120000000003</v>
      </c>
      <c r="V205" s="2">
        <v>4944.4399999999996</v>
      </c>
      <c r="W205" s="1">
        <v>93</v>
      </c>
      <c r="X205" s="1">
        <v>98</v>
      </c>
      <c r="Y205" s="1">
        <v>65</v>
      </c>
      <c r="Z205" s="1">
        <v>59</v>
      </c>
      <c r="AA205" s="1">
        <v>-116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163</v>
      </c>
      <c r="AR205" s="1">
        <v>56</v>
      </c>
      <c r="AS205" s="1">
        <v>152</v>
      </c>
      <c r="AT205" s="1">
        <v>130</v>
      </c>
      <c r="AU205" s="1">
        <v>218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108</v>
      </c>
      <c r="BB205" s="1">
        <v>139</v>
      </c>
      <c r="BC205" s="1">
        <v>164</v>
      </c>
      <c r="BD205" s="1">
        <v>71</v>
      </c>
      <c r="BE205" s="1">
        <v>32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</row>
    <row r="206" spans="1:62" ht="15">
      <c r="A206" s="1">
        <v>70124</v>
      </c>
      <c r="B206" s="1" t="s">
        <v>311</v>
      </c>
      <c r="C206" s="4">
        <v>72</v>
      </c>
      <c r="D206" s="4">
        <v>285</v>
      </c>
      <c r="E206" s="4" t="s">
        <v>64</v>
      </c>
      <c r="F206" s="4">
        <v>1</v>
      </c>
      <c r="G206" s="4" t="s">
        <v>312</v>
      </c>
      <c r="H206" s="4">
        <v>12.63</v>
      </c>
      <c r="I206" s="3">
        <v>909.36</v>
      </c>
      <c r="J206" s="10">
        <f t="shared" si="1"/>
        <v>0</v>
      </c>
      <c r="K206" s="11">
        <f t="shared" si="2"/>
        <v>0</v>
      </c>
      <c r="L206" s="1">
        <v>0.97</v>
      </c>
      <c r="M206" s="1">
        <v>-0.06</v>
      </c>
      <c r="N206" s="16"/>
      <c r="O206" s="64">
        <v>0</v>
      </c>
      <c r="P206" s="65">
        <v>0</v>
      </c>
      <c r="Q206" s="1">
        <v>0</v>
      </c>
      <c r="R206" s="1">
        <v>0.01</v>
      </c>
      <c r="S206" s="16"/>
      <c r="T206" s="1">
        <v>0</v>
      </c>
      <c r="U206" s="15">
        <v>890.42</v>
      </c>
      <c r="V206" s="2">
        <v>-50.52</v>
      </c>
      <c r="W206" s="1">
        <v>0</v>
      </c>
      <c r="X206" s="1">
        <v>5</v>
      </c>
      <c r="Y206" s="1">
        <v>48</v>
      </c>
      <c r="Z206" s="1">
        <v>38</v>
      </c>
      <c r="AA206" s="1">
        <v>-4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1</v>
      </c>
      <c r="AT206" s="1">
        <v>0</v>
      </c>
      <c r="AU206" s="1">
        <v>-1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1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</row>
    <row r="207" spans="1:62" ht="15">
      <c r="A207" s="1">
        <v>70049</v>
      </c>
      <c r="B207" s="1" t="s">
        <v>302</v>
      </c>
      <c r="C207" s="4">
        <v>18</v>
      </c>
      <c r="D207" s="4">
        <v>285</v>
      </c>
      <c r="E207" s="4" t="s">
        <v>64</v>
      </c>
      <c r="F207" s="4">
        <v>558</v>
      </c>
      <c r="G207" s="4" t="s">
        <v>67</v>
      </c>
      <c r="H207" s="4">
        <v>45.62</v>
      </c>
      <c r="I207" s="3">
        <v>821.16</v>
      </c>
      <c r="J207" s="10">
        <f t="shared" si="1"/>
        <v>0</v>
      </c>
      <c r="K207" s="11">
        <f t="shared" si="2"/>
        <v>0</v>
      </c>
      <c r="L207" s="1">
        <v>0.17</v>
      </c>
      <c r="M207" s="1">
        <v>0</v>
      </c>
      <c r="N207" s="16"/>
      <c r="O207" s="64">
        <v>0</v>
      </c>
      <c r="P207" s="65">
        <v>0</v>
      </c>
      <c r="Q207" s="1">
        <v>0.83</v>
      </c>
      <c r="R207" s="1">
        <v>-0.39</v>
      </c>
      <c r="S207" s="16"/>
      <c r="T207" s="1">
        <v>0</v>
      </c>
      <c r="U207" s="15">
        <v>821.16</v>
      </c>
      <c r="V207" s="2">
        <v>-319.33999999999997</v>
      </c>
      <c r="W207" s="1">
        <v>0</v>
      </c>
      <c r="X207" s="1">
        <v>0</v>
      </c>
      <c r="Y207" s="1">
        <v>0</v>
      </c>
      <c r="Z207" s="1">
        <v>6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5</v>
      </c>
      <c r="BB207" s="1">
        <v>0</v>
      </c>
      <c r="BC207" s="1">
        <v>8</v>
      </c>
      <c r="BD207" s="1">
        <v>4</v>
      </c>
      <c r="BE207" s="1">
        <v>-7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</row>
    <row r="208" spans="1:62" ht="15">
      <c r="A208" s="1">
        <v>70060</v>
      </c>
      <c r="B208" s="1" t="s">
        <v>305</v>
      </c>
      <c r="C208" s="4">
        <v>1</v>
      </c>
      <c r="D208" s="4">
        <v>285</v>
      </c>
      <c r="E208" s="4" t="s">
        <v>64</v>
      </c>
      <c r="F208" s="4">
        <v>570</v>
      </c>
      <c r="G208" s="4" t="s">
        <v>72</v>
      </c>
      <c r="H208" s="4">
        <v>780.58</v>
      </c>
      <c r="I208" s="3">
        <v>780.58</v>
      </c>
      <c r="J208" s="10">
        <f t="shared" si="1"/>
        <v>0</v>
      </c>
      <c r="K208" s="11">
        <f t="shared" si="2"/>
        <v>0</v>
      </c>
      <c r="L208" s="1">
        <v>0</v>
      </c>
      <c r="M208" s="1">
        <v>8</v>
      </c>
      <c r="N208" s="16"/>
      <c r="O208" s="64">
        <v>0</v>
      </c>
      <c r="P208" s="65">
        <v>0</v>
      </c>
      <c r="Q208" s="1">
        <v>1</v>
      </c>
      <c r="R208" s="1">
        <v>8</v>
      </c>
      <c r="S208" s="16"/>
      <c r="T208" s="1">
        <v>0</v>
      </c>
      <c r="U208" s="15">
        <v>780.58</v>
      </c>
      <c r="V208" s="2">
        <v>12489.28</v>
      </c>
      <c r="W208" s="1">
        <v>0</v>
      </c>
      <c r="X208" s="1">
        <v>0</v>
      </c>
      <c r="Y208" s="1">
        <v>0</v>
      </c>
      <c r="Z208" s="1">
        <v>0</v>
      </c>
      <c r="AA208" s="1">
        <v>8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1</v>
      </c>
      <c r="BB208" s="1">
        <v>0</v>
      </c>
      <c r="BC208" s="1">
        <v>0</v>
      </c>
      <c r="BD208" s="1">
        <v>0</v>
      </c>
      <c r="BE208" s="1">
        <v>8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</row>
    <row r="209" spans="1:62" ht="15">
      <c r="A209" s="1">
        <v>10233</v>
      </c>
      <c r="B209" s="1" t="s">
        <v>297</v>
      </c>
      <c r="C209" s="4">
        <v>16</v>
      </c>
      <c r="D209" s="4">
        <v>285</v>
      </c>
      <c r="E209" s="4" t="s">
        <v>64</v>
      </c>
      <c r="F209" s="4">
        <v>565</v>
      </c>
      <c r="G209" s="4" t="s">
        <v>94</v>
      </c>
      <c r="H209" s="4">
        <v>45.31</v>
      </c>
      <c r="I209" s="3">
        <v>724.96</v>
      </c>
      <c r="J209" s="10">
        <f t="shared" si="1"/>
        <v>0</v>
      </c>
      <c r="K209" s="11">
        <f t="shared" si="2"/>
        <v>0</v>
      </c>
      <c r="L209" s="1">
        <v>0.72</v>
      </c>
      <c r="M209" s="1">
        <v>0</v>
      </c>
      <c r="N209" s="16"/>
      <c r="O209" s="64">
        <v>0</v>
      </c>
      <c r="P209" s="65">
        <v>0</v>
      </c>
      <c r="Q209" s="1">
        <v>0.34</v>
      </c>
      <c r="R209" s="1">
        <v>0.19</v>
      </c>
      <c r="S209" s="16"/>
      <c r="T209" s="1">
        <v>0</v>
      </c>
      <c r="U209" s="15">
        <v>770.27</v>
      </c>
      <c r="V209" s="2">
        <v>135.93</v>
      </c>
      <c r="W209" s="1">
        <v>0</v>
      </c>
      <c r="X209" s="1">
        <v>0</v>
      </c>
      <c r="Y209" s="1">
        <v>9</v>
      </c>
      <c r="Z209" s="1">
        <v>5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3</v>
      </c>
      <c r="BD209" s="1">
        <v>5</v>
      </c>
      <c r="BE209" s="1">
        <v>3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</row>
    <row r="210" spans="1:62" ht="15">
      <c r="A210" s="1">
        <v>70350</v>
      </c>
      <c r="B210" s="1" t="s">
        <v>262</v>
      </c>
      <c r="C210" s="4">
        <v>5</v>
      </c>
      <c r="D210" s="4">
        <v>285</v>
      </c>
      <c r="E210" s="4" t="s">
        <v>64</v>
      </c>
      <c r="F210" s="4">
        <v>322</v>
      </c>
      <c r="G210" s="4" t="s">
        <v>167</v>
      </c>
      <c r="H210" s="4">
        <v>61.49</v>
      </c>
      <c r="I210" s="3">
        <v>307.45</v>
      </c>
      <c r="J210" s="10">
        <f t="shared" si="1"/>
        <v>0</v>
      </c>
      <c r="K210" s="11">
        <f t="shared" si="2"/>
        <v>0</v>
      </c>
      <c r="L210" s="1">
        <v>0.1</v>
      </c>
      <c r="M210" s="1">
        <v>3.2</v>
      </c>
      <c r="N210" s="16"/>
      <c r="O210" s="64">
        <v>0</v>
      </c>
      <c r="P210" s="65">
        <v>0</v>
      </c>
      <c r="Q210" s="1">
        <v>0</v>
      </c>
      <c r="R210" s="1">
        <v>0</v>
      </c>
      <c r="S210" s="16"/>
      <c r="T210" s="1">
        <v>0</v>
      </c>
      <c r="U210" s="15">
        <v>768.62</v>
      </c>
      <c r="V210" s="2">
        <v>1844.7</v>
      </c>
      <c r="W210" s="1">
        <v>2</v>
      </c>
      <c r="X210" s="1">
        <v>3</v>
      </c>
      <c r="Y210" s="1">
        <v>-4</v>
      </c>
      <c r="Z210" s="1">
        <v>2</v>
      </c>
      <c r="AA210" s="1">
        <v>16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1</v>
      </c>
      <c r="AR210" s="1">
        <v>1</v>
      </c>
      <c r="AS210" s="1">
        <v>8</v>
      </c>
      <c r="AT210" s="1">
        <v>5</v>
      </c>
      <c r="AU210" s="1">
        <v>14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</row>
    <row r="211" spans="1:62" ht="15">
      <c r="A211" s="1">
        <v>70053</v>
      </c>
      <c r="B211" s="1" t="s">
        <v>249</v>
      </c>
      <c r="C211" s="4">
        <v>20</v>
      </c>
      <c r="D211" s="4">
        <v>285</v>
      </c>
      <c r="E211" s="4" t="s">
        <v>64</v>
      </c>
      <c r="F211" s="4">
        <v>573</v>
      </c>
      <c r="G211" s="4" t="s">
        <v>87</v>
      </c>
      <c r="H211" s="4">
        <v>38.04</v>
      </c>
      <c r="I211" s="3">
        <v>760.8</v>
      </c>
      <c r="J211" s="10">
        <f t="shared" si="1"/>
        <v>7608</v>
      </c>
      <c r="K211" s="11">
        <f t="shared" si="2"/>
        <v>10</v>
      </c>
      <c r="L211" s="1">
        <v>0.25</v>
      </c>
      <c r="M211" s="1">
        <v>-1.35</v>
      </c>
      <c r="N211" s="16"/>
      <c r="O211" s="64">
        <v>10</v>
      </c>
      <c r="P211" s="65">
        <v>5</v>
      </c>
      <c r="Q211" s="1">
        <v>3.52</v>
      </c>
      <c r="R211" s="1">
        <v>0</v>
      </c>
      <c r="S211" s="16"/>
      <c r="T211" s="1">
        <v>0</v>
      </c>
      <c r="U211" s="14">
        <v>6086.4</v>
      </c>
      <c r="V211" s="2">
        <v>-1065.1199999999999</v>
      </c>
      <c r="W211" s="1">
        <v>3</v>
      </c>
      <c r="X211" s="1">
        <v>23</v>
      </c>
      <c r="Y211" s="1">
        <v>-11</v>
      </c>
      <c r="Z211" s="1">
        <v>3</v>
      </c>
      <c r="AA211" s="1">
        <v>-27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9</v>
      </c>
      <c r="AR211" s="1">
        <v>36</v>
      </c>
      <c r="AS211" s="1">
        <v>49</v>
      </c>
      <c r="AT211" s="1">
        <v>17</v>
      </c>
      <c r="AU211" s="1">
        <v>-1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45</v>
      </c>
      <c r="BD211" s="1">
        <v>51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</row>
    <row r="212" spans="1:62" ht="15">
      <c r="A212" s="1">
        <v>70119</v>
      </c>
      <c r="B212" s="1" t="s">
        <v>264</v>
      </c>
      <c r="C212" s="4">
        <v>16</v>
      </c>
      <c r="D212" s="4">
        <v>285</v>
      </c>
      <c r="E212" s="4" t="s">
        <v>64</v>
      </c>
      <c r="F212" s="4">
        <v>573</v>
      </c>
      <c r="G212" s="4" t="s">
        <v>87</v>
      </c>
      <c r="H212" s="4">
        <v>61.95</v>
      </c>
      <c r="I212" s="3">
        <v>991.2</v>
      </c>
      <c r="J212" s="10">
        <f t="shared" si="1"/>
        <v>4956</v>
      </c>
      <c r="K212" s="11">
        <f t="shared" si="2"/>
        <v>5</v>
      </c>
      <c r="L212" s="1">
        <v>0.91</v>
      </c>
      <c r="M212" s="1">
        <v>0</v>
      </c>
      <c r="N212" s="16"/>
      <c r="O212" s="64">
        <v>5</v>
      </c>
      <c r="P212" s="65">
        <v>0</v>
      </c>
      <c r="Q212" s="1">
        <v>1.94</v>
      </c>
      <c r="R212" s="1">
        <v>1</v>
      </c>
      <c r="S212" s="16"/>
      <c r="T212" s="1">
        <v>0</v>
      </c>
      <c r="U212" s="14">
        <v>9044.7000000000007</v>
      </c>
      <c r="V212" s="2">
        <v>6876.45</v>
      </c>
      <c r="W212" s="1">
        <v>5</v>
      </c>
      <c r="X212" s="1">
        <v>9</v>
      </c>
      <c r="Y212" s="1">
        <v>3</v>
      </c>
      <c r="Z212" s="1">
        <v>4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42</v>
      </c>
      <c r="AR212" s="1">
        <v>32</v>
      </c>
      <c r="AS212" s="1">
        <v>35</v>
      </c>
      <c r="AT212" s="1">
        <v>15</v>
      </c>
      <c r="AU212" s="1">
        <v>95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16</v>
      </c>
      <c r="BB212" s="1">
        <v>16</v>
      </c>
      <c r="BC212" s="1">
        <v>6</v>
      </c>
      <c r="BD212" s="1">
        <v>2</v>
      </c>
      <c r="BE212" s="1">
        <v>16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</row>
    <row r="213" spans="1:62" ht="15">
      <c r="A213" s="1">
        <v>70258</v>
      </c>
      <c r="B213" s="1" t="s">
        <v>240</v>
      </c>
      <c r="C213" s="4">
        <v>16</v>
      </c>
      <c r="D213" s="4">
        <v>285</v>
      </c>
      <c r="E213" s="4" t="s">
        <v>64</v>
      </c>
      <c r="F213" s="4">
        <v>573</v>
      </c>
      <c r="G213" s="4" t="s">
        <v>87</v>
      </c>
      <c r="H213" s="4">
        <v>61.95</v>
      </c>
      <c r="I213" s="3">
        <v>991.2</v>
      </c>
      <c r="J213" s="10">
        <f t="shared" si="1"/>
        <v>4956</v>
      </c>
      <c r="K213" s="11">
        <f t="shared" si="2"/>
        <v>5</v>
      </c>
      <c r="L213" s="1">
        <v>0.78</v>
      </c>
      <c r="M213" s="1">
        <v>-1.56</v>
      </c>
      <c r="N213" s="16"/>
      <c r="O213" s="64">
        <v>5</v>
      </c>
      <c r="P213" s="65">
        <v>5</v>
      </c>
      <c r="Q213" s="1">
        <v>2.25</v>
      </c>
      <c r="R213" s="1">
        <v>3.44</v>
      </c>
      <c r="S213" s="16"/>
      <c r="T213" s="1">
        <v>0</v>
      </c>
      <c r="U213" s="12">
        <v>12854.62</v>
      </c>
      <c r="V213" s="2">
        <v>3778.95</v>
      </c>
      <c r="W213" s="1">
        <v>14</v>
      </c>
      <c r="X213" s="1">
        <v>10</v>
      </c>
      <c r="Y213" s="1">
        <v>-8</v>
      </c>
      <c r="Z213" s="1">
        <v>3</v>
      </c>
      <c r="AA213" s="1">
        <v>-25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81</v>
      </c>
      <c r="AR213" s="1">
        <v>0</v>
      </c>
      <c r="AS213" s="1">
        <v>61</v>
      </c>
      <c r="AT213" s="1">
        <v>34</v>
      </c>
      <c r="AU213" s="1">
        <v>31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18</v>
      </c>
      <c r="BB213" s="1">
        <v>13</v>
      </c>
      <c r="BC213" s="1">
        <v>9</v>
      </c>
      <c r="BD213" s="1">
        <v>5</v>
      </c>
      <c r="BE213" s="1">
        <v>55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</row>
    <row r="214" spans="1:62" ht="15">
      <c r="A214" s="1">
        <v>70254</v>
      </c>
      <c r="B214" s="1" t="s">
        <v>334</v>
      </c>
      <c r="C214" s="4">
        <v>12</v>
      </c>
      <c r="D214" s="4">
        <v>285</v>
      </c>
      <c r="E214" s="4" t="s">
        <v>64</v>
      </c>
      <c r="F214" s="4">
        <v>285</v>
      </c>
      <c r="G214" s="4" t="s">
        <v>64</v>
      </c>
      <c r="H214" s="4">
        <v>75.378699999999995</v>
      </c>
      <c r="I214" s="3">
        <v>904.5444</v>
      </c>
      <c r="J214" s="10">
        <f t="shared" si="1"/>
        <v>0</v>
      </c>
      <c r="K214" s="11">
        <f t="shared" si="2"/>
        <v>0</v>
      </c>
      <c r="L214" s="1">
        <v>0.12</v>
      </c>
      <c r="M214" s="1">
        <v>2</v>
      </c>
      <c r="N214" s="16"/>
      <c r="O214" s="64">
        <v>0</v>
      </c>
      <c r="P214" s="65">
        <v>0</v>
      </c>
      <c r="Q214" s="1">
        <v>0.08</v>
      </c>
      <c r="R214" s="1">
        <v>0.25</v>
      </c>
      <c r="S214" s="16"/>
      <c r="T214" s="1">
        <v>0</v>
      </c>
      <c r="U214" s="15">
        <v>678.41</v>
      </c>
      <c r="V214" s="2">
        <v>3165.91</v>
      </c>
      <c r="W214" s="1">
        <v>0</v>
      </c>
      <c r="X214" s="1">
        <v>0</v>
      </c>
      <c r="Y214" s="1">
        <v>1</v>
      </c>
      <c r="Z214" s="1">
        <v>1</v>
      </c>
      <c r="AA214" s="1">
        <v>24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2</v>
      </c>
      <c r="AR214" s="1">
        <v>2</v>
      </c>
      <c r="AS214" s="1">
        <v>2</v>
      </c>
      <c r="AT214" s="1">
        <v>3</v>
      </c>
      <c r="AU214" s="1">
        <v>15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1</v>
      </c>
      <c r="BB214" s="1">
        <v>0</v>
      </c>
      <c r="BC214" s="1">
        <v>0</v>
      </c>
      <c r="BD214" s="1">
        <v>0</v>
      </c>
      <c r="BE214" s="1">
        <v>3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</row>
    <row r="215" spans="1:62" ht="15">
      <c r="A215" s="1">
        <v>70075</v>
      </c>
      <c r="B215" s="1" t="s">
        <v>231</v>
      </c>
      <c r="C215" s="4">
        <v>25</v>
      </c>
      <c r="D215" s="4">
        <v>285</v>
      </c>
      <c r="E215" s="4" t="s">
        <v>64</v>
      </c>
      <c r="F215" s="4">
        <v>285</v>
      </c>
      <c r="G215" s="4" t="s">
        <v>64</v>
      </c>
      <c r="H215" s="4">
        <v>32.270000000000003</v>
      </c>
      <c r="I215" s="3">
        <v>806.75</v>
      </c>
      <c r="J215" s="10">
        <f t="shared" si="1"/>
        <v>0</v>
      </c>
      <c r="K215" s="11">
        <f t="shared" si="2"/>
        <v>0</v>
      </c>
      <c r="L215" s="1">
        <v>0.08</v>
      </c>
      <c r="M215" s="1">
        <v>0</v>
      </c>
      <c r="N215" s="16"/>
      <c r="O215" s="64">
        <v>0</v>
      </c>
      <c r="P215" s="65">
        <v>0</v>
      </c>
      <c r="Q215" s="1">
        <v>0</v>
      </c>
      <c r="R215" s="1">
        <v>0</v>
      </c>
      <c r="S215" s="16"/>
      <c r="T215" s="1">
        <v>0</v>
      </c>
      <c r="U215" s="15">
        <v>677.67</v>
      </c>
      <c r="V215" s="2">
        <v>2033.01</v>
      </c>
      <c r="W215" s="1">
        <v>0</v>
      </c>
      <c r="X215" s="1">
        <v>0</v>
      </c>
      <c r="Y215" s="1">
        <v>2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13</v>
      </c>
      <c r="AR215" s="1">
        <v>12</v>
      </c>
      <c r="AS215" s="1">
        <v>0</v>
      </c>
      <c r="AT215" s="1">
        <v>0</v>
      </c>
      <c r="AU215" s="1">
        <v>63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</row>
    <row r="216" spans="1:62" ht="15">
      <c r="A216" s="1">
        <v>79159</v>
      </c>
      <c r="B216" s="1" t="s">
        <v>358</v>
      </c>
      <c r="C216" s="4">
        <v>24</v>
      </c>
      <c r="D216" s="4">
        <v>285</v>
      </c>
      <c r="E216" s="4" t="s">
        <v>64</v>
      </c>
      <c r="F216" s="4">
        <v>285</v>
      </c>
      <c r="G216" s="4" t="s">
        <v>64</v>
      </c>
      <c r="H216" s="4">
        <v>37.53</v>
      </c>
      <c r="I216" s="3">
        <v>900.72</v>
      </c>
      <c r="J216" s="10">
        <f t="shared" si="1"/>
        <v>0</v>
      </c>
      <c r="K216" s="11">
        <f t="shared" si="2"/>
        <v>0</v>
      </c>
      <c r="L216" s="1">
        <v>0.69</v>
      </c>
      <c r="M216" s="1">
        <v>0</v>
      </c>
      <c r="N216" s="16"/>
      <c r="O216" s="64">
        <v>0</v>
      </c>
      <c r="P216" s="65">
        <v>0</v>
      </c>
      <c r="Q216" s="1">
        <v>0.02</v>
      </c>
      <c r="R216" s="1">
        <v>0.62</v>
      </c>
      <c r="S216" s="16"/>
      <c r="T216" s="1">
        <v>0</v>
      </c>
      <c r="U216" s="15">
        <v>638.01</v>
      </c>
      <c r="V216" s="2">
        <v>562.95000000000005</v>
      </c>
      <c r="W216" s="1">
        <v>0</v>
      </c>
      <c r="X216" s="1">
        <v>0</v>
      </c>
      <c r="Y216" s="1">
        <v>10</v>
      </c>
      <c r="Z216" s="1">
        <v>13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1</v>
      </c>
      <c r="BC216" s="1">
        <v>0</v>
      </c>
      <c r="BD216" s="1">
        <v>0</v>
      </c>
      <c r="BE216" s="1">
        <v>15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</row>
    <row r="217" spans="1:62" ht="15">
      <c r="A217" s="1">
        <v>70295</v>
      </c>
      <c r="B217" s="1" t="s">
        <v>263</v>
      </c>
      <c r="C217" s="4">
        <v>20</v>
      </c>
      <c r="D217" s="4">
        <v>285</v>
      </c>
      <c r="E217" s="4" t="s">
        <v>64</v>
      </c>
      <c r="F217" s="4">
        <v>991</v>
      </c>
      <c r="G217" s="4" t="s">
        <v>141</v>
      </c>
      <c r="H217" s="4">
        <v>62.57</v>
      </c>
      <c r="I217" s="3">
        <v>1251.4000000000001</v>
      </c>
      <c r="J217" s="10">
        <f t="shared" si="1"/>
        <v>0</v>
      </c>
      <c r="K217" s="11">
        <f t="shared" si="2"/>
        <v>0</v>
      </c>
      <c r="L217" s="1">
        <v>0</v>
      </c>
      <c r="M217" s="1">
        <v>0</v>
      </c>
      <c r="N217" s="16"/>
      <c r="O217" s="64">
        <v>0</v>
      </c>
      <c r="P217" s="65">
        <v>0</v>
      </c>
      <c r="Q217" s="1">
        <v>0</v>
      </c>
      <c r="R217" s="1">
        <v>0</v>
      </c>
      <c r="S217" s="16"/>
      <c r="T217" s="1">
        <v>0</v>
      </c>
      <c r="U217" s="15">
        <v>625.70000000000005</v>
      </c>
      <c r="V217" s="2">
        <v>2627.94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2</v>
      </c>
      <c r="AR217" s="1">
        <v>3</v>
      </c>
      <c r="AS217" s="1">
        <v>2</v>
      </c>
      <c r="AT217" s="1">
        <v>9</v>
      </c>
      <c r="AU217" s="1">
        <v>42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</row>
    <row r="218" spans="1:62" ht="15">
      <c r="A218" s="1">
        <v>70980</v>
      </c>
      <c r="B218" s="1" t="s">
        <v>355</v>
      </c>
      <c r="C218" s="4">
        <v>15</v>
      </c>
      <c r="D218" s="4">
        <v>285</v>
      </c>
      <c r="E218" s="4" t="s">
        <v>64</v>
      </c>
      <c r="F218" s="4">
        <v>562</v>
      </c>
      <c r="G218" s="4" t="s">
        <v>65</v>
      </c>
      <c r="H218" s="4">
        <v>28.82</v>
      </c>
      <c r="I218" s="3">
        <v>432.3</v>
      </c>
      <c r="J218" s="10">
        <f t="shared" si="1"/>
        <v>0</v>
      </c>
      <c r="K218" s="11">
        <f t="shared" si="2"/>
        <v>0</v>
      </c>
      <c r="L218" s="1">
        <v>0</v>
      </c>
      <c r="M218" s="1">
        <v>0</v>
      </c>
      <c r="N218" s="16"/>
      <c r="O218" s="64">
        <v>0</v>
      </c>
      <c r="P218" s="65">
        <v>0</v>
      </c>
      <c r="Q218" s="1">
        <v>0</v>
      </c>
      <c r="R218" s="1">
        <v>0</v>
      </c>
      <c r="S218" s="16"/>
      <c r="T218" s="1">
        <v>0</v>
      </c>
      <c r="U218" s="15">
        <v>576.4</v>
      </c>
      <c r="V218" s="2">
        <v>864.6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20</v>
      </c>
      <c r="AT218" s="1">
        <v>0</v>
      </c>
      <c r="AU218" s="1">
        <v>30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</row>
    <row r="219" spans="1:62" ht="15">
      <c r="A219" s="1">
        <v>70416</v>
      </c>
      <c r="B219" s="1" t="s">
        <v>273</v>
      </c>
      <c r="C219" s="4">
        <v>18</v>
      </c>
      <c r="D219" s="4">
        <v>285</v>
      </c>
      <c r="E219" s="4" t="s">
        <v>64</v>
      </c>
      <c r="F219" s="4">
        <v>285</v>
      </c>
      <c r="G219" s="4" t="s">
        <v>64</v>
      </c>
      <c r="H219" s="4">
        <v>41.066000000000003</v>
      </c>
      <c r="I219" s="3">
        <v>739.18799999999999</v>
      </c>
      <c r="J219" s="10">
        <f t="shared" si="1"/>
        <v>0</v>
      </c>
      <c r="K219" s="11">
        <f t="shared" si="2"/>
        <v>0</v>
      </c>
      <c r="L219" s="1">
        <v>0.17</v>
      </c>
      <c r="M219" s="1">
        <v>0.39</v>
      </c>
      <c r="N219" s="16"/>
      <c r="O219" s="64">
        <v>0</v>
      </c>
      <c r="P219" s="65">
        <v>0</v>
      </c>
      <c r="Q219" s="1">
        <v>0.22</v>
      </c>
      <c r="R219" s="1">
        <v>11.83</v>
      </c>
      <c r="S219" s="16"/>
      <c r="T219" s="1">
        <v>0</v>
      </c>
      <c r="U219" s="15">
        <v>574.91999999999996</v>
      </c>
      <c r="V219" s="2">
        <v>9773.7099999999991</v>
      </c>
      <c r="W219" s="1">
        <v>2</v>
      </c>
      <c r="X219" s="1">
        <v>2</v>
      </c>
      <c r="Y219" s="1">
        <v>0</v>
      </c>
      <c r="Z219" s="1">
        <v>0</v>
      </c>
      <c r="AA219" s="1">
        <v>7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4</v>
      </c>
      <c r="AR219" s="1">
        <v>6</v>
      </c>
      <c r="AS219" s="1">
        <v>0</v>
      </c>
      <c r="AT219" s="1">
        <v>0</v>
      </c>
      <c r="AU219" s="1">
        <v>18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4</v>
      </c>
      <c r="BB219" s="1">
        <v>0</v>
      </c>
      <c r="BC219" s="1">
        <v>0</v>
      </c>
      <c r="BD219" s="1">
        <v>0</v>
      </c>
      <c r="BE219" s="1">
        <v>213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</row>
    <row r="220" spans="1:62" ht="15">
      <c r="A220" s="1">
        <v>70183</v>
      </c>
      <c r="B220" s="1" t="s">
        <v>320</v>
      </c>
      <c r="C220" s="4">
        <v>20</v>
      </c>
      <c r="D220" s="4">
        <v>285</v>
      </c>
      <c r="E220" s="4" t="s">
        <v>64</v>
      </c>
      <c r="F220" s="4">
        <v>991</v>
      </c>
      <c r="G220" s="4" t="s">
        <v>141</v>
      </c>
      <c r="H220" s="4">
        <v>62.57</v>
      </c>
      <c r="I220" s="3">
        <v>1251.4000000000001</v>
      </c>
      <c r="J220" s="10">
        <f t="shared" si="1"/>
        <v>0</v>
      </c>
      <c r="K220" s="11">
        <f t="shared" si="2"/>
        <v>0</v>
      </c>
      <c r="L220" s="1">
        <v>0</v>
      </c>
      <c r="M220" s="1">
        <v>0</v>
      </c>
      <c r="N220" s="16"/>
      <c r="O220" s="64">
        <v>0</v>
      </c>
      <c r="P220" s="65">
        <v>0</v>
      </c>
      <c r="Q220" s="1">
        <v>0</v>
      </c>
      <c r="R220" s="1">
        <v>0</v>
      </c>
      <c r="S220" s="16"/>
      <c r="T220" s="1">
        <v>0</v>
      </c>
      <c r="U220" s="15">
        <v>469.28</v>
      </c>
      <c r="V220" s="2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15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</row>
    <row r="221" spans="1:62" ht="15">
      <c r="A221" s="1">
        <v>44401</v>
      </c>
      <c r="B221" s="1" t="s">
        <v>300</v>
      </c>
      <c r="C221" s="4">
        <v>16</v>
      </c>
      <c r="D221" s="4">
        <v>285</v>
      </c>
      <c r="E221" s="4" t="s">
        <v>64</v>
      </c>
      <c r="F221" s="4">
        <v>285</v>
      </c>
      <c r="G221" s="4" t="s">
        <v>64</v>
      </c>
      <c r="H221" s="4">
        <v>54.11</v>
      </c>
      <c r="I221" s="3">
        <v>865.76</v>
      </c>
      <c r="J221" s="10">
        <f t="shared" si="1"/>
        <v>0</v>
      </c>
      <c r="K221" s="11">
        <f t="shared" si="2"/>
        <v>0</v>
      </c>
      <c r="L221" s="1">
        <v>0</v>
      </c>
      <c r="M221" s="1">
        <v>0</v>
      </c>
      <c r="N221" s="16"/>
      <c r="O221" s="64">
        <v>0</v>
      </c>
      <c r="P221" s="65">
        <v>0</v>
      </c>
      <c r="Q221" s="1">
        <v>0.5</v>
      </c>
      <c r="R221" s="1">
        <v>0.06</v>
      </c>
      <c r="S221" s="16"/>
      <c r="T221" s="1">
        <v>0</v>
      </c>
      <c r="U221" s="15">
        <v>432.88</v>
      </c>
      <c r="V221" s="2">
        <v>54.11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16</v>
      </c>
      <c r="BE221" s="1">
        <v>1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</row>
    <row r="222" spans="1:62" ht="15">
      <c r="A222" s="1">
        <v>97020</v>
      </c>
      <c r="B222" s="1" t="s">
        <v>236</v>
      </c>
      <c r="C222" s="4">
        <v>16</v>
      </c>
      <c r="D222" s="4">
        <v>285</v>
      </c>
      <c r="E222" s="4" t="s">
        <v>64</v>
      </c>
      <c r="F222" s="4">
        <v>558</v>
      </c>
      <c r="G222" s="4" t="s">
        <v>67</v>
      </c>
      <c r="H222" s="4">
        <v>55.48</v>
      </c>
      <c r="I222" s="3">
        <v>887.68</v>
      </c>
      <c r="J222" s="10">
        <f t="shared" si="1"/>
        <v>0</v>
      </c>
      <c r="K222" s="11">
        <f t="shared" si="2"/>
        <v>0</v>
      </c>
      <c r="L222" s="1">
        <v>0.12</v>
      </c>
      <c r="M222" s="1">
        <v>0</v>
      </c>
      <c r="N222" s="16"/>
      <c r="O222" s="64">
        <v>0</v>
      </c>
      <c r="P222" s="65">
        <v>0</v>
      </c>
      <c r="Q222" s="1">
        <v>0.03</v>
      </c>
      <c r="R222" s="1">
        <v>0</v>
      </c>
      <c r="S222" s="16"/>
      <c r="T222" s="1">
        <v>0</v>
      </c>
      <c r="U222" s="15">
        <v>360.62</v>
      </c>
      <c r="V222" s="2">
        <v>2108.2399999999998</v>
      </c>
      <c r="W222" s="1">
        <v>0</v>
      </c>
      <c r="X222" s="1">
        <v>0</v>
      </c>
      <c r="Y222" s="1">
        <v>2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2</v>
      </c>
      <c r="AR222" s="1">
        <v>1</v>
      </c>
      <c r="AS222" s="1">
        <v>1</v>
      </c>
      <c r="AT222" s="1">
        <v>1</v>
      </c>
      <c r="AU222" s="1">
        <v>38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1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</row>
    <row r="223" spans="1:62" ht="15">
      <c r="A223" s="1">
        <v>70323</v>
      </c>
      <c r="B223" s="1" t="s">
        <v>339</v>
      </c>
      <c r="C223" s="4">
        <v>8</v>
      </c>
      <c r="D223" s="4">
        <v>285</v>
      </c>
      <c r="E223" s="4" t="s">
        <v>64</v>
      </c>
      <c r="F223" s="4">
        <v>285</v>
      </c>
      <c r="G223" s="4" t="s">
        <v>64</v>
      </c>
      <c r="H223" s="4">
        <v>86.99</v>
      </c>
      <c r="I223" s="3">
        <v>695.92</v>
      </c>
      <c r="J223" s="10">
        <f t="shared" si="1"/>
        <v>0</v>
      </c>
      <c r="K223" s="11">
        <f t="shared" si="2"/>
        <v>0</v>
      </c>
      <c r="L223" s="1">
        <v>0.38</v>
      </c>
      <c r="M223" s="1">
        <v>0</v>
      </c>
      <c r="N223" s="16"/>
      <c r="O223" s="64">
        <v>0</v>
      </c>
      <c r="P223" s="65">
        <v>0</v>
      </c>
      <c r="Q223" s="1">
        <v>0</v>
      </c>
      <c r="R223" s="1">
        <v>0</v>
      </c>
      <c r="S223" s="16"/>
      <c r="T223" s="1">
        <v>0</v>
      </c>
      <c r="U223" s="15">
        <v>347.96</v>
      </c>
      <c r="V223" s="2">
        <v>0</v>
      </c>
      <c r="W223" s="1">
        <v>0</v>
      </c>
      <c r="X223" s="1">
        <v>0</v>
      </c>
      <c r="Y223" s="1">
        <v>2</v>
      </c>
      <c r="Z223" s="1">
        <v>2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2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</row>
    <row r="224" spans="1:62" ht="15">
      <c r="A224" s="1">
        <v>70317</v>
      </c>
      <c r="B224" s="1" t="s">
        <v>337</v>
      </c>
      <c r="C224" s="4">
        <v>20</v>
      </c>
      <c r="D224" s="4">
        <v>285</v>
      </c>
      <c r="E224" s="4" t="s">
        <v>64</v>
      </c>
      <c r="F224" s="4">
        <v>558</v>
      </c>
      <c r="G224" s="4" t="s">
        <v>67</v>
      </c>
      <c r="H224" s="4">
        <v>30.66</v>
      </c>
      <c r="I224" s="3">
        <v>613.20000000000005</v>
      </c>
      <c r="J224" s="10">
        <f t="shared" si="1"/>
        <v>0</v>
      </c>
      <c r="K224" s="11">
        <f t="shared" si="2"/>
        <v>0</v>
      </c>
      <c r="L224" s="1">
        <v>0</v>
      </c>
      <c r="M224" s="1">
        <v>0</v>
      </c>
      <c r="N224" s="16"/>
      <c r="O224" s="64">
        <v>0</v>
      </c>
      <c r="P224" s="65">
        <v>0</v>
      </c>
      <c r="Q224" s="1">
        <v>0.02</v>
      </c>
      <c r="R224" s="1">
        <v>0</v>
      </c>
      <c r="S224" s="16"/>
      <c r="T224" s="1">
        <v>0</v>
      </c>
      <c r="U224" s="15">
        <v>291.27</v>
      </c>
      <c r="V224" s="2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9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1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</row>
    <row r="225" spans="1:62" ht="15">
      <c r="A225" s="1">
        <v>70411</v>
      </c>
      <c r="B225" s="1" t="s">
        <v>346</v>
      </c>
      <c r="C225" s="4">
        <v>16</v>
      </c>
      <c r="D225" s="4">
        <v>285</v>
      </c>
      <c r="E225" s="4" t="s">
        <v>64</v>
      </c>
      <c r="F225" s="4">
        <v>387</v>
      </c>
      <c r="G225" s="4" t="s">
        <v>94</v>
      </c>
      <c r="H225" s="4">
        <v>49.1</v>
      </c>
      <c r="I225" s="3">
        <v>785.6</v>
      </c>
      <c r="J225" s="10">
        <f t="shared" si="1"/>
        <v>0</v>
      </c>
      <c r="K225" s="11">
        <f t="shared" si="2"/>
        <v>0</v>
      </c>
      <c r="L225" s="1">
        <v>0.28000000000000003</v>
      </c>
      <c r="M225" s="1">
        <v>0</v>
      </c>
      <c r="N225" s="16"/>
      <c r="O225" s="64">
        <v>0</v>
      </c>
      <c r="P225" s="65">
        <v>0</v>
      </c>
      <c r="Q225" s="1">
        <v>0</v>
      </c>
      <c r="R225" s="1">
        <v>0</v>
      </c>
      <c r="S225" s="16"/>
      <c r="T225" s="1">
        <v>0</v>
      </c>
      <c r="U225" s="15">
        <v>220.95</v>
      </c>
      <c r="V225" s="2">
        <v>0</v>
      </c>
      <c r="W225" s="1">
        <v>0</v>
      </c>
      <c r="X225" s="1">
        <v>0</v>
      </c>
      <c r="Y225" s="1">
        <v>3</v>
      </c>
      <c r="Z225" s="1">
        <v>3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</row>
    <row r="226" spans="1:62" ht="15">
      <c r="A226" s="1">
        <v>70982</v>
      </c>
      <c r="B226" s="1" t="s">
        <v>243</v>
      </c>
      <c r="C226" s="4">
        <v>32</v>
      </c>
      <c r="D226" s="4">
        <v>285</v>
      </c>
      <c r="E226" s="4" t="s">
        <v>64</v>
      </c>
      <c r="F226" s="4">
        <v>573</v>
      </c>
      <c r="G226" s="4" t="s">
        <v>87</v>
      </c>
      <c r="H226" s="4">
        <v>32.271900000000002</v>
      </c>
      <c r="I226" s="3">
        <v>1032.7008000000001</v>
      </c>
      <c r="J226" s="10">
        <f t="shared" si="1"/>
        <v>0</v>
      </c>
      <c r="K226" s="11">
        <f t="shared" si="2"/>
        <v>0</v>
      </c>
      <c r="L226" s="1">
        <v>-0.57999999999999996</v>
      </c>
      <c r="M226" s="1">
        <v>-0.19</v>
      </c>
      <c r="N226" s="16"/>
      <c r="O226" s="64">
        <v>0</v>
      </c>
      <c r="P226" s="65">
        <v>0</v>
      </c>
      <c r="Q226" s="1">
        <v>0.11</v>
      </c>
      <c r="R226" s="1">
        <v>0.03</v>
      </c>
      <c r="S226" s="16"/>
      <c r="T226" s="1">
        <v>0</v>
      </c>
      <c r="U226" s="15">
        <v>177.5</v>
      </c>
      <c r="V226" s="2">
        <v>548.62</v>
      </c>
      <c r="W226" s="1">
        <v>5</v>
      </c>
      <c r="X226" s="1">
        <v>6</v>
      </c>
      <c r="Y226" s="1">
        <v>-27</v>
      </c>
      <c r="Z226" s="1">
        <v>1</v>
      </c>
      <c r="AA226" s="1">
        <v>-6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10</v>
      </c>
      <c r="AR226" s="1">
        <v>21</v>
      </c>
      <c r="AS226" s="1">
        <v>0</v>
      </c>
      <c r="AT226" s="1">
        <v>0</v>
      </c>
      <c r="AU226" s="1">
        <v>22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4</v>
      </c>
      <c r="BC226" s="1">
        <v>0</v>
      </c>
      <c r="BD226" s="1">
        <v>3</v>
      </c>
      <c r="BE226" s="1">
        <v>1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</row>
    <row r="227" spans="1:62" ht="15">
      <c r="A227" s="1">
        <v>70979</v>
      </c>
      <c r="B227" s="1" t="s">
        <v>354</v>
      </c>
      <c r="C227" s="4">
        <v>16</v>
      </c>
      <c r="D227" s="4">
        <v>285</v>
      </c>
      <c r="E227" s="4" t="s">
        <v>64</v>
      </c>
      <c r="F227" s="4">
        <v>1</v>
      </c>
      <c r="G227" s="4" t="s">
        <v>312</v>
      </c>
      <c r="H227" s="4">
        <v>14.07</v>
      </c>
      <c r="I227" s="3">
        <v>225.12</v>
      </c>
      <c r="J227" s="10">
        <f t="shared" si="1"/>
        <v>0</v>
      </c>
      <c r="K227" s="11">
        <f t="shared" si="2"/>
        <v>0</v>
      </c>
      <c r="L227" s="1">
        <v>0.72</v>
      </c>
      <c r="M227" s="1">
        <v>0.44</v>
      </c>
      <c r="N227" s="16"/>
      <c r="O227" s="64">
        <v>0</v>
      </c>
      <c r="P227" s="65">
        <v>0</v>
      </c>
      <c r="Q227" s="1">
        <v>0</v>
      </c>
      <c r="R227" s="1">
        <v>0</v>
      </c>
      <c r="S227" s="16"/>
      <c r="T227" s="1">
        <v>0</v>
      </c>
      <c r="U227" s="15">
        <v>161.80000000000001</v>
      </c>
      <c r="V227" s="2">
        <v>98.49</v>
      </c>
      <c r="W227" s="1">
        <v>3</v>
      </c>
      <c r="X227" s="1">
        <v>5</v>
      </c>
      <c r="Y227" s="1">
        <v>6</v>
      </c>
      <c r="Z227" s="1">
        <v>0</v>
      </c>
      <c r="AA227" s="1">
        <v>7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</row>
    <row r="228" spans="1:62" ht="15">
      <c r="A228" s="1">
        <v>70194</v>
      </c>
      <c r="B228" s="1" t="s">
        <v>325</v>
      </c>
      <c r="C228" s="4">
        <v>10</v>
      </c>
      <c r="D228" s="4">
        <v>285</v>
      </c>
      <c r="E228" s="4" t="s">
        <v>64</v>
      </c>
      <c r="F228" s="4">
        <v>558</v>
      </c>
      <c r="G228" s="4" t="s">
        <v>67</v>
      </c>
      <c r="H228" s="4">
        <v>79.13</v>
      </c>
      <c r="I228" s="3">
        <v>791.3</v>
      </c>
      <c r="J228" s="10">
        <f t="shared" si="1"/>
        <v>0</v>
      </c>
      <c r="K228" s="11">
        <f t="shared" si="2"/>
        <v>0</v>
      </c>
      <c r="L228" s="1">
        <v>0</v>
      </c>
      <c r="M228" s="1">
        <v>0</v>
      </c>
      <c r="N228" s="16"/>
      <c r="O228" s="64">
        <v>0</v>
      </c>
      <c r="P228" s="65">
        <v>0</v>
      </c>
      <c r="Q228" s="1">
        <v>0</v>
      </c>
      <c r="R228" s="1">
        <v>0</v>
      </c>
      <c r="S228" s="16"/>
      <c r="T228" s="1">
        <v>0</v>
      </c>
      <c r="U228" s="15">
        <v>158.26</v>
      </c>
      <c r="V228" s="2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4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</row>
    <row r="229" spans="1:62" ht="15">
      <c r="A229" s="1">
        <v>44290</v>
      </c>
      <c r="B229" s="1" t="s">
        <v>299</v>
      </c>
      <c r="C229" s="4">
        <v>16</v>
      </c>
      <c r="D229" s="4">
        <v>285</v>
      </c>
      <c r="E229" s="4" t="s">
        <v>64</v>
      </c>
      <c r="F229" s="4">
        <v>285</v>
      </c>
      <c r="G229" s="4" t="s">
        <v>64</v>
      </c>
      <c r="H229" s="4">
        <v>53.03</v>
      </c>
      <c r="I229" s="3">
        <v>848.48</v>
      </c>
      <c r="J229" s="10">
        <f t="shared" si="1"/>
        <v>0</v>
      </c>
      <c r="K229" s="11">
        <f t="shared" si="2"/>
        <v>0</v>
      </c>
      <c r="L229" s="1">
        <v>0</v>
      </c>
      <c r="M229" s="1">
        <v>0</v>
      </c>
      <c r="N229" s="16"/>
      <c r="O229" s="64">
        <v>0</v>
      </c>
      <c r="P229" s="65">
        <v>0</v>
      </c>
      <c r="Q229" s="1">
        <v>0</v>
      </c>
      <c r="R229" s="1">
        <v>0</v>
      </c>
      <c r="S229" s="16"/>
      <c r="T229" s="1">
        <v>0</v>
      </c>
      <c r="U229" s="2">
        <v>106.06</v>
      </c>
      <c r="V229" s="2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2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</row>
    <row r="230" spans="1:62" ht="15">
      <c r="A230" s="1">
        <v>70088</v>
      </c>
      <c r="B230" s="1" t="s">
        <v>306</v>
      </c>
      <c r="C230" s="4">
        <v>16</v>
      </c>
      <c r="D230" s="4">
        <v>285</v>
      </c>
      <c r="E230" s="4" t="s">
        <v>64</v>
      </c>
      <c r="F230" s="4">
        <v>558</v>
      </c>
      <c r="G230" s="4" t="s">
        <v>67</v>
      </c>
      <c r="H230" s="4">
        <v>54.07</v>
      </c>
      <c r="I230" s="3">
        <v>865.12</v>
      </c>
      <c r="J230" s="10">
        <f t="shared" si="1"/>
        <v>0</v>
      </c>
      <c r="K230" s="11">
        <f t="shared" si="2"/>
        <v>0</v>
      </c>
      <c r="L230" s="1">
        <v>0.06</v>
      </c>
      <c r="M230" s="1">
        <v>0</v>
      </c>
      <c r="N230" s="16"/>
      <c r="O230" s="64">
        <v>0</v>
      </c>
      <c r="P230" s="65">
        <v>0</v>
      </c>
      <c r="Q230" s="1">
        <v>0.03</v>
      </c>
      <c r="R230" s="1">
        <v>0</v>
      </c>
      <c r="S230" s="16"/>
      <c r="T230" s="1">
        <v>0</v>
      </c>
      <c r="U230" s="2">
        <v>81.099999999999994</v>
      </c>
      <c r="V230" s="2">
        <v>0</v>
      </c>
      <c r="W230" s="1">
        <v>0</v>
      </c>
      <c r="X230" s="1">
        <v>0</v>
      </c>
      <c r="Y230" s="1">
        <v>1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1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</row>
    <row r="231" spans="1:62" ht="15">
      <c r="A231" s="1">
        <v>70165</v>
      </c>
      <c r="B231" s="1" t="s">
        <v>314</v>
      </c>
      <c r="C231" s="4">
        <v>24</v>
      </c>
      <c r="D231" s="4">
        <v>285</v>
      </c>
      <c r="E231" s="4" t="s">
        <v>64</v>
      </c>
      <c r="F231" s="4">
        <v>998</v>
      </c>
      <c r="G231" s="4" t="s">
        <v>266</v>
      </c>
      <c r="H231" s="4">
        <v>40.15</v>
      </c>
      <c r="I231" s="3">
        <v>963.6</v>
      </c>
      <c r="J231" s="10">
        <f t="shared" si="1"/>
        <v>0</v>
      </c>
      <c r="K231" s="11">
        <f t="shared" si="2"/>
        <v>0</v>
      </c>
      <c r="L231" s="1">
        <v>0</v>
      </c>
      <c r="M231" s="1">
        <v>0</v>
      </c>
      <c r="N231" s="16"/>
      <c r="O231" s="64">
        <v>0</v>
      </c>
      <c r="P231" s="65">
        <v>0</v>
      </c>
      <c r="Q231" s="1">
        <v>0.08</v>
      </c>
      <c r="R231" s="1">
        <v>0</v>
      </c>
      <c r="S231" s="16"/>
      <c r="T231" s="1">
        <v>0</v>
      </c>
      <c r="U231" s="2">
        <v>80.3</v>
      </c>
      <c r="V231" s="2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1</v>
      </c>
      <c r="BC231" s="1">
        <v>1</v>
      </c>
      <c r="BD231" s="1">
        <v>1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</row>
    <row r="232" spans="1:62" ht="15">
      <c r="A232" s="1">
        <v>70193</v>
      </c>
      <c r="B232" s="1" t="s">
        <v>324</v>
      </c>
      <c r="C232" s="4">
        <v>10</v>
      </c>
      <c r="D232" s="4">
        <v>285</v>
      </c>
      <c r="E232" s="4" t="s">
        <v>64</v>
      </c>
      <c r="F232" s="4">
        <v>588</v>
      </c>
      <c r="G232" s="4" t="s">
        <v>146</v>
      </c>
      <c r="H232" s="4">
        <v>79.13</v>
      </c>
      <c r="I232" s="3">
        <v>791.3</v>
      </c>
      <c r="J232" s="10">
        <f t="shared" si="1"/>
        <v>0</v>
      </c>
      <c r="K232" s="11">
        <f t="shared" si="2"/>
        <v>0</v>
      </c>
      <c r="L232" s="1">
        <v>0.1</v>
      </c>
      <c r="M232" s="1">
        <v>0</v>
      </c>
      <c r="N232" s="16"/>
      <c r="O232" s="64">
        <v>0</v>
      </c>
      <c r="P232" s="65">
        <v>0</v>
      </c>
      <c r="Q232" s="1">
        <v>0</v>
      </c>
      <c r="R232" s="1">
        <v>0</v>
      </c>
      <c r="S232" s="16"/>
      <c r="T232" s="1">
        <v>0</v>
      </c>
      <c r="U232" s="2">
        <v>79.13</v>
      </c>
      <c r="V232" s="2">
        <v>0</v>
      </c>
      <c r="W232" s="1">
        <v>0</v>
      </c>
      <c r="X232" s="1">
        <v>0</v>
      </c>
      <c r="Y232" s="1">
        <v>1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</row>
    <row r="233" spans="1:62" ht="15">
      <c r="A233" s="1">
        <v>70190</v>
      </c>
      <c r="B233" s="1" t="s">
        <v>322</v>
      </c>
      <c r="C233" s="4">
        <v>12</v>
      </c>
      <c r="D233" s="4">
        <v>285</v>
      </c>
      <c r="E233" s="4" t="s">
        <v>64</v>
      </c>
      <c r="F233" s="4">
        <v>558</v>
      </c>
      <c r="G233" s="4" t="s">
        <v>67</v>
      </c>
      <c r="H233" s="4">
        <v>36.630000000000003</v>
      </c>
      <c r="I233" s="3">
        <v>439.56</v>
      </c>
      <c r="J233" s="10">
        <f t="shared" si="1"/>
        <v>0</v>
      </c>
      <c r="K233" s="11">
        <f t="shared" si="2"/>
        <v>0</v>
      </c>
      <c r="L233" s="1">
        <v>0</v>
      </c>
      <c r="M233" s="1">
        <v>0</v>
      </c>
      <c r="N233" s="16"/>
      <c r="O233" s="64">
        <v>0</v>
      </c>
      <c r="P233" s="65">
        <v>0</v>
      </c>
      <c r="Q233" s="1">
        <v>0</v>
      </c>
      <c r="R233" s="1">
        <v>0</v>
      </c>
      <c r="S233" s="16"/>
      <c r="T233" s="1">
        <v>0</v>
      </c>
      <c r="U233" s="2">
        <v>73.260000000000005</v>
      </c>
      <c r="V233" s="2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2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</row>
    <row r="234" spans="1:62" ht="15">
      <c r="A234" s="1">
        <v>70326</v>
      </c>
      <c r="B234" s="1" t="s">
        <v>340</v>
      </c>
      <c r="C234" s="4">
        <v>6</v>
      </c>
      <c r="D234" s="4">
        <v>285</v>
      </c>
      <c r="E234" s="4" t="s">
        <v>64</v>
      </c>
      <c r="F234" s="4">
        <v>285</v>
      </c>
      <c r="G234" s="4" t="s">
        <v>64</v>
      </c>
      <c r="H234" s="4">
        <v>113.36</v>
      </c>
      <c r="I234" s="3">
        <v>680.16</v>
      </c>
      <c r="J234" s="10">
        <f t="shared" si="1"/>
        <v>0</v>
      </c>
      <c r="K234" s="11">
        <f t="shared" si="2"/>
        <v>0</v>
      </c>
      <c r="L234" s="1">
        <v>0.08</v>
      </c>
      <c r="M234" s="1">
        <v>-0.33</v>
      </c>
      <c r="N234" s="16"/>
      <c r="O234" s="64">
        <v>0</v>
      </c>
      <c r="P234" s="65">
        <v>0</v>
      </c>
      <c r="Q234" s="1">
        <v>0</v>
      </c>
      <c r="R234" s="1">
        <v>0</v>
      </c>
      <c r="S234" s="16"/>
      <c r="T234" s="1">
        <v>0</v>
      </c>
      <c r="U234" s="2">
        <v>56.68</v>
      </c>
      <c r="V234" s="2">
        <v>-226.72</v>
      </c>
      <c r="W234" s="1">
        <v>0</v>
      </c>
      <c r="X234" s="1">
        <v>1</v>
      </c>
      <c r="Y234" s="1">
        <v>0</v>
      </c>
      <c r="Z234" s="1">
        <v>0</v>
      </c>
      <c r="AA234" s="1">
        <v>-2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</row>
    <row r="235" spans="1:62" ht="15">
      <c r="A235" s="1">
        <v>70413</v>
      </c>
      <c r="B235" s="1" t="s">
        <v>348</v>
      </c>
      <c r="C235" s="4">
        <v>16</v>
      </c>
      <c r="D235" s="4">
        <v>285</v>
      </c>
      <c r="E235" s="4" t="s">
        <v>64</v>
      </c>
      <c r="F235" s="4">
        <v>387</v>
      </c>
      <c r="G235" s="4" t="s">
        <v>94</v>
      </c>
      <c r="H235" s="4">
        <v>19.100000000000001</v>
      </c>
      <c r="I235" s="3">
        <v>305.60000000000002</v>
      </c>
      <c r="J235" s="10">
        <f t="shared" si="1"/>
        <v>0</v>
      </c>
      <c r="K235" s="11">
        <f t="shared" si="2"/>
        <v>0</v>
      </c>
      <c r="L235" s="1">
        <v>0.09</v>
      </c>
      <c r="M235" s="1">
        <v>0</v>
      </c>
      <c r="N235" s="16"/>
      <c r="O235" s="64">
        <v>0</v>
      </c>
      <c r="P235" s="65">
        <v>0</v>
      </c>
      <c r="Q235" s="1">
        <v>0</v>
      </c>
      <c r="R235" s="1">
        <v>0</v>
      </c>
      <c r="S235" s="16"/>
      <c r="T235" s="1">
        <v>0</v>
      </c>
      <c r="U235" s="2">
        <v>28.65</v>
      </c>
      <c r="V235" s="2">
        <v>0</v>
      </c>
      <c r="W235" s="1">
        <v>0</v>
      </c>
      <c r="X235" s="1">
        <v>0</v>
      </c>
      <c r="Y235" s="1">
        <v>1</v>
      </c>
      <c r="Z235" s="1">
        <v>1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</row>
    <row r="236" spans="1:62" ht="15">
      <c r="A236" s="1">
        <v>70412</v>
      </c>
      <c r="B236" s="1" t="s">
        <v>347</v>
      </c>
      <c r="C236" s="4">
        <v>16</v>
      </c>
      <c r="D236" s="4">
        <v>285</v>
      </c>
      <c r="E236" s="4" t="s">
        <v>64</v>
      </c>
      <c r="F236" s="4">
        <v>387</v>
      </c>
      <c r="G236" s="4" t="s">
        <v>94</v>
      </c>
      <c r="H236" s="4">
        <v>19.100000000000001</v>
      </c>
      <c r="I236" s="3">
        <v>305.60000000000002</v>
      </c>
      <c r="J236" s="10">
        <f t="shared" si="1"/>
        <v>0</v>
      </c>
      <c r="K236" s="11">
        <f t="shared" si="2"/>
        <v>0</v>
      </c>
      <c r="L236" s="1">
        <v>0</v>
      </c>
      <c r="M236" s="1">
        <v>0</v>
      </c>
      <c r="N236" s="16"/>
      <c r="O236" s="64">
        <v>0</v>
      </c>
      <c r="P236" s="65">
        <v>0</v>
      </c>
      <c r="Q236" s="1">
        <v>0.03</v>
      </c>
      <c r="R236" s="1">
        <v>0</v>
      </c>
      <c r="S236" s="16"/>
      <c r="T236" s="1">
        <v>0</v>
      </c>
      <c r="U236" s="2">
        <v>9.5500000000000007</v>
      </c>
      <c r="V236" s="2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</row>
    <row r="237" spans="1:62" ht="15">
      <c r="A237" s="1">
        <v>70247</v>
      </c>
      <c r="B237" s="1" t="s">
        <v>332</v>
      </c>
      <c r="C237" s="4">
        <v>320</v>
      </c>
      <c r="D237" s="4">
        <v>285</v>
      </c>
      <c r="E237" s="4" t="s">
        <v>64</v>
      </c>
      <c r="F237" s="4">
        <v>1</v>
      </c>
      <c r="G237" s="4" t="s">
        <v>312</v>
      </c>
      <c r="H237" s="4">
        <v>4.5999999999999996</v>
      </c>
      <c r="I237" s="3">
        <v>1472</v>
      </c>
      <c r="J237" s="10">
        <f t="shared" si="1"/>
        <v>0</v>
      </c>
      <c r="K237" s="11">
        <f t="shared" si="2"/>
        <v>0</v>
      </c>
      <c r="L237" s="1">
        <v>0.01</v>
      </c>
      <c r="M237" s="1">
        <v>0</v>
      </c>
      <c r="N237" s="16"/>
      <c r="O237" s="64">
        <v>0</v>
      </c>
      <c r="P237" s="65">
        <v>0</v>
      </c>
      <c r="Q237" s="1">
        <v>0</v>
      </c>
      <c r="R237" s="1">
        <v>0</v>
      </c>
      <c r="S237" s="16"/>
      <c r="T237" s="1">
        <v>0</v>
      </c>
      <c r="U237" s="2">
        <v>9.1999999999999993</v>
      </c>
      <c r="V237" s="2">
        <v>-4.5999999999999996</v>
      </c>
      <c r="W237" s="1">
        <v>0</v>
      </c>
      <c r="X237" s="1">
        <v>0</v>
      </c>
      <c r="Y237" s="1">
        <v>2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-1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</row>
    <row r="238" spans="1:62" ht="15">
      <c r="A238" s="1">
        <v>70108</v>
      </c>
      <c r="B238" s="1" t="s">
        <v>295</v>
      </c>
      <c r="C238" s="4">
        <v>70</v>
      </c>
      <c r="D238" s="4">
        <v>285</v>
      </c>
      <c r="E238" s="4" t="s">
        <v>64</v>
      </c>
      <c r="F238" s="4">
        <v>28</v>
      </c>
      <c r="G238" s="4" t="s">
        <v>98</v>
      </c>
      <c r="H238" s="4">
        <v>13.911099999999999</v>
      </c>
      <c r="I238" s="3">
        <v>973.77700000000004</v>
      </c>
      <c r="J238" s="10">
        <f t="shared" si="1"/>
        <v>0</v>
      </c>
      <c r="K238" s="11">
        <f t="shared" si="2"/>
        <v>0</v>
      </c>
      <c r="L238" s="1">
        <v>0</v>
      </c>
      <c r="M238" s="1">
        <v>0</v>
      </c>
      <c r="N238" s="16"/>
      <c r="O238" s="64">
        <v>0</v>
      </c>
      <c r="P238" s="65">
        <v>0</v>
      </c>
      <c r="Q238" s="1">
        <v>0.01</v>
      </c>
      <c r="R238" s="1">
        <v>0</v>
      </c>
      <c r="S238" s="16"/>
      <c r="T238" s="1">
        <v>0</v>
      </c>
      <c r="U238" s="2">
        <v>6.96</v>
      </c>
      <c r="V238" s="2">
        <v>13.91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1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1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</row>
    <row r="239" spans="1:62" ht="15">
      <c r="A239" s="1">
        <v>307</v>
      </c>
      <c r="B239" s="1" t="s">
        <v>296</v>
      </c>
      <c r="C239" s="4">
        <v>10</v>
      </c>
      <c r="D239" s="4">
        <v>285</v>
      </c>
      <c r="E239" s="4" t="s">
        <v>64</v>
      </c>
      <c r="F239" s="4">
        <v>285</v>
      </c>
      <c r="G239" s="4" t="s">
        <v>64</v>
      </c>
      <c r="H239" s="4">
        <v>79.13</v>
      </c>
      <c r="I239" s="3">
        <v>791.3</v>
      </c>
      <c r="J239" s="10">
        <f t="shared" si="1"/>
        <v>0</v>
      </c>
      <c r="K239" s="11">
        <f t="shared" si="2"/>
        <v>0</v>
      </c>
      <c r="L239" s="1">
        <v>0</v>
      </c>
      <c r="M239" s="1">
        <v>0</v>
      </c>
      <c r="N239" s="16"/>
      <c r="O239" s="64">
        <v>0</v>
      </c>
      <c r="P239" s="65">
        <v>0</v>
      </c>
      <c r="Q239" s="1">
        <v>0</v>
      </c>
      <c r="R239" s="1">
        <v>0</v>
      </c>
      <c r="S239" s="16"/>
      <c r="T239" s="1">
        <v>0</v>
      </c>
      <c r="U239" s="2">
        <v>0</v>
      </c>
      <c r="V239" s="2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</row>
    <row r="240" spans="1:62" ht="15">
      <c r="A240" s="1">
        <v>44289</v>
      </c>
      <c r="B240" s="1" t="s">
        <v>298</v>
      </c>
      <c r="C240" s="4">
        <v>16</v>
      </c>
      <c r="D240" s="4">
        <v>285</v>
      </c>
      <c r="E240" s="4" t="s">
        <v>64</v>
      </c>
      <c r="F240" s="4">
        <v>285</v>
      </c>
      <c r="G240" s="4" t="s">
        <v>64</v>
      </c>
      <c r="H240" s="4">
        <v>54.11</v>
      </c>
      <c r="I240" s="3">
        <v>865.76</v>
      </c>
      <c r="J240" s="10">
        <f t="shared" si="1"/>
        <v>0</v>
      </c>
      <c r="K240" s="11">
        <f t="shared" si="2"/>
        <v>0</v>
      </c>
      <c r="L240" s="1">
        <v>0</v>
      </c>
      <c r="M240" s="1">
        <v>1</v>
      </c>
      <c r="N240" s="16"/>
      <c r="O240" s="64">
        <v>0</v>
      </c>
      <c r="P240" s="65">
        <v>0</v>
      </c>
      <c r="Q240" s="1">
        <v>0</v>
      </c>
      <c r="R240" s="1">
        <v>0</v>
      </c>
      <c r="S240" s="16"/>
      <c r="T240" s="1">
        <v>0</v>
      </c>
      <c r="U240" s="2">
        <v>0</v>
      </c>
      <c r="V240" s="2">
        <v>865.76</v>
      </c>
      <c r="W240" s="1">
        <v>0</v>
      </c>
      <c r="X240" s="1">
        <v>0</v>
      </c>
      <c r="Y240" s="1">
        <v>0</v>
      </c>
      <c r="Z240" s="1">
        <v>0</v>
      </c>
      <c r="AA240" s="1">
        <v>16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</row>
    <row r="241" spans="1:62" ht="15">
      <c r="A241" s="1">
        <v>70057</v>
      </c>
      <c r="B241" s="1" t="s">
        <v>303</v>
      </c>
      <c r="C241" s="4">
        <v>6</v>
      </c>
      <c r="D241" s="4">
        <v>285</v>
      </c>
      <c r="E241" s="4" t="s">
        <v>64</v>
      </c>
      <c r="F241" s="4">
        <v>998</v>
      </c>
      <c r="G241" s="4" t="s">
        <v>266</v>
      </c>
      <c r="H241" s="4">
        <v>138.214</v>
      </c>
      <c r="I241" s="3">
        <v>829.28399999999999</v>
      </c>
      <c r="J241" s="10">
        <f t="shared" si="1"/>
        <v>0</v>
      </c>
      <c r="K241" s="11">
        <f t="shared" si="2"/>
        <v>0</v>
      </c>
      <c r="L241" s="1">
        <v>0</v>
      </c>
      <c r="M241" s="1">
        <v>0</v>
      </c>
      <c r="N241" s="16"/>
      <c r="O241" s="64">
        <v>0</v>
      </c>
      <c r="P241" s="65">
        <v>0</v>
      </c>
      <c r="Q241" s="1">
        <v>0</v>
      </c>
      <c r="R241" s="1">
        <v>0</v>
      </c>
      <c r="S241" s="16"/>
      <c r="T241" s="1">
        <v>0</v>
      </c>
      <c r="U241" s="2">
        <v>0</v>
      </c>
      <c r="V241" s="2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</row>
    <row r="242" spans="1:62" ht="15">
      <c r="A242" s="1">
        <v>70059</v>
      </c>
      <c r="B242" s="1" t="s">
        <v>304</v>
      </c>
      <c r="C242" s="4">
        <v>24</v>
      </c>
      <c r="D242" s="4">
        <v>285</v>
      </c>
      <c r="E242" s="4" t="s">
        <v>64</v>
      </c>
      <c r="F242" s="4">
        <v>998</v>
      </c>
      <c r="G242" s="4" t="s">
        <v>266</v>
      </c>
      <c r="H242" s="4">
        <v>42.78</v>
      </c>
      <c r="I242" s="3">
        <v>1026.72</v>
      </c>
      <c r="J242" s="10">
        <f t="shared" si="1"/>
        <v>0</v>
      </c>
      <c r="K242" s="11">
        <f t="shared" si="2"/>
        <v>0</v>
      </c>
      <c r="L242" s="1">
        <v>0</v>
      </c>
      <c r="M242" s="1">
        <v>8</v>
      </c>
      <c r="N242" s="16"/>
      <c r="O242" s="64">
        <v>0</v>
      </c>
      <c r="P242" s="65">
        <v>0</v>
      </c>
      <c r="Q242" s="1">
        <v>0</v>
      </c>
      <c r="R242" s="1">
        <v>0</v>
      </c>
      <c r="S242" s="16"/>
      <c r="T242" s="1">
        <v>0</v>
      </c>
      <c r="U242" s="2">
        <v>0</v>
      </c>
      <c r="V242" s="2">
        <v>8213.76</v>
      </c>
      <c r="W242" s="1">
        <v>0</v>
      </c>
      <c r="X242" s="1">
        <v>0</v>
      </c>
      <c r="Y242" s="1">
        <v>0</v>
      </c>
      <c r="Z242" s="1">
        <v>0</v>
      </c>
      <c r="AA242" s="1">
        <v>192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</row>
    <row r="243" spans="1:62" ht="15">
      <c r="A243" s="1">
        <v>70106</v>
      </c>
      <c r="B243" s="1" t="s">
        <v>104</v>
      </c>
      <c r="C243" s="4">
        <v>24</v>
      </c>
      <c r="D243" s="4">
        <v>285</v>
      </c>
      <c r="E243" s="4" t="s">
        <v>64</v>
      </c>
      <c r="F243" s="4">
        <v>28</v>
      </c>
      <c r="G243" s="4" t="s">
        <v>98</v>
      </c>
      <c r="H243" s="4">
        <v>35</v>
      </c>
      <c r="I243" s="3">
        <v>840</v>
      </c>
      <c r="J243" s="10">
        <f t="shared" si="1"/>
        <v>0</v>
      </c>
      <c r="K243" s="11">
        <f t="shared" si="2"/>
        <v>0</v>
      </c>
      <c r="L243" s="1">
        <v>0</v>
      </c>
      <c r="M243" s="1">
        <v>-1</v>
      </c>
      <c r="N243" s="16"/>
      <c r="O243" s="64"/>
      <c r="P243" s="65"/>
      <c r="Q243" s="1">
        <v>0</v>
      </c>
      <c r="R243" s="1">
        <v>-0.21</v>
      </c>
      <c r="S243" s="16"/>
      <c r="T243" s="1">
        <v>0</v>
      </c>
      <c r="U243" s="2">
        <v>0</v>
      </c>
      <c r="V243" s="2">
        <v>5775</v>
      </c>
      <c r="W243" s="1">
        <v>0</v>
      </c>
      <c r="X243" s="1">
        <v>0</v>
      </c>
      <c r="Y243" s="1">
        <v>0</v>
      </c>
      <c r="Z243" s="1">
        <v>0</v>
      </c>
      <c r="AA243" s="1">
        <v>-24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194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-5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</row>
    <row r="244" spans="1:62" ht="15">
      <c r="A244" s="1">
        <v>70107</v>
      </c>
      <c r="B244" s="1" t="s">
        <v>97</v>
      </c>
      <c r="C244" s="4">
        <v>40</v>
      </c>
      <c r="D244" s="4">
        <v>285</v>
      </c>
      <c r="E244" s="4" t="s">
        <v>64</v>
      </c>
      <c r="F244" s="4">
        <v>28</v>
      </c>
      <c r="G244" s="4" t="s">
        <v>98</v>
      </c>
      <c r="H244" s="4">
        <v>24.054400000000001</v>
      </c>
      <c r="I244" s="3">
        <v>962.17600000000004</v>
      </c>
      <c r="J244" s="10">
        <f t="shared" si="1"/>
        <v>0</v>
      </c>
      <c r="K244" s="11">
        <f t="shared" si="2"/>
        <v>0</v>
      </c>
      <c r="L244" s="1">
        <v>0</v>
      </c>
      <c r="M244" s="1">
        <v>0</v>
      </c>
      <c r="N244" s="16"/>
      <c r="O244" s="64"/>
      <c r="P244" s="65"/>
      <c r="Q244" s="1">
        <v>0</v>
      </c>
      <c r="R244" s="1">
        <v>0</v>
      </c>
      <c r="S244" s="16"/>
      <c r="T244" s="1">
        <v>0</v>
      </c>
      <c r="U244" s="2">
        <v>0</v>
      </c>
      <c r="V244" s="2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</row>
    <row r="245" spans="1:62" ht="15">
      <c r="A245" s="1">
        <v>70118</v>
      </c>
      <c r="B245" s="1" t="s">
        <v>310</v>
      </c>
      <c r="C245" s="4">
        <v>25</v>
      </c>
      <c r="D245" s="4">
        <v>285</v>
      </c>
      <c r="E245" s="4" t="s">
        <v>64</v>
      </c>
      <c r="F245" s="4">
        <v>558</v>
      </c>
      <c r="G245" s="4" t="s">
        <v>67</v>
      </c>
      <c r="H245" s="4">
        <v>74.86</v>
      </c>
      <c r="I245" s="3">
        <v>1871.5</v>
      </c>
      <c r="J245" s="10">
        <f t="shared" si="1"/>
        <v>0</v>
      </c>
      <c r="K245" s="11">
        <f t="shared" si="2"/>
        <v>0</v>
      </c>
      <c r="L245" s="1">
        <v>0</v>
      </c>
      <c r="M245" s="1">
        <v>0</v>
      </c>
      <c r="N245" s="16"/>
      <c r="O245" s="64"/>
      <c r="P245" s="65"/>
      <c r="Q245" s="1">
        <v>0</v>
      </c>
      <c r="R245" s="1">
        <v>0</v>
      </c>
      <c r="S245" s="16"/>
      <c r="T245" s="1">
        <v>0</v>
      </c>
      <c r="U245" s="2">
        <v>0</v>
      </c>
      <c r="V245" s="2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</row>
    <row r="246" spans="1:62" ht="15">
      <c r="A246" s="1">
        <v>70133</v>
      </c>
      <c r="B246" s="1" t="s">
        <v>293</v>
      </c>
      <c r="C246" s="4">
        <v>24</v>
      </c>
      <c r="D246" s="4">
        <v>285</v>
      </c>
      <c r="E246" s="4" t="s">
        <v>64</v>
      </c>
      <c r="F246" s="4">
        <v>999</v>
      </c>
      <c r="G246" s="4" t="s">
        <v>292</v>
      </c>
      <c r="H246" s="4">
        <v>48.754800000000003</v>
      </c>
      <c r="I246" s="3">
        <v>1170.1152</v>
      </c>
      <c r="J246" s="10">
        <f t="shared" si="1"/>
        <v>0</v>
      </c>
      <c r="K246" s="11">
        <f t="shared" si="2"/>
        <v>0</v>
      </c>
      <c r="L246" s="1">
        <v>0</v>
      </c>
      <c r="M246" s="1">
        <v>0</v>
      </c>
      <c r="N246" s="16"/>
      <c r="O246" s="64"/>
      <c r="P246" s="65"/>
      <c r="Q246" s="1">
        <v>0</v>
      </c>
      <c r="R246" s="1">
        <v>0.08</v>
      </c>
      <c r="S246" s="16"/>
      <c r="T246" s="1">
        <v>0</v>
      </c>
      <c r="U246" s="2">
        <v>0</v>
      </c>
      <c r="V246" s="2">
        <v>97.51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2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</row>
    <row r="247" spans="1:62" ht="15">
      <c r="A247" s="1">
        <v>70175</v>
      </c>
      <c r="B247" s="1" t="s">
        <v>317</v>
      </c>
      <c r="C247" s="4">
        <v>20</v>
      </c>
      <c r="D247" s="4">
        <v>285</v>
      </c>
      <c r="E247" s="4" t="s">
        <v>64</v>
      </c>
      <c r="F247" s="4">
        <v>991</v>
      </c>
      <c r="G247" s="4" t="s">
        <v>141</v>
      </c>
      <c r="H247" s="4">
        <v>73.62</v>
      </c>
      <c r="I247" s="3">
        <v>1472.4</v>
      </c>
      <c r="J247" s="10">
        <f t="shared" si="1"/>
        <v>0</v>
      </c>
      <c r="K247" s="11">
        <f t="shared" si="2"/>
        <v>0</v>
      </c>
      <c r="L247" s="1">
        <v>0</v>
      </c>
      <c r="M247" s="1">
        <v>0</v>
      </c>
      <c r="N247" s="16"/>
      <c r="O247" s="64"/>
      <c r="P247" s="65"/>
      <c r="Q247" s="1">
        <v>0</v>
      </c>
      <c r="R247" s="1">
        <v>0</v>
      </c>
      <c r="S247" s="16"/>
      <c r="T247" s="1">
        <v>0</v>
      </c>
      <c r="U247" s="2">
        <v>0</v>
      </c>
      <c r="V247" s="2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</row>
    <row r="248" spans="1:62" ht="15">
      <c r="A248" s="1">
        <v>70191</v>
      </c>
      <c r="B248" s="1" t="s">
        <v>323</v>
      </c>
      <c r="C248" s="4">
        <v>10</v>
      </c>
      <c r="D248" s="4">
        <v>285</v>
      </c>
      <c r="E248" s="4" t="s">
        <v>64</v>
      </c>
      <c r="F248" s="4">
        <v>558</v>
      </c>
      <c r="G248" s="4" t="s">
        <v>67</v>
      </c>
      <c r="H248" s="4">
        <v>79.13</v>
      </c>
      <c r="I248" s="3">
        <v>791.3</v>
      </c>
      <c r="J248" s="10">
        <f t="shared" si="1"/>
        <v>0</v>
      </c>
      <c r="K248" s="11">
        <f t="shared" si="2"/>
        <v>0</v>
      </c>
      <c r="L248" s="1">
        <v>0</v>
      </c>
      <c r="M248" s="1">
        <v>0</v>
      </c>
      <c r="N248" s="16"/>
      <c r="O248" s="64"/>
      <c r="P248" s="65"/>
      <c r="Q248" s="1">
        <v>0</v>
      </c>
      <c r="R248" s="1">
        <v>0</v>
      </c>
      <c r="S248" s="16"/>
      <c r="T248" s="1">
        <v>0</v>
      </c>
      <c r="U248" s="2">
        <v>0</v>
      </c>
      <c r="V248" s="2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</row>
    <row r="249" spans="1:62" ht="15">
      <c r="A249" s="1">
        <v>70195</v>
      </c>
      <c r="B249" s="1" t="s">
        <v>326</v>
      </c>
      <c r="C249" s="4">
        <v>12</v>
      </c>
      <c r="D249" s="4">
        <v>285</v>
      </c>
      <c r="E249" s="4" t="s">
        <v>64</v>
      </c>
      <c r="F249" s="4">
        <v>558</v>
      </c>
      <c r="G249" s="4" t="s">
        <v>67</v>
      </c>
      <c r="H249" s="4">
        <v>36.630000000000003</v>
      </c>
      <c r="I249" s="3">
        <v>439.56</v>
      </c>
      <c r="J249" s="10">
        <f t="shared" si="1"/>
        <v>0</v>
      </c>
      <c r="K249" s="11">
        <f t="shared" si="2"/>
        <v>0</v>
      </c>
      <c r="L249" s="1">
        <v>0</v>
      </c>
      <c r="M249" s="1">
        <v>0</v>
      </c>
      <c r="N249" s="16"/>
      <c r="O249" s="64"/>
      <c r="P249" s="65"/>
      <c r="Q249" s="1">
        <v>0</v>
      </c>
      <c r="R249" s="1">
        <v>0</v>
      </c>
      <c r="S249" s="16"/>
      <c r="T249" s="1">
        <v>0</v>
      </c>
      <c r="U249" s="2">
        <v>0</v>
      </c>
      <c r="V249" s="2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</row>
    <row r="250" spans="1:62" ht="15">
      <c r="A250" s="1">
        <v>70196</v>
      </c>
      <c r="B250" s="1" t="s">
        <v>327</v>
      </c>
      <c r="C250" s="4">
        <v>12</v>
      </c>
      <c r="D250" s="4">
        <v>285</v>
      </c>
      <c r="E250" s="4" t="s">
        <v>64</v>
      </c>
      <c r="F250" s="4">
        <v>558</v>
      </c>
      <c r="G250" s="4" t="s">
        <v>67</v>
      </c>
      <c r="H250" s="4">
        <v>36.93</v>
      </c>
      <c r="I250" s="3">
        <v>443.16</v>
      </c>
      <c r="J250" s="10">
        <f t="shared" si="1"/>
        <v>0</v>
      </c>
      <c r="K250" s="11">
        <f t="shared" si="2"/>
        <v>0</v>
      </c>
      <c r="L250" s="1">
        <v>0</v>
      </c>
      <c r="M250" s="1">
        <v>0</v>
      </c>
      <c r="N250" s="16"/>
      <c r="O250" s="64"/>
      <c r="P250" s="65"/>
      <c r="Q250" s="1">
        <v>0</v>
      </c>
      <c r="R250" s="1">
        <v>0</v>
      </c>
      <c r="S250" s="16"/>
      <c r="T250" s="1">
        <v>0</v>
      </c>
      <c r="U250" s="2">
        <v>0</v>
      </c>
      <c r="V250" s="2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</row>
    <row r="251" spans="1:62" ht="15">
      <c r="A251" s="1">
        <v>70197</v>
      </c>
      <c r="B251" s="1" t="s">
        <v>328</v>
      </c>
      <c r="C251" s="4">
        <v>12</v>
      </c>
      <c r="D251" s="4">
        <v>285</v>
      </c>
      <c r="E251" s="4" t="s">
        <v>64</v>
      </c>
      <c r="F251" s="4">
        <v>558</v>
      </c>
      <c r="G251" s="4" t="s">
        <v>67</v>
      </c>
      <c r="H251" s="4">
        <v>36.630000000000003</v>
      </c>
      <c r="I251" s="3">
        <v>439.56</v>
      </c>
      <c r="J251" s="10">
        <f t="shared" si="1"/>
        <v>0</v>
      </c>
      <c r="K251" s="11">
        <f t="shared" si="2"/>
        <v>0</v>
      </c>
      <c r="L251" s="1">
        <v>0</v>
      </c>
      <c r="M251" s="1">
        <v>0</v>
      </c>
      <c r="N251" s="16"/>
      <c r="O251" s="64"/>
      <c r="P251" s="65"/>
      <c r="Q251" s="1">
        <v>0</v>
      </c>
      <c r="R251" s="1">
        <v>0</v>
      </c>
      <c r="S251" s="16"/>
      <c r="T251" s="1">
        <v>0</v>
      </c>
      <c r="U251" s="2">
        <v>0</v>
      </c>
      <c r="V251" s="2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</row>
    <row r="252" spans="1:62" ht="15">
      <c r="A252" s="1">
        <v>70198</v>
      </c>
      <c r="B252" s="1" t="s">
        <v>329</v>
      </c>
      <c r="C252" s="4">
        <v>10</v>
      </c>
      <c r="D252" s="4">
        <v>285</v>
      </c>
      <c r="E252" s="4" t="s">
        <v>64</v>
      </c>
      <c r="F252" s="4">
        <v>558</v>
      </c>
      <c r="G252" s="4" t="s">
        <v>67</v>
      </c>
      <c r="H252" s="4">
        <v>79.13</v>
      </c>
      <c r="I252" s="3">
        <v>791.3</v>
      </c>
      <c r="J252" s="10">
        <f t="shared" si="1"/>
        <v>0</v>
      </c>
      <c r="K252" s="11">
        <f t="shared" si="2"/>
        <v>0</v>
      </c>
      <c r="L252" s="1">
        <v>0</v>
      </c>
      <c r="M252" s="1">
        <v>0</v>
      </c>
      <c r="N252" s="16"/>
      <c r="O252" s="64"/>
      <c r="P252" s="65"/>
      <c r="Q252" s="1">
        <v>0</v>
      </c>
      <c r="R252" s="1">
        <v>0</v>
      </c>
      <c r="S252" s="16"/>
      <c r="T252" s="1">
        <v>0</v>
      </c>
      <c r="U252" s="2">
        <v>0</v>
      </c>
      <c r="V252" s="2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</row>
    <row r="253" spans="1:62" ht="15">
      <c r="A253" s="1">
        <v>70217</v>
      </c>
      <c r="B253" s="1" t="s">
        <v>330</v>
      </c>
      <c r="C253" s="4">
        <v>20</v>
      </c>
      <c r="D253" s="4">
        <v>285</v>
      </c>
      <c r="E253" s="4" t="s">
        <v>64</v>
      </c>
      <c r="F253" s="4">
        <v>285</v>
      </c>
      <c r="G253" s="4" t="s">
        <v>64</v>
      </c>
      <c r="H253" s="4">
        <v>71.84</v>
      </c>
      <c r="I253" s="3">
        <v>1436.8</v>
      </c>
      <c r="J253" s="10">
        <f t="shared" si="1"/>
        <v>0</v>
      </c>
      <c r="K253" s="11">
        <f t="shared" si="2"/>
        <v>0</v>
      </c>
      <c r="L253" s="1">
        <v>0</v>
      </c>
      <c r="M253" s="1">
        <v>0</v>
      </c>
      <c r="N253" s="16"/>
      <c r="O253" s="64"/>
      <c r="P253" s="65"/>
      <c r="Q253" s="1">
        <v>0</v>
      </c>
      <c r="R253" s="1">
        <v>0</v>
      </c>
      <c r="S253" s="16"/>
      <c r="T253" s="1">
        <v>0</v>
      </c>
      <c r="U253" s="2">
        <v>0</v>
      </c>
      <c r="V253" s="2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</row>
    <row r="254" spans="1:62" ht="15">
      <c r="A254" s="1">
        <v>70248</v>
      </c>
      <c r="B254" s="1" t="s">
        <v>333</v>
      </c>
      <c r="C254" s="4">
        <v>20</v>
      </c>
      <c r="D254" s="4">
        <v>285</v>
      </c>
      <c r="E254" s="4" t="s">
        <v>64</v>
      </c>
      <c r="F254" s="4">
        <v>998</v>
      </c>
      <c r="G254" s="4" t="s">
        <v>266</v>
      </c>
      <c r="H254" s="4">
        <v>39.17</v>
      </c>
      <c r="I254" s="3">
        <v>783.4</v>
      </c>
      <c r="J254" s="10">
        <f t="shared" si="1"/>
        <v>0</v>
      </c>
      <c r="K254" s="11">
        <f t="shared" si="2"/>
        <v>0</v>
      </c>
      <c r="L254" s="1">
        <v>0</v>
      </c>
      <c r="M254" s="1">
        <v>0</v>
      </c>
      <c r="N254" s="16"/>
      <c r="O254" s="64"/>
      <c r="P254" s="65"/>
      <c r="Q254" s="1">
        <v>0</v>
      </c>
      <c r="R254" s="1">
        <v>0</v>
      </c>
      <c r="S254" s="16"/>
      <c r="T254" s="1">
        <v>0</v>
      </c>
      <c r="U254" s="2">
        <v>0</v>
      </c>
      <c r="V254" s="2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</row>
    <row r="255" spans="1:62" ht="15">
      <c r="A255" s="1">
        <v>70270</v>
      </c>
      <c r="B255" s="1" t="s">
        <v>336</v>
      </c>
      <c r="C255" s="4">
        <v>1</v>
      </c>
      <c r="D255" s="4">
        <v>285</v>
      </c>
      <c r="E255" s="4" t="s">
        <v>64</v>
      </c>
      <c r="F255" s="4">
        <v>285</v>
      </c>
      <c r="G255" s="4" t="s">
        <v>64</v>
      </c>
      <c r="H255" s="4">
        <v>780.58</v>
      </c>
      <c r="I255" s="3">
        <v>780.58</v>
      </c>
      <c r="J255" s="10">
        <f t="shared" si="1"/>
        <v>0</v>
      </c>
      <c r="K255" s="11">
        <f t="shared" si="2"/>
        <v>0</v>
      </c>
      <c r="L255" s="1">
        <v>0</v>
      </c>
      <c r="M255" s="1">
        <v>0</v>
      </c>
      <c r="N255" s="16"/>
      <c r="O255" s="64"/>
      <c r="P255" s="65"/>
      <c r="Q255" s="1">
        <v>0</v>
      </c>
      <c r="R255" s="1">
        <v>7</v>
      </c>
      <c r="S255" s="16"/>
      <c r="T255" s="1">
        <v>0</v>
      </c>
      <c r="U255" s="2">
        <v>0</v>
      </c>
      <c r="V255" s="2">
        <v>5464.06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7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</row>
    <row r="256" spans="1:62" ht="15">
      <c r="A256" s="1">
        <v>70321</v>
      </c>
      <c r="B256" s="1" t="s">
        <v>338</v>
      </c>
      <c r="C256" s="4">
        <v>24</v>
      </c>
      <c r="D256" s="4">
        <v>285</v>
      </c>
      <c r="E256" s="4" t="s">
        <v>64</v>
      </c>
      <c r="F256" s="4">
        <v>285</v>
      </c>
      <c r="G256" s="4" t="s">
        <v>64</v>
      </c>
      <c r="H256" s="4">
        <v>36.869999999999997</v>
      </c>
      <c r="I256" s="3">
        <v>884.88</v>
      </c>
      <c r="J256" s="10">
        <f t="shared" si="1"/>
        <v>0</v>
      </c>
      <c r="K256" s="11">
        <f t="shared" si="2"/>
        <v>0</v>
      </c>
      <c r="L256" s="1">
        <v>0</v>
      </c>
      <c r="M256" s="1">
        <v>0</v>
      </c>
      <c r="N256" s="16"/>
      <c r="O256" s="64"/>
      <c r="P256" s="65"/>
      <c r="Q256" s="1">
        <v>0</v>
      </c>
      <c r="R256" s="1">
        <v>0</v>
      </c>
      <c r="S256" s="16"/>
      <c r="T256" s="1">
        <v>0</v>
      </c>
      <c r="U256" s="2">
        <v>0</v>
      </c>
      <c r="V256" s="2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</row>
    <row r="257" spans="1:62" ht="15">
      <c r="A257" s="1">
        <v>70334</v>
      </c>
      <c r="B257" s="1" t="s">
        <v>341</v>
      </c>
      <c r="C257" s="4">
        <v>20</v>
      </c>
      <c r="D257" s="4">
        <v>285</v>
      </c>
      <c r="E257" s="4" t="s">
        <v>64</v>
      </c>
      <c r="F257" s="4">
        <v>285</v>
      </c>
      <c r="G257" s="4" t="s">
        <v>64</v>
      </c>
      <c r="H257" s="4">
        <v>38.04</v>
      </c>
      <c r="I257" s="3">
        <v>760.8</v>
      </c>
      <c r="J257" s="10">
        <f t="shared" si="1"/>
        <v>0</v>
      </c>
      <c r="K257" s="11">
        <f t="shared" si="2"/>
        <v>0</v>
      </c>
      <c r="L257" s="1">
        <v>0</v>
      </c>
      <c r="M257" s="1">
        <v>0</v>
      </c>
      <c r="N257" s="16"/>
      <c r="O257" s="64"/>
      <c r="P257" s="65"/>
      <c r="Q257" s="1">
        <v>0</v>
      </c>
      <c r="R257" s="1">
        <v>0</v>
      </c>
      <c r="S257" s="16"/>
      <c r="T257" s="1">
        <v>0</v>
      </c>
      <c r="U257" s="2">
        <v>0</v>
      </c>
      <c r="V257" s="2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</row>
    <row r="258" spans="1:62" ht="15">
      <c r="A258" s="1">
        <v>70348</v>
      </c>
      <c r="B258" s="1" t="s">
        <v>343</v>
      </c>
      <c r="C258" s="4">
        <v>10</v>
      </c>
      <c r="D258" s="4">
        <v>285</v>
      </c>
      <c r="E258" s="4" t="s">
        <v>64</v>
      </c>
      <c r="F258" s="4">
        <v>285</v>
      </c>
      <c r="G258" s="4" t="s">
        <v>64</v>
      </c>
      <c r="H258" s="4">
        <v>125.1382</v>
      </c>
      <c r="I258" s="3">
        <v>1251.3820000000001</v>
      </c>
      <c r="J258" s="10">
        <f t="shared" si="1"/>
        <v>0</v>
      </c>
      <c r="K258" s="11">
        <f t="shared" si="2"/>
        <v>0</v>
      </c>
      <c r="L258" s="1">
        <v>0</v>
      </c>
      <c r="M258" s="1">
        <v>0</v>
      </c>
      <c r="N258" s="16"/>
      <c r="O258" s="64"/>
      <c r="P258" s="65"/>
      <c r="Q258" s="1">
        <v>0</v>
      </c>
      <c r="R258" s="1">
        <v>0</v>
      </c>
      <c r="S258" s="16"/>
      <c r="T258" s="1">
        <v>0</v>
      </c>
      <c r="U258" s="2">
        <v>0</v>
      </c>
      <c r="V258" s="2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</row>
    <row r="259" spans="1:62" ht="15">
      <c r="A259" s="1">
        <v>70405</v>
      </c>
      <c r="B259" s="1" t="s">
        <v>344</v>
      </c>
      <c r="C259" s="4">
        <v>12</v>
      </c>
      <c r="D259" s="4">
        <v>285</v>
      </c>
      <c r="E259" s="4" t="s">
        <v>64</v>
      </c>
      <c r="F259" s="4">
        <v>999</v>
      </c>
      <c r="G259" s="4" t="s">
        <v>292</v>
      </c>
      <c r="H259" s="4">
        <v>84.22</v>
      </c>
      <c r="I259" s="3">
        <v>1010.64</v>
      </c>
      <c r="J259" s="10">
        <f t="shared" si="1"/>
        <v>0</v>
      </c>
      <c r="K259" s="11">
        <f t="shared" si="2"/>
        <v>0</v>
      </c>
      <c r="L259" s="1">
        <v>0</v>
      </c>
      <c r="M259" s="1">
        <v>0</v>
      </c>
      <c r="N259" s="16"/>
      <c r="O259" s="64"/>
      <c r="P259" s="65"/>
      <c r="Q259" s="1">
        <v>0</v>
      </c>
      <c r="R259" s="1">
        <v>0</v>
      </c>
      <c r="S259" s="16"/>
      <c r="T259" s="1">
        <v>0</v>
      </c>
      <c r="U259" s="2">
        <v>0</v>
      </c>
      <c r="V259" s="2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</row>
    <row r="260" spans="1:62" ht="15">
      <c r="A260" s="1">
        <v>70410</v>
      </c>
      <c r="B260" s="1" t="s">
        <v>345</v>
      </c>
      <c r="C260" s="4">
        <v>12</v>
      </c>
      <c r="D260" s="4">
        <v>285</v>
      </c>
      <c r="E260" s="4" t="s">
        <v>64</v>
      </c>
      <c r="F260" s="4">
        <v>285</v>
      </c>
      <c r="G260" s="4" t="s">
        <v>64</v>
      </c>
      <c r="H260" s="4">
        <v>36.630000000000003</v>
      </c>
      <c r="I260" s="3">
        <v>439.56</v>
      </c>
      <c r="J260" s="10">
        <f t="shared" si="1"/>
        <v>0</v>
      </c>
      <c r="K260" s="11">
        <f t="shared" si="2"/>
        <v>0</v>
      </c>
      <c r="L260" s="1">
        <v>0</v>
      </c>
      <c r="M260" s="1">
        <v>0</v>
      </c>
      <c r="N260" s="16"/>
      <c r="O260" s="64"/>
      <c r="P260" s="65"/>
      <c r="Q260" s="1">
        <v>0</v>
      </c>
      <c r="R260" s="1">
        <v>0</v>
      </c>
      <c r="S260" s="16"/>
      <c r="T260" s="1">
        <v>0</v>
      </c>
      <c r="U260" s="2">
        <v>0</v>
      </c>
      <c r="V260" s="2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</row>
    <row r="261" spans="1:62" ht="15">
      <c r="A261" s="1">
        <v>70506</v>
      </c>
      <c r="B261" s="1" t="s">
        <v>351</v>
      </c>
      <c r="C261" s="4">
        <v>1</v>
      </c>
      <c r="D261" s="4">
        <v>285</v>
      </c>
      <c r="E261" s="4" t="s">
        <v>64</v>
      </c>
      <c r="F261" s="4">
        <v>285</v>
      </c>
      <c r="G261" s="4" t="s">
        <v>64</v>
      </c>
      <c r="H261" s="4">
        <v>979.59</v>
      </c>
      <c r="I261" s="3">
        <v>979.59</v>
      </c>
      <c r="J261" s="10">
        <f t="shared" si="1"/>
        <v>0</v>
      </c>
      <c r="K261" s="11">
        <f t="shared" si="2"/>
        <v>0</v>
      </c>
      <c r="L261" s="1">
        <v>0</v>
      </c>
      <c r="M261" s="1">
        <v>0</v>
      </c>
      <c r="N261" s="16"/>
      <c r="O261" s="64"/>
      <c r="P261" s="65"/>
      <c r="Q261" s="1">
        <v>0</v>
      </c>
      <c r="R261" s="1">
        <v>0</v>
      </c>
      <c r="S261" s="16"/>
      <c r="T261" s="1">
        <v>0</v>
      </c>
      <c r="U261" s="2">
        <v>0</v>
      </c>
      <c r="V261" s="2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</row>
    <row r="262" spans="1:62" ht="15">
      <c r="A262" s="1">
        <v>78181</v>
      </c>
      <c r="B262" s="1" t="s">
        <v>357</v>
      </c>
      <c r="C262" s="4">
        <v>40</v>
      </c>
      <c r="D262" s="4">
        <v>285</v>
      </c>
      <c r="E262" s="4" t="s">
        <v>64</v>
      </c>
      <c r="F262" s="4">
        <v>1</v>
      </c>
      <c r="G262" s="4" t="s">
        <v>312</v>
      </c>
      <c r="H262" s="4">
        <v>3.64</v>
      </c>
      <c r="I262" s="3">
        <v>145.6</v>
      </c>
      <c r="J262" s="10">
        <f t="shared" si="1"/>
        <v>0</v>
      </c>
      <c r="K262" s="11">
        <f t="shared" si="2"/>
        <v>0</v>
      </c>
      <c r="L262" s="1">
        <v>0</v>
      </c>
      <c r="M262" s="1">
        <v>0</v>
      </c>
      <c r="N262" s="16"/>
      <c r="O262" s="64"/>
      <c r="P262" s="65"/>
      <c r="Q262" s="1">
        <v>0</v>
      </c>
      <c r="R262" s="1">
        <v>0</v>
      </c>
      <c r="S262" s="16"/>
      <c r="T262" s="1">
        <v>0</v>
      </c>
      <c r="U262" s="2">
        <v>0</v>
      </c>
      <c r="V262" s="2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</row>
    <row r="263" spans="1:62" ht="15">
      <c r="A263" s="1">
        <v>95394</v>
      </c>
      <c r="B263" s="1" t="s">
        <v>359</v>
      </c>
      <c r="C263" s="4">
        <v>10</v>
      </c>
      <c r="D263" s="4">
        <v>285</v>
      </c>
      <c r="E263" s="4" t="s">
        <v>64</v>
      </c>
      <c r="F263" s="4">
        <v>1</v>
      </c>
      <c r="G263" s="4" t="s">
        <v>312</v>
      </c>
      <c r="H263" s="4">
        <v>4</v>
      </c>
      <c r="I263" s="3">
        <v>40</v>
      </c>
      <c r="J263" s="10">
        <f t="shared" si="1"/>
        <v>0</v>
      </c>
      <c r="K263" s="11">
        <f t="shared" si="2"/>
        <v>0</v>
      </c>
      <c r="L263" s="1">
        <v>0</v>
      </c>
      <c r="M263" s="1">
        <v>0</v>
      </c>
      <c r="N263" s="16"/>
      <c r="O263" s="64"/>
      <c r="P263" s="65"/>
      <c r="Q263" s="1">
        <v>0</v>
      </c>
      <c r="R263" s="1">
        <v>0</v>
      </c>
      <c r="S263" s="16"/>
      <c r="T263" s="1">
        <v>0</v>
      </c>
      <c r="U263" s="2">
        <v>0</v>
      </c>
      <c r="V263" s="2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</row>
    <row r="264" spans="1:62" ht="15">
      <c r="A264" s="1">
        <v>95677</v>
      </c>
      <c r="B264" s="1" t="s">
        <v>360</v>
      </c>
      <c r="C264" s="4">
        <v>144</v>
      </c>
      <c r="D264" s="4">
        <v>285</v>
      </c>
      <c r="E264" s="4" t="s">
        <v>64</v>
      </c>
      <c r="F264" s="4">
        <v>1</v>
      </c>
      <c r="G264" s="4" t="s">
        <v>312</v>
      </c>
      <c r="H264" s="4">
        <v>5.8</v>
      </c>
      <c r="I264" s="3">
        <v>835.2</v>
      </c>
      <c r="J264" s="10">
        <f t="shared" si="1"/>
        <v>0</v>
      </c>
      <c r="K264" s="11">
        <f t="shared" si="2"/>
        <v>0</v>
      </c>
      <c r="L264" s="1">
        <v>0</v>
      </c>
      <c r="M264" s="1">
        <v>0</v>
      </c>
      <c r="N264" s="16"/>
      <c r="O264" s="64"/>
      <c r="P264" s="65"/>
      <c r="Q264" s="1">
        <v>0</v>
      </c>
      <c r="R264" s="1">
        <v>0</v>
      </c>
      <c r="S264" s="16"/>
      <c r="T264" s="1">
        <v>0</v>
      </c>
      <c r="U264" s="2">
        <v>0</v>
      </c>
      <c r="V264" s="2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</row>
    <row r="265" spans="1:62" ht="15">
      <c r="A265" s="1">
        <v>99546</v>
      </c>
      <c r="B265" s="1" t="s">
        <v>361</v>
      </c>
      <c r="C265" s="4">
        <v>1</v>
      </c>
      <c r="D265" s="4">
        <v>285</v>
      </c>
      <c r="E265" s="4" t="s">
        <v>64</v>
      </c>
      <c r="F265" s="4">
        <v>285</v>
      </c>
      <c r="G265" s="4" t="s">
        <v>64</v>
      </c>
      <c r="H265" s="4">
        <v>285</v>
      </c>
      <c r="I265" s="3">
        <v>285</v>
      </c>
      <c r="J265" s="10">
        <f t="shared" si="1"/>
        <v>0</v>
      </c>
      <c r="K265" s="11">
        <f t="shared" si="2"/>
        <v>0</v>
      </c>
      <c r="L265" s="1">
        <v>0</v>
      </c>
      <c r="M265" s="1">
        <v>0</v>
      </c>
      <c r="N265" s="16"/>
      <c r="O265" s="64"/>
      <c r="P265" s="65"/>
      <c r="Q265" s="1">
        <v>0</v>
      </c>
      <c r="R265" s="1">
        <v>0</v>
      </c>
      <c r="S265" s="16"/>
      <c r="T265" s="1">
        <v>0</v>
      </c>
      <c r="U265" s="2">
        <v>0</v>
      </c>
      <c r="V265" s="2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</row>
    <row r="266" spans="1:62" ht="15">
      <c r="A266" s="1">
        <v>70414</v>
      </c>
      <c r="B266" s="1" t="s">
        <v>349</v>
      </c>
      <c r="C266" s="4">
        <v>16</v>
      </c>
      <c r="D266" s="4">
        <v>285</v>
      </c>
      <c r="E266" s="4" t="s">
        <v>64</v>
      </c>
      <c r="F266" s="4">
        <v>387</v>
      </c>
      <c r="G266" s="4" t="s">
        <v>94</v>
      </c>
      <c r="H266" s="4">
        <v>49.1</v>
      </c>
      <c r="I266" s="3">
        <v>785.6</v>
      </c>
      <c r="J266" s="10">
        <f t="shared" si="1"/>
        <v>0</v>
      </c>
      <c r="K266" s="11">
        <f t="shared" si="2"/>
        <v>0</v>
      </c>
      <c r="L266" s="1">
        <v>-0.94</v>
      </c>
      <c r="M266" s="1">
        <v>2.44</v>
      </c>
      <c r="N266" s="16"/>
      <c r="O266" s="64"/>
      <c r="P266" s="65"/>
      <c r="Q266" s="1">
        <v>0</v>
      </c>
      <c r="R266" s="1">
        <v>0</v>
      </c>
      <c r="S266" s="16"/>
      <c r="T266" s="1">
        <v>0</v>
      </c>
      <c r="U266" s="2">
        <v>-736.5</v>
      </c>
      <c r="V266" s="2">
        <v>1914.9</v>
      </c>
      <c r="W266" s="1">
        <v>0</v>
      </c>
      <c r="X266" s="1">
        <v>0</v>
      </c>
      <c r="Y266" s="1">
        <v>-15</v>
      </c>
      <c r="Z266" s="1">
        <v>0</v>
      </c>
      <c r="AA266" s="1">
        <v>39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</row>
    <row r="267" spans="1:62" ht="15">
      <c r="C267" s="11"/>
      <c r="D267" s="11"/>
      <c r="E267" s="11"/>
      <c r="F267" s="11"/>
      <c r="G267" s="11"/>
      <c r="H267" s="11"/>
      <c r="I267" s="10"/>
      <c r="J267" s="11"/>
      <c r="K267" s="11">
        <f t="shared" si="2"/>
        <v>0</v>
      </c>
      <c r="N267" s="16"/>
      <c r="O267" s="64"/>
      <c r="S267" s="16"/>
      <c r="U267" s="17"/>
      <c r="V267" s="17"/>
    </row>
    <row r="268" spans="1:62" ht="12.75">
      <c r="C268" s="11"/>
      <c r="D268" s="11"/>
      <c r="E268" s="11"/>
      <c r="F268" s="11"/>
      <c r="G268" s="11"/>
      <c r="H268" s="11"/>
      <c r="I268" s="10"/>
      <c r="J268" s="11"/>
      <c r="K268" s="11">
        <f t="shared" si="2"/>
        <v>0</v>
      </c>
      <c r="N268" s="16"/>
      <c r="O268" s="16"/>
      <c r="S268" s="16"/>
      <c r="U268" s="17"/>
      <c r="V268" s="17"/>
    </row>
    <row r="269" spans="1:62" ht="12.75">
      <c r="C269" s="11"/>
      <c r="D269" s="11"/>
      <c r="E269" s="11"/>
      <c r="F269" s="11"/>
      <c r="G269" s="11"/>
      <c r="H269" s="11"/>
      <c r="I269" s="10"/>
      <c r="J269" s="11"/>
      <c r="K269" s="11">
        <f t="shared" si="2"/>
        <v>0</v>
      </c>
      <c r="N269" s="16"/>
      <c r="O269" s="16"/>
      <c r="S269" s="16"/>
      <c r="U269" s="17"/>
      <c r="V269" s="17"/>
    </row>
    <row r="270" spans="1:62" ht="12.75">
      <c r="C270" s="11"/>
      <c r="D270" s="11"/>
      <c r="E270" s="11"/>
      <c r="F270" s="11"/>
      <c r="G270" s="11"/>
      <c r="H270" s="11"/>
      <c r="I270" s="10"/>
      <c r="J270" s="11"/>
      <c r="K270" s="11">
        <f t="shared" si="2"/>
        <v>0</v>
      </c>
      <c r="N270" s="16"/>
      <c r="O270" s="16"/>
      <c r="S270" s="16"/>
      <c r="U270" s="17"/>
      <c r="V270" s="17"/>
    </row>
    <row r="271" spans="1:62" ht="12.75">
      <c r="C271" s="11"/>
      <c r="D271" s="11"/>
      <c r="E271" s="11"/>
      <c r="F271" s="11"/>
      <c r="G271" s="11"/>
      <c r="H271" s="11"/>
      <c r="I271" s="10"/>
      <c r="J271" s="11"/>
      <c r="K271" s="11">
        <f t="shared" si="2"/>
        <v>0</v>
      </c>
      <c r="N271" s="16"/>
      <c r="O271" s="16"/>
      <c r="S271" s="16"/>
      <c r="U271" s="17"/>
      <c r="V271" s="17"/>
    </row>
    <row r="272" spans="1:62" ht="12.75">
      <c r="C272" s="11"/>
      <c r="D272" s="11"/>
      <c r="E272" s="11"/>
      <c r="F272" s="11"/>
      <c r="G272" s="11"/>
      <c r="H272" s="11"/>
      <c r="I272" s="10"/>
      <c r="J272" s="11"/>
      <c r="K272" s="11">
        <f t="shared" si="2"/>
        <v>0</v>
      </c>
      <c r="N272" s="16"/>
      <c r="O272" s="16"/>
      <c r="S272" s="16"/>
      <c r="U272" s="17"/>
      <c r="V272" s="17"/>
    </row>
    <row r="273" spans="3:22" ht="12.75">
      <c r="C273" s="11"/>
      <c r="D273" s="11"/>
      <c r="E273" s="11"/>
      <c r="F273" s="11"/>
      <c r="G273" s="11"/>
      <c r="H273" s="11"/>
      <c r="I273" s="10"/>
      <c r="J273" s="11"/>
      <c r="K273" s="11">
        <f t="shared" si="2"/>
        <v>0</v>
      </c>
      <c r="N273" s="16"/>
      <c r="O273" s="16"/>
      <c r="S273" s="16"/>
      <c r="U273" s="17"/>
      <c r="V273" s="17"/>
    </row>
    <row r="274" spans="3:22" ht="12.75">
      <c r="C274" s="11"/>
      <c r="D274" s="11"/>
      <c r="E274" s="11"/>
      <c r="F274" s="11"/>
      <c r="G274" s="11"/>
      <c r="H274" s="11"/>
      <c r="I274" s="10"/>
      <c r="J274" s="11"/>
      <c r="K274" s="11">
        <f t="shared" si="2"/>
        <v>0</v>
      </c>
      <c r="N274" s="16"/>
      <c r="O274" s="16"/>
      <c r="S274" s="16"/>
      <c r="U274" s="17"/>
      <c r="V274" s="17"/>
    </row>
    <row r="275" spans="3:22" ht="12.75">
      <c r="C275" s="11"/>
      <c r="D275" s="11"/>
      <c r="E275" s="11"/>
      <c r="F275" s="11"/>
      <c r="G275" s="11"/>
      <c r="H275" s="11"/>
      <c r="I275" s="10"/>
      <c r="J275" s="11"/>
      <c r="K275" s="11">
        <f t="shared" si="2"/>
        <v>0</v>
      </c>
      <c r="N275" s="16"/>
      <c r="O275" s="16"/>
      <c r="S275" s="16"/>
      <c r="U275" s="17"/>
      <c r="V275" s="17"/>
    </row>
    <row r="276" spans="3:22" ht="12.75">
      <c r="C276" s="11"/>
      <c r="D276" s="11"/>
      <c r="E276" s="11"/>
      <c r="F276" s="11"/>
      <c r="G276" s="11"/>
      <c r="H276" s="11"/>
      <c r="I276" s="10"/>
      <c r="J276" s="11"/>
      <c r="K276" s="11">
        <f t="shared" si="2"/>
        <v>0</v>
      </c>
      <c r="N276" s="16"/>
      <c r="O276" s="16"/>
      <c r="S276" s="16"/>
      <c r="U276" s="17"/>
      <c r="V276" s="17"/>
    </row>
    <row r="277" spans="3:22" ht="12.75">
      <c r="C277" s="11"/>
      <c r="D277" s="11"/>
      <c r="E277" s="11"/>
      <c r="F277" s="11"/>
      <c r="G277" s="11"/>
      <c r="H277" s="11"/>
      <c r="I277" s="10"/>
      <c r="J277" s="11"/>
      <c r="K277" s="11">
        <f t="shared" si="2"/>
        <v>0</v>
      </c>
      <c r="N277" s="16"/>
      <c r="O277" s="16"/>
      <c r="S277" s="16"/>
      <c r="U277" s="17"/>
      <c r="V277" s="17"/>
    </row>
    <row r="278" spans="3:22" ht="12.75">
      <c r="C278" s="11"/>
      <c r="D278" s="11"/>
      <c r="E278" s="11"/>
      <c r="F278" s="11"/>
      <c r="G278" s="11"/>
      <c r="H278" s="11"/>
      <c r="I278" s="10"/>
      <c r="J278" s="11"/>
      <c r="K278" s="11">
        <f t="shared" si="2"/>
        <v>0</v>
      </c>
      <c r="N278" s="16"/>
      <c r="O278" s="16"/>
      <c r="S278" s="16"/>
      <c r="U278" s="17"/>
      <c r="V278" s="17"/>
    </row>
    <row r="279" spans="3:22" ht="12.75">
      <c r="C279" s="11"/>
      <c r="D279" s="11"/>
      <c r="E279" s="11"/>
      <c r="F279" s="11"/>
      <c r="G279" s="11"/>
      <c r="H279" s="11"/>
      <c r="I279" s="10"/>
      <c r="J279" s="11"/>
      <c r="K279" s="11">
        <f t="shared" si="2"/>
        <v>0</v>
      </c>
      <c r="N279" s="16"/>
      <c r="O279" s="16"/>
      <c r="S279" s="16"/>
      <c r="U279" s="17"/>
      <c r="V279" s="17"/>
    </row>
    <row r="280" spans="3:22" ht="12.75">
      <c r="C280" s="11"/>
      <c r="D280" s="11"/>
      <c r="E280" s="11"/>
      <c r="F280" s="11"/>
      <c r="G280" s="11"/>
      <c r="H280" s="11"/>
      <c r="I280" s="10"/>
      <c r="J280" s="11"/>
      <c r="K280" s="11">
        <f t="shared" si="2"/>
        <v>0</v>
      </c>
      <c r="N280" s="16"/>
      <c r="O280" s="16"/>
      <c r="S280" s="16"/>
      <c r="U280" s="17"/>
      <c r="V280" s="17"/>
    </row>
    <row r="281" spans="3:22" ht="12.75">
      <c r="C281" s="11"/>
      <c r="D281" s="11"/>
      <c r="E281" s="11"/>
      <c r="F281" s="11"/>
      <c r="G281" s="11"/>
      <c r="H281" s="11"/>
      <c r="I281" s="10"/>
      <c r="J281" s="11"/>
      <c r="K281" s="11">
        <f t="shared" si="2"/>
        <v>0</v>
      </c>
      <c r="N281" s="16"/>
      <c r="O281" s="16"/>
      <c r="S281" s="16"/>
      <c r="U281" s="17"/>
      <c r="V281" s="17"/>
    </row>
    <row r="282" spans="3:22" ht="12.75">
      <c r="C282" s="11"/>
      <c r="D282" s="11"/>
      <c r="E282" s="11"/>
      <c r="F282" s="11"/>
      <c r="G282" s="11"/>
      <c r="H282" s="11"/>
      <c r="I282" s="10"/>
      <c r="J282" s="11"/>
      <c r="K282" s="11">
        <f t="shared" si="2"/>
        <v>0</v>
      </c>
      <c r="N282" s="16"/>
      <c r="O282" s="16"/>
      <c r="S282" s="16"/>
      <c r="U282" s="17"/>
      <c r="V282" s="17"/>
    </row>
    <row r="283" spans="3:22" ht="12.75">
      <c r="C283" s="11"/>
      <c r="D283" s="11"/>
      <c r="E283" s="11"/>
      <c r="F283" s="11"/>
      <c r="G283" s="11"/>
      <c r="H283" s="11"/>
      <c r="I283" s="10"/>
      <c r="J283" s="11"/>
      <c r="K283" s="11">
        <f t="shared" si="2"/>
        <v>0</v>
      </c>
      <c r="N283" s="16"/>
      <c r="O283" s="16"/>
      <c r="S283" s="16"/>
      <c r="U283" s="17"/>
      <c r="V283" s="17"/>
    </row>
    <row r="284" spans="3:22" ht="12.75">
      <c r="C284" s="11"/>
      <c r="D284" s="11"/>
      <c r="E284" s="11"/>
      <c r="F284" s="11"/>
      <c r="G284" s="11"/>
      <c r="H284" s="11"/>
      <c r="I284" s="10"/>
      <c r="J284" s="11"/>
      <c r="K284" s="11">
        <f t="shared" si="2"/>
        <v>0</v>
      </c>
      <c r="N284" s="16"/>
      <c r="O284" s="16"/>
      <c r="S284" s="16"/>
      <c r="U284" s="17"/>
      <c r="V284" s="17"/>
    </row>
    <row r="285" spans="3:22" ht="12.75">
      <c r="C285" s="11"/>
      <c r="D285" s="11"/>
      <c r="E285" s="11"/>
      <c r="F285" s="11"/>
      <c r="G285" s="11"/>
      <c r="H285" s="11"/>
      <c r="I285" s="10"/>
      <c r="J285" s="11"/>
      <c r="K285" s="11">
        <f t="shared" si="2"/>
        <v>0</v>
      </c>
      <c r="N285" s="16"/>
      <c r="O285" s="16"/>
      <c r="S285" s="16"/>
      <c r="U285" s="17"/>
      <c r="V285" s="17"/>
    </row>
    <row r="286" spans="3:22" ht="12.75">
      <c r="C286" s="11"/>
      <c r="D286" s="11"/>
      <c r="E286" s="11"/>
      <c r="F286" s="11"/>
      <c r="G286" s="11"/>
      <c r="H286" s="11"/>
      <c r="I286" s="10"/>
      <c r="J286" s="11"/>
      <c r="K286" s="11">
        <f t="shared" si="2"/>
        <v>0</v>
      </c>
      <c r="N286" s="16"/>
      <c r="O286" s="16"/>
      <c r="S286" s="16"/>
      <c r="U286" s="17"/>
      <c r="V286" s="17"/>
    </row>
    <row r="287" spans="3:22" ht="12.75">
      <c r="C287" s="11"/>
      <c r="D287" s="11"/>
      <c r="E287" s="11"/>
      <c r="F287" s="11"/>
      <c r="G287" s="11"/>
      <c r="H287" s="11"/>
      <c r="I287" s="10"/>
      <c r="J287" s="11"/>
      <c r="K287" s="11">
        <f t="shared" si="2"/>
        <v>0</v>
      </c>
      <c r="N287" s="16"/>
      <c r="O287" s="16"/>
      <c r="S287" s="16"/>
      <c r="U287" s="17"/>
      <c r="V287" s="17"/>
    </row>
    <row r="288" spans="3:22" ht="12.75">
      <c r="C288" s="11"/>
      <c r="D288" s="11"/>
      <c r="E288" s="11"/>
      <c r="F288" s="11"/>
      <c r="G288" s="11"/>
      <c r="H288" s="11"/>
      <c r="I288" s="10"/>
      <c r="J288" s="11"/>
      <c r="K288" s="11">
        <f t="shared" si="2"/>
        <v>0</v>
      </c>
      <c r="N288" s="16"/>
      <c r="O288" s="16"/>
      <c r="S288" s="16"/>
      <c r="U288" s="17"/>
      <c r="V288" s="17"/>
    </row>
    <row r="289" spans="3:22" ht="12.75">
      <c r="C289" s="11"/>
      <c r="D289" s="11"/>
      <c r="E289" s="11"/>
      <c r="F289" s="11"/>
      <c r="G289" s="11"/>
      <c r="H289" s="11"/>
      <c r="I289" s="10"/>
      <c r="J289" s="11"/>
      <c r="K289" s="11">
        <f t="shared" si="2"/>
        <v>0</v>
      </c>
      <c r="N289" s="16"/>
      <c r="O289" s="16"/>
      <c r="S289" s="16"/>
      <c r="U289" s="17"/>
      <c r="V289" s="17"/>
    </row>
    <row r="290" spans="3:22" ht="12.75">
      <c r="C290" s="11"/>
      <c r="D290" s="11"/>
      <c r="E290" s="11"/>
      <c r="F290" s="11"/>
      <c r="G290" s="11"/>
      <c r="H290" s="11"/>
      <c r="I290" s="10"/>
      <c r="J290" s="11"/>
      <c r="K290" s="11">
        <f t="shared" si="2"/>
        <v>0</v>
      </c>
      <c r="N290" s="16"/>
      <c r="O290" s="16"/>
      <c r="S290" s="16"/>
      <c r="U290" s="17"/>
      <c r="V290" s="17"/>
    </row>
    <row r="291" spans="3:22" ht="12.75">
      <c r="C291" s="11"/>
      <c r="D291" s="11"/>
      <c r="E291" s="11"/>
      <c r="F291" s="11"/>
      <c r="G291" s="11"/>
      <c r="H291" s="11"/>
      <c r="I291" s="10"/>
      <c r="J291" s="11"/>
      <c r="K291" s="11">
        <f t="shared" si="2"/>
        <v>0</v>
      </c>
      <c r="N291" s="16"/>
      <c r="O291" s="16"/>
      <c r="S291" s="16"/>
      <c r="U291" s="17"/>
      <c r="V291" s="17"/>
    </row>
    <row r="292" spans="3:22" ht="12.75">
      <c r="C292" s="11"/>
      <c r="D292" s="11"/>
      <c r="E292" s="11"/>
      <c r="F292" s="11"/>
      <c r="G292" s="11"/>
      <c r="H292" s="11"/>
      <c r="I292" s="10"/>
      <c r="J292" s="11"/>
      <c r="K292" s="11">
        <f t="shared" si="2"/>
        <v>0</v>
      </c>
      <c r="N292" s="16"/>
      <c r="O292" s="16"/>
      <c r="S292" s="16"/>
      <c r="U292" s="17"/>
      <c r="V292" s="17"/>
    </row>
    <row r="293" spans="3:22" ht="12.75">
      <c r="C293" s="11"/>
      <c r="D293" s="11"/>
      <c r="E293" s="11"/>
      <c r="F293" s="11"/>
      <c r="G293" s="11"/>
      <c r="H293" s="11"/>
      <c r="I293" s="10"/>
      <c r="J293" s="11"/>
      <c r="K293" s="11">
        <f t="shared" si="2"/>
        <v>0</v>
      </c>
      <c r="N293" s="16"/>
      <c r="O293" s="16"/>
      <c r="S293" s="16"/>
      <c r="U293" s="17"/>
      <c r="V293" s="17"/>
    </row>
    <row r="294" spans="3:22" ht="12.75">
      <c r="C294" s="11"/>
      <c r="D294" s="11"/>
      <c r="E294" s="11"/>
      <c r="F294" s="11"/>
      <c r="G294" s="11"/>
      <c r="H294" s="11"/>
      <c r="I294" s="10"/>
      <c r="J294" s="11"/>
      <c r="K294" s="11">
        <f t="shared" si="2"/>
        <v>0</v>
      </c>
      <c r="N294" s="16"/>
      <c r="O294" s="16"/>
      <c r="S294" s="16"/>
      <c r="U294" s="17"/>
      <c r="V294" s="17"/>
    </row>
    <row r="295" spans="3:22" ht="12.75">
      <c r="C295" s="11"/>
      <c r="D295" s="11"/>
      <c r="E295" s="11"/>
      <c r="F295" s="11"/>
      <c r="G295" s="11"/>
      <c r="H295" s="11"/>
      <c r="I295" s="10"/>
      <c r="J295" s="11"/>
      <c r="K295" s="11">
        <f t="shared" si="2"/>
        <v>0</v>
      </c>
      <c r="N295" s="16"/>
      <c r="O295" s="16"/>
      <c r="S295" s="16"/>
      <c r="U295" s="17"/>
      <c r="V295" s="17"/>
    </row>
    <row r="296" spans="3:22" ht="12.75">
      <c r="C296" s="11"/>
      <c r="D296" s="11"/>
      <c r="E296" s="11"/>
      <c r="F296" s="11"/>
      <c r="G296" s="11"/>
      <c r="H296" s="11"/>
      <c r="I296" s="10"/>
      <c r="J296" s="11"/>
      <c r="K296" s="11"/>
      <c r="N296" s="16"/>
      <c r="O296" s="16"/>
      <c r="S296" s="16"/>
      <c r="U296" s="17"/>
      <c r="V296" s="17"/>
    </row>
    <row r="297" spans="3:22" ht="12.75">
      <c r="C297" s="11"/>
      <c r="D297" s="11"/>
      <c r="E297" s="11"/>
      <c r="F297" s="11"/>
      <c r="G297" s="11"/>
      <c r="H297" s="11"/>
      <c r="I297" s="10"/>
      <c r="J297" s="11"/>
      <c r="K297" s="11"/>
      <c r="N297" s="16"/>
      <c r="O297" s="16"/>
      <c r="S297" s="16"/>
      <c r="U297" s="17"/>
      <c r="V297" s="17"/>
    </row>
    <row r="298" spans="3:22" ht="12.75">
      <c r="C298" s="11"/>
      <c r="D298" s="11"/>
      <c r="E298" s="11"/>
      <c r="F298" s="11"/>
      <c r="G298" s="11"/>
      <c r="H298" s="11"/>
      <c r="I298" s="10"/>
      <c r="J298" s="11"/>
      <c r="K298" s="11"/>
      <c r="N298" s="16"/>
      <c r="O298" s="16"/>
      <c r="S298" s="16"/>
      <c r="U298" s="17"/>
      <c r="V298" s="17"/>
    </row>
    <row r="299" spans="3:22" ht="12.75">
      <c r="C299" s="11"/>
      <c r="D299" s="11"/>
      <c r="E299" s="11"/>
      <c r="F299" s="11"/>
      <c r="G299" s="11"/>
      <c r="H299" s="11"/>
      <c r="I299" s="10"/>
      <c r="J299" s="11"/>
      <c r="K299" s="11"/>
      <c r="N299" s="16"/>
      <c r="O299" s="16"/>
      <c r="S299" s="16"/>
      <c r="U299" s="17"/>
      <c r="V299" s="17"/>
    </row>
    <row r="300" spans="3:22" ht="12.75">
      <c r="C300" s="11"/>
      <c r="D300" s="11"/>
      <c r="E300" s="11"/>
      <c r="F300" s="11"/>
      <c r="G300" s="11"/>
      <c r="H300" s="11"/>
      <c r="I300" s="10"/>
      <c r="J300" s="11"/>
      <c r="K300" s="11"/>
      <c r="N300" s="16"/>
      <c r="O300" s="16"/>
      <c r="S300" s="16"/>
      <c r="U300" s="17"/>
      <c r="V300" s="17"/>
    </row>
    <row r="301" spans="3:22" ht="12.75">
      <c r="C301" s="11"/>
      <c r="D301" s="11"/>
      <c r="E301" s="11"/>
      <c r="F301" s="11"/>
      <c r="G301" s="11"/>
      <c r="H301" s="11"/>
      <c r="I301" s="10"/>
      <c r="J301" s="11"/>
      <c r="K301" s="11"/>
      <c r="N301" s="16"/>
      <c r="O301" s="16"/>
      <c r="S301" s="16"/>
      <c r="U301" s="17"/>
      <c r="V301" s="17"/>
    </row>
    <row r="302" spans="3:22" ht="12.75">
      <c r="C302" s="11"/>
      <c r="D302" s="11"/>
      <c r="E302" s="11"/>
      <c r="F302" s="11"/>
      <c r="G302" s="11"/>
      <c r="H302" s="11"/>
      <c r="I302" s="10"/>
      <c r="J302" s="11"/>
      <c r="K302" s="11"/>
      <c r="N302" s="16"/>
      <c r="O302" s="16"/>
      <c r="S302" s="16"/>
      <c r="U302" s="17"/>
      <c r="V302" s="17"/>
    </row>
    <row r="303" spans="3:22" ht="12.75">
      <c r="C303" s="11"/>
      <c r="D303" s="11"/>
      <c r="E303" s="11"/>
      <c r="F303" s="11"/>
      <c r="G303" s="11"/>
      <c r="H303" s="11"/>
      <c r="I303" s="10"/>
      <c r="J303" s="11"/>
      <c r="K303" s="11"/>
      <c r="N303" s="16"/>
      <c r="O303" s="16"/>
      <c r="S303" s="16"/>
      <c r="U303" s="17"/>
      <c r="V303" s="17"/>
    </row>
    <row r="304" spans="3:22" ht="12.75">
      <c r="C304" s="11"/>
      <c r="D304" s="11"/>
      <c r="E304" s="11"/>
      <c r="F304" s="11"/>
      <c r="G304" s="11"/>
      <c r="H304" s="11"/>
      <c r="I304" s="10"/>
      <c r="J304" s="11"/>
      <c r="K304" s="11"/>
      <c r="N304" s="16"/>
      <c r="O304" s="16"/>
      <c r="S304" s="16"/>
      <c r="U304" s="17"/>
      <c r="V304" s="17"/>
    </row>
    <row r="305" spans="3:22" ht="12.75">
      <c r="C305" s="11"/>
      <c r="D305" s="11"/>
      <c r="E305" s="11"/>
      <c r="F305" s="11"/>
      <c r="G305" s="11"/>
      <c r="H305" s="11"/>
      <c r="I305" s="10"/>
      <c r="J305" s="11"/>
      <c r="K305" s="11"/>
      <c r="N305" s="16"/>
      <c r="O305" s="16"/>
      <c r="S305" s="16"/>
      <c r="U305" s="17"/>
      <c r="V305" s="17"/>
    </row>
    <row r="306" spans="3:22" ht="12.75">
      <c r="C306" s="11"/>
      <c r="D306" s="11"/>
      <c r="E306" s="11"/>
      <c r="F306" s="11"/>
      <c r="G306" s="11"/>
      <c r="H306" s="11"/>
      <c r="I306" s="10"/>
      <c r="J306" s="11"/>
      <c r="K306" s="11"/>
      <c r="N306" s="16"/>
      <c r="O306" s="16"/>
      <c r="S306" s="16"/>
      <c r="U306" s="17"/>
      <c r="V306" s="17"/>
    </row>
    <row r="307" spans="3:22" ht="12.75">
      <c r="C307" s="11"/>
      <c r="D307" s="11"/>
      <c r="E307" s="11"/>
      <c r="F307" s="11"/>
      <c r="G307" s="11"/>
      <c r="H307" s="11"/>
      <c r="I307" s="10"/>
      <c r="J307" s="11"/>
      <c r="K307" s="11"/>
      <c r="N307" s="16"/>
      <c r="O307" s="16"/>
      <c r="S307" s="16"/>
      <c r="U307" s="17"/>
      <c r="V307" s="17"/>
    </row>
    <row r="308" spans="3:22" ht="12.75">
      <c r="C308" s="11"/>
      <c r="D308" s="11"/>
      <c r="E308" s="11"/>
      <c r="F308" s="11"/>
      <c r="G308" s="11"/>
      <c r="H308" s="11"/>
      <c r="I308" s="10"/>
      <c r="J308" s="11"/>
      <c r="K308" s="11"/>
      <c r="N308" s="16"/>
      <c r="O308" s="16"/>
      <c r="S308" s="16"/>
      <c r="U308" s="17"/>
      <c r="V308" s="17"/>
    </row>
    <row r="309" spans="3:22" ht="12.75">
      <c r="C309" s="11"/>
      <c r="D309" s="11"/>
      <c r="E309" s="11"/>
      <c r="F309" s="11"/>
      <c r="G309" s="11"/>
      <c r="H309" s="11"/>
      <c r="I309" s="10"/>
      <c r="J309" s="11"/>
      <c r="K309" s="11"/>
      <c r="N309" s="16"/>
      <c r="O309" s="16"/>
      <c r="S309" s="16"/>
      <c r="U309" s="17"/>
      <c r="V309" s="17"/>
    </row>
    <row r="310" spans="3:22" ht="12.75">
      <c r="C310" s="11"/>
      <c r="D310" s="11"/>
      <c r="E310" s="11"/>
      <c r="F310" s="11"/>
      <c r="G310" s="11"/>
      <c r="H310" s="11"/>
      <c r="I310" s="10"/>
      <c r="J310" s="11"/>
      <c r="K310" s="11"/>
      <c r="N310" s="16"/>
      <c r="O310" s="16"/>
      <c r="S310" s="16"/>
      <c r="U310" s="17"/>
      <c r="V310" s="17"/>
    </row>
    <row r="311" spans="3:22" ht="12.75">
      <c r="C311" s="11"/>
      <c r="D311" s="11"/>
      <c r="E311" s="11"/>
      <c r="F311" s="11"/>
      <c r="G311" s="11"/>
      <c r="H311" s="11"/>
      <c r="I311" s="10"/>
      <c r="J311" s="11"/>
      <c r="K311" s="11"/>
      <c r="N311" s="16"/>
      <c r="O311" s="16"/>
      <c r="S311" s="16"/>
      <c r="U311" s="17"/>
      <c r="V311" s="17"/>
    </row>
    <row r="312" spans="3:22" ht="12.75">
      <c r="C312" s="11"/>
      <c r="D312" s="11"/>
      <c r="E312" s="11"/>
      <c r="F312" s="11"/>
      <c r="G312" s="11"/>
      <c r="H312" s="11"/>
      <c r="I312" s="10"/>
      <c r="J312" s="11"/>
      <c r="K312" s="11"/>
      <c r="N312" s="16"/>
      <c r="O312" s="16"/>
      <c r="S312" s="16"/>
      <c r="U312" s="17"/>
      <c r="V312" s="17"/>
    </row>
    <row r="313" spans="3:22" ht="12.75">
      <c r="C313" s="11"/>
      <c r="D313" s="11"/>
      <c r="E313" s="11"/>
      <c r="F313" s="11"/>
      <c r="G313" s="11"/>
      <c r="H313" s="11"/>
      <c r="I313" s="10"/>
      <c r="J313" s="11"/>
      <c r="K313" s="11"/>
      <c r="N313" s="16"/>
      <c r="O313" s="16"/>
      <c r="S313" s="16"/>
      <c r="U313" s="17"/>
      <c r="V313" s="17"/>
    </row>
    <row r="314" spans="3:22" ht="12.75">
      <c r="C314" s="11"/>
      <c r="D314" s="11"/>
      <c r="E314" s="11"/>
      <c r="F314" s="11"/>
      <c r="G314" s="11"/>
      <c r="H314" s="11"/>
      <c r="I314" s="10"/>
      <c r="J314" s="11"/>
      <c r="K314" s="11"/>
      <c r="N314" s="16"/>
      <c r="O314" s="16"/>
      <c r="S314" s="16"/>
      <c r="U314" s="17"/>
      <c r="V314" s="17"/>
    </row>
    <row r="315" spans="3:22" ht="12.75">
      <c r="C315" s="11"/>
      <c r="D315" s="11"/>
      <c r="E315" s="11"/>
      <c r="F315" s="11"/>
      <c r="G315" s="11"/>
      <c r="H315" s="11"/>
      <c r="I315" s="10"/>
      <c r="J315" s="11"/>
      <c r="K315" s="11"/>
      <c r="N315" s="16"/>
      <c r="O315" s="16"/>
      <c r="S315" s="16"/>
      <c r="U315" s="17"/>
      <c r="V315" s="17"/>
    </row>
    <row r="316" spans="3:22" ht="12.75">
      <c r="C316" s="11"/>
      <c r="D316" s="11"/>
      <c r="E316" s="11"/>
      <c r="F316" s="11"/>
      <c r="G316" s="11"/>
      <c r="H316" s="11"/>
      <c r="I316" s="10"/>
      <c r="J316" s="11"/>
      <c r="K316" s="11"/>
      <c r="N316" s="16"/>
      <c r="O316" s="16"/>
      <c r="S316" s="16"/>
      <c r="U316" s="17"/>
      <c r="V316" s="17"/>
    </row>
    <row r="317" spans="3:22" ht="12.75">
      <c r="C317" s="11"/>
      <c r="D317" s="11"/>
      <c r="E317" s="11"/>
      <c r="F317" s="11"/>
      <c r="G317" s="11"/>
      <c r="H317" s="11"/>
      <c r="I317" s="10"/>
      <c r="J317" s="11"/>
      <c r="K317" s="11"/>
      <c r="N317" s="16"/>
      <c r="O317" s="16"/>
      <c r="S317" s="16"/>
      <c r="U317" s="17"/>
      <c r="V317" s="17"/>
    </row>
    <row r="318" spans="3:22" ht="12.75">
      <c r="C318" s="11"/>
      <c r="D318" s="11"/>
      <c r="E318" s="11"/>
      <c r="F318" s="11"/>
      <c r="G318" s="11"/>
      <c r="H318" s="11"/>
      <c r="I318" s="10"/>
      <c r="J318" s="11"/>
      <c r="K318" s="11"/>
      <c r="N318" s="16"/>
      <c r="O318" s="16"/>
      <c r="S318" s="16"/>
      <c r="U318" s="17"/>
      <c r="V318" s="17"/>
    </row>
    <row r="319" spans="3:22" ht="12.75">
      <c r="C319" s="11"/>
      <c r="D319" s="11"/>
      <c r="E319" s="11"/>
      <c r="F319" s="11"/>
      <c r="G319" s="11"/>
      <c r="H319" s="11"/>
      <c r="I319" s="10"/>
      <c r="J319" s="11"/>
      <c r="K319" s="11"/>
      <c r="N319" s="16"/>
      <c r="O319" s="16"/>
      <c r="S319" s="16"/>
      <c r="U319" s="17"/>
      <c r="V319" s="17"/>
    </row>
    <row r="320" spans="3:22" ht="12.75">
      <c r="C320" s="11"/>
      <c r="D320" s="11"/>
      <c r="E320" s="11"/>
      <c r="F320" s="11"/>
      <c r="G320" s="11"/>
      <c r="H320" s="11"/>
      <c r="I320" s="10"/>
      <c r="J320" s="11"/>
      <c r="K320" s="11"/>
      <c r="N320" s="16"/>
      <c r="O320" s="16"/>
      <c r="S320" s="16"/>
      <c r="U320" s="17"/>
      <c r="V320" s="17"/>
    </row>
    <row r="321" spans="3:22" ht="12.75">
      <c r="C321" s="11"/>
      <c r="D321" s="11"/>
      <c r="E321" s="11"/>
      <c r="F321" s="11"/>
      <c r="G321" s="11"/>
      <c r="H321" s="11"/>
      <c r="I321" s="10"/>
      <c r="J321" s="11"/>
      <c r="K321" s="11"/>
      <c r="N321" s="16"/>
      <c r="O321" s="16"/>
      <c r="S321" s="16"/>
      <c r="U321" s="17"/>
      <c r="V321" s="17"/>
    </row>
    <row r="322" spans="3:22" ht="12.75">
      <c r="C322" s="11"/>
      <c r="D322" s="11"/>
      <c r="E322" s="11"/>
      <c r="F322" s="11"/>
      <c r="G322" s="11"/>
      <c r="H322" s="11"/>
      <c r="I322" s="10"/>
      <c r="J322" s="11"/>
      <c r="K322" s="11"/>
      <c r="N322" s="16"/>
      <c r="O322" s="16"/>
      <c r="S322" s="16"/>
      <c r="U322" s="17"/>
      <c r="V322" s="17"/>
    </row>
    <row r="323" spans="3:22" ht="12.75">
      <c r="C323" s="11"/>
      <c r="D323" s="11"/>
      <c r="E323" s="11"/>
      <c r="F323" s="11"/>
      <c r="G323" s="11"/>
      <c r="H323" s="11"/>
      <c r="I323" s="10"/>
      <c r="J323" s="11"/>
      <c r="K323" s="11"/>
      <c r="N323" s="16"/>
      <c r="O323" s="16"/>
      <c r="S323" s="16"/>
      <c r="U323" s="17"/>
      <c r="V323" s="17"/>
    </row>
    <row r="324" spans="3:22" ht="12.75">
      <c r="C324" s="11"/>
      <c r="D324" s="11"/>
      <c r="E324" s="11"/>
      <c r="F324" s="11"/>
      <c r="G324" s="11"/>
      <c r="H324" s="11"/>
      <c r="I324" s="10"/>
      <c r="J324" s="11"/>
      <c r="K324" s="11"/>
      <c r="N324" s="16"/>
      <c r="O324" s="16"/>
      <c r="S324" s="16"/>
      <c r="U324" s="17"/>
      <c r="V324" s="17"/>
    </row>
    <row r="325" spans="3:22" ht="12.75">
      <c r="C325" s="11"/>
      <c r="D325" s="11"/>
      <c r="E325" s="11"/>
      <c r="F325" s="11"/>
      <c r="G325" s="11"/>
      <c r="H325" s="11"/>
      <c r="I325" s="10"/>
      <c r="J325" s="11"/>
      <c r="K325" s="11"/>
      <c r="N325" s="16"/>
      <c r="O325" s="16"/>
      <c r="S325" s="16"/>
      <c r="U325" s="17"/>
      <c r="V325" s="17"/>
    </row>
    <row r="326" spans="3:22" ht="12.75">
      <c r="C326" s="11"/>
      <c r="D326" s="11"/>
      <c r="E326" s="11"/>
      <c r="F326" s="11"/>
      <c r="G326" s="11"/>
      <c r="H326" s="11"/>
      <c r="I326" s="10"/>
      <c r="J326" s="11"/>
      <c r="K326" s="11"/>
      <c r="N326" s="16"/>
      <c r="O326" s="16"/>
      <c r="S326" s="16"/>
      <c r="U326" s="17"/>
      <c r="V326" s="17"/>
    </row>
    <row r="327" spans="3:22" ht="12.75">
      <c r="C327" s="11"/>
      <c r="D327" s="11"/>
      <c r="E327" s="11"/>
      <c r="F327" s="11"/>
      <c r="G327" s="11"/>
      <c r="H327" s="11"/>
      <c r="I327" s="10"/>
      <c r="J327" s="11"/>
      <c r="K327" s="11"/>
      <c r="N327" s="16"/>
      <c r="O327" s="16"/>
      <c r="S327" s="16"/>
      <c r="U327" s="17"/>
      <c r="V327" s="17"/>
    </row>
    <row r="328" spans="3:22" ht="12.75">
      <c r="C328" s="11"/>
      <c r="D328" s="11"/>
      <c r="E328" s="11"/>
      <c r="F328" s="11"/>
      <c r="G328" s="11"/>
      <c r="H328" s="11"/>
      <c r="I328" s="10"/>
      <c r="J328" s="11"/>
      <c r="K328" s="11"/>
      <c r="N328" s="16"/>
      <c r="O328" s="16"/>
      <c r="S328" s="16"/>
      <c r="U328" s="17"/>
      <c r="V328" s="17"/>
    </row>
    <row r="329" spans="3:22" ht="12.75">
      <c r="C329" s="11"/>
      <c r="D329" s="11"/>
      <c r="E329" s="11"/>
      <c r="F329" s="11"/>
      <c r="G329" s="11"/>
      <c r="H329" s="11"/>
      <c r="I329" s="10"/>
      <c r="J329" s="11"/>
      <c r="K329" s="11"/>
      <c r="N329" s="16"/>
      <c r="O329" s="16"/>
      <c r="S329" s="16"/>
      <c r="U329" s="17"/>
      <c r="V329" s="17"/>
    </row>
    <row r="330" spans="3:22" ht="12.75">
      <c r="C330" s="11"/>
      <c r="D330" s="11"/>
      <c r="E330" s="11"/>
      <c r="F330" s="11"/>
      <c r="G330" s="11"/>
      <c r="H330" s="11"/>
      <c r="I330" s="10"/>
      <c r="J330" s="11"/>
      <c r="K330" s="11"/>
      <c r="N330" s="16"/>
      <c r="O330" s="16"/>
      <c r="S330" s="16"/>
      <c r="U330" s="17"/>
      <c r="V330" s="17"/>
    </row>
    <row r="331" spans="3:22" ht="12.75">
      <c r="C331" s="11"/>
      <c r="D331" s="11"/>
      <c r="E331" s="11"/>
      <c r="F331" s="11"/>
      <c r="G331" s="11"/>
      <c r="H331" s="11"/>
      <c r="I331" s="10"/>
      <c r="J331" s="11"/>
      <c r="K331" s="11"/>
      <c r="N331" s="16"/>
      <c r="O331" s="16"/>
      <c r="S331" s="16"/>
      <c r="U331" s="17"/>
      <c r="V331" s="17"/>
    </row>
    <row r="332" spans="3:22" ht="12.75">
      <c r="C332" s="11"/>
      <c r="D332" s="11"/>
      <c r="E332" s="11"/>
      <c r="F332" s="11"/>
      <c r="G332" s="11"/>
      <c r="H332" s="11"/>
      <c r="I332" s="10"/>
      <c r="J332" s="11"/>
      <c r="K332" s="11"/>
      <c r="N332" s="16"/>
      <c r="O332" s="16"/>
      <c r="S332" s="16"/>
      <c r="U332" s="17"/>
      <c r="V332" s="17"/>
    </row>
    <row r="333" spans="3:22" ht="12.75">
      <c r="C333" s="11"/>
      <c r="D333" s="11"/>
      <c r="E333" s="11"/>
      <c r="F333" s="11"/>
      <c r="G333" s="11"/>
      <c r="H333" s="11"/>
      <c r="I333" s="10"/>
      <c r="J333" s="11"/>
      <c r="K333" s="11"/>
      <c r="N333" s="16"/>
      <c r="O333" s="16"/>
      <c r="S333" s="16"/>
      <c r="U333" s="17"/>
      <c r="V333" s="17"/>
    </row>
    <row r="334" spans="3:22" ht="12.75">
      <c r="C334" s="11"/>
      <c r="D334" s="11"/>
      <c r="E334" s="11"/>
      <c r="F334" s="11"/>
      <c r="G334" s="11"/>
      <c r="H334" s="11"/>
      <c r="I334" s="10"/>
      <c r="J334" s="11"/>
      <c r="K334" s="11"/>
      <c r="N334" s="16"/>
      <c r="O334" s="16"/>
      <c r="S334" s="16"/>
      <c r="U334" s="17"/>
      <c r="V334" s="17"/>
    </row>
    <row r="335" spans="3:22" ht="12.75">
      <c r="C335" s="11"/>
      <c r="D335" s="11"/>
      <c r="E335" s="11"/>
      <c r="F335" s="11"/>
      <c r="G335" s="11"/>
      <c r="H335" s="11"/>
      <c r="I335" s="10"/>
      <c r="J335" s="11"/>
      <c r="K335" s="11"/>
      <c r="N335" s="16"/>
      <c r="O335" s="16"/>
      <c r="S335" s="16"/>
      <c r="U335" s="17"/>
      <c r="V335" s="17"/>
    </row>
    <row r="336" spans="3:22" ht="12.75">
      <c r="C336" s="11"/>
      <c r="D336" s="11"/>
      <c r="E336" s="11"/>
      <c r="F336" s="11"/>
      <c r="G336" s="11"/>
      <c r="H336" s="11"/>
      <c r="I336" s="10"/>
      <c r="J336" s="11"/>
      <c r="K336" s="11"/>
      <c r="N336" s="16"/>
      <c r="O336" s="16"/>
      <c r="S336" s="16"/>
      <c r="U336" s="17"/>
      <c r="V336" s="17"/>
    </row>
    <row r="337" spans="3:22" ht="12.75">
      <c r="C337" s="11"/>
      <c r="D337" s="11"/>
      <c r="E337" s="11"/>
      <c r="F337" s="11"/>
      <c r="G337" s="11"/>
      <c r="H337" s="11"/>
      <c r="I337" s="10"/>
      <c r="J337" s="11"/>
      <c r="K337" s="11"/>
      <c r="N337" s="16"/>
      <c r="O337" s="16"/>
      <c r="S337" s="16"/>
      <c r="U337" s="17"/>
      <c r="V337" s="17"/>
    </row>
    <row r="338" spans="3:22" ht="12.75">
      <c r="C338" s="11"/>
      <c r="D338" s="11"/>
      <c r="E338" s="11"/>
      <c r="F338" s="11"/>
      <c r="G338" s="11"/>
      <c r="H338" s="11"/>
      <c r="I338" s="10"/>
      <c r="J338" s="11"/>
      <c r="K338" s="11"/>
      <c r="N338" s="16"/>
      <c r="O338" s="16"/>
      <c r="S338" s="16"/>
      <c r="U338" s="17"/>
      <c r="V338" s="17"/>
    </row>
    <row r="339" spans="3:22" ht="12.75">
      <c r="C339" s="11"/>
      <c r="D339" s="11"/>
      <c r="E339" s="11"/>
      <c r="F339" s="11"/>
      <c r="G339" s="11"/>
      <c r="H339" s="11"/>
      <c r="I339" s="10"/>
      <c r="J339" s="11"/>
      <c r="K339" s="11"/>
      <c r="N339" s="16"/>
      <c r="O339" s="16"/>
      <c r="S339" s="16"/>
      <c r="U339" s="17"/>
      <c r="V339" s="17"/>
    </row>
    <row r="340" spans="3:22" ht="12.75">
      <c r="C340" s="11"/>
      <c r="D340" s="11"/>
      <c r="E340" s="11"/>
      <c r="F340" s="11"/>
      <c r="G340" s="11"/>
      <c r="H340" s="11"/>
      <c r="I340" s="10"/>
      <c r="J340" s="11"/>
      <c r="K340" s="11"/>
      <c r="N340" s="16"/>
      <c r="O340" s="16"/>
      <c r="S340" s="16"/>
      <c r="U340" s="17"/>
      <c r="V340" s="17"/>
    </row>
    <row r="341" spans="3:22" ht="12.75">
      <c r="C341" s="11"/>
      <c r="D341" s="11"/>
      <c r="E341" s="11"/>
      <c r="F341" s="11"/>
      <c r="G341" s="11"/>
      <c r="H341" s="11"/>
      <c r="I341" s="10"/>
      <c r="J341" s="11"/>
      <c r="K341" s="11"/>
      <c r="N341" s="16"/>
      <c r="O341" s="16"/>
      <c r="S341" s="16"/>
      <c r="U341" s="17"/>
      <c r="V341" s="17"/>
    </row>
    <row r="342" spans="3:22" ht="12.75">
      <c r="C342" s="11"/>
      <c r="D342" s="11"/>
      <c r="E342" s="11"/>
      <c r="F342" s="11"/>
      <c r="G342" s="11"/>
      <c r="H342" s="11"/>
      <c r="I342" s="10"/>
      <c r="J342" s="11"/>
      <c r="K342" s="11"/>
      <c r="N342" s="16"/>
      <c r="O342" s="16"/>
      <c r="S342" s="16"/>
      <c r="U342" s="17"/>
      <c r="V342" s="17"/>
    </row>
    <row r="343" spans="3:22" ht="12.75">
      <c r="C343" s="11"/>
      <c r="D343" s="11"/>
      <c r="E343" s="11"/>
      <c r="F343" s="11"/>
      <c r="G343" s="11"/>
      <c r="H343" s="11"/>
      <c r="I343" s="10"/>
      <c r="J343" s="11"/>
      <c r="K343" s="11"/>
      <c r="N343" s="16"/>
      <c r="O343" s="16"/>
      <c r="S343" s="16"/>
      <c r="U343" s="17"/>
      <c r="V343" s="17"/>
    </row>
    <row r="344" spans="3:22" ht="12.75">
      <c r="C344" s="11"/>
      <c r="D344" s="11"/>
      <c r="E344" s="11"/>
      <c r="F344" s="11"/>
      <c r="G344" s="11"/>
      <c r="H344" s="11"/>
      <c r="I344" s="10"/>
      <c r="J344" s="11"/>
      <c r="K344" s="11"/>
      <c r="N344" s="16"/>
      <c r="O344" s="16"/>
      <c r="S344" s="16"/>
      <c r="U344" s="17"/>
      <c r="V344" s="17"/>
    </row>
    <row r="345" spans="3:22" ht="12.75">
      <c r="C345" s="11"/>
      <c r="D345" s="11"/>
      <c r="E345" s="11"/>
      <c r="F345" s="11"/>
      <c r="G345" s="11"/>
      <c r="H345" s="11"/>
      <c r="I345" s="10"/>
      <c r="J345" s="11"/>
      <c r="K345" s="11"/>
      <c r="N345" s="16"/>
      <c r="O345" s="16"/>
      <c r="S345" s="16"/>
      <c r="U345" s="17"/>
      <c r="V345" s="17"/>
    </row>
    <row r="346" spans="3:22" ht="12.75">
      <c r="C346" s="11"/>
      <c r="D346" s="11"/>
      <c r="E346" s="11"/>
      <c r="F346" s="11"/>
      <c r="G346" s="11"/>
      <c r="H346" s="11"/>
      <c r="I346" s="10"/>
      <c r="J346" s="11"/>
      <c r="K346" s="11"/>
      <c r="N346" s="16"/>
      <c r="O346" s="16"/>
      <c r="S346" s="16"/>
      <c r="U346" s="17"/>
      <c r="V346" s="17"/>
    </row>
    <row r="347" spans="3:22" ht="12.75">
      <c r="C347" s="11"/>
      <c r="D347" s="11"/>
      <c r="E347" s="11"/>
      <c r="F347" s="11"/>
      <c r="G347" s="11"/>
      <c r="H347" s="11"/>
      <c r="I347" s="10"/>
      <c r="J347" s="11"/>
      <c r="K347" s="11"/>
      <c r="N347" s="16"/>
      <c r="O347" s="16"/>
      <c r="S347" s="16"/>
      <c r="U347" s="17"/>
      <c r="V347" s="17"/>
    </row>
    <row r="348" spans="3:22" ht="12.75">
      <c r="C348" s="11"/>
      <c r="D348" s="11"/>
      <c r="E348" s="11"/>
      <c r="F348" s="11"/>
      <c r="G348" s="11"/>
      <c r="H348" s="11"/>
      <c r="I348" s="10"/>
      <c r="J348" s="11"/>
      <c r="K348" s="11"/>
      <c r="N348" s="16"/>
      <c r="O348" s="16"/>
      <c r="S348" s="16"/>
      <c r="U348" s="17"/>
      <c r="V348" s="17"/>
    </row>
    <row r="349" spans="3:22" ht="12.75">
      <c r="C349" s="11"/>
      <c r="D349" s="11"/>
      <c r="E349" s="11"/>
      <c r="F349" s="11"/>
      <c r="G349" s="11"/>
      <c r="H349" s="11"/>
      <c r="I349" s="10"/>
      <c r="J349" s="11"/>
      <c r="K349" s="11"/>
      <c r="N349" s="16"/>
      <c r="O349" s="16"/>
      <c r="S349" s="16"/>
      <c r="U349" s="17"/>
      <c r="V349" s="17"/>
    </row>
    <row r="350" spans="3:22" ht="12.75">
      <c r="C350" s="11"/>
      <c r="D350" s="11"/>
      <c r="E350" s="11"/>
      <c r="F350" s="11"/>
      <c r="G350" s="11"/>
      <c r="H350" s="11"/>
      <c r="I350" s="10"/>
      <c r="J350" s="11"/>
      <c r="K350" s="11"/>
      <c r="N350" s="16"/>
      <c r="O350" s="16"/>
      <c r="S350" s="16"/>
      <c r="U350" s="17"/>
      <c r="V350" s="17"/>
    </row>
    <row r="351" spans="3:22" ht="12.75">
      <c r="C351" s="11"/>
      <c r="D351" s="11"/>
      <c r="E351" s="11"/>
      <c r="F351" s="11"/>
      <c r="G351" s="11"/>
      <c r="H351" s="11"/>
      <c r="I351" s="10"/>
      <c r="J351" s="11"/>
      <c r="K351" s="11"/>
      <c r="N351" s="16"/>
      <c r="O351" s="16"/>
      <c r="S351" s="16"/>
      <c r="U351" s="17"/>
      <c r="V351" s="17"/>
    </row>
    <row r="352" spans="3:22" ht="12.75">
      <c r="C352" s="11"/>
      <c r="D352" s="11"/>
      <c r="E352" s="11"/>
      <c r="F352" s="11"/>
      <c r="G352" s="11"/>
      <c r="H352" s="11"/>
      <c r="I352" s="10"/>
      <c r="J352" s="11"/>
      <c r="K352" s="11"/>
      <c r="N352" s="16"/>
      <c r="O352" s="16"/>
      <c r="S352" s="16"/>
      <c r="U352" s="17"/>
      <c r="V352" s="17"/>
    </row>
    <row r="353" spans="3:22" ht="12.75">
      <c r="C353" s="11"/>
      <c r="D353" s="11"/>
      <c r="E353" s="11"/>
      <c r="F353" s="11"/>
      <c r="G353" s="11"/>
      <c r="H353" s="11"/>
      <c r="I353" s="10"/>
      <c r="J353" s="11"/>
      <c r="K353" s="11"/>
      <c r="N353" s="16"/>
      <c r="O353" s="16"/>
      <c r="S353" s="16"/>
      <c r="U353" s="17"/>
      <c r="V353" s="17"/>
    </row>
    <row r="354" spans="3:22" ht="12.75">
      <c r="C354" s="11"/>
      <c r="D354" s="11"/>
      <c r="E354" s="11"/>
      <c r="F354" s="11"/>
      <c r="G354" s="11"/>
      <c r="H354" s="11"/>
      <c r="I354" s="10"/>
      <c r="J354" s="11"/>
      <c r="K354" s="11"/>
      <c r="N354" s="16"/>
      <c r="O354" s="16"/>
      <c r="S354" s="16"/>
      <c r="U354" s="17"/>
      <c r="V354" s="17"/>
    </row>
    <row r="355" spans="3:22" ht="12.75">
      <c r="C355" s="11"/>
      <c r="D355" s="11"/>
      <c r="E355" s="11"/>
      <c r="F355" s="11"/>
      <c r="G355" s="11"/>
      <c r="H355" s="11"/>
      <c r="I355" s="10"/>
      <c r="J355" s="11"/>
      <c r="K355" s="11"/>
      <c r="N355" s="16"/>
      <c r="O355" s="16"/>
      <c r="S355" s="16"/>
      <c r="U355" s="17"/>
      <c r="V355" s="17"/>
    </row>
    <row r="356" spans="3:22" ht="12.75">
      <c r="C356" s="11"/>
      <c r="D356" s="11"/>
      <c r="E356" s="11"/>
      <c r="F356" s="11"/>
      <c r="G356" s="11"/>
      <c r="H356" s="11"/>
      <c r="I356" s="10"/>
      <c r="J356" s="11"/>
      <c r="K356" s="11"/>
      <c r="N356" s="16"/>
      <c r="O356" s="16"/>
      <c r="S356" s="16"/>
      <c r="U356" s="17"/>
      <c r="V356" s="17"/>
    </row>
    <row r="357" spans="3:22" ht="12.75">
      <c r="C357" s="11"/>
      <c r="D357" s="11"/>
      <c r="E357" s="11"/>
      <c r="F357" s="11"/>
      <c r="G357" s="11"/>
      <c r="H357" s="11"/>
      <c r="I357" s="10"/>
      <c r="J357" s="11"/>
      <c r="K357" s="11"/>
      <c r="N357" s="16"/>
      <c r="O357" s="16"/>
      <c r="S357" s="16"/>
      <c r="U357" s="17"/>
      <c r="V357" s="17"/>
    </row>
    <row r="358" spans="3:22" ht="12.75">
      <c r="C358" s="11"/>
      <c r="D358" s="11"/>
      <c r="E358" s="11"/>
      <c r="F358" s="11"/>
      <c r="G358" s="11"/>
      <c r="H358" s="11"/>
      <c r="I358" s="10"/>
      <c r="J358" s="11"/>
      <c r="K358" s="11"/>
      <c r="N358" s="16"/>
      <c r="O358" s="16"/>
      <c r="S358" s="16"/>
      <c r="U358" s="17"/>
      <c r="V358" s="17"/>
    </row>
    <row r="359" spans="3:22" ht="12.75">
      <c r="C359" s="11"/>
      <c r="D359" s="11"/>
      <c r="E359" s="11"/>
      <c r="F359" s="11"/>
      <c r="G359" s="11"/>
      <c r="H359" s="11"/>
      <c r="I359" s="10"/>
      <c r="J359" s="11"/>
      <c r="K359" s="11"/>
      <c r="N359" s="16"/>
      <c r="O359" s="16"/>
      <c r="S359" s="16"/>
      <c r="U359" s="17"/>
      <c r="V359" s="17"/>
    </row>
    <row r="360" spans="3:22" ht="12.75">
      <c r="C360" s="11"/>
      <c r="D360" s="11"/>
      <c r="E360" s="11"/>
      <c r="F360" s="11"/>
      <c r="G360" s="11"/>
      <c r="H360" s="11"/>
      <c r="I360" s="10"/>
      <c r="J360" s="11"/>
      <c r="K360" s="11"/>
      <c r="N360" s="16"/>
      <c r="O360" s="16"/>
      <c r="S360" s="16"/>
      <c r="U360" s="17"/>
      <c r="V360" s="17"/>
    </row>
    <row r="361" spans="3:22" ht="12.75">
      <c r="C361" s="11"/>
      <c r="D361" s="11"/>
      <c r="E361" s="11"/>
      <c r="F361" s="11"/>
      <c r="G361" s="11"/>
      <c r="H361" s="11"/>
      <c r="I361" s="10"/>
      <c r="J361" s="11"/>
      <c r="K361" s="11"/>
      <c r="N361" s="16"/>
      <c r="O361" s="16"/>
      <c r="S361" s="16"/>
      <c r="U361" s="17"/>
      <c r="V361" s="17"/>
    </row>
    <row r="362" spans="3:22" ht="12.75">
      <c r="C362" s="11"/>
      <c r="D362" s="11"/>
      <c r="E362" s="11"/>
      <c r="F362" s="11"/>
      <c r="G362" s="11"/>
      <c r="H362" s="11"/>
      <c r="I362" s="10"/>
      <c r="J362" s="11"/>
      <c r="K362" s="11"/>
      <c r="N362" s="16"/>
      <c r="O362" s="16"/>
      <c r="S362" s="16"/>
      <c r="U362" s="17"/>
      <c r="V362" s="17"/>
    </row>
    <row r="363" spans="3:22" ht="12.75">
      <c r="C363" s="11"/>
      <c r="D363" s="11"/>
      <c r="E363" s="11"/>
      <c r="F363" s="11"/>
      <c r="G363" s="11"/>
      <c r="H363" s="11"/>
      <c r="I363" s="10"/>
      <c r="J363" s="11"/>
      <c r="K363" s="11"/>
      <c r="N363" s="16"/>
      <c r="O363" s="16"/>
      <c r="S363" s="16"/>
      <c r="U363" s="17"/>
      <c r="V363" s="17"/>
    </row>
    <row r="364" spans="3:22" ht="12.75">
      <c r="C364" s="11"/>
      <c r="D364" s="11"/>
      <c r="E364" s="11"/>
      <c r="F364" s="11"/>
      <c r="G364" s="11"/>
      <c r="H364" s="11"/>
      <c r="I364" s="10"/>
      <c r="J364" s="11"/>
      <c r="K364" s="11"/>
      <c r="N364" s="16"/>
      <c r="O364" s="16"/>
      <c r="S364" s="16"/>
      <c r="U364" s="17"/>
      <c r="V364" s="17"/>
    </row>
    <row r="365" spans="3:22" ht="12.75">
      <c r="C365" s="11"/>
      <c r="D365" s="11"/>
      <c r="E365" s="11"/>
      <c r="F365" s="11"/>
      <c r="G365" s="11"/>
      <c r="H365" s="11"/>
      <c r="I365" s="10"/>
      <c r="J365" s="11"/>
      <c r="K365" s="11"/>
      <c r="N365" s="16"/>
      <c r="O365" s="16"/>
      <c r="S365" s="16"/>
      <c r="U365" s="17"/>
      <c r="V365" s="17"/>
    </row>
    <row r="366" spans="3:22" ht="12.75">
      <c r="C366" s="11"/>
      <c r="D366" s="11"/>
      <c r="E366" s="11"/>
      <c r="F366" s="11"/>
      <c r="G366" s="11"/>
      <c r="H366" s="11"/>
      <c r="I366" s="10"/>
      <c r="J366" s="11"/>
      <c r="K366" s="11"/>
      <c r="N366" s="16"/>
      <c r="O366" s="16"/>
      <c r="S366" s="16"/>
      <c r="U366" s="17"/>
      <c r="V366" s="17"/>
    </row>
    <row r="367" spans="3:22" ht="12.75">
      <c r="C367" s="11"/>
      <c r="D367" s="11"/>
      <c r="E367" s="11"/>
      <c r="F367" s="11"/>
      <c r="G367" s="11"/>
      <c r="H367" s="11"/>
      <c r="I367" s="10"/>
      <c r="J367" s="11"/>
      <c r="K367" s="11"/>
      <c r="N367" s="16"/>
      <c r="O367" s="16"/>
      <c r="S367" s="16"/>
      <c r="U367" s="17"/>
      <c r="V367" s="17"/>
    </row>
    <row r="368" spans="3:22" ht="12.75">
      <c r="C368" s="11"/>
      <c r="D368" s="11"/>
      <c r="E368" s="11"/>
      <c r="F368" s="11"/>
      <c r="G368" s="11"/>
      <c r="H368" s="11"/>
      <c r="I368" s="10"/>
      <c r="J368" s="11"/>
      <c r="K368" s="11"/>
      <c r="N368" s="16"/>
      <c r="O368" s="16"/>
      <c r="S368" s="16"/>
      <c r="U368" s="17"/>
      <c r="V368" s="17"/>
    </row>
    <row r="369" spans="3:22" ht="12.75">
      <c r="C369" s="11"/>
      <c r="D369" s="11"/>
      <c r="E369" s="11"/>
      <c r="F369" s="11"/>
      <c r="G369" s="11"/>
      <c r="H369" s="11"/>
      <c r="I369" s="10"/>
      <c r="J369" s="11"/>
      <c r="K369" s="11"/>
      <c r="N369" s="16"/>
      <c r="O369" s="16"/>
      <c r="S369" s="16"/>
      <c r="U369" s="17"/>
      <c r="V369" s="17"/>
    </row>
    <row r="370" spans="3:22" ht="12.75">
      <c r="C370" s="11"/>
      <c r="D370" s="11"/>
      <c r="E370" s="11"/>
      <c r="F370" s="11"/>
      <c r="G370" s="11"/>
      <c r="H370" s="11"/>
      <c r="I370" s="10"/>
      <c r="J370" s="11"/>
      <c r="K370" s="11"/>
      <c r="N370" s="16"/>
      <c r="O370" s="16"/>
      <c r="S370" s="16"/>
      <c r="U370" s="17"/>
      <c r="V370" s="17"/>
    </row>
    <row r="371" spans="3:22" ht="12.75">
      <c r="C371" s="11"/>
      <c r="D371" s="11"/>
      <c r="E371" s="11"/>
      <c r="F371" s="11"/>
      <c r="G371" s="11"/>
      <c r="H371" s="11"/>
      <c r="I371" s="10"/>
      <c r="J371" s="11"/>
      <c r="K371" s="11"/>
      <c r="N371" s="16"/>
      <c r="O371" s="16"/>
      <c r="S371" s="16"/>
      <c r="U371" s="17"/>
      <c r="V371" s="17"/>
    </row>
    <row r="372" spans="3:22" ht="12.75">
      <c r="C372" s="11"/>
      <c r="D372" s="11"/>
      <c r="E372" s="11"/>
      <c r="F372" s="11"/>
      <c r="G372" s="11"/>
      <c r="H372" s="11"/>
      <c r="I372" s="10"/>
      <c r="J372" s="11"/>
      <c r="K372" s="11"/>
      <c r="N372" s="16"/>
      <c r="O372" s="16"/>
      <c r="S372" s="16"/>
      <c r="U372" s="17"/>
      <c r="V372" s="17"/>
    </row>
    <row r="373" spans="3:22" ht="12.75">
      <c r="C373" s="11"/>
      <c r="D373" s="11"/>
      <c r="E373" s="11"/>
      <c r="F373" s="11"/>
      <c r="G373" s="11"/>
      <c r="H373" s="11"/>
      <c r="I373" s="10"/>
      <c r="J373" s="11"/>
      <c r="K373" s="11"/>
      <c r="N373" s="16"/>
      <c r="O373" s="16"/>
      <c r="S373" s="16"/>
      <c r="U373" s="17"/>
      <c r="V373" s="17"/>
    </row>
    <row r="374" spans="3:22" ht="12.75">
      <c r="C374" s="11"/>
      <c r="D374" s="11"/>
      <c r="E374" s="11"/>
      <c r="F374" s="11"/>
      <c r="G374" s="11"/>
      <c r="H374" s="11"/>
      <c r="I374" s="10"/>
      <c r="J374" s="11"/>
      <c r="K374" s="11"/>
      <c r="N374" s="16"/>
      <c r="O374" s="16"/>
      <c r="S374" s="16"/>
      <c r="U374" s="17"/>
      <c r="V374" s="17"/>
    </row>
    <row r="375" spans="3:22" ht="12.75">
      <c r="C375" s="11"/>
      <c r="D375" s="11"/>
      <c r="E375" s="11"/>
      <c r="F375" s="11"/>
      <c r="G375" s="11"/>
      <c r="H375" s="11"/>
      <c r="I375" s="10"/>
      <c r="J375" s="11"/>
      <c r="K375" s="11"/>
      <c r="N375" s="16"/>
      <c r="O375" s="16"/>
      <c r="S375" s="16"/>
      <c r="U375" s="17"/>
      <c r="V375" s="17"/>
    </row>
    <row r="376" spans="3:22" ht="12.75">
      <c r="C376" s="11"/>
      <c r="D376" s="11"/>
      <c r="E376" s="11"/>
      <c r="F376" s="11"/>
      <c r="G376" s="11"/>
      <c r="H376" s="11"/>
      <c r="I376" s="10"/>
      <c r="J376" s="11"/>
      <c r="K376" s="11"/>
      <c r="N376" s="16"/>
      <c r="O376" s="16"/>
      <c r="S376" s="16"/>
      <c r="U376" s="17"/>
      <c r="V376" s="17"/>
    </row>
    <row r="377" spans="3:22" ht="12.75">
      <c r="C377" s="11"/>
      <c r="D377" s="11"/>
      <c r="E377" s="11"/>
      <c r="F377" s="11"/>
      <c r="G377" s="11"/>
      <c r="H377" s="11"/>
      <c r="I377" s="10"/>
      <c r="J377" s="11"/>
      <c r="K377" s="11"/>
      <c r="N377" s="16"/>
      <c r="O377" s="16"/>
      <c r="S377" s="16"/>
      <c r="U377" s="17"/>
      <c r="V377" s="17"/>
    </row>
    <row r="378" spans="3:22" ht="12.75">
      <c r="C378" s="11"/>
      <c r="D378" s="11"/>
      <c r="E378" s="11"/>
      <c r="F378" s="11"/>
      <c r="G378" s="11"/>
      <c r="H378" s="11"/>
      <c r="I378" s="10"/>
      <c r="J378" s="11"/>
      <c r="K378" s="11"/>
      <c r="N378" s="16"/>
      <c r="O378" s="16"/>
      <c r="S378" s="16"/>
      <c r="U378" s="17"/>
      <c r="V378" s="17"/>
    </row>
    <row r="379" spans="3:22" ht="12.75">
      <c r="C379" s="11"/>
      <c r="D379" s="11"/>
      <c r="E379" s="11"/>
      <c r="F379" s="11"/>
      <c r="G379" s="11"/>
      <c r="H379" s="11"/>
      <c r="I379" s="10"/>
      <c r="J379" s="11"/>
      <c r="K379" s="11"/>
      <c r="N379" s="16"/>
      <c r="O379" s="16"/>
      <c r="S379" s="16"/>
      <c r="U379" s="17"/>
      <c r="V379" s="17"/>
    </row>
    <row r="380" spans="3:22" ht="12.75">
      <c r="C380" s="11"/>
      <c r="D380" s="11"/>
      <c r="E380" s="11"/>
      <c r="F380" s="11"/>
      <c r="G380" s="11"/>
      <c r="H380" s="11"/>
      <c r="I380" s="10"/>
      <c r="J380" s="11"/>
      <c r="K380" s="11"/>
      <c r="N380" s="16"/>
      <c r="O380" s="16"/>
      <c r="S380" s="16"/>
      <c r="U380" s="17"/>
      <c r="V380" s="17"/>
    </row>
    <row r="381" spans="3:22" ht="12.75">
      <c r="C381" s="11"/>
      <c r="D381" s="11"/>
      <c r="E381" s="11"/>
      <c r="F381" s="11"/>
      <c r="G381" s="11"/>
      <c r="H381" s="11"/>
      <c r="I381" s="10"/>
      <c r="J381" s="11"/>
      <c r="K381" s="11"/>
      <c r="N381" s="16"/>
      <c r="O381" s="16"/>
      <c r="S381" s="16"/>
      <c r="U381" s="17"/>
      <c r="V381" s="17"/>
    </row>
    <row r="382" spans="3:22" ht="12.75">
      <c r="C382" s="11"/>
      <c r="D382" s="11"/>
      <c r="E382" s="11"/>
      <c r="F382" s="11"/>
      <c r="G382" s="11"/>
      <c r="H382" s="11"/>
      <c r="I382" s="10"/>
      <c r="J382" s="11"/>
      <c r="K382" s="11"/>
      <c r="N382" s="16"/>
      <c r="O382" s="16"/>
      <c r="S382" s="16"/>
      <c r="U382" s="17"/>
      <c r="V382" s="17"/>
    </row>
    <row r="383" spans="3:22" ht="12.75">
      <c r="C383" s="11"/>
      <c r="D383" s="11"/>
      <c r="E383" s="11"/>
      <c r="F383" s="11"/>
      <c r="G383" s="11"/>
      <c r="H383" s="11"/>
      <c r="I383" s="10"/>
      <c r="J383" s="11"/>
      <c r="K383" s="11"/>
      <c r="N383" s="16"/>
      <c r="O383" s="16"/>
      <c r="S383" s="16"/>
      <c r="U383" s="17"/>
      <c r="V383" s="17"/>
    </row>
    <row r="384" spans="3:22" ht="12.75">
      <c r="C384" s="11"/>
      <c r="D384" s="11"/>
      <c r="E384" s="11"/>
      <c r="F384" s="11"/>
      <c r="G384" s="11"/>
      <c r="H384" s="11"/>
      <c r="I384" s="10"/>
      <c r="J384" s="11"/>
      <c r="K384" s="11"/>
      <c r="N384" s="16"/>
      <c r="O384" s="16"/>
      <c r="S384" s="16"/>
      <c r="U384" s="17"/>
      <c r="V384" s="17"/>
    </row>
    <row r="385" spans="3:22" ht="12.75">
      <c r="C385" s="11"/>
      <c r="D385" s="11"/>
      <c r="E385" s="11"/>
      <c r="F385" s="11"/>
      <c r="G385" s="11"/>
      <c r="H385" s="11"/>
      <c r="I385" s="10"/>
      <c r="J385" s="11"/>
      <c r="K385" s="11"/>
      <c r="N385" s="16"/>
      <c r="O385" s="16"/>
      <c r="S385" s="16"/>
      <c r="U385" s="17"/>
      <c r="V385" s="17"/>
    </row>
    <row r="386" spans="3:22" ht="12.75">
      <c r="C386" s="11"/>
      <c r="D386" s="11"/>
      <c r="E386" s="11"/>
      <c r="F386" s="11"/>
      <c r="G386" s="11"/>
      <c r="H386" s="11"/>
      <c r="I386" s="10"/>
      <c r="J386" s="11"/>
      <c r="K386" s="11"/>
      <c r="N386" s="16"/>
      <c r="O386" s="16"/>
      <c r="S386" s="16"/>
      <c r="U386" s="17"/>
      <c r="V386" s="17"/>
    </row>
    <row r="387" spans="3:22" ht="12.75">
      <c r="C387" s="11"/>
      <c r="D387" s="11"/>
      <c r="E387" s="11"/>
      <c r="F387" s="11"/>
      <c r="G387" s="11"/>
      <c r="H387" s="11"/>
      <c r="I387" s="10"/>
      <c r="J387" s="11"/>
      <c r="K387" s="11"/>
      <c r="N387" s="16"/>
      <c r="O387" s="16"/>
      <c r="S387" s="16"/>
      <c r="U387" s="17"/>
      <c r="V387" s="17"/>
    </row>
    <row r="388" spans="3:22" ht="12.75">
      <c r="C388" s="11"/>
      <c r="D388" s="11"/>
      <c r="E388" s="11"/>
      <c r="F388" s="11"/>
      <c r="G388" s="11"/>
      <c r="H388" s="11"/>
      <c r="I388" s="10"/>
      <c r="J388" s="11"/>
      <c r="K388" s="11"/>
      <c r="N388" s="16"/>
      <c r="O388" s="16"/>
      <c r="S388" s="16"/>
      <c r="U388" s="17"/>
      <c r="V388" s="17"/>
    </row>
    <row r="389" spans="3:22" ht="12.75">
      <c r="C389" s="11"/>
      <c r="D389" s="11"/>
      <c r="E389" s="11"/>
      <c r="F389" s="11"/>
      <c r="G389" s="11"/>
      <c r="H389" s="11"/>
      <c r="I389" s="10"/>
      <c r="J389" s="11"/>
      <c r="K389" s="11"/>
      <c r="N389" s="16"/>
      <c r="O389" s="16"/>
      <c r="S389" s="16"/>
      <c r="U389" s="17"/>
      <c r="V389" s="17"/>
    </row>
    <row r="390" spans="3:22" ht="12.75">
      <c r="C390" s="11"/>
      <c r="D390" s="11"/>
      <c r="E390" s="11"/>
      <c r="F390" s="11"/>
      <c r="G390" s="11"/>
      <c r="H390" s="11"/>
      <c r="I390" s="10"/>
      <c r="J390" s="11"/>
      <c r="K390" s="11"/>
      <c r="N390" s="16"/>
      <c r="O390" s="16"/>
      <c r="S390" s="16"/>
      <c r="U390" s="17"/>
      <c r="V390" s="17"/>
    </row>
    <row r="391" spans="3:22" ht="12.75">
      <c r="C391" s="11"/>
      <c r="D391" s="11"/>
      <c r="E391" s="11"/>
      <c r="F391" s="11"/>
      <c r="G391" s="11"/>
      <c r="H391" s="11"/>
      <c r="I391" s="10"/>
      <c r="J391" s="11"/>
      <c r="K391" s="11"/>
      <c r="N391" s="16"/>
      <c r="O391" s="16"/>
      <c r="S391" s="16"/>
      <c r="U391" s="17"/>
      <c r="V391" s="17"/>
    </row>
    <row r="392" spans="3:22" ht="12.75">
      <c r="C392" s="11"/>
      <c r="D392" s="11"/>
      <c r="E392" s="11"/>
      <c r="F392" s="11"/>
      <c r="G392" s="11"/>
      <c r="H392" s="11"/>
      <c r="I392" s="10"/>
      <c r="J392" s="11"/>
      <c r="K392" s="11"/>
      <c r="N392" s="16"/>
      <c r="O392" s="16"/>
      <c r="S392" s="16"/>
      <c r="U392" s="17"/>
      <c r="V392" s="17"/>
    </row>
    <row r="393" spans="3:22" ht="12.75">
      <c r="C393" s="11"/>
      <c r="D393" s="11"/>
      <c r="E393" s="11"/>
      <c r="F393" s="11"/>
      <c r="G393" s="11"/>
      <c r="H393" s="11"/>
      <c r="I393" s="10"/>
      <c r="J393" s="11"/>
      <c r="K393" s="11"/>
      <c r="N393" s="16"/>
      <c r="O393" s="16"/>
      <c r="S393" s="16"/>
      <c r="U393" s="17"/>
      <c r="V393" s="17"/>
    </row>
    <row r="394" spans="3:22" ht="12.75">
      <c r="C394" s="11"/>
      <c r="D394" s="11"/>
      <c r="E394" s="11"/>
      <c r="F394" s="11"/>
      <c r="G394" s="11"/>
      <c r="H394" s="11"/>
      <c r="I394" s="10"/>
      <c r="J394" s="11"/>
      <c r="K394" s="11"/>
      <c r="N394" s="16"/>
      <c r="O394" s="16"/>
      <c r="S394" s="16"/>
      <c r="U394" s="17"/>
      <c r="V394" s="17"/>
    </row>
    <row r="395" spans="3:22" ht="12.75">
      <c r="C395" s="11"/>
      <c r="D395" s="11"/>
      <c r="E395" s="11"/>
      <c r="F395" s="11"/>
      <c r="G395" s="11"/>
      <c r="H395" s="11"/>
      <c r="I395" s="10"/>
      <c r="J395" s="11"/>
      <c r="K395" s="11"/>
      <c r="N395" s="16"/>
      <c r="O395" s="16"/>
      <c r="S395" s="16"/>
      <c r="U395" s="17"/>
      <c r="V395" s="17"/>
    </row>
    <row r="396" spans="3:22" ht="12.75">
      <c r="C396" s="11"/>
      <c r="D396" s="11"/>
      <c r="E396" s="11"/>
      <c r="F396" s="11"/>
      <c r="G396" s="11"/>
      <c r="H396" s="11"/>
      <c r="I396" s="10"/>
      <c r="J396" s="11"/>
      <c r="K396" s="11"/>
      <c r="N396" s="16"/>
      <c r="O396" s="16"/>
      <c r="S396" s="16"/>
      <c r="U396" s="17"/>
      <c r="V396" s="17"/>
    </row>
    <row r="397" spans="3:22" ht="12.75">
      <c r="C397" s="11"/>
      <c r="D397" s="11"/>
      <c r="E397" s="11"/>
      <c r="F397" s="11"/>
      <c r="G397" s="11"/>
      <c r="H397" s="11"/>
      <c r="I397" s="10"/>
      <c r="J397" s="11"/>
      <c r="K397" s="11"/>
      <c r="N397" s="16"/>
      <c r="O397" s="16"/>
      <c r="S397" s="16"/>
      <c r="U397" s="17"/>
      <c r="V397" s="17"/>
    </row>
    <row r="398" spans="3:22" ht="12.75">
      <c r="C398" s="11"/>
      <c r="D398" s="11"/>
      <c r="E398" s="11"/>
      <c r="F398" s="11"/>
      <c r="G398" s="11"/>
      <c r="H398" s="11"/>
      <c r="I398" s="10"/>
      <c r="J398" s="11"/>
      <c r="K398" s="11"/>
      <c r="N398" s="16"/>
      <c r="O398" s="16"/>
      <c r="S398" s="16"/>
      <c r="U398" s="17"/>
      <c r="V398" s="17"/>
    </row>
    <row r="399" spans="3:22" ht="12.75">
      <c r="C399" s="11"/>
      <c r="D399" s="11"/>
      <c r="E399" s="11"/>
      <c r="F399" s="11"/>
      <c r="G399" s="11"/>
      <c r="H399" s="11"/>
      <c r="I399" s="10"/>
      <c r="J399" s="11"/>
      <c r="K399" s="11"/>
      <c r="N399" s="16"/>
      <c r="O399" s="16"/>
      <c r="S399" s="16"/>
      <c r="U399" s="17"/>
      <c r="V399" s="17"/>
    </row>
    <row r="400" spans="3:22" ht="12.75">
      <c r="C400" s="11"/>
      <c r="D400" s="11"/>
      <c r="E400" s="11"/>
      <c r="F400" s="11"/>
      <c r="G400" s="11"/>
      <c r="H400" s="11"/>
      <c r="I400" s="10"/>
      <c r="J400" s="11"/>
      <c r="K400" s="11"/>
      <c r="N400" s="16"/>
      <c r="O400" s="16"/>
      <c r="S400" s="16"/>
      <c r="U400" s="17"/>
      <c r="V400" s="17"/>
    </row>
    <row r="401" spans="3:22" ht="12.75">
      <c r="C401" s="11"/>
      <c r="D401" s="11"/>
      <c r="E401" s="11"/>
      <c r="F401" s="11"/>
      <c r="G401" s="11"/>
      <c r="H401" s="11"/>
      <c r="I401" s="10"/>
      <c r="J401" s="11"/>
      <c r="K401" s="11"/>
      <c r="N401" s="16"/>
      <c r="O401" s="16"/>
      <c r="S401" s="16"/>
      <c r="U401" s="17"/>
      <c r="V401" s="17"/>
    </row>
    <row r="402" spans="3:22" ht="12.75">
      <c r="C402" s="11"/>
      <c r="D402" s="11"/>
      <c r="E402" s="11"/>
      <c r="F402" s="11"/>
      <c r="G402" s="11"/>
      <c r="H402" s="11"/>
      <c r="I402" s="10"/>
      <c r="J402" s="11"/>
      <c r="K402" s="11"/>
      <c r="N402" s="16"/>
      <c r="O402" s="16"/>
      <c r="S402" s="16"/>
      <c r="U402" s="17"/>
      <c r="V402" s="17"/>
    </row>
    <row r="403" spans="3:22" ht="12.75">
      <c r="C403" s="11"/>
      <c r="D403" s="11"/>
      <c r="E403" s="11"/>
      <c r="F403" s="11"/>
      <c r="G403" s="11"/>
      <c r="H403" s="11"/>
      <c r="I403" s="10"/>
      <c r="J403" s="11"/>
      <c r="K403" s="11"/>
      <c r="N403" s="16"/>
      <c r="O403" s="16"/>
      <c r="S403" s="16"/>
      <c r="U403" s="17"/>
      <c r="V403" s="17"/>
    </row>
    <row r="404" spans="3:22" ht="12.75">
      <c r="C404" s="11"/>
      <c r="D404" s="11"/>
      <c r="E404" s="11"/>
      <c r="F404" s="11"/>
      <c r="G404" s="11"/>
      <c r="H404" s="11"/>
      <c r="I404" s="10"/>
      <c r="J404" s="11"/>
      <c r="K404" s="11"/>
      <c r="N404" s="16"/>
      <c r="O404" s="16"/>
      <c r="S404" s="16"/>
      <c r="U404" s="17"/>
      <c r="V404" s="17"/>
    </row>
    <row r="405" spans="3:22" ht="12.75">
      <c r="C405" s="11"/>
      <c r="D405" s="11"/>
      <c r="E405" s="11"/>
      <c r="F405" s="11"/>
      <c r="G405" s="11"/>
      <c r="H405" s="11"/>
      <c r="I405" s="10"/>
      <c r="J405" s="11"/>
      <c r="K405" s="11"/>
      <c r="N405" s="16"/>
      <c r="O405" s="16"/>
      <c r="S405" s="16"/>
      <c r="U405" s="17"/>
      <c r="V405" s="17"/>
    </row>
    <row r="406" spans="3:22" ht="12.75">
      <c r="C406" s="11"/>
      <c r="D406" s="11"/>
      <c r="E406" s="11"/>
      <c r="F406" s="11"/>
      <c r="G406" s="11"/>
      <c r="H406" s="11"/>
      <c r="I406" s="10"/>
      <c r="J406" s="11"/>
      <c r="K406" s="11"/>
      <c r="N406" s="16"/>
      <c r="O406" s="16"/>
      <c r="S406" s="16"/>
      <c r="U406" s="17"/>
      <c r="V406" s="17"/>
    </row>
    <row r="407" spans="3:22" ht="12.75">
      <c r="C407" s="11"/>
      <c r="D407" s="11"/>
      <c r="E407" s="11"/>
      <c r="F407" s="11"/>
      <c r="G407" s="11"/>
      <c r="H407" s="11"/>
      <c r="I407" s="10"/>
      <c r="J407" s="11"/>
      <c r="K407" s="11"/>
      <c r="N407" s="16"/>
      <c r="O407" s="16"/>
      <c r="S407" s="16"/>
      <c r="U407" s="17"/>
      <c r="V407" s="17"/>
    </row>
    <row r="408" spans="3:22" ht="12.75">
      <c r="C408" s="11"/>
      <c r="D408" s="11"/>
      <c r="E408" s="11"/>
      <c r="F408" s="11"/>
      <c r="G408" s="11"/>
      <c r="H408" s="11"/>
      <c r="I408" s="10"/>
      <c r="J408" s="11"/>
      <c r="K408" s="11"/>
      <c r="N408" s="16"/>
      <c r="O408" s="16"/>
      <c r="S408" s="16"/>
      <c r="U408" s="17"/>
      <c r="V408" s="17"/>
    </row>
    <row r="409" spans="3:22" ht="12.75">
      <c r="C409" s="11"/>
      <c r="D409" s="11"/>
      <c r="E409" s="11"/>
      <c r="F409" s="11"/>
      <c r="G409" s="11"/>
      <c r="H409" s="11"/>
      <c r="I409" s="10"/>
      <c r="J409" s="11"/>
      <c r="K409" s="11"/>
      <c r="N409" s="16"/>
      <c r="O409" s="16"/>
      <c r="S409" s="16"/>
      <c r="U409" s="17"/>
      <c r="V409" s="17"/>
    </row>
    <row r="410" spans="3:22" ht="12.75">
      <c r="C410" s="11"/>
      <c r="D410" s="11"/>
      <c r="E410" s="11"/>
      <c r="F410" s="11"/>
      <c r="G410" s="11"/>
      <c r="H410" s="11"/>
      <c r="I410" s="10"/>
      <c r="J410" s="11"/>
      <c r="K410" s="11"/>
      <c r="N410" s="16"/>
      <c r="O410" s="16"/>
      <c r="S410" s="16"/>
      <c r="U410" s="17"/>
      <c r="V410" s="17"/>
    </row>
    <row r="411" spans="3:22" ht="12.75">
      <c r="C411" s="11"/>
      <c r="D411" s="11"/>
      <c r="E411" s="11"/>
      <c r="F411" s="11"/>
      <c r="G411" s="11"/>
      <c r="H411" s="11"/>
      <c r="I411" s="10"/>
      <c r="J411" s="11"/>
      <c r="K411" s="11"/>
      <c r="N411" s="16"/>
      <c r="O411" s="16"/>
      <c r="S411" s="16"/>
      <c r="U411" s="17"/>
      <c r="V411" s="17"/>
    </row>
    <row r="412" spans="3:22" ht="12.75">
      <c r="C412" s="11"/>
      <c r="D412" s="11"/>
      <c r="E412" s="11"/>
      <c r="F412" s="11"/>
      <c r="G412" s="11"/>
      <c r="H412" s="11"/>
      <c r="I412" s="10"/>
      <c r="J412" s="11"/>
      <c r="K412" s="11"/>
      <c r="N412" s="16"/>
      <c r="O412" s="16"/>
      <c r="S412" s="16"/>
      <c r="U412" s="17"/>
      <c r="V412" s="17"/>
    </row>
    <row r="413" spans="3:22" ht="12.75">
      <c r="C413" s="11"/>
      <c r="D413" s="11"/>
      <c r="E413" s="11"/>
      <c r="F413" s="11"/>
      <c r="G413" s="11"/>
      <c r="H413" s="11"/>
      <c r="I413" s="10"/>
      <c r="J413" s="11"/>
      <c r="K413" s="11"/>
      <c r="N413" s="16"/>
      <c r="O413" s="16"/>
      <c r="S413" s="16"/>
      <c r="U413" s="17"/>
      <c r="V413" s="17"/>
    </row>
    <row r="414" spans="3:22" ht="12.75">
      <c r="C414" s="11"/>
      <c r="D414" s="11"/>
      <c r="E414" s="11"/>
      <c r="F414" s="11"/>
      <c r="G414" s="11"/>
      <c r="H414" s="11"/>
      <c r="I414" s="10"/>
      <c r="J414" s="11"/>
      <c r="K414" s="11"/>
      <c r="N414" s="16"/>
      <c r="O414" s="16"/>
      <c r="S414" s="16"/>
      <c r="U414" s="17"/>
      <c r="V414" s="17"/>
    </row>
    <row r="415" spans="3:22" ht="12.75">
      <c r="C415" s="11"/>
      <c r="D415" s="11"/>
      <c r="E415" s="11"/>
      <c r="F415" s="11"/>
      <c r="G415" s="11"/>
      <c r="H415" s="11"/>
      <c r="I415" s="10"/>
      <c r="J415" s="11"/>
      <c r="K415" s="11"/>
      <c r="N415" s="16"/>
      <c r="O415" s="16"/>
      <c r="S415" s="16"/>
      <c r="U415" s="17"/>
      <c r="V415" s="17"/>
    </row>
    <row r="416" spans="3:22" ht="12.75">
      <c r="C416" s="11"/>
      <c r="D416" s="11"/>
      <c r="E416" s="11"/>
      <c r="F416" s="11"/>
      <c r="G416" s="11"/>
      <c r="H416" s="11"/>
      <c r="I416" s="10"/>
      <c r="J416" s="11"/>
      <c r="K416" s="11"/>
      <c r="N416" s="16"/>
      <c r="O416" s="16"/>
      <c r="S416" s="16"/>
      <c r="U416" s="17"/>
      <c r="V416" s="17"/>
    </row>
    <row r="417" spans="3:22" ht="12.75">
      <c r="C417" s="11"/>
      <c r="D417" s="11"/>
      <c r="E417" s="11"/>
      <c r="F417" s="11"/>
      <c r="G417" s="11"/>
      <c r="H417" s="11"/>
      <c r="I417" s="10"/>
      <c r="J417" s="11"/>
      <c r="K417" s="11"/>
      <c r="N417" s="16"/>
      <c r="O417" s="16"/>
      <c r="S417" s="16"/>
      <c r="U417" s="17"/>
      <c r="V417" s="17"/>
    </row>
    <row r="418" spans="3:22" ht="12.75">
      <c r="C418" s="11"/>
      <c r="D418" s="11"/>
      <c r="E418" s="11"/>
      <c r="F418" s="11"/>
      <c r="G418" s="11"/>
      <c r="H418" s="11"/>
      <c r="I418" s="10"/>
      <c r="J418" s="11"/>
      <c r="K418" s="11"/>
      <c r="N418" s="16"/>
      <c r="O418" s="16"/>
      <c r="S418" s="16"/>
      <c r="U418" s="17"/>
      <c r="V418" s="17"/>
    </row>
    <row r="419" spans="3:22" ht="12.75">
      <c r="C419" s="11"/>
      <c r="D419" s="11"/>
      <c r="E419" s="11"/>
      <c r="F419" s="11"/>
      <c r="G419" s="11"/>
      <c r="H419" s="11"/>
      <c r="I419" s="10"/>
      <c r="J419" s="11"/>
      <c r="K419" s="11"/>
      <c r="N419" s="16"/>
      <c r="O419" s="16"/>
      <c r="S419" s="16"/>
      <c r="U419" s="17"/>
      <c r="V419" s="17"/>
    </row>
    <row r="420" spans="3:22" ht="12.75">
      <c r="C420" s="11"/>
      <c r="D420" s="11"/>
      <c r="E420" s="11"/>
      <c r="F420" s="11"/>
      <c r="G420" s="11"/>
      <c r="H420" s="11"/>
      <c r="I420" s="10"/>
      <c r="J420" s="11"/>
      <c r="K420" s="11"/>
      <c r="N420" s="16"/>
      <c r="O420" s="16"/>
      <c r="S420" s="16"/>
      <c r="U420" s="17"/>
      <c r="V420" s="17"/>
    </row>
    <row r="421" spans="3:22" ht="12.75">
      <c r="C421" s="11"/>
      <c r="D421" s="11"/>
      <c r="E421" s="11"/>
      <c r="F421" s="11"/>
      <c r="G421" s="11"/>
      <c r="H421" s="11"/>
      <c r="I421" s="10"/>
      <c r="J421" s="11"/>
      <c r="K421" s="11"/>
      <c r="N421" s="16"/>
      <c r="O421" s="16"/>
      <c r="S421" s="16"/>
      <c r="U421" s="17"/>
      <c r="V421" s="17"/>
    </row>
    <row r="422" spans="3:22" ht="12.75">
      <c r="C422" s="11"/>
      <c r="D422" s="11"/>
      <c r="E422" s="11"/>
      <c r="F422" s="11"/>
      <c r="G422" s="11"/>
      <c r="H422" s="11"/>
      <c r="I422" s="10"/>
      <c r="J422" s="11"/>
      <c r="K422" s="11"/>
      <c r="N422" s="16"/>
      <c r="O422" s="16"/>
      <c r="S422" s="16"/>
      <c r="U422" s="17"/>
      <c r="V422" s="17"/>
    </row>
    <row r="423" spans="3:22" ht="12.75">
      <c r="C423" s="11"/>
      <c r="D423" s="11"/>
      <c r="E423" s="11"/>
      <c r="F423" s="11"/>
      <c r="G423" s="11"/>
      <c r="H423" s="11"/>
      <c r="I423" s="10"/>
      <c r="J423" s="11"/>
      <c r="K423" s="11"/>
      <c r="N423" s="16"/>
      <c r="O423" s="16"/>
      <c r="S423" s="16"/>
      <c r="U423" s="17"/>
      <c r="V423" s="17"/>
    </row>
    <row r="424" spans="3:22" ht="12.75">
      <c r="C424" s="11"/>
      <c r="D424" s="11"/>
      <c r="E424" s="11"/>
      <c r="F424" s="11"/>
      <c r="G424" s="11"/>
      <c r="H424" s="11"/>
      <c r="I424" s="10"/>
      <c r="J424" s="11"/>
      <c r="K424" s="11"/>
      <c r="N424" s="16"/>
      <c r="O424" s="16"/>
      <c r="S424" s="16"/>
      <c r="U424" s="17"/>
      <c r="V424" s="17"/>
    </row>
    <row r="425" spans="3:22" ht="12.75">
      <c r="C425" s="11"/>
      <c r="D425" s="11"/>
      <c r="E425" s="11"/>
      <c r="F425" s="11"/>
      <c r="G425" s="11"/>
      <c r="H425" s="11"/>
      <c r="I425" s="10"/>
      <c r="J425" s="11"/>
      <c r="K425" s="11"/>
      <c r="N425" s="16"/>
      <c r="O425" s="16"/>
      <c r="S425" s="16"/>
      <c r="U425" s="17"/>
      <c r="V425" s="17"/>
    </row>
    <row r="426" spans="3:22" ht="12.75">
      <c r="C426" s="11"/>
      <c r="D426" s="11"/>
      <c r="E426" s="11"/>
      <c r="F426" s="11"/>
      <c r="G426" s="11"/>
      <c r="H426" s="11"/>
      <c r="I426" s="10"/>
      <c r="J426" s="11"/>
      <c r="K426" s="11"/>
      <c r="N426" s="16"/>
      <c r="O426" s="16"/>
      <c r="S426" s="16"/>
      <c r="U426" s="17"/>
      <c r="V426" s="17"/>
    </row>
    <row r="427" spans="3:22" ht="12.75">
      <c r="C427" s="11"/>
      <c r="D427" s="11"/>
      <c r="E427" s="11"/>
      <c r="F427" s="11"/>
      <c r="G427" s="11"/>
      <c r="H427" s="11"/>
      <c r="I427" s="10"/>
      <c r="J427" s="11"/>
      <c r="K427" s="11"/>
      <c r="N427" s="16"/>
      <c r="O427" s="16"/>
      <c r="S427" s="16"/>
      <c r="U427" s="17"/>
      <c r="V427" s="17"/>
    </row>
    <row r="428" spans="3:22" ht="12.75">
      <c r="C428" s="11"/>
      <c r="D428" s="11"/>
      <c r="E428" s="11"/>
      <c r="F428" s="11"/>
      <c r="G428" s="11"/>
      <c r="H428" s="11"/>
      <c r="I428" s="10"/>
      <c r="J428" s="11"/>
      <c r="K428" s="11"/>
      <c r="N428" s="16"/>
      <c r="O428" s="16"/>
      <c r="S428" s="16"/>
      <c r="U428" s="17"/>
      <c r="V428" s="17"/>
    </row>
    <row r="429" spans="3:22" ht="12.75">
      <c r="C429" s="11"/>
      <c r="D429" s="11"/>
      <c r="E429" s="11"/>
      <c r="F429" s="11"/>
      <c r="G429" s="11"/>
      <c r="H429" s="11"/>
      <c r="I429" s="10"/>
      <c r="J429" s="11"/>
      <c r="K429" s="11"/>
      <c r="N429" s="16"/>
      <c r="O429" s="16"/>
      <c r="S429" s="16"/>
      <c r="U429" s="17"/>
      <c r="V429" s="17"/>
    </row>
    <row r="430" spans="3:22" ht="12.75">
      <c r="C430" s="11"/>
      <c r="D430" s="11"/>
      <c r="E430" s="11"/>
      <c r="F430" s="11"/>
      <c r="G430" s="11"/>
      <c r="H430" s="11"/>
      <c r="I430" s="10"/>
      <c r="J430" s="11"/>
      <c r="K430" s="11"/>
      <c r="N430" s="16"/>
      <c r="O430" s="16"/>
      <c r="S430" s="16"/>
      <c r="U430" s="17"/>
      <c r="V430" s="17"/>
    </row>
    <row r="431" spans="3:22" ht="12.75">
      <c r="C431" s="11"/>
      <c r="D431" s="11"/>
      <c r="E431" s="11"/>
      <c r="F431" s="11"/>
      <c r="G431" s="11"/>
      <c r="H431" s="11"/>
      <c r="I431" s="10"/>
      <c r="J431" s="11"/>
      <c r="K431" s="11"/>
      <c r="N431" s="16"/>
      <c r="O431" s="16"/>
      <c r="S431" s="16"/>
      <c r="U431" s="17"/>
      <c r="V431" s="17"/>
    </row>
    <row r="432" spans="3:22" ht="12.75">
      <c r="C432" s="11"/>
      <c r="D432" s="11"/>
      <c r="E432" s="11"/>
      <c r="F432" s="11"/>
      <c r="G432" s="11"/>
      <c r="H432" s="11"/>
      <c r="I432" s="10"/>
      <c r="J432" s="11"/>
      <c r="K432" s="11"/>
      <c r="N432" s="16"/>
      <c r="O432" s="16"/>
      <c r="S432" s="16"/>
      <c r="U432" s="17"/>
      <c r="V432" s="17"/>
    </row>
    <row r="433" spans="3:22" ht="12.75">
      <c r="C433" s="11"/>
      <c r="D433" s="11"/>
      <c r="E433" s="11"/>
      <c r="F433" s="11"/>
      <c r="G433" s="11"/>
      <c r="H433" s="11"/>
      <c r="I433" s="10"/>
      <c r="J433" s="11"/>
      <c r="K433" s="11"/>
      <c r="N433" s="16"/>
      <c r="O433" s="16"/>
      <c r="S433" s="16"/>
      <c r="U433" s="17"/>
      <c r="V433" s="17"/>
    </row>
    <row r="434" spans="3:22" ht="12.75">
      <c r="C434" s="11"/>
      <c r="D434" s="11"/>
      <c r="E434" s="11"/>
      <c r="F434" s="11"/>
      <c r="G434" s="11"/>
      <c r="H434" s="11"/>
      <c r="I434" s="10"/>
      <c r="J434" s="11"/>
      <c r="K434" s="11"/>
      <c r="N434" s="16"/>
      <c r="O434" s="16"/>
      <c r="S434" s="16"/>
      <c r="U434" s="17"/>
      <c r="V434" s="17"/>
    </row>
    <row r="435" spans="3:22" ht="12.75">
      <c r="C435" s="11"/>
      <c r="D435" s="11"/>
      <c r="E435" s="11"/>
      <c r="F435" s="11"/>
      <c r="G435" s="11"/>
      <c r="H435" s="11"/>
      <c r="I435" s="10"/>
      <c r="J435" s="11"/>
      <c r="K435" s="11"/>
      <c r="N435" s="16"/>
      <c r="O435" s="16"/>
      <c r="S435" s="16"/>
      <c r="U435" s="17"/>
      <c r="V435" s="17"/>
    </row>
    <row r="436" spans="3:22" ht="12.75">
      <c r="C436" s="11"/>
      <c r="D436" s="11"/>
      <c r="E436" s="11"/>
      <c r="F436" s="11"/>
      <c r="G436" s="11"/>
      <c r="H436" s="11"/>
      <c r="I436" s="10"/>
      <c r="J436" s="11"/>
      <c r="K436" s="11"/>
      <c r="N436" s="16"/>
      <c r="O436" s="16"/>
      <c r="S436" s="16"/>
      <c r="U436" s="17"/>
      <c r="V436" s="17"/>
    </row>
    <row r="437" spans="3:22" ht="12.75">
      <c r="C437" s="11"/>
      <c r="D437" s="11"/>
      <c r="E437" s="11"/>
      <c r="F437" s="11"/>
      <c r="G437" s="11"/>
      <c r="H437" s="11"/>
      <c r="I437" s="10"/>
      <c r="J437" s="11"/>
      <c r="K437" s="11"/>
      <c r="N437" s="16"/>
      <c r="O437" s="16"/>
      <c r="S437" s="16"/>
      <c r="U437" s="17"/>
      <c r="V437" s="17"/>
    </row>
    <row r="438" spans="3:22" ht="12.75">
      <c r="C438" s="11"/>
      <c r="D438" s="11"/>
      <c r="E438" s="11"/>
      <c r="F438" s="11"/>
      <c r="G438" s="11"/>
      <c r="H438" s="11"/>
      <c r="I438" s="10"/>
      <c r="J438" s="11"/>
      <c r="K438" s="11"/>
      <c r="N438" s="16"/>
      <c r="O438" s="16"/>
      <c r="S438" s="16"/>
      <c r="U438" s="17"/>
      <c r="V438" s="17"/>
    </row>
    <row r="439" spans="3:22" ht="12.75">
      <c r="C439" s="11"/>
      <c r="D439" s="11"/>
      <c r="E439" s="11"/>
      <c r="F439" s="11"/>
      <c r="G439" s="11"/>
      <c r="H439" s="11"/>
      <c r="I439" s="10"/>
      <c r="J439" s="11"/>
      <c r="K439" s="11"/>
      <c r="N439" s="16"/>
      <c r="O439" s="16"/>
      <c r="S439" s="16"/>
      <c r="U439" s="17"/>
      <c r="V439" s="17"/>
    </row>
    <row r="440" spans="3:22" ht="12.75">
      <c r="C440" s="11"/>
      <c r="D440" s="11"/>
      <c r="E440" s="11"/>
      <c r="F440" s="11"/>
      <c r="G440" s="11"/>
      <c r="H440" s="11"/>
      <c r="I440" s="10"/>
      <c r="J440" s="11"/>
      <c r="K440" s="11"/>
      <c r="N440" s="16"/>
      <c r="O440" s="16"/>
      <c r="S440" s="16"/>
      <c r="U440" s="17"/>
      <c r="V440" s="17"/>
    </row>
    <row r="441" spans="3:22" ht="12.75">
      <c r="C441" s="11"/>
      <c r="D441" s="11"/>
      <c r="E441" s="11"/>
      <c r="F441" s="11"/>
      <c r="G441" s="11"/>
      <c r="H441" s="11"/>
      <c r="I441" s="10"/>
      <c r="J441" s="11"/>
      <c r="K441" s="11"/>
      <c r="N441" s="16"/>
      <c r="O441" s="16"/>
      <c r="S441" s="16"/>
      <c r="U441" s="17"/>
      <c r="V441" s="17"/>
    </row>
    <row r="442" spans="3:22" ht="12.75">
      <c r="C442" s="11"/>
      <c r="D442" s="11"/>
      <c r="E442" s="11"/>
      <c r="F442" s="11"/>
      <c r="G442" s="11"/>
      <c r="H442" s="11"/>
      <c r="I442" s="10"/>
      <c r="J442" s="11"/>
      <c r="K442" s="11"/>
      <c r="N442" s="16"/>
      <c r="O442" s="16"/>
      <c r="S442" s="16"/>
      <c r="U442" s="17"/>
      <c r="V442" s="17"/>
    </row>
    <row r="443" spans="3:22" ht="12.75">
      <c r="C443" s="11"/>
      <c r="D443" s="11"/>
      <c r="E443" s="11"/>
      <c r="F443" s="11"/>
      <c r="G443" s="11"/>
      <c r="H443" s="11"/>
      <c r="I443" s="10"/>
      <c r="J443" s="11"/>
      <c r="K443" s="11"/>
      <c r="N443" s="16"/>
      <c r="O443" s="16"/>
      <c r="S443" s="16"/>
      <c r="U443" s="17"/>
      <c r="V443" s="17"/>
    </row>
    <row r="444" spans="3:22" ht="12.75">
      <c r="C444" s="11"/>
      <c r="D444" s="11"/>
      <c r="E444" s="11"/>
      <c r="F444" s="11"/>
      <c r="G444" s="11"/>
      <c r="H444" s="11"/>
      <c r="I444" s="10"/>
      <c r="J444" s="11"/>
      <c r="K444" s="11"/>
      <c r="N444" s="16"/>
      <c r="O444" s="16"/>
      <c r="S444" s="16"/>
      <c r="U444" s="17"/>
      <c r="V444" s="17"/>
    </row>
    <row r="445" spans="3:22" ht="12.75">
      <c r="C445" s="11"/>
      <c r="D445" s="11"/>
      <c r="E445" s="11"/>
      <c r="F445" s="11"/>
      <c r="G445" s="11"/>
      <c r="H445" s="11"/>
      <c r="I445" s="10"/>
      <c r="J445" s="11"/>
      <c r="K445" s="11"/>
      <c r="N445" s="16"/>
      <c r="O445" s="16"/>
      <c r="S445" s="16"/>
      <c r="U445" s="17"/>
      <c r="V445" s="17"/>
    </row>
    <row r="446" spans="3:22" ht="12.75">
      <c r="C446" s="11"/>
      <c r="D446" s="11"/>
      <c r="E446" s="11"/>
      <c r="F446" s="11"/>
      <c r="G446" s="11"/>
      <c r="H446" s="11"/>
      <c r="I446" s="10"/>
      <c r="J446" s="11"/>
      <c r="K446" s="11"/>
      <c r="N446" s="16"/>
      <c r="O446" s="16"/>
      <c r="S446" s="16"/>
      <c r="U446" s="17"/>
      <c r="V446" s="17"/>
    </row>
    <row r="447" spans="3:22" ht="12.75">
      <c r="C447" s="11"/>
      <c r="D447" s="11"/>
      <c r="E447" s="11"/>
      <c r="F447" s="11"/>
      <c r="G447" s="11"/>
      <c r="H447" s="11"/>
      <c r="I447" s="10"/>
      <c r="J447" s="11"/>
      <c r="K447" s="11"/>
      <c r="N447" s="16"/>
      <c r="O447" s="16"/>
      <c r="S447" s="16"/>
      <c r="U447" s="17"/>
      <c r="V447" s="17"/>
    </row>
    <row r="448" spans="3:22" ht="12.75">
      <c r="C448" s="11"/>
      <c r="D448" s="11"/>
      <c r="E448" s="11"/>
      <c r="F448" s="11"/>
      <c r="G448" s="11"/>
      <c r="H448" s="11"/>
      <c r="I448" s="10"/>
      <c r="J448" s="11"/>
      <c r="K448" s="11"/>
      <c r="N448" s="16"/>
      <c r="O448" s="16"/>
      <c r="S448" s="16"/>
      <c r="U448" s="17"/>
      <c r="V448" s="17"/>
    </row>
    <row r="449" spans="3:22" ht="12.75">
      <c r="C449" s="11"/>
      <c r="D449" s="11"/>
      <c r="E449" s="11"/>
      <c r="F449" s="11"/>
      <c r="G449" s="11"/>
      <c r="H449" s="11"/>
      <c r="I449" s="10"/>
      <c r="J449" s="11"/>
      <c r="K449" s="11"/>
      <c r="N449" s="16"/>
      <c r="O449" s="16"/>
      <c r="S449" s="16"/>
      <c r="U449" s="17"/>
      <c r="V449" s="17"/>
    </row>
    <row r="450" spans="3:22" ht="12.75">
      <c r="C450" s="11"/>
      <c r="D450" s="11"/>
      <c r="E450" s="11"/>
      <c r="F450" s="11"/>
      <c r="G450" s="11"/>
      <c r="H450" s="11"/>
      <c r="I450" s="10"/>
      <c r="J450" s="11"/>
      <c r="K450" s="11"/>
      <c r="N450" s="16"/>
      <c r="O450" s="16"/>
      <c r="S450" s="16"/>
      <c r="U450" s="17"/>
      <c r="V450" s="17"/>
    </row>
    <row r="451" spans="3:22" ht="12.75">
      <c r="C451" s="11"/>
      <c r="D451" s="11"/>
      <c r="E451" s="11"/>
      <c r="F451" s="11"/>
      <c r="G451" s="11"/>
      <c r="H451" s="11"/>
      <c r="I451" s="10"/>
      <c r="J451" s="11"/>
      <c r="K451" s="11"/>
      <c r="N451" s="16"/>
      <c r="O451" s="16"/>
      <c r="S451" s="16"/>
      <c r="U451" s="17"/>
      <c r="V451" s="17"/>
    </row>
    <row r="452" spans="3:22" ht="12.75">
      <c r="C452" s="11"/>
      <c r="D452" s="11"/>
      <c r="E452" s="11"/>
      <c r="F452" s="11"/>
      <c r="G452" s="11"/>
      <c r="H452" s="11"/>
      <c r="I452" s="10"/>
      <c r="J452" s="11"/>
      <c r="K452" s="11"/>
      <c r="N452" s="16"/>
      <c r="O452" s="16"/>
      <c r="S452" s="16"/>
      <c r="U452" s="17"/>
      <c r="V452" s="17"/>
    </row>
    <row r="453" spans="3:22" ht="12.75">
      <c r="C453" s="11"/>
      <c r="D453" s="11"/>
      <c r="E453" s="11"/>
      <c r="F453" s="11"/>
      <c r="G453" s="11"/>
      <c r="H453" s="11"/>
      <c r="I453" s="10"/>
      <c r="J453" s="11"/>
      <c r="K453" s="11"/>
      <c r="N453" s="16"/>
      <c r="O453" s="16"/>
      <c r="S453" s="16"/>
      <c r="U453" s="17"/>
      <c r="V453" s="17"/>
    </row>
    <row r="454" spans="3:22" ht="12.75">
      <c r="C454" s="11"/>
      <c r="D454" s="11"/>
      <c r="E454" s="11"/>
      <c r="F454" s="11"/>
      <c r="G454" s="11"/>
      <c r="H454" s="11"/>
      <c r="I454" s="10"/>
      <c r="J454" s="11"/>
      <c r="K454" s="11"/>
      <c r="N454" s="16"/>
      <c r="O454" s="16"/>
      <c r="S454" s="16"/>
      <c r="U454" s="17"/>
      <c r="V454" s="17"/>
    </row>
    <row r="455" spans="3:22" ht="12.75">
      <c r="C455" s="11"/>
      <c r="D455" s="11"/>
      <c r="E455" s="11"/>
      <c r="F455" s="11"/>
      <c r="G455" s="11"/>
      <c r="H455" s="11"/>
      <c r="I455" s="10"/>
      <c r="J455" s="11"/>
      <c r="K455" s="11"/>
      <c r="N455" s="16"/>
      <c r="O455" s="16"/>
      <c r="S455" s="16"/>
      <c r="U455" s="17"/>
      <c r="V455" s="17"/>
    </row>
    <row r="456" spans="3:22" ht="12.75">
      <c r="C456" s="11"/>
      <c r="D456" s="11"/>
      <c r="E456" s="11"/>
      <c r="F456" s="11"/>
      <c r="G456" s="11"/>
      <c r="H456" s="11"/>
      <c r="I456" s="10"/>
      <c r="J456" s="11"/>
      <c r="K456" s="11"/>
      <c r="N456" s="16"/>
      <c r="O456" s="16"/>
      <c r="S456" s="16"/>
      <c r="U456" s="17"/>
      <c r="V456" s="17"/>
    </row>
    <row r="457" spans="3:22" ht="12.75">
      <c r="C457" s="11"/>
      <c r="D457" s="11"/>
      <c r="E457" s="11"/>
      <c r="F457" s="11"/>
      <c r="G457" s="11"/>
      <c r="H457" s="11"/>
      <c r="I457" s="10"/>
      <c r="J457" s="11"/>
      <c r="K457" s="11"/>
      <c r="N457" s="16"/>
      <c r="O457" s="16"/>
      <c r="S457" s="16"/>
      <c r="U457" s="17"/>
      <c r="V457" s="17"/>
    </row>
    <row r="458" spans="3:22" ht="12.75">
      <c r="C458" s="11"/>
      <c r="D458" s="11"/>
      <c r="E458" s="11"/>
      <c r="F458" s="11"/>
      <c r="G458" s="11"/>
      <c r="H458" s="11"/>
      <c r="I458" s="10"/>
      <c r="J458" s="11"/>
      <c r="K458" s="11"/>
      <c r="N458" s="16"/>
      <c r="O458" s="16"/>
      <c r="S458" s="16"/>
      <c r="U458" s="17"/>
      <c r="V458" s="17"/>
    </row>
    <row r="459" spans="3:22" ht="12.75">
      <c r="C459" s="11"/>
      <c r="D459" s="11"/>
      <c r="E459" s="11"/>
      <c r="F459" s="11"/>
      <c r="G459" s="11"/>
      <c r="H459" s="11"/>
      <c r="I459" s="10"/>
      <c r="J459" s="11"/>
      <c r="K459" s="11"/>
      <c r="N459" s="16"/>
      <c r="O459" s="16"/>
      <c r="S459" s="16"/>
      <c r="U459" s="17"/>
      <c r="V459" s="17"/>
    </row>
    <row r="460" spans="3:22" ht="12.75">
      <c r="C460" s="11"/>
      <c r="D460" s="11"/>
      <c r="E460" s="11"/>
      <c r="F460" s="11"/>
      <c r="G460" s="11"/>
      <c r="H460" s="11"/>
      <c r="I460" s="10"/>
      <c r="J460" s="11"/>
      <c r="K460" s="11"/>
      <c r="N460" s="16"/>
      <c r="O460" s="16"/>
      <c r="S460" s="16"/>
      <c r="U460" s="17"/>
      <c r="V460" s="17"/>
    </row>
    <row r="461" spans="3:22" ht="12.75">
      <c r="C461" s="11"/>
      <c r="D461" s="11"/>
      <c r="E461" s="11"/>
      <c r="F461" s="11"/>
      <c r="G461" s="11"/>
      <c r="H461" s="11"/>
      <c r="I461" s="10"/>
      <c r="J461" s="11"/>
      <c r="K461" s="11"/>
      <c r="N461" s="16"/>
      <c r="O461" s="16"/>
      <c r="S461" s="16"/>
      <c r="U461" s="17"/>
      <c r="V461" s="17"/>
    </row>
    <row r="462" spans="3:22" ht="12.75">
      <c r="C462" s="11"/>
      <c r="D462" s="11"/>
      <c r="E462" s="11"/>
      <c r="F462" s="11"/>
      <c r="G462" s="11"/>
      <c r="H462" s="11"/>
      <c r="I462" s="10"/>
      <c r="J462" s="11"/>
      <c r="K462" s="11"/>
      <c r="N462" s="16"/>
      <c r="O462" s="16"/>
      <c r="S462" s="16"/>
      <c r="U462" s="17"/>
      <c r="V462" s="17"/>
    </row>
    <row r="463" spans="3:22" ht="12.75">
      <c r="C463" s="11"/>
      <c r="D463" s="11"/>
      <c r="E463" s="11"/>
      <c r="F463" s="11"/>
      <c r="G463" s="11"/>
      <c r="H463" s="11"/>
      <c r="I463" s="10"/>
      <c r="J463" s="11"/>
      <c r="K463" s="11"/>
      <c r="N463" s="16"/>
      <c r="O463" s="16"/>
      <c r="S463" s="16"/>
      <c r="U463" s="17"/>
      <c r="V463" s="17"/>
    </row>
    <row r="464" spans="3:22" ht="12.75">
      <c r="C464" s="11"/>
      <c r="D464" s="11"/>
      <c r="E464" s="11"/>
      <c r="F464" s="11"/>
      <c r="G464" s="11"/>
      <c r="H464" s="11"/>
      <c r="I464" s="10"/>
      <c r="J464" s="11"/>
      <c r="K464" s="11"/>
      <c r="N464" s="16"/>
      <c r="O464" s="16"/>
      <c r="S464" s="16"/>
      <c r="U464" s="17"/>
      <c r="V464" s="17"/>
    </row>
    <row r="465" spans="3:22" ht="12.75">
      <c r="C465" s="11"/>
      <c r="D465" s="11"/>
      <c r="E465" s="11"/>
      <c r="F465" s="11"/>
      <c r="G465" s="11"/>
      <c r="H465" s="11"/>
      <c r="I465" s="10"/>
      <c r="J465" s="11"/>
      <c r="K465" s="11"/>
      <c r="N465" s="16"/>
      <c r="O465" s="16"/>
      <c r="S465" s="16"/>
      <c r="U465" s="17"/>
      <c r="V465" s="17"/>
    </row>
    <row r="466" spans="3:22" ht="12.75">
      <c r="C466" s="11"/>
      <c r="D466" s="11"/>
      <c r="E466" s="11"/>
      <c r="F466" s="11"/>
      <c r="G466" s="11"/>
      <c r="H466" s="11"/>
      <c r="I466" s="10"/>
      <c r="J466" s="11"/>
      <c r="K466" s="11"/>
      <c r="N466" s="16"/>
      <c r="O466" s="16"/>
      <c r="S466" s="16"/>
      <c r="U466" s="17"/>
      <c r="V466" s="17"/>
    </row>
    <row r="467" spans="3:22" ht="12.75">
      <c r="C467" s="11"/>
      <c r="D467" s="11"/>
      <c r="E467" s="11"/>
      <c r="F467" s="11"/>
      <c r="G467" s="11"/>
      <c r="H467" s="11"/>
      <c r="I467" s="10"/>
      <c r="J467" s="11"/>
      <c r="K467" s="11"/>
      <c r="N467" s="16"/>
      <c r="O467" s="16"/>
      <c r="S467" s="16"/>
      <c r="U467" s="17"/>
      <c r="V467" s="17"/>
    </row>
    <row r="468" spans="3:22" ht="12.75">
      <c r="C468" s="11"/>
      <c r="D468" s="11"/>
      <c r="E468" s="11"/>
      <c r="F468" s="11"/>
      <c r="G468" s="11"/>
      <c r="H468" s="11"/>
      <c r="I468" s="10"/>
      <c r="J468" s="11"/>
      <c r="K468" s="11"/>
      <c r="N468" s="16"/>
      <c r="O468" s="16"/>
      <c r="S468" s="16"/>
      <c r="U468" s="17"/>
      <c r="V468" s="17"/>
    </row>
    <row r="469" spans="3:22" ht="12.75">
      <c r="C469" s="11"/>
      <c r="D469" s="11"/>
      <c r="E469" s="11"/>
      <c r="F469" s="11"/>
      <c r="G469" s="11"/>
      <c r="H469" s="11"/>
      <c r="I469" s="10"/>
      <c r="J469" s="11"/>
      <c r="K469" s="11"/>
      <c r="N469" s="16"/>
      <c r="O469" s="16"/>
      <c r="S469" s="16"/>
      <c r="U469" s="17"/>
      <c r="V469" s="17"/>
    </row>
    <row r="470" spans="3:22" ht="12.75">
      <c r="C470" s="11"/>
      <c r="D470" s="11"/>
      <c r="E470" s="11"/>
      <c r="F470" s="11"/>
      <c r="G470" s="11"/>
      <c r="H470" s="11"/>
      <c r="I470" s="10"/>
      <c r="J470" s="11"/>
      <c r="K470" s="11"/>
      <c r="N470" s="16"/>
      <c r="O470" s="16"/>
      <c r="S470" s="16"/>
      <c r="U470" s="17"/>
      <c r="V470" s="17"/>
    </row>
    <row r="471" spans="3:22" ht="12.75">
      <c r="C471" s="11"/>
      <c r="D471" s="11"/>
      <c r="E471" s="11"/>
      <c r="F471" s="11"/>
      <c r="G471" s="11"/>
      <c r="H471" s="11"/>
      <c r="I471" s="10"/>
      <c r="J471" s="11"/>
      <c r="K471" s="11"/>
      <c r="N471" s="16"/>
      <c r="O471" s="16"/>
      <c r="S471" s="16"/>
      <c r="U471" s="17"/>
      <c r="V471" s="17"/>
    </row>
    <row r="472" spans="3:22" ht="12.75">
      <c r="C472" s="11"/>
      <c r="D472" s="11"/>
      <c r="E472" s="11"/>
      <c r="F472" s="11"/>
      <c r="G472" s="11"/>
      <c r="H472" s="11"/>
      <c r="I472" s="10"/>
      <c r="J472" s="11"/>
      <c r="K472" s="11"/>
      <c r="N472" s="16"/>
      <c r="O472" s="16"/>
      <c r="S472" s="16"/>
      <c r="U472" s="17"/>
      <c r="V472" s="17"/>
    </row>
    <row r="473" spans="3:22" ht="12.75">
      <c r="C473" s="11"/>
      <c r="D473" s="11"/>
      <c r="E473" s="11"/>
      <c r="F473" s="11"/>
      <c r="G473" s="11"/>
      <c r="H473" s="11"/>
      <c r="I473" s="10"/>
      <c r="J473" s="11"/>
      <c r="K473" s="11"/>
      <c r="N473" s="16"/>
      <c r="O473" s="16"/>
      <c r="S473" s="16"/>
      <c r="U473" s="17"/>
      <c r="V473" s="17"/>
    </row>
    <row r="474" spans="3:22" ht="12.75">
      <c r="C474" s="11"/>
      <c r="D474" s="11"/>
      <c r="E474" s="11"/>
      <c r="F474" s="11"/>
      <c r="G474" s="11"/>
      <c r="H474" s="11"/>
      <c r="I474" s="10"/>
      <c r="J474" s="11"/>
      <c r="K474" s="11"/>
      <c r="N474" s="16"/>
      <c r="O474" s="16"/>
      <c r="S474" s="16"/>
      <c r="U474" s="17"/>
      <c r="V474" s="17"/>
    </row>
    <row r="475" spans="3:22" ht="12.75">
      <c r="C475" s="11"/>
      <c r="D475" s="11"/>
      <c r="E475" s="11"/>
      <c r="F475" s="11"/>
      <c r="G475" s="11"/>
      <c r="H475" s="11"/>
      <c r="I475" s="10"/>
      <c r="J475" s="11"/>
      <c r="K475" s="11"/>
      <c r="N475" s="16"/>
      <c r="O475" s="16"/>
      <c r="S475" s="16"/>
      <c r="U475" s="17"/>
      <c r="V475" s="17"/>
    </row>
    <row r="476" spans="3:22" ht="12.75">
      <c r="C476" s="11"/>
      <c r="D476" s="11"/>
      <c r="E476" s="11"/>
      <c r="F476" s="11"/>
      <c r="G476" s="11"/>
      <c r="H476" s="11"/>
      <c r="I476" s="10"/>
      <c r="J476" s="11"/>
      <c r="K476" s="11"/>
      <c r="N476" s="16"/>
      <c r="O476" s="16"/>
      <c r="S476" s="16"/>
      <c r="U476" s="17"/>
      <c r="V476" s="17"/>
    </row>
    <row r="477" spans="3:22" ht="12.75">
      <c r="C477" s="11"/>
      <c r="D477" s="11"/>
      <c r="E477" s="11"/>
      <c r="F477" s="11"/>
      <c r="G477" s="11"/>
      <c r="H477" s="11"/>
      <c r="I477" s="10"/>
      <c r="J477" s="11"/>
      <c r="K477" s="11"/>
      <c r="N477" s="16"/>
      <c r="O477" s="16"/>
      <c r="S477" s="16"/>
      <c r="U477" s="17"/>
      <c r="V477" s="17"/>
    </row>
    <row r="478" spans="3:22" ht="12.75">
      <c r="C478" s="11"/>
      <c r="D478" s="11"/>
      <c r="E478" s="11"/>
      <c r="F478" s="11"/>
      <c r="G478" s="11"/>
      <c r="H478" s="11"/>
      <c r="I478" s="10"/>
      <c r="J478" s="11"/>
      <c r="K478" s="11"/>
      <c r="N478" s="16"/>
      <c r="O478" s="16"/>
      <c r="S478" s="16"/>
      <c r="U478" s="17"/>
      <c r="V478" s="17"/>
    </row>
    <row r="479" spans="3:22" ht="12.75">
      <c r="C479" s="11"/>
      <c r="D479" s="11"/>
      <c r="E479" s="11"/>
      <c r="F479" s="11"/>
      <c r="G479" s="11"/>
      <c r="H479" s="11"/>
      <c r="I479" s="10"/>
      <c r="J479" s="11"/>
      <c r="K479" s="11"/>
      <c r="N479" s="16"/>
      <c r="O479" s="16"/>
      <c r="S479" s="16"/>
      <c r="U479" s="17"/>
      <c r="V479" s="17"/>
    </row>
    <row r="480" spans="3:22" ht="12.75">
      <c r="C480" s="11"/>
      <c r="D480" s="11"/>
      <c r="E480" s="11"/>
      <c r="F480" s="11"/>
      <c r="G480" s="11"/>
      <c r="H480" s="11"/>
      <c r="I480" s="10"/>
      <c r="J480" s="11"/>
      <c r="K480" s="11"/>
      <c r="N480" s="16"/>
      <c r="O480" s="16"/>
      <c r="S480" s="16"/>
      <c r="U480" s="17"/>
      <c r="V480" s="17"/>
    </row>
    <row r="481" spans="3:22" ht="12.75">
      <c r="C481" s="11"/>
      <c r="D481" s="11"/>
      <c r="E481" s="11"/>
      <c r="F481" s="11"/>
      <c r="G481" s="11"/>
      <c r="H481" s="11"/>
      <c r="I481" s="10"/>
      <c r="J481" s="11"/>
      <c r="K481" s="11"/>
      <c r="N481" s="16"/>
      <c r="O481" s="16"/>
      <c r="S481" s="16"/>
      <c r="U481" s="17"/>
      <c r="V481" s="17"/>
    </row>
    <row r="482" spans="3:22" ht="12.75">
      <c r="C482" s="11"/>
      <c r="D482" s="11"/>
      <c r="E482" s="11"/>
      <c r="F482" s="11"/>
      <c r="G482" s="11"/>
      <c r="H482" s="11"/>
      <c r="I482" s="10"/>
      <c r="J482" s="11"/>
      <c r="K482" s="11"/>
      <c r="N482" s="16"/>
      <c r="O482" s="16"/>
      <c r="S482" s="16"/>
      <c r="U482" s="17"/>
      <c r="V482" s="17"/>
    </row>
    <row r="483" spans="3:22" ht="12.75">
      <c r="C483" s="11"/>
      <c r="D483" s="11"/>
      <c r="E483" s="11"/>
      <c r="F483" s="11"/>
      <c r="G483" s="11"/>
      <c r="H483" s="11"/>
      <c r="I483" s="10"/>
      <c r="J483" s="11"/>
      <c r="K483" s="11"/>
      <c r="N483" s="16"/>
      <c r="O483" s="16"/>
      <c r="S483" s="16"/>
      <c r="U483" s="17"/>
      <c r="V483" s="17"/>
    </row>
    <row r="484" spans="3:22" ht="12.75">
      <c r="C484" s="11"/>
      <c r="D484" s="11"/>
      <c r="E484" s="11"/>
      <c r="F484" s="11"/>
      <c r="G484" s="11"/>
      <c r="H484" s="11"/>
      <c r="I484" s="10"/>
      <c r="J484" s="11"/>
      <c r="K484" s="11"/>
      <c r="N484" s="16"/>
      <c r="O484" s="16"/>
      <c r="S484" s="16"/>
      <c r="U484" s="17"/>
      <c r="V484" s="17"/>
    </row>
    <row r="485" spans="3:22" ht="12.75">
      <c r="C485" s="11"/>
      <c r="D485" s="11"/>
      <c r="E485" s="11"/>
      <c r="F485" s="11"/>
      <c r="G485" s="11"/>
      <c r="H485" s="11"/>
      <c r="I485" s="10"/>
      <c r="J485" s="11"/>
      <c r="K485" s="11"/>
      <c r="N485" s="16"/>
      <c r="O485" s="16"/>
      <c r="S485" s="16"/>
      <c r="U485" s="17"/>
      <c r="V485" s="17"/>
    </row>
    <row r="486" spans="3:22" ht="12.75">
      <c r="C486" s="11"/>
      <c r="D486" s="11"/>
      <c r="E486" s="11"/>
      <c r="F486" s="11"/>
      <c r="G486" s="11"/>
      <c r="H486" s="11"/>
      <c r="I486" s="10"/>
      <c r="J486" s="11"/>
      <c r="K486" s="11"/>
      <c r="N486" s="16"/>
      <c r="O486" s="16"/>
      <c r="S486" s="16"/>
      <c r="U486" s="17"/>
      <c r="V486" s="17"/>
    </row>
    <row r="487" spans="3:22" ht="12.75">
      <c r="C487" s="11"/>
      <c r="D487" s="11"/>
      <c r="E487" s="11"/>
      <c r="F487" s="11"/>
      <c r="G487" s="11"/>
      <c r="H487" s="11"/>
      <c r="I487" s="10"/>
      <c r="J487" s="11"/>
      <c r="K487" s="11"/>
      <c r="N487" s="16"/>
      <c r="O487" s="16"/>
      <c r="S487" s="16"/>
      <c r="U487" s="17"/>
      <c r="V487" s="17"/>
    </row>
    <row r="488" spans="3:22" ht="12.75">
      <c r="C488" s="11"/>
      <c r="D488" s="11"/>
      <c r="E488" s="11"/>
      <c r="F488" s="11"/>
      <c r="G488" s="11"/>
      <c r="H488" s="11"/>
      <c r="I488" s="10"/>
      <c r="J488" s="11"/>
      <c r="K488" s="11"/>
      <c r="N488" s="16"/>
      <c r="O488" s="16"/>
      <c r="S488" s="16"/>
      <c r="U488" s="17"/>
      <c r="V488" s="17"/>
    </row>
    <row r="489" spans="3:22" ht="12.75">
      <c r="C489" s="11"/>
      <c r="D489" s="11"/>
      <c r="E489" s="11"/>
      <c r="F489" s="11"/>
      <c r="G489" s="11"/>
      <c r="H489" s="11"/>
      <c r="I489" s="10"/>
      <c r="J489" s="11"/>
      <c r="K489" s="11"/>
      <c r="N489" s="16"/>
      <c r="O489" s="16"/>
      <c r="S489" s="16"/>
      <c r="U489" s="17"/>
      <c r="V489" s="17"/>
    </row>
    <row r="490" spans="3:22" ht="12.75">
      <c r="C490" s="11"/>
      <c r="D490" s="11"/>
      <c r="E490" s="11"/>
      <c r="F490" s="11"/>
      <c r="G490" s="11"/>
      <c r="H490" s="11"/>
      <c r="I490" s="10"/>
      <c r="J490" s="11"/>
      <c r="K490" s="11"/>
      <c r="N490" s="16"/>
      <c r="O490" s="16"/>
      <c r="S490" s="16"/>
      <c r="U490" s="17"/>
      <c r="V490" s="17"/>
    </row>
    <row r="491" spans="3:22" ht="12.75">
      <c r="C491" s="11"/>
      <c r="D491" s="11"/>
      <c r="E491" s="11"/>
      <c r="F491" s="11"/>
      <c r="G491" s="11"/>
      <c r="H491" s="11"/>
      <c r="I491" s="10"/>
      <c r="J491" s="11"/>
      <c r="K491" s="11"/>
      <c r="N491" s="16"/>
      <c r="O491" s="16"/>
      <c r="S491" s="16"/>
      <c r="U491" s="17"/>
      <c r="V491" s="17"/>
    </row>
    <row r="492" spans="3:22" ht="12.75">
      <c r="C492" s="11"/>
      <c r="D492" s="11"/>
      <c r="E492" s="11"/>
      <c r="F492" s="11"/>
      <c r="G492" s="11"/>
      <c r="H492" s="11"/>
      <c r="I492" s="10"/>
      <c r="J492" s="11"/>
      <c r="K492" s="11"/>
      <c r="N492" s="16"/>
      <c r="O492" s="16"/>
      <c r="S492" s="16"/>
      <c r="U492" s="17"/>
      <c r="V492" s="17"/>
    </row>
    <row r="493" spans="3:22" ht="12.75">
      <c r="C493" s="11"/>
      <c r="D493" s="11"/>
      <c r="E493" s="11"/>
      <c r="F493" s="11"/>
      <c r="G493" s="11"/>
      <c r="H493" s="11"/>
      <c r="I493" s="10"/>
      <c r="J493" s="11"/>
      <c r="K493" s="11"/>
      <c r="N493" s="16"/>
      <c r="O493" s="16"/>
      <c r="S493" s="16"/>
      <c r="U493" s="17"/>
      <c r="V493" s="17"/>
    </row>
    <row r="494" spans="3:22" ht="12.75">
      <c r="C494" s="11"/>
      <c r="D494" s="11"/>
      <c r="E494" s="11"/>
      <c r="F494" s="11"/>
      <c r="G494" s="11"/>
      <c r="H494" s="11"/>
      <c r="I494" s="10"/>
      <c r="J494" s="11"/>
      <c r="K494" s="11"/>
      <c r="N494" s="16"/>
      <c r="O494" s="16"/>
      <c r="S494" s="16"/>
      <c r="U494" s="17"/>
      <c r="V494" s="17"/>
    </row>
    <row r="495" spans="3:22" ht="12.75">
      <c r="C495" s="11"/>
      <c r="D495" s="11"/>
      <c r="E495" s="11"/>
      <c r="F495" s="11"/>
      <c r="G495" s="11"/>
      <c r="H495" s="11"/>
      <c r="I495" s="10"/>
      <c r="J495" s="11"/>
      <c r="K495" s="11"/>
      <c r="N495" s="16"/>
      <c r="O495" s="16"/>
      <c r="S495" s="16"/>
      <c r="U495" s="17"/>
      <c r="V495" s="17"/>
    </row>
    <row r="496" spans="3:22" ht="12.75">
      <c r="C496" s="11"/>
      <c r="D496" s="11"/>
      <c r="E496" s="11"/>
      <c r="F496" s="11"/>
      <c r="G496" s="11"/>
      <c r="H496" s="11"/>
      <c r="I496" s="10"/>
      <c r="J496" s="11"/>
      <c r="K496" s="11"/>
      <c r="N496" s="16"/>
      <c r="O496" s="16"/>
      <c r="S496" s="16"/>
      <c r="U496" s="17"/>
      <c r="V496" s="17"/>
    </row>
    <row r="497" spans="3:22" ht="12.75">
      <c r="C497" s="11"/>
      <c r="D497" s="11"/>
      <c r="E497" s="11"/>
      <c r="F497" s="11"/>
      <c r="G497" s="11"/>
      <c r="H497" s="11"/>
      <c r="I497" s="10"/>
      <c r="J497" s="11"/>
      <c r="K497" s="11"/>
      <c r="N497" s="16"/>
      <c r="O497" s="16"/>
      <c r="S497" s="16"/>
      <c r="U497" s="17"/>
      <c r="V497" s="17"/>
    </row>
    <row r="498" spans="3:22" ht="12.75">
      <c r="C498" s="11"/>
      <c r="D498" s="11"/>
      <c r="E498" s="11"/>
      <c r="F498" s="11"/>
      <c r="G498" s="11"/>
      <c r="H498" s="11"/>
      <c r="I498" s="10"/>
      <c r="J498" s="11"/>
      <c r="K498" s="11"/>
      <c r="N498" s="16"/>
      <c r="O498" s="16"/>
      <c r="S498" s="16"/>
      <c r="U498" s="17"/>
      <c r="V498" s="17"/>
    </row>
    <row r="499" spans="3:22" ht="12.75">
      <c r="C499" s="11"/>
      <c r="D499" s="11"/>
      <c r="E499" s="11"/>
      <c r="F499" s="11"/>
      <c r="G499" s="11"/>
      <c r="H499" s="11"/>
      <c r="I499" s="10"/>
      <c r="J499" s="11"/>
      <c r="K499" s="11"/>
      <c r="N499" s="16"/>
      <c r="O499" s="16"/>
      <c r="S499" s="16"/>
      <c r="U499" s="17"/>
      <c r="V499" s="17"/>
    </row>
    <row r="500" spans="3:22" ht="12.75">
      <c r="C500" s="11"/>
      <c r="D500" s="11"/>
      <c r="E500" s="11"/>
      <c r="F500" s="11"/>
      <c r="G500" s="11"/>
      <c r="H500" s="11"/>
      <c r="I500" s="10"/>
      <c r="J500" s="11"/>
      <c r="K500" s="11"/>
      <c r="N500" s="16"/>
      <c r="O500" s="16"/>
      <c r="S500" s="16"/>
      <c r="U500" s="17"/>
      <c r="V500" s="17"/>
    </row>
    <row r="501" spans="3:22" ht="12.75">
      <c r="C501" s="11"/>
      <c r="D501" s="11"/>
      <c r="E501" s="11"/>
      <c r="F501" s="11"/>
      <c r="G501" s="11"/>
      <c r="H501" s="11"/>
      <c r="I501" s="10"/>
      <c r="J501" s="11"/>
      <c r="K501" s="11"/>
      <c r="N501" s="16"/>
      <c r="O501" s="16"/>
      <c r="S501" s="16"/>
      <c r="U501" s="17"/>
      <c r="V501" s="17"/>
    </row>
    <row r="502" spans="3:22" ht="12.75">
      <c r="C502" s="11"/>
      <c r="D502" s="11"/>
      <c r="E502" s="11"/>
      <c r="F502" s="11"/>
      <c r="G502" s="11"/>
      <c r="H502" s="11"/>
      <c r="I502" s="10"/>
      <c r="J502" s="11"/>
      <c r="K502" s="11"/>
      <c r="N502" s="16"/>
      <c r="O502" s="16"/>
      <c r="S502" s="16"/>
      <c r="U502" s="17"/>
      <c r="V502" s="17"/>
    </row>
    <row r="503" spans="3:22" ht="12.75">
      <c r="C503" s="11"/>
      <c r="D503" s="11"/>
      <c r="E503" s="11"/>
      <c r="F503" s="11"/>
      <c r="G503" s="11"/>
      <c r="H503" s="11"/>
      <c r="I503" s="10"/>
      <c r="J503" s="11"/>
      <c r="K503" s="11"/>
      <c r="N503" s="16"/>
      <c r="O503" s="16"/>
      <c r="S503" s="16"/>
      <c r="U503" s="17"/>
      <c r="V503" s="17"/>
    </row>
    <row r="504" spans="3:22" ht="12.75">
      <c r="C504" s="11"/>
      <c r="D504" s="11"/>
      <c r="E504" s="11"/>
      <c r="F504" s="11"/>
      <c r="G504" s="11"/>
      <c r="H504" s="11"/>
      <c r="I504" s="10"/>
      <c r="J504" s="11"/>
      <c r="K504" s="11"/>
      <c r="N504" s="16"/>
      <c r="O504" s="16"/>
      <c r="S504" s="16"/>
      <c r="U504" s="17"/>
      <c r="V504" s="17"/>
    </row>
    <row r="505" spans="3:22" ht="12.75">
      <c r="C505" s="11"/>
      <c r="D505" s="11"/>
      <c r="E505" s="11"/>
      <c r="F505" s="11"/>
      <c r="G505" s="11"/>
      <c r="H505" s="11"/>
      <c r="I505" s="10"/>
      <c r="J505" s="11"/>
      <c r="K505" s="11"/>
      <c r="N505" s="16"/>
      <c r="O505" s="16"/>
      <c r="S505" s="16"/>
      <c r="U505" s="17"/>
      <c r="V505" s="17"/>
    </row>
    <row r="506" spans="3:22" ht="12.75">
      <c r="C506" s="11"/>
      <c r="D506" s="11"/>
      <c r="E506" s="11"/>
      <c r="F506" s="11"/>
      <c r="G506" s="11"/>
      <c r="H506" s="11"/>
      <c r="I506" s="10"/>
      <c r="J506" s="11"/>
      <c r="K506" s="11"/>
      <c r="N506" s="16"/>
      <c r="O506" s="16"/>
      <c r="S506" s="16"/>
      <c r="U506" s="17"/>
      <c r="V506" s="17"/>
    </row>
    <row r="507" spans="3:22" ht="12.75">
      <c r="C507" s="11"/>
      <c r="D507" s="11"/>
      <c r="E507" s="11"/>
      <c r="F507" s="11"/>
      <c r="G507" s="11"/>
      <c r="H507" s="11"/>
      <c r="I507" s="10"/>
      <c r="J507" s="11"/>
      <c r="K507" s="11"/>
      <c r="N507" s="16"/>
      <c r="O507" s="16"/>
      <c r="S507" s="16"/>
      <c r="U507" s="17"/>
      <c r="V507" s="17"/>
    </row>
    <row r="508" spans="3:22" ht="12.75">
      <c r="C508" s="11"/>
      <c r="D508" s="11"/>
      <c r="E508" s="11"/>
      <c r="F508" s="11"/>
      <c r="G508" s="11"/>
      <c r="H508" s="11"/>
      <c r="I508" s="10"/>
      <c r="J508" s="11"/>
      <c r="K508" s="11"/>
      <c r="N508" s="16"/>
      <c r="O508" s="16"/>
      <c r="S508" s="16"/>
      <c r="U508" s="17"/>
      <c r="V508" s="17"/>
    </row>
    <row r="509" spans="3:22" ht="12.75">
      <c r="C509" s="11"/>
      <c r="D509" s="11"/>
      <c r="E509" s="11"/>
      <c r="F509" s="11"/>
      <c r="G509" s="11"/>
      <c r="H509" s="11"/>
      <c r="I509" s="10"/>
      <c r="J509" s="11"/>
      <c r="K509" s="11"/>
      <c r="N509" s="16"/>
      <c r="O509" s="16"/>
      <c r="S509" s="16"/>
      <c r="U509" s="17"/>
      <c r="V509" s="17"/>
    </row>
    <row r="510" spans="3:22" ht="12.75">
      <c r="C510" s="11"/>
      <c r="D510" s="11"/>
      <c r="E510" s="11"/>
      <c r="F510" s="11"/>
      <c r="G510" s="11"/>
      <c r="H510" s="11"/>
      <c r="I510" s="10"/>
      <c r="J510" s="11"/>
      <c r="K510" s="11"/>
      <c r="N510" s="16"/>
      <c r="O510" s="16"/>
      <c r="S510" s="16"/>
      <c r="U510" s="17"/>
      <c r="V510" s="17"/>
    </row>
    <row r="511" spans="3:22" ht="12.75">
      <c r="C511" s="11"/>
      <c r="D511" s="11"/>
      <c r="E511" s="11"/>
      <c r="F511" s="11"/>
      <c r="G511" s="11"/>
      <c r="H511" s="11"/>
      <c r="I511" s="10"/>
      <c r="J511" s="11"/>
      <c r="K511" s="11"/>
      <c r="N511" s="16"/>
      <c r="O511" s="16"/>
      <c r="S511" s="16"/>
      <c r="U511" s="17"/>
      <c r="V511" s="17"/>
    </row>
    <row r="512" spans="3:22" ht="12.75">
      <c r="C512" s="11"/>
      <c r="D512" s="11"/>
      <c r="E512" s="11"/>
      <c r="F512" s="11"/>
      <c r="G512" s="11"/>
      <c r="H512" s="11"/>
      <c r="I512" s="10"/>
      <c r="J512" s="11"/>
      <c r="K512" s="11"/>
      <c r="N512" s="16"/>
      <c r="O512" s="16"/>
      <c r="S512" s="16"/>
      <c r="U512" s="17"/>
      <c r="V512" s="17"/>
    </row>
    <row r="513" spans="3:22" ht="12.75">
      <c r="C513" s="11"/>
      <c r="D513" s="11"/>
      <c r="E513" s="11"/>
      <c r="F513" s="11"/>
      <c r="G513" s="11"/>
      <c r="H513" s="11"/>
      <c r="I513" s="10"/>
      <c r="J513" s="11"/>
      <c r="K513" s="11"/>
      <c r="N513" s="16"/>
      <c r="O513" s="16"/>
      <c r="S513" s="16"/>
      <c r="U513" s="17"/>
      <c r="V513" s="17"/>
    </row>
    <row r="514" spans="3:22" ht="12.75">
      <c r="C514" s="11"/>
      <c r="D514" s="11"/>
      <c r="E514" s="11"/>
      <c r="F514" s="11"/>
      <c r="G514" s="11"/>
      <c r="H514" s="11"/>
      <c r="I514" s="10"/>
      <c r="J514" s="11"/>
      <c r="K514" s="11"/>
      <c r="N514" s="16"/>
      <c r="O514" s="16"/>
      <c r="S514" s="16"/>
      <c r="U514" s="17"/>
      <c r="V514" s="17"/>
    </row>
    <row r="515" spans="3:22" ht="12.75">
      <c r="C515" s="11"/>
      <c r="D515" s="11"/>
      <c r="E515" s="11"/>
      <c r="F515" s="11"/>
      <c r="G515" s="11"/>
      <c r="H515" s="11"/>
      <c r="I515" s="10"/>
      <c r="J515" s="11"/>
      <c r="K515" s="11"/>
      <c r="N515" s="16"/>
      <c r="O515" s="16"/>
      <c r="S515" s="16"/>
      <c r="U515" s="17"/>
      <c r="V515" s="17"/>
    </row>
    <row r="516" spans="3:22" ht="12.75">
      <c r="C516" s="11"/>
      <c r="D516" s="11"/>
      <c r="E516" s="11"/>
      <c r="F516" s="11"/>
      <c r="G516" s="11"/>
      <c r="H516" s="11"/>
      <c r="I516" s="10"/>
      <c r="J516" s="11"/>
      <c r="K516" s="11"/>
      <c r="N516" s="16"/>
      <c r="O516" s="16"/>
      <c r="S516" s="16"/>
      <c r="U516" s="17"/>
      <c r="V516" s="17"/>
    </row>
    <row r="517" spans="3:22" ht="12.75">
      <c r="C517" s="11"/>
      <c r="D517" s="11"/>
      <c r="E517" s="11"/>
      <c r="F517" s="11"/>
      <c r="G517" s="11"/>
      <c r="H517" s="11"/>
      <c r="I517" s="10"/>
      <c r="J517" s="11"/>
      <c r="K517" s="11"/>
      <c r="N517" s="16"/>
      <c r="O517" s="16"/>
      <c r="S517" s="16"/>
      <c r="U517" s="17"/>
      <c r="V517" s="17"/>
    </row>
    <row r="518" spans="3:22" ht="12.75">
      <c r="C518" s="11"/>
      <c r="D518" s="11"/>
      <c r="E518" s="11"/>
      <c r="F518" s="11"/>
      <c r="G518" s="11"/>
      <c r="H518" s="11"/>
      <c r="I518" s="10"/>
      <c r="J518" s="11"/>
      <c r="K518" s="11"/>
      <c r="N518" s="16"/>
      <c r="O518" s="16"/>
      <c r="S518" s="16"/>
      <c r="U518" s="17"/>
      <c r="V518" s="17"/>
    </row>
    <row r="519" spans="3:22" ht="12.75">
      <c r="C519" s="11"/>
      <c r="D519" s="11"/>
      <c r="E519" s="11"/>
      <c r="F519" s="11"/>
      <c r="G519" s="11"/>
      <c r="H519" s="11"/>
      <c r="I519" s="10"/>
      <c r="J519" s="11"/>
      <c r="K519" s="11"/>
      <c r="N519" s="16"/>
      <c r="O519" s="16"/>
      <c r="S519" s="16"/>
      <c r="U519" s="17"/>
      <c r="V519" s="17"/>
    </row>
    <row r="520" spans="3:22" ht="12.75">
      <c r="C520" s="11"/>
      <c r="D520" s="11"/>
      <c r="E520" s="11"/>
      <c r="F520" s="11"/>
      <c r="G520" s="11"/>
      <c r="H520" s="11"/>
      <c r="I520" s="10"/>
      <c r="J520" s="11"/>
      <c r="K520" s="11"/>
      <c r="N520" s="16"/>
      <c r="O520" s="16"/>
      <c r="S520" s="16"/>
      <c r="U520" s="17"/>
      <c r="V520" s="17"/>
    </row>
    <row r="521" spans="3:22" ht="12.75">
      <c r="C521" s="11"/>
      <c r="D521" s="11"/>
      <c r="E521" s="11"/>
      <c r="F521" s="11"/>
      <c r="G521" s="11"/>
      <c r="H521" s="11"/>
      <c r="I521" s="10"/>
      <c r="J521" s="11"/>
      <c r="K521" s="11"/>
      <c r="N521" s="16"/>
      <c r="O521" s="16"/>
      <c r="S521" s="16"/>
      <c r="U521" s="17"/>
      <c r="V521" s="17"/>
    </row>
    <row r="522" spans="3:22" ht="12.75">
      <c r="C522" s="11"/>
      <c r="D522" s="11"/>
      <c r="E522" s="11"/>
      <c r="F522" s="11"/>
      <c r="G522" s="11"/>
      <c r="H522" s="11"/>
      <c r="I522" s="10"/>
      <c r="J522" s="11"/>
      <c r="K522" s="11"/>
      <c r="N522" s="16"/>
      <c r="O522" s="16"/>
      <c r="S522" s="16"/>
      <c r="U522" s="17"/>
      <c r="V522" s="17"/>
    </row>
    <row r="523" spans="3:22" ht="12.75">
      <c r="C523" s="11"/>
      <c r="D523" s="11"/>
      <c r="E523" s="11"/>
      <c r="F523" s="11"/>
      <c r="G523" s="11"/>
      <c r="H523" s="11"/>
      <c r="I523" s="10"/>
      <c r="J523" s="11"/>
      <c r="K523" s="11"/>
      <c r="N523" s="16"/>
      <c r="O523" s="16"/>
      <c r="S523" s="16"/>
      <c r="U523" s="17"/>
      <c r="V523" s="17"/>
    </row>
    <row r="524" spans="3:22" ht="12.75">
      <c r="C524" s="11"/>
      <c r="D524" s="11"/>
      <c r="E524" s="11"/>
      <c r="F524" s="11"/>
      <c r="G524" s="11"/>
      <c r="H524" s="11"/>
      <c r="I524" s="10"/>
      <c r="J524" s="11"/>
      <c r="K524" s="11"/>
      <c r="N524" s="16"/>
      <c r="O524" s="16"/>
      <c r="S524" s="16"/>
      <c r="U524" s="17"/>
      <c r="V524" s="17"/>
    </row>
    <row r="525" spans="3:22" ht="12.75">
      <c r="C525" s="11"/>
      <c r="D525" s="11"/>
      <c r="E525" s="11"/>
      <c r="F525" s="11"/>
      <c r="G525" s="11"/>
      <c r="H525" s="11"/>
      <c r="I525" s="10"/>
      <c r="J525" s="11"/>
      <c r="K525" s="11"/>
      <c r="N525" s="16"/>
      <c r="O525" s="16"/>
      <c r="S525" s="16"/>
      <c r="U525" s="17"/>
      <c r="V525" s="17"/>
    </row>
    <row r="526" spans="3:22" ht="12.75">
      <c r="C526" s="11"/>
      <c r="D526" s="11"/>
      <c r="E526" s="11"/>
      <c r="F526" s="11"/>
      <c r="G526" s="11"/>
      <c r="H526" s="11"/>
      <c r="I526" s="10"/>
      <c r="J526" s="11"/>
      <c r="K526" s="11"/>
      <c r="N526" s="16"/>
      <c r="O526" s="16"/>
      <c r="S526" s="16"/>
      <c r="U526" s="17"/>
      <c r="V526" s="17"/>
    </row>
    <row r="527" spans="3:22" ht="12.75">
      <c r="C527" s="11"/>
      <c r="D527" s="11"/>
      <c r="E527" s="11"/>
      <c r="F527" s="11"/>
      <c r="G527" s="11"/>
      <c r="H527" s="11"/>
      <c r="I527" s="10"/>
      <c r="J527" s="11"/>
      <c r="K527" s="11"/>
      <c r="N527" s="16"/>
      <c r="O527" s="16"/>
      <c r="S527" s="16"/>
      <c r="U527" s="17"/>
      <c r="V527" s="17"/>
    </row>
    <row r="528" spans="3:22" ht="12.75">
      <c r="C528" s="11"/>
      <c r="D528" s="11"/>
      <c r="E528" s="11"/>
      <c r="F528" s="11"/>
      <c r="G528" s="11"/>
      <c r="H528" s="11"/>
      <c r="I528" s="10"/>
      <c r="J528" s="11"/>
      <c r="K528" s="11"/>
      <c r="N528" s="16"/>
      <c r="O528" s="16"/>
      <c r="S528" s="16"/>
      <c r="U528" s="17"/>
      <c r="V528" s="17"/>
    </row>
    <row r="529" spans="3:22" ht="12.75">
      <c r="C529" s="11"/>
      <c r="D529" s="11"/>
      <c r="E529" s="11"/>
      <c r="F529" s="11"/>
      <c r="G529" s="11"/>
      <c r="H529" s="11"/>
      <c r="I529" s="10"/>
      <c r="J529" s="11"/>
      <c r="K529" s="11"/>
      <c r="N529" s="16"/>
      <c r="O529" s="16"/>
      <c r="S529" s="16"/>
      <c r="U529" s="17"/>
      <c r="V529" s="17"/>
    </row>
    <row r="530" spans="3:22" ht="12.75">
      <c r="C530" s="11"/>
      <c r="D530" s="11"/>
      <c r="E530" s="11"/>
      <c r="F530" s="11"/>
      <c r="G530" s="11"/>
      <c r="H530" s="11"/>
      <c r="I530" s="10"/>
      <c r="J530" s="11"/>
      <c r="K530" s="11"/>
      <c r="N530" s="16"/>
      <c r="O530" s="16"/>
      <c r="S530" s="16"/>
      <c r="U530" s="17"/>
      <c r="V530" s="17"/>
    </row>
    <row r="531" spans="3:22" ht="12.75">
      <c r="C531" s="11"/>
      <c r="D531" s="11"/>
      <c r="E531" s="11"/>
      <c r="F531" s="11"/>
      <c r="G531" s="11"/>
      <c r="H531" s="11"/>
      <c r="I531" s="10"/>
      <c r="J531" s="11"/>
      <c r="K531" s="11"/>
      <c r="N531" s="16"/>
      <c r="O531" s="16"/>
      <c r="S531" s="16"/>
      <c r="U531" s="17"/>
      <c r="V531" s="17"/>
    </row>
    <row r="532" spans="3:22" ht="12.75">
      <c r="C532" s="11"/>
      <c r="D532" s="11"/>
      <c r="E532" s="11"/>
      <c r="F532" s="11"/>
      <c r="G532" s="11"/>
      <c r="H532" s="11"/>
      <c r="I532" s="10"/>
      <c r="J532" s="11"/>
      <c r="K532" s="11"/>
      <c r="N532" s="16"/>
      <c r="O532" s="16"/>
      <c r="S532" s="16"/>
      <c r="U532" s="17"/>
      <c r="V532" s="17"/>
    </row>
    <row r="533" spans="3:22" ht="12.75">
      <c r="C533" s="11"/>
      <c r="D533" s="11"/>
      <c r="E533" s="11"/>
      <c r="F533" s="11"/>
      <c r="G533" s="11"/>
      <c r="H533" s="11"/>
      <c r="I533" s="10"/>
      <c r="J533" s="11"/>
      <c r="K533" s="11"/>
      <c r="N533" s="16"/>
      <c r="O533" s="16"/>
      <c r="S533" s="16"/>
      <c r="U533" s="17"/>
      <c r="V533" s="17"/>
    </row>
    <row r="534" spans="3:22" ht="12.75">
      <c r="C534" s="11"/>
      <c r="D534" s="11"/>
      <c r="E534" s="11"/>
      <c r="F534" s="11"/>
      <c r="G534" s="11"/>
      <c r="H534" s="11"/>
      <c r="I534" s="10"/>
      <c r="J534" s="11"/>
      <c r="K534" s="11"/>
      <c r="N534" s="16"/>
      <c r="O534" s="16"/>
      <c r="S534" s="16"/>
      <c r="U534" s="17"/>
      <c r="V534" s="17"/>
    </row>
    <row r="535" spans="3:22" ht="12.75">
      <c r="C535" s="11"/>
      <c r="D535" s="11"/>
      <c r="E535" s="11"/>
      <c r="F535" s="11"/>
      <c r="G535" s="11"/>
      <c r="H535" s="11"/>
      <c r="I535" s="10"/>
      <c r="J535" s="11"/>
      <c r="K535" s="11"/>
      <c r="N535" s="16"/>
      <c r="O535" s="16"/>
      <c r="S535" s="16"/>
      <c r="U535" s="17"/>
      <c r="V535" s="17"/>
    </row>
    <row r="536" spans="3:22" ht="12.75">
      <c r="C536" s="11"/>
      <c r="D536" s="11"/>
      <c r="E536" s="11"/>
      <c r="F536" s="11"/>
      <c r="G536" s="11"/>
      <c r="H536" s="11"/>
      <c r="I536" s="10"/>
      <c r="J536" s="11"/>
      <c r="K536" s="11"/>
      <c r="N536" s="16"/>
      <c r="O536" s="16"/>
      <c r="S536" s="16"/>
      <c r="U536" s="17"/>
      <c r="V536" s="17"/>
    </row>
    <row r="537" spans="3:22" ht="12.75">
      <c r="C537" s="11"/>
      <c r="D537" s="11"/>
      <c r="E537" s="11"/>
      <c r="F537" s="11"/>
      <c r="G537" s="11"/>
      <c r="H537" s="11"/>
      <c r="I537" s="10"/>
      <c r="J537" s="11"/>
      <c r="K537" s="11"/>
      <c r="N537" s="16"/>
      <c r="O537" s="16"/>
      <c r="S537" s="16"/>
      <c r="U537" s="17"/>
      <c r="V537" s="17"/>
    </row>
    <row r="538" spans="3:22" ht="12.75">
      <c r="C538" s="11"/>
      <c r="D538" s="11"/>
      <c r="E538" s="11"/>
      <c r="F538" s="11"/>
      <c r="G538" s="11"/>
      <c r="H538" s="11"/>
      <c r="I538" s="10"/>
      <c r="J538" s="11"/>
      <c r="K538" s="11"/>
      <c r="N538" s="16"/>
      <c r="O538" s="16"/>
      <c r="S538" s="16"/>
      <c r="U538" s="17"/>
      <c r="V538" s="17"/>
    </row>
    <row r="539" spans="3:22" ht="12.75">
      <c r="C539" s="11"/>
      <c r="D539" s="11"/>
      <c r="E539" s="11"/>
      <c r="F539" s="11"/>
      <c r="G539" s="11"/>
      <c r="H539" s="11"/>
      <c r="I539" s="10"/>
      <c r="J539" s="11"/>
      <c r="K539" s="11"/>
      <c r="N539" s="16"/>
      <c r="O539" s="16"/>
      <c r="S539" s="16"/>
      <c r="U539" s="17"/>
      <c r="V539" s="17"/>
    </row>
    <row r="540" spans="3:22" ht="12.75">
      <c r="C540" s="11"/>
      <c r="D540" s="11"/>
      <c r="E540" s="11"/>
      <c r="F540" s="11"/>
      <c r="G540" s="11"/>
      <c r="H540" s="11"/>
      <c r="I540" s="10"/>
      <c r="J540" s="11"/>
      <c r="K540" s="11"/>
      <c r="N540" s="16"/>
      <c r="O540" s="16"/>
      <c r="S540" s="16"/>
      <c r="U540" s="17"/>
      <c r="V540" s="17"/>
    </row>
    <row r="541" spans="3:22" ht="12.75">
      <c r="C541" s="11"/>
      <c r="D541" s="11"/>
      <c r="E541" s="11"/>
      <c r="F541" s="11"/>
      <c r="G541" s="11"/>
      <c r="H541" s="11"/>
      <c r="I541" s="10"/>
      <c r="J541" s="11"/>
      <c r="K541" s="11"/>
      <c r="N541" s="16"/>
      <c r="O541" s="16"/>
      <c r="S541" s="16"/>
      <c r="U541" s="17"/>
      <c r="V541" s="17"/>
    </row>
    <row r="542" spans="3:22" ht="12.75">
      <c r="C542" s="11"/>
      <c r="D542" s="11"/>
      <c r="E542" s="11"/>
      <c r="F542" s="11"/>
      <c r="G542" s="11"/>
      <c r="H542" s="11"/>
      <c r="I542" s="10"/>
      <c r="J542" s="11"/>
      <c r="K542" s="11"/>
      <c r="N542" s="16"/>
      <c r="O542" s="16"/>
      <c r="S542" s="16"/>
      <c r="U542" s="17"/>
      <c r="V542" s="17"/>
    </row>
    <row r="543" spans="3:22" ht="12.75">
      <c r="C543" s="11"/>
      <c r="D543" s="11"/>
      <c r="E543" s="11"/>
      <c r="F543" s="11"/>
      <c r="G543" s="11"/>
      <c r="H543" s="11"/>
      <c r="I543" s="10"/>
      <c r="J543" s="11"/>
      <c r="K543" s="11"/>
      <c r="N543" s="16"/>
      <c r="O543" s="16"/>
      <c r="S543" s="16"/>
      <c r="U543" s="17"/>
      <c r="V543" s="17"/>
    </row>
    <row r="544" spans="3:22" ht="12.75">
      <c r="C544" s="11"/>
      <c r="D544" s="11"/>
      <c r="E544" s="11"/>
      <c r="F544" s="11"/>
      <c r="G544" s="11"/>
      <c r="H544" s="11"/>
      <c r="I544" s="10"/>
      <c r="J544" s="11"/>
      <c r="K544" s="11"/>
      <c r="N544" s="16"/>
      <c r="O544" s="16"/>
      <c r="S544" s="16"/>
      <c r="U544" s="17"/>
      <c r="V544" s="17"/>
    </row>
    <row r="545" spans="3:22" ht="12.75">
      <c r="C545" s="11"/>
      <c r="D545" s="11"/>
      <c r="E545" s="11"/>
      <c r="F545" s="11"/>
      <c r="G545" s="11"/>
      <c r="H545" s="11"/>
      <c r="I545" s="10"/>
      <c r="J545" s="11"/>
      <c r="K545" s="11"/>
      <c r="N545" s="16"/>
      <c r="O545" s="16"/>
      <c r="S545" s="16"/>
      <c r="U545" s="17"/>
      <c r="V545" s="17"/>
    </row>
    <row r="546" spans="3:22" ht="12.75">
      <c r="C546" s="11"/>
      <c r="D546" s="11"/>
      <c r="E546" s="11"/>
      <c r="F546" s="11"/>
      <c r="G546" s="11"/>
      <c r="H546" s="11"/>
      <c r="I546" s="10"/>
      <c r="J546" s="11"/>
      <c r="K546" s="11"/>
      <c r="N546" s="16"/>
      <c r="O546" s="16"/>
      <c r="S546" s="16"/>
      <c r="U546" s="17"/>
      <c r="V546" s="17"/>
    </row>
    <row r="547" spans="3:22" ht="12.75">
      <c r="C547" s="11"/>
      <c r="D547" s="11"/>
      <c r="E547" s="11"/>
      <c r="F547" s="11"/>
      <c r="G547" s="11"/>
      <c r="H547" s="11"/>
      <c r="I547" s="10"/>
      <c r="J547" s="11"/>
      <c r="K547" s="11"/>
      <c r="N547" s="16"/>
      <c r="O547" s="16"/>
      <c r="S547" s="16"/>
      <c r="U547" s="17"/>
      <c r="V547" s="17"/>
    </row>
    <row r="548" spans="3:22" ht="12.75">
      <c r="C548" s="11"/>
      <c r="D548" s="11"/>
      <c r="E548" s="11"/>
      <c r="F548" s="11"/>
      <c r="G548" s="11"/>
      <c r="H548" s="11"/>
      <c r="I548" s="10"/>
      <c r="J548" s="11"/>
      <c r="K548" s="11"/>
      <c r="N548" s="16"/>
      <c r="O548" s="16"/>
      <c r="S548" s="16"/>
      <c r="U548" s="17"/>
      <c r="V548" s="17"/>
    </row>
    <row r="549" spans="3:22" ht="12.75">
      <c r="C549" s="11"/>
      <c r="D549" s="11"/>
      <c r="E549" s="11"/>
      <c r="F549" s="11"/>
      <c r="G549" s="11"/>
      <c r="H549" s="11"/>
      <c r="I549" s="10"/>
      <c r="J549" s="11"/>
      <c r="K549" s="11"/>
      <c r="N549" s="16"/>
      <c r="O549" s="16"/>
      <c r="S549" s="16"/>
      <c r="U549" s="17"/>
      <c r="V549" s="17"/>
    </row>
    <row r="550" spans="3:22" ht="12.75">
      <c r="C550" s="11"/>
      <c r="D550" s="11"/>
      <c r="E550" s="11"/>
      <c r="F550" s="11"/>
      <c r="G550" s="11"/>
      <c r="H550" s="11"/>
      <c r="I550" s="10"/>
      <c r="J550" s="11"/>
      <c r="K550" s="11"/>
      <c r="N550" s="16"/>
      <c r="O550" s="16"/>
      <c r="S550" s="16"/>
      <c r="U550" s="17"/>
      <c r="V550" s="17"/>
    </row>
    <row r="551" spans="3:22" ht="12.75">
      <c r="C551" s="11"/>
      <c r="D551" s="11"/>
      <c r="E551" s="11"/>
      <c r="F551" s="11"/>
      <c r="G551" s="11"/>
      <c r="H551" s="11"/>
      <c r="I551" s="10"/>
      <c r="J551" s="11"/>
      <c r="K551" s="11"/>
      <c r="N551" s="16"/>
      <c r="O551" s="16"/>
      <c r="S551" s="16"/>
      <c r="U551" s="17"/>
      <c r="V551" s="17"/>
    </row>
    <row r="552" spans="3:22" ht="12.75">
      <c r="C552" s="11"/>
      <c r="D552" s="11"/>
      <c r="E552" s="11"/>
      <c r="F552" s="11"/>
      <c r="G552" s="11"/>
      <c r="H552" s="11"/>
      <c r="I552" s="10"/>
      <c r="J552" s="11"/>
      <c r="K552" s="11"/>
      <c r="N552" s="16"/>
      <c r="O552" s="16"/>
      <c r="S552" s="16"/>
      <c r="U552" s="17"/>
      <c r="V552" s="17"/>
    </row>
    <row r="553" spans="3:22" ht="12.75">
      <c r="C553" s="11"/>
      <c r="D553" s="11"/>
      <c r="E553" s="11"/>
      <c r="F553" s="11"/>
      <c r="G553" s="11"/>
      <c r="H553" s="11"/>
      <c r="I553" s="10"/>
      <c r="J553" s="11"/>
      <c r="K553" s="11"/>
      <c r="N553" s="16"/>
      <c r="O553" s="16"/>
      <c r="S553" s="16"/>
      <c r="U553" s="17"/>
      <c r="V553" s="17"/>
    </row>
    <row r="554" spans="3:22" ht="12.75">
      <c r="C554" s="11"/>
      <c r="D554" s="11"/>
      <c r="E554" s="11"/>
      <c r="F554" s="11"/>
      <c r="G554" s="11"/>
      <c r="H554" s="11"/>
      <c r="I554" s="10"/>
      <c r="J554" s="11"/>
      <c r="K554" s="11"/>
      <c r="N554" s="16"/>
      <c r="O554" s="16"/>
      <c r="S554" s="16"/>
      <c r="U554" s="17"/>
      <c r="V554" s="17"/>
    </row>
    <row r="555" spans="3:22" ht="12.75">
      <c r="C555" s="11"/>
      <c r="D555" s="11"/>
      <c r="E555" s="11"/>
      <c r="F555" s="11"/>
      <c r="G555" s="11"/>
      <c r="H555" s="11"/>
      <c r="I555" s="10"/>
      <c r="J555" s="11"/>
      <c r="K555" s="11"/>
      <c r="N555" s="16"/>
      <c r="O555" s="16"/>
      <c r="S555" s="16"/>
      <c r="U555" s="17"/>
      <c r="V555" s="17"/>
    </row>
    <row r="556" spans="3:22" ht="12.75">
      <c r="C556" s="11"/>
      <c r="D556" s="11"/>
      <c r="E556" s="11"/>
      <c r="F556" s="11"/>
      <c r="G556" s="11"/>
      <c r="H556" s="11"/>
      <c r="I556" s="10"/>
      <c r="J556" s="11"/>
      <c r="K556" s="11"/>
      <c r="N556" s="16"/>
      <c r="O556" s="16"/>
      <c r="S556" s="16"/>
      <c r="U556" s="17"/>
      <c r="V556" s="17"/>
    </row>
    <row r="557" spans="3:22" ht="12.75">
      <c r="C557" s="11"/>
      <c r="D557" s="11"/>
      <c r="E557" s="11"/>
      <c r="F557" s="11"/>
      <c r="G557" s="11"/>
      <c r="H557" s="11"/>
      <c r="I557" s="10"/>
      <c r="J557" s="11"/>
      <c r="K557" s="11"/>
      <c r="N557" s="16"/>
      <c r="O557" s="16"/>
      <c r="S557" s="16"/>
      <c r="U557" s="17"/>
      <c r="V557" s="17"/>
    </row>
    <row r="558" spans="3:22" ht="12.75">
      <c r="C558" s="11"/>
      <c r="D558" s="11"/>
      <c r="E558" s="11"/>
      <c r="F558" s="11"/>
      <c r="G558" s="11"/>
      <c r="H558" s="11"/>
      <c r="I558" s="10"/>
      <c r="J558" s="11"/>
      <c r="K558" s="11"/>
      <c r="N558" s="16"/>
      <c r="O558" s="16"/>
      <c r="S558" s="16"/>
      <c r="U558" s="17"/>
      <c r="V558" s="17"/>
    </row>
    <row r="559" spans="3:22" ht="12.75">
      <c r="C559" s="11"/>
      <c r="D559" s="11"/>
      <c r="E559" s="11"/>
      <c r="F559" s="11"/>
      <c r="G559" s="11"/>
      <c r="H559" s="11"/>
      <c r="I559" s="10"/>
      <c r="J559" s="11"/>
      <c r="K559" s="11"/>
      <c r="N559" s="16"/>
      <c r="O559" s="16"/>
      <c r="S559" s="16"/>
      <c r="U559" s="17"/>
      <c r="V559" s="17"/>
    </row>
    <row r="560" spans="3:22" ht="12.75">
      <c r="C560" s="11"/>
      <c r="D560" s="11"/>
      <c r="E560" s="11"/>
      <c r="F560" s="11"/>
      <c r="G560" s="11"/>
      <c r="H560" s="11"/>
      <c r="I560" s="10"/>
      <c r="J560" s="11"/>
      <c r="K560" s="11"/>
      <c r="N560" s="16"/>
      <c r="O560" s="16"/>
      <c r="S560" s="16"/>
      <c r="U560" s="17"/>
      <c r="V560" s="17"/>
    </row>
    <row r="561" spans="3:22" ht="12.75">
      <c r="C561" s="11"/>
      <c r="D561" s="11"/>
      <c r="E561" s="11"/>
      <c r="F561" s="11"/>
      <c r="G561" s="11"/>
      <c r="H561" s="11"/>
      <c r="I561" s="10"/>
      <c r="J561" s="11"/>
      <c r="K561" s="11"/>
      <c r="N561" s="16"/>
      <c r="O561" s="16"/>
      <c r="S561" s="16"/>
      <c r="U561" s="17"/>
      <c r="V561" s="17"/>
    </row>
    <row r="562" spans="3:22" ht="12.75">
      <c r="C562" s="11"/>
      <c r="D562" s="11"/>
      <c r="E562" s="11"/>
      <c r="F562" s="11"/>
      <c r="G562" s="11"/>
      <c r="H562" s="11"/>
      <c r="I562" s="10"/>
      <c r="J562" s="11"/>
      <c r="K562" s="11"/>
      <c r="N562" s="16"/>
      <c r="O562" s="16"/>
      <c r="S562" s="16"/>
      <c r="U562" s="17"/>
      <c r="V562" s="17"/>
    </row>
    <row r="563" spans="3:22" ht="12.75">
      <c r="C563" s="11"/>
      <c r="D563" s="11"/>
      <c r="E563" s="11"/>
      <c r="F563" s="11"/>
      <c r="G563" s="11"/>
      <c r="H563" s="11"/>
      <c r="I563" s="10"/>
      <c r="J563" s="11"/>
      <c r="K563" s="11"/>
      <c r="N563" s="16"/>
      <c r="O563" s="16"/>
      <c r="S563" s="16"/>
      <c r="U563" s="17"/>
      <c r="V563" s="17"/>
    </row>
    <row r="564" spans="3:22" ht="12.75">
      <c r="C564" s="11"/>
      <c r="D564" s="11"/>
      <c r="E564" s="11"/>
      <c r="F564" s="11"/>
      <c r="G564" s="11"/>
      <c r="H564" s="11"/>
      <c r="I564" s="10"/>
      <c r="J564" s="11"/>
      <c r="K564" s="11"/>
      <c r="N564" s="16"/>
      <c r="O564" s="16"/>
      <c r="S564" s="16"/>
      <c r="U564" s="17"/>
      <c r="V564" s="17"/>
    </row>
    <row r="565" spans="3:22" ht="12.75">
      <c r="C565" s="11"/>
      <c r="D565" s="11"/>
      <c r="E565" s="11"/>
      <c r="F565" s="11"/>
      <c r="G565" s="11"/>
      <c r="H565" s="11"/>
      <c r="I565" s="10"/>
      <c r="J565" s="11"/>
      <c r="K565" s="11"/>
      <c r="N565" s="16"/>
      <c r="O565" s="16"/>
      <c r="S565" s="16"/>
      <c r="U565" s="17"/>
      <c r="V565" s="17"/>
    </row>
    <row r="566" spans="3:22" ht="12.75">
      <c r="C566" s="11"/>
      <c r="D566" s="11"/>
      <c r="E566" s="11"/>
      <c r="F566" s="11"/>
      <c r="G566" s="11"/>
      <c r="H566" s="11"/>
      <c r="I566" s="10"/>
      <c r="J566" s="11"/>
      <c r="K566" s="11"/>
      <c r="N566" s="16"/>
      <c r="O566" s="16"/>
      <c r="S566" s="16"/>
      <c r="U566" s="17"/>
      <c r="V566" s="17"/>
    </row>
    <row r="567" spans="3:22" ht="12.75">
      <c r="C567" s="11"/>
      <c r="D567" s="11"/>
      <c r="E567" s="11"/>
      <c r="F567" s="11"/>
      <c r="G567" s="11"/>
      <c r="H567" s="11"/>
      <c r="I567" s="10"/>
      <c r="J567" s="11"/>
      <c r="K567" s="11"/>
      <c r="N567" s="16"/>
      <c r="O567" s="16"/>
      <c r="S567" s="16"/>
      <c r="U567" s="17"/>
      <c r="V567" s="17"/>
    </row>
    <row r="568" spans="3:22" ht="12.75">
      <c r="C568" s="11"/>
      <c r="D568" s="11"/>
      <c r="E568" s="11"/>
      <c r="F568" s="11"/>
      <c r="G568" s="11"/>
      <c r="H568" s="11"/>
      <c r="I568" s="10"/>
      <c r="J568" s="11"/>
      <c r="K568" s="11"/>
      <c r="N568" s="16"/>
      <c r="O568" s="16"/>
      <c r="S568" s="16"/>
      <c r="U568" s="17"/>
      <c r="V568" s="17"/>
    </row>
    <row r="569" spans="3:22" ht="12.75">
      <c r="C569" s="11"/>
      <c r="D569" s="11"/>
      <c r="E569" s="11"/>
      <c r="F569" s="11"/>
      <c r="G569" s="11"/>
      <c r="H569" s="11"/>
      <c r="I569" s="10"/>
      <c r="J569" s="11"/>
      <c r="K569" s="11"/>
      <c r="N569" s="16"/>
      <c r="O569" s="16"/>
      <c r="S569" s="16"/>
      <c r="U569" s="17"/>
      <c r="V569" s="17"/>
    </row>
    <row r="570" spans="3:22" ht="12.75">
      <c r="C570" s="11"/>
      <c r="D570" s="11"/>
      <c r="E570" s="11"/>
      <c r="F570" s="11"/>
      <c r="G570" s="11"/>
      <c r="H570" s="11"/>
      <c r="I570" s="10"/>
      <c r="J570" s="11"/>
      <c r="K570" s="11"/>
      <c r="N570" s="16"/>
      <c r="O570" s="16"/>
      <c r="S570" s="16"/>
      <c r="U570" s="17"/>
      <c r="V570" s="17"/>
    </row>
    <row r="571" spans="3:22" ht="12.75">
      <c r="C571" s="11"/>
      <c r="D571" s="11"/>
      <c r="E571" s="11"/>
      <c r="F571" s="11"/>
      <c r="G571" s="11"/>
      <c r="H571" s="11"/>
      <c r="I571" s="10"/>
      <c r="J571" s="11"/>
      <c r="K571" s="11"/>
      <c r="N571" s="16"/>
      <c r="O571" s="16"/>
      <c r="S571" s="16"/>
      <c r="U571" s="17"/>
      <c r="V571" s="17"/>
    </row>
    <row r="572" spans="3:22" ht="12.75">
      <c r="C572" s="11"/>
      <c r="D572" s="11"/>
      <c r="E572" s="11"/>
      <c r="F572" s="11"/>
      <c r="G572" s="11"/>
      <c r="H572" s="11"/>
      <c r="I572" s="10"/>
      <c r="J572" s="11"/>
      <c r="K572" s="11"/>
      <c r="N572" s="16"/>
      <c r="O572" s="16"/>
      <c r="S572" s="16"/>
      <c r="U572" s="17"/>
      <c r="V572" s="17"/>
    </row>
    <row r="573" spans="3:22" ht="12.75">
      <c r="C573" s="11"/>
      <c r="D573" s="11"/>
      <c r="E573" s="11"/>
      <c r="F573" s="11"/>
      <c r="G573" s="11"/>
      <c r="H573" s="11"/>
      <c r="I573" s="10"/>
      <c r="J573" s="11"/>
      <c r="K573" s="11"/>
      <c r="N573" s="16"/>
      <c r="O573" s="16"/>
      <c r="S573" s="16"/>
      <c r="U573" s="17"/>
      <c r="V573" s="17"/>
    </row>
    <row r="574" spans="3:22" ht="12.75">
      <c r="C574" s="11"/>
      <c r="D574" s="11"/>
      <c r="E574" s="11"/>
      <c r="F574" s="11"/>
      <c r="G574" s="11"/>
      <c r="H574" s="11"/>
      <c r="I574" s="10"/>
      <c r="J574" s="11"/>
      <c r="K574" s="11"/>
      <c r="N574" s="16"/>
      <c r="O574" s="16"/>
      <c r="S574" s="16"/>
      <c r="U574" s="17"/>
      <c r="V574" s="17"/>
    </row>
    <row r="575" spans="3:22" ht="12.75">
      <c r="C575" s="11"/>
      <c r="D575" s="11"/>
      <c r="E575" s="11"/>
      <c r="F575" s="11"/>
      <c r="G575" s="11"/>
      <c r="H575" s="11"/>
      <c r="I575" s="10"/>
      <c r="J575" s="11"/>
      <c r="K575" s="11"/>
      <c r="N575" s="16"/>
      <c r="O575" s="16"/>
      <c r="S575" s="16"/>
      <c r="U575" s="17"/>
      <c r="V575" s="17"/>
    </row>
    <row r="576" spans="3:22" ht="12.75">
      <c r="C576" s="11"/>
      <c r="D576" s="11"/>
      <c r="E576" s="11"/>
      <c r="F576" s="11"/>
      <c r="G576" s="11"/>
      <c r="H576" s="11"/>
      <c r="I576" s="10"/>
      <c r="J576" s="11"/>
      <c r="K576" s="11"/>
      <c r="N576" s="16"/>
      <c r="O576" s="16"/>
      <c r="S576" s="16"/>
      <c r="U576" s="17"/>
      <c r="V576" s="17"/>
    </row>
    <row r="577" spans="3:22" ht="12.75">
      <c r="C577" s="11"/>
      <c r="D577" s="11"/>
      <c r="E577" s="11"/>
      <c r="F577" s="11"/>
      <c r="G577" s="11"/>
      <c r="H577" s="11"/>
      <c r="I577" s="10"/>
      <c r="J577" s="11"/>
      <c r="K577" s="11"/>
      <c r="N577" s="16"/>
      <c r="O577" s="16"/>
      <c r="S577" s="16"/>
      <c r="U577" s="17"/>
      <c r="V577" s="17"/>
    </row>
    <row r="578" spans="3:22" ht="12.75">
      <c r="C578" s="11"/>
      <c r="D578" s="11"/>
      <c r="E578" s="11"/>
      <c r="F578" s="11"/>
      <c r="G578" s="11"/>
      <c r="H578" s="11"/>
      <c r="I578" s="10"/>
      <c r="J578" s="11"/>
      <c r="K578" s="11"/>
      <c r="N578" s="16"/>
      <c r="O578" s="16"/>
      <c r="S578" s="16"/>
      <c r="U578" s="17"/>
      <c r="V578" s="17"/>
    </row>
    <row r="579" spans="3:22" ht="12.75">
      <c r="C579" s="11"/>
      <c r="D579" s="11"/>
      <c r="E579" s="11"/>
      <c r="F579" s="11"/>
      <c r="G579" s="11"/>
      <c r="H579" s="11"/>
      <c r="I579" s="10"/>
      <c r="J579" s="11"/>
      <c r="K579" s="11"/>
      <c r="N579" s="16"/>
      <c r="O579" s="16"/>
      <c r="S579" s="16"/>
      <c r="U579" s="17"/>
      <c r="V579" s="17"/>
    </row>
    <row r="580" spans="3:22" ht="12.75">
      <c r="C580" s="11"/>
      <c r="D580" s="11"/>
      <c r="E580" s="11"/>
      <c r="F580" s="11"/>
      <c r="G580" s="11"/>
      <c r="H580" s="11"/>
      <c r="I580" s="10"/>
      <c r="J580" s="11"/>
      <c r="K580" s="11"/>
      <c r="N580" s="16"/>
      <c r="O580" s="16"/>
      <c r="S580" s="16"/>
      <c r="U580" s="17"/>
      <c r="V580" s="17"/>
    </row>
    <row r="581" spans="3:22" ht="12.75">
      <c r="C581" s="11"/>
      <c r="D581" s="11"/>
      <c r="E581" s="11"/>
      <c r="F581" s="11"/>
      <c r="G581" s="11"/>
      <c r="H581" s="11"/>
      <c r="I581" s="10"/>
      <c r="J581" s="11"/>
      <c r="K581" s="11"/>
      <c r="N581" s="16"/>
      <c r="O581" s="16"/>
      <c r="S581" s="16"/>
      <c r="U581" s="17"/>
      <c r="V581" s="17"/>
    </row>
    <row r="582" spans="3:22" ht="12.75">
      <c r="C582" s="11"/>
      <c r="D582" s="11"/>
      <c r="E582" s="11"/>
      <c r="F582" s="11"/>
      <c r="G582" s="11"/>
      <c r="H582" s="11"/>
      <c r="I582" s="10"/>
      <c r="J582" s="11"/>
      <c r="K582" s="11"/>
      <c r="N582" s="16"/>
      <c r="O582" s="16"/>
      <c r="S582" s="16"/>
      <c r="U582" s="17"/>
      <c r="V582" s="17"/>
    </row>
    <row r="583" spans="3:22" ht="12.75">
      <c r="C583" s="11"/>
      <c r="D583" s="11"/>
      <c r="E583" s="11"/>
      <c r="F583" s="11"/>
      <c r="G583" s="11"/>
      <c r="H583" s="11"/>
      <c r="I583" s="10"/>
      <c r="J583" s="11"/>
      <c r="K583" s="11"/>
      <c r="N583" s="16"/>
      <c r="O583" s="16"/>
      <c r="S583" s="16"/>
      <c r="U583" s="17"/>
      <c r="V583" s="17"/>
    </row>
    <row r="584" spans="3:22" ht="12.75">
      <c r="C584" s="11"/>
      <c r="D584" s="11"/>
      <c r="E584" s="11"/>
      <c r="F584" s="11"/>
      <c r="G584" s="11"/>
      <c r="H584" s="11"/>
      <c r="I584" s="10"/>
      <c r="J584" s="11"/>
      <c r="K584" s="11"/>
      <c r="N584" s="16"/>
      <c r="O584" s="16"/>
      <c r="S584" s="16"/>
      <c r="U584" s="17"/>
      <c r="V584" s="17"/>
    </row>
    <row r="585" spans="3:22" ht="12.75">
      <c r="C585" s="11"/>
      <c r="D585" s="11"/>
      <c r="E585" s="11"/>
      <c r="F585" s="11"/>
      <c r="G585" s="11"/>
      <c r="H585" s="11"/>
      <c r="I585" s="10"/>
      <c r="J585" s="11"/>
      <c r="K585" s="11"/>
      <c r="N585" s="16"/>
      <c r="O585" s="16"/>
      <c r="S585" s="16"/>
      <c r="U585" s="17"/>
      <c r="V585" s="17"/>
    </row>
    <row r="586" spans="3:22" ht="12.75">
      <c r="C586" s="11"/>
      <c r="D586" s="11"/>
      <c r="E586" s="11"/>
      <c r="F586" s="11"/>
      <c r="G586" s="11"/>
      <c r="H586" s="11"/>
      <c r="I586" s="10"/>
      <c r="J586" s="11"/>
      <c r="K586" s="11"/>
      <c r="N586" s="16"/>
      <c r="O586" s="16"/>
      <c r="S586" s="16"/>
      <c r="U586" s="17"/>
      <c r="V586" s="17"/>
    </row>
    <row r="587" spans="3:22" ht="12.75">
      <c r="C587" s="11"/>
      <c r="D587" s="11"/>
      <c r="E587" s="11"/>
      <c r="F587" s="11"/>
      <c r="G587" s="11"/>
      <c r="H587" s="11"/>
      <c r="I587" s="10"/>
      <c r="J587" s="11"/>
      <c r="K587" s="11"/>
      <c r="N587" s="16"/>
      <c r="O587" s="16"/>
      <c r="S587" s="16"/>
      <c r="U587" s="17"/>
      <c r="V587" s="17"/>
    </row>
    <row r="588" spans="3:22" ht="12.75">
      <c r="C588" s="11"/>
      <c r="D588" s="11"/>
      <c r="E588" s="11"/>
      <c r="F588" s="11"/>
      <c r="G588" s="11"/>
      <c r="H588" s="11"/>
      <c r="I588" s="10"/>
      <c r="J588" s="11"/>
      <c r="K588" s="11"/>
      <c r="N588" s="16"/>
      <c r="O588" s="16"/>
      <c r="S588" s="16"/>
      <c r="U588" s="17"/>
      <c r="V588" s="17"/>
    </row>
    <row r="589" spans="3:22" ht="12.75">
      <c r="C589" s="11"/>
      <c r="D589" s="11"/>
      <c r="E589" s="11"/>
      <c r="F589" s="11"/>
      <c r="G589" s="11"/>
      <c r="H589" s="11"/>
      <c r="I589" s="10"/>
      <c r="J589" s="11"/>
      <c r="K589" s="11"/>
      <c r="N589" s="16"/>
      <c r="O589" s="16"/>
      <c r="S589" s="16"/>
      <c r="U589" s="17"/>
      <c r="V589" s="17"/>
    </row>
    <row r="590" spans="3:22" ht="12.75">
      <c r="C590" s="11"/>
      <c r="D590" s="11"/>
      <c r="E590" s="11"/>
      <c r="F590" s="11"/>
      <c r="G590" s="11"/>
      <c r="H590" s="11"/>
      <c r="I590" s="10"/>
      <c r="J590" s="11"/>
      <c r="K590" s="11"/>
      <c r="N590" s="16"/>
      <c r="O590" s="16"/>
      <c r="S590" s="16"/>
      <c r="U590" s="17"/>
      <c r="V590" s="17"/>
    </row>
    <row r="591" spans="3:22" ht="12.75">
      <c r="C591" s="11"/>
      <c r="D591" s="11"/>
      <c r="E591" s="11"/>
      <c r="F591" s="11"/>
      <c r="G591" s="11"/>
      <c r="H591" s="11"/>
      <c r="I591" s="10"/>
      <c r="J591" s="11"/>
      <c r="K591" s="11"/>
      <c r="N591" s="16"/>
      <c r="O591" s="16"/>
      <c r="S591" s="16"/>
      <c r="U591" s="17"/>
      <c r="V591" s="17"/>
    </row>
    <row r="592" spans="3:22" ht="12.75">
      <c r="C592" s="11"/>
      <c r="D592" s="11"/>
      <c r="E592" s="11"/>
      <c r="F592" s="11"/>
      <c r="G592" s="11"/>
      <c r="H592" s="11"/>
      <c r="I592" s="10"/>
      <c r="J592" s="11"/>
      <c r="K592" s="11"/>
      <c r="N592" s="16"/>
      <c r="O592" s="16"/>
      <c r="S592" s="16"/>
      <c r="U592" s="17"/>
      <c r="V592" s="17"/>
    </row>
    <row r="593" spans="3:22" ht="12.75">
      <c r="C593" s="11"/>
      <c r="D593" s="11"/>
      <c r="E593" s="11"/>
      <c r="F593" s="11"/>
      <c r="G593" s="11"/>
      <c r="H593" s="11"/>
      <c r="I593" s="10"/>
      <c r="J593" s="11"/>
      <c r="K593" s="11"/>
      <c r="N593" s="16"/>
      <c r="O593" s="16"/>
      <c r="S593" s="16"/>
      <c r="U593" s="17"/>
      <c r="V593" s="17"/>
    </row>
    <row r="594" spans="3:22" ht="12.75">
      <c r="C594" s="11"/>
      <c r="D594" s="11"/>
      <c r="E594" s="11"/>
      <c r="F594" s="11"/>
      <c r="G594" s="11"/>
      <c r="H594" s="11"/>
      <c r="I594" s="10"/>
      <c r="J594" s="11"/>
      <c r="K594" s="11"/>
      <c r="N594" s="16"/>
      <c r="O594" s="16"/>
      <c r="S594" s="16"/>
      <c r="U594" s="17"/>
      <c r="V594" s="17"/>
    </row>
    <row r="595" spans="3:22" ht="12.75">
      <c r="C595" s="11"/>
      <c r="D595" s="11"/>
      <c r="E595" s="11"/>
      <c r="F595" s="11"/>
      <c r="G595" s="11"/>
      <c r="H595" s="11"/>
      <c r="I595" s="10"/>
      <c r="J595" s="11"/>
      <c r="K595" s="11"/>
      <c r="N595" s="16"/>
      <c r="O595" s="16"/>
      <c r="S595" s="16"/>
      <c r="U595" s="17"/>
      <c r="V595" s="17"/>
    </row>
    <row r="596" spans="3:22" ht="12.75">
      <c r="C596" s="11"/>
      <c r="D596" s="11"/>
      <c r="E596" s="11"/>
      <c r="F596" s="11"/>
      <c r="G596" s="11"/>
      <c r="H596" s="11"/>
      <c r="I596" s="10"/>
      <c r="J596" s="11"/>
      <c r="K596" s="11"/>
      <c r="N596" s="16"/>
      <c r="O596" s="16"/>
      <c r="S596" s="16"/>
      <c r="U596" s="17"/>
      <c r="V596" s="17"/>
    </row>
    <row r="597" spans="3:22" ht="12.75">
      <c r="C597" s="11"/>
      <c r="D597" s="11"/>
      <c r="E597" s="11"/>
      <c r="F597" s="11"/>
      <c r="G597" s="11"/>
      <c r="H597" s="11"/>
      <c r="I597" s="10"/>
      <c r="J597" s="11"/>
      <c r="K597" s="11"/>
      <c r="N597" s="16"/>
      <c r="O597" s="16"/>
      <c r="S597" s="16"/>
      <c r="U597" s="17"/>
      <c r="V597" s="17"/>
    </row>
    <row r="598" spans="3:22" ht="12.75">
      <c r="C598" s="11"/>
      <c r="D598" s="11"/>
      <c r="E598" s="11"/>
      <c r="F598" s="11"/>
      <c r="G598" s="11"/>
      <c r="H598" s="11"/>
      <c r="I598" s="10"/>
      <c r="J598" s="11"/>
      <c r="K598" s="11"/>
      <c r="N598" s="16"/>
      <c r="O598" s="16"/>
      <c r="S598" s="16"/>
      <c r="U598" s="17"/>
      <c r="V598" s="17"/>
    </row>
    <row r="599" spans="3:22" ht="12.75">
      <c r="C599" s="11"/>
      <c r="D599" s="11"/>
      <c r="E599" s="11"/>
      <c r="F599" s="11"/>
      <c r="G599" s="11"/>
      <c r="H599" s="11"/>
      <c r="I599" s="10"/>
      <c r="J599" s="11"/>
      <c r="K599" s="11"/>
      <c r="N599" s="16"/>
      <c r="O599" s="16"/>
      <c r="S599" s="16"/>
      <c r="U599" s="17"/>
      <c r="V599" s="17"/>
    </row>
    <row r="600" spans="3:22" ht="12.75">
      <c r="C600" s="11"/>
      <c r="D600" s="11"/>
      <c r="E600" s="11"/>
      <c r="F600" s="11"/>
      <c r="G600" s="11"/>
      <c r="H600" s="11"/>
      <c r="I600" s="10"/>
      <c r="J600" s="11"/>
      <c r="K600" s="11"/>
      <c r="N600" s="16"/>
      <c r="O600" s="16"/>
      <c r="S600" s="16"/>
      <c r="U600" s="17"/>
      <c r="V600" s="17"/>
    </row>
    <row r="601" spans="3:22" ht="12.75">
      <c r="C601" s="11"/>
      <c r="D601" s="11"/>
      <c r="E601" s="11"/>
      <c r="F601" s="11"/>
      <c r="G601" s="11"/>
      <c r="H601" s="11"/>
      <c r="I601" s="10"/>
      <c r="J601" s="11"/>
      <c r="K601" s="11"/>
      <c r="N601" s="16"/>
      <c r="O601" s="16"/>
      <c r="S601" s="16"/>
      <c r="U601" s="17"/>
      <c r="V601" s="17"/>
    </row>
    <row r="602" spans="3:22" ht="12.75">
      <c r="C602" s="11"/>
      <c r="D602" s="11"/>
      <c r="E602" s="11"/>
      <c r="F602" s="11"/>
      <c r="G602" s="11"/>
      <c r="H602" s="11"/>
      <c r="I602" s="10"/>
      <c r="J602" s="11"/>
      <c r="K602" s="11"/>
      <c r="N602" s="16"/>
      <c r="O602" s="16"/>
      <c r="S602" s="16"/>
      <c r="U602" s="17"/>
      <c r="V602" s="17"/>
    </row>
    <row r="603" spans="3:22" ht="12.75">
      <c r="C603" s="11"/>
      <c r="D603" s="11"/>
      <c r="E603" s="11"/>
      <c r="F603" s="11"/>
      <c r="G603" s="11"/>
      <c r="H603" s="11"/>
      <c r="I603" s="10"/>
      <c r="J603" s="11"/>
      <c r="K603" s="11"/>
      <c r="N603" s="16"/>
      <c r="O603" s="16"/>
      <c r="S603" s="16"/>
      <c r="U603" s="17"/>
      <c r="V603" s="17"/>
    </row>
    <row r="604" spans="3:22" ht="12.75">
      <c r="C604" s="11"/>
      <c r="D604" s="11"/>
      <c r="E604" s="11"/>
      <c r="F604" s="11"/>
      <c r="G604" s="11"/>
      <c r="H604" s="11"/>
      <c r="I604" s="10"/>
      <c r="J604" s="11"/>
      <c r="K604" s="11"/>
      <c r="N604" s="16"/>
      <c r="O604" s="16"/>
      <c r="S604" s="16"/>
      <c r="U604" s="17"/>
      <c r="V604" s="17"/>
    </row>
    <row r="605" spans="3:22" ht="12.75">
      <c r="C605" s="11"/>
      <c r="D605" s="11"/>
      <c r="E605" s="11"/>
      <c r="F605" s="11"/>
      <c r="G605" s="11"/>
      <c r="H605" s="11"/>
      <c r="I605" s="10"/>
      <c r="J605" s="11"/>
      <c r="K605" s="11"/>
      <c r="N605" s="16"/>
      <c r="O605" s="16"/>
      <c r="S605" s="16"/>
      <c r="U605" s="17"/>
      <c r="V605" s="17"/>
    </row>
    <row r="606" spans="3:22" ht="12.75">
      <c r="C606" s="11"/>
      <c r="D606" s="11"/>
      <c r="E606" s="11"/>
      <c r="F606" s="11"/>
      <c r="G606" s="11"/>
      <c r="H606" s="11"/>
      <c r="I606" s="10"/>
      <c r="J606" s="11"/>
      <c r="K606" s="11"/>
      <c r="N606" s="16"/>
      <c r="O606" s="16"/>
      <c r="S606" s="16"/>
      <c r="U606" s="17"/>
      <c r="V606" s="17"/>
    </row>
    <row r="607" spans="3:22" ht="12.75">
      <c r="C607" s="11"/>
      <c r="D607" s="11"/>
      <c r="E607" s="11"/>
      <c r="F607" s="11"/>
      <c r="G607" s="11"/>
      <c r="H607" s="11"/>
      <c r="I607" s="10"/>
      <c r="J607" s="11"/>
      <c r="K607" s="11"/>
      <c r="N607" s="16"/>
      <c r="O607" s="16"/>
      <c r="S607" s="16"/>
      <c r="U607" s="17"/>
      <c r="V607" s="17"/>
    </row>
    <row r="608" spans="3:22" ht="12.75">
      <c r="C608" s="11"/>
      <c r="D608" s="11"/>
      <c r="E608" s="11"/>
      <c r="F608" s="11"/>
      <c r="G608" s="11"/>
      <c r="H608" s="11"/>
      <c r="I608" s="10"/>
      <c r="J608" s="11"/>
      <c r="K608" s="11"/>
      <c r="N608" s="16"/>
      <c r="O608" s="16"/>
      <c r="S608" s="16"/>
      <c r="U608" s="17"/>
      <c r="V608" s="17"/>
    </row>
    <row r="609" spans="3:22" ht="12.75">
      <c r="C609" s="11"/>
      <c r="D609" s="11"/>
      <c r="E609" s="11"/>
      <c r="F609" s="11"/>
      <c r="G609" s="11"/>
      <c r="H609" s="11"/>
      <c r="I609" s="10"/>
      <c r="J609" s="11"/>
      <c r="K609" s="11"/>
      <c r="N609" s="16"/>
      <c r="O609" s="16"/>
      <c r="S609" s="16"/>
      <c r="U609" s="17"/>
      <c r="V609" s="17"/>
    </row>
    <row r="610" spans="3:22" ht="12.75">
      <c r="C610" s="11"/>
      <c r="D610" s="11"/>
      <c r="E610" s="11"/>
      <c r="F610" s="11"/>
      <c r="G610" s="11"/>
      <c r="H610" s="11"/>
      <c r="I610" s="10"/>
      <c r="J610" s="11"/>
      <c r="K610" s="11"/>
      <c r="N610" s="16"/>
      <c r="O610" s="16"/>
      <c r="S610" s="16"/>
      <c r="U610" s="17"/>
      <c r="V610" s="17"/>
    </row>
    <row r="611" spans="3:22" ht="12.75">
      <c r="C611" s="11"/>
      <c r="D611" s="11"/>
      <c r="E611" s="11"/>
      <c r="F611" s="11"/>
      <c r="G611" s="11"/>
      <c r="H611" s="11"/>
      <c r="I611" s="10"/>
      <c r="J611" s="11"/>
      <c r="K611" s="11"/>
      <c r="N611" s="16"/>
      <c r="O611" s="16"/>
      <c r="S611" s="16"/>
      <c r="U611" s="17"/>
      <c r="V611" s="17"/>
    </row>
    <row r="612" spans="3:22" ht="12.75">
      <c r="C612" s="11"/>
      <c r="D612" s="11"/>
      <c r="E612" s="11"/>
      <c r="F612" s="11"/>
      <c r="G612" s="11"/>
      <c r="H612" s="11"/>
      <c r="I612" s="10"/>
      <c r="J612" s="11"/>
      <c r="K612" s="11"/>
      <c r="N612" s="16"/>
      <c r="O612" s="16"/>
      <c r="S612" s="16"/>
      <c r="U612" s="17"/>
      <c r="V612" s="17"/>
    </row>
    <row r="613" spans="3:22" ht="12.75">
      <c r="C613" s="11"/>
      <c r="D613" s="11"/>
      <c r="E613" s="11"/>
      <c r="F613" s="11"/>
      <c r="G613" s="11"/>
      <c r="H613" s="11"/>
      <c r="I613" s="10"/>
      <c r="J613" s="11"/>
      <c r="K613" s="11"/>
      <c r="N613" s="16"/>
      <c r="O613" s="16"/>
      <c r="S613" s="16"/>
      <c r="U613" s="17"/>
      <c r="V613" s="17"/>
    </row>
    <row r="614" spans="3:22" ht="12.75">
      <c r="C614" s="11"/>
      <c r="D614" s="11"/>
      <c r="E614" s="11"/>
      <c r="F614" s="11"/>
      <c r="G614" s="11"/>
      <c r="H614" s="11"/>
      <c r="I614" s="10"/>
      <c r="J614" s="11"/>
      <c r="K614" s="11"/>
      <c r="N614" s="16"/>
      <c r="O614" s="16"/>
      <c r="S614" s="16"/>
      <c r="U614" s="17"/>
      <c r="V614" s="17"/>
    </row>
    <row r="615" spans="3:22" ht="12.75">
      <c r="C615" s="11"/>
      <c r="D615" s="11"/>
      <c r="E615" s="11"/>
      <c r="F615" s="11"/>
      <c r="G615" s="11"/>
      <c r="H615" s="11"/>
      <c r="I615" s="10"/>
      <c r="J615" s="11"/>
      <c r="K615" s="11"/>
      <c r="N615" s="16"/>
      <c r="O615" s="16"/>
      <c r="S615" s="16"/>
      <c r="U615" s="17"/>
      <c r="V615" s="17"/>
    </row>
    <row r="616" spans="3:22" ht="12.75">
      <c r="C616" s="11"/>
      <c r="D616" s="11"/>
      <c r="E616" s="11"/>
      <c r="F616" s="11"/>
      <c r="G616" s="11"/>
      <c r="H616" s="11"/>
      <c r="I616" s="10"/>
      <c r="J616" s="11"/>
      <c r="K616" s="11"/>
      <c r="N616" s="16"/>
      <c r="O616" s="16"/>
      <c r="S616" s="16"/>
      <c r="U616" s="17"/>
      <c r="V616" s="17"/>
    </row>
    <row r="617" spans="3:22" ht="12.75">
      <c r="C617" s="11"/>
      <c r="D617" s="11"/>
      <c r="E617" s="11"/>
      <c r="F617" s="11"/>
      <c r="G617" s="11"/>
      <c r="H617" s="11"/>
      <c r="I617" s="10"/>
      <c r="J617" s="11"/>
      <c r="K617" s="11"/>
      <c r="N617" s="16"/>
      <c r="O617" s="16"/>
      <c r="S617" s="16"/>
      <c r="U617" s="17"/>
      <c r="V617" s="17"/>
    </row>
    <row r="618" spans="3:22" ht="12.75">
      <c r="C618" s="11"/>
      <c r="D618" s="11"/>
      <c r="E618" s="11"/>
      <c r="F618" s="11"/>
      <c r="G618" s="11"/>
      <c r="H618" s="11"/>
      <c r="I618" s="10"/>
      <c r="J618" s="11"/>
      <c r="K618" s="11"/>
      <c r="N618" s="16"/>
      <c r="O618" s="16"/>
      <c r="S618" s="16"/>
      <c r="U618" s="17"/>
      <c r="V618" s="17"/>
    </row>
    <row r="619" spans="3:22" ht="12.75">
      <c r="C619" s="11"/>
      <c r="D619" s="11"/>
      <c r="E619" s="11"/>
      <c r="F619" s="11"/>
      <c r="G619" s="11"/>
      <c r="H619" s="11"/>
      <c r="I619" s="10"/>
      <c r="J619" s="11"/>
      <c r="K619" s="11"/>
      <c r="N619" s="16"/>
      <c r="O619" s="16"/>
      <c r="S619" s="16"/>
      <c r="U619" s="17"/>
      <c r="V619" s="17"/>
    </row>
    <row r="620" spans="3:22" ht="12.75">
      <c r="C620" s="11"/>
      <c r="D620" s="11"/>
      <c r="E620" s="11"/>
      <c r="F620" s="11"/>
      <c r="G620" s="11"/>
      <c r="H620" s="11"/>
      <c r="I620" s="10"/>
      <c r="J620" s="11"/>
      <c r="K620" s="11"/>
      <c r="N620" s="16"/>
      <c r="O620" s="16"/>
      <c r="S620" s="16"/>
      <c r="U620" s="17"/>
      <c r="V620" s="17"/>
    </row>
    <row r="621" spans="3:22" ht="12.75">
      <c r="C621" s="11"/>
      <c r="D621" s="11"/>
      <c r="E621" s="11"/>
      <c r="F621" s="11"/>
      <c r="G621" s="11"/>
      <c r="H621" s="11"/>
      <c r="I621" s="10"/>
      <c r="J621" s="11"/>
      <c r="K621" s="11"/>
      <c r="N621" s="16"/>
      <c r="O621" s="16"/>
      <c r="S621" s="16"/>
      <c r="U621" s="17"/>
      <c r="V621" s="17"/>
    </row>
    <row r="622" spans="3:22" ht="12.75">
      <c r="C622" s="11"/>
      <c r="D622" s="11"/>
      <c r="E622" s="11"/>
      <c r="F622" s="11"/>
      <c r="G622" s="11"/>
      <c r="H622" s="11"/>
      <c r="I622" s="10"/>
      <c r="J622" s="11"/>
      <c r="K622" s="11"/>
      <c r="N622" s="16"/>
      <c r="O622" s="16"/>
      <c r="S622" s="16"/>
      <c r="U622" s="17"/>
      <c r="V622" s="17"/>
    </row>
    <row r="623" spans="3:22" ht="12.75">
      <c r="C623" s="11"/>
      <c r="D623" s="11"/>
      <c r="E623" s="11"/>
      <c r="F623" s="11"/>
      <c r="G623" s="11"/>
      <c r="H623" s="11"/>
      <c r="I623" s="10"/>
      <c r="J623" s="11"/>
      <c r="K623" s="11"/>
      <c r="N623" s="16"/>
      <c r="O623" s="16"/>
      <c r="S623" s="16"/>
      <c r="U623" s="17"/>
      <c r="V623" s="17"/>
    </row>
    <row r="624" spans="3:22" ht="12.75">
      <c r="C624" s="11"/>
      <c r="D624" s="11"/>
      <c r="E624" s="11"/>
      <c r="F624" s="11"/>
      <c r="G624" s="11"/>
      <c r="H624" s="11"/>
      <c r="I624" s="10"/>
      <c r="J624" s="11"/>
      <c r="K624" s="11"/>
      <c r="N624" s="16"/>
      <c r="O624" s="16"/>
      <c r="S624" s="16"/>
      <c r="U624" s="17"/>
      <c r="V624" s="17"/>
    </row>
    <row r="625" spans="3:22" ht="12.75">
      <c r="C625" s="11"/>
      <c r="D625" s="11"/>
      <c r="E625" s="11"/>
      <c r="F625" s="11"/>
      <c r="G625" s="11"/>
      <c r="H625" s="11"/>
      <c r="I625" s="10"/>
      <c r="J625" s="11"/>
      <c r="K625" s="11"/>
      <c r="N625" s="16"/>
      <c r="O625" s="16"/>
      <c r="S625" s="16"/>
      <c r="U625" s="17"/>
      <c r="V625" s="17"/>
    </row>
    <row r="626" spans="3:22" ht="12.75">
      <c r="C626" s="11"/>
      <c r="D626" s="11"/>
      <c r="E626" s="11"/>
      <c r="F626" s="11"/>
      <c r="G626" s="11"/>
      <c r="H626" s="11"/>
      <c r="I626" s="10"/>
      <c r="J626" s="11"/>
      <c r="K626" s="11"/>
      <c r="N626" s="16"/>
      <c r="O626" s="16"/>
      <c r="S626" s="16"/>
      <c r="U626" s="17"/>
      <c r="V626" s="17"/>
    </row>
    <row r="627" spans="3:22" ht="12.75">
      <c r="C627" s="11"/>
      <c r="D627" s="11"/>
      <c r="E627" s="11"/>
      <c r="F627" s="11"/>
      <c r="G627" s="11"/>
      <c r="H627" s="11"/>
      <c r="I627" s="10"/>
      <c r="J627" s="11"/>
      <c r="K627" s="11"/>
      <c r="N627" s="16"/>
      <c r="O627" s="16"/>
      <c r="S627" s="16"/>
      <c r="U627" s="17"/>
      <c r="V627" s="17"/>
    </row>
    <row r="628" spans="3:22" ht="12.75">
      <c r="C628" s="11"/>
      <c r="D628" s="11"/>
      <c r="E628" s="11"/>
      <c r="F628" s="11"/>
      <c r="G628" s="11"/>
      <c r="H628" s="11"/>
      <c r="I628" s="10"/>
      <c r="J628" s="11"/>
      <c r="K628" s="11"/>
      <c r="N628" s="16"/>
      <c r="O628" s="16"/>
      <c r="S628" s="16"/>
      <c r="U628" s="17"/>
      <c r="V628" s="17"/>
    </row>
    <row r="629" spans="3:22" ht="12.75">
      <c r="C629" s="11"/>
      <c r="D629" s="11"/>
      <c r="E629" s="11"/>
      <c r="F629" s="11"/>
      <c r="G629" s="11"/>
      <c r="H629" s="11"/>
      <c r="I629" s="10"/>
      <c r="J629" s="11"/>
      <c r="K629" s="11"/>
      <c r="N629" s="16"/>
      <c r="O629" s="16"/>
      <c r="S629" s="16"/>
      <c r="U629" s="17"/>
      <c r="V629" s="17"/>
    </row>
    <row r="630" spans="3:22" ht="12.75">
      <c r="C630" s="11"/>
      <c r="D630" s="11"/>
      <c r="E630" s="11"/>
      <c r="F630" s="11"/>
      <c r="G630" s="11"/>
      <c r="H630" s="11"/>
      <c r="I630" s="10"/>
      <c r="J630" s="11"/>
      <c r="K630" s="11"/>
      <c r="N630" s="16"/>
      <c r="O630" s="16"/>
      <c r="S630" s="16"/>
      <c r="U630" s="17"/>
      <c r="V630" s="17"/>
    </row>
    <row r="631" spans="3:22" ht="12.75">
      <c r="C631" s="11"/>
      <c r="D631" s="11"/>
      <c r="E631" s="11"/>
      <c r="F631" s="11"/>
      <c r="G631" s="11"/>
      <c r="H631" s="11"/>
      <c r="I631" s="10"/>
      <c r="J631" s="11"/>
      <c r="K631" s="11"/>
      <c r="N631" s="16"/>
      <c r="O631" s="16"/>
      <c r="S631" s="16"/>
      <c r="U631" s="17"/>
      <c r="V631" s="17"/>
    </row>
    <row r="632" spans="3:22" ht="12.75">
      <c r="C632" s="11"/>
      <c r="D632" s="11"/>
      <c r="E632" s="11"/>
      <c r="F632" s="11"/>
      <c r="G632" s="11"/>
      <c r="H632" s="11"/>
      <c r="I632" s="10"/>
      <c r="J632" s="11"/>
      <c r="K632" s="11"/>
      <c r="N632" s="16"/>
      <c r="O632" s="16"/>
      <c r="S632" s="16"/>
      <c r="U632" s="17"/>
      <c r="V632" s="17"/>
    </row>
    <row r="633" spans="3:22" ht="12.75">
      <c r="C633" s="11"/>
      <c r="D633" s="11"/>
      <c r="E633" s="11"/>
      <c r="F633" s="11"/>
      <c r="G633" s="11"/>
      <c r="H633" s="11"/>
      <c r="I633" s="10"/>
      <c r="J633" s="11"/>
      <c r="K633" s="11"/>
      <c r="N633" s="16"/>
      <c r="O633" s="16"/>
      <c r="S633" s="16"/>
      <c r="U633" s="17"/>
      <c r="V633" s="17"/>
    </row>
    <row r="634" spans="3:22" ht="12.75">
      <c r="C634" s="11"/>
      <c r="D634" s="11"/>
      <c r="E634" s="11"/>
      <c r="F634" s="11"/>
      <c r="G634" s="11"/>
      <c r="H634" s="11"/>
      <c r="I634" s="10"/>
      <c r="J634" s="11"/>
      <c r="K634" s="11"/>
      <c r="N634" s="16"/>
      <c r="O634" s="16"/>
      <c r="S634" s="16"/>
      <c r="U634" s="17"/>
      <c r="V634" s="17"/>
    </row>
    <row r="635" spans="3:22" ht="12.75">
      <c r="C635" s="11"/>
      <c r="D635" s="11"/>
      <c r="E635" s="11"/>
      <c r="F635" s="11"/>
      <c r="G635" s="11"/>
      <c r="H635" s="11"/>
      <c r="I635" s="10"/>
      <c r="J635" s="11"/>
      <c r="K635" s="11"/>
      <c r="N635" s="16"/>
      <c r="O635" s="16"/>
      <c r="S635" s="16"/>
      <c r="U635" s="17"/>
      <c r="V635" s="17"/>
    </row>
    <row r="636" spans="3:22" ht="12.75">
      <c r="C636" s="11"/>
      <c r="D636" s="11"/>
      <c r="E636" s="11"/>
      <c r="F636" s="11"/>
      <c r="G636" s="11"/>
      <c r="H636" s="11"/>
      <c r="I636" s="10"/>
      <c r="J636" s="11"/>
      <c r="K636" s="11"/>
      <c r="N636" s="16"/>
      <c r="O636" s="16"/>
      <c r="S636" s="16"/>
      <c r="U636" s="17"/>
      <c r="V636" s="17"/>
    </row>
    <row r="637" spans="3:22" ht="12.75">
      <c r="C637" s="11"/>
      <c r="D637" s="11"/>
      <c r="E637" s="11"/>
      <c r="F637" s="11"/>
      <c r="G637" s="11"/>
      <c r="H637" s="11"/>
      <c r="I637" s="10"/>
      <c r="J637" s="11"/>
      <c r="K637" s="11"/>
      <c r="N637" s="16"/>
      <c r="O637" s="16"/>
      <c r="S637" s="16"/>
      <c r="U637" s="17"/>
      <c r="V637" s="17"/>
    </row>
    <row r="638" spans="3:22" ht="12.75">
      <c r="C638" s="11"/>
      <c r="D638" s="11"/>
      <c r="E638" s="11"/>
      <c r="F638" s="11"/>
      <c r="G638" s="11"/>
      <c r="H638" s="11"/>
      <c r="I638" s="10"/>
      <c r="J638" s="11"/>
      <c r="K638" s="11"/>
      <c r="N638" s="16"/>
      <c r="O638" s="16"/>
      <c r="S638" s="16"/>
      <c r="U638" s="17"/>
      <c r="V638" s="17"/>
    </row>
    <row r="639" spans="3:22" ht="12.75">
      <c r="C639" s="11"/>
      <c r="D639" s="11"/>
      <c r="E639" s="11"/>
      <c r="F639" s="11"/>
      <c r="G639" s="11"/>
      <c r="H639" s="11"/>
      <c r="I639" s="10"/>
      <c r="J639" s="11"/>
      <c r="K639" s="11"/>
      <c r="N639" s="16"/>
      <c r="O639" s="16"/>
      <c r="S639" s="16"/>
      <c r="U639" s="17"/>
      <c r="V639" s="17"/>
    </row>
    <row r="640" spans="3:22" ht="12.75">
      <c r="C640" s="11"/>
      <c r="D640" s="11"/>
      <c r="E640" s="11"/>
      <c r="F640" s="11"/>
      <c r="G640" s="11"/>
      <c r="H640" s="11"/>
      <c r="I640" s="10"/>
      <c r="J640" s="11"/>
      <c r="K640" s="11"/>
      <c r="N640" s="16"/>
      <c r="O640" s="16"/>
      <c r="S640" s="16"/>
      <c r="U640" s="17"/>
      <c r="V640" s="17"/>
    </row>
    <row r="641" spans="3:22" ht="12.75">
      <c r="C641" s="11"/>
      <c r="D641" s="11"/>
      <c r="E641" s="11"/>
      <c r="F641" s="11"/>
      <c r="G641" s="11"/>
      <c r="H641" s="11"/>
      <c r="I641" s="10"/>
      <c r="J641" s="11"/>
      <c r="K641" s="11"/>
      <c r="N641" s="16"/>
      <c r="O641" s="16"/>
      <c r="S641" s="16"/>
      <c r="U641" s="17"/>
      <c r="V641" s="17"/>
    </row>
    <row r="642" spans="3:22" ht="12.75">
      <c r="C642" s="11"/>
      <c r="D642" s="11"/>
      <c r="E642" s="11"/>
      <c r="F642" s="11"/>
      <c r="G642" s="11"/>
      <c r="H642" s="11"/>
      <c r="I642" s="10"/>
      <c r="J642" s="11"/>
      <c r="K642" s="11"/>
      <c r="N642" s="16"/>
      <c r="O642" s="16"/>
      <c r="S642" s="16"/>
      <c r="U642" s="17"/>
      <c r="V642" s="17"/>
    </row>
    <row r="643" spans="3:22" ht="12.75">
      <c r="C643" s="11"/>
      <c r="D643" s="11"/>
      <c r="E643" s="11"/>
      <c r="F643" s="11"/>
      <c r="G643" s="11"/>
      <c r="H643" s="11"/>
      <c r="I643" s="10"/>
      <c r="J643" s="11"/>
      <c r="K643" s="11"/>
      <c r="N643" s="16"/>
      <c r="O643" s="16"/>
      <c r="S643" s="16"/>
      <c r="U643" s="17"/>
      <c r="V643" s="17"/>
    </row>
    <row r="644" spans="3:22" ht="12.75">
      <c r="C644" s="11"/>
      <c r="D644" s="11"/>
      <c r="E644" s="11"/>
      <c r="F644" s="11"/>
      <c r="G644" s="11"/>
      <c r="H644" s="11"/>
      <c r="I644" s="10"/>
      <c r="J644" s="11"/>
      <c r="K644" s="11"/>
      <c r="N644" s="16"/>
      <c r="O644" s="16"/>
      <c r="S644" s="16"/>
      <c r="U644" s="17"/>
      <c r="V644" s="17"/>
    </row>
    <row r="645" spans="3:22" ht="12.75">
      <c r="C645" s="11"/>
      <c r="D645" s="11"/>
      <c r="E645" s="11"/>
      <c r="F645" s="11"/>
      <c r="G645" s="11"/>
      <c r="H645" s="11"/>
      <c r="I645" s="10"/>
      <c r="J645" s="11"/>
      <c r="K645" s="11"/>
      <c r="N645" s="16"/>
      <c r="O645" s="16"/>
      <c r="S645" s="16"/>
      <c r="U645" s="17"/>
      <c r="V645" s="17"/>
    </row>
    <row r="646" spans="3:22" ht="12.75">
      <c r="C646" s="11"/>
      <c r="D646" s="11"/>
      <c r="E646" s="11"/>
      <c r="F646" s="11"/>
      <c r="G646" s="11"/>
      <c r="H646" s="11"/>
      <c r="I646" s="10"/>
      <c r="J646" s="11"/>
      <c r="K646" s="11"/>
      <c r="N646" s="16"/>
      <c r="O646" s="16"/>
      <c r="S646" s="16"/>
      <c r="U646" s="17"/>
      <c r="V646" s="17"/>
    </row>
    <row r="647" spans="3:22" ht="12.75">
      <c r="C647" s="11"/>
      <c r="D647" s="11"/>
      <c r="E647" s="11"/>
      <c r="F647" s="11"/>
      <c r="G647" s="11"/>
      <c r="H647" s="11"/>
      <c r="I647" s="10"/>
      <c r="J647" s="11"/>
      <c r="K647" s="11"/>
      <c r="N647" s="16"/>
      <c r="O647" s="16"/>
      <c r="S647" s="16"/>
      <c r="U647" s="17"/>
      <c r="V647" s="17"/>
    </row>
    <row r="648" spans="3:22" ht="12.75">
      <c r="C648" s="11"/>
      <c r="D648" s="11"/>
      <c r="E648" s="11"/>
      <c r="F648" s="11"/>
      <c r="G648" s="11"/>
      <c r="H648" s="11"/>
      <c r="I648" s="10"/>
      <c r="J648" s="11"/>
      <c r="K648" s="11"/>
      <c r="N648" s="16"/>
      <c r="O648" s="16"/>
      <c r="S648" s="16"/>
      <c r="U648" s="17"/>
      <c r="V648" s="17"/>
    </row>
    <row r="649" spans="3:22" ht="12.75">
      <c r="C649" s="11"/>
      <c r="D649" s="11"/>
      <c r="E649" s="11"/>
      <c r="F649" s="11"/>
      <c r="G649" s="11"/>
      <c r="H649" s="11"/>
      <c r="I649" s="10"/>
      <c r="J649" s="11"/>
      <c r="K649" s="11"/>
      <c r="N649" s="16"/>
      <c r="O649" s="16"/>
      <c r="S649" s="16"/>
      <c r="U649" s="17"/>
      <c r="V649" s="17"/>
    </row>
    <row r="650" spans="3:22" ht="12.75">
      <c r="C650" s="11"/>
      <c r="D650" s="11"/>
      <c r="E650" s="11"/>
      <c r="F650" s="11"/>
      <c r="G650" s="11"/>
      <c r="H650" s="11"/>
      <c r="I650" s="10"/>
      <c r="J650" s="11"/>
      <c r="K650" s="11"/>
      <c r="N650" s="16"/>
      <c r="O650" s="16"/>
      <c r="S650" s="16"/>
      <c r="U650" s="17"/>
      <c r="V650" s="17"/>
    </row>
    <row r="651" spans="3:22" ht="12.75">
      <c r="C651" s="11"/>
      <c r="D651" s="11"/>
      <c r="E651" s="11"/>
      <c r="F651" s="11"/>
      <c r="G651" s="11"/>
      <c r="H651" s="11"/>
      <c r="I651" s="10"/>
      <c r="J651" s="11"/>
      <c r="K651" s="11"/>
      <c r="N651" s="16"/>
      <c r="O651" s="16"/>
      <c r="S651" s="16"/>
      <c r="U651" s="17"/>
      <c r="V651" s="17"/>
    </row>
    <row r="652" spans="3:22" ht="12.75">
      <c r="C652" s="11"/>
      <c r="D652" s="11"/>
      <c r="E652" s="11"/>
      <c r="F652" s="11"/>
      <c r="G652" s="11"/>
      <c r="H652" s="11"/>
      <c r="I652" s="10"/>
      <c r="J652" s="11"/>
      <c r="K652" s="11"/>
      <c r="N652" s="16"/>
      <c r="O652" s="16"/>
      <c r="S652" s="16"/>
      <c r="U652" s="17"/>
      <c r="V652" s="17"/>
    </row>
    <row r="653" spans="3:22" ht="12.75">
      <c r="C653" s="11"/>
      <c r="D653" s="11"/>
      <c r="E653" s="11"/>
      <c r="F653" s="11"/>
      <c r="G653" s="11"/>
      <c r="H653" s="11"/>
      <c r="I653" s="10"/>
      <c r="J653" s="11"/>
      <c r="K653" s="11"/>
      <c r="N653" s="16"/>
      <c r="O653" s="16"/>
      <c r="S653" s="16"/>
      <c r="U653" s="17"/>
      <c r="V653" s="17"/>
    </row>
    <row r="654" spans="3:22" ht="12.75">
      <c r="C654" s="11"/>
      <c r="D654" s="11"/>
      <c r="E654" s="11"/>
      <c r="F654" s="11"/>
      <c r="G654" s="11"/>
      <c r="H654" s="11"/>
      <c r="I654" s="10"/>
      <c r="J654" s="11"/>
      <c r="K654" s="11"/>
      <c r="N654" s="16"/>
      <c r="O654" s="16"/>
      <c r="S654" s="16"/>
      <c r="U654" s="17"/>
      <c r="V654" s="17"/>
    </row>
    <row r="655" spans="3:22" ht="12.75">
      <c r="C655" s="11"/>
      <c r="D655" s="11"/>
      <c r="E655" s="11"/>
      <c r="F655" s="11"/>
      <c r="G655" s="11"/>
      <c r="H655" s="11"/>
      <c r="I655" s="10"/>
      <c r="J655" s="11"/>
      <c r="K655" s="11"/>
      <c r="N655" s="16"/>
      <c r="O655" s="16"/>
      <c r="S655" s="16"/>
      <c r="U655" s="17"/>
      <c r="V655" s="17"/>
    </row>
    <row r="656" spans="3:22" ht="12.75">
      <c r="C656" s="11"/>
      <c r="D656" s="11"/>
      <c r="E656" s="11"/>
      <c r="F656" s="11"/>
      <c r="G656" s="11"/>
      <c r="H656" s="11"/>
      <c r="I656" s="10"/>
      <c r="J656" s="11"/>
      <c r="K656" s="11"/>
      <c r="N656" s="16"/>
      <c r="O656" s="16"/>
      <c r="S656" s="16"/>
      <c r="U656" s="17"/>
      <c r="V656" s="17"/>
    </row>
    <row r="657" spans="3:22" ht="12.75">
      <c r="C657" s="11"/>
      <c r="D657" s="11"/>
      <c r="E657" s="11"/>
      <c r="F657" s="11"/>
      <c r="G657" s="11"/>
      <c r="H657" s="11"/>
      <c r="I657" s="10"/>
      <c r="J657" s="11"/>
      <c r="K657" s="11"/>
      <c r="N657" s="16"/>
      <c r="O657" s="16"/>
      <c r="S657" s="16"/>
      <c r="U657" s="17"/>
      <c r="V657" s="17"/>
    </row>
    <row r="658" spans="3:22" ht="12.75">
      <c r="C658" s="11"/>
      <c r="D658" s="11"/>
      <c r="E658" s="11"/>
      <c r="F658" s="11"/>
      <c r="G658" s="11"/>
      <c r="H658" s="11"/>
      <c r="I658" s="10"/>
      <c r="J658" s="11"/>
      <c r="K658" s="11"/>
      <c r="N658" s="16"/>
      <c r="O658" s="16"/>
      <c r="S658" s="16"/>
      <c r="U658" s="17"/>
      <c r="V658" s="17"/>
    </row>
    <row r="659" spans="3:22" ht="12.75">
      <c r="C659" s="11"/>
      <c r="D659" s="11"/>
      <c r="E659" s="11"/>
      <c r="F659" s="11"/>
      <c r="G659" s="11"/>
      <c r="H659" s="11"/>
      <c r="I659" s="10"/>
      <c r="J659" s="11"/>
      <c r="K659" s="11"/>
      <c r="N659" s="16"/>
      <c r="O659" s="16"/>
      <c r="S659" s="16"/>
      <c r="U659" s="17"/>
      <c r="V659" s="17"/>
    </row>
    <row r="660" spans="3:22" ht="12.75">
      <c r="C660" s="11"/>
      <c r="D660" s="11"/>
      <c r="E660" s="11"/>
      <c r="F660" s="11"/>
      <c r="G660" s="11"/>
      <c r="H660" s="11"/>
      <c r="I660" s="10"/>
      <c r="J660" s="11"/>
      <c r="K660" s="11"/>
      <c r="N660" s="16"/>
      <c r="O660" s="16"/>
      <c r="S660" s="16"/>
      <c r="U660" s="17"/>
      <c r="V660" s="17"/>
    </row>
    <row r="661" spans="3:22" ht="12.75">
      <c r="C661" s="11"/>
      <c r="D661" s="11"/>
      <c r="E661" s="11"/>
      <c r="F661" s="11"/>
      <c r="G661" s="11"/>
      <c r="H661" s="11"/>
      <c r="I661" s="10"/>
      <c r="J661" s="11"/>
      <c r="K661" s="11"/>
      <c r="N661" s="16"/>
      <c r="O661" s="16"/>
      <c r="S661" s="16"/>
      <c r="U661" s="17"/>
      <c r="V661" s="17"/>
    </row>
    <row r="662" spans="3:22" ht="12.75">
      <c r="C662" s="11"/>
      <c r="D662" s="11"/>
      <c r="E662" s="11"/>
      <c r="F662" s="11"/>
      <c r="G662" s="11"/>
      <c r="H662" s="11"/>
      <c r="I662" s="10"/>
      <c r="J662" s="11"/>
      <c r="K662" s="11"/>
      <c r="N662" s="16"/>
      <c r="O662" s="16"/>
      <c r="S662" s="16"/>
      <c r="U662" s="17"/>
      <c r="V662" s="17"/>
    </row>
    <row r="663" spans="3:22" ht="12.75">
      <c r="C663" s="11"/>
      <c r="D663" s="11"/>
      <c r="E663" s="11"/>
      <c r="F663" s="11"/>
      <c r="G663" s="11"/>
      <c r="H663" s="11"/>
      <c r="I663" s="10"/>
      <c r="J663" s="11"/>
      <c r="K663" s="11"/>
      <c r="N663" s="16"/>
      <c r="O663" s="16"/>
      <c r="S663" s="16"/>
      <c r="U663" s="17"/>
      <c r="V663" s="17"/>
    </row>
    <row r="664" spans="3:22" ht="12.75">
      <c r="C664" s="11"/>
      <c r="D664" s="11"/>
      <c r="E664" s="11"/>
      <c r="F664" s="11"/>
      <c r="G664" s="11"/>
      <c r="H664" s="11"/>
      <c r="I664" s="10"/>
      <c r="J664" s="11"/>
      <c r="K664" s="11"/>
      <c r="N664" s="16"/>
      <c r="O664" s="16"/>
      <c r="S664" s="16"/>
      <c r="U664" s="17"/>
      <c r="V664" s="17"/>
    </row>
    <row r="665" spans="3:22" ht="12.75">
      <c r="C665" s="11"/>
      <c r="D665" s="11"/>
      <c r="E665" s="11"/>
      <c r="F665" s="11"/>
      <c r="G665" s="11"/>
      <c r="H665" s="11"/>
      <c r="I665" s="10"/>
      <c r="J665" s="11"/>
      <c r="K665" s="11"/>
      <c r="N665" s="16"/>
      <c r="O665" s="16"/>
      <c r="S665" s="16"/>
      <c r="U665" s="17"/>
      <c r="V665" s="17"/>
    </row>
    <row r="666" spans="3:22" ht="12.75">
      <c r="C666" s="11"/>
      <c r="D666" s="11"/>
      <c r="E666" s="11"/>
      <c r="F666" s="11"/>
      <c r="G666" s="11"/>
      <c r="H666" s="11"/>
      <c r="I666" s="10"/>
      <c r="J666" s="11"/>
      <c r="K666" s="11"/>
      <c r="N666" s="16"/>
      <c r="O666" s="16"/>
      <c r="S666" s="16"/>
      <c r="U666" s="17"/>
      <c r="V666" s="17"/>
    </row>
    <row r="667" spans="3:22" ht="12.75">
      <c r="C667" s="11"/>
      <c r="D667" s="11"/>
      <c r="E667" s="11"/>
      <c r="F667" s="11"/>
      <c r="G667" s="11"/>
      <c r="H667" s="11"/>
      <c r="I667" s="10"/>
      <c r="J667" s="11"/>
      <c r="K667" s="11"/>
      <c r="N667" s="16"/>
      <c r="O667" s="16"/>
      <c r="S667" s="16"/>
      <c r="U667" s="17"/>
      <c r="V667" s="17"/>
    </row>
    <row r="668" spans="3:22" ht="12.75">
      <c r="C668" s="11"/>
      <c r="D668" s="11"/>
      <c r="E668" s="11"/>
      <c r="F668" s="11"/>
      <c r="G668" s="11"/>
      <c r="H668" s="11"/>
      <c r="I668" s="10"/>
      <c r="J668" s="11"/>
      <c r="K668" s="11"/>
      <c r="N668" s="16"/>
      <c r="O668" s="16"/>
      <c r="S668" s="16"/>
      <c r="U668" s="17"/>
      <c r="V668" s="17"/>
    </row>
    <row r="669" spans="3:22" ht="12.75">
      <c r="C669" s="11"/>
      <c r="D669" s="11"/>
      <c r="E669" s="11"/>
      <c r="F669" s="11"/>
      <c r="G669" s="11"/>
      <c r="H669" s="11"/>
      <c r="I669" s="10"/>
      <c r="J669" s="11"/>
      <c r="K669" s="11"/>
      <c r="N669" s="16"/>
      <c r="O669" s="16"/>
      <c r="S669" s="16"/>
      <c r="U669" s="17"/>
      <c r="V669" s="17"/>
    </row>
    <row r="670" spans="3:22" ht="12.75">
      <c r="C670" s="11"/>
      <c r="D670" s="11"/>
      <c r="E670" s="11"/>
      <c r="F670" s="11"/>
      <c r="G670" s="11"/>
      <c r="H670" s="11"/>
      <c r="I670" s="10"/>
      <c r="J670" s="11"/>
      <c r="K670" s="11"/>
      <c r="N670" s="16"/>
      <c r="O670" s="16"/>
      <c r="S670" s="16"/>
      <c r="U670" s="17"/>
      <c r="V670" s="17"/>
    </row>
    <row r="671" spans="3:22" ht="12.75">
      <c r="C671" s="11"/>
      <c r="D671" s="11"/>
      <c r="E671" s="11"/>
      <c r="F671" s="11"/>
      <c r="G671" s="11"/>
      <c r="H671" s="11"/>
      <c r="I671" s="10"/>
      <c r="J671" s="11"/>
      <c r="K671" s="11"/>
      <c r="N671" s="16"/>
      <c r="O671" s="16"/>
      <c r="S671" s="16"/>
      <c r="U671" s="17"/>
      <c r="V671" s="17"/>
    </row>
    <row r="672" spans="3:22" ht="12.75">
      <c r="C672" s="11"/>
      <c r="D672" s="11"/>
      <c r="E672" s="11"/>
      <c r="F672" s="11"/>
      <c r="G672" s="11"/>
      <c r="H672" s="11"/>
      <c r="I672" s="10"/>
      <c r="J672" s="11"/>
      <c r="K672" s="11"/>
      <c r="N672" s="16"/>
      <c r="O672" s="16"/>
      <c r="S672" s="16"/>
      <c r="U672" s="17"/>
      <c r="V672" s="17"/>
    </row>
    <row r="673" spans="3:22" ht="12.75">
      <c r="C673" s="11"/>
      <c r="D673" s="11"/>
      <c r="E673" s="11"/>
      <c r="F673" s="11"/>
      <c r="G673" s="11"/>
      <c r="H673" s="11"/>
      <c r="I673" s="10"/>
      <c r="J673" s="11"/>
      <c r="K673" s="11"/>
      <c r="N673" s="16"/>
      <c r="O673" s="16"/>
      <c r="S673" s="16"/>
      <c r="U673" s="17"/>
      <c r="V673" s="17"/>
    </row>
    <row r="674" spans="3:22" ht="12.75">
      <c r="C674" s="11"/>
      <c r="D674" s="11"/>
      <c r="E674" s="11"/>
      <c r="F674" s="11"/>
      <c r="G674" s="11"/>
      <c r="H674" s="11"/>
      <c r="I674" s="10"/>
      <c r="J674" s="11"/>
      <c r="K674" s="11"/>
      <c r="N674" s="16"/>
      <c r="O674" s="16"/>
      <c r="S674" s="16"/>
      <c r="U674" s="17"/>
      <c r="V674" s="17"/>
    </row>
    <row r="675" spans="3:22" ht="12.75">
      <c r="C675" s="11"/>
      <c r="D675" s="11"/>
      <c r="E675" s="11"/>
      <c r="F675" s="11"/>
      <c r="G675" s="11"/>
      <c r="H675" s="11"/>
      <c r="I675" s="10"/>
      <c r="J675" s="11"/>
      <c r="K675" s="11"/>
      <c r="N675" s="16"/>
      <c r="O675" s="16"/>
      <c r="S675" s="16"/>
      <c r="U675" s="17"/>
      <c r="V675" s="17"/>
    </row>
    <row r="676" spans="3:22" ht="12.75">
      <c r="C676" s="11"/>
      <c r="D676" s="11"/>
      <c r="E676" s="11"/>
      <c r="F676" s="11"/>
      <c r="G676" s="11"/>
      <c r="H676" s="11"/>
      <c r="I676" s="10"/>
      <c r="J676" s="11"/>
      <c r="K676" s="11"/>
      <c r="N676" s="16"/>
      <c r="O676" s="16"/>
      <c r="S676" s="16"/>
      <c r="U676" s="17"/>
      <c r="V676" s="17"/>
    </row>
    <row r="677" spans="3:22" ht="12.75">
      <c r="C677" s="11"/>
      <c r="D677" s="11"/>
      <c r="E677" s="11"/>
      <c r="F677" s="11"/>
      <c r="G677" s="11"/>
      <c r="H677" s="11"/>
      <c r="I677" s="10"/>
      <c r="J677" s="11"/>
      <c r="K677" s="11"/>
      <c r="N677" s="16"/>
      <c r="O677" s="16"/>
      <c r="S677" s="16"/>
      <c r="U677" s="17"/>
      <c r="V677" s="17"/>
    </row>
    <row r="678" spans="3:22" ht="12.75">
      <c r="C678" s="11"/>
      <c r="D678" s="11"/>
      <c r="E678" s="11"/>
      <c r="F678" s="11"/>
      <c r="G678" s="11"/>
      <c r="H678" s="11"/>
      <c r="I678" s="10"/>
      <c r="J678" s="11"/>
      <c r="K678" s="11"/>
      <c r="N678" s="16"/>
      <c r="O678" s="16"/>
      <c r="S678" s="16"/>
      <c r="U678" s="17"/>
      <c r="V678" s="17"/>
    </row>
    <row r="679" spans="3:22" ht="12.75">
      <c r="C679" s="11"/>
      <c r="D679" s="11"/>
      <c r="E679" s="11"/>
      <c r="F679" s="11"/>
      <c r="G679" s="11"/>
      <c r="H679" s="11"/>
      <c r="I679" s="10"/>
      <c r="J679" s="11"/>
      <c r="K679" s="11"/>
      <c r="N679" s="16"/>
      <c r="O679" s="16"/>
      <c r="S679" s="16"/>
      <c r="U679" s="17"/>
      <c r="V679" s="17"/>
    </row>
    <row r="680" spans="3:22" ht="12.75">
      <c r="C680" s="11"/>
      <c r="D680" s="11"/>
      <c r="E680" s="11"/>
      <c r="F680" s="11"/>
      <c r="G680" s="11"/>
      <c r="H680" s="11"/>
      <c r="I680" s="10"/>
      <c r="J680" s="11"/>
      <c r="K680" s="11"/>
      <c r="N680" s="16"/>
      <c r="O680" s="16"/>
      <c r="S680" s="16"/>
      <c r="U680" s="17"/>
      <c r="V680" s="17"/>
    </row>
    <row r="681" spans="3:22" ht="12.75">
      <c r="C681" s="11"/>
      <c r="D681" s="11"/>
      <c r="E681" s="11"/>
      <c r="F681" s="11"/>
      <c r="G681" s="11"/>
      <c r="H681" s="11"/>
      <c r="I681" s="10"/>
      <c r="J681" s="11"/>
      <c r="K681" s="11"/>
      <c r="N681" s="16"/>
      <c r="O681" s="16"/>
      <c r="S681" s="16"/>
      <c r="U681" s="17"/>
      <c r="V681" s="17"/>
    </row>
    <row r="682" spans="3:22" ht="12.75">
      <c r="C682" s="11"/>
      <c r="D682" s="11"/>
      <c r="E682" s="11"/>
      <c r="F682" s="11"/>
      <c r="G682" s="11"/>
      <c r="H682" s="11"/>
      <c r="I682" s="10"/>
      <c r="J682" s="11"/>
      <c r="K682" s="11"/>
      <c r="N682" s="16"/>
      <c r="O682" s="16"/>
      <c r="S682" s="16"/>
      <c r="U682" s="17"/>
      <c r="V682" s="17"/>
    </row>
    <row r="683" spans="3:22" ht="12.75">
      <c r="C683" s="11"/>
      <c r="D683" s="11"/>
      <c r="E683" s="11"/>
      <c r="F683" s="11"/>
      <c r="G683" s="11"/>
      <c r="H683" s="11"/>
      <c r="I683" s="10"/>
      <c r="J683" s="11"/>
      <c r="K683" s="11"/>
      <c r="N683" s="16"/>
      <c r="O683" s="16"/>
      <c r="S683" s="16"/>
      <c r="U683" s="17"/>
      <c r="V683" s="17"/>
    </row>
    <row r="684" spans="3:22" ht="12.75">
      <c r="C684" s="11"/>
      <c r="D684" s="11"/>
      <c r="E684" s="11"/>
      <c r="F684" s="11"/>
      <c r="G684" s="11"/>
      <c r="H684" s="11"/>
      <c r="I684" s="10"/>
      <c r="J684" s="11"/>
      <c r="K684" s="11"/>
      <c r="N684" s="16"/>
      <c r="O684" s="16"/>
      <c r="S684" s="16"/>
      <c r="U684" s="17"/>
      <c r="V684" s="17"/>
    </row>
    <row r="685" spans="3:22" ht="12.75">
      <c r="C685" s="11"/>
      <c r="D685" s="11"/>
      <c r="E685" s="11"/>
      <c r="F685" s="11"/>
      <c r="G685" s="11"/>
      <c r="H685" s="11"/>
      <c r="I685" s="10"/>
      <c r="J685" s="11"/>
      <c r="K685" s="11"/>
      <c r="N685" s="16"/>
      <c r="O685" s="16"/>
      <c r="S685" s="16"/>
      <c r="U685" s="17"/>
      <c r="V685" s="17"/>
    </row>
    <row r="686" spans="3:22" ht="12.75">
      <c r="C686" s="11"/>
      <c r="D686" s="11"/>
      <c r="E686" s="11"/>
      <c r="F686" s="11"/>
      <c r="G686" s="11"/>
      <c r="H686" s="11"/>
      <c r="I686" s="10"/>
      <c r="J686" s="11"/>
      <c r="K686" s="11"/>
      <c r="N686" s="16"/>
      <c r="O686" s="16"/>
      <c r="S686" s="16"/>
      <c r="U686" s="17"/>
      <c r="V686" s="17"/>
    </row>
    <row r="687" spans="3:22" ht="12.75">
      <c r="C687" s="11"/>
      <c r="D687" s="11"/>
      <c r="E687" s="11"/>
      <c r="F687" s="11"/>
      <c r="G687" s="11"/>
      <c r="H687" s="11"/>
      <c r="I687" s="10"/>
      <c r="J687" s="11"/>
      <c r="K687" s="11"/>
      <c r="N687" s="16"/>
      <c r="O687" s="16"/>
      <c r="S687" s="16"/>
      <c r="U687" s="17"/>
      <c r="V687" s="17"/>
    </row>
    <row r="688" spans="3:22" ht="12.75">
      <c r="C688" s="11"/>
      <c r="D688" s="11"/>
      <c r="E688" s="11"/>
      <c r="F688" s="11"/>
      <c r="G688" s="11"/>
      <c r="H688" s="11"/>
      <c r="I688" s="10"/>
      <c r="J688" s="11"/>
      <c r="K688" s="11"/>
      <c r="N688" s="16"/>
      <c r="O688" s="16"/>
      <c r="S688" s="16"/>
      <c r="U688" s="17"/>
      <c r="V688" s="17"/>
    </row>
    <row r="689" spans="3:22" ht="12.75">
      <c r="C689" s="11"/>
      <c r="D689" s="11"/>
      <c r="E689" s="11"/>
      <c r="F689" s="11"/>
      <c r="G689" s="11"/>
      <c r="H689" s="11"/>
      <c r="I689" s="10"/>
      <c r="J689" s="11"/>
      <c r="K689" s="11"/>
      <c r="N689" s="16"/>
      <c r="O689" s="16"/>
      <c r="S689" s="16"/>
      <c r="U689" s="17"/>
      <c r="V689" s="17"/>
    </row>
    <row r="690" spans="3:22" ht="12.75">
      <c r="C690" s="11"/>
      <c r="D690" s="11"/>
      <c r="E690" s="11"/>
      <c r="F690" s="11"/>
      <c r="G690" s="11"/>
      <c r="H690" s="11"/>
      <c r="I690" s="10"/>
      <c r="J690" s="11"/>
      <c r="K690" s="11"/>
      <c r="N690" s="16"/>
      <c r="O690" s="16"/>
      <c r="S690" s="16"/>
      <c r="U690" s="17"/>
      <c r="V690" s="17"/>
    </row>
    <row r="691" spans="3:22" ht="12.75">
      <c r="C691" s="11"/>
      <c r="D691" s="11"/>
      <c r="E691" s="11"/>
      <c r="F691" s="11"/>
      <c r="G691" s="11"/>
      <c r="H691" s="11"/>
      <c r="I691" s="10"/>
      <c r="J691" s="11"/>
      <c r="K691" s="11"/>
      <c r="N691" s="16"/>
      <c r="O691" s="16"/>
      <c r="S691" s="16"/>
      <c r="U691" s="17"/>
      <c r="V691" s="17"/>
    </row>
    <row r="692" spans="3:22" ht="12.75">
      <c r="C692" s="11"/>
      <c r="D692" s="11"/>
      <c r="E692" s="11"/>
      <c r="F692" s="11"/>
      <c r="G692" s="11"/>
      <c r="H692" s="11"/>
      <c r="I692" s="10"/>
      <c r="J692" s="11"/>
      <c r="K692" s="11"/>
      <c r="N692" s="16"/>
      <c r="O692" s="16"/>
      <c r="S692" s="16"/>
      <c r="U692" s="17"/>
      <c r="V692" s="17"/>
    </row>
    <row r="693" spans="3:22" ht="12.75">
      <c r="C693" s="11"/>
      <c r="D693" s="11"/>
      <c r="E693" s="11"/>
      <c r="F693" s="11"/>
      <c r="G693" s="11"/>
      <c r="H693" s="11"/>
      <c r="I693" s="10"/>
      <c r="J693" s="11"/>
      <c r="K693" s="11"/>
      <c r="N693" s="16"/>
      <c r="O693" s="16"/>
      <c r="S693" s="16"/>
      <c r="U693" s="17"/>
      <c r="V693" s="17"/>
    </row>
    <row r="694" spans="3:22" ht="12.75">
      <c r="C694" s="11"/>
      <c r="D694" s="11"/>
      <c r="E694" s="11"/>
      <c r="F694" s="11"/>
      <c r="G694" s="11"/>
      <c r="H694" s="11"/>
      <c r="I694" s="10"/>
      <c r="J694" s="11"/>
      <c r="K694" s="11"/>
      <c r="N694" s="16"/>
      <c r="O694" s="16"/>
      <c r="S694" s="16"/>
      <c r="U694" s="17"/>
      <c r="V694" s="17"/>
    </row>
    <row r="695" spans="3:22" ht="12.75">
      <c r="C695" s="11"/>
      <c r="D695" s="11"/>
      <c r="E695" s="11"/>
      <c r="F695" s="11"/>
      <c r="G695" s="11"/>
      <c r="H695" s="11"/>
      <c r="I695" s="10"/>
      <c r="J695" s="11"/>
      <c r="K695" s="11"/>
      <c r="N695" s="16"/>
      <c r="O695" s="16"/>
      <c r="S695" s="16"/>
      <c r="U695" s="17"/>
      <c r="V695" s="17"/>
    </row>
    <row r="696" spans="3:22" ht="12.75">
      <c r="C696" s="11"/>
      <c r="D696" s="11"/>
      <c r="E696" s="11"/>
      <c r="F696" s="11"/>
      <c r="G696" s="11"/>
      <c r="H696" s="11"/>
      <c r="I696" s="10"/>
      <c r="J696" s="11"/>
      <c r="K696" s="11"/>
      <c r="N696" s="16"/>
      <c r="O696" s="16"/>
      <c r="S696" s="16"/>
      <c r="U696" s="17"/>
      <c r="V696" s="17"/>
    </row>
    <row r="697" spans="3:22" ht="12.75">
      <c r="C697" s="11"/>
      <c r="D697" s="11"/>
      <c r="E697" s="11"/>
      <c r="F697" s="11"/>
      <c r="G697" s="11"/>
      <c r="H697" s="11"/>
      <c r="I697" s="10"/>
      <c r="J697" s="11"/>
      <c r="K697" s="11"/>
      <c r="N697" s="16"/>
      <c r="O697" s="16"/>
      <c r="S697" s="16"/>
      <c r="U697" s="17"/>
      <c r="V697" s="17"/>
    </row>
    <row r="698" spans="3:22" ht="12.75">
      <c r="C698" s="11"/>
      <c r="D698" s="11"/>
      <c r="E698" s="11"/>
      <c r="F698" s="11"/>
      <c r="G698" s="11"/>
      <c r="H698" s="11"/>
      <c r="I698" s="10"/>
      <c r="J698" s="11"/>
      <c r="K698" s="11"/>
      <c r="N698" s="16"/>
      <c r="O698" s="16"/>
      <c r="S698" s="16"/>
      <c r="U698" s="17"/>
      <c r="V698" s="17"/>
    </row>
    <row r="699" spans="3:22" ht="12.75">
      <c r="C699" s="11"/>
      <c r="D699" s="11"/>
      <c r="E699" s="11"/>
      <c r="F699" s="11"/>
      <c r="G699" s="11"/>
      <c r="H699" s="11"/>
      <c r="I699" s="10"/>
      <c r="J699" s="11"/>
      <c r="K699" s="11"/>
      <c r="N699" s="16"/>
      <c r="O699" s="16"/>
      <c r="S699" s="16"/>
      <c r="U699" s="17"/>
      <c r="V699" s="17"/>
    </row>
    <row r="700" spans="3:22" ht="12.75">
      <c r="C700" s="11"/>
      <c r="D700" s="11"/>
      <c r="E700" s="11"/>
      <c r="F700" s="11"/>
      <c r="G700" s="11"/>
      <c r="H700" s="11"/>
      <c r="I700" s="10"/>
      <c r="J700" s="11"/>
      <c r="K700" s="11"/>
      <c r="N700" s="16"/>
      <c r="O700" s="16"/>
      <c r="S700" s="16"/>
      <c r="U700" s="17"/>
      <c r="V700" s="17"/>
    </row>
    <row r="701" spans="3:22" ht="12.75">
      <c r="C701" s="11"/>
      <c r="D701" s="11"/>
      <c r="E701" s="11"/>
      <c r="F701" s="11"/>
      <c r="G701" s="11"/>
      <c r="H701" s="11"/>
      <c r="I701" s="10"/>
      <c r="J701" s="11"/>
      <c r="K701" s="11"/>
      <c r="N701" s="16"/>
      <c r="O701" s="16"/>
      <c r="S701" s="16"/>
      <c r="U701" s="17"/>
      <c r="V701" s="17"/>
    </row>
    <row r="702" spans="3:22" ht="12.75">
      <c r="C702" s="11"/>
      <c r="D702" s="11"/>
      <c r="E702" s="11"/>
      <c r="F702" s="11"/>
      <c r="G702" s="11"/>
      <c r="H702" s="11"/>
      <c r="I702" s="10"/>
      <c r="J702" s="11"/>
      <c r="K702" s="11"/>
      <c r="N702" s="16"/>
      <c r="O702" s="16"/>
      <c r="S702" s="16"/>
      <c r="U702" s="17"/>
      <c r="V702" s="17"/>
    </row>
    <row r="703" spans="3:22" ht="12.75">
      <c r="C703" s="11"/>
      <c r="D703" s="11"/>
      <c r="E703" s="11"/>
      <c r="F703" s="11"/>
      <c r="G703" s="11"/>
      <c r="H703" s="11"/>
      <c r="I703" s="10"/>
      <c r="J703" s="11"/>
      <c r="K703" s="11"/>
      <c r="N703" s="16"/>
      <c r="O703" s="16"/>
      <c r="S703" s="16"/>
      <c r="U703" s="17"/>
      <c r="V703" s="17"/>
    </row>
    <row r="704" spans="3:22" ht="12.75">
      <c r="C704" s="11"/>
      <c r="D704" s="11"/>
      <c r="E704" s="11"/>
      <c r="F704" s="11"/>
      <c r="G704" s="11"/>
      <c r="H704" s="11"/>
      <c r="I704" s="10"/>
      <c r="J704" s="11"/>
      <c r="K704" s="11"/>
      <c r="N704" s="16"/>
      <c r="O704" s="16"/>
      <c r="S704" s="16"/>
      <c r="U704" s="17"/>
      <c r="V704" s="17"/>
    </row>
    <row r="705" spans="3:22" ht="12.75">
      <c r="C705" s="11"/>
      <c r="D705" s="11"/>
      <c r="E705" s="11"/>
      <c r="F705" s="11"/>
      <c r="G705" s="11"/>
      <c r="H705" s="11"/>
      <c r="I705" s="10"/>
      <c r="J705" s="11"/>
      <c r="K705" s="11"/>
      <c r="N705" s="16"/>
      <c r="O705" s="16"/>
      <c r="S705" s="16"/>
      <c r="U705" s="17"/>
      <c r="V705" s="17"/>
    </row>
    <row r="706" spans="3:22" ht="12.75">
      <c r="C706" s="11"/>
      <c r="D706" s="11"/>
      <c r="E706" s="11"/>
      <c r="F706" s="11"/>
      <c r="G706" s="11"/>
      <c r="H706" s="11"/>
      <c r="I706" s="10"/>
      <c r="J706" s="11"/>
      <c r="K706" s="11"/>
      <c r="N706" s="16"/>
      <c r="O706" s="16"/>
      <c r="S706" s="16"/>
      <c r="U706" s="17"/>
      <c r="V706" s="17"/>
    </row>
    <row r="707" spans="3:22" ht="12.75">
      <c r="C707" s="11"/>
      <c r="D707" s="11"/>
      <c r="E707" s="11"/>
      <c r="F707" s="11"/>
      <c r="G707" s="11"/>
      <c r="H707" s="11"/>
      <c r="I707" s="10"/>
      <c r="J707" s="11"/>
      <c r="K707" s="11"/>
      <c r="N707" s="16"/>
      <c r="O707" s="16"/>
      <c r="S707" s="16"/>
      <c r="U707" s="17"/>
      <c r="V707" s="17"/>
    </row>
    <row r="708" spans="3:22" ht="12.75">
      <c r="C708" s="11"/>
      <c r="D708" s="11"/>
      <c r="E708" s="11"/>
      <c r="F708" s="11"/>
      <c r="G708" s="11"/>
      <c r="H708" s="11"/>
      <c r="I708" s="10"/>
      <c r="J708" s="11"/>
      <c r="K708" s="11"/>
      <c r="N708" s="16"/>
      <c r="O708" s="16"/>
      <c r="S708" s="16"/>
      <c r="U708" s="17"/>
      <c r="V708" s="17"/>
    </row>
    <row r="709" spans="3:22" ht="12.75">
      <c r="C709" s="11"/>
      <c r="D709" s="11"/>
      <c r="E709" s="11"/>
      <c r="F709" s="11"/>
      <c r="G709" s="11"/>
      <c r="H709" s="11"/>
      <c r="I709" s="10"/>
      <c r="J709" s="11"/>
      <c r="K709" s="11"/>
      <c r="N709" s="16"/>
      <c r="O709" s="16"/>
      <c r="S709" s="16"/>
      <c r="U709" s="17"/>
      <c r="V709" s="17"/>
    </row>
    <row r="710" spans="3:22" ht="12.75">
      <c r="C710" s="11"/>
      <c r="D710" s="11"/>
      <c r="E710" s="11"/>
      <c r="F710" s="11"/>
      <c r="G710" s="11"/>
      <c r="H710" s="11"/>
      <c r="I710" s="10"/>
      <c r="J710" s="11"/>
      <c r="K710" s="11"/>
      <c r="N710" s="16"/>
      <c r="O710" s="16"/>
      <c r="S710" s="16"/>
      <c r="U710" s="17"/>
      <c r="V710" s="17"/>
    </row>
    <row r="711" spans="3:22" ht="12.75">
      <c r="C711" s="11"/>
      <c r="D711" s="11"/>
      <c r="E711" s="11"/>
      <c r="F711" s="11"/>
      <c r="G711" s="11"/>
      <c r="H711" s="11"/>
      <c r="I711" s="10"/>
      <c r="J711" s="11"/>
      <c r="K711" s="11"/>
      <c r="N711" s="16"/>
      <c r="O711" s="16"/>
      <c r="S711" s="16"/>
      <c r="U711" s="17"/>
      <c r="V711" s="17"/>
    </row>
    <row r="712" spans="3:22" ht="12.75">
      <c r="C712" s="11"/>
      <c r="D712" s="11"/>
      <c r="E712" s="11"/>
      <c r="F712" s="11"/>
      <c r="G712" s="11"/>
      <c r="H712" s="11"/>
      <c r="I712" s="10"/>
      <c r="J712" s="11"/>
      <c r="K712" s="11"/>
      <c r="N712" s="16"/>
      <c r="O712" s="16"/>
      <c r="S712" s="16"/>
      <c r="U712" s="17"/>
      <c r="V712" s="17"/>
    </row>
    <row r="713" spans="3:22" ht="12.75">
      <c r="C713" s="11"/>
      <c r="D713" s="11"/>
      <c r="E713" s="11"/>
      <c r="F713" s="11"/>
      <c r="G713" s="11"/>
      <c r="H713" s="11"/>
      <c r="I713" s="10"/>
      <c r="J713" s="11"/>
      <c r="K713" s="11"/>
      <c r="N713" s="16"/>
      <c r="O713" s="16"/>
      <c r="S713" s="16"/>
      <c r="U713" s="17"/>
      <c r="V713" s="17"/>
    </row>
    <row r="714" spans="3:22" ht="12.75">
      <c r="C714" s="11"/>
      <c r="D714" s="11"/>
      <c r="E714" s="11"/>
      <c r="F714" s="11"/>
      <c r="G714" s="11"/>
      <c r="H714" s="11"/>
      <c r="I714" s="10"/>
      <c r="J714" s="11"/>
      <c r="K714" s="11"/>
      <c r="N714" s="16"/>
      <c r="O714" s="16"/>
      <c r="S714" s="16"/>
      <c r="U714" s="17"/>
      <c r="V714" s="17"/>
    </row>
    <row r="715" spans="3:22" ht="12.75">
      <c r="C715" s="11"/>
      <c r="D715" s="11"/>
      <c r="E715" s="11"/>
      <c r="F715" s="11"/>
      <c r="G715" s="11"/>
      <c r="H715" s="11"/>
      <c r="I715" s="10"/>
      <c r="J715" s="11"/>
      <c r="K715" s="11"/>
      <c r="N715" s="16"/>
      <c r="O715" s="16"/>
      <c r="S715" s="16"/>
      <c r="U715" s="17"/>
      <c r="V715" s="17"/>
    </row>
    <row r="716" spans="3:22" ht="12.75">
      <c r="C716" s="11"/>
      <c r="D716" s="11"/>
      <c r="E716" s="11"/>
      <c r="F716" s="11"/>
      <c r="G716" s="11"/>
      <c r="H716" s="11"/>
      <c r="I716" s="10"/>
      <c r="J716" s="11"/>
      <c r="K716" s="11"/>
      <c r="N716" s="16"/>
      <c r="O716" s="16"/>
      <c r="S716" s="16"/>
      <c r="U716" s="17"/>
      <c r="V716" s="17"/>
    </row>
    <row r="717" spans="3:22" ht="12.75">
      <c r="C717" s="11"/>
      <c r="D717" s="11"/>
      <c r="E717" s="11"/>
      <c r="F717" s="11"/>
      <c r="G717" s="11"/>
      <c r="H717" s="11"/>
      <c r="I717" s="10"/>
      <c r="J717" s="11"/>
      <c r="K717" s="11"/>
      <c r="N717" s="16"/>
      <c r="O717" s="16"/>
      <c r="S717" s="16"/>
      <c r="U717" s="17"/>
      <c r="V717" s="17"/>
    </row>
    <row r="718" spans="3:22" ht="12.75">
      <c r="C718" s="11"/>
      <c r="D718" s="11"/>
      <c r="E718" s="11"/>
      <c r="F718" s="11"/>
      <c r="G718" s="11"/>
      <c r="H718" s="11"/>
      <c r="I718" s="10"/>
      <c r="J718" s="11"/>
      <c r="K718" s="11"/>
      <c r="N718" s="16"/>
      <c r="O718" s="16"/>
      <c r="S718" s="16"/>
      <c r="U718" s="17"/>
      <c r="V718" s="17"/>
    </row>
    <row r="719" spans="3:22" ht="12.75">
      <c r="C719" s="11"/>
      <c r="D719" s="11"/>
      <c r="E719" s="11"/>
      <c r="F719" s="11"/>
      <c r="G719" s="11"/>
      <c r="H719" s="11"/>
      <c r="I719" s="10"/>
      <c r="J719" s="11"/>
      <c r="K719" s="11"/>
      <c r="N719" s="16"/>
      <c r="O719" s="16"/>
      <c r="S719" s="16"/>
      <c r="U719" s="17"/>
      <c r="V719" s="17"/>
    </row>
    <row r="720" spans="3:22" ht="12.75">
      <c r="C720" s="11"/>
      <c r="D720" s="11"/>
      <c r="E720" s="11"/>
      <c r="F720" s="11"/>
      <c r="G720" s="11"/>
      <c r="H720" s="11"/>
      <c r="I720" s="10"/>
      <c r="J720" s="11"/>
      <c r="K720" s="11"/>
      <c r="N720" s="16"/>
      <c r="O720" s="16"/>
      <c r="S720" s="16"/>
      <c r="U720" s="17"/>
      <c r="V720" s="17"/>
    </row>
    <row r="721" spans="3:22" ht="12.75">
      <c r="C721" s="11"/>
      <c r="D721" s="11"/>
      <c r="E721" s="11"/>
      <c r="F721" s="11"/>
      <c r="G721" s="11"/>
      <c r="H721" s="11"/>
      <c r="I721" s="10"/>
      <c r="J721" s="11"/>
      <c r="K721" s="11"/>
      <c r="N721" s="16"/>
      <c r="O721" s="16"/>
      <c r="S721" s="16"/>
      <c r="U721" s="17"/>
      <c r="V721" s="17"/>
    </row>
    <row r="722" spans="3:22" ht="12.75">
      <c r="C722" s="11"/>
      <c r="D722" s="11"/>
      <c r="E722" s="11"/>
      <c r="F722" s="11"/>
      <c r="G722" s="11"/>
      <c r="H722" s="11"/>
      <c r="I722" s="10"/>
      <c r="J722" s="11"/>
      <c r="K722" s="11"/>
      <c r="N722" s="16"/>
      <c r="O722" s="16"/>
      <c r="S722" s="16"/>
      <c r="U722" s="17"/>
      <c r="V722" s="17"/>
    </row>
    <row r="723" spans="3:22" ht="12.75">
      <c r="C723" s="11"/>
      <c r="D723" s="11"/>
      <c r="E723" s="11"/>
      <c r="F723" s="11"/>
      <c r="G723" s="11"/>
      <c r="H723" s="11"/>
      <c r="I723" s="10"/>
      <c r="J723" s="11"/>
      <c r="K723" s="11"/>
      <c r="N723" s="16"/>
      <c r="O723" s="16"/>
      <c r="S723" s="16"/>
      <c r="U723" s="17"/>
      <c r="V723" s="17"/>
    </row>
    <row r="724" spans="3:22" ht="12.75">
      <c r="C724" s="11"/>
      <c r="D724" s="11"/>
      <c r="E724" s="11"/>
      <c r="F724" s="11"/>
      <c r="G724" s="11"/>
      <c r="H724" s="11"/>
      <c r="I724" s="10"/>
      <c r="J724" s="11"/>
      <c r="K724" s="11"/>
      <c r="N724" s="16"/>
      <c r="O724" s="16"/>
      <c r="S724" s="16"/>
      <c r="U724" s="17"/>
      <c r="V724" s="17"/>
    </row>
    <row r="725" spans="3:22" ht="12.75">
      <c r="C725" s="11"/>
      <c r="D725" s="11"/>
      <c r="E725" s="11"/>
      <c r="F725" s="11"/>
      <c r="G725" s="11"/>
      <c r="H725" s="11"/>
      <c r="I725" s="10"/>
      <c r="J725" s="11"/>
      <c r="K725" s="11"/>
      <c r="N725" s="16"/>
      <c r="O725" s="16"/>
      <c r="S725" s="16"/>
      <c r="U725" s="17"/>
      <c r="V725" s="17"/>
    </row>
    <row r="726" spans="3:22" ht="12.75">
      <c r="C726" s="11"/>
      <c r="D726" s="11"/>
      <c r="E726" s="11"/>
      <c r="F726" s="11"/>
      <c r="G726" s="11"/>
      <c r="H726" s="11"/>
      <c r="I726" s="10"/>
      <c r="J726" s="11"/>
      <c r="K726" s="11"/>
      <c r="N726" s="16"/>
      <c r="O726" s="16"/>
      <c r="S726" s="16"/>
      <c r="U726" s="17"/>
      <c r="V726" s="17"/>
    </row>
    <row r="727" spans="3:22" ht="12.75">
      <c r="C727" s="11"/>
      <c r="D727" s="11"/>
      <c r="E727" s="11"/>
      <c r="F727" s="11"/>
      <c r="G727" s="11"/>
      <c r="H727" s="11"/>
      <c r="I727" s="10"/>
      <c r="J727" s="11"/>
      <c r="K727" s="11"/>
      <c r="N727" s="16"/>
      <c r="O727" s="16"/>
      <c r="S727" s="16"/>
      <c r="U727" s="17"/>
      <c r="V727" s="17"/>
    </row>
    <row r="728" spans="3:22" ht="12.75">
      <c r="C728" s="11"/>
      <c r="D728" s="11"/>
      <c r="E728" s="11"/>
      <c r="F728" s="11"/>
      <c r="G728" s="11"/>
      <c r="H728" s="11"/>
      <c r="I728" s="10"/>
      <c r="J728" s="11"/>
      <c r="K728" s="11"/>
      <c r="N728" s="16"/>
      <c r="O728" s="16"/>
      <c r="S728" s="16"/>
      <c r="U728" s="17"/>
      <c r="V728" s="17"/>
    </row>
    <row r="729" spans="3:22" ht="12.75">
      <c r="C729" s="11"/>
      <c r="D729" s="11"/>
      <c r="E729" s="11"/>
      <c r="F729" s="11"/>
      <c r="G729" s="11"/>
      <c r="H729" s="11"/>
      <c r="I729" s="10"/>
      <c r="J729" s="11"/>
      <c r="K729" s="11"/>
      <c r="N729" s="16"/>
      <c r="O729" s="16"/>
      <c r="S729" s="16"/>
      <c r="U729" s="17"/>
      <c r="V729" s="17"/>
    </row>
    <row r="730" spans="3:22" ht="12.75">
      <c r="C730" s="11"/>
      <c r="D730" s="11"/>
      <c r="E730" s="11"/>
      <c r="F730" s="11"/>
      <c r="G730" s="11"/>
      <c r="H730" s="11"/>
      <c r="I730" s="10"/>
      <c r="J730" s="11"/>
      <c r="K730" s="11"/>
      <c r="N730" s="16"/>
      <c r="O730" s="16"/>
      <c r="S730" s="16"/>
      <c r="U730" s="17"/>
      <c r="V730" s="17"/>
    </row>
    <row r="731" spans="3:22" ht="12.75">
      <c r="C731" s="11"/>
      <c r="D731" s="11"/>
      <c r="E731" s="11"/>
      <c r="F731" s="11"/>
      <c r="G731" s="11"/>
      <c r="H731" s="11"/>
      <c r="I731" s="10"/>
      <c r="J731" s="11"/>
      <c r="K731" s="11"/>
      <c r="N731" s="16"/>
      <c r="O731" s="16"/>
      <c r="S731" s="16"/>
      <c r="U731" s="17"/>
      <c r="V731" s="17"/>
    </row>
    <row r="732" spans="3:22" ht="12.75">
      <c r="C732" s="11"/>
      <c r="D732" s="11"/>
      <c r="E732" s="11"/>
      <c r="F732" s="11"/>
      <c r="G732" s="11"/>
      <c r="H732" s="11"/>
      <c r="I732" s="10"/>
      <c r="J732" s="11"/>
      <c r="K732" s="11"/>
      <c r="N732" s="16"/>
      <c r="O732" s="16"/>
      <c r="S732" s="16"/>
      <c r="U732" s="17"/>
      <c r="V732" s="17"/>
    </row>
    <row r="733" spans="3:22" ht="12.75">
      <c r="C733" s="11"/>
      <c r="D733" s="11"/>
      <c r="E733" s="11"/>
      <c r="F733" s="11"/>
      <c r="G733" s="11"/>
      <c r="H733" s="11"/>
      <c r="I733" s="10"/>
      <c r="J733" s="11"/>
      <c r="K733" s="11"/>
      <c r="N733" s="16"/>
      <c r="O733" s="16"/>
      <c r="S733" s="16"/>
      <c r="U733" s="17"/>
      <c r="V733" s="17"/>
    </row>
    <row r="734" spans="3:22" ht="12.75">
      <c r="C734" s="11"/>
      <c r="D734" s="11"/>
      <c r="E734" s="11"/>
      <c r="F734" s="11"/>
      <c r="G734" s="11"/>
      <c r="H734" s="11"/>
      <c r="I734" s="10"/>
      <c r="J734" s="11"/>
      <c r="K734" s="11"/>
      <c r="N734" s="16"/>
      <c r="O734" s="16"/>
      <c r="S734" s="16"/>
      <c r="U734" s="17"/>
      <c r="V734" s="17"/>
    </row>
    <row r="735" spans="3:22" ht="12.75">
      <c r="C735" s="11"/>
      <c r="D735" s="11"/>
      <c r="E735" s="11"/>
      <c r="F735" s="11"/>
      <c r="G735" s="11"/>
      <c r="H735" s="11"/>
      <c r="I735" s="10"/>
      <c r="J735" s="11"/>
      <c r="K735" s="11"/>
      <c r="N735" s="16"/>
      <c r="O735" s="16"/>
      <c r="S735" s="16"/>
      <c r="U735" s="17"/>
      <c r="V735" s="17"/>
    </row>
    <row r="736" spans="3:22" ht="12.75">
      <c r="C736" s="11"/>
      <c r="D736" s="11"/>
      <c r="E736" s="11"/>
      <c r="F736" s="11"/>
      <c r="G736" s="11"/>
      <c r="H736" s="11"/>
      <c r="I736" s="10"/>
      <c r="J736" s="11"/>
      <c r="K736" s="11"/>
      <c r="N736" s="16"/>
      <c r="O736" s="16"/>
      <c r="S736" s="16"/>
      <c r="U736" s="17"/>
      <c r="V736" s="17"/>
    </row>
    <row r="737" spans="3:22" ht="12.75">
      <c r="C737" s="11"/>
      <c r="D737" s="11"/>
      <c r="E737" s="11"/>
      <c r="F737" s="11"/>
      <c r="G737" s="11"/>
      <c r="H737" s="11"/>
      <c r="I737" s="10"/>
      <c r="J737" s="11"/>
      <c r="K737" s="11"/>
      <c r="N737" s="16"/>
      <c r="O737" s="16"/>
      <c r="S737" s="16"/>
      <c r="U737" s="17"/>
      <c r="V737" s="17"/>
    </row>
    <row r="738" spans="3:22" ht="12.75">
      <c r="C738" s="11"/>
      <c r="D738" s="11"/>
      <c r="E738" s="11"/>
      <c r="F738" s="11"/>
      <c r="G738" s="11"/>
      <c r="H738" s="11"/>
      <c r="I738" s="10"/>
      <c r="J738" s="11"/>
      <c r="K738" s="11"/>
      <c r="N738" s="16"/>
      <c r="O738" s="16"/>
      <c r="S738" s="16"/>
      <c r="U738" s="17"/>
      <c r="V738" s="17"/>
    </row>
    <row r="739" spans="3:22" ht="12.75">
      <c r="C739" s="11"/>
      <c r="D739" s="11"/>
      <c r="E739" s="11"/>
      <c r="F739" s="11"/>
      <c r="G739" s="11"/>
      <c r="H739" s="11"/>
      <c r="I739" s="10"/>
      <c r="J739" s="11"/>
      <c r="K739" s="11"/>
      <c r="N739" s="16"/>
      <c r="O739" s="16"/>
      <c r="S739" s="16"/>
      <c r="U739" s="17"/>
      <c r="V739" s="17"/>
    </row>
    <row r="740" spans="3:22" ht="12.75">
      <c r="C740" s="11"/>
      <c r="D740" s="11"/>
      <c r="E740" s="11"/>
      <c r="F740" s="11"/>
      <c r="G740" s="11"/>
      <c r="H740" s="11"/>
      <c r="I740" s="10"/>
      <c r="J740" s="11"/>
      <c r="K740" s="11"/>
      <c r="N740" s="16"/>
      <c r="O740" s="16"/>
      <c r="S740" s="16"/>
      <c r="U740" s="17"/>
      <c r="V740" s="17"/>
    </row>
    <row r="741" spans="3:22" ht="12.75">
      <c r="C741" s="11"/>
      <c r="D741" s="11"/>
      <c r="E741" s="11"/>
      <c r="F741" s="11"/>
      <c r="G741" s="11"/>
      <c r="H741" s="11"/>
      <c r="I741" s="10"/>
      <c r="J741" s="11"/>
      <c r="K741" s="11"/>
      <c r="N741" s="16"/>
      <c r="O741" s="16"/>
      <c r="S741" s="16"/>
      <c r="U741" s="17"/>
      <c r="V741" s="17"/>
    </row>
    <row r="742" spans="3:22" ht="12.75">
      <c r="C742" s="11"/>
      <c r="D742" s="11"/>
      <c r="E742" s="11"/>
      <c r="F742" s="11"/>
      <c r="G742" s="11"/>
      <c r="H742" s="11"/>
      <c r="I742" s="10"/>
      <c r="J742" s="11"/>
      <c r="K742" s="11"/>
      <c r="N742" s="16"/>
      <c r="O742" s="16"/>
      <c r="S742" s="16"/>
      <c r="U742" s="17"/>
      <c r="V742" s="17"/>
    </row>
    <row r="743" spans="3:22" ht="12.75">
      <c r="C743" s="11"/>
      <c r="D743" s="11"/>
      <c r="E743" s="11"/>
      <c r="F743" s="11"/>
      <c r="G743" s="11"/>
      <c r="H743" s="11"/>
      <c r="I743" s="10"/>
      <c r="J743" s="11"/>
      <c r="K743" s="11"/>
      <c r="N743" s="16"/>
      <c r="O743" s="16"/>
      <c r="S743" s="16"/>
      <c r="U743" s="17"/>
      <c r="V743" s="17"/>
    </row>
    <row r="744" spans="3:22" ht="12.75">
      <c r="C744" s="11"/>
      <c r="D744" s="11"/>
      <c r="E744" s="11"/>
      <c r="F744" s="11"/>
      <c r="G744" s="11"/>
      <c r="H744" s="11"/>
      <c r="I744" s="10"/>
      <c r="J744" s="11"/>
      <c r="K744" s="11"/>
      <c r="N744" s="16"/>
      <c r="O744" s="16"/>
      <c r="S744" s="16"/>
      <c r="U744" s="17"/>
      <c r="V744" s="17"/>
    </row>
    <row r="745" spans="3:22" ht="12.75">
      <c r="C745" s="11"/>
      <c r="D745" s="11"/>
      <c r="E745" s="11"/>
      <c r="F745" s="11"/>
      <c r="G745" s="11"/>
      <c r="H745" s="11"/>
      <c r="I745" s="10"/>
      <c r="J745" s="11"/>
      <c r="K745" s="11"/>
      <c r="N745" s="16"/>
      <c r="O745" s="16"/>
      <c r="S745" s="16"/>
      <c r="U745" s="17"/>
      <c r="V745" s="17"/>
    </row>
    <row r="746" spans="3:22" ht="12.75">
      <c r="C746" s="11"/>
      <c r="D746" s="11"/>
      <c r="E746" s="11"/>
      <c r="F746" s="11"/>
      <c r="G746" s="11"/>
      <c r="H746" s="11"/>
      <c r="I746" s="10"/>
      <c r="J746" s="11"/>
      <c r="K746" s="11"/>
      <c r="N746" s="16"/>
      <c r="O746" s="16"/>
      <c r="S746" s="16"/>
      <c r="U746" s="17"/>
      <c r="V746" s="17"/>
    </row>
    <row r="747" spans="3:22" ht="12.75">
      <c r="C747" s="11"/>
      <c r="D747" s="11"/>
      <c r="E747" s="11"/>
      <c r="F747" s="11"/>
      <c r="G747" s="11"/>
      <c r="H747" s="11"/>
      <c r="I747" s="10"/>
      <c r="J747" s="11"/>
      <c r="K747" s="11"/>
      <c r="N747" s="16"/>
      <c r="O747" s="16"/>
      <c r="S747" s="16"/>
      <c r="U747" s="17"/>
      <c r="V747" s="17"/>
    </row>
    <row r="748" spans="3:22" ht="12.75">
      <c r="C748" s="11"/>
      <c r="D748" s="11"/>
      <c r="E748" s="11"/>
      <c r="F748" s="11"/>
      <c r="G748" s="11"/>
      <c r="H748" s="11"/>
      <c r="I748" s="10"/>
      <c r="J748" s="11"/>
      <c r="K748" s="11"/>
      <c r="N748" s="16"/>
      <c r="O748" s="16"/>
      <c r="S748" s="16"/>
      <c r="U748" s="17"/>
      <c r="V748" s="17"/>
    </row>
    <row r="749" spans="3:22" ht="12.75">
      <c r="C749" s="11"/>
      <c r="D749" s="11"/>
      <c r="E749" s="11"/>
      <c r="F749" s="11"/>
      <c r="G749" s="11"/>
      <c r="H749" s="11"/>
      <c r="I749" s="10"/>
      <c r="J749" s="11"/>
      <c r="K749" s="11"/>
      <c r="N749" s="16"/>
      <c r="O749" s="16"/>
      <c r="S749" s="16"/>
      <c r="U749" s="17"/>
      <c r="V749" s="17"/>
    </row>
    <row r="750" spans="3:22" ht="12.75">
      <c r="C750" s="11"/>
      <c r="D750" s="11"/>
      <c r="E750" s="11"/>
      <c r="F750" s="11"/>
      <c r="G750" s="11"/>
      <c r="H750" s="11"/>
      <c r="I750" s="10"/>
      <c r="J750" s="11"/>
      <c r="K750" s="11"/>
      <c r="N750" s="16"/>
      <c r="O750" s="16"/>
      <c r="S750" s="16"/>
      <c r="U750" s="17"/>
      <c r="V750" s="17"/>
    </row>
    <row r="751" spans="3:22" ht="12.75">
      <c r="C751" s="11"/>
      <c r="D751" s="11"/>
      <c r="E751" s="11"/>
      <c r="F751" s="11"/>
      <c r="G751" s="11"/>
      <c r="H751" s="11"/>
      <c r="I751" s="10"/>
      <c r="J751" s="11"/>
      <c r="K751" s="11"/>
      <c r="N751" s="16"/>
      <c r="O751" s="16"/>
      <c r="S751" s="16"/>
      <c r="U751" s="17"/>
      <c r="V751" s="17"/>
    </row>
    <row r="752" spans="3:22" ht="12.75">
      <c r="C752" s="11"/>
      <c r="D752" s="11"/>
      <c r="E752" s="11"/>
      <c r="F752" s="11"/>
      <c r="G752" s="11"/>
      <c r="H752" s="11"/>
      <c r="I752" s="10"/>
      <c r="J752" s="11"/>
      <c r="K752" s="11"/>
      <c r="N752" s="16"/>
      <c r="O752" s="16"/>
      <c r="S752" s="16"/>
      <c r="U752" s="17"/>
      <c r="V752" s="17"/>
    </row>
    <row r="753" spans="3:22" ht="12.75">
      <c r="C753" s="11"/>
      <c r="D753" s="11"/>
      <c r="E753" s="11"/>
      <c r="F753" s="11"/>
      <c r="G753" s="11"/>
      <c r="H753" s="11"/>
      <c r="I753" s="10"/>
      <c r="J753" s="11"/>
      <c r="K753" s="11"/>
      <c r="N753" s="16"/>
      <c r="O753" s="16"/>
      <c r="S753" s="16"/>
      <c r="U753" s="17"/>
      <c r="V753" s="17"/>
    </row>
    <row r="754" spans="3:22" ht="12.75">
      <c r="C754" s="11"/>
      <c r="D754" s="11"/>
      <c r="E754" s="11"/>
      <c r="F754" s="11"/>
      <c r="G754" s="11"/>
      <c r="H754" s="11"/>
      <c r="I754" s="10"/>
      <c r="J754" s="11"/>
      <c r="K754" s="11"/>
      <c r="N754" s="16"/>
      <c r="O754" s="16"/>
      <c r="S754" s="16"/>
      <c r="U754" s="17"/>
      <c r="V754" s="17"/>
    </row>
    <row r="755" spans="3:22" ht="12.75">
      <c r="C755" s="11"/>
      <c r="D755" s="11"/>
      <c r="E755" s="11"/>
      <c r="F755" s="11"/>
      <c r="G755" s="11"/>
      <c r="H755" s="11"/>
      <c r="I755" s="10"/>
      <c r="J755" s="11"/>
      <c r="K755" s="11"/>
      <c r="N755" s="16"/>
      <c r="O755" s="16"/>
      <c r="S755" s="16"/>
      <c r="U755" s="17"/>
      <c r="V755" s="17"/>
    </row>
    <row r="756" spans="3:22" ht="12.75">
      <c r="C756" s="11"/>
      <c r="D756" s="11"/>
      <c r="E756" s="11"/>
      <c r="F756" s="11"/>
      <c r="G756" s="11"/>
      <c r="H756" s="11"/>
      <c r="I756" s="10"/>
      <c r="J756" s="11"/>
      <c r="K756" s="11"/>
      <c r="N756" s="16"/>
      <c r="O756" s="16"/>
      <c r="S756" s="16"/>
      <c r="U756" s="17"/>
      <c r="V756" s="17"/>
    </row>
    <row r="757" spans="3:22" ht="12.75">
      <c r="C757" s="11"/>
      <c r="D757" s="11"/>
      <c r="E757" s="11"/>
      <c r="F757" s="11"/>
      <c r="G757" s="11"/>
      <c r="H757" s="11"/>
      <c r="I757" s="10"/>
      <c r="J757" s="11"/>
      <c r="K757" s="11"/>
      <c r="N757" s="16"/>
      <c r="O757" s="16"/>
      <c r="S757" s="16"/>
      <c r="U757" s="17"/>
      <c r="V757" s="17"/>
    </row>
    <row r="758" spans="3:22" ht="12.75">
      <c r="C758" s="11"/>
      <c r="D758" s="11"/>
      <c r="E758" s="11"/>
      <c r="F758" s="11"/>
      <c r="G758" s="11"/>
      <c r="H758" s="11"/>
      <c r="I758" s="10"/>
      <c r="J758" s="11"/>
      <c r="K758" s="11"/>
      <c r="N758" s="16"/>
      <c r="O758" s="16"/>
      <c r="S758" s="16"/>
      <c r="U758" s="17"/>
      <c r="V758" s="17"/>
    </row>
    <row r="759" spans="3:22" ht="12.75">
      <c r="C759" s="11"/>
      <c r="D759" s="11"/>
      <c r="E759" s="11"/>
      <c r="F759" s="11"/>
      <c r="G759" s="11"/>
      <c r="H759" s="11"/>
      <c r="I759" s="10"/>
      <c r="J759" s="11"/>
      <c r="K759" s="11"/>
      <c r="N759" s="16"/>
      <c r="O759" s="16"/>
      <c r="S759" s="16"/>
      <c r="U759" s="17"/>
      <c r="V759" s="17"/>
    </row>
    <row r="760" spans="3:22" ht="12.75">
      <c r="C760" s="11"/>
      <c r="D760" s="11"/>
      <c r="E760" s="11"/>
      <c r="F760" s="11"/>
      <c r="G760" s="11"/>
      <c r="H760" s="11"/>
      <c r="I760" s="10"/>
      <c r="J760" s="11"/>
      <c r="K760" s="11"/>
      <c r="N760" s="16"/>
      <c r="O760" s="16"/>
      <c r="S760" s="16"/>
      <c r="U760" s="17"/>
      <c r="V760" s="17"/>
    </row>
    <row r="761" spans="3:22" ht="12.75">
      <c r="C761" s="11"/>
      <c r="D761" s="11"/>
      <c r="E761" s="11"/>
      <c r="F761" s="11"/>
      <c r="G761" s="11"/>
      <c r="H761" s="11"/>
      <c r="I761" s="10"/>
      <c r="J761" s="11"/>
      <c r="K761" s="11"/>
      <c r="N761" s="16"/>
      <c r="O761" s="16"/>
      <c r="S761" s="16"/>
      <c r="U761" s="17"/>
      <c r="V761" s="17"/>
    </row>
    <row r="762" spans="3:22" ht="12.75">
      <c r="C762" s="11"/>
      <c r="D762" s="11"/>
      <c r="E762" s="11"/>
      <c r="F762" s="11"/>
      <c r="G762" s="11"/>
      <c r="H762" s="11"/>
      <c r="I762" s="10"/>
      <c r="J762" s="11"/>
      <c r="K762" s="11"/>
      <c r="N762" s="16"/>
      <c r="O762" s="16"/>
      <c r="S762" s="16"/>
      <c r="U762" s="17"/>
      <c r="V762" s="17"/>
    </row>
    <row r="763" spans="3:22" ht="12.75">
      <c r="C763" s="11"/>
      <c r="D763" s="11"/>
      <c r="E763" s="11"/>
      <c r="F763" s="11"/>
      <c r="G763" s="11"/>
      <c r="H763" s="11"/>
      <c r="I763" s="10"/>
      <c r="J763" s="11"/>
      <c r="K763" s="11"/>
      <c r="N763" s="16"/>
      <c r="O763" s="16"/>
      <c r="S763" s="16"/>
      <c r="U763" s="17"/>
      <c r="V763" s="17"/>
    </row>
    <row r="764" spans="3:22" ht="12.75">
      <c r="C764" s="11"/>
      <c r="D764" s="11"/>
      <c r="E764" s="11"/>
      <c r="F764" s="11"/>
      <c r="G764" s="11"/>
      <c r="H764" s="11"/>
      <c r="I764" s="10"/>
      <c r="J764" s="11"/>
      <c r="K764" s="11"/>
      <c r="N764" s="16"/>
      <c r="O764" s="16"/>
      <c r="S764" s="16"/>
      <c r="U764" s="17"/>
      <c r="V764" s="17"/>
    </row>
    <row r="765" spans="3:22" ht="12.75">
      <c r="C765" s="11"/>
      <c r="D765" s="11"/>
      <c r="E765" s="11"/>
      <c r="F765" s="11"/>
      <c r="G765" s="11"/>
      <c r="H765" s="11"/>
      <c r="I765" s="10"/>
      <c r="J765" s="11"/>
      <c r="K765" s="11"/>
      <c r="N765" s="16"/>
      <c r="O765" s="16"/>
      <c r="S765" s="16"/>
      <c r="U765" s="17"/>
      <c r="V765" s="17"/>
    </row>
    <row r="766" spans="3:22" ht="12.75">
      <c r="C766" s="11"/>
      <c r="D766" s="11"/>
      <c r="E766" s="11"/>
      <c r="F766" s="11"/>
      <c r="G766" s="11"/>
      <c r="H766" s="11"/>
      <c r="I766" s="10"/>
      <c r="J766" s="11"/>
      <c r="K766" s="11"/>
      <c r="N766" s="16"/>
      <c r="O766" s="16"/>
      <c r="S766" s="16"/>
      <c r="U766" s="17"/>
      <c r="V766" s="17"/>
    </row>
    <row r="767" spans="3:22" ht="12.75">
      <c r="C767" s="11"/>
      <c r="D767" s="11"/>
      <c r="E767" s="11"/>
      <c r="F767" s="11"/>
      <c r="G767" s="11"/>
      <c r="H767" s="11"/>
      <c r="I767" s="10"/>
      <c r="J767" s="11"/>
      <c r="K767" s="11"/>
      <c r="N767" s="16"/>
      <c r="O767" s="16"/>
      <c r="S767" s="16"/>
      <c r="U767" s="17"/>
      <c r="V767" s="17"/>
    </row>
    <row r="768" spans="3:22" ht="12.75">
      <c r="C768" s="11"/>
      <c r="D768" s="11"/>
      <c r="E768" s="11"/>
      <c r="F768" s="11"/>
      <c r="G768" s="11"/>
      <c r="H768" s="11"/>
      <c r="I768" s="10"/>
      <c r="J768" s="11"/>
      <c r="K768" s="11"/>
      <c r="N768" s="16"/>
      <c r="O768" s="16"/>
      <c r="S768" s="16"/>
      <c r="U768" s="17"/>
      <c r="V768" s="17"/>
    </row>
    <row r="769" spans="3:22" ht="12.75">
      <c r="C769" s="11"/>
      <c r="D769" s="11"/>
      <c r="E769" s="11"/>
      <c r="F769" s="11"/>
      <c r="G769" s="11"/>
      <c r="H769" s="11"/>
      <c r="I769" s="10"/>
      <c r="J769" s="11"/>
      <c r="K769" s="11"/>
      <c r="N769" s="16"/>
      <c r="O769" s="16"/>
      <c r="S769" s="16"/>
      <c r="U769" s="17"/>
      <c r="V769" s="17"/>
    </row>
    <row r="770" spans="3:22" ht="12.75">
      <c r="C770" s="11"/>
      <c r="D770" s="11"/>
      <c r="E770" s="11"/>
      <c r="F770" s="11"/>
      <c r="G770" s="11"/>
      <c r="H770" s="11"/>
      <c r="I770" s="10"/>
      <c r="J770" s="11"/>
      <c r="K770" s="11"/>
      <c r="N770" s="16"/>
      <c r="O770" s="16"/>
      <c r="S770" s="16"/>
      <c r="U770" s="17"/>
      <c r="V770" s="17"/>
    </row>
    <row r="771" spans="3:22" ht="12.75">
      <c r="C771" s="11"/>
      <c r="D771" s="11"/>
      <c r="E771" s="11"/>
      <c r="F771" s="11"/>
      <c r="G771" s="11"/>
      <c r="H771" s="11"/>
      <c r="I771" s="10"/>
      <c r="J771" s="11"/>
      <c r="K771" s="11"/>
      <c r="N771" s="16"/>
      <c r="O771" s="16"/>
      <c r="S771" s="16"/>
      <c r="U771" s="17"/>
      <c r="V771" s="17"/>
    </row>
    <row r="772" spans="3:22" ht="12.75">
      <c r="C772" s="11"/>
      <c r="D772" s="11"/>
      <c r="E772" s="11"/>
      <c r="F772" s="11"/>
      <c r="G772" s="11"/>
      <c r="H772" s="11"/>
      <c r="I772" s="10"/>
      <c r="J772" s="11"/>
      <c r="K772" s="11"/>
      <c r="N772" s="16"/>
      <c r="O772" s="16"/>
      <c r="S772" s="16"/>
      <c r="U772" s="17"/>
      <c r="V772" s="17"/>
    </row>
    <row r="773" spans="3:22" ht="12.75">
      <c r="C773" s="11"/>
      <c r="D773" s="11"/>
      <c r="E773" s="11"/>
      <c r="F773" s="11"/>
      <c r="G773" s="11"/>
      <c r="H773" s="11"/>
      <c r="I773" s="10"/>
      <c r="J773" s="11"/>
      <c r="K773" s="11"/>
      <c r="N773" s="16"/>
      <c r="O773" s="16"/>
      <c r="S773" s="16"/>
      <c r="U773" s="17"/>
      <c r="V773" s="17"/>
    </row>
    <row r="774" spans="3:22" ht="12.75">
      <c r="C774" s="11"/>
      <c r="D774" s="11"/>
      <c r="E774" s="11"/>
      <c r="F774" s="11"/>
      <c r="G774" s="11"/>
      <c r="H774" s="11"/>
      <c r="I774" s="10"/>
      <c r="J774" s="11"/>
      <c r="K774" s="11"/>
      <c r="N774" s="16"/>
      <c r="O774" s="16"/>
      <c r="S774" s="16"/>
      <c r="U774" s="17"/>
      <c r="V774" s="17"/>
    </row>
    <row r="775" spans="3:22" ht="12.75">
      <c r="C775" s="11"/>
      <c r="D775" s="11"/>
      <c r="E775" s="11"/>
      <c r="F775" s="11"/>
      <c r="G775" s="11"/>
      <c r="H775" s="11"/>
      <c r="I775" s="10"/>
      <c r="J775" s="11"/>
      <c r="K775" s="11"/>
      <c r="N775" s="16"/>
      <c r="O775" s="16"/>
      <c r="S775" s="16"/>
      <c r="U775" s="17"/>
      <c r="V775" s="17"/>
    </row>
    <row r="776" spans="3:22" ht="12.75">
      <c r="C776" s="11"/>
      <c r="D776" s="11"/>
      <c r="E776" s="11"/>
      <c r="F776" s="11"/>
      <c r="G776" s="11"/>
      <c r="H776" s="11"/>
      <c r="I776" s="10"/>
      <c r="J776" s="11"/>
      <c r="K776" s="11"/>
      <c r="N776" s="16"/>
      <c r="O776" s="16"/>
      <c r="S776" s="16"/>
      <c r="U776" s="17"/>
      <c r="V776" s="17"/>
    </row>
    <row r="777" spans="3:22" ht="12.75">
      <c r="C777" s="11"/>
      <c r="D777" s="11"/>
      <c r="E777" s="11"/>
      <c r="F777" s="11"/>
      <c r="G777" s="11"/>
      <c r="H777" s="11"/>
      <c r="I777" s="10"/>
      <c r="J777" s="11"/>
      <c r="K777" s="11"/>
      <c r="N777" s="16"/>
      <c r="O777" s="16"/>
      <c r="S777" s="16"/>
      <c r="U777" s="17"/>
      <c r="V777" s="17"/>
    </row>
    <row r="778" spans="3:22" ht="12.75">
      <c r="C778" s="11"/>
      <c r="D778" s="11"/>
      <c r="E778" s="11"/>
      <c r="F778" s="11"/>
      <c r="G778" s="11"/>
      <c r="H778" s="11"/>
      <c r="I778" s="10"/>
      <c r="J778" s="11"/>
      <c r="K778" s="11"/>
      <c r="N778" s="16"/>
      <c r="O778" s="16"/>
      <c r="S778" s="16"/>
      <c r="U778" s="17"/>
      <c r="V778" s="17"/>
    </row>
    <row r="779" spans="3:22" ht="12.75">
      <c r="C779" s="11"/>
      <c r="D779" s="11"/>
      <c r="E779" s="11"/>
      <c r="F779" s="11"/>
      <c r="G779" s="11"/>
      <c r="H779" s="11"/>
      <c r="I779" s="10"/>
      <c r="J779" s="11"/>
      <c r="K779" s="11"/>
      <c r="N779" s="16"/>
      <c r="O779" s="16"/>
      <c r="S779" s="16"/>
      <c r="U779" s="17"/>
      <c r="V779" s="17"/>
    </row>
    <row r="780" spans="3:22" ht="12.75">
      <c r="C780" s="11"/>
      <c r="D780" s="11"/>
      <c r="E780" s="11"/>
      <c r="F780" s="11"/>
      <c r="G780" s="11"/>
      <c r="H780" s="11"/>
      <c r="I780" s="10"/>
      <c r="J780" s="11"/>
      <c r="K780" s="11"/>
      <c r="N780" s="16"/>
      <c r="O780" s="16"/>
      <c r="S780" s="16"/>
      <c r="U780" s="17"/>
      <c r="V780" s="17"/>
    </row>
    <row r="781" spans="3:22" ht="12.75">
      <c r="C781" s="11"/>
      <c r="D781" s="11"/>
      <c r="E781" s="11"/>
      <c r="F781" s="11"/>
      <c r="G781" s="11"/>
      <c r="H781" s="11"/>
      <c r="I781" s="10"/>
      <c r="J781" s="11"/>
      <c r="K781" s="11"/>
      <c r="N781" s="16"/>
      <c r="O781" s="16"/>
      <c r="S781" s="16"/>
      <c r="U781" s="17"/>
      <c r="V781" s="17"/>
    </row>
    <row r="782" spans="3:22" ht="12.75">
      <c r="C782" s="11"/>
      <c r="D782" s="11"/>
      <c r="E782" s="11"/>
      <c r="F782" s="11"/>
      <c r="G782" s="11"/>
      <c r="H782" s="11"/>
      <c r="I782" s="10"/>
      <c r="J782" s="11"/>
      <c r="K782" s="11"/>
      <c r="N782" s="16"/>
      <c r="O782" s="16"/>
      <c r="S782" s="16"/>
      <c r="U782" s="17"/>
      <c r="V782" s="17"/>
    </row>
    <row r="783" spans="3:22" ht="12.75">
      <c r="C783" s="11"/>
      <c r="D783" s="11"/>
      <c r="E783" s="11"/>
      <c r="F783" s="11"/>
      <c r="G783" s="11"/>
      <c r="H783" s="11"/>
      <c r="I783" s="10"/>
      <c r="J783" s="11"/>
      <c r="K783" s="11"/>
      <c r="N783" s="16"/>
      <c r="O783" s="16"/>
      <c r="S783" s="16"/>
      <c r="U783" s="17"/>
      <c r="V783" s="17"/>
    </row>
    <row r="784" spans="3:22" ht="12.75">
      <c r="C784" s="11"/>
      <c r="D784" s="11"/>
      <c r="E784" s="11"/>
      <c r="F784" s="11"/>
      <c r="G784" s="11"/>
      <c r="H784" s="11"/>
      <c r="I784" s="10"/>
      <c r="J784" s="11"/>
      <c r="K784" s="11"/>
      <c r="N784" s="16"/>
      <c r="O784" s="16"/>
      <c r="S784" s="16"/>
      <c r="U784" s="17"/>
      <c r="V784" s="17"/>
    </row>
    <row r="785" spans="3:22" ht="12.75">
      <c r="C785" s="11"/>
      <c r="D785" s="11"/>
      <c r="E785" s="11"/>
      <c r="F785" s="11"/>
      <c r="G785" s="11"/>
      <c r="H785" s="11"/>
      <c r="I785" s="10"/>
      <c r="J785" s="11"/>
      <c r="K785" s="11"/>
      <c r="N785" s="16"/>
      <c r="O785" s="16"/>
      <c r="S785" s="16"/>
      <c r="U785" s="17"/>
      <c r="V785" s="17"/>
    </row>
    <row r="786" spans="3:22" ht="12.75">
      <c r="C786" s="11"/>
      <c r="D786" s="11"/>
      <c r="E786" s="11"/>
      <c r="F786" s="11"/>
      <c r="G786" s="11"/>
      <c r="H786" s="11"/>
      <c r="I786" s="10"/>
      <c r="J786" s="11"/>
      <c r="K786" s="11"/>
      <c r="N786" s="16"/>
      <c r="O786" s="16"/>
      <c r="S786" s="16"/>
      <c r="U786" s="17"/>
      <c r="V786" s="17"/>
    </row>
    <row r="787" spans="3:22" ht="12.75">
      <c r="C787" s="11"/>
      <c r="D787" s="11"/>
      <c r="E787" s="11"/>
      <c r="F787" s="11"/>
      <c r="G787" s="11"/>
      <c r="H787" s="11"/>
      <c r="I787" s="10"/>
      <c r="J787" s="11"/>
      <c r="K787" s="11"/>
      <c r="N787" s="16"/>
      <c r="O787" s="16"/>
      <c r="S787" s="16"/>
      <c r="U787" s="17"/>
      <c r="V787" s="17"/>
    </row>
    <row r="788" spans="3:22" ht="12.75">
      <c r="C788" s="11"/>
      <c r="D788" s="11"/>
      <c r="E788" s="11"/>
      <c r="F788" s="11"/>
      <c r="G788" s="11"/>
      <c r="H788" s="11"/>
      <c r="I788" s="10"/>
      <c r="J788" s="11"/>
      <c r="K788" s="11"/>
      <c r="N788" s="16"/>
      <c r="O788" s="16"/>
      <c r="S788" s="16"/>
      <c r="U788" s="17"/>
      <c r="V788" s="17"/>
    </row>
    <row r="789" spans="3:22" ht="12.75">
      <c r="C789" s="11"/>
      <c r="D789" s="11"/>
      <c r="E789" s="11"/>
      <c r="F789" s="11"/>
      <c r="G789" s="11"/>
      <c r="H789" s="11"/>
      <c r="I789" s="10"/>
      <c r="J789" s="11"/>
      <c r="K789" s="11"/>
      <c r="N789" s="16"/>
      <c r="O789" s="16"/>
      <c r="S789" s="16"/>
      <c r="U789" s="17"/>
      <c r="V789" s="17"/>
    </row>
    <row r="790" spans="3:22" ht="12.75">
      <c r="C790" s="11"/>
      <c r="D790" s="11"/>
      <c r="E790" s="11"/>
      <c r="F790" s="11"/>
      <c r="G790" s="11"/>
      <c r="H790" s="11"/>
      <c r="I790" s="10"/>
      <c r="J790" s="11"/>
      <c r="K790" s="11"/>
      <c r="N790" s="16"/>
      <c r="O790" s="16"/>
      <c r="S790" s="16"/>
      <c r="U790" s="17"/>
      <c r="V790" s="17"/>
    </row>
    <row r="791" spans="3:22" ht="12.75">
      <c r="C791" s="11"/>
      <c r="D791" s="11"/>
      <c r="E791" s="11"/>
      <c r="F791" s="11"/>
      <c r="G791" s="11"/>
      <c r="H791" s="11"/>
      <c r="I791" s="10"/>
      <c r="J791" s="11"/>
      <c r="K791" s="11"/>
      <c r="N791" s="16"/>
      <c r="O791" s="16"/>
      <c r="S791" s="16"/>
      <c r="U791" s="17"/>
      <c r="V791" s="17"/>
    </row>
    <row r="792" spans="3:22" ht="12.75">
      <c r="C792" s="11"/>
      <c r="D792" s="11"/>
      <c r="E792" s="11"/>
      <c r="F792" s="11"/>
      <c r="G792" s="11"/>
      <c r="H792" s="11"/>
      <c r="I792" s="10"/>
      <c r="J792" s="11"/>
      <c r="K792" s="11"/>
      <c r="N792" s="16"/>
      <c r="O792" s="16"/>
      <c r="S792" s="16"/>
      <c r="U792" s="17"/>
      <c r="V792" s="17"/>
    </row>
    <row r="793" spans="3:22" ht="12.75">
      <c r="C793" s="11"/>
      <c r="D793" s="11"/>
      <c r="E793" s="11"/>
      <c r="F793" s="11"/>
      <c r="G793" s="11"/>
      <c r="H793" s="11"/>
      <c r="I793" s="10"/>
      <c r="J793" s="11"/>
      <c r="K793" s="11"/>
      <c r="N793" s="16"/>
      <c r="O793" s="16"/>
      <c r="S793" s="16"/>
      <c r="U793" s="17"/>
      <c r="V793" s="17"/>
    </row>
    <row r="794" spans="3:22" ht="12.75">
      <c r="C794" s="11"/>
      <c r="D794" s="11"/>
      <c r="E794" s="11"/>
      <c r="F794" s="11"/>
      <c r="G794" s="11"/>
      <c r="H794" s="11"/>
      <c r="I794" s="10"/>
      <c r="J794" s="11"/>
      <c r="K794" s="11"/>
      <c r="N794" s="16"/>
      <c r="O794" s="16"/>
      <c r="S794" s="16"/>
      <c r="U794" s="17"/>
      <c r="V794" s="17"/>
    </row>
    <row r="795" spans="3:22" ht="12.75">
      <c r="C795" s="11"/>
      <c r="D795" s="11"/>
      <c r="E795" s="11"/>
      <c r="F795" s="11"/>
      <c r="G795" s="11"/>
      <c r="H795" s="11"/>
      <c r="I795" s="10"/>
      <c r="J795" s="11"/>
      <c r="K795" s="11"/>
      <c r="N795" s="16"/>
      <c r="O795" s="16"/>
      <c r="S795" s="16"/>
      <c r="U795" s="17"/>
      <c r="V795" s="17"/>
    </row>
    <row r="796" spans="3:22" ht="12.75">
      <c r="C796" s="11"/>
      <c r="D796" s="11"/>
      <c r="E796" s="11"/>
      <c r="F796" s="11"/>
      <c r="G796" s="11"/>
      <c r="H796" s="11"/>
      <c r="I796" s="10"/>
      <c r="J796" s="11"/>
      <c r="K796" s="11"/>
      <c r="N796" s="16"/>
      <c r="O796" s="16"/>
      <c r="S796" s="16"/>
      <c r="U796" s="17"/>
      <c r="V796" s="17"/>
    </row>
    <row r="797" spans="3:22" ht="12.75">
      <c r="C797" s="11"/>
      <c r="D797" s="11"/>
      <c r="E797" s="11"/>
      <c r="F797" s="11"/>
      <c r="G797" s="11"/>
      <c r="H797" s="11"/>
      <c r="I797" s="10"/>
      <c r="J797" s="11"/>
      <c r="K797" s="11"/>
      <c r="N797" s="16"/>
      <c r="O797" s="16"/>
      <c r="S797" s="16"/>
      <c r="U797" s="17"/>
      <c r="V797" s="17"/>
    </row>
    <row r="798" spans="3:22" ht="12.75">
      <c r="C798" s="11"/>
      <c r="D798" s="11"/>
      <c r="E798" s="11"/>
      <c r="F798" s="11"/>
      <c r="G798" s="11"/>
      <c r="H798" s="11"/>
      <c r="I798" s="10"/>
      <c r="J798" s="11"/>
      <c r="K798" s="11"/>
      <c r="N798" s="16"/>
      <c r="O798" s="16"/>
      <c r="S798" s="16"/>
      <c r="U798" s="17"/>
      <c r="V798" s="17"/>
    </row>
    <row r="799" spans="3:22" ht="12.75">
      <c r="C799" s="11"/>
      <c r="D799" s="11"/>
      <c r="E799" s="11"/>
      <c r="F799" s="11"/>
      <c r="G799" s="11"/>
      <c r="H799" s="11"/>
      <c r="I799" s="10"/>
      <c r="J799" s="11"/>
      <c r="K799" s="11"/>
      <c r="N799" s="16"/>
      <c r="O799" s="16"/>
      <c r="S799" s="16"/>
      <c r="U799" s="17"/>
      <c r="V799" s="17"/>
    </row>
    <row r="800" spans="3:22" ht="12.75">
      <c r="C800" s="11"/>
      <c r="D800" s="11"/>
      <c r="E800" s="11"/>
      <c r="F800" s="11"/>
      <c r="G800" s="11"/>
      <c r="H800" s="11"/>
      <c r="I800" s="10"/>
      <c r="J800" s="11"/>
      <c r="K800" s="11"/>
      <c r="N800" s="16"/>
      <c r="O800" s="16"/>
      <c r="S800" s="16"/>
      <c r="U800" s="17"/>
      <c r="V800" s="17"/>
    </row>
    <row r="801" spans="3:22" ht="12.75">
      <c r="C801" s="11"/>
      <c r="D801" s="11"/>
      <c r="E801" s="11"/>
      <c r="F801" s="11"/>
      <c r="G801" s="11"/>
      <c r="H801" s="11"/>
      <c r="I801" s="10"/>
      <c r="J801" s="11"/>
      <c r="K801" s="11"/>
      <c r="N801" s="16"/>
      <c r="O801" s="16"/>
      <c r="S801" s="16"/>
      <c r="U801" s="17"/>
      <c r="V801" s="17"/>
    </row>
    <row r="802" spans="3:22" ht="12.75">
      <c r="C802" s="11"/>
      <c r="D802" s="11"/>
      <c r="E802" s="11"/>
      <c r="F802" s="11"/>
      <c r="G802" s="11"/>
      <c r="H802" s="11"/>
      <c r="I802" s="10"/>
      <c r="J802" s="11"/>
      <c r="K802" s="11"/>
      <c r="N802" s="16"/>
      <c r="O802" s="16"/>
      <c r="S802" s="16"/>
      <c r="U802" s="17"/>
      <c r="V802" s="17"/>
    </row>
    <row r="803" spans="3:22" ht="12.75">
      <c r="C803" s="11"/>
      <c r="D803" s="11"/>
      <c r="E803" s="11"/>
      <c r="F803" s="11"/>
      <c r="G803" s="11"/>
      <c r="H803" s="11"/>
      <c r="I803" s="10"/>
      <c r="J803" s="11"/>
      <c r="K803" s="11"/>
      <c r="N803" s="16"/>
      <c r="O803" s="16"/>
      <c r="S803" s="16"/>
      <c r="U803" s="17"/>
      <c r="V803" s="17"/>
    </row>
    <row r="804" spans="3:22" ht="12.75">
      <c r="C804" s="11"/>
      <c r="D804" s="11"/>
      <c r="E804" s="11"/>
      <c r="F804" s="11"/>
      <c r="G804" s="11"/>
      <c r="H804" s="11"/>
      <c r="I804" s="10"/>
      <c r="J804" s="11"/>
      <c r="K804" s="11"/>
      <c r="N804" s="16"/>
      <c r="O804" s="16"/>
      <c r="S804" s="16"/>
      <c r="U804" s="17"/>
      <c r="V804" s="17"/>
    </row>
    <row r="805" spans="3:22" ht="12.75">
      <c r="C805" s="11"/>
      <c r="D805" s="11"/>
      <c r="E805" s="11"/>
      <c r="F805" s="11"/>
      <c r="G805" s="11"/>
      <c r="H805" s="11"/>
      <c r="I805" s="10"/>
      <c r="J805" s="11"/>
      <c r="K805" s="11"/>
      <c r="N805" s="16"/>
      <c r="O805" s="16"/>
      <c r="S805" s="16"/>
      <c r="U805" s="17"/>
      <c r="V805" s="17"/>
    </row>
    <row r="806" spans="3:22" ht="12.75">
      <c r="C806" s="11"/>
      <c r="D806" s="11"/>
      <c r="E806" s="11"/>
      <c r="F806" s="11"/>
      <c r="G806" s="11"/>
      <c r="H806" s="11"/>
      <c r="I806" s="10"/>
      <c r="J806" s="11"/>
      <c r="K806" s="11"/>
      <c r="N806" s="16"/>
      <c r="O806" s="16"/>
      <c r="S806" s="16"/>
      <c r="U806" s="17"/>
      <c r="V806" s="17"/>
    </row>
    <row r="807" spans="3:22" ht="12.75">
      <c r="C807" s="11"/>
      <c r="D807" s="11"/>
      <c r="E807" s="11"/>
      <c r="F807" s="11"/>
      <c r="G807" s="11"/>
      <c r="H807" s="11"/>
      <c r="I807" s="10"/>
      <c r="J807" s="11"/>
      <c r="K807" s="11"/>
      <c r="N807" s="16"/>
      <c r="O807" s="16"/>
      <c r="S807" s="16"/>
      <c r="U807" s="17"/>
      <c r="V807" s="17"/>
    </row>
    <row r="808" spans="3:22" ht="12.75">
      <c r="C808" s="11"/>
      <c r="D808" s="11"/>
      <c r="E808" s="11"/>
      <c r="F808" s="11"/>
      <c r="G808" s="11"/>
      <c r="H808" s="11"/>
      <c r="I808" s="10"/>
      <c r="J808" s="11"/>
      <c r="K808" s="11"/>
      <c r="N808" s="16"/>
      <c r="O808" s="16"/>
      <c r="S808" s="16"/>
      <c r="U808" s="17"/>
      <c r="V808" s="17"/>
    </row>
    <row r="809" spans="3:22" ht="12.75">
      <c r="C809" s="11"/>
      <c r="D809" s="11"/>
      <c r="E809" s="11"/>
      <c r="F809" s="11"/>
      <c r="G809" s="11"/>
      <c r="H809" s="11"/>
      <c r="I809" s="10"/>
      <c r="J809" s="11"/>
      <c r="K809" s="11"/>
      <c r="N809" s="16"/>
      <c r="O809" s="16"/>
      <c r="S809" s="16"/>
      <c r="U809" s="17"/>
      <c r="V809" s="17"/>
    </row>
    <row r="810" spans="3:22" ht="12.75">
      <c r="C810" s="11"/>
      <c r="D810" s="11"/>
      <c r="E810" s="11"/>
      <c r="F810" s="11"/>
      <c r="G810" s="11"/>
      <c r="H810" s="11"/>
      <c r="I810" s="10"/>
      <c r="J810" s="11"/>
      <c r="K810" s="11"/>
      <c r="N810" s="16"/>
      <c r="O810" s="16"/>
      <c r="S810" s="16"/>
      <c r="U810" s="17"/>
      <c r="V810" s="17"/>
    </row>
    <row r="811" spans="3:22" ht="12.75">
      <c r="C811" s="11"/>
      <c r="D811" s="11"/>
      <c r="E811" s="11"/>
      <c r="F811" s="11"/>
      <c r="G811" s="11"/>
      <c r="H811" s="11"/>
      <c r="I811" s="10"/>
      <c r="J811" s="11"/>
      <c r="K811" s="11"/>
      <c r="N811" s="16"/>
      <c r="O811" s="16"/>
      <c r="S811" s="16"/>
      <c r="U811" s="17"/>
      <c r="V811" s="17"/>
    </row>
    <row r="812" spans="3:22" ht="12.75">
      <c r="C812" s="11"/>
      <c r="D812" s="11"/>
      <c r="E812" s="11"/>
      <c r="F812" s="11"/>
      <c r="G812" s="11"/>
      <c r="H812" s="11"/>
      <c r="I812" s="10"/>
      <c r="J812" s="11"/>
      <c r="K812" s="11"/>
      <c r="N812" s="16"/>
      <c r="O812" s="16"/>
      <c r="S812" s="16"/>
      <c r="U812" s="17"/>
      <c r="V812" s="17"/>
    </row>
    <row r="813" spans="3:22" ht="12.75">
      <c r="C813" s="11"/>
      <c r="D813" s="11"/>
      <c r="E813" s="11"/>
      <c r="F813" s="11"/>
      <c r="G813" s="11"/>
      <c r="H813" s="11"/>
      <c r="I813" s="10"/>
      <c r="J813" s="11"/>
      <c r="K813" s="11"/>
      <c r="N813" s="16"/>
      <c r="O813" s="16"/>
      <c r="S813" s="16"/>
      <c r="U813" s="17"/>
      <c r="V813" s="17"/>
    </row>
    <row r="814" spans="3:22" ht="12.75">
      <c r="C814" s="11"/>
      <c r="D814" s="11"/>
      <c r="E814" s="11"/>
      <c r="F814" s="11"/>
      <c r="G814" s="11"/>
      <c r="H814" s="11"/>
      <c r="I814" s="10"/>
      <c r="J814" s="11"/>
      <c r="K814" s="11"/>
      <c r="N814" s="16"/>
      <c r="O814" s="16"/>
      <c r="S814" s="16"/>
      <c r="U814" s="17"/>
      <c r="V814" s="17"/>
    </row>
    <row r="815" spans="3:22" ht="12.75">
      <c r="C815" s="11"/>
      <c r="D815" s="11"/>
      <c r="E815" s="11"/>
      <c r="F815" s="11"/>
      <c r="G815" s="11"/>
      <c r="H815" s="11"/>
      <c r="I815" s="10"/>
      <c r="J815" s="11"/>
      <c r="K815" s="11"/>
      <c r="N815" s="16"/>
      <c r="O815" s="16"/>
      <c r="S815" s="16"/>
      <c r="U815" s="17"/>
      <c r="V815" s="17"/>
    </row>
    <row r="816" spans="3:22" ht="12.75">
      <c r="C816" s="11"/>
      <c r="D816" s="11"/>
      <c r="E816" s="11"/>
      <c r="F816" s="11"/>
      <c r="G816" s="11"/>
      <c r="H816" s="11"/>
      <c r="I816" s="10"/>
      <c r="J816" s="11"/>
      <c r="K816" s="11"/>
      <c r="N816" s="16"/>
      <c r="O816" s="16"/>
      <c r="S816" s="16"/>
      <c r="U816" s="17"/>
      <c r="V816" s="17"/>
    </row>
    <row r="817" spans="3:22" ht="12.75">
      <c r="C817" s="11"/>
      <c r="D817" s="11"/>
      <c r="E817" s="11"/>
      <c r="F817" s="11"/>
      <c r="G817" s="11"/>
      <c r="H817" s="11"/>
      <c r="I817" s="10"/>
      <c r="J817" s="11"/>
      <c r="K817" s="11"/>
      <c r="N817" s="16"/>
      <c r="O817" s="16"/>
      <c r="S817" s="16"/>
      <c r="U817" s="17"/>
      <c r="V817" s="17"/>
    </row>
    <row r="818" spans="3:22" ht="12.75">
      <c r="C818" s="11"/>
      <c r="D818" s="11"/>
      <c r="E818" s="11"/>
      <c r="F818" s="11"/>
      <c r="G818" s="11"/>
      <c r="H818" s="11"/>
      <c r="I818" s="10"/>
      <c r="J818" s="11"/>
      <c r="K818" s="11"/>
      <c r="N818" s="16"/>
      <c r="O818" s="16"/>
      <c r="S818" s="16"/>
      <c r="U818" s="17"/>
      <c r="V818" s="17"/>
    </row>
    <row r="819" spans="3:22" ht="12.75">
      <c r="C819" s="11"/>
      <c r="D819" s="11"/>
      <c r="E819" s="11"/>
      <c r="F819" s="11"/>
      <c r="G819" s="11"/>
      <c r="H819" s="11"/>
      <c r="I819" s="10"/>
      <c r="J819" s="11"/>
      <c r="K819" s="11"/>
      <c r="N819" s="16"/>
      <c r="O819" s="16"/>
      <c r="S819" s="16"/>
      <c r="U819" s="17"/>
      <c r="V819" s="17"/>
    </row>
    <row r="820" spans="3:22" ht="12.75">
      <c r="C820" s="11"/>
      <c r="D820" s="11"/>
      <c r="E820" s="11"/>
      <c r="F820" s="11"/>
      <c r="G820" s="11"/>
      <c r="H820" s="11"/>
      <c r="I820" s="10"/>
      <c r="J820" s="11"/>
      <c r="K820" s="11"/>
      <c r="N820" s="16"/>
      <c r="O820" s="16"/>
      <c r="S820" s="16"/>
      <c r="U820" s="17"/>
      <c r="V820" s="17"/>
    </row>
    <row r="821" spans="3:22" ht="12.75">
      <c r="C821" s="11"/>
      <c r="D821" s="11"/>
      <c r="E821" s="11"/>
      <c r="F821" s="11"/>
      <c r="G821" s="11"/>
      <c r="H821" s="11"/>
      <c r="I821" s="10"/>
      <c r="J821" s="11"/>
      <c r="K821" s="11"/>
      <c r="N821" s="16"/>
      <c r="O821" s="16"/>
      <c r="S821" s="16"/>
      <c r="U821" s="17"/>
      <c r="V821" s="17"/>
    </row>
    <row r="822" spans="3:22" ht="12.75">
      <c r="C822" s="11"/>
      <c r="D822" s="11"/>
      <c r="E822" s="11"/>
      <c r="F822" s="11"/>
      <c r="G822" s="11"/>
      <c r="H822" s="11"/>
      <c r="I822" s="10"/>
      <c r="J822" s="11"/>
      <c r="K822" s="11"/>
      <c r="N822" s="16"/>
      <c r="O822" s="16"/>
      <c r="S822" s="16"/>
      <c r="U822" s="17"/>
      <c r="V822" s="17"/>
    </row>
    <row r="823" spans="3:22" ht="12.75">
      <c r="C823" s="11"/>
      <c r="D823" s="11"/>
      <c r="E823" s="11"/>
      <c r="F823" s="11"/>
      <c r="G823" s="11"/>
      <c r="H823" s="11"/>
      <c r="I823" s="10"/>
      <c r="J823" s="11"/>
      <c r="K823" s="11"/>
      <c r="N823" s="16"/>
      <c r="O823" s="16"/>
      <c r="S823" s="16"/>
      <c r="U823" s="17"/>
      <c r="V823" s="17"/>
    </row>
    <row r="824" spans="3:22" ht="12.75">
      <c r="C824" s="11"/>
      <c r="D824" s="11"/>
      <c r="E824" s="11"/>
      <c r="F824" s="11"/>
      <c r="G824" s="11"/>
      <c r="H824" s="11"/>
      <c r="I824" s="10"/>
      <c r="J824" s="11"/>
      <c r="K824" s="11"/>
      <c r="N824" s="16"/>
      <c r="O824" s="16"/>
      <c r="S824" s="16"/>
      <c r="U824" s="17"/>
      <c r="V824" s="17"/>
    </row>
    <row r="825" spans="3:22" ht="12.75">
      <c r="C825" s="11"/>
      <c r="D825" s="11"/>
      <c r="E825" s="11"/>
      <c r="F825" s="11"/>
      <c r="G825" s="11"/>
      <c r="H825" s="11"/>
      <c r="I825" s="10"/>
      <c r="J825" s="11"/>
      <c r="K825" s="11"/>
      <c r="N825" s="16"/>
      <c r="O825" s="16"/>
      <c r="S825" s="16"/>
      <c r="U825" s="17"/>
      <c r="V825" s="17"/>
    </row>
    <row r="826" spans="3:22" ht="12.75">
      <c r="C826" s="11"/>
      <c r="D826" s="11"/>
      <c r="E826" s="11"/>
      <c r="F826" s="11"/>
      <c r="G826" s="11"/>
      <c r="H826" s="11"/>
      <c r="I826" s="10"/>
      <c r="J826" s="11"/>
      <c r="K826" s="11"/>
      <c r="N826" s="16"/>
      <c r="O826" s="16"/>
      <c r="S826" s="16"/>
      <c r="U826" s="17"/>
      <c r="V826" s="17"/>
    </row>
    <row r="827" spans="3:22" ht="12.75">
      <c r="C827" s="11"/>
      <c r="D827" s="11"/>
      <c r="E827" s="11"/>
      <c r="F827" s="11"/>
      <c r="G827" s="11"/>
      <c r="H827" s="11"/>
      <c r="I827" s="10"/>
      <c r="J827" s="11"/>
      <c r="K827" s="11"/>
      <c r="N827" s="16"/>
      <c r="O827" s="16"/>
      <c r="S827" s="16"/>
      <c r="U827" s="17"/>
      <c r="V827" s="17"/>
    </row>
    <row r="828" spans="3:22" ht="12.75">
      <c r="C828" s="11"/>
      <c r="D828" s="11"/>
      <c r="E828" s="11"/>
      <c r="F828" s="11"/>
      <c r="G828" s="11"/>
      <c r="H828" s="11"/>
      <c r="I828" s="10"/>
      <c r="J828" s="11"/>
      <c r="K828" s="11"/>
      <c r="N828" s="16"/>
      <c r="O828" s="16"/>
      <c r="S828" s="16"/>
      <c r="U828" s="17"/>
      <c r="V828" s="17"/>
    </row>
    <row r="829" spans="3:22" ht="12.75">
      <c r="C829" s="11"/>
      <c r="D829" s="11"/>
      <c r="E829" s="11"/>
      <c r="F829" s="11"/>
      <c r="G829" s="11"/>
      <c r="H829" s="11"/>
      <c r="I829" s="10"/>
      <c r="J829" s="11"/>
      <c r="K829" s="11"/>
      <c r="N829" s="16"/>
      <c r="O829" s="16"/>
      <c r="S829" s="16"/>
      <c r="U829" s="17"/>
      <c r="V829" s="17"/>
    </row>
    <row r="830" spans="3:22" ht="12.75">
      <c r="C830" s="11"/>
      <c r="D830" s="11"/>
      <c r="E830" s="11"/>
      <c r="F830" s="11"/>
      <c r="G830" s="11"/>
      <c r="H830" s="11"/>
      <c r="I830" s="10"/>
      <c r="J830" s="11"/>
      <c r="K830" s="11"/>
      <c r="N830" s="16"/>
      <c r="O830" s="16"/>
      <c r="S830" s="16"/>
      <c r="U830" s="17"/>
      <c r="V830" s="17"/>
    </row>
    <row r="831" spans="3:22" ht="12.75">
      <c r="C831" s="11"/>
      <c r="D831" s="11"/>
      <c r="E831" s="11"/>
      <c r="F831" s="11"/>
      <c r="G831" s="11"/>
      <c r="H831" s="11"/>
      <c r="I831" s="10"/>
      <c r="J831" s="11"/>
      <c r="K831" s="11"/>
      <c r="N831" s="16"/>
      <c r="O831" s="16"/>
      <c r="S831" s="16"/>
      <c r="U831" s="17"/>
      <c r="V831" s="17"/>
    </row>
    <row r="832" spans="3:22" ht="12.75">
      <c r="C832" s="11"/>
      <c r="D832" s="11"/>
      <c r="E832" s="11"/>
      <c r="F832" s="11"/>
      <c r="G832" s="11"/>
      <c r="H832" s="11"/>
      <c r="I832" s="10"/>
      <c r="J832" s="11"/>
      <c r="K832" s="11"/>
      <c r="N832" s="16"/>
      <c r="O832" s="16"/>
      <c r="S832" s="16"/>
      <c r="U832" s="17"/>
      <c r="V832" s="17"/>
    </row>
    <row r="833" spans="3:22" ht="12.75">
      <c r="C833" s="11"/>
      <c r="D833" s="11"/>
      <c r="E833" s="11"/>
      <c r="F833" s="11"/>
      <c r="G833" s="11"/>
      <c r="H833" s="11"/>
      <c r="I833" s="10"/>
      <c r="J833" s="11"/>
      <c r="K833" s="11"/>
      <c r="N833" s="16"/>
      <c r="O833" s="16"/>
      <c r="S833" s="16"/>
      <c r="U833" s="17"/>
      <c r="V833" s="17"/>
    </row>
    <row r="834" spans="3:22" ht="12.75">
      <c r="C834" s="11"/>
      <c r="D834" s="11"/>
      <c r="E834" s="11"/>
      <c r="F834" s="11"/>
      <c r="G834" s="11"/>
      <c r="H834" s="11"/>
      <c r="I834" s="10"/>
      <c r="J834" s="11"/>
      <c r="K834" s="11"/>
      <c r="N834" s="16"/>
      <c r="O834" s="16"/>
      <c r="S834" s="16"/>
      <c r="U834" s="17"/>
      <c r="V834" s="17"/>
    </row>
    <row r="835" spans="3:22" ht="12.75">
      <c r="C835" s="11"/>
      <c r="D835" s="11"/>
      <c r="E835" s="11"/>
      <c r="F835" s="11"/>
      <c r="G835" s="11"/>
      <c r="H835" s="11"/>
      <c r="I835" s="10"/>
      <c r="J835" s="11"/>
      <c r="K835" s="11"/>
      <c r="N835" s="16"/>
      <c r="O835" s="16"/>
      <c r="S835" s="16"/>
      <c r="U835" s="17"/>
      <c r="V835" s="17"/>
    </row>
    <row r="836" spans="3:22" ht="12.75">
      <c r="C836" s="11"/>
      <c r="D836" s="11"/>
      <c r="E836" s="11"/>
      <c r="F836" s="11"/>
      <c r="G836" s="11"/>
      <c r="H836" s="11"/>
      <c r="I836" s="10"/>
      <c r="J836" s="11"/>
      <c r="K836" s="11"/>
      <c r="N836" s="16"/>
      <c r="O836" s="16"/>
      <c r="S836" s="16"/>
      <c r="U836" s="17"/>
      <c r="V836" s="17"/>
    </row>
    <row r="837" spans="3:22" ht="12.75">
      <c r="C837" s="11"/>
      <c r="D837" s="11"/>
      <c r="E837" s="11"/>
      <c r="F837" s="11"/>
      <c r="G837" s="11"/>
      <c r="H837" s="11"/>
      <c r="I837" s="10"/>
      <c r="J837" s="11"/>
      <c r="K837" s="11"/>
      <c r="N837" s="16"/>
      <c r="O837" s="16"/>
      <c r="S837" s="16"/>
      <c r="U837" s="17"/>
      <c r="V837" s="17"/>
    </row>
    <row r="838" spans="3:22" ht="12.75">
      <c r="C838" s="11"/>
      <c r="D838" s="11"/>
      <c r="E838" s="11"/>
      <c r="F838" s="11"/>
      <c r="G838" s="11"/>
      <c r="H838" s="11"/>
      <c r="I838" s="10"/>
      <c r="J838" s="11"/>
      <c r="K838" s="11"/>
      <c r="N838" s="16"/>
      <c r="O838" s="16"/>
      <c r="S838" s="16"/>
      <c r="U838" s="17"/>
      <c r="V838" s="17"/>
    </row>
    <row r="839" spans="3:22" ht="12.75">
      <c r="C839" s="11"/>
      <c r="D839" s="11"/>
      <c r="E839" s="11"/>
      <c r="F839" s="11"/>
      <c r="G839" s="11"/>
      <c r="H839" s="11"/>
      <c r="I839" s="10"/>
      <c r="J839" s="11"/>
      <c r="K839" s="11"/>
      <c r="N839" s="16"/>
      <c r="O839" s="16"/>
      <c r="S839" s="16"/>
      <c r="U839" s="17"/>
      <c r="V839" s="17"/>
    </row>
    <row r="840" spans="3:22" ht="12.75">
      <c r="C840" s="11"/>
      <c r="D840" s="11"/>
      <c r="E840" s="11"/>
      <c r="F840" s="11"/>
      <c r="G840" s="11"/>
      <c r="H840" s="11"/>
      <c r="I840" s="10"/>
      <c r="J840" s="11"/>
      <c r="K840" s="11"/>
      <c r="N840" s="16"/>
      <c r="O840" s="16"/>
      <c r="S840" s="16"/>
      <c r="U840" s="17"/>
      <c r="V840" s="17"/>
    </row>
    <row r="841" spans="3:22" ht="12.75">
      <c r="C841" s="11"/>
      <c r="D841" s="11"/>
      <c r="E841" s="11"/>
      <c r="F841" s="11"/>
      <c r="G841" s="11"/>
      <c r="H841" s="11"/>
      <c r="I841" s="10"/>
      <c r="J841" s="11"/>
      <c r="K841" s="11"/>
      <c r="N841" s="16"/>
      <c r="O841" s="16"/>
      <c r="S841" s="16"/>
      <c r="U841" s="17"/>
      <c r="V841" s="17"/>
    </row>
    <row r="842" spans="3:22" ht="12.75">
      <c r="C842" s="11"/>
      <c r="D842" s="11"/>
      <c r="E842" s="11"/>
      <c r="F842" s="11"/>
      <c r="G842" s="11"/>
      <c r="H842" s="11"/>
      <c r="I842" s="10"/>
      <c r="J842" s="11"/>
      <c r="K842" s="11"/>
      <c r="N842" s="16"/>
      <c r="O842" s="16"/>
      <c r="S842" s="16"/>
      <c r="U842" s="17"/>
      <c r="V842" s="17"/>
    </row>
    <row r="843" spans="3:22" ht="12.75">
      <c r="C843" s="11"/>
      <c r="D843" s="11"/>
      <c r="E843" s="11"/>
      <c r="F843" s="11"/>
      <c r="G843" s="11"/>
      <c r="H843" s="11"/>
      <c r="I843" s="10"/>
      <c r="J843" s="11"/>
      <c r="K843" s="11"/>
      <c r="N843" s="16"/>
      <c r="O843" s="16"/>
      <c r="S843" s="16"/>
      <c r="U843" s="17"/>
      <c r="V843" s="17"/>
    </row>
    <row r="844" spans="3:22" ht="12.75">
      <c r="C844" s="11"/>
      <c r="D844" s="11"/>
      <c r="E844" s="11"/>
      <c r="F844" s="11"/>
      <c r="G844" s="11"/>
      <c r="H844" s="11"/>
      <c r="I844" s="10"/>
      <c r="J844" s="11"/>
      <c r="K844" s="11"/>
      <c r="N844" s="16"/>
      <c r="O844" s="16"/>
      <c r="S844" s="16"/>
      <c r="U844" s="17"/>
      <c r="V844" s="17"/>
    </row>
    <row r="845" spans="3:22" ht="12.75">
      <c r="C845" s="11"/>
      <c r="D845" s="11"/>
      <c r="E845" s="11"/>
      <c r="F845" s="11"/>
      <c r="G845" s="11"/>
      <c r="H845" s="11"/>
      <c r="I845" s="10"/>
      <c r="J845" s="11"/>
      <c r="K845" s="11"/>
      <c r="N845" s="16"/>
      <c r="O845" s="16"/>
      <c r="S845" s="16"/>
      <c r="U845" s="17"/>
      <c r="V845" s="17"/>
    </row>
    <row r="846" spans="3:22" ht="12.75">
      <c r="C846" s="11"/>
      <c r="D846" s="11"/>
      <c r="E846" s="11"/>
      <c r="F846" s="11"/>
      <c r="G846" s="11"/>
      <c r="H846" s="11"/>
      <c r="I846" s="10"/>
      <c r="J846" s="11"/>
      <c r="K846" s="11"/>
      <c r="N846" s="16"/>
      <c r="O846" s="16"/>
      <c r="S846" s="16"/>
      <c r="U846" s="17"/>
      <c r="V846" s="17"/>
    </row>
    <row r="847" spans="3:22" ht="12.75">
      <c r="C847" s="11"/>
      <c r="D847" s="11"/>
      <c r="E847" s="11"/>
      <c r="F847" s="11"/>
      <c r="G847" s="11"/>
      <c r="H847" s="11"/>
      <c r="I847" s="10"/>
      <c r="J847" s="11"/>
      <c r="K847" s="11"/>
      <c r="N847" s="16"/>
      <c r="O847" s="16"/>
      <c r="S847" s="16"/>
      <c r="U847" s="17"/>
      <c r="V847" s="17"/>
    </row>
    <row r="848" spans="3:22" ht="12.75">
      <c r="C848" s="11"/>
      <c r="D848" s="11"/>
      <c r="E848" s="11"/>
      <c r="F848" s="11"/>
      <c r="G848" s="11"/>
      <c r="H848" s="11"/>
      <c r="I848" s="10"/>
      <c r="J848" s="11"/>
      <c r="K848" s="11"/>
      <c r="N848" s="16"/>
      <c r="O848" s="16"/>
      <c r="S848" s="16"/>
      <c r="U848" s="17"/>
      <c r="V848" s="17"/>
    </row>
    <row r="849" spans="3:22" ht="12.75">
      <c r="C849" s="11"/>
      <c r="D849" s="11"/>
      <c r="E849" s="11"/>
      <c r="F849" s="11"/>
      <c r="G849" s="11"/>
      <c r="H849" s="11"/>
      <c r="I849" s="10"/>
      <c r="J849" s="11"/>
      <c r="K849" s="11"/>
      <c r="N849" s="16"/>
      <c r="O849" s="16"/>
      <c r="S849" s="16"/>
      <c r="U849" s="17"/>
      <c r="V849" s="17"/>
    </row>
    <row r="850" spans="3:22" ht="12.75">
      <c r="C850" s="11"/>
      <c r="D850" s="11"/>
      <c r="E850" s="11"/>
      <c r="F850" s="11"/>
      <c r="G850" s="11"/>
      <c r="H850" s="11"/>
      <c r="I850" s="10"/>
      <c r="J850" s="11"/>
      <c r="K850" s="11"/>
      <c r="N850" s="16"/>
      <c r="O850" s="16"/>
      <c r="S850" s="16"/>
      <c r="U850" s="17"/>
      <c r="V850" s="17"/>
    </row>
    <row r="851" spans="3:22" ht="12.75">
      <c r="C851" s="11"/>
      <c r="D851" s="11"/>
      <c r="E851" s="11"/>
      <c r="F851" s="11"/>
      <c r="G851" s="11"/>
      <c r="H851" s="11"/>
      <c r="I851" s="10"/>
      <c r="J851" s="11"/>
      <c r="K851" s="11"/>
      <c r="N851" s="16"/>
      <c r="O851" s="16"/>
      <c r="S851" s="16"/>
      <c r="U851" s="17"/>
      <c r="V851" s="17"/>
    </row>
    <row r="852" spans="3:22" ht="12.75">
      <c r="C852" s="11"/>
      <c r="D852" s="11"/>
      <c r="E852" s="11"/>
      <c r="F852" s="11"/>
      <c r="G852" s="11"/>
      <c r="H852" s="11"/>
      <c r="I852" s="10"/>
      <c r="J852" s="11"/>
      <c r="K852" s="11"/>
      <c r="N852" s="16"/>
      <c r="O852" s="16"/>
      <c r="S852" s="16"/>
      <c r="U852" s="17"/>
      <c r="V852" s="17"/>
    </row>
    <row r="853" spans="3:22" ht="12.75">
      <c r="C853" s="11"/>
      <c r="D853" s="11"/>
      <c r="E853" s="11"/>
      <c r="F853" s="11"/>
      <c r="G853" s="11"/>
      <c r="H853" s="11"/>
      <c r="I853" s="10"/>
      <c r="J853" s="11"/>
      <c r="K853" s="11"/>
      <c r="N853" s="16"/>
      <c r="O853" s="16"/>
      <c r="S853" s="16"/>
      <c r="U853" s="17"/>
      <c r="V853" s="17"/>
    </row>
    <row r="854" spans="3:22" ht="12.75">
      <c r="C854" s="11"/>
      <c r="D854" s="11"/>
      <c r="E854" s="11"/>
      <c r="F854" s="11"/>
      <c r="G854" s="11"/>
      <c r="H854" s="11"/>
      <c r="I854" s="10"/>
      <c r="J854" s="11"/>
      <c r="K854" s="11"/>
      <c r="N854" s="16"/>
      <c r="O854" s="16"/>
      <c r="S854" s="16"/>
      <c r="U854" s="17"/>
      <c r="V854" s="17"/>
    </row>
    <row r="855" spans="3:22" ht="12.75">
      <c r="C855" s="11"/>
      <c r="D855" s="11"/>
      <c r="E855" s="11"/>
      <c r="F855" s="11"/>
      <c r="G855" s="11"/>
      <c r="H855" s="11"/>
      <c r="I855" s="10"/>
      <c r="J855" s="11"/>
      <c r="K855" s="11"/>
      <c r="N855" s="16"/>
      <c r="O855" s="16"/>
      <c r="S855" s="16"/>
      <c r="U855" s="17"/>
      <c r="V855" s="17"/>
    </row>
    <row r="856" spans="3:22" ht="12.75">
      <c r="C856" s="11"/>
      <c r="D856" s="11"/>
      <c r="E856" s="11"/>
      <c r="F856" s="11"/>
      <c r="G856" s="11"/>
      <c r="H856" s="11"/>
      <c r="I856" s="10"/>
      <c r="J856" s="11"/>
      <c r="K856" s="11"/>
      <c r="N856" s="16"/>
      <c r="O856" s="16"/>
      <c r="S856" s="16"/>
      <c r="U856" s="17"/>
      <c r="V856" s="17"/>
    </row>
    <row r="857" spans="3:22" ht="12.75">
      <c r="C857" s="11"/>
      <c r="D857" s="11"/>
      <c r="E857" s="11"/>
      <c r="F857" s="11"/>
      <c r="G857" s="11"/>
      <c r="H857" s="11"/>
      <c r="I857" s="10"/>
      <c r="J857" s="11"/>
      <c r="K857" s="11"/>
      <c r="N857" s="16"/>
      <c r="O857" s="16"/>
      <c r="S857" s="16"/>
      <c r="U857" s="17"/>
      <c r="V857" s="17"/>
    </row>
    <row r="858" spans="3:22" ht="12.75">
      <c r="C858" s="11"/>
      <c r="D858" s="11"/>
      <c r="E858" s="11"/>
      <c r="F858" s="11"/>
      <c r="G858" s="11"/>
      <c r="H858" s="11"/>
      <c r="I858" s="10"/>
      <c r="J858" s="11"/>
      <c r="K858" s="11"/>
      <c r="N858" s="16"/>
      <c r="O858" s="16"/>
      <c r="S858" s="16"/>
      <c r="U858" s="17"/>
      <c r="V858" s="17"/>
    </row>
    <row r="859" spans="3:22" ht="12.75">
      <c r="C859" s="11"/>
      <c r="D859" s="11"/>
      <c r="E859" s="11"/>
      <c r="F859" s="11"/>
      <c r="G859" s="11"/>
      <c r="H859" s="11"/>
      <c r="I859" s="10"/>
      <c r="J859" s="11"/>
      <c r="K859" s="11"/>
      <c r="N859" s="16"/>
      <c r="O859" s="16"/>
      <c r="S859" s="16"/>
      <c r="U859" s="17"/>
      <c r="V859" s="17"/>
    </row>
    <row r="860" spans="3:22" ht="12.75">
      <c r="C860" s="11"/>
      <c r="D860" s="11"/>
      <c r="E860" s="11"/>
      <c r="F860" s="11"/>
      <c r="G860" s="11"/>
      <c r="H860" s="11"/>
      <c r="I860" s="10"/>
      <c r="J860" s="11"/>
      <c r="K860" s="11"/>
      <c r="N860" s="16"/>
      <c r="O860" s="16"/>
      <c r="S860" s="16"/>
      <c r="U860" s="17"/>
      <c r="V860" s="17"/>
    </row>
    <row r="861" spans="3:22" ht="12.75">
      <c r="C861" s="11"/>
      <c r="D861" s="11"/>
      <c r="E861" s="11"/>
      <c r="F861" s="11"/>
      <c r="G861" s="11"/>
      <c r="H861" s="11"/>
      <c r="I861" s="10"/>
      <c r="J861" s="11"/>
      <c r="K861" s="11"/>
      <c r="N861" s="16"/>
      <c r="O861" s="16"/>
      <c r="S861" s="16"/>
      <c r="U861" s="17"/>
      <c r="V861" s="17"/>
    </row>
    <row r="862" spans="3:22" ht="12.75">
      <c r="C862" s="11"/>
      <c r="D862" s="11"/>
      <c r="E862" s="11"/>
      <c r="F862" s="11"/>
      <c r="G862" s="11"/>
      <c r="H862" s="11"/>
      <c r="I862" s="10"/>
      <c r="J862" s="11"/>
      <c r="K862" s="11"/>
      <c r="N862" s="16"/>
      <c r="O862" s="16"/>
      <c r="S862" s="16"/>
      <c r="U862" s="17"/>
      <c r="V862" s="17"/>
    </row>
    <row r="863" spans="3:22" ht="12.75">
      <c r="C863" s="11"/>
      <c r="D863" s="11"/>
      <c r="E863" s="11"/>
      <c r="F863" s="11"/>
      <c r="G863" s="11"/>
      <c r="H863" s="11"/>
      <c r="I863" s="10"/>
      <c r="J863" s="11"/>
      <c r="K863" s="11"/>
      <c r="N863" s="16"/>
      <c r="O863" s="16"/>
      <c r="S863" s="16"/>
      <c r="U863" s="17"/>
      <c r="V863" s="17"/>
    </row>
    <row r="864" spans="3:22" ht="12.75">
      <c r="C864" s="11"/>
      <c r="D864" s="11"/>
      <c r="E864" s="11"/>
      <c r="F864" s="11"/>
      <c r="G864" s="11"/>
      <c r="H864" s="11"/>
      <c r="I864" s="10"/>
      <c r="J864" s="11"/>
      <c r="K864" s="11"/>
      <c r="N864" s="16"/>
      <c r="O864" s="16"/>
      <c r="S864" s="16"/>
      <c r="U864" s="17"/>
      <c r="V864" s="17"/>
    </row>
    <row r="865" spans="3:22" ht="12.75">
      <c r="C865" s="11"/>
      <c r="D865" s="11"/>
      <c r="E865" s="11"/>
      <c r="F865" s="11"/>
      <c r="G865" s="11"/>
      <c r="H865" s="11"/>
      <c r="I865" s="10"/>
      <c r="J865" s="11"/>
      <c r="K865" s="11"/>
      <c r="N865" s="16"/>
      <c r="O865" s="16"/>
      <c r="S865" s="16"/>
      <c r="U865" s="17"/>
      <c r="V865" s="17"/>
    </row>
    <row r="866" spans="3:22" ht="12.75">
      <c r="C866" s="11"/>
      <c r="D866" s="11"/>
      <c r="E866" s="11"/>
      <c r="F866" s="11"/>
      <c r="G866" s="11"/>
      <c r="H866" s="11"/>
      <c r="I866" s="10"/>
      <c r="J866" s="11"/>
      <c r="K866" s="11"/>
      <c r="N866" s="16"/>
      <c r="O866" s="16"/>
      <c r="S866" s="16"/>
      <c r="U866" s="17"/>
      <c r="V866" s="17"/>
    </row>
    <row r="867" spans="3:22" ht="12.75">
      <c r="C867" s="11"/>
      <c r="D867" s="11"/>
      <c r="E867" s="11"/>
      <c r="F867" s="11"/>
      <c r="G867" s="11"/>
      <c r="H867" s="11"/>
      <c r="I867" s="10"/>
      <c r="J867" s="11"/>
      <c r="K867" s="11"/>
      <c r="N867" s="16"/>
      <c r="O867" s="16"/>
      <c r="S867" s="16"/>
      <c r="U867" s="17"/>
      <c r="V867" s="17"/>
    </row>
    <row r="868" spans="3:22" ht="12.75">
      <c r="C868" s="11"/>
      <c r="D868" s="11"/>
      <c r="E868" s="11"/>
      <c r="F868" s="11"/>
      <c r="G868" s="11"/>
      <c r="H868" s="11"/>
      <c r="I868" s="10"/>
      <c r="J868" s="11"/>
      <c r="K868" s="11"/>
      <c r="N868" s="16"/>
      <c r="O868" s="16"/>
      <c r="S868" s="16"/>
      <c r="U868" s="17"/>
      <c r="V868" s="17"/>
    </row>
    <row r="869" spans="3:22" ht="12.75">
      <c r="C869" s="11"/>
      <c r="D869" s="11"/>
      <c r="E869" s="11"/>
      <c r="F869" s="11"/>
      <c r="G869" s="11"/>
      <c r="H869" s="11"/>
      <c r="I869" s="10"/>
      <c r="J869" s="11"/>
      <c r="K869" s="11"/>
      <c r="N869" s="16"/>
      <c r="O869" s="16"/>
      <c r="S869" s="16"/>
      <c r="U869" s="17"/>
      <c r="V869" s="17"/>
    </row>
    <row r="870" spans="3:22" ht="12.75">
      <c r="C870" s="11"/>
      <c r="D870" s="11"/>
      <c r="E870" s="11"/>
      <c r="F870" s="11"/>
      <c r="G870" s="11"/>
      <c r="H870" s="11"/>
      <c r="I870" s="10"/>
      <c r="J870" s="11"/>
      <c r="K870" s="11"/>
      <c r="N870" s="16"/>
      <c r="O870" s="16"/>
      <c r="S870" s="16"/>
      <c r="U870" s="17"/>
      <c r="V870" s="17"/>
    </row>
    <row r="871" spans="3:22" ht="12.75">
      <c r="C871" s="11"/>
      <c r="D871" s="11"/>
      <c r="E871" s="11"/>
      <c r="F871" s="11"/>
      <c r="G871" s="11"/>
      <c r="H871" s="11"/>
      <c r="I871" s="10"/>
      <c r="J871" s="11"/>
      <c r="K871" s="11"/>
      <c r="N871" s="16"/>
      <c r="O871" s="16"/>
      <c r="S871" s="16"/>
      <c r="U871" s="17"/>
      <c r="V871" s="17"/>
    </row>
    <row r="872" spans="3:22" ht="12.75">
      <c r="C872" s="11"/>
      <c r="D872" s="11"/>
      <c r="E872" s="11"/>
      <c r="F872" s="11"/>
      <c r="G872" s="11"/>
      <c r="H872" s="11"/>
      <c r="I872" s="10"/>
      <c r="J872" s="11"/>
      <c r="K872" s="11"/>
      <c r="N872" s="16"/>
      <c r="O872" s="16"/>
      <c r="S872" s="16"/>
      <c r="U872" s="17"/>
      <c r="V872" s="17"/>
    </row>
    <row r="873" spans="3:22" ht="12.75">
      <c r="C873" s="11"/>
      <c r="D873" s="11"/>
      <c r="E873" s="11"/>
      <c r="F873" s="11"/>
      <c r="G873" s="11"/>
      <c r="H873" s="11"/>
      <c r="I873" s="10"/>
      <c r="J873" s="11"/>
      <c r="K873" s="11"/>
      <c r="N873" s="16"/>
      <c r="O873" s="16"/>
      <c r="S873" s="16"/>
      <c r="U873" s="17"/>
      <c r="V873" s="17"/>
    </row>
    <row r="874" spans="3:22" ht="12.75">
      <c r="C874" s="11"/>
      <c r="D874" s="11"/>
      <c r="E874" s="11"/>
      <c r="F874" s="11"/>
      <c r="G874" s="11"/>
      <c r="H874" s="11"/>
      <c r="I874" s="10"/>
      <c r="J874" s="11"/>
      <c r="K874" s="11"/>
      <c r="N874" s="16"/>
      <c r="O874" s="16"/>
      <c r="S874" s="16"/>
      <c r="U874" s="17"/>
      <c r="V874" s="17"/>
    </row>
    <row r="875" spans="3:22" ht="12.75">
      <c r="C875" s="11"/>
      <c r="D875" s="11"/>
      <c r="E875" s="11"/>
      <c r="F875" s="11"/>
      <c r="G875" s="11"/>
      <c r="H875" s="11"/>
      <c r="I875" s="10"/>
      <c r="J875" s="11"/>
      <c r="K875" s="11"/>
      <c r="N875" s="16"/>
      <c r="O875" s="16"/>
      <c r="S875" s="16"/>
      <c r="U875" s="17"/>
      <c r="V875" s="17"/>
    </row>
    <row r="876" spans="3:22" ht="12.75">
      <c r="C876" s="11"/>
      <c r="D876" s="11"/>
      <c r="E876" s="11"/>
      <c r="F876" s="11"/>
      <c r="G876" s="11"/>
      <c r="H876" s="11"/>
      <c r="I876" s="10"/>
      <c r="J876" s="11"/>
      <c r="K876" s="11"/>
      <c r="N876" s="16"/>
      <c r="O876" s="16"/>
      <c r="S876" s="16"/>
      <c r="U876" s="17"/>
      <c r="V876" s="17"/>
    </row>
    <row r="877" spans="3:22" ht="12.75">
      <c r="C877" s="11"/>
      <c r="D877" s="11"/>
      <c r="E877" s="11"/>
      <c r="F877" s="11"/>
      <c r="G877" s="11"/>
      <c r="H877" s="11"/>
      <c r="I877" s="10"/>
      <c r="J877" s="11"/>
      <c r="K877" s="11"/>
      <c r="N877" s="16"/>
      <c r="O877" s="16"/>
      <c r="S877" s="16"/>
      <c r="U877" s="17"/>
      <c r="V877" s="17"/>
    </row>
    <row r="878" spans="3:22" ht="12.75">
      <c r="C878" s="11"/>
      <c r="D878" s="11"/>
      <c r="E878" s="11"/>
      <c r="F878" s="11"/>
      <c r="G878" s="11"/>
      <c r="H878" s="11"/>
      <c r="I878" s="10"/>
      <c r="J878" s="11"/>
      <c r="K878" s="11"/>
      <c r="N878" s="16"/>
      <c r="O878" s="16"/>
      <c r="S878" s="16"/>
      <c r="U878" s="17"/>
      <c r="V878" s="17"/>
    </row>
    <row r="879" spans="3:22" ht="12.75">
      <c r="C879" s="11"/>
      <c r="D879" s="11"/>
      <c r="E879" s="11"/>
      <c r="F879" s="11"/>
      <c r="G879" s="11"/>
      <c r="H879" s="11"/>
      <c r="I879" s="10"/>
      <c r="J879" s="11"/>
      <c r="K879" s="11"/>
      <c r="N879" s="16"/>
      <c r="O879" s="16"/>
      <c r="S879" s="16"/>
      <c r="U879" s="17"/>
      <c r="V879" s="17"/>
    </row>
    <row r="880" spans="3:22" ht="12.75">
      <c r="C880" s="11"/>
      <c r="D880" s="11"/>
      <c r="E880" s="11"/>
      <c r="F880" s="11"/>
      <c r="G880" s="11"/>
      <c r="H880" s="11"/>
      <c r="I880" s="10"/>
      <c r="J880" s="11"/>
      <c r="K880" s="11"/>
      <c r="N880" s="16"/>
      <c r="O880" s="16"/>
      <c r="S880" s="16"/>
      <c r="U880" s="17"/>
      <c r="V880" s="17"/>
    </row>
    <row r="881" spans="3:22" ht="12.75">
      <c r="C881" s="11"/>
      <c r="D881" s="11"/>
      <c r="E881" s="11"/>
      <c r="F881" s="11"/>
      <c r="G881" s="11"/>
      <c r="H881" s="11"/>
      <c r="I881" s="10"/>
      <c r="J881" s="11"/>
      <c r="K881" s="11"/>
      <c r="N881" s="16"/>
      <c r="O881" s="16"/>
      <c r="S881" s="16"/>
      <c r="U881" s="17"/>
      <c r="V881" s="17"/>
    </row>
    <row r="882" spans="3:22" ht="12.75">
      <c r="C882" s="11"/>
      <c r="D882" s="11"/>
      <c r="E882" s="11"/>
      <c r="F882" s="11"/>
      <c r="G882" s="11"/>
      <c r="H882" s="11"/>
      <c r="I882" s="10"/>
      <c r="J882" s="11"/>
      <c r="K882" s="11"/>
      <c r="N882" s="16"/>
      <c r="O882" s="16"/>
      <c r="S882" s="16"/>
      <c r="U882" s="17"/>
      <c r="V882" s="17"/>
    </row>
    <row r="883" spans="3:22" ht="12.75">
      <c r="C883" s="11"/>
      <c r="D883" s="11"/>
      <c r="E883" s="11"/>
      <c r="F883" s="11"/>
      <c r="G883" s="11"/>
      <c r="H883" s="11"/>
      <c r="I883" s="10"/>
      <c r="J883" s="11"/>
      <c r="K883" s="11"/>
      <c r="N883" s="16"/>
      <c r="O883" s="16"/>
      <c r="S883" s="16"/>
      <c r="U883" s="17"/>
      <c r="V883" s="17"/>
    </row>
    <row r="884" spans="3:22" ht="12.75">
      <c r="C884" s="11"/>
      <c r="D884" s="11"/>
      <c r="E884" s="11"/>
      <c r="F884" s="11"/>
      <c r="G884" s="11"/>
      <c r="H884" s="11"/>
      <c r="I884" s="10"/>
      <c r="J884" s="11"/>
      <c r="K884" s="11"/>
      <c r="N884" s="16"/>
      <c r="O884" s="16"/>
      <c r="S884" s="16"/>
      <c r="U884" s="17"/>
      <c r="V884" s="17"/>
    </row>
    <row r="885" spans="3:22" ht="12.75">
      <c r="C885" s="11"/>
      <c r="D885" s="11"/>
      <c r="E885" s="11"/>
      <c r="F885" s="11"/>
      <c r="G885" s="11"/>
      <c r="H885" s="11"/>
      <c r="I885" s="10"/>
      <c r="J885" s="11"/>
      <c r="K885" s="11"/>
      <c r="N885" s="16"/>
      <c r="O885" s="16"/>
      <c r="S885" s="16"/>
      <c r="U885" s="17"/>
      <c r="V885" s="17"/>
    </row>
    <row r="886" spans="3:22" ht="12.75">
      <c r="C886" s="11"/>
      <c r="D886" s="11"/>
      <c r="E886" s="11"/>
      <c r="F886" s="11"/>
      <c r="G886" s="11"/>
      <c r="H886" s="11"/>
      <c r="I886" s="10"/>
      <c r="J886" s="11"/>
      <c r="K886" s="11"/>
      <c r="N886" s="16"/>
      <c r="O886" s="16"/>
      <c r="S886" s="16"/>
      <c r="U886" s="17"/>
      <c r="V886" s="17"/>
    </row>
    <row r="887" spans="3:22" ht="12.75">
      <c r="C887" s="11"/>
      <c r="D887" s="11"/>
      <c r="E887" s="11"/>
      <c r="F887" s="11"/>
      <c r="G887" s="11"/>
      <c r="H887" s="11"/>
      <c r="I887" s="10"/>
      <c r="J887" s="11"/>
      <c r="K887" s="11"/>
      <c r="N887" s="16"/>
      <c r="O887" s="16"/>
      <c r="S887" s="16"/>
      <c r="U887" s="17"/>
      <c r="V887" s="17"/>
    </row>
    <row r="888" spans="3:22" ht="12.75">
      <c r="C888" s="11"/>
      <c r="D888" s="11"/>
      <c r="E888" s="11"/>
      <c r="F888" s="11"/>
      <c r="G888" s="11"/>
      <c r="H888" s="11"/>
      <c r="I888" s="10"/>
      <c r="J888" s="11"/>
      <c r="K888" s="11"/>
      <c r="N888" s="16"/>
      <c r="O888" s="16"/>
      <c r="S888" s="16"/>
      <c r="U888" s="17"/>
      <c r="V888" s="17"/>
    </row>
    <row r="889" spans="3:22" ht="12.75">
      <c r="C889" s="11"/>
      <c r="D889" s="11"/>
      <c r="E889" s="11"/>
      <c r="F889" s="11"/>
      <c r="G889" s="11"/>
      <c r="H889" s="11"/>
      <c r="I889" s="10"/>
      <c r="J889" s="11"/>
      <c r="K889" s="11"/>
      <c r="N889" s="16"/>
      <c r="O889" s="16"/>
      <c r="S889" s="16"/>
      <c r="U889" s="17"/>
      <c r="V889" s="17"/>
    </row>
    <row r="890" spans="3:22" ht="12.75">
      <c r="C890" s="11"/>
      <c r="D890" s="11"/>
      <c r="E890" s="11"/>
      <c r="F890" s="11"/>
      <c r="G890" s="11"/>
      <c r="H890" s="11"/>
      <c r="I890" s="10"/>
      <c r="J890" s="11"/>
      <c r="K890" s="11"/>
      <c r="N890" s="16"/>
      <c r="O890" s="16"/>
      <c r="S890" s="16"/>
      <c r="U890" s="17"/>
      <c r="V890" s="17"/>
    </row>
    <row r="891" spans="3:22" ht="12.75">
      <c r="C891" s="11"/>
      <c r="D891" s="11"/>
      <c r="E891" s="11"/>
      <c r="F891" s="11"/>
      <c r="G891" s="11"/>
      <c r="H891" s="11"/>
      <c r="I891" s="10"/>
      <c r="J891" s="11"/>
      <c r="K891" s="11"/>
      <c r="N891" s="16"/>
      <c r="O891" s="16"/>
      <c r="S891" s="16"/>
      <c r="U891" s="17"/>
      <c r="V891" s="17"/>
    </row>
    <row r="892" spans="3:22" ht="12.75">
      <c r="C892" s="11"/>
      <c r="D892" s="11"/>
      <c r="E892" s="11"/>
      <c r="F892" s="11"/>
      <c r="G892" s="11"/>
      <c r="H892" s="11"/>
      <c r="I892" s="10"/>
      <c r="J892" s="11"/>
      <c r="K892" s="11"/>
      <c r="N892" s="16"/>
      <c r="O892" s="16"/>
      <c r="S892" s="16"/>
      <c r="U892" s="17"/>
      <c r="V892" s="17"/>
    </row>
    <row r="893" spans="3:22" ht="12.75">
      <c r="C893" s="11"/>
      <c r="D893" s="11"/>
      <c r="E893" s="11"/>
      <c r="F893" s="11"/>
      <c r="G893" s="11"/>
      <c r="H893" s="11"/>
      <c r="I893" s="10"/>
      <c r="J893" s="11"/>
      <c r="K893" s="11"/>
      <c r="N893" s="16"/>
      <c r="O893" s="16"/>
      <c r="S893" s="16"/>
      <c r="U893" s="17"/>
      <c r="V893" s="17"/>
    </row>
    <row r="894" spans="3:22" ht="12.75">
      <c r="C894" s="11"/>
      <c r="D894" s="11"/>
      <c r="E894" s="11"/>
      <c r="F894" s="11"/>
      <c r="G894" s="11"/>
      <c r="H894" s="11"/>
      <c r="I894" s="10"/>
      <c r="J894" s="11"/>
      <c r="K894" s="11"/>
      <c r="N894" s="16"/>
      <c r="O894" s="16"/>
      <c r="S894" s="16"/>
      <c r="U894" s="17"/>
      <c r="V894" s="17"/>
    </row>
    <row r="895" spans="3:22" ht="12.75">
      <c r="C895" s="11"/>
      <c r="D895" s="11"/>
      <c r="E895" s="11"/>
      <c r="F895" s="11"/>
      <c r="G895" s="11"/>
      <c r="H895" s="11"/>
      <c r="I895" s="10"/>
      <c r="J895" s="11"/>
      <c r="K895" s="11"/>
      <c r="N895" s="16"/>
      <c r="O895" s="16"/>
      <c r="S895" s="16"/>
      <c r="U895" s="17"/>
      <c r="V895" s="17"/>
    </row>
    <row r="896" spans="3:22" ht="12.75">
      <c r="C896" s="11"/>
      <c r="D896" s="11"/>
      <c r="E896" s="11"/>
      <c r="F896" s="11"/>
      <c r="G896" s="11"/>
      <c r="H896" s="11"/>
      <c r="I896" s="10"/>
      <c r="J896" s="11"/>
      <c r="K896" s="11"/>
      <c r="N896" s="16"/>
      <c r="O896" s="16"/>
      <c r="S896" s="16"/>
      <c r="U896" s="17"/>
      <c r="V896" s="17"/>
    </row>
    <row r="897" spans="3:22" ht="12.75">
      <c r="C897" s="11"/>
      <c r="D897" s="11"/>
      <c r="E897" s="11"/>
      <c r="F897" s="11"/>
      <c r="G897" s="11"/>
      <c r="H897" s="11"/>
      <c r="I897" s="10"/>
      <c r="J897" s="11"/>
      <c r="K897" s="11"/>
      <c r="N897" s="16"/>
      <c r="O897" s="16"/>
      <c r="S897" s="16"/>
      <c r="U897" s="17"/>
      <c r="V897" s="17"/>
    </row>
    <row r="898" spans="3:22" ht="12.75">
      <c r="C898" s="11"/>
      <c r="D898" s="11"/>
      <c r="E898" s="11"/>
      <c r="F898" s="11"/>
      <c r="G898" s="11"/>
      <c r="H898" s="11"/>
      <c r="I898" s="10"/>
      <c r="J898" s="11"/>
      <c r="K898" s="11"/>
      <c r="N898" s="16"/>
      <c r="O898" s="16"/>
      <c r="S898" s="16"/>
      <c r="U898" s="17"/>
      <c r="V898" s="17"/>
    </row>
    <row r="899" spans="3:22" ht="12.75">
      <c r="C899" s="11"/>
      <c r="D899" s="11"/>
      <c r="E899" s="11"/>
      <c r="F899" s="11"/>
      <c r="G899" s="11"/>
      <c r="H899" s="11"/>
      <c r="I899" s="10"/>
      <c r="J899" s="11"/>
      <c r="K899" s="11"/>
      <c r="N899" s="16"/>
      <c r="O899" s="16"/>
      <c r="S899" s="16"/>
      <c r="U899" s="17"/>
      <c r="V899" s="17"/>
    </row>
    <row r="900" spans="3:22" ht="12.75">
      <c r="C900" s="11"/>
      <c r="D900" s="11"/>
      <c r="E900" s="11"/>
      <c r="F900" s="11"/>
      <c r="G900" s="11"/>
      <c r="H900" s="11"/>
      <c r="I900" s="10"/>
      <c r="J900" s="11"/>
      <c r="K900" s="11"/>
      <c r="N900" s="16"/>
      <c r="O900" s="16"/>
      <c r="S900" s="16"/>
      <c r="U900" s="17"/>
      <c r="V900" s="17"/>
    </row>
    <row r="901" spans="3:22" ht="12.75">
      <c r="C901" s="11"/>
      <c r="D901" s="11"/>
      <c r="E901" s="11"/>
      <c r="F901" s="11"/>
      <c r="G901" s="11"/>
      <c r="H901" s="11"/>
      <c r="I901" s="10"/>
      <c r="J901" s="11"/>
      <c r="K901" s="11"/>
      <c r="N901" s="16"/>
      <c r="O901" s="16"/>
      <c r="S901" s="16"/>
      <c r="U901" s="17"/>
      <c r="V901" s="17"/>
    </row>
    <row r="902" spans="3:22" ht="12.75">
      <c r="C902" s="11"/>
      <c r="D902" s="11"/>
      <c r="E902" s="11"/>
      <c r="F902" s="11"/>
      <c r="G902" s="11"/>
      <c r="H902" s="11"/>
      <c r="I902" s="10"/>
      <c r="J902" s="11"/>
      <c r="K902" s="11"/>
      <c r="N902" s="16"/>
      <c r="O902" s="16"/>
      <c r="S902" s="16"/>
      <c r="U902" s="17"/>
      <c r="V902" s="17"/>
    </row>
    <row r="903" spans="3:22" ht="12.75">
      <c r="C903" s="11"/>
      <c r="D903" s="11"/>
      <c r="E903" s="11"/>
      <c r="F903" s="11"/>
      <c r="G903" s="11"/>
      <c r="H903" s="11"/>
      <c r="I903" s="10"/>
      <c r="J903" s="11"/>
      <c r="K903" s="11"/>
      <c r="N903" s="16"/>
      <c r="O903" s="16"/>
      <c r="S903" s="16"/>
      <c r="U903" s="17"/>
      <c r="V903" s="17"/>
    </row>
    <row r="904" spans="3:22" ht="12.75">
      <c r="C904" s="11"/>
      <c r="D904" s="11"/>
      <c r="E904" s="11"/>
      <c r="F904" s="11"/>
      <c r="G904" s="11"/>
      <c r="H904" s="11"/>
      <c r="I904" s="10"/>
      <c r="J904" s="11"/>
      <c r="K904" s="11"/>
      <c r="N904" s="16"/>
      <c r="O904" s="16"/>
      <c r="S904" s="16"/>
      <c r="U904" s="17"/>
      <c r="V904" s="17"/>
    </row>
    <row r="905" spans="3:22" ht="12.75">
      <c r="C905" s="11"/>
      <c r="D905" s="11"/>
      <c r="E905" s="11"/>
      <c r="F905" s="11"/>
      <c r="G905" s="11"/>
      <c r="H905" s="11"/>
      <c r="I905" s="10"/>
      <c r="J905" s="11"/>
      <c r="K905" s="11"/>
      <c r="N905" s="16"/>
      <c r="O905" s="16"/>
      <c r="S905" s="16"/>
      <c r="U905" s="17"/>
      <c r="V905" s="17"/>
    </row>
    <row r="906" spans="3:22" ht="12.75">
      <c r="C906" s="11"/>
      <c r="D906" s="11"/>
      <c r="E906" s="11"/>
      <c r="F906" s="11"/>
      <c r="G906" s="11"/>
      <c r="H906" s="11"/>
      <c r="I906" s="10"/>
      <c r="J906" s="11"/>
      <c r="K906" s="11"/>
      <c r="N906" s="16"/>
      <c r="O906" s="16"/>
      <c r="S906" s="16"/>
      <c r="U906" s="17"/>
      <c r="V906" s="17"/>
    </row>
    <row r="907" spans="3:22" ht="12.75">
      <c r="C907" s="11"/>
      <c r="D907" s="11"/>
      <c r="E907" s="11"/>
      <c r="F907" s="11"/>
      <c r="G907" s="11"/>
      <c r="H907" s="11"/>
      <c r="I907" s="10"/>
      <c r="J907" s="11"/>
      <c r="K907" s="11"/>
      <c r="N907" s="16"/>
      <c r="O907" s="16"/>
      <c r="S907" s="16"/>
      <c r="U907" s="17"/>
      <c r="V907" s="17"/>
    </row>
    <row r="908" spans="3:22" ht="12.75">
      <c r="C908" s="11"/>
      <c r="D908" s="11"/>
      <c r="E908" s="11"/>
      <c r="F908" s="11"/>
      <c r="G908" s="11"/>
      <c r="H908" s="11"/>
      <c r="I908" s="10"/>
      <c r="J908" s="11"/>
      <c r="K908" s="11"/>
      <c r="N908" s="16"/>
      <c r="O908" s="16"/>
      <c r="S908" s="16"/>
      <c r="U908" s="17"/>
      <c r="V908" s="17"/>
    </row>
    <row r="909" spans="3:22" ht="12.75">
      <c r="C909" s="11"/>
      <c r="D909" s="11"/>
      <c r="E909" s="11"/>
      <c r="F909" s="11"/>
      <c r="G909" s="11"/>
      <c r="H909" s="11"/>
      <c r="I909" s="10"/>
      <c r="J909" s="11"/>
      <c r="K909" s="11"/>
      <c r="N909" s="16"/>
      <c r="O909" s="16"/>
      <c r="S909" s="16"/>
      <c r="U909" s="17"/>
      <c r="V909" s="17"/>
    </row>
    <row r="910" spans="3:22" ht="12.75">
      <c r="C910" s="11"/>
      <c r="D910" s="11"/>
      <c r="E910" s="11"/>
      <c r="F910" s="11"/>
      <c r="G910" s="11"/>
      <c r="H910" s="11"/>
      <c r="I910" s="10"/>
      <c r="J910" s="11"/>
      <c r="K910" s="11"/>
      <c r="N910" s="16"/>
      <c r="O910" s="16"/>
      <c r="S910" s="16"/>
      <c r="U910" s="17"/>
      <c r="V910" s="17"/>
    </row>
    <row r="911" spans="3:22" ht="12.75">
      <c r="C911" s="11"/>
      <c r="D911" s="11"/>
      <c r="E911" s="11"/>
      <c r="F911" s="11"/>
      <c r="G911" s="11"/>
      <c r="H911" s="11"/>
      <c r="I911" s="10"/>
      <c r="J911" s="11"/>
      <c r="K911" s="11"/>
      <c r="N911" s="16"/>
      <c r="O911" s="16"/>
      <c r="S911" s="16"/>
      <c r="U911" s="17"/>
      <c r="V911" s="17"/>
    </row>
    <row r="912" spans="3:22" ht="12.75">
      <c r="C912" s="11"/>
      <c r="D912" s="11"/>
      <c r="E912" s="11"/>
      <c r="F912" s="11"/>
      <c r="G912" s="11"/>
      <c r="H912" s="11"/>
      <c r="I912" s="10"/>
      <c r="J912" s="11"/>
      <c r="K912" s="11"/>
      <c r="N912" s="16"/>
      <c r="O912" s="16"/>
      <c r="S912" s="16"/>
      <c r="U912" s="17"/>
      <c r="V912" s="17"/>
    </row>
    <row r="913" spans="3:22" ht="12.75">
      <c r="C913" s="11"/>
      <c r="D913" s="11"/>
      <c r="E913" s="11"/>
      <c r="F913" s="11"/>
      <c r="G913" s="11"/>
      <c r="H913" s="11"/>
      <c r="I913" s="10"/>
      <c r="J913" s="11"/>
      <c r="K913" s="11"/>
      <c r="N913" s="16"/>
      <c r="O913" s="16"/>
      <c r="S913" s="16"/>
      <c r="U913" s="17"/>
      <c r="V913" s="17"/>
    </row>
    <row r="914" spans="3:22" ht="12.75">
      <c r="C914" s="11"/>
      <c r="D914" s="11"/>
      <c r="E914" s="11"/>
      <c r="F914" s="11"/>
      <c r="G914" s="11"/>
      <c r="H914" s="11"/>
      <c r="I914" s="10"/>
      <c r="J914" s="11"/>
      <c r="K914" s="11"/>
      <c r="N914" s="16"/>
      <c r="O914" s="16"/>
      <c r="S914" s="16"/>
      <c r="U914" s="17"/>
      <c r="V914" s="17"/>
    </row>
    <row r="915" spans="3:22" ht="12.75">
      <c r="C915" s="11"/>
      <c r="D915" s="11"/>
      <c r="E915" s="11"/>
      <c r="F915" s="11"/>
      <c r="G915" s="11"/>
      <c r="H915" s="11"/>
      <c r="I915" s="10"/>
      <c r="J915" s="11"/>
      <c r="K915" s="11"/>
      <c r="N915" s="16"/>
      <c r="O915" s="16"/>
      <c r="S915" s="16"/>
      <c r="U915" s="17"/>
      <c r="V915" s="17"/>
    </row>
    <row r="916" spans="3:22" ht="12.75">
      <c r="C916" s="11"/>
      <c r="D916" s="11"/>
      <c r="E916" s="11"/>
      <c r="F916" s="11"/>
      <c r="G916" s="11"/>
      <c r="H916" s="11"/>
      <c r="I916" s="10"/>
      <c r="J916" s="11"/>
      <c r="K916" s="11"/>
      <c r="N916" s="16"/>
      <c r="O916" s="16"/>
      <c r="S916" s="16"/>
      <c r="U916" s="17"/>
      <c r="V916" s="17"/>
    </row>
    <row r="917" spans="3:22" ht="12.75">
      <c r="C917" s="11"/>
      <c r="D917" s="11"/>
      <c r="E917" s="11"/>
      <c r="F917" s="11"/>
      <c r="G917" s="11"/>
      <c r="H917" s="11"/>
      <c r="I917" s="10"/>
      <c r="J917" s="11"/>
      <c r="K917" s="11"/>
      <c r="N917" s="16"/>
      <c r="O917" s="16"/>
      <c r="S917" s="16"/>
      <c r="U917" s="17"/>
      <c r="V917" s="17"/>
    </row>
    <row r="918" spans="3:22" ht="12.75">
      <c r="C918" s="11"/>
      <c r="D918" s="11"/>
      <c r="E918" s="11"/>
      <c r="F918" s="11"/>
      <c r="G918" s="11"/>
      <c r="H918" s="11"/>
      <c r="I918" s="10"/>
      <c r="J918" s="11"/>
      <c r="K918" s="11"/>
      <c r="N918" s="16"/>
      <c r="O918" s="16"/>
      <c r="S918" s="16"/>
      <c r="U918" s="17"/>
      <c r="V918" s="17"/>
    </row>
    <row r="919" spans="3:22" ht="12.75">
      <c r="C919" s="11"/>
      <c r="D919" s="11"/>
      <c r="E919" s="11"/>
      <c r="F919" s="11"/>
      <c r="G919" s="11"/>
      <c r="H919" s="11"/>
      <c r="I919" s="10"/>
      <c r="J919" s="11"/>
      <c r="K919" s="11"/>
      <c r="N919" s="16"/>
      <c r="O919" s="16"/>
      <c r="S919" s="16"/>
      <c r="U919" s="17"/>
      <c r="V919" s="17"/>
    </row>
    <row r="920" spans="3:22" ht="12.75">
      <c r="C920" s="11"/>
      <c r="D920" s="11"/>
      <c r="E920" s="11"/>
      <c r="F920" s="11"/>
      <c r="G920" s="11"/>
      <c r="H920" s="11"/>
      <c r="I920" s="10"/>
      <c r="J920" s="11"/>
      <c r="K920" s="11"/>
      <c r="N920" s="16"/>
      <c r="O920" s="16"/>
      <c r="S920" s="16"/>
      <c r="U920" s="17"/>
      <c r="V920" s="17"/>
    </row>
    <row r="921" spans="3:22" ht="12.75">
      <c r="C921" s="11"/>
      <c r="D921" s="11"/>
      <c r="E921" s="11"/>
      <c r="F921" s="11"/>
      <c r="G921" s="11"/>
      <c r="H921" s="11"/>
      <c r="I921" s="10"/>
      <c r="J921" s="11"/>
      <c r="K921" s="11"/>
      <c r="N921" s="16"/>
      <c r="O921" s="16"/>
      <c r="S921" s="16"/>
      <c r="U921" s="17"/>
      <c r="V921" s="17"/>
    </row>
    <row r="922" spans="3:22" ht="12.75">
      <c r="C922" s="11"/>
      <c r="D922" s="11"/>
      <c r="E922" s="11"/>
      <c r="F922" s="11"/>
      <c r="G922" s="11"/>
      <c r="H922" s="11"/>
      <c r="I922" s="10"/>
      <c r="J922" s="11"/>
      <c r="K922" s="11"/>
      <c r="N922" s="16"/>
      <c r="O922" s="16"/>
      <c r="S922" s="16"/>
      <c r="U922" s="17"/>
      <c r="V922" s="17"/>
    </row>
    <row r="923" spans="3:22" ht="12.75">
      <c r="C923" s="11"/>
      <c r="D923" s="11"/>
      <c r="E923" s="11"/>
      <c r="F923" s="11"/>
      <c r="G923" s="11"/>
      <c r="H923" s="11"/>
      <c r="I923" s="10"/>
      <c r="J923" s="11"/>
      <c r="K923" s="11"/>
      <c r="N923" s="16"/>
      <c r="O923" s="16"/>
      <c r="S923" s="16"/>
      <c r="U923" s="17"/>
      <c r="V923" s="17"/>
    </row>
    <row r="924" spans="3:22" ht="12.75">
      <c r="C924" s="11"/>
      <c r="D924" s="11"/>
      <c r="E924" s="11"/>
      <c r="F924" s="11"/>
      <c r="G924" s="11"/>
      <c r="H924" s="11"/>
      <c r="I924" s="10"/>
      <c r="J924" s="11"/>
      <c r="K924" s="11"/>
      <c r="N924" s="16"/>
      <c r="O924" s="16"/>
      <c r="S924" s="16"/>
      <c r="U924" s="17"/>
      <c r="V924" s="17"/>
    </row>
    <row r="925" spans="3:22" ht="12.75">
      <c r="C925" s="11"/>
      <c r="D925" s="11"/>
      <c r="E925" s="11"/>
      <c r="F925" s="11"/>
      <c r="G925" s="11"/>
      <c r="H925" s="11"/>
      <c r="I925" s="10"/>
      <c r="J925" s="11"/>
      <c r="K925" s="11"/>
      <c r="N925" s="16"/>
      <c r="O925" s="16"/>
      <c r="S925" s="16"/>
      <c r="U925" s="17"/>
      <c r="V925" s="17"/>
    </row>
    <row r="926" spans="3:22" ht="12.75">
      <c r="C926" s="11"/>
      <c r="D926" s="11"/>
      <c r="E926" s="11"/>
      <c r="F926" s="11"/>
      <c r="G926" s="11"/>
      <c r="H926" s="11"/>
      <c r="I926" s="10"/>
      <c r="J926" s="11"/>
      <c r="K926" s="11"/>
      <c r="N926" s="16"/>
      <c r="O926" s="16"/>
      <c r="S926" s="16"/>
      <c r="U926" s="17"/>
      <c r="V926" s="17"/>
    </row>
    <row r="927" spans="3:22" ht="12.75">
      <c r="C927" s="11"/>
      <c r="D927" s="11"/>
      <c r="E927" s="11"/>
      <c r="F927" s="11"/>
      <c r="G927" s="11"/>
      <c r="H927" s="11"/>
      <c r="I927" s="10"/>
      <c r="J927" s="11"/>
      <c r="K927" s="11"/>
      <c r="N927" s="16"/>
      <c r="O927" s="16"/>
      <c r="S927" s="16"/>
      <c r="U927" s="17"/>
      <c r="V927" s="17"/>
    </row>
    <row r="928" spans="3:22" ht="12.75">
      <c r="C928" s="11"/>
      <c r="D928" s="11"/>
      <c r="E928" s="11"/>
      <c r="F928" s="11"/>
      <c r="G928" s="11"/>
      <c r="H928" s="11"/>
      <c r="I928" s="10"/>
      <c r="J928" s="11"/>
      <c r="K928" s="11"/>
      <c r="N928" s="16"/>
      <c r="O928" s="16"/>
      <c r="S928" s="16"/>
      <c r="U928" s="17"/>
      <c r="V928" s="17"/>
    </row>
    <row r="929" spans="3:22" ht="12.75">
      <c r="C929" s="11"/>
      <c r="D929" s="11"/>
      <c r="E929" s="11"/>
      <c r="F929" s="11"/>
      <c r="G929" s="11"/>
      <c r="H929" s="11"/>
      <c r="I929" s="10"/>
      <c r="J929" s="11"/>
      <c r="K929" s="11"/>
      <c r="N929" s="16"/>
      <c r="O929" s="16"/>
      <c r="S929" s="16"/>
      <c r="U929" s="17"/>
      <c r="V929" s="17"/>
    </row>
    <row r="930" spans="3:22" ht="12.75">
      <c r="C930" s="11"/>
      <c r="D930" s="11"/>
      <c r="E930" s="11"/>
      <c r="F930" s="11"/>
      <c r="G930" s="11"/>
      <c r="H930" s="11"/>
      <c r="I930" s="10"/>
      <c r="J930" s="11"/>
      <c r="K930" s="11"/>
      <c r="N930" s="16"/>
      <c r="O930" s="16"/>
      <c r="S930" s="16"/>
      <c r="U930" s="17"/>
      <c r="V930" s="17"/>
    </row>
    <row r="931" spans="3:22" ht="12.75">
      <c r="C931" s="11"/>
      <c r="D931" s="11"/>
      <c r="E931" s="11"/>
      <c r="F931" s="11"/>
      <c r="G931" s="11"/>
      <c r="H931" s="11"/>
      <c r="I931" s="10"/>
      <c r="J931" s="11"/>
      <c r="K931" s="11"/>
      <c r="N931" s="16"/>
      <c r="O931" s="16"/>
      <c r="S931" s="16"/>
      <c r="U931" s="17"/>
      <c r="V931" s="17"/>
    </row>
    <row r="932" spans="3:22" ht="12.75">
      <c r="C932" s="11"/>
      <c r="D932" s="11"/>
      <c r="E932" s="11"/>
      <c r="F932" s="11"/>
      <c r="G932" s="11"/>
      <c r="H932" s="11"/>
      <c r="I932" s="10"/>
      <c r="J932" s="11"/>
      <c r="K932" s="11"/>
      <c r="N932" s="16"/>
      <c r="O932" s="16"/>
      <c r="S932" s="16"/>
      <c r="U932" s="17"/>
      <c r="V932" s="17"/>
    </row>
    <row r="933" spans="3:22" ht="12.75">
      <c r="C933" s="11"/>
      <c r="D933" s="11"/>
      <c r="E933" s="11"/>
      <c r="F933" s="11"/>
      <c r="G933" s="11"/>
      <c r="H933" s="11"/>
      <c r="I933" s="10"/>
      <c r="J933" s="11"/>
      <c r="K933" s="11"/>
      <c r="N933" s="16"/>
      <c r="O933" s="16"/>
      <c r="S933" s="16"/>
      <c r="U933" s="17"/>
      <c r="V933" s="17"/>
    </row>
    <row r="934" spans="3:22" ht="12.75">
      <c r="C934" s="11"/>
      <c r="D934" s="11"/>
      <c r="E934" s="11"/>
      <c r="F934" s="11"/>
      <c r="G934" s="11"/>
      <c r="H934" s="11"/>
      <c r="I934" s="10"/>
      <c r="J934" s="11"/>
      <c r="K934" s="11"/>
      <c r="N934" s="16"/>
      <c r="O934" s="16"/>
      <c r="S934" s="16"/>
      <c r="U934" s="17"/>
      <c r="V934" s="17"/>
    </row>
    <row r="935" spans="3:22" ht="12.75">
      <c r="C935" s="11"/>
      <c r="D935" s="11"/>
      <c r="E935" s="11"/>
      <c r="F935" s="11"/>
      <c r="G935" s="11"/>
      <c r="H935" s="11"/>
      <c r="I935" s="10"/>
      <c r="J935" s="11"/>
      <c r="K935" s="11"/>
      <c r="N935" s="16"/>
      <c r="O935" s="16"/>
      <c r="S935" s="16"/>
      <c r="U935" s="17"/>
      <c r="V935" s="17"/>
    </row>
    <row r="936" spans="3:22" ht="12.75">
      <c r="C936" s="11"/>
      <c r="D936" s="11"/>
      <c r="E936" s="11"/>
      <c r="F936" s="11"/>
      <c r="G936" s="11"/>
      <c r="H936" s="11"/>
      <c r="I936" s="10"/>
      <c r="J936" s="11"/>
      <c r="K936" s="11"/>
      <c r="N936" s="16"/>
      <c r="O936" s="16"/>
      <c r="S936" s="16"/>
      <c r="U936" s="17"/>
      <c r="V936" s="17"/>
    </row>
    <row r="937" spans="3:22" ht="12.75">
      <c r="C937" s="11"/>
      <c r="D937" s="11"/>
      <c r="E937" s="11"/>
      <c r="F937" s="11"/>
      <c r="G937" s="11"/>
      <c r="H937" s="11"/>
      <c r="I937" s="10"/>
      <c r="J937" s="11"/>
      <c r="K937" s="11"/>
      <c r="N937" s="16"/>
      <c r="O937" s="16"/>
      <c r="S937" s="16"/>
      <c r="U937" s="17"/>
      <c r="V937" s="17"/>
    </row>
    <row r="938" spans="3:22" ht="12.75">
      <c r="C938" s="11"/>
      <c r="D938" s="11"/>
      <c r="E938" s="11"/>
      <c r="F938" s="11"/>
      <c r="G938" s="11"/>
      <c r="H938" s="11"/>
      <c r="I938" s="10"/>
      <c r="J938" s="11"/>
      <c r="K938" s="11"/>
      <c r="N938" s="16"/>
      <c r="O938" s="16"/>
      <c r="S938" s="16"/>
      <c r="U938" s="17"/>
      <c r="V938" s="17"/>
    </row>
    <row r="939" spans="3:22" ht="12.75">
      <c r="C939" s="11"/>
      <c r="D939" s="11"/>
      <c r="E939" s="11"/>
      <c r="F939" s="11"/>
      <c r="G939" s="11"/>
      <c r="H939" s="11"/>
      <c r="I939" s="10"/>
      <c r="J939" s="11"/>
      <c r="K939" s="11"/>
      <c r="N939" s="16"/>
      <c r="O939" s="16"/>
      <c r="S939" s="16"/>
      <c r="U939" s="17"/>
      <c r="V939" s="17"/>
    </row>
    <row r="940" spans="3:22" ht="12.75">
      <c r="C940" s="11"/>
      <c r="D940" s="11"/>
      <c r="E940" s="11"/>
      <c r="F940" s="11"/>
      <c r="G940" s="11"/>
      <c r="H940" s="11"/>
      <c r="I940" s="10"/>
      <c r="J940" s="11"/>
      <c r="K940" s="11"/>
      <c r="N940" s="16"/>
      <c r="O940" s="16"/>
      <c r="S940" s="16"/>
      <c r="U940" s="17"/>
      <c r="V940" s="17"/>
    </row>
    <row r="941" spans="3:22" ht="12.75">
      <c r="C941" s="11"/>
      <c r="D941" s="11"/>
      <c r="E941" s="11"/>
      <c r="F941" s="11"/>
      <c r="G941" s="11"/>
      <c r="H941" s="11"/>
      <c r="I941" s="10"/>
      <c r="J941" s="11"/>
      <c r="K941" s="11"/>
      <c r="N941" s="16"/>
      <c r="O941" s="16"/>
      <c r="S941" s="16"/>
      <c r="U941" s="17"/>
      <c r="V941" s="17"/>
    </row>
    <row r="942" spans="3:22" ht="12.75">
      <c r="C942" s="11"/>
      <c r="D942" s="11"/>
      <c r="E942" s="11"/>
      <c r="F942" s="11"/>
      <c r="G942" s="11"/>
      <c r="H942" s="11"/>
      <c r="I942" s="10"/>
      <c r="J942" s="11"/>
      <c r="K942" s="11"/>
      <c r="N942" s="16"/>
      <c r="O942" s="16"/>
      <c r="S942" s="16"/>
      <c r="U942" s="17"/>
      <c r="V942" s="17"/>
    </row>
    <row r="943" spans="3:22" ht="12.75">
      <c r="C943" s="11"/>
      <c r="D943" s="11"/>
      <c r="E943" s="11"/>
      <c r="F943" s="11"/>
      <c r="G943" s="11"/>
      <c r="H943" s="11"/>
      <c r="I943" s="10"/>
      <c r="J943" s="11"/>
      <c r="K943" s="11"/>
      <c r="N943" s="16"/>
      <c r="O943" s="16"/>
      <c r="S943" s="16"/>
      <c r="U943" s="17"/>
      <c r="V943" s="17"/>
    </row>
    <row r="944" spans="3:22" ht="12.75">
      <c r="C944" s="11"/>
      <c r="D944" s="11"/>
      <c r="E944" s="11"/>
      <c r="F944" s="11"/>
      <c r="G944" s="11"/>
      <c r="H944" s="11"/>
      <c r="I944" s="10"/>
      <c r="J944" s="11"/>
      <c r="K944" s="11"/>
      <c r="N944" s="16"/>
      <c r="O944" s="16"/>
      <c r="S944" s="16"/>
      <c r="U944" s="17"/>
      <c r="V944" s="17"/>
    </row>
    <row r="945" spans="3:22" ht="12.75">
      <c r="C945" s="11"/>
      <c r="D945" s="11"/>
      <c r="E945" s="11"/>
      <c r="F945" s="11"/>
      <c r="G945" s="11"/>
      <c r="H945" s="11"/>
      <c r="I945" s="10"/>
      <c r="J945" s="11"/>
      <c r="K945" s="11"/>
      <c r="N945" s="16"/>
      <c r="O945" s="16"/>
      <c r="S945" s="16"/>
      <c r="U945" s="17"/>
      <c r="V945" s="17"/>
    </row>
    <row r="946" spans="3:22" ht="12.75">
      <c r="C946" s="11"/>
      <c r="D946" s="11"/>
      <c r="E946" s="11"/>
      <c r="F946" s="11"/>
      <c r="G946" s="11"/>
      <c r="H946" s="11"/>
      <c r="I946" s="10"/>
      <c r="J946" s="11"/>
      <c r="K946" s="11"/>
      <c r="N946" s="16"/>
      <c r="O946" s="16"/>
      <c r="S946" s="16"/>
      <c r="U946" s="17"/>
      <c r="V946" s="17"/>
    </row>
    <row r="947" spans="3:22" ht="12.75">
      <c r="C947" s="11"/>
      <c r="D947" s="11"/>
      <c r="E947" s="11"/>
      <c r="F947" s="11"/>
      <c r="G947" s="11"/>
      <c r="H947" s="11"/>
      <c r="I947" s="10"/>
      <c r="J947" s="11"/>
      <c r="K947" s="11"/>
      <c r="N947" s="16"/>
      <c r="O947" s="16"/>
      <c r="S947" s="16"/>
      <c r="U947" s="17"/>
      <c r="V947" s="17"/>
    </row>
    <row r="948" spans="3:22" ht="12.75">
      <c r="C948" s="11"/>
      <c r="D948" s="11"/>
      <c r="E948" s="11"/>
      <c r="F948" s="11"/>
      <c r="G948" s="11"/>
      <c r="H948" s="11"/>
      <c r="I948" s="10"/>
      <c r="J948" s="11"/>
      <c r="K948" s="11"/>
      <c r="N948" s="16"/>
      <c r="O948" s="16"/>
      <c r="S948" s="16"/>
      <c r="U948" s="17"/>
      <c r="V948" s="17"/>
    </row>
    <row r="949" spans="3:22" ht="12.75">
      <c r="C949" s="11"/>
      <c r="D949" s="11"/>
      <c r="E949" s="11"/>
      <c r="F949" s="11"/>
      <c r="G949" s="11"/>
      <c r="H949" s="11"/>
      <c r="I949" s="10"/>
      <c r="J949" s="11"/>
      <c r="K949" s="11"/>
      <c r="N949" s="16"/>
      <c r="O949" s="16"/>
      <c r="S949" s="16"/>
      <c r="U949" s="17"/>
      <c r="V949" s="17"/>
    </row>
    <row r="950" spans="3:22" ht="12.75">
      <c r="C950" s="11"/>
      <c r="D950" s="11"/>
      <c r="E950" s="11"/>
      <c r="F950" s="11"/>
      <c r="G950" s="11"/>
      <c r="H950" s="11"/>
      <c r="I950" s="10"/>
      <c r="J950" s="11"/>
      <c r="K950" s="11"/>
      <c r="N950" s="16"/>
      <c r="O950" s="16"/>
      <c r="S950" s="16"/>
      <c r="U950" s="17"/>
      <c r="V950" s="17"/>
    </row>
    <row r="951" spans="3:22" ht="12.75">
      <c r="C951" s="11"/>
      <c r="D951" s="11"/>
      <c r="E951" s="11"/>
      <c r="F951" s="11"/>
      <c r="G951" s="11"/>
      <c r="H951" s="11"/>
      <c r="I951" s="10"/>
      <c r="J951" s="11"/>
      <c r="K951" s="11"/>
      <c r="N951" s="16"/>
      <c r="O951" s="16"/>
      <c r="S951" s="16"/>
      <c r="U951" s="17"/>
      <c r="V951" s="17"/>
    </row>
    <row r="952" spans="3:22" ht="12.75">
      <c r="C952" s="11"/>
      <c r="D952" s="11"/>
      <c r="E952" s="11"/>
      <c r="F952" s="11"/>
      <c r="G952" s="11"/>
      <c r="H952" s="11"/>
      <c r="I952" s="10"/>
      <c r="J952" s="11"/>
      <c r="K952" s="11"/>
      <c r="N952" s="16"/>
      <c r="O952" s="16"/>
      <c r="S952" s="16"/>
      <c r="U952" s="17"/>
      <c r="V952" s="17"/>
    </row>
    <row r="953" spans="3:22" ht="12.75">
      <c r="C953" s="11"/>
      <c r="D953" s="11"/>
      <c r="E953" s="11"/>
      <c r="F953" s="11"/>
      <c r="G953" s="11"/>
      <c r="H953" s="11"/>
      <c r="I953" s="10"/>
      <c r="J953" s="11"/>
      <c r="K953" s="11"/>
      <c r="N953" s="16"/>
      <c r="O953" s="16"/>
      <c r="S953" s="16"/>
      <c r="U953" s="17"/>
      <c r="V953" s="17"/>
    </row>
    <row r="954" spans="3:22" ht="12.75">
      <c r="C954" s="11"/>
      <c r="D954" s="11"/>
      <c r="E954" s="11"/>
      <c r="F954" s="11"/>
      <c r="G954" s="11"/>
      <c r="H954" s="11"/>
      <c r="I954" s="10"/>
      <c r="J954" s="11"/>
      <c r="K954" s="11"/>
      <c r="N954" s="16"/>
      <c r="O954" s="16"/>
      <c r="S954" s="16"/>
      <c r="U954" s="17"/>
      <c r="V954" s="17"/>
    </row>
    <row r="955" spans="3:22" ht="12.75">
      <c r="C955" s="11"/>
      <c r="D955" s="11"/>
      <c r="E955" s="11"/>
      <c r="F955" s="11"/>
      <c r="G955" s="11"/>
      <c r="H955" s="11"/>
      <c r="I955" s="10"/>
      <c r="J955" s="11"/>
      <c r="K955" s="11"/>
      <c r="N955" s="16"/>
      <c r="O955" s="16"/>
      <c r="S955" s="16"/>
      <c r="U955" s="17"/>
      <c r="V955" s="17"/>
    </row>
    <row r="956" spans="3:22" ht="12.75">
      <c r="C956" s="11"/>
      <c r="D956" s="11"/>
      <c r="E956" s="11"/>
      <c r="F956" s="11"/>
      <c r="G956" s="11"/>
      <c r="H956" s="11"/>
      <c r="I956" s="10"/>
      <c r="J956" s="11"/>
      <c r="K956" s="11"/>
      <c r="N956" s="16"/>
      <c r="O956" s="16"/>
      <c r="S956" s="16"/>
      <c r="U956" s="17"/>
      <c r="V956" s="17"/>
    </row>
    <row r="957" spans="3:22" ht="12.75">
      <c r="C957" s="11"/>
      <c r="D957" s="11"/>
      <c r="E957" s="11"/>
      <c r="F957" s="11"/>
      <c r="G957" s="11"/>
      <c r="H957" s="11"/>
      <c r="I957" s="10"/>
      <c r="J957" s="11"/>
      <c r="K957" s="11"/>
      <c r="N957" s="16"/>
      <c r="O957" s="16"/>
      <c r="S957" s="16"/>
      <c r="U957" s="17"/>
      <c r="V957" s="17"/>
    </row>
    <row r="958" spans="3:22" ht="12.75">
      <c r="C958" s="11"/>
      <c r="D958" s="11"/>
      <c r="E958" s="11"/>
      <c r="F958" s="11"/>
      <c r="G958" s="11"/>
      <c r="H958" s="11"/>
      <c r="I958" s="10"/>
      <c r="J958" s="11"/>
      <c r="K958" s="11"/>
      <c r="N958" s="16"/>
      <c r="O958" s="16"/>
      <c r="S958" s="16"/>
      <c r="U958" s="17"/>
      <c r="V958" s="17"/>
    </row>
    <row r="959" spans="3:22" ht="12.75">
      <c r="C959" s="11"/>
      <c r="D959" s="11"/>
      <c r="E959" s="11"/>
      <c r="F959" s="11"/>
      <c r="G959" s="11"/>
      <c r="H959" s="11"/>
      <c r="I959" s="10"/>
      <c r="J959" s="11"/>
      <c r="K959" s="11"/>
      <c r="N959" s="16"/>
      <c r="O959" s="16"/>
      <c r="S959" s="16"/>
      <c r="U959" s="17"/>
      <c r="V959" s="17"/>
    </row>
    <row r="960" spans="3:22" ht="12.75">
      <c r="C960" s="11"/>
      <c r="D960" s="11"/>
      <c r="E960" s="11"/>
      <c r="F960" s="11"/>
      <c r="G960" s="11"/>
      <c r="H960" s="11"/>
      <c r="I960" s="10"/>
      <c r="J960" s="11"/>
      <c r="K960" s="11"/>
      <c r="N960" s="16"/>
      <c r="O960" s="16"/>
      <c r="S960" s="16"/>
      <c r="U960" s="17"/>
      <c r="V960" s="17"/>
    </row>
    <row r="961" spans="3:22" ht="12.75">
      <c r="C961" s="11"/>
      <c r="D961" s="11"/>
      <c r="E961" s="11"/>
      <c r="F961" s="11"/>
      <c r="G961" s="11"/>
      <c r="H961" s="11"/>
      <c r="I961" s="10"/>
      <c r="J961" s="11"/>
      <c r="K961" s="11"/>
      <c r="N961" s="16"/>
      <c r="O961" s="16"/>
      <c r="S961" s="16"/>
      <c r="U961" s="17"/>
      <c r="V961" s="17"/>
    </row>
    <row r="962" spans="3:22" ht="12.75">
      <c r="C962" s="11"/>
      <c r="D962" s="11"/>
      <c r="E962" s="11"/>
      <c r="F962" s="11"/>
      <c r="G962" s="11"/>
      <c r="H962" s="11"/>
      <c r="I962" s="10"/>
      <c r="J962" s="11"/>
      <c r="K962" s="11"/>
      <c r="N962" s="16"/>
      <c r="O962" s="16"/>
      <c r="S962" s="16"/>
      <c r="U962" s="17"/>
      <c r="V962" s="17"/>
    </row>
    <row r="963" spans="3:22" ht="12.75">
      <c r="C963" s="11"/>
      <c r="D963" s="11"/>
      <c r="E963" s="11"/>
      <c r="F963" s="11"/>
      <c r="G963" s="11"/>
      <c r="H963" s="11"/>
      <c r="I963" s="10"/>
      <c r="J963" s="11"/>
      <c r="K963" s="11"/>
      <c r="N963" s="16"/>
      <c r="O963" s="16"/>
      <c r="S963" s="16"/>
      <c r="U963" s="17"/>
      <c r="V963" s="17"/>
    </row>
    <row r="964" spans="3:22" ht="12.75">
      <c r="C964" s="11"/>
      <c r="D964" s="11"/>
      <c r="E964" s="11"/>
      <c r="F964" s="11"/>
      <c r="G964" s="11"/>
      <c r="H964" s="11"/>
      <c r="I964" s="10"/>
      <c r="J964" s="11"/>
      <c r="K964" s="11"/>
      <c r="N964" s="16"/>
      <c r="O964" s="16"/>
      <c r="S964" s="16"/>
      <c r="U964" s="17"/>
      <c r="V964" s="17"/>
    </row>
    <row r="965" spans="3:22" ht="12.75">
      <c r="C965" s="11"/>
      <c r="D965" s="11"/>
      <c r="E965" s="11"/>
      <c r="F965" s="11"/>
      <c r="G965" s="11"/>
      <c r="H965" s="11"/>
      <c r="I965" s="10"/>
      <c r="J965" s="11"/>
      <c r="K965" s="11"/>
      <c r="N965" s="16"/>
      <c r="O965" s="16"/>
      <c r="S965" s="16"/>
      <c r="U965" s="17"/>
      <c r="V965" s="17"/>
    </row>
    <row r="966" spans="3:22" ht="12.75">
      <c r="C966" s="11"/>
      <c r="D966" s="11"/>
      <c r="E966" s="11"/>
      <c r="F966" s="11"/>
      <c r="G966" s="11"/>
      <c r="H966" s="11"/>
      <c r="I966" s="10"/>
      <c r="J966" s="11"/>
      <c r="K966" s="11"/>
      <c r="N966" s="16"/>
      <c r="O966" s="16"/>
      <c r="S966" s="16"/>
      <c r="U966" s="17"/>
      <c r="V966" s="17"/>
    </row>
    <row r="967" spans="3:22" ht="12.75">
      <c r="C967" s="11"/>
      <c r="D967" s="11"/>
      <c r="E967" s="11"/>
      <c r="F967" s="11"/>
      <c r="G967" s="11"/>
      <c r="H967" s="11"/>
      <c r="I967" s="10"/>
      <c r="J967" s="11"/>
      <c r="K967" s="11"/>
      <c r="N967" s="16"/>
      <c r="O967" s="16"/>
      <c r="S967" s="16"/>
      <c r="U967" s="17"/>
      <c r="V967" s="17"/>
    </row>
    <row r="968" spans="3:22" ht="12.75">
      <c r="C968" s="11"/>
      <c r="D968" s="11"/>
      <c r="E968" s="11"/>
      <c r="F968" s="11"/>
      <c r="G968" s="11"/>
      <c r="H968" s="11"/>
      <c r="I968" s="10"/>
      <c r="J968" s="11"/>
      <c r="K968" s="11"/>
      <c r="N968" s="16"/>
      <c r="O968" s="16"/>
      <c r="S968" s="16"/>
      <c r="U968" s="17"/>
      <c r="V968" s="17"/>
    </row>
    <row r="969" spans="3:22" ht="12.75">
      <c r="C969" s="11"/>
      <c r="D969" s="11"/>
      <c r="E969" s="11"/>
      <c r="F969" s="11"/>
      <c r="G969" s="11"/>
      <c r="H969" s="11"/>
      <c r="I969" s="10"/>
      <c r="J969" s="11"/>
      <c r="K969" s="11"/>
      <c r="N969" s="16"/>
      <c r="O969" s="16"/>
      <c r="S969" s="16"/>
      <c r="U969" s="17"/>
      <c r="V969" s="17"/>
    </row>
    <row r="970" spans="3:22" ht="12.75">
      <c r="C970" s="11"/>
      <c r="D970" s="11"/>
      <c r="E970" s="11"/>
      <c r="F970" s="11"/>
      <c r="G970" s="11"/>
      <c r="H970" s="11"/>
      <c r="I970" s="10"/>
      <c r="J970" s="11"/>
      <c r="K970" s="11"/>
      <c r="N970" s="16"/>
      <c r="O970" s="16"/>
      <c r="S970" s="16"/>
      <c r="U970" s="17"/>
      <c r="V970" s="17"/>
    </row>
    <row r="971" spans="3:22" ht="12.75">
      <c r="C971" s="11"/>
      <c r="D971" s="11"/>
      <c r="E971" s="11"/>
      <c r="F971" s="11"/>
      <c r="G971" s="11"/>
      <c r="H971" s="11"/>
      <c r="I971" s="10"/>
      <c r="J971" s="11"/>
      <c r="K971" s="11"/>
      <c r="N971" s="16"/>
      <c r="O971" s="16"/>
      <c r="S971" s="16"/>
      <c r="U971" s="17"/>
      <c r="V971" s="17"/>
    </row>
    <row r="972" spans="3:22" ht="12.75">
      <c r="C972" s="11"/>
      <c r="D972" s="11"/>
      <c r="E972" s="11"/>
      <c r="F972" s="11"/>
      <c r="G972" s="11"/>
      <c r="H972" s="11"/>
      <c r="I972" s="10"/>
      <c r="J972" s="11"/>
      <c r="K972" s="11"/>
      <c r="N972" s="16"/>
      <c r="O972" s="16"/>
      <c r="S972" s="16"/>
      <c r="U972" s="17"/>
      <c r="V972" s="17"/>
    </row>
    <row r="973" spans="3:22" ht="12.75">
      <c r="C973" s="11"/>
      <c r="D973" s="11"/>
      <c r="E973" s="11"/>
      <c r="F973" s="11"/>
      <c r="G973" s="11"/>
      <c r="H973" s="11"/>
      <c r="I973" s="10"/>
      <c r="J973" s="11"/>
      <c r="K973" s="11"/>
      <c r="N973" s="16"/>
      <c r="O973" s="16"/>
      <c r="S973" s="16"/>
      <c r="U973" s="17"/>
      <c r="V973" s="17"/>
    </row>
    <row r="974" spans="3:22" ht="12.75">
      <c r="C974" s="11"/>
      <c r="D974" s="11"/>
      <c r="E974" s="11"/>
      <c r="F974" s="11"/>
      <c r="G974" s="11"/>
      <c r="H974" s="11"/>
      <c r="I974" s="10"/>
      <c r="J974" s="11"/>
      <c r="K974" s="11"/>
      <c r="N974" s="16"/>
      <c r="O974" s="16"/>
      <c r="S974" s="16"/>
      <c r="U974" s="17"/>
      <c r="V974" s="17"/>
    </row>
    <row r="975" spans="3:22" ht="12.75">
      <c r="C975" s="11"/>
      <c r="D975" s="11"/>
      <c r="E975" s="11"/>
      <c r="F975" s="11"/>
      <c r="G975" s="11"/>
      <c r="H975" s="11"/>
      <c r="I975" s="10"/>
      <c r="J975" s="11"/>
      <c r="K975" s="11"/>
      <c r="N975" s="16"/>
      <c r="O975" s="16"/>
      <c r="S975" s="16"/>
      <c r="U975" s="17"/>
      <c r="V975" s="17"/>
    </row>
    <row r="976" spans="3:22" ht="12.75">
      <c r="C976" s="11"/>
      <c r="D976" s="11"/>
      <c r="E976" s="11"/>
      <c r="F976" s="11"/>
      <c r="G976" s="11"/>
      <c r="H976" s="11"/>
      <c r="I976" s="10"/>
      <c r="J976" s="11"/>
      <c r="K976" s="11"/>
      <c r="N976" s="16"/>
      <c r="O976" s="16"/>
      <c r="S976" s="16"/>
      <c r="U976" s="17"/>
      <c r="V976" s="17"/>
    </row>
    <row r="977" spans="3:22" ht="12.75">
      <c r="C977" s="11"/>
      <c r="D977" s="11"/>
      <c r="E977" s="11"/>
      <c r="F977" s="11"/>
      <c r="G977" s="11"/>
      <c r="H977" s="11"/>
      <c r="I977" s="10"/>
      <c r="J977" s="11"/>
      <c r="K977" s="11"/>
      <c r="N977" s="16"/>
      <c r="O977" s="16"/>
      <c r="S977" s="16"/>
      <c r="U977" s="17"/>
      <c r="V977" s="17"/>
    </row>
    <row r="978" spans="3:22" ht="12.75">
      <c r="C978" s="11"/>
      <c r="D978" s="11"/>
      <c r="E978" s="11"/>
      <c r="F978" s="11"/>
      <c r="G978" s="11"/>
      <c r="H978" s="11"/>
      <c r="I978" s="10"/>
      <c r="J978" s="11"/>
      <c r="K978" s="11"/>
      <c r="N978" s="16"/>
      <c r="O978" s="16"/>
      <c r="S978" s="16"/>
      <c r="U978" s="17"/>
      <c r="V978" s="17"/>
    </row>
    <row r="979" spans="3:22" ht="12.75">
      <c r="C979" s="11"/>
      <c r="D979" s="11"/>
      <c r="E979" s="11"/>
      <c r="F979" s="11"/>
      <c r="G979" s="11"/>
      <c r="H979" s="11"/>
      <c r="I979" s="10"/>
      <c r="J979" s="11"/>
      <c r="K979" s="11"/>
      <c r="N979" s="16"/>
      <c r="O979" s="16"/>
      <c r="S979" s="16"/>
      <c r="U979" s="17"/>
      <c r="V979" s="17"/>
    </row>
    <row r="980" spans="3:22" ht="12.75">
      <c r="C980" s="11"/>
      <c r="D980" s="11"/>
      <c r="E980" s="11"/>
      <c r="F980" s="11"/>
      <c r="G980" s="11"/>
      <c r="H980" s="11"/>
      <c r="I980" s="10"/>
      <c r="J980" s="11"/>
      <c r="K980" s="11"/>
      <c r="N980" s="16"/>
      <c r="O980" s="16"/>
      <c r="S980" s="16"/>
      <c r="U980" s="17"/>
      <c r="V980" s="17"/>
    </row>
    <row r="981" spans="3:22" ht="12.75">
      <c r="C981" s="11"/>
      <c r="D981" s="11"/>
      <c r="E981" s="11"/>
      <c r="F981" s="11"/>
      <c r="G981" s="11"/>
      <c r="H981" s="11"/>
      <c r="I981" s="10"/>
      <c r="J981" s="11"/>
      <c r="K981" s="11"/>
      <c r="N981" s="16"/>
      <c r="O981" s="16"/>
      <c r="S981" s="16"/>
      <c r="U981" s="17"/>
      <c r="V981" s="17"/>
    </row>
    <row r="982" spans="3:22" ht="12.75">
      <c r="C982" s="11"/>
      <c r="D982" s="11"/>
      <c r="E982" s="11"/>
      <c r="F982" s="11"/>
      <c r="G982" s="11"/>
      <c r="H982" s="11"/>
      <c r="I982" s="10"/>
      <c r="J982" s="11"/>
      <c r="K982" s="11"/>
      <c r="N982" s="16"/>
      <c r="O982" s="16"/>
      <c r="S982" s="16"/>
      <c r="U982" s="17"/>
      <c r="V982" s="17"/>
    </row>
    <row r="983" spans="3:22" ht="12.75">
      <c r="C983" s="11"/>
      <c r="D983" s="11"/>
      <c r="E983" s="11"/>
      <c r="F983" s="11"/>
      <c r="G983" s="11"/>
      <c r="H983" s="11"/>
      <c r="I983" s="10"/>
      <c r="J983" s="11"/>
      <c r="K983" s="11"/>
      <c r="N983" s="16"/>
      <c r="O983" s="16"/>
      <c r="S983" s="16"/>
      <c r="U983" s="17"/>
      <c r="V983" s="17"/>
    </row>
    <row r="984" spans="3:22" ht="12.75">
      <c r="C984" s="11"/>
      <c r="D984" s="11"/>
      <c r="E984" s="11"/>
      <c r="F984" s="11"/>
      <c r="G984" s="11"/>
      <c r="H984" s="11"/>
      <c r="I984" s="10"/>
      <c r="J984" s="11"/>
      <c r="K984" s="11"/>
      <c r="N984" s="16"/>
      <c r="O984" s="16"/>
      <c r="S984" s="16"/>
      <c r="U984" s="17"/>
      <c r="V984" s="17"/>
    </row>
    <row r="985" spans="3:22" ht="12.75">
      <c r="C985" s="11"/>
      <c r="D985" s="11"/>
      <c r="E985" s="11"/>
      <c r="F985" s="11"/>
      <c r="G985" s="11"/>
      <c r="H985" s="11"/>
      <c r="I985" s="10"/>
      <c r="J985" s="11"/>
      <c r="K985" s="11"/>
      <c r="N985" s="16"/>
      <c r="O985" s="16"/>
      <c r="S985" s="16"/>
      <c r="U985" s="17"/>
      <c r="V985" s="17"/>
    </row>
    <row r="986" spans="3:22" ht="12.75">
      <c r="C986" s="11"/>
      <c r="D986" s="11"/>
      <c r="E986" s="11"/>
      <c r="F986" s="11"/>
      <c r="G986" s="11"/>
      <c r="H986" s="11"/>
      <c r="I986" s="10"/>
      <c r="J986" s="11"/>
      <c r="K986" s="11"/>
      <c r="N986" s="16"/>
      <c r="O986" s="16"/>
      <c r="S986" s="16"/>
      <c r="U986" s="17"/>
      <c r="V986" s="17"/>
    </row>
    <row r="987" spans="3:22" ht="12.75">
      <c r="C987" s="11"/>
      <c r="D987" s="11"/>
      <c r="E987" s="11"/>
      <c r="F987" s="11"/>
      <c r="G987" s="11"/>
      <c r="H987" s="11"/>
      <c r="I987" s="10"/>
      <c r="J987" s="11"/>
      <c r="K987" s="11"/>
      <c r="N987" s="16"/>
      <c r="O987" s="16"/>
      <c r="S987" s="16"/>
      <c r="U987" s="17"/>
      <c r="V987" s="17"/>
    </row>
    <row r="988" spans="3:22" ht="12.75">
      <c r="C988" s="11"/>
      <c r="D988" s="11"/>
      <c r="E988" s="11"/>
      <c r="F988" s="11"/>
      <c r="G988" s="11"/>
      <c r="H988" s="11"/>
      <c r="I988" s="10"/>
      <c r="J988" s="11"/>
      <c r="K988" s="11"/>
      <c r="N988" s="16"/>
      <c r="O988" s="16"/>
      <c r="S988" s="16"/>
      <c r="U988" s="17"/>
      <c r="V988" s="17"/>
    </row>
    <row r="989" spans="3:22" ht="12.75">
      <c r="C989" s="11"/>
      <c r="D989" s="11"/>
      <c r="E989" s="11"/>
      <c r="F989" s="11"/>
      <c r="G989" s="11"/>
      <c r="H989" s="11"/>
      <c r="I989" s="10"/>
      <c r="J989" s="11"/>
      <c r="K989" s="11"/>
      <c r="N989" s="16"/>
      <c r="O989" s="16"/>
      <c r="S989" s="16"/>
      <c r="U989" s="17"/>
      <c r="V989" s="17"/>
    </row>
    <row r="990" spans="3:22" ht="12.75">
      <c r="C990" s="11"/>
      <c r="D990" s="11"/>
      <c r="E990" s="11"/>
      <c r="F990" s="11"/>
      <c r="G990" s="11"/>
      <c r="H990" s="11"/>
      <c r="I990" s="10"/>
      <c r="J990" s="11"/>
      <c r="K990" s="11"/>
      <c r="N990" s="16"/>
      <c r="O990" s="16"/>
      <c r="S990" s="16"/>
      <c r="U990" s="17"/>
      <c r="V990" s="17"/>
    </row>
    <row r="991" spans="3:22" ht="12.75">
      <c r="C991" s="11"/>
      <c r="D991" s="11"/>
      <c r="E991" s="11"/>
      <c r="F991" s="11"/>
      <c r="G991" s="11"/>
      <c r="H991" s="11"/>
      <c r="I991" s="10"/>
      <c r="J991" s="11"/>
      <c r="K991" s="11"/>
      <c r="N991" s="16"/>
      <c r="O991" s="16"/>
      <c r="S991" s="16"/>
      <c r="U991" s="17"/>
      <c r="V991" s="17"/>
    </row>
    <row r="992" spans="3:22" ht="12.75">
      <c r="C992" s="11"/>
      <c r="D992" s="11"/>
      <c r="E992" s="11"/>
      <c r="F992" s="11"/>
      <c r="G992" s="11"/>
      <c r="H992" s="11"/>
      <c r="I992" s="10"/>
      <c r="J992" s="11"/>
      <c r="K992" s="11"/>
      <c r="N992" s="16"/>
      <c r="O992" s="16"/>
      <c r="S992" s="16"/>
      <c r="U992" s="17"/>
      <c r="V992" s="17"/>
    </row>
    <row r="993" spans="3:22" ht="12.75">
      <c r="C993" s="11"/>
      <c r="D993" s="11"/>
      <c r="E993" s="11"/>
      <c r="F993" s="11"/>
      <c r="G993" s="11"/>
      <c r="H993" s="11"/>
      <c r="I993" s="10"/>
      <c r="J993" s="11"/>
      <c r="K993" s="11"/>
      <c r="N993" s="16"/>
      <c r="O993" s="16"/>
      <c r="S993" s="16"/>
      <c r="U993" s="17"/>
      <c r="V993" s="17"/>
    </row>
    <row r="994" spans="3:22" ht="12.75">
      <c r="C994" s="11"/>
      <c r="D994" s="11"/>
      <c r="E994" s="11"/>
      <c r="F994" s="11"/>
      <c r="G994" s="11"/>
      <c r="H994" s="11"/>
      <c r="I994" s="10"/>
      <c r="J994" s="11"/>
      <c r="K994" s="11"/>
      <c r="N994" s="16"/>
      <c r="O994" s="16"/>
      <c r="S994" s="16"/>
      <c r="U994" s="17"/>
      <c r="V994" s="17"/>
    </row>
    <row r="995" spans="3:22" ht="12.75">
      <c r="C995" s="11"/>
      <c r="D995" s="11"/>
      <c r="E995" s="11"/>
      <c r="F995" s="11"/>
      <c r="G995" s="11"/>
      <c r="H995" s="11"/>
      <c r="I995" s="10"/>
      <c r="J995" s="11"/>
      <c r="K995" s="11"/>
      <c r="N995" s="16"/>
      <c r="O995" s="16"/>
      <c r="S995" s="16"/>
      <c r="U995" s="17"/>
      <c r="V995" s="17"/>
    </row>
    <row r="996" spans="3:22" ht="12.75">
      <c r="C996" s="11"/>
      <c r="D996" s="11"/>
      <c r="E996" s="11"/>
      <c r="F996" s="11"/>
      <c r="G996" s="11"/>
      <c r="H996" s="11"/>
      <c r="I996" s="10"/>
      <c r="J996" s="11"/>
      <c r="K996" s="11"/>
      <c r="N996" s="16"/>
      <c r="O996" s="16"/>
      <c r="S996" s="16"/>
      <c r="U996" s="17"/>
      <c r="V996" s="17"/>
    </row>
    <row r="997" spans="3:22" ht="12.75">
      <c r="C997" s="11"/>
      <c r="D997" s="11"/>
      <c r="E997" s="11"/>
      <c r="F997" s="11"/>
      <c r="G997" s="11"/>
      <c r="H997" s="11"/>
      <c r="I997" s="10"/>
      <c r="J997" s="11"/>
      <c r="K997" s="11"/>
      <c r="N997" s="16"/>
      <c r="O997" s="16"/>
      <c r="S997" s="16"/>
      <c r="U997" s="17"/>
      <c r="V997" s="17"/>
    </row>
    <row r="998" spans="3:22" ht="12.75">
      <c r="C998" s="11"/>
      <c r="D998" s="11"/>
      <c r="E998" s="11"/>
      <c r="F998" s="11"/>
      <c r="G998" s="11"/>
      <c r="H998" s="11"/>
      <c r="I998" s="10"/>
      <c r="J998" s="11"/>
      <c r="K998" s="11"/>
      <c r="N998" s="16"/>
      <c r="O998" s="16"/>
      <c r="S998" s="16"/>
      <c r="U998" s="17"/>
      <c r="V998" s="17"/>
    </row>
    <row r="999" spans="3:22" ht="12.75">
      <c r="C999" s="11"/>
      <c r="D999" s="11"/>
      <c r="E999" s="11"/>
      <c r="F999" s="11"/>
      <c r="G999" s="11"/>
      <c r="H999" s="11"/>
      <c r="I999" s="10"/>
      <c r="J999" s="11"/>
      <c r="K999" s="11"/>
      <c r="N999" s="16"/>
      <c r="O999" s="16"/>
      <c r="S999" s="16"/>
      <c r="U999" s="17"/>
      <c r="V999" s="17"/>
    </row>
    <row r="1000" spans="3:22" ht="12.75">
      <c r="C1000" s="11"/>
      <c r="D1000" s="11"/>
      <c r="E1000" s="11"/>
      <c r="F1000" s="11"/>
      <c r="G1000" s="11"/>
      <c r="H1000" s="11"/>
      <c r="I1000" s="10"/>
      <c r="J1000" s="11"/>
      <c r="K1000" s="11"/>
      <c r="N1000" s="16"/>
      <c r="O1000" s="16"/>
      <c r="S1000" s="16"/>
      <c r="U1000" s="17"/>
      <c r="V1000" s="17"/>
    </row>
  </sheetData>
  <autoFilter ref="A2:BJ291" xr:uid="{00000000-0009-0000-0000-00000C000000}">
    <sortState xmlns:xlrd2="http://schemas.microsoft.com/office/spreadsheetml/2017/richdata2" ref="A2:BJ291">
      <sortCondition ref="B2:B291"/>
      <sortCondition descending="1" ref="U2:U291"/>
    </sortState>
  </autoFilter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BF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9.140625" hidden="1" customWidth="1"/>
    <col min="5" max="5" width="9.85546875" hidden="1" customWidth="1"/>
    <col min="6" max="6" width="11.5703125" customWidth="1"/>
    <col min="7" max="7" width="10.42578125" customWidth="1"/>
    <col min="8" max="8" width="9.28515625" hidden="1" customWidth="1"/>
    <col min="9" max="9" width="11.7109375" hidden="1" customWidth="1"/>
    <col min="10" max="10" width="9.42578125" customWidth="1"/>
    <col min="11" max="12" width="9.28515625" customWidth="1"/>
    <col min="13" max="13" width="11.7109375" customWidth="1"/>
    <col min="14" max="14" width="9.42578125" customWidth="1"/>
    <col min="15" max="15" width="8" hidden="1" customWidth="1"/>
    <col min="16" max="16" width="8" customWidth="1"/>
    <col min="17" max="17" width="10.42578125" customWidth="1"/>
    <col min="18" max="18" width="13.5703125" customWidth="1"/>
    <col min="19" max="19" width="9.42578125" hidden="1" customWidth="1"/>
    <col min="20" max="21" width="10.42578125" hidden="1" customWidth="1"/>
    <col min="22" max="22" width="11.7109375" hidden="1" customWidth="1"/>
    <col min="23" max="23" width="13.28515625" hidden="1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</cols>
  <sheetData>
    <row r="1" spans="1:58">
      <c r="A1" s="1"/>
      <c r="B1" s="1"/>
      <c r="C1" s="1"/>
      <c r="D1" s="2"/>
      <c r="E1" s="2"/>
      <c r="F1" s="3">
        <f t="shared" ref="F1:G1" si="0">SUM(F3:F266)</f>
        <v>2833304.9253999991</v>
      </c>
      <c r="G1" s="4">
        <f t="shared" si="0"/>
        <v>3095</v>
      </c>
      <c r="H1" s="1"/>
      <c r="I1" s="1"/>
      <c r="J1" s="5">
        <f t="shared" ref="J1:K1" si="1">SUM(J3:J266)</f>
        <v>1508</v>
      </c>
      <c r="K1" s="5">
        <f t="shared" si="1"/>
        <v>1050</v>
      </c>
      <c r="L1" s="1"/>
      <c r="M1" s="1"/>
      <c r="N1" s="5">
        <f t="shared" ref="N1:O1" si="2">SUM(N3:N266)</f>
        <v>1587</v>
      </c>
      <c r="O1" s="5">
        <f t="shared" si="2"/>
        <v>984</v>
      </c>
      <c r="P1" s="55">
        <f>R1/Q1</f>
        <v>0.66971223474483232</v>
      </c>
      <c r="Q1" s="56">
        <f t="shared" ref="Q1:R1" si="3">SUM(Q3:Q266)</f>
        <v>8032477.3700000029</v>
      </c>
      <c r="R1" s="56">
        <f t="shared" si="3"/>
        <v>5379448.3699999955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>
      <c r="A2" s="8" t="s">
        <v>0</v>
      </c>
      <c r="B2" s="8" t="s">
        <v>1</v>
      </c>
      <c r="C2" s="8" t="s">
        <v>2</v>
      </c>
      <c r="D2" s="9" t="s">
        <v>7</v>
      </c>
      <c r="E2" s="9" t="s">
        <v>8</v>
      </c>
      <c r="F2" s="3" t="s">
        <v>9</v>
      </c>
      <c r="G2" s="4" t="s">
        <v>10</v>
      </c>
      <c r="H2" s="8" t="s">
        <v>11</v>
      </c>
      <c r="I2" s="8" t="s">
        <v>12</v>
      </c>
      <c r="J2" s="5" t="s">
        <v>13</v>
      </c>
      <c r="K2" s="8" t="s">
        <v>2269</v>
      </c>
      <c r="L2" s="8" t="s">
        <v>17</v>
      </c>
      <c r="M2" s="8" t="s">
        <v>18</v>
      </c>
      <c r="N2" s="5" t="s">
        <v>19</v>
      </c>
      <c r="O2" s="8" t="s">
        <v>2269</v>
      </c>
      <c r="P2" s="8" t="s">
        <v>20</v>
      </c>
      <c r="Q2" s="9" t="s">
        <v>21</v>
      </c>
      <c r="R2" s="9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43</v>
      </c>
      <c r="AN2" s="8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8" t="s">
        <v>53</v>
      </c>
      <c r="AX2" s="8" t="s">
        <v>54</v>
      </c>
      <c r="AY2" s="8" t="s">
        <v>55</v>
      </c>
      <c r="AZ2" s="8" t="s">
        <v>56</v>
      </c>
      <c r="BA2" s="8" t="s">
        <v>57</v>
      </c>
      <c r="BB2" s="8" t="s">
        <v>58</v>
      </c>
      <c r="BC2" s="8" t="s">
        <v>59</v>
      </c>
      <c r="BD2" s="8" t="s">
        <v>60</v>
      </c>
      <c r="BE2" s="8" t="s">
        <v>61</v>
      </c>
      <c r="BF2" s="8" t="s">
        <v>62</v>
      </c>
    </row>
    <row r="3" spans="1:58">
      <c r="A3" s="1">
        <v>70001</v>
      </c>
      <c r="B3" s="1" t="s">
        <v>68</v>
      </c>
      <c r="C3" s="1">
        <v>20</v>
      </c>
      <c r="D3" s="2">
        <v>69.684799999999996</v>
      </c>
      <c r="E3" s="2">
        <v>1393.6959999999999</v>
      </c>
      <c r="F3" s="10">
        <f t="shared" ref="F3:F266" si="4">G3*E3</f>
        <v>250865.27999999997</v>
      </c>
      <c r="G3" s="11">
        <f t="shared" ref="G3:G266" si="5">SUM(J3+N3)</f>
        <v>180</v>
      </c>
      <c r="H3" s="1">
        <v>95.25</v>
      </c>
      <c r="I3" s="1">
        <v>0</v>
      </c>
      <c r="J3" s="20">
        <v>100</v>
      </c>
      <c r="K3" s="1">
        <f>VLOOKUP(A3:A266,'170326'!A3:I266,9,FALSE)</f>
        <v>100</v>
      </c>
      <c r="L3" s="1">
        <v>156.02000000000001</v>
      </c>
      <c r="M3" s="1">
        <v>72.099999999999994</v>
      </c>
      <c r="N3" s="5">
        <v>80</v>
      </c>
      <c r="O3" s="67">
        <f>VLOOKUP(A3:A266,'170326'!A3:O266,15,FALSE)</f>
        <v>70</v>
      </c>
      <c r="P3" s="1">
        <v>0</v>
      </c>
      <c r="Q3" s="12">
        <v>615595.52000000002</v>
      </c>
      <c r="R3" s="2">
        <v>403126.57</v>
      </c>
      <c r="S3" s="1">
        <v>613</v>
      </c>
      <c r="T3" s="1">
        <v>598</v>
      </c>
      <c r="U3" s="1">
        <v>739</v>
      </c>
      <c r="V3" s="1">
        <v>508</v>
      </c>
      <c r="W3" s="1">
        <v>2317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1045</v>
      </c>
      <c r="AN3" s="1">
        <v>1347</v>
      </c>
      <c r="AO3" s="1">
        <v>1385</v>
      </c>
      <c r="AP3" s="1">
        <v>1410</v>
      </c>
      <c r="AQ3" s="1">
        <v>2026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843</v>
      </c>
      <c r="AX3" s="1">
        <v>977</v>
      </c>
      <c r="AY3" s="1">
        <v>1070</v>
      </c>
      <c r="AZ3" s="1">
        <v>1438</v>
      </c>
      <c r="BA3" s="1">
        <v>1442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</row>
    <row r="4" spans="1:58">
      <c r="A4" s="1">
        <v>70056</v>
      </c>
      <c r="B4" s="1" t="s">
        <v>70</v>
      </c>
      <c r="C4" s="1">
        <v>16</v>
      </c>
      <c r="D4" s="2">
        <v>82.333600000000004</v>
      </c>
      <c r="E4" s="2">
        <v>1317.3376000000001</v>
      </c>
      <c r="F4" s="10">
        <f t="shared" si="4"/>
        <v>144907.136</v>
      </c>
      <c r="G4" s="11">
        <f t="shared" si="5"/>
        <v>110</v>
      </c>
      <c r="H4" s="1">
        <v>100.69</v>
      </c>
      <c r="I4" s="1">
        <v>0</v>
      </c>
      <c r="J4" s="28">
        <f t="shared" ref="J4:J5" si="6">MAX(0,(TRUNC((H4*0.8))))</f>
        <v>80</v>
      </c>
      <c r="K4" s="1">
        <f>VLOOKUP(A4:A267,'170326'!A4:I267,9,FALSE)</f>
        <v>100</v>
      </c>
      <c r="L4" s="1">
        <v>138.47</v>
      </c>
      <c r="M4" s="1">
        <v>60.12</v>
      </c>
      <c r="N4" s="5">
        <v>30</v>
      </c>
      <c r="O4" s="67">
        <f>VLOOKUP(A4:A267,'170326'!A4:O267,15,FALSE)</f>
        <v>70</v>
      </c>
      <c r="P4" s="1">
        <v>0</v>
      </c>
      <c r="Q4" s="12">
        <v>569254.51</v>
      </c>
      <c r="R4" s="2">
        <v>231933.75</v>
      </c>
      <c r="S4" s="1">
        <v>540</v>
      </c>
      <c r="T4" s="1">
        <v>454</v>
      </c>
      <c r="U4" s="1">
        <v>597</v>
      </c>
      <c r="V4" s="1">
        <v>494</v>
      </c>
      <c r="W4" s="1">
        <v>344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1036</v>
      </c>
      <c r="AN4" s="1">
        <v>908</v>
      </c>
      <c r="AO4" s="1">
        <v>1042</v>
      </c>
      <c r="AP4" s="1">
        <v>1111</v>
      </c>
      <c r="AQ4" s="1">
        <v>1511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625</v>
      </c>
      <c r="AX4" s="1">
        <v>590</v>
      </c>
      <c r="AY4" s="1">
        <v>999</v>
      </c>
      <c r="AZ4" s="1">
        <v>593</v>
      </c>
      <c r="BA4" s="1">
        <v>962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</row>
    <row r="5" spans="1:58">
      <c r="A5" s="1">
        <v>70068</v>
      </c>
      <c r="B5" s="1" t="s">
        <v>77</v>
      </c>
      <c r="C5" s="1">
        <v>15</v>
      </c>
      <c r="D5" s="2">
        <v>47.588200000000001</v>
      </c>
      <c r="E5" s="2">
        <v>713.82299999999998</v>
      </c>
      <c r="F5" s="10">
        <f t="shared" si="4"/>
        <v>157041.06</v>
      </c>
      <c r="G5" s="11">
        <f t="shared" si="5"/>
        <v>220</v>
      </c>
      <c r="H5" s="1">
        <v>213.3</v>
      </c>
      <c r="I5" s="1">
        <v>0</v>
      </c>
      <c r="J5" s="28">
        <f t="shared" si="6"/>
        <v>170</v>
      </c>
      <c r="K5" s="1">
        <f>VLOOKUP(A5:A268,'170326'!A5:I268,9,FALSE)</f>
        <v>150</v>
      </c>
      <c r="L5" s="1">
        <v>228.87</v>
      </c>
      <c r="M5" s="1">
        <v>66.73</v>
      </c>
      <c r="N5" s="5">
        <v>50</v>
      </c>
      <c r="O5" s="67">
        <f>VLOOKUP(A5:A268,'170326'!A5:O268,15,FALSE)</f>
        <v>150</v>
      </c>
      <c r="P5" s="1">
        <v>0</v>
      </c>
      <c r="Q5" s="12">
        <v>495274.19</v>
      </c>
      <c r="R5" s="2">
        <v>192351.5</v>
      </c>
      <c r="S5" s="1">
        <v>900</v>
      </c>
      <c r="T5" s="1">
        <v>1065</v>
      </c>
      <c r="U5" s="1">
        <v>1257</v>
      </c>
      <c r="V5" s="1">
        <v>1020</v>
      </c>
      <c r="W5" s="1">
        <v>906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1234</v>
      </c>
      <c r="AN5" s="1">
        <v>1289</v>
      </c>
      <c r="AO5" s="1">
        <v>1271</v>
      </c>
      <c r="AP5" s="1">
        <v>1251</v>
      </c>
      <c r="AQ5" s="1">
        <v>2135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1077</v>
      </c>
      <c r="AX5" s="1">
        <v>975</v>
      </c>
      <c r="AY5" s="1">
        <v>902</v>
      </c>
      <c r="AZ5" s="1">
        <v>1933</v>
      </c>
      <c r="BA5" s="1">
        <v>1001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</row>
    <row r="6" spans="1:58">
      <c r="A6" s="1">
        <v>70079</v>
      </c>
      <c r="B6" s="1" t="s">
        <v>75</v>
      </c>
      <c r="C6" s="1">
        <v>12</v>
      </c>
      <c r="D6" s="2">
        <v>71.4114</v>
      </c>
      <c r="E6" s="2">
        <v>856.93679999999995</v>
      </c>
      <c r="F6" s="10">
        <f t="shared" si="4"/>
        <v>85693.68</v>
      </c>
      <c r="G6" s="11">
        <f t="shared" si="5"/>
        <v>100</v>
      </c>
      <c r="H6" s="1">
        <v>111.83</v>
      </c>
      <c r="I6" s="1">
        <v>0</v>
      </c>
      <c r="J6" s="21">
        <v>50</v>
      </c>
      <c r="K6" s="1">
        <f>VLOOKUP(A6:A269,'170326'!A6:I269,9,FALSE)</f>
        <v>100</v>
      </c>
      <c r="L6" s="1">
        <v>175.08</v>
      </c>
      <c r="M6" s="1">
        <v>84.17</v>
      </c>
      <c r="N6" s="5">
        <v>50</v>
      </c>
      <c r="O6" s="67">
        <f>VLOOKUP(A6:A269,'170326'!A6:O269,15,FALSE)</f>
        <v>50</v>
      </c>
      <c r="P6" s="1">
        <v>0</v>
      </c>
      <c r="Q6" s="12">
        <v>388263.78</v>
      </c>
      <c r="R6" s="2">
        <v>185955.29</v>
      </c>
      <c r="S6" s="1">
        <v>466</v>
      </c>
      <c r="T6" s="1">
        <v>367</v>
      </c>
      <c r="U6" s="1">
        <v>476</v>
      </c>
      <c r="V6" s="1">
        <v>433</v>
      </c>
      <c r="W6" s="1">
        <v>660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677</v>
      </c>
      <c r="AN6" s="1">
        <v>604</v>
      </c>
      <c r="AO6" s="1">
        <v>683</v>
      </c>
      <c r="AP6" s="1">
        <v>664</v>
      </c>
      <c r="AQ6" s="1">
        <v>934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525</v>
      </c>
      <c r="AX6" s="1">
        <v>637</v>
      </c>
      <c r="AY6" s="1">
        <v>807</v>
      </c>
      <c r="AZ6" s="1">
        <v>901</v>
      </c>
      <c r="BA6" s="1">
        <v>1010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</row>
    <row r="7" spans="1:58">
      <c r="A7" s="1">
        <v>70031</v>
      </c>
      <c r="B7" s="1" t="s">
        <v>90</v>
      </c>
      <c r="C7" s="1">
        <v>20</v>
      </c>
      <c r="D7" s="2">
        <v>86.35</v>
      </c>
      <c r="E7" s="2">
        <v>1727</v>
      </c>
      <c r="F7" s="10">
        <f t="shared" si="4"/>
        <v>86350</v>
      </c>
      <c r="G7" s="11">
        <f t="shared" si="5"/>
        <v>50</v>
      </c>
      <c r="H7" s="1">
        <v>55.75</v>
      </c>
      <c r="I7" s="1">
        <v>0</v>
      </c>
      <c r="J7" s="26">
        <v>40</v>
      </c>
      <c r="K7" s="1">
        <f>VLOOKUP(A7:A270,'170326'!A7:I270,9,FALSE)</f>
        <v>50</v>
      </c>
      <c r="L7" s="1">
        <v>40.83</v>
      </c>
      <c r="M7" s="1">
        <v>13.4</v>
      </c>
      <c r="N7" s="5">
        <v>10</v>
      </c>
      <c r="O7" s="67">
        <f>VLOOKUP(A7:A270,'170326'!A7:O270,15,FALSE)</f>
        <v>30</v>
      </c>
      <c r="P7" s="1">
        <v>0</v>
      </c>
      <c r="Q7" s="12">
        <v>236210.42</v>
      </c>
      <c r="R7" s="2">
        <v>141786.70000000001</v>
      </c>
      <c r="S7" s="1">
        <v>345</v>
      </c>
      <c r="T7" s="1">
        <v>323</v>
      </c>
      <c r="U7" s="1">
        <v>450</v>
      </c>
      <c r="V7" s="1">
        <v>317</v>
      </c>
      <c r="W7" s="1">
        <v>736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232</v>
      </c>
      <c r="AN7" s="1">
        <v>164</v>
      </c>
      <c r="AO7" s="1">
        <v>323</v>
      </c>
      <c r="AP7" s="1">
        <v>334</v>
      </c>
      <c r="AQ7" s="1">
        <v>638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258</v>
      </c>
      <c r="AX7" s="1">
        <v>215</v>
      </c>
      <c r="AY7" s="1">
        <v>330</v>
      </c>
      <c r="AZ7" s="1">
        <v>242</v>
      </c>
      <c r="BA7" s="1">
        <v>268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</row>
    <row r="8" spans="1:58">
      <c r="A8" s="1">
        <v>70103</v>
      </c>
      <c r="B8" s="1" t="s">
        <v>112</v>
      </c>
      <c r="C8" s="1">
        <v>18</v>
      </c>
      <c r="D8" s="2">
        <v>49.343899999999998</v>
      </c>
      <c r="E8" s="2">
        <v>888.1902</v>
      </c>
      <c r="F8" s="10">
        <f t="shared" si="4"/>
        <v>62173.313999999998</v>
      </c>
      <c r="G8" s="11">
        <f t="shared" si="5"/>
        <v>70</v>
      </c>
      <c r="H8" s="1">
        <v>79.28</v>
      </c>
      <c r="I8" s="1">
        <v>0</v>
      </c>
      <c r="J8" s="20">
        <v>50</v>
      </c>
      <c r="K8" s="1">
        <f>VLOOKUP(A8:A271,'170326'!A8:I271,9,FALSE)</f>
        <v>100</v>
      </c>
      <c r="L8" s="1">
        <v>84</v>
      </c>
      <c r="M8" s="1">
        <v>51.67</v>
      </c>
      <c r="N8" s="5">
        <v>20</v>
      </c>
      <c r="O8" s="67">
        <f>VLOOKUP(A8:A271,'170326'!A8:O271,15,FALSE)</f>
        <v>70</v>
      </c>
      <c r="P8" s="1">
        <v>0</v>
      </c>
      <c r="Q8" s="12">
        <v>225378.26</v>
      </c>
      <c r="R8" s="2">
        <v>56696.14</v>
      </c>
      <c r="S8" s="1">
        <v>614</v>
      </c>
      <c r="T8" s="1">
        <v>380</v>
      </c>
      <c r="U8" s="1">
        <v>393</v>
      </c>
      <c r="V8" s="1">
        <v>460</v>
      </c>
      <c r="W8" s="1">
        <v>-387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647</v>
      </c>
      <c r="AN8" s="1">
        <v>377</v>
      </c>
      <c r="AO8" s="1">
        <v>615</v>
      </c>
      <c r="AP8" s="1">
        <v>356</v>
      </c>
      <c r="AQ8" s="1">
        <v>606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349</v>
      </c>
      <c r="AX8" s="1">
        <v>788</v>
      </c>
      <c r="AY8" s="1">
        <v>648</v>
      </c>
      <c r="AZ8" s="1">
        <v>242</v>
      </c>
      <c r="BA8" s="1">
        <v>930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</row>
    <row r="9" spans="1:58">
      <c r="A9" s="1">
        <v>70028</v>
      </c>
      <c r="B9" s="1" t="s">
        <v>103</v>
      </c>
      <c r="C9" s="1">
        <v>24</v>
      </c>
      <c r="D9" s="2">
        <v>39.673000000000002</v>
      </c>
      <c r="E9" s="2">
        <v>952.15200000000004</v>
      </c>
      <c r="F9" s="10">
        <f t="shared" si="4"/>
        <v>47607.600000000006</v>
      </c>
      <c r="G9" s="11">
        <f t="shared" si="5"/>
        <v>50</v>
      </c>
      <c r="H9" s="1">
        <v>73.959999999999994</v>
      </c>
      <c r="I9" s="1">
        <v>0</v>
      </c>
      <c r="J9" s="20">
        <v>30</v>
      </c>
      <c r="K9" s="1">
        <f>VLOOKUP(A9:A272,'170326'!A9:I272,9,FALSE)</f>
        <v>70</v>
      </c>
      <c r="L9" s="1">
        <v>70.900000000000006</v>
      </c>
      <c r="M9" s="1">
        <v>20.170000000000002</v>
      </c>
      <c r="N9" s="5">
        <v>20</v>
      </c>
      <c r="O9" s="67">
        <f>VLOOKUP(A9:A272,'170326'!A9:O272,15,FALSE)</f>
        <v>50</v>
      </c>
      <c r="P9" s="1">
        <v>0</v>
      </c>
      <c r="Q9" s="12">
        <v>207430.28</v>
      </c>
      <c r="R9" s="2">
        <v>51812.94</v>
      </c>
      <c r="S9" s="1">
        <v>710</v>
      </c>
      <c r="T9" s="1">
        <v>478</v>
      </c>
      <c r="U9" s="1">
        <v>610</v>
      </c>
      <c r="V9" s="1">
        <v>432</v>
      </c>
      <c r="W9" s="1">
        <v>10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637</v>
      </c>
      <c r="AN9" s="1">
        <v>505</v>
      </c>
      <c r="AO9" s="1">
        <v>645</v>
      </c>
      <c r="AP9" s="1">
        <v>435</v>
      </c>
      <c r="AQ9" s="1">
        <v>812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664</v>
      </c>
      <c r="AX9" s="1">
        <v>638</v>
      </c>
      <c r="AY9" s="1">
        <v>576</v>
      </c>
      <c r="AZ9" s="1">
        <v>285</v>
      </c>
      <c r="BA9" s="1">
        <v>484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</row>
    <row r="10" spans="1:58">
      <c r="A10" s="1">
        <v>70100</v>
      </c>
      <c r="B10" s="1" t="s">
        <v>91</v>
      </c>
      <c r="C10" s="1">
        <v>16</v>
      </c>
      <c r="D10" s="2">
        <v>41.050400000000003</v>
      </c>
      <c r="E10" s="2">
        <v>656.80640000000005</v>
      </c>
      <c r="F10" s="10">
        <f t="shared" si="4"/>
        <v>52544.512000000002</v>
      </c>
      <c r="G10" s="11">
        <f t="shared" si="5"/>
        <v>80</v>
      </c>
      <c r="H10" s="1">
        <v>82.56</v>
      </c>
      <c r="I10" s="1">
        <v>0</v>
      </c>
      <c r="J10" s="20">
        <v>30</v>
      </c>
      <c r="K10" s="1">
        <f>VLOOKUP(A10:A273,'170326'!A10:I273,9,FALSE)</f>
        <v>70</v>
      </c>
      <c r="L10" s="1">
        <v>114.31</v>
      </c>
      <c r="M10" s="1">
        <v>55.25</v>
      </c>
      <c r="N10" s="5">
        <v>50</v>
      </c>
      <c r="O10" s="67">
        <f>VLOOKUP(A10:A273,'170326'!A10:O273,15,FALSE)</f>
        <v>50</v>
      </c>
      <c r="P10" s="1">
        <v>0</v>
      </c>
      <c r="Q10" s="12">
        <v>186245.66</v>
      </c>
      <c r="R10" s="2">
        <v>66830.05</v>
      </c>
      <c r="S10" s="1">
        <v>356</v>
      </c>
      <c r="T10" s="1">
        <v>381</v>
      </c>
      <c r="U10" s="1">
        <v>500</v>
      </c>
      <c r="V10" s="1">
        <v>549</v>
      </c>
      <c r="W10" s="1">
        <v>285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547</v>
      </c>
      <c r="AN10" s="1">
        <v>350</v>
      </c>
      <c r="AO10" s="1">
        <v>457</v>
      </c>
      <c r="AP10" s="1">
        <v>416</v>
      </c>
      <c r="AQ10" s="1">
        <v>459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385</v>
      </c>
      <c r="AX10" s="1">
        <v>727</v>
      </c>
      <c r="AY10" s="1">
        <v>647</v>
      </c>
      <c r="AZ10" s="1">
        <v>867</v>
      </c>
      <c r="BA10" s="1">
        <v>884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</row>
    <row r="11" spans="1:58">
      <c r="A11" s="1">
        <v>70034</v>
      </c>
      <c r="B11" s="1" t="s">
        <v>99</v>
      </c>
      <c r="C11" s="1">
        <v>24</v>
      </c>
      <c r="D11" s="2">
        <v>54.242400000000004</v>
      </c>
      <c r="E11" s="2">
        <v>1301.8176000000001</v>
      </c>
      <c r="F11" s="10">
        <f t="shared" si="4"/>
        <v>117163.584</v>
      </c>
      <c r="G11" s="11">
        <f t="shared" si="5"/>
        <v>90</v>
      </c>
      <c r="H11" s="1">
        <v>35.119999999999997</v>
      </c>
      <c r="I11" s="1">
        <v>0</v>
      </c>
      <c r="J11" s="26">
        <v>40</v>
      </c>
      <c r="K11" s="1">
        <v>0</v>
      </c>
      <c r="L11" s="1">
        <v>53.58</v>
      </c>
      <c r="M11" s="1">
        <v>31.92</v>
      </c>
      <c r="N11" s="5">
        <v>50</v>
      </c>
      <c r="O11" s="1">
        <v>0</v>
      </c>
      <c r="P11" s="1">
        <v>0</v>
      </c>
      <c r="Q11" s="12">
        <v>184885.22</v>
      </c>
      <c r="R11" s="2">
        <v>165547.79999999999</v>
      </c>
      <c r="S11" s="1">
        <v>274</v>
      </c>
      <c r="T11" s="1">
        <v>310</v>
      </c>
      <c r="U11" s="1">
        <v>292</v>
      </c>
      <c r="V11" s="1">
        <v>244</v>
      </c>
      <c r="W11" s="1">
        <v>1443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330</v>
      </c>
      <c r="AN11" s="1">
        <v>357</v>
      </c>
      <c r="AO11" s="1">
        <v>612</v>
      </c>
      <c r="AP11" s="1">
        <v>318</v>
      </c>
      <c r="AQ11" s="1">
        <v>843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408</v>
      </c>
      <c r="AX11" s="1">
        <v>596</v>
      </c>
      <c r="AY11" s="1">
        <v>410</v>
      </c>
      <c r="AZ11" s="1">
        <v>340</v>
      </c>
      <c r="BA11" s="1">
        <v>766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</row>
    <row r="12" spans="1:58">
      <c r="A12" s="1">
        <v>70072</v>
      </c>
      <c r="B12" s="1" t="s">
        <v>79</v>
      </c>
      <c r="C12" s="1">
        <v>20</v>
      </c>
      <c r="D12" s="2">
        <v>40.681800000000003</v>
      </c>
      <c r="E12" s="2">
        <v>813.63599999999997</v>
      </c>
      <c r="F12" s="10">
        <f t="shared" si="4"/>
        <v>73227.239999999991</v>
      </c>
      <c r="G12" s="11">
        <f t="shared" si="5"/>
        <v>90</v>
      </c>
      <c r="H12" s="1">
        <v>46.02</v>
      </c>
      <c r="I12" s="1">
        <v>0</v>
      </c>
      <c r="J12" s="21">
        <v>50</v>
      </c>
      <c r="K12" s="1">
        <f>VLOOKUP(A12:A275,'170326'!A12:I275,9,FALSE)</f>
        <v>0</v>
      </c>
      <c r="L12" s="1">
        <v>56.7</v>
      </c>
      <c r="M12" s="1">
        <v>9.85</v>
      </c>
      <c r="N12" s="5">
        <v>40</v>
      </c>
      <c r="O12" s="67">
        <f>VLOOKUP(A12:A275,'170326'!A12:O275,15,FALSE)</f>
        <v>40</v>
      </c>
      <c r="P12" s="1">
        <v>0</v>
      </c>
      <c r="Q12" s="12">
        <v>181522.19</v>
      </c>
      <c r="R12" s="2">
        <v>139497.89000000001</v>
      </c>
      <c r="S12" s="1">
        <v>285</v>
      </c>
      <c r="T12" s="1">
        <v>252</v>
      </c>
      <c r="U12" s="1">
        <v>350</v>
      </c>
      <c r="V12" s="1">
        <v>319</v>
      </c>
      <c r="W12" s="1">
        <v>1799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759</v>
      </c>
      <c r="AN12" s="1">
        <v>671</v>
      </c>
      <c r="AO12" s="1">
        <v>1034</v>
      </c>
      <c r="AP12" s="1">
        <v>558</v>
      </c>
      <c r="AQ12" s="1">
        <v>1433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403</v>
      </c>
      <c r="AX12" s="1">
        <v>246</v>
      </c>
      <c r="AY12" s="1">
        <v>510</v>
      </c>
      <c r="AZ12" s="1">
        <v>196</v>
      </c>
      <c r="BA12" s="1">
        <v>197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</row>
    <row r="13" spans="1:58">
      <c r="A13" s="1">
        <v>70101</v>
      </c>
      <c r="B13" s="1" t="s">
        <v>73</v>
      </c>
      <c r="C13" s="1">
        <v>15</v>
      </c>
      <c r="D13" s="2">
        <v>41.137700000000002</v>
      </c>
      <c r="E13" s="2">
        <v>617.06550000000004</v>
      </c>
      <c r="F13" s="10">
        <f t="shared" si="4"/>
        <v>111071.79000000001</v>
      </c>
      <c r="G13" s="11">
        <f t="shared" si="5"/>
        <v>180</v>
      </c>
      <c r="H13" s="1">
        <v>82.63</v>
      </c>
      <c r="I13" s="1">
        <v>0</v>
      </c>
      <c r="J13" s="20">
        <v>100</v>
      </c>
      <c r="K13" s="1">
        <v>0</v>
      </c>
      <c r="L13" s="1">
        <v>126.8</v>
      </c>
      <c r="M13" s="1">
        <v>68.400000000000006</v>
      </c>
      <c r="N13" s="5">
        <v>80</v>
      </c>
      <c r="O13" s="1">
        <v>0</v>
      </c>
      <c r="P13" s="1">
        <v>0</v>
      </c>
      <c r="Q13" s="12">
        <v>181499.53</v>
      </c>
      <c r="R13" s="2">
        <v>108891.49</v>
      </c>
      <c r="S13" s="1">
        <v>367</v>
      </c>
      <c r="T13" s="1">
        <v>331</v>
      </c>
      <c r="U13" s="1">
        <v>501</v>
      </c>
      <c r="V13" s="1">
        <v>412</v>
      </c>
      <c r="W13" s="1">
        <v>-213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335</v>
      </c>
      <c r="AN13" s="1">
        <v>343</v>
      </c>
      <c r="AO13" s="1">
        <v>494</v>
      </c>
      <c r="AP13" s="1">
        <v>540</v>
      </c>
      <c r="AQ13" s="1">
        <v>1834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349</v>
      </c>
      <c r="AX13" s="1">
        <v>760</v>
      </c>
      <c r="AY13" s="1">
        <v>701</v>
      </c>
      <c r="AZ13" s="1">
        <v>944</v>
      </c>
      <c r="BA13" s="1">
        <v>1026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</row>
    <row r="14" spans="1:58">
      <c r="A14" s="1">
        <v>70019</v>
      </c>
      <c r="B14" s="1" t="s">
        <v>85</v>
      </c>
      <c r="C14" s="1">
        <v>20</v>
      </c>
      <c r="D14" s="2">
        <v>66.697199999999995</v>
      </c>
      <c r="E14" s="2">
        <v>1333.944</v>
      </c>
      <c r="F14" s="10">
        <f t="shared" si="4"/>
        <v>66697.2</v>
      </c>
      <c r="G14" s="11">
        <f t="shared" si="5"/>
        <v>50</v>
      </c>
      <c r="H14" s="1">
        <v>27.35</v>
      </c>
      <c r="I14" s="1">
        <v>0</v>
      </c>
      <c r="J14" s="20">
        <v>30</v>
      </c>
      <c r="K14" s="1">
        <f>VLOOKUP(A14:A277,'170326'!A14:I277,9,FALSE)</f>
        <v>0</v>
      </c>
      <c r="L14" s="1">
        <v>34.58</v>
      </c>
      <c r="M14" s="1">
        <v>21.65</v>
      </c>
      <c r="N14" s="5">
        <v>20</v>
      </c>
      <c r="O14" s="67">
        <f>VLOOKUP(A14:A277,'170326'!A14:O277,15,FALSE)</f>
        <v>10</v>
      </c>
      <c r="P14" s="1">
        <v>0</v>
      </c>
      <c r="Q14" s="12">
        <v>166976.44</v>
      </c>
      <c r="R14" s="2">
        <v>95310.3</v>
      </c>
      <c r="S14" s="1">
        <v>161</v>
      </c>
      <c r="T14" s="1">
        <v>129</v>
      </c>
      <c r="U14" s="1">
        <v>256</v>
      </c>
      <c r="V14" s="1">
        <v>131</v>
      </c>
      <c r="W14" s="1">
        <v>455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338</v>
      </c>
      <c r="AN14" s="1">
        <v>366</v>
      </c>
      <c r="AO14" s="1">
        <v>531</v>
      </c>
      <c r="AP14" s="1">
        <v>426</v>
      </c>
      <c r="AQ14" s="1">
        <v>541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187</v>
      </c>
      <c r="AX14" s="1">
        <v>193</v>
      </c>
      <c r="AY14" s="1">
        <v>350</v>
      </c>
      <c r="AZ14" s="1">
        <v>116</v>
      </c>
      <c r="BA14" s="1">
        <v>433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</row>
    <row r="15" spans="1:58">
      <c r="A15" s="1">
        <v>70150</v>
      </c>
      <c r="B15" s="1" t="s">
        <v>118</v>
      </c>
      <c r="C15" s="1">
        <v>20</v>
      </c>
      <c r="D15" s="2">
        <v>75.252600000000001</v>
      </c>
      <c r="E15" s="2">
        <v>1505.0519999999999</v>
      </c>
      <c r="F15" s="10">
        <f t="shared" si="4"/>
        <v>90303.12</v>
      </c>
      <c r="G15" s="11">
        <f t="shared" si="5"/>
        <v>60</v>
      </c>
      <c r="H15" s="1">
        <v>26.9</v>
      </c>
      <c r="I15" s="1">
        <v>0</v>
      </c>
      <c r="J15" s="20">
        <v>30</v>
      </c>
      <c r="K15" s="1">
        <f>VLOOKUP(A15:A278,'170326'!A15:I278,9,FALSE)</f>
        <v>0</v>
      </c>
      <c r="L15" s="1">
        <v>41.22</v>
      </c>
      <c r="M15" s="1">
        <v>18.600000000000001</v>
      </c>
      <c r="N15" s="5">
        <v>30</v>
      </c>
      <c r="O15" s="67">
        <f>VLOOKUP(A15:A278,'170326'!A15:O278,15,FALSE)</f>
        <v>20</v>
      </c>
      <c r="P15" s="1">
        <v>0</v>
      </c>
      <c r="Q15" s="12">
        <v>156976.92000000001</v>
      </c>
      <c r="R15" s="2">
        <v>71640.479999999996</v>
      </c>
      <c r="S15" s="1">
        <v>48</v>
      </c>
      <c r="T15" s="1">
        <v>209</v>
      </c>
      <c r="U15" s="1">
        <v>244</v>
      </c>
      <c r="V15" s="1">
        <v>283</v>
      </c>
      <c r="W15" s="1">
        <v>164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322</v>
      </c>
      <c r="AN15" s="1">
        <v>105</v>
      </c>
      <c r="AO15" s="1">
        <v>219</v>
      </c>
      <c r="AP15" s="1">
        <v>260</v>
      </c>
      <c r="AQ15" s="1">
        <v>416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310</v>
      </c>
      <c r="AX15" s="1">
        <v>278</v>
      </c>
      <c r="AY15" s="1">
        <v>254</v>
      </c>
      <c r="AZ15" s="1">
        <v>243</v>
      </c>
      <c r="BA15" s="1">
        <v>372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</row>
    <row r="16" spans="1:58">
      <c r="A16" s="1">
        <v>70029</v>
      </c>
      <c r="B16" s="1" t="s">
        <v>102</v>
      </c>
      <c r="C16" s="1">
        <v>18</v>
      </c>
      <c r="D16" s="2">
        <v>44.814</v>
      </c>
      <c r="E16" s="2">
        <v>806.65200000000004</v>
      </c>
      <c r="F16" s="10">
        <f t="shared" si="4"/>
        <v>56465.64</v>
      </c>
      <c r="G16" s="11">
        <f t="shared" si="5"/>
        <v>70</v>
      </c>
      <c r="H16" s="1">
        <v>34.64</v>
      </c>
      <c r="I16" s="1">
        <v>0</v>
      </c>
      <c r="J16" s="20">
        <v>30</v>
      </c>
      <c r="K16" s="1">
        <f>VLOOKUP(A16:A279,'170326'!A16:I279,9,FALSE)</f>
        <v>0</v>
      </c>
      <c r="L16" s="1">
        <v>59.89</v>
      </c>
      <c r="M16" s="1">
        <v>30.11</v>
      </c>
      <c r="N16" s="5">
        <v>40</v>
      </c>
      <c r="O16" s="67">
        <f>VLOOKUP(A16:A279,'170326'!A16:O279,15,FALSE)</f>
        <v>30</v>
      </c>
      <c r="P16" s="1">
        <v>0</v>
      </c>
      <c r="Q16" s="12">
        <v>142239.64000000001</v>
      </c>
      <c r="R16" s="2">
        <v>164691.45000000001</v>
      </c>
      <c r="S16" s="1">
        <v>328</v>
      </c>
      <c r="T16" s="1">
        <v>154</v>
      </c>
      <c r="U16" s="1">
        <v>116</v>
      </c>
      <c r="V16" s="1">
        <v>205</v>
      </c>
      <c r="W16" s="1">
        <v>1613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544</v>
      </c>
      <c r="AN16" s="1">
        <v>428</v>
      </c>
      <c r="AO16" s="1">
        <v>522</v>
      </c>
      <c r="AP16" s="1">
        <v>385</v>
      </c>
      <c r="AQ16" s="1">
        <v>1520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306</v>
      </c>
      <c r="AX16" s="1">
        <v>529</v>
      </c>
      <c r="AY16" s="1">
        <v>389</v>
      </c>
      <c r="AZ16" s="1">
        <v>237</v>
      </c>
      <c r="BA16" s="1">
        <v>542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</row>
    <row r="17" spans="1:58">
      <c r="A17" s="1">
        <v>70187</v>
      </c>
      <c r="B17" s="1" t="s">
        <v>127</v>
      </c>
      <c r="C17" s="1">
        <v>1</v>
      </c>
      <c r="D17" s="2">
        <v>1099.0197000000001</v>
      </c>
      <c r="E17" s="2">
        <v>1099.0197000000001</v>
      </c>
      <c r="F17" s="10">
        <f t="shared" si="4"/>
        <v>21980.394</v>
      </c>
      <c r="G17" s="11">
        <f t="shared" si="5"/>
        <v>20</v>
      </c>
      <c r="H17" s="1">
        <v>0</v>
      </c>
      <c r="I17" s="1">
        <v>0</v>
      </c>
      <c r="J17" s="16">
        <f>MAX(0,(TRUNC((H17*0.8))))</f>
        <v>0</v>
      </c>
      <c r="K17" s="1">
        <f>VLOOKUP(A17:A280,'170326'!A17:I280,9,FALSE)</f>
        <v>0</v>
      </c>
      <c r="L17" s="1">
        <v>28</v>
      </c>
      <c r="M17" s="1">
        <v>14</v>
      </c>
      <c r="N17" s="5">
        <v>20</v>
      </c>
      <c r="O17" s="67">
        <f>VLOOKUP(A17:A280,'170326'!A17:O280,15,FALSE)</f>
        <v>10</v>
      </c>
      <c r="P17" s="1">
        <v>0</v>
      </c>
      <c r="Q17" s="12">
        <v>130783.34</v>
      </c>
      <c r="R17" s="2">
        <v>81327.460000000006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4</v>
      </c>
      <c r="AN17" s="1">
        <v>45</v>
      </c>
      <c r="AO17" s="1">
        <v>54</v>
      </c>
      <c r="AP17" s="1">
        <v>21</v>
      </c>
      <c r="AQ17" s="1">
        <v>60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13</v>
      </c>
      <c r="AX17" s="1">
        <v>15</v>
      </c>
      <c r="AY17" s="1">
        <v>6</v>
      </c>
      <c r="AZ17" s="1">
        <v>3</v>
      </c>
      <c r="BA17" s="1">
        <v>14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</row>
    <row r="18" spans="1:58">
      <c r="A18" s="1">
        <v>70005</v>
      </c>
      <c r="B18" s="1" t="s">
        <v>107</v>
      </c>
      <c r="C18" s="1">
        <v>24</v>
      </c>
      <c r="D18" s="2">
        <v>49.266300000000001</v>
      </c>
      <c r="E18" s="2">
        <v>1182.3912</v>
      </c>
      <c r="F18" s="10">
        <f t="shared" si="4"/>
        <v>47295.648000000001</v>
      </c>
      <c r="G18" s="11">
        <f t="shared" si="5"/>
        <v>40</v>
      </c>
      <c r="H18" s="1">
        <v>16.29</v>
      </c>
      <c r="I18" s="1">
        <v>0</v>
      </c>
      <c r="J18" s="20">
        <v>20</v>
      </c>
      <c r="K18" s="1">
        <v>0</v>
      </c>
      <c r="L18" s="1">
        <v>25.17</v>
      </c>
      <c r="M18" s="1">
        <v>14.08</v>
      </c>
      <c r="N18" s="5">
        <v>20</v>
      </c>
      <c r="O18" s="1">
        <v>0</v>
      </c>
      <c r="P18" s="1">
        <v>0</v>
      </c>
      <c r="Q18" s="12">
        <v>124052.54</v>
      </c>
      <c r="R18" s="2">
        <v>71337.600000000006</v>
      </c>
      <c r="S18" s="1">
        <v>166</v>
      </c>
      <c r="T18" s="1">
        <v>170</v>
      </c>
      <c r="U18" s="1">
        <v>97</v>
      </c>
      <c r="V18" s="1">
        <v>86</v>
      </c>
      <c r="W18" s="1">
        <v>703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575</v>
      </c>
      <c r="AN18" s="1">
        <v>376</v>
      </c>
      <c r="AO18" s="1">
        <v>512</v>
      </c>
      <c r="AP18" s="1">
        <v>496</v>
      </c>
      <c r="AQ18" s="1">
        <v>407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192</v>
      </c>
      <c r="AX18" s="1">
        <v>244</v>
      </c>
      <c r="AY18" s="1">
        <v>218</v>
      </c>
      <c r="AZ18" s="1">
        <v>144</v>
      </c>
      <c r="BA18" s="1">
        <v>338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</row>
    <row r="19" spans="1:58">
      <c r="A19" s="1">
        <v>70002</v>
      </c>
      <c r="B19" s="1" t="s">
        <v>113</v>
      </c>
      <c r="C19" s="1">
        <v>48</v>
      </c>
      <c r="D19" s="2">
        <v>27.994199999999999</v>
      </c>
      <c r="E19" s="2">
        <v>1343.7216000000001</v>
      </c>
      <c r="F19" s="10">
        <f t="shared" si="4"/>
        <v>67186.080000000002</v>
      </c>
      <c r="G19" s="11">
        <f t="shared" si="5"/>
        <v>50</v>
      </c>
      <c r="H19" s="1">
        <v>24.34</v>
      </c>
      <c r="I19" s="1">
        <v>0</v>
      </c>
      <c r="J19" s="20">
        <v>20</v>
      </c>
      <c r="K19" s="1">
        <f>VLOOKUP(A19:A282,'170326'!A19:I282,9,FALSE)</f>
        <v>5</v>
      </c>
      <c r="L19" s="1">
        <v>33.43</v>
      </c>
      <c r="M19" s="1">
        <v>11.71</v>
      </c>
      <c r="N19" s="5">
        <v>30</v>
      </c>
      <c r="O19" s="67">
        <f>VLOOKUP(A19:A282,'170326'!A19:O282,15,FALSE)</f>
        <v>10</v>
      </c>
      <c r="P19" s="1">
        <v>0</v>
      </c>
      <c r="Q19" s="12">
        <v>123776.36</v>
      </c>
      <c r="R19" s="2">
        <v>45686.53</v>
      </c>
      <c r="S19" s="1">
        <v>366</v>
      </c>
      <c r="T19" s="1">
        <v>296</v>
      </c>
      <c r="U19" s="1">
        <v>454</v>
      </c>
      <c r="V19" s="1">
        <v>401</v>
      </c>
      <c r="W19" s="1">
        <v>319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566</v>
      </c>
      <c r="AN19" s="1">
        <v>338</v>
      </c>
      <c r="AO19" s="1">
        <v>589</v>
      </c>
      <c r="AP19" s="1">
        <v>649</v>
      </c>
      <c r="AQ19" s="1">
        <v>751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496</v>
      </c>
      <c r="AX19" s="1">
        <v>498</v>
      </c>
      <c r="AY19" s="1">
        <v>559</v>
      </c>
      <c r="AZ19" s="1">
        <v>601</v>
      </c>
      <c r="BA19" s="1">
        <v>562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</row>
    <row r="20" spans="1:58">
      <c r="A20" s="1">
        <v>70041</v>
      </c>
      <c r="B20" s="1" t="s">
        <v>114</v>
      </c>
      <c r="C20" s="1">
        <v>24</v>
      </c>
      <c r="D20" s="2">
        <v>38.344099999999997</v>
      </c>
      <c r="E20" s="2">
        <v>920.25840000000005</v>
      </c>
      <c r="F20" s="10">
        <f t="shared" si="4"/>
        <v>46012.920000000006</v>
      </c>
      <c r="G20" s="11">
        <f t="shared" si="5"/>
        <v>50</v>
      </c>
      <c r="H20" s="1">
        <v>45.94</v>
      </c>
      <c r="I20" s="1">
        <v>17</v>
      </c>
      <c r="J20" s="5">
        <v>20</v>
      </c>
      <c r="K20" s="1">
        <f>VLOOKUP(A20:A283,'170326'!A20:I283,9,FALSE)</f>
        <v>20</v>
      </c>
      <c r="L20" s="1">
        <v>41.96</v>
      </c>
      <c r="M20" s="1">
        <v>24.83</v>
      </c>
      <c r="N20" s="5">
        <v>30</v>
      </c>
      <c r="O20" s="67">
        <f>VLOOKUP(A20:A283,'170326'!A20:O283,15,FALSE)</f>
        <v>15</v>
      </c>
      <c r="P20" s="1">
        <v>0</v>
      </c>
      <c r="Q20" s="12">
        <v>114878.92</v>
      </c>
      <c r="R20" s="2">
        <v>68635.94</v>
      </c>
      <c r="S20" s="1">
        <v>381</v>
      </c>
      <c r="T20" s="1">
        <v>341</v>
      </c>
      <c r="U20" s="1">
        <v>382</v>
      </c>
      <c r="V20" s="1">
        <v>338</v>
      </c>
      <c r="W20" s="1">
        <v>630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270</v>
      </c>
      <c r="AN20" s="1">
        <v>277</v>
      </c>
      <c r="AO20" s="1">
        <v>346</v>
      </c>
      <c r="AP20" s="1">
        <v>264</v>
      </c>
      <c r="AQ20" s="1">
        <v>564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242</v>
      </c>
      <c r="AX20" s="1">
        <v>397</v>
      </c>
      <c r="AY20" s="1">
        <v>497</v>
      </c>
      <c r="AZ20" s="1">
        <v>139</v>
      </c>
      <c r="BA20" s="1">
        <v>596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</row>
    <row r="21" spans="1:58">
      <c r="A21" s="1">
        <v>70168</v>
      </c>
      <c r="B21" s="1" t="s">
        <v>109</v>
      </c>
      <c r="C21" s="1">
        <v>24</v>
      </c>
      <c r="D21" s="2">
        <v>49.412100000000002</v>
      </c>
      <c r="E21" s="2">
        <v>1185.8904</v>
      </c>
      <c r="F21" s="10">
        <f t="shared" si="4"/>
        <v>59294.52</v>
      </c>
      <c r="G21" s="11">
        <f t="shared" si="5"/>
        <v>50</v>
      </c>
      <c r="H21" s="1">
        <v>21.75</v>
      </c>
      <c r="I21" s="1">
        <v>6</v>
      </c>
      <c r="J21" s="31">
        <v>20</v>
      </c>
      <c r="K21" s="1">
        <v>0</v>
      </c>
      <c r="L21" s="1">
        <v>39.06</v>
      </c>
      <c r="M21" s="1">
        <v>19</v>
      </c>
      <c r="N21" s="5">
        <v>30</v>
      </c>
      <c r="O21" s="1">
        <v>0</v>
      </c>
      <c r="P21" s="1">
        <v>0</v>
      </c>
      <c r="Q21" s="12">
        <v>113746.65</v>
      </c>
      <c r="R21" s="2">
        <v>54402.720000000001</v>
      </c>
      <c r="S21" s="1">
        <v>190</v>
      </c>
      <c r="T21" s="1">
        <v>121</v>
      </c>
      <c r="U21" s="1">
        <v>192</v>
      </c>
      <c r="V21" s="1">
        <v>159</v>
      </c>
      <c r="W21" s="1">
        <v>146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222</v>
      </c>
      <c r="AN21" s="1">
        <v>301</v>
      </c>
      <c r="AO21" s="1">
        <v>308</v>
      </c>
      <c r="AP21" s="1">
        <v>324</v>
      </c>
      <c r="AQ21" s="1">
        <v>499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282</v>
      </c>
      <c r="AX21" s="1">
        <v>302</v>
      </c>
      <c r="AY21" s="1">
        <v>422</v>
      </c>
      <c r="AZ21" s="1">
        <v>165</v>
      </c>
      <c r="BA21" s="1">
        <v>456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</row>
    <row r="22" spans="1:58">
      <c r="A22" s="1">
        <v>70043</v>
      </c>
      <c r="B22" s="1" t="s">
        <v>117</v>
      </c>
      <c r="C22" s="1">
        <v>1</v>
      </c>
      <c r="D22" s="2">
        <v>632.88620000000003</v>
      </c>
      <c r="E22" s="2">
        <v>632.88620000000003</v>
      </c>
      <c r="F22" s="10">
        <f t="shared" si="4"/>
        <v>75946.343999999997</v>
      </c>
      <c r="G22" s="11">
        <f t="shared" si="5"/>
        <v>120</v>
      </c>
      <c r="H22" s="1">
        <v>21</v>
      </c>
      <c r="I22" s="1">
        <v>0</v>
      </c>
      <c r="J22" s="26">
        <v>20</v>
      </c>
      <c r="K22" s="1">
        <v>0</v>
      </c>
      <c r="L22" s="1">
        <v>70</v>
      </c>
      <c r="M22" s="1">
        <v>10</v>
      </c>
      <c r="N22" s="5">
        <v>100</v>
      </c>
      <c r="O22" s="1">
        <v>0</v>
      </c>
      <c r="P22" s="1">
        <v>0</v>
      </c>
      <c r="Q22" s="12">
        <v>106324.88</v>
      </c>
      <c r="R22" s="2">
        <v>75313.460000000006</v>
      </c>
      <c r="S22" s="1">
        <v>9</v>
      </c>
      <c r="T22" s="1">
        <v>6</v>
      </c>
      <c r="U22" s="1">
        <v>5</v>
      </c>
      <c r="V22" s="1">
        <v>8</v>
      </c>
      <c r="W22" s="1">
        <v>-1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14</v>
      </c>
      <c r="AN22" s="1">
        <v>29</v>
      </c>
      <c r="AO22" s="1">
        <v>22</v>
      </c>
      <c r="AP22" s="1">
        <v>53</v>
      </c>
      <c r="AQ22" s="1">
        <v>110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10</v>
      </c>
      <c r="AX22" s="1">
        <v>34</v>
      </c>
      <c r="AY22" s="1">
        <v>20</v>
      </c>
      <c r="AZ22" s="1">
        <v>46</v>
      </c>
      <c r="BA22" s="1">
        <v>10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</row>
    <row r="23" spans="1:58">
      <c r="A23" s="1">
        <v>70500</v>
      </c>
      <c r="B23" s="1" t="s">
        <v>105</v>
      </c>
      <c r="C23" s="1">
        <v>10</v>
      </c>
      <c r="D23" s="2">
        <v>121.3858</v>
      </c>
      <c r="E23" s="2">
        <v>1213.8579999999999</v>
      </c>
      <c r="F23" s="10">
        <f t="shared" si="4"/>
        <v>36415.74</v>
      </c>
      <c r="G23" s="11">
        <f t="shared" si="5"/>
        <v>30</v>
      </c>
      <c r="H23" s="1">
        <v>16.75</v>
      </c>
      <c r="I23" s="1">
        <v>0</v>
      </c>
      <c r="J23" s="26">
        <v>10</v>
      </c>
      <c r="K23" s="1">
        <f>VLOOKUP(A23:A286,'170326'!A23:I286,9,FALSE)</f>
        <v>10</v>
      </c>
      <c r="L23" s="1">
        <v>25.1</v>
      </c>
      <c r="M23" s="1">
        <v>20.9</v>
      </c>
      <c r="N23" s="16">
        <f>MAX(0,(TRUNC((L23*0.8))))</f>
        <v>20</v>
      </c>
      <c r="O23" s="67">
        <f>VLOOKUP(A23:A286,'170326'!A23:O286,15,FALSE)</f>
        <v>0</v>
      </c>
      <c r="P23" s="1">
        <v>0</v>
      </c>
      <c r="Q23" s="12">
        <v>84848.67</v>
      </c>
      <c r="R23" s="2">
        <v>60935.67</v>
      </c>
      <c r="S23" s="1">
        <v>86</v>
      </c>
      <c r="T23" s="1">
        <v>2</v>
      </c>
      <c r="U23" s="1">
        <v>64</v>
      </c>
      <c r="V23" s="1">
        <v>33</v>
      </c>
      <c r="W23" s="1">
        <v>64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74</v>
      </c>
      <c r="AN23" s="1">
        <v>90</v>
      </c>
      <c r="AO23" s="1">
        <v>101</v>
      </c>
      <c r="AP23" s="1">
        <v>121</v>
      </c>
      <c r="AQ23" s="1">
        <v>229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75</v>
      </c>
      <c r="AX23" s="1">
        <v>99</v>
      </c>
      <c r="AY23" s="1">
        <v>104</v>
      </c>
      <c r="AZ23" s="1">
        <v>45</v>
      </c>
      <c r="BA23" s="1">
        <v>209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</row>
    <row r="24" spans="1:58">
      <c r="A24" s="1">
        <v>70012</v>
      </c>
      <c r="B24" s="1" t="s">
        <v>89</v>
      </c>
      <c r="C24" s="1">
        <v>15</v>
      </c>
      <c r="D24" s="2">
        <v>27.955400000000001</v>
      </c>
      <c r="E24" s="2">
        <v>419.33100000000002</v>
      </c>
      <c r="F24" s="10">
        <f t="shared" si="4"/>
        <v>24321.198</v>
      </c>
      <c r="G24" s="11">
        <f t="shared" si="5"/>
        <v>58</v>
      </c>
      <c r="H24" s="1">
        <v>58.2</v>
      </c>
      <c r="I24" s="1">
        <v>2</v>
      </c>
      <c r="J24" s="20">
        <v>18</v>
      </c>
      <c r="K24" s="1">
        <f>VLOOKUP(A24:A287,'170326'!A24:I287,9,FALSE)</f>
        <v>50</v>
      </c>
      <c r="L24" s="1">
        <v>60.43</v>
      </c>
      <c r="M24" s="1">
        <v>35.07</v>
      </c>
      <c r="N24" s="5">
        <v>40</v>
      </c>
      <c r="O24" s="67">
        <f>VLOOKUP(A24:A287,'170326'!A24:O287,15,FALSE)</f>
        <v>15</v>
      </c>
      <c r="P24" s="1">
        <v>0</v>
      </c>
      <c r="Q24" s="12">
        <v>81713.63</v>
      </c>
      <c r="R24" s="2">
        <v>32288.49</v>
      </c>
      <c r="S24" s="1">
        <v>256</v>
      </c>
      <c r="T24" s="1">
        <v>380</v>
      </c>
      <c r="U24" s="1">
        <v>332</v>
      </c>
      <c r="V24" s="1">
        <v>190</v>
      </c>
      <c r="W24" s="1">
        <v>24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279</v>
      </c>
      <c r="AN24" s="1">
        <v>457</v>
      </c>
      <c r="AO24" s="1">
        <v>446</v>
      </c>
      <c r="AP24" s="1">
        <v>380</v>
      </c>
      <c r="AQ24" s="1">
        <v>605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202</v>
      </c>
      <c r="AX24" s="1">
        <v>231</v>
      </c>
      <c r="AY24" s="1">
        <v>453</v>
      </c>
      <c r="AZ24" s="1">
        <v>272</v>
      </c>
      <c r="BA24" s="1">
        <v>526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</row>
    <row r="25" spans="1:58">
      <c r="A25" s="1">
        <v>70038</v>
      </c>
      <c r="B25" s="1" t="s">
        <v>66</v>
      </c>
      <c r="C25" s="1">
        <v>16</v>
      </c>
      <c r="D25" s="2">
        <v>50.8581</v>
      </c>
      <c r="E25" s="2">
        <v>813.7296</v>
      </c>
      <c r="F25" s="10">
        <f t="shared" si="4"/>
        <v>32549.184000000001</v>
      </c>
      <c r="G25" s="11">
        <f t="shared" si="5"/>
        <v>40</v>
      </c>
      <c r="H25" s="1">
        <v>11.31</v>
      </c>
      <c r="I25" s="1">
        <v>9</v>
      </c>
      <c r="J25" s="20">
        <v>10</v>
      </c>
      <c r="K25" s="1">
        <v>0</v>
      </c>
      <c r="L25" s="1">
        <v>39.69</v>
      </c>
      <c r="M25" s="1">
        <v>26</v>
      </c>
      <c r="N25" s="5">
        <v>30</v>
      </c>
      <c r="O25" s="1">
        <v>0</v>
      </c>
      <c r="P25" s="1">
        <v>0</v>
      </c>
      <c r="Q25" s="12">
        <v>81449.25</v>
      </c>
      <c r="R25" s="2">
        <v>97189.83</v>
      </c>
      <c r="S25" s="1">
        <v>3</v>
      </c>
      <c r="T25" s="1">
        <v>78</v>
      </c>
      <c r="U25" s="1">
        <v>28</v>
      </c>
      <c r="V25" s="1">
        <v>222</v>
      </c>
      <c r="W25" s="1">
        <v>683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233</v>
      </c>
      <c r="AN25" s="1">
        <v>331</v>
      </c>
      <c r="AO25" s="1">
        <v>276</v>
      </c>
      <c r="AP25" s="1">
        <v>222</v>
      </c>
      <c r="AQ25" s="1">
        <v>812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175</v>
      </c>
      <c r="AX25" s="1">
        <v>288</v>
      </c>
      <c r="AY25" s="1">
        <v>256</v>
      </c>
      <c r="AZ25" s="1">
        <v>120</v>
      </c>
      <c r="BA25" s="1">
        <v>416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</row>
    <row r="26" spans="1:58">
      <c r="A26" s="1">
        <v>70044</v>
      </c>
      <c r="B26" s="1" t="s">
        <v>96</v>
      </c>
      <c r="C26" s="1">
        <v>21</v>
      </c>
      <c r="D26" s="2">
        <v>30.254300000000001</v>
      </c>
      <c r="E26" s="2">
        <v>635.34029999999996</v>
      </c>
      <c r="F26" s="10">
        <f t="shared" si="4"/>
        <v>44473.820999999996</v>
      </c>
      <c r="G26" s="11">
        <f t="shared" si="5"/>
        <v>70</v>
      </c>
      <c r="H26" s="1">
        <v>36.049999999999997</v>
      </c>
      <c r="I26" s="1">
        <v>0</v>
      </c>
      <c r="J26" s="26">
        <v>30</v>
      </c>
      <c r="K26" s="1">
        <f>VLOOKUP(A26:A289,'170326'!A26:I289,9,FALSE)</f>
        <v>20</v>
      </c>
      <c r="L26" s="1">
        <v>41.26</v>
      </c>
      <c r="M26" s="1">
        <v>22.19</v>
      </c>
      <c r="N26" s="5">
        <v>40</v>
      </c>
      <c r="O26" s="67">
        <f>VLOOKUP(A26:A289,'170326'!A26:O289,15,FALSE)</f>
        <v>15</v>
      </c>
      <c r="P26" s="1">
        <v>0</v>
      </c>
      <c r="Q26" s="12">
        <v>80022.62</v>
      </c>
      <c r="R26" s="2">
        <v>58995.89</v>
      </c>
      <c r="S26" s="1">
        <v>163</v>
      </c>
      <c r="T26" s="1">
        <v>191</v>
      </c>
      <c r="U26" s="1">
        <v>280</v>
      </c>
      <c r="V26" s="1">
        <v>437</v>
      </c>
      <c r="W26" s="1">
        <v>700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283</v>
      </c>
      <c r="AN26" s="1">
        <v>324</v>
      </c>
      <c r="AO26" s="1">
        <v>414</v>
      </c>
      <c r="AP26" s="1">
        <v>325</v>
      </c>
      <c r="AQ26" s="1">
        <v>784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225</v>
      </c>
      <c r="AX26" s="1">
        <v>308</v>
      </c>
      <c r="AY26" s="1">
        <v>384</v>
      </c>
      <c r="AZ26" s="1">
        <v>207</v>
      </c>
      <c r="BA26" s="1">
        <v>466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</row>
    <row r="27" spans="1:58">
      <c r="A27" s="1">
        <v>70090</v>
      </c>
      <c r="B27" s="1" t="s">
        <v>86</v>
      </c>
      <c r="C27" s="1">
        <v>32</v>
      </c>
      <c r="D27" s="2">
        <v>32.271900000000002</v>
      </c>
      <c r="E27" s="2">
        <v>1032.7008000000001</v>
      </c>
      <c r="F27" s="10">
        <f t="shared" si="4"/>
        <v>41308.032000000007</v>
      </c>
      <c r="G27" s="11">
        <f t="shared" si="5"/>
        <v>40</v>
      </c>
      <c r="H27" s="1">
        <v>20.05</v>
      </c>
      <c r="I27" s="1">
        <v>2</v>
      </c>
      <c r="J27" s="21">
        <v>20</v>
      </c>
      <c r="K27" s="1">
        <f>VLOOKUP(A27:A290,'170326'!A27:I290,9,FALSE)</f>
        <v>20</v>
      </c>
      <c r="L27" s="1">
        <v>20.47</v>
      </c>
      <c r="M27" s="1">
        <v>11.47</v>
      </c>
      <c r="N27" s="5">
        <v>20</v>
      </c>
      <c r="O27" s="67">
        <f>VLOOKUP(A27:A290,'170326'!A27:O290,15,FALSE)</f>
        <v>0</v>
      </c>
      <c r="P27" s="1">
        <v>0</v>
      </c>
      <c r="Q27" s="12">
        <v>76742.58</v>
      </c>
      <c r="R27" s="2">
        <v>70223.649999999994</v>
      </c>
      <c r="S27" s="1">
        <v>164</v>
      </c>
      <c r="T27" s="1">
        <v>131</v>
      </c>
      <c r="U27" s="1">
        <v>348</v>
      </c>
      <c r="V27" s="1">
        <v>128</v>
      </c>
      <c r="W27" s="1">
        <v>148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364</v>
      </c>
      <c r="AN27" s="1">
        <v>314</v>
      </c>
      <c r="AO27" s="1">
        <v>382</v>
      </c>
      <c r="AP27" s="1">
        <v>357</v>
      </c>
      <c r="AQ27" s="1">
        <v>1661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275</v>
      </c>
      <c r="AX27" s="1">
        <v>194</v>
      </c>
      <c r="AY27" s="1">
        <v>221</v>
      </c>
      <c r="AZ27" s="1">
        <v>124</v>
      </c>
      <c r="BA27" s="1">
        <v>367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</row>
    <row r="28" spans="1:58">
      <c r="A28" s="1">
        <v>70067</v>
      </c>
      <c r="B28" s="1" t="s">
        <v>136</v>
      </c>
      <c r="C28" s="1">
        <v>16</v>
      </c>
      <c r="D28" s="2">
        <v>50.88</v>
      </c>
      <c r="E28" s="2">
        <v>814.08</v>
      </c>
      <c r="F28" s="10">
        <f t="shared" si="4"/>
        <v>35005.440000000002</v>
      </c>
      <c r="G28" s="11">
        <f t="shared" si="5"/>
        <v>43</v>
      </c>
      <c r="H28" s="1">
        <v>10.84</v>
      </c>
      <c r="I28" s="1">
        <v>7</v>
      </c>
      <c r="J28" s="25">
        <f t="shared" ref="J28:J29" si="7">MAX(0,(TRUNC((H28*0.8))))</f>
        <v>8</v>
      </c>
      <c r="K28" s="1">
        <v>0</v>
      </c>
      <c r="L28" s="1">
        <v>44.62</v>
      </c>
      <c r="M28" s="1">
        <v>23.75</v>
      </c>
      <c r="N28" s="16">
        <f>MAX(0,(TRUNC((L28*0.8))))</f>
        <v>35</v>
      </c>
      <c r="O28" s="1">
        <v>0</v>
      </c>
      <c r="P28" s="1">
        <v>0</v>
      </c>
      <c r="Q28" s="12">
        <v>73496.160000000003</v>
      </c>
      <c r="R28" s="2">
        <v>35768.639999999999</v>
      </c>
      <c r="S28" s="1">
        <v>95</v>
      </c>
      <c r="T28" s="1">
        <v>36</v>
      </c>
      <c r="U28" s="1">
        <v>39</v>
      </c>
      <c r="V28" s="1">
        <v>43</v>
      </c>
      <c r="W28" s="1">
        <v>69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190</v>
      </c>
      <c r="AN28" s="1">
        <v>182</v>
      </c>
      <c r="AO28" s="1">
        <v>211</v>
      </c>
      <c r="AP28" s="1">
        <v>130</v>
      </c>
      <c r="AQ28" s="1">
        <v>254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179</v>
      </c>
      <c r="AX28" s="1">
        <v>171</v>
      </c>
      <c r="AY28" s="1">
        <v>352</v>
      </c>
      <c r="AZ28" s="1">
        <v>195</v>
      </c>
      <c r="BA28" s="1">
        <v>380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</row>
    <row r="29" spans="1:58">
      <c r="A29" s="1">
        <v>70070</v>
      </c>
      <c r="B29" s="1" t="s">
        <v>63</v>
      </c>
      <c r="C29" s="1">
        <v>5</v>
      </c>
      <c r="D29" s="2">
        <v>72.478399999999993</v>
      </c>
      <c r="E29" s="2">
        <v>362.392</v>
      </c>
      <c r="F29" s="10">
        <f t="shared" si="4"/>
        <v>28991.360000000001</v>
      </c>
      <c r="G29" s="11">
        <f t="shared" si="5"/>
        <v>80</v>
      </c>
      <c r="H29" s="1">
        <v>38.5</v>
      </c>
      <c r="I29" s="1">
        <v>2</v>
      </c>
      <c r="J29" s="28">
        <f t="shared" si="7"/>
        <v>30</v>
      </c>
      <c r="K29" s="1">
        <f>VLOOKUP(A29:A292,'170326'!A29:I292,9,FALSE)</f>
        <v>0</v>
      </c>
      <c r="L29" s="1">
        <v>65.400000000000006</v>
      </c>
      <c r="M29" s="1">
        <v>13.8</v>
      </c>
      <c r="N29" s="5">
        <v>50</v>
      </c>
      <c r="O29" s="67">
        <f>VLOOKUP(A29:A292,'170326'!A29:O292,15,FALSE)</f>
        <v>40</v>
      </c>
      <c r="P29" s="1">
        <v>0</v>
      </c>
      <c r="Q29" s="12">
        <v>70593.960000000006</v>
      </c>
      <c r="R29" s="2">
        <v>88423.65</v>
      </c>
      <c r="S29" s="1">
        <v>47</v>
      </c>
      <c r="T29" s="1">
        <v>92</v>
      </c>
      <c r="U29" s="1">
        <v>58</v>
      </c>
      <c r="V29" s="1">
        <v>83</v>
      </c>
      <c r="W29" s="1">
        <v>299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177</v>
      </c>
      <c r="AN29" s="1">
        <v>165</v>
      </c>
      <c r="AO29" s="1">
        <v>103</v>
      </c>
      <c r="AP29" s="1">
        <v>184</v>
      </c>
      <c r="AQ29" s="1">
        <v>852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38</v>
      </c>
      <c r="AX29" s="1">
        <v>178</v>
      </c>
      <c r="AY29" s="1">
        <v>126</v>
      </c>
      <c r="AZ29" s="1">
        <v>148</v>
      </c>
      <c r="BA29" s="1">
        <v>69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</row>
    <row r="30" spans="1:58">
      <c r="A30" s="1">
        <v>70003</v>
      </c>
      <c r="B30" s="1" t="s">
        <v>82</v>
      </c>
      <c r="C30" s="1">
        <v>25</v>
      </c>
      <c r="D30" s="2">
        <v>62.836599999999997</v>
      </c>
      <c r="E30" s="2">
        <v>1570.915</v>
      </c>
      <c r="F30" s="10">
        <f t="shared" si="4"/>
        <v>23563.724999999999</v>
      </c>
      <c r="G30" s="11">
        <f t="shared" si="5"/>
        <v>15</v>
      </c>
      <c r="H30" s="1">
        <v>10.94</v>
      </c>
      <c r="I30" s="1">
        <v>0</v>
      </c>
      <c r="J30" s="20">
        <v>15</v>
      </c>
      <c r="K30" s="1">
        <f>VLOOKUP(A30:A293,'170326'!A30:I293,9,FALSE)</f>
        <v>0</v>
      </c>
      <c r="L30" s="1">
        <v>8.5399999999999991</v>
      </c>
      <c r="M30" s="1">
        <v>63.2</v>
      </c>
      <c r="N30" s="5">
        <v>0</v>
      </c>
      <c r="O30" s="67">
        <f>VLOOKUP(A30:A293,'170326'!A30:O293,15,FALSE)</f>
        <v>0</v>
      </c>
      <c r="P30" s="1">
        <v>0</v>
      </c>
      <c r="Q30" s="12">
        <v>69340.19</v>
      </c>
      <c r="R30" s="2">
        <v>222253.05</v>
      </c>
      <c r="S30" s="1">
        <v>94</v>
      </c>
      <c r="T30" s="1">
        <v>54</v>
      </c>
      <c r="U30" s="1">
        <v>91</v>
      </c>
      <c r="V30" s="1">
        <v>123</v>
      </c>
      <c r="W30" s="1">
        <v>1715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179</v>
      </c>
      <c r="AN30" s="1">
        <v>125</v>
      </c>
      <c r="AO30" s="1">
        <v>299</v>
      </c>
      <c r="AP30" s="1">
        <v>152</v>
      </c>
      <c r="AQ30" s="1">
        <v>242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69</v>
      </c>
      <c r="AX30" s="1">
        <v>74</v>
      </c>
      <c r="AY30" s="1">
        <v>92</v>
      </c>
      <c r="AZ30" s="1">
        <v>31</v>
      </c>
      <c r="BA30" s="1">
        <v>1580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</row>
    <row r="31" spans="1:58">
      <c r="A31" s="1">
        <v>70263</v>
      </c>
      <c r="B31" s="1" t="s">
        <v>129</v>
      </c>
      <c r="C31" s="1">
        <v>16</v>
      </c>
      <c r="D31" s="2">
        <v>97.94</v>
      </c>
      <c r="E31" s="2">
        <v>1567.04</v>
      </c>
      <c r="F31" s="10">
        <f t="shared" si="4"/>
        <v>26639.68</v>
      </c>
      <c r="G31" s="11">
        <f t="shared" si="5"/>
        <v>17</v>
      </c>
      <c r="H31" s="1">
        <v>9.59</v>
      </c>
      <c r="I31" s="1">
        <v>2</v>
      </c>
      <c r="J31" s="28">
        <f>MAX(0,(TRUNC((H31*0.8))))</f>
        <v>7</v>
      </c>
      <c r="K31" s="1">
        <v>0</v>
      </c>
      <c r="L31" s="1">
        <v>12.41</v>
      </c>
      <c r="M31" s="1">
        <v>6.75</v>
      </c>
      <c r="N31" s="5">
        <v>10</v>
      </c>
      <c r="O31" s="1">
        <v>0</v>
      </c>
      <c r="P31" s="1">
        <v>0</v>
      </c>
      <c r="Q31" s="12">
        <v>68362.12</v>
      </c>
      <c r="R31" s="2">
        <v>20077.7</v>
      </c>
      <c r="S31" s="1">
        <v>51</v>
      </c>
      <c r="T31" s="1">
        <v>49</v>
      </c>
      <c r="U31" s="1">
        <v>64</v>
      </c>
      <c r="V31" s="1">
        <v>28</v>
      </c>
      <c r="W31" s="1">
        <v>-24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140</v>
      </c>
      <c r="AN31" s="1">
        <v>98</v>
      </c>
      <c r="AO31" s="1">
        <v>84</v>
      </c>
      <c r="AP31" s="1">
        <v>146</v>
      </c>
      <c r="AQ31" s="1">
        <v>121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83</v>
      </c>
      <c r="AX31" s="1">
        <v>76</v>
      </c>
      <c r="AY31" s="1">
        <v>68</v>
      </c>
      <c r="AZ31" s="1">
        <v>19</v>
      </c>
      <c r="BA31" s="1">
        <v>108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>
      <c r="A32" s="1">
        <v>70253</v>
      </c>
      <c r="B32" s="1" t="s">
        <v>111</v>
      </c>
      <c r="C32" s="1">
        <v>12</v>
      </c>
      <c r="D32" s="2">
        <v>95.089100000000002</v>
      </c>
      <c r="E32" s="2">
        <v>1141.0691999999999</v>
      </c>
      <c r="F32" s="10">
        <f t="shared" si="4"/>
        <v>11410.691999999999</v>
      </c>
      <c r="G32" s="11">
        <f t="shared" si="5"/>
        <v>10</v>
      </c>
      <c r="H32" s="1">
        <v>8.17</v>
      </c>
      <c r="I32" s="1">
        <v>4</v>
      </c>
      <c r="J32" s="26">
        <v>5</v>
      </c>
      <c r="K32" s="1">
        <f>VLOOKUP(A32:A295,'170326'!A32:I295,9,FALSE)</f>
        <v>2</v>
      </c>
      <c r="L32" s="1">
        <v>14.92</v>
      </c>
      <c r="M32" s="1">
        <v>8.75</v>
      </c>
      <c r="N32" s="5">
        <v>5</v>
      </c>
      <c r="O32" s="67">
        <f>VLOOKUP(A32:A295,'170326'!A32:O295,15,FALSE)</f>
        <v>10</v>
      </c>
      <c r="P32" s="1">
        <v>0</v>
      </c>
      <c r="Q32" s="12">
        <v>67180.45</v>
      </c>
      <c r="R32" s="2">
        <v>46878.93</v>
      </c>
      <c r="S32" s="1">
        <v>32</v>
      </c>
      <c r="T32" s="1">
        <v>43</v>
      </c>
      <c r="U32" s="1">
        <v>41</v>
      </c>
      <c r="V32" s="1">
        <v>7</v>
      </c>
      <c r="W32" s="1">
        <v>114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108</v>
      </c>
      <c r="AN32" s="1">
        <v>226</v>
      </c>
      <c r="AO32" s="1">
        <v>163</v>
      </c>
      <c r="AP32" s="1">
        <v>91</v>
      </c>
      <c r="AQ32" s="1">
        <v>274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66</v>
      </c>
      <c r="AX32" s="1">
        <v>52</v>
      </c>
      <c r="AY32" s="1">
        <v>85</v>
      </c>
      <c r="AZ32" s="1">
        <v>4</v>
      </c>
      <c r="BA32" s="1">
        <v>105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>
      <c r="A33" s="1">
        <v>70011</v>
      </c>
      <c r="B33" s="1" t="s">
        <v>101</v>
      </c>
      <c r="C33" s="1">
        <v>15</v>
      </c>
      <c r="D33" s="2">
        <v>27.955400000000001</v>
      </c>
      <c r="E33" s="2">
        <v>419.33100000000002</v>
      </c>
      <c r="F33" s="10">
        <f t="shared" si="4"/>
        <v>29353.170000000002</v>
      </c>
      <c r="G33" s="11">
        <f t="shared" si="5"/>
        <v>70</v>
      </c>
      <c r="H33" s="1">
        <v>34.43</v>
      </c>
      <c r="I33" s="1">
        <v>21</v>
      </c>
      <c r="J33" s="20">
        <v>20</v>
      </c>
      <c r="K33" s="1">
        <v>0</v>
      </c>
      <c r="L33" s="1">
        <v>60.8</v>
      </c>
      <c r="M33" s="1">
        <v>39.799999999999997</v>
      </c>
      <c r="N33" s="5">
        <v>50</v>
      </c>
      <c r="O33" s="1">
        <v>0</v>
      </c>
      <c r="P33" s="1">
        <v>0</v>
      </c>
      <c r="Q33" s="12">
        <v>66925.23</v>
      </c>
      <c r="R33" s="2">
        <v>50711.1</v>
      </c>
      <c r="S33" s="1">
        <v>151</v>
      </c>
      <c r="T33" s="1">
        <v>145</v>
      </c>
      <c r="U33" s="1">
        <v>231</v>
      </c>
      <c r="V33" s="1">
        <v>124</v>
      </c>
      <c r="W33" s="1">
        <v>622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297</v>
      </c>
      <c r="AN33" s="1">
        <v>402</v>
      </c>
      <c r="AO33" s="1">
        <v>321</v>
      </c>
      <c r="AP33" s="1">
        <v>293</v>
      </c>
      <c r="AQ33" s="1">
        <v>595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254</v>
      </c>
      <c r="AX33" s="1">
        <v>371</v>
      </c>
      <c r="AY33" s="1">
        <v>357</v>
      </c>
      <c r="AZ33" s="1">
        <v>231</v>
      </c>
      <c r="BA33" s="1">
        <v>597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>
      <c r="A34" s="1">
        <v>70246</v>
      </c>
      <c r="B34" s="1" t="s">
        <v>154</v>
      </c>
      <c r="C34" s="1">
        <v>16</v>
      </c>
      <c r="D34" s="2">
        <v>43.950699999999998</v>
      </c>
      <c r="E34" s="2">
        <v>703.21119999999996</v>
      </c>
      <c r="F34" s="10">
        <f t="shared" si="4"/>
        <v>42192.671999999999</v>
      </c>
      <c r="G34" s="11">
        <f t="shared" si="5"/>
        <v>60</v>
      </c>
      <c r="H34" s="1">
        <v>23.16</v>
      </c>
      <c r="I34" s="1">
        <v>0</v>
      </c>
      <c r="J34" s="26">
        <v>30</v>
      </c>
      <c r="K34" s="1">
        <v>0</v>
      </c>
      <c r="L34" s="1">
        <v>26.53</v>
      </c>
      <c r="M34" s="1">
        <v>1.75</v>
      </c>
      <c r="N34" s="5">
        <v>30</v>
      </c>
      <c r="O34" s="1">
        <v>0</v>
      </c>
      <c r="P34" s="1">
        <v>0</v>
      </c>
      <c r="Q34" s="12">
        <v>62278.14</v>
      </c>
      <c r="R34" s="2">
        <v>-2241.4899999999998</v>
      </c>
      <c r="S34" s="1">
        <v>102</v>
      </c>
      <c r="T34" s="1">
        <v>139</v>
      </c>
      <c r="U34" s="1">
        <v>118</v>
      </c>
      <c r="V34" s="1">
        <v>162</v>
      </c>
      <c r="W34" s="1">
        <v>-118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235</v>
      </c>
      <c r="AN34" s="1">
        <v>168</v>
      </c>
      <c r="AO34" s="1">
        <v>260</v>
      </c>
      <c r="AP34" s="1">
        <v>86</v>
      </c>
      <c r="AQ34" s="1">
        <v>39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97</v>
      </c>
      <c r="AX34" s="1">
        <v>163</v>
      </c>
      <c r="AY34" s="1">
        <v>199</v>
      </c>
      <c r="AZ34" s="1">
        <v>94</v>
      </c>
      <c r="BA34" s="1">
        <v>28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>
      <c r="A35" s="1">
        <v>70039</v>
      </c>
      <c r="B35" s="1" t="s">
        <v>78</v>
      </c>
      <c r="C35" s="1">
        <v>18</v>
      </c>
      <c r="D35" s="2">
        <v>41.593600000000002</v>
      </c>
      <c r="E35" s="2">
        <v>748.6848</v>
      </c>
      <c r="F35" s="10">
        <f t="shared" si="4"/>
        <v>33690.815999999999</v>
      </c>
      <c r="G35" s="11">
        <f t="shared" si="5"/>
        <v>45</v>
      </c>
      <c r="H35" s="1">
        <v>28.42</v>
      </c>
      <c r="I35" s="1">
        <v>0</v>
      </c>
      <c r="J35" s="26">
        <v>30</v>
      </c>
      <c r="K35" s="1">
        <f>VLOOKUP(A35:A298,'170326'!A35:I298,9,FALSE)</f>
        <v>0</v>
      </c>
      <c r="L35" s="1">
        <v>17.72</v>
      </c>
      <c r="M35" s="1">
        <v>11</v>
      </c>
      <c r="N35" s="5">
        <v>15</v>
      </c>
      <c r="O35" s="67">
        <f>VLOOKUP(A35:A298,'170326'!A35:O298,15,FALSE)</f>
        <v>0</v>
      </c>
      <c r="P35" s="1">
        <v>0</v>
      </c>
      <c r="Q35" s="12">
        <v>61121.8</v>
      </c>
      <c r="R35" s="2">
        <v>137217.29</v>
      </c>
      <c r="S35" s="1">
        <v>177</v>
      </c>
      <c r="T35" s="1">
        <v>185</v>
      </c>
      <c r="U35" s="1">
        <v>162</v>
      </c>
      <c r="V35" s="1">
        <v>160</v>
      </c>
      <c r="W35" s="1">
        <v>2253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160</v>
      </c>
      <c r="AN35" s="1">
        <v>211</v>
      </c>
      <c r="AO35" s="1">
        <v>289</v>
      </c>
      <c r="AP35" s="1">
        <v>169</v>
      </c>
      <c r="AQ35" s="1">
        <v>848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53</v>
      </c>
      <c r="AX35" s="1">
        <v>234</v>
      </c>
      <c r="AY35" s="1">
        <v>94</v>
      </c>
      <c r="AZ35" s="1">
        <v>110</v>
      </c>
      <c r="BA35" s="1">
        <v>198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>
      <c r="A36" s="1">
        <v>70006</v>
      </c>
      <c r="B36" s="1" t="s">
        <v>88</v>
      </c>
      <c r="C36" s="1">
        <v>1</v>
      </c>
      <c r="D36" s="2">
        <v>850</v>
      </c>
      <c r="E36" s="2">
        <v>850</v>
      </c>
      <c r="F36" s="10">
        <f t="shared" si="4"/>
        <v>0</v>
      </c>
      <c r="G36" s="11">
        <f t="shared" si="5"/>
        <v>0</v>
      </c>
      <c r="H36" s="1">
        <v>2</v>
      </c>
      <c r="I36" s="1">
        <v>0</v>
      </c>
      <c r="J36" s="5">
        <v>0</v>
      </c>
      <c r="K36" s="1">
        <f>VLOOKUP(A36:A299,'170326'!A36:I299,9,FALSE)</f>
        <v>0</v>
      </c>
      <c r="L36" s="1">
        <v>37.5</v>
      </c>
      <c r="M36" s="1">
        <v>110</v>
      </c>
      <c r="N36" s="5">
        <v>0</v>
      </c>
      <c r="O36" s="67">
        <f>VLOOKUP(A36:A299,'170326'!A36:O299,15,FALSE)</f>
        <v>0</v>
      </c>
      <c r="P36" s="1">
        <v>198</v>
      </c>
      <c r="Q36" s="12">
        <v>60350</v>
      </c>
      <c r="R36" s="2">
        <v>334050</v>
      </c>
      <c r="S36" s="1">
        <v>0</v>
      </c>
      <c r="T36" s="1">
        <v>0</v>
      </c>
      <c r="U36" s="1">
        <v>2</v>
      </c>
      <c r="V36" s="1">
        <v>0</v>
      </c>
      <c r="W36" s="1">
        <v>107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25</v>
      </c>
      <c r="AN36" s="1">
        <v>7</v>
      </c>
      <c r="AO36" s="1">
        <v>2</v>
      </c>
      <c r="AP36" s="1">
        <v>2</v>
      </c>
      <c r="AQ36" s="1">
        <v>176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21</v>
      </c>
      <c r="AX36" s="1">
        <v>12</v>
      </c>
      <c r="AY36" s="1">
        <v>7</v>
      </c>
      <c r="AZ36" s="1">
        <v>7</v>
      </c>
      <c r="BA36" s="1">
        <v>110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>
      <c r="A37" s="1">
        <v>70080</v>
      </c>
      <c r="B37" s="1" t="s">
        <v>159</v>
      </c>
      <c r="C37" s="1">
        <v>12</v>
      </c>
      <c r="D37" s="2">
        <v>74.31</v>
      </c>
      <c r="E37" s="2">
        <v>891.72</v>
      </c>
      <c r="F37" s="10">
        <f t="shared" si="4"/>
        <v>8917.2000000000007</v>
      </c>
      <c r="G37" s="11">
        <f t="shared" si="5"/>
        <v>10</v>
      </c>
      <c r="H37" s="1">
        <v>2</v>
      </c>
      <c r="I37" s="1">
        <v>0</v>
      </c>
      <c r="J37" s="21">
        <v>5</v>
      </c>
      <c r="K37" s="1">
        <f>VLOOKUP(A37:A300,'170326'!A37:I300,9,FALSE)</f>
        <v>0</v>
      </c>
      <c r="L37" s="1">
        <v>11.46</v>
      </c>
      <c r="M37" s="1">
        <v>9.67</v>
      </c>
      <c r="N37" s="5">
        <v>5</v>
      </c>
      <c r="O37" s="67">
        <f>VLOOKUP(A37:A300,'170326'!A37:O300,15,FALSE)</f>
        <v>5</v>
      </c>
      <c r="P37" s="1">
        <v>0</v>
      </c>
      <c r="Q37" s="12">
        <v>58890.68</v>
      </c>
      <c r="R37" s="2">
        <v>28683.66</v>
      </c>
      <c r="S37" s="1">
        <v>20</v>
      </c>
      <c r="T37" s="1">
        <v>3</v>
      </c>
      <c r="U37" s="1">
        <v>-7</v>
      </c>
      <c r="V37" s="1">
        <v>19</v>
      </c>
      <c r="W37" s="1">
        <v>34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238</v>
      </c>
      <c r="AN37" s="1">
        <v>216</v>
      </c>
      <c r="AO37" s="1">
        <v>144</v>
      </c>
      <c r="AP37" s="1">
        <v>282</v>
      </c>
      <c r="AQ37" s="1">
        <v>236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27</v>
      </c>
      <c r="AX37" s="1">
        <v>44</v>
      </c>
      <c r="AY37" s="1">
        <v>68</v>
      </c>
      <c r="AZ37" s="1">
        <v>41</v>
      </c>
      <c r="BA37" s="1">
        <v>116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>
      <c r="A38" s="1">
        <v>70013</v>
      </c>
      <c r="B38" s="1" t="s">
        <v>84</v>
      </c>
      <c r="C38" s="1">
        <v>5</v>
      </c>
      <c r="D38" s="2">
        <v>59.645299999999999</v>
      </c>
      <c r="E38" s="2">
        <v>298.22649999999999</v>
      </c>
      <c r="F38" s="10">
        <f t="shared" si="4"/>
        <v>5964.53</v>
      </c>
      <c r="G38" s="11">
        <f t="shared" si="5"/>
        <v>20</v>
      </c>
      <c r="H38" s="1">
        <v>41.9</v>
      </c>
      <c r="I38" s="1">
        <v>35</v>
      </c>
      <c r="J38" s="5">
        <v>0</v>
      </c>
      <c r="K38" s="1">
        <v>0</v>
      </c>
      <c r="L38" s="1">
        <v>39.200000000000003</v>
      </c>
      <c r="M38" s="1">
        <v>31.8</v>
      </c>
      <c r="N38" s="5">
        <v>20</v>
      </c>
      <c r="O38" s="1">
        <v>0</v>
      </c>
      <c r="P38" s="1">
        <v>0</v>
      </c>
      <c r="Q38" s="12">
        <v>58422.57</v>
      </c>
      <c r="R38" s="2">
        <v>35131.08</v>
      </c>
      <c r="S38" s="1">
        <v>85</v>
      </c>
      <c r="T38" s="1">
        <v>72</v>
      </c>
      <c r="U38" s="1">
        <v>66</v>
      </c>
      <c r="V38" s="1">
        <v>45</v>
      </c>
      <c r="W38" s="1">
        <v>230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237</v>
      </c>
      <c r="AN38" s="1">
        <v>179</v>
      </c>
      <c r="AO38" s="1">
        <v>156</v>
      </c>
      <c r="AP38" s="1">
        <v>183</v>
      </c>
      <c r="AQ38" s="1">
        <v>200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69</v>
      </c>
      <c r="AX38" s="1">
        <v>69</v>
      </c>
      <c r="AY38" s="1">
        <v>60</v>
      </c>
      <c r="AZ38" s="1">
        <v>65</v>
      </c>
      <c r="BA38" s="1">
        <v>159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39" spans="1:58">
      <c r="A39" s="1">
        <v>70122</v>
      </c>
      <c r="B39" s="1" t="s">
        <v>132</v>
      </c>
      <c r="C39" s="1">
        <v>20</v>
      </c>
      <c r="D39" s="2">
        <v>74.69</v>
      </c>
      <c r="E39" s="2">
        <v>1493.8</v>
      </c>
      <c r="F39" s="10">
        <f t="shared" si="4"/>
        <v>22407</v>
      </c>
      <c r="G39" s="11">
        <f t="shared" si="5"/>
        <v>15</v>
      </c>
      <c r="H39" s="1">
        <v>8.6</v>
      </c>
      <c r="I39" s="1">
        <v>4</v>
      </c>
      <c r="J39" s="26">
        <v>5</v>
      </c>
      <c r="K39" s="1">
        <v>0</v>
      </c>
      <c r="L39" s="1">
        <v>13.4</v>
      </c>
      <c r="M39" s="1">
        <v>8.15</v>
      </c>
      <c r="N39" s="16">
        <f>MAX(0,(TRUNC((L39*0.8))))</f>
        <v>10</v>
      </c>
      <c r="O39" s="1">
        <v>0</v>
      </c>
      <c r="P39" s="1">
        <v>0</v>
      </c>
      <c r="Q39" s="12">
        <v>58332.89</v>
      </c>
      <c r="R39" s="2">
        <v>40780.74</v>
      </c>
      <c r="S39" s="1">
        <v>77</v>
      </c>
      <c r="T39" s="1">
        <v>61</v>
      </c>
      <c r="U39" s="1">
        <v>29</v>
      </c>
      <c r="V39" s="1">
        <v>71</v>
      </c>
      <c r="W39" s="1">
        <v>149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110</v>
      </c>
      <c r="AN39" s="1">
        <v>93</v>
      </c>
      <c r="AO39" s="1">
        <v>132</v>
      </c>
      <c r="AP39" s="1">
        <v>105</v>
      </c>
      <c r="AQ39" s="1">
        <v>234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86</v>
      </c>
      <c r="AX39" s="1">
        <v>109</v>
      </c>
      <c r="AY39" s="1">
        <v>115</v>
      </c>
      <c r="AZ39" s="1">
        <v>25</v>
      </c>
      <c r="BA39" s="1">
        <v>163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</row>
    <row r="40" spans="1:58">
      <c r="A40" s="1">
        <v>70192</v>
      </c>
      <c r="B40" s="1" t="s">
        <v>173</v>
      </c>
      <c r="C40" s="1">
        <v>16</v>
      </c>
      <c r="D40" s="2">
        <v>113.9</v>
      </c>
      <c r="E40" s="2">
        <v>1822.4</v>
      </c>
      <c r="F40" s="10">
        <f t="shared" si="4"/>
        <v>18224</v>
      </c>
      <c r="G40" s="11">
        <f t="shared" si="5"/>
        <v>10</v>
      </c>
      <c r="H40" s="1">
        <v>6.5</v>
      </c>
      <c r="I40" s="1">
        <v>4</v>
      </c>
      <c r="J40" s="26">
        <v>5</v>
      </c>
      <c r="K40" s="1">
        <v>0</v>
      </c>
      <c r="L40" s="1">
        <v>4.62</v>
      </c>
      <c r="M40" s="1">
        <v>1.56</v>
      </c>
      <c r="N40" s="5">
        <v>5</v>
      </c>
      <c r="O40" s="1">
        <v>0</v>
      </c>
      <c r="P40" s="1">
        <v>0</v>
      </c>
      <c r="Q40" s="12">
        <v>56437.45</v>
      </c>
      <c r="R40" s="2">
        <v>20046.400000000001</v>
      </c>
      <c r="S40" s="1">
        <v>26</v>
      </c>
      <c r="T40" s="1">
        <v>28</v>
      </c>
      <c r="U40" s="1">
        <v>50</v>
      </c>
      <c r="V40" s="1">
        <v>28</v>
      </c>
      <c r="W40" s="1">
        <v>-31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81</v>
      </c>
      <c r="AN40" s="1">
        <v>117</v>
      </c>
      <c r="AO40" s="1">
        <v>130</v>
      </c>
      <c r="AP40" s="1">
        <v>96</v>
      </c>
      <c r="AQ40" s="1">
        <v>182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23</v>
      </c>
      <c r="AX40" s="1">
        <v>0</v>
      </c>
      <c r="AY40" s="1">
        <v>35</v>
      </c>
      <c r="AZ40" s="1">
        <v>32</v>
      </c>
      <c r="BA40" s="1">
        <v>25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>
      <c r="A41" s="1">
        <v>70078</v>
      </c>
      <c r="B41" s="1" t="s">
        <v>100</v>
      </c>
      <c r="C41" s="1">
        <v>10</v>
      </c>
      <c r="D41" s="2">
        <v>125.14</v>
      </c>
      <c r="E41" s="2">
        <v>1251.4000000000001</v>
      </c>
      <c r="F41" s="10">
        <f t="shared" si="4"/>
        <v>6257</v>
      </c>
      <c r="G41" s="11">
        <f t="shared" si="5"/>
        <v>5</v>
      </c>
      <c r="H41" s="1">
        <v>8.4499999999999993</v>
      </c>
      <c r="I41" s="1">
        <v>0</v>
      </c>
      <c r="J41" s="5">
        <v>0</v>
      </c>
      <c r="K41" s="1">
        <f>VLOOKUP(A41:A304,'170326'!A41:I304,9,FALSE)</f>
        <v>10</v>
      </c>
      <c r="L41" s="1">
        <v>12.7</v>
      </c>
      <c r="M41" s="1">
        <v>0.9</v>
      </c>
      <c r="N41" s="5">
        <v>5</v>
      </c>
      <c r="O41" s="67">
        <f>VLOOKUP(A41:A304,'170326'!A41:O304,15,FALSE)</f>
        <v>10</v>
      </c>
      <c r="P41" s="1">
        <v>0</v>
      </c>
      <c r="Q41" s="12">
        <v>54686.18</v>
      </c>
      <c r="R41" s="2">
        <v>2252.52</v>
      </c>
      <c r="S41" s="1">
        <v>32</v>
      </c>
      <c r="T41" s="1">
        <v>34</v>
      </c>
      <c r="U41" s="1">
        <v>29</v>
      </c>
      <c r="V41" s="1">
        <v>13</v>
      </c>
      <c r="W41" s="1">
        <v>-55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65</v>
      </c>
      <c r="AN41" s="1">
        <v>84</v>
      </c>
      <c r="AO41" s="1">
        <v>80</v>
      </c>
      <c r="AP41" s="1">
        <v>77</v>
      </c>
      <c r="AQ41" s="1">
        <v>64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59</v>
      </c>
      <c r="AX41" s="1">
        <v>39</v>
      </c>
      <c r="AY41" s="1">
        <v>40</v>
      </c>
      <c r="AZ41" s="1">
        <v>17</v>
      </c>
      <c r="BA41" s="1">
        <v>9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>
      <c r="A42" s="1">
        <v>70048</v>
      </c>
      <c r="B42" s="1" t="s">
        <v>133</v>
      </c>
      <c r="C42" s="1">
        <v>20</v>
      </c>
      <c r="D42" s="2">
        <v>85.447299999999998</v>
      </c>
      <c r="E42" s="2">
        <v>1708.9459999999999</v>
      </c>
      <c r="F42" s="10">
        <f t="shared" si="4"/>
        <v>25634.19</v>
      </c>
      <c r="G42" s="11">
        <f t="shared" si="5"/>
        <v>15</v>
      </c>
      <c r="H42" s="1">
        <v>7.82</v>
      </c>
      <c r="I42" s="1">
        <v>0</v>
      </c>
      <c r="J42" s="26">
        <v>10</v>
      </c>
      <c r="K42" s="1">
        <v>0</v>
      </c>
      <c r="L42" s="1">
        <v>12.38</v>
      </c>
      <c r="M42" s="1">
        <v>11.25</v>
      </c>
      <c r="N42" s="5">
        <v>5</v>
      </c>
      <c r="O42" s="1">
        <v>0</v>
      </c>
      <c r="P42" s="1">
        <v>0</v>
      </c>
      <c r="Q42" s="12">
        <v>53874.52</v>
      </c>
      <c r="R42" s="2">
        <v>32811.760000000002</v>
      </c>
      <c r="S42" s="1">
        <v>43</v>
      </c>
      <c r="T42" s="1">
        <v>47</v>
      </c>
      <c r="U42" s="1">
        <v>62</v>
      </c>
      <c r="V42" s="1">
        <v>56</v>
      </c>
      <c r="W42" s="1">
        <v>63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35</v>
      </c>
      <c r="AN42" s="1">
        <v>84</v>
      </c>
      <c r="AO42" s="1">
        <v>105</v>
      </c>
      <c r="AP42" s="1">
        <v>89</v>
      </c>
      <c r="AQ42" s="1">
        <v>96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26</v>
      </c>
      <c r="AX42" s="1">
        <v>104</v>
      </c>
      <c r="AY42" s="1">
        <v>122</v>
      </c>
      <c r="AZ42" s="1">
        <v>95</v>
      </c>
      <c r="BA42" s="1">
        <v>225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>
      <c r="A43" s="1">
        <v>70104</v>
      </c>
      <c r="B43" s="1" t="s">
        <v>71</v>
      </c>
      <c r="C43" s="1">
        <v>6</v>
      </c>
      <c r="D43" s="2">
        <v>192.9427</v>
      </c>
      <c r="E43" s="2">
        <v>1157.6561999999999</v>
      </c>
      <c r="F43" s="10">
        <f t="shared" si="4"/>
        <v>28941.404999999999</v>
      </c>
      <c r="G43" s="11">
        <f t="shared" si="5"/>
        <v>25</v>
      </c>
      <c r="H43" s="1">
        <v>13.92</v>
      </c>
      <c r="I43" s="1">
        <v>0</v>
      </c>
      <c r="J43" s="21">
        <v>15</v>
      </c>
      <c r="K43" s="1">
        <v>0</v>
      </c>
      <c r="L43" s="1">
        <v>8</v>
      </c>
      <c r="M43" s="1">
        <v>10.83</v>
      </c>
      <c r="N43" s="5">
        <v>10</v>
      </c>
      <c r="O43" s="1">
        <v>0</v>
      </c>
      <c r="P43" s="1">
        <v>0</v>
      </c>
      <c r="Q43" s="12">
        <v>49682.75</v>
      </c>
      <c r="R43" s="2">
        <v>40132.080000000002</v>
      </c>
      <c r="S43" s="1">
        <v>24</v>
      </c>
      <c r="T43" s="1">
        <v>40</v>
      </c>
      <c r="U43" s="1">
        <v>29</v>
      </c>
      <c r="V43" s="1">
        <v>21</v>
      </c>
      <c r="W43" s="1">
        <v>69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22</v>
      </c>
      <c r="AN43" s="1">
        <v>50</v>
      </c>
      <c r="AO43" s="1">
        <v>54</v>
      </c>
      <c r="AP43" s="1">
        <v>50</v>
      </c>
      <c r="AQ43" s="1">
        <v>74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50</v>
      </c>
      <c r="AY43" s="1">
        <v>9</v>
      </c>
      <c r="AZ43" s="1">
        <v>28</v>
      </c>
      <c r="BA43" s="1">
        <v>65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>
      <c r="A44" s="1">
        <v>70257</v>
      </c>
      <c r="B44" s="1" t="s">
        <v>93</v>
      </c>
      <c r="C44" s="1">
        <v>25</v>
      </c>
      <c r="D44" s="2">
        <v>28.24</v>
      </c>
      <c r="E44" s="2">
        <v>706</v>
      </c>
      <c r="F44" s="10">
        <f t="shared" si="4"/>
        <v>14120</v>
      </c>
      <c r="G44" s="11">
        <f t="shared" si="5"/>
        <v>20</v>
      </c>
      <c r="H44" s="1">
        <v>13.1</v>
      </c>
      <c r="I44" s="1">
        <v>8</v>
      </c>
      <c r="J44" s="27">
        <f>MAX(0,(TRUNC((H44*0.8))))</f>
        <v>10</v>
      </c>
      <c r="K44" s="1">
        <f>VLOOKUP(A44:A307,'170326'!A44:I307,9,FALSE)</f>
        <v>5</v>
      </c>
      <c r="L44" s="1">
        <v>21.26</v>
      </c>
      <c r="M44" s="1">
        <v>16.88</v>
      </c>
      <c r="N44" s="5">
        <v>10</v>
      </c>
      <c r="O44" s="67">
        <f>VLOOKUP(A44:A307,'170326'!A44:O307,15,FALSE)</f>
        <v>5</v>
      </c>
      <c r="P44" s="1">
        <v>0</v>
      </c>
      <c r="Q44" s="12">
        <v>48290.400000000001</v>
      </c>
      <c r="R44" s="2">
        <v>26573.84</v>
      </c>
      <c r="S44" s="1">
        <v>76</v>
      </c>
      <c r="T44" s="1">
        <v>100</v>
      </c>
      <c r="U44" s="1">
        <v>107</v>
      </c>
      <c r="V44" s="1">
        <v>189</v>
      </c>
      <c r="W44" s="1">
        <v>176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276</v>
      </c>
      <c r="AN44" s="1">
        <v>154</v>
      </c>
      <c r="AO44" s="1">
        <v>333</v>
      </c>
      <c r="AP44" s="1">
        <v>330</v>
      </c>
      <c r="AQ44" s="1">
        <v>343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170</v>
      </c>
      <c r="AX44" s="1">
        <v>235</v>
      </c>
      <c r="AY44" s="1">
        <v>220</v>
      </c>
      <c r="AZ44" s="1">
        <v>48</v>
      </c>
      <c r="BA44" s="1">
        <v>422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</row>
    <row r="45" spans="1:58">
      <c r="A45" s="1">
        <v>70968</v>
      </c>
      <c r="B45" s="1" t="s">
        <v>197</v>
      </c>
      <c r="C45" s="1">
        <v>12</v>
      </c>
      <c r="D45" s="2">
        <v>64.44</v>
      </c>
      <c r="E45" s="2">
        <v>773.28</v>
      </c>
      <c r="F45" s="10">
        <f t="shared" si="4"/>
        <v>11599.199999999999</v>
      </c>
      <c r="G45" s="11">
        <f t="shared" si="5"/>
        <v>15</v>
      </c>
      <c r="H45" s="1">
        <v>4.71</v>
      </c>
      <c r="I45" s="1">
        <v>1</v>
      </c>
      <c r="J45" s="5">
        <v>5</v>
      </c>
      <c r="K45" s="1">
        <f>VLOOKUP(A45:A308,'170326'!A45:I308,9,FALSE)</f>
        <v>5</v>
      </c>
      <c r="L45" s="1">
        <v>21.54</v>
      </c>
      <c r="M45" s="1">
        <v>13</v>
      </c>
      <c r="N45" s="5">
        <v>10</v>
      </c>
      <c r="O45" s="67">
        <f>VLOOKUP(A45:A308,'170326'!A45:O308,15,FALSE)</f>
        <v>5</v>
      </c>
      <c r="P45" s="1">
        <v>0</v>
      </c>
      <c r="Q45" s="12">
        <v>46944.54</v>
      </c>
      <c r="R45" s="2">
        <v>29706.84</v>
      </c>
      <c r="S45" s="1">
        <v>15</v>
      </c>
      <c r="T45" s="1">
        <v>12</v>
      </c>
      <c r="U45" s="1">
        <v>16</v>
      </c>
      <c r="V45" s="1">
        <v>39</v>
      </c>
      <c r="W45" s="1">
        <v>55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86</v>
      </c>
      <c r="AN45" s="1">
        <v>180</v>
      </c>
      <c r="AO45" s="1">
        <v>184</v>
      </c>
      <c r="AP45" s="1">
        <v>107</v>
      </c>
      <c r="AQ45" s="1">
        <v>250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47</v>
      </c>
      <c r="AX45" s="1">
        <v>93</v>
      </c>
      <c r="AY45" s="1">
        <v>137</v>
      </c>
      <c r="AZ45" s="1">
        <v>56</v>
      </c>
      <c r="BA45" s="1">
        <v>156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</row>
    <row r="46" spans="1:58">
      <c r="A46" s="1">
        <v>70140</v>
      </c>
      <c r="B46" s="1" t="s">
        <v>206</v>
      </c>
      <c r="C46" s="1">
        <v>1</v>
      </c>
      <c r="D46" s="2">
        <v>1133.7747999999999</v>
      </c>
      <c r="E46" s="2">
        <v>1133.7747999999999</v>
      </c>
      <c r="F46" s="10">
        <f t="shared" si="4"/>
        <v>39682.117999999995</v>
      </c>
      <c r="G46" s="11">
        <f t="shared" si="5"/>
        <v>35</v>
      </c>
      <c r="H46" s="1">
        <v>10</v>
      </c>
      <c r="I46" s="1">
        <v>0</v>
      </c>
      <c r="J46" s="26">
        <v>20</v>
      </c>
      <c r="K46" s="1">
        <v>0</v>
      </c>
      <c r="L46" s="1">
        <v>22</v>
      </c>
      <c r="M46" s="1">
        <v>28</v>
      </c>
      <c r="N46" s="5">
        <v>15</v>
      </c>
      <c r="O46" s="1">
        <v>0</v>
      </c>
      <c r="P46" s="1">
        <v>0</v>
      </c>
      <c r="Q46" s="12">
        <v>46484.77</v>
      </c>
      <c r="R46" s="2">
        <v>46484.77</v>
      </c>
      <c r="S46" s="1">
        <v>4</v>
      </c>
      <c r="T46" s="1">
        <v>3</v>
      </c>
      <c r="U46" s="1">
        <v>3</v>
      </c>
      <c r="V46" s="1">
        <v>3</v>
      </c>
      <c r="W46" s="1">
        <v>6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5</v>
      </c>
      <c r="AN46" s="1">
        <v>0</v>
      </c>
      <c r="AO46" s="1">
        <v>3</v>
      </c>
      <c r="AP46" s="1">
        <v>2</v>
      </c>
      <c r="AQ46" s="1">
        <v>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1</v>
      </c>
      <c r="AX46" s="1">
        <v>19</v>
      </c>
      <c r="AY46" s="1">
        <v>4</v>
      </c>
      <c r="AZ46" s="1">
        <v>15</v>
      </c>
      <c r="BA46" s="1">
        <v>28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</row>
    <row r="47" spans="1:58">
      <c r="A47" s="1">
        <v>70137</v>
      </c>
      <c r="B47" s="1" t="s">
        <v>152</v>
      </c>
      <c r="C47" s="1">
        <v>12</v>
      </c>
      <c r="D47" s="2">
        <v>76.562100000000001</v>
      </c>
      <c r="E47" s="2">
        <v>918.74519999999995</v>
      </c>
      <c r="F47" s="10">
        <f t="shared" si="4"/>
        <v>13781.178</v>
      </c>
      <c r="G47" s="11">
        <f t="shared" si="5"/>
        <v>15</v>
      </c>
      <c r="H47" s="1">
        <v>9.25</v>
      </c>
      <c r="I47" s="1">
        <v>0</v>
      </c>
      <c r="J47" s="20">
        <v>5</v>
      </c>
      <c r="K47" s="1">
        <f>VLOOKUP(A47:A310,'170326'!A47:I310,9,FALSE)</f>
        <v>10</v>
      </c>
      <c r="L47" s="1">
        <v>8.8800000000000008</v>
      </c>
      <c r="M47" s="1">
        <v>3</v>
      </c>
      <c r="N47" s="5">
        <v>10</v>
      </c>
      <c r="O47" s="67">
        <f>VLOOKUP(A47:A310,'170326'!A47:O310,15,FALSE)</f>
        <v>5</v>
      </c>
      <c r="P47" s="1">
        <v>0</v>
      </c>
      <c r="Q47" s="12">
        <v>45324.76</v>
      </c>
      <c r="R47" s="2">
        <v>13398.37</v>
      </c>
      <c r="S47" s="1">
        <v>0</v>
      </c>
      <c r="T47" s="1">
        <v>52</v>
      </c>
      <c r="U47" s="1">
        <v>72</v>
      </c>
      <c r="V47" s="1">
        <v>26</v>
      </c>
      <c r="W47" s="1">
        <v>-19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117</v>
      </c>
      <c r="AN47" s="1">
        <v>119</v>
      </c>
      <c r="AO47" s="1">
        <v>127</v>
      </c>
      <c r="AP47" s="1">
        <v>142</v>
      </c>
      <c r="AQ47" s="1">
        <v>158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24</v>
      </c>
      <c r="AX47" s="1">
        <v>18</v>
      </c>
      <c r="AY47" s="1">
        <v>57</v>
      </c>
      <c r="AZ47" s="1">
        <v>33</v>
      </c>
      <c r="BA47" s="1">
        <v>36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</row>
    <row r="48" spans="1:58">
      <c r="A48" s="1">
        <v>70046</v>
      </c>
      <c r="B48" s="1" t="s">
        <v>194</v>
      </c>
      <c r="C48" s="1">
        <v>24</v>
      </c>
      <c r="D48" s="2">
        <v>40.9</v>
      </c>
      <c r="E48" s="2">
        <v>981.6</v>
      </c>
      <c r="F48" s="10">
        <f t="shared" si="4"/>
        <v>9816</v>
      </c>
      <c r="G48" s="11">
        <f t="shared" si="5"/>
        <v>10</v>
      </c>
      <c r="H48" s="1">
        <v>14.75</v>
      </c>
      <c r="I48" s="1">
        <v>6</v>
      </c>
      <c r="J48" s="26">
        <v>5</v>
      </c>
      <c r="K48" s="1">
        <f>VLOOKUP(A48:A311,'170326'!A48:I311,9,FALSE)</f>
        <v>5</v>
      </c>
      <c r="L48" s="1">
        <v>14.48</v>
      </c>
      <c r="M48" s="1">
        <v>8</v>
      </c>
      <c r="N48" s="5">
        <v>5</v>
      </c>
      <c r="O48" s="67">
        <f>VLOOKUP(A48:A311,'170326'!A48:O311,15,FALSE)</f>
        <v>5</v>
      </c>
      <c r="P48" s="1">
        <v>0</v>
      </c>
      <c r="Q48" s="12">
        <v>44683.25</v>
      </c>
      <c r="R48" s="2">
        <v>24376.400000000001</v>
      </c>
      <c r="S48" s="1">
        <v>97</v>
      </c>
      <c r="T48" s="1">
        <v>92</v>
      </c>
      <c r="U48" s="1">
        <v>180</v>
      </c>
      <c r="V48" s="1">
        <v>62</v>
      </c>
      <c r="W48" s="1">
        <v>280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183</v>
      </c>
      <c r="AN48" s="1">
        <v>105</v>
      </c>
      <c r="AO48" s="1">
        <v>95</v>
      </c>
      <c r="AP48" s="1">
        <v>121</v>
      </c>
      <c r="AQ48" s="1">
        <v>124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88</v>
      </c>
      <c r="AX48" s="1">
        <v>48</v>
      </c>
      <c r="AY48" s="1">
        <v>160</v>
      </c>
      <c r="AZ48" s="1">
        <v>151</v>
      </c>
      <c r="BA48" s="1">
        <v>192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</row>
    <row r="49" spans="1:58">
      <c r="A49" s="1">
        <v>70027</v>
      </c>
      <c r="B49" s="1" t="s">
        <v>164</v>
      </c>
      <c r="C49" s="1">
        <v>24</v>
      </c>
      <c r="D49" s="2">
        <v>41.93</v>
      </c>
      <c r="E49" s="2">
        <v>1006.32</v>
      </c>
      <c r="F49" s="10">
        <f t="shared" si="4"/>
        <v>17107.440000000002</v>
      </c>
      <c r="G49" s="11">
        <f t="shared" si="5"/>
        <v>17</v>
      </c>
      <c r="H49" s="1">
        <v>12.44</v>
      </c>
      <c r="I49" s="1">
        <v>2</v>
      </c>
      <c r="J49" s="26">
        <v>10</v>
      </c>
      <c r="K49" s="1">
        <v>0</v>
      </c>
      <c r="L49" s="1">
        <v>9.48</v>
      </c>
      <c r="M49" s="1">
        <v>9.1199999999999992</v>
      </c>
      <c r="N49" s="16">
        <f>MAX(0,(TRUNC((L49*0.8))))</f>
        <v>7</v>
      </c>
      <c r="O49" s="1">
        <v>0</v>
      </c>
      <c r="P49" s="1">
        <v>0</v>
      </c>
      <c r="Q49" s="12">
        <v>43753.95</v>
      </c>
      <c r="R49" s="2">
        <v>23145.360000000001</v>
      </c>
      <c r="S49" s="1">
        <v>100</v>
      </c>
      <c r="T49" s="1">
        <v>91</v>
      </c>
      <c r="U49" s="1">
        <v>119</v>
      </c>
      <c r="V49" s="1">
        <v>68</v>
      </c>
      <c r="W49" s="1">
        <v>40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150</v>
      </c>
      <c r="AN49" s="1">
        <v>202</v>
      </c>
      <c r="AO49" s="1">
        <v>183</v>
      </c>
      <c r="AP49" s="1">
        <v>167</v>
      </c>
      <c r="AQ49" s="1">
        <v>293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67</v>
      </c>
      <c r="AX49" s="1">
        <v>125</v>
      </c>
      <c r="AY49" s="1">
        <v>87</v>
      </c>
      <c r="AZ49" s="1">
        <v>22</v>
      </c>
      <c r="BA49" s="1">
        <v>219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</row>
    <row r="50" spans="1:58">
      <c r="A50" s="1">
        <v>70050</v>
      </c>
      <c r="B50" s="1" t="s">
        <v>126</v>
      </c>
      <c r="C50" s="1">
        <v>24</v>
      </c>
      <c r="D50" s="2">
        <v>35.046599999999998</v>
      </c>
      <c r="E50" s="2">
        <v>841.11839999999995</v>
      </c>
      <c r="F50" s="10">
        <f t="shared" si="4"/>
        <v>12616.776</v>
      </c>
      <c r="G50" s="11">
        <f t="shared" si="5"/>
        <v>15</v>
      </c>
      <c r="H50" s="1">
        <v>8.35</v>
      </c>
      <c r="I50" s="1">
        <v>4</v>
      </c>
      <c r="J50" s="31">
        <v>5</v>
      </c>
      <c r="K50" s="1">
        <f>VLOOKUP(A50:A313,'170326'!A50:I313,9,FALSE)</f>
        <v>5</v>
      </c>
      <c r="L50" s="1">
        <v>21.06</v>
      </c>
      <c r="M50" s="1">
        <v>7</v>
      </c>
      <c r="N50" s="5">
        <v>10</v>
      </c>
      <c r="O50" s="67">
        <f>VLOOKUP(A50:A313,'170326'!A50:O313,15,FALSE)</f>
        <v>10</v>
      </c>
      <c r="P50" s="1">
        <v>0</v>
      </c>
      <c r="Q50" s="12">
        <v>41845.64</v>
      </c>
      <c r="R50" s="2">
        <v>13773.31</v>
      </c>
      <c r="S50" s="1">
        <v>99</v>
      </c>
      <c r="T50" s="1">
        <v>48</v>
      </c>
      <c r="U50" s="1">
        <v>54</v>
      </c>
      <c r="V50" s="1">
        <v>47</v>
      </c>
      <c r="W50" s="1">
        <v>194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305</v>
      </c>
      <c r="AN50" s="1">
        <v>0</v>
      </c>
      <c r="AO50" s="1">
        <v>161</v>
      </c>
      <c r="AP50" s="1">
        <v>44</v>
      </c>
      <c r="AQ50" s="1">
        <v>31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153</v>
      </c>
      <c r="AX50" s="1">
        <v>43</v>
      </c>
      <c r="AY50" s="1">
        <v>288</v>
      </c>
      <c r="AZ50" s="1">
        <v>86</v>
      </c>
      <c r="BA50" s="1">
        <v>168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</row>
    <row r="51" spans="1:58">
      <c r="A51" s="1">
        <v>70135</v>
      </c>
      <c r="B51" s="1" t="s">
        <v>80</v>
      </c>
      <c r="C51" s="1">
        <v>15</v>
      </c>
      <c r="D51" s="2">
        <v>49.295400000000001</v>
      </c>
      <c r="E51" s="2">
        <v>739.43100000000004</v>
      </c>
      <c r="F51" s="10">
        <f t="shared" si="4"/>
        <v>18485.775000000001</v>
      </c>
      <c r="G51" s="11">
        <f t="shared" si="5"/>
        <v>25</v>
      </c>
      <c r="H51" s="1">
        <v>17.3</v>
      </c>
      <c r="I51" s="1">
        <v>0</v>
      </c>
      <c r="J51" s="20">
        <v>10</v>
      </c>
      <c r="K51" s="1">
        <f>VLOOKUP(A51:A314,'170326'!A51:I314,9,FALSE)</f>
        <v>10</v>
      </c>
      <c r="L51" s="1">
        <v>17.829999999999998</v>
      </c>
      <c r="M51" s="1">
        <v>10.27</v>
      </c>
      <c r="N51" s="5">
        <v>15</v>
      </c>
      <c r="O51" s="67">
        <f>VLOOKUP(A51:A314,'170326'!A51:O314,15,FALSE)</f>
        <v>5</v>
      </c>
      <c r="P51" s="1">
        <v>0</v>
      </c>
      <c r="Q51" s="12">
        <v>40249.69</v>
      </c>
      <c r="R51" s="2">
        <v>23218.13</v>
      </c>
      <c r="S51" s="1">
        <v>35</v>
      </c>
      <c r="T51" s="1">
        <v>46</v>
      </c>
      <c r="U51" s="1">
        <v>131</v>
      </c>
      <c r="V51" s="1">
        <v>141</v>
      </c>
      <c r="W51" s="1">
        <v>191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93</v>
      </c>
      <c r="AN51" s="1">
        <v>111</v>
      </c>
      <c r="AO51" s="1">
        <v>89</v>
      </c>
      <c r="AP51" s="1">
        <v>104</v>
      </c>
      <c r="AQ51" s="1">
        <v>126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127</v>
      </c>
      <c r="AX51" s="1">
        <v>47</v>
      </c>
      <c r="AY51" s="1">
        <v>13</v>
      </c>
      <c r="AZ51" s="1">
        <v>208</v>
      </c>
      <c r="BA51" s="1">
        <v>154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</row>
    <row r="52" spans="1:58">
      <c r="A52" s="1">
        <v>70121</v>
      </c>
      <c r="B52" s="1" t="s">
        <v>116</v>
      </c>
      <c r="C52" s="1">
        <v>20</v>
      </c>
      <c r="D52" s="2">
        <v>36.898800000000001</v>
      </c>
      <c r="E52" s="2">
        <v>737.976</v>
      </c>
      <c r="F52" s="10">
        <f t="shared" si="4"/>
        <v>11069.64</v>
      </c>
      <c r="G52" s="11">
        <f t="shared" si="5"/>
        <v>15</v>
      </c>
      <c r="H52" s="1">
        <v>11.28</v>
      </c>
      <c r="I52" s="1">
        <v>0</v>
      </c>
      <c r="J52" s="21">
        <v>5</v>
      </c>
      <c r="K52" s="1">
        <f>VLOOKUP(A52:A315,'170326'!A52:I315,9,FALSE)</f>
        <v>10</v>
      </c>
      <c r="L52" s="1">
        <v>18.55</v>
      </c>
      <c r="M52" s="1">
        <v>1.6</v>
      </c>
      <c r="N52" s="5">
        <v>10</v>
      </c>
      <c r="O52" s="67">
        <f>VLOOKUP(A52:A315,'170326'!A52:O315,15,FALSE)</f>
        <v>15</v>
      </c>
      <c r="P52" s="1">
        <v>0</v>
      </c>
      <c r="Q52" s="12">
        <v>37175.54</v>
      </c>
      <c r="R52" s="2">
        <v>4575.45</v>
      </c>
      <c r="S52" s="1">
        <v>92</v>
      </c>
      <c r="T52" s="1">
        <v>83</v>
      </c>
      <c r="U52" s="1">
        <v>61</v>
      </c>
      <c r="V52" s="1">
        <v>62</v>
      </c>
      <c r="W52" s="1">
        <v>-120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169</v>
      </c>
      <c r="AN52" s="1">
        <v>54</v>
      </c>
      <c r="AO52" s="1">
        <v>148</v>
      </c>
      <c r="AP52" s="1">
        <v>134</v>
      </c>
      <c r="AQ52" s="1">
        <v>212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106</v>
      </c>
      <c r="AX52" s="1">
        <v>128</v>
      </c>
      <c r="AY52" s="1">
        <v>168</v>
      </c>
      <c r="AZ52" s="1">
        <v>66</v>
      </c>
      <c r="BA52" s="1">
        <v>32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</row>
    <row r="53" spans="1:58">
      <c r="A53" s="1">
        <v>70089</v>
      </c>
      <c r="B53" s="1" t="s">
        <v>122</v>
      </c>
      <c r="C53" s="1">
        <v>20</v>
      </c>
      <c r="D53" s="2">
        <v>62.962699999999998</v>
      </c>
      <c r="E53" s="2">
        <v>1259.2539999999999</v>
      </c>
      <c r="F53" s="10">
        <f t="shared" si="4"/>
        <v>0</v>
      </c>
      <c r="G53" s="11">
        <f t="shared" si="5"/>
        <v>0</v>
      </c>
      <c r="H53" s="1">
        <v>8.98</v>
      </c>
      <c r="I53" s="1">
        <v>16</v>
      </c>
      <c r="J53" s="5">
        <v>0</v>
      </c>
      <c r="K53" s="1">
        <f>VLOOKUP(A53:A316,'170326'!A53:I316,9,FALSE)</f>
        <v>0</v>
      </c>
      <c r="L53" s="1">
        <v>7.7</v>
      </c>
      <c r="M53" s="1">
        <v>36</v>
      </c>
      <c r="N53" s="5">
        <v>0</v>
      </c>
      <c r="O53" s="67">
        <f>VLOOKUP(A53:A316,'170326'!A53:O316,15,FALSE)</f>
        <v>0</v>
      </c>
      <c r="P53" s="1">
        <v>0</v>
      </c>
      <c r="Q53" s="12">
        <v>36109.11</v>
      </c>
      <c r="R53" s="2">
        <v>82292.25</v>
      </c>
      <c r="S53" s="1">
        <v>105</v>
      </c>
      <c r="T53" s="1">
        <v>50</v>
      </c>
      <c r="U53" s="1">
        <v>39</v>
      </c>
      <c r="V53" s="1">
        <v>21</v>
      </c>
      <c r="W53" s="1">
        <v>441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95</v>
      </c>
      <c r="AN53" s="1">
        <v>42</v>
      </c>
      <c r="AO53" s="1">
        <v>92</v>
      </c>
      <c r="AP53" s="1">
        <v>64</v>
      </c>
      <c r="AQ53" s="1">
        <v>146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44</v>
      </c>
      <c r="AX53" s="1">
        <v>17</v>
      </c>
      <c r="AY53" s="1">
        <v>83</v>
      </c>
      <c r="AZ53" s="1">
        <v>37</v>
      </c>
      <c r="BA53" s="1">
        <v>720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</row>
    <row r="54" spans="1:58">
      <c r="A54" s="1">
        <v>70042</v>
      </c>
      <c r="B54" s="1" t="s">
        <v>182</v>
      </c>
      <c r="C54" s="1">
        <v>25</v>
      </c>
      <c r="D54" s="2">
        <v>27.499500000000001</v>
      </c>
      <c r="E54" s="2">
        <v>687.48749999999995</v>
      </c>
      <c r="F54" s="10">
        <f t="shared" si="4"/>
        <v>13749.75</v>
      </c>
      <c r="G54" s="11">
        <f t="shared" si="5"/>
        <v>20</v>
      </c>
      <c r="H54" s="1">
        <v>14.78</v>
      </c>
      <c r="I54" s="1">
        <v>1</v>
      </c>
      <c r="J54" s="26">
        <v>10</v>
      </c>
      <c r="K54" s="1">
        <f>VLOOKUP(A54:A317,'170326'!A54:I317,9,FALSE)</f>
        <v>10</v>
      </c>
      <c r="L54" s="1">
        <v>13.62</v>
      </c>
      <c r="M54" s="1">
        <v>9.6</v>
      </c>
      <c r="N54" s="16">
        <f>MAX(0,(TRUNC((L54*0.8))))</f>
        <v>10</v>
      </c>
      <c r="O54" s="67">
        <f>VLOOKUP(A54:A317,'170326'!A54:O317,15,FALSE)</f>
        <v>5</v>
      </c>
      <c r="P54" s="1">
        <v>0</v>
      </c>
      <c r="Q54" s="12">
        <v>35419.360000000001</v>
      </c>
      <c r="R54" s="2">
        <v>15262.22</v>
      </c>
      <c r="S54" s="1">
        <v>160</v>
      </c>
      <c r="T54" s="1">
        <v>150</v>
      </c>
      <c r="U54" s="1">
        <v>86</v>
      </c>
      <c r="V54" s="1">
        <v>97</v>
      </c>
      <c r="W54" s="1">
        <v>60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202</v>
      </c>
      <c r="AN54" s="1">
        <v>176</v>
      </c>
      <c r="AO54" s="1">
        <v>215</v>
      </c>
      <c r="AP54" s="1">
        <v>146</v>
      </c>
      <c r="AQ54" s="1">
        <v>255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101</v>
      </c>
      <c r="AX54" s="1">
        <v>186</v>
      </c>
      <c r="AY54" s="1">
        <v>116</v>
      </c>
      <c r="AZ54" s="1">
        <v>61</v>
      </c>
      <c r="BA54" s="1">
        <v>240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</row>
    <row r="55" spans="1:58">
      <c r="A55" s="1">
        <v>70087</v>
      </c>
      <c r="B55" s="1" t="s">
        <v>115</v>
      </c>
      <c r="C55" s="1">
        <v>25</v>
      </c>
      <c r="D55" s="2">
        <v>42.321100000000001</v>
      </c>
      <c r="E55" s="2">
        <v>1058.0274999999999</v>
      </c>
      <c r="F55" s="10">
        <f t="shared" si="4"/>
        <v>13754.357499999998</v>
      </c>
      <c r="G55" s="11">
        <f t="shared" si="5"/>
        <v>13</v>
      </c>
      <c r="H55" s="1">
        <v>4.46</v>
      </c>
      <c r="I55" s="1">
        <v>2</v>
      </c>
      <c r="J55" s="27">
        <f t="shared" ref="J55:J56" si="8">MAX(0,(TRUNC((H55*0.8))))</f>
        <v>3</v>
      </c>
      <c r="K55" s="1">
        <f>VLOOKUP(A55:A318,'170326'!A55:I318,9,FALSE)</f>
        <v>2</v>
      </c>
      <c r="L55" s="1">
        <v>18.14</v>
      </c>
      <c r="M55" s="1">
        <v>5.24</v>
      </c>
      <c r="N55" s="5">
        <v>10</v>
      </c>
      <c r="O55" s="67">
        <f>VLOOKUP(A55:A318,'170326'!A55:O318,15,FALSE)</f>
        <v>10</v>
      </c>
      <c r="P55" s="1">
        <v>0</v>
      </c>
      <c r="Q55" s="12">
        <v>34787.94</v>
      </c>
      <c r="R55" s="2">
        <v>23488.21</v>
      </c>
      <c r="S55" s="1">
        <v>57</v>
      </c>
      <c r="T55" s="1">
        <v>44</v>
      </c>
      <c r="U55" s="1">
        <v>20</v>
      </c>
      <c r="V55" s="1">
        <v>25</v>
      </c>
      <c r="W55" s="1">
        <v>290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53</v>
      </c>
      <c r="AN55" s="1">
        <v>132</v>
      </c>
      <c r="AO55" s="1">
        <v>95</v>
      </c>
      <c r="AP55" s="1">
        <v>86</v>
      </c>
      <c r="AQ55" s="1">
        <v>134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167</v>
      </c>
      <c r="AX55" s="1">
        <v>207</v>
      </c>
      <c r="AY55" s="1">
        <v>129</v>
      </c>
      <c r="AZ55" s="1">
        <v>108</v>
      </c>
      <c r="BA55" s="1">
        <v>131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</row>
    <row r="56" spans="1:58">
      <c r="A56" s="1">
        <v>70269</v>
      </c>
      <c r="B56" s="1" t="s">
        <v>125</v>
      </c>
      <c r="C56" s="1">
        <v>10</v>
      </c>
      <c r="D56" s="2">
        <v>125.14</v>
      </c>
      <c r="E56" s="2">
        <v>1251.4000000000001</v>
      </c>
      <c r="F56" s="10">
        <f t="shared" si="4"/>
        <v>3754.2000000000003</v>
      </c>
      <c r="G56" s="11">
        <f t="shared" si="5"/>
        <v>3</v>
      </c>
      <c r="H56" s="1">
        <v>4.1500000000000004</v>
      </c>
      <c r="I56" s="1">
        <v>0</v>
      </c>
      <c r="J56" s="25">
        <f t="shared" si="8"/>
        <v>3</v>
      </c>
      <c r="K56" s="1">
        <f>VLOOKUP(A56:A319,'170326'!A56:I319,9,FALSE)</f>
        <v>0</v>
      </c>
      <c r="L56" s="1">
        <v>9.65</v>
      </c>
      <c r="M56" s="1">
        <v>12.7</v>
      </c>
      <c r="N56" s="5">
        <v>0</v>
      </c>
      <c r="O56" s="67">
        <f>VLOOKUP(A56:A319,'170326'!A56:O319,15,FALSE)</f>
        <v>0</v>
      </c>
      <c r="P56" s="1">
        <v>0</v>
      </c>
      <c r="Q56" s="12">
        <v>33099.53</v>
      </c>
      <c r="R56" s="2">
        <v>30283.88</v>
      </c>
      <c r="S56" s="1">
        <v>16</v>
      </c>
      <c r="T56" s="1">
        <v>50</v>
      </c>
      <c r="U56" s="1">
        <v>-14</v>
      </c>
      <c r="V56" s="1">
        <v>29</v>
      </c>
      <c r="W56" s="1">
        <v>24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35</v>
      </c>
      <c r="AN56" s="1">
        <v>64</v>
      </c>
      <c r="AO56" s="1">
        <v>31</v>
      </c>
      <c r="AP56" s="1">
        <v>57</v>
      </c>
      <c r="AQ56" s="1">
        <v>91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30</v>
      </c>
      <c r="AX56" s="1">
        <v>20</v>
      </c>
      <c r="AY56" s="1">
        <v>44</v>
      </c>
      <c r="AZ56" s="1">
        <v>25</v>
      </c>
      <c r="BA56" s="1">
        <v>127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</row>
    <row r="57" spans="1:58">
      <c r="A57" s="1">
        <v>70144</v>
      </c>
      <c r="B57" s="1" t="s">
        <v>177</v>
      </c>
      <c r="C57" s="1">
        <v>12</v>
      </c>
      <c r="D57" s="2">
        <v>64.44</v>
      </c>
      <c r="E57" s="2">
        <v>773.28</v>
      </c>
      <c r="F57" s="10">
        <f t="shared" si="4"/>
        <v>7732.7999999999993</v>
      </c>
      <c r="G57" s="11">
        <f t="shared" si="5"/>
        <v>10</v>
      </c>
      <c r="H57" s="1">
        <v>4.71</v>
      </c>
      <c r="I57" s="1">
        <v>2</v>
      </c>
      <c r="J57" s="5">
        <v>0</v>
      </c>
      <c r="K57" s="1">
        <f>VLOOKUP(A57:A320,'170326'!A57:I320,9,FALSE)</f>
        <v>10</v>
      </c>
      <c r="L57" s="1">
        <v>16</v>
      </c>
      <c r="M57" s="1">
        <v>2.42</v>
      </c>
      <c r="N57" s="5">
        <v>10</v>
      </c>
      <c r="O57" s="67">
        <f>VLOOKUP(A57:A320,'170326'!A57:O320,15,FALSE)</f>
        <v>10</v>
      </c>
      <c r="P57" s="1">
        <v>0</v>
      </c>
      <c r="Q57" s="12">
        <v>32961.06</v>
      </c>
      <c r="R57" s="2">
        <v>16625.52</v>
      </c>
      <c r="S57" s="1">
        <v>14</v>
      </c>
      <c r="T57" s="1">
        <v>10</v>
      </c>
      <c r="U57" s="1">
        <v>27</v>
      </c>
      <c r="V57" s="1">
        <v>21</v>
      </c>
      <c r="W57" s="1">
        <v>78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59</v>
      </c>
      <c r="AN57" s="1">
        <v>112</v>
      </c>
      <c r="AO57" s="1">
        <v>125</v>
      </c>
      <c r="AP57" s="1">
        <v>46</v>
      </c>
      <c r="AQ57" s="1">
        <v>151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67</v>
      </c>
      <c r="AX57" s="1">
        <v>54</v>
      </c>
      <c r="AY57" s="1">
        <v>74</v>
      </c>
      <c r="AZ57" s="1">
        <v>48</v>
      </c>
      <c r="BA57" s="1">
        <v>29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</row>
    <row r="58" spans="1:58">
      <c r="A58" s="1">
        <v>70024</v>
      </c>
      <c r="B58" s="1" t="s">
        <v>196</v>
      </c>
      <c r="C58" s="1">
        <v>20</v>
      </c>
      <c r="D58" s="2">
        <v>77.58</v>
      </c>
      <c r="E58" s="2">
        <v>1551.6</v>
      </c>
      <c r="F58" s="10">
        <f t="shared" si="4"/>
        <v>12412.8</v>
      </c>
      <c r="G58" s="11">
        <f t="shared" si="5"/>
        <v>8</v>
      </c>
      <c r="H58" s="1">
        <v>4.8</v>
      </c>
      <c r="I58" s="1">
        <v>4</v>
      </c>
      <c r="J58" s="25">
        <f>MAX(0,(TRUNC((H58*0.8))))</f>
        <v>3</v>
      </c>
      <c r="K58" s="1">
        <f>VLOOKUP(A58:A321,'170326'!A58:I321,9,FALSE)</f>
        <v>0</v>
      </c>
      <c r="L58" s="1">
        <v>7.78</v>
      </c>
      <c r="M58" s="1">
        <v>0.05</v>
      </c>
      <c r="N58" s="5">
        <v>5</v>
      </c>
      <c r="O58" s="67">
        <f>VLOOKUP(A58:A321,'170326'!A58:O321,15,FALSE)</f>
        <v>10</v>
      </c>
      <c r="P58" s="1">
        <v>0</v>
      </c>
      <c r="Q58" s="12">
        <v>30566.52</v>
      </c>
      <c r="R58" s="2">
        <v>15826.32</v>
      </c>
      <c r="S58" s="1">
        <v>26</v>
      </c>
      <c r="T58" s="1">
        <v>59</v>
      </c>
      <c r="U58" s="1">
        <v>23</v>
      </c>
      <c r="V58" s="1">
        <v>35</v>
      </c>
      <c r="W58" s="1">
        <v>177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84</v>
      </c>
      <c r="AN58" s="1">
        <v>23</v>
      </c>
      <c r="AO58" s="1">
        <v>30</v>
      </c>
      <c r="AP58" s="1">
        <v>34</v>
      </c>
      <c r="AQ58" s="1">
        <v>26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21</v>
      </c>
      <c r="AX58" s="1">
        <v>97</v>
      </c>
      <c r="AY58" s="1">
        <v>72</v>
      </c>
      <c r="AZ58" s="1">
        <v>28</v>
      </c>
      <c r="BA58" s="1">
        <v>1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>
      <c r="A59" s="1">
        <v>70163</v>
      </c>
      <c r="B59" s="1" t="s">
        <v>187</v>
      </c>
      <c r="C59" s="1">
        <v>18</v>
      </c>
      <c r="D59" s="2">
        <v>57.171399999999998</v>
      </c>
      <c r="E59" s="2">
        <v>1029.0852</v>
      </c>
      <c r="F59" s="10">
        <f t="shared" si="4"/>
        <v>12349.0224</v>
      </c>
      <c r="G59" s="11">
        <f t="shared" si="5"/>
        <v>12</v>
      </c>
      <c r="H59" s="1">
        <v>5.33</v>
      </c>
      <c r="I59" s="1">
        <v>4</v>
      </c>
      <c r="J59" s="31">
        <v>2</v>
      </c>
      <c r="K59" s="1">
        <f>VLOOKUP(A59:A322,'170326'!A59:I322,9,FALSE)</f>
        <v>0</v>
      </c>
      <c r="L59" s="1">
        <v>7.81</v>
      </c>
      <c r="M59" s="1">
        <v>3.83</v>
      </c>
      <c r="N59" s="5">
        <v>10</v>
      </c>
      <c r="O59" s="67">
        <f>VLOOKUP(A59:A322,'170326'!A59:O322,15,FALSE)</f>
        <v>0</v>
      </c>
      <c r="P59" s="1">
        <v>0</v>
      </c>
      <c r="Q59" s="12">
        <v>29328.93</v>
      </c>
      <c r="R59" s="2">
        <v>8690.0499999999993</v>
      </c>
      <c r="S59" s="1">
        <v>47</v>
      </c>
      <c r="T59" s="1">
        <v>30</v>
      </c>
      <c r="U59" s="1">
        <v>13</v>
      </c>
      <c r="V59" s="1">
        <v>42</v>
      </c>
      <c r="W59" s="1">
        <v>-45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108</v>
      </c>
      <c r="AN59" s="1">
        <v>43</v>
      </c>
      <c r="AO59" s="1">
        <v>97</v>
      </c>
      <c r="AP59" s="1">
        <v>100</v>
      </c>
      <c r="AQ59" s="1">
        <v>128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47</v>
      </c>
      <c r="AX59" s="1">
        <v>59</v>
      </c>
      <c r="AY59" s="1">
        <v>45</v>
      </c>
      <c r="AZ59" s="1">
        <v>38</v>
      </c>
      <c r="BA59" s="1">
        <v>69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>
      <c r="A60" s="1">
        <v>70023</v>
      </c>
      <c r="B60" s="1" t="s">
        <v>185</v>
      </c>
      <c r="C60" s="1">
        <v>12</v>
      </c>
      <c r="D60" s="2">
        <v>54.37</v>
      </c>
      <c r="E60" s="2">
        <v>652.44000000000005</v>
      </c>
      <c r="F60" s="10">
        <f t="shared" si="4"/>
        <v>0</v>
      </c>
      <c r="G60" s="11">
        <f t="shared" si="5"/>
        <v>0</v>
      </c>
      <c r="H60" s="1">
        <v>20</v>
      </c>
      <c r="I60" s="1">
        <v>0</v>
      </c>
      <c r="J60" s="5">
        <v>0</v>
      </c>
      <c r="K60" s="1">
        <f>VLOOKUP(A60:A323,'170326'!A60:I323,9,FALSE)</f>
        <v>0</v>
      </c>
      <c r="L60" s="1">
        <v>9.92</v>
      </c>
      <c r="M60" s="1">
        <v>-9.75</v>
      </c>
      <c r="N60" s="5">
        <v>0</v>
      </c>
      <c r="O60" s="67">
        <f>VLOOKUP(A60:A323,'170326'!A60:O323,15,FALSE)</f>
        <v>20</v>
      </c>
      <c r="P60" s="1">
        <v>0</v>
      </c>
      <c r="Q60" s="12">
        <v>28870.47</v>
      </c>
      <c r="R60" s="2">
        <v>-11798.29</v>
      </c>
      <c r="S60" s="1">
        <v>64</v>
      </c>
      <c r="T60" s="1">
        <v>76</v>
      </c>
      <c r="U60" s="1">
        <v>84</v>
      </c>
      <c r="V60" s="1">
        <v>108</v>
      </c>
      <c r="W60" s="1">
        <v>-113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46</v>
      </c>
      <c r="AN60" s="1">
        <v>57</v>
      </c>
      <c r="AO60" s="1">
        <v>72</v>
      </c>
      <c r="AP60" s="1">
        <v>51</v>
      </c>
      <c r="AQ60" s="1">
        <v>13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24</v>
      </c>
      <c r="AX60" s="1">
        <v>58</v>
      </c>
      <c r="AY60" s="1">
        <v>44</v>
      </c>
      <c r="AZ60" s="1">
        <v>44</v>
      </c>
      <c r="BA60" s="1">
        <v>-117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>
      <c r="A61" s="1">
        <v>70259</v>
      </c>
      <c r="B61" s="1" t="s">
        <v>155</v>
      </c>
      <c r="C61" s="1">
        <v>24</v>
      </c>
      <c r="D61" s="2">
        <v>35.979999999999997</v>
      </c>
      <c r="E61" s="2">
        <v>863.52</v>
      </c>
      <c r="F61" s="10">
        <f t="shared" si="4"/>
        <v>11225.76</v>
      </c>
      <c r="G61" s="11">
        <f t="shared" si="5"/>
        <v>13</v>
      </c>
      <c r="H61" s="1">
        <v>3.65</v>
      </c>
      <c r="I61" s="1">
        <v>0</v>
      </c>
      <c r="J61" s="31">
        <v>3</v>
      </c>
      <c r="K61" s="1">
        <f>VLOOKUP(A61:A324,'170326'!A61:I324,9,FALSE)</f>
        <v>0</v>
      </c>
      <c r="L61" s="1">
        <v>8.27</v>
      </c>
      <c r="M61" s="1">
        <v>3.79</v>
      </c>
      <c r="N61" s="5">
        <v>10</v>
      </c>
      <c r="O61" s="67">
        <f>VLOOKUP(A61:A324,'170326'!A61:O324,15,FALSE)</f>
        <v>0</v>
      </c>
      <c r="P61" s="1">
        <v>0</v>
      </c>
      <c r="Q61" s="12">
        <v>26643.19</v>
      </c>
      <c r="R61" s="2">
        <v>20472.62</v>
      </c>
      <c r="S61" s="1">
        <v>37</v>
      </c>
      <c r="T61" s="1">
        <v>44</v>
      </c>
      <c r="U61" s="1">
        <v>13</v>
      </c>
      <c r="V61" s="1">
        <v>31</v>
      </c>
      <c r="W61" s="1">
        <v>171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137</v>
      </c>
      <c r="AN61" s="1">
        <v>220</v>
      </c>
      <c r="AO61" s="1">
        <v>173</v>
      </c>
      <c r="AP61" s="1">
        <v>69</v>
      </c>
      <c r="AQ61" s="1">
        <v>307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83</v>
      </c>
      <c r="AX61" s="1">
        <v>37</v>
      </c>
      <c r="AY61" s="1">
        <v>70</v>
      </c>
      <c r="AZ61" s="1">
        <v>54</v>
      </c>
      <c r="BA61" s="1">
        <v>91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>
      <c r="A62" s="1">
        <v>70972</v>
      </c>
      <c r="B62" s="1" t="s">
        <v>181</v>
      </c>
      <c r="C62" s="1">
        <v>20</v>
      </c>
      <c r="D62" s="2">
        <v>100.1</v>
      </c>
      <c r="E62" s="2">
        <v>2002</v>
      </c>
      <c r="F62" s="10">
        <f t="shared" si="4"/>
        <v>6006</v>
      </c>
      <c r="G62" s="11">
        <f t="shared" si="5"/>
        <v>3</v>
      </c>
      <c r="H62" s="1">
        <v>5.95</v>
      </c>
      <c r="I62" s="1">
        <v>2</v>
      </c>
      <c r="J62" s="5">
        <v>0</v>
      </c>
      <c r="K62" s="1">
        <f>VLOOKUP(A62:A325,'170326'!A62:I325,9,FALSE)</f>
        <v>5</v>
      </c>
      <c r="L62" s="1">
        <v>4.5999999999999996</v>
      </c>
      <c r="M62" s="1">
        <v>5.7</v>
      </c>
      <c r="N62" s="16">
        <f>MAX(0,(TRUNC((L62*0.8))))</f>
        <v>3</v>
      </c>
      <c r="O62" s="67">
        <f>VLOOKUP(A62:A325,'170326'!A62:O325,15,FALSE)</f>
        <v>0</v>
      </c>
      <c r="P62" s="1">
        <v>0</v>
      </c>
      <c r="Q62" s="12">
        <v>26276.25</v>
      </c>
      <c r="R62" s="2">
        <v>19319.3</v>
      </c>
      <c r="S62" s="1">
        <v>16</v>
      </c>
      <c r="T62" s="1">
        <v>48</v>
      </c>
      <c r="U62" s="1">
        <v>78</v>
      </c>
      <c r="V62" s="1">
        <v>2</v>
      </c>
      <c r="W62" s="1">
        <v>20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15</v>
      </c>
      <c r="AN62" s="1">
        <v>20</v>
      </c>
      <c r="AO62" s="1">
        <v>17</v>
      </c>
      <c r="AP62" s="1">
        <v>19</v>
      </c>
      <c r="AQ62" s="1">
        <v>59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9</v>
      </c>
      <c r="AX62" s="1">
        <v>35</v>
      </c>
      <c r="AY62" s="1">
        <v>38</v>
      </c>
      <c r="AZ62" s="1">
        <v>55</v>
      </c>
      <c r="BA62" s="1">
        <v>114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</row>
    <row r="63" spans="1:58">
      <c r="A63" s="1">
        <v>70093</v>
      </c>
      <c r="B63" s="1" t="s">
        <v>144</v>
      </c>
      <c r="C63" s="1">
        <v>16</v>
      </c>
      <c r="D63" s="2">
        <v>61.95</v>
      </c>
      <c r="E63" s="2">
        <v>991.2</v>
      </c>
      <c r="F63" s="10">
        <f t="shared" si="4"/>
        <v>6938.4000000000005</v>
      </c>
      <c r="G63" s="11">
        <f t="shared" si="5"/>
        <v>7</v>
      </c>
      <c r="H63" s="1">
        <v>3.22</v>
      </c>
      <c r="I63" s="1">
        <v>1</v>
      </c>
      <c r="J63" s="27">
        <f>MAX(0,(TRUNC((H63*0.8))))</f>
        <v>2</v>
      </c>
      <c r="K63" s="1">
        <f>VLOOKUP(A63:A326,'170326'!A63:I326,9,FALSE)</f>
        <v>3</v>
      </c>
      <c r="L63" s="1">
        <v>8.06</v>
      </c>
      <c r="M63" s="1">
        <v>0.69</v>
      </c>
      <c r="N63" s="5">
        <v>5</v>
      </c>
      <c r="O63" s="67">
        <f>VLOOKUP(A63:A326,'170326'!A63:O326,15,FALSE)</f>
        <v>5</v>
      </c>
      <c r="P63" s="1">
        <v>0</v>
      </c>
      <c r="Q63" s="12">
        <v>26111.93</v>
      </c>
      <c r="R63" s="2">
        <v>9106.65</v>
      </c>
      <c r="S63" s="1">
        <v>29</v>
      </c>
      <c r="T63" s="1">
        <v>29</v>
      </c>
      <c r="U63" s="1">
        <v>4</v>
      </c>
      <c r="V63" s="1">
        <v>8</v>
      </c>
      <c r="W63" s="1">
        <v>-29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116</v>
      </c>
      <c r="AN63" s="1">
        <v>62</v>
      </c>
      <c r="AO63" s="1">
        <v>63</v>
      </c>
      <c r="AP63" s="1">
        <v>62</v>
      </c>
      <c r="AQ63" s="1">
        <v>165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73</v>
      </c>
      <c r="AX63" s="1">
        <v>24</v>
      </c>
      <c r="AY63" s="1">
        <v>38</v>
      </c>
      <c r="AZ63" s="1">
        <v>12</v>
      </c>
      <c r="BA63" s="1">
        <v>11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</row>
    <row r="64" spans="1:58">
      <c r="A64" s="1">
        <v>70016</v>
      </c>
      <c r="B64" s="1" t="s">
        <v>128</v>
      </c>
      <c r="C64" s="1">
        <v>5</v>
      </c>
      <c r="D64" s="2">
        <v>61.49</v>
      </c>
      <c r="E64" s="2">
        <v>307.45</v>
      </c>
      <c r="F64" s="10">
        <f t="shared" si="4"/>
        <v>7686.25</v>
      </c>
      <c r="G64" s="11">
        <f t="shared" si="5"/>
        <v>25</v>
      </c>
      <c r="H64" s="1">
        <v>9.9</v>
      </c>
      <c r="I64" s="1">
        <v>2</v>
      </c>
      <c r="J64" s="5">
        <v>5</v>
      </c>
      <c r="K64" s="1">
        <f>VLOOKUP(A64:A327,'170326'!A64:I327,9,FALSE)</f>
        <v>5</v>
      </c>
      <c r="L64" s="1">
        <v>22.5</v>
      </c>
      <c r="M64" s="1">
        <v>8.1999999999999993</v>
      </c>
      <c r="N64" s="5">
        <v>20</v>
      </c>
      <c r="O64" s="67">
        <f>VLOOKUP(A64:A327,'170326'!A64:O327,15,FALSE)</f>
        <v>5</v>
      </c>
      <c r="P64" s="1">
        <v>0</v>
      </c>
      <c r="Q64" s="12">
        <v>25979.52</v>
      </c>
      <c r="R64" s="2">
        <v>14327.17</v>
      </c>
      <c r="S64" s="1">
        <v>16</v>
      </c>
      <c r="T64" s="1">
        <v>10</v>
      </c>
      <c r="U64" s="1">
        <v>14</v>
      </c>
      <c r="V64" s="1">
        <v>29</v>
      </c>
      <c r="W64" s="1">
        <v>41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85</v>
      </c>
      <c r="AN64" s="1">
        <v>93</v>
      </c>
      <c r="AO64" s="1">
        <v>77</v>
      </c>
      <c r="AP64" s="1">
        <v>104</v>
      </c>
      <c r="AQ64" s="1">
        <v>151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44</v>
      </c>
      <c r="AX64" s="1">
        <v>45</v>
      </c>
      <c r="AY64" s="1">
        <v>38</v>
      </c>
      <c r="AZ64" s="1">
        <v>16</v>
      </c>
      <c r="BA64" s="1">
        <v>41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</row>
    <row r="65" spans="1:58">
      <c r="A65" s="1">
        <v>70129</v>
      </c>
      <c r="B65" s="1" t="s">
        <v>142</v>
      </c>
      <c r="C65" s="1">
        <v>16</v>
      </c>
      <c r="D65" s="2">
        <v>47.85</v>
      </c>
      <c r="E65" s="2">
        <v>765.6</v>
      </c>
      <c r="F65" s="10">
        <f t="shared" si="4"/>
        <v>9187.2000000000007</v>
      </c>
      <c r="G65" s="11">
        <f t="shared" si="5"/>
        <v>12</v>
      </c>
      <c r="H65" s="1">
        <v>5.97</v>
      </c>
      <c r="I65" s="1">
        <v>2</v>
      </c>
      <c r="J65" s="26">
        <v>5</v>
      </c>
      <c r="K65" s="1">
        <v>0</v>
      </c>
      <c r="L65" s="1">
        <v>9.56</v>
      </c>
      <c r="M65" s="1">
        <v>7.31</v>
      </c>
      <c r="N65" s="16">
        <f t="shared" ref="N65:N66" si="9">MAX(0,(TRUNC((L65*0.8))))</f>
        <v>7</v>
      </c>
      <c r="O65" s="1">
        <v>0</v>
      </c>
      <c r="P65" s="1">
        <v>0</v>
      </c>
      <c r="Q65" s="12">
        <v>25408.35</v>
      </c>
      <c r="R65" s="2">
        <v>10335.6</v>
      </c>
      <c r="S65" s="1">
        <v>60</v>
      </c>
      <c r="T65" s="1">
        <v>11</v>
      </c>
      <c r="U65" s="1">
        <v>21</v>
      </c>
      <c r="V65" s="1">
        <v>18</v>
      </c>
      <c r="W65" s="1">
        <v>-24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72</v>
      </c>
      <c r="AN65" s="1">
        <v>104</v>
      </c>
      <c r="AO65" s="1">
        <v>141</v>
      </c>
      <c r="AP65" s="1">
        <v>35</v>
      </c>
      <c r="AQ65" s="1">
        <v>123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51</v>
      </c>
      <c r="AX65" s="1">
        <v>107</v>
      </c>
      <c r="AY65" s="1">
        <v>42</v>
      </c>
      <c r="AZ65" s="1">
        <v>13</v>
      </c>
      <c r="BA65" s="1">
        <v>117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</row>
    <row r="66" spans="1:58">
      <c r="A66" s="1">
        <v>70277</v>
      </c>
      <c r="B66" s="1" t="s">
        <v>138</v>
      </c>
      <c r="C66" s="1">
        <v>18</v>
      </c>
      <c r="D66" s="2">
        <v>41.593600000000002</v>
      </c>
      <c r="E66" s="2">
        <v>748.6848</v>
      </c>
      <c r="F66" s="10">
        <f t="shared" si="4"/>
        <v>4492.1088</v>
      </c>
      <c r="G66" s="11">
        <f t="shared" si="5"/>
        <v>6</v>
      </c>
      <c r="H66" s="1">
        <v>4.6399999999999997</v>
      </c>
      <c r="I66" s="1">
        <v>0</v>
      </c>
      <c r="J66" s="25">
        <f t="shared" ref="J66:J67" si="10">MAX(0,(TRUNC((H66*0.8))))</f>
        <v>3</v>
      </c>
      <c r="K66" s="1">
        <f>VLOOKUP(A66:A329,'170326'!A66:I329,9,FALSE)</f>
        <v>3</v>
      </c>
      <c r="L66" s="1">
        <v>4.67</v>
      </c>
      <c r="M66" s="1">
        <v>3.67</v>
      </c>
      <c r="N66" s="16">
        <f t="shared" si="9"/>
        <v>3</v>
      </c>
      <c r="O66" s="67">
        <f>VLOOKUP(A66:A329,'170326'!A66:O329,15,FALSE)</f>
        <v>0</v>
      </c>
      <c r="P66" s="1">
        <v>0</v>
      </c>
      <c r="Q66" s="12">
        <v>25018.55</v>
      </c>
      <c r="R66" s="2">
        <v>11978.96</v>
      </c>
      <c r="S66" s="1">
        <v>32</v>
      </c>
      <c r="T66" s="1">
        <v>20</v>
      </c>
      <c r="U66" s="1">
        <v>37</v>
      </c>
      <c r="V66" s="1">
        <v>9</v>
      </c>
      <c r="W66" s="1">
        <v>13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124</v>
      </c>
      <c r="AN66" s="1">
        <v>153</v>
      </c>
      <c r="AO66" s="1">
        <v>204</v>
      </c>
      <c r="AP66" s="1">
        <v>59</v>
      </c>
      <c r="AQ66" s="1">
        <v>209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16</v>
      </c>
      <c r="AX66" s="1">
        <v>31</v>
      </c>
      <c r="AY66" s="1">
        <v>46</v>
      </c>
      <c r="AZ66" s="1">
        <v>13</v>
      </c>
      <c r="BA66" s="1">
        <v>66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</row>
    <row r="67" spans="1:58">
      <c r="A67" s="1">
        <v>70233</v>
      </c>
      <c r="B67" s="1" t="s">
        <v>216</v>
      </c>
      <c r="C67" s="1">
        <v>12</v>
      </c>
      <c r="D67" s="2">
        <v>77.78</v>
      </c>
      <c r="E67" s="2">
        <v>933.36</v>
      </c>
      <c r="F67" s="10">
        <f t="shared" si="4"/>
        <v>9333.6</v>
      </c>
      <c r="G67" s="11">
        <f t="shared" si="5"/>
        <v>10</v>
      </c>
      <c r="H67" s="1">
        <v>6.96</v>
      </c>
      <c r="I67" s="1">
        <v>4</v>
      </c>
      <c r="J67" s="28">
        <f t="shared" si="10"/>
        <v>5</v>
      </c>
      <c r="K67" s="1">
        <f>VLOOKUP(A67:A330,'170326'!A67:I330,9,FALSE)</f>
        <v>0</v>
      </c>
      <c r="L67" s="1">
        <v>9.33</v>
      </c>
      <c r="M67" s="1">
        <v>0.17</v>
      </c>
      <c r="N67" s="5">
        <v>5</v>
      </c>
      <c r="O67" s="67">
        <f>VLOOKUP(A67:A330,'170326'!A67:O330,15,FALSE)</f>
        <v>10</v>
      </c>
      <c r="P67" s="1">
        <v>0</v>
      </c>
      <c r="Q67" s="12">
        <v>23839.57</v>
      </c>
      <c r="R67" s="2">
        <v>10889.2</v>
      </c>
      <c r="S67" s="1">
        <v>30</v>
      </c>
      <c r="T67" s="1">
        <v>37</v>
      </c>
      <c r="U67" s="1">
        <v>26</v>
      </c>
      <c r="V67" s="1">
        <v>18</v>
      </c>
      <c r="W67" s="1">
        <v>73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45</v>
      </c>
      <c r="AN67" s="1">
        <v>59</v>
      </c>
      <c r="AO67" s="1">
        <v>22</v>
      </c>
      <c r="AP67" s="1">
        <v>29</v>
      </c>
      <c r="AQ67" s="1">
        <v>65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57</v>
      </c>
      <c r="AX67" s="1">
        <v>61</v>
      </c>
      <c r="AY67" s="1">
        <v>19</v>
      </c>
      <c r="AZ67" s="1">
        <v>11</v>
      </c>
      <c r="BA67" s="1">
        <v>2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</row>
    <row r="68" spans="1:58">
      <c r="A68" s="1">
        <v>70110</v>
      </c>
      <c r="B68" s="1" t="s">
        <v>235</v>
      </c>
      <c r="C68" s="1">
        <v>18</v>
      </c>
      <c r="D68" s="2">
        <v>51.52</v>
      </c>
      <c r="E68" s="2">
        <v>927.36</v>
      </c>
      <c r="F68" s="10">
        <f t="shared" si="4"/>
        <v>13910.4</v>
      </c>
      <c r="G68" s="11">
        <f t="shared" si="5"/>
        <v>15</v>
      </c>
      <c r="H68" s="1">
        <v>10.89</v>
      </c>
      <c r="I68" s="1">
        <v>0</v>
      </c>
      <c r="J68" s="20">
        <v>5</v>
      </c>
      <c r="K68" s="1">
        <v>0</v>
      </c>
      <c r="L68" s="1">
        <v>6.08</v>
      </c>
      <c r="M68" s="1">
        <v>1.06</v>
      </c>
      <c r="N68" s="5">
        <v>10</v>
      </c>
      <c r="O68" s="1">
        <v>0</v>
      </c>
      <c r="P68" s="1">
        <v>0</v>
      </c>
      <c r="Q68" s="12">
        <v>23338.560000000001</v>
      </c>
      <c r="R68" s="2">
        <v>309.12</v>
      </c>
      <c r="S68" s="1">
        <v>98</v>
      </c>
      <c r="T68" s="1">
        <v>70</v>
      </c>
      <c r="U68" s="1">
        <v>27</v>
      </c>
      <c r="V68" s="1">
        <v>72</v>
      </c>
      <c r="W68" s="1">
        <v>-97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49</v>
      </c>
      <c r="AN68" s="1">
        <v>36</v>
      </c>
      <c r="AO68" s="1">
        <v>59</v>
      </c>
      <c r="AP68" s="1">
        <v>43</v>
      </c>
      <c r="AQ68" s="1">
        <v>84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62</v>
      </c>
      <c r="AX68" s="1">
        <v>28</v>
      </c>
      <c r="AY68" s="1">
        <v>31</v>
      </c>
      <c r="AZ68" s="1">
        <v>5</v>
      </c>
      <c r="BA68" s="1">
        <v>19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 spans="1:58">
      <c r="A69" s="1">
        <v>70130</v>
      </c>
      <c r="B69" s="1" t="s">
        <v>163</v>
      </c>
      <c r="C69" s="1">
        <v>24</v>
      </c>
      <c r="D69" s="2">
        <v>31.439900000000002</v>
      </c>
      <c r="E69" s="2">
        <v>754.55759999999998</v>
      </c>
      <c r="F69" s="10">
        <f t="shared" si="4"/>
        <v>7545.576</v>
      </c>
      <c r="G69" s="11">
        <f t="shared" si="5"/>
        <v>10</v>
      </c>
      <c r="H69" s="1">
        <v>5.23</v>
      </c>
      <c r="I69" s="1">
        <v>0</v>
      </c>
      <c r="J69" s="31">
        <v>5</v>
      </c>
      <c r="K69" s="1">
        <f>VLOOKUP(A69:A332,'170326'!A69:I332,9,FALSE)</f>
        <v>0</v>
      </c>
      <c r="L69" s="1">
        <v>7.19</v>
      </c>
      <c r="M69" s="1">
        <v>5.62</v>
      </c>
      <c r="N69" s="16">
        <f>MAX(0,(TRUNC((L69*0.8))))</f>
        <v>5</v>
      </c>
      <c r="O69" s="67">
        <f>VLOOKUP(A69:A332,'170326'!A69:O332,15,FALSE)</f>
        <v>0</v>
      </c>
      <c r="P69" s="1">
        <v>0</v>
      </c>
      <c r="Q69" s="12">
        <v>23265.53</v>
      </c>
      <c r="R69" s="2">
        <v>13047.56</v>
      </c>
      <c r="S69" s="1">
        <v>35</v>
      </c>
      <c r="T69" s="1">
        <v>47</v>
      </c>
      <c r="U69" s="1">
        <v>39</v>
      </c>
      <c r="V69" s="1">
        <v>56</v>
      </c>
      <c r="W69" s="1">
        <v>94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135</v>
      </c>
      <c r="AN69" s="1">
        <v>155</v>
      </c>
      <c r="AO69" s="1">
        <v>159</v>
      </c>
      <c r="AP69" s="1">
        <v>141</v>
      </c>
      <c r="AQ69" s="1">
        <v>186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45</v>
      </c>
      <c r="AX69" s="1">
        <v>55</v>
      </c>
      <c r="AY69" s="1">
        <v>90</v>
      </c>
      <c r="AZ69" s="1">
        <v>20</v>
      </c>
      <c r="BA69" s="1">
        <v>135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>
      <c r="A70" s="1">
        <v>70364</v>
      </c>
      <c r="B70" s="1" t="s">
        <v>212</v>
      </c>
      <c r="C70" s="1">
        <v>10</v>
      </c>
      <c r="D70" s="2">
        <v>125.14</v>
      </c>
      <c r="E70" s="2">
        <v>1251.4000000000001</v>
      </c>
      <c r="F70" s="10">
        <f t="shared" si="4"/>
        <v>12514</v>
      </c>
      <c r="G70" s="11">
        <f t="shared" si="5"/>
        <v>10</v>
      </c>
      <c r="H70" s="1">
        <v>2.75</v>
      </c>
      <c r="I70" s="1">
        <v>0</v>
      </c>
      <c r="J70" s="26">
        <v>5</v>
      </c>
      <c r="K70" s="1">
        <v>0</v>
      </c>
      <c r="L70" s="1">
        <v>4.6500000000000004</v>
      </c>
      <c r="M70" s="1">
        <v>1.1000000000000001</v>
      </c>
      <c r="N70" s="5">
        <v>5</v>
      </c>
      <c r="O70" s="1">
        <v>0</v>
      </c>
      <c r="P70" s="1">
        <v>0</v>
      </c>
      <c r="Q70" s="12">
        <v>22775.48</v>
      </c>
      <c r="R70" s="2">
        <v>-125.14</v>
      </c>
      <c r="S70" s="1">
        <v>7</v>
      </c>
      <c r="T70" s="1">
        <v>33</v>
      </c>
      <c r="U70" s="1">
        <v>1</v>
      </c>
      <c r="V70" s="1">
        <v>6</v>
      </c>
      <c r="W70" s="1">
        <v>-20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32</v>
      </c>
      <c r="AN70" s="1">
        <v>33</v>
      </c>
      <c r="AO70" s="1">
        <v>36</v>
      </c>
      <c r="AP70" s="1">
        <v>47</v>
      </c>
      <c r="AQ70" s="1">
        <v>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4</v>
      </c>
      <c r="AX70" s="1">
        <v>23</v>
      </c>
      <c r="AY70" s="1">
        <v>31</v>
      </c>
      <c r="AZ70" s="1">
        <v>0</v>
      </c>
      <c r="BA70" s="1">
        <v>11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>
      <c r="A71" s="1">
        <v>70161</v>
      </c>
      <c r="B71" s="1" t="s">
        <v>289</v>
      </c>
      <c r="C71" s="1">
        <v>16</v>
      </c>
      <c r="D71" s="2">
        <v>54.11</v>
      </c>
      <c r="E71" s="2">
        <v>865.76</v>
      </c>
      <c r="F71" s="10">
        <f t="shared" si="4"/>
        <v>12986.4</v>
      </c>
      <c r="G71" s="11">
        <f t="shared" si="5"/>
        <v>15</v>
      </c>
      <c r="H71" s="1">
        <v>5.88</v>
      </c>
      <c r="I71" s="1">
        <v>5</v>
      </c>
      <c r="J71" s="20">
        <v>10</v>
      </c>
      <c r="K71" s="1">
        <v>0</v>
      </c>
      <c r="L71" s="1">
        <v>4.47</v>
      </c>
      <c r="M71" s="1">
        <v>0.75</v>
      </c>
      <c r="N71" s="5">
        <v>5</v>
      </c>
      <c r="O71" s="1">
        <v>0</v>
      </c>
      <c r="P71" s="1">
        <v>0</v>
      </c>
      <c r="Q71" s="12">
        <v>22726.2</v>
      </c>
      <c r="R71" s="2">
        <v>11417.21</v>
      </c>
      <c r="S71" s="1">
        <v>19</v>
      </c>
      <c r="T71" s="1">
        <v>51</v>
      </c>
      <c r="U71" s="1">
        <v>30</v>
      </c>
      <c r="V71" s="1">
        <v>39</v>
      </c>
      <c r="W71" s="1">
        <v>94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52</v>
      </c>
      <c r="AN71" s="1">
        <v>29</v>
      </c>
      <c r="AO71" s="1">
        <v>111</v>
      </c>
      <c r="AP71" s="1">
        <v>154</v>
      </c>
      <c r="AQ71" s="1">
        <v>105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34</v>
      </c>
      <c r="AX71" s="1">
        <v>4</v>
      </c>
      <c r="AY71" s="1">
        <v>34</v>
      </c>
      <c r="AZ71" s="1">
        <v>3</v>
      </c>
      <c r="BA71" s="1">
        <v>12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>
      <c r="A72" s="1">
        <v>70128</v>
      </c>
      <c r="B72" s="1" t="s">
        <v>134</v>
      </c>
      <c r="C72" s="1">
        <v>20</v>
      </c>
      <c r="D72" s="2">
        <v>50.367400000000004</v>
      </c>
      <c r="E72" s="2">
        <v>1007.348</v>
      </c>
      <c r="F72" s="10">
        <f t="shared" si="4"/>
        <v>9066.1319999999996</v>
      </c>
      <c r="G72" s="11">
        <f t="shared" si="5"/>
        <v>9</v>
      </c>
      <c r="H72" s="1">
        <v>6.15</v>
      </c>
      <c r="I72" s="1">
        <v>6</v>
      </c>
      <c r="J72" s="27">
        <f>MAX(0,(TRUNC((H72*0.8))))</f>
        <v>4</v>
      </c>
      <c r="K72" s="1">
        <v>0</v>
      </c>
      <c r="L72" s="1">
        <v>3.7</v>
      </c>
      <c r="M72" s="1">
        <v>1.65</v>
      </c>
      <c r="N72" s="5">
        <v>5</v>
      </c>
      <c r="O72" s="1">
        <v>0</v>
      </c>
      <c r="P72" s="1">
        <v>0</v>
      </c>
      <c r="Q72" s="12">
        <v>21783.9</v>
      </c>
      <c r="R72" s="2">
        <v>13498.46</v>
      </c>
      <c r="S72" s="1">
        <v>26</v>
      </c>
      <c r="T72" s="1">
        <v>46</v>
      </c>
      <c r="U72" s="1">
        <v>20</v>
      </c>
      <c r="V72" s="1">
        <v>108</v>
      </c>
      <c r="W72" s="1">
        <v>-27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76</v>
      </c>
      <c r="AN72" s="1">
        <v>75</v>
      </c>
      <c r="AO72" s="1">
        <v>89</v>
      </c>
      <c r="AP72" s="1">
        <v>66</v>
      </c>
      <c r="AQ72" s="1">
        <v>262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37</v>
      </c>
      <c r="AX72" s="1">
        <v>26</v>
      </c>
      <c r="AY72" s="1">
        <v>16</v>
      </c>
      <c r="AZ72" s="1">
        <v>16</v>
      </c>
      <c r="BA72" s="1">
        <v>33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>
      <c r="A73" s="1">
        <v>70091</v>
      </c>
      <c r="B73" s="1" t="s">
        <v>106</v>
      </c>
      <c r="C73" s="1">
        <v>30</v>
      </c>
      <c r="D73" s="2">
        <v>29.0321</v>
      </c>
      <c r="E73" s="2">
        <v>870.96299999999997</v>
      </c>
      <c r="F73" s="10">
        <f t="shared" si="4"/>
        <v>0</v>
      </c>
      <c r="G73" s="11">
        <f t="shared" si="5"/>
        <v>0</v>
      </c>
      <c r="H73" s="1">
        <v>8.8699999999999992</v>
      </c>
      <c r="I73" s="1">
        <v>32</v>
      </c>
      <c r="J73" s="5">
        <v>0</v>
      </c>
      <c r="K73" s="1">
        <f>VLOOKUP(A73:A336,'170326'!A73:I336,9,FALSE)</f>
        <v>0</v>
      </c>
      <c r="L73" s="1">
        <v>5.38</v>
      </c>
      <c r="M73" s="1">
        <v>10.77</v>
      </c>
      <c r="N73" s="5">
        <v>0</v>
      </c>
      <c r="O73" s="67">
        <f>VLOOKUP(A73:A336,'170326'!A73:O336,15,FALSE)</f>
        <v>0</v>
      </c>
      <c r="P73" s="1">
        <v>0</v>
      </c>
      <c r="Q73" s="12">
        <v>21686.98</v>
      </c>
      <c r="R73" s="2">
        <v>57715.81</v>
      </c>
      <c r="S73" s="1">
        <v>124</v>
      </c>
      <c r="T73" s="1">
        <v>27</v>
      </c>
      <c r="U73" s="1">
        <v>111</v>
      </c>
      <c r="V73" s="1">
        <v>35</v>
      </c>
      <c r="W73" s="1">
        <v>1187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77</v>
      </c>
      <c r="AN73" s="1">
        <v>140</v>
      </c>
      <c r="AO73" s="1">
        <v>106</v>
      </c>
      <c r="AP73" s="1">
        <v>133</v>
      </c>
      <c r="AQ73" s="1">
        <v>478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70</v>
      </c>
      <c r="AX73" s="1">
        <v>45</v>
      </c>
      <c r="AY73" s="1">
        <v>60</v>
      </c>
      <c r="AZ73" s="1">
        <v>18</v>
      </c>
      <c r="BA73" s="1">
        <v>323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>
      <c r="A74" s="1">
        <v>70245</v>
      </c>
      <c r="B74" s="1" t="s">
        <v>217</v>
      </c>
      <c r="C74" s="1">
        <v>8</v>
      </c>
      <c r="D74" s="2">
        <v>73.37</v>
      </c>
      <c r="E74" s="2">
        <v>586.96</v>
      </c>
      <c r="F74" s="10">
        <f t="shared" si="4"/>
        <v>8804.4000000000015</v>
      </c>
      <c r="G74" s="11">
        <f t="shared" si="5"/>
        <v>15</v>
      </c>
      <c r="H74" s="1">
        <v>12.06</v>
      </c>
      <c r="I74" s="1">
        <v>3</v>
      </c>
      <c r="J74" s="21">
        <v>10</v>
      </c>
      <c r="K74" s="1">
        <f>VLOOKUP(A74:A337,'170326'!A74:I337,9,FALSE)</f>
        <v>5</v>
      </c>
      <c r="L74" s="1">
        <v>6.19</v>
      </c>
      <c r="M74" s="1">
        <v>7.25</v>
      </c>
      <c r="N74" s="5">
        <v>5</v>
      </c>
      <c r="O74" s="67">
        <f>VLOOKUP(A74:A337,'170326'!A74:O337,15,FALSE)</f>
        <v>0</v>
      </c>
      <c r="P74" s="1">
        <v>0</v>
      </c>
      <c r="Q74" s="12">
        <v>21313.98</v>
      </c>
      <c r="R74" s="2">
        <v>12472.9</v>
      </c>
      <c r="S74" s="1">
        <v>23</v>
      </c>
      <c r="T74" s="1">
        <v>26</v>
      </c>
      <c r="U74" s="1">
        <v>42</v>
      </c>
      <c r="V74" s="1">
        <v>37</v>
      </c>
      <c r="W74" s="1">
        <v>49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48</v>
      </c>
      <c r="AN74" s="1">
        <v>43</v>
      </c>
      <c r="AO74" s="1">
        <v>53</v>
      </c>
      <c r="AP74" s="1">
        <v>44</v>
      </c>
      <c r="AQ74" s="1">
        <v>63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13</v>
      </c>
      <c r="AX74" s="1">
        <v>32</v>
      </c>
      <c r="AY74" s="1">
        <v>17</v>
      </c>
      <c r="AZ74" s="1">
        <v>7</v>
      </c>
      <c r="BA74" s="1">
        <v>58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5" spans="1:58">
      <c r="A75" s="1">
        <v>70169</v>
      </c>
      <c r="B75" s="1" t="s">
        <v>137</v>
      </c>
      <c r="C75" s="1">
        <v>15</v>
      </c>
      <c r="D75" s="2">
        <v>30.07</v>
      </c>
      <c r="E75" s="2">
        <v>451.05</v>
      </c>
      <c r="F75" s="10">
        <f t="shared" si="4"/>
        <v>2255.25</v>
      </c>
      <c r="G75" s="11">
        <f t="shared" si="5"/>
        <v>5</v>
      </c>
      <c r="H75" s="1">
        <v>5.67</v>
      </c>
      <c r="I75" s="1">
        <v>8</v>
      </c>
      <c r="J75" s="5">
        <v>0</v>
      </c>
      <c r="K75" s="1">
        <f>VLOOKUP(A75:A338,'170326'!A75:I338,9,FALSE)</f>
        <v>4</v>
      </c>
      <c r="L75" s="1">
        <v>16.329999999999998</v>
      </c>
      <c r="M75" s="1">
        <v>8.33</v>
      </c>
      <c r="N75" s="5">
        <v>5</v>
      </c>
      <c r="O75" s="67">
        <f>VLOOKUP(A75:A338,'170326'!A75:O338,15,FALSE)</f>
        <v>10</v>
      </c>
      <c r="P75" s="1">
        <v>0</v>
      </c>
      <c r="Q75" s="12">
        <v>20086.759999999998</v>
      </c>
      <c r="R75" s="2">
        <v>13892.34</v>
      </c>
      <c r="S75" s="1">
        <v>40</v>
      </c>
      <c r="T75" s="1">
        <v>63</v>
      </c>
      <c r="U75" s="1">
        <v>-1</v>
      </c>
      <c r="V75" s="1">
        <v>29</v>
      </c>
      <c r="W75" s="1">
        <v>120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73</v>
      </c>
      <c r="AN75" s="1">
        <v>129</v>
      </c>
      <c r="AO75" s="1">
        <v>139</v>
      </c>
      <c r="AP75" s="1">
        <v>123</v>
      </c>
      <c r="AQ75" s="1">
        <v>217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86</v>
      </c>
      <c r="AX75" s="1">
        <v>123</v>
      </c>
      <c r="AY75" s="1">
        <v>61</v>
      </c>
      <c r="AZ75" s="1">
        <v>73</v>
      </c>
      <c r="BA75" s="1">
        <v>125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</row>
    <row r="76" spans="1:58">
      <c r="A76" s="1">
        <v>70149</v>
      </c>
      <c r="B76" s="1" t="s">
        <v>130</v>
      </c>
      <c r="C76" s="1">
        <v>24</v>
      </c>
      <c r="D76" s="2">
        <v>33.04</v>
      </c>
      <c r="E76" s="2">
        <v>792.96</v>
      </c>
      <c r="F76" s="10">
        <f t="shared" si="4"/>
        <v>11894.400000000001</v>
      </c>
      <c r="G76" s="11">
        <f t="shared" si="5"/>
        <v>15</v>
      </c>
      <c r="H76" s="1">
        <v>3.85</v>
      </c>
      <c r="I76" s="1">
        <v>0</v>
      </c>
      <c r="J76" s="21">
        <v>5</v>
      </c>
      <c r="K76" s="1">
        <f>VLOOKUP(A76:A339,'170326'!A76:I339,9,FALSE)</f>
        <v>0</v>
      </c>
      <c r="L76" s="1">
        <v>13.77</v>
      </c>
      <c r="M76" s="1">
        <v>6.58</v>
      </c>
      <c r="N76" s="5">
        <v>10</v>
      </c>
      <c r="O76" s="67">
        <f>VLOOKUP(A76:A339,'170326'!A76:O339,15,FALSE)</f>
        <v>5</v>
      </c>
      <c r="P76" s="1">
        <v>0</v>
      </c>
      <c r="Q76" s="12">
        <v>19956.16</v>
      </c>
      <c r="R76" s="2">
        <v>12191.76</v>
      </c>
      <c r="S76" s="1">
        <v>41</v>
      </c>
      <c r="T76" s="1">
        <v>23</v>
      </c>
      <c r="U76" s="1">
        <v>38</v>
      </c>
      <c r="V76" s="1">
        <v>4</v>
      </c>
      <c r="W76" s="1">
        <v>103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78</v>
      </c>
      <c r="AN76" s="1">
        <v>71</v>
      </c>
      <c r="AO76" s="1">
        <v>56</v>
      </c>
      <c r="AP76" s="1">
        <v>23</v>
      </c>
      <c r="AQ76" s="1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84</v>
      </c>
      <c r="AX76" s="1">
        <v>114</v>
      </c>
      <c r="AY76" s="1">
        <v>175</v>
      </c>
      <c r="AZ76" s="1">
        <v>29</v>
      </c>
      <c r="BA76" s="1">
        <v>158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</row>
    <row r="77" spans="1:58">
      <c r="A77" s="1">
        <v>70047</v>
      </c>
      <c r="B77" s="1" t="s">
        <v>200</v>
      </c>
      <c r="C77" s="1">
        <v>16</v>
      </c>
      <c r="D77" s="2">
        <v>43.950699999999998</v>
      </c>
      <c r="E77" s="2">
        <v>703.21119999999996</v>
      </c>
      <c r="F77" s="10">
        <f t="shared" si="4"/>
        <v>3516.0559999999996</v>
      </c>
      <c r="G77" s="11">
        <f t="shared" si="5"/>
        <v>5</v>
      </c>
      <c r="H77" s="1">
        <v>2.5</v>
      </c>
      <c r="I77" s="1">
        <v>0</v>
      </c>
      <c r="J77" s="26">
        <v>5</v>
      </c>
      <c r="K77" s="1">
        <v>0</v>
      </c>
      <c r="L77" s="1">
        <v>1</v>
      </c>
      <c r="M77" s="1">
        <v>4.12</v>
      </c>
      <c r="N77" s="16">
        <f>MAX(0,(TRUNC((L77*0.8))))</f>
        <v>0</v>
      </c>
      <c r="O77" s="1">
        <v>0</v>
      </c>
      <c r="P77" s="1">
        <v>0</v>
      </c>
      <c r="Q77" s="12">
        <v>19865.72</v>
      </c>
      <c r="R77" s="2">
        <v>16129.91</v>
      </c>
      <c r="S77" s="1">
        <v>10</v>
      </c>
      <c r="T77" s="1">
        <v>28</v>
      </c>
      <c r="U77" s="1">
        <v>16</v>
      </c>
      <c r="V77" s="1">
        <v>0</v>
      </c>
      <c r="W77" s="1">
        <v>86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112</v>
      </c>
      <c r="AN77" s="1">
        <v>144</v>
      </c>
      <c r="AO77" s="1">
        <v>178</v>
      </c>
      <c r="AP77" s="1">
        <v>68</v>
      </c>
      <c r="AQ77" s="1">
        <v>215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32</v>
      </c>
      <c r="BA77" s="1">
        <v>66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</row>
    <row r="78" spans="1:58">
      <c r="A78" s="1">
        <v>70085</v>
      </c>
      <c r="B78" s="1" t="s">
        <v>153</v>
      </c>
      <c r="C78" s="1">
        <v>12</v>
      </c>
      <c r="D78" s="2">
        <v>77.58</v>
      </c>
      <c r="E78" s="2">
        <v>930.96</v>
      </c>
      <c r="F78" s="10">
        <f t="shared" si="4"/>
        <v>9309.6</v>
      </c>
      <c r="G78" s="11">
        <f t="shared" si="5"/>
        <v>10</v>
      </c>
      <c r="H78" s="1">
        <v>0</v>
      </c>
      <c r="I78" s="1">
        <v>0</v>
      </c>
      <c r="J78" s="21">
        <v>5</v>
      </c>
      <c r="K78" s="1">
        <v>0</v>
      </c>
      <c r="L78" s="1">
        <v>7.5</v>
      </c>
      <c r="M78" s="1">
        <v>3.58</v>
      </c>
      <c r="N78" s="5">
        <v>5</v>
      </c>
      <c r="O78" s="1">
        <v>0</v>
      </c>
      <c r="P78" s="1">
        <v>0</v>
      </c>
      <c r="Q78" s="12">
        <v>19744.11</v>
      </c>
      <c r="R78" s="2">
        <v>4266.8999999999996</v>
      </c>
      <c r="S78" s="1">
        <v>4</v>
      </c>
      <c r="T78" s="1">
        <v>8</v>
      </c>
      <c r="U78" s="1">
        <v>-9</v>
      </c>
      <c r="V78" s="1">
        <v>2</v>
      </c>
      <c r="W78" s="1">
        <v>11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28</v>
      </c>
      <c r="AN78" s="1">
        <v>60</v>
      </c>
      <c r="AO78" s="1">
        <v>85</v>
      </c>
      <c r="AP78" s="1">
        <v>43</v>
      </c>
      <c r="AQ78" s="1">
        <v>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30</v>
      </c>
      <c r="AX78" s="1">
        <v>42</v>
      </c>
      <c r="AY78" s="1">
        <v>28</v>
      </c>
      <c r="AZ78" s="1">
        <v>22</v>
      </c>
      <c r="BA78" s="1">
        <v>43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</row>
    <row r="79" spans="1:58">
      <c r="A79" s="1">
        <v>70229</v>
      </c>
      <c r="B79" s="1" t="s">
        <v>199</v>
      </c>
      <c r="C79" s="1">
        <v>3</v>
      </c>
      <c r="D79" s="2">
        <v>298.38170000000002</v>
      </c>
      <c r="E79" s="2">
        <v>895.14509999999996</v>
      </c>
      <c r="F79" s="10">
        <f t="shared" si="4"/>
        <v>6266.0156999999999</v>
      </c>
      <c r="G79" s="11">
        <f t="shared" si="5"/>
        <v>7</v>
      </c>
      <c r="H79" s="1">
        <v>7.5</v>
      </c>
      <c r="I79" s="1">
        <v>0</v>
      </c>
      <c r="J79" s="20">
        <v>5</v>
      </c>
      <c r="K79" s="1">
        <f>VLOOKUP(A79:A342,'170326'!A79:I342,9,FALSE)</f>
        <v>4</v>
      </c>
      <c r="L79" s="1">
        <v>3.5</v>
      </c>
      <c r="M79" s="1">
        <v>5.33</v>
      </c>
      <c r="N79" s="16">
        <f>MAX(0,(TRUNC((L79*0.8))))</f>
        <v>2</v>
      </c>
      <c r="O79" s="67">
        <f>VLOOKUP(A79:A342,'170326'!A79:O342,15,FALSE)</f>
        <v>0</v>
      </c>
      <c r="P79" s="1">
        <v>0</v>
      </c>
      <c r="Q79" s="12">
        <v>19544</v>
      </c>
      <c r="R79" s="2">
        <v>3282.2</v>
      </c>
      <c r="S79" s="1">
        <v>10</v>
      </c>
      <c r="T79" s="1">
        <v>8</v>
      </c>
      <c r="U79" s="1">
        <v>6</v>
      </c>
      <c r="V79" s="1">
        <v>5</v>
      </c>
      <c r="W79" s="1">
        <v>-14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14</v>
      </c>
      <c r="AN79" s="1">
        <v>11</v>
      </c>
      <c r="AO79" s="1">
        <v>12</v>
      </c>
      <c r="AP79" s="1">
        <v>2</v>
      </c>
      <c r="AQ79" s="1">
        <v>9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4</v>
      </c>
      <c r="AY79" s="1">
        <v>7</v>
      </c>
      <c r="AZ79" s="1">
        <v>3</v>
      </c>
      <c r="BA79" s="1">
        <v>16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</row>
    <row r="80" spans="1:58">
      <c r="A80" s="1">
        <v>78116</v>
      </c>
      <c r="B80" s="1" t="s">
        <v>183</v>
      </c>
      <c r="C80" s="1">
        <v>20</v>
      </c>
      <c r="D80" s="2">
        <v>52.38</v>
      </c>
      <c r="E80" s="2">
        <v>1047.5999999999999</v>
      </c>
      <c r="F80" s="10">
        <f t="shared" si="4"/>
        <v>7333.1999999999989</v>
      </c>
      <c r="G80" s="11">
        <f t="shared" si="5"/>
        <v>7</v>
      </c>
      <c r="H80" s="1">
        <v>3.75</v>
      </c>
      <c r="I80" s="1">
        <v>1</v>
      </c>
      <c r="J80" s="26">
        <v>2</v>
      </c>
      <c r="K80" s="1">
        <f>VLOOKUP(A80:A343,'170326'!A80:I343,9,FALSE)</f>
        <v>3</v>
      </c>
      <c r="L80" s="1">
        <v>9.3800000000000008</v>
      </c>
      <c r="M80" s="1">
        <v>1.65</v>
      </c>
      <c r="N80" s="5">
        <v>5</v>
      </c>
      <c r="O80" s="67">
        <f>VLOOKUP(A80:A343,'170326'!A80:O343,15,FALSE)</f>
        <v>10</v>
      </c>
      <c r="P80" s="1">
        <v>0</v>
      </c>
      <c r="Q80" s="12">
        <v>19537.740000000002</v>
      </c>
      <c r="R80" s="2">
        <v>1309.5</v>
      </c>
      <c r="S80" s="1">
        <v>32</v>
      </c>
      <c r="T80" s="1">
        <v>24</v>
      </c>
      <c r="U80" s="1">
        <v>15</v>
      </c>
      <c r="V80" s="1">
        <v>32</v>
      </c>
      <c r="W80" s="1">
        <v>-56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26</v>
      </c>
      <c r="AN80" s="1">
        <v>45</v>
      </c>
      <c r="AO80" s="1">
        <v>43</v>
      </c>
      <c r="AP80" s="1">
        <v>38</v>
      </c>
      <c r="AQ80" s="1">
        <v>48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67</v>
      </c>
      <c r="AX80" s="1">
        <v>0</v>
      </c>
      <c r="AY80" s="1">
        <v>106</v>
      </c>
      <c r="AZ80" s="1">
        <v>29</v>
      </c>
      <c r="BA80" s="1">
        <v>33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</row>
    <row r="81" spans="1:58">
      <c r="A81" s="1">
        <v>70116</v>
      </c>
      <c r="B81" s="1" t="s">
        <v>120</v>
      </c>
      <c r="C81" s="1">
        <v>24</v>
      </c>
      <c r="D81" s="2">
        <v>48.430700000000002</v>
      </c>
      <c r="E81" s="2">
        <v>1162.3368</v>
      </c>
      <c r="F81" s="10">
        <f t="shared" si="4"/>
        <v>9298.6944000000003</v>
      </c>
      <c r="G81" s="11">
        <f t="shared" si="5"/>
        <v>8</v>
      </c>
      <c r="H81" s="1">
        <v>5.75</v>
      </c>
      <c r="I81" s="1">
        <v>0</v>
      </c>
      <c r="J81" s="26">
        <v>5</v>
      </c>
      <c r="K81" s="1">
        <v>0</v>
      </c>
      <c r="L81" s="1">
        <v>4.75</v>
      </c>
      <c r="M81" s="1">
        <v>4.17</v>
      </c>
      <c r="N81" s="16">
        <f>MAX(0,(TRUNC((L81*0.8))))</f>
        <v>3</v>
      </c>
      <c r="O81" s="1">
        <v>0</v>
      </c>
      <c r="P81" s="1">
        <v>0</v>
      </c>
      <c r="Q81" s="12">
        <v>19469.14</v>
      </c>
      <c r="R81" s="2">
        <v>38986.71</v>
      </c>
      <c r="S81" s="1">
        <v>40</v>
      </c>
      <c r="T81" s="1">
        <v>48</v>
      </c>
      <c r="U81" s="1">
        <v>62</v>
      </c>
      <c r="V81" s="1">
        <v>24</v>
      </c>
      <c r="W81" s="1">
        <v>521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9</v>
      </c>
      <c r="AN81" s="1">
        <v>68</v>
      </c>
      <c r="AO81" s="1">
        <v>94</v>
      </c>
      <c r="AP81" s="1">
        <v>26</v>
      </c>
      <c r="AQ81" s="1">
        <v>184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52</v>
      </c>
      <c r="AX81" s="1">
        <v>28</v>
      </c>
      <c r="AY81" s="1">
        <v>41</v>
      </c>
      <c r="AZ81" s="1">
        <v>14</v>
      </c>
      <c r="BA81" s="1">
        <v>100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</row>
    <row r="82" spans="1:58">
      <c r="A82" s="1">
        <v>70159</v>
      </c>
      <c r="B82" s="1" t="s">
        <v>166</v>
      </c>
      <c r="C82" s="1">
        <v>20</v>
      </c>
      <c r="D82" s="2">
        <v>68.760000000000005</v>
      </c>
      <c r="E82" s="2">
        <v>1375.2</v>
      </c>
      <c r="F82" s="10">
        <f t="shared" si="4"/>
        <v>6876</v>
      </c>
      <c r="G82" s="11">
        <f t="shared" si="5"/>
        <v>5</v>
      </c>
      <c r="H82" s="1">
        <v>-0.12</v>
      </c>
      <c r="I82" s="1">
        <v>0</v>
      </c>
      <c r="J82" s="20">
        <v>5</v>
      </c>
      <c r="K82" s="1">
        <v>0</v>
      </c>
      <c r="L82" s="1">
        <v>4.18</v>
      </c>
      <c r="M82" s="1">
        <v>14.25</v>
      </c>
      <c r="N82" s="5">
        <v>0</v>
      </c>
      <c r="O82" s="1">
        <v>0</v>
      </c>
      <c r="P82" s="1">
        <v>0</v>
      </c>
      <c r="Q82" s="12">
        <v>19355.939999999999</v>
      </c>
      <c r="R82" s="2">
        <v>88837.92</v>
      </c>
      <c r="S82" s="1">
        <v>2</v>
      </c>
      <c r="T82" s="1">
        <v>9</v>
      </c>
      <c r="U82" s="1">
        <v>-11</v>
      </c>
      <c r="V82" s="1">
        <v>4</v>
      </c>
      <c r="W82" s="1">
        <v>228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35</v>
      </c>
      <c r="AN82" s="1">
        <v>96</v>
      </c>
      <c r="AO82" s="1">
        <v>67</v>
      </c>
      <c r="AP82" s="1">
        <v>101</v>
      </c>
      <c r="AQ82" s="1">
        <v>779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14</v>
      </c>
      <c r="AX82" s="1">
        <v>17</v>
      </c>
      <c r="AY82" s="1">
        <v>49</v>
      </c>
      <c r="AZ82" s="1">
        <v>24</v>
      </c>
      <c r="BA82" s="1">
        <v>285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 spans="1:58">
      <c r="A83" s="1">
        <v>70306</v>
      </c>
      <c r="B83" s="1" t="s">
        <v>204</v>
      </c>
      <c r="C83" s="1">
        <v>16</v>
      </c>
      <c r="D83" s="2">
        <v>81.209999999999994</v>
      </c>
      <c r="E83" s="2">
        <v>1299.3599999999999</v>
      </c>
      <c r="F83" s="10">
        <f t="shared" si="4"/>
        <v>0</v>
      </c>
      <c r="G83" s="11">
        <f t="shared" si="5"/>
        <v>0</v>
      </c>
      <c r="H83" s="1">
        <v>5.72</v>
      </c>
      <c r="I83" s="1">
        <v>2</v>
      </c>
      <c r="J83" s="5">
        <v>0</v>
      </c>
      <c r="K83" s="1">
        <f>VLOOKUP(A83:A346,'170326'!A83:I346,9,FALSE)</f>
        <v>5</v>
      </c>
      <c r="L83" s="1">
        <v>1.56</v>
      </c>
      <c r="M83" s="1">
        <v>4.1900000000000004</v>
      </c>
      <c r="N83" s="5">
        <v>0</v>
      </c>
      <c r="O83" s="67">
        <f>VLOOKUP(A83:A346,'170326'!A83:O346,15,FALSE)</f>
        <v>0</v>
      </c>
      <c r="P83" s="1">
        <v>0</v>
      </c>
      <c r="Q83" s="12">
        <v>18962.54</v>
      </c>
      <c r="R83" s="2">
        <v>6415.59</v>
      </c>
      <c r="S83" s="1">
        <v>29</v>
      </c>
      <c r="T83" s="1">
        <v>29</v>
      </c>
      <c r="U83" s="1">
        <v>37</v>
      </c>
      <c r="V83" s="1">
        <v>22</v>
      </c>
      <c r="W83" s="1">
        <v>-37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31</v>
      </c>
      <c r="AN83" s="1">
        <v>57</v>
      </c>
      <c r="AO83" s="1">
        <v>48</v>
      </c>
      <c r="AP83" s="1">
        <v>19</v>
      </c>
      <c r="AQ83" s="1">
        <v>49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10</v>
      </c>
      <c r="AX83" s="1">
        <v>5</v>
      </c>
      <c r="AY83" s="1">
        <v>7</v>
      </c>
      <c r="AZ83" s="1">
        <v>11</v>
      </c>
      <c r="BA83" s="1">
        <v>67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</row>
    <row r="84" spans="1:58">
      <c r="A84" s="1">
        <v>70040</v>
      </c>
      <c r="B84" s="1" t="s">
        <v>121</v>
      </c>
      <c r="C84" s="1">
        <v>25</v>
      </c>
      <c r="D84" s="2">
        <v>42.5</v>
      </c>
      <c r="E84" s="2">
        <v>1062.5</v>
      </c>
      <c r="F84" s="10">
        <f t="shared" si="4"/>
        <v>5312.5</v>
      </c>
      <c r="G84" s="11">
        <f t="shared" si="5"/>
        <v>5</v>
      </c>
      <c r="H84" s="1">
        <v>1.08</v>
      </c>
      <c r="I84" s="1">
        <v>0</v>
      </c>
      <c r="J84" s="16">
        <f>MAX(0,(TRUNC((H84*0.8))))</f>
        <v>0</v>
      </c>
      <c r="K84" s="1">
        <f>VLOOKUP(A84:A347,'170326'!A84:I347,9,FALSE)</f>
        <v>3</v>
      </c>
      <c r="L84" s="1">
        <v>7.46</v>
      </c>
      <c r="M84" s="1">
        <v>0.44</v>
      </c>
      <c r="N84" s="16">
        <f t="shared" ref="N84:N85" si="11">MAX(0,(TRUNC((L84*0.8))))</f>
        <v>5</v>
      </c>
      <c r="O84" s="67">
        <f>VLOOKUP(A84:A347,'170326'!A84:O347,15,FALSE)</f>
        <v>5</v>
      </c>
      <c r="P84" s="1">
        <v>0</v>
      </c>
      <c r="Q84" s="12">
        <v>18487.5</v>
      </c>
      <c r="R84" s="2">
        <v>1997.5</v>
      </c>
      <c r="S84" s="1">
        <v>6</v>
      </c>
      <c r="T84" s="1">
        <v>10</v>
      </c>
      <c r="U84" s="1">
        <v>12</v>
      </c>
      <c r="V84" s="1">
        <v>8</v>
      </c>
      <c r="W84" s="1">
        <v>-5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96</v>
      </c>
      <c r="AN84" s="1">
        <v>50</v>
      </c>
      <c r="AO84" s="1">
        <v>79</v>
      </c>
      <c r="AP84" s="1">
        <v>43</v>
      </c>
      <c r="AQ84" s="1">
        <v>41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61</v>
      </c>
      <c r="AX84" s="1">
        <v>48</v>
      </c>
      <c r="AY84" s="1">
        <v>90</v>
      </c>
      <c r="AZ84" s="1">
        <v>23</v>
      </c>
      <c r="BA84" s="1">
        <v>11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58">
      <c r="A85" s="1">
        <v>70138</v>
      </c>
      <c r="B85" s="1" t="s">
        <v>148</v>
      </c>
      <c r="C85" s="1">
        <v>12</v>
      </c>
      <c r="D85" s="2">
        <v>73.620900000000006</v>
      </c>
      <c r="E85" s="2">
        <v>883.45079999999996</v>
      </c>
      <c r="F85" s="10">
        <f t="shared" si="4"/>
        <v>4417.2539999999999</v>
      </c>
      <c r="G85" s="11">
        <f t="shared" si="5"/>
        <v>5</v>
      </c>
      <c r="H85" s="1">
        <v>3.58</v>
      </c>
      <c r="I85" s="1">
        <v>0</v>
      </c>
      <c r="J85" s="21">
        <v>3</v>
      </c>
      <c r="K85" s="1">
        <v>0</v>
      </c>
      <c r="L85" s="1">
        <v>3.17</v>
      </c>
      <c r="M85" s="1">
        <v>4</v>
      </c>
      <c r="N85" s="16">
        <f t="shared" si="11"/>
        <v>2</v>
      </c>
      <c r="O85" s="1">
        <v>0</v>
      </c>
      <c r="P85" s="1">
        <v>0</v>
      </c>
      <c r="Q85" s="12">
        <v>18331.599999999999</v>
      </c>
      <c r="R85" s="2">
        <v>12810.04</v>
      </c>
      <c r="S85" s="1">
        <v>19</v>
      </c>
      <c r="T85" s="1">
        <v>7</v>
      </c>
      <c r="U85" s="1">
        <v>10</v>
      </c>
      <c r="V85" s="1">
        <v>21</v>
      </c>
      <c r="W85" s="1">
        <v>33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38</v>
      </c>
      <c r="AN85" s="1">
        <v>63</v>
      </c>
      <c r="AO85" s="1">
        <v>78</v>
      </c>
      <c r="AP85" s="1">
        <v>41</v>
      </c>
      <c r="AQ85" s="1">
        <v>93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16</v>
      </c>
      <c r="AX85" s="1">
        <v>12</v>
      </c>
      <c r="AY85" s="1">
        <v>5</v>
      </c>
      <c r="AZ85" s="1">
        <v>22</v>
      </c>
      <c r="BA85" s="1">
        <v>48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>
      <c r="A86" s="1">
        <v>70055</v>
      </c>
      <c r="B86" s="1" t="s">
        <v>139</v>
      </c>
      <c r="C86" s="1">
        <v>28</v>
      </c>
      <c r="D86" s="2">
        <v>33.523099999999999</v>
      </c>
      <c r="E86" s="2">
        <v>938.64679999999998</v>
      </c>
      <c r="F86" s="10">
        <f t="shared" si="4"/>
        <v>1877.2936</v>
      </c>
      <c r="G86" s="11">
        <f t="shared" si="5"/>
        <v>2</v>
      </c>
      <c r="H86" s="1">
        <v>2.82</v>
      </c>
      <c r="I86" s="1">
        <v>3</v>
      </c>
      <c r="J86" s="61">
        <f>MAX(0,(TRUNC((H86*0.8))))</f>
        <v>2</v>
      </c>
      <c r="K86" s="1">
        <v>0</v>
      </c>
      <c r="L86" s="1">
        <v>5.04</v>
      </c>
      <c r="M86" s="1">
        <v>7.32</v>
      </c>
      <c r="N86" s="5">
        <v>0</v>
      </c>
      <c r="O86" s="1">
        <v>0</v>
      </c>
      <c r="P86" s="1">
        <v>0</v>
      </c>
      <c r="Q86" s="12">
        <v>16241.94</v>
      </c>
      <c r="R86" s="2">
        <v>18068.95</v>
      </c>
      <c r="S86" s="1">
        <v>45</v>
      </c>
      <c r="T86" s="1">
        <v>56</v>
      </c>
      <c r="U86" s="1">
        <v>-9</v>
      </c>
      <c r="V86" s="1">
        <v>30</v>
      </c>
      <c r="W86" s="1">
        <v>161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89</v>
      </c>
      <c r="AN86" s="1">
        <v>28</v>
      </c>
      <c r="AO86" s="1">
        <v>143</v>
      </c>
      <c r="AP86" s="1">
        <v>37</v>
      </c>
      <c r="AQ86" s="1">
        <v>173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24</v>
      </c>
      <c r="AX86" s="1">
        <v>122</v>
      </c>
      <c r="AY86" s="1">
        <v>33</v>
      </c>
      <c r="AZ86" s="1">
        <v>46</v>
      </c>
      <c r="BA86" s="1">
        <v>205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>
      <c r="A87" s="1">
        <v>70976</v>
      </c>
      <c r="B87" s="1" t="s">
        <v>191</v>
      </c>
      <c r="C87" s="1">
        <v>20</v>
      </c>
      <c r="D87" s="2">
        <v>40.81</v>
      </c>
      <c r="E87" s="2">
        <v>816.2</v>
      </c>
      <c r="F87" s="10">
        <f t="shared" si="4"/>
        <v>1632.4</v>
      </c>
      <c r="G87" s="11">
        <f t="shared" si="5"/>
        <v>2</v>
      </c>
      <c r="H87" s="1">
        <v>2.12</v>
      </c>
      <c r="I87" s="1">
        <v>3</v>
      </c>
      <c r="J87" s="5">
        <v>0</v>
      </c>
      <c r="K87" s="1">
        <f>VLOOKUP(A87:A350,'170326'!A87:I350,9,FALSE)</f>
        <v>0</v>
      </c>
      <c r="L87" s="1">
        <v>1.45</v>
      </c>
      <c r="M87" s="1">
        <v>3.6</v>
      </c>
      <c r="N87" s="5">
        <v>2</v>
      </c>
      <c r="O87" s="67">
        <f>VLOOKUP(A87:A350,'170326'!A87:O350,15,FALSE)</f>
        <v>0</v>
      </c>
      <c r="P87" s="1">
        <v>0</v>
      </c>
      <c r="Q87" s="12">
        <v>15793.47</v>
      </c>
      <c r="R87" s="2">
        <v>7345.8</v>
      </c>
      <c r="S87" s="1">
        <v>23</v>
      </c>
      <c r="T87" s="1">
        <v>14</v>
      </c>
      <c r="U87" s="1">
        <v>9</v>
      </c>
      <c r="V87" s="1">
        <v>7</v>
      </c>
      <c r="W87" s="1">
        <v>-23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167</v>
      </c>
      <c r="AN87" s="1">
        <v>80</v>
      </c>
      <c r="AO87" s="1">
        <v>32</v>
      </c>
      <c r="AP87" s="1">
        <v>153</v>
      </c>
      <c r="AQ87" s="1">
        <v>131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20</v>
      </c>
      <c r="AY87" s="1">
        <v>18</v>
      </c>
      <c r="AZ87" s="1">
        <v>2</v>
      </c>
      <c r="BA87" s="1">
        <v>72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>
      <c r="A88" s="1">
        <v>75000</v>
      </c>
      <c r="B88" s="1" t="s">
        <v>156</v>
      </c>
      <c r="C88" s="1">
        <v>25</v>
      </c>
      <c r="D88" s="2">
        <v>31.3019</v>
      </c>
      <c r="E88" s="2">
        <v>782.54750000000001</v>
      </c>
      <c r="F88" s="10">
        <f t="shared" si="4"/>
        <v>7825.4750000000004</v>
      </c>
      <c r="G88" s="11">
        <f t="shared" si="5"/>
        <v>10</v>
      </c>
      <c r="H88" s="1">
        <v>-0.26</v>
      </c>
      <c r="I88" s="1">
        <v>0</v>
      </c>
      <c r="J88" s="21">
        <v>5</v>
      </c>
      <c r="K88" s="1">
        <f>VLOOKUP(A88:A351,'170326'!A88:I351,9,FALSE)</f>
        <v>0</v>
      </c>
      <c r="L88" s="1">
        <v>7.82</v>
      </c>
      <c r="M88" s="1">
        <v>3</v>
      </c>
      <c r="N88" s="5">
        <v>5</v>
      </c>
      <c r="O88" s="67">
        <f>VLOOKUP(A88:A351,'170326'!A88:O351,15,FALSE)</f>
        <v>5</v>
      </c>
      <c r="P88" s="1">
        <v>0</v>
      </c>
      <c r="Q88" s="12">
        <v>15306.63</v>
      </c>
      <c r="R88" s="2">
        <v>10392.23</v>
      </c>
      <c r="S88" s="1">
        <v>14</v>
      </c>
      <c r="T88" s="1">
        <v>12</v>
      </c>
      <c r="U88" s="1">
        <v>-43</v>
      </c>
      <c r="V88" s="1">
        <v>33</v>
      </c>
      <c r="W88" s="1">
        <v>43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92</v>
      </c>
      <c r="AN88" s="1">
        <v>70</v>
      </c>
      <c r="AO88" s="1">
        <v>142</v>
      </c>
      <c r="AP88" s="1">
        <v>62</v>
      </c>
      <c r="AQ88" s="1">
        <v>214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47</v>
      </c>
      <c r="AX88" s="1">
        <v>58</v>
      </c>
      <c r="AY88" s="1">
        <v>91</v>
      </c>
      <c r="AZ88" s="1">
        <v>57</v>
      </c>
      <c r="BA88" s="1">
        <v>75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>
      <c r="A89" s="1">
        <v>70069</v>
      </c>
      <c r="B89" s="1" t="s">
        <v>205</v>
      </c>
      <c r="C89" s="1">
        <v>12</v>
      </c>
      <c r="D89" s="2">
        <v>74.209999999999994</v>
      </c>
      <c r="E89" s="2">
        <v>890.52</v>
      </c>
      <c r="F89" s="10">
        <f t="shared" si="4"/>
        <v>10686.24</v>
      </c>
      <c r="G89" s="11">
        <f t="shared" si="5"/>
        <v>12</v>
      </c>
      <c r="H89" s="1">
        <v>2.83</v>
      </c>
      <c r="I89" s="1">
        <v>1</v>
      </c>
      <c r="J89" s="27">
        <f>MAX(0,(TRUNC((H89*0.8))))</f>
        <v>2</v>
      </c>
      <c r="K89" s="1">
        <v>0</v>
      </c>
      <c r="L89" s="1">
        <v>11</v>
      </c>
      <c r="M89" s="1">
        <v>2.33</v>
      </c>
      <c r="N89" s="5">
        <v>10</v>
      </c>
      <c r="O89" s="1">
        <v>0</v>
      </c>
      <c r="P89" s="1">
        <v>0</v>
      </c>
      <c r="Q89" s="12">
        <v>15213.05</v>
      </c>
      <c r="R89" s="2">
        <v>6530.48</v>
      </c>
      <c r="S89" s="1">
        <v>1</v>
      </c>
      <c r="T89" s="1">
        <v>13</v>
      </c>
      <c r="U89" s="1">
        <v>20</v>
      </c>
      <c r="V89" s="1">
        <v>13</v>
      </c>
      <c r="W89" s="1">
        <v>41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2</v>
      </c>
      <c r="AN89" s="1">
        <v>2</v>
      </c>
      <c r="AO89" s="1">
        <v>22</v>
      </c>
      <c r="AP89" s="1">
        <v>28</v>
      </c>
      <c r="AQ89" s="1">
        <v>19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62</v>
      </c>
      <c r="AX89" s="1">
        <v>49</v>
      </c>
      <c r="AY89" s="1">
        <v>2</v>
      </c>
      <c r="AZ89" s="1">
        <v>87</v>
      </c>
      <c r="BA89" s="1">
        <v>28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>
      <c r="A90" s="1">
        <v>70142</v>
      </c>
      <c r="B90" s="1" t="s">
        <v>252</v>
      </c>
      <c r="C90" s="1">
        <v>18</v>
      </c>
      <c r="D90" s="2">
        <v>64.94</v>
      </c>
      <c r="E90" s="2">
        <v>1168.92</v>
      </c>
      <c r="F90" s="10">
        <f t="shared" si="4"/>
        <v>2337.84</v>
      </c>
      <c r="G90" s="11">
        <f t="shared" si="5"/>
        <v>2</v>
      </c>
      <c r="H90" s="1">
        <v>5.64</v>
      </c>
      <c r="I90" s="1">
        <v>0</v>
      </c>
      <c r="J90" s="5">
        <v>0</v>
      </c>
      <c r="K90" s="1">
        <f>VLOOKUP(A90:A353,'170326'!A90:I353,9,FALSE)</f>
        <v>10</v>
      </c>
      <c r="L90" s="1">
        <v>3.06</v>
      </c>
      <c r="M90" s="1">
        <v>-1.56</v>
      </c>
      <c r="N90" s="16">
        <f t="shared" ref="N90:N92" si="12">MAX(0,(TRUNC((L90*0.8))))</f>
        <v>2</v>
      </c>
      <c r="O90" s="67">
        <f>VLOOKUP(A90:A353,'170326'!A90:O353,15,FALSE)</f>
        <v>5</v>
      </c>
      <c r="P90" s="1">
        <v>0</v>
      </c>
      <c r="Q90" s="12">
        <v>15131.02</v>
      </c>
      <c r="R90" s="2">
        <v>-909.16</v>
      </c>
      <c r="S90" s="1">
        <v>39</v>
      </c>
      <c r="T90" s="1">
        <v>15</v>
      </c>
      <c r="U90" s="1">
        <v>33</v>
      </c>
      <c r="V90" s="1">
        <v>44</v>
      </c>
      <c r="W90" s="1">
        <v>-13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19</v>
      </c>
      <c r="AN90" s="1">
        <v>33</v>
      </c>
      <c r="AO90" s="1">
        <v>31</v>
      </c>
      <c r="AP90" s="1">
        <v>20</v>
      </c>
      <c r="AQ90" s="1">
        <v>27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11</v>
      </c>
      <c r="AX90" s="1">
        <v>21</v>
      </c>
      <c r="AY90" s="1">
        <v>22</v>
      </c>
      <c r="AZ90" s="1">
        <v>23</v>
      </c>
      <c r="BA90" s="1">
        <v>-28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>
      <c r="A91" s="1">
        <v>70258</v>
      </c>
      <c r="B91" s="1" t="s">
        <v>240</v>
      </c>
      <c r="C91" s="1">
        <v>16</v>
      </c>
      <c r="D91" s="2">
        <v>61.95</v>
      </c>
      <c r="E91" s="2">
        <v>991.2</v>
      </c>
      <c r="F91" s="10">
        <f t="shared" si="4"/>
        <v>2973.6000000000004</v>
      </c>
      <c r="G91" s="11">
        <f t="shared" si="5"/>
        <v>3</v>
      </c>
      <c r="H91" s="1">
        <v>0.66</v>
      </c>
      <c r="I91" s="1">
        <v>0</v>
      </c>
      <c r="J91" s="16">
        <f>MAX(0,(TRUNC((H91*0.8))))</f>
        <v>0</v>
      </c>
      <c r="K91" s="1">
        <f>VLOOKUP(A91:A354,'170326'!A91:I354,9,FALSE)</f>
        <v>5</v>
      </c>
      <c r="L91" s="1">
        <v>4.22</v>
      </c>
      <c r="M91" s="1">
        <v>1.44</v>
      </c>
      <c r="N91" s="16">
        <f t="shared" si="12"/>
        <v>3</v>
      </c>
      <c r="O91" s="67">
        <f>VLOOKUP(A91:A354,'170326'!A91:O354,15,FALSE)</f>
        <v>0</v>
      </c>
      <c r="P91" s="1">
        <v>0</v>
      </c>
      <c r="Q91" s="12">
        <v>14620.2</v>
      </c>
      <c r="R91" s="2">
        <v>1734.6</v>
      </c>
      <c r="S91" s="1">
        <v>12</v>
      </c>
      <c r="T91" s="1">
        <v>12</v>
      </c>
      <c r="U91" s="1">
        <v>-9</v>
      </c>
      <c r="V91" s="1">
        <v>3</v>
      </c>
      <c r="W91" s="1">
        <v>-25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82</v>
      </c>
      <c r="AN91" s="1">
        <v>0</v>
      </c>
      <c r="AO91" s="1">
        <v>59</v>
      </c>
      <c r="AP91" s="1">
        <v>34</v>
      </c>
      <c r="AQ91" s="1">
        <v>30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50</v>
      </c>
      <c r="AX91" s="1">
        <v>12</v>
      </c>
      <c r="AY91" s="1">
        <v>9</v>
      </c>
      <c r="AZ91" s="1">
        <v>5</v>
      </c>
      <c r="BA91" s="1">
        <v>23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>
      <c r="A92" s="1">
        <v>70337</v>
      </c>
      <c r="B92" s="1" t="s">
        <v>208</v>
      </c>
      <c r="C92" s="1">
        <v>12</v>
      </c>
      <c r="D92" s="2">
        <v>30.69</v>
      </c>
      <c r="E92" s="2">
        <v>368.28</v>
      </c>
      <c r="F92" s="10">
        <f t="shared" si="4"/>
        <v>4419.3599999999997</v>
      </c>
      <c r="G92" s="11">
        <f t="shared" si="5"/>
        <v>12</v>
      </c>
      <c r="H92" s="1">
        <v>6.71</v>
      </c>
      <c r="I92" s="1">
        <v>0</v>
      </c>
      <c r="J92" s="35">
        <v>10</v>
      </c>
      <c r="K92" s="1">
        <f>VLOOKUP(A92:A355,'170326'!A92:I355,9,FALSE)</f>
        <v>0</v>
      </c>
      <c r="L92" s="1">
        <v>2.71</v>
      </c>
      <c r="M92" s="1">
        <v>4.33</v>
      </c>
      <c r="N92" s="16">
        <f t="shared" si="12"/>
        <v>2</v>
      </c>
      <c r="O92" s="67">
        <f>VLOOKUP(A92:A355,'170326'!A92:O355,15,FALSE)</f>
        <v>0</v>
      </c>
      <c r="P92" s="1">
        <v>0</v>
      </c>
      <c r="Q92" s="12">
        <v>14577.75</v>
      </c>
      <c r="R92" s="2">
        <v>5217.3</v>
      </c>
      <c r="S92" s="1">
        <v>21</v>
      </c>
      <c r="T92" s="1">
        <v>10</v>
      </c>
      <c r="U92" s="1">
        <v>33</v>
      </c>
      <c r="V92" s="1">
        <v>43</v>
      </c>
      <c r="W92" s="1">
        <v>39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174</v>
      </c>
      <c r="AN92" s="1">
        <v>23</v>
      </c>
      <c r="AO92" s="1">
        <v>108</v>
      </c>
      <c r="AP92" s="1">
        <v>137</v>
      </c>
      <c r="AQ92" s="1">
        <v>79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8</v>
      </c>
      <c r="AX92" s="1">
        <v>18</v>
      </c>
      <c r="AY92" s="1">
        <v>8</v>
      </c>
      <c r="AZ92" s="1">
        <v>15</v>
      </c>
      <c r="BA92" s="1">
        <v>52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58">
      <c r="A93" s="1">
        <v>70120</v>
      </c>
      <c r="B93" s="1" t="s">
        <v>189</v>
      </c>
      <c r="C93" s="1">
        <v>24</v>
      </c>
      <c r="D93" s="2">
        <v>36</v>
      </c>
      <c r="E93" s="2">
        <v>864</v>
      </c>
      <c r="F93" s="10">
        <f t="shared" si="4"/>
        <v>2592</v>
      </c>
      <c r="G93" s="11">
        <f t="shared" si="5"/>
        <v>3</v>
      </c>
      <c r="H93" s="1">
        <v>1.71</v>
      </c>
      <c r="I93" s="1">
        <v>1</v>
      </c>
      <c r="J93" s="5">
        <v>0</v>
      </c>
      <c r="K93" s="1">
        <f>VLOOKUP(A93:A356,'170326'!A93:I356,9,FALSE)</f>
        <v>0</v>
      </c>
      <c r="L93" s="1">
        <v>1.33</v>
      </c>
      <c r="M93" s="1">
        <v>0.88</v>
      </c>
      <c r="N93" s="5">
        <v>3</v>
      </c>
      <c r="O93" s="67">
        <f>VLOOKUP(A93:A356,'170326'!A93:O356,15,FALSE)</f>
        <v>0</v>
      </c>
      <c r="P93" s="1">
        <v>0</v>
      </c>
      <c r="Q93" s="12">
        <v>14112</v>
      </c>
      <c r="R93" s="2">
        <v>9828</v>
      </c>
      <c r="S93" s="1">
        <v>15</v>
      </c>
      <c r="T93" s="1">
        <v>10</v>
      </c>
      <c r="U93" s="1">
        <v>18</v>
      </c>
      <c r="V93" s="1">
        <v>6</v>
      </c>
      <c r="W93" s="1">
        <v>39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89</v>
      </c>
      <c r="AN93" s="1">
        <v>100</v>
      </c>
      <c r="AO93" s="1">
        <v>136</v>
      </c>
      <c r="AP93" s="1">
        <v>88</v>
      </c>
      <c r="AQ93" s="1">
        <v>213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6</v>
      </c>
      <c r="AX93" s="1">
        <v>20</v>
      </c>
      <c r="AY93" s="1">
        <v>7</v>
      </c>
      <c r="AZ93" s="1">
        <v>18</v>
      </c>
      <c r="BA93" s="1">
        <v>21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58">
      <c r="A94" s="1">
        <v>70102</v>
      </c>
      <c r="B94" s="1" t="s">
        <v>188</v>
      </c>
      <c r="C94" s="1">
        <v>16</v>
      </c>
      <c r="D94" s="2">
        <v>38.191299999999998</v>
      </c>
      <c r="E94" s="2">
        <v>611.06079999999997</v>
      </c>
      <c r="F94" s="10">
        <f t="shared" si="4"/>
        <v>4277.4255999999996</v>
      </c>
      <c r="G94" s="11">
        <f t="shared" si="5"/>
        <v>7</v>
      </c>
      <c r="H94" s="1">
        <v>3.41</v>
      </c>
      <c r="I94" s="1">
        <v>2</v>
      </c>
      <c r="J94" s="27">
        <f t="shared" ref="J94:J95" si="13">MAX(0,(TRUNC((H94*0.8))))</f>
        <v>2</v>
      </c>
      <c r="K94" s="1">
        <v>0</v>
      </c>
      <c r="L94" s="1">
        <v>6.34</v>
      </c>
      <c r="M94" s="1">
        <v>3.5</v>
      </c>
      <c r="N94" s="16">
        <f t="shared" ref="N94:N96" si="14">MAX(0,(TRUNC((L94*0.8))))</f>
        <v>5</v>
      </c>
      <c r="O94" s="1">
        <v>0</v>
      </c>
      <c r="P94" s="1">
        <v>0</v>
      </c>
      <c r="Q94" s="12">
        <v>14016.21</v>
      </c>
      <c r="R94" s="2">
        <v>6721.67</v>
      </c>
      <c r="S94" s="1">
        <v>15</v>
      </c>
      <c r="T94" s="1">
        <v>63</v>
      </c>
      <c r="U94" s="1">
        <v>4</v>
      </c>
      <c r="V94" s="1">
        <v>8</v>
      </c>
      <c r="W94" s="1">
        <v>41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97</v>
      </c>
      <c r="AN94" s="1">
        <v>77</v>
      </c>
      <c r="AO94" s="1">
        <v>35</v>
      </c>
      <c r="AP94" s="1">
        <v>81</v>
      </c>
      <c r="AQ94" s="1">
        <v>79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46</v>
      </c>
      <c r="AX94" s="1">
        <v>62</v>
      </c>
      <c r="AY94" s="1">
        <v>17</v>
      </c>
      <c r="AZ94" s="1">
        <v>15</v>
      </c>
      <c r="BA94" s="1">
        <v>56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58">
      <c r="A95" s="1">
        <v>70058</v>
      </c>
      <c r="B95" s="1" t="s">
        <v>147</v>
      </c>
      <c r="C95" s="1">
        <v>32</v>
      </c>
      <c r="D95" s="2">
        <v>33.270000000000003</v>
      </c>
      <c r="E95" s="2">
        <v>1064.6400000000001</v>
      </c>
      <c r="F95" s="10">
        <f t="shared" si="4"/>
        <v>3193.92</v>
      </c>
      <c r="G95" s="11">
        <f t="shared" si="5"/>
        <v>3</v>
      </c>
      <c r="H95" s="1">
        <v>0.23</v>
      </c>
      <c r="I95" s="1">
        <v>3</v>
      </c>
      <c r="J95" s="16">
        <f t="shared" si="13"/>
        <v>0</v>
      </c>
      <c r="K95" s="1">
        <f>VLOOKUP(A95:A358,'170326'!A95:I358,9,FALSE)</f>
        <v>0</v>
      </c>
      <c r="L95" s="1">
        <v>4.7300000000000004</v>
      </c>
      <c r="M95" s="1">
        <v>0.69</v>
      </c>
      <c r="N95" s="16">
        <f t="shared" si="14"/>
        <v>3</v>
      </c>
      <c r="O95" s="67">
        <f>VLOOKUP(A95:A358,'170326'!A95:O358,15,FALSE)</f>
        <v>3</v>
      </c>
      <c r="P95" s="1">
        <v>0</v>
      </c>
      <c r="Q95" s="12">
        <v>13773.78</v>
      </c>
      <c r="R95" s="2">
        <v>7552.29</v>
      </c>
      <c r="S95" s="1">
        <v>15</v>
      </c>
      <c r="T95" s="1">
        <v>5</v>
      </c>
      <c r="U95" s="1">
        <v>-23</v>
      </c>
      <c r="V95" s="1">
        <v>26</v>
      </c>
      <c r="W95" s="1">
        <v>-11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75</v>
      </c>
      <c r="AN95" s="1">
        <v>64</v>
      </c>
      <c r="AO95" s="1">
        <v>115</v>
      </c>
      <c r="AP95" s="1">
        <v>66</v>
      </c>
      <c r="AQ95" s="1">
        <v>216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50</v>
      </c>
      <c r="AX95" s="1">
        <v>54</v>
      </c>
      <c r="AY95" s="1">
        <v>48</v>
      </c>
      <c r="AZ95" s="1">
        <v>53</v>
      </c>
      <c r="BA95" s="1">
        <v>22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>
      <c r="A96" s="1">
        <v>70084</v>
      </c>
      <c r="B96" s="1" t="s">
        <v>135</v>
      </c>
      <c r="C96" s="1">
        <v>12</v>
      </c>
      <c r="D96" s="2">
        <v>65.12</v>
      </c>
      <c r="E96" s="2">
        <v>781.44</v>
      </c>
      <c r="F96" s="10">
        <f t="shared" si="4"/>
        <v>1562.88</v>
      </c>
      <c r="G96" s="11">
        <f t="shared" si="5"/>
        <v>2</v>
      </c>
      <c r="H96" s="1">
        <v>2.75</v>
      </c>
      <c r="I96" s="1">
        <v>1</v>
      </c>
      <c r="J96" s="5">
        <v>0</v>
      </c>
      <c r="K96" s="1">
        <f>VLOOKUP(A96:A359,'170326'!A96:I359,9,FALSE)</f>
        <v>3</v>
      </c>
      <c r="L96" s="1">
        <v>3.25</v>
      </c>
      <c r="M96" s="1">
        <v>2.17</v>
      </c>
      <c r="N96" s="16">
        <f t="shared" si="14"/>
        <v>2</v>
      </c>
      <c r="O96" s="67">
        <f>VLOOKUP(A96:A359,'170326'!A96:O359,15,FALSE)</f>
        <v>0</v>
      </c>
      <c r="P96" s="1">
        <v>0</v>
      </c>
      <c r="Q96" s="12">
        <v>13056.56</v>
      </c>
      <c r="R96" s="2">
        <v>8986.56</v>
      </c>
      <c r="S96" s="1">
        <v>13</v>
      </c>
      <c r="T96" s="1">
        <v>3</v>
      </c>
      <c r="U96" s="1">
        <v>16</v>
      </c>
      <c r="V96" s="1">
        <v>5</v>
      </c>
      <c r="W96" s="1">
        <v>13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22</v>
      </c>
      <c r="AN96" s="1">
        <v>82</v>
      </c>
      <c r="AO96" s="1">
        <v>45</v>
      </c>
      <c r="AP96" s="1">
        <v>41</v>
      </c>
      <c r="AQ96" s="1">
        <v>99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5</v>
      </c>
      <c r="AX96" s="1">
        <v>10</v>
      </c>
      <c r="AY96" s="1">
        <v>26</v>
      </c>
      <c r="AZ96" s="1">
        <v>6</v>
      </c>
      <c r="BA96" s="1">
        <v>26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70073</v>
      </c>
      <c r="B97" s="1" t="s">
        <v>158</v>
      </c>
      <c r="C97" s="1">
        <v>24</v>
      </c>
      <c r="D97" s="2">
        <v>36.869999999999997</v>
      </c>
      <c r="E97" s="2">
        <v>884.88</v>
      </c>
      <c r="F97" s="10">
        <f t="shared" si="4"/>
        <v>3539.52</v>
      </c>
      <c r="G97" s="11">
        <f t="shared" si="5"/>
        <v>4</v>
      </c>
      <c r="H97" s="1">
        <v>4.75</v>
      </c>
      <c r="I97" s="1">
        <v>4</v>
      </c>
      <c r="J97" s="21">
        <v>2</v>
      </c>
      <c r="K97" s="1">
        <f>VLOOKUP(A97:A360,'170326'!A97:I360,9,FALSE)</f>
        <v>0</v>
      </c>
      <c r="L97" s="1">
        <v>5.69</v>
      </c>
      <c r="M97" s="1">
        <v>0.62</v>
      </c>
      <c r="N97" s="5">
        <v>2</v>
      </c>
      <c r="O97" s="67">
        <f>VLOOKUP(A97:A360,'170326'!A97:O360,15,FALSE)</f>
        <v>5</v>
      </c>
      <c r="P97" s="1">
        <v>0</v>
      </c>
      <c r="Q97" s="12">
        <v>12443.62</v>
      </c>
      <c r="R97" s="2">
        <v>8148.27</v>
      </c>
      <c r="S97" s="1">
        <v>24</v>
      </c>
      <c r="T97" s="1">
        <v>38</v>
      </c>
      <c r="U97" s="1">
        <v>70</v>
      </c>
      <c r="V97" s="1">
        <v>2</v>
      </c>
      <c r="W97" s="1">
        <v>143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24</v>
      </c>
      <c r="AN97" s="1">
        <v>14</v>
      </c>
      <c r="AO97" s="1">
        <v>36</v>
      </c>
      <c r="AP97" s="1">
        <v>40</v>
      </c>
      <c r="AQ97" s="1">
        <v>63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60</v>
      </c>
      <c r="AX97" s="1">
        <v>32</v>
      </c>
      <c r="AY97" s="1">
        <v>60</v>
      </c>
      <c r="AZ97" s="1">
        <v>1</v>
      </c>
      <c r="BA97" s="1">
        <v>15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70010</v>
      </c>
      <c r="B98" s="1" t="s">
        <v>178</v>
      </c>
      <c r="C98" s="1">
        <v>15</v>
      </c>
      <c r="D98" s="2">
        <v>28.82</v>
      </c>
      <c r="E98" s="2">
        <v>432.3</v>
      </c>
      <c r="F98" s="10">
        <f t="shared" si="4"/>
        <v>1296.9000000000001</v>
      </c>
      <c r="G98" s="11">
        <f t="shared" si="5"/>
        <v>3</v>
      </c>
      <c r="H98" s="1">
        <v>-0.33</v>
      </c>
      <c r="I98" s="1">
        <v>0</v>
      </c>
      <c r="J98" s="16">
        <f>MAX(0,(TRUNC((H98*0.8))))</f>
        <v>0</v>
      </c>
      <c r="K98" s="1">
        <f>VLOOKUP(A98:A361,'170326'!A98:I361,9,FALSE)</f>
        <v>0</v>
      </c>
      <c r="L98" s="1">
        <v>8.8000000000000007</v>
      </c>
      <c r="M98" s="1">
        <v>5.8</v>
      </c>
      <c r="N98" s="5">
        <v>3</v>
      </c>
      <c r="O98" s="67">
        <f>VLOOKUP(A98:A361,'170326'!A98:O361,15,FALSE)</f>
        <v>5</v>
      </c>
      <c r="P98" s="1">
        <v>0</v>
      </c>
      <c r="Q98" s="12">
        <v>12306.14</v>
      </c>
      <c r="R98" s="2">
        <v>8415.44</v>
      </c>
      <c r="S98" s="1">
        <v>0</v>
      </c>
      <c r="T98" s="1">
        <v>0</v>
      </c>
      <c r="U98" s="1">
        <v>-9</v>
      </c>
      <c r="V98" s="1">
        <v>8</v>
      </c>
      <c r="W98" s="1">
        <v>83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123</v>
      </c>
      <c r="AN98" s="1">
        <v>129</v>
      </c>
      <c r="AO98" s="1">
        <v>67</v>
      </c>
      <c r="AP98" s="1">
        <v>91</v>
      </c>
      <c r="AQ98" s="1">
        <v>122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18</v>
      </c>
      <c r="AX98" s="1">
        <v>97</v>
      </c>
      <c r="AY98" s="1">
        <v>34</v>
      </c>
      <c r="AZ98" s="1">
        <v>63</v>
      </c>
      <c r="BA98" s="1">
        <v>87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70026</v>
      </c>
      <c r="B99" s="1" t="s">
        <v>143</v>
      </c>
      <c r="C99" s="1">
        <v>18</v>
      </c>
      <c r="D99" s="2">
        <v>47.597900000000003</v>
      </c>
      <c r="E99" s="2">
        <v>856.76220000000001</v>
      </c>
      <c r="F99" s="10">
        <f t="shared" si="4"/>
        <v>1713.5244</v>
      </c>
      <c r="G99" s="11">
        <f t="shared" si="5"/>
        <v>2</v>
      </c>
      <c r="H99" s="1">
        <v>2.17</v>
      </c>
      <c r="I99" s="1">
        <v>3</v>
      </c>
      <c r="J99" s="5">
        <v>0</v>
      </c>
      <c r="K99" s="1">
        <f>VLOOKUP(A99:A362,'170326'!A99:I362,9,FALSE)</f>
        <v>0</v>
      </c>
      <c r="L99" s="1">
        <v>3.47</v>
      </c>
      <c r="M99" s="1">
        <v>1</v>
      </c>
      <c r="N99" s="16">
        <f t="shared" ref="N99:N105" si="15">MAX(0,(TRUNC((L99*0.8))))</f>
        <v>2</v>
      </c>
      <c r="O99" s="67">
        <f>VLOOKUP(A99:A362,'170326'!A99:O362,15,FALSE)</f>
        <v>5</v>
      </c>
      <c r="P99" s="1">
        <v>0</v>
      </c>
      <c r="Q99" s="12">
        <v>12208.86</v>
      </c>
      <c r="R99" s="2">
        <v>2189.5</v>
      </c>
      <c r="S99" s="1">
        <v>10</v>
      </c>
      <c r="T99" s="1">
        <v>15</v>
      </c>
      <c r="U99" s="1">
        <v>14</v>
      </c>
      <c r="V99" s="1">
        <v>15</v>
      </c>
      <c r="W99" s="1">
        <v>4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67</v>
      </c>
      <c r="AN99" s="1">
        <v>29</v>
      </c>
      <c r="AO99" s="1">
        <v>53</v>
      </c>
      <c r="AP99" s="1">
        <v>41</v>
      </c>
      <c r="AQ99" s="1">
        <v>24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14</v>
      </c>
      <c r="AX99" s="1">
        <v>19</v>
      </c>
      <c r="AY99" s="1">
        <v>37</v>
      </c>
      <c r="AZ99" s="1">
        <v>4</v>
      </c>
      <c r="BA99" s="1">
        <v>18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70406</v>
      </c>
      <c r="B100" s="1" t="s">
        <v>180</v>
      </c>
      <c r="C100" s="1">
        <v>20</v>
      </c>
      <c r="D100" s="2">
        <v>68.760000000000005</v>
      </c>
      <c r="E100" s="2">
        <v>1375.2</v>
      </c>
      <c r="F100" s="10">
        <f t="shared" si="4"/>
        <v>4125.6000000000004</v>
      </c>
      <c r="G100" s="11">
        <f t="shared" si="5"/>
        <v>3</v>
      </c>
      <c r="H100" s="1">
        <v>-0.52</v>
      </c>
      <c r="I100" s="1">
        <v>0</v>
      </c>
      <c r="J100" s="20">
        <v>3</v>
      </c>
      <c r="K100" s="1">
        <v>0</v>
      </c>
      <c r="L100" s="1">
        <v>0.95</v>
      </c>
      <c r="M100" s="1">
        <v>2.0499999999999998</v>
      </c>
      <c r="N100" s="16">
        <f t="shared" si="15"/>
        <v>0</v>
      </c>
      <c r="O100" s="1">
        <v>0</v>
      </c>
      <c r="P100" s="1">
        <v>0</v>
      </c>
      <c r="Q100" s="12">
        <v>12204.9</v>
      </c>
      <c r="R100" s="2">
        <v>9832.68</v>
      </c>
      <c r="S100" s="1">
        <v>0</v>
      </c>
      <c r="T100" s="1">
        <v>0</v>
      </c>
      <c r="U100" s="1">
        <v>-14</v>
      </c>
      <c r="V100" s="1">
        <v>7</v>
      </c>
      <c r="W100" s="1">
        <v>27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38</v>
      </c>
      <c r="AN100" s="1">
        <v>44</v>
      </c>
      <c r="AO100" s="1">
        <v>74</v>
      </c>
      <c r="AP100" s="1">
        <v>70</v>
      </c>
      <c r="AQ100" s="1">
        <v>75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11</v>
      </c>
      <c r="AX100" s="1">
        <v>8</v>
      </c>
      <c r="AY100" s="1">
        <v>2</v>
      </c>
      <c r="AZ100" s="1">
        <v>4</v>
      </c>
      <c r="BA100" s="1">
        <v>41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70275</v>
      </c>
      <c r="B101" s="1" t="s">
        <v>161</v>
      </c>
      <c r="C101" s="1">
        <v>32</v>
      </c>
      <c r="D101" s="2">
        <v>33.270000000000003</v>
      </c>
      <c r="E101" s="2">
        <v>1064.6400000000001</v>
      </c>
      <c r="F101" s="10">
        <f t="shared" si="4"/>
        <v>5323.2000000000007</v>
      </c>
      <c r="G101" s="11">
        <f t="shared" si="5"/>
        <v>5</v>
      </c>
      <c r="H101" s="1">
        <v>0.5</v>
      </c>
      <c r="I101" s="1">
        <v>0</v>
      </c>
      <c r="J101" s="21">
        <v>3</v>
      </c>
      <c r="K101" s="1">
        <v>0</v>
      </c>
      <c r="L101" s="1">
        <v>2.95</v>
      </c>
      <c r="M101" s="1">
        <v>3.16</v>
      </c>
      <c r="N101" s="16">
        <f t="shared" si="15"/>
        <v>2</v>
      </c>
      <c r="O101" s="1">
        <v>0</v>
      </c>
      <c r="P101" s="1">
        <v>0</v>
      </c>
      <c r="Q101" s="12">
        <v>11977.2</v>
      </c>
      <c r="R101" s="2">
        <v>21026.639999999999</v>
      </c>
      <c r="S101" s="1">
        <v>9</v>
      </c>
      <c r="T101" s="1">
        <v>10</v>
      </c>
      <c r="U101" s="1">
        <v>0</v>
      </c>
      <c r="V101" s="1">
        <v>4</v>
      </c>
      <c r="W101" s="1">
        <v>98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80</v>
      </c>
      <c r="AN101" s="1">
        <v>120</v>
      </c>
      <c r="AO101" s="1">
        <v>84</v>
      </c>
      <c r="AP101" s="1">
        <v>51</v>
      </c>
      <c r="AQ101" s="1">
        <v>433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17</v>
      </c>
      <c r="AX101" s="1">
        <v>86</v>
      </c>
      <c r="AY101" s="1">
        <v>18</v>
      </c>
      <c r="AZ101" s="1">
        <v>33</v>
      </c>
      <c r="BA101" s="1">
        <v>101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70209</v>
      </c>
      <c r="B102" s="1" t="s">
        <v>290</v>
      </c>
      <c r="C102" s="1">
        <v>10</v>
      </c>
      <c r="D102" s="2">
        <v>122.98</v>
      </c>
      <c r="E102" s="2">
        <v>1229.8</v>
      </c>
      <c r="F102" s="10">
        <f t="shared" si="4"/>
        <v>2459.6</v>
      </c>
      <c r="G102" s="11">
        <f t="shared" si="5"/>
        <v>2</v>
      </c>
      <c r="H102" s="1">
        <v>2.35</v>
      </c>
      <c r="I102" s="1">
        <v>0</v>
      </c>
      <c r="J102" s="5">
        <v>0</v>
      </c>
      <c r="K102" s="1">
        <f>VLOOKUP(A102:A365,'170326'!A102:I365,9,FALSE)</f>
        <v>3</v>
      </c>
      <c r="L102" s="1">
        <v>3.45</v>
      </c>
      <c r="M102" s="1">
        <v>3.8</v>
      </c>
      <c r="N102" s="16">
        <f t="shared" si="15"/>
        <v>2</v>
      </c>
      <c r="O102" s="67">
        <f>VLOOKUP(A102:A365,'170326'!A102:O365,15,FALSE)</f>
        <v>0</v>
      </c>
      <c r="P102" s="1">
        <v>0</v>
      </c>
      <c r="Q102" s="12">
        <v>11683.1</v>
      </c>
      <c r="R102" s="2">
        <v>8116.68</v>
      </c>
      <c r="S102" s="1">
        <v>4</v>
      </c>
      <c r="T102" s="1">
        <v>24</v>
      </c>
      <c r="U102" s="1">
        <v>4</v>
      </c>
      <c r="V102" s="1">
        <v>7</v>
      </c>
      <c r="W102" s="1">
        <v>-2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5</v>
      </c>
      <c r="AN102" s="1">
        <v>9</v>
      </c>
      <c r="AO102" s="1">
        <v>22</v>
      </c>
      <c r="AP102" s="1">
        <v>11</v>
      </c>
      <c r="AQ102" s="1">
        <v>30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13</v>
      </c>
      <c r="AX102" s="1">
        <v>4</v>
      </c>
      <c r="AY102" s="1">
        <v>14</v>
      </c>
      <c r="AZ102" s="1">
        <v>11</v>
      </c>
      <c r="BA102" s="1">
        <v>38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70061</v>
      </c>
      <c r="B103" s="1" t="s">
        <v>131</v>
      </c>
      <c r="C103" s="1">
        <v>24</v>
      </c>
      <c r="D103" s="2">
        <v>34.97</v>
      </c>
      <c r="E103" s="2">
        <v>839.28</v>
      </c>
      <c r="F103" s="10">
        <f t="shared" si="4"/>
        <v>4196.3999999999996</v>
      </c>
      <c r="G103" s="11">
        <f t="shared" si="5"/>
        <v>5</v>
      </c>
      <c r="H103" s="1">
        <v>0.71</v>
      </c>
      <c r="I103" s="1">
        <v>15</v>
      </c>
      <c r="J103" s="16">
        <f>MAX(0,(TRUNC((H103*0.8))))</f>
        <v>0</v>
      </c>
      <c r="K103" s="1">
        <f>VLOOKUP(A103:A366,'170326'!A103:I366,9,FALSE)</f>
        <v>0</v>
      </c>
      <c r="L103" s="1">
        <v>6.42</v>
      </c>
      <c r="M103" s="1">
        <v>7.21</v>
      </c>
      <c r="N103" s="16">
        <f t="shared" si="15"/>
        <v>5</v>
      </c>
      <c r="O103" s="67">
        <f>VLOOKUP(A103:A366,'170326'!A103:O366,15,FALSE)</f>
        <v>0</v>
      </c>
      <c r="P103" s="1">
        <v>0</v>
      </c>
      <c r="Q103" s="12">
        <v>11575.07</v>
      </c>
      <c r="R103" s="2">
        <v>24618.880000000001</v>
      </c>
      <c r="S103" s="1">
        <v>6</v>
      </c>
      <c r="T103" s="1">
        <v>12</v>
      </c>
      <c r="U103" s="1">
        <v>2</v>
      </c>
      <c r="V103" s="1">
        <v>6</v>
      </c>
      <c r="W103" s="1">
        <v>423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28</v>
      </c>
      <c r="AN103" s="1">
        <v>27</v>
      </c>
      <c r="AO103" s="1">
        <v>99</v>
      </c>
      <c r="AP103" s="1">
        <v>39</v>
      </c>
      <c r="AQ103" s="1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45</v>
      </c>
      <c r="AX103" s="1">
        <v>76</v>
      </c>
      <c r="AY103" s="1">
        <v>51</v>
      </c>
      <c r="AZ103" s="1">
        <v>40</v>
      </c>
      <c r="BA103" s="1">
        <v>173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70336</v>
      </c>
      <c r="B104" s="1" t="s">
        <v>342</v>
      </c>
      <c r="C104" s="1">
        <v>12</v>
      </c>
      <c r="D104" s="2">
        <v>30.69</v>
      </c>
      <c r="E104" s="2">
        <v>368.28</v>
      </c>
      <c r="F104" s="10">
        <f t="shared" si="4"/>
        <v>1841.3999999999999</v>
      </c>
      <c r="G104" s="11">
        <f t="shared" si="5"/>
        <v>5</v>
      </c>
      <c r="H104" s="1">
        <v>4.04</v>
      </c>
      <c r="I104" s="1">
        <v>0</v>
      </c>
      <c r="J104" s="35">
        <v>3</v>
      </c>
      <c r="K104" s="1">
        <f>VLOOKUP(A104:A367,'170326'!A104:I367,9,FALSE)</f>
        <v>5</v>
      </c>
      <c r="L104" s="1">
        <v>3.67</v>
      </c>
      <c r="M104" s="1">
        <v>1.92</v>
      </c>
      <c r="N104" s="16">
        <f t="shared" si="15"/>
        <v>2</v>
      </c>
      <c r="O104" s="67">
        <f>VLOOKUP(A104:A367,'170326'!A104:O367,15,FALSE)</f>
        <v>0</v>
      </c>
      <c r="P104" s="1">
        <v>0</v>
      </c>
      <c r="Q104" s="12">
        <v>10787.54</v>
      </c>
      <c r="R104" s="2">
        <v>1657.26</v>
      </c>
      <c r="S104" s="1">
        <v>22</v>
      </c>
      <c r="T104" s="1">
        <v>17</v>
      </c>
      <c r="U104" s="1">
        <v>18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127</v>
      </c>
      <c r="AN104" s="1">
        <v>43</v>
      </c>
      <c r="AO104" s="1">
        <v>44</v>
      </c>
      <c r="AP104" s="1">
        <v>133</v>
      </c>
      <c r="AQ104" s="1">
        <v>31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8</v>
      </c>
      <c r="AX104" s="1">
        <v>28</v>
      </c>
      <c r="AY104" s="1">
        <v>9</v>
      </c>
      <c r="AZ104" s="1">
        <v>26</v>
      </c>
      <c r="BA104" s="1">
        <v>23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70009</v>
      </c>
      <c r="B105" s="1" t="s">
        <v>184</v>
      </c>
      <c r="C105" s="1">
        <v>24</v>
      </c>
      <c r="D105" s="2">
        <v>37.83</v>
      </c>
      <c r="E105" s="2">
        <v>907.92</v>
      </c>
      <c r="F105" s="10">
        <f t="shared" si="4"/>
        <v>1815.84</v>
      </c>
      <c r="G105" s="11">
        <f t="shared" si="5"/>
        <v>2</v>
      </c>
      <c r="H105" s="1">
        <v>2.56</v>
      </c>
      <c r="I105" s="1">
        <v>1</v>
      </c>
      <c r="J105" s="28">
        <f>MAX(0,(TRUNC((H105*0.8))))</f>
        <v>2</v>
      </c>
      <c r="K105" s="1">
        <v>0</v>
      </c>
      <c r="L105" s="1">
        <v>0.81</v>
      </c>
      <c r="M105" s="1">
        <v>1.21</v>
      </c>
      <c r="N105" s="16">
        <f t="shared" si="15"/>
        <v>0</v>
      </c>
      <c r="O105" s="1">
        <v>0</v>
      </c>
      <c r="P105" s="1">
        <v>0</v>
      </c>
      <c r="Q105" s="12">
        <v>10781.55</v>
      </c>
      <c r="R105" s="2">
        <v>2648.1</v>
      </c>
      <c r="S105" s="1">
        <v>37</v>
      </c>
      <c r="T105" s="1">
        <v>30</v>
      </c>
      <c r="U105" s="1">
        <v>4</v>
      </c>
      <c r="V105" s="1">
        <v>11</v>
      </c>
      <c r="W105" s="1">
        <v>-12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76</v>
      </c>
      <c r="AN105" s="1">
        <v>49</v>
      </c>
      <c r="AO105" s="1">
        <v>78</v>
      </c>
      <c r="AP105" s="1">
        <v>51</v>
      </c>
      <c r="AQ105" s="1">
        <v>53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4</v>
      </c>
      <c r="AX105" s="1">
        <v>5</v>
      </c>
      <c r="AY105" s="1">
        <v>11</v>
      </c>
      <c r="AZ105" s="1">
        <v>4</v>
      </c>
      <c r="BA105" s="1">
        <v>29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70008</v>
      </c>
      <c r="B106" s="1" t="s">
        <v>213</v>
      </c>
      <c r="C106" s="1">
        <v>24</v>
      </c>
      <c r="D106" s="2">
        <v>39.53</v>
      </c>
      <c r="E106" s="2">
        <v>948.72</v>
      </c>
      <c r="F106" s="10">
        <f t="shared" si="4"/>
        <v>6641.04</v>
      </c>
      <c r="G106" s="11">
        <f t="shared" si="5"/>
        <v>7</v>
      </c>
      <c r="H106" s="1">
        <v>3.94</v>
      </c>
      <c r="I106" s="1">
        <v>0</v>
      </c>
      <c r="J106" s="26">
        <v>5</v>
      </c>
      <c r="K106" s="1">
        <v>0</v>
      </c>
      <c r="L106" s="1">
        <v>1.21</v>
      </c>
      <c r="M106" s="1">
        <v>1.92</v>
      </c>
      <c r="N106" s="5">
        <v>2</v>
      </c>
      <c r="O106" s="1">
        <v>0</v>
      </c>
      <c r="P106" s="1">
        <v>0</v>
      </c>
      <c r="Q106" s="12">
        <v>10692.87</v>
      </c>
      <c r="R106" s="2">
        <v>4822.66</v>
      </c>
      <c r="S106" s="1">
        <v>30</v>
      </c>
      <c r="T106" s="1">
        <v>42</v>
      </c>
      <c r="U106" s="1">
        <v>10</v>
      </c>
      <c r="V106" s="1">
        <v>67</v>
      </c>
      <c r="W106" s="1">
        <v>-24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34</v>
      </c>
      <c r="AN106" s="1">
        <v>48</v>
      </c>
      <c r="AO106" s="1">
        <v>58</v>
      </c>
      <c r="AP106" s="1">
        <v>62</v>
      </c>
      <c r="AQ106" s="1">
        <v>100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4</v>
      </c>
      <c r="AX106" s="1">
        <v>17</v>
      </c>
      <c r="AY106" s="1">
        <v>14</v>
      </c>
      <c r="AZ106" s="1">
        <v>5</v>
      </c>
      <c r="BA106" s="1">
        <v>46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70184</v>
      </c>
      <c r="B107" s="1" t="s">
        <v>229</v>
      </c>
      <c r="C107" s="1">
        <v>20</v>
      </c>
      <c r="D107" s="2">
        <v>38.04</v>
      </c>
      <c r="E107" s="2">
        <v>760.8</v>
      </c>
      <c r="F107" s="10">
        <f t="shared" si="4"/>
        <v>6086.4</v>
      </c>
      <c r="G107" s="11">
        <f t="shared" si="5"/>
        <v>8</v>
      </c>
      <c r="H107" s="1">
        <v>0.28000000000000003</v>
      </c>
      <c r="I107" s="1">
        <v>0</v>
      </c>
      <c r="J107" s="5">
        <v>3</v>
      </c>
      <c r="K107" s="1">
        <f>VLOOKUP(A107:A370,'170326'!A107:I370,9,FALSE)</f>
        <v>0</v>
      </c>
      <c r="L107" s="1">
        <v>6.62</v>
      </c>
      <c r="M107" s="1">
        <v>1.65</v>
      </c>
      <c r="N107" s="16">
        <f t="shared" ref="N107:N108" si="16">MAX(0,(TRUNC((L107*0.8))))</f>
        <v>5</v>
      </c>
      <c r="O107" s="67">
        <f>VLOOKUP(A107:A370,'170326'!A107:O370,15,FALSE)</f>
        <v>5</v>
      </c>
      <c r="P107" s="1">
        <v>0</v>
      </c>
      <c r="Q107" s="12">
        <v>10670.22</v>
      </c>
      <c r="R107" s="2">
        <v>3461.64</v>
      </c>
      <c r="S107" s="1">
        <v>1</v>
      </c>
      <c r="T107" s="1">
        <v>0</v>
      </c>
      <c r="U107" s="1">
        <v>0</v>
      </c>
      <c r="V107" s="1">
        <v>9</v>
      </c>
      <c r="W107" s="1">
        <v>39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41</v>
      </c>
      <c r="AN107" s="1">
        <v>0</v>
      </c>
      <c r="AO107" s="1">
        <v>67</v>
      </c>
      <c r="AP107" s="1">
        <v>69</v>
      </c>
      <c r="AQ107" s="1">
        <v>19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7</v>
      </c>
      <c r="AX107" s="1">
        <v>0</v>
      </c>
      <c r="AY107" s="1">
        <v>110</v>
      </c>
      <c r="AZ107" s="1">
        <v>31</v>
      </c>
      <c r="BA107" s="1">
        <v>33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70036</v>
      </c>
      <c r="B108" s="1" t="s">
        <v>214</v>
      </c>
      <c r="C108" s="1">
        <v>15</v>
      </c>
      <c r="D108" s="2">
        <v>28.82</v>
      </c>
      <c r="E108" s="2">
        <v>432.3</v>
      </c>
      <c r="F108" s="10">
        <f t="shared" si="4"/>
        <v>4323</v>
      </c>
      <c r="G108" s="11">
        <f t="shared" si="5"/>
        <v>10</v>
      </c>
      <c r="H108" s="1">
        <v>11.33</v>
      </c>
      <c r="I108" s="1">
        <v>0</v>
      </c>
      <c r="J108" s="5">
        <v>10</v>
      </c>
      <c r="K108" s="1">
        <v>0</v>
      </c>
      <c r="L108" s="1">
        <v>1.07</v>
      </c>
      <c r="M108" s="1">
        <v>5.53</v>
      </c>
      <c r="N108" s="16">
        <f t="shared" si="16"/>
        <v>0</v>
      </c>
      <c r="O108" s="1">
        <v>0</v>
      </c>
      <c r="P108" s="1">
        <v>0</v>
      </c>
      <c r="Q108" s="12">
        <v>10562.53</v>
      </c>
      <c r="R108" s="2">
        <v>37696.559999999998</v>
      </c>
      <c r="S108" s="1">
        <v>39</v>
      </c>
      <c r="T108" s="1">
        <v>45</v>
      </c>
      <c r="U108" s="1">
        <v>66</v>
      </c>
      <c r="V108" s="1">
        <v>85</v>
      </c>
      <c r="W108" s="1">
        <v>1200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39</v>
      </c>
      <c r="AN108" s="1">
        <v>68</v>
      </c>
      <c r="AO108" s="1">
        <v>72</v>
      </c>
      <c r="AP108" s="1">
        <v>71</v>
      </c>
      <c r="AQ108" s="1">
        <v>25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6</v>
      </c>
      <c r="AX108" s="1">
        <v>5</v>
      </c>
      <c r="AY108" s="1">
        <v>0</v>
      </c>
      <c r="AZ108" s="1">
        <v>15</v>
      </c>
      <c r="BA108" s="1">
        <v>83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70020</v>
      </c>
      <c r="B109" s="1" t="s">
        <v>170</v>
      </c>
      <c r="C109" s="1">
        <v>12</v>
      </c>
      <c r="D109" s="2">
        <v>77.97</v>
      </c>
      <c r="E109" s="2">
        <v>935.64</v>
      </c>
      <c r="F109" s="10">
        <f t="shared" si="4"/>
        <v>4678.2</v>
      </c>
      <c r="G109" s="11">
        <f t="shared" si="5"/>
        <v>5</v>
      </c>
      <c r="H109" s="1">
        <v>1.96</v>
      </c>
      <c r="I109" s="1">
        <v>4</v>
      </c>
      <c r="J109" s="5">
        <v>0</v>
      </c>
      <c r="K109" s="1">
        <v>0</v>
      </c>
      <c r="L109" s="1">
        <v>6.12</v>
      </c>
      <c r="M109" s="1">
        <v>2.17</v>
      </c>
      <c r="N109" s="5">
        <v>5</v>
      </c>
      <c r="O109" s="1">
        <v>0</v>
      </c>
      <c r="P109" s="1">
        <v>0</v>
      </c>
      <c r="Q109" s="12">
        <v>10486.96</v>
      </c>
      <c r="R109" s="2">
        <v>9668.2800000000007</v>
      </c>
      <c r="S109" s="1">
        <v>5</v>
      </c>
      <c r="T109" s="1">
        <v>27</v>
      </c>
      <c r="U109" s="1">
        <v>3</v>
      </c>
      <c r="V109" s="1">
        <v>4</v>
      </c>
      <c r="W109" s="1">
        <v>75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6</v>
      </c>
      <c r="AN109" s="1">
        <v>15</v>
      </c>
      <c r="AO109" s="1">
        <v>20</v>
      </c>
      <c r="AP109" s="1">
        <v>8</v>
      </c>
      <c r="AQ109" s="1">
        <v>23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38</v>
      </c>
      <c r="AX109" s="1">
        <v>27</v>
      </c>
      <c r="AY109" s="1">
        <v>21</v>
      </c>
      <c r="AZ109" s="1">
        <v>2</v>
      </c>
      <c r="BA109" s="1">
        <v>26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70083</v>
      </c>
      <c r="B110" s="1" t="s">
        <v>119</v>
      </c>
      <c r="C110" s="1">
        <v>25</v>
      </c>
      <c r="D110" s="2">
        <v>42.323999999999998</v>
      </c>
      <c r="E110" s="2">
        <v>1058.0999999999999</v>
      </c>
      <c r="F110" s="10">
        <f t="shared" si="4"/>
        <v>5290.5</v>
      </c>
      <c r="G110" s="11">
        <f t="shared" si="5"/>
        <v>5</v>
      </c>
      <c r="H110" s="1">
        <v>1.1000000000000001</v>
      </c>
      <c r="I110" s="1">
        <v>2</v>
      </c>
      <c r="J110" s="16">
        <f>MAX(0,(TRUNC((H110*0.8))))</f>
        <v>0</v>
      </c>
      <c r="K110" s="1">
        <v>0</v>
      </c>
      <c r="L110" s="1">
        <v>5.84</v>
      </c>
      <c r="M110" s="1">
        <v>3</v>
      </c>
      <c r="N110" s="5">
        <v>5</v>
      </c>
      <c r="O110" s="1">
        <v>0</v>
      </c>
      <c r="P110" s="1">
        <v>0</v>
      </c>
      <c r="Q110" s="12">
        <v>10411.700000000001</v>
      </c>
      <c r="R110" s="2">
        <v>3936.13</v>
      </c>
      <c r="S110" s="1">
        <v>9</v>
      </c>
      <c r="T110" s="1">
        <v>4</v>
      </c>
      <c r="U110" s="1">
        <v>12</v>
      </c>
      <c r="V110" s="1">
        <v>9</v>
      </c>
      <c r="W110" s="1">
        <v>-16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41</v>
      </c>
      <c r="AN110" s="1">
        <v>25</v>
      </c>
      <c r="AO110" s="1">
        <v>7</v>
      </c>
      <c r="AP110" s="1">
        <v>24</v>
      </c>
      <c r="AQ110" s="1">
        <v>34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56</v>
      </c>
      <c r="AX110" s="1">
        <v>49</v>
      </c>
      <c r="AY110" s="1">
        <v>50</v>
      </c>
      <c r="AZ110" s="1">
        <v>31</v>
      </c>
      <c r="BA110" s="1">
        <v>75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70329</v>
      </c>
      <c r="B111" s="1" t="s">
        <v>267</v>
      </c>
      <c r="C111" s="1">
        <v>12</v>
      </c>
      <c r="D111" s="2">
        <v>28.88</v>
      </c>
      <c r="E111" s="2">
        <v>346.56</v>
      </c>
      <c r="F111" s="10">
        <f t="shared" si="4"/>
        <v>2079.36</v>
      </c>
      <c r="G111" s="11">
        <f t="shared" si="5"/>
        <v>6</v>
      </c>
      <c r="H111" s="1">
        <v>6.92</v>
      </c>
      <c r="I111" s="1">
        <v>0</v>
      </c>
      <c r="J111" s="21">
        <v>3</v>
      </c>
      <c r="K111" s="1">
        <f>VLOOKUP(A111:A374,'170326'!A111:I374,9,FALSE)</f>
        <v>5</v>
      </c>
      <c r="L111" s="1">
        <v>4.33</v>
      </c>
      <c r="M111" s="1">
        <v>5.33</v>
      </c>
      <c r="N111" s="16">
        <f>MAX(0,(TRUNC((L111*0.8))))</f>
        <v>3</v>
      </c>
      <c r="O111" s="67">
        <f>VLOOKUP(A111:A374,'170326'!A111:O374,15,FALSE)</f>
        <v>0</v>
      </c>
      <c r="P111" s="1">
        <v>0</v>
      </c>
      <c r="Q111" s="12">
        <v>10310.16</v>
      </c>
      <c r="R111" s="2">
        <v>10743.36</v>
      </c>
      <c r="S111" s="1">
        <v>11</v>
      </c>
      <c r="T111" s="1">
        <v>24</v>
      </c>
      <c r="U111" s="1">
        <v>59</v>
      </c>
      <c r="V111" s="1">
        <v>2</v>
      </c>
      <c r="W111" s="1">
        <v>76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45</v>
      </c>
      <c r="AN111" s="1">
        <v>35</v>
      </c>
      <c r="AO111" s="1">
        <v>117</v>
      </c>
      <c r="AP111" s="1">
        <v>85</v>
      </c>
      <c r="AQ111" s="1">
        <v>232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4</v>
      </c>
      <c r="AX111" s="1">
        <v>52</v>
      </c>
      <c r="AY111" s="1">
        <v>18</v>
      </c>
      <c r="AZ111" s="1">
        <v>8</v>
      </c>
      <c r="BA111" s="1">
        <v>64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70212</v>
      </c>
      <c r="B112" s="1" t="s">
        <v>230</v>
      </c>
      <c r="C112" s="1">
        <v>12</v>
      </c>
      <c r="D112" s="2">
        <v>49.1</v>
      </c>
      <c r="E112" s="2">
        <v>589.20000000000005</v>
      </c>
      <c r="F112" s="10">
        <f t="shared" si="4"/>
        <v>1178.4000000000001</v>
      </c>
      <c r="G112" s="11">
        <f t="shared" si="5"/>
        <v>2</v>
      </c>
      <c r="H112" s="1">
        <v>4.54</v>
      </c>
      <c r="I112" s="1">
        <v>0</v>
      </c>
      <c r="J112" s="20">
        <v>2</v>
      </c>
      <c r="K112" s="1">
        <f>VLOOKUP(A112:A375,'170326'!A112:I375,9,FALSE)</f>
        <v>5</v>
      </c>
      <c r="L112" s="1">
        <v>1.79</v>
      </c>
      <c r="M112" s="1">
        <v>3</v>
      </c>
      <c r="N112" s="5">
        <v>0</v>
      </c>
      <c r="O112" s="67">
        <f>VLOOKUP(A112:A375,'170326'!A112:O375,15,FALSE)</f>
        <v>0</v>
      </c>
      <c r="P112" s="1">
        <v>0</v>
      </c>
      <c r="Q112" s="12">
        <v>10237.35</v>
      </c>
      <c r="R112" s="2">
        <v>7365</v>
      </c>
      <c r="S112" s="1">
        <v>19</v>
      </c>
      <c r="T112" s="1">
        <v>27</v>
      </c>
      <c r="U112" s="1">
        <v>12</v>
      </c>
      <c r="V112" s="1">
        <v>20</v>
      </c>
      <c r="W112" s="1">
        <v>35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49</v>
      </c>
      <c r="AN112" s="1">
        <v>40</v>
      </c>
      <c r="AO112" s="1">
        <v>44</v>
      </c>
      <c r="AP112" s="1">
        <v>39</v>
      </c>
      <c r="AQ112" s="1">
        <v>79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7</v>
      </c>
      <c r="AX112" s="1">
        <v>8</v>
      </c>
      <c r="AY112" s="1">
        <v>6</v>
      </c>
      <c r="AZ112" s="1">
        <v>9</v>
      </c>
      <c r="BA112" s="1">
        <v>36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70166</v>
      </c>
      <c r="B113" s="1" t="s">
        <v>201</v>
      </c>
      <c r="C113" s="1">
        <v>24</v>
      </c>
      <c r="D113" s="2">
        <v>40.15</v>
      </c>
      <c r="E113" s="2">
        <v>963.6</v>
      </c>
      <c r="F113" s="10">
        <f t="shared" si="4"/>
        <v>0</v>
      </c>
      <c r="G113" s="11">
        <f t="shared" si="5"/>
        <v>0</v>
      </c>
      <c r="H113" s="1">
        <v>0.94</v>
      </c>
      <c r="I113" s="1">
        <v>0</v>
      </c>
      <c r="J113" s="16">
        <f>MAX(0,(TRUNC((H113*0.8))))</f>
        <v>0</v>
      </c>
      <c r="K113" s="1">
        <f>VLOOKUP(A113:A376,'170326'!A113:I376,9,FALSE)</f>
        <v>3</v>
      </c>
      <c r="L113" s="1">
        <v>0.57999999999999996</v>
      </c>
      <c r="M113" s="1">
        <v>2.25</v>
      </c>
      <c r="N113" s="16">
        <f t="shared" ref="N113:N117" si="17">MAX(0,(TRUNC((L113*0.8))))</f>
        <v>0</v>
      </c>
      <c r="O113" s="67">
        <f>VLOOKUP(A113:A376,'170326'!A113:O376,15,FALSE)</f>
        <v>0</v>
      </c>
      <c r="P113" s="1">
        <v>0</v>
      </c>
      <c r="Q113" s="12">
        <v>10077.65</v>
      </c>
      <c r="R113" s="2">
        <v>4255.8999999999996</v>
      </c>
      <c r="S113" s="1">
        <v>12</v>
      </c>
      <c r="T113" s="1">
        <v>7</v>
      </c>
      <c r="U113" s="1">
        <v>2</v>
      </c>
      <c r="V113" s="1">
        <v>10</v>
      </c>
      <c r="W113" s="1">
        <v>-14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122</v>
      </c>
      <c r="AN113" s="1">
        <v>6</v>
      </c>
      <c r="AO113" s="1">
        <v>54</v>
      </c>
      <c r="AP113" s="1">
        <v>71</v>
      </c>
      <c r="AQ113" s="1">
        <v>66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6</v>
      </c>
      <c r="AX113" s="1">
        <v>10</v>
      </c>
      <c r="AY113" s="1">
        <v>0</v>
      </c>
      <c r="AZ113" s="1">
        <v>6</v>
      </c>
      <c r="BA113" s="1">
        <v>54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70032</v>
      </c>
      <c r="B114" s="1" t="s">
        <v>221</v>
      </c>
      <c r="C114" s="1">
        <v>20</v>
      </c>
      <c r="D114" s="2">
        <v>83.759500000000003</v>
      </c>
      <c r="E114" s="2">
        <v>1675.19</v>
      </c>
      <c r="F114" s="10">
        <f t="shared" si="4"/>
        <v>5025.57</v>
      </c>
      <c r="G114" s="11">
        <f t="shared" si="5"/>
        <v>3</v>
      </c>
      <c r="H114" s="1">
        <v>1.75</v>
      </c>
      <c r="I114" s="1">
        <v>0</v>
      </c>
      <c r="J114" s="26">
        <v>3</v>
      </c>
      <c r="K114" s="1">
        <f>VLOOKUP(A114:A377,'170326'!A114:I377,9,FALSE)</f>
        <v>0</v>
      </c>
      <c r="L114" s="1">
        <v>0.88</v>
      </c>
      <c r="M114" s="1">
        <v>0.1</v>
      </c>
      <c r="N114" s="16">
        <f t="shared" si="17"/>
        <v>0</v>
      </c>
      <c r="O114" s="67">
        <f>VLOOKUP(A114:A377,'170326'!A114:O377,15,FALSE)</f>
        <v>0</v>
      </c>
      <c r="P114" s="1">
        <v>0</v>
      </c>
      <c r="Q114" s="14">
        <v>9925.5</v>
      </c>
      <c r="R114" s="2">
        <v>9883.6200000000008</v>
      </c>
      <c r="S114" s="1">
        <v>12</v>
      </c>
      <c r="T114" s="1">
        <v>15</v>
      </c>
      <c r="U114" s="1">
        <v>5</v>
      </c>
      <c r="V114" s="1">
        <v>21</v>
      </c>
      <c r="W114" s="1">
        <v>87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24</v>
      </c>
      <c r="AN114" s="1">
        <v>26</v>
      </c>
      <c r="AO114" s="1">
        <v>18</v>
      </c>
      <c r="AP114" s="1">
        <v>22</v>
      </c>
      <c r="AQ114" s="1">
        <v>29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13</v>
      </c>
      <c r="AY114" s="1">
        <v>5</v>
      </c>
      <c r="AZ114" s="1">
        <v>12</v>
      </c>
      <c r="BA114" s="1">
        <v>2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70097</v>
      </c>
      <c r="B115" s="1" t="s">
        <v>239</v>
      </c>
      <c r="C115" s="1">
        <v>16</v>
      </c>
      <c r="D115" s="2">
        <v>43.77</v>
      </c>
      <c r="E115" s="2">
        <v>700.32</v>
      </c>
      <c r="F115" s="10">
        <f t="shared" si="4"/>
        <v>3501.6000000000004</v>
      </c>
      <c r="G115" s="11">
        <f t="shared" si="5"/>
        <v>5</v>
      </c>
      <c r="H115" s="1">
        <v>0.06</v>
      </c>
      <c r="I115" s="1">
        <v>0</v>
      </c>
      <c r="J115" s="20">
        <v>3</v>
      </c>
      <c r="K115" s="1">
        <v>0</v>
      </c>
      <c r="L115" s="1">
        <v>3.09</v>
      </c>
      <c r="M115" s="1">
        <v>2.12</v>
      </c>
      <c r="N115" s="16">
        <f t="shared" si="17"/>
        <v>2</v>
      </c>
      <c r="O115" s="1">
        <v>0</v>
      </c>
      <c r="P115" s="1">
        <v>0</v>
      </c>
      <c r="Q115" s="14">
        <v>9892.02</v>
      </c>
      <c r="R115" s="2">
        <v>7440.9</v>
      </c>
      <c r="S115" s="1">
        <v>0</v>
      </c>
      <c r="T115" s="1">
        <v>0</v>
      </c>
      <c r="U115" s="1">
        <v>0</v>
      </c>
      <c r="V115" s="1">
        <v>2</v>
      </c>
      <c r="W115" s="1">
        <v>48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104</v>
      </c>
      <c r="AN115" s="1">
        <v>45</v>
      </c>
      <c r="AO115" s="1">
        <v>38</v>
      </c>
      <c r="AP115" s="1">
        <v>22</v>
      </c>
      <c r="AQ115" s="1">
        <v>88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33</v>
      </c>
      <c r="AX115" s="1">
        <v>25</v>
      </c>
      <c r="AY115" s="1">
        <v>3</v>
      </c>
      <c r="AZ115" s="1">
        <v>2</v>
      </c>
      <c r="BA115" s="1">
        <v>34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18071</v>
      </c>
      <c r="B116" s="1" t="s">
        <v>281</v>
      </c>
      <c r="C116" s="1">
        <v>24</v>
      </c>
      <c r="D116" s="2">
        <v>51.47</v>
      </c>
      <c r="E116" s="2">
        <v>1235.28</v>
      </c>
      <c r="F116" s="10">
        <f t="shared" si="4"/>
        <v>3705.84</v>
      </c>
      <c r="G116" s="11">
        <f t="shared" si="5"/>
        <v>3</v>
      </c>
      <c r="H116" s="1">
        <v>1.96</v>
      </c>
      <c r="I116" s="1">
        <v>1</v>
      </c>
      <c r="J116" s="5">
        <v>0</v>
      </c>
      <c r="K116" s="1">
        <f>VLOOKUP(A116:A379,'170326'!A116:I379,9,FALSE)</f>
        <v>0</v>
      </c>
      <c r="L116" s="1">
        <v>4.67</v>
      </c>
      <c r="M116" s="1">
        <v>5</v>
      </c>
      <c r="N116" s="16">
        <f t="shared" si="17"/>
        <v>3</v>
      </c>
      <c r="O116" s="67">
        <f>VLOOKUP(A116:A379,'170326'!A116:O379,15,FALSE)</f>
        <v>0</v>
      </c>
      <c r="P116" s="1">
        <v>0</v>
      </c>
      <c r="Q116" s="14">
        <v>9856.51</v>
      </c>
      <c r="R116" s="2">
        <v>7411.68</v>
      </c>
      <c r="S116" s="1">
        <v>40</v>
      </c>
      <c r="T116" s="1">
        <v>15</v>
      </c>
      <c r="U116" s="1">
        <v>-2</v>
      </c>
      <c r="V116" s="1">
        <v>3</v>
      </c>
      <c r="W116" s="1">
        <v>-13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27</v>
      </c>
      <c r="AN116" s="1">
        <v>1</v>
      </c>
      <c r="AO116" s="1">
        <v>4</v>
      </c>
      <c r="AP116" s="1">
        <v>2</v>
      </c>
      <c r="AQ116" s="1">
        <v>37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96</v>
      </c>
      <c r="AX116" s="1">
        <v>2</v>
      </c>
      <c r="AY116" s="1">
        <v>1</v>
      </c>
      <c r="AZ116" s="1">
        <v>28</v>
      </c>
      <c r="BA116" s="1">
        <v>120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70160</v>
      </c>
      <c r="B117" s="1" t="s">
        <v>172</v>
      </c>
      <c r="C117" s="1">
        <v>16</v>
      </c>
      <c r="D117" s="2">
        <v>77.67</v>
      </c>
      <c r="E117" s="2">
        <v>1242.72</v>
      </c>
      <c r="F117" s="10">
        <f t="shared" si="4"/>
        <v>0</v>
      </c>
      <c r="G117" s="11">
        <f t="shared" si="5"/>
        <v>0</v>
      </c>
      <c r="H117" s="1">
        <v>1.78</v>
      </c>
      <c r="I117" s="1">
        <v>1</v>
      </c>
      <c r="J117" s="5">
        <v>0</v>
      </c>
      <c r="K117" s="1">
        <v>0</v>
      </c>
      <c r="L117" s="1">
        <v>1.19</v>
      </c>
      <c r="M117" s="1">
        <v>4.75</v>
      </c>
      <c r="N117" s="16">
        <f t="shared" si="17"/>
        <v>0</v>
      </c>
      <c r="O117" s="1">
        <v>0</v>
      </c>
      <c r="P117" s="1">
        <v>0</v>
      </c>
      <c r="Q117" s="14">
        <v>9631.08</v>
      </c>
      <c r="R117" s="2">
        <v>9320.4</v>
      </c>
      <c r="S117" s="1">
        <v>13</v>
      </c>
      <c r="T117" s="1">
        <v>6</v>
      </c>
      <c r="U117" s="1">
        <v>0</v>
      </c>
      <c r="V117" s="1">
        <v>25</v>
      </c>
      <c r="W117" s="1">
        <v>8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28</v>
      </c>
      <c r="AN117" s="1">
        <v>29</v>
      </c>
      <c r="AO117" s="1">
        <v>31</v>
      </c>
      <c r="AP117" s="1">
        <v>6</v>
      </c>
      <c r="AQ117" s="1">
        <v>36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5</v>
      </c>
      <c r="AX117" s="1">
        <v>5</v>
      </c>
      <c r="AY117" s="1">
        <v>7</v>
      </c>
      <c r="AZ117" s="1">
        <v>9</v>
      </c>
      <c r="BA117" s="1">
        <v>76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70271</v>
      </c>
      <c r="B118" s="1" t="s">
        <v>145</v>
      </c>
      <c r="C118" s="1">
        <v>16</v>
      </c>
      <c r="D118" s="2">
        <v>47.85</v>
      </c>
      <c r="E118" s="2">
        <v>765.6</v>
      </c>
      <c r="F118" s="10">
        <f t="shared" si="4"/>
        <v>0</v>
      </c>
      <c r="G118" s="11">
        <f t="shared" si="5"/>
        <v>0</v>
      </c>
      <c r="H118" s="1">
        <v>0.78</v>
      </c>
      <c r="I118" s="1">
        <v>2</v>
      </c>
      <c r="J118" s="16">
        <f>MAX(0,(TRUNC((H118*0.8))))</f>
        <v>0</v>
      </c>
      <c r="K118" s="1">
        <f>VLOOKUP(A118:A381,'170326'!A118:I381,9,FALSE)</f>
        <v>0</v>
      </c>
      <c r="L118" s="1">
        <v>1.44</v>
      </c>
      <c r="M118" s="1">
        <v>4.38</v>
      </c>
      <c r="N118" s="5">
        <v>0</v>
      </c>
      <c r="O118" s="67">
        <f>VLOOKUP(A118:A381,'170326'!A118:O381,15,FALSE)</f>
        <v>0</v>
      </c>
      <c r="P118" s="1">
        <v>0</v>
      </c>
      <c r="Q118" s="14">
        <v>9522.15</v>
      </c>
      <c r="R118" s="2">
        <v>7321.05</v>
      </c>
      <c r="S118" s="1">
        <v>7</v>
      </c>
      <c r="T118" s="1">
        <v>4</v>
      </c>
      <c r="U118" s="1">
        <v>0</v>
      </c>
      <c r="V118" s="1">
        <v>7</v>
      </c>
      <c r="W118" s="1">
        <v>26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63</v>
      </c>
      <c r="AN118" s="1">
        <v>78</v>
      </c>
      <c r="AO118" s="1">
        <v>58</v>
      </c>
      <c r="AP118" s="1">
        <v>7</v>
      </c>
      <c r="AQ118" s="1">
        <v>57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17</v>
      </c>
      <c r="AX118" s="1">
        <v>2</v>
      </c>
      <c r="AY118" s="1">
        <v>2</v>
      </c>
      <c r="AZ118" s="1">
        <v>6</v>
      </c>
      <c r="BA118" s="1">
        <v>70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70256</v>
      </c>
      <c r="B119" s="1" t="s">
        <v>192</v>
      </c>
      <c r="C119" s="1">
        <v>25</v>
      </c>
      <c r="D119" s="2">
        <v>35.67</v>
      </c>
      <c r="E119" s="2">
        <v>891.75</v>
      </c>
      <c r="F119" s="10">
        <f t="shared" si="4"/>
        <v>6242.25</v>
      </c>
      <c r="G119" s="11">
        <f t="shared" si="5"/>
        <v>7</v>
      </c>
      <c r="H119" s="1">
        <v>4.32</v>
      </c>
      <c r="I119" s="1">
        <v>0</v>
      </c>
      <c r="J119" s="21">
        <v>5</v>
      </c>
      <c r="K119" s="1">
        <v>0</v>
      </c>
      <c r="L119" s="1">
        <v>1.48</v>
      </c>
      <c r="M119" s="1">
        <v>1.1599999999999999</v>
      </c>
      <c r="N119" s="5">
        <v>2</v>
      </c>
      <c r="O119" s="1">
        <v>0</v>
      </c>
      <c r="P119" s="1">
        <v>0</v>
      </c>
      <c r="Q119" s="14">
        <v>9363.3799999999992</v>
      </c>
      <c r="R119" s="2">
        <v>642.05999999999995</v>
      </c>
      <c r="S119" s="1">
        <v>42</v>
      </c>
      <c r="T119" s="1">
        <v>38</v>
      </c>
      <c r="U119" s="1">
        <v>28</v>
      </c>
      <c r="V119" s="1">
        <v>38</v>
      </c>
      <c r="W119" s="1">
        <v>-12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48</v>
      </c>
      <c r="AN119" s="1">
        <v>58</v>
      </c>
      <c r="AO119" s="1">
        <v>2</v>
      </c>
      <c r="AP119" s="1">
        <v>77</v>
      </c>
      <c r="AQ119" s="1">
        <v>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11</v>
      </c>
      <c r="AX119" s="1">
        <v>10</v>
      </c>
      <c r="AY119" s="1">
        <v>15</v>
      </c>
      <c r="AZ119" s="1">
        <v>12</v>
      </c>
      <c r="BA119" s="1">
        <v>29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70092</v>
      </c>
      <c r="B120" s="1" t="s">
        <v>195</v>
      </c>
      <c r="C120" s="1">
        <v>32</v>
      </c>
      <c r="D120" s="2">
        <v>32.271900000000002</v>
      </c>
      <c r="E120" s="2">
        <v>1032.7008000000001</v>
      </c>
      <c r="F120" s="10">
        <f t="shared" si="4"/>
        <v>5163.5040000000008</v>
      </c>
      <c r="G120" s="11">
        <f t="shared" si="5"/>
        <v>5</v>
      </c>
      <c r="H120" s="1">
        <v>0.45</v>
      </c>
      <c r="I120" s="1">
        <v>0</v>
      </c>
      <c r="J120" s="21">
        <v>2</v>
      </c>
      <c r="K120" s="1">
        <v>0</v>
      </c>
      <c r="L120" s="1">
        <v>2.44</v>
      </c>
      <c r="M120" s="1">
        <v>1.75</v>
      </c>
      <c r="N120" s="5">
        <v>3</v>
      </c>
      <c r="O120" s="1">
        <v>0</v>
      </c>
      <c r="P120" s="1">
        <v>0</v>
      </c>
      <c r="Q120" s="14">
        <v>9052.27</v>
      </c>
      <c r="R120" s="2">
        <v>12521.5</v>
      </c>
      <c r="S120" s="1">
        <v>13</v>
      </c>
      <c r="T120" s="1">
        <v>3</v>
      </c>
      <c r="U120" s="1">
        <v>0</v>
      </c>
      <c r="V120" s="1">
        <v>0</v>
      </c>
      <c r="W120" s="1">
        <v>72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60</v>
      </c>
      <c r="AN120" s="1">
        <v>50</v>
      </c>
      <c r="AO120" s="1">
        <v>83</v>
      </c>
      <c r="AP120" s="1">
        <v>40</v>
      </c>
      <c r="AQ120" s="1">
        <v>260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19</v>
      </c>
      <c r="AX120" s="1">
        <v>46</v>
      </c>
      <c r="AY120" s="1">
        <v>23</v>
      </c>
      <c r="AZ120" s="1">
        <v>26</v>
      </c>
      <c r="BA120" s="1">
        <v>56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70154</v>
      </c>
      <c r="B121" s="1" t="s">
        <v>224</v>
      </c>
      <c r="C121" s="1">
        <v>24</v>
      </c>
      <c r="D121" s="2">
        <v>34.979999999999997</v>
      </c>
      <c r="E121" s="2">
        <v>839.52</v>
      </c>
      <c r="F121" s="10">
        <f t="shared" si="4"/>
        <v>5037.12</v>
      </c>
      <c r="G121" s="11">
        <f t="shared" si="5"/>
        <v>6</v>
      </c>
      <c r="H121" s="1">
        <v>3.79</v>
      </c>
      <c r="I121" s="1">
        <v>2</v>
      </c>
      <c r="J121" s="27">
        <f t="shared" ref="J121:J122" si="18">MAX(0,(TRUNC((H121*0.8))))</f>
        <v>3</v>
      </c>
      <c r="K121" s="1">
        <v>0</v>
      </c>
      <c r="L121" s="1">
        <v>3.92</v>
      </c>
      <c r="M121" s="1">
        <v>2.75</v>
      </c>
      <c r="N121" s="16">
        <f>MAX(0,(TRUNC((L121*0.8))))</f>
        <v>3</v>
      </c>
      <c r="O121" s="1">
        <v>0</v>
      </c>
      <c r="P121" s="1">
        <v>0</v>
      </c>
      <c r="Q121" s="14">
        <v>8832.4500000000007</v>
      </c>
      <c r="R121" s="2">
        <v>5072.1000000000004</v>
      </c>
      <c r="S121" s="1">
        <v>7</v>
      </c>
      <c r="T121" s="1">
        <v>4</v>
      </c>
      <c r="U121" s="1">
        <v>32</v>
      </c>
      <c r="V121" s="1">
        <v>100</v>
      </c>
      <c r="W121" s="1">
        <v>16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9</v>
      </c>
      <c r="AN121" s="1">
        <v>11</v>
      </c>
      <c r="AO121" s="1">
        <v>42</v>
      </c>
      <c r="AP121" s="1">
        <v>22</v>
      </c>
      <c r="AQ121" s="1">
        <v>63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31</v>
      </c>
      <c r="AX121" s="1">
        <v>95</v>
      </c>
      <c r="AY121" s="1">
        <v>0</v>
      </c>
      <c r="AZ121" s="1">
        <v>31</v>
      </c>
      <c r="BA121" s="1">
        <v>66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70131</v>
      </c>
      <c r="B122" s="1" t="s">
        <v>203</v>
      </c>
      <c r="C122" s="1">
        <v>5</v>
      </c>
      <c r="D122" s="2">
        <v>61.49</v>
      </c>
      <c r="E122" s="2">
        <v>307.45</v>
      </c>
      <c r="F122" s="10">
        <f t="shared" si="4"/>
        <v>1537.25</v>
      </c>
      <c r="G122" s="11">
        <f t="shared" si="5"/>
        <v>5</v>
      </c>
      <c r="H122" s="1">
        <v>0.8</v>
      </c>
      <c r="I122" s="1">
        <v>5</v>
      </c>
      <c r="J122" s="16">
        <f t="shared" si="18"/>
        <v>0</v>
      </c>
      <c r="K122" s="1">
        <f>VLOOKUP(A122:A385,'170326'!A122:I385,9,FALSE)</f>
        <v>0</v>
      </c>
      <c r="L122" s="1">
        <v>9.5</v>
      </c>
      <c r="M122" s="1">
        <v>1.2</v>
      </c>
      <c r="N122" s="5">
        <v>5</v>
      </c>
      <c r="O122" s="67">
        <f>VLOOKUP(A122:A385,'170326'!A122:O385,15,FALSE)</f>
        <v>5</v>
      </c>
      <c r="P122" s="1">
        <v>0</v>
      </c>
      <c r="Q122" s="14">
        <v>8639.34</v>
      </c>
      <c r="R122" s="2">
        <v>4734.7299999999996</v>
      </c>
      <c r="S122" s="1">
        <v>3</v>
      </c>
      <c r="T122" s="1">
        <v>1</v>
      </c>
      <c r="U122" s="1">
        <v>0</v>
      </c>
      <c r="V122" s="1">
        <v>1</v>
      </c>
      <c r="W122" s="1">
        <v>17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29</v>
      </c>
      <c r="AN122" s="1">
        <v>7</v>
      </c>
      <c r="AO122" s="1">
        <v>47</v>
      </c>
      <c r="AP122" s="1">
        <v>19</v>
      </c>
      <c r="AQ122" s="1">
        <v>54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22</v>
      </c>
      <c r="AX122" s="1">
        <v>9</v>
      </c>
      <c r="AY122" s="1">
        <v>17</v>
      </c>
      <c r="AZ122" s="1">
        <v>8</v>
      </c>
      <c r="BA122" s="1">
        <v>6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70119</v>
      </c>
      <c r="B123" s="1" t="s">
        <v>264</v>
      </c>
      <c r="C123" s="1">
        <v>16</v>
      </c>
      <c r="D123" s="2">
        <v>61.95</v>
      </c>
      <c r="E123" s="2">
        <v>991.2</v>
      </c>
      <c r="F123" s="10">
        <f t="shared" si="4"/>
        <v>2973.6000000000004</v>
      </c>
      <c r="G123" s="11">
        <f t="shared" si="5"/>
        <v>3</v>
      </c>
      <c r="H123" s="1">
        <v>0.94</v>
      </c>
      <c r="I123" s="1">
        <v>0</v>
      </c>
      <c r="J123" s="5">
        <v>3</v>
      </c>
      <c r="K123" s="1">
        <f>VLOOKUP(A123:A386,'170326'!A123:I386,9,FALSE)</f>
        <v>0</v>
      </c>
      <c r="L123" s="1">
        <v>1.91</v>
      </c>
      <c r="M123" s="1">
        <v>0.94</v>
      </c>
      <c r="N123" s="5">
        <v>0</v>
      </c>
      <c r="O123" s="67">
        <f>VLOOKUP(A123:A386,'170326'!A123:O386,15,FALSE)</f>
        <v>3</v>
      </c>
      <c r="P123" s="1">
        <v>0</v>
      </c>
      <c r="Q123" s="14">
        <v>8456.18</v>
      </c>
      <c r="R123" s="2">
        <v>6752.55</v>
      </c>
      <c r="S123" s="1">
        <v>5</v>
      </c>
      <c r="T123" s="1">
        <v>9</v>
      </c>
      <c r="U123" s="1">
        <v>4</v>
      </c>
      <c r="V123" s="1">
        <v>3</v>
      </c>
      <c r="W123" s="1">
        <v>-1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42</v>
      </c>
      <c r="AN123" s="1">
        <v>24</v>
      </c>
      <c r="AO123" s="1">
        <v>29</v>
      </c>
      <c r="AP123" s="1">
        <v>16</v>
      </c>
      <c r="AQ123" s="1">
        <v>95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17</v>
      </c>
      <c r="AX123" s="1">
        <v>13</v>
      </c>
      <c r="AY123" s="1">
        <v>6</v>
      </c>
      <c r="AZ123" s="1">
        <v>2</v>
      </c>
      <c r="BA123" s="1">
        <v>15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70018</v>
      </c>
      <c r="B124" s="1" t="s">
        <v>238</v>
      </c>
      <c r="C124" s="1">
        <v>20</v>
      </c>
      <c r="D124" s="2">
        <v>50.37</v>
      </c>
      <c r="E124" s="2">
        <v>1007.4</v>
      </c>
      <c r="F124" s="10">
        <f t="shared" si="4"/>
        <v>5037</v>
      </c>
      <c r="G124" s="11">
        <f t="shared" si="5"/>
        <v>5</v>
      </c>
      <c r="H124" s="1">
        <v>3.48</v>
      </c>
      <c r="I124" s="1">
        <v>0</v>
      </c>
      <c r="J124" s="21">
        <v>5</v>
      </c>
      <c r="K124" s="1">
        <f>VLOOKUP(A124:A387,'170326'!A124:I387,9,FALSE)</f>
        <v>0</v>
      </c>
      <c r="L124" s="1">
        <v>0.22</v>
      </c>
      <c r="M124" s="1">
        <v>0</v>
      </c>
      <c r="N124" s="16">
        <f t="shared" ref="N124:N127" si="19">MAX(0,(TRUNC((L124*0.8))))</f>
        <v>0</v>
      </c>
      <c r="O124" s="67">
        <f>VLOOKUP(A124:A387,'170326'!A124:O387,15,FALSE)</f>
        <v>0</v>
      </c>
      <c r="P124" s="1">
        <v>0</v>
      </c>
      <c r="Q124" s="14">
        <v>8285.86</v>
      </c>
      <c r="R124" s="2">
        <v>4533.3</v>
      </c>
      <c r="S124" s="1">
        <v>3</v>
      </c>
      <c r="T124" s="1">
        <v>8</v>
      </c>
      <c r="U124" s="1">
        <v>51</v>
      </c>
      <c r="V124" s="1">
        <v>23</v>
      </c>
      <c r="W124" s="1">
        <v>69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22</v>
      </c>
      <c r="AN124" s="1">
        <v>18</v>
      </c>
      <c r="AO124" s="1">
        <v>48</v>
      </c>
      <c r="AP124" s="1">
        <v>23</v>
      </c>
      <c r="AQ124" s="1">
        <v>21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1</v>
      </c>
      <c r="AZ124" s="1">
        <v>7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70158</v>
      </c>
      <c r="B125" s="1" t="s">
        <v>218</v>
      </c>
      <c r="C125" s="1">
        <v>16</v>
      </c>
      <c r="D125" s="2">
        <v>60.091500000000003</v>
      </c>
      <c r="E125" s="2">
        <v>961.46400000000006</v>
      </c>
      <c r="F125" s="10">
        <f t="shared" si="4"/>
        <v>4807.3200000000006</v>
      </c>
      <c r="G125" s="11">
        <f t="shared" si="5"/>
        <v>5</v>
      </c>
      <c r="H125" s="1">
        <v>1.44</v>
      </c>
      <c r="I125" s="1">
        <v>0</v>
      </c>
      <c r="J125" s="21">
        <v>3</v>
      </c>
      <c r="K125" s="1">
        <v>0</v>
      </c>
      <c r="L125" s="1">
        <v>2.81</v>
      </c>
      <c r="M125" s="1">
        <v>0.06</v>
      </c>
      <c r="N125" s="16">
        <f t="shared" si="19"/>
        <v>2</v>
      </c>
      <c r="O125" s="1">
        <v>0</v>
      </c>
      <c r="P125" s="1">
        <v>0</v>
      </c>
      <c r="Q125" s="14">
        <v>8052.26</v>
      </c>
      <c r="R125" s="2">
        <v>0</v>
      </c>
      <c r="S125" s="1">
        <v>0</v>
      </c>
      <c r="T125" s="1">
        <v>4</v>
      </c>
      <c r="U125" s="1">
        <v>18</v>
      </c>
      <c r="V125" s="1">
        <v>6</v>
      </c>
      <c r="W125" s="1">
        <v>-1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43</v>
      </c>
      <c r="AP125" s="1">
        <v>46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3</v>
      </c>
      <c r="AY125" s="1">
        <v>42</v>
      </c>
      <c r="AZ125" s="1">
        <v>3</v>
      </c>
      <c r="BA125" s="1">
        <v>1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70243</v>
      </c>
      <c r="B126" s="1" t="s">
        <v>378</v>
      </c>
      <c r="C126" s="1">
        <v>20</v>
      </c>
      <c r="D126" s="2">
        <v>87.881</v>
      </c>
      <c r="E126" s="2">
        <v>1757.62</v>
      </c>
      <c r="F126" s="10">
        <f t="shared" si="4"/>
        <v>5272.86</v>
      </c>
      <c r="G126" s="11">
        <f t="shared" si="5"/>
        <v>3</v>
      </c>
      <c r="H126" s="1">
        <v>3.02</v>
      </c>
      <c r="I126" s="1">
        <v>2</v>
      </c>
      <c r="J126" s="68">
        <v>3</v>
      </c>
      <c r="K126" s="1">
        <f>VLOOKUP(A126:A389,'170326'!A126:I389,9,FALSE)</f>
        <v>0</v>
      </c>
      <c r="L126" s="1">
        <v>0.25</v>
      </c>
      <c r="M126" s="1">
        <v>1</v>
      </c>
      <c r="N126" s="16">
        <f t="shared" si="19"/>
        <v>0</v>
      </c>
      <c r="O126" s="67">
        <f>VLOOKUP(A126:A389,'170326'!A126:O389,15,FALSE)</f>
        <v>0</v>
      </c>
      <c r="P126" s="1">
        <v>0</v>
      </c>
      <c r="Q126" s="14">
        <v>7821.41</v>
      </c>
      <c r="R126" s="2">
        <v>9754.7900000000009</v>
      </c>
      <c r="S126" s="1">
        <v>31</v>
      </c>
      <c r="T126" s="1">
        <v>59</v>
      </c>
      <c r="U126" s="1">
        <v>0</v>
      </c>
      <c r="V126" s="1">
        <v>0</v>
      </c>
      <c r="W126" s="1">
        <v>36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19</v>
      </c>
      <c r="AN126" s="1">
        <v>9</v>
      </c>
      <c r="AO126" s="1">
        <v>0</v>
      </c>
      <c r="AP126" s="1">
        <v>0</v>
      </c>
      <c r="AQ126" s="1">
        <v>55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10</v>
      </c>
      <c r="AY126" s="1">
        <v>0</v>
      </c>
      <c r="AZ126" s="1">
        <v>0</v>
      </c>
      <c r="BA126" s="1">
        <v>20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70017</v>
      </c>
      <c r="B127" s="1" t="s">
        <v>253</v>
      </c>
      <c r="C127" s="1">
        <v>20</v>
      </c>
      <c r="D127" s="2">
        <v>78.930000000000007</v>
      </c>
      <c r="E127" s="2">
        <v>1578.6</v>
      </c>
      <c r="F127" s="10">
        <f t="shared" si="4"/>
        <v>0</v>
      </c>
      <c r="G127" s="11">
        <f t="shared" si="5"/>
        <v>0</v>
      </c>
      <c r="H127" s="1">
        <v>1.68</v>
      </c>
      <c r="I127" s="1">
        <v>0</v>
      </c>
      <c r="J127" s="5">
        <v>0</v>
      </c>
      <c r="K127" s="1">
        <f>VLOOKUP(A127:A390,'170326'!A127:I390,9,FALSE)</f>
        <v>3</v>
      </c>
      <c r="L127" s="1">
        <v>1</v>
      </c>
      <c r="M127" s="1">
        <v>2.5</v>
      </c>
      <c r="N127" s="16">
        <f t="shared" si="19"/>
        <v>0</v>
      </c>
      <c r="O127" s="67">
        <f>VLOOKUP(A127:A390,'170326'!A127:O390,15,FALSE)</f>
        <v>0</v>
      </c>
      <c r="P127" s="1">
        <v>0</v>
      </c>
      <c r="Q127" s="14">
        <v>7814.07</v>
      </c>
      <c r="R127" s="2">
        <v>6235.47</v>
      </c>
      <c r="S127" s="1">
        <v>6</v>
      </c>
      <c r="T127" s="1">
        <v>8</v>
      </c>
      <c r="U127" s="1">
        <v>21</v>
      </c>
      <c r="V127" s="1">
        <v>5</v>
      </c>
      <c r="W127" s="1">
        <v>-9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13</v>
      </c>
      <c r="AN127" s="1">
        <v>17</v>
      </c>
      <c r="AO127" s="1">
        <v>17</v>
      </c>
      <c r="AP127" s="1">
        <v>14</v>
      </c>
      <c r="AQ127" s="1">
        <v>38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3</v>
      </c>
      <c r="AX127" s="1">
        <v>8</v>
      </c>
      <c r="AY127" s="1">
        <v>4</v>
      </c>
      <c r="AZ127" s="1">
        <v>18</v>
      </c>
      <c r="BA127" s="1">
        <v>50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70014</v>
      </c>
      <c r="B128" s="1" t="s">
        <v>124</v>
      </c>
      <c r="C128" s="1">
        <v>4</v>
      </c>
      <c r="D128" s="2">
        <v>80.58</v>
      </c>
      <c r="E128" s="2">
        <v>322.32</v>
      </c>
      <c r="F128" s="10">
        <f t="shared" si="4"/>
        <v>644.64</v>
      </c>
      <c r="G128" s="11">
        <f t="shared" si="5"/>
        <v>2</v>
      </c>
      <c r="H128" s="1">
        <v>2.75</v>
      </c>
      <c r="I128" s="1">
        <v>1</v>
      </c>
      <c r="J128" s="5">
        <v>0</v>
      </c>
      <c r="K128" s="1">
        <f>VLOOKUP(A128:A391,'170326'!A128:I391,9,FALSE)</f>
        <v>3</v>
      </c>
      <c r="L128" s="1">
        <v>5.12</v>
      </c>
      <c r="M128" s="1">
        <v>1.25</v>
      </c>
      <c r="N128" s="5">
        <v>2</v>
      </c>
      <c r="O128" s="67">
        <f>VLOOKUP(A128:A391,'170326'!A128:O391,15,FALSE)</f>
        <v>5</v>
      </c>
      <c r="P128" s="1">
        <v>0</v>
      </c>
      <c r="Q128" s="14">
        <v>7493.94</v>
      </c>
      <c r="R128" s="2">
        <v>1047.54</v>
      </c>
      <c r="S128" s="1">
        <v>3</v>
      </c>
      <c r="T128" s="1">
        <v>3</v>
      </c>
      <c r="U128" s="1">
        <v>3</v>
      </c>
      <c r="V128" s="1">
        <v>7</v>
      </c>
      <c r="W128" s="1">
        <v>-3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15</v>
      </c>
      <c r="AN128" s="1">
        <v>9</v>
      </c>
      <c r="AO128" s="1">
        <v>32</v>
      </c>
      <c r="AP128" s="1">
        <v>20</v>
      </c>
      <c r="AQ128" s="1">
        <v>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6</v>
      </c>
      <c r="AX128" s="1">
        <v>15</v>
      </c>
      <c r="AY128" s="1">
        <v>0</v>
      </c>
      <c r="AZ128" s="1">
        <v>14</v>
      </c>
      <c r="BA128" s="1">
        <v>5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70126</v>
      </c>
      <c r="B129" s="1" t="s">
        <v>168</v>
      </c>
      <c r="C129" s="1">
        <v>15</v>
      </c>
      <c r="D129" s="2">
        <v>56.71</v>
      </c>
      <c r="E129" s="2">
        <v>850.65</v>
      </c>
      <c r="F129" s="10">
        <f t="shared" si="4"/>
        <v>3402.6</v>
      </c>
      <c r="G129" s="11">
        <f t="shared" si="5"/>
        <v>4</v>
      </c>
      <c r="H129" s="1">
        <v>0.37</v>
      </c>
      <c r="I129" s="1">
        <v>0</v>
      </c>
      <c r="J129" s="5">
        <v>2</v>
      </c>
      <c r="K129" s="1">
        <v>0</v>
      </c>
      <c r="L129" s="1">
        <v>3.63</v>
      </c>
      <c r="M129" s="1">
        <v>1.33</v>
      </c>
      <c r="N129" s="16">
        <f t="shared" ref="N129:N130" si="20">MAX(0,(TRUNC((L129*0.8))))</f>
        <v>2</v>
      </c>
      <c r="O129" s="1">
        <v>0</v>
      </c>
      <c r="P129" s="1">
        <v>0</v>
      </c>
      <c r="Q129" s="14">
        <v>7485.72</v>
      </c>
      <c r="R129" s="2">
        <v>9924.25</v>
      </c>
      <c r="S129" s="1">
        <v>12</v>
      </c>
      <c r="T129" s="1">
        <v>8</v>
      </c>
      <c r="U129" s="1">
        <v>-12</v>
      </c>
      <c r="V129" s="1">
        <v>3</v>
      </c>
      <c r="W129" s="1">
        <v>35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14</v>
      </c>
      <c r="AN129" s="1">
        <v>20</v>
      </c>
      <c r="AO129" s="1">
        <v>35</v>
      </c>
      <c r="AP129" s="1">
        <v>26</v>
      </c>
      <c r="AQ129" s="1">
        <v>120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10</v>
      </c>
      <c r="AX129" s="1">
        <v>3</v>
      </c>
      <c r="AY129" s="1">
        <v>37</v>
      </c>
      <c r="AZ129" s="1">
        <v>12</v>
      </c>
      <c r="BA129" s="1">
        <v>20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70328</v>
      </c>
      <c r="B130" s="1" t="s">
        <v>255</v>
      </c>
      <c r="C130" s="1">
        <v>12</v>
      </c>
      <c r="D130" s="2">
        <v>28.88</v>
      </c>
      <c r="E130" s="2">
        <v>346.56</v>
      </c>
      <c r="F130" s="10">
        <f t="shared" si="4"/>
        <v>1386.24</v>
      </c>
      <c r="G130" s="11">
        <f t="shared" si="5"/>
        <v>4</v>
      </c>
      <c r="H130" s="1">
        <v>5.33</v>
      </c>
      <c r="I130" s="1">
        <v>0</v>
      </c>
      <c r="J130" s="21">
        <v>3</v>
      </c>
      <c r="K130" s="1">
        <f>VLOOKUP(A130:A393,'170326'!A130:I393,9,FALSE)</f>
        <v>5</v>
      </c>
      <c r="L130" s="1">
        <v>1.83</v>
      </c>
      <c r="M130" s="1">
        <v>3.75</v>
      </c>
      <c r="N130" s="16">
        <f t="shared" si="20"/>
        <v>1</v>
      </c>
      <c r="O130" s="67">
        <f>VLOOKUP(A130:A393,'170326'!A130:O393,15,FALSE)</f>
        <v>0</v>
      </c>
      <c r="P130" s="1">
        <v>0</v>
      </c>
      <c r="Q130" s="14">
        <v>7451.04</v>
      </c>
      <c r="R130" s="2">
        <v>3032.4</v>
      </c>
      <c r="S130" s="1">
        <v>13</v>
      </c>
      <c r="T130" s="1">
        <v>29</v>
      </c>
      <c r="U130" s="1">
        <v>22</v>
      </c>
      <c r="V130" s="1">
        <v>29</v>
      </c>
      <c r="W130" s="1">
        <v>-1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50</v>
      </c>
      <c r="AN130" s="1">
        <v>38</v>
      </c>
      <c r="AO130" s="1">
        <v>103</v>
      </c>
      <c r="AP130" s="1">
        <v>0</v>
      </c>
      <c r="AQ130" s="1">
        <v>61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3</v>
      </c>
      <c r="AX130" s="1">
        <v>0</v>
      </c>
      <c r="AY130" s="1">
        <v>18</v>
      </c>
      <c r="AZ130" s="1">
        <v>2</v>
      </c>
      <c r="BA130" s="1">
        <v>45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70098</v>
      </c>
      <c r="B131" s="1" t="s">
        <v>278</v>
      </c>
      <c r="C131" s="1">
        <v>24</v>
      </c>
      <c r="D131" s="2">
        <v>51.47</v>
      </c>
      <c r="E131" s="2">
        <v>1235.28</v>
      </c>
      <c r="F131" s="10">
        <f t="shared" si="4"/>
        <v>3705.84</v>
      </c>
      <c r="G131" s="11">
        <f t="shared" si="5"/>
        <v>3</v>
      </c>
      <c r="H131" s="1">
        <v>1.02</v>
      </c>
      <c r="I131" s="1">
        <v>2</v>
      </c>
      <c r="J131" s="16">
        <f>MAX(0,(TRUNC((H131*0.8))))</f>
        <v>0</v>
      </c>
      <c r="K131" s="1">
        <v>0</v>
      </c>
      <c r="L131" s="1">
        <v>2.71</v>
      </c>
      <c r="M131" s="1">
        <v>-0.5</v>
      </c>
      <c r="N131" s="5">
        <v>3</v>
      </c>
      <c r="O131" s="1">
        <v>0</v>
      </c>
      <c r="P131" s="1">
        <v>0</v>
      </c>
      <c r="Q131" s="14">
        <v>7437.41</v>
      </c>
      <c r="R131" s="2">
        <v>-823.52</v>
      </c>
      <c r="S131" s="1">
        <v>8</v>
      </c>
      <c r="T131" s="1">
        <v>17</v>
      </c>
      <c r="U131" s="1">
        <v>8</v>
      </c>
      <c r="V131" s="1">
        <v>0</v>
      </c>
      <c r="W131" s="1">
        <v>-10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31</v>
      </c>
      <c r="AN131" s="1">
        <v>5</v>
      </c>
      <c r="AO131" s="1">
        <v>15</v>
      </c>
      <c r="AP131" s="1">
        <v>13</v>
      </c>
      <c r="AQ131" s="1">
        <v>6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17</v>
      </c>
      <c r="AX131" s="1">
        <v>16</v>
      </c>
      <c r="AY131" s="1">
        <v>19</v>
      </c>
      <c r="AZ131" s="1">
        <v>42</v>
      </c>
      <c r="BA131" s="1">
        <v>-12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70074</v>
      </c>
      <c r="B132" s="1" t="s">
        <v>222</v>
      </c>
      <c r="C132" s="1">
        <v>21</v>
      </c>
      <c r="D132" s="2">
        <v>31.19</v>
      </c>
      <c r="E132" s="2">
        <v>654.99</v>
      </c>
      <c r="F132" s="10">
        <f t="shared" si="4"/>
        <v>5239.92</v>
      </c>
      <c r="G132" s="11">
        <f t="shared" si="5"/>
        <v>8</v>
      </c>
      <c r="H132" s="1">
        <v>2.83</v>
      </c>
      <c r="I132" s="1">
        <v>0</v>
      </c>
      <c r="J132" s="26">
        <v>5</v>
      </c>
      <c r="K132" s="1">
        <f>VLOOKUP(A132:A395,'170326'!A132:I395,9,FALSE)</f>
        <v>0</v>
      </c>
      <c r="L132" s="1">
        <v>0.64</v>
      </c>
      <c r="M132" s="1">
        <v>0</v>
      </c>
      <c r="N132" s="5">
        <v>3</v>
      </c>
      <c r="O132" s="67">
        <f>VLOOKUP(A132:A395,'170326'!A132:O395,15,FALSE)</f>
        <v>0</v>
      </c>
      <c r="P132" s="1">
        <v>0</v>
      </c>
      <c r="Q132" s="14">
        <v>7329.65</v>
      </c>
      <c r="R132" s="2">
        <v>4428.9799999999996</v>
      </c>
      <c r="S132" s="1">
        <v>21</v>
      </c>
      <c r="T132" s="1">
        <v>0</v>
      </c>
      <c r="U132" s="1">
        <v>34</v>
      </c>
      <c r="V132" s="1">
        <v>9</v>
      </c>
      <c r="W132" s="1">
        <v>22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27</v>
      </c>
      <c r="AN132" s="1">
        <v>0</v>
      </c>
      <c r="AO132" s="1">
        <v>108</v>
      </c>
      <c r="AP132" s="1">
        <v>54</v>
      </c>
      <c r="AQ132" s="1">
        <v>120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13</v>
      </c>
      <c r="AZ132" s="1">
        <v>1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70045</v>
      </c>
      <c r="B133" s="1" t="s">
        <v>209</v>
      </c>
      <c r="C133" s="1">
        <v>16</v>
      </c>
      <c r="D133" s="2">
        <v>43.950699999999998</v>
      </c>
      <c r="E133" s="2">
        <v>703.21119999999996</v>
      </c>
      <c r="F133" s="10">
        <f t="shared" si="4"/>
        <v>2109.6336000000001</v>
      </c>
      <c r="G133" s="11">
        <f t="shared" si="5"/>
        <v>3</v>
      </c>
      <c r="H133" s="1">
        <v>1.47</v>
      </c>
      <c r="I133" s="1">
        <v>0</v>
      </c>
      <c r="J133" s="26">
        <v>3</v>
      </c>
      <c r="K133" s="1">
        <v>0</v>
      </c>
      <c r="L133" s="1">
        <v>0.25</v>
      </c>
      <c r="M133" s="1">
        <v>1.5</v>
      </c>
      <c r="N133" s="16">
        <f>MAX(0,(TRUNC((L133*0.8))))</f>
        <v>0</v>
      </c>
      <c r="O133" s="1">
        <v>0</v>
      </c>
      <c r="P133" s="1">
        <v>0</v>
      </c>
      <c r="Q133" s="14">
        <v>7295.82</v>
      </c>
      <c r="R133" s="2">
        <v>2109.63</v>
      </c>
      <c r="S133" s="1">
        <v>6</v>
      </c>
      <c r="T133" s="1">
        <v>24</v>
      </c>
      <c r="U133" s="1">
        <v>-1</v>
      </c>
      <c r="V133" s="1">
        <v>13</v>
      </c>
      <c r="W133" s="1">
        <v>8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31</v>
      </c>
      <c r="AN133" s="1">
        <v>52</v>
      </c>
      <c r="AO133" s="1">
        <v>75</v>
      </c>
      <c r="AP133" s="1">
        <v>13</v>
      </c>
      <c r="AQ133" s="1">
        <v>16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4</v>
      </c>
      <c r="AX133" s="1">
        <v>0</v>
      </c>
      <c r="AY133" s="1">
        <v>0</v>
      </c>
      <c r="AZ133" s="1">
        <v>0</v>
      </c>
      <c r="BA133" s="1">
        <v>24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70052</v>
      </c>
      <c r="B134" s="1" t="s">
        <v>202</v>
      </c>
      <c r="C134" s="1">
        <v>28</v>
      </c>
      <c r="D134" s="2">
        <v>37.870100000000001</v>
      </c>
      <c r="E134" s="2">
        <v>1060.3628000000001</v>
      </c>
      <c r="F134" s="10">
        <f t="shared" si="4"/>
        <v>3181.0884000000005</v>
      </c>
      <c r="G134" s="11">
        <f t="shared" si="5"/>
        <v>3</v>
      </c>
      <c r="H134" s="1">
        <v>3.21</v>
      </c>
      <c r="I134" s="1">
        <v>10</v>
      </c>
      <c r="J134" s="5">
        <v>0</v>
      </c>
      <c r="K134" s="1">
        <v>0</v>
      </c>
      <c r="L134" s="1">
        <v>0</v>
      </c>
      <c r="M134" s="1">
        <v>0</v>
      </c>
      <c r="N134" s="5">
        <v>3</v>
      </c>
      <c r="O134" s="1">
        <v>0</v>
      </c>
      <c r="P134" s="1">
        <v>0</v>
      </c>
      <c r="Q134" s="14">
        <v>7043.84</v>
      </c>
      <c r="R134" s="2">
        <v>6248.57</v>
      </c>
      <c r="S134" s="1">
        <v>24</v>
      </c>
      <c r="T134" s="1">
        <v>71</v>
      </c>
      <c r="U134" s="1">
        <v>11</v>
      </c>
      <c r="V134" s="1">
        <v>39</v>
      </c>
      <c r="W134" s="1">
        <v>103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8</v>
      </c>
      <c r="AN134" s="1">
        <v>26</v>
      </c>
      <c r="AO134" s="1">
        <v>67</v>
      </c>
      <c r="AP134" s="1">
        <v>16</v>
      </c>
      <c r="AQ134" s="1">
        <v>62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70272</v>
      </c>
      <c r="B135" s="1" t="s">
        <v>207</v>
      </c>
      <c r="C135" s="1">
        <v>20</v>
      </c>
      <c r="D135" s="2">
        <v>28.89</v>
      </c>
      <c r="E135" s="2">
        <v>577.79999999999995</v>
      </c>
      <c r="F135" s="10">
        <f t="shared" si="4"/>
        <v>2311.1999999999998</v>
      </c>
      <c r="G135" s="11">
        <f t="shared" si="5"/>
        <v>4</v>
      </c>
      <c r="H135" s="1">
        <v>3.2</v>
      </c>
      <c r="I135" s="1">
        <v>1</v>
      </c>
      <c r="J135" s="27">
        <f t="shared" ref="J135:J136" si="21">MAX(0,(TRUNC((H135*0.8))))</f>
        <v>2</v>
      </c>
      <c r="K135" s="1">
        <f>VLOOKUP(A135:A398,'170326'!A135:I398,9,FALSE)</f>
        <v>0</v>
      </c>
      <c r="L135" s="1">
        <v>2.5</v>
      </c>
      <c r="M135" s="1">
        <v>1.35</v>
      </c>
      <c r="N135" s="16">
        <f t="shared" ref="N135:N136" si="22">MAX(0,(TRUNC((L135*0.8))))</f>
        <v>2</v>
      </c>
      <c r="O135" s="67">
        <f>VLOOKUP(A135:A398,'170326'!A135:O398,15,FALSE)</f>
        <v>0</v>
      </c>
      <c r="P135" s="1">
        <v>0</v>
      </c>
      <c r="Q135" s="14">
        <v>7034.72</v>
      </c>
      <c r="R135" s="2">
        <v>5402.43</v>
      </c>
      <c r="S135" s="1">
        <v>24</v>
      </c>
      <c r="T135" s="1">
        <v>42</v>
      </c>
      <c r="U135" s="1">
        <v>1</v>
      </c>
      <c r="V135" s="1">
        <v>36</v>
      </c>
      <c r="W135" s="1">
        <v>106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56</v>
      </c>
      <c r="AN135" s="1">
        <v>28</v>
      </c>
      <c r="AO135" s="1">
        <v>44</v>
      </c>
      <c r="AP135" s="1">
        <v>31</v>
      </c>
      <c r="AQ135" s="1">
        <v>54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25</v>
      </c>
      <c r="AX135" s="1">
        <v>8</v>
      </c>
      <c r="AY135" s="1">
        <v>12</v>
      </c>
      <c r="AZ135" s="1">
        <v>18</v>
      </c>
      <c r="BA135" s="1">
        <v>27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70134</v>
      </c>
      <c r="B136" s="1" t="s">
        <v>151</v>
      </c>
      <c r="C136" s="1">
        <v>24</v>
      </c>
      <c r="D136" s="2">
        <v>34.97</v>
      </c>
      <c r="E136" s="2">
        <v>839.28</v>
      </c>
      <c r="F136" s="10">
        <f t="shared" si="4"/>
        <v>3357.12</v>
      </c>
      <c r="G136" s="11">
        <f t="shared" si="5"/>
        <v>4</v>
      </c>
      <c r="H136" s="1">
        <v>2.04</v>
      </c>
      <c r="I136" s="1">
        <v>1</v>
      </c>
      <c r="J136" s="27">
        <f t="shared" si="21"/>
        <v>1</v>
      </c>
      <c r="K136" s="1">
        <f>VLOOKUP(A136:A399,'170326'!A136:I399,9,FALSE)</f>
        <v>0</v>
      </c>
      <c r="L136" s="1">
        <v>3.79</v>
      </c>
      <c r="M136" s="1">
        <v>1</v>
      </c>
      <c r="N136" s="16">
        <f t="shared" si="22"/>
        <v>3</v>
      </c>
      <c r="O136" s="67">
        <f>VLOOKUP(A136:A399,'170326'!A136:O399,15,FALSE)</f>
        <v>0</v>
      </c>
      <c r="P136" s="1">
        <v>0</v>
      </c>
      <c r="Q136" s="14">
        <v>7011.48</v>
      </c>
      <c r="R136" s="2">
        <v>6399.51</v>
      </c>
      <c r="S136" s="1">
        <v>0</v>
      </c>
      <c r="T136" s="1">
        <v>8</v>
      </c>
      <c r="U136" s="1">
        <v>37</v>
      </c>
      <c r="V136" s="1">
        <v>16</v>
      </c>
      <c r="W136" s="1">
        <v>97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17</v>
      </c>
      <c r="AN136" s="1">
        <v>37</v>
      </c>
      <c r="AO136" s="1">
        <v>17</v>
      </c>
      <c r="AP136" s="1">
        <v>16</v>
      </c>
      <c r="AQ136" s="1">
        <v>62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18</v>
      </c>
      <c r="AX136" s="1">
        <v>8</v>
      </c>
      <c r="AY136" s="1">
        <v>58</v>
      </c>
      <c r="AZ136" s="1">
        <v>22</v>
      </c>
      <c r="BA136" s="1">
        <v>24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70139</v>
      </c>
      <c r="B137" s="1" t="s">
        <v>259</v>
      </c>
      <c r="C137" s="1">
        <v>15</v>
      </c>
      <c r="D137" s="2">
        <v>28.82</v>
      </c>
      <c r="E137" s="2">
        <v>432.3</v>
      </c>
      <c r="F137" s="10">
        <f t="shared" si="4"/>
        <v>0</v>
      </c>
      <c r="G137" s="11">
        <f t="shared" si="5"/>
        <v>0</v>
      </c>
      <c r="H137" s="1">
        <v>2.4300000000000002</v>
      </c>
      <c r="I137" s="1">
        <v>0</v>
      </c>
      <c r="J137" s="5">
        <v>0</v>
      </c>
      <c r="K137" s="1">
        <f>VLOOKUP(A137:A400,'170326'!A137:I400,9,FALSE)</f>
        <v>5</v>
      </c>
      <c r="L137" s="1">
        <v>1.67</v>
      </c>
      <c r="M137" s="1">
        <v>3.67</v>
      </c>
      <c r="N137" s="5">
        <v>0</v>
      </c>
      <c r="O137" s="67">
        <f>VLOOKUP(A137:A400,'170326'!A137:O400,15,FALSE)</f>
        <v>0</v>
      </c>
      <c r="P137" s="1">
        <v>0</v>
      </c>
      <c r="Q137" s="14">
        <v>6931.21</v>
      </c>
      <c r="R137" s="2">
        <v>3112.56</v>
      </c>
      <c r="S137" s="1">
        <v>16</v>
      </c>
      <c r="T137" s="1">
        <v>10</v>
      </c>
      <c r="U137" s="1">
        <v>9</v>
      </c>
      <c r="V137" s="1">
        <v>13</v>
      </c>
      <c r="W137" s="1">
        <v>8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52</v>
      </c>
      <c r="AN137" s="1">
        <v>46</v>
      </c>
      <c r="AO137" s="1">
        <v>79</v>
      </c>
      <c r="AP137" s="1">
        <v>50</v>
      </c>
      <c r="AQ137" s="1">
        <v>45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9</v>
      </c>
      <c r="AX137" s="1">
        <v>12</v>
      </c>
      <c r="AY137" s="1">
        <v>6</v>
      </c>
      <c r="AZ137" s="1">
        <v>8</v>
      </c>
      <c r="BA137" s="1">
        <v>55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70235</v>
      </c>
      <c r="B138" s="1" t="s">
        <v>274</v>
      </c>
      <c r="C138" s="1">
        <v>20</v>
      </c>
      <c r="D138" s="2">
        <v>63.65</v>
      </c>
      <c r="E138" s="2">
        <v>1273</v>
      </c>
      <c r="F138" s="10">
        <f t="shared" si="4"/>
        <v>2546</v>
      </c>
      <c r="G138" s="11">
        <f t="shared" si="5"/>
        <v>2</v>
      </c>
      <c r="H138" s="1">
        <v>3.48</v>
      </c>
      <c r="I138" s="1">
        <v>6</v>
      </c>
      <c r="J138" s="5">
        <v>0</v>
      </c>
      <c r="K138" s="1">
        <v>0</v>
      </c>
      <c r="L138" s="1">
        <v>0.2</v>
      </c>
      <c r="M138" s="1">
        <v>0</v>
      </c>
      <c r="N138" s="5">
        <v>2</v>
      </c>
      <c r="O138" s="1">
        <v>0</v>
      </c>
      <c r="P138" s="1">
        <v>0</v>
      </c>
      <c r="Q138" s="14">
        <v>6651.42</v>
      </c>
      <c r="R138" s="2">
        <v>6365</v>
      </c>
      <c r="S138" s="1">
        <v>12</v>
      </c>
      <c r="T138" s="1">
        <v>46</v>
      </c>
      <c r="U138" s="1">
        <v>28</v>
      </c>
      <c r="V138" s="1">
        <v>13</v>
      </c>
      <c r="W138" s="1">
        <v>92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12</v>
      </c>
      <c r="AN138" s="1">
        <v>18</v>
      </c>
      <c r="AO138" s="1">
        <v>8</v>
      </c>
      <c r="AP138" s="1">
        <v>4</v>
      </c>
      <c r="AQ138" s="1">
        <v>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2</v>
      </c>
      <c r="AZ138" s="1">
        <v>4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70215</v>
      </c>
      <c r="B139" s="1" t="s">
        <v>257</v>
      </c>
      <c r="C139" s="1">
        <v>24</v>
      </c>
      <c r="D139" s="2">
        <v>40.33</v>
      </c>
      <c r="E139" s="2">
        <v>967.92</v>
      </c>
      <c r="F139" s="10">
        <f t="shared" si="4"/>
        <v>2903.7599999999998</v>
      </c>
      <c r="G139" s="11">
        <f t="shared" si="5"/>
        <v>3</v>
      </c>
      <c r="H139" s="1">
        <v>0.65</v>
      </c>
      <c r="I139" s="1">
        <v>0</v>
      </c>
      <c r="J139" s="20">
        <v>3</v>
      </c>
      <c r="K139" s="1">
        <f>VLOOKUP(A139:A402,'170326'!A139:I402,9,FALSE)</f>
        <v>0</v>
      </c>
      <c r="L139" s="1">
        <v>2.12</v>
      </c>
      <c r="M139" s="1">
        <v>0</v>
      </c>
      <c r="N139" s="5">
        <v>0</v>
      </c>
      <c r="O139" s="67">
        <f>VLOOKUP(A139:A402,'170326'!A139:O402,15,FALSE)</f>
        <v>5</v>
      </c>
      <c r="P139" s="1">
        <v>0</v>
      </c>
      <c r="Q139" s="14">
        <v>6573.79</v>
      </c>
      <c r="R139" s="2">
        <v>241.98</v>
      </c>
      <c r="S139" s="1">
        <v>0</v>
      </c>
      <c r="T139" s="1">
        <v>0</v>
      </c>
      <c r="U139" s="1">
        <v>2</v>
      </c>
      <c r="V139" s="1">
        <v>27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47</v>
      </c>
      <c r="AN139" s="1">
        <v>37</v>
      </c>
      <c r="AO139" s="1">
        <v>1</v>
      </c>
      <c r="AP139" s="1">
        <v>60</v>
      </c>
      <c r="AQ139" s="1">
        <v>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24</v>
      </c>
      <c r="AX139" s="1">
        <v>0</v>
      </c>
      <c r="AY139" s="1">
        <v>21</v>
      </c>
      <c r="AZ139" s="1">
        <v>12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70268</v>
      </c>
      <c r="B140" s="1" t="s">
        <v>175</v>
      </c>
      <c r="C140" s="1">
        <v>20</v>
      </c>
      <c r="D140" s="2">
        <v>50.78</v>
      </c>
      <c r="E140" s="2">
        <v>1015.6</v>
      </c>
      <c r="F140" s="10">
        <f t="shared" si="4"/>
        <v>2031.2</v>
      </c>
      <c r="G140" s="11">
        <f t="shared" si="5"/>
        <v>2</v>
      </c>
      <c r="H140" s="1">
        <v>0.68</v>
      </c>
      <c r="I140" s="1">
        <v>0</v>
      </c>
      <c r="J140" s="21">
        <v>2</v>
      </c>
      <c r="K140" s="1">
        <f>VLOOKUP(A140:A403,'170326'!A140:I403,9,FALSE)</f>
        <v>0</v>
      </c>
      <c r="L140" s="1">
        <v>0.65</v>
      </c>
      <c r="M140" s="1">
        <v>0.9</v>
      </c>
      <c r="N140" s="16">
        <f>MAX(0,(TRUNC((L140*0.8))))</f>
        <v>0</v>
      </c>
      <c r="O140" s="67">
        <f>VLOOKUP(A140:A403,'170326'!A140:O403,15,FALSE)</f>
        <v>0</v>
      </c>
      <c r="P140" s="1">
        <v>0</v>
      </c>
      <c r="Q140" s="14">
        <v>6169.77</v>
      </c>
      <c r="R140" s="2">
        <v>1929.64</v>
      </c>
      <c r="S140" s="1">
        <v>10</v>
      </c>
      <c r="T140" s="1">
        <v>11</v>
      </c>
      <c r="U140" s="1">
        <v>-5</v>
      </c>
      <c r="V140" s="1">
        <v>6</v>
      </c>
      <c r="W140" s="1">
        <v>-2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56</v>
      </c>
      <c r="AN140" s="1">
        <v>18</v>
      </c>
      <c r="AO140" s="1">
        <v>14</v>
      </c>
      <c r="AP140" s="1">
        <v>32</v>
      </c>
      <c r="AQ140" s="1">
        <v>22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6</v>
      </c>
      <c r="AX140" s="1">
        <v>10</v>
      </c>
      <c r="AY140" s="1">
        <v>1</v>
      </c>
      <c r="AZ140" s="1">
        <v>2</v>
      </c>
      <c r="BA140" s="1">
        <v>18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70053</v>
      </c>
      <c r="B141" s="1" t="s">
        <v>249</v>
      </c>
      <c r="C141" s="1">
        <v>20</v>
      </c>
      <c r="D141" s="2">
        <v>38.04</v>
      </c>
      <c r="E141" s="2">
        <v>760.8</v>
      </c>
      <c r="F141" s="10">
        <f t="shared" si="4"/>
        <v>0</v>
      </c>
      <c r="G141" s="11">
        <f t="shared" si="5"/>
        <v>0</v>
      </c>
      <c r="H141" s="1">
        <v>0.3</v>
      </c>
      <c r="I141" s="1">
        <v>0</v>
      </c>
      <c r="J141" s="16">
        <f>MAX(0,(TRUNC((H141*0.8))))</f>
        <v>0</v>
      </c>
      <c r="K141" s="1">
        <f>VLOOKUP(A141:A404,'170326'!A141:I404,9,FALSE)</f>
        <v>3</v>
      </c>
      <c r="L141" s="1">
        <v>3.52</v>
      </c>
      <c r="M141" s="1">
        <v>0</v>
      </c>
      <c r="N141" s="5">
        <v>0</v>
      </c>
      <c r="O141" s="67">
        <f>VLOOKUP(A141:A404,'170326'!A141:O404,15,FALSE)</f>
        <v>5</v>
      </c>
      <c r="P141" s="1">
        <v>0</v>
      </c>
      <c r="Q141" s="14">
        <v>6162.48</v>
      </c>
      <c r="R141" s="2">
        <v>-1103.1600000000001</v>
      </c>
      <c r="S141" s="1">
        <v>4</v>
      </c>
      <c r="T141" s="1">
        <v>23</v>
      </c>
      <c r="U141" s="1">
        <v>-11</v>
      </c>
      <c r="V141" s="1">
        <v>3</v>
      </c>
      <c r="W141" s="1">
        <v>-28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9</v>
      </c>
      <c r="AN141" s="1">
        <v>35</v>
      </c>
      <c r="AO141" s="1">
        <v>51</v>
      </c>
      <c r="AP141" s="1">
        <v>16</v>
      </c>
      <c r="AQ141" s="1">
        <v>-1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45</v>
      </c>
      <c r="AZ141" s="1">
        <v>51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70164</v>
      </c>
      <c r="B142" s="1" t="s">
        <v>225</v>
      </c>
      <c r="C142" s="1">
        <v>24</v>
      </c>
      <c r="D142" s="2">
        <v>39.53</v>
      </c>
      <c r="E142" s="2">
        <v>948.72</v>
      </c>
      <c r="F142" s="10">
        <f t="shared" si="4"/>
        <v>3794.88</v>
      </c>
      <c r="G142" s="11">
        <f t="shared" si="5"/>
        <v>4</v>
      </c>
      <c r="H142" s="1">
        <v>1.58</v>
      </c>
      <c r="I142" s="1">
        <v>0</v>
      </c>
      <c r="J142" s="26">
        <v>2</v>
      </c>
      <c r="K142" s="1">
        <v>0</v>
      </c>
      <c r="L142" s="1">
        <v>2.23</v>
      </c>
      <c r="M142" s="1">
        <v>1.62</v>
      </c>
      <c r="N142" s="5">
        <v>2</v>
      </c>
      <c r="O142" s="1">
        <v>0</v>
      </c>
      <c r="P142" s="1">
        <v>0</v>
      </c>
      <c r="Q142" s="14">
        <v>6087.62</v>
      </c>
      <c r="R142" s="2">
        <v>8182.71</v>
      </c>
      <c r="S142" s="1">
        <v>2</v>
      </c>
      <c r="T142" s="1">
        <v>19</v>
      </c>
      <c r="U142" s="1">
        <v>22</v>
      </c>
      <c r="V142" s="1">
        <v>9</v>
      </c>
      <c r="W142" s="1">
        <v>98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27</v>
      </c>
      <c r="AN142" s="1">
        <v>23</v>
      </c>
      <c r="AO142" s="1">
        <v>15</v>
      </c>
      <c r="AP142" s="1">
        <v>18</v>
      </c>
      <c r="AQ142" s="1">
        <v>70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7</v>
      </c>
      <c r="AX142" s="1">
        <v>12</v>
      </c>
      <c r="AY142" s="1">
        <v>39</v>
      </c>
      <c r="AZ142" s="1">
        <v>3</v>
      </c>
      <c r="BA142" s="1">
        <v>39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70066</v>
      </c>
      <c r="B143" s="1" t="s">
        <v>228</v>
      </c>
      <c r="C143" s="1">
        <v>25</v>
      </c>
      <c r="D143" s="2">
        <v>42.86</v>
      </c>
      <c r="E143" s="2">
        <v>1071.5</v>
      </c>
      <c r="F143" s="10">
        <f t="shared" si="4"/>
        <v>2143</v>
      </c>
      <c r="G143" s="11">
        <f t="shared" si="5"/>
        <v>2</v>
      </c>
      <c r="H143" s="1">
        <v>0.8</v>
      </c>
      <c r="I143" s="1">
        <v>0</v>
      </c>
      <c r="J143" s="21">
        <v>2</v>
      </c>
      <c r="K143" s="1">
        <v>0</v>
      </c>
      <c r="L143" s="1">
        <v>1.58</v>
      </c>
      <c r="M143" s="1">
        <v>2.92</v>
      </c>
      <c r="N143" s="5">
        <v>0</v>
      </c>
      <c r="O143" s="1">
        <v>0</v>
      </c>
      <c r="P143" s="1">
        <v>0</v>
      </c>
      <c r="Q143" s="14">
        <v>5743.24</v>
      </c>
      <c r="R143" s="2">
        <v>4628.88</v>
      </c>
      <c r="S143" s="1">
        <v>2</v>
      </c>
      <c r="T143" s="1">
        <v>4</v>
      </c>
      <c r="U143" s="1">
        <v>16</v>
      </c>
      <c r="V143" s="1">
        <v>0</v>
      </c>
      <c r="W143" s="1">
        <v>-2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44</v>
      </c>
      <c r="AN143" s="1">
        <v>44</v>
      </c>
      <c r="AO143" s="1">
        <v>4</v>
      </c>
      <c r="AP143" s="1">
        <v>9</v>
      </c>
      <c r="AQ143" s="1">
        <v>37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19</v>
      </c>
      <c r="AX143" s="1">
        <v>11</v>
      </c>
      <c r="AY143" s="1">
        <v>12</v>
      </c>
      <c r="AZ143" s="1">
        <v>6</v>
      </c>
      <c r="BA143" s="1">
        <v>73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70200</v>
      </c>
      <c r="B144" s="1" t="s">
        <v>176</v>
      </c>
      <c r="C144" s="1">
        <v>24</v>
      </c>
      <c r="D144" s="2">
        <v>34.74</v>
      </c>
      <c r="E144" s="2">
        <v>833.76</v>
      </c>
      <c r="F144" s="10">
        <f t="shared" si="4"/>
        <v>0</v>
      </c>
      <c r="G144" s="11">
        <f t="shared" si="5"/>
        <v>0</v>
      </c>
      <c r="H144" s="1">
        <v>1.33</v>
      </c>
      <c r="I144" s="1">
        <v>0</v>
      </c>
      <c r="J144" s="5">
        <v>0</v>
      </c>
      <c r="K144" s="1">
        <v>0</v>
      </c>
      <c r="L144" s="1">
        <v>0.19</v>
      </c>
      <c r="M144" s="1">
        <v>1.96</v>
      </c>
      <c r="N144" s="16">
        <f t="shared" ref="N144:N145" si="23">MAX(0,(TRUNC((L144*0.8))))</f>
        <v>0</v>
      </c>
      <c r="O144" s="1">
        <v>0</v>
      </c>
      <c r="P144" s="1">
        <v>0</v>
      </c>
      <c r="Q144" s="14">
        <v>5645.25</v>
      </c>
      <c r="R144" s="2">
        <v>3647.7</v>
      </c>
      <c r="S144" s="1">
        <v>3</v>
      </c>
      <c r="T144" s="1">
        <v>17</v>
      </c>
      <c r="U144" s="1">
        <v>18</v>
      </c>
      <c r="V144" s="1">
        <v>5</v>
      </c>
      <c r="W144" s="1">
        <v>-2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36</v>
      </c>
      <c r="AN144" s="1">
        <v>28</v>
      </c>
      <c r="AO144" s="1">
        <v>60</v>
      </c>
      <c r="AP144" s="1">
        <v>32</v>
      </c>
      <c r="AQ144" s="1">
        <v>60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1</v>
      </c>
      <c r="AY144" s="1">
        <v>2</v>
      </c>
      <c r="AZ144" s="1">
        <v>2</v>
      </c>
      <c r="BA144" s="1">
        <v>47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70180</v>
      </c>
      <c r="B145" s="1" t="s">
        <v>319</v>
      </c>
      <c r="C145" s="1">
        <v>25</v>
      </c>
      <c r="D145" s="2">
        <v>43.63</v>
      </c>
      <c r="E145" s="2">
        <v>1090.75</v>
      </c>
      <c r="F145" s="10">
        <f t="shared" si="4"/>
        <v>0</v>
      </c>
      <c r="G145" s="11">
        <f t="shared" si="5"/>
        <v>0</v>
      </c>
      <c r="H145" s="1">
        <v>0.08</v>
      </c>
      <c r="I145" s="1">
        <v>0</v>
      </c>
      <c r="J145" s="16">
        <f t="shared" ref="J145:J146" si="24">MAX(0,(TRUNC((H145*0.8))))</f>
        <v>0</v>
      </c>
      <c r="K145" s="1">
        <f>VLOOKUP(A145:A408,'170326'!A145:I408,9,FALSE)</f>
        <v>0</v>
      </c>
      <c r="L145" s="1">
        <v>1.2</v>
      </c>
      <c r="M145" s="1">
        <v>0</v>
      </c>
      <c r="N145" s="16">
        <f t="shared" si="23"/>
        <v>0</v>
      </c>
      <c r="O145" s="67">
        <f>VLOOKUP(A145:A408,'170326'!A145:O408,15,FALSE)</f>
        <v>0</v>
      </c>
      <c r="P145" s="1">
        <v>0</v>
      </c>
      <c r="Q145" s="14">
        <v>5497.38</v>
      </c>
      <c r="R145" s="2">
        <v>1047.1199999999999</v>
      </c>
      <c r="S145" s="1">
        <v>0</v>
      </c>
      <c r="T145" s="1">
        <v>0</v>
      </c>
      <c r="U145" s="1">
        <v>1</v>
      </c>
      <c r="V145" s="1">
        <v>2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51</v>
      </c>
      <c r="AN145" s="1">
        <v>0</v>
      </c>
      <c r="AO145" s="1">
        <v>15</v>
      </c>
      <c r="AP145" s="1">
        <v>56</v>
      </c>
      <c r="AQ145" s="1">
        <v>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11</v>
      </c>
      <c r="AZ145" s="1">
        <v>38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70095</v>
      </c>
      <c r="B146" s="1" t="s">
        <v>291</v>
      </c>
      <c r="C146" s="1">
        <v>16</v>
      </c>
      <c r="D146" s="2">
        <v>61.95</v>
      </c>
      <c r="E146" s="2">
        <v>991.2</v>
      </c>
      <c r="F146" s="10">
        <f t="shared" si="4"/>
        <v>1982.4</v>
      </c>
      <c r="G146" s="11">
        <f t="shared" si="5"/>
        <v>2</v>
      </c>
      <c r="H146" s="1">
        <v>0.16</v>
      </c>
      <c r="I146" s="1">
        <v>0</v>
      </c>
      <c r="J146" s="16">
        <f t="shared" si="24"/>
        <v>0</v>
      </c>
      <c r="K146" s="1">
        <f>VLOOKUP(A146:A409,'170326'!A146:I409,9,FALSE)</f>
        <v>0</v>
      </c>
      <c r="L146" s="1">
        <v>2.06</v>
      </c>
      <c r="M146" s="1">
        <v>1.81</v>
      </c>
      <c r="N146" s="5">
        <v>2</v>
      </c>
      <c r="O146" s="67">
        <f>VLOOKUP(A146:A409,'170326'!A146:O409,15,FALSE)</f>
        <v>0</v>
      </c>
      <c r="P146" s="1">
        <v>0</v>
      </c>
      <c r="Q146" s="14">
        <v>5389.65</v>
      </c>
      <c r="R146" s="2">
        <v>6380.85</v>
      </c>
      <c r="S146" s="1">
        <v>1</v>
      </c>
      <c r="T146" s="1">
        <v>3</v>
      </c>
      <c r="U146" s="1">
        <v>0</v>
      </c>
      <c r="V146" s="1">
        <v>0</v>
      </c>
      <c r="W146" s="1">
        <v>67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43</v>
      </c>
      <c r="AN146" s="1">
        <v>17</v>
      </c>
      <c r="AO146" s="1">
        <v>0</v>
      </c>
      <c r="AP146" s="1">
        <v>0</v>
      </c>
      <c r="AQ146" s="1">
        <v>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31</v>
      </c>
      <c r="AX146" s="1">
        <v>4</v>
      </c>
      <c r="AY146" s="1">
        <v>0</v>
      </c>
      <c r="AZ146" s="1">
        <v>0</v>
      </c>
      <c r="BA146" s="1">
        <v>29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70136</v>
      </c>
      <c r="B147" s="1" t="s">
        <v>272</v>
      </c>
      <c r="C147" s="1">
        <v>24</v>
      </c>
      <c r="D147" s="2">
        <v>36.869999999999997</v>
      </c>
      <c r="E147" s="2">
        <v>884.88</v>
      </c>
      <c r="F147" s="10">
        <f t="shared" si="4"/>
        <v>0</v>
      </c>
      <c r="G147" s="11">
        <f t="shared" si="5"/>
        <v>0</v>
      </c>
      <c r="H147" s="1">
        <v>2</v>
      </c>
      <c r="I147" s="1">
        <v>0</v>
      </c>
      <c r="J147" s="5">
        <v>0</v>
      </c>
      <c r="K147" s="1">
        <f>VLOOKUP(A147:A410,'170326'!A147:I410,9,FALSE)</f>
        <v>3</v>
      </c>
      <c r="L147" s="1">
        <v>2.56</v>
      </c>
      <c r="M147" s="1">
        <v>3</v>
      </c>
      <c r="N147" s="5">
        <v>0</v>
      </c>
      <c r="O147" s="67">
        <f>VLOOKUP(A147:A410,'170326'!A147:O410,15,FALSE)</f>
        <v>0</v>
      </c>
      <c r="P147" s="1">
        <v>0</v>
      </c>
      <c r="Q147" s="14">
        <v>5383.02</v>
      </c>
      <c r="R147" s="2">
        <v>1806.63</v>
      </c>
      <c r="S147" s="1">
        <v>23</v>
      </c>
      <c r="T147" s="1">
        <v>21</v>
      </c>
      <c r="U147" s="1">
        <v>0</v>
      </c>
      <c r="V147" s="1">
        <v>29</v>
      </c>
      <c r="W147" s="1">
        <v>-38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9</v>
      </c>
      <c r="AN147" s="1">
        <v>9</v>
      </c>
      <c r="AO147" s="1">
        <v>9</v>
      </c>
      <c r="AP147" s="1">
        <v>28</v>
      </c>
      <c r="AQ147" s="1">
        <v>15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20</v>
      </c>
      <c r="AX147" s="1">
        <v>28</v>
      </c>
      <c r="AY147" s="1">
        <v>27</v>
      </c>
      <c r="AZ147" s="1">
        <v>1</v>
      </c>
      <c r="BA147" s="1">
        <v>72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70082</v>
      </c>
      <c r="B148" s="1" t="s">
        <v>268</v>
      </c>
      <c r="C148" s="1">
        <v>24</v>
      </c>
      <c r="D148" s="2">
        <v>37.17</v>
      </c>
      <c r="E148" s="2">
        <v>892.08</v>
      </c>
      <c r="F148" s="10">
        <f t="shared" si="4"/>
        <v>0</v>
      </c>
      <c r="G148" s="11">
        <f t="shared" si="5"/>
        <v>0</v>
      </c>
      <c r="H148" s="1">
        <v>0.08</v>
      </c>
      <c r="I148" s="1">
        <v>1</v>
      </c>
      <c r="J148" s="5">
        <v>0</v>
      </c>
      <c r="K148" s="1">
        <v>0</v>
      </c>
      <c r="L148" s="1">
        <v>0</v>
      </c>
      <c r="M148" s="1">
        <v>3</v>
      </c>
      <c r="N148" s="16">
        <f>MAX(0,(TRUNC((L148*0.8))))</f>
        <v>0</v>
      </c>
      <c r="O148" s="1">
        <v>0</v>
      </c>
      <c r="P148" s="1">
        <v>0</v>
      </c>
      <c r="Q148" s="14">
        <v>5148.04</v>
      </c>
      <c r="R148" s="2">
        <v>5092.29</v>
      </c>
      <c r="S148" s="1">
        <v>2</v>
      </c>
      <c r="T148" s="1">
        <v>0</v>
      </c>
      <c r="U148" s="1">
        <v>0</v>
      </c>
      <c r="V148" s="1">
        <v>0</v>
      </c>
      <c r="W148" s="1">
        <v>58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89</v>
      </c>
      <c r="AN148" s="1">
        <v>0</v>
      </c>
      <c r="AO148" s="1">
        <v>27</v>
      </c>
      <c r="AP148" s="1">
        <v>41</v>
      </c>
      <c r="AQ148" s="1">
        <v>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72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70361</v>
      </c>
      <c r="B149" s="1" t="s">
        <v>271</v>
      </c>
      <c r="C149" s="1">
        <v>15</v>
      </c>
      <c r="D149" s="2">
        <v>30.07</v>
      </c>
      <c r="E149" s="2">
        <v>451.05</v>
      </c>
      <c r="F149" s="10">
        <f t="shared" si="4"/>
        <v>0</v>
      </c>
      <c r="G149" s="11">
        <f t="shared" si="5"/>
        <v>0</v>
      </c>
      <c r="H149" s="1">
        <v>2.5</v>
      </c>
      <c r="I149" s="1">
        <v>1</v>
      </c>
      <c r="J149" s="5">
        <v>0</v>
      </c>
      <c r="K149" s="1">
        <v>0</v>
      </c>
      <c r="L149" s="1">
        <v>2.83</v>
      </c>
      <c r="M149" s="1">
        <v>0.87</v>
      </c>
      <c r="N149" s="5">
        <v>0</v>
      </c>
      <c r="O149" s="67">
        <f>VLOOKUP(A149:A412,'170326'!A149:O412,15,FALSE)</f>
        <v>3</v>
      </c>
      <c r="P149" s="1">
        <v>0</v>
      </c>
      <c r="Q149" s="15">
        <v>4961.55</v>
      </c>
      <c r="R149" s="2">
        <v>2074.83</v>
      </c>
      <c r="S149" s="1">
        <v>49</v>
      </c>
      <c r="T149" s="1">
        <v>4</v>
      </c>
      <c r="U149" s="1">
        <v>-24</v>
      </c>
      <c r="V149" s="1">
        <v>21</v>
      </c>
      <c r="W149" s="1">
        <v>27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27</v>
      </c>
      <c r="AN149" s="1">
        <v>22</v>
      </c>
      <c r="AO149" s="1">
        <v>36</v>
      </c>
      <c r="AP149" s="1">
        <v>22</v>
      </c>
      <c r="AQ149" s="1">
        <v>29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18</v>
      </c>
      <c r="AX149" s="1">
        <v>7</v>
      </c>
      <c r="AY149" s="1">
        <v>18</v>
      </c>
      <c r="AZ149" s="1">
        <v>6</v>
      </c>
      <c r="BA149" s="1">
        <v>13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70004</v>
      </c>
      <c r="B150" s="1" t="s">
        <v>211</v>
      </c>
      <c r="C150" s="1">
        <v>24</v>
      </c>
      <c r="D150" s="2">
        <v>51.12</v>
      </c>
      <c r="E150" s="2">
        <v>1226.8800000000001</v>
      </c>
      <c r="F150" s="10">
        <f t="shared" si="4"/>
        <v>0</v>
      </c>
      <c r="G150" s="11">
        <f t="shared" si="5"/>
        <v>0</v>
      </c>
      <c r="H150" s="1">
        <v>1.1200000000000001</v>
      </c>
      <c r="I150" s="1">
        <v>0</v>
      </c>
      <c r="J150" s="5">
        <v>0</v>
      </c>
      <c r="K150" s="1">
        <v>0</v>
      </c>
      <c r="L150" s="1">
        <v>1.1000000000000001</v>
      </c>
      <c r="M150" s="1">
        <v>1.58</v>
      </c>
      <c r="N150" s="16">
        <f t="shared" ref="N150:N152" si="25">MAX(0,(TRUNC((L150*0.8))))</f>
        <v>0</v>
      </c>
      <c r="O150" s="67">
        <f>VLOOKUP(A150:A413,'170326'!A150:O413,15,FALSE)</f>
        <v>0</v>
      </c>
      <c r="P150" s="1">
        <v>0</v>
      </c>
      <c r="Q150" s="15">
        <v>4805.28</v>
      </c>
      <c r="R150" s="2">
        <v>4907.5200000000004</v>
      </c>
      <c r="S150" s="1">
        <v>2</v>
      </c>
      <c r="T150" s="1">
        <v>13</v>
      </c>
      <c r="U150" s="1">
        <v>12</v>
      </c>
      <c r="V150" s="1">
        <v>13</v>
      </c>
      <c r="W150" s="1">
        <v>34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16</v>
      </c>
      <c r="AN150" s="1">
        <v>8</v>
      </c>
      <c r="AO150" s="1">
        <v>15</v>
      </c>
      <c r="AP150" s="1">
        <v>11</v>
      </c>
      <c r="AQ150" s="1">
        <v>24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2</v>
      </c>
      <c r="AX150" s="1">
        <v>13</v>
      </c>
      <c r="AY150" s="1">
        <v>3</v>
      </c>
      <c r="AZ150" s="1">
        <v>30</v>
      </c>
      <c r="BA150" s="1">
        <v>38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70316</v>
      </c>
      <c r="B151" s="1" t="s">
        <v>261</v>
      </c>
      <c r="C151" s="1">
        <v>15</v>
      </c>
      <c r="D151" s="2">
        <v>28.82</v>
      </c>
      <c r="E151" s="2">
        <v>432.3</v>
      </c>
      <c r="F151" s="10">
        <f t="shared" si="4"/>
        <v>0</v>
      </c>
      <c r="G151" s="11">
        <f t="shared" si="5"/>
        <v>0</v>
      </c>
      <c r="H151" s="1">
        <v>3.5</v>
      </c>
      <c r="I151" s="1">
        <v>0</v>
      </c>
      <c r="J151" s="5">
        <v>0</v>
      </c>
      <c r="K151" s="1">
        <v>0</v>
      </c>
      <c r="L151" s="1">
        <v>0.93</v>
      </c>
      <c r="M151" s="1">
        <v>1.93</v>
      </c>
      <c r="N151" s="16">
        <f t="shared" si="25"/>
        <v>0</v>
      </c>
      <c r="O151" s="67">
        <f>VLOOKUP(A151:A414,'170326'!A151:O414,15,FALSE)</f>
        <v>0</v>
      </c>
      <c r="P151" s="1">
        <v>0</v>
      </c>
      <c r="Q151" s="15">
        <v>4798.53</v>
      </c>
      <c r="R151" s="2">
        <v>2132.6799999999998</v>
      </c>
      <c r="S151" s="1">
        <v>13</v>
      </c>
      <c r="T151" s="1">
        <v>11</v>
      </c>
      <c r="U151" s="1">
        <v>29</v>
      </c>
      <c r="V151" s="1">
        <v>10</v>
      </c>
      <c r="W151" s="1">
        <v>30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31</v>
      </c>
      <c r="AN151" s="1">
        <v>32</v>
      </c>
      <c r="AO151" s="1">
        <v>44</v>
      </c>
      <c r="AP151" s="1">
        <v>18</v>
      </c>
      <c r="AQ151" s="1">
        <v>15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3</v>
      </c>
      <c r="AX151" s="1">
        <v>21</v>
      </c>
      <c r="AY151" s="1">
        <v>0</v>
      </c>
      <c r="AZ151" s="1">
        <v>1</v>
      </c>
      <c r="BA151" s="1">
        <v>29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70984</v>
      </c>
      <c r="B152" s="1" t="s">
        <v>149</v>
      </c>
      <c r="C152" s="1">
        <v>5</v>
      </c>
      <c r="D152" s="2">
        <v>171.09</v>
      </c>
      <c r="E152" s="2">
        <v>855.45</v>
      </c>
      <c r="F152" s="10">
        <f t="shared" si="4"/>
        <v>0</v>
      </c>
      <c r="G152" s="11">
        <f t="shared" si="5"/>
        <v>0</v>
      </c>
      <c r="H152" s="1">
        <v>0.7</v>
      </c>
      <c r="I152" s="1">
        <v>0</v>
      </c>
      <c r="J152" s="5">
        <v>0</v>
      </c>
      <c r="K152" s="1">
        <v>0</v>
      </c>
      <c r="L152" s="1">
        <v>0.4</v>
      </c>
      <c r="M152" s="1">
        <v>1.2</v>
      </c>
      <c r="N152" s="16">
        <f t="shared" si="25"/>
        <v>0</v>
      </c>
      <c r="O152" s="67">
        <f>VLOOKUP(A152:A415,'170326'!A152:O415,15,FALSE)</f>
        <v>0</v>
      </c>
      <c r="P152" s="1">
        <v>0</v>
      </c>
      <c r="Q152" s="15">
        <v>4790.5200000000004</v>
      </c>
      <c r="R152" s="2">
        <v>1710.9</v>
      </c>
      <c r="S152" s="1">
        <v>1</v>
      </c>
      <c r="T152" s="1">
        <v>2</v>
      </c>
      <c r="U152" s="1">
        <v>0</v>
      </c>
      <c r="V152" s="1">
        <v>3</v>
      </c>
      <c r="W152" s="1">
        <v>3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10</v>
      </c>
      <c r="AN152" s="1">
        <v>2</v>
      </c>
      <c r="AO152" s="1">
        <v>11</v>
      </c>
      <c r="AP152" s="1">
        <v>1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1</v>
      </c>
      <c r="AX152" s="1">
        <v>2</v>
      </c>
      <c r="AY152" s="1">
        <v>0</v>
      </c>
      <c r="AZ152" s="1">
        <v>0</v>
      </c>
      <c r="BA152" s="1">
        <v>6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70054</v>
      </c>
      <c r="B153" s="1" t="s">
        <v>260</v>
      </c>
      <c r="C153" s="1">
        <v>16</v>
      </c>
      <c r="D153" s="2">
        <v>45.31</v>
      </c>
      <c r="E153" s="2">
        <v>724.96</v>
      </c>
      <c r="F153" s="10">
        <f t="shared" si="4"/>
        <v>0</v>
      </c>
      <c r="G153" s="11">
        <f t="shared" si="5"/>
        <v>0</v>
      </c>
      <c r="H153" s="1">
        <v>4.4400000000000004</v>
      </c>
      <c r="I153" s="1">
        <v>4</v>
      </c>
      <c r="J153" s="5">
        <v>0</v>
      </c>
      <c r="K153" s="1">
        <v>0</v>
      </c>
      <c r="L153" s="1">
        <v>1.5</v>
      </c>
      <c r="M153" s="1">
        <v>8.3800000000000008</v>
      </c>
      <c r="N153" s="5">
        <v>0</v>
      </c>
      <c r="O153" s="1">
        <v>0</v>
      </c>
      <c r="P153" s="1">
        <v>0</v>
      </c>
      <c r="Q153" s="15">
        <v>4621.62</v>
      </c>
      <c r="R153" s="2">
        <v>6252.78</v>
      </c>
      <c r="S153" s="1">
        <v>31</v>
      </c>
      <c r="T153" s="1">
        <v>7</v>
      </c>
      <c r="U153" s="1">
        <v>6</v>
      </c>
      <c r="V153" s="1">
        <v>61</v>
      </c>
      <c r="W153" s="1">
        <v>2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14</v>
      </c>
      <c r="AO153" s="1">
        <v>0</v>
      </c>
      <c r="AP153" s="1">
        <v>0</v>
      </c>
      <c r="AQ153" s="1">
        <v>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</v>
      </c>
      <c r="AY153" s="1">
        <v>13</v>
      </c>
      <c r="AZ153" s="1">
        <v>21</v>
      </c>
      <c r="BA153" s="1">
        <v>134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70315</v>
      </c>
      <c r="B154" s="1" t="s">
        <v>244</v>
      </c>
      <c r="C154" s="1">
        <v>15</v>
      </c>
      <c r="D154" s="2">
        <v>28.82</v>
      </c>
      <c r="E154" s="2">
        <v>432.3</v>
      </c>
      <c r="F154" s="10">
        <f t="shared" si="4"/>
        <v>0</v>
      </c>
      <c r="G154" s="11">
        <f t="shared" si="5"/>
        <v>0</v>
      </c>
      <c r="H154" s="1">
        <v>2.13</v>
      </c>
      <c r="I154" s="1">
        <v>1</v>
      </c>
      <c r="J154" s="5">
        <v>0</v>
      </c>
      <c r="K154" s="1">
        <v>0</v>
      </c>
      <c r="L154" s="1">
        <v>2.23</v>
      </c>
      <c r="M154" s="1">
        <v>4.2</v>
      </c>
      <c r="N154" s="5">
        <v>0</v>
      </c>
      <c r="O154" s="67">
        <f>VLOOKUP(A154:A417,'170326'!A154:O417,15,FALSE)</f>
        <v>0</v>
      </c>
      <c r="P154" s="1">
        <v>0</v>
      </c>
      <c r="Q154" s="15">
        <v>4452.6899999999996</v>
      </c>
      <c r="R154" s="2">
        <v>3429.58</v>
      </c>
      <c r="S154" s="1">
        <v>17</v>
      </c>
      <c r="T154" s="1">
        <v>13</v>
      </c>
      <c r="U154" s="1">
        <v>7</v>
      </c>
      <c r="V154" s="1">
        <v>3</v>
      </c>
      <c r="W154" s="1">
        <v>55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48</v>
      </c>
      <c r="AN154" s="1">
        <v>21</v>
      </c>
      <c r="AO154" s="1">
        <v>25</v>
      </c>
      <c r="AP154" s="1">
        <v>11</v>
      </c>
      <c r="AQ154" s="1">
        <v>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16</v>
      </c>
      <c r="AX154" s="1">
        <v>7</v>
      </c>
      <c r="AY154" s="1">
        <v>10</v>
      </c>
      <c r="AZ154" s="1">
        <v>8</v>
      </c>
      <c r="BA154" s="1">
        <v>63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70147</v>
      </c>
      <c r="B155" s="1" t="s">
        <v>232</v>
      </c>
      <c r="C155" s="1">
        <v>40</v>
      </c>
      <c r="D155" s="2">
        <v>30.79</v>
      </c>
      <c r="E155" s="2">
        <v>1231.5999999999999</v>
      </c>
      <c r="F155" s="10">
        <f t="shared" si="4"/>
        <v>0</v>
      </c>
      <c r="G155" s="11">
        <f t="shared" si="5"/>
        <v>0</v>
      </c>
      <c r="H155" s="1">
        <v>2.62</v>
      </c>
      <c r="I155" s="1">
        <v>0</v>
      </c>
      <c r="J155" s="5">
        <v>0</v>
      </c>
      <c r="K155" s="1">
        <v>0</v>
      </c>
      <c r="L155" s="1">
        <v>0.92</v>
      </c>
      <c r="M155" s="1">
        <v>0.68</v>
      </c>
      <c r="N155" s="16">
        <f t="shared" ref="N155:N156" si="26">MAX(0,(TRUNC((L155*0.8))))</f>
        <v>0</v>
      </c>
      <c r="O155" s="67">
        <f>VLOOKUP(A155:A418,'170326'!A155:O418,15,FALSE)</f>
        <v>0</v>
      </c>
      <c r="P155" s="1">
        <v>0</v>
      </c>
      <c r="Q155" s="15">
        <v>4372.18</v>
      </c>
      <c r="R155" s="2">
        <v>2740.31</v>
      </c>
      <c r="S155" s="1">
        <v>30</v>
      </c>
      <c r="T155" s="1">
        <v>22</v>
      </c>
      <c r="U155" s="1">
        <v>64</v>
      </c>
      <c r="V155" s="1">
        <v>0</v>
      </c>
      <c r="W155" s="1">
        <v>62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8</v>
      </c>
      <c r="AX155" s="1">
        <v>2</v>
      </c>
      <c r="AY155" s="1">
        <v>24</v>
      </c>
      <c r="AZ155" s="1">
        <v>8</v>
      </c>
      <c r="BA155" s="1">
        <v>27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70148</v>
      </c>
      <c r="B156" s="1" t="s">
        <v>210</v>
      </c>
      <c r="C156" s="1">
        <v>20</v>
      </c>
      <c r="D156" s="2">
        <v>48.577100000000002</v>
      </c>
      <c r="E156" s="2">
        <v>971.54200000000003</v>
      </c>
      <c r="F156" s="10">
        <f t="shared" si="4"/>
        <v>0</v>
      </c>
      <c r="G156" s="11">
        <f t="shared" si="5"/>
        <v>0</v>
      </c>
      <c r="H156" s="1">
        <v>0.22</v>
      </c>
      <c r="I156" s="1">
        <v>0</v>
      </c>
      <c r="J156" s="5">
        <v>0</v>
      </c>
      <c r="K156" s="1">
        <v>0</v>
      </c>
      <c r="L156" s="1">
        <v>0.82</v>
      </c>
      <c r="M156" s="1">
        <v>1.2</v>
      </c>
      <c r="N156" s="16">
        <f t="shared" si="26"/>
        <v>0</v>
      </c>
      <c r="O156" s="1">
        <v>0</v>
      </c>
      <c r="P156" s="1">
        <v>0</v>
      </c>
      <c r="Q156" s="15">
        <v>4323.3599999999997</v>
      </c>
      <c r="R156" s="2">
        <v>6120.71</v>
      </c>
      <c r="S156" s="1">
        <v>7</v>
      </c>
      <c r="T156" s="1">
        <v>14</v>
      </c>
      <c r="U156" s="1">
        <v>-12</v>
      </c>
      <c r="V156" s="1">
        <v>5</v>
      </c>
      <c r="W156" s="1">
        <v>46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17</v>
      </c>
      <c r="AN156" s="1">
        <v>28</v>
      </c>
      <c r="AO156" s="1">
        <v>25</v>
      </c>
      <c r="AP156" s="1">
        <v>24</v>
      </c>
      <c r="AQ156" s="1">
        <v>56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13</v>
      </c>
      <c r="AX156" s="1">
        <v>7</v>
      </c>
      <c r="AY156" s="1">
        <v>0</v>
      </c>
      <c r="AZ156" s="1">
        <v>0</v>
      </c>
      <c r="BA156" s="1">
        <v>24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70071</v>
      </c>
      <c r="B157" s="1" t="s">
        <v>285</v>
      </c>
      <c r="C157" s="1">
        <v>6</v>
      </c>
      <c r="D157" s="2">
        <v>174.97</v>
      </c>
      <c r="E157" s="2">
        <v>1049.82</v>
      </c>
      <c r="F157" s="10">
        <f t="shared" si="4"/>
        <v>0</v>
      </c>
      <c r="G157" s="11">
        <f t="shared" si="5"/>
        <v>0</v>
      </c>
      <c r="H157" s="1">
        <v>0.17</v>
      </c>
      <c r="I157" s="1">
        <v>0</v>
      </c>
      <c r="J157" s="5">
        <v>0</v>
      </c>
      <c r="K157" s="1">
        <v>0</v>
      </c>
      <c r="L157" s="1">
        <v>1.5</v>
      </c>
      <c r="M157" s="1">
        <v>4.67</v>
      </c>
      <c r="N157" s="5">
        <v>0</v>
      </c>
      <c r="O157" s="1">
        <v>0</v>
      </c>
      <c r="P157" s="1">
        <v>0</v>
      </c>
      <c r="Q157" s="15">
        <v>4286.76</v>
      </c>
      <c r="R157" s="2">
        <v>7873.65</v>
      </c>
      <c r="S157" s="1">
        <v>1</v>
      </c>
      <c r="T157" s="1">
        <v>0</v>
      </c>
      <c r="U157" s="1">
        <v>0</v>
      </c>
      <c r="V157" s="1">
        <v>0</v>
      </c>
      <c r="W157" s="1">
        <v>1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3</v>
      </c>
      <c r="AN157" s="1">
        <v>5</v>
      </c>
      <c r="AO157" s="1">
        <v>6</v>
      </c>
      <c r="AP157" s="1">
        <v>6</v>
      </c>
      <c r="AQ157" s="1">
        <v>16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  <c r="AX157" s="1">
        <v>1</v>
      </c>
      <c r="AY157" s="1">
        <v>4</v>
      </c>
      <c r="AZ157" s="1">
        <v>7</v>
      </c>
      <c r="BA157" s="1">
        <v>28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70504</v>
      </c>
      <c r="B158" s="1" t="s">
        <v>254</v>
      </c>
      <c r="C158" s="1">
        <v>20</v>
      </c>
      <c r="D158" s="2">
        <v>62.57</v>
      </c>
      <c r="E158" s="2">
        <v>1251.4000000000001</v>
      </c>
      <c r="F158" s="10">
        <f t="shared" si="4"/>
        <v>0</v>
      </c>
      <c r="G158" s="11">
        <f t="shared" si="5"/>
        <v>0</v>
      </c>
      <c r="H158" s="1">
        <v>2.2200000000000002</v>
      </c>
      <c r="I158" s="1">
        <v>0</v>
      </c>
      <c r="J158" s="5">
        <v>0</v>
      </c>
      <c r="K158" s="1">
        <v>0</v>
      </c>
      <c r="L158" s="1">
        <v>0</v>
      </c>
      <c r="M158" s="1">
        <v>0</v>
      </c>
      <c r="N158" s="16">
        <f t="shared" ref="N158:N161" si="27">MAX(0,(TRUNC((L158*0.8))))</f>
        <v>0</v>
      </c>
      <c r="O158" s="1">
        <v>0</v>
      </c>
      <c r="P158" s="1">
        <v>0</v>
      </c>
      <c r="Q158" s="15">
        <v>4286.04</v>
      </c>
      <c r="R158" s="2">
        <v>563.13</v>
      </c>
      <c r="S158" s="1">
        <v>6</v>
      </c>
      <c r="T158" s="1">
        <v>0</v>
      </c>
      <c r="U158" s="1">
        <v>29</v>
      </c>
      <c r="V158" s="1">
        <v>19</v>
      </c>
      <c r="W158" s="1">
        <v>22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8</v>
      </c>
      <c r="AN158" s="1">
        <v>20</v>
      </c>
      <c r="AO158" s="1">
        <v>4</v>
      </c>
      <c r="AP158" s="1">
        <v>4</v>
      </c>
      <c r="AQ158" s="1">
        <v>-13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70415</v>
      </c>
      <c r="B159" s="1" t="s">
        <v>350</v>
      </c>
      <c r="C159" s="1">
        <v>20</v>
      </c>
      <c r="D159" s="2">
        <v>76.3</v>
      </c>
      <c r="E159" s="2">
        <v>1526</v>
      </c>
      <c r="F159" s="10">
        <f t="shared" si="4"/>
        <v>0</v>
      </c>
      <c r="G159" s="11">
        <f t="shared" si="5"/>
        <v>0</v>
      </c>
      <c r="H159" s="1">
        <v>0</v>
      </c>
      <c r="I159" s="1">
        <v>0</v>
      </c>
      <c r="J159" s="5">
        <v>0</v>
      </c>
      <c r="K159" s="1">
        <v>0</v>
      </c>
      <c r="L159" s="1">
        <v>1.1000000000000001</v>
      </c>
      <c r="M159" s="1">
        <v>0.15</v>
      </c>
      <c r="N159" s="16">
        <f t="shared" si="27"/>
        <v>0</v>
      </c>
      <c r="O159" s="67">
        <f>VLOOKUP(A159:A422,'170326'!A159:O422,15,FALSE)</f>
        <v>0</v>
      </c>
      <c r="P159" s="1">
        <v>0</v>
      </c>
      <c r="Q159" s="15">
        <v>4158.3500000000004</v>
      </c>
      <c r="R159" s="2">
        <v>228.9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30</v>
      </c>
      <c r="AP159" s="1">
        <v>5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21</v>
      </c>
      <c r="AZ159" s="1">
        <v>2</v>
      </c>
      <c r="BA159" s="1">
        <v>3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70975</v>
      </c>
      <c r="B160" s="1" t="s">
        <v>256</v>
      </c>
      <c r="C160" s="1">
        <v>20</v>
      </c>
      <c r="D160" s="2">
        <v>40.81</v>
      </c>
      <c r="E160" s="2">
        <v>816.2</v>
      </c>
      <c r="F160" s="10">
        <f t="shared" si="4"/>
        <v>0</v>
      </c>
      <c r="G160" s="11">
        <f t="shared" si="5"/>
        <v>0</v>
      </c>
      <c r="H160" s="1">
        <v>0.75</v>
      </c>
      <c r="I160" s="1">
        <v>0</v>
      </c>
      <c r="J160" s="5">
        <v>0</v>
      </c>
      <c r="K160" s="1">
        <v>0</v>
      </c>
      <c r="L160" s="1">
        <v>0.35</v>
      </c>
      <c r="M160" s="1">
        <v>0</v>
      </c>
      <c r="N160" s="16">
        <f t="shared" si="27"/>
        <v>0</v>
      </c>
      <c r="O160" s="1">
        <v>0</v>
      </c>
      <c r="P160" s="1">
        <v>0</v>
      </c>
      <c r="Q160" s="15">
        <v>4040.19</v>
      </c>
      <c r="R160" s="2">
        <v>612.15</v>
      </c>
      <c r="S160" s="1">
        <v>5</v>
      </c>
      <c r="T160" s="1">
        <v>8</v>
      </c>
      <c r="U160" s="1">
        <v>3</v>
      </c>
      <c r="V160" s="1">
        <v>6</v>
      </c>
      <c r="W160" s="1">
        <v>-7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22</v>
      </c>
      <c r="AN160" s="1">
        <v>37</v>
      </c>
      <c r="AO160" s="1">
        <v>12</v>
      </c>
      <c r="AP160" s="1">
        <v>49</v>
      </c>
      <c r="AQ160" s="1">
        <v>22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4</v>
      </c>
      <c r="AX160" s="1">
        <v>0</v>
      </c>
      <c r="AY160" s="1">
        <v>2</v>
      </c>
      <c r="AZ160" s="1">
        <v>2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70302</v>
      </c>
      <c r="B161" s="1" t="s">
        <v>242</v>
      </c>
      <c r="C161" s="1">
        <v>20</v>
      </c>
      <c r="D161" s="2">
        <v>86.351399999999998</v>
      </c>
      <c r="E161" s="2">
        <v>1727.028</v>
      </c>
      <c r="F161" s="10">
        <f t="shared" si="4"/>
        <v>0</v>
      </c>
      <c r="G161" s="11">
        <f t="shared" si="5"/>
        <v>0</v>
      </c>
      <c r="H161" s="1">
        <v>0.85</v>
      </c>
      <c r="I161" s="1">
        <v>0</v>
      </c>
      <c r="J161" s="5">
        <v>0</v>
      </c>
      <c r="K161" s="1">
        <v>0</v>
      </c>
      <c r="L161" s="1">
        <v>0.5</v>
      </c>
      <c r="M161" s="1">
        <v>2.5</v>
      </c>
      <c r="N161" s="16">
        <f t="shared" si="27"/>
        <v>0</v>
      </c>
      <c r="O161" s="1">
        <v>0</v>
      </c>
      <c r="P161" s="1">
        <v>0</v>
      </c>
      <c r="Q161" s="15">
        <v>3885.81</v>
      </c>
      <c r="R161" s="2">
        <v>8980.5499999999993</v>
      </c>
      <c r="S161" s="1">
        <v>8</v>
      </c>
      <c r="T161" s="1">
        <v>18</v>
      </c>
      <c r="U161" s="1">
        <v>0</v>
      </c>
      <c r="V161" s="1">
        <v>0</v>
      </c>
      <c r="W161" s="1">
        <v>52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8</v>
      </c>
      <c r="AN161" s="1">
        <v>20</v>
      </c>
      <c r="AO161" s="1">
        <v>0</v>
      </c>
      <c r="AP161" s="1">
        <v>0</v>
      </c>
      <c r="AQ161" s="1">
        <v>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10</v>
      </c>
      <c r="AX161" s="1">
        <v>0</v>
      </c>
      <c r="AY161" s="1">
        <v>0</v>
      </c>
      <c r="AZ161" s="1">
        <v>0</v>
      </c>
      <c r="BA161" s="1">
        <v>50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70064</v>
      </c>
      <c r="B162" s="1" t="s">
        <v>193</v>
      </c>
      <c r="C162" s="1">
        <v>24</v>
      </c>
      <c r="D162" s="2">
        <v>34.97</v>
      </c>
      <c r="E162" s="2">
        <v>839.28</v>
      </c>
      <c r="F162" s="10">
        <f t="shared" si="4"/>
        <v>0</v>
      </c>
      <c r="G162" s="11">
        <f t="shared" si="5"/>
        <v>0</v>
      </c>
      <c r="H162" s="1">
        <v>0.28999999999999998</v>
      </c>
      <c r="I162" s="1">
        <v>2</v>
      </c>
      <c r="J162" s="5">
        <v>0</v>
      </c>
      <c r="K162" s="1">
        <v>0</v>
      </c>
      <c r="L162" s="1">
        <v>2.96</v>
      </c>
      <c r="M162" s="1">
        <v>11.54</v>
      </c>
      <c r="N162" s="5">
        <v>0</v>
      </c>
      <c r="O162" s="1">
        <v>0</v>
      </c>
      <c r="P162" s="1">
        <v>0</v>
      </c>
      <c r="Q162" s="15">
        <v>3846.7</v>
      </c>
      <c r="R162" s="2">
        <v>22170.98</v>
      </c>
      <c r="S162" s="1">
        <v>1</v>
      </c>
      <c r="T162" s="1">
        <v>6</v>
      </c>
      <c r="U162" s="1">
        <v>0</v>
      </c>
      <c r="V162" s="1">
        <v>6</v>
      </c>
      <c r="W162" s="1">
        <v>220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12</v>
      </c>
      <c r="AN162" s="1">
        <v>9</v>
      </c>
      <c r="AO162" s="1">
        <v>11</v>
      </c>
      <c r="AP162" s="1">
        <v>9</v>
      </c>
      <c r="AQ162" s="1">
        <v>137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17</v>
      </c>
      <c r="AX162" s="1">
        <v>19</v>
      </c>
      <c r="AY162" s="1">
        <v>34</v>
      </c>
      <c r="AZ162" s="1">
        <v>21</v>
      </c>
      <c r="BA162" s="1">
        <v>277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70969</v>
      </c>
      <c r="B163" s="1" t="s">
        <v>277</v>
      </c>
      <c r="C163" s="1">
        <v>12</v>
      </c>
      <c r="D163" s="2">
        <v>62.506799999999998</v>
      </c>
      <c r="E163" s="2">
        <v>750.08159999999998</v>
      </c>
      <c r="F163" s="10">
        <f t="shared" si="4"/>
        <v>0</v>
      </c>
      <c r="G163" s="11">
        <f t="shared" si="5"/>
        <v>0</v>
      </c>
      <c r="H163" s="1">
        <v>3.17</v>
      </c>
      <c r="I163" s="1">
        <v>6</v>
      </c>
      <c r="J163" s="5">
        <v>0</v>
      </c>
      <c r="K163" s="1">
        <v>0</v>
      </c>
      <c r="L163" s="1">
        <v>1.21</v>
      </c>
      <c r="M163" s="1">
        <v>1.83</v>
      </c>
      <c r="N163" s="16">
        <f t="shared" ref="N163:N167" si="28">MAX(0,(TRUNC((L163*0.8))))</f>
        <v>0</v>
      </c>
      <c r="O163" s="1">
        <v>0</v>
      </c>
      <c r="P163" s="1">
        <v>0</v>
      </c>
      <c r="Q163" s="15">
        <v>3750.41</v>
      </c>
      <c r="R163" s="2">
        <v>6438.2</v>
      </c>
      <c r="S163" s="1">
        <v>3</v>
      </c>
      <c r="T163" s="1">
        <v>19</v>
      </c>
      <c r="U163" s="1">
        <v>19</v>
      </c>
      <c r="V163" s="1">
        <v>13</v>
      </c>
      <c r="W163" s="1">
        <v>81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4</v>
      </c>
      <c r="AP163" s="1">
        <v>7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4</v>
      </c>
      <c r="AX163" s="1">
        <v>3</v>
      </c>
      <c r="AY163" s="1">
        <v>7</v>
      </c>
      <c r="AZ163" s="1">
        <v>4</v>
      </c>
      <c r="BA163" s="1">
        <v>22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70115</v>
      </c>
      <c r="B164" s="1" t="s">
        <v>241</v>
      </c>
      <c r="C164" s="1">
        <v>30</v>
      </c>
      <c r="D164" s="2">
        <v>29.93</v>
      </c>
      <c r="E164" s="2">
        <v>897.9</v>
      </c>
      <c r="F164" s="10">
        <f t="shared" si="4"/>
        <v>0</v>
      </c>
      <c r="G164" s="11">
        <f t="shared" si="5"/>
        <v>0</v>
      </c>
      <c r="H164" s="1">
        <v>0.88</v>
      </c>
      <c r="I164" s="1">
        <v>0</v>
      </c>
      <c r="J164" s="5">
        <v>0</v>
      </c>
      <c r="K164" s="1">
        <v>0</v>
      </c>
      <c r="L164" s="1">
        <v>0.62</v>
      </c>
      <c r="M164" s="1">
        <v>1.9</v>
      </c>
      <c r="N164" s="16">
        <f t="shared" si="28"/>
        <v>0</v>
      </c>
      <c r="O164" s="67">
        <f>VLOOKUP(A164:A427,'170326'!A164:O427,15,FALSE)</f>
        <v>0</v>
      </c>
      <c r="P164" s="1">
        <v>0</v>
      </c>
      <c r="Q164" s="15">
        <v>3696.35</v>
      </c>
      <c r="R164" s="2">
        <v>2304.61</v>
      </c>
      <c r="S164" s="1">
        <v>6</v>
      </c>
      <c r="T164" s="1">
        <v>13</v>
      </c>
      <c r="U164" s="1">
        <v>11</v>
      </c>
      <c r="V164" s="1">
        <v>6</v>
      </c>
      <c r="W164" s="1">
        <v>-6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10</v>
      </c>
      <c r="AN164" s="1">
        <v>16</v>
      </c>
      <c r="AO164" s="1">
        <v>43</v>
      </c>
      <c r="AP164" s="1">
        <v>35</v>
      </c>
      <c r="AQ164" s="1">
        <v>26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3</v>
      </c>
      <c r="AX164" s="1">
        <v>0</v>
      </c>
      <c r="AY164" s="1">
        <v>10</v>
      </c>
      <c r="AZ164" s="1">
        <v>11</v>
      </c>
      <c r="BA164" s="1">
        <v>57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70232</v>
      </c>
      <c r="B165" s="1" t="s">
        <v>234</v>
      </c>
      <c r="C165" s="1">
        <v>5</v>
      </c>
      <c r="D165" s="2">
        <v>61.49</v>
      </c>
      <c r="E165" s="2">
        <v>307.45</v>
      </c>
      <c r="F165" s="10">
        <f t="shared" si="4"/>
        <v>0</v>
      </c>
      <c r="G165" s="11">
        <f t="shared" si="5"/>
        <v>0</v>
      </c>
      <c r="H165" s="1">
        <v>2.8</v>
      </c>
      <c r="I165" s="1">
        <v>2</v>
      </c>
      <c r="J165" s="5">
        <v>0</v>
      </c>
      <c r="K165" s="1">
        <v>0</v>
      </c>
      <c r="L165" s="1">
        <v>0.9</v>
      </c>
      <c r="M165" s="1">
        <v>3</v>
      </c>
      <c r="N165" s="16">
        <f t="shared" si="28"/>
        <v>0</v>
      </c>
      <c r="O165" s="67">
        <f>VLOOKUP(A165:A428,'170326'!A165:O428,15,FALSE)</f>
        <v>0</v>
      </c>
      <c r="P165" s="1">
        <v>0</v>
      </c>
      <c r="Q165" s="15">
        <v>3689.4</v>
      </c>
      <c r="R165" s="2">
        <v>1414.27</v>
      </c>
      <c r="S165" s="1">
        <v>5</v>
      </c>
      <c r="T165" s="1">
        <v>4</v>
      </c>
      <c r="U165" s="1">
        <v>6</v>
      </c>
      <c r="V165" s="1">
        <v>2</v>
      </c>
      <c r="W165" s="1">
        <v>8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11</v>
      </c>
      <c r="AN165" s="1">
        <v>10</v>
      </c>
      <c r="AO165" s="1">
        <v>21</v>
      </c>
      <c r="AP165" s="1">
        <v>9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2</v>
      </c>
      <c r="AX165" s="1">
        <v>0</v>
      </c>
      <c r="AY165" s="1">
        <v>1</v>
      </c>
      <c r="AZ165" s="1">
        <v>3</v>
      </c>
      <c r="BA165" s="1">
        <v>15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70503</v>
      </c>
      <c r="B166" s="1" t="s">
        <v>219</v>
      </c>
      <c r="C166" s="1">
        <v>32</v>
      </c>
      <c r="D166" s="2">
        <v>33.270000000000003</v>
      </c>
      <c r="E166" s="2">
        <v>1064.6400000000001</v>
      </c>
      <c r="F166" s="10">
        <f t="shared" si="4"/>
        <v>0</v>
      </c>
      <c r="G166" s="11">
        <f t="shared" si="5"/>
        <v>0</v>
      </c>
      <c r="H166" s="1">
        <v>0.14000000000000001</v>
      </c>
      <c r="I166" s="1">
        <v>0</v>
      </c>
      <c r="J166" s="5">
        <v>0</v>
      </c>
      <c r="K166" s="1">
        <v>0</v>
      </c>
      <c r="L166" s="1">
        <v>0.75</v>
      </c>
      <c r="M166" s="1">
        <v>1.78</v>
      </c>
      <c r="N166" s="16">
        <f t="shared" si="28"/>
        <v>0</v>
      </c>
      <c r="O166" s="67">
        <f>VLOOKUP(A166:A429,'170326'!A166:O429,15,FALSE)</f>
        <v>0</v>
      </c>
      <c r="P166" s="1">
        <v>0</v>
      </c>
      <c r="Q166" s="15">
        <v>3576.53</v>
      </c>
      <c r="R166" s="2">
        <v>5855.52</v>
      </c>
      <c r="S166" s="1">
        <v>6</v>
      </c>
      <c r="T166" s="1">
        <v>4</v>
      </c>
      <c r="U166" s="1">
        <v>-21</v>
      </c>
      <c r="V166" s="1">
        <v>35</v>
      </c>
      <c r="W166" s="1">
        <v>47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28</v>
      </c>
      <c r="AN166" s="1">
        <v>24</v>
      </c>
      <c r="AO166" s="1">
        <v>32</v>
      </c>
      <c r="AP166" s="1">
        <v>14</v>
      </c>
      <c r="AQ166" s="1">
        <v>72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9</v>
      </c>
      <c r="AX166" s="1">
        <v>11</v>
      </c>
      <c r="AY166" s="1">
        <v>6</v>
      </c>
      <c r="AZ166" s="1">
        <v>7</v>
      </c>
      <c r="BA166" s="1">
        <v>57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70978</v>
      </c>
      <c r="B167" s="1" t="s">
        <v>265</v>
      </c>
      <c r="C167" s="1">
        <v>16</v>
      </c>
      <c r="D167" s="2">
        <v>84.48</v>
      </c>
      <c r="E167" s="2">
        <v>1351.68</v>
      </c>
      <c r="F167" s="10">
        <f t="shared" si="4"/>
        <v>0</v>
      </c>
      <c r="G167" s="11">
        <f t="shared" si="5"/>
        <v>0</v>
      </c>
      <c r="H167" s="1">
        <v>0.22</v>
      </c>
      <c r="I167" s="1">
        <v>0</v>
      </c>
      <c r="J167" s="5">
        <v>0</v>
      </c>
      <c r="K167" s="1">
        <v>0</v>
      </c>
      <c r="L167" s="1">
        <v>0.16</v>
      </c>
      <c r="M167" s="1">
        <v>2.94</v>
      </c>
      <c r="N167" s="16">
        <f t="shared" si="28"/>
        <v>0</v>
      </c>
      <c r="O167" s="1">
        <v>0</v>
      </c>
      <c r="P167" s="1">
        <v>0</v>
      </c>
      <c r="Q167" s="15">
        <v>3548.16</v>
      </c>
      <c r="R167" s="2">
        <v>6082.56</v>
      </c>
      <c r="S167" s="1">
        <v>0</v>
      </c>
      <c r="T167" s="1">
        <v>2</v>
      </c>
      <c r="U167" s="1">
        <v>2</v>
      </c>
      <c r="V167" s="1">
        <v>1</v>
      </c>
      <c r="W167" s="1">
        <v>15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14</v>
      </c>
      <c r="AN167" s="1">
        <v>8</v>
      </c>
      <c r="AO167" s="1">
        <v>10</v>
      </c>
      <c r="AP167" s="1">
        <v>16</v>
      </c>
      <c r="AQ167" s="1">
        <v>10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</v>
      </c>
      <c r="AX167" s="1">
        <v>0</v>
      </c>
      <c r="AY167" s="1">
        <v>0</v>
      </c>
      <c r="AZ167" s="1">
        <v>3</v>
      </c>
      <c r="BA167" s="1">
        <v>47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70314</v>
      </c>
      <c r="B168" s="1" t="s">
        <v>286</v>
      </c>
      <c r="C168" s="1">
        <v>15</v>
      </c>
      <c r="D168" s="2">
        <v>28.82</v>
      </c>
      <c r="E168" s="2">
        <v>432.3</v>
      </c>
      <c r="F168" s="10">
        <f t="shared" si="4"/>
        <v>0</v>
      </c>
      <c r="G168" s="11">
        <f t="shared" si="5"/>
        <v>0</v>
      </c>
      <c r="H168" s="1">
        <v>1.4</v>
      </c>
      <c r="I168" s="1">
        <v>0</v>
      </c>
      <c r="J168" s="5">
        <v>0</v>
      </c>
      <c r="K168" s="1">
        <v>0</v>
      </c>
      <c r="L168" s="1">
        <v>1.5</v>
      </c>
      <c r="M168" s="1">
        <v>3.87</v>
      </c>
      <c r="N168" s="5">
        <v>0</v>
      </c>
      <c r="O168" s="1">
        <v>0</v>
      </c>
      <c r="P168" s="1">
        <v>0</v>
      </c>
      <c r="Q168" s="15">
        <v>3530.45</v>
      </c>
      <c r="R168" s="2">
        <v>1758.02</v>
      </c>
      <c r="S168" s="1">
        <v>8</v>
      </c>
      <c r="T168" s="1">
        <v>16</v>
      </c>
      <c r="U168" s="1">
        <v>1</v>
      </c>
      <c r="V168" s="1">
        <v>8</v>
      </c>
      <c r="W168" s="1">
        <v>1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40</v>
      </c>
      <c r="AN168" s="1">
        <v>22</v>
      </c>
      <c r="AO168" s="1">
        <v>21</v>
      </c>
      <c r="AP168" s="1">
        <v>14</v>
      </c>
      <c r="AQ168" s="1">
        <v>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2</v>
      </c>
      <c r="AX168" s="1">
        <v>18</v>
      </c>
      <c r="AY168" s="1">
        <v>9</v>
      </c>
      <c r="AZ168" s="1">
        <v>5</v>
      </c>
      <c r="BA168" s="1">
        <v>58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70407</v>
      </c>
      <c r="B169" s="1" t="s">
        <v>220</v>
      </c>
      <c r="C169" s="1">
        <v>20</v>
      </c>
      <c r="D169" s="2">
        <v>71.849999999999994</v>
      </c>
      <c r="E169" s="2">
        <v>1437</v>
      </c>
      <c r="F169" s="10">
        <f t="shared" si="4"/>
        <v>0</v>
      </c>
      <c r="G169" s="11">
        <f t="shared" si="5"/>
        <v>0</v>
      </c>
      <c r="H169" s="1">
        <v>0</v>
      </c>
      <c r="I169" s="1">
        <v>0</v>
      </c>
      <c r="J169" s="5">
        <v>0</v>
      </c>
      <c r="K169" s="1">
        <v>0</v>
      </c>
      <c r="L169" s="1">
        <v>0.35</v>
      </c>
      <c r="M169" s="1">
        <v>0.8</v>
      </c>
      <c r="N169" s="16">
        <f t="shared" ref="N169:N170" si="29">MAX(0,(TRUNC((L169*0.8))))</f>
        <v>0</v>
      </c>
      <c r="O169" s="67">
        <f>VLOOKUP(A169:A432,'170326'!A169:O432,15,FALSE)</f>
        <v>0</v>
      </c>
      <c r="P169" s="1">
        <v>0</v>
      </c>
      <c r="Q169" s="15">
        <v>3269.18</v>
      </c>
      <c r="R169" s="2">
        <v>1221.45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9</v>
      </c>
      <c r="AO169" s="1">
        <v>26</v>
      </c>
      <c r="AP169" s="1">
        <v>16</v>
      </c>
      <c r="AQ169" s="1">
        <v>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3</v>
      </c>
      <c r="AX169" s="1">
        <v>8</v>
      </c>
      <c r="AY169" s="1">
        <v>0</v>
      </c>
      <c r="AZ169" s="1">
        <v>0</v>
      </c>
      <c r="BA169" s="1">
        <v>16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70141</v>
      </c>
      <c r="B170" s="1" t="s">
        <v>270</v>
      </c>
      <c r="C170" s="1">
        <v>15</v>
      </c>
      <c r="D170" s="2">
        <v>28.82</v>
      </c>
      <c r="E170" s="2">
        <v>432.3</v>
      </c>
      <c r="F170" s="10">
        <f t="shared" si="4"/>
        <v>0</v>
      </c>
      <c r="G170" s="11">
        <f t="shared" si="5"/>
        <v>0</v>
      </c>
      <c r="H170" s="1">
        <v>1.17</v>
      </c>
      <c r="I170" s="1">
        <v>0</v>
      </c>
      <c r="J170" s="5">
        <v>0</v>
      </c>
      <c r="K170" s="1">
        <v>0</v>
      </c>
      <c r="L170" s="1">
        <v>0.83</v>
      </c>
      <c r="M170" s="1">
        <v>0.33</v>
      </c>
      <c r="N170" s="16">
        <f t="shared" si="29"/>
        <v>0</v>
      </c>
      <c r="O170" s="67">
        <f>VLOOKUP(A170:A433,'170326'!A170:O433,15,FALSE)</f>
        <v>0</v>
      </c>
      <c r="P170" s="1">
        <v>0</v>
      </c>
      <c r="Q170" s="15">
        <v>3170.2</v>
      </c>
      <c r="R170" s="2">
        <v>2478.52</v>
      </c>
      <c r="S170" s="1">
        <v>5</v>
      </c>
      <c r="T170" s="1">
        <v>3</v>
      </c>
      <c r="U170" s="1">
        <v>8</v>
      </c>
      <c r="V170" s="1">
        <v>6</v>
      </c>
      <c r="W170" s="1">
        <v>40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30</v>
      </c>
      <c r="AN170" s="1">
        <v>35</v>
      </c>
      <c r="AO170" s="1">
        <v>26</v>
      </c>
      <c r="AP170" s="1">
        <v>13</v>
      </c>
      <c r="AQ170" s="1">
        <v>41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2</v>
      </c>
      <c r="AX170" s="1">
        <v>11</v>
      </c>
      <c r="AY170" s="1">
        <v>1</v>
      </c>
      <c r="AZ170" s="1">
        <v>8</v>
      </c>
      <c r="BA170" s="1">
        <v>5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70117</v>
      </c>
      <c r="B171" s="1" t="s">
        <v>284</v>
      </c>
      <c r="C171" s="1">
        <v>24</v>
      </c>
      <c r="D171" s="2">
        <v>37.630099999999999</v>
      </c>
      <c r="E171" s="2">
        <v>903.12239999999997</v>
      </c>
      <c r="F171" s="10">
        <f t="shared" si="4"/>
        <v>0</v>
      </c>
      <c r="G171" s="11">
        <f t="shared" si="5"/>
        <v>0</v>
      </c>
      <c r="H171" s="1">
        <v>-0.62</v>
      </c>
      <c r="I171" s="1">
        <v>0</v>
      </c>
      <c r="J171" s="5">
        <v>0</v>
      </c>
      <c r="K171" s="1">
        <v>0</v>
      </c>
      <c r="L171" s="1">
        <v>1.4</v>
      </c>
      <c r="M171" s="1">
        <v>1.58</v>
      </c>
      <c r="N171" s="5">
        <v>0</v>
      </c>
      <c r="O171" s="67">
        <f>VLOOKUP(A171:A434,'170326'!A171:O434,15,FALSE)</f>
        <v>0</v>
      </c>
      <c r="P171" s="1">
        <v>0</v>
      </c>
      <c r="Q171" s="15">
        <v>3160.93</v>
      </c>
      <c r="R171" s="2">
        <v>4101.68</v>
      </c>
      <c r="S171" s="1">
        <v>3</v>
      </c>
      <c r="T171" s="1">
        <v>4</v>
      </c>
      <c r="U171" s="1">
        <v>-22</v>
      </c>
      <c r="V171" s="1">
        <v>4</v>
      </c>
      <c r="W171" s="1">
        <v>38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26</v>
      </c>
      <c r="AN171" s="1">
        <v>18</v>
      </c>
      <c r="AO171" s="1">
        <v>22</v>
      </c>
      <c r="AP171" s="1">
        <v>17</v>
      </c>
      <c r="AQ171" s="1">
        <v>33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8</v>
      </c>
      <c r="AX171" s="1">
        <v>8</v>
      </c>
      <c r="AY171" s="1">
        <v>5</v>
      </c>
      <c r="AZ171" s="1">
        <v>33</v>
      </c>
      <c r="BA171" s="1">
        <v>38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70360</v>
      </c>
      <c r="B172" s="1" t="s">
        <v>245</v>
      </c>
      <c r="C172" s="1">
        <v>15</v>
      </c>
      <c r="D172" s="2">
        <v>30.07</v>
      </c>
      <c r="E172" s="2">
        <v>451.05</v>
      </c>
      <c r="F172" s="10">
        <f t="shared" si="4"/>
        <v>0</v>
      </c>
      <c r="G172" s="11">
        <f t="shared" si="5"/>
        <v>0</v>
      </c>
      <c r="H172" s="1">
        <v>0.4</v>
      </c>
      <c r="I172" s="1">
        <v>0</v>
      </c>
      <c r="J172" s="5">
        <v>0</v>
      </c>
      <c r="K172" s="1">
        <v>0</v>
      </c>
      <c r="L172" s="1">
        <v>0.3</v>
      </c>
      <c r="M172" s="1">
        <v>2.73</v>
      </c>
      <c r="N172" s="16">
        <f t="shared" ref="N172:N175" si="30">MAX(0,(TRUNC((L172*0.8))))</f>
        <v>0</v>
      </c>
      <c r="O172" s="1">
        <v>0</v>
      </c>
      <c r="P172" s="1">
        <v>0</v>
      </c>
      <c r="Q172" s="15">
        <v>2826.58</v>
      </c>
      <c r="R172" s="2">
        <v>2195.11</v>
      </c>
      <c r="S172" s="1">
        <v>1</v>
      </c>
      <c r="T172" s="1">
        <v>6</v>
      </c>
      <c r="U172" s="1">
        <v>2</v>
      </c>
      <c r="V172" s="1">
        <v>0</v>
      </c>
      <c r="W172" s="1">
        <v>2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25</v>
      </c>
      <c r="AN172" s="1">
        <v>18</v>
      </c>
      <c r="AO172" s="1">
        <v>42</v>
      </c>
      <c r="AP172" s="1">
        <v>15</v>
      </c>
      <c r="AQ172" s="1">
        <v>30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2</v>
      </c>
      <c r="AX172" s="1">
        <v>2</v>
      </c>
      <c r="AY172" s="1">
        <v>1</v>
      </c>
      <c r="AZ172" s="1">
        <v>1</v>
      </c>
      <c r="BA172" s="1">
        <v>41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70172</v>
      </c>
      <c r="B173" s="1" t="s">
        <v>282</v>
      </c>
      <c r="C173" s="1">
        <v>15</v>
      </c>
      <c r="D173" s="2">
        <v>30.07</v>
      </c>
      <c r="E173" s="2">
        <v>451.05</v>
      </c>
      <c r="F173" s="10">
        <f t="shared" si="4"/>
        <v>0</v>
      </c>
      <c r="G173" s="11">
        <f t="shared" si="5"/>
        <v>0</v>
      </c>
      <c r="H173" s="1">
        <v>0.6</v>
      </c>
      <c r="I173" s="1">
        <v>1</v>
      </c>
      <c r="J173" s="5">
        <v>0</v>
      </c>
      <c r="K173" s="1">
        <v>0</v>
      </c>
      <c r="L173" s="1">
        <v>0.03</v>
      </c>
      <c r="M173" s="1">
        <v>0.87</v>
      </c>
      <c r="N173" s="16">
        <f t="shared" si="30"/>
        <v>0</v>
      </c>
      <c r="O173" s="67">
        <f>VLOOKUP(A173:A436,'170326'!A173:O436,15,FALSE)</f>
        <v>0</v>
      </c>
      <c r="P173" s="1">
        <v>0</v>
      </c>
      <c r="Q173" s="15">
        <v>2676.23</v>
      </c>
      <c r="R173" s="2">
        <v>902.1</v>
      </c>
      <c r="S173" s="1">
        <v>4</v>
      </c>
      <c r="T173" s="1">
        <v>4</v>
      </c>
      <c r="U173" s="1">
        <v>2</v>
      </c>
      <c r="V173" s="1">
        <v>2</v>
      </c>
      <c r="W173" s="1">
        <v>-6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17</v>
      </c>
      <c r="AN173" s="1">
        <v>23</v>
      </c>
      <c r="AO173" s="1">
        <v>39</v>
      </c>
      <c r="AP173" s="1">
        <v>24</v>
      </c>
      <c r="AQ173" s="1">
        <v>23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1</v>
      </c>
      <c r="AY173" s="1">
        <v>0</v>
      </c>
      <c r="AZ173" s="1">
        <v>0</v>
      </c>
      <c r="BA173" s="1">
        <v>13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76001</v>
      </c>
      <c r="B174" s="1" t="s">
        <v>247</v>
      </c>
      <c r="C174" s="1">
        <v>30</v>
      </c>
      <c r="D174" s="2">
        <v>14.71</v>
      </c>
      <c r="E174" s="2">
        <v>441.3</v>
      </c>
      <c r="F174" s="10">
        <f t="shared" si="4"/>
        <v>0</v>
      </c>
      <c r="G174" s="11">
        <f t="shared" si="5"/>
        <v>0</v>
      </c>
      <c r="H174" s="1">
        <v>0.25</v>
      </c>
      <c r="I174" s="1">
        <v>0</v>
      </c>
      <c r="J174" s="5">
        <v>0</v>
      </c>
      <c r="K174" s="1">
        <v>0</v>
      </c>
      <c r="L174" s="1">
        <v>0</v>
      </c>
      <c r="M174" s="1">
        <v>0</v>
      </c>
      <c r="N174" s="16">
        <f t="shared" si="30"/>
        <v>0</v>
      </c>
      <c r="O174" s="67">
        <f>VLOOKUP(A174:A437,'170326'!A174:O437,15,FALSE)</f>
        <v>0</v>
      </c>
      <c r="P174" s="1">
        <v>0</v>
      </c>
      <c r="Q174" s="15">
        <v>2655.16</v>
      </c>
      <c r="R174" s="2">
        <v>161.81</v>
      </c>
      <c r="S174" s="1">
        <v>0</v>
      </c>
      <c r="T174" s="1">
        <v>0</v>
      </c>
      <c r="U174" s="1">
        <v>-1</v>
      </c>
      <c r="V174" s="1">
        <v>17</v>
      </c>
      <c r="W174" s="1">
        <v>5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60</v>
      </c>
      <c r="AN174" s="1">
        <v>0</v>
      </c>
      <c r="AO174" s="1">
        <v>53</v>
      </c>
      <c r="AP174" s="1">
        <v>120</v>
      </c>
      <c r="AQ174" s="1">
        <v>6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70065</v>
      </c>
      <c r="B175" s="1" t="s">
        <v>123</v>
      </c>
      <c r="C175" s="1">
        <v>50</v>
      </c>
      <c r="D175" s="2">
        <v>16.4161</v>
      </c>
      <c r="E175" s="2">
        <v>820.80499999999995</v>
      </c>
      <c r="F175" s="10">
        <f t="shared" si="4"/>
        <v>0</v>
      </c>
      <c r="G175" s="11">
        <f t="shared" si="5"/>
        <v>0</v>
      </c>
      <c r="H175" s="1">
        <v>0.43</v>
      </c>
      <c r="I175" s="1">
        <v>0</v>
      </c>
      <c r="J175" s="5">
        <v>0</v>
      </c>
      <c r="K175" s="1">
        <v>0</v>
      </c>
      <c r="L175" s="1">
        <v>0</v>
      </c>
      <c r="M175" s="1">
        <v>0</v>
      </c>
      <c r="N175" s="16">
        <f t="shared" si="30"/>
        <v>0</v>
      </c>
      <c r="O175" s="67">
        <f>VLOOKUP(A175:A438,'170326'!A175:O438,15,FALSE)</f>
        <v>0</v>
      </c>
      <c r="P175" s="1">
        <v>0</v>
      </c>
      <c r="Q175" s="15">
        <v>2610.16</v>
      </c>
      <c r="R175" s="2">
        <v>213.41</v>
      </c>
      <c r="S175" s="1">
        <v>13</v>
      </c>
      <c r="T175" s="1">
        <v>17</v>
      </c>
      <c r="U175" s="1">
        <v>0</v>
      </c>
      <c r="V175" s="1">
        <v>0</v>
      </c>
      <c r="W175" s="1">
        <v>-23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118</v>
      </c>
      <c r="AN175" s="1">
        <v>30</v>
      </c>
      <c r="AO175" s="1">
        <v>4</v>
      </c>
      <c r="AP175" s="1">
        <v>1</v>
      </c>
      <c r="AQ175" s="1">
        <v>36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70015</v>
      </c>
      <c r="B176" s="1" t="s">
        <v>288</v>
      </c>
      <c r="C176" s="1">
        <v>12</v>
      </c>
      <c r="D176" s="2">
        <v>29.4</v>
      </c>
      <c r="E176" s="2">
        <v>352.8</v>
      </c>
      <c r="F176" s="10">
        <f t="shared" si="4"/>
        <v>0</v>
      </c>
      <c r="G176" s="11">
        <f t="shared" si="5"/>
        <v>0</v>
      </c>
      <c r="H176" s="1">
        <v>0</v>
      </c>
      <c r="I176" s="1">
        <v>0</v>
      </c>
      <c r="J176" s="5">
        <v>0</v>
      </c>
      <c r="K176" s="1">
        <v>0</v>
      </c>
      <c r="L176" s="1">
        <v>1.33</v>
      </c>
      <c r="M176" s="1">
        <v>3.33</v>
      </c>
      <c r="N176" s="5">
        <v>0</v>
      </c>
      <c r="O176" s="67">
        <f>VLOOKUP(A176:A439,'170326'!A176:O439,15,FALSE)</f>
        <v>0</v>
      </c>
      <c r="P176" s="1">
        <v>0</v>
      </c>
      <c r="Q176" s="15">
        <v>2557.8000000000002</v>
      </c>
      <c r="R176" s="2">
        <v>2381.4</v>
      </c>
      <c r="S176" s="1">
        <v>0</v>
      </c>
      <c r="T176" s="1">
        <v>0</v>
      </c>
      <c r="U176" s="1">
        <v>0</v>
      </c>
      <c r="V176" s="1">
        <v>0</v>
      </c>
      <c r="W176" s="1">
        <v>22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14</v>
      </c>
      <c r="AN176" s="1">
        <v>18</v>
      </c>
      <c r="AO176" s="1">
        <v>35</v>
      </c>
      <c r="AP176" s="1">
        <v>26</v>
      </c>
      <c r="AQ176" s="1">
        <v>19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1</v>
      </c>
      <c r="AX176" s="1">
        <v>0</v>
      </c>
      <c r="AY176" s="1">
        <v>10</v>
      </c>
      <c r="AZ176" s="1">
        <v>10</v>
      </c>
      <c r="BA176" s="1">
        <v>40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70146</v>
      </c>
      <c r="B177" s="1" t="s">
        <v>313</v>
      </c>
      <c r="C177" s="1">
        <v>20</v>
      </c>
      <c r="D177" s="2">
        <v>53.1</v>
      </c>
      <c r="E177" s="2">
        <v>1062</v>
      </c>
      <c r="F177" s="10">
        <f t="shared" si="4"/>
        <v>0</v>
      </c>
      <c r="G177" s="11">
        <f t="shared" si="5"/>
        <v>0</v>
      </c>
      <c r="H177" s="1">
        <v>2.08</v>
      </c>
      <c r="I177" s="1">
        <v>0</v>
      </c>
      <c r="J177" s="5">
        <v>0</v>
      </c>
      <c r="K177" s="1">
        <v>0</v>
      </c>
      <c r="L177" s="1">
        <v>0.02</v>
      </c>
      <c r="M177" s="1">
        <v>0.15</v>
      </c>
      <c r="N177" s="16">
        <f t="shared" ref="N177:N183" si="31">MAX(0,(TRUNC((L177*0.8))))</f>
        <v>0</v>
      </c>
      <c r="O177" s="1">
        <v>0</v>
      </c>
      <c r="P177" s="1">
        <v>0</v>
      </c>
      <c r="Q177" s="15">
        <v>2548.8000000000002</v>
      </c>
      <c r="R177" s="2">
        <v>159.30000000000001</v>
      </c>
      <c r="S177" s="1">
        <v>0</v>
      </c>
      <c r="T177" s="1">
        <v>0</v>
      </c>
      <c r="U177" s="1">
        <v>29</v>
      </c>
      <c r="V177" s="1">
        <v>25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4</v>
      </c>
      <c r="AP177" s="1">
        <v>4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</v>
      </c>
      <c r="BA177" s="1">
        <v>3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70185</v>
      </c>
      <c r="B178" s="1" t="s">
        <v>174</v>
      </c>
      <c r="C178" s="1">
        <v>40</v>
      </c>
      <c r="D178" s="2">
        <v>26.14</v>
      </c>
      <c r="E178" s="2">
        <v>1045.5999999999999</v>
      </c>
      <c r="F178" s="10">
        <f t="shared" si="4"/>
        <v>0</v>
      </c>
      <c r="G178" s="11">
        <f t="shared" si="5"/>
        <v>0</v>
      </c>
      <c r="H178" s="1">
        <v>1.76</v>
      </c>
      <c r="I178" s="1">
        <v>2</v>
      </c>
      <c r="J178" s="5">
        <v>0</v>
      </c>
      <c r="K178" s="1">
        <v>0</v>
      </c>
      <c r="L178" s="1">
        <v>0.02</v>
      </c>
      <c r="M178" s="1">
        <v>2.98</v>
      </c>
      <c r="N178" s="16">
        <f t="shared" si="31"/>
        <v>0</v>
      </c>
      <c r="O178" s="1">
        <v>0</v>
      </c>
      <c r="P178" s="1">
        <v>0</v>
      </c>
      <c r="Q178" s="15">
        <v>2548.65</v>
      </c>
      <c r="R178" s="2">
        <v>5384.84</v>
      </c>
      <c r="S178" s="1">
        <v>6</v>
      </c>
      <c r="T178" s="1">
        <v>62</v>
      </c>
      <c r="U178" s="1">
        <v>-10</v>
      </c>
      <c r="V178" s="1">
        <v>87</v>
      </c>
      <c r="W178" s="1">
        <v>88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52</v>
      </c>
      <c r="AO178" s="1">
        <v>0</v>
      </c>
      <c r="AP178" s="1">
        <v>0</v>
      </c>
      <c r="AQ178" s="1">
        <v>-1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1</v>
      </c>
      <c r="AX178" s="1">
        <v>0</v>
      </c>
      <c r="AY178" s="1">
        <v>0</v>
      </c>
      <c r="AZ178" s="1">
        <v>0</v>
      </c>
      <c r="BA178" s="1">
        <v>119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70033</v>
      </c>
      <c r="B179" s="1" t="s">
        <v>179</v>
      </c>
      <c r="C179" s="1">
        <v>18</v>
      </c>
      <c r="D179" s="2">
        <v>47.222200000000001</v>
      </c>
      <c r="E179" s="2">
        <v>849.99959999999999</v>
      </c>
      <c r="F179" s="10">
        <f t="shared" si="4"/>
        <v>0</v>
      </c>
      <c r="G179" s="11">
        <f t="shared" si="5"/>
        <v>0</v>
      </c>
      <c r="H179" s="1">
        <v>0.81</v>
      </c>
      <c r="I179" s="1">
        <v>0</v>
      </c>
      <c r="J179" s="5">
        <v>0</v>
      </c>
      <c r="K179" s="1">
        <v>0</v>
      </c>
      <c r="L179" s="1">
        <v>0.42</v>
      </c>
      <c r="M179" s="1">
        <v>1.22</v>
      </c>
      <c r="N179" s="16">
        <f t="shared" si="31"/>
        <v>0</v>
      </c>
      <c r="O179" s="67">
        <f>VLOOKUP(A179:A442,'170326'!A179:O442,15,FALSE)</f>
        <v>0</v>
      </c>
      <c r="P179" s="1">
        <v>0</v>
      </c>
      <c r="Q179" s="15">
        <v>2431.94</v>
      </c>
      <c r="R179" s="2">
        <v>9113.8799999999992</v>
      </c>
      <c r="S179" s="1">
        <v>4</v>
      </c>
      <c r="T179" s="1">
        <v>4</v>
      </c>
      <c r="U179" s="1">
        <v>8</v>
      </c>
      <c r="V179" s="1">
        <v>1</v>
      </c>
      <c r="W179" s="1">
        <v>92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7</v>
      </c>
      <c r="AN179" s="1">
        <v>12</v>
      </c>
      <c r="AO179" s="1">
        <v>10</v>
      </c>
      <c r="AP179" s="1">
        <v>13</v>
      </c>
      <c r="AQ179" s="1">
        <v>79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1</v>
      </c>
      <c r="AX179" s="1">
        <v>1</v>
      </c>
      <c r="AY179" s="1">
        <v>3</v>
      </c>
      <c r="AZ179" s="1">
        <v>6</v>
      </c>
      <c r="BA179" s="1">
        <v>22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70352</v>
      </c>
      <c r="B180" s="1" t="s">
        <v>276</v>
      </c>
      <c r="C180" s="1">
        <v>5</v>
      </c>
      <c r="D180" s="2">
        <v>61.49</v>
      </c>
      <c r="E180" s="2">
        <v>307.45</v>
      </c>
      <c r="F180" s="10">
        <f t="shared" si="4"/>
        <v>0</v>
      </c>
      <c r="G180" s="11">
        <f t="shared" si="5"/>
        <v>0</v>
      </c>
      <c r="H180" s="1">
        <v>1.6</v>
      </c>
      <c r="I180" s="1">
        <v>0</v>
      </c>
      <c r="J180" s="5">
        <v>0</v>
      </c>
      <c r="K180" s="1">
        <v>0</v>
      </c>
      <c r="L180" s="1">
        <v>0.3</v>
      </c>
      <c r="M180" s="1">
        <v>0.4</v>
      </c>
      <c r="N180" s="16">
        <f t="shared" si="31"/>
        <v>0</v>
      </c>
      <c r="O180" s="1">
        <v>0</v>
      </c>
      <c r="P180" s="1">
        <v>0</v>
      </c>
      <c r="Q180" s="15">
        <v>2428.86</v>
      </c>
      <c r="R180" s="2">
        <v>-307.45</v>
      </c>
      <c r="S180" s="1">
        <v>4</v>
      </c>
      <c r="T180" s="1">
        <v>1</v>
      </c>
      <c r="U180" s="1">
        <v>3</v>
      </c>
      <c r="V180" s="1">
        <v>1</v>
      </c>
      <c r="W180" s="1">
        <v>-5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17</v>
      </c>
      <c r="AN180" s="1">
        <v>10</v>
      </c>
      <c r="AO180" s="1">
        <v>6</v>
      </c>
      <c r="AP180" s="1">
        <v>4</v>
      </c>
      <c r="AQ180" s="1">
        <v>-2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3</v>
      </c>
      <c r="AY180" s="1">
        <v>0</v>
      </c>
      <c r="AZ180" s="1">
        <v>0</v>
      </c>
      <c r="BA180" s="1">
        <v>2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70030</v>
      </c>
      <c r="B181" s="1" t="s">
        <v>280</v>
      </c>
      <c r="C181" s="1">
        <v>20</v>
      </c>
      <c r="D181" s="2">
        <v>86.35</v>
      </c>
      <c r="E181" s="2">
        <v>1727</v>
      </c>
      <c r="F181" s="10">
        <f t="shared" si="4"/>
        <v>0</v>
      </c>
      <c r="G181" s="11">
        <f t="shared" si="5"/>
        <v>0</v>
      </c>
      <c r="H181" s="1">
        <v>0.15</v>
      </c>
      <c r="I181" s="1">
        <v>0</v>
      </c>
      <c r="J181" s="5">
        <v>0</v>
      </c>
      <c r="K181" s="1">
        <v>0</v>
      </c>
      <c r="L181" s="1">
        <v>0.4</v>
      </c>
      <c r="M181" s="1">
        <v>2.5</v>
      </c>
      <c r="N181" s="16">
        <f t="shared" si="31"/>
        <v>0</v>
      </c>
      <c r="O181" s="1">
        <v>0</v>
      </c>
      <c r="P181" s="1">
        <v>0</v>
      </c>
      <c r="Q181" s="15">
        <v>2374.62</v>
      </c>
      <c r="R181" s="2">
        <v>12607.1</v>
      </c>
      <c r="S181" s="1">
        <v>0</v>
      </c>
      <c r="T181" s="1">
        <v>6</v>
      </c>
      <c r="U181" s="1">
        <v>0</v>
      </c>
      <c r="V181" s="1">
        <v>0</v>
      </c>
      <c r="W181" s="1">
        <v>36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6</v>
      </c>
      <c r="AN181" s="1">
        <v>9</v>
      </c>
      <c r="AO181" s="1">
        <v>6</v>
      </c>
      <c r="AP181" s="1">
        <v>0</v>
      </c>
      <c r="AQ181" s="1">
        <v>60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6</v>
      </c>
      <c r="AX181" s="1">
        <v>4</v>
      </c>
      <c r="AY181" s="1">
        <v>0</v>
      </c>
      <c r="AZ181" s="1">
        <v>0</v>
      </c>
      <c r="BA181" s="1">
        <v>50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70266</v>
      </c>
      <c r="B182" s="1" t="s">
        <v>335</v>
      </c>
      <c r="C182" s="1">
        <v>24</v>
      </c>
      <c r="D182" s="2">
        <v>45.624299999999998</v>
      </c>
      <c r="E182" s="2">
        <v>1094.9831999999999</v>
      </c>
      <c r="F182" s="10">
        <f t="shared" si="4"/>
        <v>0</v>
      </c>
      <c r="G182" s="11">
        <f t="shared" si="5"/>
        <v>0</v>
      </c>
      <c r="H182" s="1">
        <v>0.44</v>
      </c>
      <c r="I182" s="1">
        <v>0</v>
      </c>
      <c r="J182" s="5">
        <v>0</v>
      </c>
      <c r="K182" s="1">
        <v>0</v>
      </c>
      <c r="L182" s="1">
        <v>0.21</v>
      </c>
      <c r="M182" s="1">
        <v>0.33</v>
      </c>
      <c r="N182" s="16">
        <f t="shared" si="31"/>
        <v>0</v>
      </c>
      <c r="O182" s="67">
        <f>VLOOKUP(A182:A445,'170326'!A182:O445,15,FALSE)</f>
        <v>0</v>
      </c>
      <c r="P182" s="1">
        <v>0</v>
      </c>
      <c r="Q182" s="15">
        <v>2304.0300000000002</v>
      </c>
      <c r="R182" s="2">
        <v>866.86</v>
      </c>
      <c r="S182" s="1">
        <v>4</v>
      </c>
      <c r="T182" s="1">
        <v>8</v>
      </c>
      <c r="U182" s="1">
        <v>2</v>
      </c>
      <c r="V182" s="1">
        <v>1</v>
      </c>
      <c r="W182" s="1">
        <v>-7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14</v>
      </c>
      <c r="AN182" s="1">
        <v>14</v>
      </c>
      <c r="AO182" s="1">
        <v>10</v>
      </c>
      <c r="AP182" s="1">
        <v>8</v>
      </c>
      <c r="AQ182" s="1">
        <v>18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5</v>
      </c>
      <c r="AX182" s="1">
        <v>0</v>
      </c>
      <c r="AY182" s="1">
        <v>0</v>
      </c>
      <c r="AZ182" s="1">
        <v>0</v>
      </c>
      <c r="BA182" s="1">
        <v>8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70351</v>
      </c>
      <c r="B183" s="1" t="s">
        <v>275</v>
      </c>
      <c r="C183" s="1">
        <v>5</v>
      </c>
      <c r="D183" s="2">
        <v>61.49</v>
      </c>
      <c r="E183" s="2">
        <v>307.45</v>
      </c>
      <c r="F183" s="10">
        <f t="shared" si="4"/>
        <v>0</v>
      </c>
      <c r="G183" s="11">
        <f t="shared" si="5"/>
        <v>0</v>
      </c>
      <c r="H183" s="1">
        <v>1.2</v>
      </c>
      <c r="I183" s="1">
        <v>0</v>
      </c>
      <c r="J183" s="5">
        <v>0</v>
      </c>
      <c r="K183" s="1">
        <v>0</v>
      </c>
      <c r="L183" s="1">
        <v>0.1</v>
      </c>
      <c r="M183" s="1">
        <v>0</v>
      </c>
      <c r="N183" s="16">
        <f t="shared" si="31"/>
        <v>0</v>
      </c>
      <c r="O183" s="67">
        <f>VLOOKUP(A183:A446,'170326'!A183:O446,15,FALSE)</f>
        <v>0</v>
      </c>
      <c r="P183" s="1">
        <v>0</v>
      </c>
      <c r="Q183" s="15">
        <v>2152.15</v>
      </c>
      <c r="R183" s="2">
        <v>1906.19</v>
      </c>
      <c r="S183" s="1">
        <v>2</v>
      </c>
      <c r="T183" s="1">
        <v>4</v>
      </c>
      <c r="U183" s="1">
        <v>1</v>
      </c>
      <c r="V183" s="1">
        <v>2</v>
      </c>
      <c r="W183" s="1">
        <v>16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6</v>
      </c>
      <c r="AN183" s="1">
        <v>11</v>
      </c>
      <c r="AO183" s="1">
        <v>12</v>
      </c>
      <c r="AP183" s="1">
        <v>10</v>
      </c>
      <c r="AQ183" s="1">
        <v>15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70970</v>
      </c>
      <c r="B184" s="1" t="s">
        <v>237</v>
      </c>
      <c r="C184" s="1">
        <v>15</v>
      </c>
      <c r="D184" s="2">
        <v>28.82</v>
      </c>
      <c r="E184" s="2">
        <v>432.3</v>
      </c>
      <c r="F184" s="10">
        <f t="shared" si="4"/>
        <v>0</v>
      </c>
      <c r="G184" s="11">
        <f t="shared" si="5"/>
        <v>0</v>
      </c>
      <c r="H184" s="1">
        <v>0</v>
      </c>
      <c r="I184" s="1">
        <v>0</v>
      </c>
      <c r="J184" s="5">
        <v>0</v>
      </c>
      <c r="K184" s="1">
        <v>0</v>
      </c>
      <c r="L184" s="1">
        <v>1.37</v>
      </c>
      <c r="M184" s="1">
        <v>1.6</v>
      </c>
      <c r="N184" s="5">
        <v>0</v>
      </c>
      <c r="O184" s="67">
        <f>VLOOKUP(A184:A447,'170326'!A184:O447,15,FALSE)</f>
        <v>0</v>
      </c>
      <c r="P184" s="1">
        <v>0</v>
      </c>
      <c r="Q184" s="15">
        <v>2031.81</v>
      </c>
      <c r="R184" s="2">
        <v>57.64</v>
      </c>
      <c r="S184" s="1">
        <v>5</v>
      </c>
      <c r="T184" s="1">
        <v>5</v>
      </c>
      <c r="U184" s="1">
        <v>-12</v>
      </c>
      <c r="V184" s="1">
        <v>9</v>
      </c>
      <c r="W184" s="1">
        <v>-26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5</v>
      </c>
      <c r="AN184" s="1">
        <v>26</v>
      </c>
      <c r="AO184" s="1">
        <v>24</v>
      </c>
      <c r="AP184" s="1">
        <v>16</v>
      </c>
      <c r="AQ184" s="1">
        <v>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7</v>
      </c>
      <c r="AX184" s="1">
        <v>2</v>
      </c>
      <c r="AY184" s="1">
        <v>11</v>
      </c>
      <c r="AZ184" s="1">
        <v>3</v>
      </c>
      <c r="BA184" s="1">
        <v>24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70063</v>
      </c>
      <c r="B185" s="1" t="s">
        <v>198</v>
      </c>
      <c r="C185" s="1">
        <v>24</v>
      </c>
      <c r="D185" s="2">
        <v>34.74</v>
      </c>
      <c r="E185" s="2">
        <v>833.76</v>
      </c>
      <c r="F185" s="10">
        <f t="shared" si="4"/>
        <v>0</v>
      </c>
      <c r="G185" s="11">
        <f t="shared" si="5"/>
        <v>0</v>
      </c>
      <c r="H185" s="1">
        <v>0.06</v>
      </c>
      <c r="I185" s="1">
        <v>0</v>
      </c>
      <c r="J185" s="5">
        <v>0</v>
      </c>
      <c r="K185" s="1">
        <v>0</v>
      </c>
      <c r="L185" s="1">
        <v>0.1</v>
      </c>
      <c r="M185" s="1">
        <v>1.5</v>
      </c>
      <c r="N185" s="16">
        <f t="shared" ref="N185:N193" si="32">MAX(0,(TRUNC((L185*0.8))))</f>
        <v>0</v>
      </c>
      <c r="O185" s="67">
        <f>VLOOKUP(A185:A448,'170326'!A185:O448,15,FALSE)</f>
        <v>0</v>
      </c>
      <c r="P185" s="1">
        <v>0</v>
      </c>
      <c r="Q185" s="15">
        <v>1962.81</v>
      </c>
      <c r="R185" s="2">
        <v>2918.16</v>
      </c>
      <c r="S185" s="1">
        <v>0</v>
      </c>
      <c r="T185" s="1">
        <v>0</v>
      </c>
      <c r="U185" s="1">
        <v>0</v>
      </c>
      <c r="V185" s="1">
        <v>3</v>
      </c>
      <c r="W185" s="1">
        <v>8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12</v>
      </c>
      <c r="AN185" s="1">
        <v>10</v>
      </c>
      <c r="AO185" s="1">
        <v>15</v>
      </c>
      <c r="AP185" s="1">
        <v>41</v>
      </c>
      <c r="AQ185" s="1">
        <v>40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2</v>
      </c>
      <c r="AZ185" s="1">
        <v>1</v>
      </c>
      <c r="BA185" s="1">
        <v>36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70173</v>
      </c>
      <c r="B186" s="1" t="s">
        <v>316</v>
      </c>
      <c r="C186" s="1">
        <v>4</v>
      </c>
      <c r="D186" s="2">
        <v>76.63</v>
      </c>
      <c r="E186" s="2">
        <v>306.52</v>
      </c>
      <c r="F186" s="10">
        <f t="shared" si="4"/>
        <v>0</v>
      </c>
      <c r="G186" s="11">
        <f t="shared" si="5"/>
        <v>0</v>
      </c>
      <c r="H186" s="1">
        <v>0.88</v>
      </c>
      <c r="I186" s="1">
        <v>0</v>
      </c>
      <c r="J186" s="5">
        <v>0</v>
      </c>
      <c r="K186" s="1">
        <v>0</v>
      </c>
      <c r="L186" s="1">
        <v>1.1200000000000001</v>
      </c>
      <c r="M186" s="1">
        <v>2</v>
      </c>
      <c r="N186" s="16">
        <f t="shared" si="32"/>
        <v>0</v>
      </c>
      <c r="O186" s="67">
        <f>VLOOKUP(A186:A449,'170326'!A186:O449,15,FALSE)</f>
        <v>0</v>
      </c>
      <c r="P186" s="1">
        <v>0</v>
      </c>
      <c r="Q186" s="15">
        <v>1877.44</v>
      </c>
      <c r="R186" s="2">
        <v>1072.82</v>
      </c>
      <c r="S186" s="1">
        <v>0</v>
      </c>
      <c r="T186" s="1">
        <v>2</v>
      </c>
      <c r="U186" s="1">
        <v>2</v>
      </c>
      <c r="V186" s="1">
        <v>1</v>
      </c>
      <c r="W186" s="1">
        <v>4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7</v>
      </c>
      <c r="AN186" s="1">
        <v>6</v>
      </c>
      <c r="AO186" s="1">
        <v>4</v>
      </c>
      <c r="AP186" s="1">
        <v>5</v>
      </c>
      <c r="AQ186" s="1">
        <v>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3</v>
      </c>
      <c r="AY186" s="1">
        <v>0</v>
      </c>
      <c r="AZ186" s="1">
        <v>4</v>
      </c>
      <c r="BA186" s="1">
        <v>8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87" spans="1:58">
      <c r="A187" s="1">
        <v>70000</v>
      </c>
      <c r="B187" s="1" t="s">
        <v>140</v>
      </c>
      <c r="C187" s="1">
        <v>9</v>
      </c>
      <c r="D187" s="2">
        <v>94.444400000000002</v>
      </c>
      <c r="E187" s="2">
        <v>849.99959999999999</v>
      </c>
      <c r="F187" s="10">
        <f t="shared" si="4"/>
        <v>0</v>
      </c>
      <c r="G187" s="11">
        <f t="shared" si="5"/>
        <v>0</v>
      </c>
      <c r="H187" s="1">
        <v>0.61</v>
      </c>
      <c r="I187" s="1">
        <v>0</v>
      </c>
      <c r="J187" s="5">
        <v>0</v>
      </c>
      <c r="K187" s="1">
        <v>0</v>
      </c>
      <c r="L187" s="1">
        <v>0</v>
      </c>
      <c r="M187" s="1">
        <v>1.78</v>
      </c>
      <c r="N187" s="16">
        <f t="shared" si="32"/>
        <v>0</v>
      </c>
      <c r="O187" s="1">
        <v>0</v>
      </c>
      <c r="P187" s="1">
        <v>0</v>
      </c>
      <c r="Q187" s="15">
        <v>1841.67</v>
      </c>
      <c r="R187" s="2">
        <v>7272.22</v>
      </c>
      <c r="S187" s="1">
        <v>2</v>
      </c>
      <c r="T187" s="1">
        <v>2</v>
      </c>
      <c r="U187" s="1">
        <v>2</v>
      </c>
      <c r="V187" s="1">
        <v>1</v>
      </c>
      <c r="W187" s="1">
        <v>22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3</v>
      </c>
      <c r="AN187" s="1">
        <v>1</v>
      </c>
      <c r="AO187" s="1">
        <v>10</v>
      </c>
      <c r="AP187" s="1">
        <v>1</v>
      </c>
      <c r="AQ187" s="1">
        <v>39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16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</row>
    <row r="188" spans="1:58">
      <c r="A188" s="1">
        <v>70251</v>
      </c>
      <c r="B188" s="1" t="s">
        <v>251</v>
      </c>
      <c r="C188" s="1">
        <v>15</v>
      </c>
      <c r="D188" s="2">
        <v>30.07</v>
      </c>
      <c r="E188" s="2">
        <v>451.05</v>
      </c>
      <c r="F188" s="10">
        <f t="shared" si="4"/>
        <v>0</v>
      </c>
      <c r="G188" s="11">
        <f t="shared" si="5"/>
        <v>0</v>
      </c>
      <c r="H188" s="1">
        <v>0.4</v>
      </c>
      <c r="I188" s="1">
        <v>0</v>
      </c>
      <c r="J188" s="5">
        <v>0</v>
      </c>
      <c r="K188" s="1">
        <v>0</v>
      </c>
      <c r="L188" s="1">
        <v>0.63</v>
      </c>
      <c r="M188" s="1">
        <v>0</v>
      </c>
      <c r="N188" s="16">
        <f t="shared" si="32"/>
        <v>0</v>
      </c>
      <c r="O188" s="67">
        <f>VLOOKUP(A188:A451,'170326'!A188:O451,15,FALSE)</f>
        <v>0</v>
      </c>
      <c r="P188" s="1">
        <v>0</v>
      </c>
      <c r="Q188" s="15">
        <v>1834.27</v>
      </c>
      <c r="R188" s="2">
        <v>992.31</v>
      </c>
      <c r="S188" s="1">
        <v>0</v>
      </c>
      <c r="T188" s="1">
        <v>0</v>
      </c>
      <c r="U188" s="1">
        <v>5</v>
      </c>
      <c r="V188" s="1">
        <v>2</v>
      </c>
      <c r="W188" s="1">
        <v>21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12</v>
      </c>
      <c r="AN188" s="1">
        <v>15</v>
      </c>
      <c r="AO188" s="1">
        <v>10</v>
      </c>
      <c r="AP188" s="1">
        <v>32</v>
      </c>
      <c r="AQ188" s="1">
        <v>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1</v>
      </c>
      <c r="AY188" s="1">
        <v>0</v>
      </c>
      <c r="AZ188" s="1">
        <v>18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</row>
    <row r="189" spans="1:58">
      <c r="A189" s="1">
        <v>70123</v>
      </c>
      <c r="B189" s="1" t="s">
        <v>169</v>
      </c>
      <c r="C189" s="1">
        <v>6</v>
      </c>
      <c r="D189" s="2">
        <v>141.66669999999999</v>
      </c>
      <c r="E189" s="2">
        <v>850.00019999999995</v>
      </c>
      <c r="F189" s="10">
        <f t="shared" si="4"/>
        <v>0</v>
      </c>
      <c r="G189" s="11">
        <f t="shared" si="5"/>
        <v>0</v>
      </c>
      <c r="H189" s="1">
        <v>0.5</v>
      </c>
      <c r="I189" s="1">
        <v>0</v>
      </c>
      <c r="J189" s="5">
        <v>0</v>
      </c>
      <c r="K189" s="1">
        <v>0</v>
      </c>
      <c r="L189" s="1">
        <v>0.75</v>
      </c>
      <c r="M189" s="1">
        <v>-0.67</v>
      </c>
      <c r="N189" s="16">
        <f t="shared" si="32"/>
        <v>0</v>
      </c>
      <c r="O189" s="67">
        <f>VLOOKUP(A189:A452,'170326'!A189:O452,15,FALSE)</f>
        <v>0</v>
      </c>
      <c r="P189" s="1">
        <v>0</v>
      </c>
      <c r="Q189" s="15">
        <v>1770.83</v>
      </c>
      <c r="R189" s="2">
        <v>141.66999999999999</v>
      </c>
      <c r="S189" s="1">
        <v>0</v>
      </c>
      <c r="T189" s="1">
        <v>0</v>
      </c>
      <c r="U189" s="1">
        <v>3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4</v>
      </c>
      <c r="AN189" s="1">
        <v>2</v>
      </c>
      <c r="AO189" s="1">
        <v>0</v>
      </c>
      <c r="AP189" s="1">
        <v>0</v>
      </c>
      <c r="AQ189" s="1">
        <v>5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3</v>
      </c>
      <c r="AX189" s="1">
        <v>3</v>
      </c>
      <c r="AY189" s="1">
        <v>0</v>
      </c>
      <c r="AZ189" s="1">
        <v>0</v>
      </c>
      <c r="BA189" s="1">
        <v>-4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</row>
    <row r="190" spans="1:58">
      <c r="A190" s="1">
        <v>70105</v>
      </c>
      <c r="B190" s="1" t="s">
        <v>307</v>
      </c>
      <c r="C190" s="1">
        <v>4</v>
      </c>
      <c r="D190" s="2">
        <v>201.48</v>
      </c>
      <c r="E190" s="2">
        <v>805.92</v>
      </c>
      <c r="F190" s="10">
        <f t="shared" si="4"/>
        <v>0</v>
      </c>
      <c r="G190" s="11">
        <f t="shared" si="5"/>
        <v>0</v>
      </c>
      <c r="H190" s="1">
        <v>0.25</v>
      </c>
      <c r="I190" s="1">
        <v>0</v>
      </c>
      <c r="J190" s="5">
        <v>0</v>
      </c>
      <c r="K190" s="1">
        <v>0</v>
      </c>
      <c r="L190" s="1">
        <v>0.25</v>
      </c>
      <c r="M190" s="1">
        <v>0.25</v>
      </c>
      <c r="N190" s="16">
        <f t="shared" si="32"/>
        <v>0</v>
      </c>
      <c r="O190" s="67">
        <f>VLOOKUP(A190:A453,'170326'!A190:O453,15,FALSE)</f>
        <v>0</v>
      </c>
      <c r="P190" s="1">
        <v>0</v>
      </c>
      <c r="Q190" s="15">
        <v>1712.58</v>
      </c>
      <c r="R190" s="2">
        <v>4634.04</v>
      </c>
      <c r="S190" s="1">
        <v>0</v>
      </c>
      <c r="T190" s="1">
        <v>2</v>
      </c>
      <c r="U190" s="1">
        <v>0</v>
      </c>
      <c r="V190" s="1">
        <v>0</v>
      </c>
      <c r="W190" s="1">
        <v>8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1</v>
      </c>
      <c r="AO190" s="1">
        <v>5</v>
      </c>
      <c r="AP190" s="1">
        <v>2</v>
      </c>
      <c r="AQ190" s="1">
        <v>14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0</v>
      </c>
      <c r="BA190" s="1">
        <v>1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</row>
    <row r="191" spans="1:58">
      <c r="A191" s="1">
        <v>70985</v>
      </c>
      <c r="B191" s="1" t="s">
        <v>227</v>
      </c>
      <c r="C191" s="1">
        <v>20</v>
      </c>
      <c r="D191" s="2">
        <v>58.21</v>
      </c>
      <c r="E191" s="2">
        <v>1164.2</v>
      </c>
      <c r="F191" s="10">
        <f t="shared" si="4"/>
        <v>0</v>
      </c>
      <c r="G191" s="11">
        <f t="shared" si="5"/>
        <v>0</v>
      </c>
      <c r="H191" s="1">
        <v>0</v>
      </c>
      <c r="I191" s="1">
        <v>0</v>
      </c>
      <c r="J191" s="5">
        <v>0</v>
      </c>
      <c r="K191" s="1">
        <v>0</v>
      </c>
      <c r="L191" s="1">
        <v>0.12</v>
      </c>
      <c r="M191" s="1">
        <v>0</v>
      </c>
      <c r="N191" s="16">
        <f t="shared" si="32"/>
        <v>0</v>
      </c>
      <c r="O191" s="67">
        <f>VLOOKUP(A191:A454,'170326'!A191:O454,15,FALSE)</f>
        <v>0</v>
      </c>
      <c r="P191" s="1">
        <v>0</v>
      </c>
      <c r="Q191" s="15">
        <v>1688.09</v>
      </c>
      <c r="R191" s="2">
        <v>1105.99</v>
      </c>
      <c r="S191" s="1">
        <v>0</v>
      </c>
      <c r="T191" s="1">
        <v>0</v>
      </c>
      <c r="U191" s="1">
        <v>0</v>
      </c>
      <c r="V191" s="1">
        <v>0</v>
      </c>
      <c r="W191" s="1">
        <v>4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12</v>
      </c>
      <c r="AN191" s="1">
        <v>29</v>
      </c>
      <c r="AO191" s="1">
        <v>0</v>
      </c>
      <c r="AP191" s="1">
        <v>0</v>
      </c>
      <c r="AQ191" s="1">
        <v>15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  <c r="AX191" s="1">
        <v>3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</row>
    <row r="192" spans="1:58">
      <c r="A192" s="1">
        <v>70171</v>
      </c>
      <c r="B192" s="1" t="s">
        <v>283</v>
      </c>
      <c r="C192" s="1">
        <v>15</v>
      </c>
      <c r="D192" s="2">
        <v>30.07</v>
      </c>
      <c r="E192" s="2">
        <v>451.05</v>
      </c>
      <c r="F192" s="10">
        <f t="shared" si="4"/>
        <v>0</v>
      </c>
      <c r="G192" s="11">
        <f t="shared" si="5"/>
        <v>0</v>
      </c>
      <c r="H192" s="1">
        <v>0.43</v>
      </c>
      <c r="I192" s="1">
        <v>0</v>
      </c>
      <c r="J192" s="5">
        <v>0</v>
      </c>
      <c r="K192" s="1">
        <v>0</v>
      </c>
      <c r="L192" s="1">
        <v>0.23</v>
      </c>
      <c r="M192" s="1">
        <v>2.93</v>
      </c>
      <c r="N192" s="16">
        <f t="shared" si="32"/>
        <v>0</v>
      </c>
      <c r="O192" s="1">
        <v>0</v>
      </c>
      <c r="P192" s="1">
        <v>0</v>
      </c>
      <c r="Q192" s="15">
        <v>1653.85</v>
      </c>
      <c r="R192" s="2">
        <v>5653.16</v>
      </c>
      <c r="S192" s="1">
        <v>7</v>
      </c>
      <c r="T192" s="1">
        <v>16</v>
      </c>
      <c r="U192" s="1">
        <v>-11</v>
      </c>
      <c r="V192" s="1">
        <v>5</v>
      </c>
      <c r="W192" s="1">
        <v>15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17</v>
      </c>
      <c r="AN192" s="1">
        <v>20</v>
      </c>
      <c r="AO192" s="1">
        <v>16</v>
      </c>
      <c r="AP192" s="1">
        <v>4</v>
      </c>
      <c r="AQ192" s="1">
        <v>129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1</v>
      </c>
      <c r="AX192" s="1">
        <v>3</v>
      </c>
      <c r="AY192" s="1">
        <v>1</v>
      </c>
      <c r="AZ192" s="1">
        <v>0</v>
      </c>
      <c r="BA192" s="1">
        <v>44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</row>
    <row r="193" spans="1:58">
      <c r="A193" s="1">
        <v>70153</v>
      </c>
      <c r="B193" s="1" t="s">
        <v>186</v>
      </c>
      <c r="C193" s="1">
        <v>24</v>
      </c>
      <c r="D193" s="2">
        <v>44.36</v>
      </c>
      <c r="E193" s="2">
        <v>1064.6400000000001</v>
      </c>
      <c r="F193" s="10">
        <f t="shared" si="4"/>
        <v>0</v>
      </c>
      <c r="G193" s="11">
        <f t="shared" si="5"/>
        <v>0</v>
      </c>
      <c r="H193" s="1">
        <v>0.46</v>
      </c>
      <c r="I193" s="1">
        <v>0</v>
      </c>
      <c r="J193" s="5">
        <v>0</v>
      </c>
      <c r="K193" s="1">
        <v>0</v>
      </c>
      <c r="L193" s="1">
        <v>0.1</v>
      </c>
      <c r="M193" s="1">
        <v>1.33</v>
      </c>
      <c r="N193" s="16">
        <f t="shared" si="32"/>
        <v>0</v>
      </c>
      <c r="O193" s="1">
        <v>0</v>
      </c>
      <c r="P193" s="1">
        <v>0</v>
      </c>
      <c r="Q193" s="15">
        <v>1574.78</v>
      </c>
      <c r="R193" s="2">
        <v>1552.6</v>
      </c>
      <c r="S193" s="1">
        <v>3</v>
      </c>
      <c r="T193" s="1">
        <v>5</v>
      </c>
      <c r="U193" s="1">
        <v>0</v>
      </c>
      <c r="V193" s="1">
        <v>11</v>
      </c>
      <c r="W193" s="1">
        <v>-22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3</v>
      </c>
      <c r="AN193" s="1">
        <v>10</v>
      </c>
      <c r="AO193" s="1">
        <v>8</v>
      </c>
      <c r="AP193" s="1">
        <v>12</v>
      </c>
      <c r="AQ193" s="1">
        <v>25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1</v>
      </c>
      <c r="AY193" s="1">
        <v>1</v>
      </c>
      <c r="AZ193" s="1">
        <v>2</v>
      </c>
      <c r="BA193" s="1">
        <v>32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</row>
    <row r="194" spans="1:58">
      <c r="A194" s="1">
        <v>70501</v>
      </c>
      <c r="B194" s="1" t="s">
        <v>190</v>
      </c>
      <c r="C194" s="1">
        <v>24</v>
      </c>
      <c r="D194" s="2">
        <v>36.130099999999999</v>
      </c>
      <c r="E194" s="2">
        <v>867.12239999999997</v>
      </c>
      <c r="F194" s="10">
        <f t="shared" si="4"/>
        <v>0</v>
      </c>
      <c r="G194" s="11">
        <f t="shared" si="5"/>
        <v>0</v>
      </c>
      <c r="H194" s="1">
        <v>0.25</v>
      </c>
      <c r="I194" s="1">
        <v>0</v>
      </c>
      <c r="J194" s="5">
        <v>0</v>
      </c>
      <c r="K194" s="1">
        <v>0</v>
      </c>
      <c r="L194" s="1">
        <v>1.31</v>
      </c>
      <c r="M194" s="1">
        <v>3.46</v>
      </c>
      <c r="N194" s="5">
        <v>0</v>
      </c>
      <c r="O194" s="67">
        <f>VLOOKUP(A194:A457,'170326'!A194:O457,15,FALSE)</f>
        <v>0</v>
      </c>
      <c r="P194" s="1">
        <v>0</v>
      </c>
      <c r="Q194" s="15">
        <v>1571.66</v>
      </c>
      <c r="R194" s="2">
        <v>2998.8</v>
      </c>
      <c r="S194" s="1">
        <v>0</v>
      </c>
      <c r="T194" s="1">
        <v>0</v>
      </c>
      <c r="U194" s="1">
        <v>0</v>
      </c>
      <c r="V194" s="1">
        <v>12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12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13</v>
      </c>
      <c r="AX194" s="1">
        <v>7</v>
      </c>
      <c r="AY194" s="1">
        <v>0</v>
      </c>
      <c r="AZ194" s="1">
        <v>30</v>
      </c>
      <c r="BA194" s="1">
        <v>83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</row>
    <row r="195" spans="1:58">
      <c r="A195" s="1">
        <v>70981</v>
      </c>
      <c r="B195" s="1" t="s">
        <v>294</v>
      </c>
      <c r="C195" s="1">
        <v>15</v>
      </c>
      <c r="D195" s="2">
        <v>27.955400000000001</v>
      </c>
      <c r="E195" s="2">
        <v>419.33100000000002</v>
      </c>
      <c r="F195" s="10">
        <f t="shared" si="4"/>
        <v>0</v>
      </c>
      <c r="G195" s="11">
        <f t="shared" si="5"/>
        <v>0</v>
      </c>
      <c r="H195" s="1">
        <v>-1.47</v>
      </c>
      <c r="I195" s="1">
        <v>0</v>
      </c>
      <c r="J195" s="5">
        <v>0</v>
      </c>
      <c r="K195" s="1">
        <v>0</v>
      </c>
      <c r="L195" s="1">
        <v>1.53</v>
      </c>
      <c r="M195" s="1">
        <v>0.33</v>
      </c>
      <c r="N195" s="5">
        <v>0</v>
      </c>
      <c r="O195" s="67">
        <f>VLOOKUP(A195:A458,'170326'!A195:O458,15,FALSE)</f>
        <v>0</v>
      </c>
      <c r="P195" s="1">
        <v>0</v>
      </c>
      <c r="Q195" s="15">
        <v>1551.52</v>
      </c>
      <c r="R195" s="2">
        <v>1062.31</v>
      </c>
      <c r="S195" s="1">
        <v>9</v>
      </c>
      <c r="T195" s="1">
        <v>8</v>
      </c>
      <c r="U195" s="1">
        <v>-40</v>
      </c>
      <c r="V195" s="1">
        <v>10</v>
      </c>
      <c r="W195" s="1">
        <v>29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24</v>
      </c>
      <c r="AN195" s="1">
        <v>14</v>
      </c>
      <c r="AO195" s="1">
        <v>18</v>
      </c>
      <c r="AP195" s="1">
        <v>11</v>
      </c>
      <c r="AQ195" s="1">
        <v>4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5</v>
      </c>
      <c r="AX195" s="1">
        <v>18</v>
      </c>
      <c r="AY195" s="1">
        <v>2</v>
      </c>
      <c r="AZ195" s="1">
        <v>14</v>
      </c>
      <c r="BA195" s="1">
        <v>5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</row>
    <row r="196" spans="1:58">
      <c r="A196" s="1">
        <v>70507</v>
      </c>
      <c r="B196" s="1" t="s">
        <v>352</v>
      </c>
      <c r="C196" s="1">
        <v>12</v>
      </c>
      <c r="D196" s="2">
        <v>46.76</v>
      </c>
      <c r="E196" s="2">
        <v>561.12</v>
      </c>
      <c r="F196" s="10">
        <f t="shared" si="4"/>
        <v>0</v>
      </c>
      <c r="G196" s="11">
        <f t="shared" si="5"/>
        <v>0</v>
      </c>
      <c r="H196" s="1">
        <v>0.88</v>
      </c>
      <c r="I196" s="1">
        <v>0</v>
      </c>
      <c r="J196" s="5">
        <v>0</v>
      </c>
      <c r="K196" s="1">
        <v>0</v>
      </c>
      <c r="L196" s="1">
        <v>0.42</v>
      </c>
      <c r="M196" s="1">
        <v>0</v>
      </c>
      <c r="N196" s="16">
        <f t="shared" ref="N196:N266" si="33">MAX(0,(TRUNC((L196*0.8))))</f>
        <v>0</v>
      </c>
      <c r="O196" s="67">
        <f>VLOOKUP(A196:A459,'170326'!A196:O459,15,FALSE)</f>
        <v>0</v>
      </c>
      <c r="P196" s="1">
        <v>0</v>
      </c>
      <c r="Q196" s="15">
        <v>1449.56</v>
      </c>
      <c r="R196" s="2">
        <v>2150.96</v>
      </c>
      <c r="S196" s="1">
        <v>0</v>
      </c>
      <c r="T196" s="1">
        <v>6</v>
      </c>
      <c r="U196" s="1">
        <v>1</v>
      </c>
      <c r="V196" s="1">
        <v>13</v>
      </c>
      <c r="W196" s="1">
        <v>16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6</v>
      </c>
      <c r="AN196" s="1">
        <v>19</v>
      </c>
      <c r="AO196" s="1">
        <v>0</v>
      </c>
      <c r="AP196" s="1">
        <v>0</v>
      </c>
      <c r="AQ196" s="1">
        <v>30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5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</row>
    <row r="197" spans="1:58">
      <c r="A197" s="1">
        <v>70132</v>
      </c>
      <c r="B197" s="1" t="s">
        <v>223</v>
      </c>
      <c r="C197" s="1">
        <v>18</v>
      </c>
      <c r="D197" s="2">
        <v>53.029899999999998</v>
      </c>
      <c r="E197" s="2">
        <v>954.53819999999996</v>
      </c>
      <c r="F197" s="10">
        <f t="shared" si="4"/>
        <v>0</v>
      </c>
      <c r="G197" s="11">
        <f t="shared" si="5"/>
        <v>0</v>
      </c>
      <c r="H197" s="1">
        <v>0.61</v>
      </c>
      <c r="I197" s="1">
        <v>0</v>
      </c>
      <c r="J197" s="5">
        <v>0</v>
      </c>
      <c r="K197" s="1">
        <v>0</v>
      </c>
      <c r="L197" s="1">
        <v>0</v>
      </c>
      <c r="M197" s="1">
        <v>0</v>
      </c>
      <c r="N197" s="16">
        <f t="shared" si="33"/>
        <v>0</v>
      </c>
      <c r="O197" s="67">
        <f>VLOOKUP(A197:A460,'170326'!A197:O460,15,FALSE)</f>
        <v>0</v>
      </c>
      <c r="P197" s="1">
        <v>0</v>
      </c>
      <c r="Q197" s="15">
        <v>1405.29</v>
      </c>
      <c r="R197" s="2">
        <v>1484.84</v>
      </c>
      <c r="S197" s="1">
        <v>0</v>
      </c>
      <c r="T197" s="1">
        <v>0</v>
      </c>
      <c r="U197" s="1">
        <v>8</v>
      </c>
      <c r="V197" s="1">
        <v>6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10</v>
      </c>
      <c r="AN197" s="1">
        <v>6</v>
      </c>
      <c r="AO197" s="1">
        <v>1</v>
      </c>
      <c r="AP197" s="1">
        <v>3</v>
      </c>
      <c r="AQ197" s="1">
        <v>28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</row>
    <row r="198" spans="1:58">
      <c r="A198" s="1">
        <v>76000</v>
      </c>
      <c r="B198" s="1" t="s">
        <v>356</v>
      </c>
      <c r="C198" s="1">
        <v>75</v>
      </c>
      <c r="D198" s="2">
        <v>8.5500000000000007</v>
      </c>
      <c r="E198" s="2">
        <v>641.25</v>
      </c>
      <c r="F198" s="10">
        <f t="shared" si="4"/>
        <v>0</v>
      </c>
      <c r="G198" s="11">
        <f t="shared" si="5"/>
        <v>0</v>
      </c>
      <c r="H198" s="1">
        <v>-0.37</v>
      </c>
      <c r="I198" s="1">
        <v>0</v>
      </c>
      <c r="J198" s="5">
        <v>0</v>
      </c>
      <c r="K198" s="1">
        <v>0</v>
      </c>
      <c r="L198" s="1">
        <v>0</v>
      </c>
      <c r="M198" s="1">
        <v>0</v>
      </c>
      <c r="N198" s="16">
        <f t="shared" si="33"/>
        <v>0</v>
      </c>
      <c r="O198" s="67">
        <f>VLOOKUP(A198:A461,'170326'!A198:O461,15,FALSE)</f>
        <v>0</v>
      </c>
      <c r="P198" s="1">
        <v>0</v>
      </c>
      <c r="Q198" s="15">
        <v>1265.4000000000001</v>
      </c>
      <c r="R198" s="2">
        <v>205.2</v>
      </c>
      <c r="S198" s="1">
        <v>0</v>
      </c>
      <c r="T198" s="1">
        <v>0</v>
      </c>
      <c r="U198" s="1">
        <v>-35</v>
      </c>
      <c r="V198" s="1">
        <v>15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84</v>
      </c>
      <c r="AN198" s="1">
        <v>0</v>
      </c>
      <c r="AO198" s="1">
        <v>52</v>
      </c>
      <c r="AP198" s="1">
        <v>79</v>
      </c>
      <c r="AQ198" s="1">
        <v>24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</row>
    <row r="199" spans="1:58">
      <c r="A199" s="1">
        <v>70231</v>
      </c>
      <c r="B199" s="1" t="s">
        <v>331</v>
      </c>
      <c r="C199" s="1">
        <v>12</v>
      </c>
      <c r="D199" s="2">
        <v>66.930000000000007</v>
      </c>
      <c r="E199" s="2">
        <v>803.16</v>
      </c>
      <c r="F199" s="10">
        <f t="shared" si="4"/>
        <v>0</v>
      </c>
      <c r="G199" s="11">
        <f t="shared" si="5"/>
        <v>0</v>
      </c>
      <c r="H199" s="1">
        <v>0</v>
      </c>
      <c r="I199" s="1">
        <v>0</v>
      </c>
      <c r="J199" s="5">
        <v>0</v>
      </c>
      <c r="K199" s="1">
        <v>0</v>
      </c>
      <c r="L199" s="1">
        <v>0</v>
      </c>
      <c r="M199" s="1">
        <v>0</v>
      </c>
      <c r="N199" s="16">
        <f t="shared" si="33"/>
        <v>0</v>
      </c>
      <c r="O199" s="1">
        <v>0</v>
      </c>
      <c r="P199" s="1">
        <v>0</v>
      </c>
      <c r="Q199" s="15">
        <v>1238.21</v>
      </c>
      <c r="R199" s="2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12</v>
      </c>
      <c r="AP199" s="1">
        <v>13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</row>
    <row r="200" spans="1:58">
      <c r="A200" s="1">
        <v>70219</v>
      </c>
      <c r="B200" s="1" t="s">
        <v>250</v>
      </c>
      <c r="C200" s="1">
        <v>20</v>
      </c>
      <c r="D200" s="2">
        <v>62.57</v>
      </c>
      <c r="E200" s="2">
        <v>1251.4000000000001</v>
      </c>
      <c r="F200" s="10">
        <f t="shared" si="4"/>
        <v>0</v>
      </c>
      <c r="G200" s="11">
        <f t="shared" si="5"/>
        <v>0</v>
      </c>
      <c r="H200" s="1">
        <v>0</v>
      </c>
      <c r="I200" s="1">
        <v>0</v>
      </c>
      <c r="J200" s="5">
        <v>0</v>
      </c>
      <c r="K200" s="1">
        <v>0</v>
      </c>
      <c r="L200" s="1">
        <v>0</v>
      </c>
      <c r="M200" s="1">
        <v>0</v>
      </c>
      <c r="N200" s="16">
        <f t="shared" si="33"/>
        <v>0</v>
      </c>
      <c r="O200" s="67">
        <f>VLOOKUP(A200:A463,'170326'!A200:O463,15,FALSE)</f>
        <v>0</v>
      </c>
      <c r="P200" s="1">
        <v>0</v>
      </c>
      <c r="Q200" s="15">
        <v>1126.26</v>
      </c>
      <c r="R200" s="2">
        <v>250.28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7</v>
      </c>
      <c r="AN200" s="1">
        <v>0</v>
      </c>
      <c r="AO200" s="1">
        <v>6</v>
      </c>
      <c r="AP200" s="1">
        <v>10</v>
      </c>
      <c r="AQ200" s="1">
        <v>4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</row>
    <row r="201" spans="1:58">
      <c r="A201" s="1">
        <v>70114</v>
      </c>
      <c r="B201" s="1" t="s">
        <v>309</v>
      </c>
      <c r="C201" s="1">
        <v>16</v>
      </c>
      <c r="D201" s="2">
        <v>51.921599999999998</v>
      </c>
      <c r="E201" s="2">
        <v>830.74559999999997</v>
      </c>
      <c r="F201" s="10">
        <f t="shared" si="4"/>
        <v>0</v>
      </c>
      <c r="G201" s="11">
        <f t="shared" si="5"/>
        <v>0</v>
      </c>
      <c r="H201" s="1">
        <v>1.28</v>
      </c>
      <c r="I201" s="1">
        <v>0</v>
      </c>
      <c r="J201" s="5">
        <v>0</v>
      </c>
      <c r="K201" s="1">
        <v>0</v>
      </c>
      <c r="L201" s="1">
        <v>0</v>
      </c>
      <c r="M201" s="1">
        <v>0</v>
      </c>
      <c r="N201" s="16">
        <f t="shared" si="33"/>
        <v>0</v>
      </c>
      <c r="O201" s="67">
        <f>VLOOKUP(A201:A464,'170326'!A201:O464,15,FALSE)</f>
        <v>0</v>
      </c>
      <c r="P201" s="1">
        <v>0</v>
      </c>
      <c r="Q201" s="15">
        <v>1064.3900000000001</v>
      </c>
      <c r="R201" s="2">
        <v>0</v>
      </c>
      <c r="S201" s="1">
        <v>0</v>
      </c>
      <c r="T201" s="1">
        <v>0</v>
      </c>
      <c r="U201" s="1">
        <v>20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</row>
    <row r="202" spans="1:58">
      <c r="A202" s="1">
        <v>70353</v>
      </c>
      <c r="B202" s="1" t="s">
        <v>248</v>
      </c>
      <c r="C202" s="1">
        <v>5</v>
      </c>
      <c r="D202" s="2">
        <v>61.49</v>
      </c>
      <c r="E202" s="2">
        <v>307.45</v>
      </c>
      <c r="F202" s="10">
        <f t="shared" si="4"/>
        <v>0</v>
      </c>
      <c r="G202" s="11">
        <f t="shared" si="5"/>
        <v>0</v>
      </c>
      <c r="H202" s="1">
        <v>0.8</v>
      </c>
      <c r="I202" s="1">
        <v>0</v>
      </c>
      <c r="J202" s="5">
        <v>0</v>
      </c>
      <c r="K202" s="1">
        <v>0</v>
      </c>
      <c r="L202" s="1">
        <v>0</v>
      </c>
      <c r="M202" s="1">
        <v>0.8</v>
      </c>
      <c r="N202" s="16">
        <f t="shared" si="33"/>
        <v>0</v>
      </c>
      <c r="O202" s="1">
        <v>0</v>
      </c>
      <c r="P202" s="1">
        <v>0</v>
      </c>
      <c r="Q202" s="15">
        <v>1014.58</v>
      </c>
      <c r="R202" s="2">
        <v>553.41</v>
      </c>
      <c r="S202" s="1">
        <v>0</v>
      </c>
      <c r="T202" s="1">
        <v>0</v>
      </c>
      <c r="U202" s="1">
        <v>3</v>
      </c>
      <c r="V202" s="1">
        <v>2</v>
      </c>
      <c r="W202" s="1">
        <v>5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2</v>
      </c>
      <c r="AO202" s="1">
        <v>9</v>
      </c>
      <c r="AP202" s="1">
        <v>5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4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</row>
    <row r="203" spans="1:58">
      <c r="A203" s="1">
        <v>70264</v>
      </c>
      <c r="B203" s="1" t="s">
        <v>233</v>
      </c>
      <c r="C203" s="1">
        <v>20</v>
      </c>
      <c r="D203" s="2">
        <v>50.37</v>
      </c>
      <c r="E203" s="2">
        <v>1007.4</v>
      </c>
      <c r="F203" s="10">
        <f t="shared" si="4"/>
        <v>0</v>
      </c>
      <c r="G203" s="11">
        <f t="shared" si="5"/>
        <v>0</v>
      </c>
      <c r="H203" s="1">
        <v>0.02</v>
      </c>
      <c r="I203" s="1">
        <v>0</v>
      </c>
      <c r="J203" s="5">
        <v>0</v>
      </c>
      <c r="K203" s="1">
        <v>0</v>
      </c>
      <c r="L203" s="1">
        <v>0.88</v>
      </c>
      <c r="M203" s="1">
        <v>1</v>
      </c>
      <c r="N203" s="16">
        <f t="shared" si="33"/>
        <v>0</v>
      </c>
      <c r="O203" s="1">
        <v>0</v>
      </c>
      <c r="P203" s="1">
        <v>0</v>
      </c>
      <c r="Q203" s="15">
        <v>931.84</v>
      </c>
      <c r="R203" s="2">
        <v>1057.77</v>
      </c>
      <c r="S203" s="1">
        <v>0</v>
      </c>
      <c r="T203" s="1">
        <v>0</v>
      </c>
      <c r="U203" s="1">
        <v>0</v>
      </c>
      <c r="V203" s="1">
        <v>1</v>
      </c>
      <c r="W203" s="1">
        <v>1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1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  <c r="AX203" s="1">
        <v>8</v>
      </c>
      <c r="AY203" s="1">
        <v>10</v>
      </c>
      <c r="AZ203" s="1">
        <v>5</v>
      </c>
      <c r="BA203" s="1">
        <v>20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</row>
    <row r="204" spans="1:58">
      <c r="A204" s="1">
        <v>70124</v>
      </c>
      <c r="B204" s="1" t="s">
        <v>311</v>
      </c>
      <c r="C204" s="1">
        <v>72</v>
      </c>
      <c r="D204" s="2">
        <v>12.63</v>
      </c>
      <c r="E204" s="2">
        <v>909.36</v>
      </c>
      <c r="F204" s="10">
        <f t="shared" si="4"/>
        <v>0</v>
      </c>
      <c r="G204" s="11">
        <f t="shared" si="5"/>
        <v>0</v>
      </c>
      <c r="H204" s="1">
        <v>0.99</v>
      </c>
      <c r="I204" s="1">
        <v>0</v>
      </c>
      <c r="J204" s="5">
        <v>0</v>
      </c>
      <c r="K204" s="1">
        <v>0</v>
      </c>
      <c r="L204" s="1">
        <v>0</v>
      </c>
      <c r="M204" s="1">
        <v>0.01</v>
      </c>
      <c r="N204" s="16">
        <f t="shared" si="33"/>
        <v>0</v>
      </c>
      <c r="O204" s="1">
        <v>0</v>
      </c>
      <c r="P204" s="1">
        <v>0</v>
      </c>
      <c r="Q204" s="15">
        <v>915.68</v>
      </c>
      <c r="R204" s="2">
        <v>-50.52</v>
      </c>
      <c r="S204" s="1">
        <v>0</v>
      </c>
      <c r="T204" s="1">
        <v>5</v>
      </c>
      <c r="U204" s="1">
        <v>47</v>
      </c>
      <c r="V204" s="1">
        <v>44</v>
      </c>
      <c r="W204" s="1">
        <v>-4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1</v>
      </c>
      <c r="AP204" s="1">
        <v>0</v>
      </c>
      <c r="AQ204" s="1">
        <v>-1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</row>
    <row r="205" spans="1:58">
      <c r="A205" s="1">
        <v>70112</v>
      </c>
      <c r="B205" s="1" t="s">
        <v>246</v>
      </c>
      <c r="C205" s="1">
        <v>18</v>
      </c>
      <c r="D205" s="2">
        <v>47.35</v>
      </c>
      <c r="E205" s="2">
        <v>852.3</v>
      </c>
      <c r="F205" s="10">
        <f t="shared" si="4"/>
        <v>0</v>
      </c>
      <c r="G205" s="11">
        <f t="shared" si="5"/>
        <v>0</v>
      </c>
      <c r="H205" s="1">
        <v>-0.67</v>
      </c>
      <c r="I205" s="1">
        <v>0</v>
      </c>
      <c r="J205" s="5">
        <v>0</v>
      </c>
      <c r="K205" s="1">
        <v>0</v>
      </c>
      <c r="L205" s="1">
        <v>0.69</v>
      </c>
      <c r="M205" s="1">
        <v>0.89</v>
      </c>
      <c r="N205" s="16">
        <f t="shared" si="33"/>
        <v>0</v>
      </c>
      <c r="O205" s="1">
        <v>0</v>
      </c>
      <c r="P205" s="1">
        <v>0</v>
      </c>
      <c r="Q205" s="15">
        <v>899.65</v>
      </c>
      <c r="R205" s="2">
        <v>3835.35</v>
      </c>
      <c r="S205" s="1">
        <v>2</v>
      </c>
      <c r="T205" s="1">
        <v>1</v>
      </c>
      <c r="U205" s="1">
        <v>-15</v>
      </c>
      <c r="V205" s="1">
        <v>1</v>
      </c>
      <c r="W205" s="1">
        <v>36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4</v>
      </c>
      <c r="AN205" s="1">
        <v>5</v>
      </c>
      <c r="AO205" s="1">
        <v>3</v>
      </c>
      <c r="AP205" s="1">
        <v>18</v>
      </c>
      <c r="AQ205" s="1">
        <v>29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2</v>
      </c>
      <c r="AX205" s="1">
        <v>0</v>
      </c>
      <c r="AY205" s="1">
        <v>9</v>
      </c>
      <c r="AZ205" s="1">
        <v>3</v>
      </c>
      <c r="BA205" s="1">
        <v>16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</row>
    <row r="206" spans="1:58">
      <c r="A206" s="1">
        <v>70049</v>
      </c>
      <c r="B206" s="1" t="s">
        <v>302</v>
      </c>
      <c r="C206" s="1">
        <v>18</v>
      </c>
      <c r="D206" s="2">
        <v>45.62</v>
      </c>
      <c r="E206" s="2">
        <v>821.16</v>
      </c>
      <c r="F206" s="10">
        <f t="shared" si="4"/>
        <v>0</v>
      </c>
      <c r="G206" s="11">
        <f t="shared" si="5"/>
        <v>0</v>
      </c>
      <c r="H206" s="1">
        <v>0.17</v>
      </c>
      <c r="I206" s="1">
        <v>0</v>
      </c>
      <c r="J206" s="5">
        <v>0</v>
      </c>
      <c r="K206" s="1">
        <v>0</v>
      </c>
      <c r="L206" s="1">
        <v>0.83</v>
      </c>
      <c r="M206" s="1">
        <v>-0.39</v>
      </c>
      <c r="N206" s="16">
        <f t="shared" si="33"/>
        <v>0</v>
      </c>
      <c r="O206" s="67">
        <f>VLOOKUP(A206:A469,'170326'!A206:O469,15,FALSE)</f>
        <v>0</v>
      </c>
      <c r="P206" s="1">
        <v>0</v>
      </c>
      <c r="Q206" s="15">
        <v>821.16</v>
      </c>
      <c r="R206" s="2">
        <v>-319.33999999999997</v>
      </c>
      <c r="S206" s="1">
        <v>0</v>
      </c>
      <c r="T206" s="1">
        <v>0</v>
      </c>
      <c r="U206" s="1">
        <v>0</v>
      </c>
      <c r="V206" s="1">
        <v>6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5</v>
      </c>
      <c r="AX206" s="1">
        <v>0</v>
      </c>
      <c r="AY206" s="1">
        <v>8</v>
      </c>
      <c r="AZ206" s="1">
        <v>4</v>
      </c>
      <c r="BA206" s="1">
        <v>-7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</row>
    <row r="207" spans="1:58">
      <c r="A207" s="1">
        <v>70974</v>
      </c>
      <c r="B207" s="1" t="s">
        <v>287</v>
      </c>
      <c r="C207" s="1">
        <v>28</v>
      </c>
      <c r="D207" s="2">
        <v>37.870100000000001</v>
      </c>
      <c r="E207" s="2">
        <v>1060.3628000000001</v>
      </c>
      <c r="F207" s="10">
        <f t="shared" si="4"/>
        <v>0</v>
      </c>
      <c r="G207" s="11">
        <f t="shared" si="5"/>
        <v>0</v>
      </c>
      <c r="H207" s="1">
        <v>0</v>
      </c>
      <c r="I207" s="1">
        <v>0</v>
      </c>
      <c r="J207" s="5">
        <v>0</v>
      </c>
      <c r="K207" s="1">
        <v>0</v>
      </c>
      <c r="L207" s="1">
        <v>0.14000000000000001</v>
      </c>
      <c r="M207" s="1">
        <v>0.79</v>
      </c>
      <c r="N207" s="16">
        <f t="shared" si="33"/>
        <v>0</v>
      </c>
      <c r="O207" s="1">
        <v>0</v>
      </c>
      <c r="P207" s="1">
        <v>0</v>
      </c>
      <c r="Q207" s="15">
        <v>795.27</v>
      </c>
      <c r="R207" s="2">
        <v>3824.88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5</v>
      </c>
      <c r="AN207" s="1">
        <v>14</v>
      </c>
      <c r="AO207" s="1">
        <v>5</v>
      </c>
      <c r="AP207" s="1">
        <v>0</v>
      </c>
      <c r="AQ207" s="1">
        <v>79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3</v>
      </c>
      <c r="AX207" s="1">
        <v>0</v>
      </c>
      <c r="AY207" s="1">
        <v>0</v>
      </c>
      <c r="AZ207" s="1">
        <v>2</v>
      </c>
      <c r="BA207" s="1">
        <v>22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</row>
    <row r="208" spans="1:58">
      <c r="A208" s="1">
        <v>70971</v>
      </c>
      <c r="B208" s="1" t="s">
        <v>279</v>
      </c>
      <c r="C208" s="1">
        <v>16</v>
      </c>
      <c r="D208" s="2">
        <v>54.610999999999997</v>
      </c>
      <c r="E208" s="2">
        <v>873.77599999999995</v>
      </c>
      <c r="F208" s="10">
        <f t="shared" si="4"/>
        <v>0</v>
      </c>
      <c r="G208" s="11">
        <f t="shared" si="5"/>
        <v>0</v>
      </c>
      <c r="H208" s="1">
        <v>0.12</v>
      </c>
      <c r="I208" s="1">
        <v>0</v>
      </c>
      <c r="J208" s="5">
        <v>0</v>
      </c>
      <c r="K208" s="1">
        <v>0</v>
      </c>
      <c r="L208" s="1">
        <v>0.5</v>
      </c>
      <c r="M208" s="1">
        <v>2.25</v>
      </c>
      <c r="N208" s="16">
        <f t="shared" si="33"/>
        <v>0</v>
      </c>
      <c r="O208" s="67">
        <f>VLOOKUP(A208:A471,'170326'!A208:O471,15,FALSE)</f>
        <v>0</v>
      </c>
      <c r="P208" s="1">
        <v>0</v>
      </c>
      <c r="Q208" s="15">
        <v>791.86</v>
      </c>
      <c r="R208" s="2">
        <v>2730.55</v>
      </c>
      <c r="S208" s="1">
        <v>1</v>
      </c>
      <c r="T208" s="1">
        <v>2</v>
      </c>
      <c r="U208" s="1">
        <v>0</v>
      </c>
      <c r="V208" s="1">
        <v>0</v>
      </c>
      <c r="W208" s="1">
        <v>10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2</v>
      </c>
      <c r="AN208" s="1">
        <v>5</v>
      </c>
      <c r="AO208" s="1">
        <v>0</v>
      </c>
      <c r="AP208" s="1">
        <v>0</v>
      </c>
      <c r="AQ208" s="1">
        <v>4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4</v>
      </c>
      <c r="AX208" s="1">
        <v>4</v>
      </c>
      <c r="AY208" s="1">
        <v>2</v>
      </c>
      <c r="AZ208" s="1">
        <v>0</v>
      </c>
      <c r="BA208" s="1">
        <v>36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</row>
    <row r="209" spans="1:58">
      <c r="A209" s="1">
        <v>70060</v>
      </c>
      <c r="B209" s="1" t="s">
        <v>305</v>
      </c>
      <c r="C209" s="1">
        <v>1</v>
      </c>
      <c r="D209" s="2">
        <v>780.58</v>
      </c>
      <c r="E209" s="2">
        <v>780.58</v>
      </c>
      <c r="F209" s="10">
        <f t="shared" si="4"/>
        <v>0</v>
      </c>
      <c r="G209" s="11">
        <f t="shared" si="5"/>
        <v>0</v>
      </c>
      <c r="H209" s="1">
        <v>0</v>
      </c>
      <c r="I209" s="1">
        <v>7</v>
      </c>
      <c r="J209" s="5">
        <v>0</v>
      </c>
      <c r="K209" s="1">
        <v>0</v>
      </c>
      <c r="L209" s="1">
        <v>1</v>
      </c>
      <c r="M209" s="1">
        <v>8</v>
      </c>
      <c r="N209" s="16">
        <f t="shared" si="33"/>
        <v>0</v>
      </c>
      <c r="O209" s="67">
        <f>VLOOKUP(A209:A472,'170326'!A209:O472,15,FALSE)</f>
        <v>0</v>
      </c>
      <c r="P209" s="1">
        <v>0</v>
      </c>
      <c r="Q209" s="15">
        <v>780.58</v>
      </c>
      <c r="R209" s="2">
        <v>12489.28</v>
      </c>
      <c r="S209" s="1">
        <v>0</v>
      </c>
      <c r="T209" s="1">
        <v>0</v>
      </c>
      <c r="U209" s="1">
        <v>0</v>
      </c>
      <c r="V209" s="1">
        <v>0</v>
      </c>
      <c r="W209" s="1">
        <v>8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1</v>
      </c>
      <c r="AX209" s="1">
        <v>0</v>
      </c>
      <c r="AY209" s="1">
        <v>0</v>
      </c>
      <c r="AZ209" s="1">
        <v>0</v>
      </c>
      <c r="BA209" s="1">
        <v>8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</row>
    <row r="210" spans="1:58">
      <c r="A210" s="1">
        <v>70350</v>
      </c>
      <c r="B210" s="1" t="s">
        <v>262</v>
      </c>
      <c r="C210" s="1">
        <v>5</v>
      </c>
      <c r="D210" s="2">
        <v>61.49</v>
      </c>
      <c r="E210" s="2">
        <v>307.45</v>
      </c>
      <c r="F210" s="10">
        <f t="shared" si="4"/>
        <v>0</v>
      </c>
      <c r="G210" s="11">
        <f t="shared" si="5"/>
        <v>0</v>
      </c>
      <c r="H210" s="1">
        <v>0.1</v>
      </c>
      <c r="I210" s="1">
        <v>0</v>
      </c>
      <c r="J210" s="5">
        <v>0</v>
      </c>
      <c r="K210" s="1">
        <v>0</v>
      </c>
      <c r="L210" s="1">
        <v>0</v>
      </c>
      <c r="M210" s="1">
        <v>0</v>
      </c>
      <c r="N210" s="16">
        <f t="shared" si="33"/>
        <v>0</v>
      </c>
      <c r="O210" s="1">
        <v>0</v>
      </c>
      <c r="P210" s="1">
        <v>0</v>
      </c>
      <c r="Q210" s="15">
        <v>768.62</v>
      </c>
      <c r="R210" s="2">
        <v>1844.7</v>
      </c>
      <c r="S210" s="1">
        <v>2</v>
      </c>
      <c r="T210" s="1">
        <v>3</v>
      </c>
      <c r="U210" s="1">
        <v>-4</v>
      </c>
      <c r="V210" s="1">
        <v>2</v>
      </c>
      <c r="W210" s="1">
        <v>16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1</v>
      </c>
      <c r="AN210" s="1">
        <v>1</v>
      </c>
      <c r="AO210" s="1">
        <v>9</v>
      </c>
      <c r="AP210" s="1">
        <v>3</v>
      </c>
      <c r="AQ210" s="1">
        <v>14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</row>
    <row r="211" spans="1:58">
      <c r="A211" s="1">
        <v>70113</v>
      </c>
      <c r="B211" s="1" t="s">
        <v>308</v>
      </c>
      <c r="C211" s="1">
        <v>24</v>
      </c>
      <c r="D211" s="2">
        <v>55.16</v>
      </c>
      <c r="E211" s="2">
        <v>1323.84</v>
      </c>
      <c r="F211" s="10">
        <f t="shared" si="4"/>
        <v>0</v>
      </c>
      <c r="G211" s="11">
        <f t="shared" si="5"/>
        <v>0</v>
      </c>
      <c r="H211" s="1">
        <v>0</v>
      </c>
      <c r="I211" s="1">
        <v>0</v>
      </c>
      <c r="J211" s="5">
        <v>0</v>
      </c>
      <c r="K211" s="1">
        <v>0</v>
      </c>
      <c r="L211" s="1">
        <v>0</v>
      </c>
      <c r="M211" s="1">
        <v>0</v>
      </c>
      <c r="N211" s="16">
        <f t="shared" si="33"/>
        <v>0</v>
      </c>
      <c r="O211" s="67">
        <f>VLOOKUP(A211:A474,'170326'!A211:O474,15,FALSE)</f>
        <v>0</v>
      </c>
      <c r="P211" s="1">
        <v>0</v>
      </c>
      <c r="Q211" s="15">
        <v>744.66</v>
      </c>
      <c r="R211" s="2">
        <v>1048.04</v>
      </c>
      <c r="S211" s="1">
        <v>0</v>
      </c>
      <c r="T211" s="1">
        <v>0</v>
      </c>
      <c r="U211" s="1">
        <v>0</v>
      </c>
      <c r="V211" s="1">
        <v>0</v>
      </c>
      <c r="W211" s="1">
        <v>19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11</v>
      </c>
      <c r="AP211" s="1">
        <v>5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</row>
    <row r="212" spans="1:58">
      <c r="A212" s="1">
        <v>10233</v>
      </c>
      <c r="B212" s="1" t="s">
        <v>297</v>
      </c>
      <c r="C212" s="1">
        <v>16</v>
      </c>
      <c r="D212" s="2">
        <v>45.31</v>
      </c>
      <c r="E212" s="2">
        <v>724.96</v>
      </c>
      <c r="F212" s="10">
        <f t="shared" si="4"/>
        <v>0</v>
      </c>
      <c r="G212" s="11">
        <f t="shared" si="5"/>
        <v>0</v>
      </c>
      <c r="H212" s="1">
        <v>0.66</v>
      </c>
      <c r="I212" s="1">
        <v>0</v>
      </c>
      <c r="J212" s="5">
        <v>0</v>
      </c>
      <c r="K212" s="1">
        <v>0</v>
      </c>
      <c r="L212" s="1">
        <v>0.34</v>
      </c>
      <c r="M212" s="1">
        <v>0.19</v>
      </c>
      <c r="N212" s="16">
        <f t="shared" si="33"/>
        <v>0</v>
      </c>
      <c r="O212" s="1">
        <v>0</v>
      </c>
      <c r="P212" s="1">
        <v>0</v>
      </c>
      <c r="Q212" s="15">
        <v>724.96</v>
      </c>
      <c r="R212" s="2">
        <v>135.93</v>
      </c>
      <c r="S212" s="1">
        <v>0</v>
      </c>
      <c r="T212" s="1">
        <v>0</v>
      </c>
      <c r="U212" s="1">
        <v>8</v>
      </c>
      <c r="V212" s="1">
        <v>5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3</v>
      </c>
      <c r="AZ212" s="1">
        <v>5</v>
      </c>
      <c r="BA212" s="1">
        <v>3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</row>
    <row r="213" spans="1:58">
      <c r="A213" s="1">
        <v>70508</v>
      </c>
      <c r="B213" s="1" t="s">
        <v>353</v>
      </c>
      <c r="C213" s="1">
        <v>24</v>
      </c>
      <c r="D213" s="2">
        <v>34.967700000000001</v>
      </c>
      <c r="E213" s="2">
        <v>839.22479999999996</v>
      </c>
      <c r="F213" s="10">
        <f t="shared" si="4"/>
        <v>0</v>
      </c>
      <c r="G213" s="11">
        <f t="shared" si="5"/>
        <v>0</v>
      </c>
      <c r="H213" s="1">
        <v>0</v>
      </c>
      <c r="I213" s="1">
        <v>0</v>
      </c>
      <c r="J213" s="5">
        <v>0</v>
      </c>
      <c r="K213" s="1">
        <v>0</v>
      </c>
      <c r="L213" s="1">
        <v>0</v>
      </c>
      <c r="M213" s="1">
        <v>0</v>
      </c>
      <c r="N213" s="16">
        <f t="shared" si="33"/>
        <v>0</v>
      </c>
      <c r="O213" s="1">
        <v>0</v>
      </c>
      <c r="P213" s="1">
        <v>0</v>
      </c>
      <c r="Q213" s="15">
        <v>646.9</v>
      </c>
      <c r="R213" s="2">
        <v>839.22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15</v>
      </c>
      <c r="AN213" s="1">
        <v>7</v>
      </c>
      <c r="AO213" s="1">
        <v>0</v>
      </c>
      <c r="AP213" s="1">
        <v>0</v>
      </c>
      <c r="AQ213" s="1">
        <v>24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</row>
    <row r="214" spans="1:58">
      <c r="A214" s="1">
        <v>70254</v>
      </c>
      <c r="B214" s="1" t="s">
        <v>334</v>
      </c>
      <c r="C214" s="1">
        <v>12</v>
      </c>
      <c r="D214" s="2">
        <v>75.378699999999995</v>
      </c>
      <c r="E214" s="2">
        <v>904.5444</v>
      </c>
      <c r="F214" s="10">
        <f t="shared" si="4"/>
        <v>0</v>
      </c>
      <c r="G214" s="11">
        <f t="shared" si="5"/>
        <v>0</v>
      </c>
      <c r="H214" s="1">
        <v>0.12</v>
      </c>
      <c r="I214" s="1">
        <v>1</v>
      </c>
      <c r="J214" s="5">
        <v>0</v>
      </c>
      <c r="K214" s="1">
        <v>0</v>
      </c>
      <c r="L214" s="1">
        <v>0.08</v>
      </c>
      <c r="M214" s="1">
        <v>0.25</v>
      </c>
      <c r="N214" s="16">
        <f t="shared" si="33"/>
        <v>0</v>
      </c>
      <c r="O214" s="1">
        <v>0</v>
      </c>
      <c r="P214" s="1">
        <v>0</v>
      </c>
      <c r="Q214" s="15">
        <v>640.72</v>
      </c>
      <c r="R214" s="2">
        <v>3165.91</v>
      </c>
      <c r="S214" s="1">
        <v>0</v>
      </c>
      <c r="T214" s="1">
        <v>0</v>
      </c>
      <c r="U214" s="1">
        <v>1</v>
      </c>
      <c r="V214" s="1">
        <v>1</v>
      </c>
      <c r="W214" s="1">
        <v>24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1</v>
      </c>
      <c r="AN214" s="1">
        <v>3</v>
      </c>
      <c r="AO214" s="1">
        <v>2</v>
      </c>
      <c r="AP214" s="1">
        <v>3</v>
      </c>
      <c r="AQ214" s="1">
        <v>15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1</v>
      </c>
      <c r="AX214" s="1">
        <v>0</v>
      </c>
      <c r="AY214" s="1">
        <v>0</v>
      </c>
      <c r="AZ214" s="1">
        <v>0</v>
      </c>
      <c r="BA214" s="1">
        <v>3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</row>
    <row r="215" spans="1:58">
      <c r="A215" s="1">
        <v>70295</v>
      </c>
      <c r="B215" s="1" t="s">
        <v>263</v>
      </c>
      <c r="C215" s="1">
        <v>20</v>
      </c>
      <c r="D215" s="2">
        <v>62.57</v>
      </c>
      <c r="E215" s="2">
        <v>1251.4000000000001</v>
      </c>
      <c r="F215" s="10">
        <f t="shared" si="4"/>
        <v>0</v>
      </c>
      <c r="G215" s="11">
        <f t="shared" si="5"/>
        <v>0</v>
      </c>
      <c r="H215" s="1">
        <v>0</v>
      </c>
      <c r="I215" s="1">
        <v>0</v>
      </c>
      <c r="J215" s="5">
        <v>0</v>
      </c>
      <c r="K215" s="1">
        <v>0</v>
      </c>
      <c r="L215" s="1">
        <v>0</v>
      </c>
      <c r="M215" s="1">
        <v>0</v>
      </c>
      <c r="N215" s="16">
        <f t="shared" si="33"/>
        <v>0</v>
      </c>
      <c r="O215" s="67">
        <f>VLOOKUP(A215:A478,'170326'!A215:O478,15,FALSE)</f>
        <v>0</v>
      </c>
      <c r="P215" s="1">
        <v>0</v>
      </c>
      <c r="Q215" s="15">
        <v>625.70000000000005</v>
      </c>
      <c r="R215" s="2">
        <v>2627.94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2</v>
      </c>
      <c r="AN215" s="1">
        <v>3</v>
      </c>
      <c r="AO215" s="1">
        <v>2</v>
      </c>
      <c r="AP215" s="1">
        <v>9</v>
      </c>
      <c r="AQ215" s="1">
        <v>42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</row>
    <row r="216" spans="1:58">
      <c r="A216" s="1">
        <v>79159</v>
      </c>
      <c r="B216" s="1" t="s">
        <v>358</v>
      </c>
      <c r="C216" s="1">
        <v>24</v>
      </c>
      <c r="D216" s="2">
        <v>37.53</v>
      </c>
      <c r="E216" s="2">
        <v>900.72</v>
      </c>
      <c r="F216" s="10">
        <f t="shared" si="4"/>
        <v>0</v>
      </c>
      <c r="G216" s="11">
        <f t="shared" si="5"/>
        <v>0</v>
      </c>
      <c r="H216" s="1">
        <v>0.69</v>
      </c>
      <c r="I216" s="1">
        <v>0</v>
      </c>
      <c r="J216" s="5">
        <v>0</v>
      </c>
      <c r="K216" s="1">
        <v>0</v>
      </c>
      <c r="L216" s="1">
        <v>0</v>
      </c>
      <c r="M216" s="1">
        <v>0.62</v>
      </c>
      <c r="N216" s="16">
        <f t="shared" si="33"/>
        <v>0</v>
      </c>
      <c r="O216" s="1">
        <v>0</v>
      </c>
      <c r="P216" s="1">
        <v>0</v>
      </c>
      <c r="Q216" s="15">
        <v>619.24</v>
      </c>
      <c r="R216" s="2">
        <v>562.95000000000005</v>
      </c>
      <c r="S216" s="1">
        <v>0</v>
      </c>
      <c r="T216" s="1">
        <v>0</v>
      </c>
      <c r="U216" s="1">
        <v>11</v>
      </c>
      <c r="V216" s="1">
        <v>11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15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</row>
    <row r="217" spans="1:58">
      <c r="A217" s="1">
        <v>70416</v>
      </c>
      <c r="B217" s="1" t="s">
        <v>273</v>
      </c>
      <c r="C217" s="1">
        <v>18</v>
      </c>
      <c r="D217" s="2">
        <v>41.066000000000003</v>
      </c>
      <c r="E217" s="2">
        <v>739.18799999999999</v>
      </c>
      <c r="F217" s="10">
        <f t="shared" si="4"/>
        <v>0</v>
      </c>
      <c r="G217" s="11">
        <f t="shared" si="5"/>
        <v>0</v>
      </c>
      <c r="H217" s="1">
        <v>0.17</v>
      </c>
      <c r="I217" s="1">
        <v>0</v>
      </c>
      <c r="J217" s="5">
        <v>0</v>
      </c>
      <c r="K217" s="1">
        <v>0</v>
      </c>
      <c r="L217" s="1">
        <v>0.22</v>
      </c>
      <c r="M217" s="1">
        <v>11.83</v>
      </c>
      <c r="N217" s="16">
        <f t="shared" si="33"/>
        <v>0</v>
      </c>
      <c r="O217" s="67">
        <f>VLOOKUP(A217:A480,'170326'!A217:O480,15,FALSE)</f>
        <v>0</v>
      </c>
      <c r="P217" s="1">
        <v>0</v>
      </c>
      <c r="Q217" s="15">
        <v>615.99</v>
      </c>
      <c r="R217" s="2">
        <v>9732.64</v>
      </c>
      <c r="S217" s="1">
        <v>2</v>
      </c>
      <c r="T217" s="1">
        <v>2</v>
      </c>
      <c r="U217" s="1">
        <v>0</v>
      </c>
      <c r="V217" s="1">
        <v>0</v>
      </c>
      <c r="W217" s="1">
        <v>7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5</v>
      </c>
      <c r="AN217" s="1">
        <v>6</v>
      </c>
      <c r="AO217" s="1">
        <v>0</v>
      </c>
      <c r="AP217" s="1">
        <v>0</v>
      </c>
      <c r="AQ217" s="1">
        <v>17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4</v>
      </c>
      <c r="AX217" s="1">
        <v>0</v>
      </c>
      <c r="AY217" s="1">
        <v>0</v>
      </c>
      <c r="AZ217" s="1">
        <v>0</v>
      </c>
      <c r="BA217" s="1">
        <v>213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</row>
    <row r="218" spans="1:58">
      <c r="A218" s="1">
        <v>70075</v>
      </c>
      <c r="B218" s="1" t="s">
        <v>231</v>
      </c>
      <c r="C218" s="1">
        <v>25</v>
      </c>
      <c r="D218" s="2">
        <v>32.270000000000003</v>
      </c>
      <c r="E218" s="2">
        <v>806.75</v>
      </c>
      <c r="F218" s="10">
        <f t="shared" si="4"/>
        <v>0</v>
      </c>
      <c r="G218" s="11">
        <f t="shared" si="5"/>
        <v>0</v>
      </c>
      <c r="H218" s="1">
        <v>0.04</v>
      </c>
      <c r="I218" s="1">
        <v>0</v>
      </c>
      <c r="J218" s="5">
        <v>0</v>
      </c>
      <c r="K218" s="1">
        <v>0</v>
      </c>
      <c r="L218" s="1">
        <v>0</v>
      </c>
      <c r="M218" s="1">
        <v>0</v>
      </c>
      <c r="N218" s="16">
        <f t="shared" si="33"/>
        <v>0</v>
      </c>
      <c r="O218" s="1">
        <v>0</v>
      </c>
      <c r="P218" s="1">
        <v>0</v>
      </c>
      <c r="Q218" s="15">
        <v>613.13</v>
      </c>
      <c r="R218" s="2">
        <v>2033.01</v>
      </c>
      <c r="S218" s="1">
        <v>0</v>
      </c>
      <c r="T218" s="1">
        <v>0</v>
      </c>
      <c r="U218" s="1">
        <v>1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13</v>
      </c>
      <c r="AN218" s="1">
        <v>10</v>
      </c>
      <c r="AO218" s="1">
        <v>0</v>
      </c>
      <c r="AP218" s="1">
        <v>0</v>
      </c>
      <c r="AQ218" s="1">
        <v>63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</row>
    <row r="219" spans="1:58">
      <c r="A219" s="1">
        <v>70980</v>
      </c>
      <c r="B219" s="1" t="s">
        <v>355</v>
      </c>
      <c r="C219" s="1">
        <v>15</v>
      </c>
      <c r="D219" s="2">
        <v>28.82</v>
      </c>
      <c r="E219" s="2">
        <v>432.3</v>
      </c>
      <c r="F219" s="10">
        <f t="shared" si="4"/>
        <v>0</v>
      </c>
      <c r="G219" s="11">
        <f t="shared" si="5"/>
        <v>0</v>
      </c>
      <c r="H219" s="1">
        <v>0</v>
      </c>
      <c r="I219" s="1">
        <v>0</v>
      </c>
      <c r="J219" s="5">
        <v>0</v>
      </c>
      <c r="K219" s="1">
        <v>0</v>
      </c>
      <c r="L219" s="1">
        <v>0</v>
      </c>
      <c r="M219" s="1">
        <v>0</v>
      </c>
      <c r="N219" s="16">
        <f t="shared" si="33"/>
        <v>0</v>
      </c>
      <c r="O219" s="1">
        <v>0</v>
      </c>
      <c r="P219" s="1">
        <v>0</v>
      </c>
      <c r="Q219" s="15">
        <v>576.4</v>
      </c>
      <c r="R219" s="2">
        <v>864.6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20</v>
      </c>
      <c r="AP219" s="1">
        <v>0</v>
      </c>
      <c r="AQ219" s="1">
        <v>30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</row>
    <row r="220" spans="1:58">
      <c r="A220" s="1">
        <v>70183</v>
      </c>
      <c r="B220" s="1" t="s">
        <v>320</v>
      </c>
      <c r="C220" s="1">
        <v>20</v>
      </c>
      <c r="D220" s="2">
        <v>62.57</v>
      </c>
      <c r="E220" s="2">
        <v>1251.4000000000001</v>
      </c>
      <c r="F220" s="10">
        <f t="shared" si="4"/>
        <v>0</v>
      </c>
      <c r="G220" s="11">
        <f t="shared" si="5"/>
        <v>0</v>
      </c>
      <c r="H220" s="1">
        <v>0</v>
      </c>
      <c r="I220" s="1">
        <v>0</v>
      </c>
      <c r="J220" s="5">
        <v>0</v>
      </c>
      <c r="K220" s="1">
        <v>0</v>
      </c>
      <c r="L220" s="1">
        <v>0</v>
      </c>
      <c r="M220" s="1">
        <v>0</v>
      </c>
      <c r="N220" s="16">
        <f t="shared" si="33"/>
        <v>0</v>
      </c>
      <c r="O220" s="67">
        <f>VLOOKUP(A220:A483,'170326'!A220:O483,15,FALSE)</f>
        <v>0</v>
      </c>
      <c r="P220" s="1">
        <v>0</v>
      </c>
      <c r="Q220" s="15">
        <v>531.84</v>
      </c>
      <c r="R220" s="2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17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</row>
    <row r="221" spans="1:58">
      <c r="A221" s="1">
        <v>44401</v>
      </c>
      <c r="B221" s="1" t="s">
        <v>300</v>
      </c>
      <c r="C221" s="1">
        <v>16</v>
      </c>
      <c r="D221" s="2">
        <v>54.11</v>
      </c>
      <c r="E221" s="2">
        <v>865.76</v>
      </c>
      <c r="F221" s="10">
        <f t="shared" si="4"/>
        <v>0</v>
      </c>
      <c r="G221" s="11">
        <f t="shared" si="5"/>
        <v>0</v>
      </c>
      <c r="H221" s="1">
        <v>0</v>
      </c>
      <c r="I221" s="1">
        <v>0</v>
      </c>
      <c r="J221" s="5">
        <v>0</v>
      </c>
      <c r="K221" s="1">
        <v>0</v>
      </c>
      <c r="L221" s="1">
        <v>0.5</v>
      </c>
      <c r="M221" s="1">
        <v>0.06</v>
      </c>
      <c r="N221" s="16">
        <f t="shared" si="33"/>
        <v>0</v>
      </c>
      <c r="O221" s="67">
        <f>VLOOKUP(A221:A484,'170326'!A221:O484,15,FALSE)</f>
        <v>0</v>
      </c>
      <c r="P221" s="1">
        <v>0</v>
      </c>
      <c r="Q221" s="15">
        <v>432.88</v>
      </c>
      <c r="R221" s="2">
        <v>54.11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16</v>
      </c>
      <c r="BA221" s="1">
        <v>1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</row>
    <row r="222" spans="1:58">
      <c r="A222" s="1">
        <v>97020</v>
      </c>
      <c r="B222" s="1" t="s">
        <v>236</v>
      </c>
      <c r="C222" s="1">
        <v>16</v>
      </c>
      <c r="D222" s="2">
        <v>55.48</v>
      </c>
      <c r="E222" s="2">
        <v>887.68</v>
      </c>
      <c r="F222" s="10">
        <f t="shared" si="4"/>
        <v>0</v>
      </c>
      <c r="G222" s="11">
        <f t="shared" si="5"/>
        <v>0</v>
      </c>
      <c r="H222" s="1">
        <v>0.12</v>
      </c>
      <c r="I222" s="1">
        <v>0</v>
      </c>
      <c r="J222" s="5">
        <v>0</v>
      </c>
      <c r="K222" s="1">
        <v>0</v>
      </c>
      <c r="L222" s="1">
        <v>0.03</v>
      </c>
      <c r="M222" s="1">
        <v>0</v>
      </c>
      <c r="N222" s="16">
        <f t="shared" si="33"/>
        <v>0</v>
      </c>
      <c r="O222" s="67">
        <f>VLOOKUP(A222:A485,'170326'!A222:O485,15,FALSE)</f>
        <v>0</v>
      </c>
      <c r="P222" s="1">
        <v>0</v>
      </c>
      <c r="Q222" s="15">
        <v>360.62</v>
      </c>
      <c r="R222" s="2">
        <v>2108.2399999999998</v>
      </c>
      <c r="S222" s="1">
        <v>0</v>
      </c>
      <c r="T222" s="1">
        <v>0</v>
      </c>
      <c r="U222" s="1">
        <v>2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2</v>
      </c>
      <c r="AN222" s="1">
        <v>1</v>
      </c>
      <c r="AO222" s="1">
        <v>1</v>
      </c>
      <c r="AP222" s="1">
        <v>1</v>
      </c>
      <c r="AQ222" s="1">
        <v>38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</row>
    <row r="223" spans="1:58">
      <c r="A223" s="1">
        <v>70323</v>
      </c>
      <c r="B223" s="1" t="s">
        <v>339</v>
      </c>
      <c r="C223" s="1">
        <v>8</v>
      </c>
      <c r="D223" s="2">
        <v>86.99</v>
      </c>
      <c r="E223" s="2">
        <v>695.92</v>
      </c>
      <c r="F223" s="10">
        <f t="shared" si="4"/>
        <v>0</v>
      </c>
      <c r="G223" s="11">
        <f t="shared" si="5"/>
        <v>0</v>
      </c>
      <c r="H223" s="1">
        <v>0.38</v>
      </c>
      <c r="I223" s="1">
        <v>0</v>
      </c>
      <c r="J223" s="5">
        <v>0</v>
      </c>
      <c r="K223" s="1">
        <v>0</v>
      </c>
      <c r="L223" s="1">
        <v>0</v>
      </c>
      <c r="M223" s="1">
        <v>0</v>
      </c>
      <c r="N223" s="16">
        <f t="shared" si="33"/>
        <v>0</v>
      </c>
      <c r="O223" s="67">
        <f>VLOOKUP(A223:A486,'170326'!A223:O486,15,FALSE)</f>
        <v>0</v>
      </c>
      <c r="P223" s="1">
        <v>0</v>
      </c>
      <c r="Q223" s="15">
        <v>347.96</v>
      </c>
      <c r="R223" s="2">
        <v>0</v>
      </c>
      <c r="S223" s="1">
        <v>0</v>
      </c>
      <c r="T223" s="1">
        <v>0</v>
      </c>
      <c r="U223" s="1">
        <v>2</v>
      </c>
      <c r="V223" s="1">
        <v>2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2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</row>
    <row r="224" spans="1:58">
      <c r="A224" s="1">
        <v>70317</v>
      </c>
      <c r="B224" s="1" t="s">
        <v>337</v>
      </c>
      <c r="C224" s="1">
        <v>20</v>
      </c>
      <c r="D224" s="2">
        <v>30.66</v>
      </c>
      <c r="E224" s="2">
        <v>613.20000000000005</v>
      </c>
      <c r="F224" s="10">
        <f t="shared" si="4"/>
        <v>0</v>
      </c>
      <c r="G224" s="11">
        <f t="shared" si="5"/>
        <v>0</v>
      </c>
      <c r="H224" s="1">
        <v>0</v>
      </c>
      <c r="I224" s="1">
        <v>0</v>
      </c>
      <c r="J224" s="5">
        <v>0</v>
      </c>
      <c r="K224" s="1">
        <v>0</v>
      </c>
      <c r="L224" s="1">
        <v>0.02</v>
      </c>
      <c r="M224" s="1">
        <v>0</v>
      </c>
      <c r="N224" s="16">
        <f t="shared" si="33"/>
        <v>0</v>
      </c>
      <c r="O224" s="1">
        <v>0</v>
      </c>
      <c r="P224" s="1">
        <v>0</v>
      </c>
      <c r="Q224" s="15">
        <v>229.95</v>
      </c>
      <c r="R224" s="2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7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1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</row>
    <row r="225" spans="1:58">
      <c r="A225" s="1">
        <v>70411</v>
      </c>
      <c r="B225" s="1" t="s">
        <v>346</v>
      </c>
      <c r="C225" s="1">
        <v>16</v>
      </c>
      <c r="D225" s="2">
        <v>49.1</v>
      </c>
      <c r="E225" s="2">
        <v>785.6</v>
      </c>
      <c r="F225" s="10">
        <f t="shared" si="4"/>
        <v>0</v>
      </c>
      <c r="G225" s="11">
        <f t="shared" si="5"/>
        <v>0</v>
      </c>
      <c r="H225" s="1">
        <v>0.28000000000000003</v>
      </c>
      <c r="I225" s="1">
        <v>0</v>
      </c>
      <c r="J225" s="5">
        <v>0</v>
      </c>
      <c r="K225" s="1">
        <v>0</v>
      </c>
      <c r="L225" s="1">
        <v>0</v>
      </c>
      <c r="M225" s="1">
        <v>0</v>
      </c>
      <c r="N225" s="16">
        <f t="shared" si="33"/>
        <v>0</v>
      </c>
      <c r="O225" s="67">
        <f>VLOOKUP(A225:A488,'170326'!A225:O488,15,FALSE)</f>
        <v>0</v>
      </c>
      <c r="P225" s="1">
        <v>0</v>
      </c>
      <c r="Q225" s="15">
        <v>220.95</v>
      </c>
      <c r="R225" s="2">
        <v>0</v>
      </c>
      <c r="S225" s="1">
        <v>0</v>
      </c>
      <c r="T225" s="1">
        <v>0</v>
      </c>
      <c r="U225" s="1">
        <v>3</v>
      </c>
      <c r="V225" s="1">
        <v>3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</row>
    <row r="226" spans="1:58">
      <c r="A226" s="1">
        <v>70194</v>
      </c>
      <c r="B226" s="1" t="s">
        <v>325</v>
      </c>
      <c r="C226" s="1">
        <v>10</v>
      </c>
      <c r="D226" s="2">
        <v>79.13</v>
      </c>
      <c r="E226" s="2">
        <v>791.3</v>
      </c>
      <c r="F226" s="10">
        <f t="shared" si="4"/>
        <v>0</v>
      </c>
      <c r="G226" s="11">
        <f t="shared" si="5"/>
        <v>0</v>
      </c>
      <c r="H226" s="1">
        <v>0</v>
      </c>
      <c r="I226" s="1">
        <v>0</v>
      </c>
      <c r="J226" s="5">
        <v>0</v>
      </c>
      <c r="K226" s="1">
        <v>0</v>
      </c>
      <c r="L226" s="1">
        <v>0</v>
      </c>
      <c r="M226" s="1">
        <v>0</v>
      </c>
      <c r="N226" s="16">
        <f t="shared" si="33"/>
        <v>0</v>
      </c>
      <c r="O226" s="67">
        <f>VLOOKUP(A226:A489,'170326'!A226:O489,15,FALSE)</f>
        <v>0</v>
      </c>
      <c r="P226" s="1">
        <v>0</v>
      </c>
      <c r="Q226" s="15">
        <v>197.82</v>
      </c>
      <c r="R226" s="2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1</v>
      </c>
      <c r="AP226" s="1">
        <v>3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</row>
    <row r="227" spans="1:58">
      <c r="A227" s="1">
        <v>70979</v>
      </c>
      <c r="B227" s="1" t="s">
        <v>354</v>
      </c>
      <c r="C227" s="1">
        <v>16</v>
      </c>
      <c r="D227" s="2">
        <v>14.07</v>
      </c>
      <c r="E227" s="2">
        <v>225.12</v>
      </c>
      <c r="F227" s="10">
        <f t="shared" si="4"/>
        <v>0</v>
      </c>
      <c r="G227" s="11">
        <f t="shared" si="5"/>
        <v>0</v>
      </c>
      <c r="H227" s="1">
        <v>0.72</v>
      </c>
      <c r="I227" s="1">
        <v>0</v>
      </c>
      <c r="J227" s="5">
        <v>0</v>
      </c>
      <c r="K227" s="1">
        <v>0</v>
      </c>
      <c r="L227" s="1">
        <v>0</v>
      </c>
      <c r="M227" s="1">
        <v>0</v>
      </c>
      <c r="N227" s="16">
        <f t="shared" si="33"/>
        <v>0</v>
      </c>
      <c r="O227" s="67">
        <f>VLOOKUP(A227:A490,'170326'!A227:O490,15,FALSE)</f>
        <v>0</v>
      </c>
      <c r="P227" s="1">
        <v>0</v>
      </c>
      <c r="Q227" s="15">
        <v>161.80000000000001</v>
      </c>
      <c r="R227" s="2">
        <v>98.49</v>
      </c>
      <c r="S227" s="1">
        <v>3</v>
      </c>
      <c r="T227" s="1">
        <v>5</v>
      </c>
      <c r="U227" s="1">
        <v>6</v>
      </c>
      <c r="V227" s="1">
        <v>0</v>
      </c>
      <c r="W227" s="1">
        <v>7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</row>
    <row r="228" spans="1:58">
      <c r="A228" s="1">
        <v>44290</v>
      </c>
      <c r="B228" s="1" t="s">
        <v>299</v>
      </c>
      <c r="C228" s="1">
        <v>16</v>
      </c>
      <c r="D228" s="2">
        <v>53.03</v>
      </c>
      <c r="E228" s="2">
        <v>848.48</v>
      </c>
      <c r="F228" s="10">
        <f t="shared" si="4"/>
        <v>0</v>
      </c>
      <c r="G228" s="11">
        <f t="shared" si="5"/>
        <v>0</v>
      </c>
      <c r="H228" s="1">
        <v>0</v>
      </c>
      <c r="I228" s="1">
        <v>0</v>
      </c>
      <c r="J228" s="5">
        <v>0</v>
      </c>
      <c r="K228" s="1">
        <v>0</v>
      </c>
      <c r="L228" s="1">
        <v>0</v>
      </c>
      <c r="M228" s="1">
        <v>0</v>
      </c>
      <c r="N228" s="16">
        <f t="shared" si="33"/>
        <v>0</v>
      </c>
      <c r="O228" s="67">
        <f>VLOOKUP(A228:A491,'170326'!A228:O491,15,FALSE)</f>
        <v>0</v>
      </c>
      <c r="P228" s="1">
        <v>0</v>
      </c>
      <c r="Q228" s="15">
        <v>106.06</v>
      </c>
      <c r="R228" s="2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2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</row>
    <row r="229" spans="1:58">
      <c r="A229" s="1">
        <v>70088</v>
      </c>
      <c r="B229" s="1" t="s">
        <v>306</v>
      </c>
      <c r="C229" s="1">
        <v>16</v>
      </c>
      <c r="D229" s="2">
        <v>54.07</v>
      </c>
      <c r="E229" s="2">
        <v>865.12</v>
      </c>
      <c r="F229" s="10">
        <f t="shared" si="4"/>
        <v>0</v>
      </c>
      <c r="G229" s="11">
        <f t="shared" si="5"/>
        <v>0</v>
      </c>
      <c r="H229" s="1">
        <v>0.06</v>
      </c>
      <c r="I229" s="1">
        <v>0</v>
      </c>
      <c r="J229" s="5">
        <v>0</v>
      </c>
      <c r="K229" s="1">
        <v>0</v>
      </c>
      <c r="L229" s="1">
        <v>0.03</v>
      </c>
      <c r="M229" s="1">
        <v>0</v>
      </c>
      <c r="N229" s="16">
        <f t="shared" si="33"/>
        <v>0</v>
      </c>
      <c r="O229" s="67">
        <f>VLOOKUP(A229:A492,'170326'!A229:O492,15,FALSE)</f>
        <v>0</v>
      </c>
      <c r="P229" s="1">
        <v>0</v>
      </c>
      <c r="Q229" s="15">
        <v>81.099999999999994</v>
      </c>
      <c r="R229" s="2">
        <v>0</v>
      </c>
      <c r="S229" s="1">
        <v>0</v>
      </c>
      <c r="T229" s="1">
        <v>0</v>
      </c>
      <c r="U229" s="1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1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</row>
    <row r="230" spans="1:58">
      <c r="A230" s="1">
        <v>70193</v>
      </c>
      <c r="B230" s="1" t="s">
        <v>324</v>
      </c>
      <c r="C230" s="1">
        <v>10</v>
      </c>
      <c r="D230" s="2">
        <v>79.13</v>
      </c>
      <c r="E230" s="2">
        <v>791.3</v>
      </c>
      <c r="F230" s="10">
        <f t="shared" si="4"/>
        <v>0</v>
      </c>
      <c r="G230" s="11">
        <f t="shared" si="5"/>
        <v>0</v>
      </c>
      <c r="H230" s="1">
        <v>0.1</v>
      </c>
      <c r="I230" s="1">
        <v>0</v>
      </c>
      <c r="J230" s="5">
        <v>0</v>
      </c>
      <c r="K230" s="1">
        <v>0</v>
      </c>
      <c r="L230" s="1">
        <v>0</v>
      </c>
      <c r="M230" s="1">
        <v>0</v>
      </c>
      <c r="N230" s="16">
        <f t="shared" si="33"/>
        <v>0</v>
      </c>
      <c r="O230" s="67">
        <f>VLOOKUP(A230:A493,'170326'!A230:O493,15,FALSE)</f>
        <v>0</v>
      </c>
      <c r="P230" s="1">
        <v>0</v>
      </c>
      <c r="Q230" s="15">
        <v>79.13</v>
      </c>
      <c r="R230" s="2">
        <v>0</v>
      </c>
      <c r="S230" s="1">
        <v>0</v>
      </c>
      <c r="T230" s="1">
        <v>0</v>
      </c>
      <c r="U230" s="1">
        <v>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</row>
    <row r="231" spans="1:58">
      <c r="A231" s="1">
        <v>70190</v>
      </c>
      <c r="B231" s="1" t="s">
        <v>322</v>
      </c>
      <c r="C231" s="1">
        <v>12</v>
      </c>
      <c r="D231" s="2">
        <v>36.630000000000003</v>
      </c>
      <c r="E231" s="2">
        <v>439.56</v>
      </c>
      <c r="F231" s="10">
        <f t="shared" si="4"/>
        <v>0</v>
      </c>
      <c r="G231" s="11">
        <f t="shared" si="5"/>
        <v>0</v>
      </c>
      <c r="H231" s="1">
        <v>0</v>
      </c>
      <c r="I231" s="1">
        <v>0</v>
      </c>
      <c r="J231" s="5">
        <v>0</v>
      </c>
      <c r="K231" s="1">
        <v>0</v>
      </c>
      <c r="L231" s="1">
        <v>0</v>
      </c>
      <c r="M231" s="1">
        <v>0</v>
      </c>
      <c r="N231" s="16">
        <f t="shared" si="33"/>
        <v>0</v>
      </c>
      <c r="O231" s="67">
        <f>VLOOKUP(A231:A494,'170326'!A231:O494,15,FALSE)</f>
        <v>0</v>
      </c>
      <c r="P231" s="1">
        <v>0</v>
      </c>
      <c r="Q231" s="15">
        <v>73.260000000000005</v>
      </c>
      <c r="R231" s="2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2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</row>
    <row r="232" spans="1:58">
      <c r="A232" s="1">
        <v>70165</v>
      </c>
      <c r="B232" s="1" t="s">
        <v>314</v>
      </c>
      <c r="C232" s="1">
        <v>24</v>
      </c>
      <c r="D232" s="2">
        <v>40.15</v>
      </c>
      <c r="E232" s="2">
        <v>963.6</v>
      </c>
      <c r="F232" s="10">
        <f t="shared" si="4"/>
        <v>0</v>
      </c>
      <c r="G232" s="11">
        <f t="shared" si="5"/>
        <v>0</v>
      </c>
      <c r="H232" s="1">
        <v>0</v>
      </c>
      <c r="I232" s="1">
        <v>0</v>
      </c>
      <c r="J232" s="5">
        <v>0</v>
      </c>
      <c r="K232" s="1">
        <v>0</v>
      </c>
      <c r="L232" s="1">
        <v>0.06</v>
      </c>
      <c r="M232" s="1">
        <v>0</v>
      </c>
      <c r="N232" s="16">
        <f t="shared" si="33"/>
        <v>0</v>
      </c>
      <c r="O232" s="1">
        <v>0</v>
      </c>
      <c r="P232" s="1">
        <v>0</v>
      </c>
      <c r="Q232" s="15">
        <v>60.22</v>
      </c>
      <c r="R232" s="2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1</v>
      </c>
      <c r="AZ232" s="1">
        <v>1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</row>
    <row r="233" spans="1:58">
      <c r="A233" s="1">
        <v>70326</v>
      </c>
      <c r="B233" s="1" t="s">
        <v>340</v>
      </c>
      <c r="C233" s="1">
        <v>6</v>
      </c>
      <c r="D233" s="2">
        <v>113.36</v>
      </c>
      <c r="E233" s="2">
        <v>680.16</v>
      </c>
      <c r="F233" s="10">
        <f t="shared" si="4"/>
        <v>0</v>
      </c>
      <c r="G233" s="11">
        <f t="shared" si="5"/>
        <v>0</v>
      </c>
      <c r="H233" s="1">
        <v>0.08</v>
      </c>
      <c r="I233" s="1">
        <v>0</v>
      </c>
      <c r="J233" s="5">
        <v>0</v>
      </c>
      <c r="K233" s="1">
        <v>0</v>
      </c>
      <c r="L233" s="1">
        <v>0</v>
      </c>
      <c r="M233" s="1">
        <v>0</v>
      </c>
      <c r="N233" s="16">
        <f t="shared" si="33"/>
        <v>0</v>
      </c>
      <c r="O233" s="67">
        <f>VLOOKUP(A233:A496,'170326'!A233:O496,15,FALSE)</f>
        <v>0</v>
      </c>
      <c r="P233" s="1">
        <v>0</v>
      </c>
      <c r="Q233" s="15">
        <v>56.68</v>
      </c>
      <c r="R233" s="2">
        <v>-226.72</v>
      </c>
      <c r="S233" s="1">
        <v>0</v>
      </c>
      <c r="T233" s="1">
        <v>1</v>
      </c>
      <c r="U233" s="1">
        <v>0</v>
      </c>
      <c r="V233" s="1">
        <v>0</v>
      </c>
      <c r="W233" s="1">
        <v>-2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</row>
    <row r="234" spans="1:58">
      <c r="A234" s="1">
        <v>70982</v>
      </c>
      <c r="B234" s="1" t="s">
        <v>243</v>
      </c>
      <c r="C234" s="1">
        <v>32</v>
      </c>
      <c r="D234" s="2">
        <v>32.271900000000002</v>
      </c>
      <c r="E234" s="2">
        <v>1032.7008000000001</v>
      </c>
      <c r="F234" s="10">
        <f t="shared" si="4"/>
        <v>0</v>
      </c>
      <c r="G234" s="11">
        <f t="shared" si="5"/>
        <v>0</v>
      </c>
      <c r="H234" s="1">
        <v>-0.7</v>
      </c>
      <c r="I234" s="1">
        <v>0</v>
      </c>
      <c r="J234" s="5">
        <v>0</v>
      </c>
      <c r="K234" s="1">
        <v>0</v>
      </c>
      <c r="L234" s="1">
        <v>0.11</v>
      </c>
      <c r="M234" s="1">
        <v>0.03</v>
      </c>
      <c r="N234" s="16">
        <f t="shared" si="33"/>
        <v>0</v>
      </c>
      <c r="O234" s="1">
        <v>0</v>
      </c>
      <c r="P234" s="1">
        <v>0</v>
      </c>
      <c r="Q234" s="15">
        <v>48.41</v>
      </c>
      <c r="R234" s="2">
        <v>548.62</v>
      </c>
      <c r="S234" s="1">
        <v>5</v>
      </c>
      <c r="T234" s="1">
        <v>6</v>
      </c>
      <c r="U234" s="1">
        <v>-31</v>
      </c>
      <c r="V234" s="1">
        <v>1</v>
      </c>
      <c r="W234" s="1">
        <v>-6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10</v>
      </c>
      <c r="AN234" s="1">
        <v>21</v>
      </c>
      <c r="AO234" s="1">
        <v>0</v>
      </c>
      <c r="AP234" s="1">
        <v>0</v>
      </c>
      <c r="AQ234" s="1">
        <v>22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4</v>
      </c>
      <c r="AY234" s="1">
        <v>0</v>
      </c>
      <c r="AZ234" s="1">
        <v>3</v>
      </c>
      <c r="BA234" s="1">
        <v>1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</row>
    <row r="235" spans="1:58">
      <c r="A235" s="1">
        <v>70413</v>
      </c>
      <c r="B235" s="1" t="s">
        <v>348</v>
      </c>
      <c r="C235" s="1">
        <v>16</v>
      </c>
      <c r="D235" s="2">
        <v>19.100000000000001</v>
      </c>
      <c r="E235" s="2">
        <v>305.60000000000002</v>
      </c>
      <c r="F235" s="10">
        <f t="shared" si="4"/>
        <v>0</v>
      </c>
      <c r="G235" s="11">
        <f t="shared" si="5"/>
        <v>0</v>
      </c>
      <c r="H235" s="1">
        <v>0.09</v>
      </c>
      <c r="I235" s="1">
        <v>0</v>
      </c>
      <c r="J235" s="5">
        <v>0</v>
      </c>
      <c r="K235" s="1">
        <v>0</v>
      </c>
      <c r="L235" s="1">
        <v>0</v>
      </c>
      <c r="M235" s="1">
        <v>0</v>
      </c>
      <c r="N235" s="16">
        <f t="shared" si="33"/>
        <v>0</v>
      </c>
      <c r="O235" s="67">
        <f>VLOOKUP(A235:A498,'170326'!A235:O498,15,FALSE)</f>
        <v>0</v>
      </c>
      <c r="P235" s="1">
        <v>0</v>
      </c>
      <c r="Q235" s="15">
        <v>38.200000000000003</v>
      </c>
      <c r="R235" s="2">
        <v>0</v>
      </c>
      <c r="S235" s="1">
        <v>0</v>
      </c>
      <c r="T235" s="1">
        <v>0</v>
      </c>
      <c r="U235" s="1">
        <v>1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1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</row>
    <row r="236" spans="1:58">
      <c r="A236" s="1">
        <v>70106</v>
      </c>
      <c r="B236" s="1" t="s">
        <v>104</v>
      </c>
      <c r="C236" s="1">
        <v>24</v>
      </c>
      <c r="D236" s="2">
        <v>35</v>
      </c>
      <c r="E236" s="2">
        <v>840</v>
      </c>
      <c r="F236" s="10">
        <f t="shared" si="4"/>
        <v>0</v>
      </c>
      <c r="G236" s="11">
        <f t="shared" si="5"/>
        <v>0</v>
      </c>
      <c r="H236" s="1">
        <v>0.04</v>
      </c>
      <c r="I236" s="1">
        <v>0</v>
      </c>
      <c r="J236" s="5">
        <v>0</v>
      </c>
      <c r="K236" s="1">
        <v>0</v>
      </c>
      <c r="L236" s="1">
        <v>0</v>
      </c>
      <c r="M236" s="1">
        <v>-0.21</v>
      </c>
      <c r="N236" s="16">
        <f t="shared" si="33"/>
        <v>0</v>
      </c>
      <c r="O236" s="67">
        <f>VLOOKUP(A236:A499,'170326'!A236:O499,15,FALSE)</f>
        <v>0</v>
      </c>
      <c r="P236" s="1">
        <v>0</v>
      </c>
      <c r="Q236" s="15">
        <v>35</v>
      </c>
      <c r="R236" s="2">
        <v>5740</v>
      </c>
      <c r="S236" s="1">
        <v>1</v>
      </c>
      <c r="T236" s="1">
        <v>0</v>
      </c>
      <c r="U236" s="1">
        <v>0</v>
      </c>
      <c r="V236" s="1">
        <v>0</v>
      </c>
      <c r="W236" s="1">
        <v>-25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194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-5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</row>
    <row r="237" spans="1:58">
      <c r="A237" s="1">
        <v>70412</v>
      </c>
      <c r="B237" s="1" t="s">
        <v>347</v>
      </c>
      <c r="C237" s="1">
        <v>16</v>
      </c>
      <c r="D237" s="2">
        <v>19.100000000000001</v>
      </c>
      <c r="E237" s="2">
        <v>305.60000000000002</v>
      </c>
      <c r="F237" s="10">
        <f t="shared" si="4"/>
        <v>0</v>
      </c>
      <c r="G237" s="11">
        <f t="shared" si="5"/>
        <v>0</v>
      </c>
      <c r="H237" s="1">
        <v>0</v>
      </c>
      <c r="I237" s="1">
        <v>0</v>
      </c>
      <c r="J237" s="5">
        <v>0</v>
      </c>
      <c r="K237" s="1">
        <v>0</v>
      </c>
      <c r="L237" s="1">
        <v>0.03</v>
      </c>
      <c r="M237" s="1">
        <v>0</v>
      </c>
      <c r="N237" s="16">
        <f t="shared" si="33"/>
        <v>0</v>
      </c>
      <c r="O237" s="67">
        <f>VLOOKUP(A237:A500,'170326'!A237:O500,15,FALSE)</f>
        <v>0</v>
      </c>
      <c r="P237" s="1">
        <v>0</v>
      </c>
      <c r="Q237" s="15">
        <v>9.5500000000000007</v>
      </c>
      <c r="R237" s="2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</row>
    <row r="238" spans="1:58">
      <c r="A238" s="1">
        <v>70247</v>
      </c>
      <c r="B238" s="1" t="s">
        <v>332</v>
      </c>
      <c r="C238" s="1">
        <v>320</v>
      </c>
      <c r="D238" s="2">
        <v>4.5999999999999996</v>
      </c>
      <c r="E238" s="2">
        <v>1472</v>
      </c>
      <c r="F238" s="10">
        <f t="shared" si="4"/>
        <v>0</v>
      </c>
      <c r="G238" s="11">
        <f t="shared" si="5"/>
        <v>0</v>
      </c>
      <c r="H238" s="1">
        <v>0.01</v>
      </c>
      <c r="I238" s="1">
        <v>0</v>
      </c>
      <c r="J238" s="5">
        <v>0</v>
      </c>
      <c r="K238" s="1">
        <v>0</v>
      </c>
      <c r="L238" s="1">
        <v>0</v>
      </c>
      <c r="M238" s="1">
        <v>0</v>
      </c>
      <c r="N238" s="16">
        <f t="shared" si="33"/>
        <v>0</v>
      </c>
      <c r="O238" s="67">
        <f>VLOOKUP(A238:A501,'170326'!A238:O501,15,FALSE)</f>
        <v>0</v>
      </c>
      <c r="P238" s="1">
        <v>0</v>
      </c>
      <c r="Q238" s="15">
        <v>9.1999999999999993</v>
      </c>
      <c r="R238" s="2">
        <v>-4.5999999999999996</v>
      </c>
      <c r="S238" s="1">
        <v>0</v>
      </c>
      <c r="T238" s="1">
        <v>0</v>
      </c>
      <c r="U238" s="1">
        <v>2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-1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</row>
    <row r="239" spans="1:58">
      <c r="A239" s="1">
        <v>70108</v>
      </c>
      <c r="B239" s="1" t="s">
        <v>295</v>
      </c>
      <c r="C239" s="1">
        <v>70</v>
      </c>
      <c r="D239" s="2">
        <v>13.911099999999999</v>
      </c>
      <c r="E239" s="2">
        <v>973.77700000000004</v>
      </c>
      <c r="F239" s="10">
        <f t="shared" si="4"/>
        <v>0</v>
      </c>
      <c r="G239" s="11">
        <f t="shared" si="5"/>
        <v>0</v>
      </c>
      <c r="H239" s="1">
        <v>0</v>
      </c>
      <c r="I239" s="1">
        <v>0</v>
      </c>
      <c r="J239" s="5">
        <v>0</v>
      </c>
      <c r="K239" s="1">
        <v>0</v>
      </c>
      <c r="L239" s="1">
        <v>0.01</v>
      </c>
      <c r="M239" s="1">
        <v>0</v>
      </c>
      <c r="N239" s="16">
        <f t="shared" si="33"/>
        <v>0</v>
      </c>
      <c r="O239" s="67">
        <f>VLOOKUP(A239:A502,'170326'!A239:O502,15,FALSE)</f>
        <v>0</v>
      </c>
      <c r="P239" s="1">
        <v>0</v>
      </c>
      <c r="Q239" s="15">
        <v>6.96</v>
      </c>
      <c r="R239" s="2">
        <v>13.91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1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</row>
    <row r="240" spans="1:58">
      <c r="A240" s="1">
        <v>44289</v>
      </c>
      <c r="B240" s="1" t="s">
        <v>298</v>
      </c>
      <c r="C240" s="1">
        <v>16</v>
      </c>
      <c r="D240" s="2">
        <v>54.11</v>
      </c>
      <c r="E240" s="2">
        <v>865.76</v>
      </c>
      <c r="F240" s="10">
        <f t="shared" si="4"/>
        <v>0</v>
      </c>
      <c r="G240" s="11">
        <f t="shared" si="5"/>
        <v>0</v>
      </c>
      <c r="H240" s="1">
        <v>0</v>
      </c>
      <c r="I240" s="1">
        <v>0</v>
      </c>
      <c r="J240" s="5">
        <v>0</v>
      </c>
      <c r="K240" s="1">
        <v>0</v>
      </c>
      <c r="L240" s="1">
        <v>0</v>
      </c>
      <c r="M240" s="1">
        <v>0</v>
      </c>
      <c r="N240" s="16">
        <f t="shared" si="33"/>
        <v>0</v>
      </c>
      <c r="O240" s="67">
        <f>VLOOKUP(A240:A503,'170326'!A240:O503,15,FALSE)</f>
        <v>0</v>
      </c>
      <c r="P240" s="1">
        <v>0</v>
      </c>
      <c r="Q240" s="15">
        <v>0</v>
      </c>
      <c r="R240" s="2">
        <v>865.76</v>
      </c>
      <c r="S240" s="1">
        <v>0</v>
      </c>
      <c r="T240" s="1">
        <v>0</v>
      </c>
      <c r="U240" s="1">
        <v>0</v>
      </c>
      <c r="V240" s="1">
        <v>0</v>
      </c>
      <c r="W240" s="1">
        <v>16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</row>
    <row r="241" spans="1:58">
      <c r="A241" s="1">
        <v>95677</v>
      </c>
      <c r="B241" s="1" t="s">
        <v>360</v>
      </c>
      <c r="C241" s="1">
        <v>144</v>
      </c>
      <c r="D241" s="2">
        <v>5.8</v>
      </c>
      <c r="E241" s="2">
        <v>835.2</v>
      </c>
      <c r="F241" s="10">
        <f t="shared" si="4"/>
        <v>0</v>
      </c>
      <c r="G241" s="11">
        <f t="shared" si="5"/>
        <v>0</v>
      </c>
      <c r="H241" s="1">
        <v>0</v>
      </c>
      <c r="I241" s="1">
        <v>0</v>
      </c>
      <c r="J241" s="5">
        <v>0</v>
      </c>
      <c r="K241" s="1">
        <v>0</v>
      </c>
      <c r="L241" s="1">
        <v>0</v>
      </c>
      <c r="M241" s="1">
        <v>0</v>
      </c>
      <c r="N241" s="16">
        <f t="shared" si="33"/>
        <v>0</v>
      </c>
      <c r="O241" s="67">
        <f>VLOOKUP(A241:A504,'170326'!A241:O504,15,FALSE)</f>
        <v>0</v>
      </c>
      <c r="P241" s="1">
        <v>0</v>
      </c>
      <c r="Q241" s="15">
        <v>0</v>
      </c>
      <c r="R241" s="2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</row>
    <row r="242" spans="1:58">
      <c r="A242" s="1">
        <v>95394</v>
      </c>
      <c r="B242" s="1" t="s">
        <v>359</v>
      </c>
      <c r="C242" s="1">
        <v>10</v>
      </c>
      <c r="D242" s="2">
        <v>4</v>
      </c>
      <c r="E242" s="2">
        <v>40</v>
      </c>
      <c r="F242" s="10">
        <f t="shared" si="4"/>
        <v>0</v>
      </c>
      <c r="G242" s="11">
        <f t="shared" si="5"/>
        <v>0</v>
      </c>
      <c r="H242" s="1">
        <v>0</v>
      </c>
      <c r="I242" s="1">
        <v>0</v>
      </c>
      <c r="J242" s="5">
        <v>0</v>
      </c>
      <c r="K242" s="1">
        <v>0</v>
      </c>
      <c r="L242" s="1">
        <v>0</v>
      </c>
      <c r="M242" s="1">
        <v>0</v>
      </c>
      <c r="N242" s="16">
        <f t="shared" si="33"/>
        <v>0</v>
      </c>
      <c r="O242" s="67">
        <f>VLOOKUP(A242:A505,'170326'!A242:O505,15,FALSE)</f>
        <v>0</v>
      </c>
      <c r="P242" s="1">
        <v>0</v>
      </c>
      <c r="Q242" s="15">
        <v>0</v>
      </c>
      <c r="R242" s="2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</row>
    <row r="243" spans="1:58">
      <c r="A243" s="1">
        <v>78181</v>
      </c>
      <c r="B243" s="1" t="s">
        <v>357</v>
      </c>
      <c r="C243" s="1">
        <v>40</v>
      </c>
      <c r="D243" s="2">
        <v>3.64</v>
      </c>
      <c r="E243" s="2">
        <v>145.6</v>
      </c>
      <c r="F243" s="10">
        <f t="shared" si="4"/>
        <v>0</v>
      </c>
      <c r="G243" s="11">
        <f t="shared" si="5"/>
        <v>0</v>
      </c>
      <c r="H243" s="1">
        <v>0</v>
      </c>
      <c r="I243" s="1">
        <v>0</v>
      </c>
      <c r="J243" s="5">
        <v>0</v>
      </c>
      <c r="K243" s="1">
        <v>0</v>
      </c>
      <c r="L243" s="1">
        <v>0</v>
      </c>
      <c r="M243" s="1">
        <v>0</v>
      </c>
      <c r="N243" s="16">
        <f t="shared" si="33"/>
        <v>0</v>
      </c>
      <c r="O243" s="1">
        <v>0</v>
      </c>
      <c r="P243" s="1">
        <v>0</v>
      </c>
      <c r="Q243" s="15">
        <v>0</v>
      </c>
      <c r="R243" s="2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</row>
    <row r="244" spans="1:58">
      <c r="A244" s="1">
        <v>70270</v>
      </c>
      <c r="B244" s="1" t="s">
        <v>336</v>
      </c>
      <c r="C244" s="1">
        <v>1</v>
      </c>
      <c r="D244" s="2">
        <v>780.58</v>
      </c>
      <c r="E244" s="2">
        <v>780.58</v>
      </c>
      <c r="F244" s="10">
        <f t="shared" si="4"/>
        <v>0</v>
      </c>
      <c r="G244" s="11">
        <f t="shared" si="5"/>
        <v>0</v>
      </c>
      <c r="H244" s="1">
        <v>0</v>
      </c>
      <c r="I244" s="1">
        <v>0</v>
      </c>
      <c r="J244" s="5">
        <v>0</v>
      </c>
      <c r="K244" s="1">
        <v>0</v>
      </c>
      <c r="L244" s="1">
        <v>0</v>
      </c>
      <c r="M244" s="1">
        <v>7</v>
      </c>
      <c r="N244" s="16">
        <f t="shared" si="33"/>
        <v>0</v>
      </c>
      <c r="O244" s="1">
        <v>0</v>
      </c>
      <c r="P244" s="1">
        <v>0</v>
      </c>
      <c r="Q244" s="15">
        <v>0</v>
      </c>
      <c r="R244" s="2">
        <v>5464.06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7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</row>
    <row r="245" spans="1:58">
      <c r="A245" s="1">
        <v>70107</v>
      </c>
      <c r="B245" s="1" t="s">
        <v>97</v>
      </c>
      <c r="C245" s="1">
        <v>40</v>
      </c>
      <c r="D245" s="2">
        <v>24.054400000000001</v>
      </c>
      <c r="E245" s="2">
        <v>962.17600000000004</v>
      </c>
      <c r="F245" s="10">
        <f t="shared" si="4"/>
        <v>0</v>
      </c>
      <c r="G245" s="11">
        <f t="shared" si="5"/>
        <v>0</v>
      </c>
      <c r="H245" s="1">
        <v>0</v>
      </c>
      <c r="I245" s="1">
        <v>0</v>
      </c>
      <c r="J245" s="5">
        <v>0</v>
      </c>
      <c r="K245" s="1">
        <v>0</v>
      </c>
      <c r="L245" s="1">
        <v>0</v>
      </c>
      <c r="M245" s="1">
        <v>0</v>
      </c>
      <c r="N245" s="16">
        <f t="shared" si="33"/>
        <v>0</v>
      </c>
      <c r="O245" s="1">
        <v>0</v>
      </c>
      <c r="P245" s="1">
        <v>0</v>
      </c>
      <c r="Q245" s="15">
        <v>0</v>
      </c>
      <c r="R245" s="2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</row>
    <row r="246" spans="1:58">
      <c r="A246" s="1">
        <v>99546</v>
      </c>
      <c r="B246" s="1" t="s">
        <v>361</v>
      </c>
      <c r="C246" s="1">
        <v>1</v>
      </c>
      <c r="D246" s="2">
        <v>285</v>
      </c>
      <c r="E246" s="2">
        <v>285</v>
      </c>
      <c r="F246" s="10">
        <f t="shared" si="4"/>
        <v>0</v>
      </c>
      <c r="G246" s="11">
        <f t="shared" si="5"/>
        <v>0</v>
      </c>
      <c r="H246" s="1">
        <v>0</v>
      </c>
      <c r="I246" s="1">
        <v>0</v>
      </c>
      <c r="J246" s="5">
        <v>0</v>
      </c>
      <c r="K246" s="1">
        <v>0</v>
      </c>
      <c r="L246" s="1">
        <v>0</v>
      </c>
      <c r="M246" s="1">
        <v>0</v>
      </c>
      <c r="N246" s="16">
        <f t="shared" si="33"/>
        <v>0</v>
      </c>
      <c r="O246" s="1">
        <v>0</v>
      </c>
      <c r="P246" s="1">
        <v>0</v>
      </c>
      <c r="Q246" s="15">
        <v>0</v>
      </c>
      <c r="R246" s="2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</row>
    <row r="247" spans="1:58">
      <c r="A247" s="1">
        <v>70175</v>
      </c>
      <c r="B247" s="1" t="s">
        <v>317</v>
      </c>
      <c r="C247" s="1">
        <v>20</v>
      </c>
      <c r="D247" s="2">
        <v>73.62</v>
      </c>
      <c r="E247" s="2">
        <v>1472.4</v>
      </c>
      <c r="F247" s="10">
        <f t="shared" si="4"/>
        <v>0</v>
      </c>
      <c r="G247" s="11">
        <f t="shared" si="5"/>
        <v>0</v>
      </c>
      <c r="H247" s="1">
        <v>0</v>
      </c>
      <c r="I247" s="1">
        <v>0</v>
      </c>
      <c r="J247" s="5">
        <v>0</v>
      </c>
      <c r="K247" s="1">
        <v>0</v>
      </c>
      <c r="L247" s="1">
        <v>0</v>
      </c>
      <c r="M247" s="1">
        <v>0</v>
      </c>
      <c r="N247" s="16">
        <f t="shared" si="33"/>
        <v>0</v>
      </c>
      <c r="O247" s="1">
        <v>0</v>
      </c>
      <c r="P247" s="1">
        <v>0</v>
      </c>
      <c r="Q247" s="15">
        <v>0</v>
      </c>
      <c r="R247" s="2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</row>
    <row r="248" spans="1:58">
      <c r="A248" s="1">
        <v>70191</v>
      </c>
      <c r="B248" s="1" t="s">
        <v>323</v>
      </c>
      <c r="C248" s="1">
        <v>10</v>
      </c>
      <c r="D248" s="2">
        <v>79.13</v>
      </c>
      <c r="E248" s="2">
        <v>791.3</v>
      </c>
      <c r="F248" s="10">
        <f t="shared" si="4"/>
        <v>0</v>
      </c>
      <c r="G248" s="11">
        <f t="shared" si="5"/>
        <v>0</v>
      </c>
      <c r="H248" s="1">
        <v>0</v>
      </c>
      <c r="I248" s="1">
        <v>0</v>
      </c>
      <c r="J248" s="5">
        <v>0</v>
      </c>
      <c r="K248" s="1">
        <v>0</v>
      </c>
      <c r="L248" s="1">
        <v>0</v>
      </c>
      <c r="M248" s="1">
        <v>0</v>
      </c>
      <c r="N248" s="16">
        <f t="shared" si="33"/>
        <v>0</v>
      </c>
      <c r="O248" s="1">
        <v>0</v>
      </c>
      <c r="P248" s="1">
        <v>0</v>
      </c>
      <c r="Q248" s="15">
        <v>0</v>
      </c>
      <c r="R248" s="2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</row>
    <row r="249" spans="1:58">
      <c r="A249" s="1">
        <v>70195</v>
      </c>
      <c r="B249" s="1" t="s">
        <v>326</v>
      </c>
      <c r="C249" s="1">
        <v>12</v>
      </c>
      <c r="D249" s="2">
        <v>36.630000000000003</v>
      </c>
      <c r="E249" s="2">
        <v>439.56</v>
      </c>
      <c r="F249" s="10">
        <f t="shared" si="4"/>
        <v>0</v>
      </c>
      <c r="G249" s="11">
        <f t="shared" si="5"/>
        <v>0</v>
      </c>
      <c r="H249" s="1">
        <v>0</v>
      </c>
      <c r="I249" s="1">
        <v>0</v>
      </c>
      <c r="J249" s="5">
        <v>0</v>
      </c>
      <c r="K249" s="1">
        <v>0</v>
      </c>
      <c r="L249" s="1">
        <v>0</v>
      </c>
      <c r="M249" s="1">
        <v>0</v>
      </c>
      <c r="N249" s="16">
        <f t="shared" si="33"/>
        <v>0</v>
      </c>
      <c r="O249" s="1">
        <v>0</v>
      </c>
      <c r="P249" s="1">
        <v>0</v>
      </c>
      <c r="Q249" s="15">
        <v>0</v>
      </c>
      <c r="R249" s="2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</row>
    <row r="250" spans="1:58">
      <c r="A250" s="1">
        <v>70196</v>
      </c>
      <c r="B250" s="1" t="s">
        <v>327</v>
      </c>
      <c r="C250" s="1">
        <v>12</v>
      </c>
      <c r="D250" s="2">
        <v>36.93</v>
      </c>
      <c r="E250" s="2">
        <v>443.16</v>
      </c>
      <c r="F250" s="10">
        <f t="shared" si="4"/>
        <v>0</v>
      </c>
      <c r="G250" s="11">
        <f t="shared" si="5"/>
        <v>0</v>
      </c>
      <c r="H250" s="1">
        <v>0</v>
      </c>
      <c r="I250" s="1">
        <v>0</v>
      </c>
      <c r="J250" s="5">
        <v>0</v>
      </c>
      <c r="K250" s="1">
        <v>0</v>
      </c>
      <c r="L250" s="1">
        <v>0</v>
      </c>
      <c r="M250" s="1">
        <v>0</v>
      </c>
      <c r="N250" s="16">
        <f t="shared" si="33"/>
        <v>0</v>
      </c>
      <c r="O250" s="1">
        <v>0</v>
      </c>
      <c r="P250" s="1">
        <v>0</v>
      </c>
      <c r="Q250" s="15">
        <v>0</v>
      </c>
      <c r="R250" s="2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</row>
    <row r="251" spans="1:58">
      <c r="A251" s="1">
        <v>70197</v>
      </c>
      <c r="B251" s="1" t="s">
        <v>328</v>
      </c>
      <c r="C251" s="1">
        <v>12</v>
      </c>
      <c r="D251" s="2">
        <v>36.630000000000003</v>
      </c>
      <c r="E251" s="2">
        <v>439.56</v>
      </c>
      <c r="F251" s="10">
        <f t="shared" si="4"/>
        <v>0</v>
      </c>
      <c r="G251" s="11">
        <f t="shared" si="5"/>
        <v>0</v>
      </c>
      <c r="H251" s="1">
        <v>0</v>
      </c>
      <c r="I251" s="1">
        <v>0</v>
      </c>
      <c r="J251" s="5">
        <v>0</v>
      </c>
      <c r="K251" s="1">
        <v>0</v>
      </c>
      <c r="L251" s="1">
        <v>0</v>
      </c>
      <c r="M251" s="1">
        <v>0</v>
      </c>
      <c r="N251" s="16">
        <f t="shared" si="33"/>
        <v>0</v>
      </c>
      <c r="O251" s="1">
        <v>0</v>
      </c>
      <c r="P251" s="1">
        <v>0</v>
      </c>
      <c r="Q251" s="15">
        <v>0</v>
      </c>
      <c r="R251" s="2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</row>
    <row r="252" spans="1:58">
      <c r="A252" s="1">
        <v>70198</v>
      </c>
      <c r="B252" s="1" t="s">
        <v>329</v>
      </c>
      <c r="C252" s="1">
        <v>10</v>
      </c>
      <c r="D252" s="2">
        <v>79.13</v>
      </c>
      <c r="E252" s="2">
        <v>791.3</v>
      </c>
      <c r="F252" s="10">
        <f t="shared" si="4"/>
        <v>0</v>
      </c>
      <c r="G252" s="11">
        <f t="shared" si="5"/>
        <v>0</v>
      </c>
      <c r="H252" s="1">
        <v>0</v>
      </c>
      <c r="I252" s="1">
        <v>0</v>
      </c>
      <c r="J252" s="5">
        <v>0</v>
      </c>
      <c r="K252" s="1">
        <v>0</v>
      </c>
      <c r="L252" s="1">
        <v>0</v>
      </c>
      <c r="M252" s="1">
        <v>0</v>
      </c>
      <c r="N252" s="16">
        <f t="shared" si="33"/>
        <v>0</v>
      </c>
      <c r="O252" s="1">
        <v>0</v>
      </c>
      <c r="P252" s="1">
        <v>0</v>
      </c>
      <c r="Q252" s="15">
        <v>0</v>
      </c>
      <c r="R252" s="2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</row>
    <row r="253" spans="1:58">
      <c r="A253" s="1">
        <v>70217</v>
      </c>
      <c r="B253" s="1" t="s">
        <v>330</v>
      </c>
      <c r="C253" s="1">
        <v>20</v>
      </c>
      <c r="D253" s="2">
        <v>71.84</v>
      </c>
      <c r="E253" s="2">
        <v>1436.8</v>
      </c>
      <c r="F253" s="10">
        <f t="shared" si="4"/>
        <v>0</v>
      </c>
      <c r="G253" s="11">
        <f t="shared" si="5"/>
        <v>0</v>
      </c>
      <c r="H253" s="1">
        <v>0</v>
      </c>
      <c r="I253" s="1">
        <v>0</v>
      </c>
      <c r="J253" s="5">
        <v>0</v>
      </c>
      <c r="K253" s="1">
        <v>0</v>
      </c>
      <c r="L253" s="1">
        <v>0</v>
      </c>
      <c r="M253" s="1">
        <v>0</v>
      </c>
      <c r="N253" s="16">
        <f t="shared" si="33"/>
        <v>0</v>
      </c>
      <c r="O253" s="1">
        <v>0</v>
      </c>
      <c r="P253" s="1">
        <v>0</v>
      </c>
      <c r="Q253" s="15">
        <v>0</v>
      </c>
      <c r="R253" s="2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</row>
    <row r="254" spans="1:58">
      <c r="A254" s="1">
        <v>70348</v>
      </c>
      <c r="B254" s="1" t="s">
        <v>343</v>
      </c>
      <c r="C254" s="1">
        <v>10</v>
      </c>
      <c r="D254" s="2">
        <v>125.1382</v>
      </c>
      <c r="E254" s="2">
        <v>1251.3820000000001</v>
      </c>
      <c r="F254" s="10">
        <f t="shared" si="4"/>
        <v>0</v>
      </c>
      <c r="G254" s="11">
        <f t="shared" si="5"/>
        <v>0</v>
      </c>
      <c r="H254" s="1">
        <v>0</v>
      </c>
      <c r="I254" s="1">
        <v>0</v>
      </c>
      <c r="J254" s="5">
        <v>0</v>
      </c>
      <c r="K254" s="1">
        <v>0</v>
      </c>
      <c r="L254" s="1">
        <v>0</v>
      </c>
      <c r="M254" s="1">
        <v>0</v>
      </c>
      <c r="N254" s="16">
        <f t="shared" si="33"/>
        <v>0</v>
      </c>
      <c r="O254" s="1">
        <v>0</v>
      </c>
      <c r="P254" s="1">
        <v>0</v>
      </c>
      <c r="Q254" s="15">
        <v>0</v>
      </c>
      <c r="R254" s="2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</row>
    <row r="255" spans="1:58">
      <c r="A255" s="1">
        <v>70248</v>
      </c>
      <c r="B255" s="1" t="s">
        <v>333</v>
      </c>
      <c r="C255" s="1">
        <v>20</v>
      </c>
      <c r="D255" s="2">
        <v>39.17</v>
      </c>
      <c r="E255" s="2">
        <v>783.4</v>
      </c>
      <c r="F255" s="10">
        <f t="shared" si="4"/>
        <v>0</v>
      </c>
      <c r="G255" s="11">
        <f t="shared" si="5"/>
        <v>0</v>
      </c>
      <c r="H255" s="1">
        <v>0</v>
      </c>
      <c r="I255" s="1">
        <v>0</v>
      </c>
      <c r="J255" s="5">
        <v>0</v>
      </c>
      <c r="K255" s="1">
        <v>0</v>
      </c>
      <c r="L255" s="1">
        <v>0</v>
      </c>
      <c r="M255" s="1">
        <v>0</v>
      </c>
      <c r="N255" s="16">
        <f t="shared" si="33"/>
        <v>0</v>
      </c>
      <c r="O255" s="1">
        <v>0</v>
      </c>
      <c r="P255" s="1">
        <v>0</v>
      </c>
      <c r="Q255" s="15">
        <v>0</v>
      </c>
      <c r="R255" s="2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</row>
    <row r="256" spans="1:58">
      <c r="A256" s="1">
        <v>70133</v>
      </c>
      <c r="B256" s="1" t="s">
        <v>293</v>
      </c>
      <c r="C256" s="1">
        <v>24</v>
      </c>
      <c r="D256" s="2">
        <v>48.754800000000003</v>
      </c>
      <c r="E256" s="2">
        <v>1170.1152</v>
      </c>
      <c r="F256" s="10">
        <f t="shared" si="4"/>
        <v>0</v>
      </c>
      <c r="G256" s="11">
        <f t="shared" si="5"/>
        <v>0</v>
      </c>
      <c r="H256" s="1">
        <v>0</v>
      </c>
      <c r="I256" s="1">
        <v>0</v>
      </c>
      <c r="J256" s="5">
        <v>0</v>
      </c>
      <c r="K256" s="1">
        <v>0</v>
      </c>
      <c r="L256" s="1">
        <v>0</v>
      </c>
      <c r="M256" s="1">
        <v>0.08</v>
      </c>
      <c r="N256" s="16">
        <f t="shared" si="33"/>
        <v>0</v>
      </c>
      <c r="O256" s="1">
        <v>0</v>
      </c>
      <c r="P256" s="1">
        <v>0</v>
      </c>
      <c r="Q256" s="15">
        <v>0</v>
      </c>
      <c r="R256" s="2">
        <v>97.51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2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</row>
    <row r="257" spans="1:58">
      <c r="A257" s="1">
        <v>70059</v>
      </c>
      <c r="B257" s="1" t="s">
        <v>304</v>
      </c>
      <c r="C257" s="1">
        <v>24</v>
      </c>
      <c r="D257" s="2">
        <v>42.78</v>
      </c>
      <c r="E257" s="2">
        <v>1026.72</v>
      </c>
      <c r="F257" s="10">
        <f t="shared" si="4"/>
        <v>0</v>
      </c>
      <c r="G257" s="11">
        <f t="shared" si="5"/>
        <v>0</v>
      </c>
      <c r="H257" s="1">
        <v>0</v>
      </c>
      <c r="I257" s="1">
        <v>0</v>
      </c>
      <c r="J257" s="5">
        <v>0</v>
      </c>
      <c r="K257" s="1">
        <v>0</v>
      </c>
      <c r="L257" s="1">
        <v>0</v>
      </c>
      <c r="M257" s="1">
        <v>0</v>
      </c>
      <c r="N257" s="16">
        <f t="shared" si="33"/>
        <v>0</v>
      </c>
      <c r="O257" s="1">
        <v>0</v>
      </c>
      <c r="P257" s="1">
        <v>0</v>
      </c>
      <c r="Q257" s="15">
        <v>0</v>
      </c>
      <c r="R257" s="2">
        <v>8213.76</v>
      </c>
      <c r="S257" s="1">
        <v>0</v>
      </c>
      <c r="T257" s="1">
        <v>0</v>
      </c>
      <c r="U257" s="1">
        <v>0</v>
      </c>
      <c r="V257" s="1">
        <v>0</v>
      </c>
      <c r="W257" s="1">
        <v>192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</row>
    <row r="258" spans="1:58">
      <c r="A258" s="1">
        <v>70321</v>
      </c>
      <c r="B258" s="1" t="s">
        <v>338</v>
      </c>
      <c r="C258" s="1">
        <v>24</v>
      </c>
      <c r="D258" s="2">
        <v>36.869999999999997</v>
      </c>
      <c r="E258" s="2">
        <v>884.88</v>
      </c>
      <c r="F258" s="10">
        <f t="shared" si="4"/>
        <v>0</v>
      </c>
      <c r="G258" s="11">
        <f t="shared" si="5"/>
        <v>0</v>
      </c>
      <c r="H258" s="1">
        <v>0</v>
      </c>
      <c r="I258" s="1">
        <v>0</v>
      </c>
      <c r="J258" s="5">
        <v>0</v>
      </c>
      <c r="K258" s="1">
        <v>0</v>
      </c>
      <c r="L258" s="1">
        <v>0</v>
      </c>
      <c r="M258" s="1">
        <v>0</v>
      </c>
      <c r="N258" s="16">
        <f t="shared" si="33"/>
        <v>0</v>
      </c>
      <c r="O258" s="1">
        <v>0</v>
      </c>
      <c r="P258" s="1">
        <v>0</v>
      </c>
      <c r="Q258" s="15">
        <v>0</v>
      </c>
      <c r="R258" s="2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</row>
    <row r="259" spans="1:58">
      <c r="A259" s="1">
        <v>70334</v>
      </c>
      <c r="B259" s="1" t="s">
        <v>341</v>
      </c>
      <c r="C259" s="1">
        <v>20</v>
      </c>
      <c r="D259" s="2">
        <v>38.04</v>
      </c>
      <c r="E259" s="2">
        <v>760.8</v>
      </c>
      <c r="F259" s="10">
        <f t="shared" si="4"/>
        <v>0</v>
      </c>
      <c r="G259" s="11">
        <f t="shared" si="5"/>
        <v>0</v>
      </c>
      <c r="H259" s="1">
        <v>0</v>
      </c>
      <c r="I259" s="1">
        <v>0</v>
      </c>
      <c r="J259" s="5">
        <v>0</v>
      </c>
      <c r="K259" s="1">
        <v>0</v>
      </c>
      <c r="L259" s="1">
        <v>0</v>
      </c>
      <c r="M259" s="1">
        <v>0</v>
      </c>
      <c r="N259" s="16">
        <f t="shared" si="33"/>
        <v>0</v>
      </c>
      <c r="O259" s="1">
        <v>0</v>
      </c>
      <c r="P259" s="1">
        <v>0</v>
      </c>
      <c r="Q259" s="15">
        <v>0</v>
      </c>
      <c r="R259" s="2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</row>
    <row r="260" spans="1:58">
      <c r="A260" s="1">
        <v>70057</v>
      </c>
      <c r="B260" s="1" t="s">
        <v>303</v>
      </c>
      <c r="C260" s="1">
        <v>6</v>
      </c>
      <c r="D260" s="2">
        <v>138.214</v>
      </c>
      <c r="E260" s="2">
        <v>829.28399999999999</v>
      </c>
      <c r="F260" s="10">
        <f t="shared" si="4"/>
        <v>0</v>
      </c>
      <c r="G260" s="11">
        <f t="shared" si="5"/>
        <v>0</v>
      </c>
      <c r="H260" s="1">
        <v>0</v>
      </c>
      <c r="I260" s="1">
        <v>0</v>
      </c>
      <c r="J260" s="5">
        <v>0</v>
      </c>
      <c r="K260" s="1">
        <v>0</v>
      </c>
      <c r="L260" s="1">
        <v>0</v>
      </c>
      <c r="M260" s="1">
        <v>0</v>
      </c>
      <c r="N260" s="16">
        <f t="shared" si="33"/>
        <v>0</v>
      </c>
      <c r="O260" s="1">
        <v>0</v>
      </c>
      <c r="P260" s="1">
        <v>0</v>
      </c>
      <c r="Q260" s="15">
        <v>0</v>
      </c>
      <c r="R260" s="2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</row>
    <row r="261" spans="1:58">
      <c r="A261" s="1">
        <v>70405</v>
      </c>
      <c r="B261" s="1" t="s">
        <v>344</v>
      </c>
      <c r="C261" s="1">
        <v>12</v>
      </c>
      <c r="D261" s="2">
        <v>84.22</v>
      </c>
      <c r="E261" s="2">
        <v>1010.64</v>
      </c>
      <c r="F261" s="10">
        <f t="shared" si="4"/>
        <v>0</v>
      </c>
      <c r="G261" s="11">
        <f t="shared" si="5"/>
        <v>0</v>
      </c>
      <c r="H261" s="1">
        <v>0</v>
      </c>
      <c r="I261" s="1">
        <v>0</v>
      </c>
      <c r="J261" s="5">
        <v>0</v>
      </c>
      <c r="K261" s="1">
        <v>0</v>
      </c>
      <c r="L261" s="1">
        <v>0</v>
      </c>
      <c r="M261" s="1">
        <v>0</v>
      </c>
      <c r="N261" s="16">
        <f t="shared" si="33"/>
        <v>0</v>
      </c>
      <c r="O261" s="1">
        <v>0</v>
      </c>
      <c r="P261" s="1">
        <v>0</v>
      </c>
      <c r="Q261" s="15">
        <v>0</v>
      </c>
      <c r="R261" s="2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</row>
    <row r="262" spans="1:58">
      <c r="A262" s="1">
        <v>70410</v>
      </c>
      <c r="B262" s="1" t="s">
        <v>345</v>
      </c>
      <c r="C262" s="1">
        <v>12</v>
      </c>
      <c r="D262" s="2">
        <v>36.630000000000003</v>
      </c>
      <c r="E262" s="2">
        <v>439.56</v>
      </c>
      <c r="F262" s="10">
        <f t="shared" si="4"/>
        <v>0</v>
      </c>
      <c r="G262" s="11">
        <f t="shared" si="5"/>
        <v>0</v>
      </c>
      <c r="H262" s="1">
        <v>0</v>
      </c>
      <c r="I262" s="1">
        <v>0</v>
      </c>
      <c r="J262" s="5">
        <v>0</v>
      </c>
      <c r="K262" s="1">
        <v>0</v>
      </c>
      <c r="L262" s="1">
        <v>0</v>
      </c>
      <c r="M262" s="1">
        <v>0</v>
      </c>
      <c r="N262" s="16">
        <f t="shared" si="33"/>
        <v>0</v>
      </c>
      <c r="O262" s="1">
        <v>0</v>
      </c>
      <c r="P262" s="1">
        <v>0</v>
      </c>
      <c r="Q262" s="15">
        <v>0</v>
      </c>
      <c r="R262" s="2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</row>
    <row r="263" spans="1:58">
      <c r="A263" s="1">
        <v>70118</v>
      </c>
      <c r="B263" s="1" t="s">
        <v>310</v>
      </c>
      <c r="C263" s="1">
        <v>25</v>
      </c>
      <c r="D263" s="2">
        <v>74.86</v>
      </c>
      <c r="E263" s="2">
        <v>1871.5</v>
      </c>
      <c r="F263" s="10">
        <f t="shared" si="4"/>
        <v>0</v>
      </c>
      <c r="G263" s="11">
        <f t="shared" si="5"/>
        <v>0</v>
      </c>
      <c r="H263" s="1">
        <v>0</v>
      </c>
      <c r="I263" s="1">
        <v>0</v>
      </c>
      <c r="J263" s="5">
        <v>0</v>
      </c>
      <c r="K263" s="1">
        <v>0</v>
      </c>
      <c r="L263" s="1">
        <v>0</v>
      </c>
      <c r="M263" s="1">
        <v>0</v>
      </c>
      <c r="N263" s="16">
        <f t="shared" si="33"/>
        <v>0</v>
      </c>
      <c r="O263" s="1">
        <v>0</v>
      </c>
      <c r="P263" s="1">
        <v>0</v>
      </c>
      <c r="Q263" s="15">
        <v>0</v>
      </c>
      <c r="R263" s="2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</row>
    <row r="264" spans="1:58">
      <c r="A264" s="1">
        <v>70506</v>
      </c>
      <c r="B264" s="1" t="s">
        <v>351</v>
      </c>
      <c r="C264" s="1">
        <v>1</v>
      </c>
      <c r="D264" s="2">
        <v>979.59</v>
      </c>
      <c r="E264" s="2">
        <v>979.59</v>
      </c>
      <c r="F264" s="10">
        <f t="shared" si="4"/>
        <v>0</v>
      </c>
      <c r="G264" s="11">
        <f t="shared" si="5"/>
        <v>0</v>
      </c>
      <c r="H264" s="1">
        <v>0</v>
      </c>
      <c r="I264" s="1">
        <v>0</v>
      </c>
      <c r="J264" s="5">
        <v>0</v>
      </c>
      <c r="K264" s="1">
        <v>0</v>
      </c>
      <c r="L264" s="1">
        <v>0</v>
      </c>
      <c r="M264" s="1">
        <v>0</v>
      </c>
      <c r="N264" s="16">
        <f t="shared" si="33"/>
        <v>0</v>
      </c>
      <c r="O264" s="1">
        <v>0</v>
      </c>
      <c r="P264" s="1">
        <v>0</v>
      </c>
      <c r="Q264" s="15">
        <v>0</v>
      </c>
      <c r="R264" s="2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</row>
    <row r="265" spans="1:58">
      <c r="A265" s="1">
        <v>307</v>
      </c>
      <c r="B265" s="1" t="s">
        <v>296</v>
      </c>
      <c r="C265" s="1">
        <v>10</v>
      </c>
      <c r="D265" s="2">
        <v>79.13</v>
      </c>
      <c r="E265" s="2">
        <v>791.3</v>
      </c>
      <c r="F265" s="10">
        <f t="shared" si="4"/>
        <v>0</v>
      </c>
      <c r="G265" s="11">
        <f t="shared" si="5"/>
        <v>0</v>
      </c>
      <c r="H265" s="1">
        <v>0</v>
      </c>
      <c r="I265" s="1">
        <v>0</v>
      </c>
      <c r="J265" s="5">
        <v>0</v>
      </c>
      <c r="K265" s="1">
        <v>0</v>
      </c>
      <c r="L265" s="1">
        <v>0</v>
      </c>
      <c r="M265" s="1">
        <v>0</v>
      </c>
      <c r="N265" s="16">
        <f t="shared" si="33"/>
        <v>0</v>
      </c>
      <c r="O265" s="1">
        <v>0</v>
      </c>
      <c r="P265" s="1">
        <v>0</v>
      </c>
      <c r="Q265" s="15">
        <v>0</v>
      </c>
      <c r="R265" s="2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</row>
    <row r="266" spans="1:58">
      <c r="A266" s="1">
        <v>70414</v>
      </c>
      <c r="B266" s="1" t="s">
        <v>349</v>
      </c>
      <c r="C266" s="1">
        <v>16</v>
      </c>
      <c r="D266" s="2">
        <v>49.1</v>
      </c>
      <c r="E266" s="2">
        <v>785.6</v>
      </c>
      <c r="F266" s="10">
        <f t="shared" si="4"/>
        <v>0</v>
      </c>
      <c r="G266" s="11">
        <f t="shared" si="5"/>
        <v>0</v>
      </c>
      <c r="H266" s="1">
        <v>-0.94</v>
      </c>
      <c r="I266" s="1">
        <v>1</v>
      </c>
      <c r="J266" s="5">
        <v>0</v>
      </c>
      <c r="K266" s="1">
        <v>0</v>
      </c>
      <c r="L266" s="1">
        <v>0</v>
      </c>
      <c r="M266" s="1">
        <v>0</v>
      </c>
      <c r="N266" s="16">
        <f t="shared" si="33"/>
        <v>0</v>
      </c>
      <c r="O266" s="1">
        <v>0</v>
      </c>
      <c r="P266" s="1">
        <v>0</v>
      </c>
      <c r="Q266" s="15">
        <v>-736.5</v>
      </c>
      <c r="R266" s="2">
        <v>1914.9</v>
      </c>
      <c r="S266" s="1">
        <v>0</v>
      </c>
      <c r="T266" s="1">
        <v>0</v>
      </c>
      <c r="U266" s="1">
        <v>-15</v>
      </c>
      <c r="V266" s="1">
        <v>0</v>
      </c>
      <c r="W266" s="1">
        <v>39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</row>
    <row r="267" spans="1:58">
      <c r="D267" s="17"/>
      <c r="E267" s="17"/>
      <c r="F267" s="17"/>
      <c r="Q267" s="17"/>
      <c r="R267" s="17"/>
    </row>
    <row r="268" spans="1:58">
      <c r="D268" s="17"/>
      <c r="E268" s="17"/>
      <c r="F268" s="17"/>
      <c r="Q268" s="17"/>
      <c r="R268" s="17"/>
    </row>
    <row r="269" spans="1:58">
      <c r="D269" s="17"/>
      <c r="E269" s="17"/>
      <c r="F269" s="17"/>
      <c r="Q269" s="17"/>
      <c r="R269" s="17"/>
    </row>
    <row r="270" spans="1:58">
      <c r="D270" s="17"/>
      <c r="E270" s="17"/>
      <c r="F270" s="17"/>
      <c r="Q270" s="17"/>
      <c r="R270" s="17"/>
    </row>
    <row r="271" spans="1:58">
      <c r="D271" s="17"/>
      <c r="E271" s="17"/>
      <c r="F271" s="17"/>
      <c r="Q271" s="17"/>
      <c r="R271" s="17"/>
    </row>
    <row r="272" spans="1:58">
      <c r="D272" s="17"/>
      <c r="E272" s="17"/>
      <c r="F272" s="17"/>
      <c r="Q272" s="17"/>
      <c r="R272" s="17"/>
    </row>
    <row r="273" spans="4:18">
      <c r="D273" s="17"/>
      <c r="E273" s="17"/>
      <c r="F273" s="17"/>
      <c r="Q273" s="17"/>
      <c r="R273" s="17"/>
    </row>
    <row r="274" spans="4:18">
      <c r="D274" s="17"/>
      <c r="E274" s="17"/>
      <c r="F274" s="17"/>
      <c r="Q274" s="17"/>
      <c r="R274" s="17"/>
    </row>
    <row r="275" spans="4:18">
      <c r="D275" s="17"/>
      <c r="E275" s="17"/>
      <c r="F275" s="17"/>
      <c r="Q275" s="17"/>
      <c r="R275" s="17"/>
    </row>
    <row r="276" spans="4:18">
      <c r="D276" s="17"/>
      <c r="E276" s="17"/>
      <c r="F276" s="17"/>
      <c r="Q276" s="17"/>
      <c r="R276" s="17"/>
    </row>
    <row r="277" spans="4:18">
      <c r="D277" s="17"/>
      <c r="E277" s="17"/>
      <c r="F277" s="17"/>
      <c r="Q277" s="17"/>
      <c r="R277" s="17"/>
    </row>
    <row r="278" spans="4:18">
      <c r="D278" s="17"/>
      <c r="E278" s="17"/>
      <c r="F278" s="17"/>
      <c r="Q278" s="17"/>
      <c r="R278" s="17"/>
    </row>
    <row r="279" spans="4:18">
      <c r="D279" s="17"/>
      <c r="E279" s="17"/>
      <c r="F279" s="17"/>
      <c r="Q279" s="17"/>
      <c r="R279" s="17"/>
    </row>
    <row r="280" spans="4:18">
      <c r="D280" s="17"/>
      <c r="E280" s="17"/>
      <c r="F280" s="17"/>
      <c r="Q280" s="17"/>
      <c r="R280" s="17"/>
    </row>
    <row r="281" spans="4:18">
      <c r="D281" s="17"/>
      <c r="E281" s="17"/>
      <c r="F281" s="17"/>
      <c r="Q281" s="17"/>
      <c r="R281" s="17"/>
    </row>
    <row r="282" spans="4:18">
      <c r="D282" s="17"/>
      <c r="E282" s="17"/>
      <c r="F282" s="17"/>
      <c r="Q282" s="17"/>
      <c r="R282" s="17"/>
    </row>
    <row r="283" spans="4:18">
      <c r="D283" s="17"/>
      <c r="E283" s="17"/>
      <c r="F283" s="17"/>
      <c r="Q283" s="17"/>
      <c r="R283" s="17"/>
    </row>
    <row r="284" spans="4:18">
      <c r="D284" s="17"/>
      <c r="E284" s="17"/>
      <c r="F284" s="17"/>
      <c r="Q284" s="17"/>
      <c r="R284" s="17"/>
    </row>
    <row r="285" spans="4:18">
      <c r="D285" s="17"/>
      <c r="E285" s="17"/>
      <c r="F285" s="17"/>
      <c r="Q285" s="17"/>
      <c r="R285" s="17"/>
    </row>
    <row r="286" spans="4:18">
      <c r="D286" s="17"/>
      <c r="E286" s="17"/>
      <c r="F286" s="17"/>
      <c r="Q286" s="17"/>
      <c r="R286" s="17"/>
    </row>
    <row r="287" spans="4:18">
      <c r="D287" s="17"/>
      <c r="E287" s="17"/>
      <c r="F287" s="17"/>
      <c r="Q287" s="17"/>
      <c r="R287" s="17"/>
    </row>
    <row r="288" spans="4:18">
      <c r="D288" s="17"/>
      <c r="E288" s="17"/>
      <c r="F288" s="17"/>
      <c r="Q288" s="17"/>
      <c r="R288" s="17"/>
    </row>
    <row r="289" spans="4:18">
      <c r="D289" s="17"/>
      <c r="E289" s="17"/>
      <c r="F289" s="17"/>
      <c r="Q289" s="17"/>
      <c r="R289" s="17"/>
    </row>
    <row r="290" spans="4:18">
      <c r="D290" s="17"/>
      <c r="E290" s="17"/>
      <c r="F290" s="17"/>
      <c r="Q290" s="17"/>
      <c r="R290" s="17"/>
    </row>
    <row r="291" spans="4:18">
      <c r="D291" s="17"/>
      <c r="E291" s="17"/>
      <c r="F291" s="17"/>
      <c r="Q291" s="17"/>
      <c r="R291" s="17"/>
    </row>
    <row r="292" spans="4:18">
      <c r="D292" s="17"/>
      <c r="E292" s="17"/>
      <c r="F292" s="17"/>
      <c r="Q292" s="17"/>
      <c r="R292" s="17"/>
    </row>
    <row r="293" spans="4:18">
      <c r="D293" s="17"/>
      <c r="E293" s="17"/>
      <c r="F293" s="17"/>
      <c r="Q293" s="17"/>
      <c r="R293" s="17"/>
    </row>
    <row r="294" spans="4:18">
      <c r="D294" s="17"/>
      <c r="E294" s="17"/>
      <c r="F294" s="17"/>
      <c r="Q294" s="17"/>
      <c r="R294" s="17"/>
    </row>
    <row r="295" spans="4:18">
      <c r="D295" s="17"/>
      <c r="E295" s="17"/>
      <c r="F295" s="17"/>
      <c r="Q295" s="17"/>
      <c r="R295" s="17"/>
    </row>
    <row r="296" spans="4:18">
      <c r="D296" s="17"/>
      <c r="E296" s="17"/>
      <c r="F296" s="17"/>
      <c r="Q296" s="17"/>
      <c r="R296" s="17"/>
    </row>
    <row r="297" spans="4:18">
      <c r="D297" s="17"/>
      <c r="E297" s="17"/>
      <c r="F297" s="17"/>
      <c r="Q297" s="17"/>
      <c r="R297" s="17"/>
    </row>
    <row r="298" spans="4:18">
      <c r="D298" s="17"/>
      <c r="E298" s="17"/>
      <c r="F298" s="17"/>
      <c r="Q298" s="17"/>
      <c r="R298" s="17"/>
    </row>
    <row r="299" spans="4:18">
      <c r="D299" s="17"/>
      <c r="E299" s="17"/>
      <c r="F299" s="17"/>
      <c r="Q299" s="17"/>
      <c r="R299" s="17"/>
    </row>
    <row r="300" spans="4:18">
      <c r="D300" s="17"/>
      <c r="E300" s="17"/>
      <c r="F300" s="17"/>
      <c r="Q300" s="17"/>
      <c r="R300" s="17"/>
    </row>
    <row r="301" spans="4:18">
      <c r="D301" s="17"/>
      <c r="E301" s="17"/>
      <c r="F301" s="17"/>
      <c r="Q301" s="17"/>
      <c r="R301" s="17"/>
    </row>
    <row r="302" spans="4:18">
      <c r="D302" s="17"/>
      <c r="E302" s="17"/>
      <c r="F302" s="17"/>
      <c r="Q302" s="17"/>
      <c r="R302" s="17"/>
    </row>
    <row r="303" spans="4:18">
      <c r="D303" s="17"/>
      <c r="E303" s="17"/>
      <c r="F303" s="17"/>
      <c r="Q303" s="17"/>
      <c r="R303" s="17"/>
    </row>
    <row r="304" spans="4:18">
      <c r="D304" s="17"/>
      <c r="E304" s="17"/>
      <c r="F304" s="17"/>
      <c r="Q304" s="17"/>
      <c r="R304" s="17"/>
    </row>
    <row r="305" spans="4:18">
      <c r="D305" s="17"/>
      <c r="E305" s="17"/>
      <c r="F305" s="17"/>
      <c r="Q305" s="17"/>
      <c r="R305" s="17"/>
    </row>
    <row r="306" spans="4:18">
      <c r="D306" s="17"/>
      <c r="E306" s="17"/>
      <c r="F306" s="17"/>
      <c r="Q306" s="17"/>
      <c r="R306" s="17"/>
    </row>
    <row r="307" spans="4:18">
      <c r="D307" s="17"/>
      <c r="E307" s="17"/>
      <c r="F307" s="17"/>
      <c r="Q307" s="17"/>
      <c r="R307" s="17"/>
    </row>
    <row r="308" spans="4:18">
      <c r="D308" s="17"/>
      <c r="E308" s="17"/>
      <c r="F308" s="17"/>
      <c r="Q308" s="17"/>
      <c r="R308" s="17"/>
    </row>
    <row r="309" spans="4:18">
      <c r="D309" s="17"/>
      <c r="E309" s="17"/>
      <c r="F309" s="17"/>
      <c r="Q309" s="17"/>
      <c r="R309" s="17"/>
    </row>
    <row r="310" spans="4:18">
      <c r="D310" s="17"/>
      <c r="E310" s="17"/>
      <c r="F310" s="17"/>
      <c r="Q310" s="17"/>
      <c r="R310" s="17"/>
    </row>
    <row r="311" spans="4:18">
      <c r="D311" s="17"/>
      <c r="E311" s="17"/>
      <c r="F311" s="17"/>
      <c r="Q311" s="17"/>
      <c r="R311" s="17"/>
    </row>
    <row r="312" spans="4:18">
      <c r="D312" s="17"/>
      <c r="E312" s="17"/>
      <c r="F312" s="17"/>
      <c r="Q312" s="17"/>
      <c r="R312" s="17"/>
    </row>
    <row r="313" spans="4:18">
      <c r="D313" s="17"/>
      <c r="E313" s="17"/>
      <c r="F313" s="17"/>
      <c r="Q313" s="17"/>
      <c r="R313" s="17"/>
    </row>
    <row r="314" spans="4:18">
      <c r="D314" s="17"/>
      <c r="E314" s="17"/>
      <c r="F314" s="17"/>
      <c r="Q314" s="17"/>
      <c r="R314" s="17"/>
    </row>
    <row r="315" spans="4:18">
      <c r="D315" s="17"/>
      <c r="E315" s="17"/>
      <c r="F315" s="17"/>
      <c r="Q315" s="17"/>
      <c r="R315" s="17"/>
    </row>
    <row r="316" spans="4:18">
      <c r="D316" s="17"/>
      <c r="E316" s="17"/>
      <c r="F316" s="17"/>
      <c r="Q316" s="17"/>
      <c r="R316" s="17"/>
    </row>
    <row r="317" spans="4:18">
      <c r="D317" s="17"/>
      <c r="E317" s="17"/>
      <c r="F317" s="17"/>
      <c r="Q317" s="17"/>
      <c r="R317" s="17"/>
    </row>
    <row r="318" spans="4:18">
      <c r="D318" s="17"/>
      <c r="E318" s="17"/>
      <c r="F318" s="17"/>
      <c r="Q318" s="17"/>
      <c r="R318" s="17"/>
    </row>
    <row r="319" spans="4:18">
      <c r="D319" s="17"/>
      <c r="E319" s="17"/>
      <c r="F319" s="17"/>
      <c r="Q319" s="17"/>
      <c r="R319" s="17"/>
    </row>
    <row r="320" spans="4:18">
      <c r="D320" s="17"/>
      <c r="E320" s="17"/>
      <c r="F320" s="17"/>
      <c r="Q320" s="17"/>
      <c r="R320" s="17"/>
    </row>
    <row r="321" spans="4:18">
      <c r="D321" s="17"/>
      <c r="E321" s="17"/>
      <c r="F321" s="17"/>
      <c r="Q321" s="17"/>
      <c r="R321" s="17"/>
    </row>
    <row r="322" spans="4:18">
      <c r="D322" s="17"/>
      <c r="E322" s="17"/>
      <c r="F322" s="17"/>
      <c r="Q322" s="17"/>
      <c r="R322" s="17"/>
    </row>
    <row r="323" spans="4:18">
      <c r="D323" s="17"/>
      <c r="E323" s="17"/>
      <c r="F323" s="17"/>
      <c r="Q323" s="17"/>
      <c r="R323" s="17"/>
    </row>
    <row r="324" spans="4:18">
      <c r="D324" s="17"/>
      <c r="E324" s="17"/>
      <c r="F324" s="17"/>
      <c r="Q324" s="17"/>
      <c r="R324" s="17"/>
    </row>
    <row r="325" spans="4:18">
      <c r="D325" s="17"/>
      <c r="E325" s="17"/>
      <c r="F325" s="17"/>
      <c r="Q325" s="17"/>
      <c r="R325" s="17"/>
    </row>
    <row r="326" spans="4:18">
      <c r="D326" s="17"/>
      <c r="E326" s="17"/>
      <c r="F326" s="17"/>
      <c r="Q326" s="17"/>
      <c r="R326" s="17"/>
    </row>
    <row r="327" spans="4:18">
      <c r="D327" s="17"/>
      <c r="E327" s="17"/>
      <c r="F327" s="17"/>
      <c r="Q327" s="17"/>
      <c r="R327" s="17"/>
    </row>
    <row r="328" spans="4:18">
      <c r="D328" s="17"/>
      <c r="E328" s="17"/>
      <c r="F328" s="17"/>
      <c r="Q328" s="17"/>
      <c r="R328" s="17"/>
    </row>
    <row r="329" spans="4:18">
      <c r="D329" s="17"/>
      <c r="E329" s="17"/>
      <c r="F329" s="17"/>
      <c r="Q329" s="17"/>
      <c r="R329" s="17"/>
    </row>
    <row r="330" spans="4:18">
      <c r="D330" s="17"/>
      <c r="E330" s="17"/>
      <c r="F330" s="17"/>
      <c r="Q330" s="17"/>
      <c r="R330" s="17"/>
    </row>
    <row r="331" spans="4:18">
      <c r="D331" s="17"/>
      <c r="E331" s="17"/>
      <c r="F331" s="17"/>
      <c r="Q331" s="17"/>
      <c r="R331" s="17"/>
    </row>
    <row r="332" spans="4:18">
      <c r="D332" s="17"/>
      <c r="E332" s="17"/>
      <c r="F332" s="17"/>
      <c r="Q332" s="17"/>
      <c r="R332" s="17"/>
    </row>
    <row r="333" spans="4:18">
      <c r="D333" s="17"/>
      <c r="E333" s="17"/>
      <c r="F333" s="17"/>
      <c r="Q333" s="17"/>
      <c r="R333" s="17"/>
    </row>
    <row r="334" spans="4:18">
      <c r="D334" s="17"/>
      <c r="E334" s="17"/>
      <c r="F334" s="17"/>
      <c r="Q334" s="17"/>
      <c r="R334" s="17"/>
    </row>
    <row r="335" spans="4:18">
      <c r="D335" s="17"/>
      <c r="E335" s="17"/>
      <c r="F335" s="17"/>
      <c r="Q335" s="17"/>
      <c r="R335" s="17"/>
    </row>
    <row r="336" spans="4:18">
      <c r="D336" s="17"/>
      <c r="E336" s="17"/>
      <c r="F336" s="17"/>
      <c r="Q336" s="17"/>
      <c r="R336" s="17"/>
    </row>
    <row r="337" spans="4:18">
      <c r="D337" s="17"/>
      <c r="E337" s="17"/>
      <c r="F337" s="17"/>
      <c r="Q337" s="17"/>
      <c r="R337" s="17"/>
    </row>
    <row r="338" spans="4:18">
      <c r="D338" s="17"/>
      <c r="E338" s="17"/>
      <c r="F338" s="17"/>
      <c r="Q338" s="17"/>
      <c r="R338" s="17"/>
    </row>
    <row r="339" spans="4:18">
      <c r="D339" s="17"/>
      <c r="E339" s="17"/>
      <c r="F339" s="17"/>
      <c r="Q339" s="17"/>
      <c r="R339" s="17"/>
    </row>
    <row r="340" spans="4:18">
      <c r="D340" s="17"/>
      <c r="E340" s="17"/>
      <c r="F340" s="17"/>
      <c r="Q340" s="17"/>
      <c r="R340" s="17"/>
    </row>
    <row r="341" spans="4:18">
      <c r="D341" s="17"/>
      <c r="E341" s="17"/>
      <c r="F341" s="17"/>
      <c r="Q341" s="17"/>
      <c r="R341" s="17"/>
    </row>
    <row r="342" spans="4:18">
      <c r="D342" s="17"/>
      <c r="E342" s="17"/>
      <c r="F342" s="17"/>
      <c r="Q342" s="17"/>
      <c r="R342" s="17"/>
    </row>
    <row r="343" spans="4:18">
      <c r="D343" s="17"/>
      <c r="E343" s="17"/>
      <c r="F343" s="17"/>
      <c r="Q343" s="17"/>
      <c r="R343" s="17"/>
    </row>
    <row r="344" spans="4:18">
      <c r="D344" s="17"/>
      <c r="E344" s="17"/>
      <c r="F344" s="17"/>
      <c r="Q344" s="17"/>
      <c r="R344" s="17"/>
    </row>
    <row r="345" spans="4:18">
      <c r="D345" s="17"/>
      <c r="E345" s="17"/>
      <c r="F345" s="17"/>
      <c r="Q345" s="17"/>
      <c r="R345" s="17"/>
    </row>
    <row r="346" spans="4:18">
      <c r="D346" s="17"/>
      <c r="E346" s="17"/>
      <c r="F346" s="17"/>
      <c r="Q346" s="17"/>
      <c r="R346" s="17"/>
    </row>
    <row r="347" spans="4:18">
      <c r="D347" s="17"/>
      <c r="E347" s="17"/>
      <c r="F347" s="17"/>
      <c r="Q347" s="17"/>
      <c r="R347" s="17"/>
    </row>
    <row r="348" spans="4:18">
      <c r="D348" s="17"/>
      <c r="E348" s="17"/>
      <c r="F348" s="17"/>
      <c r="Q348" s="17"/>
      <c r="R348" s="17"/>
    </row>
    <row r="349" spans="4:18">
      <c r="D349" s="17"/>
      <c r="E349" s="17"/>
      <c r="F349" s="17"/>
      <c r="Q349" s="17"/>
      <c r="R349" s="17"/>
    </row>
    <row r="350" spans="4:18">
      <c r="D350" s="17"/>
      <c r="E350" s="17"/>
      <c r="F350" s="17"/>
      <c r="Q350" s="17"/>
      <c r="R350" s="17"/>
    </row>
    <row r="351" spans="4:18">
      <c r="D351" s="17"/>
      <c r="E351" s="17"/>
      <c r="F351" s="17"/>
      <c r="Q351" s="17"/>
      <c r="R351" s="17"/>
    </row>
    <row r="352" spans="4:18">
      <c r="D352" s="17"/>
      <c r="E352" s="17"/>
      <c r="F352" s="17"/>
      <c r="Q352" s="17"/>
      <c r="R352" s="17"/>
    </row>
    <row r="353" spans="4:18">
      <c r="D353" s="17"/>
      <c r="E353" s="17"/>
      <c r="F353" s="17"/>
      <c r="Q353" s="17"/>
      <c r="R353" s="17"/>
    </row>
    <row r="354" spans="4:18">
      <c r="D354" s="17"/>
      <c r="E354" s="17"/>
      <c r="F354" s="17"/>
      <c r="Q354" s="17"/>
      <c r="R354" s="17"/>
    </row>
    <row r="355" spans="4:18">
      <c r="D355" s="17"/>
      <c r="E355" s="17"/>
      <c r="F355" s="17"/>
      <c r="Q355" s="17"/>
      <c r="R355" s="17"/>
    </row>
    <row r="356" spans="4:18">
      <c r="D356" s="17"/>
      <c r="E356" s="17"/>
      <c r="F356" s="17"/>
      <c r="Q356" s="17"/>
      <c r="R356" s="17"/>
    </row>
    <row r="357" spans="4:18">
      <c r="D357" s="17"/>
      <c r="E357" s="17"/>
      <c r="F357" s="17"/>
      <c r="Q357" s="17"/>
      <c r="R357" s="17"/>
    </row>
    <row r="358" spans="4:18">
      <c r="D358" s="17"/>
      <c r="E358" s="17"/>
      <c r="F358" s="17"/>
      <c r="Q358" s="17"/>
      <c r="R358" s="17"/>
    </row>
    <row r="359" spans="4:18">
      <c r="D359" s="17"/>
      <c r="E359" s="17"/>
      <c r="F359" s="17"/>
      <c r="Q359" s="17"/>
      <c r="R359" s="17"/>
    </row>
    <row r="360" spans="4:18">
      <c r="D360" s="17"/>
      <c r="E360" s="17"/>
      <c r="F360" s="17"/>
      <c r="Q360" s="17"/>
      <c r="R360" s="17"/>
    </row>
    <row r="361" spans="4:18">
      <c r="D361" s="17"/>
      <c r="E361" s="17"/>
      <c r="F361" s="17"/>
      <c r="Q361" s="17"/>
      <c r="R361" s="17"/>
    </row>
    <row r="362" spans="4:18">
      <c r="D362" s="17"/>
      <c r="E362" s="17"/>
      <c r="F362" s="17"/>
      <c r="Q362" s="17"/>
      <c r="R362" s="17"/>
    </row>
    <row r="363" spans="4:18">
      <c r="D363" s="17"/>
      <c r="E363" s="17"/>
      <c r="F363" s="17"/>
      <c r="Q363" s="17"/>
      <c r="R363" s="17"/>
    </row>
    <row r="364" spans="4:18">
      <c r="D364" s="17"/>
      <c r="E364" s="17"/>
      <c r="F364" s="17"/>
      <c r="Q364" s="17"/>
      <c r="R364" s="17"/>
    </row>
    <row r="365" spans="4:18">
      <c r="D365" s="17"/>
      <c r="E365" s="17"/>
      <c r="F365" s="17"/>
      <c r="Q365" s="17"/>
      <c r="R365" s="17"/>
    </row>
    <row r="366" spans="4:18">
      <c r="D366" s="17"/>
      <c r="E366" s="17"/>
      <c r="F366" s="17"/>
      <c r="Q366" s="17"/>
      <c r="R366" s="17"/>
    </row>
    <row r="367" spans="4:18">
      <c r="D367" s="17"/>
      <c r="E367" s="17"/>
      <c r="F367" s="17"/>
      <c r="Q367" s="17"/>
      <c r="R367" s="17"/>
    </row>
    <row r="368" spans="4:18">
      <c r="D368" s="17"/>
      <c r="E368" s="17"/>
      <c r="F368" s="17"/>
      <c r="Q368" s="17"/>
      <c r="R368" s="17"/>
    </row>
    <row r="369" spans="4:18">
      <c r="D369" s="17"/>
      <c r="E369" s="17"/>
      <c r="F369" s="17"/>
      <c r="Q369" s="17"/>
      <c r="R369" s="17"/>
    </row>
    <row r="370" spans="4:18">
      <c r="D370" s="17"/>
      <c r="E370" s="17"/>
      <c r="F370" s="17"/>
      <c r="Q370" s="17"/>
      <c r="R370" s="17"/>
    </row>
    <row r="371" spans="4:18">
      <c r="D371" s="17"/>
      <c r="E371" s="17"/>
      <c r="F371" s="17"/>
      <c r="Q371" s="17"/>
      <c r="R371" s="17"/>
    </row>
    <row r="372" spans="4:18">
      <c r="D372" s="17"/>
      <c r="E372" s="17"/>
      <c r="F372" s="17"/>
      <c r="Q372" s="17"/>
      <c r="R372" s="17"/>
    </row>
    <row r="373" spans="4:18">
      <c r="D373" s="17"/>
      <c r="E373" s="17"/>
      <c r="F373" s="17"/>
      <c r="Q373" s="17"/>
      <c r="R373" s="17"/>
    </row>
    <row r="374" spans="4:18">
      <c r="D374" s="17"/>
      <c r="E374" s="17"/>
      <c r="F374" s="17"/>
      <c r="Q374" s="17"/>
      <c r="R374" s="17"/>
    </row>
    <row r="375" spans="4:18">
      <c r="D375" s="17"/>
      <c r="E375" s="17"/>
      <c r="F375" s="17"/>
      <c r="Q375" s="17"/>
      <c r="R375" s="17"/>
    </row>
    <row r="376" spans="4:18">
      <c r="D376" s="17"/>
      <c r="E376" s="17"/>
      <c r="F376" s="17"/>
      <c r="Q376" s="17"/>
      <c r="R376" s="17"/>
    </row>
    <row r="377" spans="4:18">
      <c r="D377" s="17"/>
      <c r="E377" s="17"/>
      <c r="F377" s="17"/>
      <c r="Q377" s="17"/>
      <c r="R377" s="17"/>
    </row>
    <row r="378" spans="4:18">
      <c r="D378" s="17"/>
      <c r="E378" s="17"/>
      <c r="F378" s="17"/>
      <c r="Q378" s="17"/>
      <c r="R378" s="17"/>
    </row>
    <row r="379" spans="4:18">
      <c r="D379" s="17"/>
      <c r="E379" s="17"/>
      <c r="F379" s="17"/>
      <c r="Q379" s="17"/>
      <c r="R379" s="17"/>
    </row>
    <row r="380" spans="4:18">
      <c r="D380" s="17"/>
      <c r="E380" s="17"/>
      <c r="F380" s="17"/>
      <c r="Q380" s="17"/>
      <c r="R380" s="17"/>
    </row>
    <row r="381" spans="4:18">
      <c r="D381" s="17"/>
      <c r="E381" s="17"/>
      <c r="F381" s="17"/>
      <c r="Q381" s="17"/>
      <c r="R381" s="17"/>
    </row>
    <row r="382" spans="4:18">
      <c r="D382" s="17"/>
      <c r="E382" s="17"/>
      <c r="F382" s="17"/>
      <c r="Q382" s="17"/>
      <c r="R382" s="17"/>
    </row>
    <row r="383" spans="4:18">
      <c r="D383" s="17"/>
      <c r="E383" s="17"/>
      <c r="F383" s="17"/>
      <c r="Q383" s="17"/>
      <c r="R383" s="17"/>
    </row>
    <row r="384" spans="4:18">
      <c r="D384" s="17"/>
      <c r="E384" s="17"/>
      <c r="F384" s="17"/>
      <c r="Q384" s="17"/>
      <c r="R384" s="17"/>
    </row>
    <row r="385" spans="4:18">
      <c r="D385" s="17"/>
      <c r="E385" s="17"/>
      <c r="F385" s="17"/>
      <c r="Q385" s="17"/>
      <c r="R385" s="17"/>
    </row>
    <row r="386" spans="4:18">
      <c r="D386" s="17"/>
      <c r="E386" s="17"/>
      <c r="F386" s="17"/>
      <c r="Q386" s="17"/>
      <c r="R386" s="17"/>
    </row>
    <row r="387" spans="4:18">
      <c r="D387" s="17"/>
      <c r="E387" s="17"/>
      <c r="F387" s="17"/>
      <c r="Q387" s="17"/>
      <c r="R387" s="17"/>
    </row>
    <row r="388" spans="4:18">
      <c r="D388" s="17"/>
      <c r="E388" s="17"/>
      <c r="F388" s="17"/>
      <c r="Q388" s="17"/>
      <c r="R388" s="17"/>
    </row>
    <row r="389" spans="4:18">
      <c r="D389" s="17"/>
      <c r="E389" s="17"/>
      <c r="F389" s="17"/>
      <c r="Q389" s="17"/>
      <c r="R389" s="17"/>
    </row>
    <row r="390" spans="4:18">
      <c r="D390" s="17"/>
      <c r="E390" s="17"/>
      <c r="F390" s="17"/>
      <c r="Q390" s="17"/>
      <c r="R390" s="17"/>
    </row>
    <row r="391" spans="4:18">
      <c r="D391" s="17"/>
      <c r="E391" s="17"/>
      <c r="F391" s="17"/>
      <c r="Q391" s="17"/>
      <c r="R391" s="17"/>
    </row>
    <row r="392" spans="4:18">
      <c r="D392" s="17"/>
      <c r="E392" s="17"/>
      <c r="F392" s="17"/>
      <c r="Q392" s="17"/>
      <c r="R392" s="17"/>
    </row>
    <row r="393" spans="4:18">
      <c r="D393" s="17"/>
      <c r="E393" s="17"/>
      <c r="F393" s="17"/>
      <c r="Q393" s="17"/>
      <c r="R393" s="17"/>
    </row>
    <row r="394" spans="4:18">
      <c r="D394" s="17"/>
      <c r="E394" s="17"/>
      <c r="F394" s="17"/>
      <c r="Q394" s="17"/>
      <c r="R394" s="17"/>
    </row>
    <row r="395" spans="4:18">
      <c r="D395" s="17"/>
      <c r="E395" s="17"/>
      <c r="F395" s="17"/>
      <c r="Q395" s="17"/>
      <c r="R395" s="17"/>
    </row>
    <row r="396" spans="4:18">
      <c r="D396" s="17"/>
      <c r="E396" s="17"/>
      <c r="F396" s="17"/>
      <c r="Q396" s="17"/>
      <c r="R396" s="17"/>
    </row>
    <row r="397" spans="4:18">
      <c r="D397" s="17"/>
      <c r="E397" s="17"/>
      <c r="F397" s="17"/>
      <c r="Q397" s="17"/>
      <c r="R397" s="17"/>
    </row>
    <row r="398" spans="4:18">
      <c r="D398" s="17"/>
      <c r="E398" s="17"/>
      <c r="F398" s="17"/>
      <c r="Q398" s="17"/>
      <c r="R398" s="17"/>
    </row>
    <row r="399" spans="4:18">
      <c r="D399" s="17"/>
      <c r="E399" s="17"/>
      <c r="F399" s="17"/>
      <c r="Q399" s="17"/>
      <c r="R399" s="17"/>
    </row>
    <row r="400" spans="4:18">
      <c r="D400" s="17"/>
      <c r="E400" s="17"/>
      <c r="F400" s="17"/>
      <c r="Q400" s="17"/>
      <c r="R400" s="17"/>
    </row>
    <row r="401" spans="4:18">
      <c r="D401" s="17"/>
      <c r="E401" s="17"/>
      <c r="F401" s="17"/>
      <c r="Q401" s="17"/>
      <c r="R401" s="17"/>
    </row>
    <row r="402" spans="4:18">
      <c r="D402" s="17"/>
      <c r="E402" s="17"/>
      <c r="F402" s="17"/>
      <c r="Q402" s="17"/>
      <c r="R402" s="17"/>
    </row>
    <row r="403" spans="4:18">
      <c r="D403" s="17"/>
      <c r="E403" s="17"/>
      <c r="F403" s="17"/>
      <c r="Q403" s="17"/>
      <c r="R403" s="17"/>
    </row>
    <row r="404" spans="4:18">
      <c r="D404" s="17"/>
      <c r="E404" s="17"/>
      <c r="F404" s="17"/>
      <c r="Q404" s="17"/>
      <c r="R404" s="17"/>
    </row>
    <row r="405" spans="4:18">
      <c r="D405" s="17"/>
      <c r="E405" s="17"/>
      <c r="F405" s="17"/>
      <c r="Q405" s="17"/>
      <c r="R405" s="17"/>
    </row>
    <row r="406" spans="4:18">
      <c r="D406" s="17"/>
      <c r="E406" s="17"/>
      <c r="F406" s="17"/>
      <c r="Q406" s="17"/>
      <c r="R406" s="17"/>
    </row>
    <row r="407" spans="4:18">
      <c r="D407" s="17"/>
      <c r="E407" s="17"/>
      <c r="F407" s="17"/>
      <c r="Q407" s="17"/>
      <c r="R407" s="17"/>
    </row>
    <row r="408" spans="4:18">
      <c r="D408" s="17"/>
      <c r="E408" s="17"/>
      <c r="F408" s="17"/>
      <c r="Q408" s="17"/>
      <c r="R408" s="17"/>
    </row>
    <row r="409" spans="4:18">
      <c r="D409" s="17"/>
      <c r="E409" s="17"/>
      <c r="F409" s="17"/>
      <c r="Q409" s="17"/>
      <c r="R409" s="17"/>
    </row>
    <row r="410" spans="4:18">
      <c r="D410" s="17"/>
      <c r="E410" s="17"/>
      <c r="F410" s="17"/>
      <c r="Q410" s="17"/>
      <c r="R410" s="17"/>
    </row>
    <row r="411" spans="4:18">
      <c r="D411" s="17"/>
      <c r="E411" s="17"/>
      <c r="F411" s="17"/>
      <c r="Q411" s="17"/>
      <c r="R411" s="17"/>
    </row>
    <row r="412" spans="4:18">
      <c r="D412" s="17"/>
      <c r="E412" s="17"/>
      <c r="F412" s="17"/>
      <c r="Q412" s="17"/>
      <c r="R412" s="17"/>
    </row>
    <row r="413" spans="4:18">
      <c r="D413" s="17"/>
      <c r="E413" s="17"/>
      <c r="F413" s="17"/>
      <c r="Q413" s="17"/>
      <c r="R413" s="17"/>
    </row>
    <row r="414" spans="4:18">
      <c r="D414" s="17"/>
      <c r="E414" s="17"/>
      <c r="F414" s="17"/>
      <c r="Q414" s="17"/>
      <c r="R414" s="17"/>
    </row>
    <row r="415" spans="4:18">
      <c r="D415" s="17"/>
      <c r="E415" s="17"/>
      <c r="F415" s="17"/>
      <c r="Q415" s="17"/>
      <c r="R415" s="17"/>
    </row>
    <row r="416" spans="4:18">
      <c r="D416" s="17"/>
      <c r="E416" s="17"/>
      <c r="F416" s="17"/>
      <c r="Q416" s="17"/>
      <c r="R416" s="17"/>
    </row>
    <row r="417" spans="4:18">
      <c r="D417" s="17"/>
      <c r="E417" s="17"/>
      <c r="F417" s="17"/>
      <c r="Q417" s="17"/>
      <c r="R417" s="17"/>
    </row>
    <row r="418" spans="4:18">
      <c r="D418" s="17"/>
      <c r="E418" s="17"/>
      <c r="F418" s="17"/>
      <c r="Q418" s="17"/>
      <c r="R418" s="17"/>
    </row>
    <row r="419" spans="4:18">
      <c r="D419" s="17"/>
      <c r="E419" s="17"/>
      <c r="F419" s="17"/>
      <c r="Q419" s="17"/>
      <c r="R419" s="17"/>
    </row>
    <row r="420" spans="4:18">
      <c r="D420" s="17"/>
      <c r="E420" s="17"/>
      <c r="F420" s="17"/>
      <c r="Q420" s="17"/>
      <c r="R420" s="17"/>
    </row>
    <row r="421" spans="4:18">
      <c r="D421" s="17"/>
      <c r="E421" s="17"/>
      <c r="F421" s="17"/>
      <c r="Q421" s="17"/>
      <c r="R421" s="17"/>
    </row>
    <row r="422" spans="4:18">
      <c r="D422" s="17"/>
      <c r="E422" s="17"/>
      <c r="F422" s="17"/>
      <c r="Q422" s="17"/>
      <c r="R422" s="17"/>
    </row>
    <row r="423" spans="4:18">
      <c r="D423" s="17"/>
      <c r="E423" s="17"/>
      <c r="F423" s="17"/>
      <c r="Q423" s="17"/>
      <c r="R423" s="17"/>
    </row>
    <row r="424" spans="4:18">
      <c r="D424" s="17"/>
      <c r="E424" s="17"/>
      <c r="F424" s="17"/>
      <c r="Q424" s="17"/>
      <c r="R424" s="17"/>
    </row>
    <row r="425" spans="4:18">
      <c r="D425" s="17"/>
      <c r="E425" s="17"/>
      <c r="F425" s="17"/>
      <c r="Q425" s="17"/>
      <c r="R425" s="17"/>
    </row>
    <row r="426" spans="4:18">
      <c r="D426" s="17"/>
      <c r="E426" s="17"/>
      <c r="F426" s="17"/>
      <c r="Q426" s="17"/>
      <c r="R426" s="17"/>
    </row>
    <row r="427" spans="4:18">
      <c r="D427" s="17"/>
      <c r="E427" s="17"/>
      <c r="F427" s="17"/>
      <c r="Q427" s="17"/>
      <c r="R427" s="17"/>
    </row>
    <row r="428" spans="4:18">
      <c r="D428" s="17"/>
      <c r="E428" s="17"/>
      <c r="F428" s="17"/>
      <c r="Q428" s="17"/>
      <c r="R428" s="17"/>
    </row>
    <row r="429" spans="4:18">
      <c r="D429" s="17"/>
      <c r="E429" s="17"/>
      <c r="F429" s="17"/>
      <c r="Q429" s="17"/>
      <c r="R429" s="17"/>
    </row>
    <row r="430" spans="4:18">
      <c r="D430" s="17"/>
      <c r="E430" s="17"/>
      <c r="F430" s="17"/>
      <c r="Q430" s="17"/>
      <c r="R430" s="17"/>
    </row>
    <row r="431" spans="4:18">
      <c r="D431" s="17"/>
      <c r="E431" s="17"/>
      <c r="F431" s="17"/>
      <c r="Q431" s="17"/>
      <c r="R431" s="17"/>
    </row>
    <row r="432" spans="4:18">
      <c r="D432" s="17"/>
      <c r="E432" s="17"/>
      <c r="F432" s="17"/>
      <c r="Q432" s="17"/>
      <c r="R432" s="17"/>
    </row>
    <row r="433" spans="4:18">
      <c r="D433" s="17"/>
      <c r="E433" s="17"/>
      <c r="F433" s="17"/>
      <c r="Q433" s="17"/>
      <c r="R433" s="17"/>
    </row>
    <row r="434" spans="4:18">
      <c r="D434" s="17"/>
      <c r="E434" s="17"/>
      <c r="F434" s="17"/>
      <c r="Q434" s="17"/>
      <c r="R434" s="17"/>
    </row>
    <row r="435" spans="4:18">
      <c r="D435" s="17"/>
      <c r="E435" s="17"/>
      <c r="F435" s="17"/>
      <c r="Q435" s="17"/>
      <c r="R435" s="17"/>
    </row>
    <row r="436" spans="4:18">
      <c r="D436" s="17"/>
      <c r="E436" s="17"/>
      <c r="F436" s="17"/>
      <c r="Q436" s="17"/>
      <c r="R436" s="17"/>
    </row>
    <row r="437" spans="4:18">
      <c r="D437" s="17"/>
      <c r="E437" s="17"/>
      <c r="F437" s="17"/>
      <c r="Q437" s="17"/>
      <c r="R437" s="17"/>
    </row>
    <row r="438" spans="4:18">
      <c r="D438" s="17"/>
      <c r="E438" s="17"/>
      <c r="F438" s="17"/>
      <c r="Q438" s="17"/>
      <c r="R438" s="17"/>
    </row>
    <row r="439" spans="4:18">
      <c r="D439" s="17"/>
      <c r="E439" s="17"/>
      <c r="F439" s="17"/>
      <c r="Q439" s="17"/>
      <c r="R439" s="17"/>
    </row>
    <row r="440" spans="4:18">
      <c r="D440" s="17"/>
      <c r="E440" s="17"/>
      <c r="F440" s="17"/>
      <c r="Q440" s="17"/>
      <c r="R440" s="17"/>
    </row>
    <row r="441" spans="4:18">
      <c r="D441" s="17"/>
      <c r="E441" s="17"/>
      <c r="F441" s="17"/>
      <c r="Q441" s="17"/>
      <c r="R441" s="17"/>
    </row>
    <row r="442" spans="4:18">
      <c r="D442" s="17"/>
      <c r="E442" s="17"/>
      <c r="F442" s="17"/>
      <c r="Q442" s="17"/>
      <c r="R442" s="17"/>
    </row>
    <row r="443" spans="4:18">
      <c r="D443" s="17"/>
      <c r="E443" s="17"/>
      <c r="F443" s="17"/>
      <c r="Q443" s="17"/>
      <c r="R443" s="17"/>
    </row>
    <row r="444" spans="4:18">
      <c r="D444" s="17"/>
      <c r="E444" s="17"/>
      <c r="F444" s="17"/>
      <c r="Q444" s="17"/>
      <c r="R444" s="17"/>
    </row>
    <row r="445" spans="4:18">
      <c r="D445" s="17"/>
      <c r="E445" s="17"/>
      <c r="F445" s="17"/>
      <c r="Q445" s="17"/>
      <c r="R445" s="17"/>
    </row>
    <row r="446" spans="4:18">
      <c r="D446" s="17"/>
      <c r="E446" s="17"/>
      <c r="F446" s="17"/>
      <c r="Q446" s="17"/>
      <c r="R446" s="17"/>
    </row>
    <row r="447" spans="4:18">
      <c r="D447" s="17"/>
      <c r="E447" s="17"/>
      <c r="F447" s="17"/>
      <c r="Q447" s="17"/>
      <c r="R447" s="17"/>
    </row>
    <row r="448" spans="4:18">
      <c r="D448" s="17"/>
      <c r="E448" s="17"/>
      <c r="F448" s="17"/>
      <c r="Q448" s="17"/>
      <c r="R448" s="17"/>
    </row>
    <row r="449" spans="4:18">
      <c r="D449" s="17"/>
      <c r="E449" s="17"/>
      <c r="F449" s="17"/>
      <c r="Q449" s="17"/>
      <c r="R449" s="17"/>
    </row>
    <row r="450" spans="4:18">
      <c r="D450" s="17"/>
      <c r="E450" s="17"/>
      <c r="F450" s="17"/>
      <c r="Q450" s="17"/>
      <c r="R450" s="17"/>
    </row>
    <row r="451" spans="4:18">
      <c r="D451" s="17"/>
      <c r="E451" s="17"/>
      <c r="F451" s="17"/>
      <c r="Q451" s="17"/>
      <c r="R451" s="17"/>
    </row>
    <row r="452" spans="4:18">
      <c r="D452" s="17"/>
      <c r="E452" s="17"/>
      <c r="F452" s="17"/>
      <c r="Q452" s="17"/>
      <c r="R452" s="17"/>
    </row>
    <row r="453" spans="4:18">
      <c r="D453" s="17"/>
      <c r="E453" s="17"/>
      <c r="F453" s="17"/>
      <c r="Q453" s="17"/>
      <c r="R453" s="17"/>
    </row>
    <row r="454" spans="4:18">
      <c r="D454" s="17"/>
      <c r="E454" s="17"/>
      <c r="F454" s="17"/>
      <c r="Q454" s="17"/>
      <c r="R454" s="17"/>
    </row>
    <row r="455" spans="4:18">
      <c r="D455" s="17"/>
      <c r="E455" s="17"/>
      <c r="F455" s="17"/>
      <c r="Q455" s="17"/>
      <c r="R455" s="17"/>
    </row>
    <row r="456" spans="4:18">
      <c r="D456" s="17"/>
      <c r="E456" s="17"/>
      <c r="F456" s="17"/>
      <c r="Q456" s="17"/>
      <c r="R456" s="17"/>
    </row>
    <row r="457" spans="4:18">
      <c r="D457" s="17"/>
      <c r="E457" s="17"/>
      <c r="F457" s="17"/>
      <c r="Q457" s="17"/>
      <c r="R457" s="17"/>
    </row>
    <row r="458" spans="4:18">
      <c r="D458" s="17"/>
      <c r="E458" s="17"/>
      <c r="F458" s="17"/>
      <c r="Q458" s="17"/>
      <c r="R458" s="17"/>
    </row>
    <row r="459" spans="4:18">
      <c r="D459" s="17"/>
      <c r="E459" s="17"/>
      <c r="F459" s="17"/>
      <c r="Q459" s="17"/>
      <c r="R459" s="17"/>
    </row>
    <row r="460" spans="4:18">
      <c r="D460" s="17"/>
      <c r="E460" s="17"/>
      <c r="F460" s="17"/>
      <c r="Q460" s="17"/>
      <c r="R460" s="17"/>
    </row>
    <row r="461" spans="4:18">
      <c r="D461" s="17"/>
      <c r="E461" s="17"/>
      <c r="F461" s="17"/>
      <c r="Q461" s="17"/>
      <c r="R461" s="17"/>
    </row>
    <row r="462" spans="4:18">
      <c r="D462" s="17"/>
      <c r="E462" s="17"/>
      <c r="F462" s="17"/>
      <c r="Q462" s="17"/>
      <c r="R462" s="17"/>
    </row>
    <row r="463" spans="4:18">
      <c r="D463" s="17"/>
      <c r="E463" s="17"/>
      <c r="F463" s="17"/>
      <c r="Q463" s="17"/>
      <c r="R463" s="17"/>
    </row>
    <row r="464" spans="4:18">
      <c r="D464" s="17"/>
      <c r="E464" s="17"/>
      <c r="F464" s="17"/>
      <c r="Q464" s="17"/>
      <c r="R464" s="17"/>
    </row>
    <row r="465" spans="4:18">
      <c r="D465" s="17"/>
      <c r="E465" s="17"/>
      <c r="F465" s="17"/>
      <c r="Q465" s="17"/>
      <c r="R465" s="17"/>
    </row>
    <row r="466" spans="4:18">
      <c r="D466" s="17"/>
      <c r="E466" s="17"/>
      <c r="F466" s="17"/>
      <c r="Q466" s="17"/>
      <c r="R466" s="17"/>
    </row>
    <row r="467" spans="4:18">
      <c r="D467" s="17"/>
      <c r="E467" s="17"/>
      <c r="F467" s="17"/>
      <c r="Q467" s="17"/>
      <c r="R467" s="17"/>
    </row>
    <row r="468" spans="4:18">
      <c r="D468" s="17"/>
      <c r="E468" s="17"/>
      <c r="F468" s="17"/>
      <c r="Q468" s="17"/>
      <c r="R468" s="17"/>
    </row>
    <row r="469" spans="4:18">
      <c r="D469" s="17"/>
      <c r="E469" s="17"/>
      <c r="F469" s="17"/>
      <c r="Q469" s="17"/>
      <c r="R469" s="17"/>
    </row>
    <row r="470" spans="4:18">
      <c r="D470" s="17"/>
      <c r="E470" s="17"/>
      <c r="F470" s="17"/>
      <c r="Q470" s="17"/>
      <c r="R470" s="17"/>
    </row>
    <row r="471" spans="4:18">
      <c r="D471" s="17"/>
      <c r="E471" s="17"/>
      <c r="F471" s="17"/>
      <c r="Q471" s="17"/>
      <c r="R471" s="17"/>
    </row>
    <row r="472" spans="4:18">
      <c r="D472" s="17"/>
      <c r="E472" s="17"/>
      <c r="F472" s="17"/>
      <c r="Q472" s="17"/>
      <c r="R472" s="17"/>
    </row>
    <row r="473" spans="4:18">
      <c r="D473" s="17"/>
      <c r="E473" s="17"/>
      <c r="F473" s="17"/>
      <c r="Q473" s="17"/>
      <c r="R473" s="17"/>
    </row>
    <row r="474" spans="4:18">
      <c r="D474" s="17"/>
      <c r="E474" s="17"/>
      <c r="F474" s="17"/>
      <c r="Q474" s="17"/>
      <c r="R474" s="17"/>
    </row>
    <row r="475" spans="4:18">
      <c r="D475" s="17"/>
      <c r="E475" s="17"/>
      <c r="F475" s="17"/>
      <c r="Q475" s="17"/>
      <c r="R475" s="17"/>
    </row>
    <row r="476" spans="4:18">
      <c r="D476" s="17"/>
      <c r="E476" s="17"/>
      <c r="F476" s="17"/>
      <c r="Q476" s="17"/>
      <c r="R476" s="17"/>
    </row>
    <row r="477" spans="4:18">
      <c r="D477" s="17"/>
      <c r="E477" s="17"/>
      <c r="F477" s="17"/>
      <c r="Q477" s="17"/>
      <c r="R477" s="17"/>
    </row>
    <row r="478" spans="4:18">
      <c r="D478" s="17"/>
      <c r="E478" s="17"/>
      <c r="F478" s="17"/>
      <c r="Q478" s="17"/>
      <c r="R478" s="17"/>
    </row>
    <row r="479" spans="4:18">
      <c r="D479" s="17"/>
      <c r="E479" s="17"/>
      <c r="F479" s="17"/>
      <c r="Q479" s="17"/>
      <c r="R479" s="17"/>
    </row>
    <row r="480" spans="4:18">
      <c r="D480" s="17"/>
      <c r="E480" s="17"/>
      <c r="F480" s="17"/>
      <c r="Q480" s="17"/>
      <c r="R480" s="17"/>
    </row>
    <row r="481" spans="4:18">
      <c r="D481" s="17"/>
      <c r="E481" s="17"/>
      <c r="F481" s="17"/>
      <c r="Q481" s="17"/>
      <c r="R481" s="17"/>
    </row>
    <row r="482" spans="4:18">
      <c r="D482" s="17"/>
      <c r="E482" s="17"/>
      <c r="F482" s="17"/>
      <c r="Q482" s="17"/>
      <c r="R482" s="17"/>
    </row>
    <row r="483" spans="4:18">
      <c r="D483" s="17"/>
      <c r="E483" s="17"/>
      <c r="F483" s="17"/>
      <c r="Q483" s="17"/>
      <c r="R483" s="17"/>
    </row>
    <row r="484" spans="4:18">
      <c r="D484" s="17"/>
      <c r="E484" s="17"/>
      <c r="F484" s="17"/>
      <c r="Q484" s="17"/>
      <c r="R484" s="17"/>
    </row>
    <row r="485" spans="4:18">
      <c r="D485" s="17"/>
      <c r="E485" s="17"/>
      <c r="F485" s="17"/>
      <c r="Q485" s="17"/>
      <c r="R485" s="17"/>
    </row>
    <row r="486" spans="4:18">
      <c r="D486" s="17"/>
      <c r="E486" s="17"/>
      <c r="F486" s="17"/>
      <c r="Q486" s="17"/>
      <c r="R486" s="17"/>
    </row>
    <row r="487" spans="4:18">
      <c r="D487" s="17"/>
      <c r="E487" s="17"/>
      <c r="F487" s="17"/>
      <c r="Q487" s="17"/>
      <c r="R487" s="17"/>
    </row>
    <row r="488" spans="4:18">
      <c r="D488" s="17"/>
      <c r="E488" s="17"/>
      <c r="F488" s="17"/>
      <c r="Q488" s="17"/>
      <c r="R488" s="17"/>
    </row>
    <row r="489" spans="4:18">
      <c r="D489" s="17"/>
      <c r="E489" s="17"/>
      <c r="F489" s="17"/>
      <c r="Q489" s="17"/>
      <c r="R489" s="17"/>
    </row>
    <row r="490" spans="4:18">
      <c r="D490" s="17"/>
      <c r="E490" s="17"/>
      <c r="F490" s="17"/>
      <c r="Q490" s="17"/>
      <c r="R490" s="17"/>
    </row>
    <row r="491" spans="4:18">
      <c r="D491" s="17"/>
      <c r="E491" s="17"/>
      <c r="F491" s="17"/>
      <c r="Q491" s="17"/>
      <c r="R491" s="17"/>
    </row>
    <row r="492" spans="4:18">
      <c r="D492" s="17"/>
      <c r="E492" s="17"/>
      <c r="F492" s="17"/>
      <c r="Q492" s="17"/>
      <c r="R492" s="17"/>
    </row>
    <row r="493" spans="4:18">
      <c r="D493" s="17"/>
      <c r="E493" s="17"/>
      <c r="F493" s="17"/>
      <c r="Q493" s="17"/>
      <c r="R493" s="17"/>
    </row>
    <row r="494" spans="4:18">
      <c r="D494" s="17"/>
      <c r="E494" s="17"/>
      <c r="F494" s="17"/>
      <c r="Q494" s="17"/>
      <c r="R494" s="17"/>
    </row>
    <row r="495" spans="4:18">
      <c r="D495" s="17"/>
      <c r="E495" s="17"/>
      <c r="F495" s="17"/>
      <c r="Q495" s="17"/>
      <c r="R495" s="17"/>
    </row>
    <row r="496" spans="4:18">
      <c r="D496" s="17"/>
      <c r="E496" s="17"/>
      <c r="F496" s="17"/>
      <c r="Q496" s="17"/>
      <c r="R496" s="17"/>
    </row>
    <row r="497" spans="4:18">
      <c r="D497" s="17"/>
      <c r="E497" s="17"/>
      <c r="F497" s="17"/>
      <c r="Q497" s="17"/>
      <c r="R497" s="17"/>
    </row>
    <row r="498" spans="4:18">
      <c r="D498" s="17"/>
      <c r="E498" s="17"/>
      <c r="F498" s="17"/>
      <c r="Q498" s="17"/>
      <c r="R498" s="17"/>
    </row>
    <row r="499" spans="4:18">
      <c r="D499" s="17"/>
      <c r="E499" s="17"/>
      <c r="F499" s="17"/>
      <c r="Q499" s="17"/>
      <c r="R499" s="17"/>
    </row>
    <row r="500" spans="4:18">
      <c r="D500" s="17"/>
      <c r="E500" s="17"/>
      <c r="F500" s="17"/>
      <c r="Q500" s="17"/>
      <c r="R500" s="17"/>
    </row>
    <row r="501" spans="4:18">
      <c r="D501" s="17"/>
      <c r="E501" s="17"/>
      <c r="F501" s="17"/>
      <c r="Q501" s="17"/>
      <c r="R501" s="17"/>
    </row>
    <row r="502" spans="4:18">
      <c r="D502" s="17"/>
      <c r="E502" s="17"/>
      <c r="F502" s="17"/>
      <c r="Q502" s="17"/>
      <c r="R502" s="17"/>
    </row>
    <row r="503" spans="4:18">
      <c r="D503" s="17"/>
      <c r="E503" s="17"/>
      <c r="F503" s="17"/>
      <c r="Q503" s="17"/>
      <c r="R503" s="17"/>
    </row>
    <row r="504" spans="4:18">
      <c r="D504" s="17"/>
      <c r="E504" s="17"/>
      <c r="F504" s="17"/>
      <c r="Q504" s="17"/>
      <c r="R504" s="17"/>
    </row>
    <row r="505" spans="4:18">
      <c r="D505" s="17"/>
      <c r="E505" s="17"/>
      <c r="F505" s="17"/>
      <c r="Q505" s="17"/>
      <c r="R505" s="17"/>
    </row>
    <row r="506" spans="4:18">
      <c r="D506" s="17"/>
      <c r="E506" s="17"/>
      <c r="F506" s="17"/>
      <c r="Q506" s="17"/>
      <c r="R506" s="17"/>
    </row>
    <row r="507" spans="4:18">
      <c r="D507" s="17"/>
      <c r="E507" s="17"/>
      <c r="F507" s="17"/>
      <c r="Q507" s="17"/>
      <c r="R507" s="17"/>
    </row>
    <row r="508" spans="4:18">
      <c r="D508" s="17"/>
      <c r="E508" s="17"/>
      <c r="F508" s="17"/>
      <c r="Q508" s="17"/>
      <c r="R508" s="17"/>
    </row>
    <row r="509" spans="4:18">
      <c r="D509" s="17"/>
      <c r="E509" s="17"/>
      <c r="F509" s="17"/>
      <c r="Q509" s="17"/>
      <c r="R509" s="17"/>
    </row>
    <row r="510" spans="4:18">
      <c r="D510" s="17"/>
      <c r="E510" s="17"/>
      <c r="F510" s="17"/>
      <c r="Q510" s="17"/>
      <c r="R510" s="17"/>
    </row>
    <row r="511" spans="4:18">
      <c r="D511" s="17"/>
      <c r="E511" s="17"/>
      <c r="F511" s="17"/>
      <c r="Q511" s="17"/>
      <c r="R511" s="17"/>
    </row>
    <row r="512" spans="4:18">
      <c r="D512" s="17"/>
      <c r="E512" s="17"/>
      <c r="F512" s="17"/>
      <c r="Q512" s="17"/>
      <c r="R512" s="17"/>
    </row>
    <row r="513" spans="4:18">
      <c r="D513" s="17"/>
      <c r="E513" s="17"/>
      <c r="F513" s="17"/>
      <c r="Q513" s="17"/>
      <c r="R513" s="17"/>
    </row>
    <row r="514" spans="4:18">
      <c r="D514" s="17"/>
      <c r="E514" s="17"/>
      <c r="F514" s="17"/>
      <c r="Q514" s="17"/>
      <c r="R514" s="17"/>
    </row>
    <row r="515" spans="4:18">
      <c r="D515" s="17"/>
      <c r="E515" s="17"/>
      <c r="F515" s="17"/>
      <c r="Q515" s="17"/>
      <c r="R515" s="17"/>
    </row>
    <row r="516" spans="4:18">
      <c r="D516" s="17"/>
      <c r="E516" s="17"/>
      <c r="F516" s="17"/>
      <c r="Q516" s="17"/>
      <c r="R516" s="17"/>
    </row>
    <row r="517" spans="4:18">
      <c r="D517" s="17"/>
      <c r="E517" s="17"/>
      <c r="F517" s="17"/>
      <c r="Q517" s="17"/>
      <c r="R517" s="17"/>
    </row>
    <row r="518" spans="4:18">
      <c r="D518" s="17"/>
      <c r="E518" s="17"/>
      <c r="F518" s="17"/>
      <c r="Q518" s="17"/>
      <c r="R518" s="17"/>
    </row>
    <row r="519" spans="4:18">
      <c r="D519" s="17"/>
      <c r="E519" s="17"/>
      <c r="F519" s="17"/>
      <c r="Q519" s="17"/>
      <c r="R519" s="17"/>
    </row>
    <row r="520" spans="4:18">
      <c r="D520" s="17"/>
      <c r="E520" s="17"/>
      <c r="F520" s="17"/>
      <c r="Q520" s="17"/>
      <c r="R520" s="17"/>
    </row>
    <row r="521" spans="4:18">
      <c r="D521" s="17"/>
      <c r="E521" s="17"/>
      <c r="F521" s="17"/>
      <c r="Q521" s="17"/>
      <c r="R521" s="17"/>
    </row>
    <row r="522" spans="4:18">
      <c r="D522" s="17"/>
      <c r="E522" s="17"/>
      <c r="F522" s="17"/>
      <c r="Q522" s="17"/>
      <c r="R522" s="17"/>
    </row>
    <row r="523" spans="4:18">
      <c r="D523" s="17"/>
      <c r="E523" s="17"/>
      <c r="F523" s="17"/>
      <c r="Q523" s="17"/>
      <c r="R523" s="17"/>
    </row>
    <row r="524" spans="4:18">
      <c r="D524" s="17"/>
      <c r="E524" s="17"/>
      <c r="F524" s="17"/>
      <c r="Q524" s="17"/>
      <c r="R524" s="17"/>
    </row>
    <row r="525" spans="4:18">
      <c r="D525" s="17"/>
      <c r="E525" s="17"/>
      <c r="F525" s="17"/>
      <c r="Q525" s="17"/>
      <c r="R525" s="17"/>
    </row>
    <row r="526" spans="4:18">
      <c r="D526" s="17"/>
      <c r="E526" s="17"/>
      <c r="F526" s="17"/>
      <c r="Q526" s="17"/>
      <c r="R526" s="17"/>
    </row>
    <row r="527" spans="4:18">
      <c r="D527" s="17"/>
      <c r="E527" s="17"/>
      <c r="F527" s="17"/>
      <c r="Q527" s="17"/>
      <c r="R527" s="17"/>
    </row>
    <row r="528" spans="4:18">
      <c r="D528" s="17"/>
      <c r="E528" s="17"/>
      <c r="F528" s="17"/>
      <c r="Q528" s="17"/>
      <c r="R528" s="17"/>
    </row>
    <row r="529" spans="4:18">
      <c r="D529" s="17"/>
      <c r="E529" s="17"/>
      <c r="F529" s="17"/>
      <c r="Q529" s="17"/>
      <c r="R529" s="17"/>
    </row>
    <row r="530" spans="4:18">
      <c r="D530" s="17"/>
      <c r="E530" s="17"/>
      <c r="F530" s="17"/>
      <c r="Q530" s="17"/>
      <c r="R530" s="17"/>
    </row>
    <row r="531" spans="4:18">
      <c r="D531" s="17"/>
      <c r="E531" s="17"/>
      <c r="F531" s="17"/>
      <c r="Q531" s="17"/>
      <c r="R531" s="17"/>
    </row>
    <row r="532" spans="4:18">
      <c r="D532" s="17"/>
      <c r="E532" s="17"/>
      <c r="F532" s="17"/>
      <c r="Q532" s="17"/>
      <c r="R532" s="17"/>
    </row>
    <row r="533" spans="4:18">
      <c r="D533" s="17"/>
      <c r="E533" s="17"/>
      <c r="F533" s="17"/>
      <c r="Q533" s="17"/>
      <c r="R533" s="17"/>
    </row>
    <row r="534" spans="4:18">
      <c r="D534" s="17"/>
      <c r="E534" s="17"/>
      <c r="F534" s="17"/>
      <c r="Q534" s="17"/>
      <c r="R534" s="17"/>
    </row>
    <row r="535" spans="4:18">
      <c r="D535" s="17"/>
      <c r="E535" s="17"/>
      <c r="F535" s="17"/>
      <c r="Q535" s="17"/>
      <c r="R535" s="17"/>
    </row>
    <row r="536" spans="4:18">
      <c r="D536" s="17"/>
      <c r="E536" s="17"/>
      <c r="F536" s="17"/>
      <c r="Q536" s="17"/>
      <c r="R536" s="17"/>
    </row>
    <row r="537" spans="4:18">
      <c r="D537" s="17"/>
      <c r="E537" s="17"/>
      <c r="F537" s="17"/>
      <c r="Q537" s="17"/>
      <c r="R537" s="17"/>
    </row>
    <row r="538" spans="4:18">
      <c r="D538" s="17"/>
      <c r="E538" s="17"/>
      <c r="F538" s="17"/>
      <c r="Q538" s="17"/>
      <c r="R538" s="17"/>
    </row>
    <row r="539" spans="4:18">
      <c r="D539" s="17"/>
      <c r="E539" s="17"/>
      <c r="F539" s="17"/>
      <c r="Q539" s="17"/>
      <c r="R539" s="17"/>
    </row>
    <row r="540" spans="4:18">
      <c r="D540" s="17"/>
      <c r="E540" s="17"/>
      <c r="F540" s="17"/>
      <c r="Q540" s="17"/>
      <c r="R540" s="17"/>
    </row>
    <row r="541" spans="4:18">
      <c r="D541" s="17"/>
      <c r="E541" s="17"/>
      <c r="F541" s="17"/>
      <c r="Q541" s="17"/>
      <c r="R541" s="17"/>
    </row>
    <row r="542" spans="4:18">
      <c r="D542" s="17"/>
      <c r="E542" s="17"/>
      <c r="F542" s="17"/>
      <c r="Q542" s="17"/>
      <c r="R542" s="17"/>
    </row>
    <row r="543" spans="4:18">
      <c r="D543" s="17"/>
      <c r="E543" s="17"/>
      <c r="F543" s="17"/>
      <c r="Q543" s="17"/>
      <c r="R543" s="17"/>
    </row>
    <row r="544" spans="4:18">
      <c r="D544" s="17"/>
      <c r="E544" s="17"/>
      <c r="F544" s="17"/>
      <c r="Q544" s="17"/>
      <c r="R544" s="17"/>
    </row>
    <row r="545" spans="4:18">
      <c r="D545" s="17"/>
      <c r="E545" s="17"/>
      <c r="F545" s="17"/>
      <c r="Q545" s="17"/>
      <c r="R545" s="17"/>
    </row>
    <row r="546" spans="4:18">
      <c r="D546" s="17"/>
      <c r="E546" s="17"/>
      <c r="F546" s="17"/>
      <c r="Q546" s="17"/>
      <c r="R546" s="17"/>
    </row>
    <row r="547" spans="4:18">
      <c r="D547" s="17"/>
      <c r="E547" s="17"/>
      <c r="F547" s="17"/>
      <c r="Q547" s="17"/>
      <c r="R547" s="17"/>
    </row>
    <row r="548" spans="4:18">
      <c r="D548" s="17"/>
      <c r="E548" s="17"/>
      <c r="F548" s="17"/>
      <c r="Q548" s="17"/>
      <c r="R548" s="17"/>
    </row>
    <row r="549" spans="4:18">
      <c r="D549" s="17"/>
      <c r="E549" s="17"/>
      <c r="F549" s="17"/>
      <c r="Q549" s="17"/>
      <c r="R549" s="17"/>
    </row>
    <row r="550" spans="4:18">
      <c r="D550" s="17"/>
      <c r="E550" s="17"/>
      <c r="F550" s="17"/>
      <c r="Q550" s="17"/>
      <c r="R550" s="17"/>
    </row>
    <row r="551" spans="4:18">
      <c r="D551" s="17"/>
      <c r="E551" s="17"/>
      <c r="F551" s="17"/>
      <c r="Q551" s="17"/>
      <c r="R551" s="17"/>
    </row>
    <row r="552" spans="4:18">
      <c r="D552" s="17"/>
      <c r="E552" s="17"/>
      <c r="F552" s="17"/>
      <c r="Q552" s="17"/>
      <c r="R552" s="17"/>
    </row>
    <row r="553" spans="4:18">
      <c r="D553" s="17"/>
      <c r="E553" s="17"/>
      <c r="F553" s="17"/>
      <c r="Q553" s="17"/>
      <c r="R553" s="17"/>
    </row>
    <row r="554" spans="4:18">
      <c r="D554" s="17"/>
      <c r="E554" s="17"/>
      <c r="F554" s="17"/>
      <c r="Q554" s="17"/>
      <c r="R554" s="17"/>
    </row>
    <row r="555" spans="4:18">
      <c r="D555" s="17"/>
      <c r="E555" s="17"/>
      <c r="F555" s="17"/>
      <c r="Q555" s="17"/>
      <c r="R555" s="17"/>
    </row>
    <row r="556" spans="4:18">
      <c r="D556" s="17"/>
      <c r="E556" s="17"/>
      <c r="F556" s="17"/>
      <c r="Q556" s="17"/>
      <c r="R556" s="17"/>
    </row>
    <row r="557" spans="4:18">
      <c r="D557" s="17"/>
      <c r="E557" s="17"/>
      <c r="F557" s="17"/>
      <c r="Q557" s="17"/>
      <c r="R557" s="17"/>
    </row>
    <row r="558" spans="4:18">
      <c r="D558" s="17"/>
      <c r="E558" s="17"/>
      <c r="F558" s="17"/>
      <c r="Q558" s="17"/>
      <c r="R558" s="17"/>
    </row>
    <row r="559" spans="4:18">
      <c r="D559" s="17"/>
      <c r="E559" s="17"/>
      <c r="F559" s="17"/>
      <c r="Q559" s="17"/>
      <c r="R559" s="17"/>
    </row>
    <row r="560" spans="4:18">
      <c r="D560" s="17"/>
      <c r="E560" s="17"/>
      <c r="F560" s="17"/>
      <c r="Q560" s="17"/>
      <c r="R560" s="17"/>
    </row>
    <row r="561" spans="4:18">
      <c r="D561" s="17"/>
      <c r="E561" s="17"/>
      <c r="F561" s="17"/>
      <c r="Q561" s="17"/>
      <c r="R561" s="17"/>
    </row>
    <row r="562" spans="4:18">
      <c r="D562" s="17"/>
      <c r="E562" s="17"/>
      <c r="F562" s="17"/>
      <c r="Q562" s="17"/>
      <c r="R562" s="17"/>
    </row>
    <row r="563" spans="4:18">
      <c r="D563" s="17"/>
      <c r="E563" s="17"/>
      <c r="F563" s="17"/>
      <c r="Q563" s="17"/>
      <c r="R563" s="17"/>
    </row>
    <row r="564" spans="4:18">
      <c r="D564" s="17"/>
      <c r="E564" s="17"/>
      <c r="F564" s="17"/>
      <c r="Q564" s="17"/>
      <c r="R564" s="17"/>
    </row>
    <row r="565" spans="4:18">
      <c r="D565" s="17"/>
      <c r="E565" s="17"/>
      <c r="F565" s="17"/>
      <c r="Q565" s="17"/>
      <c r="R565" s="17"/>
    </row>
    <row r="566" spans="4:18">
      <c r="D566" s="17"/>
      <c r="E566" s="17"/>
      <c r="F566" s="17"/>
      <c r="Q566" s="17"/>
      <c r="R566" s="17"/>
    </row>
    <row r="567" spans="4:18">
      <c r="D567" s="17"/>
      <c r="E567" s="17"/>
      <c r="F567" s="17"/>
      <c r="Q567" s="17"/>
      <c r="R567" s="17"/>
    </row>
    <row r="568" spans="4:18">
      <c r="D568" s="17"/>
      <c r="E568" s="17"/>
      <c r="F568" s="17"/>
      <c r="Q568" s="17"/>
      <c r="R568" s="17"/>
    </row>
    <row r="569" spans="4:18">
      <c r="D569" s="17"/>
      <c r="E569" s="17"/>
      <c r="F569" s="17"/>
      <c r="Q569" s="17"/>
      <c r="R569" s="17"/>
    </row>
    <row r="570" spans="4:18">
      <c r="D570" s="17"/>
      <c r="E570" s="17"/>
      <c r="F570" s="17"/>
      <c r="Q570" s="17"/>
      <c r="R570" s="17"/>
    </row>
    <row r="571" spans="4:18">
      <c r="D571" s="17"/>
      <c r="E571" s="17"/>
      <c r="F571" s="17"/>
      <c r="Q571" s="17"/>
      <c r="R571" s="17"/>
    </row>
    <row r="572" spans="4:18">
      <c r="D572" s="17"/>
      <c r="E572" s="17"/>
      <c r="F572" s="17"/>
      <c r="Q572" s="17"/>
      <c r="R572" s="17"/>
    </row>
    <row r="573" spans="4:18">
      <c r="D573" s="17"/>
      <c r="E573" s="17"/>
      <c r="F573" s="17"/>
      <c r="Q573" s="17"/>
      <c r="R573" s="17"/>
    </row>
    <row r="574" spans="4:18">
      <c r="D574" s="17"/>
      <c r="E574" s="17"/>
      <c r="F574" s="17"/>
      <c r="Q574" s="17"/>
      <c r="R574" s="17"/>
    </row>
    <row r="575" spans="4:18">
      <c r="D575" s="17"/>
      <c r="E575" s="17"/>
      <c r="F575" s="17"/>
      <c r="Q575" s="17"/>
      <c r="R575" s="17"/>
    </row>
    <row r="576" spans="4:18">
      <c r="D576" s="17"/>
      <c r="E576" s="17"/>
      <c r="F576" s="17"/>
      <c r="Q576" s="17"/>
      <c r="R576" s="17"/>
    </row>
    <row r="577" spans="4:18">
      <c r="D577" s="17"/>
      <c r="E577" s="17"/>
      <c r="F577" s="17"/>
      <c r="Q577" s="17"/>
      <c r="R577" s="17"/>
    </row>
    <row r="578" spans="4:18">
      <c r="D578" s="17"/>
      <c r="E578" s="17"/>
      <c r="F578" s="17"/>
      <c r="Q578" s="17"/>
      <c r="R578" s="17"/>
    </row>
    <row r="579" spans="4:18">
      <c r="D579" s="17"/>
      <c r="E579" s="17"/>
      <c r="F579" s="17"/>
      <c r="Q579" s="17"/>
      <c r="R579" s="17"/>
    </row>
    <row r="580" spans="4:18">
      <c r="D580" s="17"/>
      <c r="E580" s="17"/>
      <c r="F580" s="17"/>
      <c r="Q580" s="17"/>
      <c r="R580" s="17"/>
    </row>
    <row r="581" spans="4:18">
      <c r="D581" s="17"/>
      <c r="E581" s="17"/>
      <c r="F581" s="17"/>
      <c r="Q581" s="17"/>
      <c r="R581" s="17"/>
    </row>
    <row r="582" spans="4:18">
      <c r="D582" s="17"/>
      <c r="E582" s="17"/>
      <c r="F582" s="17"/>
      <c r="Q582" s="17"/>
      <c r="R582" s="17"/>
    </row>
    <row r="583" spans="4:18">
      <c r="D583" s="17"/>
      <c r="E583" s="17"/>
      <c r="F583" s="17"/>
      <c r="Q583" s="17"/>
      <c r="R583" s="17"/>
    </row>
    <row r="584" spans="4:18">
      <c r="D584" s="17"/>
      <c r="E584" s="17"/>
      <c r="F584" s="17"/>
      <c r="Q584" s="17"/>
      <c r="R584" s="17"/>
    </row>
    <row r="585" spans="4:18">
      <c r="D585" s="17"/>
      <c r="E585" s="17"/>
      <c r="F585" s="17"/>
      <c r="Q585" s="17"/>
      <c r="R585" s="17"/>
    </row>
    <row r="586" spans="4:18">
      <c r="D586" s="17"/>
      <c r="E586" s="17"/>
      <c r="F586" s="17"/>
      <c r="Q586" s="17"/>
      <c r="R586" s="17"/>
    </row>
    <row r="587" spans="4:18">
      <c r="D587" s="17"/>
      <c r="E587" s="17"/>
      <c r="F587" s="17"/>
      <c r="Q587" s="17"/>
      <c r="R587" s="17"/>
    </row>
    <row r="588" spans="4:18">
      <c r="D588" s="17"/>
      <c r="E588" s="17"/>
      <c r="F588" s="17"/>
      <c r="Q588" s="17"/>
      <c r="R588" s="17"/>
    </row>
    <row r="589" spans="4:18">
      <c r="D589" s="17"/>
      <c r="E589" s="17"/>
      <c r="F589" s="17"/>
      <c r="Q589" s="17"/>
      <c r="R589" s="17"/>
    </row>
    <row r="590" spans="4:18">
      <c r="D590" s="17"/>
      <c r="E590" s="17"/>
      <c r="F590" s="17"/>
      <c r="Q590" s="17"/>
      <c r="R590" s="17"/>
    </row>
    <row r="591" spans="4:18">
      <c r="D591" s="17"/>
      <c r="E591" s="17"/>
      <c r="F591" s="17"/>
      <c r="Q591" s="17"/>
      <c r="R591" s="17"/>
    </row>
    <row r="592" spans="4:18">
      <c r="D592" s="17"/>
      <c r="E592" s="17"/>
      <c r="F592" s="17"/>
      <c r="Q592" s="17"/>
      <c r="R592" s="17"/>
    </row>
    <row r="593" spans="4:18">
      <c r="D593" s="17"/>
      <c r="E593" s="17"/>
      <c r="F593" s="17"/>
      <c r="Q593" s="17"/>
      <c r="R593" s="17"/>
    </row>
    <row r="594" spans="4:18">
      <c r="D594" s="17"/>
      <c r="E594" s="17"/>
      <c r="F594" s="17"/>
      <c r="Q594" s="17"/>
      <c r="R594" s="17"/>
    </row>
    <row r="595" spans="4:18">
      <c r="D595" s="17"/>
      <c r="E595" s="17"/>
      <c r="F595" s="17"/>
      <c r="Q595" s="17"/>
      <c r="R595" s="17"/>
    </row>
    <row r="596" spans="4:18">
      <c r="D596" s="17"/>
      <c r="E596" s="17"/>
      <c r="F596" s="17"/>
      <c r="Q596" s="17"/>
      <c r="R596" s="17"/>
    </row>
    <row r="597" spans="4:18">
      <c r="D597" s="17"/>
      <c r="E597" s="17"/>
      <c r="F597" s="17"/>
      <c r="Q597" s="17"/>
      <c r="R597" s="17"/>
    </row>
    <row r="598" spans="4:18">
      <c r="D598" s="17"/>
      <c r="E598" s="17"/>
      <c r="F598" s="17"/>
      <c r="Q598" s="17"/>
      <c r="R598" s="17"/>
    </row>
    <row r="599" spans="4:18">
      <c r="D599" s="17"/>
      <c r="E599" s="17"/>
      <c r="F599" s="17"/>
      <c r="Q599" s="17"/>
      <c r="R599" s="17"/>
    </row>
    <row r="600" spans="4:18">
      <c r="D600" s="17"/>
      <c r="E600" s="17"/>
      <c r="F600" s="17"/>
      <c r="Q600" s="17"/>
      <c r="R600" s="17"/>
    </row>
    <row r="601" spans="4:18">
      <c r="D601" s="17"/>
      <c r="E601" s="17"/>
      <c r="F601" s="17"/>
      <c r="Q601" s="17"/>
      <c r="R601" s="17"/>
    </row>
    <row r="602" spans="4:18">
      <c r="D602" s="17"/>
      <c r="E602" s="17"/>
      <c r="F602" s="17"/>
      <c r="Q602" s="17"/>
      <c r="R602" s="17"/>
    </row>
    <row r="603" spans="4:18">
      <c r="D603" s="17"/>
      <c r="E603" s="17"/>
      <c r="F603" s="17"/>
      <c r="Q603" s="17"/>
      <c r="R603" s="17"/>
    </row>
    <row r="604" spans="4:18">
      <c r="D604" s="17"/>
      <c r="E604" s="17"/>
      <c r="F604" s="17"/>
      <c r="Q604" s="17"/>
      <c r="R604" s="17"/>
    </row>
    <row r="605" spans="4:18">
      <c r="D605" s="17"/>
      <c r="E605" s="17"/>
      <c r="F605" s="17"/>
      <c r="Q605" s="17"/>
      <c r="R605" s="17"/>
    </row>
    <row r="606" spans="4:18">
      <c r="D606" s="17"/>
      <c r="E606" s="17"/>
      <c r="F606" s="17"/>
      <c r="Q606" s="17"/>
      <c r="R606" s="17"/>
    </row>
    <row r="607" spans="4:18">
      <c r="D607" s="17"/>
      <c r="E607" s="17"/>
      <c r="F607" s="17"/>
      <c r="Q607" s="17"/>
      <c r="R607" s="17"/>
    </row>
    <row r="608" spans="4:18">
      <c r="D608" s="17"/>
      <c r="E608" s="17"/>
      <c r="F608" s="17"/>
      <c r="Q608" s="17"/>
      <c r="R608" s="17"/>
    </row>
    <row r="609" spans="4:18">
      <c r="D609" s="17"/>
      <c r="E609" s="17"/>
      <c r="F609" s="17"/>
      <c r="Q609" s="17"/>
      <c r="R609" s="17"/>
    </row>
    <row r="610" spans="4:18">
      <c r="D610" s="17"/>
      <c r="E610" s="17"/>
      <c r="F610" s="17"/>
      <c r="Q610" s="17"/>
      <c r="R610" s="17"/>
    </row>
    <row r="611" spans="4:18">
      <c r="D611" s="17"/>
      <c r="E611" s="17"/>
      <c r="F611" s="17"/>
      <c r="Q611" s="17"/>
      <c r="R611" s="17"/>
    </row>
    <row r="612" spans="4:18">
      <c r="D612" s="17"/>
      <c r="E612" s="17"/>
      <c r="F612" s="17"/>
      <c r="Q612" s="17"/>
      <c r="R612" s="17"/>
    </row>
    <row r="613" spans="4:18">
      <c r="D613" s="17"/>
      <c r="E613" s="17"/>
      <c r="F613" s="17"/>
      <c r="Q613" s="17"/>
      <c r="R613" s="17"/>
    </row>
    <row r="614" spans="4:18">
      <c r="D614" s="17"/>
      <c r="E614" s="17"/>
      <c r="F614" s="17"/>
      <c r="Q614" s="17"/>
      <c r="R614" s="17"/>
    </row>
    <row r="615" spans="4:18">
      <c r="D615" s="17"/>
      <c r="E615" s="17"/>
      <c r="F615" s="17"/>
      <c r="Q615" s="17"/>
      <c r="R615" s="17"/>
    </row>
    <row r="616" spans="4:18">
      <c r="D616" s="17"/>
      <c r="E616" s="17"/>
      <c r="F616" s="17"/>
      <c r="Q616" s="17"/>
      <c r="R616" s="17"/>
    </row>
    <row r="617" spans="4:18">
      <c r="D617" s="17"/>
      <c r="E617" s="17"/>
      <c r="F617" s="17"/>
      <c r="Q617" s="17"/>
      <c r="R617" s="17"/>
    </row>
    <row r="618" spans="4:18">
      <c r="D618" s="17"/>
      <c r="E618" s="17"/>
      <c r="F618" s="17"/>
      <c r="Q618" s="17"/>
      <c r="R618" s="17"/>
    </row>
    <row r="619" spans="4:18">
      <c r="D619" s="17"/>
      <c r="E619" s="17"/>
      <c r="F619" s="17"/>
      <c r="Q619" s="17"/>
      <c r="R619" s="17"/>
    </row>
    <row r="620" spans="4:18">
      <c r="D620" s="17"/>
      <c r="E620" s="17"/>
      <c r="F620" s="17"/>
      <c r="Q620" s="17"/>
      <c r="R620" s="17"/>
    </row>
    <row r="621" spans="4:18">
      <c r="D621" s="17"/>
      <c r="E621" s="17"/>
      <c r="F621" s="17"/>
      <c r="Q621" s="17"/>
      <c r="R621" s="17"/>
    </row>
    <row r="622" spans="4:18">
      <c r="D622" s="17"/>
      <c r="E622" s="17"/>
      <c r="F622" s="17"/>
      <c r="Q622" s="17"/>
      <c r="R622" s="17"/>
    </row>
    <row r="623" spans="4:18">
      <c r="D623" s="17"/>
      <c r="E623" s="17"/>
      <c r="F623" s="17"/>
      <c r="Q623" s="17"/>
      <c r="R623" s="17"/>
    </row>
    <row r="624" spans="4:18">
      <c r="D624" s="17"/>
      <c r="E624" s="17"/>
      <c r="F624" s="17"/>
      <c r="Q624" s="17"/>
      <c r="R624" s="17"/>
    </row>
    <row r="625" spans="4:18">
      <c r="D625" s="17"/>
      <c r="E625" s="17"/>
      <c r="F625" s="17"/>
      <c r="Q625" s="17"/>
      <c r="R625" s="17"/>
    </row>
    <row r="626" spans="4:18">
      <c r="D626" s="17"/>
      <c r="E626" s="17"/>
      <c r="F626" s="17"/>
      <c r="Q626" s="17"/>
      <c r="R626" s="17"/>
    </row>
    <row r="627" spans="4:18">
      <c r="D627" s="17"/>
      <c r="E627" s="17"/>
      <c r="F627" s="17"/>
      <c r="Q627" s="17"/>
      <c r="R627" s="17"/>
    </row>
    <row r="628" spans="4:18">
      <c r="D628" s="17"/>
      <c r="E628" s="17"/>
      <c r="F628" s="17"/>
      <c r="Q628" s="17"/>
      <c r="R628" s="17"/>
    </row>
    <row r="629" spans="4:18">
      <c r="D629" s="17"/>
      <c r="E629" s="17"/>
      <c r="F629" s="17"/>
      <c r="Q629" s="17"/>
      <c r="R629" s="17"/>
    </row>
    <row r="630" spans="4:18">
      <c r="D630" s="17"/>
      <c r="E630" s="17"/>
      <c r="F630" s="17"/>
      <c r="Q630" s="17"/>
      <c r="R630" s="17"/>
    </row>
    <row r="631" spans="4:18">
      <c r="D631" s="17"/>
      <c r="E631" s="17"/>
      <c r="F631" s="17"/>
      <c r="Q631" s="17"/>
      <c r="R631" s="17"/>
    </row>
    <row r="632" spans="4:18">
      <c r="D632" s="17"/>
      <c r="E632" s="17"/>
      <c r="F632" s="17"/>
      <c r="Q632" s="17"/>
      <c r="R632" s="17"/>
    </row>
    <row r="633" spans="4:18">
      <c r="D633" s="17"/>
      <c r="E633" s="17"/>
      <c r="F633" s="17"/>
      <c r="Q633" s="17"/>
      <c r="R633" s="17"/>
    </row>
    <row r="634" spans="4:18">
      <c r="D634" s="17"/>
      <c r="E634" s="17"/>
      <c r="F634" s="17"/>
      <c r="Q634" s="17"/>
      <c r="R634" s="17"/>
    </row>
    <row r="635" spans="4:18">
      <c r="D635" s="17"/>
      <c r="E635" s="17"/>
      <c r="F635" s="17"/>
      <c r="Q635" s="17"/>
      <c r="R635" s="17"/>
    </row>
    <row r="636" spans="4:18">
      <c r="D636" s="17"/>
      <c r="E636" s="17"/>
      <c r="F636" s="17"/>
      <c r="Q636" s="17"/>
      <c r="R636" s="17"/>
    </row>
    <row r="637" spans="4:18">
      <c r="D637" s="17"/>
      <c r="E637" s="17"/>
      <c r="F637" s="17"/>
      <c r="Q637" s="17"/>
      <c r="R637" s="17"/>
    </row>
    <row r="638" spans="4:18">
      <c r="D638" s="17"/>
      <c r="E638" s="17"/>
      <c r="F638" s="17"/>
      <c r="Q638" s="17"/>
      <c r="R638" s="17"/>
    </row>
    <row r="639" spans="4:18">
      <c r="D639" s="17"/>
      <c r="E639" s="17"/>
      <c r="F639" s="17"/>
      <c r="Q639" s="17"/>
      <c r="R639" s="17"/>
    </row>
    <row r="640" spans="4:18">
      <c r="D640" s="17"/>
      <c r="E640" s="17"/>
      <c r="F640" s="17"/>
      <c r="Q640" s="17"/>
      <c r="R640" s="17"/>
    </row>
    <row r="641" spans="4:18">
      <c r="D641" s="17"/>
      <c r="E641" s="17"/>
      <c r="F641" s="17"/>
      <c r="Q641" s="17"/>
      <c r="R641" s="17"/>
    </row>
    <row r="642" spans="4:18">
      <c r="D642" s="17"/>
      <c r="E642" s="17"/>
      <c r="F642" s="17"/>
      <c r="Q642" s="17"/>
      <c r="R642" s="17"/>
    </row>
    <row r="643" spans="4:18">
      <c r="D643" s="17"/>
      <c r="E643" s="17"/>
      <c r="F643" s="17"/>
      <c r="Q643" s="17"/>
      <c r="R643" s="17"/>
    </row>
    <row r="644" spans="4:18">
      <c r="D644" s="17"/>
      <c r="E644" s="17"/>
      <c r="F644" s="17"/>
      <c r="Q644" s="17"/>
      <c r="R644" s="17"/>
    </row>
    <row r="645" spans="4:18">
      <c r="D645" s="17"/>
      <c r="E645" s="17"/>
      <c r="F645" s="17"/>
      <c r="Q645" s="17"/>
      <c r="R645" s="17"/>
    </row>
    <row r="646" spans="4:18">
      <c r="D646" s="17"/>
      <c r="E646" s="17"/>
      <c r="F646" s="17"/>
      <c r="Q646" s="17"/>
      <c r="R646" s="17"/>
    </row>
    <row r="647" spans="4:18">
      <c r="D647" s="17"/>
      <c r="E647" s="17"/>
      <c r="F647" s="17"/>
      <c r="Q647" s="17"/>
      <c r="R647" s="17"/>
    </row>
    <row r="648" spans="4:18">
      <c r="D648" s="17"/>
      <c r="E648" s="17"/>
      <c r="F648" s="17"/>
      <c r="Q648" s="17"/>
      <c r="R648" s="17"/>
    </row>
    <row r="649" spans="4:18">
      <c r="D649" s="17"/>
      <c r="E649" s="17"/>
      <c r="F649" s="17"/>
      <c r="Q649" s="17"/>
      <c r="R649" s="17"/>
    </row>
    <row r="650" spans="4:18">
      <c r="D650" s="17"/>
      <c r="E650" s="17"/>
      <c r="F650" s="17"/>
      <c r="Q650" s="17"/>
      <c r="R650" s="17"/>
    </row>
    <row r="651" spans="4:18">
      <c r="D651" s="17"/>
      <c r="E651" s="17"/>
      <c r="F651" s="17"/>
      <c r="Q651" s="17"/>
      <c r="R651" s="17"/>
    </row>
    <row r="652" spans="4:18">
      <c r="D652" s="17"/>
      <c r="E652" s="17"/>
      <c r="F652" s="17"/>
      <c r="Q652" s="17"/>
      <c r="R652" s="17"/>
    </row>
    <row r="653" spans="4:18">
      <c r="D653" s="17"/>
      <c r="E653" s="17"/>
      <c r="F653" s="17"/>
      <c r="Q653" s="17"/>
      <c r="R653" s="17"/>
    </row>
    <row r="654" spans="4:18">
      <c r="D654" s="17"/>
      <c r="E654" s="17"/>
      <c r="F654" s="17"/>
      <c r="Q654" s="17"/>
      <c r="R654" s="17"/>
    </row>
    <row r="655" spans="4:18">
      <c r="D655" s="17"/>
      <c r="E655" s="17"/>
      <c r="F655" s="17"/>
      <c r="Q655" s="17"/>
      <c r="R655" s="17"/>
    </row>
    <row r="656" spans="4:18">
      <c r="D656" s="17"/>
      <c r="E656" s="17"/>
      <c r="F656" s="17"/>
      <c r="Q656" s="17"/>
      <c r="R656" s="17"/>
    </row>
    <row r="657" spans="4:18">
      <c r="D657" s="17"/>
      <c r="E657" s="17"/>
      <c r="F657" s="17"/>
      <c r="Q657" s="17"/>
      <c r="R657" s="17"/>
    </row>
    <row r="658" spans="4:18">
      <c r="D658" s="17"/>
      <c r="E658" s="17"/>
      <c r="F658" s="17"/>
      <c r="Q658" s="17"/>
      <c r="R658" s="17"/>
    </row>
    <row r="659" spans="4:18">
      <c r="D659" s="17"/>
      <c r="E659" s="17"/>
      <c r="F659" s="17"/>
      <c r="Q659" s="17"/>
      <c r="R659" s="17"/>
    </row>
    <row r="660" spans="4:18">
      <c r="D660" s="17"/>
      <c r="E660" s="17"/>
      <c r="F660" s="17"/>
      <c r="Q660" s="17"/>
      <c r="R660" s="17"/>
    </row>
    <row r="661" spans="4:18">
      <c r="D661" s="17"/>
      <c r="E661" s="17"/>
      <c r="F661" s="17"/>
      <c r="Q661" s="17"/>
      <c r="R661" s="17"/>
    </row>
    <row r="662" spans="4:18">
      <c r="D662" s="17"/>
      <c r="E662" s="17"/>
      <c r="F662" s="17"/>
      <c r="Q662" s="17"/>
      <c r="R662" s="17"/>
    </row>
    <row r="663" spans="4:18">
      <c r="D663" s="17"/>
      <c r="E663" s="17"/>
      <c r="F663" s="17"/>
      <c r="Q663" s="17"/>
      <c r="R663" s="17"/>
    </row>
    <row r="664" spans="4:18">
      <c r="D664" s="17"/>
      <c r="E664" s="17"/>
      <c r="F664" s="17"/>
      <c r="Q664" s="17"/>
      <c r="R664" s="17"/>
    </row>
    <row r="665" spans="4:18">
      <c r="D665" s="17"/>
      <c r="E665" s="17"/>
      <c r="F665" s="17"/>
      <c r="Q665" s="17"/>
      <c r="R665" s="17"/>
    </row>
    <row r="666" spans="4:18">
      <c r="D666" s="17"/>
      <c r="E666" s="17"/>
      <c r="F666" s="17"/>
      <c r="Q666" s="17"/>
      <c r="R666" s="17"/>
    </row>
    <row r="667" spans="4:18">
      <c r="D667" s="17"/>
      <c r="E667" s="17"/>
      <c r="F667" s="17"/>
      <c r="Q667" s="17"/>
      <c r="R667" s="17"/>
    </row>
    <row r="668" spans="4:18">
      <c r="D668" s="17"/>
      <c r="E668" s="17"/>
      <c r="F668" s="17"/>
      <c r="Q668" s="17"/>
      <c r="R668" s="17"/>
    </row>
    <row r="669" spans="4:18">
      <c r="D669" s="17"/>
      <c r="E669" s="17"/>
      <c r="F669" s="17"/>
      <c r="Q669" s="17"/>
      <c r="R669" s="17"/>
    </row>
    <row r="670" spans="4:18">
      <c r="D670" s="17"/>
      <c r="E670" s="17"/>
      <c r="F670" s="17"/>
      <c r="Q670" s="17"/>
      <c r="R670" s="17"/>
    </row>
    <row r="671" spans="4:18">
      <c r="D671" s="17"/>
      <c r="E671" s="17"/>
      <c r="F671" s="17"/>
      <c r="Q671" s="17"/>
      <c r="R671" s="17"/>
    </row>
    <row r="672" spans="4:18">
      <c r="D672" s="17"/>
      <c r="E672" s="17"/>
      <c r="F672" s="17"/>
      <c r="Q672" s="17"/>
      <c r="R672" s="17"/>
    </row>
    <row r="673" spans="4:18">
      <c r="D673" s="17"/>
      <c r="E673" s="17"/>
      <c r="F673" s="17"/>
      <c r="Q673" s="17"/>
      <c r="R673" s="17"/>
    </row>
    <row r="674" spans="4:18">
      <c r="D674" s="17"/>
      <c r="E674" s="17"/>
      <c r="F674" s="17"/>
      <c r="Q674" s="17"/>
      <c r="R674" s="17"/>
    </row>
    <row r="675" spans="4:18">
      <c r="D675" s="17"/>
      <c r="E675" s="17"/>
      <c r="F675" s="17"/>
      <c r="Q675" s="17"/>
      <c r="R675" s="17"/>
    </row>
    <row r="676" spans="4:18">
      <c r="D676" s="17"/>
      <c r="E676" s="17"/>
      <c r="F676" s="17"/>
      <c r="Q676" s="17"/>
      <c r="R676" s="17"/>
    </row>
    <row r="677" spans="4:18">
      <c r="D677" s="17"/>
      <c r="E677" s="17"/>
      <c r="F677" s="17"/>
      <c r="Q677" s="17"/>
      <c r="R677" s="17"/>
    </row>
    <row r="678" spans="4:18">
      <c r="D678" s="17"/>
      <c r="E678" s="17"/>
      <c r="F678" s="17"/>
      <c r="Q678" s="17"/>
      <c r="R678" s="17"/>
    </row>
    <row r="679" spans="4:18">
      <c r="D679" s="17"/>
      <c r="E679" s="17"/>
      <c r="F679" s="17"/>
      <c r="Q679" s="17"/>
      <c r="R679" s="17"/>
    </row>
    <row r="680" spans="4:18">
      <c r="D680" s="17"/>
      <c r="E680" s="17"/>
      <c r="F680" s="17"/>
      <c r="Q680" s="17"/>
      <c r="R680" s="17"/>
    </row>
    <row r="681" spans="4:18">
      <c r="D681" s="17"/>
      <c r="E681" s="17"/>
      <c r="F681" s="17"/>
      <c r="Q681" s="17"/>
      <c r="R681" s="17"/>
    </row>
    <row r="682" spans="4:18">
      <c r="D682" s="17"/>
      <c r="E682" s="17"/>
      <c r="F682" s="17"/>
      <c r="Q682" s="17"/>
      <c r="R682" s="17"/>
    </row>
    <row r="683" spans="4:18">
      <c r="D683" s="17"/>
      <c r="E683" s="17"/>
      <c r="F683" s="17"/>
      <c r="Q683" s="17"/>
      <c r="R683" s="17"/>
    </row>
    <row r="684" spans="4:18">
      <c r="D684" s="17"/>
      <c r="E684" s="17"/>
      <c r="F684" s="17"/>
      <c r="Q684" s="17"/>
      <c r="R684" s="17"/>
    </row>
    <row r="685" spans="4:18">
      <c r="D685" s="17"/>
      <c r="E685" s="17"/>
      <c r="F685" s="17"/>
      <c r="Q685" s="17"/>
      <c r="R685" s="17"/>
    </row>
    <row r="686" spans="4:18">
      <c r="D686" s="17"/>
      <c r="E686" s="17"/>
      <c r="F686" s="17"/>
      <c r="Q686" s="17"/>
      <c r="R686" s="17"/>
    </row>
    <row r="687" spans="4:18">
      <c r="D687" s="17"/>
      <c r="E687" s="17"/>
      <c r="F687" s="17"/>
      <c r="Q687" s="17"/>
      <c r="R687" s="17"/>
    </row>
    <row r="688" spans="4:18">
      <c r="D688" s="17"/>
      <c r="E688" s="17"/>
      <c r="F688" s="17"/>
      <c r="Q688" s="17"/>
      <c r="R688" s="17"/>
    </row>
    <row r="689" spans="4:18">
      <c r="D689" s="17"/>
      <c r="E689" s="17"/>
      <c r="F689" s="17"/>
      <c r="Q689" s="17"/>
      <c r="R689" s="17"/>
    </row>
    <row r="690" spans="4:18">
      <c r="D690" s="17"/>
      <c r="E690" s="17"/>
      <c r="F690" s="17"/>
      <c r="Q690" s="17"/>
      <c r="R690" s="17"/>
    </row>
    <row r="691" spans="4:18">
      <c r="D691" s="17"/>
      <c r="E691" s="17"/>
      <c r="F691" s="17"/>
      <c r="Q691" s="17"/>
      <c r="R691" s="17"/>
    </row>
    <row r="692" spans="4:18">
      <c r="D692" s="17"/>
      <c r="E692" s="17"/>
      <c r="F692" s="17"/>
      <c r="Q692" s="17"/>
      <c r="R692" s="17"/>
    </row>
    <row r="693" spans="4:18">
      <c r="D693" s="17"/>
      <c r="E693" s="17"/>
      <c r="F693" s="17"/>
      <c r="Q693" s="17"/>
      <c r="R693" s="17"/>
    </row>
    <row r="694" spans="4:18">
      <c r="D694" s="17"/>
      <c r="E694" s="17"/>
      <c r="F694" s="17"/>
      <c r="Q694" s="17"/>
      <c r="R694" s="17"/>
    </row>
    <row r="695" spans="4:18">
      <c r="D695" s="17"/>
      <c r="E695" s="17"/>
      <c r="F695" s="17"/>
      <c r="Q695" s="17"/>
      <c r="R695" s="17"/>
    </row>
    <row r="696" spans="4:18">
      <c r="D696" s="17"/>
      <c r="E696" s="17"/>
      <c r="F696" s="17"/>
      <c r="Q696" s="17"/>
      <c r="R696" s="17"/>
    </row>
    <row r="697" spans="4:18">
      <c r="D697" s="17"/>
      <c r="E697" s="17"/>
      <c r="F697" s="17"/>
      <c r="Q697" s="17"/>
      <c r="R697" s="17"/>
    </row>
    <row r="698" spans="4:18">
      <c r="D698" s="17"/>
      <c r="E698" s="17"/>
      <c r="F698" s="17"/>
      <c r="Q698" s="17"/>
      <c r="R698" s="17"/>
    </row>
    <row r="699" spans="4:18">
      <c r="D699" s="17"/>
      <c r="E699" s="17"/>
      <c r="F699" s="17"/>
      <c r="Q699" s="17"/>
      <c r="R699" s="17"/>
    </row>
    <row r="700" spans="4:18">
      <c r="D700" s="17"/>
      <c r="E700" s="17"/>
      <c r="F700" s="17"/>
      <c r="Q700" s="17"/>
      <c r="R700" s="17"/>
    </row>
    <row r="701" spans="4:18">
      <c r="D701" s="17"/>
      <c r="E701" s="17"/>
      <c r="F701" s="17"/>
      <c r="Q701" s="17"/>
      <c r="R701" s="17"/>
    </row>
    <row r="702" spans="4:18">
      <c r="D702" s="17"/>
      <c r="E702" s="17"/>
      <c r="F702" s="17"/>
      <c r="Q702" s="17"/>
      <c r="R702" s="17"/>
    </row>
    <row r="703" spans="4:18">
      <c r="D703" s="17"/>
      <c r="E703" s="17"/>
      <c r="F703" s="17"/>
      <c r="Q703" s="17"/>
      <c r="R703" s="17"/>
    </row>
    <row r="704" spans="4:18">
      <c r="D704" s="17"/>
      <c r="E704" s="17"/>
      <c r="F704" s="17"/>
      <c r="Q704" s="17"/>
      <c r="R704" s="17"/>
    </row>
    <row r="705" spans="4:18">
      <c r="D705" s="17"/>
      <c r="E705" s="17"/>
      <c r="F705" s="17"/>
      <c r="Q705" s="17"/>
      <c r="R705" s="17"/>
    </row>
    <row r="706" spans="4:18">
      <c r="D706" s="17"/>
      <c r="E706" s="17"/>
      <c r="F706" s="17"/>
      <c r="Q706" s="17"/>
      <c r="R706" s="17"/>
    </row>
    <row r="707" spans="4:18">
      <c r="D707" s="17"/>
      <c r="E707" s="17"/>
      <c r="F707" s="17"/>
      <c r="Q707" s="17"/>
      <c r="R707" s="17"/>
    </row>
    <row r="708" spans="4:18">
      <c r="D708" s="17"/>
      <c r="E708" s="17"/>
      <c r="F708" s="17"/>
      <c r="Q708" s="17"/>
      <c r="R708" s="17"/>
    </row>
    <row r="709" spans="4:18">
      <c r="D709" s="17"/>
      <c r="E709" s="17"/>
      <c r="F709" s="17"/>
      <c r="Q709" s="17"/>
      <c r="R709" s="17"/>
    </row>
    <row r="710" spans="4:18">
      <c r="D710" s="17"/>
      <c r="E710" s="17"/>
      <c r="F710" s="17"/>
      <c r="Q710" s="17"/>
      <c r="R710" s="17"/>
    </row>
    <row r="711" spans="4:18">
      <c r="D711" s="17"/>
      <c r="E711" s="17"/>
      <c r="F711" s="17"/>
      <c r="Q711" s="17"/>
      <c r="R711" s="17"/>
    </row>
    <row r="712" spans="4:18">
      <c r="D712" s="17"/>
      <c r="E712" s="17"/>
      <c r="F712" s="17"/>
      <c r="Q712" s="17"/>
      <c r="R712" s="17"/>
    </row>
    <row r="713" spans="4:18">
      <c r="D713" s="17"/>
      <c r="E713" s="17"/>
      <c r="F713" s="17"/>
      <c r="Q713" s="17"/>
      <c r="R713" s="17"/>
    </row>
    <row r="714" spans="4:18">
      <c r="D714" s="17"/>
      <c r="E714" s="17"/>
      <c r="F714" s="17"/>
      <c r="Q714" s="17"/>
      <c r="R714" s="17"/>
    </row>
    <row r="715" spans="4:18">
      <c r="D715" s="17"/>
      <c r="E715" s="17"/>
      <c r="F715" s="17"/>
      <c r="Q715" s="17"/>
      <c r="R715" s="17"/>
    </row>
    <row r="716" spans="4:18">
      <c r="D716" s="17"/>
      <c r="E716" s="17"/>
      <c r="F716" s="17"/>
      <c r="Q716" s="17"/>
      <c r="R716" s="17"/>
    </row>
    <row r="717" spans="4:18">
      <c r="D717" s="17"/>
      <c r="E717" s="17"/>
      <c r="F717" s="17"/>
      <c r="Q717" s="17"/>
      <c r="R717" s="17"/>
    </row>
    <row r="718" spans="4:18">
      <c r="D718" s="17"/>
      <c r="E718" s="17"/>
      <c r="F718" s="17"/>
      <c r="Q718" s="17"/>
      <c r="R718" s="17"/>
    </row>
    <row r="719" spans="4:18">
      <c r="D719" s="17"/>
      <c r="E719" s="17"/>
      <c r="F719" s="17"/>
      <c r="Q719" s="17"/>
      <c r="R719" s="17"/>
    </row>
    <row r="720" spans="4:18">
      <c r="D720" s="17"/>
      <c r="E720" s="17"/>
      <c r="F720" s="17"/>
      <c r="Q720" s="17"/>
      <c r="R720" s="17"/>
    </row>
    <row r="721" spans="4:18">
      <c r="D721" s="17"/>
      <c r="E721" s="17"/>
      <c r="F721" s="17"/>
      <c r="Q721" s="17"/>
      <c r="R721" s="17"/>
    </row>
    <row r="722" spans="4:18">
      <c r="D722" s="17"/>
      <c r="E722" s="17"/>
      <c r="F722" s="17"/>
      <c r="Q722" s="17"/>
      <c r="R722" s="17"/>
    </row>
    <row r="723" spans="4:18">
      <c r="D723" s="17"/>
      <c r="E723" s="17"/>
      <c r="F723" s="17"/>
      <c r="Q723" s="17"/>
      <c r="R723" s="17"/>
    </row>
    <row r="724" spans="4:18">
      <c r="D724" s="17"/>
      <c r="E724" s="17"/>
      <c r="F724" s="17"/>
      <c r="Q724" s="17"/>
      <c r="R724" s="17"/>
    </row>
    <row r="725" spans="4:18">
      <c r="D725" s="17"/>
      <c r="E725" s="17"/>
      <c r="F725" s="17"/>
      <c r="Q725" s="17"/>
      <c r="R725" s="17"/>
    </row>
    <row r="726" spans="4:18">
      <c r="D726" s="17"/>
      <c r="E726" s="17"/>
      <c r="F726" s="17"/>
      <c r="Q726" s="17"/>
      <c r="R726" s="17"/>
    </row>
    <row r="727" spans="4:18">
      <c r="D727" s="17"/>
      <c r="E727" s="17"/>
      <c r="F727" s="17"/>
      <c r="Q727" s="17"/>
      <c r="R727" s="17"/>
    </row>
    <row r="728" spans="4:18">
      <c r="D728" s="17"/>
      <c r="E728" s="17"/>
      <c r="F728" s="17"/>
      <c r="Q728" s="17"/>
      <c r="R728" s="17"/>
    </row>
    <row r="729" spans="4:18">
      <c r="D729" s="17"/>
      <c r="E729" s="17"/>
      <c r="F729" s="17"/>
      <c r="Q729" s="17"/>
      <c r="R729" s="17"/>
    </row>
    <row r="730" spans="4:18">
      <c r="D730" s="17"/>
      <c r="E730" s="17"/>
      <c r="F730" s="17"/>
      <c r="Q730" s="17"/>
      <c r="R730" s="17"/>
    </row>
    <row r="731" spans="4:18">
      <c r="D731" s="17"/>
      <c r="E731" s="17"/>
      <c r="F731" s="17"/>
      <c r="Q731" s="17"/>
      <c r="R731" s="17"/>
    </row>
    <row r="732" spans="4:18">
      <c r="D732" s="17"/>
      <c r="E732" s="17"/>
      <c r="F732" s="17"/>
      <c r="Q732" s="17"/>
      <c r="R732" s="17"/>
    </row>
    <row r="733" spans="4:18">
      <c r="D733" s="17"/>
      <c r="E733" s="17"/>
      <c r="F733" s="17"/>
      <c r="Q733" s="17"/>
      <c r="R733" s="17"/>
    </row>
    <row r="734" spans="4:18">
      <c r="D734" s="17"/>
      <c r="E734" s="17"/>
      <c r="F734" s="17"/>
      <c r="Q734" s="17"/>
      <c r="R734" s="17"/>
    </row>
    <row r="735" spans="4:18">
      <c r="D735" s="17"/>
      <c r="E735" s="17"/>
      <c r="F735" s="17"/>
      <c r="Q735" s="17"/>
      <c r="R735" s="17"/>
    </row>
    <row r="736" spans="4:18">
      <c r="D736" s="17"/>
      <c r="E736" s="17"/>
      <c r="F736" s="17"/>
      <c r="Q736" s="17"/>
      <c r="R736" s="17"/>
    </row>
    <row r="737" spans="4:18">
      <c r="D737" s="17"/>
      <c r="E737" s="17"/>
      <c r="F737" s="17"/>
      <c r="Q737" s="17"/>
      <c r="R737" s="17"/>
    </row>
    <row r="738" spans="4:18">
      <c r="D738" s="17"/>
      <c r="E738" s="17"/>
      <c r="F738" s="17"/>
      <c r="Q738" s="17"/>
      <c r="R738" s="17"/>
    </row>
    <row r="739" spans="4:18">
      <c r="D739" s="17"/>
      <c r="E739" s="17"/>
      <c r="F739" s="17"/>
      <c r="Q739" s="17"/>
      <c r="R739" s="17"/>
    </row>
    <row r="740" spans="4:18">
      <c r="D740" s="17"/>
      <c r="E740" s="17"/>
      <c r="F740" s="17"/>
      <c r="Q740" s="17"/>
      <c r="R740" s="17"/>
    </row>
    <row r="741" spans="4:18">
      <c r="D741" s="17"/>
      <c r="E741" s="17"/>
      <c r="F741" s="17"/>
      <c r="Q741" s="17"/>
      <c r="R741" s="17"/>
    </row>
    <row r="742" spans="4:18">
      <c r="D742" s="17"/>
      <c r="E742" s="17"/>
      <c r="F742" s="17"/>
      <c r="Q742" s="17"/>
      <c r="R742" s="17"/>
    </row>
    <row r="743" spans="4:18">
      <c r="D743" s="17"/>
      <c r="E743" s="17"/>
      <c r="F743" s="17"/>
      <c r="Q743" s="17"/>
      <c r="R743" s="17"/>
    </row>
    <row r="744" spans="4:18">
      <c r="D744" s="17"/>
      <c r="E744" s="17"/>
      <c r="F744" s="17"/>
      <c r="Q744" s="17"/>
      <c r="R744" s="17"/>
    </row>
    <row r="745" spans="4:18">
      <c r="D745" s="17"/>
      <c r="E745" s="17"/>
      <c r="F745" s="17"/>
      <c r="Q745" s="17"/>
      <c r="R745" s="17"/>
    </row>
    <row r="746" spans="4:18">
      <c r="D746" s="17"/>
      <c r="E746" s="17"/>
      <c r="F746" s="17"/>
      <c r="Q746" s="17"/>
      <c r="R746" s="17"/>
    </row>
    <row r="747" spans="4:18">
      <c r="D747" s="17"/>
      <c r="E747" s="17"/>
      <c r="F747" s="17"/>
      <c r="Q747" s="17"/>
      <c r="R747" s="17"/>
    </row>
    <row r="748" spans="4:18">
      <c r="D748" s="17"/>
      <c r="E748" s="17"/>
      <c r="F748" s="17"/>
      <c r="Q748" s="17"/>
      <c r="R748" s="17"/>
    </row>
    <row r="749" spans="4:18">
      <c r="D749" s="17"/>
      <c r="E749" s="17"/>
      <c r="F749" s="17"/>
      <c r="Q749" s="17"/>
      <c r="R749" s="17"/>
    </row>
    <row r="750" spans="4:18">
      <c r="D750" s="17"/>
      <c r="E750" s="17"/>
      <c r="F750" s="17"/>
      <c r="Q750" s="17"/>
      <c r="R750" s="17"/>
    </row>
    <row r="751" spans="4:18">
      <c r="D751" s="17"/>
      <c r="E751" s="17"/>
      <c r="F751" s="17"/>
      <c r="Q751" s="17"/>
      <c r="R751" s="17"/>
    </row>
    <row r="752" spans="4:18">
      <c r="D752" s="17"/>
      <c r="E752" s="17"/>
      <c r="F752" s="17"/>
      <c r="Q752" s="17"/>
      <c r="R752" s="17"/>
    </row>
    <row r="753" spans="4:18">
      <c r="D753" s="17"/>
      <c r="E753" s="17"/>
      <c r="F753" s="17"/>
      <c r="Q753" s="17"/>
      <c r="R753" s="17"/>
    </row>
    <row r="754" spans="4:18">
      <c r="D754" s="17"/>
      <c r="E754" s="17"/>
      <c r="F754" s="17"/>
      <c r="Q754" s="17"/>
      <c r="R754" s="17"/>
    </row>
    <row r="755" spans="4:18">
      <c r="D755" s="17"/>
      <c r="E755" s="17"/>
      <c r="F755" s="17"/>
      <c r="Q755" s="17"/>
      <c r="R755" s="17"/>
    </row>
    <row r="756" spans="4:18">
      <c r="D756" s="17"/>
      <c r="E756" s="17"/>
      <c r="F756" s="17"/>
      <c r="Q756" s="17"/>
      <c r="R756" s="17"/>
    </row>
    <row r="757" spans="4:18">
      <c r="D757" s="17"/>
      <c r="E757" s="17"/>
      <c r="F757" s="17"/>
      <c r="Q757" s="17"/>
      <c r="R757" s="17"/>
    </row>
    <row r="758" spans="4:18">
      <c r="D758" s="17"/>
      <c r="E758" s="17"/>
      <c r="F758" s="17"/>
      <c r="Q758" s="17"/>
      <c r="R758" s="17"/>
    </row>
    <row r="759" spans="4:18">
      <c r="D759" s="17"/>
      <c r="E759" s="17"/>
      <c r="F759" s="17"/>
      <c r="Q759" s="17"/>
      <c r="R759" s="17"/>
    </row>
    <row r="760" spans="4:18">
      <c r="D760" s="17"/>
      <c r="E760" s="17"/>
      <c r="F760" s="17"/>
      <c r="Q760" s="17"/>
      <c r="R760" s="17"/>
    </row>
    <row r="761" spans="4:18">
      <c r="D761" s="17"/>
      <c r="E761" s="17"/>
      <c r="F761" s="17"/>
      <c r="Q761" s="17"/>
      <c r="R761" s="17"/>
    </row>
    <row r="762" spans="4:18">
      <c r="D762" s="17"/>
      <c r="E762" s="17"/>
      <c r="F762" s="17"/>
      <c r="Q762" s="17"/>
      <c r="R762" s="17"/>
    </row>
    <row r="763" spans="4:18">
      <c r="D763" s="17"/>
      <c r="E763" s="17"/>
      <c r="F763" s="17"/>
      <c r="Q763" s="17"/>
      <c r="R763" s="17"/>
    </row>
    <row r="764" spans="4:18">
      <c r="D764" s="17"/>
      <c r="E764" s="17"/>
      <c r="F764" s="17"/>
      <c r="Q764" s="17"/>
      <c r="R764" s="17"/>
    </row>
    <row r="765" spans="4:18">
      <c r="D765" s="17"/>
      <c r="E765" s="17"/>
      <c r="F765" s="17"/>
      <c r="Q765" s="17"/>
      <c r="R765" s="17"/>
    </row>
    <row r="766" spans="4:18">
      <c r="D766" s="17"/>
      <c r="E766" s="17"/>
      <c r="F766" s="17"/>
      <c r="Q766" s="17"/>
      <c r="R766" s="17"/>
    </row>
    <row r="767" spans="4:18">
      <c r="D767" s="17"/>
      <c r="E767" s="17"/>
      <c r="F767" s="17"/>
      <c r="Q767" s="17"/>
      <c r="R767" s="17"/>
    </row>
    <row r="768" spans="4:18">
      <c r="D768" s="17"/>
      <c r="E768" s="17"/>
      <c r="F768" s="17"/>
      <c r="Q768" s="17"/>
      <c r="R768" s="17"/>
    </row>
    <row r="769" spans="4:18">
      <c r="D769" s="17"/>
      <c r="E769" s="17"/>
      <c r="F769" s="17"/>
      <c r="Q769" s="17"/>
      <c r="R769" s="17"/>
    </row>
    <row r="770" spans="4:18">
      <c r="D770" s="17"/>
      <c r="E770" s="17"/>
      <c r="F770" s="17"/>
      <c r="Q770" s="17"/>
      <c r="R770" s="17"/>
    </row>
    <row r="771" spans="4:18">
      <c r="D771" s="17"/>
      <c r="E771" s="17"/>
      <c r="F771" s="17"/>
      <c r="Q771" s="17"/>
      <c r="R771" s="17"/>
    </row>
    <row r="772" spans="4:18">
      <c r="D772" s="17"/>
      <c r="E772" s="17"/>
      <c r="F772" s="17"/>
      <c r="Q772" s="17"/>
      <c r="R772" s="17"/>
    </row>
    <row r="773" spans="4:18">
      <c r="D773" s="17"/>
      <c r="E773" s="17"/>
      <c r="F773" s="17"/>
      <c r="Q773" s="17"/>
      <c r="R773" s="17"/>
    </row>
    <row r="774" spans="4:18">
      <c r="D774" s="17"/>
      <c r="E774" s="17"/>
      <c r="F774" s="17"/>
      <c r="Q774" s="17"/>
      <c r="R774" s="17"/>
    </row>
    <row r="775" spans="4:18">
      <c r="D775" s="17"/>
      <c r="E775" s="17"/>
      <c r="F775" s="17"/>
      <c r="Q775" s="17"/>
      <c r="R775" s="17"/>
    </row>
    <row r="776" spans="4:18">
      <c r="D776" s="17"/>
      <c r="E776" s="17"/>
      <c r="F776" s="17"/>
      <c r="Q776" s="17"/>
      <c r="R776" s="17"/>
    </row>
    <row r="777" spans="4:18">
      <c r="D777" s="17"/>
      <c r="E777" s="17"/>
      <c r="F777" s="17"/>
      <c r="Q777" s="17"/>
      <c r="R777" s="17"/>
    </row>
    <row r="778" spans="4:18">
      <c r="D778" s="17"/>
      <c r="E778" s="17"/>
      <c r="F778" s="17"/>
      <c r="Q778" s="17"/>
      <c r="R778" s="17"/>
    </row>
    <row r="779" spans="4:18">
      <c r="D779" s="17"/>
      <c r="E779" s="17"/>
      <c r="F779" s="17"/>
      <c r="Q779" s="17"/>
      <c r="R779" s="17"/>
    </row>
    <row r="780" spans="4:18">
      <c r="D780" s="17"/>
      <c r="E780" s="17"/>
      <c r="F780" s="17"/>
      <c r="Q780" s="17"/>
      <c r="R780" s="17"/>
    </row>
    <row r="781" spans="4:18">
      <c r="D781" s="17"/>
      <c r="E781" s="17"/>
      <c r="F781" s="17"/>
      <c r="Q781" s="17"/>
      <c r="R781" s="17"/>
    </row>
    <row r="782" spans="4:18">
      <c r="D782" s="17"/>
      <c r="E782" s="17"/>
      <c r="F782" s="17"/>
      <c r="Q782" s="17"/>
      <c r="R782" s="17"/>
    </row>
    <row r="783" spans="4:18">
      <c r="D783" s="17"/>
      <c r="E783" s="17"/>
      <c r="F783" s="17"/>
      <c r="Q783" s="17"/>
      <c r="R783" s="17"/>
    </row>
    <row r="784" spans="4:18">
      <c r="D784" s="17"/>
      <c r="E784" s="17"/>
      <c r="F784" s="17"/>
      <c r="Q784" s="17"/>
      <c r="R784" s="17"/>
    </row>
    <row r="785" spans="4:18">
      <c r="D785" s="17"/>
      <c r="E785" s="17"/>
      <c r="F785" s="17"/>
      <c r="Q785" s="17"/>
      <c r="R785" s="17"/>
    </row>
    <row r="786" spans="4:18">
      <c r="D786" s="17"/>
      <c r="E786" s="17"/>
      <c r="F786" s="17"/>
      <c r="Q786" s="17"/>
      <c r="R786" s="17"/>
    </row>
    <row r="787" spans="4:18">
      <c r="D787" s="17"/>
      <c r="E787" s="17"/>
      <c r="F787" s="17"/>
      <c r="Q787" s="17"/>
      <c r="R787" s="17"/>
    </row>
    <row r="788" spans="4:18">
      <c r="D788" s="17"/>
      <c r="E788" s="17"/>
      <c r="F788" s="17"/>
      <c r="Q788" s="17"/>
      <c r="R788" s="17"/>
    </row>
    <row r="789" spans="4:18">
      <c r="D789" s="17"/>
      <c r="E789" s="17"/>
      <c r="F789" s="17"/>
      <c r="Q789" s="17"/>
      <c r="R789" s="17"/>
    </row>
    <row r="790" spans="4:18">
      <c r="D790" s="17"/>
      <c r="E790" s="17"/>
      <c r="F790" s="17"/>
      <c r="Q790" s="17"/>
      <c r="R790" s="17"/>
    </row>
    <row r="791" spans="4:18">
      <c r="D791" s="17"/>
      <c r="E791" s="17"/>
      <c r="F791" s="17"/>
      <c r="Q791" s="17"/>
      <c r="R791" s="17"/>
    </row>
    <row r="792" spans="4:18">
      <c r="D792" s="17"/>
      <c r="E792" s="17"/>
      <c r="F792" s="17"/>
      <c r="Q792" s="17"/>
      <c r="R792" s="17"/>
    </row>
    <row r="793" spans="4:18">
      <c r="D793" s="17"/>
      <c r="E793" s="17"/>
      <c r="F793" s="17"/>
      <c r="Q793" s="17"/>
      <c r="R793" s="17"/>
    </row>
    <row r="794" spans="4:18">
      <c r="D794" s="17"/>
      <c r="E794" s="17"/>
      <c r="F794" s="17"/>
      <c r="Q794" s="17"/>
      <c r="R794" s="17"/>
    </row>
    <row r="795" spans="4:18">
      <c r="D795" s="17"/>
      <c r="E795" s="17"/>
      <c r="F795" s="17"/>
      <c r="Q795" s="17"/>
      <c r="R795" s="17"/>
    </row>
    <row r="796" spans="4:18">
      <c r="D796" s="17"/>
      <c r="E796" s="17"/>
      <c r="F796" s="17"/>
      <c r="Q796" s="17"/>
      <c r="R796" s="17"/>
    </row>
    <row r="797" spans="4:18">
      <c r="D797" s="17"/>
      <c r="E797" s="17"/>
      <c r="F797" s="17"/>
      <c r="Q797" s="17"/>
      <c r="R797" s="17"/>
    </row>
    <row r="798" spans="4:18">
      <c r="D798" s="17"/>
      <c r="E798" s="17"/>
      <c r="F798" s="17"/>
      <c r="Q798" s="17"/>
      <c r="R798" s="17"/>
    </row>
    <row r="799" spans="4:18">
      <c r="D799" s="17"/>
      <c r="E799" s="17"/>
      <c r="F799" s="17"/>
      <c r="Q799" s="17"/>
      <c r="R799" s="17"/>
    </row>
    <row r="800" spans="4:18">
      <c r="D800" s="17"/>
      <c r="E800" s="17"/>
      <c r="F800" s="17"/>
      <c r="Q800" s="17"/>
      <c r="R800" s="17"/>
    </row>
    <row r="801" spans="4:18">
      <c r="D801" s="17"/>
      <c r="E801" s="17"/>
      <c r="F801" s="17"/>
      <c r="Q801" s="17"/>
      <c r="R801" s="17"/>
    </row>
    <row r="802" spans="4:18">
      <c r="D802" s="17"/>
      <c r="E802" s="17"/>
      <c r="F802" s="17"/>
      <c r="Q802" s="17"/>
      <c r="R802" s="17"/>
    </row>
    <row r="803" spans="4:18">
      <c r="D803" s="17"/>
      <c r="E803" s="17"/>
      <c r="F803" s="17"/>
      <c r="Q803" s="17"/>
      <c r="R803" s="17"/>
    </row>
    <row r="804" spans="4:18">
      <c r="D804" s="17"/>
      <c r="E804" s="17"/>
      <c r="F804" s="17"/>
      <c r="Q804" s="17"/>
      <c r="R804" s="17"/>
    </row>
    <row r="805" spans="4:18">
      <c r="D805" s="17"/>
      <c r="E805" s="17"/>
      <c r="F805" s="17"/>
      <c r="Q805" s="17"/>
      <c r="R805" s="17"/>
    </row>
    <row r="806" spans="4:18">
      <c r="D806" s="17"/>
      <c r="E806" s="17"/>
      <c r="F806" s="17"/>
      <c r="Q806" s="17"/>
      <c r="R806" s="17"/>
    </row>
    <row r="807" spans="4:18">
      <c r="D807" s="17"/>
      <c r="E807" s="17"/>
      <c r="F807" s="17"/>
      <c r="Q807" s="17"/>
      <c r="R807" s="17"/>
    </row>
    <row r="808" spans="4:18">
      <c r="D808" s="17"/>
      <c r="E808" s="17"/>
      <c r="F808" s="17"/>
      <c r="Q808" s="17"/>
      <c r="R808" s="17"/>
    </row>
    <row r="809" spans="4:18">
      <c r="D809" s="17"/>
      <c r="E809" s="17"/>
      <c r="F809" s="17"/>
      <c r="Q809" s="17"/>
      <c r="R809" s="17"/>
    </row>
    <row r="810" spans="4:18">
      <c r="D810" s="17"/>
      <c r="E810" s="17"/>
      <c r="F810" s="17"/>
      <c r="Q810" s="17"/>
      <c r="R810" s="17"/>
    </row>
    <row r="811" spans="4:18">
      <c r="D811" s="17"/>
      <c r="E811" s="17"/>
      <c r="F811" s="17"/>
      <c r="Q811" s="17"/>
      <c r="R811" s="17"/>
    </row>
    <row r="812" spans="4:18">
      <c r="D812" s="17"/>
      <c r="E812" s="17"/>
      <c r="F812" s="17"/>
      <c r="Q812" s="17"/>
      <c r="R812" s="17"/>
    </row>
    <row r="813" spans="4:18">
      <c r="D813" s="17"/>
      <c r="E813" s="17"/>
      <c r="F813" s="17"/>
      <c r="Q813" s="17"/>
      <c r="R813" s="17"/>
    </row>
    <row r="814" spans="4:18">
      <c r="D814" s="17"/>
      <c r="E814" s="17"/>
      <c r="F814" s="17"/>
      <c r="Q814" s="17"/>
      <c r="R814" s="17"/>
    </row>
    <row r="815" spans="4:18">
      <c r="D815" s="17"/>
      <c r="E815" s="17"/>
      <c r="F815" s="17"/>
      <c r="Q815" s="17"/>
      <c r="R815" s="17"/>
    </row>
    <row r="816" spans="4:18">
      <c r="D816" s="17"/>
      <c r="E816" s="17"/>
      <c r="F816" s="17"/>
      <c r="Q816" s="17"/>
      <c r="R816" s="17"/>
    </row>
    <row r="817" spans="4:18">
      <c r="D817" s="17"/>
      <c r="E817" s="17"/>
      <c r="F817" s="17"/>
      <c r="Q817" s="17"/>
      <c r="R817" s="17"/>
    </row>
    <row r="818" spans="4:18">
      <c r="D818" s="17"/>
      <c r="E818" s="17"/>
      <c r="F818" s="17"/>
      <c r="Q818" s="17"/>
      <c r="R818" s="17"/>
    </row>
    <row r="819" spans="4:18">
      <c r="D819" s="17"/>
      <c r="E819" s="17"/>
      <c r="F819" s="17"/>
      <c r="Q819" s="17"/>
      <c r="R819" s="17"/>
    </row>
    <row r="820" spans="4:18">
      <c r="D820" s="17"/>
      <c r="E820" s="17"/>
      <c r="F820" s="17"/>
      <c r="Q820" s="17"/>
      <c r="R820" s="17"/>
    </row>
    <row r="821" spans="4:18">
      <c r="D821" s="17"/>
      <c r="E821" s="17"/>
      <c r="F821" s="17"/>
      <c r="Q821" s="17"/>
      <c r="R821" s="17"/>
    </row>
    <row r="822" spans="4:18">
      <c r="D822" s="17"/>
      <c r="E822" s="17"/>
      <c r="F822" s="17"/>
      <c r="Q822" s="17"/>
      <c r="R822" s="17"/>
    </row>
    <row r="823" spans="4:18">
      <c r="D823" s="17"/>
      <c r="E823" s="17"/>
      <c r="F823" s="17"/>
      <c r="Q823" s="17"/>
      <c r="R823" s="17"/>
    </row>
    <row r="824" spans="4:18">
      <c r="D824" s="17"/>
      <c r="E824" s="17"/>
      <c r="F824" s="17"/>
      <c r="Q824" s="17"/>
      <c r="R824" s="17"/>
    </row>
    <row r="825" spans="4:18">
      <c r="D825" s="17"/>
      <c r="E825" s="17"/>
      <c r="F825" s="17"/>
      <c r="Q825" s="17"/>
      <c r="R825" s="17"/>
    </row>
    <row r="826" spans="4:18">
      <c r="D826" s="17"/>
      <c r="E826" s="17"/>
      <c r="F826" s="17"/>
      <c r="Q826" s="17"/>
      <c r="R826" s="17"/>
    </row>
    <row r="827" spans="4:18">
      <c r="D827" s="17"/>
      <c r="E827" s="17"/>
      <c r="F827" s="17"/>
      <c r="Q827" s="17"/>
      <c r="R827" s="17"/>
    </row>
    <row r="828" spans="4:18">
      <c r="D828" s="17"/>
      <c r="E828" s="17"/>
      <c r="F828" s="17"/>
      <c r="Q828" s="17"/>
      <c r="R828" s="17"/>
    </row>
    <row r="829" spans="4:18">
      <c r="D829" s="17"/>
      <c r="E829" s="17"/>
      <c r="F829" s="17"/>
      <c r="Q829" s="17"/>
      <c r="R829" s="17"/>
    </row>
    <row r="830" spans="4:18">
      <c r="D830" s="17"/>
      <c r="E830" s="17"/>
      <c r="F830" s="17"/>
      <c r="Q830" s="17"/>
      <c r="R830" s="17"/>
    </row>
    <row r="831" spans="4:18">
      <c r="D831" s="17"/>
      <c r="E831" s="17"/>
      <c r="F831" s="17"/>
      <c r="Q831" s="17"/>
      <c r="R831" s="17"/>
    </row>
    <row r="832" spans="4:18">
      <c r="D832" s="17"/>
      <c r="E832" s="17"/>
      <c r="F832" s="17"/>
      <c r="Q832" s="17"/>
      <c r="R832" s="17"/>
    </row>
    <row r="833" spans="4:18">
      <c r="D833" s="17"/>
      <c r="E833" s="17"/>
      <c r="F833" s="17"/>
      <c r="Q833" s="17"/>
      <c r="R833" s="17"/>
    </row>
    <row r="834" spans="4:18">
      <c r="D834" s="17"/>
      <c r="E834" s="17"/>
      <c r="F834" s="17"/>
      <c r="Q834" s="17"/>
      <c r="R834" s="17"/>
    </row>
    <row r="835" spans="4:18">
      <c r="D835" s="17"/>
      <c r="E835" s="17"/>
      <c r="F835" s="17"/>
      <c r="Q835" s="17"/>
      <c r="R835" s="17"/>
    </row>
    <row r="836" spans="4:18">
      <c r="D836" s="17"/>
      <c r="E836" s="17"/>
      <c r="F836" s="17"/>
      <c r="Q836" s="17"/>
      <c r="R836" s="17"/>
    </row>
    <row r="837" spans="4:18">
      <c r="D837" s="17"/>
      <c r="E837" s="17"/>
      <c r="F837" s="17"/>
      <c r="Q837" s="17"/>
      <c r="R837" s="17"/>
    </row>
    <row r="838" spans="4:18">
      <c r="D838" s="17"/>
      <c r="E838" s="17"/>
      <c r="F838" s="17"/>
      <c r="Q838" s="17"/>
      <c r="R838" s="17"/>
    </row>
    <row r="839" spans="4:18">
      <c r="D839" s="17"/>
      <c r="E839" s="17"/>
      <c r="F839" s="17"/>
      <c r="Q839" s="17"/>
      <c r="R839" s="17"/>
    </row>
    <row r="840" spans="4:18">
      <c r="D840" s="17"/>
      <c r="E840" s="17"/>
      <c r="F840" s="17"/>
      <c r="Q840" s="17"/>
      <c r="R840" s="17"/>
    </row>
    <row r="841" spans="4:18">
      <c r="D841" s="17"/>
      <c r="E841" s="17"/>
      <c r="F841" s="17"/>
      <c r="Q841" s="17"/>
      <c r="R841" s="17"/>
    </row>
    <row r="842" spans="4:18">
      <c r="D842" s="17"/>
      <c r="E842" s="17"/>
      <c r="F842" s="17"/>
      <c r="Q842" s="17"/>
      <c r="R842" s="17"/>
    </row>
    <row r="843" spans="4:18">
      <c r="D843" s="17"/>
      <c r="E843" s="17"/>
      <c r="F843" s="17"/>
      <c r="Q843" s="17"/>
      <c r="R843" s="17"/>
    </row>
    <row r="844" spans="4:18">
      <c r="D844" s="17"/>
      <c r="E844" s="17"/>
      <c r="F844" s="17"/>
      <c r="Q844" s="17"/>
      <c r="R844" s="17"/>
    </row>
    <row r="845" spans="4:18">
      <c r="D845" s="17"/>
      <c r="E845" s="17"/>
      <c r="F845" s="17"/>
      <c r="Q845" s="17"/>
      <c r="R845" s="17"/>
    </row>
    <row r="846" spans="4:18">
      <c r="D846" s="17"/>
      <c r="E846" s="17"/>
      <c r="F846" s="17"/>
      <c r="Q846" s="17"/>
      <c r="R846" s="17"/>
    </row>
    <row r="847" spans="4:18">
      <c r="D847" s="17"/>
      <c r="E847" s="17"/>
      <c r="F847" s="17"/>
      <c r="Q847" s="17"/>
      <c r="R847" s="17"/>
    </row>
    <row r="848" spans="4:18">
      <c r="D848" s="17"/>
      <c r="E848" s="17"/>
      <c r="F848" s="17"/>
      <c r="Q848" s="17"/>
      <c r="R848" s="17"/>
    </row>
    <row r="849" spans="4:18">
      <c r="D849" s="17"/>
      <c r="E849" s="17"/>
      <c r="F849" s="17"/>
      <c r="Q849" s="17"/>
      <c r="R849" s="17"/>
    </row>
    <row r="850" spans="4:18">
      <c r="D850" s="17"/>
      <c r="E850" s="17"/>
      <c r="F850" s="17"/>
      <c r="Q850" s="17"/>
      <c r="R850" s="17"/>
    </row>
    <row r="851" spans="4:18">
      <c r="D851" s="17"/>
      <c r="E851" s="17"/>
      <c r="F851" s="17"/>
      <c r="Q851" s="17"/>
      <c r="R851" s="17"/>
    </row>
    <row r="852" spans="4:18">
      <c r="D852" s="17"/>
      <c r="E852" s="17"/>
      <c r="F852" s="17"/>
      <c r="Q852" s="17"/>
      <c r="R852" s="17"/>
    </row>
    <row r="853" spans="4:18">
      <c r="D853" s="17"/>
      <c r="E853" s="17"/>
      <c r="F853" s="17"/>
      <c r="Q853" s="17"/>
      <c r="R853" s="17"/>
    </row>
    <row r="854" spans="4:18">
      <c r="D854" s="17"/>
      <c r="E854" s="17"/>
      <c r="F854" s="17"/>
      <c r="Q854" s="17"/>
      <c r="R854" s="17"/>
    </row>
    <row r="855" spans="4:18">
      <c r="D855" s="17"/>
      <c r="E855" s="17"/>
      <c r="F855" s="17"/>
      <c r="Q855" s="17"/>
      <c r="R855" s="17"/>
    </row>
    <row r="856" spans="4:18">
      <c r="D856" s="17"/>
      <c r="E856" s="17"/>
      <c r="F856" s="17"/>
      <c r="Q856" s="17"/>
      <c r="R856" s="17"/>
    </row>
    <row r="857" spans="4:18">
      <c r="D857" s="17"/>
      <c r="E857" s="17"/>
      <c r="F857" s="17"/>
      <c r="Q857" s="17"/>
      <c r="R857" s="17"/>
    </row>
    <row r="858" spans="4:18">
      <c r="D858" s="17"/>
      <c r="E858" s="17"/>
      <c r="F858" s="17"/>
      <c r="Q858" s="17"/>
      <c r="R858" s="17"/>
    </row>
    <row r="859" spans="4:18">
      <c r="D859" s="17"/>
      <c r="E859" s="17"/>
      <c r="F859" s="17"/>
      <c r="Q859" s="17"/>
      <c r="R859" s="17"/>
    </row>
    <row r="860" spans="4:18">
      <c r="D860" s="17"/>
      <c r="E860" s="17"/>
      <c r="F860" s="17"/>
      <c r="Q860" s="17"/>
      <c r="R860" s="17"/>
    </row>
    <row r="861" spans="4:18">
      <c r="D861" s="17"/>
      <c r="E861" s="17"/>
      <c r="F861" s="17"/>
      <c r="Q861" s="17"/>
      <c r="R861" s="17"/>
    </row>
    <row r="862" spans="4:18">
      <c r="D862" s="17"/>
      <c r="E862" s="17"/>
      <c r="F862" s="17"/>
      <c r="Q862" s="17"/>
      <c r="R862" s="17"/>
    </row>
    <row r="863" spans="4:18">
      <c r="D863" s="17"/>
      <c r="E863" s="17"/>
      <c r="F863" s="17"/>
      <c r="Q863" s="17"/>
      <c r="R863" s="17"/>
    </row>
    <row r="864" spans="4:18">
      <c r="D864" s="17"/>
      <c r="E864" s="17"/>
      <c r="F864" s="17"/>
      <c r="Q864" s="17"/>
      <c r="R864" s="17"/>
    </row>
    <row r="865" spans="4:18">
      <c r="D865" s="17"/>
      <c r="E865" s="17"/>
      <c r="F865" s="17"/>
      <c r="Q865" s="17"/>
      <c r="R865" s="17"/>
    </row>
    <row r="866" spans="4:18">
      <c r="D866" s="17"/>
      <c r="E866" s="17"/>
      <c r="F866" s="17"/>
      <c r="Q866" s="17"/>
      <c r="R866" s="17"/>
    </row>
    <row r="867" spans="4:18">
      <c r="D867" s="17"/>
      <c r="E867" s="17"/>
      <c r="F867" s="17"/>
      <c r="Q867" s="17"/>
      <c r="R867" s="17"/>
    </row>
    <row r="868" spans="4:18">
      <c r="D868" s="17"/>
      <c r="E868" s="17"/>
      <c r="F868" s="17"/>
      <c r="Q868" s="17"/>
      <c r="R868" s="17"/>
    </row>
    <row r="869" spans="4:18">
      <c r="D869" s="17"/>
      <c r="E869" s="17"/>
      <c r="F869" s="17"/>
      <c r="Q869" s="17"/>
      <c r="R869" s="17"/>
    </row>
    <row r="870" spans="4:18">
      <c r="D870" s="17"/>
      <c r="E870" s="17"/>
      <c r="F870" s="17"/>
      <c r="Q870" s="17"/>
      <c r="R870" s="17"/>
    </row>
    <row r="871" spans="4:18">
      <c r="D871" s="17"/>
      <c r="E871" s="17"/>
      <c r="F871" s="17"/>
      <c r="Q871" s="17"/>
      <c r="R871" s="17"/>
    </row>
    <row r="872" spans="4:18">
      <c r="D872" s="17"/>
      <c r="E872" s="17"/>
      <c r="F872" s="17"/>
      <c r="Q872" s="17"/>
      <c r="R872" s="17"/>
    </row>
    <row r="873" spans="4:18">
      <c r="D873" s="17"/>
      <c r="E873" s="17"/>
      <c r="F873" s="17"/>
      <c r="Q873" s="17"/>
      <c r="R873" s="17"/>
    </row>
    <row r="874" spans="4:18">
      <c r="D874" s="17"/>
      <c r="E874" s="17"/>
      <c r="F874" s="17"/>
      <c r="Q874" s="17"/>
      <c r="R874" s="17"/>
    </row>
    <row r="875" spans="4:18">
      <c r="D875" s="17"/>
      <c r="E875" s="17"/>
      <c r="F875" s="17"/>
      <c r="Q875" s="17"/>
      <c r="R875" s="17"/>
    </row>
    <row r="876" spans="4:18">
      <c r="D876" s="17"/>
      <c r="E876" s="17"/>
      <c r="F876" s="17"/>
      <c r="Q876" s="17"/>
      <c r="R876" s="17"/>
    </row>
    <row r="877" spans="4:18">
      <c r="D877" s="17"/>
      <c r="E877" s="17"/>
      <c r="F877" s="17"/>
      <c r="Q877" s="17"/>
      <c r="R877" s="17"/>
    </row>
    <row r="878" spans="4:18">
      <c r="D878" s="17"/>
      <c r="E878" s="17"/>
      <c r="F878" s="17"/>
      <c r="Q878" s="17"/>
      <c r="R878" s="17"/>
    </row>
    <row r="879" spans="4:18">
      <c r="D879" s="17"/>
      <c r="E879" s="17"/>
      <c r="F879" s="17"/>
      <c r="Q879" s="17"/>
      <c r="R879" s="17"/>
    </row>
    <row r="880" spans="4:18">
      <c r="D880" s="17"/>
      <c r="E880" s="17"/>
      <c r="F880" s="17"/>
      <c r="Q880" s="17"/>
      <c r="R880" s="17"/>
    </row>
    <row r="881" spans="4:18">
      <c r="D881" s="17"/>
      <c r="E881" s="17"/>
      <c r="F881" s="17"/>
      <c r="Q881" s="17"/>
      <c r="R881" s="17"/>
    </row>
    <row r="882" spans="4:18">
      <c r="D882" s="17"/>
      <c r="E882" s="17"/>
      <c r="F882" s="17"/>
      <c r="Q882" s="17"/>
      <c r="R882" s="17"/>
    </row>
    <row r="883" spans="4:18">
      <c r="D883" s="17"/>
      <c r="E883" s="17"/>
      <c r="F883" s="17"/>
      <c r="Q883" s="17"/>
      <c r="R883" s="17"/>
    </row>
    <row r="884" spans="4:18">
      <c r="D884" s="17"/>
      <c r="E884" s="17"/>
      <c r="F884" s="17"/>
      <c r="Q884" s="17"/>
      <c r="R884" s="17"/>
    </row>
    <row r="885" spans="4:18">
      <c r="D885" s="17"/>
      <c r="E885" s="17"/>
      <c r="F885" s="17"/>
      <c r="Q885" s="17"/>
      <c r="R885" s="17"/>
    </row>
    <row r="886" spans="4:18">
      <c r="D886" s="17"/>
      <c r="E886" s="17"/>
      <c r="F886" s="17"/>
      <c r="Q886" s="17"/>
      <c r="R886" s="17"/>
    </row>
    <row r="887" spans="4:18">
      <c r="D887" s="17"/>
      <c r="E887" s="17"/>
      <c r="F887" s="17"/>
      <c r="Q887" s="17"/>
      <c r="R887" s="17"/>
    </row>
    <row r="888" spans="4:18">
      <c r="D888" s="17"/>
      <c r="E888" s="17"/>
      <c r="F888" s="17"/>
      <c r="Q888" s="17"/>
      <c r="R888" s="17"/>
    </row>
    <row r="889" spans="4:18">
      <c r="D889" s="17"/>
      <c r="E889" s="17"/>
      <c r="F889" s="17"/>
      <c r="Q889" s="17"/>
      <c r="R889" s="17"/>
    </row>
    <row r="890" spans="4:18">
      <c r="D890" s="17"/>
      <c r="E890" s="17"/>
      <c r="F890" s="17"/>
      <c r="Q890" s="17"/>
      <c r="R890" s="17"/>
    </row>
    <row r="891" spans="4:18">
      <c r="D891" s="17"/>
      <c r="E891" s="17"/>
      <c r="F891" s="17"/>
      <c r="Q891" s="17"/>
      <c r="R891" s="17"/>
    </row>
    <row r="892" spans="4:18">
      <c r="D892" s="17"/>
      <c r="E892" s="17"/>
      <c r="F892" s="17"/>
      <c r="Q892" s="17"/>
      <c r="R892" s="17"/>
    </row>
    <row r="893" spans="4:18">
      <c r="D893" s="17"/>
      <c r="E893" s="17"/>
      <c r="F893" s="17"/>
      <c r="Q893" s="17"/>
      <c r="R893" s="17"/>
    </row>
    <row r="894" spans="4:18">
      <c r="D894" s="17"/>
      <c r="E894" s="17"/>
      <c r="F894" s="17"/>
      <c r="Q894" s="17"/>
      <c r="R894" s="17"/>
    </row>
    <row r="895" spans="4:18">
      <c r="D895" s="17"/>
      <c r="E895" s="17"/>
      <c r="F895" s="17"/>
      <c r="Q895" s="17"/>
      <c r="R895" s="17"/>
    </row>
    <row r="896" spans="4:18">
      <c r="D896" s="17"/>
      <c r="E896" s="17"/>
      <c r="F896" s="17"/>
      <c r="Q896" s="17"/>
      <c r="R896" s="17"/>
    </row>
    <row r="897" spans="4:18">
      <c r="D897" s="17"/>
      <c r="E897" s="17"/>
      <c r="F897" s="17"/>
      <c r="Q897" s="17"/>
      <c r="R897" s="17"/>
    </row>
    <row r="898" spans="4:18">
      <c r="D898" s="17"/>
      <c r="E898" s="17"/>
      <c r="F898" s="17"/>
      <c r="Q898" s="17"/>
      <c r="R898" s="17"/>
    </row>
    <row r="899" spans="4:18">
      <c r="D899" s="17"/>
      <c r="E899" s="17"/>
      <c r="F899" s="17"/>
      <c r="Q899" s="17"/>
      <c r="R899" s="17"/>
    </row>
    <row r="900" spans="4:18">
      <c r="D900" s="17"/>
      <c r="E900" s="17"/>
      <c r="F900" s="17"/>
      <c r="Q900" s="17"/>
      <c r="R900" s="17"/>
    </row>
    <row r="901" spans="4:18">
      <c r="D901" s="17"/>
      <c r="E901" s="17"/>
      <c r="F901" s="17"/>
      <c r="Q901" s="17"/>
      <c r="R901" s="17"/>
    </row>
    <row r="902" spans="4:18">
      <c r="D902" s="17"/>
      <c r="E902" s="17"/>
      <c r="F902" s="17"/>
      <c r="Q902" s="17"/>
      <c r="R902" s="17"/>
    </row>
    <row r="903" spans="4:18">
      <c r="D903" s="17"/>
      <c r="E903" s="17"/>
      <c r="F903" s="17"/>
      <c r="Q903" s="17"/>
      <c r="R903" s="17"/>
    </row>
    <row r="904" spans="4:18">
      <c r="D904" s="17"/>
      <c r="E904" s="17"/>
      <c r="F904" s="17"/>
      <c r="Q904" s="17"/>
      <c r="R904" s="17"/>
    </row>
    <row r="905" spans="4:18">
      <c r="D905" s="17"/>
      <c r="E905" s="17"/>
      <c r="F905" s="17"/>
      <c r="Q905" s="17"/>
      <c r="R905" s="17"/>
    </row>
    <row r="906" spans="4:18">
      <c r="D906" s="17"/>
      <c r="E906" s="17"/>
      <c r="F906" s="17"/>
      <c r="Q906" s="17"/>
      <c r="R906" s="17"/>
    </row>
    <row r="907" spans="4:18">
      <c r="D907" s="17"/>
      <c r="E907" s="17"/>
      <c r="F907" s="17"/>
      <c r="Q907" s="17"/>
      <c r="R907" s="17"/>
    </row>
    <row r="908" spans="4:18">
      <c r="D908" s="17"/>
      <c r="E908" s="17"/>
      <c r="F908" s="17"/>
      <c r="Q908" s="17"/>
      <c r="R908" s="17"/>
    </row>
    <row r="909" spans="4:18">
      <c r="D909" s="17"/>
      <c r="E909" s="17"/>
      <c r="F909" s="17"/>
      <c r="Q909" s="17"/>
      <c r="R909" s="17"/>
    </row>
    <row r="910" spans="4:18">
      <c r="D910" s="17"/>
      <c r="E910" s="17"/>
      <c r="F910" s="17"/>
      <c r="Q910" s="17"/>
      <c r="R910" s="17"/>
    </row>
    <row r="911" spans="4:18">
      <c r="D911" s="17"/>
      <c r="E911" s="17"/>
      <c r="F911" s="17"/>
      <c r="Q911" s="17"/>
      <c r="R911" s="17"/>
    </row>
    <row r="912" spans="4:18">
      <c r="D912" s="17"/>
      <c r="E912" s="17"/>
      <c r="F912" s="17"/>
      <c r="Q912" s="17"/>
      <c r="R912" s="17"/>
    </row>
    <row r="913" spans="4:18">
      <c r="D913" s="17"/>
      <c r="E913" s="17"/>
      <c r="F913" s="17"/>
      <c r="Q913" s="17"/>
      <c r="R913" s="17"/>
    </row>
    <row r="914" spans="4:18">
      <c r="D914" s="17"/>
      <c r="E914" s="17"/>
      <c r="F914" s="17"/>
      <c r="Q914" s="17"/>
      <c r="R914" s="17"/>
    </row>
    <row r="915" spans="4:18">
      <c r="D915" s="17"/>
      <c r="E915" s="17"/>
      <c r="F915" s="17"/>
      <c r="Q915" s="17"/>
      <c r="R915" s="17"/>
    </row>
    <row r="916" spans="4:18">
      <c r="D916" s="17"/>
      <c r="E916" s="17"/>
      <c r="F916" s="17"/>
      <c r="Q916" s="17"/>
      <c r="R916" s="17"/>
    </row>
    <row r="917" spans="4:18">
      <c r="D917" s="17"/>
      <c r="E917" s="17"/>
      <c r="F917" s="17"/>
      <c r="Q917" s="17"/>
      <c r="R917" s="17"/>
    </row>
    <row r="918" spans="4:18">
      <c r="D918" s="17"/>
      <c r="E918" s="17"/>
      <c r="F918" s="17"/>
      <c r="Q918" s="17"/>
      <c r="R918" s="17"/>
    </row>
    <row r="919" spans="4:18">
      <c r="D919" s="17"/>
      <c r="E919" s="17"/>
      <c r="F919" s="17"/>
      <c r="Q919" s="17"/>
      <c r="R919" s="17"/>
    </row>
    <row r="920" spans="4:18">
      <c r="D920" s="17"/>
      <c r="E920" s="17"/>
      <c r="F920" s="17"/>
      <c r="Q920" s="17"/>
      <c r="R920" s="17"/>
    </row>
    <row r="921" spans="4:18">
      <c r="D921" s="17"/>
      <c r="E921" s="17"/>
      <c r="F921" s="17"/>
      <c r="Q921" s="17"/>
      <c r="R921" s="17"/>
    </row>
    <row r="922" spans="4:18">
      <c r="D922" s="17"/>
      <c r="E922" s="17"/>
      <c r="F922" s="17"/>
      <c r="Q922" s="17"/>
      <c r="R922" s="17"/>
    </row>
    <row r="923" spans="4:18">
      <c r="D923" s="17"/>
      <c r="E923" s="17"/>
      <c r="F923" s="17"/>
      <c r="Q923" s="17"/>
      <c r="R923" s="17"/>
    </row>
    <row r="924" spans="4:18">
      <c r="D924" s="17"/>
      <c r="E924" s="17"/>
      <c r="F924" s="17"/>
      <c r="Q924" s="17"/>
      <c r="R924" s="17"/>
    </row>
    <row r="925" spans="4:18">
      <c r="D925" s="17"/>
      <c r="E925" s="17"/>
      <c r="F925" s="17"/>
      <c r="Q925" s="17"/>
      <c r="R925" s="17"/>
    </row>
    <row r="926" spans="4:18">
      <c r="D926" s="17"/>
      <c r="E926" s="17"/>
      <c r="F926" s="17"/>
      <c r="Q926" s="17"/>
      <c r="R926" s="17"/>
    </row>
    <row r="927" spans="4:18">
      <c r="D927" s="17"/>
      <c r="E927" s="17"/>
      <c r="F927" s="17"/>
      <c r="Q927" s="17"/>
      <c r="R927" s="17"/>
    </row>
    <row r="928" spans="4:18">
      <c r="D928" s="17"/>
      <c r="E928" s="17"/>
      <c r="F928" s="17"/>
      <c r="Q928" s="17"/>
      <c r="R928" s="17"/>
    </row>
    <row r="929" spans="4:18">
      <c r="D929" s="17"/>
      <c r="E929" s="17"/>
      <c r="F929" s="17"/>
      <c r="Q929" s="17"/>
      <c r="R929" s="17"/>
    </row>
    <row r="930" spans="4:18">
      <c r="D930" s="17"/>
      <c r="E930" s="17"/>
      <c r="F930" s="17"/>
      <c r="Q930" s="17"/>
      <c r="R930" s="17"/>
    </row>
    <row r="931" spans="4:18">
      <c r="D931" s="17"/>
      <c r="E931" s="17"/>
      <c r="F931" s="17"/>
      <c r="Q931" s="17"/>
      <c r="R931" s="17"/>
    </row>
    <row r="932" spans="4:18">
      <c r="D932" s="17"/>
      <c r="E932" s="17"/>
      <c r="F932" s="17"/>
      <c r="Q932" s="17"/>
      <c r="R932" s="17"/>
    </row>
    <row r="933" spans="4:18">
      <c r="D933" s="17"/>
      <c r="E933" s="17"/>
      <c r="F933" s="17"/>
      <c r="Q933" s="17"/>
      <c r="R933" s="17"/>
    </row>
    <row r="934" spans="4:18">
      <c r="D934" s="17"/>
      <c r="E934" s="17"/>
      <c r="F934" s="17"/>
      <c r="Q934" s="17"/>
      <c r="R934" s="17"/>
    </row>
    <row r="935" spans="4:18">
      <c r="D935" s="17"/>
      <c r="E935" s="17"/>
      <c r="F935" s="17"/>
      <c r="Q935" s="17"/>
      <c r="R935" s="17"/>
    </row>
    <row r="936" spans="4:18">
      <c r="D936" s="17"/>
      <c r="E936" s="17"/>
      <c r="F936" s="17"/>
      <c r="Q936" s="17"/>
      <c r="R936" s="17"/>
    </row>
    <row r="937" spans="4:18">
      <c r="D937" s="17"/>
      <c r="E937" s="17"/>
      <c r="F937" s="17"/>
      <c r="Q937" s="17"/>
      <c r="R937" s="17"/>
    </row>
    <row r="938" spans="4:18">
      <c r="D938" s="17"/>
      <c r="E938" s="17"/>
      <c r="F938" s="17"/>
      <c r="Q938" s="17"/>
      <c r="R938" s="17"/>
    </row>
    <row r="939" spans="4:18">
      <c r="D939" s="17"/>
      <c r="E939" s="17"/>
      <c r="F939" s="17"/>
      <c r="Q939" s="17"/>
      <c r="R939" s="17"/>
    </row>
    <row r="940" spans="4:18">
      <c r="D940" s="17"/>
      <c r="E940" s="17"/>
      <c r="F940" s="17"/>
      <c r="Q940" s="17"/>
      <c r="R940" s="17"/>
    </row>
    <row r="941" spans="4:18">
      <c r="D941" s="17"/>
      <c r="E941" s="17"/>
      <c r="F941" s="17"/>
      <c r="Q941" s="17"/>
      <c r="R941" s="17"/>
    </row>
    <row r="942" spans="4:18">
      <c r="D942" s="17"/>
      <c r="E942" s="17"/>
      <c r="F942" s="17"/>
      <c r="Q942" s="17"/>
      <c r="R942" s="17"/>
    </row>
    <row r="943" spans="4:18">
      <c r="D943" s="17"/>
      <c r="E943" s="17"/>
      <c r="F943" s="17"/>
      <c r="Q943" s="17"/>
      <c r="R943" s="17"/>
    </row>
    <row r="944" spans="4:18">
      <c r="D944" s="17"/>
      <c r="E944" s="17"/>
      <c r="F944" s="17"/>
      <c r="Q944" s="17"/>
      <c r="R944" s="17"/>
    </row>
    <row r="945" spans="4:18">
      <c r="D945" s="17"/>
      <c r="E945" s="17"/>
      <c r="F945" s="17"/>
      <c r="Q945" s="17"/>
      <c r="R945" s="17"/>
    </row>
    <row r="946" spans="4:18">
      <c r="D946" s="17"/>
      <c r="E946" s="17"/>
      <c r="F946" s="17"/>
      <c r="Q946" s="17"/>
      <c r="R946" s="17"/>
    </row>
    <row r="947" spans="4:18">
      <c r="D947" s="17"/>
      <c r="E947" s="17"/>
      <c r="F947" s="17"/>
      <c r="Q947" s="17"/>
      <c r="R947" s="17"/>
    </row>
    <row r="948" spans="4:18">
      <c r="D948" s="17"/>
      <c r="E948" s="17"/>
      <c r="F948" s="17"/>
      <c r="Q948" s="17"/>
      <c r="R948" s="17"/>
    </row>
    <row r="949" spans="4:18">
      <c r="D949" s="17"/>
      <c r="E949" s="17"/>
      <c r="F949" s="17"/>
      <c r="Q949" s="17"/>
      <c r="R949" s="17"/>
    </row>
    <row r="950" spans="4:18">
      <c r="D950" s="17"/>
      <c r="E950" s="17"/>
      <c r="F950" s="17"/>
      <c r="Q950" s="17"/>
      <c r="R950" s="17"/>
    </row>
    <row r="951" spans="4:18">
      <c r="D951" s="17"/>
      <c r="E951" s="17"/>
      <c r="F951" s="17"/>
      <c r="Q951" s="17"/>
      <c r="R951" s="17"/>
    </row>
    <row r="952" spans="4:18">
      <c r="D952" s="17"/>
      <c r="E952" s="17"/>
      <c r="F952" s="17"/>
      <c r="Q952" s="17"/>
      <c r="R952" s="17"/>
    </row>
    <row r="953" spans="4:18">
      <c r="D953" s="17"/>
      <c r="E953" s="17"/>
      <c r="F953" s="17"/>
      <c r="Q953" s="17"/>
      <c r="R953" s="17"/>
    </row>
    <row r="954" spans="4:18">
      <c r="D954" s="17"/>
      <c r="E954" s="17"/>
      <c r="F954" s="17"/>
      <c r="Q954" s="17"/>
      <c r="R954" s="17"/>
    </row>
    <row r="955" spans="4:18">
      <c r="D955" s="17"/>
      <c r="E955" s="17"/>
      <c r="F955" s="17"/>
      <c r="Q955" s="17"/>
      <c r="R955" s="17"/>
    </row>
    <row r="956" spans="4:18">
      <c r="D956" s="17"/>
      <c r="E956" s="17"/>
      <c r="F956" s="17"/>
      <c r="Q956" s="17"/>
      <c r="R956" s="17"/>
    </row>
    <row r="957" spans="4:18">
      <c r="D957" s="17"/>
      <c r="E957" s="17"/>
      <c r="F957" s="17"/>
      <c r="Q957" s="17"/>
      <c r="R957" s="17"/>
    </row>
    <row r="958" spans="4:18">
      <c r="D958" s="17"/>
      <c r="E958" s="17"/>
      <c r="F958" s="17"/>
      <c r="Q958" s="17"/>
      <c r="R958" s="17"/>
    </row>
    <row r="959" spans="4:18">
      <c r="D959" s="17"/>
      <c r="E959" s="17"/>
      <c r="F959" s="17"/>
      <c r="Q959" s="17"/>
      <c r="R959" s="17"/>
    </row>
    <row r="960" spans="4:18">
      <c r="D960" s="17"/>
      <c r="E960" s="17"/>
      <c r="F960" s="17"/>
      <c r="Q960" s="17"/>
      <c r="R960" s="17"/>
    </row>
    <row r="961" spans="4:18">
      <c r="D961" s="17"/>
      <c r="E961" s="17"/>
      <c r="F961" s="17"/>
      <c r="Q961" s="17"/>
      <c r="R961" s="17"/>
    </row>
    <row r="962" spans="4:18">
      <c r="D962" s="17"/>
      <c r="E962" s="17"/>
      <c r="F962" s="17"/>
      <c r="Q962" s="17"/>
      <c r="R962" s="17"/>
    </row>
    <row r="963" spans="4:18">
      <c r="D963" s="17"/>
      <c r="E963" s="17"/>
      <c r="F963" s="17"/>
      <c r="Q963" s="17"/>
      <c r="R963" s="17"/>
    </row>
    <row r="964" spans="4:18">
      <c r="D964" s="17"/>
      <c r="E964" s="17"/>
      <c r="F964" s="17"/>
      <c r="Q964" s="17"/>
      <c r="R964" s="17"/>
    </row>
    <row r="965" spans="4:18">
      <c r="D965" s="17"/>
      <c r="E965" s="17"/>
      <c r="F965" s="17"/>
      <c r="Q965" s="17"/>
      <c r="R965" s="17"/>
    </row>
    <row r="966" spans="4:18">
      <c r="D966" s="17"/>
      <c r="E966" s="17"/>
      <c r="F966" s="17"/>
      <c r="Q966" s="17"/>
      <c r="R966" s="17"/>
    </row>
    <row r="967" spans="4:18">
      <c r="D967" s="17"/>
      <c r="E967" s="17"/>
      <c r="F967" s="17"/>
      <c r="Q967" s="17"/>
      <c r="R967" s="17"/>
    </row>
    <row r="968" spans="4:18">
      <c r="D968" s="17"/>
      <c r="E968" s="17"/>
      <c r="F968" s="17"/>
      <c r="Q968" s="17"/>
      <c r="R968" s="17"/>
    </row>
    <row r="969" spans="4:18">
      <c r="D969" s="17"/>
      <c r="E969" s="17"/>
      <c r="F969" s="17"/>
      <c r="Q969" s="17"/>
      <c r="R969" s="17"/>
    </row>
    <row r="970" spans="4:18">
      <c r="D970" s="17"/>
      <c r="E970" s="17"/>
      <c r="F970" s="17"/>
      <c r="Q970" s="17"/>
      <c r="R970" s="17"/>
    </row>
    <row r="971" spans="4:18">
      <c r="D971" s="17"/>
      <c r="E971" s="17"/>
      <c r="F971" s="17"/>
      <c r="Q971" s="17"/>
      <c r="R971" s="17"/>
    </row>
    <row r="972" spans="4:18">
      <c r="D972" s="17"/>
      <c r="E972" s="17"/>
      <c r="F972" s="17"/>
      <c r="Q972" s="17"/>
      <c r="R972" s="17"/>
    </row>
    <row r="973" spans="4:18">
      <c r="D973" s="17"/>
      <c r="E973" s="17"/>
      <c r="F973" s="17"/>
      <c r="Q973" s="17"/>
      <c r="R973" s="17"/>
    </row>
    <row r="974" spans="4:18">
      <c r="D974" s="17"/>
      <c r="E974" s="17"/>
      <c r="F974" s="17"/>
      <c r="Q974" s="17"/>
      <c r="R974" s="17"/>
    </row>
    <row r="975" spans="4:18">
      <c r="D975" s="17"/>
      <c r="E975" s="17"/>
      <c r="F975" s="17"/>
      <c r="Q975" s="17"/>
      <c r="R975" s="17"/>
    </row>
    <row r="976" spans="4:18">
      <c r="D976" s="17"/>
      <c r="E976" s="17"/>
      <c r="F976" s="17"/>
      <c r="Q976" s="17"/>
      <c r="R976" s="17"/>
    </row>
    <row r="977" spans="4:18">
      <c r="D977" s="17"/>
      <c r="E977" s="17"/>
      <c r="F977" s="17"/>
      <c r="Q977" s="17"/>
      <c r="R977" s="17"/>
    </row>
    <row r="978" spans="4:18">
      <c r="D978" s="17"/>
      <c r="E978" s="17"/>
      <c r="F978" s="17"/>
      <c r="Q978" s="17"/>
      <c r="R978" s="17"/>
    </row>
    <row r="979" spans="4:18">
      <c r="D979" s="17"/>
      <c r="E979" s="17"/>
      <c r="F979" s="17"/>
      <c r="Q979" s="17"/>
      <c r="R979" s="17"/>
    </row>
    <row r="980" spans="4:18">
      <c r="D980" s="17"/>
      <c r="E980" s="17"/>
      <c r="F980" s="17"/>
      <c r="Q980" s="17"/>
      <c r="R980" s="17"/>
    </row>
    <row r="981" spans="4:18">
      <c r="D981" s="17"/>
      <c r="E981" s="17"/>
      <c r="F981" s="17"/>
      <c r="Q981" s="17"/>
      <c r="R981" s="17"/>
    </row>
    <row r="982" spans="4:18">
      <c r="D982" s="17"/>
      <c r="E982" s="17"/>
      <c r="F982" s="17"/>
      <c r="Q982" s="17"/>
      <c r="R982" s="17"/>
    </row>
    <row r="983" spans="4:18">
      <c r="D983" s="17"/>
      <c r="E983" s="17"/>
      <c r="F983" s="17"/>
      <c r="Q983" s="17"/>
      <c r="R983" s="17"/>
    </row>
    <row r="984" spans="4:18">
      <c r="D984" s="17"/>
      <c r="E984" s="17"/>
      <c r="F984" s="17"/>
      <c r="Q984" s="17"/>
      <c r="R984" s="17"/>
    </row>
    <row r="985" spans="4:18">
      <c r="D985" s="17"/>
      <c r="E985" s="17"/>
      <c r="F985" s="17"/>
      <c r="Q985" s="17"/>
      <c r="R985" s="17"/>
    </row>
    <row r="986" spans="4:18">
      <c r="D986" s="17"/>
      <c r="E986" s="17"/>
      <c r="F986" s="17"/>
      <c r="Q986" s="17"/>
      <c r="R986" s="17"/>
    </row>
    <row r="987" spans="4:18">
      <c r="D987" s="17"/>
      <c r="E987" s="17"/>
      <c r="F987" s="17"/>
      <c r="Q987" s="17"/>
      <c r="R987" s="17"/>
    </row>
    <row r="988" spans="4:18">
      <c r="D988" s="17"/>
      <c r="E988" s="17"/>
      <c r="F988" s="17"/>
      <c r="Q988" s="17"/>
      <c r="R988" s="17"/>
    </row>
    <row r="989" spans="4:18">
      <c r="D989" s="17"/>
      <c r="E989" s="17"/>
      <c r="F989" s="17"/>
      <c r="Q989" s="17"/>
      <c r="R989" s="17"/>
    </row>
    <row r="990" spans="4:18">
      <c r="D990" s="17"/>
      <c r="E990" s="17"/>
      <c r="F990" s="17"/>
      <c r="Q990" s="17"/>
      <c r="R990" s="17"/>
    </row>
    <row r="991" spans="4:18">
      <c r="D991" s="17"/>
      <c r="E991" s="17"/>
      <c r="F991" s="17"/>
      <c r="Q991" s="17"/>
      <c r="R991" s="17"/>
    </row>
    <row r="992" spans="4:18">
      <c r="D992" s="17"/>
      <c r="E992" s="17"/>
      <c r="F992" s="17"/>
      <c r="Q992" s="17"/>
      <c r="R992" s="17"/>
    </row>
    <row r="993" spans="4:18">
      <c r="D993" s="17"/>
      <c r="E993" s="17"/>
      <c r="F993" s="17"/>
      <c r="Q993" s="17"/>
      <c r="R993" s="17"/>
    </row>
    <row r="994" spans="4:18">
      <c r="D994" s="17"/>
      <c r="E994" s="17"/>
      <c r="F994" s="17"/>
      <c r="Q994" s="17"/>
      <c r="R994" s="17"/>
    </row>
    <row r="995" spans="4:18">
      <c r="D995" s="17"/>
      <c r="E995" s="17"/>
      <c r="F995" s="17"/>
      <c r="Q995" s="17"/>
      <c r="R995" s="17"/>
    </row>
    <row r="996" spans="4:18">
      <c r="D996" s="17"/>
      <c r="E996" s="17"/>
      <c r="F996" s="17"/>
      <c r="Q996" s="17"/>
      <c r="R996" s="17"/>
    </row>
    <row r="997" spans="4:18">
      <c r="D997" s="17"/>
      <c r="E997" s="17"/>
      <c r="F997" s="17"/>
      <c r="Q997" s="17"/>
      <c r="R997" s="17"/>
    </row>
    <row r="998" spans="4:18">
      <c r="D998" s="17"/>
      <c r="E998" s="17"/>
      <c r="F998" s="17"/>
      <c r="Q998" s="17"/>
      <c r="R998" s="17"/>
    </row>
    <row r="999" spans="4:18">
      <c r="D999" s="17"/>
      <c r="E999" s="17"/>
      <c r="F999" s="17"/>
      <c r="Q999" s="17"/>
      <c r="R999" s="17"/>
    </row>
    <row r="1000" spans="4:18">
      <c r="D1000" s="17"/>
      <c r="E1000" s="17"/>
      <c r="F1000" s="17"/>
      <c r="Q1000" s="17"/>
      <c r="R1000" s="17"/>
    </row>
    <row r="1001" spans="4:18">
      <c r="D1001" s="17"/>
      <c r="E1001" s="17"/>
      <c r="F1001" s="17"/>
      <c r="Q1001" s="17"/>
      <c r="R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7" width="9.28515625" customWidth="1"/>
    <col min="18" max="18" width="12.5703125" customWidth="1"/>
    <col min="19" max="19" width="9.42578125" customWidth="1"/>
    <col min="20" max="20" width="9.28515625" customWidth="1"/>
    <col min="21" max="21" width="11.7109375" customWidth="1"/>
    <col min="22" max="22" width="9.42578125" customWidth="1"/>
    <col min="23" max="24" width="8" customWidth="1"/>
    <col min="25" max="25" width="10.42578125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SUM(J3:J266)</f>
        <v>1426779.4869999997</v>
      </c>
      <c r="K1" s="4">
        <f t="shared" si="0"/>
        <v>1565</v>
      </c>
      <c r="L1" s="1"/>
      <c r="M1" s="1"/>
      <c r="N1" s="5"/>
      <c r="O1" s="1"/>
      <c r="P1" s="1"/>
      <c r="Q1" s="1"/>
      <c r="R1" s="1"/>
      <c r="S1" s="5"/>
      <c r="T1" s="1"/>
      <c r="U1" s="1"/>
      <c r="V1" s="5"/>
      <c r="W1" s="6"/>
      <c r="X1" s="6">
        <f>Z1/Y1</f>
        <v>0.99206194212156862</v>
      </c>
      <c r="Y1" s="7">
        <f t="shared" ref="Y1:Z1" si="1">SUM(Y3:Y264)</f>
        <v>7971471.2299999949</v>
      </c>
      <c r="Z1" s="7">
        <f t="shared" si="1"/>
        <v>7908193.2300000042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/>
      <c r="Q2" s="8" t="s">
        <v>14</v>
      </c>
      <c r="R2" s="8" t="s">
        <v>15</v>
      </c>
      <c r="S2" s="5" t="s">
        <v>16</v>
      </c>
      <c r="T2" s="8" t="s">
        <v>17</v>
      </c>
      <c r="U2" s="8" t="s">
        <v>18</v>
      </c>
      <c r="V2" s="5" t="s">
        <v>19</v>
      </c>
      <c r="W2" s="8"/>
      <c r="X2" s="8" t="s">
        <v>20</v>
      </c>
      <c r="Y2" s="9" t="s">
        <v>21</v>
      </c>
      <c r="Z2" s="9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</row>
    <row r="3" spans="1:66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69.684799999999996</v>
      </c>
      <c r="I3" s="2">
        <v>1393.6959999999999</v>
      </c>
      <c r="J3" s="10">
        <f t="shared" ref="J3:J266" si="2">K3*I3</f>
        <v>69684.799999999988</v>
      </c>
      <c r="K3" s="11">
        <f t="shared" ref="K3:K266" si="3">SUM(N3+S3+V3)</f>
        <v>50</v>
      </c>
      <c r="L3" s="1">
        <v>99.2</v>
      </c>
      <c r="M3" s="1">
        <v>133.25</v>
      </c>
      <c r="N3" s="16">
        <f t="shared" ref="N3:N4" si="4">MAX(0,(TRUNC((L3*0.8)-M3)))</f>
        <v>0</v>
      </c>
      <c r="O3" s="1"/>
      <c r="P3" s="1">
        <f>VLOOKUP(A3:A266,'200326'!A3:J266,10,FALSE)</f>
        <v>100</v>
      </c>
      <c r="Q3" s="1">
        <v>191.32</v>
      </c>
      <c r="R3" s="1">
        <v>161.6</v>
      </c>
      <c r="S3" s="16"/>
      <c r="T3" s="1">
        <v>165.72</v>
      </c>
      <c r="U3" s="1">
        <v>128.15</v>
      </c>
      <c r="V3" s="5">
        <v>50</v>
      </c>
      <c r="W3" s="1">
        <f>VLOOKUP(A3:A266,'200326'!A3:N266,14,FALSE)</f>
        <v>80</v>
      </c>
      <c r="X3" s="1">
        <v>0</v>
      </c>
      <c r="Y3" s="12">
        <v>635873.80000000005</v>
      </c>
      <c r="Z3" s="2">
        <v>589533.41</v>
      </c>
      <c r="AA3" s="1">
        <v>609</v>
      </c>
      <c r="AB3" s="1">
        <v>565</v>
      </c>
      <c r="AC3" s="1">
        <v>820</v>
      </c>
      <c r="AD3" s="1">
        <v>545</v>
      </c>
      <c r="AE3" s="1">
        <v>2665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1048</v>
      </c>
      <c r="AV3" s="1">
        <v>1284</v>
      </c>
      <c r="AW3" s="1">
        <v>1597</v>
      </c>
      <c r="AX3" s="1">
        <v>1079</v>
      </c>
      <c r="AY3" s="1">
        <v>3232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765</v>
      </c>
      <c r="BF3" s="1">
        <v>874</v>
      </c>
      <c r="BG3" s="1">
        <v>1700</v>
      </c>
      <c r="BH3" s="1">
        <v>825</v>
      </c>
      <c r="BI3" s="1">
        <v>2563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82.333600000000004</v>
      </c>
      <c r="I4" s="2">
        <v>1317.3376000000001</v>
      </c>
      <c r="J4" s="10">
        <f t="shared" si="2"/>
        <v>65866.880000000005</v>
      </c>
      <c r="K4" s="11">
        <f t="shared" si="3"/>
        <v>50</v>
      </c>
      <c r="L4" s="1">
        <v>102.38</v>
      </c>
      <c r="M4" s="1">
        <v>138.31</v>
      </c>
      <c r="N4" s="16">
        <f t="shared" si="4"/>
        <v>0</v>
      </c>
      <c r="O4" s="1"/>
      <c r="P4" s="1">
        <f>VLOOKUP(A4:A267,'200326'!A4:J267,10,FALSE)</f>
        <v>80</v>
      </c>
      <c r="Q4" s="1">
        <v>196.81</v>
      </c>
      <c r="R4" s="1">
        <v>152.44</v>
      </c>
      <c r="S4" s="16"/>
      <c r="T4" s="1">
        <v>124.28</v>
      </c>
      <c r="U4" s="1">
        <v>120.94</v>
      </c>
      <c r="V4" s="5">
        <v>50</v>
      </c>
      <c r="W4" s="1">
        <f>VLOOKUP(A4:A267,'200326'!A4:N267,14,FALSE)</f>
        <v>30</v>
      </c>
      <c r="X4" s="1">
        <v>0</v>
      </c>
      <c r="Y4" s="12">
        <v>557851.31000000006</v>
      </c>
      <c r="Z4" s="2">
        <v>542331.42000000004</v>
      </c>
      <c r="AA4" s="1">
        <v>511</v>
      </c>
      <c r="AB4" s="1">
        <v>497</v>
      </c>
      <c r="AC4" s="1">
        <v>646</v>
      </c>
      <c r="AD4" s="1">
        <v>465</v>
      </c>
      <c r="AE4" s="1">
        <v>2213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1028</v>
      </c>
      <c r="AV4" s="1">
        <v>921</v>
      </c>
      <c r="AW4" s="1">
        <v>1173</v>
      </c>
      <c r="AX4" s="1">
        <v>975</v>
      </c>
      <c r="AY4" s="1">
        <v>2439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544</v>
      </c>
      <c r="BF4" s="1">
        <v>543</v>
      </c>
      <c r="BG4" s="1">
        <v>839</v>
      </c>
      <c r="BH4" s="1">
        <v>668</v>
      </c>
      <c r="BI4" s="1">
        <v>1935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47.588200000000001</v>
      </c>
      <c r="I5" s="2">
        <v>713.82299999999998</v>
      </c>
      <c r="J5" s="10">
        <f t="shared" si="2"/>
        <v>142764.6</v>
      </c>
      <c r="K5" s="11">
        <f t="shared" si="3"/>
        <v>200</v>
      </c>
      <c r="L5" s="1">
        <v>218.2</v>
      </c>
      <c r="M5" s="1">
        <v>190.13</v>
      </c>
      <c r="N5" s="26">
        <v>100</v>
      </c>
      <c r="O5" s="1"/>
      <c r="P5" s="1">
        <f>VLOOKUP(A5:A268,'200326'!A5:J268,10,FALSE)</f>
        <v>170</v>
      </c>
      <c r="Q5" s="1">
        <v>252.47</v>
      </c>
      <c r="R5" s="1">
        <v>202.6</v>
      </c>
      <c r="S5" s="16"/>
      <c r="T5" s="1">
        <v>203.43</v>
      </c>
      <c r="U5" s="1">
        <v>207</v>
      </c>
      <c r="V5" s="5">
        <v>100</v>
      </c>
      <c r="W5" s="1">
        <f>VLOOKUP(A5:A268,'200326'!A5:N268,14,FALSE)</f>
        <v>50</v>
      </c>
      <c r="X5" s="1">
        <v>0</v>
      </c>
      <c r="Y5" s="12">
        <v>481188.08</v>
      </c>
      <c r="Z5" s="2">
        <v>428103.45</v>
      </c>
      <c r="AA5" s="1">
        <v>943</v>
      </c>
      <c r="AB5" s="1">
        <v>952</v>
      </c>
      <c r="AC5" s="1">
        <v>1248</v>
      </c>
      <c r="AD5" s="1">
        <v>1212</v>
      </c>
      <c r="AE5" s="1">
        <v>2852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1217</v>
      </c>
      <c r="AV5" s="1">
        <v>1314</v>
      </c>
      <c r="AW5" s="1">
        <v>1425</v>
      </c>
      <c r="AX5" s="1">
        <v>976</v>
      </c>
      <c r="AY5" s="1">
        <v>3039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951</v>
      </c>
      <c r="BF5" s="1">
        <v>737</v>
      </c>
      <c r="BG5" s="1">
        <v>1086</v>
      </c>
      <c r="BH5" s="1">
        <v>1292</v>
      </c>
      <c r="BI5" s="1">
        <v>3105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71.4114</v>
      </c>
      <c r="I6" s="2">
        <v>856.93679999999995</v>
      </c>
      <c r="J6" s="10">
        <f t="shared" si="2"/>
        <v>85693.68</v>
      </c>
      <c r="K6" s="11">
        <f t="shared" si="3"/>
        <v>100</v>
      </c>
      <c r="L6" s="1">
        <v>112.25</v>
      </c>
      <c r="M6" s="1">
        <v>99.58</v>
      </c>
      <c r="N6" s="16">
        <f t="shared" ref="N6:N7" si="5">MAX(0,(TRUNC((L6*0.8)-M6)))</f>
        <v>0</v>
      </c>
      <c r="O6" s="1"/>
      <c r="P6" s="1">
        <f>VLOOKUP(A6:A269,'200326'!A6:J269,10,FALSE)</f>
        <v>50</v>
      </c>
      <c r="Q6" s="1">
        <v>165.17</v>
      </c>
      <c r="R6" s="1">
        <v>144.5</v>
      </c>
      <c r="S6" s="16"/>
      <c r="T6" s="1">
        <v>168.12</v>
      </c>
      <c r="U6" s="1">
        <v>130.33000000000001</v>
      </c>
      <c r="V6" s="5">
        <v>100</v>
      </c>
      <c r="W6" s="1">
        <f>VLOOKUP(A6:A269,'200326'!A6:N269,14,FALSE)</f>
        <v>50</v>
      </c>
      <c r="X6" s="1">
        <v>0</v>
      </c>
      <c r="Y6" s="12">
        <v>381801.05</v>
      </c>
      <c r="Z6" s="2">
        <v>320851.42</v>
      </c>
      <c r="AA6" s="1">
        <v>408</v>
      </c>
      <c r="AB6" s="1">
        <v>381</v>
      </c>
      <c r="AC6" s="1">
        <v>562</v>
      </c>
      <c r="AD6" s="1">
        <v>373</v>
      </c>
      <c r="AE6" s="1">
        <v>1195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569</v>
      </c>
      <c r="AV6" s="1">
        <v>642</v>
      </c>
      <c r="AW6" s="1">
        <v>804</v>
      </c>
      <c r="AX6" s="1">
        <v>576</v>
      </c>
      <c r="AY6" s="1">
        <v>1734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340</v>
      </c>
      <c r="BF6" s="1">
        <v>549</v>
      </c>
      <c r="BG6" s="1">
        <v>1052</v>
      </c>
      <c r="BH6" s="1">
        <v>702</v>
      </c>
      <c r="BI6" s="1">
        <v>1564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69080</v>
      </c>
      <c r="K7" s="11">
        <f t="shared" si="3"/>
        <v>40</v>
      </c>
      <c r="L7" s="1">
        <v>52.9</v>
      </c>
      <c r="M7" s="1">
        <v>69.5</v>
      </c>
      <c r="N7" s="16">
        <f t="shared" si="5"/>
        <v>0</v>
      </c>
      <c r="O7" s="1"/>
      <c r="P7" s="1">
        <f>VLOOKUP(A7:A270,'200326'!A7:J270,10,FALSE)</f>
        <v>40</v>
      </c>
      <c r="Q7" s="1">
        <v>41.05</v>
      </c>
      <c r="R7" s="1">
        <v>40.700000000000003</v>
      </c>
      <c r="S7" s="16"/>
      <c r="T7" s="1">
        <v>43.5</v>
      </c>
      <c r="U7" s="1">
        <v>35.9</v>
      </c>
      <c r="V7" s="5">
        <v>40</v>
      </c>
      <c r="W7" s="1">
        <f>VLOOKUP(A7:A270,'200326'!A7:N270,14,FALSE)</f>
        <v>10</v>
      </c>
      <c r="X7" s="1">
        <v>0</v>
      </c>
      <c r="Y7" s="12">
        <v>237376.15</v>
      </c>
      <c r="Z7" s="2">
        <v>252314.7</v>
      </c>
      <c r="AA7" s="1">
        <v>334</v>
      </c>
      <c r="AB7" s="1">
        <v>295</v>
      </c>
      <c r="AC7" s="1">
        <v>407</v>
      </c>
      <c r="AD7" s="1">
        <v>339</v>
      </c>
      <c r="AE7" s="1">
        <v>1390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206</v>
      </c>
      <c r="AV7" s="1">
        <v>182</v>
      </c>
      <c r="AW7" s="1">
        <v>385</v>
      </c>
      <c r="AX7" s="1">
        <v>278</v>
      </c>
      <c r="AY7" s="1">
        <v>814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255</v>
      </c>
      <c r="BF7" s="1">
        <v>305</v>
      </c>
      <c r="BG7" s="1">
        <v>374</v>
      </c>
      <c r="BH7" s="1">
        <v>177</v>
      </c>
      <c r="BI7" s="1">
        <v>718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>
      <c r="A8" s="1">
        <v>70103</v>
      </c>
      <c r="B8" s="1" t="s">
        <v>112</v>
      </c>
      <c r="C8" s="1">
        <v>18</v>
      </c>
      <c r="D8" s="1">
        <v>285</v>
      </c>
      <c r="E8" s="1" t="s">
        <v>64</v>
      </c>
      <c r="F8" s="1">
        <v>567</v>
      </c>
      <c r="G8" s="1" t="s">
        <v>74</v>
      </c>
      <c r="H8" s="2">
        <v>49.343899999999998</v>
      </c>
      <c r="I8" s="2">
        <v>888.1902</v>
      </c>
      <c r="J8" s="10">
        <f t="shared" si="2"/>
        <v>49738.6512</v>
      </c>
      <c r="K8" s="11">
        <f t="shared" si="3"/>
        <v>56</v>
      </c>
      <c r="L8" s="1">
        <v>76.69</v>
      </c>
      <c r="M8" s="1">
        <v>99.56</v>
      </c>
      <c r="N8" s="21">
        <v>36</v>
      </c>
      <c r="O8" s="1"/>
      <c r="P8" s="1">
        <f>VLOOKUP(A8:A271,'200326'!A8:J271,10,FALSE)</f>
        <v>50</v>
      </c>
      <c r="Q8" s="1">
        <v>81.22</v>
      </c>
      <c r="R8" s="1">
        <v>78</v>
      </c>
      <c r="S8" s="16"/>
      <c r="T8" s="1">
        <v>82.72</v>
      </c>
      <c r="U8" s="1">
        <v>117.5</v>
      </c>
      <c r="V8" s="5">
        <v>20</v>
      </c>
      <c r="W8" s="1">
        <f>VLOOKUP(A8:A271,'200326'!A8:N271,14,FALSE)</f>
        <v>20</v>
      </c>
      <c r="X8" s="1">
        <v>0</v>
      </c>
      <c r="Y8" s="12">
        <v>213733.1</v>
      </c>
      <c r="Z8" s="2">
        <v>262065.45</v>
      </c>
      <c r="AA8" s="1">
        <v>426</v>
      </c>
      <c r="AB8" s="1">
        <v>508</v>
      </c>
      <c r="AC8" s="1">
        <v>466</v>
      </c>
      <c r="AD8" s="1">
        <v>469</v>
      </c>
      <c r="AE8" s="1">
        <v>1792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549</v>
      </c>
      <c r="AV8" s="1">
        <v>446</v>
      </c>
      <c r="AW8" s="1">
        <v>539</v>
      </c>
      <c r="AX8" s="1">
        <v>302</v>
      </c>
      <c r="AY8" s="1">
        <v>1404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339</v>
      </c>
      <c r="BF8" s="1">
        <v>772</v>
      </c>
      <c r="BG8" s="1">
        <v>597</v>
      </c>
      <c r="BH8" s="1">
        <v>334</v>
      </c>
      <c r="BI8" s="1">
        <v>2115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>
      <c r="A9" s="1">
        <v>70101</v>
      </c>
      <c r="B9" s="1" t="s">
        <v>73</v>
      </c>
      <c r="C9" s="1">
        <v>15</v>
      </c>
      <c r="D9" s="1">
        <v>285</v>
      </c>
      <c r="E9" s="1" t="s">
        <v>64</v>
      </c>
      <c r="F9" s="1">
        <v>567</v>
      </c>
      <c r="G9" s="1" t="s">
        <v>74</v>
      </c>
      <c r="H9" s="2">
        <v>41.137700000000002</v>
      </c>
      <c r="I9" s="2">
        <v>617.06550000000004</v>
      </c>
      <c r="J9" s="10">
        <f t="shared" si="2"/>
        <v>0</v>
      </c>
      <c r="K9" s="11">
        <f t="shared" si="3"/>
        <v>0</v>
      </c>
      <c r="L9" s="1">
        <v>82.23</v>
      </c>
      <c r="M9" s="1">
        <v>80.47</v>
      </c>
      <c r="N9" s="16">
        <f>MAX(0,(TRUNC((L9*0.8)-M9)))</f>
        <v>0</v>
      </c>
      <c r="O9" s="1"/>
      <c r="P9" s="1">
        <f>VLOOKUP(A9:A272,'200326'!A9:J272,10,FALSE)</f>
        <v>100</v>
      </c>
      <c r="Q9" s="1">
        <v>87.8</v>
      </c>
      <c r="R9" s="1">
        <v>120.07</v>
      </c>
      <c r="S9" s="16"/>
      <c r="T9" s="1">
        <v>149.6</v>
      </c>
      <c r="U9" s="1">
        <v>134.6</v>
      </c>
      <c r="V9" s="16">
        <f>MAX(0,(TRUNC((T9*0.8)-U9)))</f>
        <v>0</v>
      </c>
      <c r="W9" s="1">
        <f>VLOOKUP(A9:A272,'200326'!A9:N272,14,FALSE)</f>
        <v>80</v>
      </c>
      <c r="X9" s="1">
        <v>0</v>
      </c>
      <c r="Y9" s="12">
        <v>197234.7</v>
      </c>
      <c r="Z9" s="2">
        <v>206799.22</v>
      </c>
      <c r="AA9" s="1">
        <v>301</v>
      </c>
      <c r="AB9" s="1">
        <v>336</v>
      </c>
      <c r="AC9" s="1">
        <v>515</v>
      </c>
      <c r="AD9" s="1">
        <v>499</v>
      </c>
      <c r="AE9" s="1">
        <v>1207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308</v>
      </c>
      <c r="AV9" s="1">
        <v>265</v>
      </c>
      <c r="AW9" s="1">
        <v>668</v>
      </c>
      <c r="AX9" s="1">
        <v>417</v>
      </c>
      <c r="AY9" s="1">
        <v>1801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303</v>
      </c>
      <c r="BF9" s="1">
        <v>718</v>
      </c>
      <c r="BG9" s="1">
        <v>1265</v>
      </c>
      <c r="BH9" s="1">
        <v>634</v>
      </c>
      <c r="BI9" s="1">
        <v>2019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>
      <c r="A10" s="1">
        <v>70028</v>
      </c>
      <c r="B10" s="1" t="s">
        <v>103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39.673000000000002</v>
      </c>
      <c r="I10" s="2">
        <v>952.15200000000004</v>
      </c>
      <c r="J10" s="10">
        <f t="shared" si="2"/>
        <v>95215.200000000012</v>
      </c>
      <c r="K10" s="11">
        <f t="shared" si="3"/>
        <v>100</v>
      </c>
      <c r="L10" s="1">
        <v>70.650000000000006</v>
      </c>
      <c r="M10" s="1">
        <v>78.62</v>
      </c>
      <c r="N10" s="26">
        <v>50</v>
      </c>
      <c r="O10" s="1"/>
      <c r="P10" s="1" t="e">
        <f>VLOOKUP(A10:A273,'200326'!A10:J273,10,FALSE)</f>
        <v>#N/A</v>
      </c>
      <c r="Q10" s="1">
        <v>63.69</v>
      </c>
      <c r="R10" s="1">
        <v>69.88</v>
      </c>
      <c r="S10" s="16"/>
      <c r="T10" s="1">
        <v>66.56</v>
      </c>
      <c r="U10" s="1">
        <v>63.25</v>
      </c>
      <c r="V10" s="5">
        <v>50</v>
      </c>
      <c r="W10" s="1" t="e">
        <f>VLOOKUP(A10:A273,'200326'!A10:N273,14,FALSE)</f>
        <v>#N/A</v>
      </c>
      <c r="X10" s="1">
        <v>0</v>
      </c>
      <c r="Y10" s="12">
        <v>191283.37</v>
      </c>
      <c r="Z10" s="2">
        <v>201618.19</v>
      </c>
      <c r="AA10" s="1">
        <v>626</v>
      </c>
      <c r="AB10" s="1">
        <v>514</v>
      </c>
      <c r="AC10" s="1">
        <v>580</v>
      </c>
      <c r="AD10" s="1">
        <v>465</v>
      </c>
      <c r="AE10" s="1">
        <v>1887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526</v>
      </c>
      <c r="AV10" s="1">
        <v>550</v>
      </c>
      <c r="AW10" s="1">
        <v>482</v>
      </c>
      <c r="AX10" s="1">
        <v>491</v>
      </c>
      <c r="AY10" s="1">
        <v>1677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525</v>
      </c>
      <c r="BF10" s="1">
        <v>781</v>
      </c>
      <c r="BG10" s="1">
        <v>534</v>
      </c>
      <c r="BH10" s="1">
        <v>296</v>
      </c>
      <c r="BI10" s="1">
        <v>1518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>
      <c r="A11" s="1">
        <v>70187</v>
      </c>
      <c r="B11" s="1" t="s">
        <v>127</v>
      </c>
      <c r="C11" s="1">
        <v>1</v>
      </c>
      <c r="D11" s="1">
        <v>285</v>
      </c>
      <c r="E11" s="1" t="s">
        <v>64</v>
      </c>
      <c r="F11" s="1">
        <v>567</v>
      </c>
      <c r="G11" s="1" t="s">
        <v>74</v>
      </c>
      <c r="H11" s="2">
        <v>1099.0197000000001</v>
      </c>
      <c r="I11" s="2">
        <v>1099.0197000000001</v>
      </c>
      <c r="J11" s="10">
        <f t="shared" si="2"/>
        <v>0</v>
      </c>
      <c r="K11" s="11">
        <f t="shared" si="3"/>
        <v>0</v>
      </c>
      <c r="L11" s="1">
        <v>0</v>
      </c>
      <c r="M11" s="1">
        <v>0</v>
      </c>
      <c r="N11" s="16">
        <f>MAX(0,(TRUNC((L11*0.8)-M11)))</f>
        <v>0</v>
      </c>
      <c r="O11" s="1"/>
      <c r="P11" s="1">
        <f>VLOOKUP(A11:A274,'200326'!A11:J274,10,FALSE)</f>
        <v>0</v>
      </c>
      <c r="Q11" s="1">
        <v>148</v>
      </c>
      <c r="R11" s="1">
        <v>39</v>
      </c>
      <c r="S11" s="16"/>
      <c r="T11" s="1">
        <v>22</v>
      </c>
      <c r="U11" s="1">
        <v>21</v>
      </c>
      <c r="V11" s="16">
        <f>MAX(0,(TRUNC((T11*0.8)-U11)))</f>
        <v>0</v>
      </c>
      <c r="W11" s="1">
        <f>VLOOKUP(A11:A274,'200326'!A11:N274,14,FALSE)</f>
        <v>20</v>
      </c>
      <c r="X11" s="1">
        <v>0</v>
      </c>
      <c r="Y11" s="12">
        <v>186833.35</v>
      </c>
      <c r="Z11" s="2">
        <v>65941.179999999993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55</v>
      </c>
      <c r="AV11" s="1">
        <v>44</v>
      </c>
      <c r="AW11" s="1">
        <v>49</v>
      </c>
      <c r="AX11" s="1">
        <v>44</v>
      </c>
      <c r="AY11" s="1">
        <v>39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10</v>
      </c>
      <c r="BF11" s="1">
        <v>15</v>
      </c>
      <c r="BG11" s="1">
        <v>3</v>
      </c>
      <c r="BH11" s="1">
        <v>3</v>
      </c>
      <c r="BI11" s="1">
        <v>21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>
      <c r="A12" s="1">
        <v>70034</v>
      </c>
      <c r="B12" s="1" t="s">
        <v>99</v>
      </c>
      <c r="C12" s="1">
        <v>24</v>
      </c>
      <c r="D12" s="1">
        <v>285</v>
      </c>
      <c r="E12" s="1" t="s">
        <v>64</v>
      </c>
      <c r="F12" s="1">
        <v>558</v>
      </c>
      <c r="G12" s="1" t="s">
        <v>67</v>
      </c>
      <c r="H12" s="2">
        <v>54.242400000000004</v>
      </c>
      <c r="I12" s="2">
        <v>1301.8176000000001</v>
      </c>
      <c r="J12" s="10">
        <f t="shared" si="2"/>
        <v>91127.232000000004</v>
      </c>
      <c r="K12" s="11">
        <f t="shared" si="3"/>
        <v>70</v>
      </c>
      <c r="L12" s="1">
        <v>35.479999999999997</v>
      </c>
      <c r="M12" s="1">
        <v>30.08</v>
      </c>
      <c r="N12" s="26">
        <v>30</v>
      </c>
      <c r="O12" s="1"/>
      <c r="P12" s="1" t="e">
        <f>VLOOKUP(A12:A275,'200326'!A12:J275,10,FALSE)</f>
        <v>#N/A</v>
      </c>
      <c r="Q12" s="1">
        <v>54.02</v>
      </c>
      <c r="R12" s="1">
        <v>49.08</v>
      </c>
      <c r="S12" s="16"/>
      <c r="T12" s="1">
        <v>53.15</v>
      </c>
      <c r="U12" s="1">
        <v>46.21</v>
      </c>
      <c r="V12" s="5">
        <v>40</v>
      </c>
      <c r="W12" s="1" t="e">
        <f>VLOOKUP(A12:A275,'200326'!A12:N275,14,FALSE)</f>
        <v>#N/A</v>
      </c>
      <c r="X12" s="1">
        <v>0</v>
      </c>
      <c r="Y12" s="12">
        <v>185698.86</v>
      </c>
      <c r="Z12" s="2">
        <v>163215.38</v>
      </c>
      <c r="AA12" s="1">
        <v>256</v>
      </c>
      <c r="AB12" s="1">
        <v>320</v>
      </c>
      <c r="AC12" s="1">
        <v>294</v>
      </c>
      <c r="AD12" s="1">
        <v>283</v>
      </c>
      <c r="AE12" s="1">
        <v>722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400</v>
      </c>
      <c r="AV12" s="1">
        <v>367</v>
      </c>
      <c r="AW12" s="1">
        <v>544</v>
      </c>
      <c r="AX12" s="1">
        <v>338</v>
      </c>
      <c r="AY12" s="1">
        <v>1178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262</v>
      </c>
      <c r="BF12" s="1">
        <v>779</v>
      </c>
      <c r="BG12" s="1">
        <v>450</v>
      </c>
      <c r="BH12" s="1">
        <v>348</v>
      </c>
      <c r="BI12" s="1">
        <v>1109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>
      <c r="A13" s="1">
        <v>70100</v>
      </c>
      <c r="B13" s="1" t="s">
        <v>91</v>
      </c>
      <c r="C13" s="1">
        <v>16</v>
      </c>
      <c r="D13" s="1">
        <v>285</v>
      </c>
      <c r="E13" s="1" t="s">
        <v>64</v>
      </c>
      <c r="F13" s="1">
        <v>567</v>
      </c>
      <c r="G13" s="1" t="s">
        <v>74</v>
      </c>
      <c r="H13" s="2">
        <v>41.050400000000003</v>
      </c>
      <c r="I13" s="2">
        <v>656.80640000000005</v>
      </c>
      <c r="J13" s="10">
        <f t="shared" si="2"/>
        <v>45976.448000000004</v>
      </c>
      <c r="K13" s="11">
        <f t="shared" si="3"/>
        <v>70</v>
      </c>
      <c r="L13" s="1">
        <v>86.19</v>
      </c>
      <c r="M13" s="1">
        <v>88</v>
      </c>
      <c r="N13" s="26">
        <v>30</v>
      </c>
      <c r="O13" s="1"/>
      <c r="P13" s="1" t="e">
        <f>VLOOKUP(A13:A276,'200326'!A13:J276,10,FALSE)</f>
        <v>#N/A</v>
      </c>
      <c r="Q13" s="1">
        <v>87.97</v>
      </c>
      <c r="R13" s="1">
        <v>74.94</v>
      </c>
      <c r="S13" s="16"/>
      <c r="T13" s="1">
        <v>101.97</v>
      </c>
      <c r="U13" s="1">
        <v>104.44</v>
      </c>
      <c r="V13" s="5">
        <v>40</v>
      </c>
      <c r="W13" s="1" t="e">
        <f>VLOOKUP(A13:A276,'200326'!A13:N276,14,FALSE)</f>
        <v>#N/A</v>
      </c>
      <c r="X13" s="1">
        <v>0</v>
      </c>
      <c r="Y13" s="12">
        <v>181360.67</v>
      </c>
      <c r="Z13" s="2">
        <v>175613.61</v>
      </c>
      <c r="AA13" s="1">
        <v>395</v>
      </c>
      <c r="AB13" s="1">
        <v>307</v>
      </c>
      <c r="AC13" s="1">
        <v>646</v>
      </c>
      <c r="AD13" s="1">
        <v>369</v>
      </c>
      <c r="AE13" s="1">
        <v>1408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506</v>
      </c>
      <c r="AV13" s="1">
        <v>317</v>
      </c>
      <c r="AW13" s="1">
        <v>556</v>
      </c>
      <c r="AX13" s="1">
        <v>374</v>
      </c>
      <c r="AY13" s="1">
        <v>1199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186</v>
      </c>
      <c r="BF13" s="1">
        <v>840</v>
      </c>
      <c r="BG13" s="1">
        <v>796</v>
      </c>
      <c r="BH13" s="1">
        <v>459</v>
      </c>
      <c r="BI13" s="1">
        <v>1671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>
      <c r="A14" s="1">
        <v>70019</v>
      </c>
      <c r="B14" s="1" t="s">
        <v>85</v>
      </c>
      <c r="C14" s="1">
        <v>20</v>
      </c>
      <c r="D14" s="1">
        <v>285</v>
      </c>
      <c r="E14" s="1" t="s">
        <v>64</v>
      </c>
      <c r="F14" s="1">
        <v>562</v>
      </c>
      <c r="G14" s="1" t="s">
        <v>65</v>
      </c>
      <c r="H14" s="2">
        <v>66.697199999999995</v>
      </c>
      <c r="I14" s="2">
        <v>1333.944</v>
      </c>
      <c r="J14" s="10">
        <f t="shared" si="2"/>
        <v>0</v>
      </c>
      <c r="K14" s="11">
        <f t="shared" si="3"/>
        <v>0</v>
      </c>
      <c r="L14" s="1">
        <v>26.02</v>
      </c>
      <c r="M14" s="1">
        <v>24.75</v>
      </c>
      <c r="N14" s="16">
        <f t="shared" ref="N14:N15" si="6">MAX(0,(TRUNC((L14*0.8)-M14)))</f>
        <v>0</v>
      </c>
      <c r="O14" s="1"/>
      <c r="P14" s="1">
        <f>VLOOKUP(A14:A277,'200326'!A14:J277,10,FALSE)</f>
        <v>30</v>
      </c>
      <c r="Q14" s="1">
        <v>66.650000000000006</v>
      </c>
      <c r="R14" s="1">
        <v>49.15</v>
      </c>
      <c r="S14" s="16"/>
      <c r="T14" s="1">
        <v>34.67</v>
      </c>
      <c r="U14" s="1">
        <v>28.65</v>
      </c>
      <c r="V14" s="16">
        <f>MAX(0,(TRUNC((T14*0.8)-U14)))</f>
        <v>0</v>
      </c>
      <c r="W14" s="1">
        <f>VLOOKUP(A14:A277,'200326'!A14:N277,14,FALSE)</f>
        <v>20</v>
      </c>
      <c r="X14" s="1">
        <v>0</v>
      </c>
      <c r="Y14" s="12">
        <v>169877.77</v>
      </c>
      <c r="Z14" s="2">
        <v>136795.96</v>
      </c>
      <c r="AA14" s="1">
        <v>152</v>
      </c>
      <c r="AB14" s="1">
        <v>142</v>
      </c>
      <c r="AC14" s="1">
        <v>214</v>
      </c>
      <c r="AD14" s="1">
        <v>167</v>
      </c>
      <c r="AE14" s="1">
        <v>495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434</v>
      </c>
      <c r="AV14" s="1">
        <v>320</v>
      </c>
      <c r="AW14" s="1">
        <v>524</v>
      </c>
      <c r="AX14" s="1">
        <v>430</v>
      </c>
      <c r="AY14" s="1">
        <v>983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181</v>
      </c>
      <c r="BF14" s="1">
        <v>215</v>
      </c>
      <c r="BG14" s="1">
        <v>360</v>
      </c>
      <c r="BH14" s="1">
        <v>90</v>
      </c>
      <c r="BI14" s="1">
        <v>573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>
      <c r="A15" s="1">
        <v>70072</v>
      </c>
      <c r="B15" s="1" t="s">
        <v>79</v>
      </c>
      <c r="C15" s="1">
        <v>20</v>
      </c>
      <c r="D15" s="1">
        <v>285</v>
      </c>
      <c r="E15" s="1" t="s">
        <v>64</v>
      </c>
      <c r="F15" s="1">
        <v>570</v>
      </c>
      <c r="G15" s="1" t="s">
        <v>72</v>
      </c>
      <c r="H15" s="2">
        <v>40.681800000000003</v>
      </c>
      <c r="I15" s="2">
        <v>813.63599999999997</v>
      </c>
      <c r="J15" s="10">
        <f t="shared" si="2"/>
        <v>24409.079999999998</v>
      </c>
      <c r="K15" s="11">
        <f t="shared" si="3"/>
        <v>30</v>
      </c>
      <c r="L15" s="1">
        <v>44.82</v>
      </c>
      <c r="M15" s="1">
        <v>56.05</v>
      </c>
      <c r="N15" s="16">
        <f t="shared" si="6"/>
        <v>0</v>
      </c>
      <c r="O15" s="1"/>
      <c r="P15" s="1" t="e">
        <f>VLOOKUP(A15:A278,'200326'!A15:J278,10,FALSE)</f>
        <v>#N/A</v>
      </c>
      <c r="Q15" s="1">
        <v>110.18</v>
      </c>
      <c r="R15" s="1">
        <v>104.1</v>
      </c>
      <c r="S15" s="16"/>
      <c r="T15" s="1">
        <v>50.08</v>
      </c>
      <c r="U15" s="1">
        <v>44.85</v>
      </c>
      <c r="V15" s="5">
        <v>30</v>
      </c>
      <c r="W15" s="1" t="e">
        <f>VLOOKUP(A15:A278,'200326'!A15:N278,14,FALSE)</f>
        <v>#N/A</v>
      </c>
      <c r="X15" s="1">
        <v>0</v>
      </c>
      <c r="Y15" s="12">
        <v>166856.4</v>
      </c>
      <c r="Z15" s="2">
        <v>166795.38</v>
      </c>
      <c r="AA15" s="1">
        <v>242</v>
      </c>
      <c r="AB15" s="1">
        <v>251</v>
      </c>
      <c r="AC15" s="1">
        <v>369</v>
      </c>
      <c r="AD15" s="1">
        <v>320</v>
      </c>
      <c r="AE15" s="1">
        <v>1121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686</v>
      </c>
      <c r="AV15" s="1">
        <v>608</v>
      </c>
      <c r="AW15" s="1">
        <v>939</v>
      </c>
      <c r="AX15" s="1">
        <v>549</v>
      </c>
      <c r="AY15" s="1">
        <v>2082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343</v>
      </c>
      <c r="BF15" s="1">
        <v>227</v>
      </c>
      <c r="BG15" s="1">
        <v>460</v>
      </c>
      <c r="BH15" s="1">
        <v>170</v>
      </c>
      <c r="BI15" s="1">
        <v>897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>
      <c r="A16" s="1">
        <v>70150</v>
      </c>
      <c r="B16" s="1" t="s">
        <v>118</v>
      </c>
      <c r="C16" s="1">
        <v>20</v>
      </c>
      <c r="D16" s="1">
        <v>285</v>
      </c>
      <c r="E16" s="1" t="s">
        <v>64</v>
      </c>
      <c r="F16" s="1">
        <v>558</v>
      </c>
      <c r="G16" s="1" t="s">
        <v>67</v>
      </c>
      <c r="H16" s="2">
        <v>75.252600000000001</v>
      </c>
      <c r="I16" s="2">
        <v>1505.0519999999999</v>
      </c>
      <c r="J16" s="10">
        <f t="shared" si="2"/>
        <v>90303.12</v>
      </c>
      <c r="K16" s="11">
        <f t="shared" si="3"/>
        <v>60</v>
      </c>
      <c r="L16" s="1">
        <v>27.22</v>
      </c>
      <c r="M16" s="1">
        <v>19.3</v>
      </c>
      <c r="N16" s="26">
        <v>30</v>
      </c>
      <c r="O16" s="1"/>
      <c r="P16" s="1" t="e">
        <f>VLOOKUP(A16:A279,'200326'!A16:J279,10,FALSE)</f>
        <v>#N/A</v>
      </c>
      <c r="Q16" s="1">
        <v>35.799999999999997</v>
      </c>
      <c r="R16" s="1">
        <v>38.700000000000003</v>
      </c>
      <c r="S16" s="16"/>
      <c r="T16" s="1">
        <v>40.4</v>
      </c>
      <c r="U16" s="1">
        <v>36.35</v>
      </c>
      <c r="V16" s="5">
        <v>30</v>
      </c>
      <c r="W16" s="1" t="e">
        <f>VLOOKUP(A16:A279,'200326'!A16:N279,14,FALSE)</f>
        <v>#N/A</v>
      </c>
      <c r="X16" s="1">
        <v>0</v>
      </c>
      <c r="Y16" s="12">
        <v>155660</v>
      </c>
      <c r="Z16" s="2">
        <v>142001.66</v>
      </c>
      <c r="AA16" s="1">
        <v>65</v>
      </c>
      <c r="AB16" s="1">
        <v>191</v>
      </c>
      <c r="AC16" s="1">
        <v>253</v>
      </c>
      <c r="AD16" s="1">
        <v>262</v>
      </c>
      <c r="AE16" s="1">
        <v>386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294</v>
      </c>
      <c r="AV16" s="1">
        <v>127</v>
      </c>
      <c r="AW16" s="1">
        <v>219</v>
      </c>
      <c r="AX16" s="1">
        <v>279</v>
      </c>
      <c r="AY16" s="1">
        <v>774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308</v>
      </c>
      <c r="BF16" s="1">
        <v>250</v>
      </c>
      <c r="BG16" s="1">
        <v>243</v>
      </c>
      <c r="BH16" s="1">
        <v>264</v>
      </c>
      <c r="BI16" s="1">
        <v>727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>
      <c r="A17" s="1">
        <v>70029</v>
      </c>
      <c r="B17" s="1" t="s">
        <v>102</v>
      </c>
      <c r="C17" s="1">
        <v>18</v>
      </c>
      <c r="D17" s="1">
        <v>285</v>
      </c>
      <c r="E17" s="1" t="s">
        <v>64</v>
      </c>
      <c r="F17" s="1">
        <v>558</v>
      </c>
      <c r="G17" s="1" t="s">
        <v>67</v>
      </c>
      <c r="H17" s="2">
        <v>44.814</v>
      </c>
      <c r="I17" s="2">
        <v>806.65200000000004</v>
      </c>
      <c r="J17" s="10">
        <f t="shared" si="2"/>
        <v>16133.04</v>
      </c>
      <c r="K17" s="11">
        <f t="shared" si="3"/>
        <v>20</v>
      </c>
      <c r="L17" s="1">
        <v>35.39</v>
      </c>
      <c r="M17" s="1">
        <v>51.78</v>
      </c>
      <c r="N17" s="16">
        <f>MAX(0,(TRUNC((L17*0.8)-M17)))</f>
        <v>0</v>
      </c>
      <c r="O17" s="1"/>
      <c r="P17" s="1" t="e">
        <f>VLOOKUP(A17:A280,'200326'!A17:J280,10,FALSE)</f>
        <v>#N/A</v>
      </c>
      <c r="Q17" s="1">
        <v>80.81</v>
      </c>
      <c r="R17" s="1">
        <v>75.61</v>
      </c>
      <c r="S17" s="16"/>
      <c r="T17" s="1">
        <v>56.75</v>
      </c>
      <c r="U17" s="1">
        <v>57.44</v>
      </c>
      <c r="V17" s="5">
        <v>20</v>
      </c>
      <c r="W17" s="1" t="e">
        <f>VLOOKUP(A17:A280,'200326'!A17:N280,14,FALSE)</f>
        <v>#N/A</v>
      </c>
      <c r="X17" s="1">
        <v>0</v>
      </c>
      <c r="Y17" s="12">
        <v>139505.98000000001</v>
      </c>
      <c r="Z17" s="2">
        <v>149096.18</v>
      </c>
      <c r="AA17" s="1">
        <v>281</v>
      </c>
      <c r="AB17" s="1">
        <v>189</v>
      </c>
      <c r="AC17" s="1">
        <v>121</v>
      </c>
      <c r="AD17" s="1">
        <v>281</v>
      </c>
      <c r="AE17" s="1">
        <v>932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627</v>
      </c>
      <c r="AV17" s="1">
        <v>335</v>
      </c>
      <c r="AW17" s="1">
        <v>418</v>
      </c>
      <c r="AX17" s="1">
        <v>484</v>
      </c>
      <c r="AY17" s="1">
        <v>1361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196</v>
      </c>
      <c r="BF17" s="1">
        <v>618</v>
      </c>
      <c r="BG17" s="1">
        <v>394</v>
      </c>
      <c r="BH17" s="1">
        <v>245</v>
      </c>
      <c r="BI17" s="1">
        <v>1034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>
      <c r="A18" s="1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2">
        <v>632.88620000000003</v>
      </c>
      <c r="I18" s="2">
        <v>632.88620000000003</v>
      </c>
      <c r="J18" s="10">
        <f t="shared" si="2"/>
        <v>37973.171999999999</v>
      </c>
      <c r="K18" s="11">
        <f t="shared" si="3"/>
        <v>60</v>
      </c>
      <c r="L18" s="1">
        <v>24.5</v>
      </c>
      <c r="M18" s="1">
        <v>49</v>
      </c>
      <c r="N18" s="26">
        <v>30</v>
      </c>
      <c r="O18" s="1"/>
      <c r="P18" s="1">
        <f>VLOOKUP(A18:A281,'200326'!A18:J281,10,FALSE)</f>
        <v>20</v>
      </c>
      <c r="Q18" s="1">
        <v>118.5</v>
      </c>
      <c r="R18" s="1">
        <v>54</v>
      </c>
      <c r="S18" s="16"/>
      <c r="T18" s="1">
        <v>75</v>
      </c>
      <c r="U18" s="1">
        <v>73</v>
      </c>
      <c r="V18" s="5">
        <v>30</v>
      </c>
      <c r="W18" s="1">
        <f>VLOOKUP(A18:A281,'200326'!A18:N281,14,FALSE)</f>
        <v>100</v>
      </c>
      <c r="X18" s="1">
        <v>0</v>
      </c>
      <c r="Y18" s="12">
        <v>137969.19</v>
      </c>
      <c r="Z18" s="2">
        <v>111387.97</v>
      </c>
      <c r="AA18" s="1">
        <v>9</v>
      </c>
      <c r="AB18" s="1">
        <v>7</v>
      </c>
      <c r="AC18" s="1">
        <v>7</v>
      </c>
      <c r="AD18" s="1">
        <v>10</v>
      </c>
      <c r="AE18" s="1">
        <v>49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59</v>
      </c>
      <c r="AV18" s="1">
        <v>23</v>
      </c>
      <c r="AW18" s="1">
        <v>20</v>
      </c>
      <c r="AX18" s="1">
        <v>56</v>
      </c>
      <c r="AY18" s="1">
        <v>54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7</v>
      </c>
      <c r="BF18" s="1">
        <v>29</v>
      </c>
      <c r="BG18" s="1">
        <v>42</v>
      </c>
      <c r="BH18" s="1">
        <v>23</v>
      </c>
      <c r="BI18" s="1">
        <v>73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>
      <c r="A19" s="1">
        <v>70002</v>
      </c>
      <c r="B19" s="1" t="s">
        <v>113</v>
      </c>
      <c r="C19" s="1">
        <v>48</v>
      </c>
      <c r="D19" s="1">
        <v>285</v>
      </c>
      <c r="E19" s="1" t="s">
        <v>64</v>
      </c>
      <c r="F19" s="1">
        <v>557</v>
      </c>
      <c r="G19" s="1" t="s">
        <v>69</v>
      </c>
      <c r="H19" s="2">
        <v>27.994199999999999</v>
      </c>
      <c r="I19" s="2">
        <v>1343.7216000000001</v>
      </c>
      <c r="J19" s="10">
        <f t="shared" si="2"/>
        <v>0</v>
      </c>
      <c r="K19" s="11">
        <f t="shared" si="3"/>
        <v>0</v>
      </c>
      <c r="L19" s="1">
        <v>25.15</v>
      </c>
      <c r="M19" s="1">
        <v>17.38</v>
      </c>
      <c r="N19" s="5">
        <v>0</v>
      </c>
      <c r="O19" s="1"/>
      <c r="P19" s="1">
        <f>VLOOKUP(A19:A282,'200326'!A19:J282,10,FALSE)</f>
        <v>20</v>
      </c>
      <c r="Q19" s="1">
        <v>35.880000000000003</v>
      </c>
      <c r="R19" s="1">
        <v>32.15</v>
      </c>
      <c r="S19" s="16"/>
      <c r="T19" s="1">
        <v>33.450000000000003</v>
      </c>
      <c r="U19" s="1">
        <v>30.85</v>
      </c>
      <c r="V19" s="16">
        <f>MAX(0,(TRUNC((T19*0.8)-U19)))</f>
        <v>0</v>
      </c>
      <c r="W19" s="1">
        <f>VLOOKUP(A19:A282,'200326'!A19:N282,14,FALSE)</f>
        <v>30</v>
      </c>
      <c r="X19" s="1">
        <v>0</v>
      </c>
      <c r="Y19" s="12">
        <v>126939.7</v>
      </c>
      <c r="Z19" s="2">
        <v>108001.62</v>
      </c>
      <c r="AA19" s="1">
        <v>346</v>
      </c>
      <c r="AB19" s="1">
        <v>277</v>
      </c>
      <c r="AC19" s="1">
        <v>598</v>
      </c>
      <c r="AD19" s="1">
        <v>249</v>
      </c>
      <c r="AE19" s="1">
        <v>834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563</v>
      </c>
      <c r="AV19" s="1">
        <v>445</v>
      </c>
      <c r="AW19" s="1">
        <v>646</v>
      </c>
      <c r="AX19" s="1">
        <v>581</v>
      </c>
      <c r="AY19" s="1">
        <v>1543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385</v>
      </c>
      <c r="BF19" s="1">
        <v>588</v>
      </c>
      <c r="BG19" s="1">
        <v>576</v>
      </c>
      <c r="BH19" s="1">
        <v>701</v>
      </c>
      <c r="BI19" s="1">
        <v>1481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>
      <c r="A20" s="1">
        <v>70005</v>
      </c>
      <c r="B20" s="1" t="s">
        <v>107</v>
      </c>
      <c r="C20" s="1">
        <v>24</v>
      </c>
      <c r="D20" s="1">
        <v>285</v>
      </c>
      <c r="E20" s="1" t="s">
        <v>64</v>
      </c>
      <c r="F20" s="1">
        <v>557</v>
      </c>
      <c r="G20" s="1" t="s">
        <v>69</v>
      </c>
      <c r="H20" s="2">
        <v>49.266300000000001</v>
      </c>
      <c r="I20" s="2">
        <v>1182.3912</v>
      </c>
      <c r="J20" s="10">
        <f t="shared" si="2"/>
        <v>47295.648000000001</v>
      </c>
      <c r="K20" s="11">
        <f t="shared" si="3"/>
        <v>40</v>
      </c>
      <c r="L20" s="1">
        <v>15.21</v>
      </c>
      <c r="M20" s="1">
        <v>13.62</v>
      </c>
      <c r="N20" s="26">
        <v>20</v>
      </c>
      <c r="O20" s="1"/>
      <c r="P20" s="1" t="e">
        <f>VLOOKUP(A20:A283,'200326'!A20:J283,10,FALSE)</f>
        <v>#N/A</v>
      </c>
      <c r="Q20" s="1">
        <v>60.62</v>
      </c>
      <c r="R20" s="1">
        <v>52.33</v>
      </c>
      <c r="S20" s="16"/>
      <c r="T20" s="1">
        <v>25.58</v>
      </c>
      <c r="U20" s="1">
        <v>12</v>
      </c>
      <c r="V20" s="5">
        <v>20</v>
      </c>
      <c r="W20" s="1" t="e">
        <f>VLOOKUP(A20:A283,'200326'!A20:N283,14,FALSE)</f>
        <v>#N/A</v>
      </c>
      <c r="X20" s="1">
        <v>0</v>
      </c>
      <c r="Y20" s="12">
        <v>119914.17</v>
      </c>
      <c r="Z20" s="2">
        <v>92177.25</v>
      </c>
      <c r="AA20" s="1">
        <v>129</v>
      </c>
      <c r="AB20" s="1">
        <v>173</v>
      </c>
      <c r="AC20" s="1">
        <v>97</v>
      </c>
      <c r="AD20" s="1">
        <v>105</v>
      </c>
      <c r="AE20" s="1">
        <v>327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535</v>
      </c>
      <c r="AV20" s="1">
        <v>367</v>
      </c>
      <c r="AW20" s="1">
        <v>528</v>
      </c>
      <c r="AX20" s="1">
        <v>417</v>
      </c>
      <c r="AY20" s="1">
        <v>1256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188</v>
      </c>
      <c r="BF20" s="1">
        <v>237</v>
      </c>
      <c r="BG20" s="1">
        <v>220</v>
      </c>
      <c r="BH20" s="1">
        <v>175</v>
      </c>
      <c r="BI20" s="1">
        <v>288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>
      <c r="A21" s="1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2">
        <v>38.344099999999997</v>
      </c>
      <c r="I21" s="2">
        <v>920.25840000000005</v>
      </c>
      <c r="J21" s="10">
        <f t="shared" si="2"/>
        <v>36810.336000000003</v>
      </c>
      <c r="K21" s="11">
        <f t="shared" si="3"/>
        <v>40</v>
      </c>
      <c r="L21" s="1">
        <v>43.65</v>
      </c>
      <c r="M21" s="1">
        <v>35.25</v>
      </c>
      <c r="N21" s="26">
        <v>20</v>
      </c>
      <c r="O21" s="1"/>
      <c r="P21" s="1" t="e">
        <f>VLOOKUP(A21:A284,'200326'!A21:J284,10,FALSE)</f>
        <v>#N/A</v>
      </c>
      <c r="Q21" s="1">
        <v>33.229999999999997</v>
      </c>
      <c r="R21" s="1">
        <v>32.21</v>
      </c>
      <c r="S21" s="16"/>
      <c r="T21" s="1">
        <v>42.96</v>
      </c>
      <c r="U21" s="1">
        <v>37.25</v>
      </c>
      <c r="V21" s="5">
        <v>20</v>
      </c>
      <c r="W21" s="1" t="e">
        <f>VLOOKUP(A21:A284,'200326'!A21:N284,14,FALSE)</f>
        <v>#N/A</v>
      </c>
      <c r="X21" s="1">
        <v>0</v>
      </c>
      <c r="Y21" s="12">
        <v>110277.63</v>
      </c>
      <c r="Z21" s="2">
        <v>96358.720000000001</v>
      </c>
      <c r="AA21" s="1">
        <v>313</v>
      </c>
      <c r="AB21" s="1">
        <v>351</v>
      </c>
      <c r="AC21" s="1">
        <v>400</v>
      </c>
      <c r="AD21" s="1">
        <v>318</v>
      </c>
      <c r="AE21" s="1">
        <v>846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226</v>
      </c>
      <c r="AV21" s="1">
        <v>247</v>
      </c>
      <c r="AW21" s="1">
        <v>345</v>
      </c>
      <c r="AX21" s="1">
        <v>206</v>
      </c>
      <c r="AY21" s="1">
        <v>773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231</v>
      </c>
      <c r="BF21" s="1">
        <v>334</v>
      </c>
      <c r="BG21" s="1">
        <v>547</v>
      </c>
      <c r="BH21" s="1">
        <v>172</v>
      </c>
      <c r="BI21" s="1">
        <v>894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>
      <c r="A22" s="1">
        <v>70168</v>
      </c>
      <c r="B22" s="1" t="s">
        <v>109</v>
      </c>
      <c r="C22" s="1">
        <v>24</v>
      </c>
      <c r="D22" s="1">
        <v>285</v>
      </c>
      <c r="E22" s="1" t="s">
        <v>64</v>
      </c>
      <c r="F22" s="1">
        <v>974</v>
      </c>
      <c r="G22" s="1" t="s">
        <v>110</v>
      </c>
      <c r="H22" s="2">
        <v>49.412100000000002</v>
      </c>
      <c r="I22" s="2">
        <v>1185.8904</v>
      </c>
      <c r="J22" s="10">
        <f t="shared" si="2"/>
        <v>47435.616000000002</v>
      </c>
      <c r="K22" s="11">
        <f t="shared" si="3"/>
        <v>40</v>
      </c>
      <c r="L22" s="1">
        <v>23.4</v>
      </c>
      <c r="M22" s="1">
        <v>15.58</v>
      </c>
      <c r="N22" s="20">
        <v>20</v>
      </c>
      <c r="O22" s="1"/>
      <c r="P22" s="1" t="e">
        <f>VLOOKUP(A22:A285,'200326'!A22:J285,10,FALSE)</f>
        <v>#N/A</v>
      </c>
      <c r="Q22" s="1">
        <v>33.1</v>
      </c>
      <c r="R22" s="1">
        <v>17.62</v>
      </c>
      <c r="S22" s="16"/>
      <c r="T22" s="1">
        <v>35.56</v>
      </c>
      <c r="U22" s="1">
        <v>26.79</v>
      </c>
      <c r="V22" s="5">
        <v>20</v>
      </c>
      <c r="W22" s="1" t="e">
        <f>VLOOKUP(A22:A285,'200326'!A22:N285,14,FALSE)</f>
        <v>#N/A</v>
      </c>
      <c r="X22" s="1">
        <v>0</v>
      </c>
      <c r="Y22" s="12">
        <v>109176.03</v>
      </c>
      <c r="Z22" s="2">
        <v>71153.42</v>
      </c>
      <c r="AA22" s="1">
        <v>201</v>
      </c>
      <c r="AB22" s="1">
        <v>128</v>
      </c>
      <c r="AC22" s="1">
        <v>206</v>
      </c>
      <c r="AD22" s="1">
        <v>181</v>
      </c>
      <c r="AE22" s="1">
        <v>374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219</v>
      </c>
      <c r="AV22" s="1">
        <v>279</v>
      </c>
      <c r="AW22" s="1">
        <v>328</v>
      </c>
      <c r="AX22" s="1">
        <v>216</v>
      </c>
      <c r="AY22" s="1">
        <v>423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271</v>
      </c>
      <c r="BF22" s="1">
        <v>348</v>
      </c>
      <c r="BG22" s="1">
        <v>361</v>
      </c>
      <c r="BH22" s="1">
        <v>95</v>
      </c>
      <c r="BI22" s="1">
        <v>643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>
      <c r="A23" s="1">
        <v>70500</v>
      </c>
      <c r="B23" s="1" t="s">
        <v>105</v>
      </c>
      <c r="C23" s="1">
        <v>10</v>
      </c>
      <c r="D23" s="1">
        <v>285</v>
      </c>
      <c r="E23" s="1" t="s">
        <v>64</v>
      </c>
      <c r="F23" s="1">
        <v>285</v>
      </c>
      <c r="G23" s="1" t="s">
        <v>64</v>
      </c>
      <c r="H23" s="2">
        <v>121.3858</v>
      </c>
      <c r="I23" s="2">
        <v>1213.8579999999999</v>
      </c>
      <c r="J23" s="10">
        <f t="shared" si="2"/>
        <v>0</v>
      </c>
      <c r="K23" s="11">
        <f t="shared" si="3"/>
        <v>0</v>
      </c>
      <c r="L23" s="1">
        <v>19.600000000000001</v>
      </c>
      <c r="M23" s="1">
        <v>12.5</v>
      </c>
      <c r="N23" s="5">
        <v>0</v>
      </c>
      <c r="O23" s="1"/>
      <c r="P23" s="1">
        <f>VLOOKUP(A23:A286,'200326'!A23:J286,10,FALSE)</f>
        <v>10</v>
      </c>
      <c r="Q23" s="1">
        <v>29.45</v>
      </c>
      <c r="R23" s="1">
        <v>29.1</v>
      </c>
      <c r="S23" s="16"/>
      <c r="T23" s="1">
        <v>24.65</v>
      </c>
      <c r="U23" s="1">
        <v>17</v>
      </c>
      <c r="V23" s="5">
        <v>0</v>
      </c>
      <c r="W23" s="1">
        <f>VLOOKUP(A23:A286,'200326'!A23:N286,14,FALSE)</f>
        <v>20</v>
      </c>
      <c r="X23" s="1">
        <v>0</v>
      </c>
      <c r="Y23" s="12">
        <v>89461.33</v>
      </c>
      <c r="Z23" s="2">
        <v>71132.08</v>
      </c>
      <c r="AA23" s="1">
        <v>105</v>
      </c>
      <c r="AB23" s="1">
        <v>0</v>
      </c>
      <c r="AC23" s="1">
        <v>74</v>
      </c>
      <c r="AD23" s="1">
        <v>34</v>
      </c>
      <c r="AE23" s="1">
        <v>125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83</v>
      </c>
      <c r="AV23" s="1">
        <v>62</v>
      </c>
      <c r="AW23" s="1">
        <v>127</v>
      </c>
      <c r="AX23" s="1">
        <v>107</v>
      </c>
      <c r="AY23" s="1">
        <v>291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63</v>
      </c>
      <c r="BF23" s="1">
        <v>111</v>
      </c>
      <c r="BG23" s="1">
        <v>97</v>
      </c>
      <c r="BH23" s="1">
        <v>62</v>
      </c>
      <c r="BI23" s="1">
        <v>170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>
      <c r="A24" s="1">
        <v>70012</v>
      </c>
      <c r="B24" s="1" t="s">
        <v>89</v>
      </c>
      <c r="C24" s="1">
        <v>15</v>
      </c>
      <c r="D24" s="1">
        <v>285</v>
      </c>
      <c r="E24" s="1" t="s">
        <v>64</v>
      </c>
      <c r="F24" s="1">
        <v>562</v>
      </c>
      <c r="G24" s="1" t="s">
        <v>65</v>
      </c>
      <c r="H24" s="2">
        <v>27.955400000000001</v>
      </c>
      <c r="I24" s="2">
        <v>419.33100000000002</v>
      </c>
      <c r="J24" s="10">
        <f t="shared" si="2"/>
        <v>29353.170000000002</v>
      </c>
      <c r="K24" s="11">
        <f t="shared" si="3"/>
        <v>70</v>
      </c>
      <c r="L24" s="1">
        <v>58.53</v>
      </c>
      <c r="M24" s="1">
        <v>2.4</v>
      </c>
      <c r="N24" s="5">
        <v>50</v>
      </c>
      <c r="O24" s="31">
        <v>26</v>
      </c>
      <c r="P24" s="1">
        <f>VLOOKUP(A24:A287,'200326'!A24:J287,10,FALSE)</f>
        <v>18</v>
      </c>
      <c r="Q24" s="1">
        <v>81.23</v>
      </c>
      <c r="R24" s="1">
        <v>32.33</v>
      </c>
      <c r="S24" s="16"/>
      <c r="T24" s="1">
        <v>61.43</v>
      </c>
      <c r="U24" s="1">
        <v>30.4</v>
      </c>
      <c r="V24" s="5">
        <v>20</v>
      </c>
      <c r="W24" s="1">
        <f>VLOOKUP(A24:A287,'200326'!A24:N287,14,FALSE)</f>
        <v>40</v>
      </c>
      <c r="X24" s="1">
        <v>0</v>
      </c>
      <c r="Y24" s="12">
        <v>84369.4</v>
      </c>
      <c r="Z24" s="2">
        <v>27312.43</v>
      </c>
      <c r="AA24" s="1">
        <v>236</v>
      </c>
      <c r="AB24" s="1">
        <v>317</v>
      </c>
      <c r="AC24" s="1">
        <v>318</v>
      </c>
      <c r="AD24" s="1">
        <v>331</v>
      </c>
      <c r="AE24" s="1">
        <v>36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310</v>
      </c>
      <c r="AV24" s="1">
        <v>396</v>
      </c>
      <c r="AW24" s="1">
        <v>441</v>
      </c>
      <c r="AX24" s="1">
        <v>539</v>
      </c>
      <c r="AY24" s="1">
        <v>485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213</v>
      </c>
      <c r="BF24" s="1">
        <v>243</v>
      </c>
      <c r="BG24" s="1">
        <v>415</v>
      </c>
      <c r="BH24" s="1">
        <v>344</v>
      </c>
      <c r="BI24" s="1">
        <v>456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>
      <c r="A25" s="1">
        <v>70044</v>
      </c>
      <c r="B25" s="1" t="s">
        <v>96</v>
      </c>
      <c r="C25" s="1">
        <v>21</v>
      </c>
      <c r="D25" s="1">
        <v>285</v>
      </c>
      <c r="E25" s="1" t="s">
        <v>64</v>
      </c>
      <c r="F25" s="1">
        <v>565</v>
      </c>
      <c r="G25" s="1" t="s">
        <v>94</v>
      </c>
      <c r="H25" s="2">
        <v>30.254300000000001</v>
      </c>
      <c r="I25" s="2">
        <v>635.34029999999996</v>
      </c>
      <c r="J25" s="10">
        <f t="shared" si="2"/>
        <v>0</v>
      </c>
      <c r="K25" s="11">
        <f t="shared" si="3"/>
        <v>0</v>
      </c>
      <c r="L25" s="1">
        <v>37.880000000000003</v>
      </c>
      <c r="M25" s="1">
        <v>30.33</v>
      </c>
      <c r="N25" s="16">
        <f t="shared" ref="N25:N30" si="7">MAX(0,(TRUNC((L25*0.8)-M25)))</f>
        <v>0</v>
      </c>
      <c r="O25" s="1"/>
      <c r="P25" s="1">
        <f>VLOOKUP(A25:A288,'200326'!A25:J288,10,FALSE)</f>
        <v>30</v>
      </c>
      <c r="Q25" s="1">
        <v>46.95</v>
      </c>
      <c r="R25" s="1">
        <v>43.52</v>
      </c>
      <c r="S25" s="16"/>
      <c r="T25" s="1">
        <v>42.4</v>
      </c>
      <c r="U25" s="1">
        <v>36.67</v>
      </c>
      <c r="V25" s="16">
        <f>MAX(0,(TRUNC((T25*0.8)-U25)))</f>
        <v>0</v>
      </c>
      <c r="W25" s="1">
        <f>VLOOKUP(A25:A288,'200326'!A25:N288,14,FALSE)</f>
        <v>40</v>
      </c>
      <c r="X25" s="1">
        <v>0</v>
      </c>
      <c r="Y25" s="12">
        <v>80839.490000000005</v>
      </c>
      <c r="Z25" s="2">
        <v>70220.23</v>
      </c>
      <c r="AA25" s="1">
        <v>114</v>
      </c>
      <c r="AB25" s="1">
        <v>219</v>
      </c>
      <c r="AC25" s="1">
        <v>331</v>
      </c>
      <c r="AD25" s="1">
        <v>482</v>
      </c>
      <c r="AE25" s="1">
        <v>637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272</v>
      </c>
      <c r="AV25" s="1">
        <v>255</v>
      </c>
      <c r="AW25" s="1">
        <v>405</v>
      </c>
      <c r="AX25" s="1">
        <v>363</v>
      </c>
      <c r="AY25" s="1">
        <v>914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207</v>
      </c>
      <c r="BF25" s="1">
        <v>304</v>
      </c>
      <c r="BG25" s="1">
        <v>426</v>
      </c>
      <c r="BH25" s="1">
        <v>211</v>
      </c>
      <c r="BI25" s="1">
        <v>770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>
      <c r="A26" s="1">
        <v>70090</v>
      </c>
      <c r="B26" s="1" t="s">
        <v>86</v>
      </c>
      <c r="C26" s="1">
        <v>32</v>
      </c>
      <c r="D26" s="1">
        <v>285</v>
      </c>
      <c r="E26" s="1" t="s">
        <v>64</v>
      </c>
      <c r="F26" s="1">
        <v>573</v>
      </c>
      <c r="G26" s="1" t="s">
        <v>87</v>
      </c>
      <c r="H26" s="2">
        <v>32.271900000000002</v>
      </c>
      <c r="I26" s="2">
        <v>1032.7008000000001</v>
      </c>
      <c r="J26" s="10">
        <f t="shared" si="2"/>
        <v>10327.008000000002</v>
      </c>
      <c r="K26" s="11">
        <f t="shared" si="3"/>
        <v>10</v>
      </c>
      <c r="L26" s="1">
        <v>22.31</v>
      </c>
      <c r="M26" s="1">
        <v>23.44</v>
      </c>
      <c r="N26" s="16">
        <f t="shared" si="7"/>
        <v>0</v>
      </c>
      <c r="O26" s="1"/>
      <c r="P26" s="1">
        <f>VLOOKUP(A26:A289,'200326'!A26:J289,10,FALSE)</f>
        <v>20</v>
      </c>
      <c r="Q26" s="1">
        <v>31.31</v>
      </c>
      <c r="R26" s="1">
        <v>48.81</v>
      </c>
      <c r="S26" s="16"/>
      <c r="T26" s="1">
        <v>21.25</v>
      </c>
      <c r="U26" s="1">
        <v>9.56</v>
      </c>
      <c r="V26" s="5">
        <v>10</v>
      </c>
      <c r="W26" s="1">
        <f>VLOOKUP(A26:A289,'200326'!A26:N289,14,FALSE)</f>
        <v>20</v>
      </c>
      <c r="X26" s="1">
        <v>0</v>
      </c>
      <c r="Y26" s="12">
        <v>77323.47</v>
      </c>
      <c r="Z26" s="2">
        <v>84487.83</v>
      </c>
      <c r="AA26" s="1">
        <v>170</v>
      </c>
      <c r="AB26" s="1">
        <v>146</v>
      </c>
      <c r="AC26" s="1">
        <v>339</v>
      </c>
      <c r="AD26" s="1">
        <v>264</v>
      </c>
      <c r="AE26" s="1">
        <v>750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383</v>
      </c>
      <c r="AV26" s="1">
        <v>217</v>
      </c>
      <c r="AW26" s="1">
        <v>308</v>
      </c>
      <c r="AX26" s="1">
        <v>405</v>
      </c>
      <c r="AY26" s="1">
        <v>1562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289</v>
      </c>
      <c r="BF26" s="1">
        <v>214</v>
      </c>
      <c r="BG26" s="1">
        <v>209</v>
      </c>
      <c r="BH26" s="1">
        <v>150</v>
      </c>
      <c r="BI26" s="1">
        <v>306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>
      <c r="A27" s="1">
        <v>70038</v>
      </c>
      <c r="B27" s="1" t="s">
        <v>66</v>
      </c>
      <c r="C27" s="1">
        <v>16</v>
      </c>
      <c r="D27" s="1">
        <v>285</v>
      </c>
      <c r="E27" s="1" t="s">
        <v>64</v>
      </c>
      <c r="F27" s="1">
        <v>558</v>
      </c>
      <c r="G27" s="1" t="s">
        <v>67</v>
      </c>
      <c r="H27" s="2">
        <v>50.8581</v>
      </c>
      <c r="I27" s="2">
        <v>813.7296</v>
      </c>
      <c r="J27" s="10">
        <f t="shared" si="2"/>
        <v>0</v>
      </c>
      <c r="K27" s="11">
        <f t="shared" si="3"/>
        <v>0</v>
      </c>
      <c r="L27" s="1">
        <v>10.16</v>
      </c>
      <c r="M27" s="1">
        <v>15.31</v>
      </c>
      <c r="N27" s="16">
        <f t="shared" si="7"/>
        <v>0</v>
      </c>
      <c r="O27" s="1"/>
      <c r="P27" s="1" t="e">
        <f>VLOOKUP(A27:A290,'200326'!A27:J290,10,FALSE)</f>
        <v>#N/A</v>
      </c>
      <c r="Q27" s="1">
        <v>47.56</v>
      </c>
      <c r="R27" s="1">
        <v>45</v>
      </c>
      <c r="S27" s="16"/>
      <c r="T27" s="1">
        <v>34.19</v>
      </c>
      <c r="U27" s="1">
        <v>34.06</v>
      </c>
      <c r="V27" s="16">
        <f>MAX(0,(TRUNC((T27*0.8)-U27)))</f>
        <v>0</v>
      </c>
      <c r="W27" s="1" t="e">
        <f>VLOOKUP(A27:A290,'200326'!A27:N290,14,FALSE)</f>
        <v>#N/A</v>
      </c>
      <c r="X27" s="1">
        <v>0</v>
      </c>
      <c r="Y27" s="12">
        <v>74786.84</v>
      </c>
      <c r="Z27" s="2">
        <v>76795.73</v>
      </c>
      <c r="AA27" s="1">
        <v>-16</v>
      </c>
      <c r="AB27" s="1">
        <v>70</v>
      </c>
      <c r="AC27" s="1">
        <v>22</v>
      </c>
      <c r="AD27" s="1">
        <v>243</v>
      </c>
      <c r="AE27" s="1">
        <v>245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270</v>
      </c>
      <c r="AV27" s="1">
        <v>163</v>
      </c>
      <c r="AW27" s="1">
        <v>257</v>
      </c>
      <c r="AX27" s="1">
        <v>305</v>
      </c>
      <c r="AY27" s="1">
        <v>720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159</v>
      </c>
      <c r="BF27" s="1">
        <v>132</v>
      </c>
      <c r="BG27" s="1">
        <v>270</v>
      </c>
      <c r="BH27" s="1">
        <v>104</v>
      </c>
      <c r="BI27" s="1">
        <v>545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>
      <c r="A28" s="1">
        <v>70070</v>
      </c>
      <c r="B28" s="1" t="s">
        <v>63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72.478399999999993</v>
      </c>
      <c r="I28" s="2">
        <v>362.392</v>
      </c>
      <c r="J28" s="10">
        <f t="shared" si="2"/>
        <v>0</v>
      </c>
      <c r="K28" s="11">
        <f t="shared" si="3"/>
        <v>0</v>
      </c>
      <c r="L28" s="1">
        <v>37.299999999999997</v>
      </c>
      <c r="M28" s="1">
        <v>43.4</v>
      </c>
      <c r="N28" s="16">
        <f t="shared" si="7"/>
        <v>0</v>
      </c>
      <c r="O28" s="1"/>
      <c r="P28" s="1">
        <f>VLOOKUP(A28:A291,'200326'!A28:J291,10,FALSE)</f>
        <v>30</v>
      </c>
      <c r="Q28" s="1">
        <v>93.9</v>
      </c>
      <c r="R28" s="1">
        <v>113.6</v>
      </c>
      <c r="S28" s="16"/>
      <c r="T28" s="1">
        <v>74.599999999999994</v>
      </c>
      <c r="U28" s="1">
        <v>48.2</v>
      </c>
      <c r="V28" s="5">
        <v>0</v>
      </c>
      <c r="W28" s="1">
        <f>VLOOKUP(A28:A291,'200326'!A28:N291,14,FALSE)</f>
        <v>50</v>
      </c>
      <c r="X28" s="1">
        <v>0</v>
      </c>
      <c r="Y28" s="12">
        <v>74580.27</v>
      </c>
      <c r="Z28" s="2">
        <v>74362.84</v>
      </c>
      <c r="AA28" s="1">
        <v>48</v>
      </c>
      <c r="AB28" s="1">
        <v>59</v>
      </c>
      <c r="AC28" s="1">
        <v>52</v>
      </c>
      <c r="AD28" s="1">
        <v>114</v>
      </c>
      <c r="AE28" s="1">
        <v>217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181</v>
      </c>
      <c r="AV28" s="1">
        <v>88</v>
      </c>
      <c r="AW28" s="1">
        <v>132</v>
      </c>
      <c r="AX28" s="1">
        <v>225</v>
      </c>
      <c r="AY28" s="1">
        <v>568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40</v>
      </c>
      <c r="BF28" s="1">
        <v>165</v>
      </c>
      <c r="BG28" s="1">
        <v>201</v>
      </c>
      <c r="BH28" s="1">
        <v>99</v>
      </c>
      <c r="BI28" s="1">
        <v>241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>
      <c r="A29" s="1">
        <v>70003</v>
      </c>
      <c r="B29" s="1" t="s">
        <v>82</v>
      </c>
      <c r="C29" s="1">
        <v>25</v>
      </c>
      <c r="D29" s="1">
        <v>285</v>
      </c>
      <c r="E29" s="1" t="s">
        <v>64</v>
      </c>
      <c r="F29" s="1">
        <v>557</v>
      </c>
      <c r="G29" s="1" t="s">
        <v>69</v>
      </c>
      <c r="H29" s="2">
        <v>62.836599999999997</v>
      </c>
      <c r="I29" s="2">
        <v>1570.915</v>
      </c>
      <c r="J29" s="10">
        <f t="shared" si="2"/>
        <v>0</v>
      </c>
      <c r="K29" s="11">
        <f t="shared" si="3"/>
        <v>0</v>
      </c>
      <c r="L29" s="1">
        <v>13.72</v>
      </c>
      <c r="M29" s="1">
        <v>43.8</v>
      </c>
      <c r="N29" s="16">
        <f t="shared" si="7"/>
        <v>0</v>
      </c>
      <c r="O29" s="1"/>
      <c r="P29" s="1">
        <f>VLOOKUP(A29:A292,'200326'!A29:J292,10,FALSE)</f>
        <v>15</v>
      </c>
      <c r="Q29" s="1">
        <v>23.92</v>
      </c>
      <c r="R29" s="1">
        <v>18.760000000000002</v>
      </c>
      <c r="S29" s="16"/>
      <c r="T29" s="1">
        <v>7.48</v>
      </c>
      <c r="U29" s="1">
        <v>62.96</v>
      </c>
      <c r="V29" s="16">
        <f>MAX(0,(TRUNC((T29*0.8)-U29)))</f>
        <v>0</v>
      </c>
      <c r="W29" s="1">
        <f>VLOOKUP(A29:A292,'200326'!A29:N292,14,FALSE)</f>
        <v>0</v>
      </c>
      <c r="X29" s="1">
        <v>0</v>
      </c>
      <c r="Y29" s="12">
        <v>70879.679999999993</v>
      </c>
      <c r="Z29" s="2">
        <v>197181.25</v>
      </c>
      <c r="AA29" s="1">
        <v>131</v>
      </c>
      <c r="AB29" s="1">
        <v>53</v>
      </c>
      <c r="AC29" s="1">
        <v>161</v>
      </c>
      <c r="AD29" s="1">
        <v>49</v>
      </c>
      <c r="AE29" s="1">
        <v>1095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178</v>
      </c>
      <c r="AV29" s="1">
        <v>85</v>
      </c>
      <c r="AW29" s="1">
        <v>332</v>
      </c>
      <c r="AX29" s="1">
        <v>91</v>
      </c>
      <c r="AY29" s="1">
        <v>469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70</v>
      </c>
      <c r="BF29" s="1">
        <v>45</v>
      </c>
      <c r="BG29" s="1">
        <v>72</v>
      </c>
      <c r="BH29" s="1">
        <v>45</v>
      </c>
      <c r="BI29" s="1">
        <v>1574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>
      <c r="A30" s="1">
        <v>70011</v>
      </c>
      <c r="B30" s="1" t="s">
        <v>101</v>
      </c>
      <c r="C30" s="1">
        <v>15</v>
      </c>
      <c r="D30" s="1">
        <v>285</v>
      </c>
      <c r="E30" s="1" t="s">
        <v>64</v>
      </c>
      <c r="F30" s="1">
        <v>562</v>
      </c>
      <c r="G30" s="1" t="s">
        <v>65</v>
      </c>
      <c r="H30" s="2">
        <v>27.955400000000001</v>
      </c>
      <c r="I30" s="2">
        <v>419.33100000000002</v>
      </c>
      <c r="J30" s="10">
        <f t="shared" si="2"/>
        <v>0</v>
      </c>
      <c r="K30" s="11">
        <f t="shared" si="3"/>
        <v>0</v>
      </c>
      <c r="L30" s="1">
        <v>33.1</v>
      </c>
      <c r="M30" s="1">
        <v>28.87</v>
      </c>
      <c r="N30" s="16">
        <f t="shared" si="7"/>
        <v>0</v>
      </c>
      <c r="O30" s="1"/>
      <c r="P30" s="1">
        <f>VLOOKUP(A30:A293,'200326'!A30:J293,10,FALSE)</f>
        <v>20</v>
      </c>
      <c r="Q30" s="1">
        <v>64.17</v>
      </c>
      <c r="R30" s="1">
        <v>53.4</v>
      </c>
      <c r="S30" s="16"/>
      <c r="T30" s="1">
        <v>66.2</v>
      </c>
      <c r="U30" s="1">
        <v>51.27</v>
      </c>
      <c r="V30" s="5">
        <v>0</v>
      </c>
      <c r="W30" s="1">
        <f>VLOOKUP(A30:A293,'200326'!A30:N293,14,FALSE)</f>
        <v>50</v>
      </c>
      <c r="X30" s="1">
        <v>0</v>
      </c>
      <c r="Y30" s="12">
        <v>68546.64</v>
      </c>
      <c r="Z30" s="2">
        <v>55994.67</v>
      </c>
      <c r="AA30" s="1">
        <v>136</v>
      </c>
      <c r="AB30" s="1">
        <v>136</v>
      </c>
      <c r="AC30" s="1">
        <v>227</v>
      </c>
      <c r="AD30" s="1">
        <v>131</v>
      </c>
      <c r="AE30" s="1">
        <v>433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266</v>
      </c>
      <c r="AV30" s="1">
        <v>364</v>
      </c>
      <c r="AW30" s="1">
        <v>313</v>
      </c>
      <c r="AX30" s="1">
        <v>403</v>
      </c>
      <c r="AY30" s="1">
        <v>801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236</v>
      </c>
      <c r="BF30" s="1">
        <v>308</v>
      </c>
      <c r="BG30" s="1">
        <v>486</v>
      </c>
      <c r="BH30" s="1">
        <v>234</v>
      </c>
      <c r="BI30" s="1">
        <v>769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>
      <c r="A31" s="1">
        <v>70080</v>
      </c>
      <c r="B31" s="1" t="s">
        <v>159</v>
      </c>
      <c r="C31" s="1">
        <v>12</v>
      </c>
      <c r="D31" s="1">
        <v>285</v>
      </c>
      <c r="E31" s="1" t="s">
        <v>64</v>
      </c>
      <c r="F31" s="1">
        <v>35</v>
      </c>
      <c r="G31" s="1" t="s">
        <v>76</v>
      </c>
      <c r="H31" s="2">
        <v>74.31</v>
      </c>
      <c r="I31" s="2">
        <v>891.72</v>
      </c>
      <c r="J31" s="10">
        <f t="shared" si="2"/>
        <v>0</v>
      </c>
      <c r="K31" s="11">
        <f t="shared" si="3"/>
        <v>0</v>
      </c>
      <c r="L31" s="1">
        <v>2.5</v>
      </c>
      <c r="M31" s="1">
        <v>1</v>
      </c>
      <c r="N31" s="5">
        <v>0</v>
      </c>
      <c r="O31" s="1"/>
      <c r="P31" s="1">
        <f>VLOOKUP(A31:A294,'200326'!A31:J294,10,FALSE)</f>
        <v>5</v>
      </c>
      <c r="Q31" s="1">
        <v>59.83</v>
      </c>
      <c r="R31" s="1">
        <v>27.08</v>
      </c>
      <c r="S31" s="16"/>
      <c r="T31" s="1">
        <v>11.58</v>
      </c>
      <c r="U31" s="1">
        <v>14</v>
      </c>
      <c r="V31" s="16">
        <f t="shared" ref="V31:V32" si="8">MAX(0,(TRUNC((T31*0.8)-U31)))</f>
        <v>0</v>
      </c>
      <c r="W31" s="1">
        <f>VLOOKUP(A31:A294,'200326'!A31:N294,14,FALSE)</f>
        <v>5</v>
      </c>
      <c r="X31" s="1">
        <v>0</v>
      </c>
      <c r="Y31" s="12">
        <v>65912.97</v>
      </c>
      <c r="Z31" s="2">
        <v>37526.550000000003</v>
      </c>
      <c r="AA31" s="1">
        <v>22</v>
      </c>
      <c r="AB31" s="1">
        <v>8</v>
      </c>
      <c r="AC31" s="1">
        <v>-5</v>
      </c>
      <c r="AD31" s="1">
        <v>18</v>
      </c>
      <c r="AE31" s="1">
        <v>12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279</v>
      </c>
      <c r="AV31" s="1">
        <v>166</v>
      </c>
      <c r="AW31" s="1">
        <v>243</v>
      </c>
      <c r="AX31" s="1">
        <v>226</v>
      </c>
      <c r="AY31" s="1">
        <v>325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24</v>
      </c>
      <c r="BF31" s="1">
        <v>46</v>
      </c>
      <c r="BG31" s="1">
        <v>74</v>
      </c>
      <c r="BH31" s="1">
        <v>36</v>
      </c>
      <c r="BI31" s="1">
        <v>168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>
      <c r="A32" s="1">
        <v>70263</v>
      </c>
      <c r="B32" s="1" t="s">
        <v>129</v>
      </c>
      <c r="C32" s="1">
        <v>16</v>
      </c>
      <c r="D32" s="1">
        <v>285</v>
      </c>
      <c r="E32" s="1" t="s">
        <v>64</v>
      </c>
      <c r="F32" s="1">
        <v>557</v>
      </c>
      <c r="G32" s="1" t="s">
        <v>69</v>
      </c>
      <c r="H32" s="2">
        <v>97.94</v>
      </c>
      <c r="I32" s="2">
        <v>1567.04</v>
      </c>
      <c r="J32" s="10">
        <f t="shared" si="2"/>
        <v>0</v>
      </c>
      <c r="K32" s="11">
        <f t="shared" si="3"/>
        <v>0</v>
      </c>
      <c r="L32" s="1">
        <v>9.0299999999999994</v>
      </c>
      <c r="M32" s="1">
        <v>13.06</v>
      </c>
      <c r="N32" s="16">
        <f>MAX(0,(TRUNC((L32*0.8)-M32)))</f>
        <v>0</v>
      </c>
      <c r="O32" s="1"/>
      <c r="P32" s="1" t="e">
        <f>VLOOKUP(A32:A295,'200326'!A32:J295,10,FALSE)</f>
        <v>#N/A</v>
      </c>
      <c r="Q32" s="1">
        <v>20.81</v>
      </c>
      <c r="R32" s="1">
        <v>20.69</v>
      </c>
      <c r="S32" s="16"/>
      <c r="T32" s="1">
        <v>10.88</v>
      </c>
      <c r="U32" s="1">
        <v>15.06</v>
      </c>
      <c r="V32" s="16">
        <f t="shared" si="8"/>
        <v>0</v>
      </c>
      <c r="W32" s="1" t="e">
        <f>VLOOKUP(A32:A295,'200326'!A32:N295,14,FALSE)</f>
        <v>#N/A</v>
      </c>
      <c r="X32" s="1">
        <v>0</v>
      </c>
      <c r="Y32" s="12">
        <v>63807.91</v>
      </c>
      <c r="Z32" s="2">
        <v>76491.14</v>
      </c>
      <c r="AA32" s="1">
        <v>32</v>
      </c>
      <c r="AB32" s="1">
        <v>62</v>
      </c>
      <c r="AC32" s="1">
        <v>70</v>
      </c>
      <c r="AD32" s="1">
        <v>23</v>
      </c>
      <c r="AE32" s="1">
        <v>209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103</v>
      </c>
      <c r="AV32" s="1">
        <v>147</v>
      </c>
      <c r="AW32" s="1">
        <v>97</v>
      </c>
      <c r="AX32" s="1">
        <v>119</v>
      </c>
      <c r="AY32" s="1">
        <v>331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89</v>
      </c>
      <c r="BF32" s="1">
        <v>62</v>
      </c>
      <c r="BG32" s="1">
        <v>35</v>
      </c>
      <c r="BH32" s="1">
        <v>38</v>
      </c>
      <c r="BI32" s="1">
        <v>241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>
      <c r="A33" s="1">
        <v>70067</v>
      </c>
      <c r="B33" s="1" t="s">
        <v>136</v>
      </c>
      <c r="C33" s="1">
        <v>16</v>
      </c>
      <c r="D33" s="1">
        <v>285</v>
      </c>
      <c r="E33" s="1" t="s">
        <v>64</v>
      </c>
      <c r="F33" s="1">
        <v>387</v>
      </c>
      <c r="G33" s="1" t="s">
        <v>94</v>
      </c>
      <c r="H33" s="2">
        <v>50.88</v>
      </c>
      <c r="I33" s="2">
        <v>814.08</v>
      </c>
      <c r="J33" s="10">
        <f t="shared" si="2"/>
        <v>24422.400000000001</v>
      </c>
      <c r="K33" s="11">
        <f t="shared" si="3"/>
        <v>30</v>
      </c>
      <c r="L33" s="1">
        <v>9.7200000000000006</v>
      </c>
      <c r="M33" s="1">
        <v>8.56</v>
      </c>
      <c r="N33" s="26">
        <v>10</v>
      </c>
      <c r="O33" s="1"/>
      <c r="P33" s="1" t="e">
        <f>VLOOKUP(A33:A296,'200326'!A33:J296,10,FALSE)</f>
        <v>#N/A</v>
      </c>
      <c r="Q33" s="1">
        <v>31.47</v>
      </c>
      <c r="R33" s="1">
        <v>31.56</v>
      </c>
      <c r="S33" s="16"/>
      <c r="T33" s="1">
        <v>34.880000000000003</v>
      </c>
      <c r="U33" s="1">
        <v>42.5</v>
      </c>
      <c r="V33" s="5">
        <v>20</v>
      </c>
      <c r="W33" s="1" t="e">
        <f>VLOOKUP(A33:A296,'200326'!A33:N296,14,FALSE)</f>
        <v>#N/A</v>
      </c>
      <c r="X33" s="1">
        <v>0</v>
      </c>
      <c r="Y33" s="12">
        <v>61920.959999999999</v>
      </c>
      <c r="Z33" s="2">
        <v>67263.360000000001</v>
      </c>
      <c r="AA33" s="1">
        <v>61</v>
      </c>
      <c r="AB33" s="1">
        <v>65</v>
      </c>
      <c r="AC33" s="1">
        <v>39</v>
      </c>
      <c r="AD33" s="1">
        <v>46</v>
      </c>
      <c r="AE33" s="1">
        <v>137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227</v>
      </c>
      <c r="AV33" s="1">
        <v>92</v>
      </c>
      <c r="AW33" s="1">
        <v>161</v>
      </c>
      <c r="AX33" s="1">
        <v>139</v>
      </c>
      <c r="AY33" s="1">
        <v>505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132</v>
      </c>
      <c r="BF33" s="1">
        <v>233</v>
      </c>
      <c r="BG33" s="1">
        <v>246</v>
      </c>
      <c r="BH33" s="1">
        <v>127</v>
      </c>
      <c r="BI33" s="1">
        <v>680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>
      <c r="A34" s="1">
        <v>70013</v>
      </c>
      <c r="B34" s="1" t="s">
        <v>84</v>
      </c>
      <c r="C34" s="1">
        <v>5</v>
      </c>
      <c r="D34" s="1">
        <v>285</v>
      </c>
      <c r="E34" s="1" t="s">
        <v>64</v>
      </c>
      <c r="F34" s="1">
        <v>562</v>
      </c>
      <c r="G34" s="1" t="s">
        <v>65</v>
      </c>
      <c r="H34" s="2">
        <v>59.645299999999999</v>
      </c>
      <c r="I34" s="2">
        <v>298.22649999999999</v>
      </c>
      <c r="J34" s="10">
        <f t="shared" si="2"/>
        <v>20875.855</v>
      </c>
      <c r="K34" s="11">
        <f t="shared" si="3"/>
        <v>70</v>
      </c>
      <c r="L34" s="1">
        <v>38.700000000000003</v>
      </c>
      <c r="M34" s="1">
        <v>34.799999999999997</v>
      </c>
      <c r="N34" s="26">
        <v>30</v>
      </c>
      <c r="O34" s="1"/>
      <c r="P34" s="1">
        <f>VLOOKUP(A34:A297,'200326'!A34:J297,10,FALSE)</f>
        <v>0</v>
      </c>
      <c r="Q34" s="1">
        <v>111.6</v>
      </c>
      <c r="R34" s="1">
        <v>72.8</v>
      </c>
      <c r="S34" s="16"/>
      <c r="T34" s="1">
        <v>51.5</v>
      </c>
      <c r="U34" s="1">
        <v>23.8</v>
      </c>
      <c r="V34" s="5">
        <v>40</v>
      </c>
      <c r="W34" s="1">
        <f>VLOOKUP(A34:A297,'200326'!A34:N297,14,FALSE)</f>
        <v>20</v>
      </c>
      <c r="X34" s="1">
        <v>0</v>
      </c>
      <c r="Y34" s="12">
        <v>60182.11</v>
      </c>
      <c r="Z34" s="2">
        <v>39186.959999999999</v>
      </c>
      <c r="AA34" s="1">
        <v>64</v>
      </c>
      <c r="AB34" s="1">
        <v>80</v>
      </c>
      <c r="AC34" s="1">
        <v>57</v>
      </c>
      <c r="AD34" s="1">
        <v>65</v>
      </c>
      <c r="AE34" s="1">
        <v>174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174</v>
      </c>
      <c r="AV34" s="1">
        <v>218</v>
      </c>
      <c r="AW34" s="1">
        <v>192</v>
      </c>
      <c r="AX34" s="1">
        <v>166</v>
      </c>
      <c r="AY34" s="1">
        <v>364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97</v>
      </c>
      <c r="BF34" s="1">
        <v>76</v>
      </c>
      <c r="BG34" s="1">
        <v>97</v>
      </c>
      <c r="BH34" s="1">
        <v>51</v>
      </c>
      <c r="BI34" s="1">
        <v>119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>
      <c r="A35" s="1">
        <v>70192</v>
      </c>
      <c r="B35" s="1" t="s">
        <v>173</v>
      </c>
      <c r="C35" s="1">
        <v>16</v>
      </c>
      <c r="D35" s="1">
        <v>285</v>
      </c>
      <c r="E35" s="1" t="s">
        <v>64</v>
      </c>
      <c r="F35" s="1">
        <v>588</v>
      </c>
      <c r="G35" s="1" t="s">
        <v>146</v>
      </c>
      <c r="H35" s="2">
        <v>113.9</v>
      </c>
      <c r="I35" s="2">
        <v>1822.4</v>
      </c>
      <c r="J35" s="10">
        <f t="shared" si="2"/>
        <v>0</v>
      </c>
      <c r="K35" s="11">
        <f t="shared" si="3"/>
        <v>0</v>
      </c>
      <c r="L35" s="1">
        <v>6.91</v>
      </c>
      <c r="M35" s="1">
        <v>5.44</v>
      </c>
      <c r="N35" s="16">
        <f>MAX(0,(TRUNC((L35*0.8)-M35)))</f>
        <v>0</v>
      </c>
      <c r="O35" s="1"/>
      <c r="P35" s="1">
        <f>VLOOKUP(A35:A298,'200326'!A35:J298,10,FALSE)</f>
        <v>5</v>
      </c>
      <c r="Q35" s="1">
        <v>19.190000000000001</v>
      </c>
      <c r="R35" s="1">
        <v>15.88</v>
      </c>
      <c r="S35" s="16"/>
      <c r="T35" s="1">
        <v>6.41</v>
      </c>
      <c r="U35" s="1">
        <v>1.25</v>
      </c>
      <c r="V35" s="5">
        <v>0</v>
      </c>
      <c r="W35" s="1">
        <f>VLOOKUP(A35:A298,'200326'!A35:N298,14,FALSE)</f>
        <v>5</v>
      </c>
      <c r="X35" s="1">
        <v>0</v>
      </c>
      <c r="Y35" s="12">
        <v>59228</v>
      </c>
      <c r="Z35" s="2">
        <v>41117.9</v>
      </c>
      <c r="AA35" s="1">
        <v>25</v>
      </c>
      <c r="AB35" s="1">
        <v>34</v>
      </c>
      <c r="AC35" s="1">
        <v>47</v>
      </c>
      <c r="AD35" s="1">
        <v>43</v>
      </c>
      <c r="AE35" s="1">
        <v>87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69</v>
      </c>
      <c r="AV35" s="1">
        <v>123</v>
      </c>
      <c r="AW35" s="1">
        <v>159</v>
      </c>
      <c r="AX35" s="1">
        <v>35</v>
      </c>
      <c r="AY35" s="1">
        <v>254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28</v>
      </c>
      <c r="BF35" s="1">
        <v>0</v>
      </c>
      <c r="BG35" s="1">
        <v>59</v>
      </c>
      <c r="BH35" s="1">
        <v>31</v>
      </c>
      <c r="BI35" s="1">
        <v>20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>
      <c r="A36" s="1">
        <v>70253</v>
      </c>
      <c r="B36" s="1" t="s">
        <v>111</v>
      </c>
      <c r="C36" s="1">
        <v>12</v>
      </c>
      <c r="D36" s="1">
        <v>285</v>
      </c>
      <c r="E36" s="1" t="s">
        <v>64</v>
      </c>
      <c r="F36" s="1">
        <v>558</v>
      </c>
      <c r="G36" s="1" t="s">
        <v>67</v>
      </c>
      <c r="H36" s="2">
        <v>95.089100000000002</v>
      </c>
      <c r="I36" s="2">
        <v>1141.0691999999999</v>
      </c>
      <c r="J36" s="10">
        <f t="shared" si="2"/>
        <v>11410.691999999999</v>
      </c>
      <c r="K36" s="11">
        <f t="shared" si="3"/>
        <v>10</v>
      </c>
      <c r="L36" s="1">
        <v>6.25</v>
      </c>
      <c r="M36" s="1">
        <v>7.5</v>
      </c>
      <c r="N36" s="26">
        <v>10</v>
      </c>
      <c r="O36" s="1"/>
      <c r="P36" s="1" t="e">
        <f>VLOOKUP(A36:A299,'200326'!A36:J299,10,FALSE)</f>
        <v>#N/A</v>
      </c>
      <c r="Q36" s="1">
        <v>31.96</v>
      </c>
      <c r="R36" s="1">
        <v>19.420000000000002</v>
      </c>
      <c r="S36" s="16"/>
      <c r="T36" s="1">
        <v>12.79</v>
      </c>
      <c r="U36" s="1">
        <v>18.75</v>
      </c>
      <c r="V36" s="16">
        <f>MAX(0,(TRUNC((T36*0.8)-U36)))</f>
        <v>0</v>
      </c>
      <c r="W36" s="1" t="e">
        <f>VLOOKUP(A36:A299,'200326'!A36:N299,14,FALSE)</f>
        <v>#N/A</v>
      </c>
      <c r="X36" s="1">
        <v>0</v>
      </c>
      <c r="Y36" s="12">
        <v>58194.53</v>
      </c>
      <c r="Z36" s="2">
        <v>52108.83</v>
      </c>
      <c r="AA36" s="1">
        <v>33</v>
      </c>
      <c r="AB36" s="1">
        <v>23</v>
      </c>
      <c r="AC36" s="1">
        <v>14</v>
      </c>
      <c r="AD36" s="1">
        <v>33</v>
      </c>
      <c r="AE36" s="1">
        <v>90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113</v>
      </c>
      <c r="AV36" s="1">
        <v>138</v>
      </c>
      <c r="AW36" s="1">
        <v>170</v>
      </c>
      <c r="AX36" s="1">
        <v>63</v>
      </c>
      <c r="AY36" s="1">
        <v>233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39</v>
      </c>
      <c r="BF36" s="1">
        <v>42</v>
      </c>
      <c r="BG36" s="1">
        <v>82</v>
      </c>
      <c r="BH36" s="1">
        <v>23</v>
      </c>
      <c r="BI36" s="1">
        <v>225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>
      <c r="A37" s="1">
        <v>70246</v>
      </c>
      <c r="B37" s="1" t="s">
        <v>154</v>
      </c>
      <c r="C37" s="1">
        <v>16</v>
      </c>
      <c r="D37" s="1">
        <v>285</v>
      </c>
      <c r="E37" s="1" t="s">
        <v>64</v>
      </c>
      <c r="F37" s="1">
        <v>387</v>
      </c>
      <c r="G37" s="1" t="s">
        <v>94</v>
      </c>
      <c r="H37" s="2">
        <v>43.950699999999998</v>
      </c>
      <c r="I37" s="2">
        <v>703.21119999999996</v>
      </c>
      <c r="J37" s="10">
        <f t="shared" si="2"/>
        <v>15470.6464</v>
      </c>
      <c r="K37" s="11">
        <f t="shared" si="3"/>
        <v>22</v>
      </c>
      <c r="L37" s="1">
        <v>20.81</v>
      </c>
      <c r="M37" s="1">
        <v>21</v>
      </c>
      <c r="N37" s="26">
        <v>2</v>
      </c>
      <c r="O37" s="1"/>
      <c r="P37" s="1" t="e">
        <f>VLOOKUP(A37:A300,'200326'!A37:J300,10,FALSE)</f>
        <v>#N/A</v>
      </c>
      <c r="Q37" s="1">
        <v>34.03</v>
      </c>
      <c r="R37" s="1">
        <v>21.69</v>
      </c>
      <c r="S37" s="16"/>
      <c r="T37" s="1">
        <v>27.72</v>
      </c>
      <c r="U37" s="1">
        <v>22</v>
      </c>
      <c r="V37" s="5">
        <v>20</v>
      </c>
      <c r="W37" s="1" t="e">
        <f>VLOOKUP(A37:A300,'200326'!A37:N300,14,FALSE)</f>
        <v>#N/A</v>
      </c>
      <c r="X37" s="1">
        <v>0</v>
      </c>
      <c r="Y37" s="12">
        <v>58058.87</v>
      </c>
      <c r="Z37" s="2">
        <v>45488.97</v>
      </c>
      <c r="AA37" s="1">
        <v>64</v>
      </c>
      <c r="AB37" s="1">
        <v>148</v>
      </c>
      <c r="AC37" s="1">
        <v>129</v>
      </c>
      <c r="AD37" s="1">
        <v>132</v>
      </c>
      <c r="AE37" s="1">
        <v>336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151</v>
      </c>
      <c r="AV37" s="1">
        <v>232</v>
      </c>
      <c r="AW37" s="1">
        <v>225</v>
      </c>
      <c r="AX37" s="1">
        <v>105</v>
      </c>
      <c r="AY37" s="1">
        <v>347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96</v>
      </c>
      <c r="BF37" s="1">
        <v>149</v>
      </c>
      <c r="BG37" s="1">
        <v>237</v>
      </c>
      <c r="BH37" s="1">
        <v>72</v>
      </c>
      <c r="BI37" s="1">
        <v>352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>
      <c r="A38" s="1">
        <v>70039</v>
      </c>
      <c r="B38" s="1" t="s">
        <v>78</v>
      </c>
      <c r="C38" s="1">
        <v>18</v>
      </c>
      <c r="D38" s="1">
        <v>285</v>
      </c>
      <c r="E38" s="1" t="s">
        <v>64</v>
      </c>
      <c r="F38" s="1">
        <v>558</v>
      </c>
      <c r="G38" s="1" t="s">
        <v>67</v>
      </c>
      <c r="H38" s="2">
        <v>41.593600000000002</v>
      </c>
      <c r="I38" s="2">
        <v>748.6848</v>
      </c>
      <c r="J38" s="10">
        <f t="shared" si="2"/>
        <v>14973.696</v>
      </c>
      <c r="K38" s="11">
        <f t="shared" si="3"/>
        <v>20</v>
      </c>
      <c r="L38" s="1">
        <v>26.69</v>
      </c>
      <c r="M38" s="1">
        <v>92.61</v>
      </c>
      <c r="N38" s="16">
        <f t="shared" ref="N38:N39" si="9">MAX(0,(TRUNC((L38*0.8)-M38)))</f>
        <v>0</v>
      </c>
      <c r="O38" s="1"/>
      <c r="P38" s="1" t="e">
        <f>VLOOKUP(A38:A301,'200326'!A38:J301,10,FALSE)</f>
        <v>#N/A</v>
      </c>
      <c r="Q38" s="1">
        <v>32.81</v>
      </c>
      <c r="R38" s="1">
        <v>44.78</v>
      </c>
      <c r="S38" s="16"/>
      <c r="T38" s="1">
        <v>17.440000000000001</v>
      </c>
      <c r="U38" s="1">
        <v>10.28</v>
      </c>
      <c r="V38" s="5">
        <v>20</v>
      </c>
      <c r="W38" s="1" t="e">
        <f>VLOOKUP(A38:A301,'200326'!A38:N301,14,FALSE)</f>
        <v>#N/A</v>
      </c>
      <c r="X38" s="1">
        <v>0</v>
      </c>
      <c r="Y38" s="12">
        <v>57607.14</v>
      </c>
      <c r="Z38" s="2">
        <v>110555.79</v>
      </c>
      <c r="AA38" s="1">
        <v>182</v>
      </c>
      <c r="AB38" s="1">
        <v>161</v>
      </c>
      <c r="AC38" s="1">
        <v>129</v>
      </c>
      <c r="AD38" s="1">
        <v>178</v>
      </c>
      <c r="AE38" s="1">
        <v>1667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178</v>
      </c>
      <c r="AV38" s="1">
        <v>155</v>
      </c>
      <c r="AW38" s="1">
        <v>215</v>
      </c>
      <c r="AX38" s="1">
        <v>240</v>
      </c>
      <c r="AY38" s="1">
        <v>806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58</v>
      </c>
      <c r="BF38" s="1">
        <v>185</v>
      </c>
      <c r="BG38" s="1">
        <v>110</v>
      </c>
      <c r="BH38" s="1">
        <v>107</v>
      </c>
      <c r="BI38" s="1">
        <v>185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>
      <c r="A39" s="1">
        <v>70006</v>
      </c>
      <c r="B39" s="1" t="s">
        <v>88</v>
      </c>
      <c r="C39" s="1">
        <v>1</v>
      </c>
      <c r="D39" s="1">
        <v>285</v>
      </c>
      <c r="E39" s="1" t="s">
        <v>64</v>
      </c>
      <c r="F39" s="1">
        <v>570</v>
      </c>
      <c r="G39" s="1" t="s">
        <v>72</v>
      </c>
      <c r="H39" s="2">
        <v>850</v>
      </c>
      <c r="I39" s="2">
        <v>850</v>
      </c>
      <c r="J39" s="10">
        <f t="shared" si="2"/>
        <v>0</v>
      </c>
      <c r="K39" s="11">
        <f t="shared" si="3"/>
        <v>0</v>
      </c>
      <c r="L39" s="1">
        <v>3</v>
      </c>
      <c r="M39" s="1">
        <v>136</v>
      </c>
      <c r="N39" s="16">
        <f t="shared" si="9"/>
        <v>0</v>
      </c>
      <c r="O39" s="1"/>
      <c r="P39" s="1" t="e">
        <f>VLOOKUP(A39:A302,'200326'!A39:J302,10,FALSE)</f>
        <v>#N/A</v>
      </c>
      <c r="Q39" s="1">
        <v>28.5</v>
      </c>
      <c r="R39" s="1">
        <v>176</v>
      </c>
      <c r="S39" s="16"/>
      <c r="T39" s="1">
        <v>36</v>
      </c>
      <c r="U39" s="1">
        <v>109</v>
      </c>
      <c r="V39" s="16">
        <f>MAX(0,(TRUNC((T39*0.8)-U39)))</f>
        <v>0</v>
      </c>
      <c r="W39" s="1" t="e">
        <f>VLOOKUP(A39:A302,'200326'!A39:N302,14,FALSE)</f>
        <v>#N/A</v>
      </c>
      <c r="X39" s="1">
        <v>198</v>
      </c>
      <c r="Y39" s="12">
        <v>57375</v>
      </c>
      <c r="Z39" s="2">
        <v>357850</v>
      </c>
      <c r="AA39" s="1">
        <v>1</v>
      </c>
      <c r="AB39" s="1">
        <v>0</v>
      </c>
      <c r="AC39" s="1">
        <v>2</v>
      </c>
      <c r="AD39" s="1">
        <v>0</v>
      </c>
      <c r="AE39" s="1">
        <v>136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21</v>
      </c>
      <c r="AV39" s="1">
        <v>9</v>
      </c>
      <c r="AW39" s="1">
        <v>2</v>
      </c>
      <c r="AX39" s="1">
        <v>2</v>
      </c>
      <c r="AY39" s="1">
        <v>176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22</v>
      </c>
      <c r="BF39" s="1">
        <v>7</v>
      </c>
      <c r="BG39" s="1">
        <v>7</v>
      </c>
      <c r="BH39" s="1">
        <v>7</v>
      </c>
      <c r="BI39" s="1">
        <v>109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>
      <c r="A40" s="1">
        <v>70140</v>
      </c>
      <c r="B40" s="1" t="s">
        <v>206</v>
      </c>
      <c r="C40" s="1">
        <v>1</v>
      </c>
      <c r="D40" s="1">
        <v>285</v>
      </c>
      <c r="E40" s="1" t="s">
        <v>64</v>
      </c>
      <c r="F40" s="1">
        <v>558</v>
      </c>
      <c r="G40" s="1" t="s">
        <v>67</v>
      </c>
      <c r="H40" s="2">
        <v>1133.7747999999999</v>
      </c>
      <c r="I40" s="2">
        <v>1133.7747999999999</v>
      </c>
      <c r="J40" s="10">
        <f t="shared" si="2"/>
        <v>34013.243999999999</v>
      </c>
      <c r="K40" s="11">
        <f t="shared" si="3"/>
        <v>30</v>
      </c>
      <c r="L40" s="1">
        <v>11</v>
      </c>
      <c r="M40" s="1">
        <v>5</v>
      </c>
      <c r="N40" s="26">
        <v>10</v>
      </c>
      <c r="O40" s="1"/>
      <c r="P40" s="1">
        <f>VLOOKUP(A40:A303,'200326'!A40:J303,10,FALSE)</f>
        <v>20</v>
      </c>
      <c r="Q40" s="1">
        <v>9</v>
      </c>
      <c r="R40" s="1">
        <v>7</v>
      </c>
      <c r="S40" s="16"/>
      <c r="T40" s="1">
        <v>29.5</v>
      </c>
      <c r="U40" s="1">
        <v>28</v>
      </c>
      <c r="V40" s="5">
        <v>20</v>
      </c>
      <c r="W40" s="1">
        <f>VLOOKUP(A40:A303,'200326'!A40:N303,14,FALSE)</f>
        <v>15</v>
      </c>
      <c r="X40" s="1">
        <v>0</v>
      </c>
      <c r="Y40" s="12">
        <v>56121.85</v>
      </c>
      <c r="Z40" s="2">
        <v>45350.99</v>
      </c>
      <c r="AA40" s="1">
        <v>4</v>
      </c>
      <c r="AB40" s="1">
        <v>3</v>
      </c>
      <c r="AC40" s="1">
        <v>4</v>
      </c>
      <c r="AD40" s="1">
        <v>3</v>
      </c>
      <c r="AE40" s="1">
        <v>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2</v>
      </c>
      <c r="AV40" s="1">
        <v>3</v>
      </c>
      <c r="AW40" s="1">
        <v>5</v>
      </c>
      <c r="AX40" s="1">
        <v>1</v>
      </c>
      <c r="AY40" s="1">
        <v>7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</v>
      </c>
      <c r="BF40" s="1">
        <v>18</v>
      </c>
      <c r="BG40" s="1">
        <v>19</v>
      </c>
      <c r="BH40" s="1">
        <v>1</v>
      </c>
      <c r="BI40" s="1">
        <v>28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>
      <c r="A41" s="1">
        <v>70122</v>
      </c>
      <c r="B41" s="1" t="s">
        <v>132</v>
      </c>
      <c r="C41" s="1">
        <v>20</v>
      </c>
      <c r="D41" s="1">
        <v>285</v>
      </c>
      <c r="E41" s="1" t="s">
        <v>64</v>
      </c>
      <c r="F41" s="1">
        <v>558</v>
      </c>
      <c r="G41" s="1" t="s">
        <v>67</v>
      </c>
      <c r="H41" s="2">
        <v>74.69</v>
      </c>
      <c r="I41" s="2">
        <v>1493.8</v>
      </c>
      <c r="J41" s="10">
        <f t="shared" si="2"/>
        <v>29876</v>
      </c>
      <c r="K41" s="11">
        <f t="shared" si="3"/>
        <v>20</v>
      </c>
      <c r="L41" s="1">
        <v>8.15</v>
      </c>
      <c r="M41" s="1">
        <v>5.45</v>
      </c>
      <c r="N41" s="26">
        <v>10</v>
      </c>
      <c r="O41" s="1"/>
      <c r="P41" s="1" t="e">
        <f>VLOOKUP(A41:A304,'200326'!A41:J304,10,FALSE)</f>
        <v>#N/A</v>
      </c>
      <c r="Q41" s="1">
        <v>16.52</v>
      </c>
      <c r="R41" s="1">
        <v>11.05</v>
      </c>
      <c r="S41" s="16"/>
      <c r="T41" s="1">
        <v>11.72</v>
      </c>
      <c r="U41" s="1">
        <v>11.95</v>
      </c>
      <c r="V41" s="5">
        <v>10</v>
      </c>
      <c r="W41" s="1" t="e">
        <f>VLOOKUP(A41:A304,'200326'!A41:N304,14,FALSE)</f>
        <v>#N/A</v>
      </c>
      <c r="X41" s="1">
        <v>0</v>
      </c>
      <c r="Y41" s="12">
        <v>54374.32</v>
      </c>
      <c r="Z41" s="2">
        <v>42498.61</v>
      </c>
      <c r="AA41" s="1">
        <v>73</v>
      </c>
      <c r="AB41" s="1">
        <v>39</v>
      </c>
      <c r="AC41" s="1">
        <v>32</v>
      </c>
      <c r="AD41" s="1">
        <v>77</v>
      </c>
      <c r="AE41" s="1">
        <v>109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100</v>
      </c>
      <c r="AV41" s="1">
        <v>73</v>
      </c>
      <c r="AW41" s="1">
        <v>146</v>
      </c>
      <c r="AX41" s="1">
        <v>96</v>
      </c>
      <c r="AY41" s="1">
        <v>221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45</v>
      </c>
      <c r="BF41" s="1">
        <v>123</v>
      </c>
      <c r="BG41" s="1">
        <v>116</v>
      </c>
      <c r="BH41" s="1">
        <v>24</v>
      </c>
      <c r="BI41" s="1">
        <v>239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>
      <c r="A42" s="1">
        <v>70078</v>
      </c>
      <c r="B42" s="1" t="s">
        <v>100</v>
      </c>
      <c r="C42" s="1">
        <v>10</v>
      </c>
      <c r="D42" s="1">
        <v>285</v>
      </c>
      <c r="E42" s="1" t="s">
        <v>64</v>
      </c>
      <c r="F42" s="1">
        <v>285</v>
      </c>
      <c r="G42" s="1" t="s">
        <v>64</v>
      </c>
      <c r="H42" s="2">
        <v>125.14</v>
      </c>
      <c r="I42" s="2">
        <v>1251.4000000000001</v>
      </c>
      <c r="J42" s="10">
        <f t="shared" si="2"/>
        <v>6257</v>
      </c>
      <c r="K42" s="11">
        <f t="shared" si="3"/>
        <v>5</v>
      </c>
      <c r="L42" s="1">
        <v>7.55</v>
      </c>
      <c r="M42" s="1">
        <v>10</v>
      </c>
      <c r="N42" s="16">
        <f t="shared" ref="N42:N43" si="10">MAX(0,(TRUNC((L42*0.8)-M42)))</f>
        <v>0</v>
      </c>
      <c r="O42" s="1"/>
      <c r="P42" s="1" t="e">
        <f>VLOOKUP(A42:A305,'200326'!A42:J305,10,FALSE)</f>
        <v>#N/A</v>
      </c>
      <c r="Q42" s="1">
        <v>21.3</v>
      </c>
      <c r="R42" s="1">
        <v>14.8</v>
      </c>
      <c r="S42" s="16"/>
      <c r="T42" s="1">
        <v>12.8</v>
      </c>
      <c r="U42" s="1">
        <v>8.5</v>
      </c>
      <c r="V42" s="5">
        <v>5</v>
      </c>
      <c r="W42" s="1" t="e">
        <f>VLOOKUP(A42:A305,'200326'!A42:N305,14,FALSE)</f>
        <v>#N/A</v>
      </c>
      <c r="X42" s="1">
        <v>0</v>
      </c>
      <c r="Y42" s="12">
        <v>52120.81</v>
      </c>
      <c r="Z42" s="2">
        <v>41671.620000000003</v>
      </c>
      <c r="AA42" s="1">
        <v>25</v>
      </c>
      <c r="AB42" s="1">
        <v>45</v>
      </c>
      <c r="AC42" s="1">
        <v>25</v>
      </c>
      <c r="AD42" s="1">
        <v>6</v>
      </c>
      <c r="AE42" s="1">
        <v>100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62</v>
      </c>
      <c r="AV42" s="1">
        <v>55</v>
      </c>
      <c r="AW42" s="1">
        <v>98</v>
      </c>
      <c r="AX42" s="1">
        <v>51</v>
      </c>
      <c r="AY42" s="1">
        <v>148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69</v>
      </c>
      <c r="BF42" s="1">
        <v>27</v>
      </c>
      <c r="BG42" s="1">
        <v>38</v>
      </c>
      <c r="BH42" s="1">
        <v>15</v>
      </c>
      <c r="BI42" s="1">
        <v>85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>
      <c r="A43" s="1">
        <v>70048</v>
      </c>
      <c r="B43" s="1" t="s">
        <v>133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2">
        <v>85.447299999999998</v>
      </c>
      <c r="I43" s="2">
        <v>1708.9459999999999</v>
      </c>
      <c r="J43" s="10">
        <f t="shared" si="2"/>
        <v>8544.73</v>
      </c>
      <c r="K43" s="11">
        <f t="shared" si="3"/>
        <v>5</v>
      </c>
      <c r="L43" s="1">
        <v>8.0500000000000007</v>
      </c>
      <c r="M43" s="1">
        <v>12.75</v>
      </c>
      <c r="N43" s="16">
        <f t="shared" si="10"/>
        <v>0</v>
      </c>
      <c r="O43" s="1"/>
      <c r="P43" s="1" t="e">
        <f>VLOOKUP(A43:A306,'200326'!A43:J306,10,FALSE)</f>
        <v>#N/A</v>
      </c>
      <c r="Q43" s="1">
        <v>10.65</v>
      </c>
      <c r="R43" s="1">
        <v>9.1</v>
      </c>
      <c r="S43" s="16"/>
      <c r="T43" s="1">
        <v>11.52</v>
      </c>
      <c r="U43" s="1">
        <v>10.85</v>
      </c>
      <c r="V43" s="5">
        <v>5</v>
      </c>
      <c r="W43" s="1" t="e">
        <f>VLOOKUP(A43:A306,'200326'!A43:N306,14,FALSE)</f>
        <v>#N/A</v>
      </c>
      <c r="X43" s="1">
        <v>0</v>
      </c>
      <c r="Y43" s="12">
        <v>51652.89</v>
      </c>
      <c r="Z43" s="2">
        <v>55882.53</v>
      </c>
      <c r="AA43" s="1">
        <v>47</v>
      </c>
      <c r="AB43" s="1">
        <v>35</v>
      </c>
      <c r="AC43" s="1">
        <v>72</v>
      </c>
      <c r="AD43" s="1">
        <v>49</v>
      </c>
      <c r="AE43" s="1">
        <v>255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42</v>
      </c>
      <c r="AV43" s="1">
        <v>43</v>
      </c>
      <c r="AW43" s="1">
        <v>89</v>
      </c>
      <c r="AX43" s="1">
        <v>121</v>
      </c>
      <c r="AY43" s="1">
        <v>182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27</v>
      </c>
      <c r="BF43" s="1">
        <v>81</v>
      </c>
      <c r="BG43" s="1">
        <v>131</v>
      </c>
      <c r="BH43" s="1">
        <v>64</v>
      </c>
      <c r="BI43" s="1">
        <v>217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>
      <c r="A44" s="1">
        <v>70104</v>
      </c>
      <c r="B44" s="1" t="s">
        <v>71</v>
      </c>
      <c r="C44" s="1">
        <v>6</v>
      </c>
      <c r="D44" s="1">
        <v>285</v>
      </c>
      <c r="E44" s="1" t="s">
        <v>64</v>
      </c>
      <c r="F44" s="1">
        <v>570</v>
      </c>
      <c r="G44" s="1" t="s">
        <v>72</v>
      </c>
      <c r="H44" s="2">
        <v>192.9427</v>
      </c>
      <c r="I44" s="2">
        <v>1157.6561999999999</v>
      </c>
      <c r="J44" s="10">
        <f t="shared" si="2"/>
        <v>5788.280999999999</v>
      </c>
      <c r="K44" s="11">
        <f t="shared" si="3"/>
        <v>5</v>
      </c>
      <c r="L44" s="1">
        <v>13.83</v>
      </c>
      <c r="M44" s="1">
        <v>11.33</v>
      </c>
      <c r="N44" s="26">
        <v>5</v>
      </c>
      <c r="O44" s="1"/>
      <c r="P44" s="1" t="e">
        <f>VLOOKUP(A44:A307,'200326'!A44:J307,10,FALSE)</f>
        <v>#N/A</v>
      </c>
      <c r="Q44" s="1">
        <v>20.25</v>
      </c>
      <c r="R44" s="1">
        <v>11.17</v>
      </c>
      <c r="S44" s="16"/>
      <c r="T44" s="1">
        <v>9.17</v>
      </c>
      <c r="U44" s="1">
        <v>15.17</v>
      </c>
      <c r="V44" s="16">
        <f t="shared" ref="V44:V45" si="11">MAX(0,(TRUNC((T44*0.8)-U44)))</f>
        <v>0</v>
      </c>
      <c r="W44" s="1" t="e">
        <f>VLOOKUP(A44:A307,'200326'!A44:N307,14,FALSE)</f>
        <v>#N/A</v>
      </c>
      <c r="X44" s="1">
        <v>0</v>
      </c>
      <c r="Y44" s="12">
        <v>50068.63</v>
      </c>
      <c r="Z44" s="2">
        <v>43605.05</v>
      </c>
      <c r="AA44" s="1">
        <v>25</v>
      </c>
      <c r="AB44" s="1">
        <v>35</v>
      </c>
      <c r="AC44" s="1">
        <v>28</v>
      </c>
      <c r="AD44" s="1">
        <v>25</v>
      </c>
      <c r="AE44" s="1">
        <v>68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21</v>
      </c>
      <c r="AV44" s="1">
        <v>18</v>
      </c>
      <c r="AW44" s="1">
        <v>74</v>
      </c>
      <c r="AX44" s="1">
        <v>35</v>
      </c>
      <c r="AY44" s="1">
        <v>67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4</v>
      </c>
      <c r="BF44" s="1">
        <v>39</v>
      </c>
      <c r="BG44" s="1">
        <v>19</v>
      </c>
      <c r="BH44" s="1">
        <v>25</v>
      </c>
      <c r="BI44" s="1">
        <v>91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>
      <c r="A45" s="1">
        <v>70257</v>
      </c>
      <c r="B45" s="1" t="s">
        <v>93</v>
      </c>
      <c r="C45" s="1">
        <v>25</v>
      </c>
      <c r="D45" s="1">
        <v>285</v>
      </c>
      <c r="E45" s="1" t="s">
        <v>64</v>
      </c>
      <c r="F45" s="1">
        <v>387</v>
      </c>
      <c r="G45" s="1" t="s">
        <v>94</v>
      </c>
      <c r="H45" s="2">
        <v>28.24</v>
      </c>
      <c r="I45" s="2">
        <v>706</v>
      </c>
      <c r="J45" s="10">
        <f t="shared" si="2"/>
        <v>0</v>
      </c>
      <c r="K45" s="11">
        <f t="shared" si="3"/>
        <v>0</v>
      </c>
      <c r="L45" s="1">
        <v>12.16</v>
      </c>
      <c r="M45" s="1">
        <v>16.399999999999999</v>
      </c>
      <c r="N45" s="16">
        <f>MAX(0,(TRUNC((L45*0.8)-M45)))</f>
        <v>0</v>
      </c>
      <c r="O45" s="1"/>
      <c r="P45" s="1" t="e">
        <f>VLOOKUP(A45:A308,'200326'!A45:J308,10,FALSE)</f>
        <v>#N/A</v>
      </c>
      <c r="Q45" s="1">
        <v>35.54</v>
      </c>
      <c r="R45" s="1">
        <v>21.64</v>
      </c>
      <c r="S45" s="16"/>
      <c r="T45" s="1">
        <v>17.920000000000002</v>
      </c>
      <c r="U45" s="1">
        <v>20.440000000000001</v>
      </c>
      <c r="V45" s="16">
        <f t="shared" si="11"/>
        <v>0</v>
      </c>
      <c r="W45" s="1" t="e">
        <f>VLOOKUP(A45:A308,'200326'!A45:N308,14,FALSE)</f>
        <v>#N/A</v>
      </c>
      <c r="X45" s="1">
        <v>0</v>
      </c>
      <c r="Y45" s="12">
        <v>46327.72</v>
      </c>
      <c r="Z45" s="2">
        <v>41286.879999999997</v>
      </c>
      <c r="AA45" s="1">
        <v>62</v>
      </c>
      <c r="AB45" s="1">
        <v>90</v>
      </c>
      <c r="AC45" s="1">
        <v>110</v>
      </c>
      <c r="AD45" s="1">
        <v>174</v>
      </c>
      <c r="AE45" s="1">
        <v>410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292</v>
      </c>
      <c r="AV45" s="1">
        <v>107</v>
      </c>
      <c r="AW45" s="1">
        <v>446</v>
      </c>
      <c r="AX45" s="1">
        <v>194</v>
      </c>
      <c r="AY45" s="1">
        <v>541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122</v>
      </c>
      <c r="BF45" s="1">
        <v>230</v>
      </c>
      <c r="BG45" s="1">
        <v>177</v>
      </c>
      <c r="BH45" s="1">
        <v>68</v>
      </c>
      <c r="BI45" s="1">
        <v>511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>
      <c r="A46" s="1">
        <v>70050</v>
      </c>
      <c r="B46" s="1" t="s">
        <v>126</v>
      </c>
      <c r="C46" s="1">
        <v>24</v>
      </c>
      <c r="D46" s="1">
        <v>285</v>
      </c>
      <c r="E46" s="1" t="s">
        <v>64</v>
      </c>
      <c r="F46" s="1">
        <v>974</v>
      </c>
      <c r="G46" s="1" t="s">
        <v>110</v>
      </c>
      <c r="H46" s="2">
        <v>35.046599999999998</v>
      </c>
      <c r="I46" s="2">
        <v>841.11839999999995</v>
      </c>
      <c r="J46" s="10">
        <f t="shared" si="2"/>
        <v>16822.367999999999</v>
      </c>
      <c r="K46" s="11">
        <f t="shared" si="3"/>
        <v>20</v>
      </c>
      <c r="L46" s="1">
        <v>7.9</v>
      </c>
      <c r="M46" s="1">
        <v>4.88</v>
      </c>
      <c r="N46" s="5">
        <v>0</v>
      </c>
      <c r="O46" s="1"/>
      <c r="P46" s="1">
        <f>VLOOKUP(A46:A309,'200326'!A46:J309,10,FALSE)</f>
        <v>5</v>
      </c>
      <c r="Q46" s="1">
        <v>22.35</v>
      </c>
      <c r="R46" s="1">
        <v>0.75</v>
      </c>
      <c r="S46" s="16"/>
      <c r="T46" s="1">
        <v>20.73</v>
      </c>
      <c r="U46" s="1">
        <v>4.46</v>
      </c>
      <c r="V46" s="5">
        <v>20</v>
      </c>
      <c r="W46" s="1">
        <f>VLOOKUP(A46:A309,'200326'!A46:N309,14,FALSE)</f>
        <v>10</v>
      </c>
      <c r="X46" s="1">
        <v>0</v>
      </c>
      <c r="Y46" s="12">
        <v>42879.519999999997</v>
      </c>
      <c r="Z46" s="2">
        <v>8481.2800000000007</v>
      </c>
      <c r="AA46" s="1">
        <v>84</v>
      </c>
      <c r="AB46" s="1">
        <v>57</v>
      </c>
      <c r="AC46" s="1">
        <v>56</v>
      </c>
      <c r="AD46" s="1">
        <v>42</v>
      </c>
      <c r="AE46" s="1">
        <v>117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298</v>
      </c>
      <c r="AV46" s="1">
        <v>20</v>
      </c>
      <c r="AW46" s="1">
        <v>188</v>
      </c>
      <c r="AX46" s="1">
        <v>81</v>
      </c>
      <c r="AY46" s="1">
        <v>18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177</v>
      </c>
      <c r="BF46" s="1">
        <v>58</v>
      </c>
      <c r="BG46" s="1">
        <v>259</v>
      </c>
      <c r="BH46" s="1">
        <v>65</v>
      </c>
      <c r="BI46" s="1">
        <v>107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>
      <c r="A47" s="1">
        <v>70046</v>
      </c>
      <c r="B47" s="1" t="s">
        <v>194</v>
      </c>
      <c r="C47" s="1">
        <v>24</v>
      </c>
      <c r="D47" s="1">
        <v>285</v>
      </c>
      <c r="E47" s="1" t="s">
        <v>64</v>
      </c>
      <c r="F47" s="1">
        <v>558</v>
      </c>
      <c r="G47" s="1" t="s">
        <v>67</v>
      </c>
      <c r="H47" s="2">
        <v>40.9</v>
      </c>
      <c r="I47" s="2">
        <v>981.6</v>
      </c>
      <c r="J47" s="10">
        <f t="shared" si="2"/>
        <v>4908</v>
      </c>
      <c r="K47" s="11">
        <f t="shared" si="3"/>
        <v>5</v>
      </c>
      <c r="L47" s="1">
        <v>13.9</v>
      </c>
      <c r="M47" s="1">
        <v>12.83</v>
      </c>
      <c r="N47" s="16">
        <f>MAX(0,(TRUNC((L47*0.8)-M47)))</f>
        <v>0</v>
      </c>
      <c r="O47" s="1"/>
      <c r="P47" s="1">
        <f>VLOOKUP(A47:A310,'200326'!A47:J310,10,FALSE)</f>
        <v>5</v>
      </c>
      <c r="Q47" s="1">
        <v>16.440000000000001</v>
      </c>
      <c r="R47" s="1">
        <v>9.83</v>
      </c>
      <c r="S47" s="16"/>
      <c r="T47" s="1">
        <v>12.65</v>
      </c>
      <c r="U47" s="1">
        <v>11.79</v>
      </c>
      <c r="V47" s="5">
        <v>5</v>
      </c>
      <c r="W47" s="1">
        <f>VLOOKUP(A47:A310,'200326'!A47:N310,14,FALSE)</f>
        <v>5</v>
      </c>
      <c r="X47" s="1">
        <v>0</v>
      </c>
      <c r="Y47" s="12">
        <v>42188.35</v>
      </c>
      <c r="Z47" s="2">
        <v>33824.300000000003</v>
      </c>
      <c r="AA47" s="1">
        <v>76</v>
      </c>
      <c r="AB47" s="1">
        <v>106</v>
      </c>
      <c r="AC47" s="1">
        <v>165</v>
      </c>
      <c r="AD47" s="1">
        <v>79</v>
      </c>
      <c r="AE47" s="1">
        <v>308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138</v>
      </c>
      <c r="AV47" s="1">
        <v>140</v>
      </c>
      <c r="AW47" s="1">
        <v>120</v>
      </c>
      <c r="AX47" s="1">
        <v>133</v>
      </c>
      <c r="AY47" s="1">
        <v>236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116</v>
      </c>
      <c r="BF47" s="1">
        <v>41</v>
      </c>
      <c r="BG47" s="1">
        <v>93</v>
      </c>
      <c r="BH47" s="1">
        <v>148</v>
      </c>
      <c r="BI47" s="1">
        <v>283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>
      <c r="A48" s="1">
        <v>70137</v>
      </c>
      <c r="B48" s="1" t="s">
        <v>152</v>
      </c>
      <c r="C48" s="1">
        <v>12</v>
      </c>
      <c r="D48" s="1">
        <v>285</v>
      </c>
      <c r="E48" s="1" t="s">
        <v>64</v>
      </c>
      <c r="F48" s="1">
        <v>567</v>
      </c>
      <c r="G48" s="1" t="s">
        <v>74</v>
      </c>
      <c r="H48" s="2">
        <v>76.562100000000001</v>
      </c>
      <c r="I48" s="2">
        <v>918.74519999999995</v>
      </c>
      <c r="J48" s="10">
        <f t="shared" si="2"/>
        <v>11024.9424</v>
      </c>
      <c r="K48" s="11">
        <f t="shared" si="3"/>
        <v>12</v>
      </c>
      <c r="L48" s="1">
        <v>7.12</v>
      </c>
      <c r="M48" s="1">
        <v>9.25</v>
      </c>
      <c r="N48" s="26">
        <v>7</v>
      </c>
      <c r="O48" s="21">
        <v>10</v>
      </c>
      <c r="P48" s="1" t="e">
        <f>VLOOKUP(A48:A311,'200326'!A48:J311,10,FALSE)</f>
        <v>#N/A</v>
      </c>
      <c r="Q48" s="1">
        <v>30.75</v>
      </c>
      <c r="R48" s="1">
        <v>10.5</v>
      </c>
      <c r="S48" s="16"/>
      <c r="T48" s="1">
        <v>7.88</v>
      </c>
      <c r="U48" s="1">
        <v>5.92</v>
      </c>
      <c r="V48" s="5">
        <v>5</v>
      </c>
      <c r="W48" s="1" t="e">
        <f>VLOOKUP(A48:A311,'200326'!A48:N311,14,FALSE)</f>
        <v>#N/A</v>
      </c>
      <c r="X48" s="1">
        <v>0</v>
      </c>
      <c r="Y48" s="12">
        <v>42032.59</v>
      </c>
      <c r="Z48" s="2">
        <v>23581.13</v>
      </c>
      <c r="AA48" s="1">
        <v>9</v>
      </c>
      <c r="AB48" s="1">
        <v>38</v>
      </c>
      <c r="AC48" s="1">
        <v>44</v>
      </c>
      <c r="AD48" s="1">
        <v>27</v>
      </c>
      <c r="AE48" s="1">
        <v>111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138</v>
      </c>
      <c r="AV48" s="1">
        <v>83</v>
      </c>
      <c r="AW48" s="1">
        <v>117</v>
      </c>
      <c r="AX48" s="1">
        <v>145</v>
      </c>
      <c r="AY48" s="1">
        <v>126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44</v>
      </c>
      <c r="BF48" s="1">
        <v>9</v>
      </c>
      <c r="BG48" s="1">
        <v>30</v>
      </c>
      <c r="BH48" s="1">
        <v>32</v>
      </c>
      <c r="BI48" s="1">
        <v>71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>
      <c r="A49" s="1">
        <v>70968</v>
      </c>
      <c r="B49" s="1" t="s">
        <v>197</v>
      </c>
      <c r="C49" s="1">
        <v>12</v>
      </c>
      <c r="D49" s="1">
        <v>285</v>
      </c>
      <c r="E49" s="1" t="s">
        <v>64</v>
      </c>
      <c r="F49" s="1">
        <v>567</v>
      </c>
      <c r="G49" s="1" t="s">
        <v>74</v>
      </c>
      <c r="H49" s="2">
        <v>64.44</v>
      </c>
      <c r="I49" s="2">
        <v>773.28</v>
      </c>
      <c r="J49" s="10">
        <f t="shared" si="2"/>
        <v>7732.7999999999993</v>
      </c>
      <c r="K49" s="11">
        <f t="shared" si="3"/>
        <v>10</v>
      </c>
      <c r="L49" s="1">
        <v>5.42</v>
      </c>
      <c r="M49" s="1">
        <v>7.75</v>
      </c>
      <c r="N49" s="16">
        <f t="shared" ref="N49:N52" si="12">MAX(0,(TRUNC((L49*0.8)-M49)))</f>
        <v>0</v>
      </c>
      <c r="O49" s="1"/>
      <c r="P49" s="1" t="e">
        <f>VLOOKUP(A49:A312,'200326'!A49:J312,10,FALSE)</f>
        <v>#N/A</v>
      </c>
      <c r="Q49" s="1">
        <v>24.46</v>
      </c>
      <c r="R49" s="1">
        <v>29.08</v>
      </c>
      <c r="S49" s="16"/>
      <c r="T49" s="1">
        <v>24.12</v>
      </c>
      <c r="U49" s="1">
        <v>16.079999999999998</v>
      </c>
      <c r="V49" s="5">
        <v>10</v>
      </c>
      <c r="W49" s="1" t="e">
        <f>VLOOKUP(A49:A312,'200326'!A49:N312,14,FALSE)</f>
        <v>#N/A</v>
      </c>
      <c r="X49" s="1">
        <v>0</v>
      </c>
      <c r="Y49" s="12">
        <v>41757.120000000003</v>
      </c>
      <c r="Z49" s="2">
        <v>40919.4</v>
      </c>
      <c r="AA49" s="1">
        <v>14</v>
      </c>
      <c r="AB49" s="1">
        <v>10</v>
      </c>
      <c r="AC49" s="1">
        <v>39</v>
      </c>
      <c r="AD49" s="1">
        <v>14</v>
      </c>
      <c r="AE49" s="1">
        <v>93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93</v>
      </c>
      <c r="AV49" s="1">
        <v>67</v>
      </c>
      <c r="AW49" s="1">
        <v>127</v>
      </c>
      <c r="AX49" s="1">
        <v>80</v>
      </c>
      <c r="AY49" s="1">
        <v>349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70</v>
      </c>
      <c r="BF49" s="1">
        <v>77</v>
      </c>
      <c r="BG49" s="1">
        <v>147</v>
      </c>
      <c r="BH49" s="1">
        <v>68</v>
      </c>
      <c r="BI49" s="1">
        <v>193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>
      <c r="A50" s="1">
        <v>70027</v>
      </c>
      <c r="B50" s="1" t="s">
        <v>164</v>
      </c>
      <c r="C50" s="1">
        <v>24</v>
      </c>
      <c r="D50" s="1">
        <v>285</v>
      </c>
      <c r="E50" s="1" t="s">
        <v>64</v>
      </c>
      <c r="F50" s="1">
        <v>558</v>
      </c>
      <c r="G50" s="1" t="s">
        <v>67</v>
      </c>
      <c r="H50" s="2">
        <v>41.93</v>
      </c>
      <c r="I50" s="2">
        <v>1006.32</v>
      </c>
      <c r="J50" s="10">
        <f t="shared" si="2"/>
        <v>5031.6000000000004</v>
      </c>
      <c r="K50" s="11">
        <f t="shared" si="3"/>
        <v>5</v>
      </c>
      <c r="L50" s="1">
        <v>10.94</v>
      </c>
      <c r="M50" s="1">
        <v>13.29</v>
      </c>
      <c r="N50" s="16">
        <f t="shared" si="12"/>
        <v>0</v>
      </c>
      <c r="O50" s="1"/>
      <c r="P50" s="1" t="e">
        <f>VLOOKUP(A50:A313,'200326'!A50:J313,10,FALSE)</f>
        <v>#N/A</v>
      </c>
      <c r="Q50" s="1">
        <v>21.56</v>
      </c>
      <c r="R50" s="1">
        <v>16.079999999999998</v>
      </c>
      <c r="S50" s="16"/>
      <c r="T50" s="1">
        <v>8.2899999999999991</v>
      </c>
      <c r="U50" s="1">
        <v>7.04</v>
      </c>
      <c r="V50" s="5">
        <v>5</v>
      </c>
      <c r="W50" s="1" t="e">
        <f>VLOOKUP(A50:A313,'200326'!A50:N313,14,FALSE)</f>
        <v>#N/A</v>
      </c>
      <c r="X50" s="1">
        <v>0</v>
      </c>
      <c r="Y50" s="12">
        <v>41049.47</v>
      </c>
      <c r="Z50" s="2">
        <v>36646.82</v>
      </c>
      <c r="AA50" s="1">
        <v>87</v>
      </c>
      <c r="AB50" s="1">
        <v>100</v>
      </c>
      <c r="AC50" s="1">
        <v>79</v>
      </c>
      <c r="AD50" s="1">
        <v>93</v>
      </c>
      <c r="AE50" s="1">
        <v>319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145</v>
      </c>
      <c r="AV50" s="1">
        <v>165</v>
      </c>
      <c r="AW50" s="1">
        <v>211</v>
      </c>
      <c r="AX50" s="1">
        <v>158</v>
      </c>
      <c r="AY50" s="1">
        <v>386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103</v>
      </c>
      <c r="BF50" s="1">
        <v>136</v>
      </c>
      <c r="BG50" s="1">
        <v>15</v>
      </c>
      <c r="BH50" s="1">
        <v>26</v>
      </c>
      <c r="BI50" s="1">
        <v>169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>
      <c r="A51" s="1">
        <v>70135</v>
      </c>
      <c r="B51" s="1" t="s">
        <v>80</v>
      </c>
      <c r="C51" s="1">
        <v>15</v>
      </c>
      <c r="D51" s="1">
        <v>285</v>
      </c>
      <c r="E51" s="1" t="s">
        <v>64</v>
      </c>
      <c r="F51" s="1">
        <v>567</v>
      </c>
      <c r="G51" s="1" t="s">
        <v>74</v>
      </c>
      <c r="H51" s="2">
        <v>49.295400000000001</v>
      </c>
      <c r="I51" s="2">
        <v>739.43100000000004</v>
      </c>
      <c r="J51" s="10">
        <f t="shared" si="2"/>
        <v>0</v>
      </c>
      <c r="K51" s="11">
        <f t="shared" si="3"/>
        <v>0</v>
      </c>
      <c r="L51" s="1">
        <v>16.8</v>
      </c>
      <c r="M51" s="1">
        <v>18.600000000000001</v>
      </c>
      <c r="N51" s="16">
        <f t="shared" si="12"/>
        <v>0</v>
      </c>
      <c r="O51" s="1"/>
      <c r="P51" s="1">
        <f>VLOOKUP(A51:A314,'200326'!A51:J314,10,FALSE)</f>
        <v>10</v>
      </c>
      <c r="Q51" s="1">
        <v>19.23</v>
      </c>
      <c r="R51" s="1">
        <v>12.4</v>
      </c>
      <c r="S51" s="16"/>
      <c r="T51" s="1">
        <v>18.57</v>
      </c>
      <c r="U51" s="1">
        <v>15.07</v>
      </c>
      <c r="V51" s="16">
        <f t="shared" ref="V51:V52" si="13">MAX(0,(TRUNC((T51*0.8)-U51)))</f>
        <v>0</v>
      </c>
      <c r="W51" s="1">
        <f>VLOOKUP(A51:A314,'200326'!A51:N314,14,FALSE)</f>
        <v>15</v>
      </c>
      <c r="X51" s="1">
        <v>0</v>
      </c>
      <c r="Y51" s="12">
        <v>40372.93</v>
      </c>
      <c r="Z51" s="2">
        <v>34063.120000000003</v>
      </c>
      <c r="AA51" s="1">
        <v>35</v>
      </c>
      <c r="AB51" s="1">
        <v>30</v>
      </c>
      <c r="AC51" s="1">
        <v>131</v>
      </c>
      <c r="AD51" s="1">
        <v>142</v>
      </c>
      <c r="AE51" s="1">
        <v>279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78</v>
      </c>
      <c r="AV51" s="1">
        <v>59</v>
      </c>
      <c r="AW51" s="1">
        <v>125</v>
      </c>
      <c r="AX51" s="1">
        <v>112</v>
      </c>
      <c r="AY51" s="1">
        <v>186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120</v>
      </c>
      <c r="BF51" s="1">
        <v>54</v>
      </c>
      <c r="BG51" s="1">
        <v>25</v>
      </c>
      <c r="BH51" s="1">
        <v>213</v>
      </c>
      <c r="BI51" s="1">
        <v>226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>
      <c r="A52" s="1">
        <v>70089</v>
      </c>
      <c r="B52" s="1" t="s">
        <v>122</v>
      </c>
      <c r="C52" s="1">
        <v>20</v>
      </c>
      <c r="D52" s="1">
        <v>285</v>
      </c>
      <c r="E52" s="1" t="s">
        <v>64</v>
      </c>
      <c r="F52" s="1">
        <v>558</v>
      </c>
      <c r="G52" s="1" t="s">
        <v>67</v>
      </c>
      <c r="H52" s="2">
        <v>62.962699999999998</v>
      </c>
      <c r="I52" s="2">
        <v>1259.2539999999999</v>
      </c>
      <c r="J52" s="10">
        <f t="shared" si="2"/>
        <v>0</v>
      </c>
      <c r="K52" s="11">
        <f t="shared" si="3"/>
        <v>0</v>
      </c>
      <c r="L52" s="1">
        <v>8.43</v>
      </c>
      <c r="M52" s="1">
        <v>16</v>
      </c>
      <c r="N52" s="16">
        <f t="shared" si="12"/>
        <v>0</v>
      </c>
      <c r="O52" s="1"/>
      <c r="P52" s="1">
        <f>VLOOKUP(A52:A315,'200326'!A52:J315,10,FALSE)</f>
        <v>0</v>
      </c>
      <c r="Q52" s="1">
        <v>10.62</v>
      </c>
      <c r="R52" s="1">
        <v>6.95</v>
      </c>
      <c r="S52" s="16"/>
      <c r="T52" s="1">
        <v>10.82</v>
      </c>
      <c r="U52" s="1">
        <v>33.1</v>
      </c>
      <c r="V52" s="16">
        <f t="shared" si="13"/>
        <v>0</v>
      </c>
      <c r="W52" s="1">
        <f>VLOOKUP(A52:A315,'200326'!A52:N315,14,FALSE)</f>
        <v>0</v>
      </c>
      <c r="X52" s="1">
        <v>0</v>
      </c>
      <c r="Y52" s="12">
        <v>37620.21</v>
      </c>
      <c r="Z52" s="2">
        <v>70581.19</v>
      </c>
      <c r="AA52" s="1">
        <v>83</v>
      </c>
      <c r="AB52" s="1">
        <v>72</v>
      </c>
      <c r="AC52" s="1">
        <v>35</v>
      </c>
      <c r="AD52" s="1">
        <v>29</v>
      </c>
      <c r="AE52" s="1">
        <v>320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106</v>
      </c>
      <c r="AV52" s="1">
        <v>24</v>
      </c>
      <c r="AW52" s="1">
        <v>61</v>
      </c>
      <c r="AX52" s="1">
        <v>67</v>
      </c>
      <c r="AY52" s="1">
        <v>139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98</v>
      </c>
      <c r="BF52" s="1">
        <v>18</v>
      </c>
      <c r="BG52" s="1">
        <v>101</v>
      </c>
      <c r="BH52" s="1">
        <v>17</v>
      </c>
      <c r="BI52" s="1">
        <v>662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>
      <c r="A53" s="1">
        <v>70121</v>
      </c>
      <c r="B53" s="1" t="s">
        <v>116</v>
      </c>
      <c r="C53" s="1">
        <v>20</v>
      </c>
      <c r="D53" s="1">
        <v>285</v>
      </c>
      <c r="E53" s="1" t="s">
        <v>64</v>
      </c>
      <c r="F53" s="1">
        <v>573</v>
      </c>
      <c r="G53" s="1" t="s">
        <v>87</v>
      </c>
      <c r="H53" s="2">
        <v>36.898800000000001</v>
      </c>
      <c r="I53" s="2">
        <v>737.976</v>
      </c>
      <c r="J53" s="10">
        <f t="shared" si="2"/>
        <v>18449.400000000001</v>
      </c>
      <c r="K53" s="11">
        <f t="shared" si="3"/>
        <v>25</v>
      </c>
      <c r="L53" s="1">
        <v>9.6199999999999992</v>
      </c>
      <c r="M53" s="1">
        <v>10.95</v>
      </c>
      <c r="N53" s="5">
        <v>5</v>
      </c>
      <c r="O53" s="1"/>
      <c r="P53" s="1" t="e">
        <f>VLOOKUP(A53:A316,'200326'!A53:J316,10,FALSE)</f>
        <v>#N/A</v>
      </c>
      <c r="Q53" s="1">
        <v>20.78</v>
      </c>
      <c r="R53" s="1">
        <v>11.15</v>
      </c>
      <c r="S53" s="16"/>
      <c r="T53" s="1">
        <v>18.2</v>
      </c>
      <c r="U53" s="1">
        <v>5.85</v>
      </c>
      <c r="V53" s="5">
        <v>20</v>
      </c>
      <c r="W53" s="1" t="e">
        <f>VLOOKUP(A53:A316,'200326'!A53:N316,14,FALSE)</f>
        <v>#N/A</v>
      </c>
      <c r="X53" s="1">
        <v>0</v>
      </c>
      <c r="Y53" s="12">
        <v>35865.629999999997</v>
      </c>
      <c r="Z53" s="2">
        <v>20626.43</v>
      </c>
      <c r="AA53" s="1">
        <v>56</v>
      </c>
      <c r="AB53" s="1">
        <v>124</v>
      </c>
      <c r="AC53" s="1">
        <v>54</v>
      </c>
      <c r="AD53" s="1">
        <v>41</v>
      </c>
      <c r="AE53" s="1">
        <v>219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161</v>
      </c>
      <c r="AV53" s="1">
        <v>69</v>
      </c>
      <c r="AW53" s="1">
        <v>148</v>
      </c>
      <c r="AX53" s="1">
        <v>144</v>
      </c>
      <c r="AY53" s="1">
        <v>223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187</v>
      </c>
      <c r="BF53" s="1">
        <v>141</v>
      </c>
      <c r="BG53" s="1">
        <v>86</v>
      </c>
      <c r="BH53" s="1">
        <v>41</v>
      </c>
      <c r="BI53" s="1">
        <v>117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>
      <c r="A54" s="1">
        <v>70087</v>
      </c>
      <c r="B54" s="1" t="s">
        <v>115</v>
      </c>
      <c r="C54" s="1">
        <v>25</v>
      </c>
      <c r="D54" s="1">
        <v>285</v>
      </c>
      <c r="E54" s="1" t="s">
        <v>64</v>
      </c>
      <c r="F54" s="1">
        <v>35</v>
      </c>
      <c r="G54" s="1" t="s">
        <v>76</v>
      </c>
      <c r="H54" s="2">
        <v>42.321100000000001</v>
      </c>
      <c r="I54" s="2">
        <v>1058.0274999999999</v>
      </c>
      <c r="J54" s="10">
        <f t="shared" si="2"/>
        <v>0</v>
      </c>
      <c r="K54" s="11">
        <f t="shared" si="3"/>
        <v>0</v>
      </c>
      <c r="L54" s="1">
        <v>5.96</v>
      </c>
      <c r="M54" s="1">
        <v>6.52</v>
      </c>
      <c r="N54" s="16">
        <f>MAX(0,(TRUNC((L54*0.8)-M54)))</f>
        <v>0</v>
      </c>
      <c r="O54" s="1"/>
      <c r="P54" s="1">
        <f>VLOOKUP(A54:A317,'200326'!A54:J317,10,FALSE)</f>
        <v>3</v>
      </c>
      <c r="Q54" s="1">
        <v>10.039999999999999</v>
      </c>
      <c r="R54" s="1">
        <v>9.64</v>
      </c>
      <c r="S54" s="16"/>
      <c r="T54" s="1">
        <v>16.34</v>
      </c>
      <c r="U54" s="1">
        <v>14.52</v>
      </c>
      <c r="V54" s="16">
        <f t="shared" ref="V54:V55" si="14">MAX(0,(TRUNC((T54*0.8)-U54)))</f>
        <v>0</v>
      </c>
      <c r="W54" s="1">
        <f>VLOOKUP(A54:A317,'200326'!A54:N317,14,FALSE)</f>
        <v>10</v>
      </c>
      <c r="X54" s="1">
        <v>0</v>
      </c>
      <c r="Y54" s="12">
        <v>34216.61</v>
      </c>
      <c r="Z54" s="2">
        <v>32460.28</v>
      </c>
      <c r="AA54" s="1">
        <v>49</v>
      </c>
      <c r="AB54" s="1">
        <v>48</v>
      </c>
      <c r="AC54" s="1">
        <v>17</v>
      </c>
      <c r="AD54" s="1">
        <v>118</v>
      </c>
      <c r="AE54" s="1">
        <v>163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59</v>
      </c>
      <c r="AV54" s="1">
        <v>49</v>
      </c>
      <c r="AW54" s="1">
        <v>129</v>
      </c>
      <c r="AX54" s="1">
        <v>77</v>
      </c>
      <c r="AY54" s="1">
        <v>241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100</v>
      </c>
      <c r="BF54" s="1">
        <v>212</v>
      </c>
      <c r="BG54" s="1">
        <v>153</v>
      </c>
      <c r="BH54" s="1">
        <v>99</v>
      </c>
      <c r="BI54" s="1">
        <v>363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>
      <c r="A55" s="1">
        <v>70042</v>
      </c>
      <c r="B55" s="1" t="s">
        <v>182</v>
      </c>
      <c r="C55" s="1">
        <v>25</v>
      </c>
      <c r="D55" s="1">
        <v>285</v>
      </c>
      <c r="E55" s="1" t="s">
        <v>64</v>
      </c>
      <c r="F55" s="1">
        <v>387</v>
      </c>
      <c r="G55" s="1" t="s">
        <v>94</v>
      </c>
      <c r="H55" s="2">
        <v>27.499500000000001</v>
      </c>
      <c r="I55" s="2">
        <v>687.48749999999995</v>
      </c>
      <c r="J55" s="10">
        <f t="shared" si="2"/>
        <v>6874.875</v>
      </c>
      <c r="K55" s="11">
        <f t="shared" si="3"/>
        <v>10</v>
      </c>
      <c r="L55" s="1">
        <v>16.34</v>
      </c>
      <c r="M55" s="1">
        <v>10.4</v>
      </c>
      <c r="N55" s="26">
        <v>10</v>
      </c>
      <c r="O55" s="1"/>
      <c r="P55" s="1" t="e">
        <f>VLOOKUP(A55:A318,'200326'!A55:J318,10,FALSE)</f>
        <v>#N/A</v>
      </c>
      <c r="Q55" s="1">
        <v>21.6</v>
      </c>
      <c r="R55" s="1">
        <v>13.48</v>
      </c>
      <c r="S55" s="16"/>
      <c r="T55" s="1">
        <v>11.2</v>
      </c>
      <c r="U55" s="1">
        <v>13.56</v>
      </c>
      <c r="V55" s="16">
        <f t="shared" si="14"/>
        <v>0</v>
      </c>
      <c r="W55" s="1" t="e">
        <f>VLOOKUP(A55:A318,'200326'!A55:N318,14,FALSE)</f>
        <v>#N/A</v>
      </c>
      <c r="X55" s="1">
        <v>0</v>
      </c>
      <c r="Y55" s="12">
        <v>33783.14</v>
      </c>
      <c r="Z55" s="2">
        <v>25739.53</v>
      </c>
      <c r="AA55" s="1">
        <v>184</v>
      </c>
      <c r="AB55" s="1">
        <v>119</v>
      </c>
      <c r="AC55" s="1">
        <v>92</v>
      </c>
      <c r="AD55" s="1">
        <v>146</v>
      </c>
      <c r="AE55" s="1">
        <v>260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145</v>
      </c>
      <c r="AV55" s="1">
        <v>233</v>
      </c>
      <c r="AW55" s="1">
        <v>195</v>
      </c>
      <c r="AX55" s="1">
        <v>167</v>
      </c>
      <c r="AY55" s="1">
        <v>337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94</v>
      </c>
      <c r="BF55" s="1">
        <v>205</v>
      </c>
      <c r="BG55" s="1">
        <v>39</v>
      </c>
      <c r="BH55" s="1">
        <v>89</v>
      </c>
      <c r="BI55" s="1">
        <v>339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>
      <c r="A56" s="1">
        <v>70269</v>
      </c>
      <c r="B56" s="1" t="s">
        <v>125</v>
      </c>
      <c r="C56" s="1">
        <v>10</v>
      </c>
      <c r="D56" s="1">
        <v>285</v>
      </c>
      <c r="E56" s="1" t="s">
        <v>64</v>
      </c>
      <c r="F56" s="1">
        <v>285</v>
      </c>
      <c r="G56" s="1" t="s">
        <v>64</v>
      </c>
      <c r="H56" s="2">
        <v>125.14</v>
      </c>
      <c r="I56" s="2">
        <v>1251.4000000000001</v>
      </c>
      <c r="J56" s="10">
        <f t="shared" si="2"/>
        <v>12514</v>
      </c>
      <c r="K56" s="11">
        <f t="shared" si="3"/>
        <v>10</v>
      </c>
      <c r="L56" s="1">
        <v>3.95</v>
      </c>
      <c r="M56" s="1">
        <v>0.9</v>
      </c>
      <c r="N56" s="26">
        <v>5</v>
      </c>
      <c r="O56" s="1"/>
      <c r="P56" s="1">
        <f>VLOOKUP(A56:A319,'200326'!A56:J319,10,FALSE)</f>
        <v>3</v>
      </c>
      <c r="Q56" s="1">
        <v>10</v>
      </c>
      <c r="R56" s="1">
        <v>7.9</v>
      </c>
      <c r="S56" s="16"/>
      <c r="T56" s="1">
        <v>10.55</v>
      </c>
      <c r="U56" s="1">
        <v>10.4</v>
      </c>
      <c r="V56" s="5">
        <v>5</v>
      </c>
      <c r="W56" s="1">
        <f>VLOOKUP(A56:A319,'200326'!A56:N319,14,FALSE)</f>
        <v>0</v>
      </c>
      <c r="X56" s="1">
        <v>0</v>
      </c>
      <c r="Y56" s="12">
        <v>30659.3</v>
      </c>
      <c r="Z56" s="2">
        <v>24026.880000000001</v>
      </c>
      <c r="AA56" s="1">
        <v>16</v>
      </c>
      <c r="AB56" s="1">
        <v>39</v>
      </c>
      <c r="AC56" s="1">
        <v>-7</v>
      </c>
      <c r="AD56" s="1">
        <v>22</v>
      </c>
      <c r="AE56" s="1">
        <v>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14</v>
      </c>
      <c r="AV56" s="1">
        <v>51</v>
      </c>
      <c r="AW56" s="1">
        <v>36</v>
      </c>
      <c r="AX56" s="1">
        <v>49</v>
      </c>
      <c r="AY56" s="1">
        <v>79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52</v>
      </c>
      <c r="BF56" s="1">
        <v>18</v>
      </c>
      <c r="BG56" s="1">
        <v>34</v>
      </c>
      <c r="BH56" s="1">
        <v>21</v>
      </c>
      <c r="BI56" s="1">
        <v>104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>
      <c r="A57" s="1">
        <v>70144</v>
      </c>
      <c r="B57" s="1" t="s">
        <v>177</v>
      </c>
      <c r="C57" s="1">
        <v>12</v>
      </c>
      <c r="D57" s="1">
        <v>285</v>
      </c>
      <c r="E57" s="1" t="s">
        <v>64</v>
      </c>
      <c r="F57" s="1">
        <v>567</v>
      </c>
      <c r="G57" s="1" t="s">
        <v>74</v>
      </c>
      <c r="H57" s="2">
        <v>64.44</v>
      </c>
      <c r="I57" s="2">
        <v>773.28</v>
      </c>
      <c r="J57" s="10">
        <f t="shared" si="2"/>
        <v>0</v>
      </c>
      <c r="K57" s="11">
        <f t="shared" si="3"/>
        <v>0</v>
      </c>
      <c r="L57" s="1">
        <v>6.17</v>
      </c>
      <c r="M57" s="1">
        <v>12.25</v>
      </c>
      <c r="N57" s="16">
        <f>MAX(0,(TRUNC((L57*0.8)-M57)))</f>
        <v>0</v>
      </c>
      <c r="O57" s="1"/>
      <c r="P57" s="1">
        <f>VLOOKUP(A57:A320,'200326'!A57:J320,10,FALSE)</f>
        <v>0</v>
      </c>
      <c r="Q57" s="1">
        <v>14.75</v>
      </c>
      <c r="R57" s="1">
        <v>16</v>
      </c>
      <c r="S57" s="16"/>
      <c r="T57" s="1">
        <v>16.21</v>
      </c>
      <c r="U57" s="1">
        <v>11.75</v>
      </c>
      <c r="V57" s="5">
        <v>0</v>
      </c>
      <c r="W57" s="1">
        <f>VLOOKUP(A57:A320,'200326'!A57:N320,14,FALSE)</f>
        <v>10</v>
      </c>
      <c r="X57" s="1">
        <v>0</v>
      </c>
      <c r="Y57" s="12">
        <v>28708.02</v>
      </c>
      <c r="Z57" s="2">
        <v>30931.200000000001</v>
      </c>
      <c r="AA57" s="1">
        <v>15</v>
      </c>
      <c r="AB57" s="1">
        <v>10</v>
      </c>
      <c r="AC57" s="1">
        <v>41</v>
      </c>
      <c r="AD57" s="1">
        <v>26</v>
      </c>
      <c r="AE57" s="1">
        <v>147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68</v>
      </c>
      <c r="AV57" s="1">
        <v>55</v>
      </c>
      <c r="AW57" s="1">
        <v>65</v>
      </c>
      <c r="AX57" s="1">
        <v>33</v>
      </c>
      <c r="AY57" s="1">
        <v>192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75</v>
      </c>
      <c r="BF57" s="1">
        <v>25</v>
      </c>
      <c r="BG57" s="1">
        <v>81</v>
      </c>
      <c r="BH57" s="1">
        <v>52</v>
      </c>
      <c r="BI57" s="1">
        <v>141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>
      <c r="A58" s="1">
        <v>70024</v>
      </c>
      <c r="B58" s="1" t="s">
        <v>196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2">
        <v>77.58</v>
      </c>
      <c r="I58" s="2">
        <v>1551.6</v>
      </c>
      <c r="J58" s="10">
        <f t="shared" si="2"/>
        <v>0</v>
      </c>
      <c r="K58" s="11">
        <f t="shared" si="3"/>
        <v>0</v>
      </c>
      <c r="L58" s="1">
        <v>5.78</v>
      </c>
      <c r="M58" s="1">
        <v>3.45</v>
      </c>
      <c r="N58" s="5">
        <v>0</v>
      </c>
      <c r="O58" s="1"/>
      <c r="P58" s="1">
        <f>VLOOKUP(A58:A321,'200326'!A58:J321,10,FALSE)</f>
        <v>3</v>
      </c>
      <c r="Q58" s="1">
        <v>6.2</v>
      </c>
      <c r="R58" s="1">
        <v>5.9</v>
      </c>
      <c r="S58" s="16"/>
      <c r="T58" s="1">
        <v>6.02</v>
      </c>
      <c r="U58" s="1">
        <v>9.9</v>
      </c>
      <c r="V58" s="16">
        <f>MAX(0,(TRUNC((T58*0.8)-U58)))</f>
        <v>0</v>
      </c>
      <c r="W58" s="1">
        <f>VLOOKUP(A58:A321,'200326'!A58:N321,14,FALSE)</f>
        <v>5</v>
      </c>
      <c r="X58" s="1">
        <v>0</v>
      </c>
      <c r="Y58" s="12">
        <v>27928.799999999999</v>
      </c>
      <c r="Z58" s="2">
        <v>29868.3</v>
      </c>
      <c r="AA58" s="1">
        <v>53</v>
      </c>
      <c r="AB58" s="1">
        <v>48</v>
      </c>
      <c r="AC58" s="1">
        <v>17</v>
      </c>
      <c r="AD58" s="1">
        <v>43</v>
      </c>
      <c r="AE58" s="1">
        <v>69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38</v>
      </c>
      <c r="AV58" s="1">
        <v>72</v>
      </c>
      <c r="AW58" s="1">
        <v>39</v>
      </c>
      <c r="AX58" s="1">
        <v>22</v>
      </c>
      <c r="AY58" s="1">
        <v>118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18</v>
      </c>
      <c r="BF58" s="1">
        <v>72</v>
      </c>
      <c r="BG58" s="1">
        <v>51</v>
      </c>
      <c r="BH58" s="1">
        <v>31</v>
      </c>
      <c r="BI58" s="1">
        <v>198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>
      <c r="A59" s="1">
        <v>70163</v>
      </c>
      <c r="B59" s="1" t="s">
        <v>187</v>
      </c>
      <c r="C59" s="1">
        <v>18</v>
      </c>
      <c r="D59" s="1">
        <v>285</v>
      </c>
      <c r="E59" s="1" t="s">
        <v>64</v>
      </c>
      <c r="F59" s="1">
        <v>974</v>
      </c>
      <c r="G59" s="1" t="s">
        <v>110</v>
      </c>
      <c r="H59" s="2">
        <v>57.171399999999998</v>
      </c>
      <c r="I59" s="2">
        <v>1029.0852</v>
      </c>
      <c r="J59" s="10">
        <f t="shared" si="2"/>
        <v>0</v>
      </c>
      <c r="K59" s="11">
        <f t="shared" si="3"/>
        <v>0</v>
      </c>
      <c r="L59" s="1">
        <v>5.08</v>
      </c>
      <c r="M59" s="1">
        <v>4.17</v>
      </c>
      <c r="N59" s="16">
        <f>MAX(0,(TRUNC((L59*0.8)-M59)))</f>
        <v>0</v>
      </c>
      <c r="O59" s="1"/>
      <c r="P59" s="1">
        <f>VLOOKUP(A59:A322,'200326'!A59:J322,10,FALSE)</f>
        <v>2</v>
      </c>
      <c r="Q59" s="1">
        <v>14.31</v>
      </c>
      <c r="R59" s="1">
        <v>6.61</v>
      </c>
      <c r="S59" s="16"/>
      <c r="T59" s="1">
        <v>7.67</v>
      </c>
      <c r="U59" s="1">
        <v>3.39</v>
      </c>
      <c r="V59" s="5">
        <v>0</v>
      </c>
      <c r="W59" s="1">
        <f>VLOOKUP(A59:A322,'200326'!A59:N322,14,FALSE)</f>
        <v>10</v>
      </c>
      <c r="X59" s="1">
        <v>0</v>
      </c>
      <c r="Y59" s="12">
        <v>27842.47</v>
      </c>
      <c r="Z59" s="2">
        <v>14578.71</v>
      </c>
      <c r="AA59" s="1">
        <v>47</v>
      </c>
      <c r="AB59" s="1">
        <v>32</v>
      </c>
      <c r="AC59" s="1">
        <v>8</v>
      </c>
      <c r="AD59" s="1">
        <v>41</v>
      </c>
      <c r="AE59" s="1">
        <v>75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84</v>
      </c>
      <c r="AV59" s="1">
        <v>66</v>
      </c>
      <c r="AW59" s="1">
        <v>99</v>
      </c>
      <c r="AX59" s="1">
        <v>83</v>
      </c>
      <c r="AY59" s="1">
        <v>119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47</v>
      </c>
      <c r="BF59" s="1">
        <v>43</v>
      </c>
      <c r="BG59" s="1">
        <v>48</v>
      </c>
      <c r="BH59" s="1">
        <v>43</v>
      </c>
      <c r="BI59" s="1">
        <v>61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>
      <c r="A60" s="1">
        <v>70023</v>
      </c>
      <c r="B60" s="1" t="s">
        <v>185</v>
      </c>
      <c r="C60" s="1">
        <v>12</v>
      </c>
      <c r="D60" s="1">
        <v>285</v>
      </c>
      <c r="E60" s="1" t="s">
        <v>64</v>
      </c>
      <c r="F60" s="1">
        <v>991</v>
      </c>
      <c r="G60" s="1" t="s">
        <v>141</v>
      </c>
      <c r="H60" s="2">
        <v>54.37</v>
      </c>
      <c r="I60" s="2">
        <v>652.44000000000005</v>
      </c>
      <c r="J60" s="10">
        <f t="shared" si="2"/>
        <v>0</v>
      </c>
      <c r="K60" s="11">
        <f t="shared" si="3"/>
        <v>0</v>
      </c>
      <c r="L60" s="1">
        <v>18.170000000000002</v>
      </c>
      <c r="M60" s="1">
        <v>-0.25</v>
      </c>
      <c r="N60" s="5">
        <v>0</v>
      </c>
      <c r="O60" s="1"/>
      <c r="P60" s="1">
        <f>VLOOKUP(A60:A323,'200326'!A60:J323,10,FALSE)</f>
        <v>0</v>
      </c>
      <c r="Q60" s="1">
        <v>16</v>
      </c>
      <c r="R60" s="1">
        <v>4.08</v>
      </c>
      <c r="S60" s="16"/>
      <c r="T60" s="1">
        <v>8.2100000000000009</v>
      </c>
      <c r="U60" s="1">
        <v>-9.75</v>
      </c>
      <c r="V60" s="5">
        <v>0</v>
      </c>
      <c r="W60" s="1">
        <f>VLOOKUP(A60:A323,'200326'!A60:N323,14,FALSE)</f>
        <v>0</v>
      </c>
      <c r="X60" s="1">
        <v>0</v>
      </c>
      <c r="Y60" s="12">
        <v>27647.14</v>
      </c>
      <c r="Z60" s="2">
        <v>-3860.27</v>
      </c>
      <c r="AA60" s="1">
        <v>47</v>
      </c>
      <c r="AB60" s="1">
        <v>77</v>
      </c>
      <c r="AC60" s="1">
        <v>83</v>
      </c>
      <c r="AD60" s="1">
        <v>99</v>
      </c>
      <c r="AE60" s="1">
        <v>-3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78</v>
      </c>
      <c r="AV60" s="1">
        <v>42</v>
      </c>
      <c r="AW60" s="1">
        <v>70</v>
      </c>
      <c r="AX60" s="1">
        <v>46</v>
      </c>
      <c r="AY60" s="1">
        <v>49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6</v>
      </c>
      <c r="BF60" s="1">
        <v>60</v>
      </c>
      <c r="BG60" s="1">
        <v>44</v>
      </c>
      <c r="BH60" s="1">
        <v>37</v>
      </c>
      <c r="BI60" s="1">
        <v>-117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>
      <c r="A61" s="1">
        <v>70016</v>
      </c>
      <c r="B61" s="1" t="s">
        <v>128</v>
      </c>
      <c r="C61" s="1">
        <v>5</v>
      </c>
      <c r="D61" s="1">
        <v>285</v>
      </c>
      <c r="E61" s="1" t="s">
        <v>64</v>
      </c>
      <c r="F61" s="1">
        <v>562</v>
      </c>
      <c r="G61" s="1" t="s">
        <v>65</v>
      </c>
      <c r="H61" s="2">
        <v>61.49</v>
      </c>
      <c r="I61" s="2">
        <v>307.45</v>
      </c>
      <c r="J61" s="10">
        <f t="shared" si="2"/>
        <v>0</v>
      </c>
      <c r="K61" s="11">
        <f t="shared" si="3"/>
        <v>0</v>
      </c>
      <c r="L61" s="1">
        <v>11.3</v>
      </c>
      <c r="M61" s="1">
        <v>8.1999999999999993</v>
      </c>
      <c r="N61" s="16">
        <f t="shared" ref="N61:N62" si="15">MAX(0,(TRUNC((L61*0.8)-M61)))</f>
        <v>0</v>
      </c>
      <c r="O61" s="1"/>
      <c r="P61" s="1">
        <f>VLOOKUP(A61:A324,'200326'!A61:J324,10,FALSE)</f>
        <v>5</v>
      </c>
      <c r="Q61" s="1">
        <v>55</v>
      </c>
      <c r="R61" s="1">
        <v>31.6</v>
      </c>
      <c r="S61" s="16"/>
      <c r="T61" s="1">
        <v>23</v>
      </c>
      <c r="U61" s="1">
        <v>10.8</v>
      </c>
      <c r="V61" s="5">
        <v>0</v>
      </c>
      <c r="W61" s="1">
        <f>VLOOKUP(A61:A324,'200326'!A61:N324,14,FALSE)</f>
        <v>20</v>
      </c>
      <c r="X61" s="1">
        <v>0</v>
      </c>
      <c r="Y61" s="12">
        <v>27455.279999999999</v>
      </c>
      <c r="Z61" s="2">
        <v>15556.97</v>
      </c>
      <c r="AA61" s="1">
        <v>18</v>
      </c>
      <c r="AB61" s="1">
        <v>9</v>
      </c>
      <c r="AC61" s="1">
        <v>16</v>
      </c>
      <c r="AD61" s="1">
        <v>36</v>
      </c>
      <c r="AE61" s="1">
        <v>41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89</v>
      </c>
      <c r="AV61" s="1">
        <v>79</v>
      </c>
      <c r="AW61" s="1">
        <v>101</v>
      </c>
      <c r="AX61" s="1">
        <v>91</v>
      </c>
      <c r="AY61" s="1">
        <v>158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49</v>
      </c>
      <c r="BF61" s="1">
        <v>50</v>
      </c>
      <c r="BG61" s="1">
        <v>35</v>
      </c>
      <c r="BH61" s="1">
        <v>12</v>
      </c>
      <c r="BI61" s="1">
        <v>54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>
      <c r="A62" s="1">
        <v>70093</v>
      </c>
      <c r="B62" s="1" t="s">
        <v>144</v>
      </c>
      <c r="C62" s="1">
        <v>16</v>
      </c>
      <c r="D62" s="1">
        <v>285</v>
      </c>
      <c r="E62" s="1" t="s">
        <v>64</v>
      </c>
      <c r="F62" s="1">
        <v>573</v>
      </c>
      <c r="G62" s="1" t="s">
        <v>87</v>
      </c>
      <c r="H62" s="2">
        <v>61.95</v>
      </c>
      <c r="I62" s="2">
        <v>991.2</v>
      </c>
      <c r="J62" s="10">
        <f t="shared" si="2"/>
        <v>0</v>
      </c>
      <c r="K62" s="11">
        <f t="shared" si="3"/>
        <v>0</v>
      </c>
      <c r="L62" s="1">
        <v>3.06</v>
      </c>
      <c r="M62" s="1">
        <v>4.12</v>
      </c>
      <c r="N62" s="16">
        <f t="shared" si="15"/>
        <v>0</v>
      </c>
      <c r="O62" s="1"/>
      <c r="P62" s="1">
        <f>VLOOKUP(A62:A325,'200326'!A62:J325,10,FALSE)</f>
        <v>2</v>
      </c>
      <c r="Q62" s="1">
        <v>15.44</v>
      </c>
      <c r="R62" s="1">
        <v>8.56</v>
      </c>
      <c r="S62" s="16"/>
      <c r="T62" s="1">
        <v>7.56</v>
      </c>
      <c r="U62" s="1">
        <v>5.31</v>
      </c>
      <c r="V62" s="16">
        <f>MAX(0,(TRUNC((T62*0.8)-U62)))</f>
        <v>0</v>
      </c>
      <c r="W62" s="1">
        <f>VLOOKUP(A62:A325,'200326'!A62:N325,14,FALSE)</f>
        <v>5</v>
      </c>
      <c r="X62" s="1">
        <v>0</v>
      </c>
      <c r="Y62" s="12">
        <v>25833.15</v>
      </c>
      <c r="Z62" s="2">
        <v>17841.599999999999</v>
      </c>
      <c r="AA62" s="1">
        <v>26</v>
      </c>
      <c r="AB62" s="1">
        <v>27</v>
      </c>
      <c r="AC62" s="1">
        <v>4</v>
      </c>
      <c r="AD62" s="1">
        <v>11</v>
      </c>
      <c r="AE62" s="1">
        <v>66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133</v>
      </c>
      <c r="AV62" s="1">
        <v>56</v>
      </c>
      <c r="AW62" s="1">
        <v>56</v>
      </c>
      <c r="AX62" s="1">
        <v>60</v>
      </c>
      <c r="AY62" s="1">
        <v>137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55</v>
      </c>
      <c r="BF62" s="1">
        <v>42</v>
      </c>
      <c r="BG62" s="1">
        <v>39</v>
      </c>
      <c r="BH62" s="1">
        <v>12</v>
      </c>
      <c r="BI62" s="1">
        <v>85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>
      <c r="A63" s="1">
        <v>70259</v>
      </c>
      <c r="B63" s="1" t="s">
        <v>155</v>
      </c>
      <c r="C63" s="1">
        <v>24</v>
      </c>
      <c r="D63" s="1">
        <v>285</v>
      </c>
      <c r="E63" s="1" t="s">
        <v>64</v>
      </c>
      <c r="F63" s="1">
        <v>974</v>
      </c>
      <c r="G63" s="1" t="s">
        <v>110</v>
      </c>
      <c r="H63" s="2">
        <v>35.979999999999997</v>
      </c>
      <c r="I63" s="2">
        <v>863.52</v>
      </c>
      <c r="J63" s="10">
        <f t="shared" si="2"/>
        <v>17270.400000000001</v>
      </c>
      <c r="K63" s="11">
        <f t="shared" si="3"/>
        <v>20</v>
      </c>
      <c r="L63" s="1">
        <v>3.73</v>
      </c>
      <c r="M63" s="1">
        <v>1.58</v>
      </c>
      <c r="N63" s="20">
        <v>5</v>
      </c>
      <c r="O63" s="1"/>
      <c r="P63" s="1" t="e">
        <f>VLOOKUP(A63:A326,'200326'!A63:J326,10,FALSE)</f>
        <v>#N/A</v>
      </c>
      <c r="Q63" s="1">
        <v>14.33</v>
      </c>
      <c r="R63" s="1">
        <v>12.42</v>
      </c>
      <c r="S63" s="16"/>
      <c r="T63" s="1">
        <v>10.79</v>
      </c>
      <c r="U63" s="1">
        <v>0.83</v>
      </c>
      <c r="V63" s="5">
        <v>15</v>
      </c>
      <c r="W63" s="1" t="e">
        <f>VLOOKUP(A63:A326,'200326'!A63:N326,14,FALSE)</f>
        <v>#N/A</v>
      </c>
      <c r="X63" s="1">
        <v>0</v>
      </c>
      <c r="Y63" s="12">
        <v>24916.15</v>
      </c>
      <c r="Z63" s="2">
        <v>12808.88</v>
      </c>
      <c r="AA63" s="1">
        <v>38</v>
      </c>
      <c r="AB63" s="1">
        <v>41</v>
      </c>
      <c r="AC63" s="1">
        <v>16</v>
      </c>
      <c r="AD63" s="1">
        <v>30</v>
      </c>
      <c r="AE63" s="1">
        <v>38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134</v>
      </c>
      <c r="AV63" s="1">
        <v>124</v>
      </c>
      <c r="AW63" s="1">
        <v>106</v>
      </c>
      <c r="AX63" s="1">
        <v>84</v>
      </c>
      <c r="AY63" s="1">
        <v>298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140</v>
      </c>
      <c r="BF63" s="1">
        <v>37</v>
      </c>
      <c r="BG63" s="1">
        <v>89</v>
      </c>
      <c r="BH63" s="1">
        <v>23</v>
      </c>
      <c r="BI63" s="1">
        <v>20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>
      <c r="A64" s="1">
        <v>70130</v>
      </c>
      <c r="B64" s="1" t="s">
        <v>163</v>
      </c>
      <c r="C64" s="1">
        <v>24</v>
      </c>
      <c r="D64" s="1">
        <v>285</v>
      </c>
      <c r="E64" s="1" t="s">
        <v>64</v>
      </c>
      <c r="F64" s="1">
        <v>974</v>
      </c>
      <c r="G64" s="1" t="s">
        <v>110</v>
      </c>
      <c r="H64" s="2">
        <v>31.439900000000002</v>
      </c>
      <c r="I64" s="2">
        <v>754.55759999999998</v>
      </c>
      <c r="J64" s="10">
        <f t="shared" si="2"/>
        <v>7545.576</v>
      </c>
      <c r="K64" s="11">
        <f t="shared" si="3"/>
        <v>10</v>
      </c>
      <c r="L64" s="1">
        <v>5.44</v>
      </c>
      <c r="M64" s="1">
        <v>1</v>
      </c>
      <c r="N64" s="20">
        <v>5</v>
      </c>
      <c r="O64" s="1"/>
      <c r="P64" s="1">
        <f>VLOOKUP(A64:A327,'200326'!A64:J327,10,FALSE)</f>
        <v>5</v>
      </c>
      <c r="Q64" s="1">
        <v>18.329999999999998</v>
      </c>
      <c r="R64" s="1">
        <v>6.17</v>
      </c>
      <c r="S64" s="16"/>
      <c r="T64" s="1">
        <v>8.7100000000000009</v>
      </c>
      <c r="U64" s="1">
        <v>3.83</v>
      </c>
      <c r="V64" s="5">
        <v>5</v>
      </c>
      <c r="W64" s="1">
        <f>VLOOKUP(A64:A327,'200326'!A64:N327,14,FALSE)</f>
        <v>5</v>
      </c>
      <c r="X64" s="1">
        <v>0</v>
      </c>
      <c r="Y64" s="12">
        <v>24507.4</v>
      </c>
      <c r="Z64" s="2">
        <v>8300.1299999999992</v>
      </c>
      <c r="AA64" s="1">
        <v>31</v>
      </c>
      <c r="AB64" s="1">
        <v>50</v>
      </c>
      <c r="AC64" s="1">
        <v>45</v>
      </c>
      <c r="AD64" s="1">
        <v>59</v>
      </c>
      <c r="AE64" s="1">
        <v>24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135</v>
      </c>
      <c r="AV64" s="1">
        <v>174</v>
      </c>
      <c r="AW64" s="1">
        <v>161</v>
      </c>
      <c r="AX64" s="1">
        <v>114</v>
      </c>
      <c r="AY64" s="1">
        <v>148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83</v>
      </c>
      <c r="BF64" s="1">
        <v>58</v>
      </c>
      <c r="BG64" s="1">
        <v>86</v>
      </c>
      <c r="BH64" s="1">
        <v>22</v>
      </c>
      <c r="BI64" s="1">
        <v>92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>
      <c r="A65" s="1">
        <v>70229</v>
      </c>
      <c r="B65" s="1" t="s">
        <v>199</v>
      </c>
      <c r="C65" s="1">
        <v>3</v>
      </c>
      <c r="D65" s="1">
        <v>285</v>
      </c>
      <c r="E65" s="1" t="s">
        <v>64</v>
      </c>
      <c r="F65" s="1">
        <v>567</v>
      </c>
      <c r="G65" s="1" t="s">
        <v>74</v>
      </c>
      <c r="H65" s="2">
        <v>298.38170000000002</v>
      </c>
      <c r="I65" s="2">
        <v>895.14509999999996</v>
      </c>
      <c r="J65" s="10">
        <f t="shared" si="2"/>
        <v>8951.4509999999991</v>
      </c>
      <c r="K65" s="11">
        <f t="shared" si="3"/>
        <v>10</v>
      </c>
      <c r="L65" s="1">
        <v>8.83</v>
      </c>
      <c r="M65" s="1">
        <v>4</v>
      </c>
      <c r="N65" s="31">
        <v>5</v>
      </c>
      <c r="O65" s="1"/>
      <c r="P65" s="1">
        <f>VLOOKUP(A65:A328,'200326'!A65:J328,10,FALSE)</f>
        <v>5</v>
      </c>
      <c r="Q65" s="1">
        <v>11.67</v>
      </c>
      <c r="R65" s="1">
        <v>4.67</v>
      </c>
      <c r="S65" s="16"/>
      <c r="T65" s="1">
        <v>6</v>
      </c>
      <c r="U65" s="1">
        <v>3.33</v>
      </c>
      <c r="V65" s="5">
        <v>5</v>
      </c>
      <c r="W65" s="1">
        <f>VLOOKUP(A65:A328,'200326'!A65:N328,14,FALSE)</f>
        <v>2</v>
      </c>
      <c r="X65" s="1">
        <v>0</v>
      </c>
      <c r="Y65" s="12">
        <v>23721.35</v>
      </c>
      <c r="Z65" s="2">
        <v>10741.74</v>
      </c>
      <c r="AA65" s="1">
        <v>12</v>
      </c>
      <c r="AB65" s="1">
        <v>9</v>
      </c>
      <c r="AC65" s="1">
        <v>8</v>
      </c>
      <c r="AD65" s="1">
        <v>4</v>
      </c>
      <c r="AE65" s="1">
        <v>12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15</v>
      </c>
      <c r="AV65" s="1">
        <v>12</v>
      </c>
      <c r="AW65" s="1">
        <v>13</v>
      </c>
      <c r="AX65" s="1">
        <v>2</v>
      </c>
      <c r="AY65" s="1">
        <v>14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6</v>
      </c>
      <c r="BF65" s="1">
        <v>3</v>
      </c>
      <c r="BG65" s="1">
        <v>7</v>
      </c>
      <c r="BH65" s="1">
        <v>7</v>
      </c>
      <c r="BI65" s="1">
        <v>10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>
      <c r="A66" s="1">
        <v>70091</v>
      </c>
      <c r="B66" s="1" t="s">
        <v>106</v>
      </c>
      <c r="C66" s="1">
        <v>30</v>
      </c>
      <c r="D66" s="1">
        <v>285</v>
      </c>
      <c r="E66" s="1" t="s">
        <v>64</v>
      </c>
      <c r="F66" s="1">
        <v>573</v>
      </c>
      <c r="G66" s="1" t="s">
        <v>87</v>
      </c>
      <c r="H66" s="2">
        <v>29.0321</v>
      </c>
      <c r="I66" s="2">
        <v>870.96299999999997</v>
      </c>
      <c r="J66" s="10">
        <f t="shared" si="2"/>
        <v>4354.8149999999996</v>
      </c>
      <c r="K66" s="11">
        <f t="shared" si="3"/>
        <v>5</v>
      </c>
      <c r="L66" s="1">
        <v>9.1300000000000008</v>
      </c>
      <c r="M66" s="1">
        <v>32.07</v>
      </c>
      <c r="N66" s="16">
        <f t="shared" ref="N66:N70" si="16">MAX(0,(TRUNC((L66*0.8)-M66)))</f>
        <v>0</v>
      </c>
      <c r="O66" s="1"/>
      <c r="P66" s="1">
        <f>VLOOKUP(A66:A329,'200326'!A66:J329,10,FALSE)</f>
        <v>0</v>
      </c>
      <c r="Q66" s="1">
        <v>10.67</v>
      </c>
      <c r="R66" s="1">
        <v>15.13</v>
      </c>
      <c r="S66" s="16"/>
      <c r="T66" s="1">
        <v>7.33</v>
      </c>
      <c r="U66" s="1">
        <v>8.4</v>
      </c>
      <c r="V66" s="5">
        <v>5</v>
      </c>
      <c r="W66" s="1">
        <f>VLOOKUP(A66:A329,'200326'!A66:N329,14,FALSE)</f>
        <v>0</v>
      </c>
      <c r="X66" s="1">
        <v>0</v>
      </c>
      <c r="Y66" s="12">
        <v>23632.13</v>
      </c>
      <c r="Z66" s="2">
        <v>48425.54</v>
      </c>
      <c r="AA66" s="1">
        <v>110</v>
      </c>
      <c r="AB66" s="1">
        <v>54</v>
      </c>
      <c r="AC66" s="1">
        <v>99</v>
      </c>
      <c r="AD66" s="1">
        <v>76</v>
      </c>
      <c r="AE66" s="1">
        <v>962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96</v>
      </c>
      <c r="AV66" s="1">
        <v>49</v>
      </c>
      <c r="AW66" s="1">
        <v>117</v>
      </c>
      <c r="AX66" s="1">
        <v>165</v>
      </c>
      <c r="AY66" s="1">
        <v>454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140</v>
      </c>
      <c r="BF66" s="1">
        <v>45</v>
      </c>
      <c r="BG66" s="1">
        <v>47</v>
      </c>
      <c r="BH66" s="1">
        <v>21</v>
      </c>
      <c r="BI66" s="1">
        <v>252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>
      <c r="A67" s="1">
        <v>70277</v>
      </c>
      <c r="B67" s="1" t="s">
        <v>138</v>
      </c>
      <c r="C67" s="1">
        <v>18</v>
      </c>
      <c r="D67" s="1">
        <v>285</v>
      </c>
      <c r="E67" s="1" t="s">
        <v>64</v>
      </c>
      <c r="F67" s="1">
        <v>558</v>
      </c>
      <c r="G67" s="1" t="s">
        <v>67</v>
      </c>
      <c r="H67" s="2">
        <v>41.593600000000002</v>
      </c>
      <c r="I67" s="2">
        <v>748.6848</v>
      </c>
      <c r="J67" s="10">
        <f t="shared" si="2"/>
        <v>2994.7392</v>
      </c>
      <c r="K67" s="11">
        <f t="shared" si="3"/>
        <v>4</v>
      </c>
      <c r="L67" s="1">
        <v>3.72</v>
      </c>
      <c r="M67" s="1">
        <v>4.5</v>
      </c>
      <c r="N67" s="16">
        <f t="shared" si="16"/>
        <v>0</v>
      </c>
      <c r="O67" s="1"/>
      <c r="P67" s="1" t="e">
        <f>VLOOKUP(A67:A330,'200326'!A67:J330,10,FALSE)</f>
        <v>#N/A</v>
      </c>
      <c r="Q67" s="1">
        <v>22.08</v>
      </c>
      <c r="R67" s="1">
        <v>16</v>
      </c>
      <c r="S67" s="16"/>
      <c r="T67" s="1">
        <v>5.08</v>
      </c>
      <c r="U67" s="1">
        <v>3.39</v>
      </c>
      <c r="V67" s="5">
        <v>4</v>
      </c>
      <c r="W67" s="1" t="e">
        <f>VLOOKUP(A67:A330,'200326'!A67:N330,14,FALSE)</f>
        <v>#N/A</v>
      </c>
      <c r="X67" s="1">
        <v>0</v>
      </c>
      <c r="Y67" s="12">
        <v>23126.04</v>
      </c>
      <c r="Z67" s="2">
        <v>17885.25</v>
      </c>
      <c r="AA67" s="1">
        <v>17</v>
      </c>
      <c r="AB67" s="1">
        <v>24</v>
      </c>
      <c r="AC67" s="1">
        <v>34</v>
      </c>
      <c r="AD67" s="1">
        <v>8</v>
      </c>
      <c r="AE67" s="1">
        <v>81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115</v>
      </c>
      <c r="AV67" s="1">
        <v>103</v>
      </c>
      <c r="AW67" s="1">
        <v>190</v>
      </c>
      <c r="AX67" s="1">
        <v>82</v>
      </c>
      <c r="AY67" s="1">
        <v>288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21</v>
      </c>
      <c r="BF67" s="1">
        <v>19</v>
      </c>
      <c r="BG67" s="1">
        <v>44</v>
      </c>
      <c r="BH67" s="1">
        <v>34</v>
      </c>
      <c r="BI67" s="1">
        <v>61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>
      <c r="A68" s="1">
        <v>70110</v>
      </c>
      <c r="B68" s="1" t="s">
        <v>235</v>
      </c>
      <c r="C68" s="1">
        <v>18</v>
      </c>
      <c r="D68" s="1">
        <v>285</v>
      </c>
      <c r="E68" s="1" t="s">
        <v>64</v>
      </c>
      <c r="F68" s="1">
        <v>567</v>
      </c>
      <c r="G68" s="1" t="s">
        <v>74</v>
      </c>
      <c r="H68" s="2">
        <v>51.52</v>
      </c>
      <c r="I68" s="2">
        <v>927.36</v>
      </c>
      <c r="J68" s="10">
        <f t="shared" si="2"/>
        <v>0</v>
      </c>
      <c r="K68" s="11">
        <f t="shared" si="3"/>
        <v>0</v>
      </c>
      <c r="L68" s="1">
        <v>11.42</v>
      </c>
      <c r="M68" s="1">
        <v>10</v>
      </c>
      <c r="N68" s="16">
        <f t="shared" si="16"/>
        <v>0</v>
      </c>
      <c r="O68" s="1"/>
      <c r="P68" s="1">
        <f>VLOOKUP(A68:A331,'200326'!A68:J331,10,FALSE)</f>
        <v>5</v>
      </c>
      <c r="Q68" s="1">
        <v>8.56</v>
      </c>
      <c r="R68" s="1">
        <v>9.11</v>
      </c>
      <c r="S68" s="16"/>
      <c r="T68" s="1">
        <v>4.8899999999999997</v>
      </c>
      <c r="U68" s="1">
        <v>10.78</v>
      </c>
      <c r="V68" s="16">
        <f t="shared" ref="V68:V105" si="17">MAX(0,(TRUNC((T68*0.8)-U68)))</f>
        <v>0</v>
      </c>
      <c r="W68" s="1">
        <f>VLOOKUP(A68:A331,'200326'!A68:N331,14,FALSE)</f>
        <v>10</v>
      </c>
      <c r="X68" s="1">
        <v>0</v>
      </c>
      <c r="Y68" s="12">
        <v>23055.200000000001</v>
      </c>
      <c r="Z68" s="2">
        <v>27717.759999999998</v>
      </c>
      <c r="AA68" s="1">
        <v>90</v>
      </c>
      <c r="AB68" s="1">
        <v>99</v>
      </c>
      <c r="AC68" s="1">
        <v>32</v>
      </c>
      <c r="AD68" s="1">
        <v>68</v>
      </c>
      <c r="AE68" s="1">
        <v>180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43</v>
      </c>
      <c r="AV68" s="1">
        <v>46</v>
      </c>
      <c r="AW68" s="1">
        <v>65</v>
      </c>
      <c r="AX68" s="1">
        <v>46</v>
      </c>
      <c r="AY68" s="1">
        <v>164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49</v>
      </c>
      <c r="BF68" s="1">
        <v>25</v>
      </c>
      <c r="BG68" s="1">
        <v>23</v>
      </c>
      <c r="BH68" s="1">
        <v>7</v>
      </c>
      <c r="BI68" s="1">
        <v>194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>
      <c r="A69" s="1">
        <v>70128</v>
      </c>
      <c r="B69" s="1" t="s">
        <v>134</v>
      </c>
      <c r="C69" s="1">
        <v>20</v>
      </c>
      <c r="D69" s="1">
        <v>285</v>
      </c>
      <c r="E69" s="1" t="s">
        <v>64</v>
      </c>
      <c r="F69" s="1">
        <v>573</v>
      </c>
      <c r="G69" s="1" t="s">
        <v>87</v>
      </c>
      <c r="H69" s="2">
        <v>50.367400000000004</v>
      </c>
      <c r="I69" s="2">
        <v>1007.348</v>
      </c>
      <c r="J69" s="10">
        <f t="shared" si="2"/>
        <v>0</v>
      </c>
      <c r="K69" s="11">
        <f t="shared" si="3"/>
        <v>0</v>
      </c>
      <c r="L69" s="1">
        <v>6.08</v>
      </c>
      <c r="M69" s="1">
        <v>6.9</v>
      </c>
      <c r="N69" s="16">
        <f t="shared" si="16"/>
        <v>0</v>
      </c>
      <c r="O69" s="1"/>
      <c r="P69" s="1">
        <f>VLOOKUP(A69:A332,'200326'!A69:J332,10,FALSE)</f>
        <v>4</v>
      </c>
      <c r="Q69" s="1">
        <v>11.32</v>
      </c>
      <c r="R69" s="1">
        <v>12.1</v>
      </c>
      <c r="S69" s="16"/>
      <c r="T69" s="1">
        <v>4.55</v>
      </c>
      <c r="U69" s="1">
        <v>6</v>
      </c>
      <c r="V69" s="16">
        <f t="shared" si="17"/>
        <v>0</v>
      </c>
      <c r="W69" s="1">
        <f>VLOOKUP(A69:A332,'200326'!A69:N332,14,FALSE)</f>
        <v>5</v>
      </c>
      <c r="X69" s="1">
        <v>0</v>
      </c>
      <c r="Y69" s="12">
        <v>22111.29</v>
      </c>
      <c r="Z69" s="2">
        <v>25183.7</v>
      </c>
      <c r="AA69" s="1">
        <v>30</v>
      </c>
      <c r="AB69" s="1">
        <v>42</v>
      </c>
      <c r="AC69" s="1">
        <v>17</v>
      </c>
      <c r="AD69" s="1">
        <v>107</v>
      </c>
      <c r="AE69" s="1">
        <v>138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73</v>
      </c>
      <c r="AV69" s="1">
        <v>73</v>
      </c>
      <c r="AW69" s="1">
        <v>78</v>
      </c>
      <c r="AX69" s="1">
        <v>78</v>
      </c>
      <c r="AY69" s="1">
        <v>242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48</v>
      </c>
      <c r="BF69" s="1">
        <v>19</v>
      </c>
      <c r="BG69" s="1">
        <v>13</v>
      </c>
      <c r="BH69" s="1">
        <v>41</v>
      </c>
      <c r="BI69" s="1">
        <v>120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>
      <c r="A70" s="1">
        <v>70161</v>
      </c>
      <c r="B70" s="1" t="s">
        <v>289</v>
      </c>
      <c r="C70" s="1">
        <v>16</v>
      </c>
      <c r="D70" s="1">
        <v>285</v>
      </c>
      <c r="E70" s="1" t="s">
        <v>64</v>
      </c>
      <c r="F70" s="1">
        <v>567</v>
      </c>
      <c r="G70" s="1" t="s">
        <v>74</v>
      </c>
      <c r="H70" s="2">
        <v>54.11</v>
      </c>
      <c r="I70" s="2">
        <v>865.76</v>
      </c>
      <c r="J70" s="10">
        <f t="shared" si="2"/>
        <v>0</v>
      </c>
      <c r="K70" s="11">
        <f t="shared" si="3"/>
        <v>0</v>
      </c>
      <c r="L70" s="1">
        <v>6.09</v>
      </c>
      <c r="M70" s="1">
        <v>5.0599999999999996</v>
      </c>
      <c r="N70" s="16">
        <f t="shared" si="16"/>
        <v>0</v>
      </c>
      <c r="O70" s="1"/>
      <c r="P70" s="1">
        <f>VLOOKUP(A70:A333,'200326'!A70:J333,10,FALSE)</f>
        <v>10</v>
      </c>
      <c r="Q70" s="1">
        <v>14.88</v>
      </c>
      <c r="R70" s="1">
        <v>15.12</v>
      </c>
      <c r="S70" s="16"/>
      <c r="T70" s="1">
        <v>4.34</v>
      </c>
      <c r="U70" s="1">
        <v>5.75</v>
      </c>
      <c r="V70" s="16">
        <f t="shared" si="17"/>
        <v>0</v>
      </c>
      <c r="W70" s="1">
        <f>VLOOKUP(A70:A333,'200326'!A70:N333,14,FALSE)</f>
        <v>5</v>
      </c>
      <c r="X70" s="1">
        <v>0</v>
      </c>
      <c r="Y70" s="12">
        <v>21914.55</v>
      </c>
      <c r="Z70" s="2">
        <v>22455.65</v>
      </c>
      <c r="AA70" s="1">
        <v>21</v>
      </c>
      <c r="AB70" s="1">
        <v>38</v>
      </c>
      <c r="AC70" s="1">
        <v>48</v>
      </c>
      <c r="AD70" s="1">
        <v>19</v>
      </c>
      <c r="AE70" s="1">
        <v>81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62</v>
      </c>
      <c r="AV70" s="1">
        <v>36</v>
      </c>
      <c r="AW70" s="1">
        <v>72</v>
      </c>
      <c r="AX70" s="1">
        <v>172</v>
      </c>
      <c r="AY70" s="1">
        <v>242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33</v>
      </c>
      <c r="BF70" s="1">
        <v>4</v>
      </c>
      <c r="BG70" s="1">
        <v>33</v>
      </c>
      <c r="BH70" s="1">
        <v>3</v>
      </c>
      <c r="BI70" s="1">
        <v>92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>
      <c r="A71" s="1">
        <v>70129</v>
      </c>
      <c r="B71" s="1" t="s">
        <v>142</v>
      </c>
      <c r="C71" s="1">
        <v>16</v>
      </c>
      <c r="D71" s="1">
        <v>285</v>
      </c>
      <c r="E71" s="1" t="s">
        <v>64</v>
      </c>
      <c r="F71" s="1">
        <v>558</v>
      </c>
      <c r="G71" s="1" t="s">
        <v>67</v>
      </c>
      <c r="H71" s="2">
        <v>47.85</v>
      </c>
      <c r="I71" s="2">
        <v>765.6</v>
      </c>
      <c r="J71" s="10">
        <f t="shared" si="2"/>
        <v>3828</v>
      </c>
      <c r="K71" s="11">
        <f t="shared" si="3"/>
        <v>5</v>
      </c>
      <c r="L71" s="1">
        <v>5.09</v>
      </c>
      <c r="M71" s="1">
        <v>3.38</v>
      </c>
      <c r="N71" s="26">
        <v>5</v>
      </c>
      <c r="O71" s="1"/>
      <c r="P71" s="1" t="e">
        <f>VLOOKUP(A71:A334,'200326'!A71:J334,10,FALSE)</f>
        <v>#N/A</v>
      </c>
      <c r="Q71" s="1">
        <v>14</v>
      </c>
      <c r="R71" s="1">
        <v>12.44</v>
      </c>
      <c r="S71" s="16"/>
      <c r="T71" s="1">
        <v>9.3800000000000008</v>
      </c>
      <c r="U71" s="1">
        <v>7</v>
      </c>
      <c r="V71" s="16">
        <f t="shared" si="17"/>
        <v>0</v>
      </c>
      <c r="W71" s="1" t="e">
        <f>VLOOKUP(A71:A334,'200326'!A71:N334,14,FALSE)</f>
        <v>#N/A</v>
      </c>
      <c r="X71" s="1">
        <v>0</v>
      </c>
      <c r="Y71" s="12">
        <v>21795.68</v>
      </c>
      <c r="Z71" s="2">
        <v>17465.25</v>
      </c>
      <c r="AA71" s="1">
        <v>40</v>
      </c>
      <c r="AB71" s="1">
        <v>31</v>
      </c>
      <c r="AC71" s="1">
        <v>19</v>
      </c>
      <c r="AD71" s="1">
        <v>14</v>
      </c>
      <c r="AE71" s="1">
        <v>54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54</v>
      </c>
      <c r="AV71" s="1">
        <v>94</v>
      </c>
      <c r="AW71" s="1">
        <v>103</v>
      </c>
      <c r="AX71" s="1">
        <v>40</v>
      </c>
      <c r="AY71" s="1">
        <v>199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43</v>
      </c>
      <c r="BF71" s="1">
        <v>116</v>
      </c>
      <c r="BG71" s="1">
        <v>39</v>
      </c>
      <c r="BH71" s="1">
        <v>20</v>
      </c>
      <c r="BI71" s="1">
        <v>112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>
      <c r="A72" s="1">
        <v>70245</v>
      </c>
      <c r="B72" s="1" t="s">
        <v>217</v>
      </c>
      <c r="C72" s="1">
        <v>8</v>
      </c>
      <c r="D72" s="1">
        <v>285</v>
      </c>
      <c r="E72" s="1" t="s">
        <v>64</v>
      </c>
      <c r="F72" s="1">
        <v>387</v>
      </c>
      <c r="G72" s="1" t="s">
        <v>94</v>
      </c>
      <c r="H72" s="2">
        <v>73.37</v>
      </c>
      <c r="I72" s="2">
        <v>586.96</v>
      </c>
      <c r="J72" s="10">
        <f t="shared" si="2"/>
        <v>0</v>
      </c>
      <c r="K72" s="11">
        <f t="shared" si="3"/>
        <v>0</v>
      </c>
      <c r="L72" s="1">
        <v>11.94</v>
      </c>
      <c r="M72" s="1">
        <v>11</v>
      </c>
      <c r="N72" s="16">
        <f t="shared" ref="N72:N73" si="18">MAX(0,(TRUNC((L72*0.8)-M72)))</f>
        <v>0</v>
      </c>
      <c r="O72" s="1"/>
      <c r="P72" s="1">
        <f>VLOOKUP(A72:A335,'200326'!A72:J335,10,FALSE)</f>
        <v>10</v>
      </c>
      <c r="Q72" s="1">
        <v>17.88</v>
      </c>
      <c r="R72" s="1">
        <v>11.5</v>
      </c>
      <c r="S72" s="16"/>
      <c r="T72" s="1">
        <v>4.5599999999999996</v>
      </c>
      <c r="U72" s="1">
        <v>6.75</v>
      </c>
      <c r="V72" s="16">
        <f t="shared" si="17"/>
        <v>0</v>
      </c>
      <c r="W72" s="1">
        <f>VLOOKUP(A72:A335,'200326'!A72:N335,14,FALSE)</f>
        <v>5</v>
      </c>
      <c r="X72" s="1">
        <v>0</v>
      </c>
      <c r="Y72" s="12">
        <v>20176.75</v>
      </c>
      <c r="Z72" s="2">
        <v>17168.580000000002</v>
      </c>
      <c r="AA72" s="1">
        <v>21</v>
      </c>
      <c r="AB72" s="1">
        <v>25</v>
      </c>
      <c r="AC72" s="1">
        <v>43</v>
      </c>
      <c r="AD72" s="1">
        <v>38</v>
      </c>
      <c r="AE72" s="1">
        <v>88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45</v>
      </c>
      <c r="AV72" s="1">
        <v>47</v>
      </c>
      <c r="AW72" s="1">
        <v>56</v>
      </c>
      <c r="AX72" s="1">
        <v>37</v>
      </c>
      <c r="AY72" s="1">
        <v>92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16</v>
      </c>
      <c r="BF72" s="1">
        <v>7</v>
      </c>
      <c r="BG72" s="1">
        <v>13</v>
      </c>
      <c r="BH72" s="1">
        <v>8</v>
      </c>
      <c r="BI72" s="1">
        <v>54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>
      <c r="A73" s="1">
        <v>70047</v>
      </c>
      <c r="B73" s="1" t="s">
        <v>200</v>
      </c>
      <c r="C73" s="1">
        <v>16</v>
      </c>
      <c r="D73" s="1">
        <v>285</v>
      </c>
      <c r="E73" s="1" t="s">
        <v>64</v>
      </c>
      <c r="F73" s="1">
        <v>387</v>
      </c>
      <c r="G73" s="1" t="s">
        <v>94</v>
      </c>
      <c r="H73" s="2">
        <v>43.950699999999998</v>
      </c>
      <c r="I73" s="2">
        <v>703.21119999999996</v>
      </c>
      <c r="J73" s="10">
        <f t="shared" si="2"/>
        <v>0</v>
      </c>
      <c r="K73" s="11">
        <f t="shared" si="3"/>
        <v>0</v>
      </c>
      <c r="L73" s="1">
        <v>1.19</v>
      </c>
      <c r="M73" s="1">
        <v>2.56</v>
      </c>
      <c r="N73" s="16">
        <f t="shared" si="18"/>
        <v>0</v>
      </c>
      <c r="O73" s="1"/>
      <c r="P73" s="1">
        <f>VLOOKUP(A73:A336,'200326'!A73:J336,10,FALSE)</f>
        <v>5</v>
      </c>
      <c r="Q73" s="1">
        <v>26.44</v>
      </c>
      <c r="R73" s="1">
        <v>20.059999999999999</v>
      </c>
      <c r="S73" s="16"/>
      <c r="T73" s="1">
        <v>1</v>
      </c>
      <c r="U73" s="1">
        <v>4.12</v>
      </c>
      <c r="V73" s="16">
        <f t="shared" si="17"/>
        <v>0</v>
      </c>
      <c r="W73" s="1">
        <f>VLOOKUP(A73:A336,'200326'!A73:N336,14,FALSE)</f>
        <v>0</v>
      </c>
      <c r="X73" s="1">
        <v>0</v>
      </c>
      <c r="Y73" s="12">
        <v>20129.419999999998</v>
      </c>
      <c r="Z73" s="2">
        <v>18810.900000000001</v>
      </c>
      <c r="AA73" s="1">
        <v>10</v>
      </c>
      <c r="AB73" s="1">
        <v>13</v>
      </c>
      <c r="AC73" s="1">
        <v>0</v>
      </c>
      <c r="AD73" s="1">
        <v>5</v>
      </c>
      <c r="AE73" s="1">
        <v>41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132</v>
      </c>
      <c r="AV73" s="1">
        <v>155</v>
      </c>
      <c r="AW73" s="1">
        <v>162</v>
      </c>
      <c r="AX73" s="1">
        <v>103</v>
      </c>
      <c r="AY73" s="1">
        <v>321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32</v>
      </c>
      <c r="BI73" s="1">
        <v>66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>
      <c r="A74" s="1">
        <v>70233</v>
      </c>
      <c r="B74" s="1" t="s">
        <v>216</v>
      </c>
      <c r="C74" s="1">
        <v>12</v>
      </c>
      <c r="D74" s="1">
        <v>285</v>
      </c>
      <c r="E74" s="1" t="s">
        <v>64</v>
      </c>
      <c r="F74" s="1">
        <v>557</v>
      </c>
      <c r="G74" s="1" t="s">
        <v>69</v>
      </c>
      <c r="H74" s="2">
        <v>77.78</v>
      </c>
      <c r="I74" s="2">
        <v>933.36</v>
      </c>
      <c r="J74" s="10">
        <f t="shared" si="2"/>
        <v>4666.8</v>
      </c>
      <c r="K74" s="11">
        <f t="shared" si="3"/>
        <v>5</v>
      </c>
      <c r="L74" s="1">
        <v>6.17</v>
      </c>
      <c r="M74" s="1">
        <v>4.17</v>
      </c>
      <c r="N74" s="26">
        <v>5</v>
      </c>
      <c r="O74" s="1"/>
      <c r="P74" s="1" t="e">
        <f>VLOOKUP(A74:A337,'200326'!A74:J337,10,FALSE)</f>
        <v>#N/A</v>
      </c>
      <c r="Q74" s="1">
        <v>9.67</v>
      </c>
      <c r="R74" s="1">
        <v>3.75</v>
      </c>
      <c r="S74" s="16"/>
      <c r="T74" s="1">
        <v>5.08</v>
      </c>
      <c r="U74" s="1">
        <v>10.17</v>
      </c>
      <c r="V74" s="16">
        <f t="shared" si="17"/>
        <v>0</v>
      </c>
      <c r="W74" s="1" t="e">
        <f>VLOOKUP(A74:A337,'200326'!A74:N337,14,FALSE)</f>
        <v>#N/A</v>
      </c>
      <c r="X74" s="1">
        <v>0</v>
      </c>
      <c r="Y74" s="12">
        <v>19522.78</v>
      </c>
      <c r="Z74" s="2">
        <v>16878.259999999998</v>
      </c>
      <c r="AA74" s="1">
        <v>30</v>
      </c>
      <c r="AB74" s="1">
        <v>16</v>
      </c>
      <c r="AC74" s="1">
        <v>27</v>
      </c>
      <c r="AD74" s="1">
        <v>18</v>
      </c>
      <c r="AE74" s="1">
        <v>50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58</v>
      </c>
      <c r="AV74" s="1">
        <v>48</v>
      </c>
      <c r="AW74" s="1">
        <v>19</v>
      </c>
      <c r="AX74" s="1">
        <v>30</v>
      </c>
      <c r="AY74" s="1">
        <v>45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11</v>
      </c>
      <c r="BF74" s="1">
        <v>53</v>
      </c>
      <c r="BG74" s="1">
        <v>18</v>
      </c>
      <c r="BH74" s="1">
        <v>11</v>
      </c>
      <c r="BI74" s="1">
        <v>122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>
      <c r="A75" s="1">
        <v>70085</v>
      </c>
      <c r="B75" s="1" t="s">
        <v>153</v>
      </c>
      <c r="C75" s="1">
        <v>12</v>
      </c>
      <c r="D75" s="1">
        <v>285</v>
      </c>
      <c r="E75" s="1" t="s">
        <v>64</v>
      </c>
      <c r="F75" s="1">
        <v>573</v>
      </c>
      <c r="G75" s="1" t="s">
        <v>87</v>
      </c>
      <c r="H75" s="2">
        <v>77.58</v>
      </c>
      <c r="I75" s="2">
        <v>930.96</v>
      </c>
      <c r="J75" s="10">
        <f t="shared" si="2"/>
        <v>2792.88</v>
      </c>
      <c r="K75" s="11">
        <f t="shared" si="3"/>
        <v>3</v>
      </c>
      <c r="L75" s="1">
        <v>-0.21</v>
      </c>
      <c r="M75" s="1">
        <v>1</v>
      </c>
      <c r="N75" s="16">
        <f t="shared" ref="N75:N103" si="19">MAX(0,(TRUNC((L75*0.8)-M75)))</f>
        <v>0</v>
      </c>
      <c r="O75" s="1"/>
      <c r="P75" s="1">
        <f>VLOOKUP(A75:A338,'200326'!A75:J338,10,FALSE)</f>
        <v>5</v>
      </c>
      <c r="Q75" s="1">
        <v>12.92</v>
      </c>
      <c r="R75" s="1">
        <v>10.08</v>
      </c>
      <c r="S75" s="16"/>
      <c r="T75" s="1">
        <v>8.08</v>
      </c>
      <c r="U75" s="1">
        <v>3.17</v>
      </c>
      <c r="V75" s="16">
        <f t="shared" si="17"/>
        <v>3</v>
      </c>
      <c r="W75" s="1">
        <f>VLOOKUP(A75:A338,'200326'!A75:N338,14,FALSE)</f>
        <v>5</v>
      </c>
      <c r="X75" s="1">
        <v>0</v>
      </c>
      <c r="Y75" s="12">
        <v>19356.21</v>
      </c>
      <c r="Z75" s="2">
        <v>13266.18</v>
      </c>
      <c r="AA75" s="1">
        <v>3</v>
      </c>
      <c r="AB75" s="1">
        <v>7</v>
      </c>
      <c r="AC75" s="1">
        <v>-10</v>
      </c>
      <c r="AD75" s="1">
        <v>2</v>
      </c>
      <c r="AE75" s="1">
        <v>12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60</v>
      </c>
      <c r="AW75" s="1">
        <v>100</v>
      </c>
      <c r="AX75" s="1">
        <v>50</v>
      </c>
      <c r="AY75" s="1">
        <v>121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35</v>
      </c>
      <c r="BF75" s="1">
        <v>22</v>
      </c>
      <c r="BG75" s="1">
        <v>39</v>
      </c>
      <c r="BH75" s="1">
        <v>24</v>
      </c>
      <c r="BI75" s="1">
        <v>38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>
      <c r="A76" s="1">
        <v>70138</v>
      </c>
      <c r="B76" s="1" t="s">
        <v>148</v>
      </c>
      <c r="C76" s="1">
        <v>12</v>
      </c>
      <c r="D76" s="1">
        <v>285</v>
      </c>
      <c r="E76" s="1" t="s">
        <v>64</v>
      </c>
      <c r="F76" s="1">
        <v>35</v>
      </c>
      <c r="G76" s="1" t="s">
        <v>76</v>
      </c>
      <c r="H76" s="2">
        <v>73.620900000000006</v>
      </c>
      <c r="I76" s="2">
        <v>883.45079999999996</v>
      </c>
      <c r="J76" s="10">
        <f t="shared" si="2"/>
        <v>0</v>
      </c>
      <c r="K76" s="11">
        <f t="shared" si="3"/>
        <v>0</v>
      </c>
      <c r="L76" s="1">
        <v>3.54</v>
      </c>
      <c r="M76" s="1">
        <v>3.5</v>
      </c>
      <c r="N76" s="16">
        <f t="shared" si="19"/>
        <v>0</v>
      </c>
      <c r="O76" s="1"/>
      <c r="P76" s="1">
        <f>VLOOKUP(A76:A339,'200326'!A76:J339,10,FALSE)</f>
        <v>3</v>
      </c>
      <c r="Q76" s="1">
        <v>14.33</v>
      </c>
      <c r="R76" s="1">
        <v>11.92</v>
      </c>
      <c r="S76" s="16"/>
      <c r="T76" s="1">
        <v>3.67</v>
      </c>
      <c r="U76" s="1">
        <v>3.42</v>
      </c>
      <c r="V76" s="16">
        <f t="shared" si="17"/>
        <v>0</v>
      </c>
      <c r="W76" s="1">
        <f>VLOOKUP(A76:A339,'200326'!A76:N339,14,FALSE)</f>
        <v>2</v>
      </c>
      <c r="X76" s="1">
        <v>0</v>
      </c>
      <c r="Y76" s="12">
        <v>19031</v>
      </c>
      <c r="Z76" s="2">
        <v>16638.32</v>
      </c>
      <c r="AA76" s="1">
        <v>20</v>
      </c>
      <c r="AB76" s="1">
        <v>7</v>
      </c>
      <c r="AC76" s="1">
        <v>9</v>
      </c>
      <c r="AD76" s="1">
        <v>20</v>
      </c>
      <c r="AE76" s="1">
        <v>42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43</v>
      </c>
      <c r="AV76" s="1">
        <v>27</v>
      </c>
      <c r="AW76" s="1">
        <v>77</v>
      </c>
      <c r="AX76" s="1">
        <v>77</v>
      </c>
      <c r="AY76" s="1">
        <v>143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21</v>
      </c>
      <c r="BF76" s="1">
        <v>11</v>
      </c>
      <c r="BG76" s="1">
        <v>8</v>
      </c>
      <c r="BH76" s="1">
        <v>19</v>
      </c>
      <c r="BI76" s="1">
        <v>41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>
      <c r="A77" s="1">
        <v>70169</v>
      </c>
      <c r="B77" s="1" t="s">
        <v>137</v>
      </c>
      <c r="C77" s="1">
        <v>15</v>
      </c>
      <c r="D77" s="1">
        <v>285</v>
      </c>
      <c r="E77" s="1" t="s">
        <v>64</v>
      </c>
      <c r="F77" s="1">
        <v>562</v>
      </c>
      <c r="G77" s="1" t="s">
        <v>65</v>
      </c>
      <c r="H77" s="2">
        <v>30.07</v>
      </c>
      <c r="I77" s="2">
        <v>451.05</v>
      </c>
      <c r="J77" s="10">
        <f t="shared" si="2"/>
        <v>0</v>
      </c>
      <c r="K77" s="11">
        <f t="shared" si="3"/>
        <v>0</v>
      </c>
      <c r="L77" s="1">
        <v>4.2699999999999996</v>
      </c>
      <c r="M77" s="1">
        <v>12.8</v>
      </c>
      <c r="N77" s="16">
        <f t="shared" si="19"/>
        <v>0</v>
      </c>
      <c r="O77" s="1"/>
      <c r="P77" s="1" t="e">
        <f>VLOOKUP(A77:A340,'200326'!A77:J340,10,FALSE)</f>
        <v>#N/A</v>
      </c>
      <c r="Q77" s="1">
        <v>22.7</v>
      </c>
      <c r="R77" s="1">
        <v>13.2</v>
      </c>
      <c r="S77" s="16"/>
      <c r="T77" s="1">
        <v>14.67</v>
      </c>
      <c r="U77" s="1">
        <v>15.2</v>
      </c>
      <c r="V77" s="16">
        <f t="shared" si="17"/>
        <v>0</v>
      </c>
      <c r="W77" s="1" t="e">
        <f>VLOOKUP(A77:A340,'200326'!A77:N340,14,FALSE)</f>
        <v>#N/A</v>
      </c>
      <c r="X77" s="1">
        <v>0</v>
      </c>
      <c r="Y77" s="12">
        <v>18778.72</v>
      </c>
      <c r="Z77" s="2">
        <v>18583.259999999998</v>
      </c>
      <c r="AA77" s="1">
        <v>23</v>
      </c>
      <c r="AB77" s="1">
        <v>72</v>
      </c>
      <c r="AC77" s="1">
        <v>-4</v>
      </c>
      <c r="AD77" s="1">
        <v>18</v>
      </c>
      <c r="AE77" s="1">
        <v>192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78</v>
      </c>
      <c r="AV77" s="1">
        <v>85</v>
      </c>
      <c r="AW77" s="1">
        <v>128</v>
      </c>
      <c r="AX77" s="1">
        <v>184</v>
      </c>
      <c r="AY77" s="1">
        <v>198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67</v>
      </c>
      <c r="BF77" s="1">
        <v>121</v>
      </c>
      <c r="BG77" s="1">
        <v>56</v>
      </c>
      <c r="BH77" s="1">
        <v>73</v>
      </c>
      <c r="BI77" s="1">
        <v>228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>
      <c r="A78" s="1">
        <v>70306</v>
      </c>
      <c r="B78" s="1" t="s">
        <v>204</v>
      </c>
      <c r="C78" s="1">
        <v>16</v>
      </c>
      <c r="D78" s="1">
        <v>285</v>
      </c>
      <c r="E78" s="1" t="s">
        <v>64</v>
      </c>
      <c r="F78" s="1">
        <v>558</v>
      </c>
      <c r="G78" s="1" t="s">
        <v>67</v>
      </c>
      <c r="H78" s="2">
        <v>81.209999999999994</v>
      </c>
      <c r="I78" s="2">
        <v>1299.3599999999999</v>
      </c>
      <c r="J78" s="10">
        <f t="shared" si="2"/>
        <v>0</v>
      </c>
      <c r="K78" s="11">
        <f t="shared" si="3"/>
        <v>0</v>
      </c>
      <c r="L78" s="1">
        <v>5.69</v>
      </c>
      <c r="M78" s="1">
        <v>8.1199999999999992</v>
      </c>
      <c r="N78" s="16">
        <f t="shared" si="19"/>
        <v>0</v>
      </c>
      <c r="O78" s="1"/>
      <c r="P78" s="1">
        <f>VLOOKUP(A78:A341,'200326'!A78:J341,10,FALSE)</f>
        <v>0</v>
      </c>
      <c r="Q78" s="1">
        <v>6.09</v>
      </c>
      <c r="R78" s="1">
        <v>7.94</v>
      </c>
      <c r="S78" s="16"/>
      <c r="T78" s="1">
        <v>2.41</v>
      </c>
      <c r="U78" s="1">
        <v>3.38</v>
      </c>
      <c r="V78" s="16">
        <f t="shared" si="17"/>
        <v>0</v>
      </c>
      <c r="W78" s="1">
        <f>VLOOKUP(A78:A341,'200326'!A78:N341,14,FALSE)</f>
        <v>0</v>
      </c>
      <c r="X78" s="1">
        <v>0</v>
      </c>
      <c r="Y78" s="12">
        <v>18434.669999999998</v>
      </c>
      <c r="Z78" s="2">
        <v>25256.31</v>
      </c>
      <c r="AA78" s="1">
        <v>13</v>
      </c>
      <c r="AB78" s="1">
        <v>43</v>
      </c>
      <c r="AC78" s="1">
        <v>32</v>
      </c>
      <c r="AD78" s="1">
        <v>49</v>
      </c>
      <c r="AE78" s="1">
        <v>130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17</v>
      </c>
      <c r="AV78" s="1">
        <v>48</v>
      </c>
      <c r="AW78" s="1">
        <v>46</v>
      </c>
      <c r="AX78" s="1">
        <v>21</v>
      </c>
      <c r="AY78" s="1">
        <v>127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23</v>
      </c>
      <c r="BF78" s="1">
        <v>5</v>
      </c>
      <c r="BG78" s="1">
        <v>7</v>
      </c>
      <c r="BH78" s="1">
        <v>12</v>
      </c>
      <c r="BI78" s="1">
        <v>54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>
      <c r="A79" s="1">
        <v>70159</v>
      </c>
      <c r="B79" s="1" t="s">
        <v>166</v>
      </c>
      <c r="C79" s="1">
        <v>20</v>
      </c>
      <c r="D79" s="1">
        <v>285</v>
      </c>
      <c r="E79" s="1" t="s">
        <v>64</v>
      </c>
      <c r="F79" s="1">
        <v>322</v>
      </c>
      <c r="G79" s="1" t="s">
        <v>167</v>
      </c>
      <c r="H79" s="2">
        <v>68.760000000000005</v>
      </c>
      <c r="I79" s="2">
        <v>1375.2</v>
      </c>
      <c r="J79" s="10">
        <f t="shared" si="2"/>
        <v>0</v>
      </c>
      <c r="K79" s="11">
        <f t="shared" si="3"/>
        <v>0</v>
      </c>
      <c r="L79" s="1">
        <v>-0.28000000000000003</v>
      </c>
      <c r="M79" s="1">
        <v>16.75</v>
      </c>
      <c r="N79" s="16">
        <f t="shared" si="19"/>
        <v>0</v>
      </c>
      <c r="O79" s="1"/>
      <c r="P79" s="1">
        <f>VLOOKUP(A79:A342,'200326'!A79:J342,10,FALSE)</f>
        <v>5</v>
      </c>
      <c r="Q79" s="1">
        <v>10.4</v>
      </c>
      <c r="R79" s="1">
        <v>38.6</v>
      </c>
      <c r="S79" s="16"/>
      <c r="T79" s="1">
        <v>3.18</v>
      </c>
      <c r="U79" s="1">
        <v>13.9</v>
      </c>
      <c r="V79" s="16">
        <f t="shared" si="17"/>
        <v>0</v>
      </c>
      <c r="W79" s="1">
        <f>VLOOKUP(A79:A342,'200326'!A79:N342,14,FALSE)</f>
        <v>0</v>
      </c>
      <c r="X79" s="1">
        <v>0</v>
      </c>
      <c r="Y79" s="12">
        <v>18290.16</v>
      </c>
      <c r="Z79" s="2">
        <v>95232.6</v>
      </c>
      <c r="AA79" s="1">
        <v>0</v>
      </c>
      <c r="AB79" s="1">
        <v>6</v>
      </c>
      <c r="AC79" s="1">
        <v>-11</v>
      </c>
      <c r="AD79" s="1">
        <v>5</v>
      </c>
      <c r="AE79" s="1">
        <v>335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33</v>
      </c>
      <c r="AV79" s="1">
        <v>93</v>
      </c>
      <c r="AW79" s="1">
        <v>93</v>
      </c>
      <c r="AX79" s="1">
        <v>71</v>
      </c>
      <c r="AY79" s="1">
        <v>772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14</v>
      </c>
      <c r="BF79" s="1">
        <v>18</v>
      </c>
      <c r="BG79" s="1">
        <v>28</v>
      </c>
      <c r="BH79" s="1">
        <v>25</v>
      </c>
      <c r="BI79" s="1">
        <v>278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>
      <c r="A80" s="1">
        <v>70149</v>
      </c>
      <c r="B80" s="1" t="s">
        <v>130</v>
      </c>
      <c r="C80" s="1">
        <v>24</v>
      </c>
      <c r="D80" s="1">
        <v>285</v>
      </c>
      <c r="E80" s="1" t="s">
        <v>64</v>
      </c>
      <c r="F80" s="1">
        <v>570</v>
      </c>
      <c r="G80" s="1" t="s">
        <v>72</v>
      </c>
      <c r="H80" s="2">
        <v>33.04</v>
      </c>
      <c r="I80" s="2">
        <v>792.96</v>
      </c>
      <c r="J80" s="10">
        <f t="shared" si="2"/>
        <v>792.96</v>
      </c>
      <c r="K80" s="11">
        <f t="shared" si="3"/>
        <v>1</v>
      </c>
      <c r="L80" s="1">
        <v>3.27</v>
      </c>
      <c r="M80" s="1">
        <v>0.79</v>
      </c>
      <c r="N80" s="25">
        <f t="shared" si="19"/>
        <v>1</v>
      </c>
      <c r="O80" s="1"/>
      <c r="P80" s="1" t="e">
        <f>VLOOKUP(A80:A343,'200326'!A80:J343,10,FALSE)</f>
        <v>#N/A</v>
      </c>
      <c r="Q80" s="1">
        <v>8.2899999999999991</v>
      </c>
      <c r="R80" s="1">
        <v>3.96</v>
      </c>
      <c r="S80" s="16"/>
      <c r="T80" s="1">
        <v>11.31</v>
      </c>
      <c r="U80" s="1">
        <v>10.88</v>
      </c>
      <c r="V80" s="16">
        <f t="shared" si="17"/>
        <v>0</v>
      </c>
      <c r="W80" s="1" t="e">
        <f>VLOOKUP(A80:A343,'200326'!A80:N343,14,FALSE)</f>
        <v>#N/A</v>
      </c>
      <c r="X80" s="1">
        <v>0</v>
      </c>
      <c r="Y80" s="12">
        <v>18138.96</v>
      </c>
      <c r="Z80" s="2">
        <v>12390</v>
      </c>
      <c r="AA80" s="1">
        <v>36</v>
      </c>
      <c r="AB80" s="1">
        <v>20</v>
      </c>
      <c r="AC80" s="1">
        <v>31</v>
      </c>
      <c r="AD80" s="1">
        <v>3</v>
      </c>
      <c r="AE80" s="1">
        <v>19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79</v>
      </c>
      <c r="AV80" s="1">
        <v>47</v>
      </c>
      <c r="AW80" s="1">
        <v>67</v>
      </c>
      <c r="AX80" s="1">
        <v>59</v>
      </c>
      <c r="AY80" s="1">
        <v>95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72</v>
      </c>
      <c r="BF80" s="1">
        <v>87</v>
      </c>
      <c r="BG80" s="1">
        <v>140</v>
      </c>
      <c r="BH80" s="1">
        <v>32</v>
      </c>
      <c r="BI80" s="1">
        <v>261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>
      <c r="A81" s="1">
        <v>70976</v>
      </c>
      <c r="B81" s="1" t="s">
        <v>191</v>
      </c>
      <c r="C81" s="1">
        <v>20</v>
      </c>
      <c r="D81" s="1">
        <v>285</v>
      </c>
      <c r="E81" s="1" t="s">
        <v>64</v>
      </c>
      <c r="F81" s="1">
        <v>974</v>
      </c>
      <c r="G81" s="1" t="s">
        <v>110</v>
      </c>
      <c r="H81" s="2">
        <v>40.81</v>
      </c>
      <c r="I81" s="2">
        <v>816.2</v>
      </c>
      <c r="J81" s="10">
        <f t="shared" si="2"/>
        <v>0</v>
      </c>
      <c r="K81" s="11">
        <f t="shared" si="3"/>
        <v>0</v>
      </c>
      <c r="L81" s="1">
        <v>2.12</v>
      </c>
      <c r="M81" s="1">
        <v>4.8499999999999996</v>
      </c>
      <c r="N81" s="16">
        <f t="shared" si="19"/>
        <v>0</v>
      </c>
      <c r="O81" s="1"/>
      <c r="P81" s="1">
        <f>VLOOKUP(A81:A344,'200326'!A81:J344,10,FALSE)</f>
        <v>0</v>
      </c>
      <c r="Q81" s="1">
        <v>19.100000000000001</v>
      </c>
      <c r="R81" s="1">
        <v>6.35</v>
      </c>
      <c r="S81" s="16"/>
      <c r="T81" s="1">
        <v>0.72</v>
      </c>
      <c r="U81" s="1">
        <v>3.55</v>
      </c>
      <c r="V81" s="16">
        <f t="shared" si="17"/>
        <v>0</v>
      </c>
      <c r="W81" s="1">
        <f>VLOOKUP(A81:A344,'200326'!A81:N344,14,FALSE)</f>
        <v>2</v>
      </c>
      <c r="X81" s="1">
        <v>0</v>
      </c>
      <c r="Y81" s="12">
        <v>17915.59</v>
      </c>
      <c r="Z81" s="2">
        <v>12038.95</v>
      </c>
      <c r="AA81" s="1">
        <v>24</v>
      </c>
      <c r="AB81" s="1">
        <v>13</v>
      </c>
      <c r="AC81" s="1">
        <v>8</v>
      </c>
      <c r="AD81" s="1">
        <v>8</v>
      </c>
      <c r="AE81" s="1">
        <v>97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171</v>
      </c>
      <c r="AV81" s="1">
        <v>40</v>
      </c>
      <c r="AW81" s="1">
        <v>172</v>
      </c>
      <c r="AX81" s="1">
        <v>38</v>
      </c>
      <c r="AY81" s="1">
        <v>127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1</v>
      </c>
      <c r="BF81" s="1">
        <v>20</v>
      </c>
      <c r="BG81" s="1">
        <v>2</v>
      </c>
      <c r="BH81" s="1">
        <v>3</v>
      </c>
      <c r="BI81" s="1">
        <v>71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>
      <c r="A82" s="1">
        <v>70972</v>
      </c>
      <c r="B82" s="1" t="s">
        <v>181</v>
      </c>
      <c r="C82" s="1">
        <v>20</v>
      </c>
      <c r="D82" s="1">
        <v>285</v>
      </c>
      <c r="E82" s="1" t="s">
        <v>64</v>
      </c>
      <c r="F82" s="1">
        <v>558</v>
      </c>
      <c r="G82" s="1" t="s">
        <v>67</v>
      </c>
      <c r="H82" s="2">
        <v>100.1</v>
      </c>
      <c r="I82" s="2">
        <v>2002</v>
      </c>
      <c r="J82" s="10">
        <f t="shared" si="2"/>
        <v>0</v>
      </c>
      <c r="K82" s="11">
        <f t="shared" si="3"/>
        <v>0</v>
      </c>
      <c r="L82" s="1">
        <v>4.82</v>
      </c>
      <c r="M82" s="1">
        <v>7.15</v>
      </c>
      <c r="N82" s="16">
        <f t="shared" si="19"/>
        <v>0</v>
      </c>
      <c r="O82" s="1"/>
      <c r="P82" s="1" t="e">
        <f>VLOOKUP(A82:A345,'200326'!A82:J345,10,FALSE)</f>
        <v>#N/A</v>
      </c>
      <c r="Q82" s="1">
        <v>2.42</v>
      </c>
      <c r="R82" s="1">
        <v>2.65</v>
      </c>
      <c r="S82" s="16"/>
      <c r="T82" s="1">
        <v>1.6</v>
      </c>
      <c r="U82" s="1">
        <v>5.65</v>
      </c>
      <c r="V82" s="16">
        <f t="shared" si="17"/>
        <v>0</v>
      </c>
      <c r="W82" s="1" t="e">
        <f>VLOOKUP(A82:A345,'200326'!A82:N345,14,FALSE)</f>
        <v>#N/A</v>
      </c>
      <c r="X82" s="1">
        <v>0</v>
      </c>
      <c r="Y82" s="12">
        <v>17717.7</v>
      </c>
      <c r="Z82" s="2">
        <v>30930.9</v>
      </c>
      <c r="AA82" s="1">
        <v>21</v>
      </c>
      <c r="AB82" s="1">
        <v>36</v>
      </c>
      <c r="AC82" s="1">
        <v>52</v>
      </c>
      <c r="AD82" s="1">
        <v>11</v>
      </c>
      <c r="AE82" s="1">
        <v>143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15</v>
      </c>
      <c r="AV82" s="1">
        <v>14</v>
      </c>
      <c r="AW82" s="1">
        <v>20</v>
      </c>
      <c r="AX82" s="1">
        <v>13</v>
      </c>
      <c r="AY82" s="1">
        <v>53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7</v>
      </c>
      <c r="BF82" s="1">
        <v>32</v>
      </c>
      <c r="BG82" s="1">
        <v>0</v>
      </c>
      <c r="BH82" s="1">
        <v>18</v>
      </c>
      <c r="BI82" s="1">
        <v>113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>
      <c r="A83" s="1">
        <v>70055</v>
      </c>
      <c r="B83" s="1" t="s">
        <v>139</v>
      </c>
      <c r="C83" s="1">
        <v>28</v>
      </c>
      <c r="D83" s="1">
        <v>285</v>
      </c>
      <c r="E83" s="1" t="s">
        <v>64</v>
      </c>
      <c r="F83" s="1">
        <v>974</v>
      </c>
      <c r="G83" s="1" t="s">
        <v>110</v>
      </c>
      <c r="H83" s="2">
        <v>33.523099999999999</v>
      </c>
      <c r="I83" s="2">
        <v>938.64679999999998</v>
      </c>
      <c r="J83" s="10">
        <f t="shared" si="2"/>
        <v>0</v>
      </c>
      <c r="K83" s="11">
        <f t="shared" si="3"/>
        <v>0</v>
      </c>
      <c r="L83" s="1">
        <v>3.29</v>
      </c>
      <c r="M83" s="1">
        <v>3.39</v>
      </c>
      <c r="N83" s="16">
        <f t="shared" si="19"/>
        <v>0</v>
      </c>
      <c r="O83" s="1"/>
      <c r="P83" s="1">
        <f>VLOOKUP(A83:A346,'200326'!A83:J346,10,FALSE)</f>
        <v>2</v>
      </c>
      <c r="Q83" s="1">
        <v>8.09</v>
      </c>
      <c r="R83" s="1">
        <v>6.04</v>
      </c>
      <c r="S83" s="16"/>
      <c r="T83" s="1">
        <v>7.18</v>
      </c>
      <c r="U83" s="1">
        <v>5.29</v>
      </c>
      <c r="V83" s="16">
        <f t="shared" si="17"/>
        <v>0</v>
      </c>
      <c r="W83" s="1">
        <f>VLOOKUP(A83:A346,'200326'!A83:N346,14,FALSE)</f>
        <v>0</v>
      </c>
      <c r="X83" s="1">
        <v>0</v>
      </c>
      <c r="Y83" s="12">
        <v>17415.25</v>
      </c>
      <c r="Z83" s="2">
        <v>13811.52</v>
      </c>
      <c r="AA83" s="1">
        <v>50</v>
      </c>
      <c r="AB83" s="1">
        <v>43</v>
      </c>
      <c r="AC83" s="1">
        <v>-7</v>
      </c>
      <c r="AD83" s="1">
        <v>55</v>
      </c>
      <c r="AE83" s="1">
        <v>95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82</v>
      </c>
      <c r="AV83" s="1">
        <v>31</v>
      </c>
      <c r="AW83" s="1">
        <v>115</v>
      </c>
      <c r="AX83" s="1">
        <v>28</v>
      </c>
      <c r="AY83" s="1">
        <v>169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66</v>
      </c>
      <c r="BF83" s="1">
        <v>107</v>
      </c>
      <c r="BG83" s="1">
        <v>47</v>
      </c>
      <c r="BH83" s="1">
        <v>69</v>
      </c>
      <c r="BI83" s="1">
        <v>148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>
      <c r="A84" s="1">
        <v>70116</v>
      </c>
      <c r="B84" s="1" t="s">
        <v>120</v>
      </c>
      <c r="C84" s="1">
        <v>24</v>
      </c>
      <c r="D84" s="1">
        <v>285</v>
      </c>
      <c r="E84" s="1" t="s">
        <v>64</v>
      </c>
      <c r="F84" s="1">
        <v>558</v>
      </c>
      <c r="G84" s="1" t="s">
        <v>67</v>
      </c>
      <c r="H84" s="2">
        <v>48.430700000000002</v>
      </c>
      <c r="I84" s="2">
        <v>1162.3368</v>
      </c>
      <c r="J84" s="10">
        <f t="shared" si="2"/>
        <v>0</v>
      </c>
      <c r="K84" s="11">
        <f t="shared" si="3"/>
        <v>0</v>
      </c>
      <c r="L84" s="1">
        <v>5.25</v>
      </c>
      <c r="M84" s="1">
        <v>10.29</v>
      </c>
      <c r="N84" s="16">
        <f t="shared" si="19"/>
        <v>0</v>
      </c>
      <c r="O84" s="1"/>
      <c r="P84" s="1" t="e">
        <f>VLOOKUP(A84:A347,'200326'!A84:J347,10,FALSE)</f>
        <v>#N/A</v>
      </c>
      <c r="Q84" s="1">
        <v>4.71</v>
      </c>
      <c r="R84" s="1">
        <v>7.58</v>
      </c>
      <c r="S84" s="16"/>
      <c r="T84" s="1">
        <v>4.2699999999999996</v>
      </c>
      <c r="U84" s="1">
        <v>4.17</v>
      </c>
      <c r="V84" s="16">
        <f t="shared" si="17"/>
        <v>0</v>
      </c>
      <c r="W84" s="1" t="e">
        <f>VLOOKUP(A84:A347,'200326'!A84:N347,14,FALSE)</f>
        <v>#N/A</v>
      </c>
      <c r="X84" s="1">
        <v>0</v>
      </c>
      <c r="Y84" s="12">
        <v>16539.080000000002</v>
      </c>
      <c r="Z84" s="2">
        <v>25619.84</v>
      </c>
      <c r="AA84" s="1">
        <v>36</v>
      </c>
      <c r="AB84" s="1">
        <v>37</v>
      </c>
      <c r="AC84" s="1">
        <v>56</v>
      </c>
      <c r="AD84" s="1">
        <v>31</v>
      </c>
      <c r="AE84" s="1">
        <v>247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5</v>
      </c>
      <c r="AV84" s="1">
        <v>21</v>
      </c>
      <c r="AW84" s="1">
        <v>73</v>
      </c>
      <c r="AX84" s="1">
        <v>49</v>
      </c>
      <c r="AY84" s="1">
        <v>182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27</v>
      </c>
      <c r="BF84" s="1">
        <v>52</v>
      </c>
      <c r="BG84" s="1">
        <v>40</v>
      </c>
      <c r="BH84" s="1">
        <v>19</v>
      </c>
      <c r="BI84" s="1">
        <v>100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>
      <c r="A85" s="1">
        <v>70040</v>
      </c>
      <c r="B85" s="1" t="s">
        <v>121</v>
      </c>
      <c r="C85" s="1">
        <v>25</v>
      </c>
      <c r="D85" s="1">
        <v>285</v>
      </c>
      <c r="E85" s="1" t="s">
        <v>64</v>
      </c>
      <c r="F85" s="1">
        <v>35</v>
      </c>
      <c r="G85" s="1" t="s">
        <v>76</v>
      </c>
      <c r="H85" s="2">
        <v>42.5</v>
      </c>
      <c r="I85" s="2">
        <v>1062.5</v>
      </c>
      <c r="J85" s="10">
        <f t="shared" si="2"/>
        <v>0</v>
      </c>
      <c r="K85" s="11">
        <f t="shared" si="3"/>
        <v>0</v>
      </c>
      <c r="L85" s="1">
        <v>1.52</v>
      </c>
      <c r="M85" s="1">
        <v>4.2</v>
      </c>
      <c r="N85" s="16">
        <f t="shared" si="19"/>
        <v>0</v>
      </c>
      <c r="O85" s="1"/>
      <c r="P85" s="1" t="e">
        <f>VLOOKUP(A85:A348,'200326'!A85:J348,10,FALSE)</f>
        <v>#N/A</v>
      </c>
      <c r="Q85" s="1">
        <v>7.44</v>
      </c>
      <c r="R85" s="1">
        <v>6.56</v>
      </c>
      <c r="S85" s="16"/>
      <c r="T85" s="1">
        <v>6.56</v>
      </c>
      <c r="U85" s="1">
        <v>5.44</v>
      </c>
      <c r="V85" s="16">
        <f t="shared" si="17"/>
        <v>0</v>
      </c>
      <c r="W85" s="1" t="e">
        <f>VLOOKUP(A85:A348,'200326'!A85:N348,14,FALSE)</f>
        <v>#N/A</v>
      </c>
      <c r="X85" s="1">
        <v>0</v>
      </c>
      <c r="Y85" s="12">
        <v>16490</v>
      </c>
      <c r="Z85" s="2">
        <v>17212.5</v>
      </c>
      <c r="AA85" s="1">
        <v>11</v>
      </c>
      <c r="AB85" s="1">
        <v>10</v>
      </c>
      <c r="AC85" s="1">
        <v>15</v>
      </c>
      <c r="AD85" s="1">
        <v>14</v>
      </c>
      <c r="AE85" s="1">
        <v>105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85</v>
      </c>
      <c r="AV85" s="1">
        <v>35</v>
      </c>
      <c r="AW85" s="1">
        <v>61</v>
      </c>
      <c r="AX85" s="1">
        <v>45</v>
      </c>
      <c r="AY85" s="1">
        <v>164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30</v>
      </c>
      <c r="BF85" s="1">
        <v>67</v>
      </c>
      <c r="BG85" s="1">
        <v>90</v>
      </c>
      <c r="BH85" s="1">
        <v>21</v>
      </c>
      <c r="BI85" s="1">
        <v>136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>
      <c r="A86" s="1">
        <v>70069</v>
      </c>
      <c r="B86" s="1" t="s">
        <v>205</v>
      </c>
      <c r="C86" s="1">
        <v>12</v>
      </c>
      <c r="D86" s="1">
        <v>285</v>
      </c>
      <c r="E86" s="1" t="s">
        <v>64</v>
      </c>
      <c r="F86" s="1">
        <v>570</v>
      </c>
      <c r="G86" s="1" t="s">
        <v>72</v>
      </c>
      <c r="H86" s="2">
        <v>74.209999999999994</v>
      </c>
      <c r="I86" s="2">
        <v>890.52</v>
      </c>
      <c r="J86" s="10">
        <f t="shared" si="2"/>
        <v>0</v>
      </c>
      <c r="K86" s="11">
        <f t="shared" si="3"/>
        <v>0</v>
      </c>
      <c r="L86" s="1">
        <v>0.57999999999999996</v>
      </c>
      <c r="M86" s="1">
        <v>2.08</v>
      </c>
      <c r="N86" s="16">
        <f t="shared" si="19"/>
        <v>0</v>
      </c>
      <c r="O86" s="1"/>
      <c r="P86" s="1">
        <f>VLOOKUP(A86:A349,'200326'!A86:J349,10,FALSE)</f>
        <v>2</v>
      </c>
      <c r="Q86" s="1">
        <v>3.54</v>
      </c>
      <c r="R86" s="1">
        <v>1.25</v>
      </c>
      <c r="S86" s="16"/>
      <c r="T86" s="1">
        <v>12.67</v>
      </c>
      <c r="U86" s="1">
        <v>11.33</v>
      </c>
      <c r="V86" s="16">
        <f t="shared" si="17"/>
        <v>0</v>
      </c>
      <c r="W86" s="1">
        <f>VLOOKUP(A86:A349,'200326'!A86:N349,14,FALSE)</f>
        <v>10</v>
      </c>
      <c r="X86" s="1">
        <v>0</v>
      </c>
      <c r="Y86" s="12">
        <v>14953.32</v>
      </c>
      <c r="Z86" s="2">
        <v>13060.96</v>
      </c>
      <c r="AA86" s="1">
        <v>0</v>
      </c>
      <c r="AB86" s="1">
        <v>1</v>
      </c>
      <c r="AC86" s="1">
        <v>0</v>
      </c>
      <c r="AD86" s="1">
        <v>13</v>
      </c>
      <c r="AE86" s="1">
        <v>25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5</v>
      </c>
      <c r="AV86" s="1">
        <v>3</v>
      </c>
      <c r="AW86" s="1">
        <v>21</v>
      </c>
      <c r="AX86" s="1">
        <v>30</v>
      </c>
      <c r="AY86" s="1">
        <v>15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73</v>
      </c>
      <c r="BF86" s="1">
        <v>32</v>
      </c>
      <c r="BG86" s="1">
        <v>38</v>
      </c>
      <c r="BH86" s="1">
        <v>50</v>
      </c>
      <c r="BI86" s="1">
        <v>136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>
      <c r="A87" s="1">
        <v>70258</v>
      </c>
      <c r="B87" s="1" t="s">
        <v>240</v>
      </c>
      <c r="C87" s="1">
        <v>16</v>
      </c>
      <c r="D87" s="1">
        <v>285</v>
      </c>
      <c r="E87" s="1" t="s">
        <v>64</v>
      </c>
      <c r="F87" s="1">
        <v>573</v>
      </c>
      <c r="G87" s="1" t="s">
        <v>87</v>
      </c>
      <c r="H87" s="2">
        <v>61.95</v>
      </c>
      <c r="I87" s="2">
        <v>991.2</v>
      </c>
      <c r="J87" s="10">
        <f t="shared" si="2"/>
        <v>991.2</v>
      </c>
      <c r="K87" s="11">
        <f t="shared" si="3"/>
        <v>1</v>
      </c>
      <c r="L87" s="1">
        <v>0.59</v>
      </c>
      <c r="M87" s="1">
        <v>0</v>
      </c>
      <c r="N87" s="16">
        <f t="shared" si="19"/>
        <v>0</v>
      </c>
      <c r="O87" s="1"/>
      <c r="P87" s="1">
        <f>VLOOKUP(A87:A350,'200326'!A87:J350,10,FALSE)</f>
        <v>0</v>
      </c>
      <c r="Q87" s="1">
        <v>10.5</v>
      </c>
      <c r="R87" s="1">
        <v>0.44</v>
      </c>
      <c r="S87" s="16"/>
      <c r="T87" s="1">
        <v>3.94</v>
      </c>
      <c r="U87" s="1">
        <v>1.38</v>
      </c>
      <c r="V87" s="16">
        <f t="shared" si="17"/>
        <v>1</v>
      </c>
      <c r="W87" s="1">
        <f>VLOOKUP(A87:A350,'200326'!A87:N350,14,FALSE)</f>
        <v>3</v>
      </c>
      <c r="X87" s="1">
        <v>0</v>
      </c>
      <c r="Y87" s="12">
        <v>14898.98</v>
      </c>
      <c r="Z87" s="2">
        <v>1796.55</v>
      </c>
      <c r="AA87" s="1">
        <v>10</v>
      </c>
      <c r="AB87" s="1">
        <v>9</v>
      </c>
      <c r="AC87" s="1">
        <v>-10</v>
      </c>
      <c r="AD87" s="1">
        <v>10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77</v>
      </c>
      <c r="AV87" s="1">
        <v>28</v>
      </c>
      <c r="AW87" s="1">
        <v>61</v>
      </c>
      <c r="AX87" s="1">
        <v>32</v>
      </c>
      <c r="AY87" s="1">
        <v>7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48</v>
      </c>
      <c r="BF87" s="1">
        <v>10</v>
      </c>
      <c r="BG87" s="1">
        <v>8</v>
      </c>
      <c r="BH87" s="1">
        <v>4</v>
      </c>
      <c r="BI87" s="1">
        <v>22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>
      <c r="A88" s="1">
        <v>70142</v>
      </c>
      <c r="B88" s="1" t="s">
        <v>252</v>
      </c>
      <c r="C88" s="1">
        <v>18</v>
      </c>
      <c r="D88" s="1">
        <v>285</v>
      </c>
      <c r="E88" s="1" t="s">
        <v>64</v>
      </c>
      <c r="F88" s="1">
        <v>991</v>
      </c>
      <c r="G88" s="1" t="s">
        <v>141</v>
      </c>
      <c r="H88" s="2">
        <v>64.94</v>
      </c>
      <c r="I88" s="2">
        <v>1168.92</v>
      </c>
      <c r="J88" s="10">
        <f t="shared" si="2"/>
        <v>9351.36</v>
      </c>
      <c r="K88" s="11">
        <f t="shared" si="3"/>
        <v>8</v>
      </c>
      <c r="L88" s="1">
        <v>5.89</v>
      </c>
      <c r="M88" s="1">
        <v>0.61</v>
      </c>
      <c r="N88" s="16">
        <f t="shared" si="19"/>
        <v>4</v>
      </c>
      <c r="O88" s="1"/>
      <c r="P88" s="1">
        <f>VLOOKUP(A88:A351,'200326'!A88:J351,10,FALSE)</f>
        <v>0</v>
      </c>
      <c r="Q88" s="1">
        <v>3.53</v>
      </c>
      <c r="R88" s="1">
        <v>1.22</v>
      </c>
      <c r="S88" s="16"/>
      <c r="T88" s="1">
        <v>2.92</v>
      </c>
      <c r="U88" s="1">
        <v>-1.72</v>
      </c>
      <c r="V88" s="16">
        <f t="shared" si="17"/>
        <v>4</v>
      </c>
      <c r="W88" s="1">
        <f>VLOOKUP(A88:A351,'200326'!A88:N351,14,FALSE)</f>
        <v>2</v>
      </c>
      <c r="X88" s="1">
        <v>0</v>
      </c>
      <c r="Y88" s="12">
        <v>14416.68</v>
      </c>
      <c r="Z88" s="2">
        <v>129.88</v>
      </c>
      <c r="AA88" s="1">
        <v>43</v>
      </c>
      <c r="AB88" s="1">
        <v>20</v>
      </c>
      <c r="AC88" s="1">
        <v>32</v>
      </c>
      <c r="AD88" s="1">
        <v>42</v>
      </c>
      <c r="AE88" s="1">
        <v>11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19</v>
      </c>
      <c r="AV88" s="1">
        <v>32</v>
      </c>
      <c r="AW88" s="1">
        <v>17</v>
      </c>
      <c r="AX88" s="1">
        <v>23</v>
      </c>
      <c r="AY88" s="1">
        <v>22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12</v>
      </c>
      <c r="BF88" s="1">
        <v>17</v>
      </c>
      <c r="BG88" s="1">
        <v>19</v>
      </c>
      <c r="BH88" s="1">
        <v>26</v>
      </c>
      <c r="BI88" s="1">
        <v>-31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>
      <c r="A89" s="1">
        <v>70406</v>
      </c>
      <c r="B89" s="1" t="s">
        <v>180</v>
      </c>
      <c r="C89" s="1">
        <v>20</v>
      </c>
      <c r="D89" s="1">
        <v>285</v>
      </c>
      <c r="E89" s="1" t="s">
        <v>64</v>
      </c>
      <c r="F89" s="1">
        <v>562</v>
      </c>
      <c r="G89" s="1" t="s">
        <v>65</v>
      </c>
      <c r="H89" s="2">
        <v>68.760000000000005</v>
      </c>
      <c r="I89" s="2">
        <v>1375.2</v>
      </c>
      <c r="J89" s="10">
        <f t="shared" si="2"/>
        <v>0</v>
      </c>
      <c r="K89" s="11">
        <f t="shared" si="3"/>
        <v>0</v>
      </c>
      <c r="L89" s="1">
        <v>-0.45</v>
      </c>
      <c r="M89" s="1">
        <v>1.5</v>
      </c>
      <c r="N89" s="16">
        <f t="shared" si="19"/>
        <v>0</v>
      </c>
      <c r="O89" s="1"/>
      <c r="P89" s="1">
        <f>VLOOKUP(A89:A352,'200326'!A89:J352,10,FALSE)</f>
        <v>3</v>
      </c>
      <c r="Q89" s="1">
        <v>9.8800000000000008</v>
      </c>
      <c r="R89" s="1">
        <v>7.5</v>
      </c>
      <c r="S89" s="16"/>
      <c r="T89" s="1">
        <v>1</v>
      </c>
      <c r="U89" s="1">
        <v>1.95</v>
      </c>
      <c r="V89" s="16">
        <f t="shared" si="17"/>
        <v>0</v>
      </c>
      <c r="W89" s="1">
        <f>VLOOKUP(A89:A352,'200326'!A89:N352,14,FALSE)</f>
        <v>0</v>
      </c>
      <c r="X89" s="1">
        <v>0</v>
      </c>
      <c r="Y89" s="12">
        <v>14336.46</v>
      </c>
      <c r="Z89" s="2">
        <v>15058.44</v>
      </c>
      <c r="AA89" s="1">
        <v>0</v>
      </c>
      <c r="AB89" s="1">
        <v>0</v>
      </c>
      <c r="AC89" s="1">
        <v>-10</v>
      </c>
      <c r="AD89" s="1">
        <v>2</v>
      </c>
      <c r="AE89" s="1">
        <v>30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52</v>
      </c>
      <c r="AV89" s="1">
        <v>48</v>
      </c>
      <c r="AW89" s="1">
        <v>99</v>
      </c>
      <c r="AX89" s="1">
        <v>45</v>
      </c>
      <c r="AY89" s="1">
        <v>150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13</v>
      </c>
      <c r="BF89" s="1">
        <v>6</v>
      </c>
      <c r="BG89" s="1">
        <v>2</v>
      </c>
      <c r="BH89" s="1">
        <v>4</v>
      </c>
      <c r="BI89" s="1">
        <v>39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>
      <c r="A90" s="1">
        <v>70102</v>
      </c>
      <c r="B90" s="1" t="s">
        <v>188</v>
      </c>
      <c r="C90" s="1">
        <v>16</v>
      </c>
      <c r="D90" s="1">
        <v>285</v>
      </c>
      <c r="E90" s="1" t="s">
        <v>64</v>
      </c>
      <c r="F90" s="1">
        <v>570</v>
      </c>
      <c r="G90" s="1" t="s">
        <v>72</v>
      </c>
      <c r="H90" s="2">
        <v>38.191299999999998</v>
      </c>
      <c r="I90" s="2">
        <v>611.06079999999997</v>
      </c>
      <c r="J90" s="10">
        <f t="shared" si="2"/>
        <v>611.06079999999997</v>
      </c>
      <c r="K90" s="11">
        <f t="shared" si="3"/>
        <v>1</v>
      </c>
      <c r="L90" s="1">
        <v>3.28</v>
      </c>
      <c r="M90" s="1">
        <v>3.12</v>
      </c>
      <c r="N90" s="16">
        <f t="shared" si="19"/>
        <v>0</v>
      </c>
      <c r="O90" s="1"/>
      <c r="P90" s="1">
        <f>VLOOKUP(A90:A353,'200326'!A90:J353,10,FALSE)</f>
        <v>2</v>
      </c>
      <c r="Q90" s="1">
        <v>13.59</v>
      </c>
      <c r="R90" s="1">
        <v>8.56</v>
      </c>
      <c r="S90" s="16"/>
      <c r="T90" s="1">
        <v>6.22</v>
      </c>
      <c r="U90" s="1">
        <v>3.06</v>
      </c>
      <c r="V90" s="16">
        <f t="shared" si="17"/>
        <v>1</v>
      </c>
      <c r="W90" s="1">
        <f>VLOOKUP(A90:A353,'200326'!A90:N353,14,FALSE)</f>
        <v>5</v>
      </c>
      <c r="X90" s="1">
        <v>0</v>
      </c>
      <c r="Y90" s="12">
        <v>14111.69</v>
      </c>
      <c r="Z90" s="2">
        <v>9013.15</v>
      </c>
      <c r="AA90" s="1">
        <v>16</v>
      </c>
      <c r="AB90" s="1">
        <v>52</v>
      </c>
      <c r="AC90" s="1">
        <v>3</v>
      </c>
      <c r="AD90" s="1">
        <v>15</v>
      </c>
      <c r="AE90" s="1">
        <v>50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98</v>
      </c>
      <c r="AV90" s="1">
        <v>73</v>
      </c>
      <c r="AW90" s="1">
        <v>44</v>
      </c>
      <c r="AX90" s="1">
        <v>78</v>
      </c>
      <c r="AY90" s="1">
        <v>137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45</v>
      </c>
      <c r="BF90" s="1">
        <v>57</v>
      </c>
      <c r="BG90" s="1">
        <v>17</v>
      </c>
      <c r="BH90" s="1">
        <v>18</v>
      </c>
      <c r="BI90" s="1">
        <v>49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>
      <c r="A91" s="1">
        <v>78116</v>
      </c>
      <c r="B91" s="1" t="s">
        <v>183</v>
      </c>
      <c r="C91" s="1">
        <v>20</v>
      </c>
      <c r="D91" s="1">
        <v>285</v>
      </c>
      <c r="E91" s="1" t="s">
        <v>64</v>
      </c>
      <c r="F91" s="1">
        <v>558</v>
      </c>
      <c r="G91" s="1" t="s">
        <v>67</v>
      </c>
      <c r="H91" s="2">
        <v>52.38</v>
      </c>
      <c r="I91" s="2">
        <v>1047.5999999999999</v>
      </c>
      <c r="J91" s="10">
        <f t="shared" si="2"/>
        <v>0</v>
      </c>
      <c r="K91" s="11">
        <f t="shared" si="3"/>
        <v>0</v>
      </c>
      <c r="L91" s="1">
        <v>3.95</v>
      </c>
      <c r="M91" s="1">
        <v>4.5</v>
      </c>
      <c r="N91" s="16">
        <f t="shared" si="19"/>
        <v>0</v>
      </c>
      <c r="O91" s="1"/>
      <c r="P91" s="1" t="e">
        <f>VLOOKUP(A91:A354,'200326'!A91:J354,10,FALSE)</f>
        <v>#N/A</v>
      </c>
      <c r="Q91" s="1">
        <v>4.08</v>
      </c>
      <c r="R91" s="1">
        <v>7.35</v>
      </c>
      <c r="S91" s="16"/>
      <c r="T91" s="1">
        <v>5.4</v>
      </c>
      <c r="U91" s="1">
        <v>9.65</v>
      </c>
      <c r="V91" s="16">
        <f t="shared" si="17"/>
        <v>0</v>
      </c>
      <c r="W91" s="1" t="e">
        <f>VLOOKUP(A91:A354,'200326'!A91:N354,14,FALSE)</f>
        <v>#N/A</v>
      </c>
      <c r="X91" s="1">
        <v>0</v>
      </c>
      <c r="Y91" s="12">
        <v>14064.03</v>
      </c>
      <c r="Z91" s="2">
        <v>22523.4</v>
      </c>
      <c r="AA91" s="1">
        <v>25</v>
      </c>
      <c r="AB91" s="1">
        <v>29</v>
      </c>
      <c r="AC91" s="1">
        <v>15</v>
      </c>
      <c r="AD91" s="1">
        <v>49</v>
      </c>
      <c r="AE91" s="1">
        <v>90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16</v>
      </c>
      <c r="AV91" s="1">
        <v>35</v>
      </c>
      <c r="AW91" s="1">
        <v>27</v>
      </c>
      <c r="AX91" s="1">
        <v>42</v>
      </c>
      <c r="AY91" s="1">
        <v>147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87</v>
      </c>
      <c r="BF91" s="1">
        <v>0</v>
      </c>
      <c r="BG91" s="1">
        <v>6</v>
      </c>
      <c r="BH91" s="1">
        <v>30</v>
      </c>
      <c r="BI91" s="1">
        <v>193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>
      <c r="A92" s="1">
        <v>70337</v>
      </c>
      <c r="B92" s="1" t="s">
        <v>208</v>
      </c>
      <c r="C92" s="1">
        <v>12</v>
      </c>
      <c r="D92" s="1">
        <v>285</v>
      </c>
      <c r="E92" s="1" t="s">
        <v>64</v>
      </c>
      <c r="F92" s="1">
        <v>285</v>
      </c>
      <c r="G92" s="1" t="s">
        <v>64</v>
      </c>
      <c r="H92" s="2">
        <v>30.69</v>
      </c>
      <c r="I92" s="2">
        <v>368.28</v>
      </c>
      <c r="J92" s="10">
        <f t="shared" si="2"/>
        <v>1841.3999999999999</v>
      </c>
      <c r="K92" s="11">
        <f t="shared" si="3"/>
        <v>5</v>
      </c>
      <c r="L92" s="1">
        <v>7.67</v>
      </c>
      <c r="M92" s="1">
        <v>0.5</v>
      </c>
      <c r="N92" s="57">
        <f t="shared" si="19"/>
        <v>5</v>
      </c>
      <c r="O92" s="31">
        <v>10</v>
      </c>
      <c r="P92" s="1">
        <f>VLOOKUP(A92:A355,'200326'!A92:J355,10,FALSE)</f>
        <v>10</v>
      </c>
      <c r="Q92" s="1">
        <v>26.62</v>
      </c>
      <c r="R92" s="1">
        <v>24.83</v>
      </c>
      <c r="S92" s="16"/>
      <c r="T92" s="1">
        <v>3.17</v>
      </c>
      <c r="U92" s="1">
        <v>4.25</v>
      </c>
      <c r="V92" s="16">
        <f t="shared" si="17"/>
        <v>0</v>
      </c>
      <c r="W92" s="1">
        <f>VLOOKUP(A92:A355,'200326'!A92:N355,14,FALSE)</f>
        <v>2</v>
      </c>
      <c r="X92" s="1">
        <v>0</v>
      </c>
      <c r="Y92" s="12">
        <v>13795.16</v>
      </c>
      <c r="Z92" s="2">
        <v>10894.95</v>
      </c>
      <c r="AA92" s="1">
        <v>19</v>
      </c>
      <c r="AB92" s="1">
        <v>6</v>
      </c>
      <c r="AC92" s="1">
        <v>58</v>
      </c>
      <c r="AD92" s="1">
        <v>24</v>
      </c>
      <c r="AE92" s="1">
        <v>6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177</v>
      </c>
      <c r="AV92" s="1">
        <v>18</v>
      </c>
      <c r="AW92" s="1">
        <v>88</v>
      </c>
      <c r="AX92" s="1">
        <v>91</v>
      </c>
      <c r="AY92" s="1">
        <v>298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9</v>
      </c>
      <c r="BF92" s="1">
        <v>11</v>
      </c>
      <c r="BG92" s="1">
        <v>16</v>
      </c>
      <c r="BH92" s="1">
        <v>15</v>
      </c>
      <c r="BI92" s="1">
        <v>51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>
      <c r="A93" s="1">
        <v>70209</v>
      </c>
      <c r="B93" s="1" t="s">
        <v>290</v>
      </c>
      <c r="C93" s="1">
        <v>10</v>
      </c>
      <c r="D93" s="1">
        <v>285</v>
      </c>
      <c r="E93" s="1" t="s">
        <v>64</v>
      </c>
      <c r="F93" s="1">
        <v>387</v>
      </c>
      <c r="G93" s="1" t="s">
        <v>94</v>
      </c>
      <c r="H93" s="2">
        <v>122.98</v>
      </c>
      <c r="I93" s="2">
        <v>1229.8</v>
      </c>
      <c r="J93" s="10">
        <f t="shared" si="2"/>
        <v>1229.8</v>
      </c>
      <c r="K93" s="11">
        <f t="shared" si="3"/>
        <v>1</v>
      </c>
      <c r="L93" s="1">
        <v>2.1</v>
      </c>
      <c r="M93" s="1">
        <v>5</v>
      </c>
      <c r="N93" s="16">
        <f t="shared" si="19"/>
        <v>0</v>
      </c>
      <c r="O93" s="1"/>
      <c r="P93" s="1">
        <f>VLOOKUP(A93:A356,'200326'!A93:J356,10,FALSE)</f>
        <v>0</v>
      </c>
      <c r="Q93" s="1">
        <v>4.25</v>
      </c>
      <c r="R93" s="1">
        <v>2.5</v>
      </c>
      <c r="S93" s="16"/>
      <c r="T93" s="1">
        <v>4.8</v>
      </c>
      <c r="U93" s="1">
        <v>2.4</v>
      </c>
      <c r="V93" s="16">
        <f t="shared" si="17"/>
        <v>1</v>
      </c>
      <c r="W93" s="1">
        <f>VLOOKUP(A93:A356,'200326'!A93:N356,14,FALSE)</f>
        <v>2</v>
      </c>
      <c r="X93" s="1">
        <v>0</v>
      </c>
      <c r="Y93" s="12">
        <v>13712.27</v>
      </c>
      <c r="Z93" s="2">
        <v>12175.02</v>
      </c>
      <c r="AA93" s="1">
        <v>4</v>
      </c>
      <c r="AB93" s="1">
        <v>22</v>
      </c>
      <c r="AC93" s="1">
        <v>3</v>
      </c>
      <c r="AD93" s="1">
        <v>6</v>
      </c>
      <c r="AE93" s="1">
        <v>50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9</v>
      </c>
      <c r="AV93" s="1">
        <v>8</v>
      </c>
      <c r="AW93" s="1">
        <v>17</v>
      </c>
      <c r="AX93" s="1">
        <v>25</v>
      </c>
      <c r="AY93" s="1">
        <v>25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25</v>
      </c>
      <c r="BF93" s="1">
        <v>3</v>
      </c>
      <c r="BG93" s="1">
        <v>18</v>
      </c>
      <c r="BH93" s="1">
        <v>7</v>
      </c>
      <c r="BI93" s="1">
        <v>24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>
      <c r="A94" s="1">
        <v>70364</v>
      </c>
      <c r="B94" s="1" t="s">
        <v>212</v>
      </c>
      <c r="C94" s="1">
        <v>10</v>
      </c>
      <c r="D94" s="1">
        <v>285</v>
      </c>
      <c r="E94" s="1" t="s">
        <v>64</v>
      </c>
      <c r="F94" s="1">
        <v>285</v>
      </c>
      <c r="G94" s="1" t="s">
        <v>64</v>
      </c>
      <c r="H94" s="2">
        <v>125.14</v>
      </c>
      <c r="I94" s="2">
        <v>1251.4000000000001</v>
      </c>
      <c r="J94" s="10">
        <f t="shared" si="2"/>
        <v>0</v>
      </c>
      <c r="K94" s="11">
        <f t="shared" si="3"/>
        <v>0</v>
      </c>
      <c r="L94" s="1">
        <v>1.65</v>
      </c>
      <c r="M94" s="1">
        <v>3.6</v>
      </c>
      <c r="N94" s="16">
        <f t="shared" si="19"/>
        <v>0</v>
      </c>
      <c r="O94" s="1"/>
      <c r="P94" s="1" t="e">
        <f>VLOOKUP(A94:A357,'200326'!A94:J357,10,FALSE)</f>
        <v>#N/A</v>
      </c>
      <c r="Q94" s="1">
        <v>7.35</v>
      </c>
      <c r="R94" s="1">
        <v>10.5</v>
      </c>
      <c r="S94" s="16"/>
      <c r="T94" s="1">
        <v>1.55</v>
      </c>
      <c r="U94" s="1">
        <v>6.1</v>
      </c>
      <c r="V94" s="16">
        <f t="shared" si="17"/>
        <v>0</v>
      </c>
      <c r="W94" s="1" t="e">
        <f>VLOOKUP(A94:A357,'200326'!A94:N357,14,FALSE)</f>
        <v>#N/A</v>
      </c>
      <c r="X94" s="1">
        <v>0</v>
      </c>
      <c r="Y94" s="12">
        <v>13202.27</v>
      </c>
      <c r="Z94" s="2">
        <v>25278.28</v>
      </c>
      <c r="AA94" s="1">
        <v>5</v>
      </c>
      <c r="AB94" s="1">
        <v>11</v>
      </c>
      <c r="AC94" s="1">
        <v>6</v>
      </c>
      <c r="AD94" s="1">
        <v>0</v>
      </c>
      <c r="AE94" s="1">
        <v>36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24</v>
      </c>
      <c r="AV94" s="1">
        <v>11</v>
      </c>
      <c r="AW94" s="1">
        <v>34</v>
      </c>
      <c r="AX94" s="1">
        <v>20</v>
      </c>
      <c r="AY94" s="1">
        <v>105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3</v>
      </c>
      <c r="BF94" s="1">
        <v>9</v>
      </c>
      <c r="BG94" s="1">
        <v>8</v>
      </c>
      <c r="BH94" s="1">
        <v>0</v>
      </c>
      <c r="BI94" s="1">
        <v>61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>
      <c r="A95" s="1">
        <v>70084</v>
      </c>
      <c r="B95" s="1" t="s">
        <v>135</v>
      </c>
      <c r="C95" s="1">
        <v>12</v>
      </c>
      <c r="D95" s="1">
        <v>285</v>
      </c>
      <c r="E95" s="1" t="s">
        <v>64</v>
      </c>
      <c r="F95" s="1">
        <v>35</v>
      </c>
      <c r="G95" s="1" t="s">
        <v>76</v>
      </c>
      <c r="H95" s="2">
        <v>65.12</v>
      </c>
      <c r="I95" s="2">
        <v>781.44</v>
      </c>
      <c r="J95" s="10">
        <f t="shared" si="2"/>
        <v>781.44</v>
      </c>
      <c r="K95" s="11">
        <f t="shared" si="3"/>
        <v>1</v>
      </c>
      <c r="L95" s="1">
        <v>2.54</v>
      </c>
      <c r="M95" s="1">
        <v>5.25</v>
      </c>
      <c r="N95" s="16">
        <f t="shared" si="19"/>
        <v>0</v>
      </c>
      <c r="O95" s="1"/>
      <c r="P95" s="1">
        <f>VLOOKUP(A95:A358,'200326'!A95:J358,10,FALSE)</f>
        <v>0</v>
      </c>
      <c r="Q95" s="1">
        <v>10.17</v>
      </c>
      <c r="R95" s="1">
        <v>7</v>
      </c>
      <c r="S95" s="16"/>
      <c r="T95" s="1">
        <v>3.62</v>
      </c>
      <c r="U95" s="1">
        <v>1.83</v>
      </c>
      <c r="V95" s="16">
        <f t="shared" si="17"/>
        <v>1</v>
      </c>
      <c r="W95" s="1">
        <f>VLOOKUP(A95:A358,'200326'!A95:N358,14,FALSE)</f>
        <v>2</v>
      </c>
      <c r="X95" s="1">
        <v>0</v>
      </c>
      <c r="Y95" s="12">
        <v>12763.52</v>
      </c>
      <c r="Z95" s="2">
        <v>11005.28</v>
      </c>
      <c r="AA95" s="1">
        <v>9</v>
      </c>
      <c r="AB95" s="1">
        <v>6</v>
      </c>
      <c r="AC95" s="1">
        <v>16</v>
      </c>
      <c r="AD95" s="1">
        <v>5</v>
      </c>
      <c r="AE95" s="1">
        <v>63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37</v>
      </c>
      <c r="AV95" s="1">
        <v>63</v>
      </c>
      <c r="AW95" s="1">
        <v>34</v>
      </c>
      <c r="AX95" s="1">
        <v>39</v>
      </c>
      <c r="AY95" s="1">
        <v>84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9</v>
      </c>
      <c r="BF95" s="1">
        <v>9</v>
      </c>
      <c r="BG95" s="1">
        <v>29</v>
      </c>
      <c r="BH95" s="1">
        <v>2</v>
      </c>
      <c r="BI95" s="1">
        <v>22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>
      <c r="A96" s="1">
        <v>70058</v>
      </c>
      <c r="B96" s="1" t="s">
        <v>147</v>
      </c>
      <c r="C96" s="1">
        <v>32</v>
      </c>
      <c r="D96" s="1">
        <v>285</v>
      </c>
      <c r="E96" s="1" t="s">
        <v>64</v>
      </c>
      <c r="F96" s="1">
        <v>573</v>
      </c>
      <c r="G96" s="1" t="s">
        <v>87</v>
      </c>
      <c r="H96" s="2">
        <v>33.270000000000003</v>
      </c>
      <c r="I96" s="2">
        <v>1064.6400000000001</v>
      </c>
      <c r="J96" s="10">
        <f t="shared" si="2"/>
        <v>2129.2800000000002</v>
      </c>
      <c r="K96" s="11">
        <f t="shared" si="3"/>
        <v>2</v>
      </c>
      <c r="L96" s="1">
        <v>0.41</v>
      </c>
      <c r="M96" s="1">
        <v>3.97</v>
      </c>
      <c r="N96" s="16">
        <f t="shared" si="19"/>
        <v>0</v>
      </c>
      <c r="O96" s="1"/>
      <c r="P96" s="1" t="e">
        <f>VLOOKUP(A96:A359,'200326'!A96:J359,10,FALSE)</f>
        <v>#N/A</v>
      </c>
      <c r="Q96" s="1">
        <v>7.23</v>
      </c>
      <c r="R96" s="1">
        <v>6.28</v>
      </c>
      <c r="S96" s="16"/>
      <c r="T96" s="1">
        <v>4.17</v>
      </c>
      <c r="U96" s="1">
        <v>0.53</v>
      </c>
      <c r="V96" s="16">
        <f t="shared" si="17"/>
        <v>2</v>
      </c>
      <c r="W96" s="1" t="e">
        <f>VLOOKUP(A96:A359,'200326'!A96:N359,14,FALSE)</f>
        <v>#N/A</v>
      </c>
      <c r="X96" s="1">
        <v>0</v>
      </c>
      <c r="Y96" s="12">
        <v>12576.06</v>
      </c>
      <c r="Z96" s="2">
        <v>11478.15</v>
      </c>
      <c r="AA96" s="1">
        <v>20</v>
      </c>
      <c r="AB96" s="1">
        <v>1</v>
      </c>
      <c r="AC96" s="1">
        <v>-23</v>
      </c>
      <c r="AD96" s="1">
        <v>31</v>
      </c>
      <c r="AE96" s="1">
        <v>127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76</v>
      </c>
      <c r="AV96" s="1">
        <v>53</v>
      </c>
      <c r="AW96" s="1">
        <v>95</v>
      </c>
      <c r="AX96" s="1">
        <v>68</v>
      </c>
      <c r="AY96" s="1">
        <v>201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53</v>
      </c>
      <c r="BF96" s="1">
        <v>6</v>
      </c>
      <c r="BG96" s="1">
        <v>51</v>
      </c>
      <c r="BH96" s="1">
        <v>53</v>
      </c>
      <c r="BI96" s="1">
        <v>17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>
      <c r="A97" s="1">
        <v>75000</v>
      </c>
      <c r="B97" s="1" t="s">
        <v>156</v>
      </c>
      <c r="C97" s="1">
        <v>25</v>
      </c>
      <c r="D97" s="1">
        <v>285</v>
      </c>
      <c r="E97" s="1" t="s">
        <v>64</v>
      </c>
      <c r="F97" s="1">
        <v>285</v>
      </c>
      <c r="G97" s="1" t="s">
        <v>64</v>
      </c>
      <c r="H97" s="2">
        <v>31.3019</v>
      </c>
      <c r="I97" s="2">
        <v>782.54750000000001</v>
      </c>
      <c r="J97" s="10">
        <f t="shared" si="2"/>
        <v>0</v>
      </c>
      <c r="K97" s="11">
        <f t="shared" si="3"/>
        <v>0</v>
      </c>
      <c r="L97" s="1">
        <v>1.1399999999999999</v>
      </c>
      <c r="M97" s="1">
        <v>1.92</v>
      </c>
      <c r="N97" s="16">
        <f t="shared" si="19"/>
        <v>0</v>
      </c>
      <c r="O97" s="1"/>
      <c r="P97" s="1" t="e">
        <f>VLOOKUP(A97:A360,'200326'!A97:J360,10,FALSE)</f>
        <v>#N/A</v>
      </c>
      <c r="Q97" s="1">
        <v>9.42</v>
      </c>
      <c r="R97" s="1">
        <v>8.0399999999999991</v>
      </c>
      <c r="S97" s="16"/>
      <c r="T97" s="1">
        <v>5.0599999999999996</v>
      </c>
      <c r="U97" s="1">
        <v>7.92</v>
      </c>
      <c r="V97" s="16">
        <f t="shared" si="17"/>
        <v>0</v>
      </c>
      <c r="W97" s="1" t="e">
        <f>VLOOKUP(A97:A360,'200326'!A97:N360,14,FALSE)</f>
        <v>#N/A</v>
      </c>
      <c r="X97" s="1">
        <v>0</v>
      </c>
      <c r="Y97" s="12">
        <v>12223.39</v>
      </c>
      <c r="Z97" s="2">
        <v>13991.95</v>
      </c>
      <c r="AA97" s="1">
        <v>16</v>
      </c>
      <c r="AB97" s="1">
        <v>15</v>
      </c>
      <c r="AC97" s="1">
        <v>-42</v>
      </c>
      <c r="AD97" s="1">
        <v>94</v>
      </c>
      <c r="AE97" s="1">
        <v>48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65</v>
      </c>
      <c r="AV97" s="1">
        <v>92</v>
      </c>
      <c r="AW97" s="1">
        <v>94</v>
      </c>
      <c r="AX97" s="1">
        <v>61</v>
      </c>
      <c r="AY97" s="1">
        <v>201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22</v>
      </c>
      <c r="BF97" s="1">
        <v>60</v>
      </c>
      <c r="BG97" s="1">
        <v>32</v>
      </c>
      <c r="BH97" s="1">
        <v>85</v>
      </c>
      <c r="BI97" s="1">
        <v>198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>
      <c r="A98" s="1">
        <v>70008</v>
      </c>
      <c r="B98" s="1" t="s">
        <v>213</v>
      </c>
      <c r="C98" s="1">
        <v>24</v>
      </c>
      <c r="D98" s="1">
        <v>285</v>
      </c>
      <c r="E98" s="1" t="s">
        <v>64</v>
      </c>
      <c r="F98" s="1">
        <v>558</v>
      </c>
      <c r="G98" s="1" t="s">
        <v>67</v>
      </c>
      <c r="H98" s="2">
        <v>39.53</v>
      </c>
      <c r="I98" s="2">
        <v>948.72</v>
      </c>
      <c r="J98" s="10">
        <f t="shared" si="2"/>
        <v>0</v>
      </c>
      <c r="K98" s="11">
        <f t="shared" si="3"/>
        <v>0</v>
      </c>
      <c r="L98" s="1">
        <v>4.96</v>
      </c>
      <c r="M98" s="1">
        <v>6.88</v>
      </c>
      <c r="N98" s="16">
        <f t="shared" si="19"/>
        <v>0</v>
      </c>
      <c r="O98" s="1"/>
      <c r="P98" s="1">
        <f>VLOOKUP(A98:A361,'200326'!A98:J361,10,FALSE)</f>
        <v>5</v>
      </c>
      <c r="Q98" s="1">
        <v>6.06</v>
      </c>
      <c r="R98" s="1">
        <v>3.88</v>
      </c>
      <c r="S98" s="16"/>
      <c r="T98" s="1">
        <v>1.38</v>
      </c>
      <c r="U98" s="1">
        <v>1.75</v>
      </c>
      <c r="V98" s="16">
        <f t="shared" si="17"/>
        <v>0</v>
      </c>
      <c r="W98" s="1">
        <f>VLOOKUP(A98:A361,'200326'!A98:N361,14,FALSE)</f>
        <v>2</v>
      </c>
      <c r="X98" s="1">
        <v>0</v>
      </c>
      <c r="Y98" s="12">
        <v>11760.18</v>
      </c>
      <c r="Z98" s="2">
        <v>11859</v>
      </c>
      <c r="AA98" s="1">
        <v>33</v>
      </c>
      <c r="AB98" s="1">
        <v>38</v>
      </c>
      <c r="AC98" s="1">
        <v>27</v>
      </c>
      <c r="AD98" s="1">
        <v>80</v>
      </c>
      <c r="AE98" s="1">
        <v>165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26</v>
      </c>
      <c r="AV98" s="1">
        <v>40</v>
      </c>
      <c r="AW98" s="1">
        <v>83</v>
      </c>
      <c r="AX98" s="1">
        <v>33</v>
      </c>
      <c r="AY98" s="1">
        <v>93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7</v>
      </c>
      <c r="BF98" s="1">
        <v>14</v>
      </c>
      <c r="BG98" s="1">
        <v>14</v>
      </c>
      <c r="BH98" s="1">
        <v>10</v>
      </c>
      <c r="BI98" s="1">
        <v>42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>
      <c r="A99" s="1">
        <v>70010</v>
      </c>
      <c r="B99" s="1" t="s">
        <v>178</v>
      </c>
      <c r="C99" s="1">
        <v>15</v>
      </c>
      <c r="D99" s="1">
        <v>285</v>
      </c>
      <c r="E99" s="1" t="s">
        <v>64</v>
      </c>
      <c r="F99" s="1">
        <v>562</v>
      </c>
      <c r="G99" s="1" t="s">
        <v>65</v>
      </c>
      <c r="H99" s="2">
        <v>28.82</v>
      </c>
      <c r="I99" s="2">
        <v>432.3</v>
      </c>
      <c r="J99" s="10">
        <f t="shared" si="2"/>
        <v>0</v>
      </c>
      <c r="K99" s="11">
        <f t="shared" si="3"/>
        <v>0</v>
      </c>
      <c r="L99" s="1">
        <v>-0.1</v>
      </c>
      <c r="M99" s="1">
        <v>2.73</v>
      </c>
      <c r="N99" s="16">
        <f t="shared" si="19"/>
        <v>0</v>
      </c>
      <c r="O99" s="1"/>
      <c r="P99" s="1" t="e">
        <f>VLOOKUP(A99:A362,'200326'!A99:J362,10,FALSE)</f>
        <v>#N/A</v>
      </c>
      <c r="Q99" s="1">
        <v>20.37</v>
      </c>
      <c r="R99" s="1">
        <v>11.67</v>
      </c>
      <c r="S99" s="16"/>
      <c r="T99" s="1">
        <v>6.63</v>
      </c>
      <c r="U99" s="1">
        <v>5.53</v>
      </c>
      <c r="V99" s="16">
        <f t="shared" si="17"/>
        <v>0</v>
      </c>
      <c r="W99" s="1" t="e">
        <f>VLOOKUP(A99:A362,'200326'!A99:N362,14,FALSE)</f>
        <v>#N/A</v>
      </c>
      <c r="X99" s="1">
        <v>0</v>
      </c>
      <c r="Y99" s="12">
        <v>11628.87</v>
      </c>
      <c r="Z99" s="2">
        <v>8617.18</v>
      </c>
      <c r="AA99" s="1">
        <v>0</v>
      </c>
      <c r="AB99" s="1">
        <v>0</v>
      </c>
      <c r="AC99" s="1">
        <v>-2</v>
      </c>
      <c r="AD99" s="1">
        <v>1</v>
      </c>
      <c r="AE99" s="1">
        <v>41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122</v>
      </c>
      <c r="AV99" s="1">
        <v>114</v>
      </c>
      <c r="AW99" s="1">
        <v>38</v>
      </c>
      <c r="AX99" s="1">
        <v>177</v>
      </c>
      <c r="AY99" s="1">
        <v>175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22</v>
      </c>
      <c r="BF99" s="1">
        <v>43</v>
      </c>
      <c r="BG99" s="1">
        <v>8</v>
      </c>
      <c r="BH99" s="1">
        <v>96</v>
      </c>
      <c r="BI99" s="1">
        <v>83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>
      <c r="A100" s="1">
        <v>70212</v>
      </c>
      <c r="B100" s="1" t="s">
        <v>230</v>
      </c>
      <c r="C100" s="1">
        <v>12</v>
      </c>
      <c r="D100" s="1">
        <v>285</v>
      </c>
      <c r="E100" s="1" t="s">
        <v>64</v>
      </c>
      <c r="F100" s="1">
        <v>285</v>
      </c>
      <c r="G100" s="1" t="s">
        <v>64</v>
      </c>
      <c r="H100" s="2">
        <v>49.1</v>
      </c>
      <c r="I100" s="2">
        <v>589.20000000000005</v>
      </c>
      <c r="J100" s="10">
        <f t="shared" si="2"/>
        <v>0</v>
      </c>
      <c r="K100" s="11">
        <f t="shared" si="3"/>
        <v>0</v>
      </c>
      <c r="L100" s="1">
        <v>5.21</v>
      </c>
      <c r="M100" s="1">
        <v>7.08</v>
      </c>
      <c r="N100" s="16">
        <f t="shared" si="19"/>
        <v>0</v>
      </c>
      <c r="O100" s="1"/>
      <c r="P100" s="1">
        <f>VLOOKUP(A100:A363,'200326'!A100:J363,10,FALSE)</f>
        <v>2</v>
      </c>
      <c r="Q100" s="1">
        <v>11.67</v>
      </c>
      <c r="R100" s="1">
        <v>5.83</v>
      </c>
      <c r="S100" s="16"/>
      <c r="T100" s="1">
        <v>2.75</v>
      </c>
      <c r="U100" s="1">
        <v>2.67</v>
      </c>
      <c r="V100" s="16">
        <f t="shared" si="17"/>
        <v>0</v>
      </c>
      <c r="W100" s="1">
        <f>VLOOKUP(A100:A363,'200326'!A100:N363,14,FALSE)</f>
        <v>0</v>
      </c>
      <c r="X100" s="1">
        <v>0</v>
      </c>
      <c r="Y100" s="12">
        <v>11563.05</v>
      </c>
      <c r="Z100" s="2">
        <v>9181.7000000000007</v>
      </c>
      <c r="AA100" s="1">
        <v>27</v>
      </c>
      <c r="AB100" s="1">
        <v>20</v>
      </c>
      <c r="AC100" s="1">
        <v>17</v>
      </c>
      <c r="AD100" s="1">
        <v>17</v>
      </c>
      <c r="AE100" s="1">
        <v>85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54</v>
      </c>
      <c r="AV100" s="1">
        <v>32</v>
      </c>
      <c r="AW100" s="1">
        <v>53</v>
      </c>
      <c r="AX100" s="1">
        <v>34</v>
      </c>
      <c r="AY100" s="1">
        <v>70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8</v>
      </c>
      <c r="BF100" s="1">
        <v>11</v>
      </c>
      <c r="BG100" s="1">
        <v>10</v>
      </c>
      <c r="BH100" s="1">
        <v>19</v>
      </c>
      <c r="BI100" s="1">
        <v>32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>
      <c r="A101" s="1">
        <v>70336</v>
      </c>
      <c r="B101" s="1" t="s">
        <v>342</v>
      </c>
      <c r="C101" s="1">
        <v>12</v>
      </c>
      <c r="D101" s="1">
        <v>285</v>
      </c>
      <c r="E101" s="1" t="s">
        <v>64</v>
      </c>
      <c r="F101" s="1">
        <v>285</v>
      </c>
      <c r="G101" s="1" t="s">
        <v>64</v>
      </c>
      <c r="H101" s="2">
        <v>30.69</v>
      </c>
      <c r="I101" s="2">
        <v>368.28</v>
      </c>
      <c r="J101" s="10">
        <f t="shared" si="2"/>
        <v>368.28</v>
      </c>
      <c r="K101" s="11">
        <f t="shared" si="3"/>
        <v>1</v>
      </c>
      <c r="L101" s="1">
        <v>3.38</v>
      </c>
      <c r="M101" s="1">
        <v>5</v>
      </c>
      <c r="N101" s="16">
        <f t="shared" si="19"/>
        <v>0</v>
      </c>
      <c r="O101" s="31">
        <v>5</v>
      </c>
      <c r="P101" s="1">
        <f>VLOOKUP(A101:A364,'200326'!A101:J364,10,FALSE)</f>
        <v>3</v>
      </c>
      <c r="Q101" s="1">
        <v>23</v>
      </c>
      <c r="R101" s="1">
        <v>21.25</v>
      </c>
      <c r="S101" s="16"/>
      <c r="T101" s="1">
        <v>4.04</v>
      </c>
      <c r="U101" s="1">
        <v>1.75</v>
      </c>
      <c r="V101" s="16">
        <f t="shared" si="17"/>
        <v>1</v>
      </c>
      <c r="W101" s="1">
        <f>VLOOKUP(A101:A364,'200326'!A101:N364,14,FALSE)</f>
        <v>2</v>
      </c>
      <c r="X101" s="1">
        <v>0</v>
      </c>
      <c r="Y101" s="12">
        <v>11201.85</v>
      </c>
      <c r="Z101" s="2">
        <v>10311.84</v>
      </c>
      <c r="AA101" s="1">
        <v>19</v>
      </c>
      <c r="AB101" s="1">
        <v>7</v>
      </c>
      <c r="AC101" s="1">
        <v>18</v>
      </c>
      <c r="AD101" s="1">
        <v>0</v>
      </c>
      <c r="AE101" s="1">
        <v>60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121</v>
      </c>
      <c r="AV101" s="1">
        <v>33</v>
      </c>
      <c r="AW101" s="1">
        <v>81</v>
      </c>
      <c r="AX101" s="1">
        <v>115</v>
      </c>
      <c r="AY101" s="1">
        <v>255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10</v>
      </c>
      <c r="BF101" s="1">
        <v>23</v>
      </c>
      <c r="BG101" s="1">
        <v>19</v>
      </c>
      <c r="BH101" s="1">
        <v>16</v>
      </c>
      <c r="BI101" s="1">
        <v>21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>
      <c r="A102" s="1">
        <v>70061</v>
      </c>
      <c r="B102" s="1" t="s">
        <v>131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34.97</v>
      </c>
      <c r="I102" s="2">
        <v>839.28</v>
      </c>
      <c r="J102" s="10">
        <f t="shared" si="2"/>
        <v>0</v>
      </c>
      <c r="K102" s="11">
        <f t="shared" si="3"/>
        <v>0</v>
      </c>
      <c r="L102" s="1">
        <v>0.48</v>
      </c>
      <c r="M102" s="1">
        <v>24.54</v>
      </c>
      <c r="N102" s="16">
        <f t="shared" si="19"/>
        <v>0</v>
      </c>
      <c r="O102" s="1"/>
      <c r="P102" s="1">
        <f>VLOOKUP(A102:A365,'200326'!A102:J365,10,FALSE)</f>
        <v>0</v>
      </c>
      <c r="Q102" s="1">
        <v>6.65</v>
      </c>
      <c r="R102" s="1">
        <v>4.21</v>
      </c>
      <c r="S102" s="16"/>
      <c r="T102" s="1">
        <v>5.67</v>
      </c>
      <c r="U102" s="1">
        <v>7.08</v>
      </c>
      <c r="V102" s="16">
        <f t="shared" si="17"/>
        <v>0</v>
      </c>
      <c r="W102" s="1">
        <f>VLOOKUP(A102:A365,'200326'!A102:N365,14,FALSE)</f>
        <v>5</v>
      </c>
      <c r="X102" s="1">
        <v>0</v>
      </c>
      <c r="Y102" s="12">
        <v>10735.79</v>
      </c>
      <c r="Z102" s="2">
        <v>30074.2</v>
      </c>
      <c r="AA102" s="1">
        <v>4</v>
      </c>
      <c r="AB102" s="1">
        <v>6</v>
      </c>
      <c r="AC102" s="1">
        <v>1</v>
      </c>
      <c r="AD102" s="1">
        <v>7</v>
      </c>
      <c r="AE102" s="1">
        <v>589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27</v>
      </c>
      <c r="AV102" s="1">
        <v>30</v>
      </c>
      <c r="AW102" s="1">
        <v>97</v>
      </c>
      <c r="AX102" s="1">
        <v>41</v>
      </c>
      <c r="AY102" s="1">
        <v>101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48</v>
      </c>
      <c r="BF102" s="1">
        <v>58</v>
      </c>
      <c r="BG102" s="1">
        <v>25</v>
      </c>
      <c r="BH102" s="1">
        <v>68</v>
      </c>
      <c r="BI102" s="1">
        <v>170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>
      <c r="A103" s="1">
        <v>70032</v>
      </c>
      <c r="B103" s="1" t="s">
        <v>221</v>
      </c>
      <c r="C103" s="1">
        <v>20</v>
      </c>
      <c r="D103" s="1">
        <v>285</v>
      </c>
      <c r="E103" s="1" t="s">
        <v>64</v>
      </c>
      <c r="F103" s="1">
        <v>558</v>
      </c>
      <c r="G103" s="1" t="s">
        <v>67</v>
      </c>
      <c r="H103" s="2">
        <v>83.759500000000003</v>
      </c>
      <c r="I103" s="2">
        <v>1675.19</v>
      </c>
      <c r="J103" s="10">
        <f t="shared" si="2"/>
        <v>0</v>
      </c>
      <c r="K103" s="11">
        <f t="shared" si="3"/>
        <v>0</v>
      </c>
      <c r="L103" s="1">
        <v>1.92</v>
      </c>
      <c r="M103" s="1">
        <v>0.95</v>
      </c>
      <c r="N103" s="16">
        <f t="shared" si="19"/>
        <v>0</v>
      </c>
      <c r="O103" s="1"/>
      <c r="P103" s="1">
        <f>VLOOKUP(A103:A366,'200326'!A103:J366,10,FALSE)</f>
        <v>3</v>
      </c>
      <c r="Q103" s="1">
        <v>3.58</v>
      </c>
      <c r="R103" s="1">
        <v>0.9</v>
      </c>
      <c r="S103" s="16"/>
      <c r="T103" s="1">
        <v>0.9</v>
      </c>
      <c r="U103" s="1">
        <v>0.1</v>
      </c>
      <c r="V103" s="16">
        <f t="shared" si="17"/>
        <v>0</v>
      </c>
      <c r="W103" s="1">
        <f>VLOOKUP(A103:A366,'200326'!A103:N366,14,FALSE)</f>
        <v>0</v>
      </c>
      <c r="X103" s="1">
        <v>0</v>
      </c>
      <c r="Y103" s="12">
        <v>10721.22</v>
      </c>
      <c r="Z103" s="2">
        <v>3266.62</v>
      </c>
      <c r="AA103" s="1">
        <v>11</v>
      </c>
      <c r="AB103" s="1">
        <v>14</v>
      </c>
      <c r="AC103" s="1">
        <v>13</v>
      </c>
      <c r="AD103" s="1">
        <v>15</v>
      </c>
      <c r="AE103" s="1">
        <v>19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29</v>
      </c>
      <c r="AV103" s="1">
        <v>18</v>
      </c>
      <c r="AW103" s="1">
        <v>26</v>
      </c>
      <c r="AX103" s="1">
        <v>15</v>
      </c>
      <c r="AY103" s="1">
        <v>18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10</v>
      </c>
      <c r="BG103" s="1">
        <v>7</v>
      </c>
      <c r="BH103" s="1">
        <v>12</v>
      </c>
      <c r="BI103" s="1">
        <v>2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>
      <c r="A104" s="1">
        <v>70184</v>
      </c>
      <c r="B104" s="1" t="s">
        <v>229</v>
      </c>
      <c r="C104" s="1">
        <v>20</v>
      </c>
      <c r="D104" s="1">
        <v>285</v>
      </c>
      <c r="E104" s="1" t="s">
        <v>64</v>
      </c>
      <c r="F104" s="1">
        <v>573</v>
      </c>
      <c r="G104" s="1" t="s">
        <v>87</v>
      </c>
      <c r="H104" s="2">
        <v>38.04</v>
      </c>
      <c r="I104" s="2">
        <v>760.8</v>
      </c>
      <c r="J104" s="10">
        <f t="shared" si="2"/>
        <v>3043.2</v>
      </c>
      <c r="K104" s="11">
        <f t="shared" si="3"/>
        <v>4</v>
      </c>
      <c r="L104" s="1">
        <v>1.35</v>
      </c>
      <c r="M104" s="1">
        <v>0.85</v>
      </c>
      <c r="N104" s="26">
        <v>2</v>
      </c>
      <c r="O104" s="1"/>
      <c r="P104" s="1">
        <f>VLOOKUP(A104:A367,'200326'!A104:J367,10,FALSE)</f>
        <v>3</v>
      </c>
      <c r="Q104" s="1">
        <v>6.4</v>
      </c>
      <c r="R104" s="1">
        <v>8.35</v>
      </c>
      <c r="S104" s="16"/>
      <c r="T104" s="1">
        <v>6.3</v>
      </c>
      <c r="U104" s="1">
        <v>2.5</v>
      </c>
      <c r="V104" s="16">
        <f t="shared" si="17"/>
        <v>2</v>
      </c>
      <c r="W104" s="1">
        <f>VLOOKUP(A104:A367,'200326'!A104:N367,14,FALSE)</f>
        <v>5</v>
      </c>
      <c r="X104" s="1">
        <v>0</v>
      </c>
      <c r="Y104" s="12">
        <v>10689.24</v>
      </c>
      <c r="Z104" s="2">
        <v>8901.36</v>
      </c>
      <c r="AA104" s="1">
        <v>22</v>
      </c>
      <c r="AB104" s="1">
        <v>0</v>
      </c>
      <c r="AC104" s="1">
        <v>0</v>
      </c>
      <c r="AD104" s="1">
        <v>10</v>
      </c>
      <c r="AE104" s="1">
        <v>17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41</v>
      </c>
      <c r="AV104" s="1">
        <v>12</v>
      </c>
      <c r="AW104" s="1">
        <v>50</v>
      </c>
      <c r="AX104" s="1">
        <v>62</v>
      </c>
      <c r="AY104" s="1">
        <v>167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90</v>
      </c>
      <c r="BF104" s="1">
        <v>0</v>
      </c>
      <c r="BG104" s="1">
        <v>30</v>
      </c>
      <c r="BH104" s="1">
        <v>12</v>
      </c>
      <c r="BI104" s="1">
        <v>50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>
      <c r="A105" s="1">
        <v>70073</v>
      </c>
      <c r="B105" s="1" t="s">
        <v>158</v>
      </c>
      <c r="C105" s="1">
        <v>24</v>
      </c>
      <c r="D105" s="1">
        <v>285</v>
      </c>
      <c r="E105" s="1" t="s">
        <v>64</v>
      </c>
      <c r="F105" s="1">
        <v>570</v>
      </c>
      <c r="G105" s="1" t="s">
        <v>72</v>
      </c>
      <c r="H105" s="2">
        <v>36.869999999999997</v>
      </c>
      <c r="I105" s="2">
        <v>884.88</v>
      </c>
      <c r="J105" s="10">
        <f t="shared" si="2"/>
        <v>0</v>
      </c>
      <c r="K105" s="11">
        <f t="shared" si="3"/>
        <v>0</v>
      </c>
      <c r="L105" s="1">
        <v>3.46</v>
      </c>
      <c r="M105" s="1">
        <v>5.21</v>
      </c>
      <c r="N105" s="16">
        <f t="shared" ref="N105:N114" si="20">MAX(0,(TRUNC((L105*0.8)-M105)))</f>
        <v>0</v>
      </c>
      <c r="O105" s="1"/>
      <c r="P105" s="1" t="e">
        <f>VLOOKUP(A105:A368,'200326'!A105:J368,10,FALSE)</f>
        <v>#N/A</v>
      </c>
      <c r="Q105" s="1">
        <v>4.1900000000000004</v>
      </c>
      <c r="R105" s="1">
        <v>2.62</v>
      </c>
      <c r="S105" s="16"/>
      <c r="T105" s="1">
        <v>4.08</v>
      </c>
      <c r="U105" s="1">
        <v>5.5</v>
      </c>
      <c r="V105" s="16">
        <f t="shared" si="17"/>
        <v>0</v>
      </c>
      <c r="W105" s="1" t="e">
        <f>VLOOKUP(A105:A368,'200326'!A105:N368,14,FALSE)</f>
        <v>#N/A</v>
      </c>
      <c r="X105" s="1">
        <v>0</v>
      </c>
      <c r="Y105" s="12">
        <v>10378.9</v>
      </c>
      <c r="Z105" s="2">
        <v>11798.4</v>
      </c>
      <c r="AA105" s="1">
        <v>19</v>
      </c>
      <c r="AB105" s="1">
        <v>9</v>
      </c>
      <c r="AC105" s="1">
        <v>59</v>
      </c>
      <c r="AD105" s="1">
        <v>1</v>
      </c>
      <c r="AE105" s="1">
        <v>125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20</v>
      </c>
      <c r="AV105" s="1">
        <v>14</v>
      </c>
      <c r="AW105" s="1">
        <v>44</v>
      </c>
      <c r="AX105" s="1">
        <v>59</v>
      </c>
      <c r="AY105" s="1">
        <v>63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36</v>
      </c>
      <c r="BF105" s="1">
        <v>51</v>
      </c>
      <c r="BG105" s="1">
        <v>35</v>
      </c>
      <c r="BH105" s="1">
        <v>3</v>
      </c>
      <c r="BI105" s="1">
        <v>132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>
      <c r="A106" s="1">
        <v>70083</v>
      </c>
      <c r="B106" s="1" t="s">
        <v>119</v>
      </c>
      <c r="C106" s="1">
        <v>25</v>
      </c>
      <c r="D106" s="1">
        <v>285</v>
      </c>
      <c r="E106" s="1" t="s">
        <v>64</v>
      </c>
      <c r="F106" s="1">
        <v>35</v>
      </c>
      <c r="G106" s="1" t="s">
        <v>76</v>
      </c>
      <c r="H106" s="2">
        <v>42.323999999999998</v>
      </c>
      <c r="I106" s="2">
        <v>1058.0999999999999</v>
      </c>
      <c r="J106" s="10">
        <f t="shared" si="2"/>
        <v>0</v>
      </c>
      <c r="K106" s="11">
        <f t="shared" si="3"/>
        <v>0</v>
      </c>
      <c r="L106" s="1">
        <v>1.62</v>
      </c>
      <c r="M106" s="1">
        <v>2.52</v>
      </c>
      <c r="N106" s="16">
        <f t="shared" si="20"/>
        <v>0</v>
      </c>
      <c r="O106" s="1"/>
      <c r="P106" s="1">
        <f>VLOOKUP(A106:A369,'200326'!A106:J369,10,FALSE)</f>
        <v>0</v>
      </c>
      <c r="Q106" s="1">
        <v>2.98</v>
      </c>
      <c r="R106" s="1">
        <v>6.08</v>
      </c>
      <c r="S106" s="16"/>
      <c r="T106" s="1">
        <v>5.12</v>
      </c>
      <c r="U106" s="1">
        <v>2.8</v>
      </c>
      <c r="V106" s="5">
        <v>0</v>
      </c>
      <c r="W106" s="1">
        <f>VLOOKUP(A106:A369,'200326'!A106:N369,14,FALSE)</f>
        <v>5</v>
      </c>
      <c r="X106" s="1">
        <v>0</v>
      </c>
      <c r="Y106" s="12">
        <v>10284.73</v>
      </c>
      <c r="Z106" s="2">
        <v>12062.34</v>
      </c>
      <c r="AA106" s="1">
        <v>20</v>
      </c>
      <c r="AB106" s="1">
        <v>6</v>
      </c>
      <c r="AC106" s="1">
        <v>10</v>
      </c>
      <c r="AD106" s="1">
        <v>15</v>
      </c>
      <c r="AE106" s="1">
        <v>63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36</v>
      </c>
      <c r="AV106" s="1">
        <v>31</v>
      </c>
      <c r="AW106" s="1">
        <v>11</v>
      </c>
      <c r="AX106" s="1">
        <v>24</v>
      </c>
      <c r="AY106" s="1">
        <v>152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34</v>
      </c>
      <c r="BF106" s="1">
        <v>46</v>
      </c>
      <c r="BG106" s="1">
        <v>55</v>
      </c>
      <c r="BH106" s="1">
        <v>32</v>
      </c>
      <c r="BI106" s="1">
        <v>70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>
      <c r="A107" s="1">
        <v>18071</v>
      </c>
      <c r="B107" s="1" t="s">
        <v>281</v>
      </c>
      <c r="C107" s="1">
        <v>24</v>
      </c>
      <c r="D107" s="1">
        <v>285</v>
      </c>
      <c r="E107" s="1" t="s">
        <v>64</v>
      </c>
      <c r="F107" s="1">
        <v>285</v>
      </c>
      <c r="G107" s="1" t="s">
        <v>64</v>
      </c>
      <c r="H107" s="2">
        <v>51.47</v>
      </c>
      <c r="I107" s="2">
        <v>1235.28</v>
      </c>
      <c r="J107" s="10">
        <f t="shared" si="2"/>
        <v>0</v>
      </c>
      <c r="K107" s="11">
        <f t="shared" si="3"/>
        <v>0</v>
      </c>
      <c r="L107" s="1">
        <v>2.21</v>
      </c>
      <c r="M107" s="1">
        <v>2</v>
      </c>
      <c r="N107" s="16">
        <f t="shared" si="20"/>
        <v>0</v>
      </c>
      <c r="O107" s="1"/>
      <c r="P107" s="1">
        <f>VLOOKUP(A107:A370,'200326'!A107:J370,10,FALSE)</f>
        <v>0</v>
      </c>
      <c r="Q107" s="1">
        <v>0.85</v>
      </c>
      <c r="R107" s="1">
        <v>1.54</v>
      </c>
      <c r="S107" s="16"/>
      <c r="T107" s="1">
        <v>5.21</v>
      </c>
      <c r="U107" s="1">
        <v>5</v>
      </c>
      <c r="V107" s="16">
        <f t="shared" ref="V107:V129" si="21">MAX(0,(TRUNC((T107*0.8)-U107)))</f>
        <v>0</v>
      </c>
      <c r="W107" s="1">
        <f>VLOOKUP(A107:A370,'200326'!A107:N370,14,FALSE)</f>
        <v>3</v>
      </c>
      <c r="X107" s="1">
        <v>0</v>
      </c>
      <c r="Y107" s="12">
        <v>10216.799999999999</v>
      </c>
      <c r="Z107" s="2">
        <v>10551.35</v>
      </c>
      <c r="AA107" s="1">
        <v>12</v>
      </c>
      <c r="AB107" s="1">
        <v>37</v>
      </c>
      <c r="AC107" s="1">
        <v>-4</v>
      </c>
      <c r="AD107" s="1">
        <v>53</v>
      </c>
      <c r="AE107" s="1">
        <v>48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2</v>
      </c>
      <c r="AV107" s="1">
        <v>25</v>
      </c>
      <c r="AW107" s="1">
        <v>5</v>
      </c>
      <c r="AX107" s="1">
        <v>2</v>
      </c>
      <c r="AY107" s="1">
        <v>37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96</v>
      </c>
      <c r="BF107" s="1">
        <v>2</v>
      </c>
      <c r="BG107" s="1">
        <v>25</v>
      </c>
      <c r="BH107" s="1">
        <v>6</v>
      </c>
      <c r="BI107" s="1">
        <v>120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>
      <c r="A108" s="1">
        <v>70097</v>
      </c>
      <c r="B108" s="1" t="s">
        <v>239</v>
      </c>
      <c r="C108" s="1">
        <v>16</v>
      </c>
      <c r="D108" s="1">
        <v>285</v>
      </c>
      <c r="E108" s="1" t="s">
        <v>64</v>
      </c>
      <c r="F108" s="1">
        <v>567</v>
      </c>
      <c r="G108" s="1" t="s">
        <v>74</v>
      </c>
      <c r="H108" s="2">
        <v>43.77</v>
      </c>
      <c r="I108" s="2">
        <v>700.32</v>
      </c>
      <c r="J108" s="10">
        <f t="shared" si="2"/>
        <v>0</v>
      </c>
      <c r="K108" s="11">
        <f t="shared" si="3"/>
        <v>0</v>
      </c>
      <c r="L108" s="1">
        <v>0.06</v>
      </c>
      <c r="M108" s="1">
        <v>3</v>
      </c>
      <c r="N108" s="16">
        <f t="shared" si="20"/>
        <v>0</v>
      </c>
      <c r="O108" s="1"/>
      <c r="P108" s="1">
        <f>VLOOKUP(A108:A371,'200326'!A108:J371,10,FALSE)</f>
        <v>3</v>
      </c>
      <c r="Q108" s="1">
        <v>10.97</v>
      </c>
      <c r="R108" s="1">
        <v>8.31</v>
      </c>
      <c r="S108" s="16"/>
      <c r="T108" s="1">
        <v>3.5</v>
      </c>
      <c r="U108" s="1">
        <v>4.12</v>
      </c>
      <c r="V108" s="16">
        <f t="shared" si="21"/>
        <v>0</v>
      </c>
      <c r="W108" s="1">
        <f>VLOOKUP(A108:A371,'200326'!A108:N371,14,FALSE)</f>
        <v>2</v>
      </c>
      <c r="X108" s="1">
        <v>0</v>
      </c>
      <c r="Y108" s="12">
        <v>10176.530000000001</v>
      </c>
      <c r="Z108" s="2">
        <v>10811.19</v>
      </c>
      <c r="AA108" s="1">
        <v>0</v>
      </c>
      <c r="AB108" s="1">
        <v>0</v>
      </c>
      <c r="AC108" s="1">
        <v>0</v>
      </c>
      <c r="AD108" s="1">
        <v>2</v>
      </c>
      <c r="AE108" s="1">
        <v>48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72</v>
      </c>
      <c r="AV108" s="1">
        <v>95</v>
      </c>
      <c r="AW108" s="1">
        <v>37</v>
      </c>
      <c r="AX108" s="1">
        <v>38</v>
      </c>
      <c r="AY108" s="1">
        <v>133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32</v>
      </c>
      <c r="BF108" s="1">
        <v>25</v>
      </c>
      <c r="BG108" s="1">
        <v>3</v>
      </c>
      <c r="BH108" s="1">
        <v>17</v>
      </c>
      <c r="BI108" s="1">
        <v>66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>
      <c r="A109" s="1">
        <v>70120</v>
      </c>
      <c r="B109" s="1" t="s">
        <v>189</v>
      </c>
      <c r="C109" s="1">
        <v>24</v>
      </c>
      <c r="D109" s="1">
        <v>285</v>
      </c>
      <c r="E109" s="1" t="s">
        <v>64</v>
      </c>
      <c r="F109" s="1">
        <v>570</v>
      </c>
      <c r="G109" s="1" t="s">
        <v>72</v>
      </c>
      <c r="H109" s="2">
        <v>36</v>
      </c>
      <c r="I109" s="2">
        <v>864</v>
      </c>
      <c r="J109" s="10">
        <f t="shared" si="2"/>
        <v>0</v>
      </c>
      <c r="K109" s="11">
        <f t="shared" si="3"/>
        <v>0</v>
      </c>
      <c r="L109" s="1">
        <v>1.5</v>
      </c>
      <c r="M109" s="1">
        <v>1.71</v>
      </c>
      <c r="N109" s="16">
        <f t="shared" si="20"/>
        <v>0</v>
      </c>
      <c r="O109" s="1"/>
      <c r="P109" s="1" t="e">
        <f>VLOOKUP(A109:A372,'200326'!A109:J372,10,FALSE)</f>
        <v>#N/A</v>
      </c>
      <c r="Q109" s="1">
        <v>8.5</v>
      </c>
      <c r="R109" s="1">
        <v>8.2899999999999991</v>
      </c>
      <c r="S109" s="16"/>
      <c r="T109" s="1">
        <v>1.73</v>
      </c>
      <c r="U109" s="1">
        <v>0.46</v>
      </c>
      <c r="V109" s="16">
        <f t="shared" si="21"/>
        <v>0</v>
      </c>
      <c r="W109" s="1" t="e">
        <f>VLOOKUP(A109:A372,'200326'!A109:N372,14,FALSE)</f>
        <v>#N/A</v>
      </c>
      <c r="X109" s="1">
        <v>0</v>
      </c>
      <c r="Y109" s="12">
        <v>10134</v>
      </c>
      <c r="Z109" s="2">
        <v>9036</v>
      </c>
      <c r="AA109" s="1">
        <v>8</v>
      </c>
      <c r="AB109" s="1">
        <v>13</v>
      </c>
      <c r="AC109" s="1">
        <v>12</v>
      </c>
      <c r="AD109" s="1">
        <v>19</v>
      </c>
      <c r="AE109" s="1">
        <v>41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100</v>
      </c>
      <c r="AV109" s="1">
        <v>23</v>
      </c>
      <c r="AW109" s="1">
        <v>41</v>
      </c>
      <c r="AX109" s="1">
        <v>103</v>
      </c>
      <c r="AY109" s="1">
        <v>199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16</v>
      </c>
      <c r="BF109" s="1">
        <v>15</v>
      </c>
      <c r="BG109" s="1">
        <v>13</v>
      </c>
      <c r="BH109" s="1">
        <v>10</v>
      </c>
      <c r="BI109" s="1">
        <v>11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>
      <c r="A110" s="1">
        <v>70119</v>
      </c>
      <c r="B110" s="1" t="s">
        <v>264</v>
      </c>
      <c r="C110" s="1">
        <v>16</v>
      </c>
      <c r="D110" s="1">
        <v>285</v>
      </c>
      <c r="E110" s="1" t="s">
        <v>64</v>
      </c>
      <c r="F110" s="1">
        <v>573</v>
      </c>
      <c r="G110" s="1" t="s">
        <v>87</v>
      </c>
      <c r="H110" s="2">
        <v>61.95</v>
      </c>
      <c r="I110" s="2">
        <v>991.2</v>
      </c>
      <c r="J110" s="10">
        <f t="shared" si="2"/>
        <v>0</v>
      </c>
      <c r="K110" s="11">
        <f t="shared" si="3"/>
        <v>0</v>
      </c>
      <c r="L110" s="1">
        <v>1.22</v>
      </c>
      <c r="M110" s="1">
        <v>0.38</v>
      </c>
      <c r="N110" s="16">
        <f t="shared" si="20"/>
        <v>0</v>
      </c>
      <c r="O110" s="1"/>
      <c r="P110" s="1">
        <f>VLOOKUP(A110:A373,'200326'!A110:J373,10,FALSE)</f>
        <v>3</v>
      </c>
      <c r="Q110" s="1">
        <v>7.28</v>
      </c>
      <c r="R110" s="1">
        <v>4.25</v>
      </c>
      <c r="S110" s="16"/>
      <c r="T110" s="1">
        <v>1.72</v>
      </c>
      <c r="U110" s="1">
        <v>0.81</v>
      </c>
      <c r="V110" s="16">
        <f t="shared" si="21"/>
        <v>0</v>
      </c>
      <c r="W110" s="1">
        <f>VLOOKUP(A110:A373,'200326'!A110:N373,14,FALSE)</f>
        <v>0</v>
      </c>
      <c r="X110" s="1">
        <v>0</v>
      </c>
      <c r="Y110" s="12">
        <v>10128.83</v>
      </c>
      <c r="Z110" s="2">
        <v>5389.65</v>
      </c>
      <c r="AA110" s="1">
        <v>7</v>
      </c>
      <c r="AB110" s="1">
        <v>8</v>
      </c>
      <c r="AC110" s="1">
        <v>5</v>
      </c>
      <c r="AD110" s="1">
        <v>7</v>
      </c>
      <c r="AE110" s="1">
        <v>6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76</v>
      </c>
      <c r="AV110" s="1">
        <v>4</v>
      </c>
      <c r="AW110" s="1">
        <v>32</v>
      </c>
      <c r="AX110" s="1">
        <v>13</v>
      </c>
      <c r="AY110" s="1">
        <v>68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16</v>
      </c>
      <c r="BF110" s="1">
        <v>12</v>
      </c>
      <c r="BG110" s="1">
        <v>4</v>
      </c>
      <c r="BH110" s="1">
        <v>3</v>
      </c>
      <c r="BI110" s="1">
        <v>13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>
      <c r="A111" s="1">
        <v>70275</v>
      </c>
      <c r="B111" s="1" t="s">
        <v>161</v>
      </c>
      <c r="C111" s="1">
        <v>32</v>
      </c>
      <c r="D111" s="1">
        <v>285</v>
      </c>
      <c r="E111" s="1" t="s">
        <v>64</v>
      </c>
      <c r="F111" s="1">
        <v>573</v>
      </c>
      <c r="G111" s="1" t="s">
        <v>87</v>
      </c>
      <c r="H111" s="2">
        <v>33.270000000000003</v>
      </c>
      <c r="I111" s="2">
        <v>1064.6400000000001</v>
      </c>
      <c r="J111" s="10">
        <f t="shared" si="2"/>
        <v>0</v>
      </c>
      <c r="K111" s="11">
        <f t="shared" si="3"/>
        <v>0</v>
      </c>
      <c r="L111" s="1">
        <v>0.55000000000000004</v>
      </c>
      <c r="M111" s="1">
        <v>0.09</v>
      </c>
      <c r="N111" s="16">
        <f t="shared" si="20"/>
        <v>0</v>
      </c>
      <c r="O111" s="1"/>
      <c r="P111" s="1" t="e">
        <f>VLOOKUP(A111:A374,'200326'!A111:J374,10,FALSE)</f>
        <v>#N/A</v>
      </c>
      <c r="Q111" s="1">
        <v>6.06</v>
      </c>
      <c r="R111" s="1">
        <v>13.16</v>
      </c>
      <c r="S111" s="16"/>
      <c r="T111" s="1">
        <v>2.86</v>
      </c>
      <c r="U111" s="1">
        <v>3.12</v>
      </c>
      <c r="V111" s="16">
        <f t="shared" si="21"/>
        <v>0</v>
      </c>
      <c r="W111" s="1" t="e">
        <f>VLOOKUP(A111:A374,'200326'!A111:N374,14,FALSE)</f>
        <v>#N/A</v>
      </c>
      <c r="X111" s="1">
        <v>0</v>
      </c>
      <c r="Y111" s="12">
        <v>10080.81</v>
      </c>
      <c r="Z111" s="2">
        <v>17433.48</v>
      </c>
      <c r="AA111" s="1">
        <v>10</v>
      </c>
      <c r="AB111" s="1">
        <v>6</v>
      </c>
      <c r="AC111" s="1">
        <v>0</v>
      </c>
      <c r="AD111" s="1">
        <v>9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40</v>
      </c>
      <c r="AV111" s="1">
        <v>152</v>
      </c>
      <c r="AW111" s="1">
        <v>60</v>
      </c>
      <c r="AX111" s="1">
        <v>36</v>
      </c>
      <c r="AY111" s="1">
        <v>421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16</v>
      </c>
      <c r="BF111" s="1">
        <v>81</v>
      </c>
      <c r="BG111" s="1">
        <v>20</v>
      </c>
      <c r="BH111" s="1">
        <v>30</v>
      </c>
      <c r="BI111" s="1">
        <v>100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>
      <c r="A112" s="1">
        <v>70160</v>
      </c>
      <c r="B112" s="1" t="s">
        <v>172</v>
      </c>
      <c r="C112" s="1">
        <v>16</v>
      </c>
      <c r="D112" s="1">
        <v>285</v>
      </c>
      <c r="E112" s="1" t="s">
        <v>64</v>
      </c>
      <c r="F112" s="1">
        <v>558</v>
      </c>
      <c r="G112" s="1" t="s">
        <v>67</v>
      </c>
      <c r="H112" s="2">
        <v>77.67</v>
      </c>
      <c r="I112" s="2">
        <v>1242.72</v>
      </c>
      <c r="J112" s="10">
        <f t="shared" si="2"/>
        <v>0</v>
      </c>
      <c r="K112" s="11">
        <f t="shared" si="3"/>
        <v>0</v>
      </c>
      <c r="L112" s="1">
        <v>1.66</v>
      </c>
      <c r="M112" s="1">
        <v>2.12</v>
      </c>
      <c r="N112" s="16">
        <f t="shared" si="20"/>
        <v>0</v>
      </c>
      <c r="O112" s="1"/>
      <c r="P112" s="1">
        <f>VLOOKUP(A112:A375,'200326'!A112:J375,10,FALSE)</f>
        <v>0</v>
      </c>
      <c r="Q112" s="1">
        <v>4.47</v>
      </c>
      <c r="R112" s="1">
        <v>4.9400000000000004</v>
      </c>
      <c r="S112" s="16"/>
      <c r="T112" s="1">
        <v>1.94</v>
      </c>
      <c r="U112" s="1">
        <v>3.69</v>
      </c>
      <c r="V112" s="16">
        <f t="shared" si="21"/>
        <v>0</v>
      </c>
      <c r="W112" s="1">
        <f>VLOOKUP(A112:A375,'200326'!A112:N375,14,FALSE)</f>
        <v>0</v>
      </c>
      <c r="X112" s="1">
        <v>0</v>
      </c>
      <c r="Y112" s="12">
        <v>10019.43</v>
      </c>
      <c r="Z112" s="2">
        <v>13359.24</v>
      </c>
      <c r="AA112" s="1">
        <v>6</v>
      </c>
      <c r="AB112" s="1">
        <v>13</v>
      </c>
      <c r="AC112" s="1">
        <v>0</v>
      </c>
      <c r="AD112" s="1">
        <v>28</v>
      </c>
      <c r="AE112" s="1">
        <v>34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21</v>
      </c>
      <c r="AV112" s="1">
        <v>36</v>
      </c>
      <c r="AW112" s="1">
        <v>29</v>
      </c>
      <c r="AX112" s="1">
        <v>7</v>
      </c>
      <c r="AY112" s="1">
        <v>79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18</v>
      </c>
      <c r="BF112" s="1">
        <v>8</v>
      </c>
      <c r="BG112" s="1">
        <v>8</v>
      </c>
      <c r="BH112" s="1">
        <v>2</v>
      </c>
      <c r="BI112" s="1">
        <v>59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>
      <c r="A113" s="1">
        <v>70026</v>
      </c>
      <c r="B113" s="1" t="s">
        <v>143</v>
      </c>
      <c r="C113" s="1">
        <v>18</v>
      </c>
      <c r="D113" s="1">
        <v>285</v>
      </c>
      <c r="E113" s="1" t="s">
        <v>64</v>
      </c>
      <c r="F113" s="1">
        <v>558</v>
      </c>
      <c r="G113" s="1" t="s">
        <v>67</v>
      </c>
      <c r="H113" s="2">
        <v>47.597900000000003</v>
      </c>
      <c r="I113" s="2">
        <v>856.76220000000001</v>
      </c>
      <c r="J113" s="10">
        <f t="shared" si="2"/>
        <v>0</v>
      </c>
      <c r="K113" s="11">
        <f t="shared" si="3"/>
        <v>0</v>
      </c>
      <c r="L113" s="1">
        <v>1.69</v>
      </c>
      <c r="M113" s="1">
        <v>4.33</v>
      </c>
      <c r="N113" s="16">
        <f t="shared" si="20"/>
        <v>0</v>
      </c>
      <c r="O113" s="1"/>
      <c r="P113" s="1" t="e">
        <f>VLOOKUP(A113:A376,'200326'!A113:J376,10,FALSE)</f>
        <v>#N/A</v>
      </c>
      <c r="Q113" s="1">
        <v>8.83</v>
      </c>
      <c r="R113" s="1">
        <v>5.61</v>
      </c>
      <c r="S113" s="16"/>
      <c r="T113" s="1">
        <v>0.83</v>
      </c>
      <c r="U113" s="1">
        <v>5.67</v>
      </c>
      <c r="V113" s="16">
        <f t="shared" si="21"/>
        <v>0</v>
      </c>
      <c r="W113" s="1" t="e">
        <f>VLOOKUP(A113:A376,'200326'!A113:N376,14,FALSE)</f>
        <v>#N/A</v>
      </c>
      <c r="X113" s="1">
        <v>0</v>
      </c>
      <c r="Y113" s="14">
        <v>9733.77</v>
      </c>
      <c r="Z113" s="2">
        <v>13375.01</v>
      </c>
      <c r="AA113" s="1">
        <v>10</v>
      </c>
      <c r="AB113" s="1">
        <v>5</v>
      </c>
      <c r="AC113" s="1">
        <v>10</v>
      </c>
      <c r="AD113" s="1">
        <v>16</v>
      </c>
      <c r="AE113" s="1">
        <v>78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58</v>
      </c>
      <c r="AV113" s="1">
        <v>31</v>
      </c>
      <c r="AW113" s="1">
        <v>55</v>
      </c>
      <c r="AX113" s="1">
        <v>61</v>
      </c>
      <c r="AY113" s="1">
        <v>101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20</v>
      </c>
      <c r="BF113" s="1">
        <v>18</v>
      </c>
      <c r="BG113" s="1">
        <v>-14</v>
      </c>
      <c r="BH113" s="1">
        <v>0</v>
      </c>
      <c r="BI113" s="1">
        <v>102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>
      <c r="A114" s="1">
        <v>70020</v>
      </c>
      <c r="B114" s="1" t="s">
        <v>170</v>
      </c>
      <c r="C114" s="1">
        <v>12</v>
      </c>
      <c r="D114" s="1">
        <v>285</v>
      </c>
      <c r="E114" s="1" t="s">
        <v>64</v>
      </c>
      <c r="F114" s="1">
        <v>558</v>
      </c>
      <c r="G114" s="1" t="s">
        <v>67</v>
      </c>
      <c r="H114" s="2">
        <v>77.97</v>
      </c>
      <c r="I114" s="2">
        <v>935.64</v>
      </c>
      <c r="J114" s="10">
        <f t="shared" si="2"/>
        <v>0</v>
      </c>
      <c r="K114" s="11">
        <f t="shared" si="3"/>
        <v>0</v>
      </c>
      <c r="L114" s="1">
        <v>2.17</v>
      </c>
      <c r="M114" s="1">
        <v>4.5</v>
      </c>
      <c r="N114" s="16">
        <f t="shared" si="20"/>
        <v>0</v>
      </c>
      <c r="O114" s="1"/>
      <c r="P114" s="1" t="e">
        <f>VLOOKUP(A114:A377,'200326'!A114:J377,10,FALSE)</f>
        <v>#N/A</v>
      </c>
      <c r="Q114" s="1">
        <v>3</v>
      </c>
      <c r="R114" s="1">
        <v>1.83</v>
      </c>
      <c r="S114" s="16"/>
      <c r="T114" s="1">
        <v>5.21</v>
      </c>
      <c r="U114" s="1">
        <v>7.17</v>
      </c>
      <c r="V114" s="16">
        <f t="shared" si="21"/>
        <v>0</v>
      </c>
      <c r="W114" s="1" t="e">
        <f>VLOOKUP(A114:A377,'200326'!A114:N377,14,FALSE)</f>
        <v>#N/A</v>
      </c>
      <c r="X114" s="1">
        <v>0</v>
      </c>
      <c r="Y114" s="14">
        <v>9707.26</v>
      </c>
      <c r="Z114" s="2">
        <v>12631.14</v>
      </c>
      <c r="AA114" s="1">
        <v>3</v>
      </c>
      <c r="AB114" s="1">
        <v>16</v>
      </c>
      <c r="AC114" s="1">
        <v>4</v>
      </c>
      <c r="AD114" s="1">
        <v>22</v>
      </c>
      <c r="AE114" s="1">
        <v>54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6</v>
      </c>
      <c r="AV114" s="1">
        <v>4</v>
      </c>
      <c r="AW114" s="1">
        <v>22</v>
      </c>
      <c r="AX114" s="1">
        <v>12</v>
      </c>
      <c r="AY114" s="1">
        <v>22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38</v>
      </c>
      <c r="BF114" s="1">
        <v>27</v>
      </c>
      <c r="BG114" s="1">
        <v>11</v>
      </c>
      <c r="BH114" s="1">
        <v>0</v>
      </c>
      <c r="BI114" s="1">
        <v>86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>
      <c r="A115" s="1">
        <v>70036</v>
      </c>
      <c r="B115" s="1" t="s">
        <v>214</v>
      </c>
      <c r="C115" s="1">
        <v>15</v>
      </c>
      <c r="D115" s="1">
        <v>285</v>
      </c>
      <c r="E115" s="1" t="s">
        <v>64</v>
      </c>
      <c r="F115" s="1">
        <v>562</v>
      </c>
      <c r="G115" s="1" t="s">
        <v>65</v>
      </c>
      <c r="H115" s="2">
        <v>28.82</v>
      </c>
      <c r="I115" s="2">
        <v>432.3</v>
      </c>
      <c r="J115" s="10">
        <f t="shared" si="2"/>
        <v>4323</v>
      </c>
      <c r="K115" s="11">
        <f t="shared" si="3"/>
        <v>10</v>
      </c>
      <c r="L115" s="1">
        <v>9.93</v>
      </c>
      <c r="M115" s="1">
        <v>1</v>
      </c>
      <c r="N115" s="5">
        <v>10</v>
      </c>
      <c r="O115" s="1"/>
      <c r="P115" s="1" t="e">
        <f>VLOOKUP(A115:A378,'200326'!A115:J378,10,FALSE)</f>
        <v>#N/A</v>
      </c>
      <c r="Q115" s="1">
        <v>10.73</v>
      </c>
      <c r="R115" s="1">
        <v>1.67</v>
      </c>
      <c r="S115" s="16"/>
      <c r="T115" s="1">
        <v>1.1299999999999999</v>
      </c>
      <c r="U115" s="1">
        <v>5.53</v>
      </c>
      <c r="V115" s="16">
        <f t="shared" si="21"/>
        <v>0</v>
      </c>
      <c r="W115" s="1" t="e">
        <f>VLOOKUP(A115:A378,'200326'!A115:N378,14,FALSE)</f>
        <v>#N/A</v>
      </c>
      <c r="X115" s="1">
        <v>0</v>
      </c>
      <c r="Y115" s="14">
        <v>9424.14</v>
      </c>
      <c r="Z115" s="2">
        <v>3544.86</v>
      </c>
      <c r="AA115" s="1">
        <v>28</v>
      </c>
      <c r="AB115" s="1">
        <v>31</v>
      </c>
      <c r="AC115" s="1">
        <v>73</v>
      </c>
      <c r="AD115" s="1">
        <v>65</v>
      </c>
      <c r="AE115" s="1">
        <v>15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19</v>
      </c>
      <c r="AV115" s="1">
        <v>70</v>
      </c>
      <c r="AW115" s="1">
        <v>70</v>
      </c>
      <c r="AX115" s="1">
        <v>74</v>
      </c>
      <c r="AY115" s="1">
        <v>25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6</v>
      </c>
      <c r="BF115" s="1">
        <v>5</v>
      </c>
      <c r="BG115" s="1">
        <v>0</v>
      </c>
      <c r="BH115" s="1">
        <v>17</v>
      </c>
      <c r="BI115" s="1">
        <v>83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>
      <c r="A116" s="1">
        <v>70154</v>
      </c>
      <c r="B116" s="1" t="s">
        <v>224</v>
      </c>
      <c r="C116" s="1">
        <v>24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34.979999999999997</v>
      </c>
      <c r="I116" s="2">
        <v>839.52</v>
      </c>
      <c r="J116" s="10">
        <f t="shared" si="2"/>
        <v>0</v>
      </c>
      <c r="K116" s="11">
        <f t="shared" si="3"/>
        <v>0</v>
      </c>
      <c r="L116" s="1">
        <v>3.29</v>
      </c>
      <c r="M116" s="1">
        <v>3.46</v>
      </c>
      <c r="N116" s="16">
        <f t="shared" ref="N116:N118" si="22">MAX(0,(TRUNC((L116*0.8)-M116)))</f>
        <v>0</v>
      </c>
      <c r="O116" s="1"/>
      <c r="P116" s="1">
        <f>VLOOKUP(A116:A379,'200326'!A116:J379,10,FALSE)</f>
        <v>3</v>
      </c>
      <c r="Q116" s="1">
        <v>3.42</v>
      </c>
      <c r="R116" s="1">
        <v>2.46</v>
      </c>
      <c r="S116" s="16"/>
      <c r="T116" s="1">
        <v>4.4000000000000004</v>
      </c>
      <c r="U116" s="1">
        <v>2.71</v>
      </c>
      <c r="V116" s="16">
        <f t="shared" si="21"/>
        <v>0</v>
      </c>
      <c r="W116" s="1">
        <f>VLOOKUP(A116:A379,'200326'!A116:N379,14,FALSE)</f>
        <v>3</v>
      </c>
      <c r="X116" s="1">
        <v>0</v>
      </c>
      <c r="Y116" s="14">
        <v>9322.17</v>
      </c>
      <c r="Z116" s="2">
        <v>7240.86</v>
      </c>
      <c r="AA116" s="1">
        <v>6</v>
      </c>
      <c r="AB116" s="1">
        <v>3</v>
      </c>
      <c r="AC116" s="1">
        <v>31</v>
      </c>
      <c r="AD116" s="1">
        <v>81</v>
      </c>
      <c r="AE116" s="1">
        <v>83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9</v>
      </c>
      <c r="AV116" s="1">
        <v>13</v>
      </c>
      <c r="AW116" s="1">
        <v>44</v>
      </c>
      <c r="AX116" s="1">
        <v>45</v>
      </c>
      <c r="AY116" s="1">
        <v>59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28</v>
      </c>
      <c r="BF116" s="1">
        <v>94</v>
      </c>
      <c r="BG116" s="1">
        <v>6</v>
      </c>
      <c r="BH116" s="1">
        <v>49</v>
      </c>
      <c r="BI116" s="1">
        <v>65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>
      <c r="A117" s="1">
        <v>70009</v>
      </c>
      <c r="B117" s="1" t="s">
        <v>184</v>
      </c>
      <c r="C117" s="1">
        <v>24</v>
      </c>
      <c r="D117" s="1">
        <v>285</v>
      </c>
      <c r="E117" s="1" t="s">
        <v>64</v>
      </c>
      <c r="F117" s="1">
        <v>558</v>
      </c>
      <c r="G117" s="1" t="s">
        <v>67</v>
      </c>
      <c r="H117" s="2">
        <v>37.83</v>
      </c>
      <c r="I117" s="2">
        <v>907.92</v>
      </c>
      <c r="J117" s="10">
        <f t="shared" si="2"/>
        <v>0</v>
      </c>
      <c r="K117" s="11">
        <f t="shared" si="3"/>
        <v>0</v>
      </c>
      <c r="L117" s="1">
        <v>1.56</v>
      </c>
      <c r="M117" s="1">
        <v>5.17</v>
      </c>
      <c r="N117" s="16">
        <f t="shared" si="22"/>
        <v>0</v>
      </c>
      <c r="O117" s="1"/>
      <c r="P117" s="1" t="e">
        <f>VLOOKUP(A117:A380,'200326'!A117:J380,10,FALSE)</f>
        <v>#N/A</v>
      </c>
      <c r="Q117" s="1">
        <v>7.71</v>
      </c>
      <c r="R117" s="1">
        <v>7</v>
      </c>
      <c r="S117" s="16"/>
      <c r="T117" s="1">
        <v>0.94</v>
      </c>
      <c r="U117" s="1">
        <v>1.17</v>
      </c>
      <c r="V117" s="16">
        <f t="shared" si="21"/>
        <v>0</v>
      </c>
      <c r="W117" s="1" t="e">
        <f>VLOOKUP(A117:A380,'200326'!A117:N380,14,FALSE)</f>
        <v>#N/A</v>
      </c>
      <c r="X117" s="1">
        <v>0</v>
      </c>
      <c r="Y117" s="14">
        <v>9268.35</v>
      </c>
      <c r="Z117" s="2">
        <v>12105.6</v>
      </c>
      <c r="AA117" s="1">
        <v>17</v>
      </c>
      <c r="AB117" s="1">
        <v>35</v>
      </c>
      <c r="AC117" s="1">
        <v>-4</v>
      </c>
      <c r="AD117" s="1">
        <v>14</v>
      </c>
      <c r="AE117" s="1">
        <v>124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67</v>
      </c>
      <c r="AV117" s="1">
        <v>50</v>
      </c>
      <c r="AW117" s="1">
        <v>76</v>
      </c>
      <c r="AX117" s="1">
        <v>34</v>
      </c>
      <c r="AY117" s="1">
        <v>168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5</v>
      </c>
      <c r="BF117" s="1">
        <v>5</v>
      </c>
      <c r="BG117" s="1">
        <v>12</v>
      </c>
      <c r="BH117" s="1">
        <v>6</v>
      </c>
      <c r="BI117" s="1">
        <v>28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>
      <c r="A118" s="1">
        <v>70126</v>
      </c>
      <c r="B118" s="1" t="s">
        <v>168</v>
      </c>
      <c r="C118" s="1">
        <v>15</v>
      </c>
      <c r="D118" s="1">
        <v>285</v>
      </c>
      <c r="E118" s="1" t="s">
        <v>64</v>
      </c>
      <c r="F118" s="1">
        <v>570</v>
      </c>
      <c r="G118" s="1" t="s">
        <v>72</v>
      </c>
      <c r="H118" s="2">
        <v>56.71</v>
      </c>
      <c r="I118" s="2">
        <v>850.65</v>
      </c>
      <c r="J118" s="10">
        <f t="shared" si="2"/>
        <v>0</v>
      </c>
      <c r="K118" s="11">
        <f t="shared" si="3"/>
        <v>0</v>
      </c>
      <c r="L118" s="1">
        <v>0.4</v>
      </c>
      <c r="M118" s="1">
        <v>1.53</v>
      </c>
      <c r="N118" s="16">
        <f t="shared" si="22"/>
        <v>0</v>
      </c>
      <c r="O118" s="1"/>
      <c r="P118" s="1">
        <f>VLOOKUP(A118:A381,'200326'!A118:J381,10,FALSE)</f>
        <v>2</v>
      </c>
      <c r="Q118" s="1">
        <v>6.27</v>
      </c>
      <c r="R118" s="1">
        <v>6.33</v>
      </c>
      <c r="S118" s="16"/>
      <c r="T118" s="1">
        <v>4</v>
      </c>
      <c r="U118" s="1">
        <v>5.93</v>
      </c>
      <c r="V118" s="16">
        <f t="shared" si="21"/>
        <v>0</v>
      </c>
      <c r="W118" s="1">
        <f>VLOOKUP(A118:A381,'200326'!A118:N381,14,FALSE)</f>
        <v>2</v>
      </c>
      <c r="X118" s="1">
        <v>0</v>
      </c>
      <c r="Y118" s="14">
        <v>9073.6</v>
      </c>
      <c r="Z118" s="2">
        <v>11738.97</v>
      </c>
      <c r="AA118" s="1">
        <v>13</v>
      </c>
      <c r="AB118" s="1">
        <v>5</v>
      </c>
      <c r="AC118" s="1">
        <v>-11</v>
      </c>
      <c r="AD118" s="1">
        <v>3</v>
      </c>
      <c r="AE118" s="1">
        <v>23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39</v>
      </c>
      <c r="AV118" s="1">
        <v>13</v>
      </c>
      <c r="AW118" s="1">
        <v>40</v>
      </c>
      <c r="AX118" s="1">
        <v>17</v>
      </c>
      <c r="AY118" s="1">
        <v>95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14</v>
      </c>
      <c r="BF118" s="1">
        <v>5</v>
      </c>
      <c r="BG118" s="1">
        <v>37</v>
      </c>
      <c r="BH118" s="1">
        <v>13</v>
      </c>
      <c r="BI118" s="1">
        <v>89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>
      <c r="A119" s="1">
        <v>70018</v>
      </c>
      <c r="B119" s="1" t="s">
        <v>238</v>
      </c>
      <c r="C119" s="1">
        <v>20</v>
      </c>
      <c r="D119" s="1">
        <v>285</v>
      </c>
      <c r="E119" s="1" t="s">
        <v>64</v>
      </c>
      <c r="F119" s="1">
        <v>573</v>
      </c>
      <c r="G119" s="1" t="s">
        <v>87</v>
      </c>
      <c r="H119" s="2">
        <v>50.37</v>
      </c>
      <c r="I119" s="2">
        <v>1007.4</v>
      </c>
      <c r="J119" s="10">
        <f t="shared" si="2"/>
        <v>0</v>
      </c>
      <c r="K119" s="11">
        <f t="shared" si="3"/>
        <v>0</v>
      </c>
      <c r="L119" s="1">
        <v>3.38</v>
      </c>
      <c r="M119" s="1">
        <v>0.25</v>
      </c>
      <c r="N119" s="5">
        <v>0</v>
      </c>
      <c r="O119" s="1"/>
      <c r="P119" s="1">
        <f>VLOOKUP(A119:A382,'200326'!A119:J382,10,FALSE)</f>
        <v>5</v>
      </c>
      <c r="Q119" s="1">
        <v>5.22</v>
      </c>
      <c r="R119" s="1">
        <v>3.1</v>
      </c>
      <c r="S119" s="16"/>
      <c r="T119" s="1">
        <v>0.28000000000000003</v>
      </c>
      <c r="U119" s="1">
        <v>0</v>
      </c>
      <c r="V119" s="16">
        <f t="shared" si="21"/>
        <v>0</v>
      </c>
      <c r="W119" s="1">
        <f>VLOOKUP(A119:A382,'200326'!A119:N382,14,FALSE)</f>
        <v>0</v>
      </c>
      <c r="X119" s="1">
        <v>0</v>
      </c>
      <c r="Y119" s="14">
        <v>8940.67</v>
      </c>
      <c r="Z119" s="2">
        <v>3374.79</v>
      </c>
      <c r="AA119" s="1">
        <v>5</v>
      </c>
      <c r="AB119" s="1">
        <v>7</v>
      </c>
      <c r="AC119" s="1">
        <v>47</v>
      </c>
      <c r="AD119" s="1">
        <v>24</v>
      </c>
      <c r="AE119" s="1">
        <v>5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32</v>
      </c>
      <c r="AV119" s="1">
        <v>19</v>
      </c>
      <c r="AW119" s="1">
        <v>50</v>
      </c>
      <c r="AX119" s="1">
        <v>26</v>
      </c>
      <c r="AY119" s="1">
        <v>62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3</v>
      </c>
      <c r="BH119" s="1">
        <v>5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>
      <c r="A120" s="1">
        <v>70092</v>
      </c>
      <c r="B120" s="1" t="s">
        <v>195</v>
      </c>
      <c r="C120" s="1">
        <v>32</v>
      </c>
      <c r="D120" s="1">
        <v>285</v>
      </c>
      <c r="E120" s="1" t="s">
        <v>64</v>
      </c>
      <c r="F120" s="1">
        <v>573</v>
      </c>
      <c r="G120" s="1" t="s">
        <v>87</v>
      </c>
      <c r="H120" s="2">
        <v>32.271900000000002</v>
      </c>
      <c r="I120" s="2">
        <v>1032.7008000000001</v>
      </c>
      <c r="J120" s="10">
        <f t="shared" si="2"/>
        <v>5163.5040000000008</v>
      </c>
      <c r="K120" s="11">
        <f t="shared" si="3"/>
        <v>5</v>
      </c>
      <c r="L120" s="1">
        <v>0.92</v>
      </c>
      <c r="M120" s="1">
        <v>0.88</v>
      </c>
      <c r="N120" s="21">
        <v>5</v>
      </c>
      <c r="O120" s="1"/>
      <c r="P120" s="1">
        <f>VLOOKUP(A120:A383,'200326'!A120:J383,10,FALSE)</f>
        <v>2</v>
      </c>
      <c r="Q120" s="1">
        <v>5.0199999999999996</v>
      </c>
      <c r="R120" s="1">
        <v>7.41</v>
      </c>
      <c r="S120" s="16"/>
      <c r="T120" s="1">
        <v>2.42</v>
      </c>
      <c r="U120" s="1">
        <v>1.75</v>
      </c>
      <c r="V120" s="16">
        <f t="shared" si="21"/>
        <v>0</v>
      </c>
      <c r="W120" s="1">
        <f>VLOOKUP(A120:A383,'200326'!A120:N383,14,FALSE)</f>
        <v>3</v>
      </c>
      <c r="X120" s="1">
        <v>0</v>
      </c>
      <c r="Y120" s="14">
        <v>8632.73</v>
      </c>
      <c r="Z120" s="2">
        <v>10359.280000000001</v>
      </c>
      <c r="AA120" s="1">
        <v>7</v>
      </c>
      <c r="AB120" s="1">
        <v>11</v>
      </c>
      <c r="AC120" s="1">
        <v>0</v>
      </c>
      <c r="AD120" s="1">
        <v>34</v>
      </c>
      <c r="AE120" s="1">
        <v>28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66</v>
      </c>
      <c r="AV120" s="1">
        <v>47</v>
      </c>
      <c r="AW120" s="1">
        <v>56</v>
      </c>
      <c r="AX120" s="1">
        <v>30</v>
      </c>
      <c r="AY120" s="1">
        <v>237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17</v>
      </c>
      <c r="BF120" s="1">
        <v>44</v>
      </c>
      <c r="BG120" s="1">
        <v>27</v>
      </c>
      <c r="BH120" s="1">
        <v>23</v>
      </c>
      <c r="BI120" s="1">
        <v>56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>
      <c r="A121" s="1">
        <v>70166</v>
      </c>
      <c r="B121" s="1" t="s">
        <v>201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2">
        <v>40.15</v>
      </c>
      <c r="I121" s="2">
        <v>963.6</v>
      </c>
      <c r="J121" s="10">
        <f t="shared" si="2"/>
        <v>0</v>
      </c>
      <c r="K121" s="11">
        <f t="shared" si="3"/>
        <v>0</v>
      </c>
      <c r="L121" s="1">
        <v>0.9</v>
      </c>
      <c r="M121" s="1">
        <v>4.46</v>
      </c>
      <c r="N121" s="16">
        <f t="shared" ref="N121:N122" si="23">MAX(0,(TRUNC((L121*0.8)-M121)))</f>
        <v>0</v>
      </c>
      <c r="O121" s="1"/>
      <c r="P121" s="1" t="e">
        <f>VLOOKUP(A121:A384,'200326'!A121:J384,10,FALSE)</f>
        <v>#N/A</v>
      </c>
      <c r="Q121" s="1">
        <v>7.23</v>
      </c>
      <c r="R121" s="1">
        <v>1.62</v>
      </c>
      <c r="S121" s="16"/>
      <c r="T121" s="1">
        <v>0.81</v>
      </c>
      <c r="U121" s="1">
        <v>2.21</v>
      </c>
      <c r="V121" s="16">
        <f t="shared" si="21"/>
        <v>0</v>
      </c>
      <c r="W121" s="1" t="e">
        <f>VLOOKUP(A121:A384,'200326'!A121:N384,14,FALSE)</f>
        <v>#N/A</v>
      </c>
      <c r="X121" s="1">
        <v>0</v>
      </c>
      <c r="Y121" s="14">
        <v>8612.17</v>
      </c>
      <c r="Z121" s="2">
        <v>7989.85</v>
      </c>
      <c r="AA121" s="1">
        <v>5</v>
      </c>
      <c r="AB121" s="1">
        <v>13</v>
      </c>
      <c r="AC121" s="1">
        <v>2</v>
      </c>
      <c r="AD121" s="1">
        <v>16</v>
      </c>
      <c r="AE121" s="1">
        <v>107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100</v>
      </c>
      <c r="AV121" s="1">
        <v>53</v>
      </c>
      <c r="AW121" s="1">
        <v>5</v>
      </c>
      <c r="AX121" s="1">
        <v>84</v>
      </c>
      <c r="AY121" s="1">
        <v>39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7</v>
      </c>
      <c r="BF121" s="1">
        <v>8</v>
      </c>
      <c r="BG121" s="1">
        <v>4</v>
      </c>
      <c r="BH121" s="1">
        <v>9</v>
      </c>
      <c r="BI121" s="1">
        <v>53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>
      <c r="A122" s="1">
        <v>70271</v>
      </c>
      <c r="B122" s="1" t="s">
        <v>145</v>
      </c>
      <c r="C122" s="1">
        <v>16</v>
      </c>
      <c r="D122" s="1">
        <v>285</v>
      </c>
      <c r="E122" s="1" t="s">
        <v>64</v>
      </c>
      <c r="F122" s="1">
        <v>588</v>
      </c>
      <c r="G122" s="1" t="s">
        <v>146</v>
      </c>
      <c r="H122" s="2">
        <v>47.85</v>
      </c>
      <c r="I122" s="2">
        <v>765.6</v>
      </c>
      <c r="J122" s="10">
        <f t="shared" si="2"/>
        <v>0</v>
      </c>
      <c r="K122" s="11">
        <f t="shared" si="3"/>
        <v>0</v>
      </c>
      <c r="L122" s="1">
        <v>0.88</v>
      </c>
      <c r="M122" s="1">
        <v>3.19</v>
      </c>
      <c r="N122" s="16">
        <f t="shared" si="23"/>
        <v>0</v>
      </c>
      <c r="O122" s="1"/>
      <c r="P122" s="1" t="e">
        <f>VLOOKUP(A122:A385,'200326'!A122:J385,10,FALSE)</f>
        <v>#N/A</v>
      </c>
      <c r="Q122" s="1">
        <v>8.4700000000000006</v>
      </c>
      <c r="R122" s="1">
        <v>8.5</v>
      </c>
      <c r="S122" s="16"/>
      <c r="T122" s="1">
        <v>1.59</v>
      </c>
      <c r="U122" s="1">
        <v>4.25</v>
      </c>
      <c r="V122" s="16">
        <f t="shared" si="21"/>
        <v>0</v>
      </c>
      <c r="W122" s="1" t="e">
        <f>VLOOKUP(A122:A385,'200326'!A122:N385,14,FALSE)</f>
        <v>#N/A</v>
      </c>
      <c r="X122" s="1">
        <v>0</v>
      </c>
      <c r="Y122" s="14">
        <v>8373.75</v>
      </c>
      <c r="Z122" s="2">
        <v>12201.75</v>
      </c>
      <c r="AA122" s="1">
        <v>5</v>
      </c>
      <c r="AB122" s="1">
        <v>8</v>
      </c>
      <c r="AC122" s="1">
        <v>2</v>
      </c>
      <c r="AD122" s="1">
        <v>6</v>
      </c>
      <c r="AE122" s="1">
        <v>51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42</v>
      </c>
      <c r="AV122" s="1">
        <v>52</v>
      </c>
      <c r="AW122" s="1">
        <v>53</v>
      </c>
      <c r="AX122" s="1">
        <v>29</v>
      </c>
      <c r="AY122" s="1">
        <v>136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18</v>
      </c>
      <c r="BF122" s="1">
        <v>3</v>
      </c>
      <c r="BG122" s="1">
        <v>4</v>
      </c>
      <c r="BH122" s="1">
        <v>4</v>
      </c>
      <c r="BI122" s="1">
        <v>68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>
      <c r="A123" s="1">
        <v>70074</v>
      </c>
      <c r="B123" s="1" t="s">
        <v>222</v>
      </c>
      <c r="C123" s="1">
        <v>21</v>
      </c>
      <c r="D123" s="1">
        <v>285</v>
      </c>
      <c r="E123" s="1" t="s">
        <v>64</v>
      </c>
      <c r="F123" s="1">
        <v>387</v>
      </c>
      <c r="G123" s="1" t="s">
        <v>94</v>
      </c>
      <c r="H123" s="2">
        <v>31.19</v>
      </c>
      <c r="I123" s="2">
        <v>654.99</v>
      </c>
      <c r="J123" s="10">
        <f t="shared" si="2"/>
        <v>0</v>
      </c>
      <c r="K123" s="11">
        <f t="shared" si="3"/>
        <v>0</v>
      </c>
      <c r="L123" s="1">
        <v>2.83</v>
      </c>
      <c r="M123" s="1">
        <v>0.86</v>
      </c>
      <c r="N123" s="5">
        <v>0</v>
      </c>
      <c r="O123" s="1"/>
      <c r="P123" s="1">
        <f>VLOOKUP(A123:A386,'200326'!A123:J386,10,FALSE)</f>
        <v>5</v>
      </c>
      <c r="Q123" s="1">
        <v>8.74</v>
      </c>
      <c r="R123" s="1">
        <v>4.33</v>
      </c>
      <c r="S123" s="16"/>
      <c r="T123" s="1">
        <v>0.6</v>
      </c>
      <c r="U123" s="1">
        <v>0</v>
      </c>
      <c r="V123" s="16">
        <f t="shared" si="21"/>
        <v>0</v>
      </c>
      <c r="W123" s="1">
        <f>VLOOKUP(A123:A386,'200326'!A123:N386,14,FALSE)</f>
        <v>3</v>
      </c>
      <c r="X123" s="1">
        <v>0</v>
      </c>
      <c r="Y123" s="14">
        <v>7969.04</v>
      </c>
      <c r="Z123" s="2">
        <v>3399.71</v>
      </c>
      <c r="AA123" s="1">
        <v>23</v>
      </c>
      <c r="AB123" s="1">
        <v>0</v>
      </c>
      <c r="AC123" s="1">
        <v>32</v>
      </c>
      <c r="AD123" s="1">
        <v>9</v>
      </c>
      <c r="AE123" s="1">
        <v>18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56</v>
      </c>
      <c r="AV123" s="1">
        <v>0</v>
      </c>
      <c r="AW123" s="1">
        <v>86</v>
      </c>
      <c r="AX123" s="1">
        <v>83</v>
      </c>
      <c r="AY123" s="1">
        <v>91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12</v>
      </c>
      <c r="BH123" s="1">
        <v>1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>
      <c r="A124" s="1">
        <v>70256</v>
      </c>
      <c r="B124" s="1" t="s">
        <v>192</v>
      </c>
      <c r="C124" s="1">
        <v>25</v>
      </c>
      <c r="D124" s="1">
        <v>285</v>
      </c>
      <c r="E124" s="1" t="s">
        <v>64</v>
      </c>
      <c r="F124" s="1">
        <v>35</v>
      </c>
      <c r="G124" s="1" t="s">
        <v>76</v>
      </c>
      <c r="H124" s="2">
        <v>35.67</v>
      </c>
      <c r="I124" s="2">
        <v>891.75</v>
      </c>
      <c r="J124" s="10">
        <f t="shared" si="2"/>
        <v>4458.75</v>
      </c>
      <c r="K124" s="11">
        <f t="shared" si="3"/>
        <v>5</v>
      </c>
      <c r="L124" s="1">
        <v>3.68</v>
      </c>
      <c r="M124" s="1">
        <v>0</v>
      </c>
      <c r="N124" s="26">
        <v>5</v>
      </c>
      <c r="O124" s="21">
        <v>3</v>
      </c>
      <c r="P124" s="1" t="e">
        <f>VLOOKUP(A124:A387,'200326'!A124:J387,10,FALSE)</f>
        <v>#N/A</v>
      </c>
      <c r="Q124" s="1">
        <v>4.0999999999999996</v>
      </c>
      <c r="R124" s="1">
        <v>0</v>
      </c>
      <c r="S124" s="16"/>
      <c r="T124" s="1">
        <v>1.1399999999999999</v>
      </c>
      <c r="U124" s="1">
        <v>1.08</v>
      </c>
      <c r="V124" s="16">
        <f t="shared" si="21"/>
        <v>0</v>
      </c>
      <c r="W124" s="1" t="e">
        <f>VLOOKUP(A124:A387,'200326'!A124:N387,14,FALSE)</f>
        <v>#N/A</v>
      </c>
      <c r="X124" s="1">
        <v>0</v>
      </c>
      <c r="Y124" s="14">
        <v>7954.41</v>
      </c>
      <c r="Z124" s="2">
        <v>963.09</v>
      </c>
      <c r="AA124" s="1">
        <v>25</v>
      </c>
      <c r="AB124" s="1">
        <v>47</v>
      </c>
      <c r="AC124" s="1">
        <v>22</v>
      </c>
      <c r="AD124" s="1">
        <v>43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10</v>
      </c>
      <c r="AV124" s="1">
        <v>69</v>
      </c>
      <c r="AW124" s="1">
        <v>21</v>
      </c>
      <c r="AX124" s="1">
        <v>74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13</v>
      </c>
      <c r="BF124" s="1">
        <v>2</v>
      </c>
      <c r="BG124" s="1">
        <v>10</v>
      </c>
      <c r="BH124" s="1">
        <v>9</v>
      </c>
      <c r="BI124" s="1">
        <v>27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>
      <c r="A125" s="1">
        <v>70329</v>
      </c>
      <c r="B125" s="1" t="s">
        <v>267</v>
      </c>
      <c r="C125" s="1">
        <v>12</v>
      </c>
      <c r="D125" s="1">
        <v>285</v>
      </c>
      <c r="E125" s="1" t="s">
        <v>64</v>
      </c>
      <c r="F125" s="1">
        <v>285</v>
      </c>
      <c r="G125" s="1" t="s">
        <v>64</v>
      </c>
      <c r="H125" s="2">
        <v>28.88</v>
      </c>
      <c r="I125" s="2">
        <v>346.56</v>
      </c>
      <c r="J125" s="10">
        <f t="shared" si="2"/>
        <v>1732.8</v>
      </c>
      <c r="K125" s="11">
        <f t="shared" si="3"/>
        <v>5</v>
      </c>
      <c r="L125" s="1">
        <v>5.79</v>
      </c>
      <c r="M125" s="1">
        <v>2.75</v>
      </c>
      <c r="N125" s="26">
        <v>5</v>
      </c>
      <c r="O125" s="1"/>
      <c r="P125" s="1" t="e">
        <f>VLOOKUP(A125:A388,'200326'!A125:J388,10,FALSE)</f>
        <v>#N/A</v>
      </c>
      <c r="Q125" s="1">
        <v>13.67</v>
      </c>
      <c r="R125" s="1">
        <v>16.920000000000002</v>
      </c>
      <c r="S125" s="16"/>
      <c r="T125" s="1">
        <v>3.04</v>
      </c>
      <c r="U125" s="1">
        <v>5.33</v>
      </c>
      <c r="V125" s="16">
        <f t="shared" si="21"/>
        <v>0</v>
      </c>
      <c r="W125" s="1" t="e">
        <f>VLOOKUP(A125:A388,'200326'!A125:N388,14,FALSE)</f>
        <v>#N/A</v>
      </c>
      <c r="X125" s="1">
        <v>0</v>
      </c>
      <c r="Y125" s="14">
        <v>7797.6</v>
      </c>
      <c r="Z125" s="2">
        <v>8664</v>
      </c>
      <c r="AA125" s="1">
        <v>10</v>
      </c>
      <c r="AB125" s="1">
        <v>20</v>
      </c>
      <c r="AC125" s="1">
        <v>49</v>
      </c>
      <c r="AD125" s="1">
        <v>1</v>
      </c>
      <c r="AE125" s="1">
        <v>33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67</v>
      </c>
      <c r="AV125" s="1">
        <v>16</v>
      </c>
      <c r="AW125" s="1">
        <v>49</v>
      </c>
      <c r="AX125" s="1">
        <v>80</v>
      </c>
      <c r="AY125" s="1">
        <v>203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4</v>
      </c>
      <c r="BF125" s="1">
        <v>27</v>
      </c>
      <c r="BG125" s="1">
        <v>15</v>
      </c>
      <c r="BH125" s="1">
        <v>8</v>
      </c>
      <c r="BI125" s="1">
        <v>64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>
      <c r="A126" s="1">
        <v>70139</v>
      </c>
      <c r="B126" s="1" t="s">
        <v>259</v>
      </c>
      <c r="C126" s="1">
        <v>15</v>
      </c>
      <c r="D126" s="1">
        <v>285</v>
      </c>
      <c r="E126" s="1" t="s">
        <v>64</v>
      </c>
      <c r="F126" s="1">
        <v>562</v>
      </c>
      <c r="G126" s="1" t="s">
        <v>65</v>
      </c>
      <c r="H126" s="2">
        <v>28.82</v>
      </c>
      <c r="I126" s="2">
        <v>432.3</v>
      </c>
      <c r="J126" s="10">
        <f t="shared" si="2"/>
        <v>0</v>
      </c>
      <c r="K126" s="11">
        <f t="shared" si="3"/>
        <v>0</v>
      </c>
      <c r="L126" s="1">
        <v>2.4700000000000002</v>
      </c>
      <c r="M126" s="1">
        <v>6.07</v>
      </c>
      <c r="N126" s="16">
        <f t="shared" ref="N126:N135" si="24">MAX(0,(TRUNC((L126*0.8)-M126)))</f>
        <v>0</v>
      </c>
      <c r="O126" s="1"/>
      <c r="P126" s="1">
        <f>VLOOKUP(A126:A389,'200326'!A126:J389,10,FALSE)</f>
        <v>0</v>
      </c>
      <c r="Q126" s="1">
        <v>13.63</v>
      </c>
      <c r="R126" s="1">
        <v>5.2</v>
      </c>
      <c r="S126" s="16"/>
      <c r="T126" s="1">
        <v>1.9</v>
      </c>
      <c r="U126" s="1">
        <v>3.07</v>
      </c>
      <c r="V126" s="16">
        <f t="shared" si="21"/>
        <v>0</v>
      </c>
      <c r="W126" s="1">
        <f>VLOOKUP(A126:A389,'200326'!A126:N389,14,FALSE)</f>
        <v>0</v>
      </c>
      <c r="X126" s="1">
        <v>0</v>
      </c>
      <c r="Y126" s="14">
        <v>7781.4</v>
      </c>
      <c r="Z126" s="2">
        <v>6196.3</v>
      </c>
      <c r="AA126" s="1">
        <v>12</v>
      </c>
      <c r="AB126" s="1">
        <v>13</v>
      </c>
      <c r="AC126" s="1">
        <v>13</v>
      </c>
      <c r="AD126" s="1">
        <v>11</v>
      </c>
      <c r="AE126" s="1">
        <v>91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49</v>
      </c>
      <c r="AV126" s="1">
        <v>61</v>
      </c>
      <c r="AW126" s="1">
        <v>103</v>
      </c>
      <c r="AX126" s="1">
        <v>44</v>
      </c>
      <c r="AY126" s="1">
        <v>78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14</v>
      </c>
      <c r="BF126" s="1">
        <v>16</v>
      </c>
      <c r="BG126" s="1">
        <v>3</v>
      </c>
      <c r="BH126" s="1">
        <v>7</v>
      </c>
      <c r="BI126" s="1">
        <v>46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>
      <c r="A127" s="1">
        <v>70131</v>
      </c>
      <c r="B127" s="1" t="s">
        <v>203</v>
      </c>
      <c r="C127" s="1">
        <v>5</v>
      </c>
      <c r="D127" s="1">
        <v>285</v>
      </c>
      <c r="E127" s="1" t="s">
        <v>64</v>
      </c>
      <c r="F127" s="1">
        <v>322</v>
      </c>
      <c r="G127" s="1" t="s">
        <v>167</v>
      </c>
      <c r="H127" s="2">
        <v>61.49</v>
      </c>
      <c r="I127" s="2">
        <v>307.45</v>
      </c>
      <c r="J127" s="10">
        <f t="shared" si="2"/>
        <v>0</v>
      </c>
      <c r="K127" s="11">
        <f t="shared" si="3"/>
        <v>0</v>
      </c>
      <c r="L127" s="1">
        <v>0.6</v>
      </c>
      <c r="M127" s="1">
        <v>7.4</v>
      </c>
      <c r="N127" s="16">
        <f t="shared" si="24"/>
        <v>0</v>
      </c>
      <c r="O127" s="1"/>
      <c r="P127" s="1" t="e">
        <f>VLOOKUP(A127:A390,'200326'!A127:J390,10,FALSE)</f>
        <v>#N/A</v>
      </c>
      <c r="Q127" s="1">
        <v>17.8</v>
      </c>
      <c r="R127" s="1">
        <v>10</v>
      </c>
      <c r="S127" s="16"/>
      <c r="T127" s="1">
        <v>6.7</v>
      </c>
      <c r="U127" s="1">
        <v>5.6</v>
      </c>
      <c r="V127" s="16">
        <f t="shared" si="21"/>
        <v>0</v>
      </c>
      <c r="W127" s="1" t="e">
        <f>VLOOKUP(A127:A390,'200326'!A127:N390,14,FALSE)</f>
        <v>#N/A</v>
      </c>
      <c r="X127" s="1">
        <v>0</v>
      </c>
      <c r="Y127" s="14">
        <v>7717</v>
      </c>
      <c r="Z127" s="2">
        <v>7071.35</v>
      </c>
      <c r="AA127" s="1">
        <v>2</v>
      </c>
      <c r="AB127" s="1">
        <v>1</v>
      </c>
      <c r="AC127" s="1">
        <v>0</v>
      </c>
      <c r="AD127" s="1">
        <v>1</v>
      </c>
      <c r="AE127" s="1">
        <v>37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29</v>
      </c>
      <c r="AV127" s="1">
        <v>9</v>
      </c>
      <c r="AW127" s="1">
        <v>41</v>
      </c>
      <c r="AX127" s="1">
        <v>29</v>
      </c>
      <c r="AY127" s="1">
        <v>50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15</v>
      </c>
      <c r="BF127" s="1">
        <v>18</v>
      </c>
      <c r="BG127" s="1">
        <v>9</v>
      </c>
      <c r="BH127" s="1">
        <v>1</v>
      </c>
      <c r="BI127" s="1">
        <v>28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>
      <c r="A128" s="1">
        <v>70272</v>
      </c>
      <c r="B128" s="1" t="s">
        <v>207</v>
      </c>
      <c r="C128" s="1">
        <v>20</v>
      </c>
      <c r="D128" s="1">
        <v>285</v>
      </c>
      <c r="E128" s="1" t="s">
        <v>64</v>
      </c>
      <c r="F128" s="1">
        <v>35</v>
      </c>
      <c r="G128" s="1" t="s">
        <v>76</v>
      </c>
      <c r="H128" s="2">
        <v>28.89</v>
      </c>
      <c r="I128" s="2">
        <v>577.79999999999995</v>
      </c>
      <c r="J128" s="10">
        <f t="shared" si="2"/>
        <v>0</v>
      </c>
      <c r="K128" s="11">
        <f t="shared" si="3"/>
        <v>0</v>
      </c>
      <c r="L128" s="1">
        <v>4.08</v>
      </c>
      <c r="M128" s="1">
        <v>2.2999999999999998</v>
      </c>
      <c r="N128" s="16">
        <f t="shared" si="24"/>
        <v>0</v>
      </c>
      <c r="O128" s="21">
        <v>3</v>
      </c>
      <c r="P128" s="1">
        <f>VLOOKUP(A128:A391,'200326'!A128:J391,10,FALSE)</f>
        <v>2</v>
      </c>
      <c r="Q128" s="1">
        <v>6.05</v>
      </c>
      <c r="R128" s="1">
        <v>1.95</v>
      </c>
      <c r="S128" s="16"/>
      <c r="T128" s="1">
        <v>2.68</v>
      </c>
      <c r="U128" s="1">
        <v>1.25</v>
      </c>
      <c r="V128" s="16">
        <f t="shared" si="21"/>
        <v>0</v>
      </c>
      <c r="W128" s="1">
        <f>VLOOKUP(A128:A391,'200326'!A128:N391,14,FALSE)</f>
        <v>2</v>
      </c>
      <c r="X128" s="1">
        <v>0</v>
      </c>
      <c r="Y128" s="14">
        <v>7395.84</v>
      </c>
      <c r="Z128" s="2">
        <v>3177.9</v>
      </c>
      <c r="AA128" s="1">
        <v>31</v>
      </c>
      <c r="AB128" s="1">
        <v>38</v>
      </c>
      <c r="AC128" s="1">
        <v>18</v>
      </c>
      <c r="AD128" s="1">
        <v>27</v>
      </c>
      <c r="AE128" s="1">
        <v>46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62</v>
      </c>
      <c r="AV128" s="1">
        <v>30</v>
      </c>
      <c r="AW128" s="1">
        <v>26</v>
      </c>
      <c r="AX128" s="1">
        <v>36</v>
      </c>
      <c r="AY128" s="1">
        <v>39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23</v>
      </c>
      <c r="BF128" s="1">
        <v>11</v>
      </c>
      <c r="BG128" s="1">
        <v>13</v>
      </c>
      <c r="BH128" s="1">
        <v>24</v>
      </c>
      <c r="BI128" s="1">
        <v>25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>
      <c r="A129" s="1">
        <v>70052</v>
      </c>
      <c r="B129" s="1" t="s">
        <v>202</v>
      </c>
      <c r="C129" s="1">
        <v>28</v>
      </c>
      <c r="D129" s="1">
        <v>285</v>
      </c>
      <c r="E129" s="1" t="s">
        <v>64</v>
      </c>
      <c r="F129" s="1">
        <v>974</v>
      </c>
      <c r="G129" s="1" t="s">
        <v>110</v>
      </c>
      <c r="H129" s="2">
        <v>37.870100000000001</v>
      </c>
      <c r="I129" s="2">
        <v>1060.3628000000001</v>
      </c>
      <c r="J129" s="10">
        <f t="shared" si="2"/>
        <v>0</v>
      </c>
      <c r="K129" s="11">
        <f t="shared" si="3"/>
        <v>0</v>
      </c>
      <c r="L129" s="1">
        <v>3.59</v>
      </c>
      <c r="M129" s="1">
        <v>11.14</v>
      </c>
      <c r="N129" s="16">
        <f t="shared" si="24"/>
        <v>0</v>
      </c>
      <c r="O129" s="1"/>
      <c r="P129" s="1">
        <f>VLOOKUP(A129:A392,'200326'!A129:J392,10,FALSE)</f>
        <v>0</v>
      </c>
      <c r="Q129" s="1">
        <v>3.36</v>
      </c>
      <c r="R129" s="1">
        <v>1.1100000000000001</v>
      </c>
      <c r="S129" s="16"/>
      <c r="T129" s="1">
        <v>0</v>
      </c>
      <c r="U129" s="1">
        <v>5</v>
      </c>
      <c r="V129" s="16">
        <f t="shared" si="21"/>
        <v>0</v>
      </c>
      <c r="W129" s="1">
        <f>VLOOKUP(A129:A392,'200326'!A129:N392,14,FALSE)</f>
        <v>3</v>
      </c>
      <c r="X129" s="1">
        <v>0</v>
      </c>
      <c r="Y129" s="14">
        <v>7365.73</v>
      </c>
      <c r="Z129" s="2">
        <v>18291.259999999998</v>
      </c>
      <c r="AA129" s="1">
        <v>16</v>
      </c>
      <c r="AB129" s="1">
        <v>78</v>
      </c>
      <c r="AC129" s="1">
        <v>11</v>
      </c>
      <c r="AD129" s="1">
        <v>69</v>
      </c>
      <c r="AE129" s="1">
        <v>312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46</v>
      </c>
      <c r="AV129" s="1">
        <v>5</v>
      </c>
      <c r="AW129" s="1">
        <v>33</v>
      </c>
      <c r="AX129" s="1">
        <v>25</v>
      </c>
      <c r="AY129" s="1">
        <v>31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140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>
      <c r="A130" s="1">
        <v>70134</v>
      </c>
      <c r="B130" s="1" t="s">
        <v>151</v>
      </c>
      <c r="C130" s="1">
        <v>24</v>
      </c>
      <c r="D130" s="1">
        <v>285</v>
      </c>
      <c r="E130" s="1" t="s">
        <v>64</v>
      </c>
      <c r="F130" s="1">
        <v>570</v>
      </c>
      <c r="G130" s="1" t="s">
        <v>72</v>
      </c>
      <c r="H130" s="2">
        <v>34.97</v>
      </c>
      <c r="I130" s="2">
        <v>839.28</v>
      </c>
      <c r="J130" s="10">
        <f t="shared" si="2"/>
        <v>0</v>
      </c>
      <c r="K130" s="11">
        <f t="shared" si="3"/>
        <v>0</v>
      </c>
      <c r="L130" s="1">
        <v>2.08</v>
      </c>
      <c r="M130" s="1">
        <v>2.17</v>
      </c>
      <c r="N130" s="16">
        <f t="shared" si="24"/>
        <v>0</v>
      </c>
      <c r="O130" s="1"/>
      <c r="P130" s="1">
        <f>VLOOKUP(A130:A393,'200326'!A130:J393,10,FALSE)</f>
        <v>1</v>
      </c>
      <c r="Q130" s="1">
        <v>2.46</v>
      </c>
      <c r="R130" s="1">
        <v>2.42</v>
      </c>
      <c r="S130" s="16"/>
      <c r="T130" s="1">
        <v>4.1900000000000004</v>
      </c>
      <c r="U130" s="1">
        <v>0.79</v>
      </c>
      <c r="V130" s="5">
        <v>0</v>
      </c>
      <c r="W130" s="1">
        <f>VLOOKUP(A130:A393,'200326'!A130:N393,14,FALSE)</f>
        <v>3</v>
      </c>
      <c r="X130" s="1">
        <v>0</v>
      </c>
      <c r="Y130" s="14">
        <v>7326.21</v>
      </c>
      <c r="Z130" s="2">
        <v>4511.13</v>
      </c>
      <c r="AA130" s="1">
        <v>1</v>
      </c>
      <c r="AB130" s="1">
        <v>6</v>
      </c>
      <c r="AC130" s="1">
        <v>38</v>
      </c>
      <c r="AD130" s="1">
        <v>16</v>
      </c>
      <c r="AE130" s="1">
        <v>52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21</v>
      </c>
      <c r="AV130" s="1">
        <v>10</v>
      </c>
      <c r="AW130" s="1">
        <v>17</v>
      </c>
      <c r="AX130" s="1">
        <v>32</v>
      </c>
      <c r="AY130" s="1">
        <v>58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19</v>
      </c>
      <c r="BF130" s="1">
        <v>9</v>
      </c>
      <c r="BG130" s="1">
        <v>73</v>
      </c>
      <c r="BH130" s="1">
        <v>8</v>
      </c>
      <c r="BI130" s="1">
        <v>19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>
      <c r="A131" s="1">
        <v>70014</v>
      </c>
      <c r="B131" s="1" t="s">
        <v>124</v>
      </c>
      <c r="C131" s="1">
        <v>4</v>
      </c>
      <c r="D131" s="1">
        <v>285</v>
      </c>
      <c r="E131" s="1" t="s">
        <v>64</v>
      </c>
      <c r="F131" s="1">
        <v>562</v>
      </c>
      <c r="G131" s="1" t="s">
        <v>65</v>
      </c>
      <c r="H131" s="2">
        <v>80.58</v>
      </c>
      <c r="I131" s="2">
        <v>322.32</v>
      </c>
      <c r="J131" s="10">
        <f t="shared" si="2"/>
        <v>0</v>
      </c>
      <c r="K131" s="11">
        <f t="shared" si="3"/>
        <v>0</v>
      </c>
      <c r="L131" s="1">
        <v>3.75</v>
      </c>
      <c r="M131" s="1">
        <v>6.75</v>
      </c>
      <c r="N131" s="16">
        <f t="shared" si="24"/>
        <v>0</v>
      </c>
      <c r="O131" s="1"/>
      <c r="P131" s="1" t="e">
        <f>VLOOKUP(A131:A394,'200326'!A131:J394,10,FALSE)</f>
        <v>#N/A</v>
      </c>
      <c r="Q131" s="1">
        <v>13.88</v>
      </c>
      <c r="R131" s="1">
        <v>11.5</v>
      </c>
      <c r="S131" s="16"/>
      <c r="T131" s="1">
        <v>4.75</v>
      </c>
      <c r="U131" s="1">
        <v>6.25</v>
      </c>
      <c r="V131" s="16">
        <f t="shared" ref="V131:V135" si="25">MAX(0,(TRUNC((T131*0.8)-U131)))</f>
        <v>0</v>
      </c>
      <c r="W131" s="1" t="e">
        <f>VLOOKUP(A131:A394,'200326'!A131:N394,14,FALSE)</f>
        <v>#N/A</v>
      </c>
      <c r="X131" s="1">
        <v>0</v>
      </c>
      <c r="Y131" s="14">
        <v>7211.91</v>
      </c>
      <c r="Z131" s="2">
        <v>7896.84</v>
      </c>
      <c r="AA131" s="1">
        <v>5</v>
      </c>
      <c r="AB131" s="1">
        <v>1</v>
      </c>
      <c r="AC131" s="1">
        <v>5</v>
      </c>
      <c r="AD131" s="1">
        <v>9</v>
      </c>
      <c r="AE131" s="1">
        <v>27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15</v>
      </c>
      <c r="AV131" s="1">
        <v>12</v>
      </c>
      <c r="AW131" s="1">
        <v>23</v>
      </c>
      <c r="AX131" s="1">
        <v>23</v>
      </c>
      <c r="AY131" s="1">
        <v>46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4</v>
      </c>
      <c r="BF131" s="1">
        <v>14</v>
      </c>
      <c r="BG131" s="1">
        <v>1</v>
      </c>
      <c r="BH131" s="1">
        <v>14</v>
      </c>
      <c r="BI131" s="1">
        <v>25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>
      <c r="A132" s="1">
        <v>70235</v>
      </c>
      <c r="B132" s="1" t="s">
        <v>274</v>
      </c>
      <c r="C132" s="1">
        <v>20</v>
      </c>
      <c r="D132" s="1">
        <v>285</v>
      </c>
      <c r="E132" s="1" t="s">
        <v>64</v>
      </c>
      <c r="F132" s="1">
        <v>558</v>
      </c>
      <c r="G132" s="1" t="s">
        <v>67</v>
      </c>
      <c r="H132" s="2">
        <v>63.65</v>
      </c>
      <c r="I132" s="2">
        <v>1273</v>
      </c>
      <c r="J132" s="10">
        <f t="shared" si="2"/>
        <v>0</v>
      </c>
      <c r="K132" s="11">
        <f t="shared" si="3"/>
        <v>0</v>
      </c>
      <c r="L132" s="1">
        <v>3.35</v>
      </c>
      <c r="M132" s="1">
        <v>6.15</v>
      </c>
      <c r="N132" s="16">
        <f t="shared" si="24"/>
        <v>0</v>
      </c>
      <c r="O132" s="1"/>
      <c r="P132" s="1">
        <f>VLOOKUP(A132:A395,'200326'!A132:J395,10,FALSE)</f>
        <v>0</v>
      </c>
      <c r="Q132" s="1">
        <v>1.92</v>
      </c>
      <c r="R132" s="1">
        <v>0.25</v>
      </c>
      <c r="S132" s="16"/>
      <c r="T132" s="1">
        <v>0.32</v>
      </c>
      <c r="U132" s="1">
        <v>0</v>
      </c>
      <c r="V132" s="16">
        <f t="shared" si="25"/>
        <v>0</v>
      </c>
      <c r="W132" s="1">
        <f>VLOOKUP(A132:A395,'200326'!A132:N395,14,FALSE)</f>
        <v>2</v>
      </c>
      <c r="X132" s="1">
        <v>0</v>
      </c>
      <c r="Y132" s="14">
        <v>7128.8</v>
      </c>
      <c r="Z132" s="2">
        <v>8147.2</v>
      </c>
      <c r="AA132" s="1">
        <v>16</v>
      </c>
      <c r="AB132" s="1">
        <v>37</v>
      </c>
      <c r="AC132" s="1">
        <v>19</v>
      </c>
      <c r="AD132" s="1">
        <v>27</v>
      </c>
      <c r="AE132" s="1">
        <v>123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12</v>
      </c>
      <c r="AV132" s="1">
        <v>15</v>
      </c>
      <c r="AW132" s="1">
        <v>6</v>
      </c>
      <c r="AX132" s="1">
        <v>26</v>
      </c>
      <c r="AY132" s="1">
        <v>5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6</v>
      </c>
      <c r="BH132" s="1">
        <v>1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>
      <c r="A133" s="1">
        <v>70098</v>
      </c>
      <c r="B133" s="1" t="s">
        <v>278</v>
      </c>
      <c r="C133" s="1">
        <v>24</v>
      </c>
      <c r="D133" s="1">
        <v>285</v>
      </c>
      <c r="E133" s="1" t="s">
        <v>64</v>
      </c>
      <c r="F133" s="1">
        <v>558</v>
      </c>
      <c r="G133" s="1" t="s">
        <v>67</v>
      </c>
      <c r="H133" s="2">
        <v>51.47</v>
      </c>
      <c r="I133" s="2">
        <v>1235.28</v>
      </c>
      <c r="J133" s="10">
        <f t="shared" si="2"/>
        <v>0</v>
      </c>
      <c r="K133" s="11">
        <f t="shared" si="3"/>
        <v>0</v>
      </c>
      <c r="L133" s="1">
        <v>0.6</v>
      </c>
      <c r="M133" s="1">
        <v>2.42</v>
      </c>
      <c r="N133" s="16">
        <f t="shared" si="24"/>
        <v>0</v>
      </c>
      <c r="O133" s="1"/>
      <c r="P133" s="1" t="e">
        <f>VLOOKUP(A133:A396,'200326'!A133:J396,10,FALSE)</f>
        <v>#N/A</v>
      </c>
      <c r="Q133" s="1">
        <v>2.15</v>
      </c>
      <c r="R133" s="1">
        <v>2.17</v>
      </c>
      <c r="S133" s="16"/>
      <c r="T133" s="1">
        <v>3.02</v>
      </c>
      <c r="U133" s="1">
        <v>4.38</v>
      </c>
      <c r="V133" s="16">
        <f t="shared" si="25"/>
        <v>0</v>
      </c>
      <c r="W133" s="1" t="e">
        <f>VLOOKUP(A133:A396,'200326'!A133:N396,14,FALSE)</f>
        <v>#N/A</v>
      </c>
      <c r="X133" s="1">
        <v>0</v>
      </c>
      <c r="Y133" s="14">
        <v>7128.59</v>
      </c>
      <c r="Z133" s="2">
        <v>11066.05</v>
      </c>
      <c r="AA133" s="1">
        <v>6</v>
      </c>
      <c r="AB133" s="1">
        <v>16</v>
      </c>
      <c r="AC133" s="1">
        <v>0</v>
      </c>
      <c r="AD133" s="1">
        <v>1</v>
      </c>
      <c r="AE133" s="1">
        <v>58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31</v>
      </c>
      <c r="AV133" s="1">
        <v>6</v>
      </c>
      <c r="AW133" s="1">
        <v>11</v>
      </c>
      <c r="AX133" s="1">
        <v>13</v>
      </c>
      <c r="AY133" s="1">
        <v>52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15</v>
      </c>
      <c r="BF133" s="1">
        <v>19</v>
      </c>
      <c r="BG133" s="1">
        <v>42</v>
      </c>
      <c r="BH133" s="1">
        <v>12</v>
      </c>
      <c r="BI133" s="1">
        <v>105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>
      <c r="A134" s="1">
        <v>70017</v>
      </c>
      <c r="B134" s="1" t="s">
        <v>253</v>
      </c>
      <c r="C134" s="1">
        <v>20</v>
      </c>
      <c r="D134" s="1">
        <v>285</v>
      </c>
      <c r="E134" s="1" t="s">
        <v>64</v>
      </c>
      <c r="F134" s="1">
        <v>562</v>
      </c>
      <c r="G134" s="1" t="s">
        <v>65</v>
      </c>
      <c r="H134" s="2">
        <v>78.930000000000007</v>
      </c>
      <c r="I134" s="2">
        <v>1578.6</v>
      </c>
      <c r="J134" s="10">
        <f t="shared" si="2"/>
        <v>0</v>
      </c>
      <c r="K134" s="11">
        <f t="shared" si="3"/>
        <v>0</v>
      </c>
      <c r="L134" s="1">
        <v>0.6</v>
      </c>
      <c r="M134" s="1">
        <v>4.2</v>
      </c>
      <c r="N134" s="16">
        <f t="shared" si="24"/>
        <v>0</v>
      </c>
      <c r="O134" s="1"/>
      <c r="P134" s="1" t="e">
        <f>VLOOKUP(A134:A397,'200326'!A134:J397,10,FALSE)</f>
        <v>#N/A</v>
      </c>
      <c r="Q134" s="1">
        <v>2.38</v>
      </c>
      <c r="R134" s="1">
        <v>1.55</v>
      </c>
      <c r="S134" s="16"/>
      <c r="T134" s="1">
        <v>1.32</v>
      </c>
      <c r="U134" s="1">
        <v>2.2999999999999998</v>
      </c>
      <c r="V134" s="16">
        <f t="shared" si="25"/>
        <v>0</v>
      </c>
      <c r="W134" s="1" t="e">
        <f>VLOOKUP(A134:A397,'200326'!A134:N397,14,FALSE)</f>
        <v>#N/A</v>
      </c>
      <c r="X134" s="1">
        <v>0</v>
      </c>
      <c r="Y134" s="14">
        <v>6787.98</v>
      </c>
      <c r="Z134" s="2">
        <v>12707.73</v>
      </c>
      <c r="AA134" s="1">
        <v>3</v>
      </c>
      <c r="AB134" s="1">
        <v>10</v>
      </c>
      <c r="AC134" s="1">
        <v>2</v>
      </c>
      <c r="AD134" s="1">
        <v>4</v>
      </c>
      <c r="AE134" s="1">
        <v>84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14</v>
      </c>
      <c r="AV134" s="1">
        <v>23</v>
      </c>
      <c r="AW134" s="1">
        <v>13</v>
      </c>
      <c r="AX134" s="1">
        <v>18</v>
      </c>
      <c r="AY134" s="1">
        <v>31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7</v>
      </c>
      <c r="BF134" s="1">
        <v>3</v>
      </c>
      <c r="BG134" s="1">
        <v>14</v>
      </c>
      <c r="BH134" s="1">
        <v>8</v>
      </c>
      <c r="BI134" s="1">
        <v>46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>
      <c r="A135" s="1">
        <v>70243</v>
      </c>
      <c r="B135" s="1" t="s">
        <v>378</v>
      </c>
      <c r="C135" s="1">
        <v>20</v>
      </c>
      <c r="D135" s="1">
        <v>285</v>
      </c>
      <c r="E135" s="1" t="s">
        <v>64</v>
      </c>
      <c r="F135" s="1">
        <v>557</v>
      </c>
      <c r="G135" s="1" t="s">
        <v>69</v>
      </c>
      <c r="H135" s="2">
        <v>87.881</v>
      </c>
      <c r="I135" s="2">
        <v>1757.62</v>
      </c>
      <c r="J135" s="10">
        <f t="shared" si="2"/>
        <v>0</v>
      </c>
      <c r="K135" s="11">
        <f t="shared" si="3"/>
        <v>0</v>
      </c>
      <c r="L135" s="1">
        <v>2.88</v>
      </c>
      <c r="M135" s="1">
        <v>2.25</v>
      </c>
      <c r="N135" s="16">
        <f t="shared" si="24"/>
        <v>0</v>
      </c>
      <c r="O135" s="1"/>
      <c r="P135" s="1" t="e">
        <f>VLOOKUP(A135:A398,'200326'!A135:J398,10,FALSE)</f>
        <v>#N/A</v>
      </c>
      <c r="Q135" s="1">
        <v>0.82</v>
      </c>
      <c r="R135" s="1">
        <v>2.7</v>
      </c>
      <c r="S135" s="16"/>
      <c r="T135" s="1">
        <v>0.02</v>
      </c>
      <c r="U135" s="1">
        <v>1</v>
      </c>
      <c r="V135" s="16">
        <f t="shared" si="25"/>
        <v>0</v>
      </c>
      <c r="W135" s="1" t="e">
        <f>VLOOKUP(A135:A398,'200326'!A135:N398,14,FALSE)</f>
        <v>#N/A</v>
      </c>
      <c r="X135" s="1">
        <v>0</v>
      </c>
      <c r="Y135" s="14">
        <v>6547.13</v>
      </c>
      <c r="Z135" s="2">
        <v>10457.84</v>
      </c>
      <c r="AA135" s="1">
        <v>36</v>
      </c>
      <c r="AB135" s="1">
        <v>43</v>
      </c>
      <c r="AC135" s="1">
        <v>0</v>
      </c>
      <c r="AD135" s="1">
        <v>0</v>
      </c>
      <c r="AE135" s="1">
        <v>45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8</v>
      </c>
      <c r="AV135" s="1">
        <v>17</v>
      </c>
      <c r="AW135" s="1">
        <v>0</v>
      </c>
      <c r="AX135" s="1">
        <v>0</v>
      </c>
      <c r="AY135" s="1">
        <v>54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</v>
      </c>
      <c r="BG135" s="1">
        <v>0</v>
      </c>
      <c r="BH135" s="1">
        <v>0</v>
      </c>
      <c r="BI135" s="1">
        <v>20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>
      <c r="A136" s="1">
        <v>70180</v>
      </c>
      <c r="B136" s="1" t="s">
        <v>319</v>
      </c>
      <c r="C136" s="1">
        <v>25</v>
      </c>
      <c r="D136" s="1">
        <v>285</v>
      </c>
      <c r="E136" s="1" t="s">
        <v>64</v>
      </c>
      <c r="F136" s="1">
        <v>35</v>
      </c>
      <c r="G136" s="1" t="s">
        <v>76</v>
      </c>
      <c r="H136" s="2">
        <v>43.63</v>
      </c>
      <c r="I136" s="2">
        <v>1090.75</v>
      </c>
      <c r="J136" s="10">
        <f t="shared" si="2"/>
        <v>5453.75</v>
      </c>
      <c r="K136" s="11">
        <f t="shared" si="3"/>
        <v>5</v>
      </c>
      <c r="L136" s="1">
        <v>0.14000000000000001</v>
      </c>
      <c r="M136" s="1">
        <v>0</v>
      </c>
      <c r="N136" s="26">
        <v>2</v>
      </c>
      <c r="O136" s="1"/>
      <c r="P136" s="1">
        <f>VLOOKUP(A136:A399,'200326'!A136:J399,10,FALSE)</f>
        <v>0</v>
      </c>
      <c r="Q136" s="1">
        <v>4.0199999999999996</v>
      </c>
      <c r="R136" s="1">
        <v>1.6</v>
      </c>
      <c r="S136" s="16"/>
      <c r="T136" s="1">
        <v>1.76</v>
      </c>
      <c r="U136" s="1">
        <v>0</v>
      </c>
      <c r="V136" s="5">
        <v>3</v>
      </c>
      <c r="W136" s="1">
        <f>VLOOKUP(A136:A399,'200326'!A136:N399,14,FALSE)</f>
        <v>0</v>
      </c>
      <c r="X136" s="1">
        <v>0</v>
      </c>
      <c r="Y136" s="14">
        <v>6457.24</v>
      </c>
      <c r="Z136" s="2">
        <v>1745.2</v>
      </c>
      <c r="AA136" s="1">
        <v>0</v>
      </c>
      <c r="AB136" s="1">
        <v>0</v>
      </c>
      <c r="AC136" s="1">
        <v>3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60</v>
      </c>
      <c r="AV136" s="1">
        <v>0</v>
      </c>
      <c r="AW136" s="1">
        <v>19</v>
      </c>
      <c r="AX136" s="1">
        <v>43</v>
      </c>
      <c r="AY136" s="1">
        <v>40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38</v>
      </c>
      <c r="BH136" s="1">
        <v>12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>
      <c r="A137" s="1">
        <v>70053</v>
      </c>
      <c r="B137" s="1" t="s">
        <v>249</v>
      </c>
      <c r="C137" s="1">
        <v>20</v>
      </c>
      <c r="D137" s="1">
        <v>285</v>
      </c>
      <c r="E137" s="1" t="s">
        <v>64</v>
      </c>
      <c r="F137" s="1">
        <v>573</v>
      </c>
      <c r="G137" s="1" t="s">
        <v>87</v>
      </c>
      <c r="H137" s="2">
        <v>38.04</v>
      </c>
      <c r="I137" s="2">
        <v>760.8</v>
      </c>
      <c r="J137" s="10">
        <f t="shared" si="2"/>
        <v>0</v>
      </c>
      <c r="K137" s="11">
        <f t="shared" si="3"/>
        <v>0</v>
      </c>
      <c r="L137" s="1">
        <v>0.28000000000000003</v>
      </c>
      <c r="M137" s="1">
        <v>3.5</v>
      </c>
      <c r="N137" s="16">
        <f t="shared" ref="N137:N139" si="26">MAX(0,(TRUNC((L137*0.8)-M137)))</f>
        <v>0</v>
      </c>
      <c r="O137" s="1"/>
      <c r="P137" s="1">
        <f>VLOOKUP(A137:A400,'200326'!A137:J400,10,FALSE)</f>
        <v>0</v>
      </c>
      <c r="Q137" s="1">
        <v>3.92</v>
      </c>
      <c r="R137" s="1">
        <v>4.95</v>
      </c>
      <c r="S137" s="16"/>
      <c r="T137" s="1">
        <v>4.05</v>
      </c>
      <c r="U137" s="1">
        <v>3</v>
      </c>
      <c r="V137" s="16">
        <f t="shared" ref="V137:V141" si="27">MAX(0,(TRUNC((T137*0.8)-U137)))</f>
        <v>0</v>
      </c>
      <c r="W137" s="1">
        <f>VLOOKUP(A137:A400,'200326'!A137:N400,14,FALSE)</f>
        <v>0</v>
      </c>
      <c r="X137" s="1">
        <v>0</v>
      </c>
      <c r="Y137" s="14">
        <v>6276.6</v>
      </c>
      <c r="Z137" s="2">
        <v>8711.16</v>
      </c>
      <c r="AA137" s="1">
        <v>7</v>
      </c>
      <c r="AB137" s="1">
        <v>18</v>
      </c>
      <c r="AC137" s="1">
        <v>-11</v>
      </c>
      <c r="AD137" s="1">
        <v>1</v>
      </c>
      <c r="AE137" s="1">
        <v>70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26</v>
      </c>
      <c r="AW137" s="1">
        <v>58</v>
      </c>
      <c r="AX137" s="1">
        <v>15</v>
      </c>
      <c r="AY137" s="1">
        <v>99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40</v>
      </c>
      <c r="BF137" s="1">
        <v>0</v>
      </c>
      <c r="BG137" s="1">
        <v>26</v>
      </c>
      <c r="BH137" s="1">
        <v>30</v>
      </c>
      <c r="BI137" s="1">
        <v>60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>
      <c r="A138" s="1">
        <v>70164</v>
      </c>
      <c r="B138" s="1" t="s">
        <v>225</v>
      </c>
      <c r="C138" s="1">
        <v>24</v>
      </c>
      <c r="D138" s="1">
        <v>285</v>
      </c>
      <c r="E138" s="1" t="s">
        <v>64</v>
      </c>
      <c r="F138" s="1">
        <v>558</v>
      </c>
      <c r="G138" s="1" t="s">
        <v>67</v>
      </c>
      <c r="H138" s="2">
        <v>39.53</v>
      </c>
      <c r="I138" s="2">
        <v>948.72</v>
      </c>
      <c r="J138" s="10">
        <f t="shared" si="2"/>
        <v>0</v>
      </c>
      <c r="K138" s="11">
        <f t="shared" si="3"/>
        <v>0</v>
      </c>
      <c r="L138" s="1">
        <v>1.6</v>
      </c>
      <c r="M138" s="1">
        <v>2.25</v>
      </c>
      <c r="N138" s="16">
        <f t="shared" si="26"/>
        <v>0</v>
      </c>
      <c r="O138" s="1"/>
      <c r="P138" s="1">
        <f>VLOOKUP(A138:A401,'200326'!A138:J401,10,FALSE)</f>
        <v>2</v>
      </c>
      <c r="Q138" s="1">
        <v>2.52</v>
      </c>
      <c r="R138" s="1">
        <v>2.75</v>
      </c>
      <c r="S138" s="16"/>
      <c r="T138" s="1">
        <v>2.38</v>
      </c>
      <c r="U138" s="1">
        <v>1.5</v>
      </c>
      <c r="V138" s="16">
        <f t="shared" si="27"/>
        <v>0</v>
      </c>
      <c r="W138" s="1">
        <f>VLOOKUP(A138:A401,'200326'!A138:N401,14,FALSE)</f>
        <v>2</v>
      </c>
      <c r="X138" s="1">
        <v>0</v>
      </c>
      <c r="Y138" s="14">
        <v>6166.68</v>
      </c>
      <c r="Z138" s="2">
        <v>6166.68</v>
      </c>
      <c r="AA138" s="1">
        <v>5</v>
      </c>
      <c r="AB138" s="1">
        <v>18</v>
      </c>
      <c r="AC138" s="1">
        <v>19</v>
      </c>
      <c r="AD138" s="1">
        <v>11</v>
      </c>
      <c r="AE138" s="1">
        <v>54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18</v>
      </c>
      <c r="AV138" s="1">
        <v>34</v>
      </c>
      <c r="AW138" s="1">
        <v>17</v>
      </c>
      <c r="AX138" s="1">
        <v>17</v>
      </c>
      <c r="AY138" s="1">
        <v>66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10</v>
      </c>
      <c r="BF138" s="1">
        <v>10</v>
      </c>
      <c r="BG138" s="1">
        <v>39</v>
      </c>
      <c r="BH138" s="1">
        <v>6</v>
      </c>
      <c r="BI138" s="1">
        <v>36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>
      <c r="A139" s="1">
        <v>70215</v>
      </c>
      <c r="B139" s="1" t="s">
        <v>257</v>
      </c>
      <c r="C139" s="1">
        <v>24</v>
      </c>
      <c r="D139" s="1">
        <v>285</v>
      </c>
      <c r="E139" s="1" t="s">
        <v>64</v>
      </c>
      <c r="F139" s="1">
        <v>795</v>
      </c>
      <c r="G139" s="1" t="s">
        <v>258</v>
      </c>
      <c r="H139" s="2">
        <v>40.33</v>
      </c>
      <c r="I139" s="2">
        <v>967.92</v>
      </c>
      <c r="J139" s="10">
        <f t="shared" si="2"/>
        <v>0</v>
      </c>
      <c r="K139" s="11">
        <f t="shared" si="3"/>
        <v>0</v>
      </c>
      <c r="L139" s="1">
        <v>0.94</v>
      </c>
      <c r="M139" s="1">
        <v>0</v>
      </c>
      <c r="N139" s="16">
        <f t="shared" si="26"/>
        <v>0</v>
      </c>
      <c r="O139" s="1"/>
      <c r="P139" s="1">
        <f>VLOOKUP(A139:A402,'200326'!A139:J402,10,FALSE)</f>
        <v>3</v>
      </c>
      <c r="Q139" s="1">
        <v>4.0999999999999996</v>
      </c>
      <c r="R139" s="1">
        <v>3.04</v>
      </c>
      <c r="S139" s="16"/>
      <c r="T139" s="1">
        <v>1.29</v>
      </c>
      <c r="U139" s="1">
        <v>5</v>
      </c>
      <c r="V139" s="16">
        <f t="shared" si="27"/>
        <v>0</v>
      </c>
      <c r="W139" s="1">
        <f>VLOOKUP(A139:A402,'200326'!A139:N402,14,FALSE)</f>
        <v>0</v>
      </c>
      <c r="X139" s="1">
        <v>0</v>
      </c>
      <c r="Y139" s="14">
        <v>6130.16</v>
      </c>
      <c r="Z139" s="2">
        <v>7783.69</v>
      </c>
      <c r="AA139" s="1">
        <v>0</v>
      </c>
      <c r="AB139" s="1">
        <v>0</v>
      </c>
      <c r="AC139" s="1">
        <v>8</v>
      </c>
      <c r="AD139" s="1">
        <v>29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35</v>
      </c>
      <c r="AV139" s="1">
        <v>44</v>
      </c>
      <c r="AW139" s="1">
        <v>13</v>
      </c>
      <c r="AX139" s="1">
        <v>57</v>
      </c>
      <c r="AY139" s="1">
        <v>73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24</v>
      </c>
      <c r="BG139" s="1">
        <v>11</v>
      </c>
      <c r="BH139" s="1">
        <v>16</v>
      </c>
      <c r="BI139" s="1">
        <v>120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>
      <c r="A140" s="1">
        <v>70268</v>
      </c>
      <c r="B140" s="1" t="s">
        <v>175</v>
      </c>
      <c r="C140" s="1">
        <v>20</v>
      </c>
      <c r="D140" s="1">
        <v>285</v>
      </c>
      <c r="E140" s="1" t="s">
        <v>64</v>
      </c>
      <c r="F140" s="1">
        <v>387</v>
      </c>
      <c r="G140" s="1" t="s">
        <v>94</v>
      </c>
      <c r="H140" s="2">
        <v>50.78</v>
      </c>
      <c r="I140" s="2">
        <v>1015.6</v>
      </c>
      <c r="J140" s="10">
        <f t="shared" si="2"/>
        <v>2031.2</v>
      </c>
      <c r="K140" s="11">
        <f t="shared" si="3"/>
        <v>2</v>
      </c>
      <c r="L140" s="1">
        <v>0.48</v>
      </c>
      <c r="M140" s="1">
        <v>1.2</v>
      </c>
      <c r="N140" s="21">
        <v>2</v>
      </c>
      <c r="O140" s="1"/>
      <c r="P140" s="1">
        <f>VLOOKUP(A140:A403,'200326'!A140:J403,10,FALSE)</f>
        <v>2</v>
      </c>
      <c r="Q140" s="1">
        <v>4.9000000000000004</v>
      </c>
      <c r="R140" s="1">
        <v>3.85</v>
      </c>
      <c r="S140" s="16"/>
      <c r="T140" s="1">
        <v>0.5</v>
      </c>
      <c r="U140" s="1">
        <v>0.8</v>
      </c>
      <c r="V140" s="16">
        <f t="shared" si="27"/>
        <v>0</v>
      </c>
      <c r="W140" s="1">
        <f>VLOOKUP(A140:A403,'200326'!A140:N403,14,FALSE)</f>
        <v>0</v>
      </c>
      <c r="X140" s="1">
        <v>0</v>
      </c>
      <c r="Y140" s="14">
        <v>5966.65</v>
      </c>
      <c r="Z140" s="2">
        <v>5941.26</v>
      </c>
      <c r="AA140" s="1">
        <v>12</v>
      </c>
      <c r="AB140" s="1">
        <v>10</v>
      </c>
      <c r="AC140" s="1">
        <v>-10</v>
      </c>
      <c r="AD140" s="1">
        <v>5</v>
      </c>
      <c r="AE140" s="1">
        <v>24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55</v>
      </c>
      <c r="AV140" s="1">
        <v>16</v>
      </c>
      <c r="AW140" s="1">
        <v>29</v>
      </c>
      <c r="AX140" s="1">
        <v>12</v>
      </c>
      <c r="AY140" s="1">
        <v>77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7</v>
      </c>
      <c r="BF140" s="1">
        <v>1</v>
      </c>
      <c r="BG140" s="1">
        <v>1</v>
      </c>
      <c r="BH140" s="1">
        <v>3</v>
      </c>
      <c r="BI140" s="1">
        <v>16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>
      <c r="A141" s="1">
        <v>70066</v>
      </c>
      <c r="B141" s="1" t="s">
        <v>228</v>
      </c>
      <c r="C141" s="1">
        <v>25</v>
      </c>
      <c r="D141" s="1">
        <v>285</v>
      </c>
      <c r="E141" s="1" t="s">
        <v>64</v>
      </c>
      <c r="F141" s="1">
        <v>35</v>
      </c>
      <c r="G141" s="1" t="s">
        <v>76</v>
      </c>
      <c r="H141" s="2">
        <v>42.86</v>
      </c>
      <c r="I141" s="2">
        <v>1071.5</v>
      </c>
      <c r="J141" s="10">
        <f t="shared" si="2"/>
        <v>0</v>
      </c>
      <c r="K141" s="11">
        <f t="shared" si="3"/>
        <v>0</v>
      </c>
      <c r="L141" s="1">
        <v>0.72</v>
      </c>
      <c r="M141" s="1">
        <v>1.68</v>
      </c>
      <c r="N141" s="16">
        <f t="shared" ref="N141:N145" si="28">MAX(0,(TRUNC((L141*0.8)-M141)))</f>
        <v>0</v>
      </c>
      <c r="O141" s="1"/>
      <c r="P141" s="1">
        <f>VLOOKUP(A141:A404,'200326'!A141:J404,10,FALSE)</f>
        <v>2</v>
      </c>
      <c r="Q141" s="1">
        <v>3.24</v>
      </c>
      <c r="R141" s="1">
        <v>5.4</v>
      </c>
      <c r="S141" s="16"/>
      <c r="T141" s="1">
        <v>1.54</v>
      </c>
      <c r="U141" s="1">
        <v>2.76</v>
      </c>
      <c r="V141" s="16">
        <f t="shared" si="27"/>
        <v>0</v>
      </c>
      <c r="W141" s="1">
        <f>VLOOKUP(A141:A404,'200326'!A141:N404,14,FALSE)</f>
        <v>0</v>
      </c>
      <c r="X141" s="1">
        <v>0</v>
      </c>
      <c r="Y141" s="14">
        <v>5893.25</v>
      </c>
      <c r="Z141" s="2">
        <v>10543.56</v>
      </c>
      <c r="AA141" s="1">
        <v>1</v>
      </c>
      <c r="AB141" s="1">
        <v>4</v>
      </c>
      <c r="AC141" s="1">
        <v>15</v>
      </c>
      <c r="AD141" s="1">
        <v>0</v>
      </c>
      <c r="AE141" s="1">
        <v>42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41</v>
      </c>
      <c r="AV141" s="1">
        <v>44</v>
      </c>
      <c r="AW141" s="1">
        <v>8</v>
      </c>
      <c r="AX141" s="1">
        <v>20</v>
      </c>
      <c r="AY141" s="1">
        <v>135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16</v>
      </c>
      <c r="BF141" s="1">
        <v>16</v>
      </c>
      <c r="BG141" s="1">
        <v>14</v>
      </c>
      <c r="BH141" s="1">
        <v>1</v>
      </c>
      <c r="BI141" s="1">
        <v>69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>
      <c r="A142" s="1">
        <v>70361</v>
      </c>
      <c r="B142" s="1" t="s">
        <v>271</v>
      </c>
      <c r="C142" s="1">
        <v>15</v>
      </c>
      <c r="D142" s="1">
        <v>285</v>
      </c>
      <c r="E142" s="1" t="s">
        <v>64</v>
      </c>
      <c r="F142" s="1">
        <v>562</v>
      </c>
      <c r="G142" s="1" t="s">
        <v>65</v>
      </c>
      <c r="H142" s="2">
        <v>30.07</v>
      </c>
      <c r="I142" s="2">
        <v>451.05</v>
      </c>
      <c r="J142" s="10">
        <f t="shared" si="2"/>
        <v>2255.25</v>
      </c>
      <c r="K142" s="11">
        <f t="shared" si="3"/>
        <v>5</v>
      </c>
      <c r="L142" s="1">
        <v>3</v>
      </c>
      <c r="M142" s="1">
        <v>2.13</v>
      </c>
      <c r="N142" s="16">
        <f t="shared" si="28"/>
        <v>0</v>
      </c>
      <c r="O142" s="1"/>
      <c r="P142" s="1">
        <f>VLOOKUP(A142:A405,'200326'!A142:J405,10,FALSE)</f>
        <v>0</v>
      </c>
      <c r="Q142" s="1">
        <v>6.17</v>
      </c>
      <c r="R142" s="1">
        <v>1</v>
      </c>
      <c r="S142" s="16"/>
      <c r="T142" s="1">
        <v>3.07</v>
      </c>
      <c r="U142" s="1">
        <v>0.67</v>
      </c>
      <c r="V142" s="5">
        <v>5</v>
      </c>
      <c r="W142" s="1">
        <f>VLOOKUP(A142:A405,'200326'!A142:N405,14,FALSE)</f>
        <v>0</v>
      </c>
      <c r="X142" s="1">
        <v>0</v>
      </c>
      <c r="Y142" s="14">
        <v>5517.84</v>
      </c>
      <c r="Z142" s="2">
        <v>1713.99</v>
      </c>
      <c r="AA142" s="1">
        <v>47</v>
      </c>
      <c r="AB142" s="1">
        <v>6</v>
      </c>
      <c r="AC142" s="1">
        <v>-8</v>
      </c>
      <c r="AD142" s="1">
        <v>6</v>
      </c>
      <c r="AE142" s="1">
        <v>32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29</v>
      </c>
      <c r="AV142" s="1">
        <v>28</v>
      </c>
      <c r="AW142" s="1">
        <v>37</v>
      </c>
      <c r="AX142" s="1">
        <v>25</v>
      </c>
      <c r="AY142" s="1">
        <v>15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21</v>
      </c>
      <c r="BF142" s="1">
        <v>6</v>
      </c>
      <c r="BG142" s="1">
        <v>21</v>
      </c>
      <c r="BH142" s="1">
        <v>2</v>
      </c>
      <c r="BI142" s="1">
        <v>10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>
      <c r="A143" s="1">
        <v>70328</v>
      </c>
      <c r="B143" s="1" t="s">
        <v>255</v>
      </c>
      <c r="C143" s="1">
        <v>12</v>
      </c>
      <c r="D143" s="1">
        <v>285</v>
      </c>
      <c r="E143" s="1" t="s">
        <v>64</v>
      </c>
      <c r="F143" s="1">
        <v>285</v>
      </c>
      <c r="G143" s="1" t="s">
        <v>64</v>
      </c>
      <c r="H143" s="2">
        <v>28.88</v>
      </c>
      <c r="I143" s="2">
        <v>346.56</v>
      </c>
      <c r="J143" s="10">
        <f t="shared" si="2"/>
        <v>0</v>
      </c>
      <c r="K143" s="11">
        <f t="shared" si="3"/>
        <v>0</v>
      </c>
      <c r="L143" s="1">
        <v>4.83</v>
      </c>
      <c r="M143" s="1">
        <v>6.25</v>
      </c>
      <c r="N143" s="16">
        <f t="shared" si="28"/>
        <v>0</v>
      </c>
      <c r="O143" s="1"/>
      <c r="P143" s="1" t="e">
        <f>VLOOKUP(A143:A406,'200326'!A143:J406,10,FALSE)</f>
        <v>#N/A</v>
      </c>
      <c r="Q143" s="1">
        <v>7.71</v>
      </c>
      <c r="R143" s="1">
        <v>12.75</v>
      </c>
      <c r="S143" s="16"/>
      <c r="T143" s="1">
        <v>2.83</v>
      </c>
      <c r="U143" s="1">
        <v>2.42</v>
      </c>
      <c r="V143" s="16">
        <f t="shared" ref="V143:V193" si="29">MAX(0,(TRUNC((T143*0.8)-U143)))</f>
        <v>0</v>
      </c>
      <c r="W143" s="1" t="e">
        <f>VLOOKUP(A143:A406,'200326'!A143:N406,14,FALSE)</f>
        <v>#N/A</v>
      </c>
      <c r="X143" s="1">
        <v>0</v>
      </c>
      <c r="Y143" s="14">
        <v>5328.36</v>
      </c>
      <c r="Z143" s="2">
        <v>7422.16</v>
      </c>
      <c r="AA143" s="1">
        <v>9</v>
      </c>
      <c r="AB143" s="1">
        <v>33</v>
      </c>
      <c r="AC143" s="1">
        <v>24</v>
      </c>
      <c r="AD143" s="1">
        <v>17</v>
      </c>
      <c r="AE143" s="1">
        <v>75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68</v>
      </c>
      <c r="AV143" s="1">
        <v>25</v>
      </c>
      <c r="AW143" s="1">
        <v>2</v>
      </c>
      <c r="AX143" s="1">
        <v>20</v>
      </c>
      <c r="AY143" s="1">
        <v>153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19</v>
      </c>
      <c r="BF143" s="1">
        <v>0</v>
      </c>
      <c r="BG143" s="1">
        <v>15</v>
      </c>
      <c r="BH143" s="1">
        <v>0</v>
      </c>
      <c r="BI143" s="1">
        <v>29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>
      <c r="A144" s="1">
        <v>70082</v>
      </c>
      <c r="B144" s="1" t="s">
        <v>268</v>
      </c>
      <c r="C144" s="1">
        <v>24</v>
      </c>
      <c r="D144" s="1">
        <v>285</v>
      </c>
      <c r="E144" s="1" t="s">
        <v>64</v>
      </c>
      <c r="F144" s="1">
        <v>572</v>
      </c>
      <c r="G144" s="1" t="s">
        <v>269</v>
      </c>
      <c r="H144" s="2">
        <v>37.17</v>
      </c>
      <c r="I144" s="2">
        <v>892.08</v>
      </c>
      <c r="J144" s="10">
        <f t="shared" si="2"/>
        <v>0</v>
      </c>
      <c r="K144" s="11">
        <f t="shared" si="3"/>
        <v>0</v>
      </c>
      <c r="L144" s="1">
        <v>0.12</v>
      </c>
      <c r="M144" s="1">
        <v>2.38</v>
      </c>
      <c r="N144" s="16">
        <f t="shared" si="28"/>
        <v>0</v>
      </c>
      <c r="O144" s="1"/>
      <c r="P144" s="1">
        <f>VLOOKUP(A144:A407,'200326'!A144:J407,10,FALSE)</f>
        <v>0</v>
      </c>
      <c r="Q144" s="1">
        <v>5.71</v>
      </c>
      <c r="R144" s="1">
        <v>0.17</v>
      </c>
      <c r="S144" s="16"/>
      <c r="T144" s="1">
        <v>0.12</v>
      </c>
      <c r="U144" s="1">
        <v>2.88</v>
      </c>
      <c r="V144" s="16">
        <f t="shared" si="29"/>
        <v>0</v>
      </c>
      <c r="W144" s="1">
        <f>VLOOKUP(A144:A407,'200326'!A144:N407,14,FALSE)</f>
        <v>0</v>
      </c>
      <c r="X144" s="1">
        <v>0</v>
      </c>
      <c r="Y144" s="14">
        <v>5315.31</v>
      </c>
      <c r="Z144" s="2">
        <v>4832.1000000000004</v>
      </c>
      <c r="AA144" s="1">
        <v>3</v>
      </c>
      <c r="AB144" s="1">
        <v>0</v>
      </c>
      <c r="AC144" s="1">
        <v>0</v>
      </c>
      <c r="AD144" s="1">
        <v>0</v>
      </c>
      <c r="AE144" s="1">
        <v>57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78</v>
      </c>
      <c r="AV144" s="1">
        <v>14</v>
      </c>
      <c r="AW144" s="1">
        <v>24</v>
      </c>
      <c r="AX144" s="1">
        <v>56</v>
      </c>
      <c r="AY144" s="1">
        <v>4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3</v>
      </c>
      <c r="BF144" s="1">
        <v>0</v>
      </c>
      <c r="BG144" s="1">
        <v>0</v>
      </c>
      <c r="BH144" s="1">
        <v>0</v>
      </c>
      <c r="BI144" s="1">
        <v>69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>
      <c r="A145" s="1">
        <v>70200</v>
      </c>
      <c r="B145" s="1" t="s">
        <v>176</v>
      </c>
      <c r="C145" s="1">
        <v>24</v>
      </c>
      <c r="D145" s="1">
        <v>285</v>
      </c>
      <c r="E145" s="1" t="s">
        <v>64</v>
      </c>
      <c r="F145" s="1">
        <v>565</v>
      </c>
      <c r="G145" s="1" t="s">
        <v>94</v>
      </c>
      <c r="H145" s="2">
        <v>34.74</v>
      </c>
      <c r="I145" s="2">
        <v>833.76</v>
      </c>
      <c r="J145" s="10">
        <f t="shared" si="2"/>
        <v>0</v>
      </c>
      <c r="K145" s="11">
        <f t="shared" si="3"/>
        <v>0</v>
      </c>
      <c r="L145" s="1">
        <v>1.1499999999999999</v>
      </c>
      <c r="M145" s="1">
        <v>5.42</v>
      </c>
      <c r="N145" s="16">
        <f t="shared" si="28"/>
        <v>0</v>
      </c>
      <c r="O145" s="1"/>
      <c r="P145" s="1" t="e">
        <f>VLOOKUP(A145:A408,'200326'!A145:J408,10,FALSE)</f>
        <v>#N/A</v>
      </c>
      <c r="Q145" s="1">
        <v>5.0199999999999996</v>
      </c>
      <c r="R145" s="1">
        <v>5.08</v>
      </c>
      <c r="S145" s="16"/>
      <c r="T145" s="1">
        <v>0.19</v>
      </c>
      <c r="U145" s="1">
        <v>1.96</v>
      </c>
      <c r="V145" s="16">
        <f t="shared" si="29"/>
        <v>0</v>
      </c>
      <c r="W145" s="1" t="e">
        <f>VLOOKUP(A145:A408,'200326'!A145:N408,14,FALSE)</f>
        <v>#N/A</v>
      </c>
      <c r="X145" s="1">
        <v>0</v>
      </c>
      <c r="Y145" s="14">
        <v>5297.85</v>
      </c>
      <c r="Z145" s="2">
        <v>10387.26</v>
      </c>
      <c r="AA145" s="1">
        <v>6</v>
      </c>
      <c r="AB145" s="1">
        <v>7</v>
      </c>
      <c r="AC145" s="1">
        <v>15</v>
      </c>
      <c r="AD145" s="1">
        <v>6</v>
      </c>
      <c r="AE145" s="1">
        <v>130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27</v>
      </c>
      <c r="AV145" s="1">
        <v>40</v>
      </c>
      <c r="AW145" s="1">
        <v>54</v>
      </c>
      <c r="AX145" s="1">
        <v>39</v>
      </c>
      <c r="AY145" s="1">
        <v>122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</v>
      </c>
      <c r="BF145" s="1">
        <v>1</v>
      </c>
      <c r="BG145" s="1">
        <v>2</v>
      </c>
      <c r="BH145" s="1">
        <v>2</v>
      </c>
      <c r="BI145" s="1">
        <v>47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>
      <c r="A146" s="1">
        <v>70004</v>
      </c>
      <c r="B146" s="1" t="s">
        <v>211</v>
      </c>
      <c r="C146" s="1">
        <v>24</v>
      </c>
      <c r="D146" s="1">
        <v>285</v>
      </c>
      <c r="E146" s="1" t="s">
        <v>64</v>
      </c>
      <c r="F146" s="1">
        <v>557</v>
      </c>
      <c r="G146" s="1" t="s">
        <v>69</v>
      </c>
      <c r="H146" s="2">
        <v>51.12</v>
      </c>
      <c r="I146" s="2">
        <v>1226.8800000000001</v>
      </c>
      <c r="J146" s="10">
        <f t="shared" si="2"/>
        <v>7361.2800000000007</v>
      </c>
      <c r="K146" s="11">
        <f t="shared" si="3"/>
        <v>6</v>
      </c>
      <c r="L146" s="1">
        <v>1.1200000000000001</v>
      </c>
      <c r="M146" s="1">
        <v>0</v>
      </c>
      <c r="N146" s="21">
        <v>6</v>
      </c>
      <c r="O146" s="1"/>
      <c r="P146" s="1">
        <f>VLOOKUP(A146:A409,'200326'!A146:J409,10,FALSE)</f>
        <v>0</v>
      </c>
      <c r="Q146" s="1">
        <v>1.94</v>
      </c>
      <c r="R146" s="1">
        <v>0.88</v>
      </c>
      <c r="S146" s="16"/>
      <c r="T146" s="1">
        <v>1.25</v>
      </c>
      <c r="U146" s="1">
        <v>1.54</v>
      </c>
      <c r="V146" s="16">
        <f t="shared" si="29"/>
        <v>0</v>
      </c>
      <c r="W146" s="1">
        <f>VLOOKUP(A146:A409,'200326'!A146:N409,14,FALSE)</f>
        <v>0</v>
      </c>
      <c r="X146" s="1">
        <v>0</v>
      </c>
      <c r="Y146" s="14">
        <v>5290.92</v>
      </c>
      <c r="Z146" s="2">
        <v>2964.96</v>
      </c>
      <c r="AA146" s="1">
        <v>0</v>
      </c>
      <c r="AB146" s="1">
        <v>13</v>
      </c>
      <c r="AC146" s="1">
        <v>14</v>
      </c>
      <c r="AD146" s="1">
        <v>13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19</v>
      </c>
      <c r="AV146" s="1">
        <v>7</v>
      </c>
      <c r="AW146" s="1">
        <v>17</v>
      </c>
      <c r="AX146" s="1">
        <v>14</v>
      </c>
      <c r="AY146" s="1">
        <v>21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3</v>
      </c>
      <c r="BF146" s="1">
        <v>12</v>
      </c>
      <c r="BG146" s="1">
        <v>9</v>
      </c>
      <c r="BH146" s="1">
        <v>24</v>
      </c>
      <c r="BI146" s="1">
        <v>37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>
      <c r="A147" s="1">
        <v>70136</v>
      </c>
      <c r="B147" s="1" t="s">
        <v>272</v>
      </c>
      <c r="C147" s="1">
        <v>24</v>
      </c>
      <c r="D147" s="1">
        <v>285</v>
      </c>
      <c r="E147" s="1" t="s">
        <v>64</v>
      </c>
      <c r="F147" s="1">
        <v>570</v>
      </c>
      <c r="G147" s="1" t="s">
        <v>72</v>
      </c>
      <c r="H147" s="2">
        <v>36.869999999999997</v>
      </c>
      <c r="I147" s="2">
        <v>884.88</v>
      </c>
      <c r="J147" s="10">
        <f t="shared" si="2"/>
        <v>0</v>
      </c>
      <c r="K147" s="11">
        <f t="shared" si="3"/>
        <v>0</v>
      </c>
      <c r="L147" s="1">
        <v>1.83</v>
      </c>
      <c r="M147" s="1">
        <v>4.58</v>
      </c>
      <c r="N147" s="16">
        <f t="shared" ref="N147:N153" si="30">MAX(0,(TRUNC((L147*0.8)-M147)))</f>
        <v>0</v>
      </c>
      <c r="O147" s="1"/>
      <c r="P147" s="1">
        <f>VLOOKUP(A147:A410,'200326'!A147:J410,10,FALSE)</f>
        <v>0</v>
      </c>
      <c r="Q147" s="1">
        <v>1.67</v>
      </c>
      <c r="R147" s="1">
        <v>0.25</v>
      </c>
      <c r="S147" s="16"/>
      <c r="T147" s="1">
        <v>2.15</v>
      </c>
      <c r="U147" s="1">
        <v>1.79</v>
      </c>
      <c r="V147" s="16">
        <f t="shared" si="29"/>
        <v>0</v>
      </c>
      <c r="W147" s="1">
        <f>VLOOKUP(A147:A410,'200326'!A147:N410,14,FALSE)</f>
        <v>0</v>
      </c>
      <c r="X147" s="1">
        <v>0</v>
      </c>
      <c r="Y147" s="15">
        <v>4995.88</v>
      </c>
      <c r="Z147" s="2">
        <v>5862.33</v>
      </c>
      <c r="AA147" s="1">
        <v>26</v>
      </c>
      <c r="AB147" s="1">
        <v>8</v>
      </c>
      <c r="AC147" s="1">
        <v>-2</v>
      </c>
      <c r="AD147" s="1">
        <v>32</v>
      </c>
      <c r="AE147" s="1">
        <v>110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13</v>
      </c>
      <c r="AV147" s="1">
        <v>10</v>
      </c>
      <c r="AW147" s="1">
        <v>9</v>
      </c>
      <c r="AX147" s="1">
        <v>26</v>
      </c>
      <c r="AY147" s="1">
        <v>6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47</v>
      </c>
      <c r="BF147" s="1">
        <v>3</v>
      </c>
      <c r="BG147" s="1">
        <v>2</v>
      </c>
      <c r="BH147" s="1">
        <v>2</v>
      </c>
      <c r="BI147" s="1">
        <v>43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>
      <c r="A148" s="1">
        <v>70158</v>
      </c>
      <c r="B148" s="1" t="s">
        <v>218</v>
      </c>
      <c r="C148" s="1">
        <v>16</v>
      </c>
      <c r="D148" s="1">
        <v>285</v>
      </c>
      <c r="E148" s="1" t="s">
        <v>64</v>
      </c>
      <c r="F148" s="1">
        <v>573</v>
      </c>
      <c r="G148" s="1" t="s">
        <v>87</v>
      </c>
      <c r="H148" s="2">
        <v>60.091500000000003</v>
      </c>
      <c r="I148" s="2">
        <v>961.46400000000006</v>
      </c>
      <c r="J148" s="10">
        <f t="shared" si="2"/>
        <v>0</v>
      </c>
      <c r="K148" s="11">
        <f t="shared" si="3"/>
        <v>0</v>
      </c>
      <c r="L148" s="1">
        <v>1.1200000000000001</v>
      </c>
      <c r="M148" s="1">
        <v>3</v>
      </c>
      <c r="N148" s="16">
        <f t="shared" si="30"/>
        <v>0</v>
      </c>
      <c r="O148" s="1"/>
      <c r="P148" s="1" t="e">
        <f>VLOOKUP(A148:A411,'200326'!A148:J411,10,FALSE)</f>
        <v>#N/A</v>
      </c>
      <c r="Q148" s="1">
        <v>3.41</v>
      </c>
      <c r="R148" s="1">
        <v>3</v>
      </c>
      <c r="S148" s="16"/>
      <c r="T148" s="1">
        <v>0.59</v>
      </c>
      <c r="U148" s="1">
        <v>3.06</v>
      </c>
      <c r="V148" s="16">
        <f t="shared" si="29"/>
        <v>0</v>
      </c>
      <c r="W148" s="1" t="e">
        <f>VLOOKUP(A148:A411,'200326'!A148:N411,14,FALSE)</f>
        <v>#N/A</v>
      </c>
      <c r="X148" s="1">
        <v>0</v>
      </c>
      <c r="Y148" s="15">
        <v>4927.5</v>
      </c>
      <c r="Z148" s="2">
        <v>8713.27</v>
      </c>
      <c r="AA148" s="1">
        <v>0</v>
      </c>
      <c r="AB148" s="1">
        <v>2</v>
      </c>
      <c r="AC148" s="1">
        <v>14</v>
      </c>
      <c r="AD148" s="1">
        <v>6</v>
      </c>
      <c r="AE148" s="1">
        <v>48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32</v>
      </c>
      <c r="AX148" s="1">
        <v>45</v>
      </c>
      <c r="AY148" s="1">
        <v>48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8</v>
      </c>
      <c r="BH148" s="1">
        <v>3</v>
      </c>
      <c r="BI148" s="1">
        <v>49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>
      <c r="A149" s="1">
        <v>70064</v>
      </c>
      <c r="B149" s="1" t="s">
        <v>193</v>
      </c>
      <c r="C149" s="1">
        <v>24</v>
      </c>
      <c r="D149" s="1">
        <v>285</v>
      </c>
      <c r="E149" s="1" t="s">
        <v>64</v>
      </c>
      <c r="F149" s="1">
        <v>570</v>
      </c>
      <c r="G149" s="1" t="s">
        <v>72</v>
      </c>
      <c r="H149" s="2">
        <v>34.97</v>
      </c>
      <c r="I149" s="2">
        <v>839.28</v>
      </c>
      <c r="J149" s="10">
        <f t="shared" si="2"/>
        <v>0</v>
      </c>
      <c r="K149" s="11">
        <f t="shared" si="3"/>
        <v>0</v>
      </c>
      <c r="L149" s="1">
        <v>0.35</v>
      </c>
      <c r="M149" s="1">
        <v>6.54</v>
      </c>
      <c r="N149" s="16">
        <f t="shared" si="30"/>
        <v>0</v>
      </c>
      <c r="O149" s="1"/>
      <c r="P149" s="1">
        <f>VLOOKUP(A149:A412,'200326'!A149:J412,10,FALSE)</f>
        <v>0</v>
      </c>
      <c r="Q149" s="1">
        <v>1.75</v>
      </c>
      <c r="R149" s="1">
        <v>5.67</v>
      </c>
      <c r="S149" s="16"/>
      <c r="T149" s="1">
        <v>3.62</v>
      </c>
      <c r="U149" s="1">
        <v>11.33</v>
      </c>
      <c r="V149" s="16">
        <f t="shared" si="29"/>
        <v>0</v>
      </c>
      <c r="W149" s="1">
        <f>VLOOKUP(A149:A412,'200326'!A149:N412,14,FALSE)</f>
        <v>0</v>
      </c>
      <c r="X149" s="1">
        <v>0</v>
      </c>
      <c r="Y149" s="15">
        <v>4808.38</v>
      </c>
      <c r="Z149" s="2">
        <v>19758.05</v>
      </c>
      <c r="AA149" s="1">
        <v>0</v>
      </c>
      <c r="AB149" s="1">
        <v>6</v>
      </c>
      <c r="AC149" s="1">
        <v>4</v>
      </c>
      <c r="AD149" s="1">
        <v>3</v>
      </c>
      <c r="AE149" s="1">
        <v>157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12</v>
      </c>
      <c r="AV149" s="1">
        <v>7</v>
      </c>
      <c r="AW149" s="1">
        <v>16</v>
      </c>
      <c r="AX149" s="1">
        <v>21</v>
      </c>
      <c r="AY149" s="1">
        <v>136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19</v>
      </c>
      <c r="BF149" s="1">
        <v>6</v>
      </c>
      <c r="BG149" s="1">
        <v>44</v>
      </c>
      <c r="BH149" s="1">
        <v>42</v>
      </c>
      <c r="BI149" s="1">
        <v>272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>
      <c r="A150" s="1">
        <v>70302</v>
      </c>
      <c r="B150" s="1" t="s">
        <v>242</v>
      </c>
      <c r="C150" s="1">
        <v>20</v>
      </c>
      <c r="D150" s="1">
        <v>285</v>
      </c>
      <c r="E150" s="1" t="s">
        <v>64</v>
      </c>
      <c r="F150" s="1">
        <v>285</v>
      </c>
      <c r="G150" s="1" t="s">
        <v>64</v>
      </c>
      <c r="H150" s="2">
        <v>86.351399999999998</v>
      </c>
      <c r="I150" s="2">
        <v>1727.028</v>
      </c>
      <c r="J150" s="10">
        <f t="shared" si="2"/>
        <v>0</v>
      </c>
      <c r="K150" s="11">
        <f t="shared" si="3"/>
        <v>0</v>
      </c>
      <c r="L150" s="1">
        <v>0.65</v>
      </c>
      <c r="M150" s="1">
        <v>2.6</v>
      </c>
      <c r="N150" s="16">
        <f t="shared" si="30"/>
        <v>0</v>
      </c>
      <c r="O150" s="1"/>
      <c r="P150" s="1">
        <f>VLOOKUP(A150:A413,'200326'!A150:J413,10,FALSE)</f>
        <v>0</v>
      </c>
      <c r="Q150" s="1">
        <v>0.45</v>
      </c>
      <c r="R150" s="1">
        <v>0.1</v>
      </c>
      <c r="S150" s="16"/>
      <c r="T150" s="1">
        <v>1.65</v>
      </c>
      <c r="U150" s="1">
        <v>1.35</v>
      </c>
      <c r="V150" s="16">
        <f t="shared" si="29"/>
        <v>0</v>
      </c>
      <c r="W150" s="1">
        <f>VLOOKUP(A150:A413,'200326'!A150:N413,14,FALSE)</f>
        <v>0</v>
      </c>
      <c r="X150" s="1">
        <v>0</v>
      </c>
      <c r="Y150" s="15">
        <v>4749.33</v>
      </c>
      <c r="Z150" s="2">
        <v>6994.46</v>
      </c>
      <c r="AA150" s="1">
        <v>8</v>
      </c>
      <c r="AB150" s="1">
        <v>10</v>
      </c>
      <c r="AC150" s="1">
        <v>0</v>
      </c>
      <c r="AD150" s="1">
        <v>0</v>
      </c>
      <c r="AE150" s="1">
        <v>52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18</v>
      </c>
      <c r="AW150" s="1">
        <v>0</v>
      </c>
      <c r="AX150" s="1">
        <v>0</v>
      </c>
      <c r="AY150" s="1">
        <v>2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33</v>
      </c>
      <c r="BF150" s="1">
        <v>0</v>
      </c>
      <c r="BG150" s="1">
        <v>0</v>
      </c>
      <c r="BH150" s="1">
        <v>0</v>
      </c>
      <c r="BI150" s="1">
        <v>27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>
      <c r="A151" s="1">
        <v>70045</v>
      </c>
      <c r="B151" s="1" t="s">
        <v>209</v>
      </c>
      <c r="C151" s="1">
        <v>16</v>
      </c>
      <c r="D151" s="1">
        <v>285</v>
      </c>
      <c r="E151" s="1" t="s">
        <v>64</v>
      </c>
      <c r="F151" s="1">
        <v>387</v>
      </c>
      <c r="G151" s="1" t="s">
        <v>94</v>
      </c>
      <c r="H151" s="2">
        <v>43.950699999999998</v>
      </c>
      <c r="I151" s="2">
        <v>703.21119999999996</v>
      </c>
      <c r="J151" s="10">
        <f t="shared" si="2"/>
        <v>0</v>
      </c>
      <c r="K151" s="11">
        <f t="shared" si="3"/>
        <v>0</v>
      </c>
      <c r="L151" s="1">
        <v>1.06</v>
      </c>
      <c r="M151" s="1">
        <v>0.62</v>
      </c>
      <c r="N151" s="16">
        <f t="shared" si="30"/>
        <v>0</v>
      </c>
      <c r="O151" s="1"/>
      <c r="P151" s="1" t="e">
        <f>VLOOKUP(A151:A414,'200326'!A151:J414,10,FALSE)</f>
        <v>#N/A</v>
      </c>
      <c r="Q151" s="1">
        <v>5.44</v>
      </c>
      <c r="R151" s="1">
        <v>0.81</v>
      </c>
      <c r="S151" s="16"/>
      <c r="T151" s="1">
        <v>0.12</v>
      </c>
      <c r="U151" s="1">
        <v>1.5</v>
      </c>
      <c r="V151" s="16">
        <f t="shared" si="29"/>
        <v>0</v>
      </c>
      <c r="W151" s="1" t="e">
        <f>VLOOKUP(A151:A414,'200326'!A151:N414,14,FALSE)</f>
        <v>#N/A</v>
      </c>
      <c r="X151" s="1">
        <v>0</v>
      </c>
      <c r="Y151" s="15">
        <v>4658.7700000000004</v>
      </c>
      <c r="Z151" s="2">
        <v>2065.6799999999998</v>
      </c>
      <c r="AA151" s="1">
        <v>1</v>
      </c>
      <c r="AB151" s="1">
        <v>16</v>
      </c>
      <c r="AC151" s="1">
        <v>3</v>
      </c>
      <c r="AD151" s="1">
        <v>10</v>
      </c>
      <c r="AE151" s="1">
        <v>10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21</v>
      </c>
      <c r="AV151" s="1">
        <v>51</v>
      </c>
      <c r="AW151" s="1">
        <v>30</v>
      </c>
      <c r="AX151" s="1">
        <v>21</v>
      </c>
      <c r="AY151" s="1">
        <v>13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4</v>
      </c>
      <c r="BG151" s="1">
        <v>0</v>
      </c>
      <c r="BH151" s="1">
        <v>0</v>
      </c>
      <c r="BI151" s="1">
        <v>24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>
      <c r="A152" s="1">
        <v>70054</v>
      </c>
      <c r="B152" s="1" t="s">
        <v>260</v>
      </c>
      <c r="C152" s="1">
        <v>16</v>
      </c>
      <c r="D152" s="1">
        <v>285</v>
      </c>
      <c r="E152" s="1" t="s">
        <v>64</v>
      </c>
      <c r="F152" s="1">
        <v>387</v>
      </c>
      <c r="G152" s="1" t="s">
        <v>94</v>
      </c>
      <c r="H152" s="2">
        <v>45.31</v>
      </c>
      <c r="I152" s="2">
        <v>724.96</v>
      </c>
      <c r="J152" s="10">
        <f t="shared" si="2"/>
        <v>0</v>
      </c>
      <c r="K152" s="11">
        <f t="shared" si="3"/>
        <v>0</v>
      </c>
      <c r="L152" s="1">
        <v>4.53</v>
      </c>
      <c r="M152" s="1">
        <v>3.94</v>
      </c>
      <c r="N152" s="16">
        <f t="shared" si="30"/>
        <v>0</v>
      </c>
      <c r="O152" s="1"/>
      <c r="P152" s="1">
        <f>VLOOKUP(A152:A415,'200326'!A152:J415,10,FALSE)</f>
        <v>0</v>
      </c>
      <c r="Q152" s="1">
        <v>0.38</v>
      </c>
      <c r="R152" s="1">
        <v>0.12</v>
      </c>
      <c r="S152" s="16"/>
      <c r="T152" s="1">
        <v>1.47</v>
      </c>
      <c r="U152" s="1">
        <v>8.3800000000000008</v>
      </c>
      <c r="V152" s="16">
        <f t="shared" si="29"/>
        <v>0</v>
      </c>
      <c r="W152" s="1">
        <f>VLOOKUP(A152:A415,'200326'!A152:N415,14,FALSE)</f>
        <v>0</v>
      </c>
      <c r="X152" s="1">
        <v>0</v>
      </c>
      <c r="Y152" s="15">
        <v>4621.62</v>
      </c>
      <c r="Z152" s="2">
        <v>9016.69</v>
      </c>
      <c r="AA152" s="1">
        <v>41</v>
      </c>
      <c r="AB152" s="1">
        <v>5</v>
      </c>
      <c r="AC152" s="1">
        <v>-2</v>
      </c>
      <c r="AD152" s="1">
        <v>62</v>
      </c>
      <c r="AE152" s="1">
        <v>63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12</v>
      </c>
      <c r="AW152" s="1">
        <v>0</v>
      </c>
      <c r="AX152" s="1">
        <v>0</v>
      </c>
      <c r="AY152" s="1">
        <v>2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</v>
      </c>
      <c r="BG152" s="1">
        <v>13</v>
      </c>
      <c r="BH152" s="1">
        <v>20</v>
      </c>
      <c r="BI152" s="1">
        <v>134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>
      <c r="A153" s="1">
        <v>70984</v>
      </c>
      <c r="B153" s="1" t="s">
        <v>149</v>
      </c>
      <c r="C153" s="1">
        <v>5</v>
      </c>
      <c r="D153" s="1">
        <v>285</v>
      </c>
      <c r="E153" s="1" t="s">
        <v>64</v>
      </c>
      <c r="F153" s="1">
        <v>573</v>
      </c>
      <c r="G153" s="1" t="s">
        <v>87</v>
      </c>
      <c r="H153" s="2">
        <v>171.09</v>
      </c>
      <c r="I153" s="2">
        <v>855.45</v>
      </c>
      <c r="J153" s="10">
        <f t="shared" si="2"/>
        <v>0</v>
      </c>
      <c r="K153" s="11">
        <f t="shared" si="3"/>
        <v>0</v>
      </c>
      <c r="L153" s="1">
        <v>0.6</v>
      </c>
      <c r="M153" s="1">
        <v>2.2000000000000002</v>
      </c>
      <c r="N153" s="16">
        <f t="shared" si="30"/>
        <v>0</v>
      </c>
      <c r="O153" s="1"/>
      <c r="P153" s="1" t="e">
        <f>VLOOKUP(A153:A416,'200326'!A153:J416,10,FALSE)</f>
        <v>#N/A</v>
      </c>
      <c r="Q153" s="1">
        <v>4.4000000000000004</v>
      </c>
      <c r="R153" s="1">
        <v>5</v>
      </c>
      <c r="S153" s="16"/>
      <c r="T153" s="1">
        <v>0.3</v>
      </c>
      <c r="U153" s="1">
        <v>1.2</v>
      </c>
      <c r="V153" s="16">
        <f t="shared" si="29"/>
        <v>0</v>
      </c>
      <c r="W153" s="1" t="e">
        <f>VLOOKUP(A153:A416,'200326'!A153:N416,14,FALSE)</f>
        <v>#N/A</v>
      </c>
      <c r="X153" s="1">
        <v>0</v>
      </c>
      <c r="Y153" s="15">
        <v>4533.88</v>
      </c>
      <c r="Z153" s="2">
        <v>7185.78</v>
      </c>
      <c r="AA153" s="1">
        <v>1</v>
      </c>
      <c r="AB153" s="1">
        <v>0</v>
      </c>
      <c r="AC153" s="1">
        <v>0</v>
      </c>
      <c r="AD153" s="1">
        <v>4</v>
      </c>
      <c r="AE153" s="1">
        <v>11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10</v>
      </c>
      <c r="AV153" s="1">
        <v>3</v>
      </c>
      <c r="AW153" s="1">
        <v>10</v>
      </c>
      <c r="AX153" s="1">
        <v>1</v>
      </c>
      <c r="AY153" s="1">
        <v>25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3</v>
      </c>
      <c r="BG153" s="1">
        <v>0</v>
      </c>
      <c r="BH153" s="1">
        <v>0</v>
      </c>
      <c r="BI153" s="1">
        <v>6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>
      <c r="A154" s="1">
        <v>70316</v>
      </c>
      <c r="B154" s="1" t="s">
        <v>261</v>
      </c>
      <c r="C154" s="1">
        <v>15</v>
      </c>
      <c r="D154" s="1">
        <v>285</v>
      </c>
      <c r="E154" s="1" t="s">
        <v>64</v>
      </c>
      <c r="F154" s="1">
        <v>562</v>
      </c>
      <c r="G154" s="1" t="s">
        <v>65</v>
      </c>
      <c r="H154" s="2">
        <v>28.82</v>
      </c>
      <c r="I154" s="2">
        <v>432.3</v>
      </c>
      <c r="J154" s="10">
        <f t="shared" si="2"/>
        <v>2161.5</v>
      </c>
      <c r="K154" s="11">
        <f t="shared" si="3"/>
        <v>5</v>
      </c>
      <c r="L154" s="1">
        <v>3.43</v>
      </c>
      <c r="M154" s="1">
        <v>0.27</v>
      </c>
      <c r="N154" s="26">
        <v>5</v>
      </c>
      <c r="O154" s="1"/>
      <c r="P154" s="1" t="e">
        <f>VLOOKUP(A154:A417,'200326'!A154:J417,10,FALSE)</f>
        <v>#N/A</v>
      </c>
      <c r="Q154" s="1">
        <v>5.5</v>
      </c>
      <c r="R154" s="1">
        <v>3</v>
      </c>
      <c r="S154" s="16"/>
      <c r="T154" s="1">
        <v>1.43</v>
      </c>
      <c r="U154" s="1">
        <v>1.87</v>
      </c>
      <c r="V154" s="16">
        <f t="shared" si="29"/>
        <v>0</v>
      </c>
      <c r="W154" s="1" t="e">
        <f>VLOOKUP(A154:A417,'200326'!A154:N417,14,FALSE)</f>
        <v>#N/A</v>
      </c>
      <c r="X154" s="1">
        <v>0</v>
      </c>
      <c r="Y154" s="15">
        <v>4481.51</v>
      </c>
      <c r="Z154" s="2">
        <v>2219.14</v>
      </c>
      <c r="AA154" s="1">
        <v>17</v>
      </c>
      <c r="AB154" s="1">
        <v>11</v>
      </c>
      <c r="AC154" s="1">
        <v>22</v>
      </c>
      <c r="AD154" s="1">
        <v>14</v>
      </c>
      <c r="AE154" s="1">
        <v>4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30</v>
      </c>
      <c r="AV154" s="1">
        <v>18</v>
      </c>
      <c r="AW154" s="1">
        <v>37</v>
      </c>
      <c r="AX154" s="1">
        <v>13</v>
      </c>
      <c r="AY154" s="1">
        <v>45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4</v>
      </c>
      <c r="BF154" s="1">
        <v>18</v>
      </c>
      <c r="BG154" s="1">
        <v>0</v>
      </c>
      <c r="BH154" s="1">
        <v>17</v>
      </c>
      <c r="BI154" s="1">
        <v>28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>
      <c r="A155" s="1">
        <v>70415</v>
      </c>
      <c r="B155" s="1" t="s">
        <v>350</v>
      </c>
      <c r="C155" s="1">
        <v>20</v>
      </c>
      <c r="D155" s="1">
        <v>285</v>
      </c>
      <c r="E155" s="1" t="s">
        <v>64</v>
      </c>
      <c r="F155" s="1">
        <v>285</v>
      </c>
      <c r="G155" s="1" t="s">
        <v>64</v>
      </c>
      <c r="H155" s="2">
        <v>76.3</v>
      </c>
      <c r="I155" s="2">
        <v>1526</v>
      </c>
      <c r="J155" s="10">
        <f t="shared" si="2"/>
        <v>0</v>
      </c>
      <c r="K155" s="11">
        <f t="shared" si="3"/>
        <v>0</v>
      </c>
      <c r="L155" s="1">
        <v>0</v>
      </c>
      <c r="M155" s="1">
        <v>0</v>
      </c>
      <c r="N155" s="16">
        <f t="shared" ref="N155:N172" si="31">MAX(0,(TRUNC((L155*0.8)-M155)))</f>
        <v>0</v>
      </c>
      <c r="O155" s="1"/>
      <c r="P155" s="1">
        <f>VLOOKUP(A155:A418,'200326'!A155:J418,10,FALSE)</f>
        <v>0</v>
      </c>
      <c r="Q155" s="1">
        <v>1.68</v>
      </c>
      <c r="R155" s="1">
        <v>0</v>
      </c>
      <c r="S155" s="16"/>
      <c r="T155" s="1">
        <v>1.23</v>
      </c>
      <c r="U155" s="1">
        <v>0.15</v>
      </c>
      <c r="V155" s="16">
        <f t="shared" si="29"/>
        <v>0</v>
      </c>
      <c r="W155" s="1">
        <f>VLOOKUP(A155:A418,'200326'!A155:N418,14,FALSE)</f>
        <v>0</v>
      </c>
      <c r="X155" s="1">
        <v>0</v>
      </c>
      <c r="Y155" s="15">
        <v>4425.3999999999996</v>
      </c>
      <c r="Z155" s="2">
        <v>228.9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32</v>
      </c>
      <c r="AX155" s="1">
        <v>3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21</v>
      </c>
      <c r="BH155" s="1">
        <v>7</v>
      </c>
      <c r="BI155" s="1">
        <v>3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>
      <c r="A156" s="1">
        <v>70504</v>
      </c>
      <c r="B156" s="1" t="s">
        <v>254</v>
      </c>
      <c r="C156" s="1">
        <v>20</v>
      </c>
      <c r="D156" s="1">
        <v>285</v>
      </c>
      <c r="E156" s="1" t="s">
        <v>64</v>
      </c>
      <c r="F156" s="1">
        <v>991</v>
      </c>
      <c r="G156" s="1" t="s">
        <v>141</v>
      </c>
      <c r="H156" s="2">
        <v>62.57</v>
      </c>
      <c r="I156" s="2">
        <v>1251.4000000000001</v>
      </c>
      <c r="J156" s="10">
        <f t="shared" si="2"/>
        <v>0</v>
      </c>
      <c r="K156" s="11">
        <f t="shared" si="3"/>
        <v>0</v>
      </c>
      <c r="L156" s="1">
        <v>2.25</v>
      </c>
      <c r="M156" s="1">
        <v>2.65</v>
      </c>
      <c r="N156" s="16">
        <f t="shared" si="31"/>
        <v>0</v>
      </c>
      <c r="O156" s="1"/>
      <c r="P156" s="1">
        <f>VLOOKUP(A156:A419,'200326'!A156:J419,10,FALSE)</f>
        <v>0</v>
      </c>
      <c r="Q156" s="1">
        <v>1.27</v>
      </c>
      <c r="R156" s="1">
        <v>0.3</v>
      </c>
      <c r="S156" s="16"/>
      <c r="T156" s="1">
        <v>0</v>
      </c>
      <c r="U156" s="1">
        <v>0</v>
      </c>
      <c r="V156" s="16">
        <f t="shared" si="29"/>
        <v>0</v>
      </c>
      <c r="W156" s="1">
        <f>VLOOKUP(A156:A419,'200326'!A156:N419,14,FALSE)</f>
        <v>0</v>
      </c>
      <c r="X156" s="1">
        <v>0</v>
      </c>
      <c r="Y156" s="15">
        <v>4411.1899999999996</v>
      </c>
      <c r="Z156" s="2">
        <v>3691.63</v>
      </c>
      <c r="AA156" s="1">
        <v>9</v>
      </c>
      <c r="AB156" s="1">
        <v>0</v>
      </c>
      <c r="AC156" s="1">
        <v>24</v>
      </c>
      <c r="AD156" s="1">
        <v>24</v>
      </c>
      <c r="AE156" s="1">
        <v>53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8</v>
      </c>
      <c r="AV156" s="1">
        <v>8</v>
      </c>
      <c r="AW156" s="1">
        <v>11</v>
      </c>
      <c r="AX156" s="1">
        <v>5</v>
      </c>
      <c r="AY156" s="1">
        <v>6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>
      <c r="A157" s="1">
        <v>70975</v>
      </c>
      <c r="B157" s="1" t="s">
        <v>256</v>
      </c>
      <c r="C157" s="1">
        <v>20</v>
      </c>
      <c r="D157" s="1">
        <v>285</v>
      </c>
      <c r="E157" s="1" t="s">
        <v>64</v>
      </c>
      <c r="F157" s="1">
        <v>974</v>
      </c>
      <c r="G157" s="1" t="s">
        <v>110</v>
      </c>
      <c r="H157" s="2">
        <v>40.81</v>
      </c>
      <c r="I157" s="2">
        <v>816.2</v>
      </c>
      <c r="J157" s="10">
        <f t="shared" si="2"/>
        <v>0</v>
      </c>
      <c r="K157" s="11">
        <f t="shared" si="3"/>
        <v>0</v>
      </c>
      <c r="L157" s="1">
        <v>1.27</v>
      </c>
      <c r="M157" s="1">
        <v>1.65</v>
      </c>
      <c r="N157" s="16">
        <f t="shared" si="31"/>
        <v>0</v>
      </c>
      <c r="O157" s="1"/>
      <c r="P157" s="1">
        <f>VLOOKUP(A157:A420,'200326'!A157:J420,10,FALSE)</f>
        <v>0</v>
      </c>
      <c r="Q157" s="1">
        <v>3.8</v>
      </c>
      <c r="R157" s="1">
        <v>0.95</v>
      </c>
      <c r="S157" s="16"/>
      <c r="T157" s="1">
        <v>0.25</v>
      </c>
      <c r="U157" s="1">
        <v>0</v>
      </c>
      <c r="V157" s="16">
        <f t="shared" si="29"/>
        <v>0</v>
      </c>
      <c r="W157" s="1">
        <f>VLOOKUP(A157:A420,'200326'!A157:N420,14,FALSE)</f>
        <v>0</v>
      </c>
      <c r="X157" s="1">
        <v>0</v>
      </c>
      <c r="Y157" s="15">
        <v>4346.2700000000004</v>
      </c>
      <c r="Z157" s="2">
        <v>2122.12</v>
      </c>
      <c r="AA157" s="1">
        <v>7</v>
      </c>
      <c r="AB157" s="1">
        <v>2</v>
      </c>
      <c r="AC157" s="1">
        <v>6</v>
      </c>
      <c r="AD157" s="1">
        <v>23</v>
      </c>
      <c r="AE157" s="1">
        <v>33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14</v>
      </c>
      <c r="AV157" s="1">
        <v>24</v>
      </c>
      <c r="AW157" s="1">
        <v>35</v>
      </c>
      <c r="AX157" s="1">
        <v>30</v>
      </c>
      <c r="AY157" s="1">
        <v>19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4</v>
      </c>
      <c r="BG157" s="1">
        <v>2</v>
      </c>
      <c r="BH157" s="1">
        <v>2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>
      <c r="A158" s="1">
        <v>70148</v>
      </c>
      <c r="B158" s="1" t="s">
        <v>210</v>
      </c>
      <c r="C158" s="1">
        <v>20</v>
      </c>
      <c r="D158" s="1">
        <v>285</v>
      </c>
      <c r="E158" s="1" t="s">
        <v>64</v>
      </c>
      <c r="F158" s="1">
        <v>974</v>
      </c>
      <c r="G158" s="1" t="s">
        <v>110</v>
      </c>
      <c r="H158" s="2">
        <v>48.577100000000002</v>
      </c>
      <c r="I158" s="2">
        <v>971.54200000000003</v>
      </c>
      <c r="J158" s="10">
        <f t="shared" si="2"/>
        <v>0</v>
      </c>
      <c r="K158" s="11">
        <f t="shared" si="3"/>
        <v>0</v>
      </c>
      <c r="L158" s="1">
        <v>0</v>
      </c>
      <c r="M158" s="1">
        <v>0.7</v>
      </c>
      <c r="N158" s="16">
        <f t="shared" si="31"/>
        <v>0</v>
      </c>
      <c r="O158" s="1"/>
      <c r="P158" s="1" t="e">
        <f>VLOOKUP(A158:A421,'200326'!A158:J421,10,FALSE)</f>
        <v>#N/A</v>
      </c>
      <c r="Q158" s="1">
        <v>3.32</v>
      </c>
      <c r="R158" s="1">
        <v>2.7</v>
      </c>
      <c r="S158" s="16"/>
      <c r="T158" s="1">
        <v>1.1000000000000001</v>
      </c>
      <c r="U158" s="1">
        <v>1.2</v>
      </c>
      <c r="V158" s="16">
        <f t="shared" si="29"/>
        <v>0</v>
      </c>
      <c r="W158" s="1" t="e">
        <f>VLOOKUP(A158:A421,'200326'!A158:N421,14,FALSE)</f>
        <v>#N/A</v>
      </c>
      <c r="X158" s="1">
        <v>0</v>
      </c>
      <c r="Y158" s="15">
        <v>4299.07</v>
      </c>
      <c r="Z158" s="2">
        <v>4469.09</v>
      </c>
      <c r="AA158" s="1">
        <v>6</v>
      </c>
      <c r="AB158" s="1">
        <v>7</v>
      </c>
      <c r="AC158" s="1">
        <v>-13</v>
      </c>
      <c r="AD158" s="1">
        <v>7</v>
      </c>
      <c r="AE158" s="1">
        <v>14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8</v>
      </c>
      <c r="AV158" s="1">
        <v>34</v>
      </c>
      <c r="AW158" s="1">
        <v>26</v>
      </c>
      <c r="AX158" s="1">
        <v>31</v>
      </c>
      <c r="AY158" s="1">
        <v>54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13</v>
      </c>
      <c r="BF158" s="1">
        <v>7</v>
      </c>
      <c r="BG158" s="1">
        <v>0</v>
      </c>
      <c r="BH158" s="1">
        <v>11</v>
      </c>
      <c r="BI158" s="1">
        <v>24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>
      <c r="A159" s="1">
        <v>70071</v>
      </c>
      <c r="B159" s="1" t="s">
        <v>285</v>
      </c>
      <c r="C159" s="1">
        <v>6</v>
      </c>
      <c r="D159" s="1">
        <v>285</v>
      </c>
      <c r="E159" s="1" t="s">
        <v>64</v>
      </c>
      <c r="F159" s="1">
        <v>974</v>
      </c>
      <c r="G159" s="1" t="s">
        <v>110</v>
      </c>
      <c r="H159" s="2">
        <v>174.97</v>
      </c>
      <c r="I159" s="2">
        <v>1049.82</v>
      </c>
      <c r="J159" s="10">
        <f t="shared" si="2"/>
        <v>0</v>
      </c>
      <c r="K159" s="11">
        <f t="shared" si="3"/>
        <v>0</v>
      </c>
      <c r="L159" s="1">
        <v>0.5</v>
      </c>
      <c r="M159" s="1">
        <v>1.5</v>
      </c>
      <c r="N159" s="16">
        <f t="shared" si="31"/>
        <v>0</v>
      </c>
      <c r="O159" s="1"/>
      <c r="P159" s="1" t="e">
        <f>VLOOKUP(A159:A422,'200326'!A159:J422,10,FALSE)</f>
        <v>#N/A</v>
      </c>
      <c r="Q159" s="1">
        <v>2.5</v>
      </c>
      <c r="R159" s="1">
        <v>2.5</v>
      </c>
      <c r="S159" s="16"/>
      <c r="T159" s="1">
        <v>1.08</v>
      </c>
      <c r="U159" s="1">
        <v>4.67</v>
      </c>
      <c r="V159" s="16">
        <f t="shared" si="29"/>
        <v>0</v>
      </c>
      <c r="W159" s="1" t="e">
        <f>VLOOKUP(A159:A422,'200326'!A159:N422,14,FALSE)</f>
        <v>#N/A</v>
      </c>
      <c r="X159" s="1">
        <v>0</v>
      </c>
      <c r="Y159" s="15">
        <v>4286.76</v>
      </c>
      <c r="Z159" s="2">
        <v>9098.44</v>
      </c>
      <c r="AA159" s="1">
        <v>3</v>
      </c>
      <c r="AB159" s="1">
        <v>0</v>
      </c>
      <c r="AC159" s="1">
        <v>0</v>
      </c>
      <c r="AD159" s="1">
        <v>0</v>
      </c>
      <c r="AE159" s="1">
        <v>9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2</v>
      </c>
      <c r="AV159" s="1">
        <v>7</v>
      </c>
      <c r="AW159" s="1">
        <v>7</v>
      </c>
      <c r="AX159" s="1">
        <v>5</v>
      </c>
      <c r="AY159" s="1">
        <v>15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1</v>
      </c>
      <c r="BF159" s="1">
        <v>1</v>
      </c>
      <c r="BG159" s="1">
        <v>3</v>
      </c>
      <c r="BH159" s="1">
        <v>4</v>
      </c>
      <c r="BI159" s="1">
        <v>28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>
      <c r="A160" s="1">
        <v>70969</v>
      </c>
      <c r="B160" s="1" t="s">
        <v>277</v>
      </c>
      <c r="C160" s="1">
        <v>12</v>
      </c>
      <c r="D160" s="1">
        <v>285</v>
      </c>
      <c r="E160" s="1" t="s">
        <v>64</v>
      </c>
      <c r="F160" s="1">
        <v>567</v>
      </c>
      <c r="G160" s="1" t="s">
        <v>74</v>
      </c>
      <c r="H160" s="2">
        <v>62.506799999999998</v>
      </c>
      <c r="I160" s="2">
        <v>750.08159999999998</v>
      </c>
      <c r="J160" s="10">
        <f t="shared" si="2"/>
        <v>0</v>
      </c>
      <c r="K160" s="11">
        <f t="shared" si="3"/>
        <v>0</v>
      </c>
      <c r="L160" s="1">
        <v>3.58</v>
      </c>
      <c r="M160" s="1">
        <v>6.92</v>
      </c>
      <c r="N160" s="16">
        <f t="shared" si="31"/>
        <v>0</v>
      </c>
      <c r="O160" s="1"/>
      <c r="P160" s="1">
        <f>VLOOKUP(A160:A423,'200326'!A160:J423,10,FALSE)</f>
        <v>0</v>
      </c>
      <c r="Q160" s="1">
        <v>0.83</v>
      </c>
      <c r="R160" s="1">
        <v>0</v>
      </c>
      <c r="S160" s="16"/>
      <c r="T160" s="1">
        <v>1.29</v>
      </c>
      <c r="U160" s="1">
        <v>1.67</v>
      </c>
      <c r="V160" s="16">
        <f t="shared" si="29"/>
        <v>0</v>
      </c>
      <c r="W160" s="1">
        <f>VLOOKUP(A160:A423,'200326'!A160:N423,14,FALSE)</f>
        <v>0</v>
      </c>
      <c r="X160" s="1">
        <v>0</v>
      </c>
      <c r="Y160" s="15">
        <v>4281.72</v>
      </c>
      <c r="Z160" s="2">
        <v>6438.2</v>
      </c>
      <c r="AA160" s="1">
        <v>3</v>
      </c>
      <c r="AB160" s="1">
        <v>17</v>
      </c>
      <c r="AC160" s="1">
        <v>19</v>
      </c>
      <c r="AD160" s="1">
        <v>25</v>
      </c>
      <c r="AE160" s="1">
        <v>83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6</v>
      </c>
      <c r="AX160" s="1">
        <v>8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6</v>
      </c>
      <c r="BF160" s="1">
        <v>0</v>
      </c>
      <c r="BG160" s="1">
        <v>6</v>
      </c>
      <c r="BH160" s="1">
        <v>7</v>
      </c>
      <c r="BI160" s="1">
        <v>20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>
      <c r="A161" s="1">
        <v>70503</v>
      </c>
      <c r="B161" s="1" t="s">
        <v>219</v>
      </c>
      <c r="C161" s="1">
        <v>32</v>
      </c>
      <c r="D161" s="1">
        <v>285</v>
      </c>
      <c r="E161" s="1" t="s">
        <v>64</v>
      </c>
      <c r="F161" s="1">
        <v>573</v>
      </c>
      <c r="G161" s="1" t="s">
        <v>87</v>
      </c>
      <c r="H161" s="2">
        <v>33.270000000000003</v>
      </c>
      <c r="I161" s="2">
        <v>1064.6400000000001</v>
      </c>
      <c r="J161" s="10">
        <f t="shared" si="2"/>
        <v>0</v>
      </c>
      <c r="K161" s="11">
        <f t="shared" si="3"/>
        <v>0</v>
      </c>
      <c r="L161" s="1">
        <v>0.09</v>
      </c>
      <c r="M161" s="1">
        <v>0.12</v>
      </c>
      <c r="N161" s="16">
        <f t="shared" si="31"/>
        <v>0</v>
      </c>
      <c r="O161" s="1"/>
      <c r="P161" s="1">
        <f>VLOOKUP(A161:A424,'200326'!A161:J424,10,FALSE)</f>
        <v>0</v>
      </c>
      <c r="Q161" s="1">
        <v>2.11</v>
      </c>
      <c r="R161" s="1">
        <v>2.12</v>
      </c>
      <c r="S161" s="16"/>
      <c r="T161" s="1">
        <v>1.69</v>
      </c>
      <c r="U161" s="1">
        <v>0.78</v>
      </c>
      <c r="V161" s="16">
        <f t="shared" si="29"/>
        <v>0</v>
      </c>
      <c r="W161" s="1">
        <f>VLOOKUP(A161:A424,'200326'!A161:N424,14,FALSE)</f>
        <v>0</v>
      </c>
      <c r="X161" s="1">
        <v>0</v>
      </c>
      <c r="Y161" s="15">
        <v>4142.12</v>
      </c>
      <c r="Z161" s="2">
        <v>3227.19</v>
      </c>
      <c r="AA161" s="1">
        <v>6</v>
      </c>
      <c r="AB161" s="1">
        <v>2</v>
      </c>
      <c r="AC161" s="1">
        <v>-22</v>
      </c>
      <c r="AD161" s="1">
        <v>36</v>
      </c>
      <c r="AE161" s="1">
        <v>4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19</v>
      </c>
      <c r="AV161" s="1">
        <v>25</v>
      </c>
      <c r="AW161" s="1">
        <v>25</v>
      </c>
      <c r="AX161" s="1">
        <v>22</v>
      </c>
      <c r="AY161" s="1">
        <v>68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40</v>
      </c>
      <c r="BF161" s="1">
        <v>8</v>
      </c>
      <c r="BG161" s="1">
        <v>8</v>
      </c>
      <c r="BH161" s="1">
        <v>4</v>
      </c>
      <c r="BI161" s="1">
        <v>25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>
      <c r="A162" s="1">
        <v>70147</v>
      </c>
      <c r="B162" s="1" t="s">
        <v>232</v>
      </c>
      <c r="C162" s="1">
        <v>40</v>
      </c>
      <c r="D162" s="1">
        <v>285</v>
      </c>
      <c r="E162" s="1" t="s">
        <v>64</v>
      </c>
      <c r="F162" s="1">
        <v>974</v>
      </c>
      <c r="G162" s="1" t="s">
        <v>110</v>
      </c>
      <c r="H162" s="2">
        <v>30.79</v>
      </c>
      <c r="I162" s="2">
        <v>1231.5999999999999</v>
      </c>
      <c r="J162" s="10">
        <f t="shared" si="2"/>
        <v>0</v>
      </c>
      <c r="K162" s="11">
        <f t="shared" si="3"/>
        <v>0</v>
      </c>
      <c r="L162" s="1">
        <v>2.17</v>
      </c>
      <c r="M162" s="1">
        <v>0.8</v>
      </c>
      <c r="N162" s="16">
        <f t="shared" si="31"/>
        <v>0</v>
      </c>
      <c r="O162" s="1"/>
      <c r="P162" s="1" t="e">
        <f>VLOOKUP(A162:A425,'200326'!A162:J425,10,FALSE)</f>
        <v>#N/A</v>
      </c>
      <c r="Q162" s="1">
        <v>0</v>
      </c>
      <c r="R162" s="1">
        <v>0</v>
      </c>
      <c r="S162" s="16"/>
      <c r="T162" s="1">
        <v>1.1399999999999999</v>
      </c>
      <c r="U162" s="1">
        <v>0.5</v>
      </c>
      <c r="V162" s="16">
        <f t="shared" si="29"/>
        <v>0</v>
      </c>
      <c r="W162" s="1" t="e">
        <f>VLOOKUP(A162:A425,'200326'!A162:N425,14,FALSE)</f>
        <v>#N/A</v>
      </c>
      <c r="X162" s="1">
        <v>0</v>
      </c>
      <c r="Y162" s="15">
        <v>4079.68</v>
      </c>
      <c r="Z162" s="2">
        <v>1601.08</v>
      </c>
      <c r="AA162" s="1">
        <v>29</v>
      </c>
      <c r="AB162" s="1">
        <v>24</v>
      </c>
      <c r="AC162" s="1">
        <v>46</v>
      </c>
      <c r="AD162" s="1">
        <v>0</v>
      </c>
      <c r="AE162" s="1">
        <v>32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13</v>
      </c>
      <c r="BF162" s="1">
        <v>2</v>
      </c>
      <c r="BG162" s="1">
        <v>26</v>
      </c>
      <c r="BH162" s="1">
        <v>11</v>
      </c>
      <c r="BI162" s="1">
        <v>20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>
      <c r="A163" s="1">
        <v>70095</v>
      </c>
      <c r="B163" s="1" t="s">
        <v>291</v>
      </c>
      <c r="C163" s="1">
        <v>16</v>
      </c>
      <c r="D163" s="1">
        <v>285</v>
      </c>
      <c r="E163" s="1" t="s">
        <v>64</v>
      </c>
      <c r="F163" s="1">
        <v>999</v>
      </c>
      <c r="G163" s="1" t="s">
        <v>292</v>
      </c>
      <c r="H163" s="2">
        <v>61.95</v>
      </c>
      <c r="I163" s="2">
        <v>991.2</v>
      </c>
      <c r="J163" s="10">
        <f t="shared" si="2"/>
        <v>0</v>
      </c>
      <c r="K163" s="11">
        <f t="shared" si="3"/>
        <v>0</v>
      </c>
      <c r="L163" s="1">
        <v>0.12</v>
      </c>
      <c r="M163" s="1">
        <v>2.62</v>
      </c>
      <c r="N163" s="16">
        <f t="shared" si="31"/>
        <v>0</v>
      </c>
      <c r="O163" s="1"/>
      <c r="P163" s="1" t="e">
        <f>VLOOKUP(A163:A426,'200326'!A163:J426,10,FALSE)</f>
        <v>#N/A</v>
      </c>
      <c r="Q163" s="1">
        <v>2.5</v>
      </c>
      <c r="R163" s="1">
        <v>5.31</v>
      </c>
      <c r="S163" s="16"/>
      <c r="T163" s="1">
        <v>1.28</v>
      </c>
      <c r="U163" s="1">
        <v>1.81</v>
      </c>
      <c r="V163" s="16">
        <f t="shared" si="29"/>
        <v>0</v>
      </c>
      <c r="W163" s="1" t="e">
        <f>VLOOKUP(A163:A426,'200326'!A163:N426,14,FALSE)</f>
        <v>#N/A</v>
      </c>
      <c r="X163" s="1">
        <v>0</v>
      </c>
      <c r="Y163" s="15">
        <v>3871.88</v>
      </c>
      <c r="Z163" s="2">
        <v>9664.2000000000007</v>
      </c>
      <c r="AA163" s="1">
        <v>1</v>
      </c>
      <c r="AB163" s="1">
        <v>2</v>
      </c>
      <c r="AC163" s="1">
        <v>0</v>
      </c>
      <c r="AD163" s="1">
        <v>0</v>
      </c>
      <c r="AE163" s="1">
        <v>42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30</v>
      </c>
      <c r="AV163" s="1">
        <v>20</v>
      </c>
      <c r="AW163" s="1">
        <v>0</v>
      </c>
      <c r="AX163" s="1">
        <v>0</v>
      </c>
      <c r="AY163" s="1">
        <v>85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10</v>
      </c>
      <c r="BF163" s="1">
        <v>21</v>
      </c>
      <c r="BG163" s="1">
        <v>0</v>
      </c>
      <c r="BH163" s="1">
        <v>0</v>
      </c>
      <c r="BI163" s="1">
        <v>29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>
      <c r="A164" s="1">
        <v>70232</v>
      </c>
      <c r="B164" s="1" t="s">
        <v>234</v>
      </c>
      <c r="C164" s="1">
        <v>5</v>
      </c>
      <c r="D164" s="1">
        <v>285</v>
      </c>
      <c r="E164" s="1" t="s">
        <v>64</v>
      </c>
      <c r="F164" s="1">
        <v>562</v>
      </c>
      <c r="G164" s="1" t="s">
        <v>65</v>
      </c>
      <c r="H164" s="2">
        <v>61.49</v>
      </c>
      <c r="I164" s="2">
        <v>307.45</v>
      </c>
      <c r="J164" s="10">
        <f t="shared" si="2"/>
        <v>0</v>
      </c>
      <c r="K164" s="11">
        <f t="shared" si="3"/>
        <v>0</v>
      </c>
      <c r="L164" s="1">
        <v>2.8</v>
      </c>
      <c r="M164" s="1">
        <v>2.2000000000000002</v>
      </c>
      <c r="N164" s="16">
        <f t="shared" si="31"/>
        <v>0</v>
      </c>
      <c r="O164" s="1"/>
      <c r="P164" s="1">
        <f>VLOOKUP(A164:A427,'200326'!A164:J427,10,FALSE)</f>
        <v>0</v>
      </c>
      <c r="Q164" s="1">
        <v>7.7</v>
      </c>
      <c r="R164" s="1">
        <v>5</v>
      </c>
      <c r="S164" s="16"/>
      <c r="T164" s="1">
        <v>1.5</v>
      </c>
      <c r="U164" s="1">
        <v>2.8</v>
      </c>
      <c r="V164" s="16">
        <f t="shared" si="29"/>
        <v>0</v>
      </c>
      <c r="W164" s="1">
        <f>VLOOKUP(A164:A427,'200326'!A164:N427,14,FALSE)</f>
        <v>0</v>
      </c>
      <c r="X164" s="1">
        <v>0</v>
      </c>
      <c r="Y164" s="15">
        <v>3689.4</v>
      </c>
      <c r="Z164" s="2">
        <v>3074.5</v>
      </c>
      <c r="AA164" s="1">
        <v>4</v>
      </c>
      <c r="AB164" s="1">
        <v>5</v>
      </c>
      <c r="AC164" s="1">
        <v>6</v>
      </c>
      <c r="AD164" s="1">
        <v>3</v>
      </c>
      <c r="AE164" s="1">
        <v>11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6</v>
      </c>
      <c r="AV164" s="1">
        <v>11</v>
      </c>
      <c r="AW164" s="1">
        <v>19</v>
      </c>
      <c r="AX164" s="1">
        <v>16</v>
      </c>
      <c r="AY164" s="1">
        <v>25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2</v>
      </c>
      <c r="BF164" s="1">
        <v>5</v>
      </c>
      <c r="BG164" s="1">
        <v>2</v>
      </c>
      <c r="BH164" s="1">
        <v>2</v>
      </c>
      <c r="BI164" s="1">
        <v>14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>
      <c r="A165" s="1">
        <v>70314</v>
      </c>
      <c r="B165" s="1" t="s">
        <v>286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28.82</v>
      </c>
      <c r="I165" s="2">
        <v>432.3</v>
      </c>
      <c r="J165" s="10">
        <f t="shared" si="2"/>
        <v>0</v>
      </c>
      <c r="K165" s="11">
        <f t="shared" si="3"/>
        <v>0</v>
      </c>
      <c r="L165" s="1">
        <v>0.93</v>
      </c>
      <c r="M165" s="1">
        <v>0</v>
      </c>
      <c r="N165" s="16">
        <f t="shared" si="31"/>
        <v>0</v>
      </c>
      <c r="O165" s="1"/>
      <c r="P165" s="1">
        <f>VLOOKUP(A165:A428,'200326'!A165:J428,10,FALSE)</f>
        <v>0</v>
      </c>
      <c r="Q165" s="1">
        <v>5.97</v>
      </c>
      <c r="R165" s="1">
        <v>5</v>
      </c>
      <c r="S165" s="16"/>
      <c r="T165" s="1">
        <v>1.57</v>
      </c>
      <c r="U165" s="1">
        <v>3.53</v>
      </c>
      <c r="V165" s="16">
        <f t="shared" si="29"/>
        <v>0</v>
      </c>
      <c r="W165" s="1">
        <f>VLOOKUP(A165:A428,'200326'!A165:N428,14,FALSE)</f>
        <v>0</v>
      </c>
      <c r="X165" s="1">
        <v>0</v>
      </c>
      <c r="Y165" s="15">
        <v>3660.14</v>
      </c>
      <c r="Z165" s="2">
        <v>3688.96</v>
      </c>
      <c r="AA165" s="1">
        <v>10</v>
      </c>
      <c r="AB165" s="1">
        <v>15</v>
      </c>
      <c r="AC165" s="1">
        <v>-8</v>
      </c>
      <c r="AD165" s="1">
        <v>9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33</v>
      </c>
      <c r="AV165" s="1">
        <v>26</v>
      </c>
      <c r="AW165" s="1">
        <v>30</v>
      </c>
      <c r="AX165" s="1">
        <v>27</v>
      </c>
      <c r="AY165" s="1">
        <v>75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7</v>
      </c>
      <c r="BF165" s="1">
        <v>15</v>
      </c>
      <c r="BG165" s="1">
        <v>6</v>
      </c>
      <c r="BH165" s="1">
        <v>6</v>
      </c>
      <c r="BI165" s="1">
        <v>53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>
      <c r="A166" s="1">
        <v>70185</v>
      </c>
      <c r="B166" s="1" t="s">
        <v>174</v>
      </c>
      <c r="C166" s="1">
        <v>40</v>
      </c>
      <c r="D166" s="1">
        <v>285</v>
      </c>
      <c r="E166" s="1" t="s">
        <v>64</v>
      </c>
      <c r="F166" s="1">
        <v>570</v>
      </c>
      <c r="G166" s="1" t="s">
        <v>72</v>
      </c>
      <c r="H166" s="2">
        <v>26.14</v>
      </c>
      <c r="I166" s="2">
        <v>1045.5999999999999</v>
      </c>
      <c r="J166" s="10">
        <f t="shared" si="2"/>
        <v>0</v>
      </c>
      <c r="K166" s="11">
        <f t="shared" si="3"/>
        <v>0</v>
      </c>
      <c r="L166" s="1">
        <v>2.69</v>
      </c>
      <c r="M166" s="1">
        <v>3.75</v>
      </c>
      <c r="N166" s="16">
        <f t="shared" si="31"/>
        <v>0</v>
      </c>
      <c r="O166" s="1"/>
      <c r="P166" s="1">
        <f>VLOOKUP(A166:A429,'200326'!A166:J429,10,FALSE)</f>
        <v>0</v>
      </c>
      <c r="Q166" s="1">
        <v>0.52</v>
      </c>
      <c r="R166" s="1">
        <v>-0.02</v>
      </c>
      <c r="S166" s="16"/>
      <c r="T166" s="1">
        <v>0.28000000000000003</v>
      </c>
      <c r="U166" s="1">
        <v>2.72</v>
      </c>
      <c r="V166" s="16">
        <f t="shared" si="29"/>
        <v>0</v>
      </c>
      <c r="W166" s="1">
        <f>VLOOKUP(A166:A429,'200326'!A166:N429,14,FALSE)</f>
        <v>0</v>
      </c>
      <c r="X166" s="1">
        <v>0</v>
      </c>
      <c r="Y166" s="15">
        <v>3646.53</v>
      </c>
      <c r="Z166" s="2">
        <v>6744.12</v>
      </c>
      <c r="AA166" s="1">
        <v>9</v>
      </c>
      <c r="AB166" s="1">
        <v>50</v>
      </c>
      <c r="AC166" s="1">
        <v>71</v>
      </c>
      <c r="AD166" s="1">
        <v>5</v>
      </c>
      <c r="AE166" s="1">
        <v>150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12</v>
      </c>
      <c r="AW166" s="1">
        <v>0</v>
      </c>
      <c r="AX166" s="1">
        <v>30</v>
      </c>
      <c r="AY166" s="1">
        <v>-1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11</v>
      </c>
      <c r="BF166" s="1">
        <v>0</v>
      </c>
      <c r="BG166" s="1">
        <v>0</v>
      </c>
      <c r="BH166" s="1">
        <v>0</v>
      </c>
      <c r="BI166" s="1">
        <v>109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>
      <c r="A167" s="1">
        <v>70117</v>
      </c>
      <c r="B167" s="1" t="s">
        <v>284</v>
      </c>
      <c r="C167" s="1">
        <v>24</v>
      </c>
      <c r="D167" s="1">
        <v>285</v>
      </c>
      <c r="E167" s="1" t="s">
        <v>64</v>
      </c>
      <c r="F167" s="1">
        <v>974</v>
      </c>
      <c r="G167" s="1" t="s">
        <v>110</v>
      </c>
      <c r="H167" s="2">
        <v>37.630099999999999</v>
      </c>
      <c r="I167" s="2">
        <v>903.12239999999997</v>
      </c>
      <c r="J167" s="10">
        <f t="shared" si="2"/>
        <v>0</v>
      </c>
      <c r="K167" s="11">
        <f t="shared" si="3"/>
        <v>0</v>
      </c>
      <c r="L167" s="1">
        <v>-0.62</v>
      </c>
      <c r="M167" s="1">
        <v>1.38</v>
      </c>
      <c r="N167" s="16">
        <f t="shared" si="31"/>
        <v>0</v>
      </c>
      <c r="O167" s="1"/>
      <c r="P167" s="1">
        <f>VLOOKUP(A167:A430,'200326'!A167:J430,10,FALSE)</f>
        <v>0</v>
      </c>
      <c r="Q167" s="1">
        <v>3.12</v>
      </c>
      <c r="R167" s="1">
        <v>1</v>
      </c>
      <c r="S167" s="16"/>
      <c r="T167" s="1">
        <v>1.46</v>
      </c>
      <c r="U167" s="1">
        <v>1.54</v>
      </c>
      <c r="V167" s="16">
        <f t="shared" si="29"/>
        <v>0</v>
      </c>
      <c r="W167" s="1">
        <f>VLOOKUP(A167:A430,'200326'!A167:N430,14,FALSE)</f>
        <v>0</v>
      </c>
      <c r="X167" s="1">
        <v>0</v>
      </c>
      <c r="Y167" s="15">
        <v>3574.86</v>
      </c>
      <c r="Z167" s="2">
        <v>3537.23</v>
      </c>
      <c r="AA167" s="1">
        <v>3</v>
      </c>
      <c r="AB167" s="1">
        <v>3</v>
      </c>
      <c r="AC167" s="1">
        <v>-22</v>
      </c>
      <c r="AD167" s="1">
        <v>5</v>
      </c>
      <c r="AE167" s="1">
        <v>33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34</v>
      </c>
      <c r="AV167" s="1">
        <v>8</v>
      </c>
      <c r="AW167" s="1">
        <v>23</v>
      </c>
      <c r="AX167" s="1">
        <v>28</v>
      </c>
      <c r="AY167" s="1">
        <v>24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8</v>
      </c>
      <c r="BF167" s="1">
        <v>9</v>
      </c>
      <c r="BG167" s="1">
        <v>7</v>
      </c>
      <c r="BH167" s="1">
        <v>31</v>
      </c>
      <c r="BI167" s="1">
        <v>37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>
      <c r="A168" s="1">
        <v>70315</v>
      </c>
      <c r="B168" s="1" t="s">
        <v>244</v>
      </c>
      <c r="C168" s="1">
        <v>15</v>
      </c>
      <c r="D168" s="1">
        <v>285</v>
      </c>
      <c r="E168" s="1" t="s">
        <v>64</v>
      </c>
      <c r="F168" s="1">
        <v>562</v>
      </c>
      <c r="G168" s="1" t="s">
        <v>65</v>
      </c>
      <c r="H168" s="2">
        <v>28.82</v>
      </c>
      <c r="I168" s="2">
        <v>432.3</v>
      </c>
      <c r="J168" s="10">
        <f t="shared" si="2"/>
        <v>0</v>
      </c>
      <c r="K168" s="11">
        <f t="shared" si="3"/>
        <v>0</v>
      </c>
      <c r="L168" s="1">
        <v>1.67</v>
      </c>
      <c r="M168" s="1">
        <v>1.87</v>
      </c>
      <c r="N168" s="16">
        <f t="shared" si="31"/>
        <v>0</v>
      </c>
      <c r="O168" s="1"/>
      <c r="P168" s="1" t="e">
        <f>VLOOKUP(A168:A431,'200326'!A168:J431,10,FALSE)</f>
        <v>#N/A</v>
      </c>
      <c r="Q168" s="1">
        <v>4.5</v>
      </c>
      <c r="R168" s="1">
        <v>5.07</v>
      </c>
      <c r="S168" s="16"/>
      <c r="T168" s="1">
        <v>2.0299999999999998</v>
      </c>
      <c r="U168" s="1">
        <v>4</v>
      </c>
      <c r="V168" s="16">
        <f t="shared" si="29"/>
        <v>0</v>
      </c>
      <c r="W168" s="1" t="e">
        <f>VLOOKUP(A168:A431,'200326'!A168:N431,14,FALSE)</f>
        <v>#N/A</v>
      </c>
      <c r="X168" s="1">
        <v>0</v>
      </c>
      <c r="Y168" s="15">
        <v>3544.86</v>
      </c>
      <c r="Z168" s="2">
        <v>4726.4799999999996</v>
      </c>
      <c r="AA168" s="1">
        <v>17</v>
      </c>
      <c r="AB168" s="1">
        <v>11</v>
      </c>
      <c r="AC168" s="1">
        <v>1</v>
      </c>
      <c r="AD168" s="1">
        <v>3</v>
      </c>
      <c r="AE168" s="1">
        <v>28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25</v>
      </c>
      <c r="AV168" s="1">
        <v>31</v>
      </c>
      <c r="AW168" s="1">
        <v>22</v>
      </c>
      <c r="AX168" s="1">
        <v>10</v>
      </c>
      <c r="AY168" s="1">
        <v>76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4</v>
      </c>
      <c r="BF168" s="1">
        <v>18</v>
      </c>
      <c r="BG168" s="1">
        <v>6</v>
      </c>
      <c r="BH168" s="1">
        <v>23</v>
      </c>
      <c r="BI168" s="1">
        <v>60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>
      <c r="A169" s="1">
        <v>70978</v>
      </c>
      <c r="B169" s="1" t="s">
        <v>265</v>
      </c>
      <c r="C169" s="1">
        <v>16</v>
      </c>
      <c r="D169" s="1">
        <v>285</v>
      </c>
      <c r="E169" s="1" t="s">
        <v>64</v>
      </c>
      <c r="F169" s="1">
        <v>998</v>
      </c>
      <c r="G169" s="1" t="s">
        <v>266</v>
      </c>
      <c r="H169" s="2">
        <v>84.48</v>
      </c>
      <c r="I169" s="2">
        <v>1351.68</v>
      </c>
      <c r="J169" s="10">
        <f t="shared" si="2"/>
        <v>0</v>
      </c>
      <c r="K169" s="11">
        <f t="shared" si="3"/>
        <v>0</v>
      </c>
      <c r="L169" s="1">
        <v>0.12</v>
      </c>
      <c r="M169" s="1">
        <v>0.62</v>
      </c>
      <c r="N169" s="16">
        <f t="shared" si="31"/>
        <v>0</v>
      </c>
      <c r="O169" s="1"/>
      <c r="P169" s="1" t="e">
        <f>VLOOKUP(A169:A432,'200326'!A169:J432,10,FALSE)</f>
        <v>#N/A</v>
      </c>
      <c r="Q169" s="1">
        <v>2.25</v>
      </c>
      <c r="R169" s="1">
        <v>0.38</v>
      </c>
      <c r="S169" s="16"/>
      <c r="T169" s="1">
        <v>0.22</v>
      </c>
      <c r="U169" s="1">
        <v>2.94</v>
      </c>
      <c r="V169" s="16">
        <f t="shared" si="29"/>
        <v>0</v>
      </c>
      <c r="W169" s="1" t="e">
        <f>VLOOKUP(A169:A432,'200326'!A169:N432,14,FALSE)</f>
        <v>#N/A</v>
      </c>
      <c r="X169" s="1">
        <v>0</v>
      </c>
      <c r="Y169" s="15">
        <v>3505.92</v>
      </c>
      <c r="Z169" s="2">
        <v>5322.24</v>
      </c>
      <c r="AA169" s="1">
        <v>0</v>
      </c>
      <c r="AB169" s="1">
        <v>0</v>
      </c>
      <c r="AC169" s="1">
        <v>2</v>
      </c>
      <c r="AD169" s="1">
        <v>0</v>
      </c>
      <c r="AE169" s="1">
        <v>10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16</v>
      </c>
      <c r="AV169" s="1">
        <v>6</v>
      </c>
      <c r="AW169" s="1">
        <v>11</v>
      </c>
      <c r="AX169" s="1">
        <v>12</v>
      </c>
      <c r="AY169" s="1">
        <v>6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</v>
      </c>
      <c r="BG169" s="1">
        <v>3</v>
      </c>
      <c r="BH169" s="1">
        <v>0</v>
      </c>
      <c r="BI169" s="1">
        <v>47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>
      <c r="A170" s="1">
        <v>70141</v>
      </c>
      <c r="B170" s="1" t="s">
        <v>270</v>
      </c>
      <c r="C170" s="1">
        <v>15</v>
      </c>
      <c r="D170" s="1">
        <v>285</v>
      </c>
      <c r="E170" s="1" t="s">
        <v>64</v>
      </c>
      <c r="F170" s="1">
        <v>562</v>
      </c>
      <c r="G170" s="1" t="s">
        <v>65</v>
      </c>
      <c r="H170" s="2">
        <v>28.82</v>
      </c>
      <c r="I170" s="2">
        <v>432.3</v>
      </c>
      <c r="J170" s="10">
        <f t="shared" si="2"/>
        <v>0</v>
      </c>
      <c r="K170" s="11">
        <f t="shared" si="3"/>
        <v>0</v>
      </c>
      <c r="L170" s="1">
        <v>1.47</v>
      </c>
      <c r="M170" s="1">
        <v>1.53</v>
      </c>
      <c r="N170" s="16">
        <f t="shared" si="31"/>
        <v>0</v>
      </c>
      <c r="O170" s="1"/>
      <c r="P170" s="1">
        <f>VLOOKUP(A170:A433,'200326'!A170:J433,10,FALSE)</f>
        <v>0</v>
      </c>
      <c r="Q170" s="1">
        <v>5.47</v>
      </c>
      <c r="R170" s="1">
        <v>2.4</v>
      </c>
      <c r="S170" s="16"/>
      <c r="T170" s="1">
        <v>0.73</v>
      </c>
      <c r="U170" s="1">
        <v>0.33</v>
      </c>
      <c r="V170" s="16">
        <f t="shared" si="29"/>
        <v>0</v>
      </c>
      <c r="W170" s="1">
        <f>VLOOKUP(A170:A433,'200326'!A170:N433,14,FALSE)</f>
        <v>0</v>
      </c>
      <c r="X170" s="1">
        <v>0</v>
      </c>
      <c r="Y170" s="15">
        <v>3314.3</v>
      </c>
      <c r="Z170" s="2">
        <v>1844.48</v>
      </c>
      <c r="AA170" s="1">
        <v>9</v>
      </c>
      <c r="AB170" s="1">
        <v>2</v>
      </c>
      <c r="AC170" s="1">
        <v>10</v>
      </c>
      <c r="AD170" s="1">
        <v>4</v>
      </c>
      <c r="AE170" s="1">
        <v>23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34</v>
      </c>
      <c r="AV170" s="1">
        <v>30</v>
      </c>
      <c r="AW170" s="1">
        <v>26</v>
      </c>
      <c r="AX170" s="1">
        <v>14</v>
      </c>
      <c r="AY170" s="1">
        <v>36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1</v>
      </c>
      <c r="BF170" s="1">
        <v>10</v>
      </c>
      <c r="BG170" s="1">
        <v>1</v>
      </c>
      <c r="BH170" s="1">
        <v>8</v>
      </c>
      <c r="BI170" s="1">
        <v>5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>
      <c r="A171" s="1">
        <v>70172</v>
      </c>
      <c r="B171" s="1" t="s">
        <v>282</v>
      </c>
      <c r="C171" s="1">
        <v>15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30.07</v>
      </c>
      <c r="I171" s="2">
        <v>451.05</v>
      </c>
      <c r="J171" s="10">
        <f t="shared" si="2"/>
        <v>0</v>
      </c>
      <c r="K171" s="11">
        <f t="shared" si="3"/>
        <v>0</v>
      </c>
      <c r="L171" s="1">
        <v>0.5</v>
      </c>
      <c r="M171" s="1">
        <v>2.87</v>
      </c>
      <c r="N171" s="16">
        <f t="shared" si="31"/>
        <v>0</v>
      </c>
      <c r="O171" s="1"/>
      <c r="P171" s="1">
        <f>VLOOKUP(A171:A434,'200326'!A171:J434,10,FALSE)</f>
        <v>0</v>
      </c>
      <c r="Q171" s="1">
        <v>6.07</v>
      </c>
      <c r="R171" s="1">
        <v>1.4</v>
      </c>
      <c r="S171" s="16"/>
      <c r="T171" s="1">
        <v>0</v>
      </c>
      <c r="U171" s="1">
        <v>0.87</v>
      </c>
      <c r="V171" s="16">
        <f t="shared" si="29"/>
        <v>0</v>
      </c>
      <c r="W171" s="1">
        <f>VLOOKUP(A171:A434,'200326'!A171:N434,14,FALSE)</f>
        <v>0</v>
      </c>
      <c r="X171" s="1">
        <v>0</v>
      </c>
      <c r="Y171" s="15">
        <v>2961.9</v>
      </c>
      <c r="Z171" s="2">
        <v>2315.39</v>
      </c>
      <c r="AA171" s="1">
        <v>1</v>
      </c>
      <c r="AB171" s="1">
        <v>6</v>
      </c>
      <c r="AC171" s="1">
        <v>3</v>
      </c>
      <c r="AD171" s="1">
        <v>1</v>
      </c>
      <c r="AE171" s="1">
        <v>43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9</v>
      </c>
      <c r="AV171" s="1">
        <v>28</v>
      </c>
      <c r="AW171" s="1">
        <v>40</v>
      </c>
      <c r="AX171" s="1">
        <v>56</v>
      </c>
      <c r="AY171" s="1">
        <v>21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13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>
      <c r="A172" s="1">
        <v>76001</v>
      </c>
      <c r="B172" s="1" t="s">
        <v>247</v>
      </c>
      <c r="C172" s="1">
        <v>30</v>
      </c>
      <c r="D172" s="1">
        <v>285</v>
      </c>
      <c r="E172" s="1" t="s">
        <v>64</v>
      </c>
      <c r="F172" s="1">
        <v>558</v>
      </c>
      <c r="G172" s="1" t="s">
        <v>67</v>
      </c>
      <c r="H172" s="2">
        <v>14.71</v>
      </c>
      <c r="I172" s="2">
        <v>441.3</v>
      </c>
      <c r="J172" s="10">
        <f t="shared" si="2"/>
        <v>0</v>
      </c>
      <c r="K172" s="11">
        <f t="shared" si="3"/>
        <v>0</v>
      </c>
      <c r="L172" s="1">
        <v>0.27</v>
      </c>
      <c r="M172" s="1">
        <v>0</v>
      </c>
      <c r="N172" s="16">
        <f t="shared" si="31"/>
        <v>0</v>
      </c>
      <c r="O172" s="1"/>
      <c r="P172" s="1">
        <f>VLOOKUP(A172:A435,'200326'!A172:J435,10,FALSE)</f>
        <v>0</v>
      </c>
      <c r="Q172" s="1">
        <v>6.37</v>
      </c>
      <c r="R172" s="1">
        <v>5.2</v>
      </c>
      <c r="S172" s="16"/>
      <c r="T172" s="1">
        <v>0</v>
      </c>
      <c r="U172" s="1">
        <v>0</v>
      </c>
      <c r="V172" s="16">
        <f t="shared" si="29"/>
        <v>0</v>
      </c>
      <c r="W172" s="1">
        <f>VLOOKUP(A172:A435,'200326'!A172:N435,14,FALSE)</f>
        <v>0</v>
      </c>
      <c r="X172" s="1">
        <v>0</v>
      </c>
      <c r="Y172" s="15">
        <v>2927.29</v>
      </c>
      <c r="Z172" s="2">
        <v>2294.7600000000002</v>
      </c>
      <c r="AA172" s="1">
        <v>0</v>
      </c>
      <c r="AB172" s="1">
        <v>0</v>
      </c>
      <c r="AC172" s="1">
        <v>-3</v>
      </c>
      <c r="AD172" s="1">
        <v>22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60</v>
      </c>
      <c r="AV172" s="1">
        <v>0</v>
      </c>
      <c r="AW172" s="1">
        <v>82</v>
      </c>
      <c r="AX172" s="1">
        <v>98</v>
      </c>
      <c r="AY172" s="1">
        <v>156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>
      <c r="A173" s="1">
        <v>70146</v>
      </c>
      <c r="B173" s="1" t="s">
        <v>313</v>
      </c>
      <c r="C173" s="1">
        <v>20</v>
      </c>
      <c r="D173" s="1">
        <v>285</v>
      </c>
      <c r="E173" s="1" t="s">
        <v>64</v>
      </c>
      <c r="F173" s="1">
        <v>588</v>
      </c>
      <c r="G173" s="1" t="s">
        <v>146</v>
      </c>
      <c r="H173" s="2">
        <v>53.1</v>
      </c>
      <c r="I173" s="2">
        <v>1062</v>
      </c>
      <c r="J173" s="10">
        <f t="shared" si="2"/>
        <v>5310</v>
      </c>
      <c r="K173" s="11">
        <f t="shared" si="3"/>
        <v>5</v>
      </c>
      <c r="L173" s="1">
        <v>2</v>
      </c>
      <c r="M173" s="1">
        <v>0</v>
      </c>
      <c r="N173" s="5">
        <v>5</v>
      </c>
      <c r="O173" s="1"/>
      <c r="P173" s="1">
        <f>VLOOKUP(A173:A436,'200326'!A173:J436,10,FALSE)</f>
        <v>0</v>
      </c>
      <c r="Q173" s="1">
        <v>0.65</v>
      </c>
      <c r="R173" s="1">
        <v>0</v>
      </c>
      <c r="S173" s="16"/>
      <c r="T173" s="1">
        <v>0.05</v>
      </c>
      <c r="U173" s="1">
        <v>0.15</v>
      </c>
      <c r="V173" s="16">
        <f t="shared" si="29"/>
        <v>0</v>
      </c>
      <c r="W173" s="1">
        <f>VLOOKUP(A173:A436,'200326'!A173:N436,14,FALSE)</f>
        <v>0</v>
      </c>
      <c r="X173" s="1">
        <v>0</v>
      </c>
      <c r="Y173" s="15">
        <v>2867.4</v>
      </c>
      <c r="Z173" s="2">
        <v>159.30000000000001</v>
      </c>
      <c r="AA173" s="1">
        <v>0</v>
      </c>
      <c r="AB173" s="1">
        <v>0</v>
      </c>
      <c r="AC173" s="1">
        <v>33</v>
      </c>
      <c r="AD173" s="1">
        <v>14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4</v>
      </c>
      <c r="AX173" s="1">
        <v>18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1</v>
      </c>
      <c r="BH173" s="1">
        <v>0</v>
      </c>
      <c r="BI173" s="1">
        <v>3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>
      <c r="A174" s="1">
        <v>70360</v>
      </c>
      <c r="B174" s="1" t="s">
        <v>245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30.07</v>
      </c>
      <c r="I174" s="2">
        <v>451.05</v>
      </c>
      <c r="J174" s="10">
        <f t="shared" si="2"/>
        <v>0</v>
      </c>
      <c r="K174" s="11">
        <f t="shared" si="3"/>
        <v>0</v>
      </c>
      <c r="L174" s="1">
        <v>0.43</v>
      </c>
      <c r="M174" s="1">
        <v>0.8</v>
      </c>
      <c r="N174" s="16">
        <f t="shared" ref="N174:N194" si="32">MAX(0,(TRUNC((L174*0.8)-M174)))</f>
        <v>0</v>
      </c>
      <c r="O174" s="1"/>
      <c r="P174" s="1" t="e">
        <f>VLOOKUP(A174:A437,'200326'!A174:J437,10,FALSE)</f>
        <v>#N/A</v>
      </c>
      <c r="Q174" s="1">
        <v>5.57</v>
      </c>
      <c r="R174" s="1">
        <v>5</v>
      </c>
      <c r="S174" s="16"/>
      <c r="T174" s="1">
        <v>0.3</v>
      </c>
      <c r="U174" s="1">
        <v>2.67</v>
      </c>
      <c r="V174" s="16">
        <f t="shared" si="29"/>
        <v>0</v>
      </c>
      <c r="W174" s="1" t="e">
        <f>VLOOKUP(A174:A437,'200326'!A174:N437,14,FALSE)</f>
        <v>#N/A</v>
      </c>
      <c r="X174" s="1">
        <v>0</v>
      </c>
      <c r="Y174" s="15">
        <v>2841.62</v>
      </c>
      <c r="Z174" s="2">
        <v>3818.89</v>
      </c>
      <c r="AA174" s="1">
        <v>1</v>
      </c>
      <c r="AB174" s="1">
        <v>7</v>
      </c>
      <c r="AC174" s="1">
        <v>2</v>
      </c>
      <c r="AD174" s="1">
        <v>0</v>
      </c>
      <c r="AE174" s="1">
        <v>12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14</v>
      </c>
      <c r="AV174" s="1">
        <v>24</v>
      </c>
      <c r="AW174" s="1">
        <v>39</v>
      </c>
      <c r="AX174" s="1">
        <v>37</v>
      </c>
      <c r="AY174" s="1">
        <v>75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2</v>
      </c>
      <c r="BF174" s="1">
        <v>2</v>
      </c>
      <c r="BG174" s="1">
        <v>1</v>
      </c>
      <c r="BH174" s="1">
        <v>1</v>
      </c>
      <c r="BI174" s="1">
        <v>40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>
      <c r="A175" s="1">
        <v>70015</v>
      </c>
      <c r="B175" s="1" t="s">
        <v>288</v>
      </c>
      <c r="C175" s="1">
        <v>12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29.4</v>
      </c>
      <c r="I175" s="2">
        <v>352.8</v>
      </c>
      <c r="J175" s="10">
        <f t="shared" si="2"/>
        <v>0</v>
      </c>
      <c r="K175" s="11">
        <f t="shared" si="3"/>
        <v>0</v>
      </c>
      <c r="L175" s="1">
        <v>0</v>
      </c>
      <c r="M175" s="1">
        <v>2.08</v>
      </c>
      <c r="N175" s="16">
        <f t="shared" si="32"/>
        <v>0</v>
      </c>
      <c r="O175" s="1"/>
      <c r="P175" s="1">
        <f>VLOOKUP(A175:A438,'200326'!A175:J438,10,FALSE)</f>
        <v>0</v>
      </c>
      <c r="Q175" s="1">
        <v>6.58</v>
      </c>
      <c r="R175" s="1">
        <v>4</v>
      </c>
      <c r="S175" s="16"/>
      <c r="T175" s="1">
        <v>1.33</v>
      </c>
      <c r="U175" s="1">
        <v>3.33</v>
      </c>
      <c r="V175" s="16">
        <f t="shared" si="29"/>
        <v>0</v>
      </c>
      <c r="W175" s="1">
        <f>VLOOKUP(A175:A438,'200326'!A175:N438,14,FALSE)</f>
        <v>0</v>
      </c>
      <c r="X175" s="1">
        <v>0</v>
      </c>
      <c r="Y175" s="15">
        <v>2793</v>
      </c>
      <c r="Z175" s="2">
        <v>3322.2</v>
      </c>
      <c r="AA175" s="1">
        <v>0</v>
      </c>
      <c r="AB175" s="1">
        <v>0</v>
      </c>
      <c r="AC175" s="1">
        <v>0</v>
      </c>
      <c r="AD175" s="1">
        <v>0</v>
      </c>
      <c r="AE175" s="1">
        <v>25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17</v>
      </c>
      <c r="AV175" s="1">
        <v>18</v>
      </c>
      <c r="AW175" s="1">
        <v>37</v>
      </c>
      <c r="AX175" s="1">
        <v>32</v>
      </c>
      <c r="AY175" s="1">
        <v>48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1</v>
      </c>
      <c r="BF175" s="1">
        <v>0</v>
      </c>
      <c r="BG175" s="1">
        <v>11</v>
      </c>
      <c r="BH175" s="1">
        <v>8</v>
      </c>
      <c r="BI175" s="1">
        <v>40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>
      <c r="A176" s="1">
        <v>70115</v>
      </c>
      <c r="B176" s="1" t="s">
        <v>241</v>
      </c>
      <c r="C176" s="1">
        <v>30</v>
      </c>
      <c r="D176" s="1">
        <v>285</v>
      </c>
      <c r="E176" s="1" t="s">
        <v>64</v>
      </c>
      <c r="F176" s="1">
        <v>573</v>
      </c>
      <c r="G176" s="1" t="s">
        <v>87</v>
      </c>
      <c r="H176" s="2">
        <v>29.93</v>
      </c>
      <c r="I176" s="2">
        <v>897.9</v>
      </c>
      <c r="J176" s="10">
        <f t="shared" si="2"/>
        <v>0</v>
      </c>
      <c r="K176" s="11">
        <f t="shared" si="3"/>
        <v>0</v>
      </c>
      <c r="L176" s="1">
        <v>0.78</v>
      </c>
      <c r="M176" s="1">
        <v>1.77</v>
      </c>
      <c r="N176" s="16">
        <f t="shared" si="32"/>
        <v>0</v>
      </c>
      <c r="O176" s="1"/>
      <c r="P176" s="1" t="e">
        <f>VLOOKUP(A176:A439,'200326'!A176:J439,10,FALSE)</f>
        <v>#N/A</v>
      </c>
      <c r="Q176" s="1">
        <v>1.53</v>
      </c>
      <c r="R176" s="1">
        <v>5.7</v>
      </c>
      <c r="S176" s="16"/>
      <c r="T176" s="1">
        <v>0.55000000000000004</v>
      </c>
      <c r="U176" s="1">
        <v>1.9</v>
      </c>
      <c r="V176" s="16">
        <f t="shared" si="29"/>
        <v>0</v>
      </c>
      <c r="W176" s="1" t="e">
        <f>VLOOKUP(A176:A439,'200326'!A176:N439,14,FALSE)</f>
        <v>#N/A</v>
      </c>
      <c r="X176" s="1">
        <v>0</v>
      </c>
      <c r="Y176" s="15">
        <v>2573.98</v>
      </c>
      <c r="Z176" s="2">
        <v>8410.33</v>
      </c>
      <c r="AA176" s="1">
        <v>4</v>
      </c>
      <c r="AB176" s="1">
        <v>12</v>
      </c>
      <c r="AC176" s="1">
        <v>12</v>
      </c>
      <c r="AD176" s="1">
        <v>3</v>
      </c>
      <c r="AE176" s="1">
        <v>53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11</v>
      </c>
      <c r="AV176" s="1">
        <v>11</v>
      </c>
      <c r="AW176" s="1">
        <v>13</v>
      </c>
      <c r="AX176" s="1">
        <v>33</v>
      </c>
      <c r="AY176" s="1">
        <v>171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3</v>
      </c>
      <c r="BF176" s="1">
        <v>0</v>
      </c>
      <c r="BG176" s="1">
        <v>10</v>
      </c>
      <c r="BH176" s="1">
        <v>7</v>
      </c>
      <c r="BI176" s="1">
        <v>57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>
      <c r="A177" s="1">
        <v>70407</v>
      </c>
      <c r="B177" s="1" t="s">
        <v>220</v>
      </c>
      <c r="C177" s="1">
        <v>20</v>
      </c>
      <c r="D177" s="1">
        <v>285</v>
      </c>
      <c r="E177" s="1" t="s">
        <v>64</v>
      </c>
      <c r="F177" s="1">
        <v>557</v>
      </c>
      <c r="G177" s="1" t="s">
        <v>69</v>
      </c>
      <c r="H177" s="2">
        <v>71.849999999999994</v>
      </c>
      <c r="I177" s="2">
        <v>1437</v>
      </c>
      <c r="J177" s="10">
        <f t="shared" si="2"/>
        <v>0</v>
      </c>
      <c r="K177" s="11">
        <f t="shared" si="3"/>
        <v>0</v>
      </c>
      <c r="L177" s="1">
        <v>0</v>
      </c>
      <c r="M177" s="1">
        <v>0</v>
      </c>
      <c r="N177" s="16">
        <f t="shared" si="32"/>
        <v>0</v>
      </c>
      <c r="O177" s="1"/>
      <c r="P177" s="1" t="e">
        <f>VLOOKUP(A177:A440,'200326'!A177:J440,10,FALSE)</f>
        <v>#N/A</v>
      </c>
      <c r="Q177" s="1">
        <v>1.5</v>
      </c>
      <c r="R177" s="1">
        <v>0.05</v>
      </c>
      <c r="S177" s="16"/>
      <c r="T177" s="1">
        <v>0.25</v>
      </c>
      <c r="U177" s="1">
        <v>0.75</v>
      </c>
      <c r="V177" s="16">
        <f t="shared" si="29"/>
        <v>0</v>
      </c>
      <c r="W177" s="1" t="e">
        <f>VLOOKUP(A177:A440,'200326'!A177:N440,14,FALSE)</f>
        <v>#N/A</v>
      </c>
      <c r="X177" s="1">
        <v>0</v>
      </c>
      <c r="Y177" s="15">
        <v>2514.75</v>
      </c>
      <c r="Z177" s="2">
        <v>1149.5999999999999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6</v>
      </c>
      <c r="AW177" s="1">
        <v>19</v>
      </c>
      <c r="AX177" s="1">
        <v>16</v>
      </c>
      <c r="AY177" s="1">
        <v>1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3</v>
      </c>
      <c r="BF177" s="1">
        <v>4</v>
      </c>
      <c r="BG177" s="1">
        <v>0</v>
      </c>
      <c r="BH177" s="1">
        <v>0</v>
      </c>
      <c r="BI177" s="1">
        <v>15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>
      <c r="A178" s="1">
        <v>70065</v>
      </c>
      <c r="B178" s="1" t="s">
        <v>123</v>
      </c>
      <c r="C178" s="1">
        <v>50</v>
      </c>
      <c r="D178" s="1">
        <v>285</v>
      </c>
      <c r="E178" s="1" t="s">
        <v>64</v>
      </c>
      <c r="F178" s="1">
        <v>285</v>
      </c>
      <c r="G178" s="1" t="s">
        <v>64</v>
      </c>
      <c r="H178" s="2">
        <v>16.4161</v>
      </c>
      <c r="I178" s="2">
        <v>820.80499999999995</v>
      </c>
      <c r="J178" s="10">
        <f t="shared" si="2"/>
        <v>0</v>
      </c>
      <c r="K178" s="11">
        <f t="shared" si="3"/>
        <v>0</v>
      </c>
      <c r="L178" s="1">
        <v>0.37</v>
      </c>
      <c r="M178" s="1">
        <v>0.46</v>
      </c>
      <c r="N178" s="16">
        <f t="shared" si="32"/>
        <v>0</v>
      </c>
      <c r="O178" s="1"/>
      <c r="P178" s="1" t="e">
        <f>VLOOKUP(A178:A441,'200326'!A178:J441,10,FALSE)</f>
        <v>#N/A</v>
      </c>
      <c r="Q178" s="1">
        <v>2.69</v>
      </c>
      <c r="R178" s="1">
        <v>0.72</v>
      </c>
      <c r="S178" s="16"/>
      <c r="T178" s="1">
        <v>0</v>
      </c>
      <c r="U178" s="1">
        <v>0</v>
      </c>
      <c r="V178" s="16">
        <f t="shared" si="29"/>
        <v>0</v>
      </c>
      <c r="W178" s="1" t="e">
        <f>VLOOKUP(A178:A441,'200326'!A178:N441,14,FALSE)</f>
        <v>#N/A</v>
      </c>
      <c r="X178" s="1">
        <v>0</v>
      </c>
      <c r="Y178" s="15">
        <v>2511.66</v>
      </c>
      <c r="Z178" s="2">
        <v>968.55</v>
      </c>
      <c r="AA178" s="1">
        <v>12</v>
      </c>
      <c r="AB178" s="1">
        <v>13</v>
      </c>
      <c r="AC178" s="1">
        <v>0</v>
      </c>
      <c r="AD178" s="1">
        <v>0</v>
      </c>
      <c r="AE178" s="1">
        <v>23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116</v>
      </c>
      <c r="AV178" s="1">
        <v>28</v>
      </c>
      <c r="AW178" s="1">
        <v>4</v>
      </c>
      <c r="AX178" s="1">
        <v>1</v>
      </c>
      <c r="AY178" s="1">
        <v>36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>
      <c r="A179" s="1">
        <v>70033</v>
      </c>
      <c r="B179" s="1" t="s">
        <v>179</v>
      </c>
      <c r="C179" s="1">
        <v>18</v>
      </c>
      <c r="D179" s="1">
        <v>285</v>
      </c>
      <c r="E179" s="1" t="s">
        <v>64</v>
      </c>
      <c r="F179" s="1">
        <v>991</v>
      </c>
      <c r="G179" s="1" t="s">
        <v>141</v>
      </c>
      <c r="H179" s="2">
        <v>47.222200000000001</v>
      </c>
      <c r="I179" s="2">
        <v>849.99959999999999</v>
      </c>
      <c r="J179" s="10">
        <f t="shared" si="2"/>
        <v>0</v>
      </c>
      <c r="K179" s="11">
        <f t="shared" si="3"/>
        <v>0</v>
      </c>
      <c r="L179" s="1">
        <v>0.69</v>
      </c>
      <c r="M179" s="1">
        <v>3.5</v>
      </c>
      <c r="N179" s="16">
        <f t="shared" si="32"/>
        <v>0</v>
      </c>
      <c r="O179" s="1"/>
      <c r="P179" s="1">
        <f>VLOOKUP(A179:A442,'200326'!A179:J442,10,FALSE)</f>
        <v>0</v>
      </c>
      <c r="Q179" s="1">
        <v>1.56</v>
      </c>
      <c r="R179" s="1">
        <v>4.33</v>
      </c>
      <c r="S179" s="16"/>
      <c r="T179" s="1">
        <v>0.64</v>
      </c>
      <c r="U179" s="1">
        <v>1.17</v>
      </c>
      <c r="V179" s="16">
        <f t="shared" si="29"/>
        <v>0</v>
      </c>
      <c r="W179" s="1">
        <f>VLOOKUP(A179:A442,'200326'!A179:N442,14,FALSE)</f>
        <v>0</v>
      </c>
      <c r="X179" s="1">
        <v>0</v>
      </c>
      <c r="Y179" s="15">
        <v>2455.5500000000002</v>
      </c>
      <c r="Z179" s="2">
        <v>7650</v>
      </c>
      <c r="AA179" s="1">
        <v>4</v>
      </c>
      <c r="AB179" s="1">
        <v>3</v>
      </c>
      <c r="AC179" s="1">
        <v>6</v>
      </c>
      <c r="AD179" s="1">
        <v>2</v>
      </c>
      <c r="AE179" s="1">
        <v>63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4</v>
      </c>
      <c r="AV179" s="1">
        <v>15</v>
      </c>
      <c r="AW179" s="1">
        <v>10</v>
      </c>
      <c r="AX179" s="1">
        <v>13</v>
      </c>
      <c r="AY179" s="1">
        <v>78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2</v>
      </c>
      <c r="BF179" s="1">
        <v>1</v>
      </c>
      <c r="BG179" s="1">
        <v>9</v>
      </c>
      <c r="BH179" s="1">
        <v>0</v>
      </c>
      <c r="BI179" s="1">
        <v>21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>
      <c r="A180" s="1">
        <v>70352</v>
      </c>
      <c r="B180" s="1" t="s">
        <v>276</v>
      </c>
      <c r="C180" s="1">
        <v>5</v>
      </c>
      <c r="D180" s="1">
        <v>285</v>
      </c>
      <c r="E180" s="1" t="s">
        <v>64</v>
      </c>
      <c r="F180" s="1">
        <v>562</v>
      </c>
      <c r="G180" s="1" t="s">
        <v>65</v>
      </c>
      <c r="H180" s="2">
        <v>61.49</v>
      </c>
      <c r="I180" s="2">
        <v>307.45</v>
      </c>
      <c r="J180" s="10">
        <f t="shared" si="2"/>
        <v>0</v>
      </c>
      <c r="K180" s="11">
        <f t="shared" si="3"/>
        <v>0</v>
      </c>
      <c r="L180" s="1">
        <v>1.4</v>
      </c>
      <c r="M180" s="1">
        <v>4</v>
      </c>
      <c r="N180" s="16">
        <f t="shared" si="32"/>
        <v>0</v>
      </c>
      <c r="O180" s="1"/>
      <c r="P180" s="1">
        <f>VLOOKUP(A180:A443,'200326'!A180:J443,10,FALSE)</f>
        <v>0</v>
      </c>
      <c r="Q180" s="1">
        <v>6.1</v>
      </c>
      <c r="R180" s="1">
        <v>4</v>
      </c>
      <c r="S180" s="16"/>
      <c r="T180" s="1">
        <v>0.3</v>
      </c>
      <c r="U180" s="1">
        <v>0.4</v>
      </c>
      <c r="V180" s="16">
        <f t="shared" si="29"/>
        <v>0</v>
      </c>
      <c r="W180" s="1">
        <f>VLOOKUP(A180:A443,'200326'!A180:N443,14,FALSE)</f>
        <v>0</v>
      </c>
      <c r="X180" s="1">
        <v>0</v>
      </c>
      <c r="Y180" s="15">
        <v>2398.11</v>
      </c>
      <c r="Z180" s="2">
        <v>2582.58</v>
      </c>
      <c r="AA180" s="1">
        <v>3</v>
      </c>
      <c r="AB180" s="1">
        <v>2</v>
      </c>
      <c r="AC180" s="1">
        <v>3</v>
      </c>
      <c r="AD180" s="1">
        <v>0</v>
      </c>
      <c r="AE180" s="1">
        <v>20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19</v>
      </c>
      <c r="AV180" s="1">
        <v>6</v>
      </c>
      <c r="AW180" s="1">
        <v>6</v>
      </c>
      <c r="AX180" s="1">
        <v>5</v>
      </c>
      <c r="AY180" s="1">
        <v>20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3</v>
      </c>
      <c r="BG180" s="1">
        <v>0</v>
      </c>
      <c r="BH180" s="1">
        <v>0</v>
      </c>
      <c r="BI180" s="1">
        <v>2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>
      <c r="A181" s="1">
        <v>70112</v>
      </c>
      <c r="B181" s="1" t="s">
        <v>246</v>
      </c>
      <c r="C181" s="1">
        <v>18</v>
      </c>
      <c r="D181" s="1">
        <v>285</v>
      </c>
      <c r="E181" s="1" t="s">
        <v>64</v>
      </c>
      <c r="F181" s="1">
        <v>558</v>
      </c>
      <c r="G181" s="1" t="s">
        <v>67</v>
      </c>
      <c r="H181" s="2">
        <v>47.35</v>
      </c>
      <c r="I181" s="2">
        <v>852.3</v>
      </c>
      <c r="J181" s="10">
        <f t="shared" si="2"/>
        <v>0</v>
      </c>
      <c r="K181" s="11">
        <f t="shared" si="3"/>
        <v>0</v>
      </c>
      <c r="L181" s="1">
        <v>-0.17</v>
      </c>
      <c r="M181" s="1">
        <v>1.33</v>
      </c>
      <c r="N181" s="16">
        <f t="shared" si="32"/>
        <v>0</v>
      </c>
      <c r="O181" s="1"/>
      <c r="P181" s="1">
        <f>VLOOKUP(A181:A444,'200326'!A181:J444,10,FALSE)</f>
        <v>0</v>
      </c>
      <c r="Q181" s="1">
        <v>1.97</v>
      </c>
      <c r="R181" s="1">
        <v>1.56</v>
      </c>
      <c r="S181" s="16"/>
      <c r="T181" s="1">
        <v>0.92</v>
      </c>
      <c r="U181" s="1">
        <v>0.78</v>
      </c>
      <c r="V181" s="16">
        <f t="shared" si="29"/>
        <v>0</v>
      </c>
      <c r="W181" s="1">
        <f>VLOOKUP(A181:A444,'200326'!A181:N444,14,FALSE)</f>
        <v>0</v>
      </c>
      <c r="X181" s="1">
        <v>0</v>
      </c>
      <c r="Y181" s="15">
        <v>2320.15</v>
      </c>
      <c r="Z181" s="2">
        <v>3125.1</v>
      </c>
      <c r="AA181" s="1">
        <v>2</v>
      </c>
      <c r="AB181" s="1">
        <v>1</v>
      </c>
      <c r="AC181" s="1">
        <v>-15</v>
      </c>
      <c r="AD181" s="1">
        <v>19</v>
      </c>
      <c r="AE181" s="1">
        <v>24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9</v>
      </c>
      <c r="AW181" s="1">
        <v>17</v>
      </c>
      <c r="AX181" s="1">
        <v>26</v>
      </c>
      <c r="AY181" s="1">
        <v>28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4</v>
      </c>
      <c r="BF181" s="1">
        <v>0</v>
      </c>
      <c r="BG181" s="1">
        <v>11</v>
      </c>
      <c r="BH181" s="1">
        <v>3</v>
      </c>
      <c r="BI181" s="1">
        <v>14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>
      <c r="A182" s="1">
        <v>70266</v>
      </c>
      <c r="B182" s="1" t="s">
        <v>335</v>
      </c>
      <c r="C182" s="1">
        <v>24</v>
      </c>
      <c r="D182" s="1">
        <v>285</v>
      </c>
      <c r="E182" s="1" t="s">
        <v>64</v>
      </c>
      <c r="F182" s="1">
        <v>558</v>
      </c>
      <c r="G182" s="1" t="s">
        <v>67</v>
      </c>
      <c r="H182" s="2">
        <v>45.624299999999998</v>
      </c>
      <c r="I182" s="2">
        <v>1094.9831999999999</v>
      </c>
      <c r="J182" s="10">
        <f t="shared" si="2"/>
        <v>0</v>
      </c>
      <c r="K182" s="11">
        <f t="shared" si="3"/>
        <v>0</v>
      </c>
      <c r="L182" s="1">
        <v>0.42</v>
      </c>
      <c r="M182" s="1">
        <v>0.62</v>
      </c>
      <c r="N182" s="16">
        <f t="shared" si="32"/>
        <v>0</v>
      </c>
      <c r="O182" s="1"/>
      <c r="P182" s="1">
        <f>VLOOKUP(A182:A445,'200326'!A182:J445,10,FALSE)</f>
        <v>0</v>
      </c>
      <c r="Q182" s="1">
        <v>1.42</v>
      </c>
      <c r="R182" s="1">
        <v>0.71</v>
      </c>
      <c r="S182" s="16"/>
      <c r="T182" s="1">
        <v>0.21</v>
      </c>
      <c r="U182" s="1">
        <v>0.33</v>
      </c>
      <c r="V182" s="16">
        <f t="shared" si="29"/>
        <v>0</v>
      </c>
      <c r="W182" s="1">
        <f>VLOOKUP(A182:A445,'200326'!A182:N445,14,FALSE)</f>
        <v>0</v>
      </c>
      <c r="X182" s="1">
        <v>0</v>
      </c>
      <c r="Y182" s="15">
        <v>2235.59</v>
      </c>
      <c r="Z182" s="2">
        <v>1824.97</v>
      </c>
      <c r="AA182" s="1">
        <v>5</v>
      </c>
      <c r="AB182" s="1">
        <v>5</v>
      </c>
      <c r="AC182" s="1">
        <v>2</v>
      </c>
      <c r="AD182" s="1">
        <v>1</v>
      </c>
      <c r="AE182" s="1">
        <v>15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14</v>
      </c>
      <c r="AV182" s="1">
        <v>8</v>
      </c>
      <c r="AW182" s="1">
        <v>8</v>
      </c>
      <c r="AX182" s="1">
        <v>16</v>
      </c>
      <c r="AY182" s="1">
        <v>17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5</v>
      </c>
      <c r="BF182" s="1">
        <v>0</v>
      </c>
      <c r="BG182" s="1">
        <v>0</v>
      </c>
      <c r="BH182" s="1">
        <v>0</v>
      </c>
      <c r="BI182" s="1">
        <v>8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>
      <c r="A183" s="1">
        <v>70105</v>
      </c>
      <c r="B183" s="1" t="s">
        <v>307</v>
      </c>
      <c r="C183" s="1">
        <v>4</v>
      </c>
      <c r="D183" s="1">
        <v>285</v>
      </c>
      <c r="E183" s="1" t="s">
        <v>64</v>
      </c>
      <c r="F183" s="1">
        <v>570</v>
      </c>
      <c r="G183" s="1" t="s">
        <v>72</v>
      </c>
      <c r="H183" s="2">
        <v>201.48</v>
      </c>
      <c r="I183" s="2">
        <v>805.92</v>
      </c>
      <c r="J183" s="10">
        <f t="shared" si="2"/>
        <v>0</v>
      </c>
      <c r="K183" s="11">
        <f t="shared" si="3"/>
        <v>0</v>
      </c>
      <c r="L183" s="1">
        <v>0.62</v>
      </c>
      <c r="M183" s="1">
        <v>1.5</v>
      </c>
      <c r="N183" s="16">
        <f t="shared" si="32"/>
        <v>0</v>
      </c>
      <c r="O183" s="1"/>
      <c r="P183" s="1">
        <f>VLOOKUP(A183:A446,'200326'!A183:J446,10,FALSE)</f>
        <v>0</v>
      </c>
      <c r="Q183" s="1">
        <v>2.12</v>
      </c>
      <c r="R183" s="1">
        <v>3</v>
      </c>
      <c r="S183" s="16"/>
      <c r="T183" s="1">
        <v>0</v>
      </c>
      <c r="U183" s="1">
        <v>0.25</v>
      </c>
      <c r="V183" s="16">
        <f t="shared" si="29"/>
        <v>0</v>
      </c>
      <c r="W183" s="1">
        <f>VLOOKUP(A183:A446,'200326'!A183:N446,14,FALSE)</f>
        <v>0</v>
      </c>
      <c r="X183" s="1">
        <v>0</v>
      </c>
      <c r="Y183" s="15">
        <v>2216.2800000000002</v>
      </c>
      <c r="Z183" s="2">
        <v>3828.12</v>
      </c>
      <c r="AA183" s="1">
        <v>2</v>
      </c>
      <c r="AB183" s="1">
        <v>1</v>
      </c>
      <c r="AC183" s="1">
        <v>0</v>
      </c>
      <c r="AD183" s="1">
        <v>0</v>
      </c>
      <c r="AE183" s="1">
        <v>6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2</v>
      </c>
      <c r="AV183" s="1">
        <v>1</v>
      </c>
      <c r="AW183" s="1">
        <v>5</v>
      </c>
      <c r="AX183" s="1">
        <v>2</v>
      </c>
      <c r="AY183" s="1">
        <v>12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1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>
      <c r="A184" s="1">
        <v>70231</v>
      </c>
      <c r="B184" s="1" t="s">
        <v>331</v>
      </c>
      <c r="C184" s="1">
        <v>12</v>
      </c>
      <c r="D184" s="1">
        <v>285</v>
      </c>
      <c r="E184" s="1" t="s">
        <v>64</v>
      </c>
      <c r="F184" s="1">
        <v>558</v>
      </c>
      <c r="G184" s="1" t="s">
        <v>67</v>
      </c>
      <c r="H184" s="2">
        <v>66.930000000000007</v>
      </c>
      <c r="I184" s="2">
        <v>803.16</v>
      </c>
      <c r="J184" s="10">
        <f t="shared" si="2"/>
        <v>0</v>
      </c>
      <c r="K184" s="11">
        <f t="shared" si="3"/>
        <v>0</v>
      </c>
      <c r="L184" s="1">
        <v>0</v>
      </c>
      <c r="M184" s="1">
        <v>0</v>
      </c>
      <c r="N184" s="16">
        <f t="shared" si="32"/>
        <v>0</v>
      </c>
      <c r="O184" s="1"/>
      <c r="P184" s="1">
        <f>VLOOKUP(A184:A447,'200326'!A184:J447,10,FALSE)</f>
        <v>0</v>
      </c>
      <c r="Q184" s="1">
        <v>2.5</v>
      </c>
      <c r="R184" s="1">
        <v>0</v>
      </c>
      <c r="S184" s="16"/>
      <c r="T184" s="1">
        <v>0</v>
      </c>
      <c r="U184" s="1">
        <v>0</v>
      </c>
      <c r="V184" s="16">
        <f t="shared" si="29"/>
        <v>0</v>
      </c>
      <c r="W184" s="1">
        <f>VLOOKUP(A184:A447,'200326'!A184:N447,14,FALSE)</f>
        <v>0</v>
      </c>
      <c r="X184" s="1">
        <v>0</v>
      </c>
      <c r="Y184" s="15">
        <v>2007.9</v>
      </c>
      <c r="Z184" s="2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20</v>
      </c>
      <c r="AX184" s="1">
        <v>20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>
      <c r="A185" s="1">
        <v>70173</v>
      </c>
      <c r="B185" s="1" t="s">
        <v>316</v>
      </c>
      <c r="C185" s="1">
        <v>4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76.63</v>
      </c>
      <c r="I185" s="2">
        <v>306.52</v>
      </c>
      <c r="J185" s="10">
        <f t="shared" si="2"/>
        <v>0</v>
      </c>
      <c r="K185" s="11">
        <f t="shared" si="3"/>
        <v>0</v>
      </c>
      <c r="L185" s="1">
        <v>0.75</v>
      </c>
      <c r="M185" s="1">
        <v>1</v>
      </c>
      <c r="N185" s="16">
        <f t="shared" si="32"/>
        <v>0</v>
      </c>
      <c r="O185" s="1"/>
      <c r="P185" s="1">
        <f>VLOOKUP(A185:A448,'200326'!A185:J448,10,FALSE)</f>
        <v>0</v>
      </c>
      <c r="Q185" s="1">
        <v>4.38</v>
      </c>
      <c r="R185" s="1">
        <v>0</v>
      </c>
      <c r="S185" s="16"/>
      <c r="T185" s="1">
        <v>1.1200000000000001</v>
      </c>
      <c r="U185" s="1">
        <v>2</v>
      </c>
      <c r="V185" s="16">
        <f t="shared" si="29"/>
        <v>0</v>
      </c>
      <c r="W185" s="1">
        <f>VLOOKUP(A185:A448,'200326'!A185:N448,14,FALSE)</f>
        <v>0</v>
      </c>
      <c r="X185" s="1">
        <v>0</v>
      </c>
      <c r="Y185" s="15">
        <v>1915.75</v>
      </c>
      <c r="Z185" s="2">
        <v>919.56</v>
      </c>
      <c r="AA185" s="1">
        <v>0</v>
      </c>
      <c r="AB185" s="1">
        <v>1</v>
      </c>
      <c r="AC185" s="1">
        <v>2</v>
      </c>
      <c r="AD185" s="1">
        <v>1</v>
      </c>
      <c r="AE185" s="1">
        <v>4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7</v>
      </c>
      <c r="AV185" s="1">
        <v>5</v>
      </c>
      <c r="AW185" s="1">
        <v>6</v>
      </c>
      <c r="AX185" s="1">
        <v>4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1</v>
      </c>
      <c r="BF185" s="1">
        <v>1</v>
      </c>
      <c r="BG185" s="1">
        <v>0</v>
      </c>
      <c r="BH185" s="1">
        <v>6</v>
      </c>
      <c r="BI185" s="1">
        <v>8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2"/>
        <v>0</v>
      </c>
      <c r="K186" s="11">
        <f t="shared" si="3"/>
        <v>0</v>
      </c>
      <c r="L186" s="1">
        <v>1</v>
      </c>
      <c r="M186" s="1">
        <v>1.6</v>
      </c>
      <c r="N186" s="16">
        <f t="shared" si="32"/>
        <v>0</v>
      </c>
      <c r="O186" s="1"/>
      <c r="P186" s="1" t="e">
        <f>VLOOKUP(A186:A449,'200326'!A186:J449,10,FALSE)</f>
        <v>#N/A</v>
      </c>
      <c r="Q186" s="1">
        <v>5.0999999999999996</v>
      </c>
      <c r="R186" s="1">
        <v>2.4</v>
      </c>
      <c r="S186" s="16"/>
      <c r="T186" s="1">
        <v>0.1</v>
      </c>
      <c r="U186" s="1">
        <v>0</v>
      </c>
      <c r="V186" s="16">
        <f t="shared" si="29"/>
        <v>0</v>
      </c>
      <c r="W186" s="1" t="e">
        <f>VLOOKUP(A186:A449,'200326'!A186:N449,14,FALSE)</f>
        <v>#N/A</v>
      </c>
      <c r="X186" s="1">
        <v>0</v>
      </c>
      <c r="Y186" s="15">
        <v>1906.19</v>
      </c>
      <c r="Z186" s="2">
        <v>1229.8</v>
      </c>
      <c r="AA186" s="1">
        <v>2</v>
      </c>
      <c r="AB186" s="1">
        <v>2</v>
      </c>
      <c r="AC186" s="1">
        <v>0</v>
      </c>
      <c r="AD186" s="1">
        <v>4</v>
      </c>
      <c r="AE186" s="1">
        <v>8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9</v>
      </c>
      <c r="AV186" s="1">
        <v>7</v>
      </c>
      <c r="AW186" s="1">
        <v>8</v>
      </c>
      <c r="AX186" s="1">
        <v>10</v>
      </c>
      <c r="AY186" s="1">
        <v>12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>
      <c r="A187" s="1">
        <v>70970</v>
      </c>
      <c r="B187" s="1" t="s">
        <v>237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28.82</v>
      </c>
      <c r="I187" s="2">
        <v>432.3</v>
      </c>
      <c r="J187" s="10">
        <f t="shared" si="2"/>
        <v>0</v>
      </c>
      <c r="K187" s="11">
        <f t="shared" si="3"/>
        <v>0</v>
      </c>
      <c r="L187" s="1">
        <v>0.27</v>
      </c>
      <c r="M187" s="1">
        <v>1.1299999999999999</v>
      </c>
      <c r="N187" s="16">
        <f t="shared" si="32"/>
        <v>0</v>
      </c>
      <c r="O187" s="1"/>
      <c r="P187" s="1" t="e">
        <f>VLOOKUP(A187:A450,'200326'!A187:J450,10,FALSE)</f>
        <v>#N/A</v>
      </c>
      <c r="Q187" s="1">
        <v>3.07</v>
      </c>
      <c r="R187" s="1">
        <v>3.27</v>
      </c>
      <c r="S187" s="16"/>
      <c r="T187" s="1">
        <v>1</v>
      </c>
      <c r="U187" s="1">
        <v>1.6</v>
      </c>
      <c r="V187" s="16">
        <f t="shared" si="29"/>
        <v>0</v>
      </c>
      <c r="W187" s="1" t="e">
        <f>VLOOKUP(A187:A450,'200326'!A187:N450,14,FALSE)</f>
        <v>#N/A</v>
      </c>
      <c r="X187" s="1">
        <v>0</v>
      </c>
      <c r="Y187" s="15">
        <v>1873.3</v>
      </c>
      <c r="Z187" s="2">
        <v>2593.8000000000002</v>
      </c>
      <c r="AA187" s="1">
        <v>6</v>
      </c>
      <c r="AB187" s="1">
        <v>4</v>
      </c>
      <c r="AC187" s="1">
        <v>-7</v>
      </c>
      <c r="AD187" s="1">
        <v>6</v>
      </c>
      <c r="AE187" s="1">
        <v>17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</v>
      </c>
      <c r="AV187" s="1">
        <v>20</v>
      </c>
      <c r="AW187" s="1">
        <v>23</v>
      </c>
      <c r="AX187" s="1">
        <v>24</v>
      </c>
      <c r="AY187" s="1">
        <v>49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1</v>
      </c>
      <c r="BF187" s="1">
        <v>8</v>
      </c>
      <c r="BG187" s="1">
        <v>7</v>
      </c>
      <c r="BH187" s="1">
        <v>6</v>
      </c>
      <c r="BI187" s="1">
        <v>24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>
      <c r="A188" s="1">
        <v>70171</v>
      </c>
      <c r="B188" s="1" t="s">
        <v>283</v>
      </c>
      <c r="C188" s="1">
        <v>15</v>
      </c>
      <c r="D188" s="1">
        <v>285</v>
      </c>
      <c r="E188" s="1" t="s">
        <v>64</v>
      </c>
      <c r="F188" s="1">
        <v>322</v>
      </c>
      <c r="G188" s="1" t="s">
        <v>167</v>
      </c>
      <c r="H188" s="2">
        <v>30.07</v>
      </c>
      <c r="I188" s="2">
        <v>451.05</v>
      </c>
      <c r="J188" s="10">
        <f t="shared" si="2"/>
        <v>0</v>
      </c>
      <c r="K188" s="11">
        <f t="shared" si="3"/>
        <v>0</v>
      </c>
      <c r="L188" s="1">
        <v>0.2</v>
      </c>
      <c r="M188" s="1">
        <v>8.6</v>
      </c>
      <c r="N188" s="16">
        <f t="shared" si="32"/>
        <v>0</v>
      </c>
      <c r="O188" s="1"/>
      <c r="P188" s="1">
        <f>VLOOKUP(A188:A451,'200326'!A188:J451,10,FALSE)</f>
        <v>0</v>
      </c>
      <c r="Q188" s="1">
        <v>3.1</v>
      </c>
      <c r="R188" s="1">
        <v>8.6</v>
      </c>
      <c r="S188" s="16"/>
      <c r="T188" s="1">
        <v>0.83</v>
      </c>
      <c r="U188" s="1">
        <v>2.27</v>
      </c>
      <c r="V188" s="16">
        <f t="shared" si="29"/>
        <v>0</v>
      </c>
      <c r="W188" s="1">
        <f>VLOOKUP(A188:A451,'200326'!A188:N451,14,FALSE)</f>
        <v>0</v>
      </c>
      <c r="X188" s="1">
        <v>0</v>
      </c>
      <c r="Y188" s="15">
        <v>1864.34</v>
      </c>
      <c r="Z188" s="2">
        <v>8780.44</v>
      </c>
      <c r="AA188" s="1">
        <v>6</v>
      </c>
      <c r="AB188" s="1">
        <v>16</v>
      </c>
      <c r="AC188" s="1">
        <v>-13</v>
      </c>
      <c r="AD188" s="1">
        <v>4</v>
      </c>
      <c r="AE188" s="1">
        <v>129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8</v>
      </c>
      <c r="AV188" s="1">
        <v>20</v>
      </c>
      <c r="AW188" s="1">
        <v>12</v>
      </c>
      <c r="AX188" s="1">
        <v>33</v>
      </c>
      <c r="AY188" s="1">
        <v>129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11</v>
      </c>
      <c r="BF188" s="1">
        <v>1</v>
      </c>
      <c r="BG188" s="1">
        <v>1</v>
      </c>
      <c r="BH188" s="1">
        <v>0</v>
      </c>
      <c r="BI188" s="1">
        <v>34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>
      <c r="A189" s="1">
        <v>70063</v>
      </c>
      <c r="B189" s="1" t="s">
        <v>198</v>
      </c>
      <c r="C189" s="1">
        <v>24</v>
      </c>
      <c r="D189" s="1">
        <v>285</v>
      </c>
      <c r="E189" s="1" t="s">
        <v>64</v>
      </c>
      <c r="F189" s="1">
        <v>565</v>
      </c>
      <c r="G189" s="1" t="s">
        <v>94</v>
      </c>
      <c r="H189" s="2">
        <v>34.74</v>
      </c>
      <c r="I189" s="2">
        <v>833.76</v>
      </c>
      <c r="J189" s="10">
        <f t="shared" si="2"/>
        <v>0</v>
      </c>
      <c r="K189" s="11">
        <f t="shared" si="3"/>
        <v>0</v>
      </c>
      <c r="L189" s="1">
        <v>0.08</v>
      </c>
      <c r="M189" s="1">
        <v>0</v>
      </c>
      <c r="N189" s="16">
        <f t="shared" si="32"/>
        <v>0</v>
      </c>
      <c r="O189" s="1"/>
      <c r="P189" s="1" t="e">
        <f>VLOOKUP(A189:A452,'200326'!A189:J452,10,FALSE)</f>
        <v>#N/A</v>
      </c>
      <c r="Q189" s="1">
        <v>2</v>
      </c>
      <c r="R189" s="1">
        <v>1.62</v>
      </c>
      <c r="S189" s="16"/>
      <c r="T189" s="1">
        <v>0.15</v>
      </c>
      <c r="U189" s="1">
        <v>1.46</v>
      </c>
      <c r="V189" s="16">
        <f t="shared" si="29"/>
        <v>0</v>
      </c>
      <c r="W189" s="1" t="e">
        <f>VLOOKUP(A189:A452,'200326'!A189:N452,14,FALSE)</f>
        <v>#N/A</v>
      </c>
      <c r="X189" s="1">
        <v>0</v>
      </c>
      <c r="Y189" s="15">
        <v>1858.59</v>
      </c>
      <c r="Z189" s="2">
        <v>2570.7600000000002</v>
      </c>
      <c r="AA189" s="1">
        <v>0</v>
      </c>
      <c r="AB189" s="1">
        <v>0</v>
      </c>
      <c r="AC189" s="1">
        <v>0</v>
      </c>
      <c r="AD189" s="1">
        <v>4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13</v>
      </c>
      <c r="AV189" s="1">
        <v>3</v>
      </c>
      <c r="AW189" s="1">
        <v>18</v>
      </c>
      <c r="AX189" s="1">
        <v>31</v>
      </c>
      <c r="AY189" s="1">
        <v>39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</v>
      </c>
      <c r="BF189" s="1">
        <v>0</v>
      </c>
      <c r="BG189" s="1">
        <v>2</v>
      </c>
      <c r="BH189" s="1">
        <v>1</v>
      </c>
      <c r="BI189" s="1">
        <v>35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>
      <c r="A190" s="1">
        <v>70501</v>
      </c>
      <c r="B190" s="1" t="s">
        <v>190</v>
      </c>
      <c r="C190" s="1">
        <v>24</v>
      </c>
      <c r="D190" s="1">
        <v>285</v>
      </c>
      <c r="E190" s="1" t="s">
        <v>64</v>
      </c>
      <c r="F190" s="1">
        <v>974</v>
      </c>
      <c r="G190" s="1" t="s">
        <v>110</v>
      </c>
      <c r="H190" s="2">
        <v>36.130099999999999</v>
      </c>
      <c r="I190" s="2">
        <v>867.12239999999997</v>
      </c>
      <c r="J190" s="10">
        <f t="shared" si="2"/>
        <v>0</v>
      </c>
      <c r="K190" s="11">
        <f t="shared" si="3"/>
        <v>0</v>
      </c>
      <c r="L190" s="1">
        <v>0.33</v>
      </c>
      <c r="M190" s="1">
        <v>0</v>
      </c>
      <c r="N190" s="16">
        <f t="shared" si="32"/>
        <v>0</v>
      </c>
      <c r="O190" s="1"/>
      <c r="P190" s="1">
        <f>VLOOKUP(A190:A453,'200326'!A190:J453,10,FALSE)</f>
        <v>0</v>
      </c>
      <c r="Q190" s="1">
        <v>0.38</v>
      </c>
      <c r="R190" s="1">
        <v>0</v>
      </c>
      <c r="S190" s="16"/>
      <c r="T190" s="1">
        <v>1.42</v>
      </c>
      <c r="U190" s="1">
        <v>3.46</v>
      </c>
      <c r="V190" s="16">
        <f t="shared" si="29"/>
        <v>0</v>
      </c>
      <c r="W190" s="1">
        <f>VLOOKUP(A190:A453,'200326'!A190:N453,14,FALSE)</f>
        <v>0</v>
      </c>
      <c r="X190" s="1">
        <v>0</v>
      </c>
      <c r="Y190" s="15">
        <v>1842.64</v>
      </c>
      <c r="Z190" s="2">
        <v>2998.8</v>
      </c>
      <c r="AA190" s="1">
        <v>0</v>
      </c>
      <c r="AB190" s="1">
        <v>0</v>
      </c>
      <c r="AC190" s="1">
        <v>4</v>
      </c>
      <c r="AD190" s="1">
        <v>8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16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6</v>
      </c>
      <c r="BF190" s="1">
        <v>11</v>
      </c>
      <c r="BG190" s="1">
        <v>13</v>
      </c>
      <c r="BH190" s="1">
        <v>19</v>
      </c>
      <c r="BI190" s="1">
        <v>83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>
      <c r="A191" s="1">
        <v>70000</v>
      </c>
      <c r="B191" s="1" t="s">
        <v>140</v>
      </c>
      <c r="C191" s="1">
        <v>9</v>
      </c>
      <c r="D191" s="1">
        <v>285</v>
      </c>
      <c r="E191" s="1" t="s">
        <v>64</v>
      </c>
      <c r="F191" s="1">
        <v>991</v>
      </c>
      <c r="G191" s="1" t="s">
        <v>141</v>
      </c>
      <c r="H191" s="2">
        <v>94.444400000000002</v>
      </c>
      <c r="I191" s="2">
        <v>849.99959999999999</v>
      </c>
      <c r="J191" s="10">
        <f t="shared" si="2"/>
        <v>0</v>
      </c>
      <c r="K191" s="11">
        <f t="shared" si="3"/>
        <v>0</v>
      </c>
      <c r="L191" s="1">
        <v>0.5</v>
      </c>
      <c r="M191" s="1">
        <v>2.67</v>
      </c>
      <c r="N191" s="16">
        <f t="shared" si="32"/>
        <v>0</v>
      </c>
      <c r="O191" s="1"/>
      <c r="P191" s="1" t="e">
        <f>VLOOKUP(A191:A454,'200326'!A191:J454,10,FALSE)</f>
        <v>#N/A</v>
      </c>
      <c r="Q191" s="1">
        <v>1.5</v>
      </c>
      <c r="R191" s="1">
        <v>4.22</v>
      </c>
      <c r="S191" s="16"/>
      <c r="T191" s="1">
        <v>0</v>
      </c>
      <c r="U191" s="1">
        <v>1.78</v>
      </c>
      <c r="V191" s="16">
        <f t="shared" si="29"/>
        <v>0</v>
      </c>
      <c r="W191" s="1" t="e">
        <f>VLOOKUP(A191:A454,'200326'!A191:N454,14,FALSE)</f>
        <v>#N/A</v>
      </c>
      <c r="X191" s="1">
        <v>0</v>
      </c>
      <c r="Y191" s="15">
        <v>1700</v>
      </c>
      <c r="Z191" s="2">
        <v>7366.66</v>
      </c>
      <c r="AA191" s="1">
        <v>2</v>
      </c>
      <c r="AB191" s="1">
        <v>2</v>
      </c>
      <c r="AC191" s="1">
        <v>1</v>
      </c>
      <c r="AD191" s="1">
        <v>1</v>
      </c>
      <c r="AE191" s="1">
        <v>24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4</v>
      </c>
      <c r="AV191" s="1">
        <v>0</v>
      </c>
      <c r="AW191" s="1">
        <v>9</v>
      </c>
      <c r="AX191" s="1">
        <v>1</v>
      </c>
      <c r="AY191" s="1">
        <v>38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16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>
      <c r="A192" s="1">
        <v>70251</v>
      </c>
      <c r="B192" s="1" t="s">
        <v>251</v>
      </c>
      <c r="C192" s="1">
        <v>15</v>
      </c>
      <c r="D192" s="1">
        <v>285</v>
      </c>
      <c r="E192" s="1" t="s">
        <v>64</v>
      </c>
      <c r="F192" s="1">
        <v>562</v>
      </c>
      <c r="G192" s="1" t="s">
        <v>65</v>
      </c>
      <c r="H192" s="2">
        <v>30.07</v>
      </c>
      <c r="I192" s="2">
        <v>451.05</v>
      </c>
      <c r="J192" s="10">
        <f t="shared" si="2"/>
        <v>0</v>
      </c>
      <c r="K192" s="11">
        <f t="shared" si="3"/>
        <v>0</v>
      </c>
      <c r="L192" s="1">
        <v>0.4</v>
      </c>
      <c r="M192" s="1">
        <v>0.2</v>
      </c>
      <c r="N192" s="16">
        <f t="shared" si="32"/>
        <v>0</v>
      </c>
      <c r="O192" s="1"/>
      <c r="P192" s="1" t="e">
        <f>VLOOKUP(A192:A455,'200326'!A192:J455,10,FALSE)</f>
        <v>#N/A</v>
      </c>
      <c r="Q192" s="1">
        <v>3.17</v>
      </c>
      <c r="R192" s="1">
        <v>3.67</v>
      </c>
      <c r="S192" s="16"/>
      <c r="T192" s="1">
        <v>0.1</v>
      </c>
      <c r="U192" s="1">
        <v>0</v>
      </c>
      <c r="V192" s="16">
        <f t="shared" si="29"/>
        <v>0</v>
      </c>
      <c r="W192" s="1" t="e">
        <f>VLOOKUP(A192:A455,'200326'!A192:N455,14,FALSE)</f>
        <v>#N/A</v>
      </c>
      <c r="X192" s="1">
        <v>0</v>
      </c>
      <c r="Y192" s="15">
        <v>1653.85</v>
      </c>
      <c r="Z192" s="2">
        <v>1744.06</v>
      </c>
      <c r="AA192" s="1">
        <v>0</v>
      </c>
      <c r="AB192" s="1">
        <v>0</v>
      </c>
      <c r="AC192" s="1">
        <v>5</v>
      </c>
      <c r="AD192" s="1">
        <v>2</v>
      </c>
      <c r="AE192" s="1">
        <v>3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12</v>
      </c>
      <c r="AV192" s="1">
        <v>14</v>
      </c>
      <c r="AW192" s="1">
        <v>15</v>
      </c>
      <c r="AX192" s="1">
        <v>27</v>
      </c>
      <c r="AY192" s="1">
        <v>55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-15</v>
      </c>
      <c r="BF192" s="1">
        <v>15</v>
      </c>
      <c r="BG192" s="1">
        <v>0</v>
      </c>
      <c r="BH192" s="1">
        <v>18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>
      <c r="A193" s="1">
        <v>76000</v>
      </c>
      <c r="B193" s="1" t="s">
        <v>356</v>
      </c>
      <c r="C193" s="1">
        <v>75</v>
      </c>
      <c r="D193" s="1">
        <v>285</v>
      </c>
      <c r="E193" s="1" t="s">
        <v>64</v>
      </c>
      <c r="F193" s="1">
        <v>502</v>
      </c>
      <c r="G193" s="1" t="s">
        <v>146</v>
      </c>
      <c r="H193" s="2">
        <v>8.5500000000000007</v>
      </c>
      <c r="I193" s="2">
        <v>641.25</v>
      </c>
      <c r="J193" s="10">
        <f t="shared" si="2"/>
        <v>0</v>
      </c>
      <c r="K193" s="11">
        <f t="shared" si="3"/>
        <v>0</v>
      </c>
      <c r="L193" s="1">
        <v>-0.4</v>
      </c>
      <c r="M193" s="1">
        <v>0</v>
      </c>
      <c r="N193" s="16">
        <f t="shared" si="32"/>
        <v>0</v>
      </c>
      <c r="O193" s="1"/>
      <c r="P193" s="1">
        <f>VLOOKUP(A193:A456,'200326'!A193:J456,10,FALSE)</f>
        <v>0</v>
      </c>
      <c r="Q193" s="1">
        <v>2.84</v>
      </c>
      <c r="R193" s="1">
        <v>0</v>
      </c>
      <c r="S193" s="16"/>
      <c r="T193" s="1">
        <v>0</v>
      </c>
      <c r="U193" s="1">
        <v>0</v>
      </c>
      <c r="V193" s="16">
        <f t="shared" si="29"/>
        <v>0</v>
      </c>
      <c r="W193" s="1">
        <f>VLOOKUP(A193:A456,'200326'!A193:N456,14,FALSE)</f>
        <v>0</v>
      </c>
      <c r="X193" s="1">
        <v>0</v>
      </c>
      <c r="Y193" s="15">
        <v>1564.65</v>
      </c>
      <c r="Z193" s="2">
        <v>0</v>
      </c>
      <c r="AA193" s="1">
        <v>0</v>
      </c>
      <c r="AB193" s="1">
        <v>0</v>
      </c>
      <c r="AC193" s="1">
        <v>-36</v>
      </c>
      <c r="AD193" s="1">
        <v>12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108</v>
      </c>
      <c r="AV193" s="1">
        <v>0</v>
      </c>
      <c r="AW193" s="1">
        <v>59</v>
      </c>
      <c r="AX193" s="1">
        <v>92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>
      <c r="A194" s="1">
        <v>70123</v>
      </c>
      <c r="B194" s="1" t="s">
        <v>169</v>
      </c>
      <c r="C194" s="1">
        <v>6</v>
      </c>
      <c r="D194" s="1">
        <v>285</v>
      </c>
      <c r="E194" s="1" t="s">
        <v>64</v>
      </c>
      <c r="F194" s="1">
        <v>285</v>
      </c>
      <c r="G194" s="1" t="s">
        <v>64</v>
      </c>
      <c r="H194" s="2">
        <v>141.66669999999999</v>
      </c>
      <c r="I194" s="2">
        <v>850.00019999999995</v>
      </c>
      <c r="J194" s="10">
        <f t="shared" si="2"/>
        <v>0</v>
      </c>
      <c r="K194" s="11">
        <f t="shared" si="3"/>
        <v>0</v>
      </c>
      <c r="L194" s="1">
        <v>0.57999999999999996</v>
      </c>
      <c r="M194" s="1">
        <v>0</v>
      </c>
      <c r="N194" s="16">
        <f t="shared" si="32"/>
        <v>0</v>
      </c>
      <c r="O194" s="1"/>
      <c r="P194" s="1" t="e">
        <f>VLOOKUP(A194:A457,'200326'!A194:J457,10,FALSE)</f>
        <v>#N/A</v>
      </c>
      <c r="Q194" s="1">
        <v>0.57999999999999996</v>
      </c>
      <c r="R194" s="1">
        <v>0.67</v>
      </c>
      <c r="S194" s="16"/>
      <c r="T194" s="1">
        <v>0.67</v>
      </c>
      <c r="U194" s="1">
        <v>-0.67</v>
      </c>
      <c r="V194" s="5">
        <v>0</v>
      </c>
      <c r="W194" s="1" t="e">
        <f>VLOOKUP(A194:A457,'200326'!A194:N457,14,FALSE)</f>
        <v>#N/A</v>
      </c>
      <c r="X194" s="1">
        <v>0</v>
      </c>
      <c r="Y194" s="15">
        <v>1558.33</v>
      </c>
      <c r="Z194" s="2">
        <v>0</v>
      </c>
      <c r="AA194" s="1">
        <v>0</v>
      </c>
      <c r="AB194" s="1">
        <v>0</v>
      </c>
      <c r="AC194" s="1">
        <v>2</v>
      </c>
      <c r="AD194" s="1">
        <v>3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5</v>
      </c>
      <c r="AW194" s="1">
        <v>0</v>
      </c>
      <c r="AX194" s="1">
        <v>0</v>
      </c>
      <c r="AY194" s="1">
        <v>4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3</v>
      </c>
      <c r="BF194" s="1">
        <v>2</v>
      </c>
      <c r="BG194" s="1">
        <v>0</v>
      </c>
      <c r="BH194" s="1">
        <v>0</v>
      </c>
      <c r="BI194" s="1">
        <v>-4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>
      <c r="A195" s="1">
        <v>70507</v>
      </c>
      <c r="B195" s="1" t="s">
        <v>352</v>
      </c>
      <c r="C195" s="1">
        <v>12</v>
      </c>
      <c r="D195" s="1">
        <v>285</v>
      </c>
      <c r="E195" s="1" t="s">
        <v>64</v>
      </c>
      <c r="F195" s="1">
        <v>573</v>
      </c>
      <c r="G195" s="1" t="s">
        <v>87</v>
      </c>
      <c r="H195" s="2">
        <v>46.76</v>
      </c>
      <c r="I195" s="2">
        <v>561.12</v>
      </c>
      <c r="J195" s="10">
        <f t="shared" si="2"/>
        <v>2805.6</v>
      </c>
      <c r="K195" s="11">
        <f t="shared" si="3"/>
        <v>5</v>
      </c>
      <c r="L195" s="1">
        <v>0.96</v>
      </c>
      <c r="M195" s="1">
        <v>0</v>
      </c>
      <c r="N195" s="21">
        <v>5</v>
      </c>
      <c r="O195" s="1"/>
      <c r="P195" s="1">
        <f>VLOOKUP(A195:A458,'200326'!A195:J458,10,FALSE)</f>
        <v>0</v>
      </c>
      <c r="Q195" s="1">
        <v>1.42</v>
      </c>
      <c r="R195" s="1">
        <v>2.17</v>
      </c>
      <c r="S195" s="16"/>
      <c r="T195" s="1">
        <v>0.33</v>
      </c>
      <c r="U195" s="1">
        <v>0</v>
      </c>
      <c r="V195" s="16">
        <f>MAX(0,(TRUNC((T195*0.8)-U195)))</f>
        <v>0</v>
      </c>
      <c r="W195" s="1">
        <f>VLOOKUP(A195:A458,'200326'!A195:N458,14,FALSE)</f>
        <v>0</v>
      </c>
      <c r="X195" s="1">
        <v>0</v>
      </c>
      <c r="Y195" s="15">
        <v>1519.7</v>
      </c>
      <c r="Z195" s="2">
        <v>1215.76</v>
      </c>
      <c r="AA195" s="1">
        <v>0</v>
      </c>
      <c r="AB195" s="1">
        <v>6</v>
      </c>
      <c r="AC195" s="1">
        <v>2</v>
      </c>
      <c r="AD195" s="1">
        <v>13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10</v>
      </c>
      <c r="AV195" s="1">
        <v>14</v>
      </c>
      <c r="AW195" s="1">
        <v>0</v>
      </c>
      <c r="AX195" s="1">
        <v>0</v>
      </c>
      <c r="AY195" s="1">
        <v>26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4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>
      <c r="A196" s="1">
        <v>70981</v>
      </c>
      <c r="B196" s="1" t="s">
        <v>294</v>
      </c>
      <c r="C196" s="1">
        <v>15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27.955400000000001</v>
      </c>
      <c r="I196" s="2">
        <v>419.33100000000002</v>
      </c>
      <c r="J196" s="10">
        <f t="shared" si="2"/>
        <v>0</v>
      </c>
      <c r="K196" s="11">
        <f t="shared" si="3"/>
        <v>0</v>
      </c>
      <c r="L196" s="1">
        <v>-1.53</v>
      </c>
      <c r="M196" s="1">
        <v>0.6</v>
      </c>
      <c r="N196" s="16">
        <f t="shared" ref="N196:N266" si="33">MAX(0,(TRUNC((L196*0.8)-M196)))</f>
        <v>0</v>
      </c>
      <c r="O196" s="1"/>
      <c r="P196" s="1" t="e">
        <f>VLOOKUP(A196:A459,'200326'!A196:J459,10,FALSE)</f>
        <v>#N/A</v>
      </c>
      <c r="Q196" s="1">
        <v>3.43</v>
      </c>
      <c r="R196" s="1">
        <v>5.2</v>
      </c>
      <c r="S196" s="16"/>
      <c r="T196" s="1">
        <v>1.7</v>
      </c>
      <c r="U196" s="1">
        <v>0.2</v>
      </c>
      <c r="V196" s="5">
        <v>0</v>
      </c>
      <c r="W196" s="1" t="e">
        <f>VLOOKUP(A196:A459,'200326'!A196:N459,14,FALSE)</f>
        <v>#N/A</v>
      </c>
      <c r="X196" s="1">
        <v>0</v>
      </c>
      <c r="Y196" s="15">
        <v>1509.59</v>
      </c>
      <c r="Z196" s="2">
        <v>2515.9899999999998</v>
      </c>
      <c r="AA196" s="1">
        <v>7</v>
      </c>
      <c r="AB196" s="1">
        <v>8</v>
      </c>
      <c r="AC196" s="1">
        <v>-36</v>
      </c>
      <c r="AD196" s="1">
        <v>4</v>
      </c>
      <c r="AE196" s="1">
        <v>9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23</v>
      </c>
      <c r="AV196" s="1">
        <v>10</v>
      </c>
      <c r="AW196" s="1">
        <v>15</v>
      </c>
      <c r="AX196" s="1">
        <v>17</v>
      </c>
      <c r="AY196" s="1">
        <v>78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7</v>
      </c>
      <c r="BF196" s="1">
        <v>15</v>
      </c>
      <c r="BG196" s="1">
        <v>6</v>
      </c>
      <c r="BH196" s="1">
        <v>10</v>
      </c>
      <c r="BI196" s="1">
        <v>3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>
      <c r="A197" s="1">
        <v>70030</v>
      </c>
      <c r="B197" s="1" t="s">
        <v>280</v>
      </c>
      <c r="C197" s="1">
        <v>20</v>
      </c>
      <c r="D197" s="1">
        <v>285</v>
      </c>
      <c r="E197" s="1" t="s">
        <v>64</v>
      </c>
      <c r="F197" s="1">
        <v>558</v>
      </c>
      <c r="G197" s="1" t="s">
        <v>67</v>
      </c>
      <c r="H197" s="2">
        <v>86.35</v>
      </c>
      <c r="I197" s="2">
        <v>1727</v>
      </c>
      <c r="J197" s="10">
        <f t="shared" si="2"/>
        <v>0</v>
      </c>
      <c r="K197" s="11">
        <f t="shared" si="3"/>
        <v>0</v>
      </c>
      <c r="L197" s="1">
        <v>0.15</v>
      </c>
      <c r="M197" s="1">
        <v>3.8</v>
      </c>
      <c r="N197" s="16">
        <f t="shared" si="33"/>
        <v>0</v>
      </c>
      <c r="O197" s="1"/>
      <c r="P197" s="1" t="e">
        <f>VLOOKUP(A197:A460,'200326'!A197:J460,10,FALSE)</f>
        <v>#N/A</v>
      </c>
      <c r="Q197" s="1">
        <v>0.4</v>
      </c>
      <c r="R197" s="1">
        <v>2.9</v>
      </c>
      <c r="S197" s="16"/>
      <c r="T197" s="1">
        <v>0.3</v>
      </c>
      <c r="U197" s="1">
        <v>2.5</v>
      </c>
      <c r="V197" s="16">
        <f t="shared" ref="V197:V208" si="34">MAX(0,(TRUNC((T197*0.8)-U197)))</f>
        <v>0</v>
      </c>
      <c r="W197" s="1" t="e">
        <f>VLOOKUP(A197:A460,'200326'!A197:N460,14,FALSE)</f>
        <v>#N/A</v>
      </c>
      <c r="X197" s="1">
        <v>0</v>
      </c>
      <c r="Y197" s="15">
        <v>1467.95</v>
      </c>
      <c r="Z197" s="2">
        <v>15888.4</v>
      </c>
      <c r="AA197" s="1">
        <v>1</v>
      </c>
      <c r="AB197" s="1">
        <v>4</v>
      </c>
      <c r="AC197" s="1">
        <v>0</v>
      </c>
      <c r="AD197" s="1">
        <v>0</v>
      </c>
      <c r="AE197" s="1">
        <v>76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4</v>
      </c>
      <c r="AV197" s="1">
        <v>8</v>
      </c>
      <c r="AW197" s="1">
        <v>0</v>
      </c>
      <c r="AX197" s="1">
        <v>0</v>
      </c>
      <c r="AY197" s="1">
        <v>58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4</v>
      </c>
      <c r="BF197" s="1">
        <v>4</v>
      </c>
      <c r="BG197" s="1">
        <v>0</v>
      </c>
      <c r="BH197" s="1">
        <v>0</v>
      </c>
      <c r="BI197" s="1">
        <v>50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>
      <c r="A198" s="1">
        <v>70153</v>
      </c>
      <c r="B198" s="1" t="s">
        <v>186</v>
      </c>
      <c r="C198" s="1">
        <v>24</v>
      </c>
      <c r="D198" s="1">
        <v>285</v>
      </c>
      <c r="E198" s="1" t="s">
        <v>64</v>
      </c>
      <c r="F198" s="1">
        <v>974</v>
      </c>
      <c r="G198" s="1" t="s">
        <v>110</v>
      </c>
      <c r="H198" s="2">
        <v>44.36</v>
      </c>
      <c r="I198" s="2">
        <v>1064.6400000000001</v>
      </c>
      <c r="J198" s="10">
        <f t="shared" si="2"/>
        <v>0</v>
      </c>
      <c r="K198" s="11">
        <f t="shared" si="3"/>
        <v>0</v>
      </c>
      <c r="L198" s="1">
        <v>0.5</v>
      </c>
      <c r="M198" s="1">
        <v>0.79</v>
      </c>
      <c r="N198" s="16">
        <f t="shared" si="33"/>
        <v>0</v>
      </c>
      <c r="O198" s="1"/>
      <c r="P198" s="1" t="e">
        <f>VLOOKUP(A198:A461,'200326'!A198:J461,10,FALSE)</f>
        <v>#N/A</v>
      </c>
      <c r="Q198" s="1">
        <v>0.69</v>
      </c>
      <c r="R198" s="1">
        <v>1</v>
      </c>
      <c r="S198" s="16"/>
      <c r="T198" s="1">
        <v>0.15</v>
      </c>
      <c r="U198" s="1">
        <v>1.33</v>
      </c>
      <c r="V198" s="16">
        <f t="shared" si="34"/>
        <v>0</v>
      </c>
      <c r="W198" s="1" t="e">
        <f>VLOOKUP(A198:A461,'200326'!A198:N461,14,FALSE)</f>
        <v>#N/A</v>
      </c>
      <c r="X198" s="1">
        <v>0</v>
      </c>
      <c r="Y198" s="15">
        <v>1419.52</v>
      </c>
      <c r="Z198" s="2">
        <v>3327</v>
      </c>
      <c r="AA198" s="1">
        <v>3</v>
      </c>
      <c r="AB198" s="1">
        <v>5</v>
      </c>
      <c r="AC198" s="1">
        <v>1</v>
      </c>
      <c r="AD198" s="1">
        <v>11</v>
      </c>
      <c r="AE198" s="1">
        <v>19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2</v>
      </c>
      <c r="AV198" s="1">
        <v>6</v>
      </c>
      <c r="AW198" s="1">
        <v>4</v>
      </c>
      <c r="AX198" s="1">
        <v>15</v>
      </c>
      <c r="AY198" s="1">
        <v>24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</v>
      </c>
      <c r="BG198" s="1">
        <v>2</v>
      </c>
      <c r="BH198" s="1">
        <v>2</v>
      </c>
      <c r="BI198" s="1">
        <v>32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>
      <c r="A199" s="1">
        <v>70114</v>
      </c>
      <c r="B199" s="1" t="s">
        <v>309</v>
      </c>
      <c r="C199" s="1">
        <v>16</v>
      </c>
      <c r="D199" s="1">
        <v>285</v>
      </c>
      <c r="E199" s="1" t="s">
        <v>64</v>
      </c>
      <c r="F199" s="1">
        <v>974</v>
      </c>
      <c r="G199" s="1" t="s">
        <v>110</v>
      </c>
      <c r="H199" s="2">
        <v>51.921599999999998</v>
      </c>
      <c r="I199" s="2">
        <v>830.74559999999997</v>
      </c>
      <c r="J199" s="10">
        <f t="shared" si="2"/>
        <v>0</v>
      </c>
      <c r="K199" s="11">
        <f t="shared" si="3"/>
        <v>0</v>
      </c>
      <c r="L199" s="1">
        <v>1.22</v>
      </c>
      <c r="M199" s="1">
        <v>0</v>
      </c>
      <c r="N199" s="16">
        <f t="shared" si="33"/>
        <v>0</v>
      </c>
      <c r="O199" s="1"/>
      <c r="P199" s="1">
        <f>VLOOKUP(A199:A462,'200326'!A199:J462,10,FALSE)</f>
        <v>0</v>
      </c>
      <c r="Q199" s="1">
        <v>0.38</v>
      </c>
      <c r="R199" s="1">
        <v>0</v>
      </c>
      <c r="S199" s="16"/>
      <c r="T199" s="1">
        <v>0</v>
      </c>
      <c r="U199" s="1">
        <v>0</v>
      </c>
      <c r="V199" s="16">
        <f t="shared" si="34"/>
        <v>0</v>
      </c>
      <c r="W199" s="1">
        <f>VLOOKUP(A199:A462,'200326'!A199:N462,14,FALSE)</f>
        <v>0</v>
      </c>
      <c r="X199" s="1">
        <v>0</v>
      </c>
      <c r="Y199" s="15">
        <v>1324</v>
      </c>
      <c r="Z199" s="2">
        <v>0</v>
      </c>
      <c r="AA199" s="1">
        <v>0</v>
      </c>
      <c r="AB199" s="1">
        <v>0</v>
      </c>
      <c r="AC199" s="1">
        <v>19</v>
      </c>
      <c r="AD199" s="1">
        <v>1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12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>
      <c r="A200" s="1">
        <v>70219</v>
      </c>
      <c r="B200" s="1" t="s">
        <v>250</v>
      </c>
      <c r="C200" s="1">
        <v>20</v>
      </c>
      <c r="D200" s="1">
        <v>285</v>
      </c>
      <c r="E200" s="1" t="s">
        <v>64</v>
      </c>
      <c r="F200" s="1">
        <v>991</v>
      </c>
      <c r="G200" s="1" t="s">
        <v>141</v>
      </c>
      <c r="H200" s="2">
        <v>62.57</v>
      </c>
      <c r="I200" s="2">
        <v>1251.4000000000001</v>
      </c>
      <c r="J200" s="10">
        <f t="shared" si="2"/>
        <v>0</v>
      </c>
      <c r="K200" s="11">
        <f t="shared" si="3"/>
        <v>0</v>
      </c>
      <c r="L200" s="1">
        <v>0</v>
      </c>
      <c r="M200" s="1">
        <v>0</v>
      </c>
      <c r="N200" s="16">
        <f t="shared" si="33"/>
        <v>0</v>
      </c>
      <c r="O200" s="1"/>
      <c r="P200" s="1">
        <f>VLOOKUP(A200:A463,'200326'!A200:J463,10,FALSE)</f>
        <v>0</v>
      </c>
      <c r="Q200" s="1">
        <v>1</v>
      </c>
      <c r="R200" s="1">
        <v>0.2</v>
      </c>
      <c r="S200" s="16"/>
      <c r="T200" s="1">
        <v>0</v>
      </c>
      <c r="U200" s="1">
        <v>0</v>
      </c>
      <c r="V200" s="16">
        <f t="shared" si="34"/>
        <v>0</v>
      </c>
      <c r="W200" s="1">
        <f>VLOOKUP(A200:A463,'200326'!A200:N463,14,FALSE)</f>
        <v>0</v>
      </c>
      <c r="X200" s="1">
        <v>0</v>
      </c>
      <c r="Y200" s="15">
        <v>1251.4000000000001</v>
      </c>
      <c r="Z200" s="2">
        <v>250.28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6</v>
      </c>
      <c r="AV200" s="1">
        <v>1</v>
      </c>
      <c r="AW200" s="1">
        <v>5</v>
      </c>
      <c r="AX200" s="1">
        <v>17</v>
      </c>
      <c r="AY200" s="1">
        <v>4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>
      <c r="A201" s="1">
        <v>70132</v>
      </c>
      <c r="B201" s="1" t="s">
        <v>223</v>
      </c>
      <c r="C201" s="1">
        <v>18</v>
      </c>
      <c r="D201" s="1">
        <v>285</v>
      </c>
      <c r="E201" s="1" t="s">
        <v>64</v>
      </c>
      <c r="F201" s="1">
        <v>558</v>
      </c>
      <c r="G201" s="1" t="s">
        <v>67</v>
      </c>
      <c r="H201" s="2">
        <v>53.029899999999998</v>
      </c>
      <c r="I201" s="2">
        <v>954.53819999999996</v>
      </c>
      <c r="J201" s="10">
        <f t="shared" si="2"/>
        <v>0</v>
      </c>
      <c r="K201" s="11">
        <f t="shared" si="3"/>
        <v>0</v>
      </c>
      <c r="L201" s="1">
        <v>0.72</v>
      </c>
      <c r="M201" s="1">
        <v>0</v>
      </c>
      <c r="N201" s="16">
        <f t="shared" si="33"/>
        <v>0</v>
      </c>
      <c r="O201" s="1"/>
      <c r="P201" s="1" t="e">
        <f>VLOOKUP(A201:A464,'200326'!A201:J464,10,FALSE)</f>
        <v>#N/A</v>
      </c>
      <c r="Q201" s="1">
        <v>0.57999999999999996</v>
      </c>
      <c r="R201" s="1">
        <v>1.56</v>
      </c>
      <c r="S201" s="16"/>
      <c r="T201" s="1">
        <v>0</v>
      </c>
      <c r="U201" s="1">
        <v>0</v>
      </c>
      <c r="V201" s="16">
        <f t="shared" si="34"/>
        <v>0</v>
      </c>
      <c r="W201" s="1" t="e">
        <f>VLOOKUP(A201:A464,'200326'!A201:N464,14,FALSE)</f>
        <v>#N/A</v>
      </c>
      <c r="X201" s="1">
        <v>0</v>
      </c>
      <c r="Y201" s="15">
        <v>1246.2</v>
      </c>
      <c r="Z201" s="2">
        <v>1484.84</v>
      </c>
      <c r="AA201" s="1">
        <v>0</v>
      </c>
      <c r="AB201" s="1">
        <v>0</v>
      </c>
      <c r="AC201" s="1">
        <v>11</v>
      </c>
      <c r="AD201" s="1">
        <v>4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4</v>
      </c>
      <c r="AV201" s="1">
        <v>9</v>
      </c>
      <c r="AW201" s="1">
        <v>0</v>
      </c>
      <c r="AX201" s="1">
        <v>4</v>
      </c>
      <c r="AY201" s="1">
        <v>28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>
      <c r="A202" s="1">
        <v>70985</v>
      </c>
      <c r="B202" s="1" t="s">
        <v>227</v>
      </c>
      <c r="C202" s="1">
        <v>20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58.21</v>
      </c>
      <c r="I202" s="2">
        <v>1164.2</v>
      </c>
      <c r="J202" s="10">
        <f t="shared" si="2"/>
        <v>0</v>
      </c>
      <c r="K202" s="11">
        <f t="shared" si="3"/>
        <v>0</v>
      </c>
      <c r="L202" s="1">
        <v>0</v>
      </c>
      <c r="M202" s="1">
        <v>0</v>
      </c>
      <c r="N202" s="16">
        <f t="shared" si="33"/>
        <v>0</v>
      </c>
      <c r="O202" s="1"/>
      <c r="P202" s="1" t="e">
        <f>VLOOKUP(A202:A465,'200326'!A202:J465,10,FALSE)</f>
        <v>#N/A</v>
      </c>
      <c r="Q202" s="1">
        <v>0.8</v>
      </c>
      <c r="R202" s="1">
        <v>0.6</v>
      </c>
      <c r="S202" s="16"/>
      <c r="T202" s="1">
        <v>0.08</v>
      </c>
      <c r="U202" s="1">
        <v>0</v>
      </c>
      <c r="V202" s="16">
        <f t="shared" si="34"/>
        <v>0</v>
      </c>
      <c r="W202" s="1" t="e">
        <f>VLOOKUP(A202:A465,'200326'!A202:N465,14,FALSE)</f>
        <v>#N/A</v>
      </c>
      <c r="X202" s="1">
        <v>0</v>
      </c>
      <c r="Y202" s="15">
        <v>1018.68</v>
      </c>
      <c r="Z202" s="2">
        <v>698.52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8</v>
      </c>
      <c r="AV202" s="1">
        <v>16</v>
      </c>
      <c r="AW202" s="1">
        <v>0</v>
      </c>
      <c r="AX202" s="1">
        <v>0</v>
      </c>
      <c r="AY202" s="1">
        <v>12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1</v>
      </c>
      <c r="BF202" s="1">
        <v>1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>
      <c r="A203" s="1">
        <v>70124</v>
      </c>
      <c r="B203" s="1" t="s">
        <v>311</v>
      </c>
      <c r="C203" s="1">
        <v>72</v>
      </c>
      <c r="D203" s="1">
        <v>285</v>
      </c>
      <c r="E203" s="1" t="s">
        <v>64</v>
      </c>
      <c r="F203" s="1">
        <v>1</v>
      </c>
      <c r="G203" s="1" t="s">
        <v>312</v>
      </c>
      <c r="H203" s="2">
        <v>12.63</v>
      </c>
      <c r="I203" s="2">
        <v>909.36</v>
      </c>
      <c r="J203" s="10">
        <f t="shared" si="2"/>
        <v>0</v>
      </c>
      <c r="K203" s="11">
        <f t="shared" si="3"/>
        <v>0</v>
      </c>
      <c r="L203" s="1">
        <v>1.07</v>
      </c>
      <c r="M203" s="1">
        <v>0</v>
      </c>
      <c r="N203" s="16">
        <f t="shared" si="33"/>
        <v>0</v>
      </c>
      <c r="O203" s="1"/>
      <c r="P203" s="1">
        <f>VLOOKUP(A203:A466,'200326'!A203:J466,10,FALSE)</f>
        <v>0</v>
      </c>
      <c r="Q203" s="1">
        <v>0.01</v>
      </c>
      <c r="R203" s="1">
        <v>-0.01</v>
      </c>
      <c r="S203" s="16"/>
      <c r="T203" s="1">
        <v>0</v>
      </c>
      <c r="U203" s="1">
        <v>0.01</v>
      </c>
      <c r="V203" s="16">
        <f t="shared" si="34"/>
        <v>0</v>
      </c>
      <c r="W203" s="1">
        <f>VLOOKUP(A203:A466,'200326'!A203:N466,14,FALSE)</f>
        <v>0</v>
      </c>
      <c r="X203" s="1">
        <v>0</v>
      </c>
      <c r="Y203" s="15">
        <v>985.14</v>
      </c>
      <c r="Z203" s="2">
        <v>0</v>
      </c>
      <c r="AA203" s="1">
        <v>0</v>
      </c>
      <c r="AB203" s="1">
        <v>5</v>
      </c>
      <c r="AC203" s="1">
        <v>52</v>
      </c>
      <c r="AD203" s="1">
        <v>45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  <c r="AX203" s="1">
        <v>0</v>
      </c>
      <c r="AY203" s="1">
        <v>-1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1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>
      <c r="A204" s="1">
        <v>70353</v>
      </c>
      <c r="B204" s="1" t="s">
        <v>248</v>
      </c>
      <c r="C204" s="1">
        <v>5</v>
      </c>
      <c r="D204" s="1">
        <v>285</v>
      </c>
      <c r="E204" s="1" t="s">
        <v>64</v>
      </c>
      <c r="F204" s="1">
        <v>562</v>
      </c>
      <c r="G204" s="1" t="s">
        <v>65</v>
      </c>
      <c r="H204" s="2">
        <v>61.49</v>
      </c>
      <c r="I204" s="2">
        <v>307.45</v>
      </c>
      <c r="J204" s="10">
        <f t="shared" si="2"/>
        <v>0</v>
      </c>
      <c r="K204" s="11">
        <f t="shared" si="3"/>
        <v>0</v>
      </c>
      <c r="L204" s="1">
        <v>0.8</v>
      </c>
      <c r="M204" s="1">
        <v>0</v>
      </c>
      <c r="N204" s="16">
        <f t="shared" si="33"/>
        <v>0</v>
      </c>
      <c r="O204" s="1"/>
      <c r="P204" s="1" t="e">
        <f>VLOOKUP(A204:A467,'200326'!A204:J467,10,FALSE)</f>
        <v>#N/A</v>
      </c>
      <c r="Q204" s="1">
        <v>2.4</v>
      </c>
      <c r="R204" s="1">
        <v>3</v>
      </c>
      <c r="S204" s="16"/>
      <c r="T204" s="1">
        <v>0</v>
      </c>
      <c r="U204" s="1">
        <v>0.8</v>
      </c>
      <c r="V204" s="16">
        <f t="shared" si="34"/>
        <v>0</v>
      </c>
      <c r="W204" s="1" t="e">
        <f>VLOOKUP(A204:A467,'200326'!A204:N467,14,FALSE)</f>
        <v>#N/A</v>
      </c>
      <c r="X204" s="1">
        <v>0</v>
      </c>
      <c r="Y204" s="15">
        <v>983.84</v>
      </c>
      <c r="Z204" s="2">
        <v>1168.31</v>
      </c>
      <c r="AA204" s="1">
        <v>0</v>
      </c>
      <c r="AB204" s="1">
        <v>0</v>
      </c>
      <c r="AC204" s="1">
        <v>3</v>
      </c>
      <c r="AD204" s="1">
        <v>2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2</v>
      </c>
      <c r="AW204" s="1">
        <v>8</v>
      </c>
      <c r="AX204" s="1">
        <v>6</v>
      </c>
      <c r="AY204" s="1">
        <v>15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4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>
      <c r="A205" s="1">
        <v>70264</v>
      </c>
      <c r="B205" s="1" t="s">
        <v>233</v>
      </c>
      <c r="C205" s="1">
        <v>20</v>
      </c>
      <c r="D205" s="1">
        <v>285</v>
      </c>
      <c r="E205" s="1" t="s">
        <v>64</v>
      </c>
      <c r="F205" s="1">
        <v>573</v>
      </c>
      <c r="G205" s="1" t="s">
        <v>87</v>
      </c>
      <c r="H205" s="2">
        <v>50.37</v>
      </c>
      <c r="I205" s="2">
        <v>1007.4</v>
      </c>
      <c r="J205" s="10">
        <f t="shared" si="2"/>
        <v>0</v>
      </c>
      <c r="K205" s="11">
        <f t="shared" si="3"/>
        <v>0</v>
      </c>
      <c r="L205" s="1">
        <v>0.05</v>
      </c>
      <c r="M205" s="1">
        <v>0</v>
      </c>
      <c r="N205" s="16">
        <f t="shared" si="33"/>
        <v>0</v>
      </c>
      <c r="O205" s="1"/>
      <c r="P205" s="1" t="e">
        <f>VLOOKUP(A205:A468,'200326'!A205:J468,10,FALSE)</f>
        <v>#N/A</v>
      </c>
      <c r="Q205" s="1">
        <v>0.05</v>
      </c>
      <c r="R205" s="1">
        <v>5</v>
      </c>
      <c r="S205" s="16"/>
      <c r="T205" s="1">
        <v>0.88</v>
      </c>
      <c r="U205" s="1">
        <v>1</v>
      </c>
      <c r="V205" s="16">
        <f t="shared" si="34"/>
        <v>0</v>
      </c>
      <c r="W205" s="1" t="e">
        <f>VLOOKUP(A205:A468,'200326'!A205:N468,14,FALSE)</f>
        <v>#N/A</v>
      </c>
      <c r="X205" s="1">
        <v>0</v>
      </c>
      <c r="Y205" s="15">
        <v>982.21</v>
      </c>
      <c r="Z205" s="2">
        <v>6044.4</v>
      </c>
      <c r="AA205" s="1">
        <v>0</v>
      </c>
      <c r="AB205" s="1">
        <v>0</v>
      </c>
      <c r="AC205" s="1">
        <v>0</v>
      </c>
      <c r="AD205" s="1">
        <v>2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2</v>
      </c>
      <c r="AY205" s="1">
        <v>100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1</v>
      </c>
      <c r="BF205" s="1">
        <v>7</v>
      </c>
      <c r="BG205" s="1">
        <v>10</v>
      </c>
      <c r="BH205" s="1">
        <v>6</v>
      </c>
      <c r="BI205" s="1">
        <v>20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>
      <c r="A206" s="1">
        <v>70254</v>
      </c>
      <c r="B206" s="1" t="s">
        <v>334</v>
      </c>
      <c r="C206" s="1">
        <v>12</v>
      </c>
      <c r="D206" s="1">
        <v>285</v>
      </c>
      <c r="E206" s="1" t="s">
        <v>64</v>
      </c>
      <c r="F206" s="1">
        <v>285</v>
      </c>
      <c r="G206" s="1" t="s">
        <v>64</v>
      </c>
      <c r="H206" s="2">
        <v>75.378699999999995</v>
      </c>
      <c r="I206" s="2">
        <v>904.5444</v>
      </c>
      <c r="J206" s="10">
        <f t="shared" si="2"/>
        <v>0</v>
      </c>
      <c r="K206" s="11">
        <f t="shared" si="3"/>
        <v>0</v>
      </c>
      <c r="L206" s="1">
        <v>0.38</v>
      </c>
      <c r="M206" s="1">
        <v>1.67</v>
      </c>
      <c r="N206" s="16">
        <f t="shared" si="33"/>
        <v>0</v>
      </c>
      <c r="O206" s="1"/>
      <c r="P206" s="1">
        <f>VLOOKUP(A206:A469,'200326'!A206:J469,10,FALSE)</f>
        <v>0</v>
      </c>
      <c r="Q206" s="1">
        <v>0.42</v>
      </c>
      <c r="R206" s="1">
        <v>1.25</v>
      </c>
      <c r="S206" s="16"/>
      <c r="T206" s="1">
        <v>0.25</v>
      </c>
      <c r="U206" s="1">
        <v>0.08</v>
      </c>
      <c r="V206" s="16">
        <f t="shared" si="34"/>
        <v>0</v>
      </c>
      <c r="W206" s="1">
        <f>VLOOKUP(A206:A469,'200326'!A206:N469,14,FALSE)</f>
        <v>0</v>
      </c>
      <c r="X206" s="1">
        <v>0</v>
      </c>
      <c r="Y206" s="15">
        <v>942.23</v>
      </c>
      <c r="Z206" s="2">
        <v>2713.63</v>
      </c>
      <c r="AA206" s="1">
        <v>2</v>
      </c>
      <c r="AB206" s="1">
        <v>0</v>
      </c>
      <c r="AC206" s="1">
        <v>2</v>
      </c>
      <c r="AD206" s="1">
        <v>1</v>
      </c>
      <c r="AE206" s="1">
        <v>20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1</v>
      </c>
      <c r="AV206" s="1">
        <v>1</v>
      </c>
      <c r="AW206" s="1">
        <v>2</v>
      </c>
      <c r="AX206" s="1">
        <v>3</v>
      </c>
      <c r="AY206" s="1">
        <v>15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3</v>
      </c>
      <c r="BF206" s="1">
        <v>0</v>
      </c>
      <c r="BG206" s="1">
        <v>0</v>
      </c>
      <c r="BH206" s="1">
        <v>0</v>
      </c>
      <c r="BI206" s="1">
        <v>1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>
      <c r="A207" s="1">
        <v>70350</v>
      </c>
      <c r="B207" s="1" t="s">
        <v>262</v>
      </c>
      <c r="C207" s="1">
        <v>5</v>
      </c>
      <c r="D207" s="1">
        <v>285</v>
      </c>
      <c r="E207" s="1" t="s">
        <v>64</v>
      </c>
      <c r="F207" s="1">
        <v>322</v>
      </c>
      <c r="G207" s="1" t="s">
        <v>167</v>
      </c>
      <c r="H207" s="2">
        <v>61.49</v>
      </c>
      <c r="I207" s="2">
        <v>307.45</v>
      </c>
      <c r="J207" s="10">
        <f t="shared" si="2"/>
        <v>0</v>
      </c>
      <c r="K207" s="11">
        <f t="shared" si="3"/>
        <v>0</v>
      </c>
      <c r="L207" s="1">
        <v>0.3</v>
      </c>
      <c r="M207" s="1">
        <v>2</v>
      </c>
      <c r="N207" s="16">
        <f t="shared" si="33"/>
        <v>0</v>
      </c>
      <c r="O207" s="1"/>
      <c r="P207" s="1">
        <f>VLOOKUP(A207:A470,'200326'!A207:J470,10,FALSE)</f>
        <v>0</v>
      </c>
      <c r="Q207" s="1">
        <v>2.7</v>
      </c>
      <c r="R207" s="1">
        <v>2.2000000000000002</v>
      </c>
      <c r="S207" s="16"/>
      <c r="T207" s="1">
        <v>0</v>
      </c>
      <c r="U207" s="1">
        <v>0</v>
      </c>
      <c r="V207" s="16">
        <f t="shared" si="34"/>
        <v>0</v>
      </c>
      <c r="W207" s="1">
        <f>VLOOKUP(A207:A470,'200326'!A207:N470,14,FALSE)</f>
        <v>0</v>
      </c>
      <c r="X207" s="1">
        <v>0</v>
      </c>
      <c r="Y207" s="15">
        <v>922.35</v>
      </c>
      <c r="Z207" s="2">
        <v>1291.29</v>
      </c>
      <c r="AA207" s="1">
        <v>2</v>
      </c>
      <c r="AB207" s="1">
        <v>3</v>
      </c>
      <c r="AC207" s="1">
        <v>-2</v>
      </c>
      <c r="AD207" s="1">
        <v>0</v>
      </c>
      <c r="AE207" s="1">
        <v>10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4</v>
      </c>
      <c r="AV207" s="1">
        <v>1</v>
      </c>
      <c r="AW207" s="1">
        <v>7</v>
      </c>
      <c r="AX207" s="1">
        <v>4</v>
      </c>
      <c r="AY207" s="1">
        <v>11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>
      <c r="A208" s="1">
        <v>70075</v>
      </c>
      <c r="B208" s="1" t="s">
        <v>231</v>
      </c>
      <c r="C208" s="1">
        <v>25</v>
      </c>
      <c r="D208" s="1">
        <v>285</v>
      </c>
      <c r="E208" s="1" t="s">
        <v>64</v>
      </c>
      <c r="F208" s="1">
        <v>285</v>
      </c>
      <c r="G208" s="1" t="s">
        <v>64</v>
      </c>
      <c r="H208" s="2">
        <v>32.270000000000003</v>
      </c>
      <c r="I208" s="2">
        <v>806.75</v>
      </c>
      <c r="J208" s="10">
        <f t="shared" si="2"/>
        <v>0</v>
      </c>
      <c r="K208" s="11">
        <f t="shared" si="3"/>
        <v>0</v>
      </c>
      <c r="L208" s="1">
        <v>0</v>
      </c>
      <c r="M208" s="1">
        <v>0</v>
      </c>
      <c r="N208" s="16">
        <f t="shared" si="33"/>
        <v>0</v>
      </c>
      <c r="O208" s="1"/>
      <c r="P208" s="1">
        <f>VLOOKUP(A208:A471,'200326'!A208:J471,10,FALSE)</f>
        <v>0</v>
      </c>
      <c r="Q208" s="1">
        <v>1.1399999999999999</v>
      </c>
      <c r="R208" s="1">
        <v>2</v>
      </c>
      <c r="S208" s="16"/>
      <c r="T208" s="1">
        <v>0</v>
      </c>
      <c r="U208" s="1">
        <v>0</v>
      </c>
      <c r="V208" s="16">
        <f t="shared" si="34"/>
        <v>0</v>
      </c>
      <c r="W208" s="1">
        <f>VLOOKUP(A208:A471,'200326'!A208:N471,14,FALSE)</f>
        <v>0</v>
      </c>
      <c r="X208" s="1">
        <v>0</v>
      </c>
      <c r="Y208" s="15">
        <v>919.7</v>
      </c>
      <c r="Z208" s="2">
        <v>1613.5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22</v>
      </c>
      <c r="AV208" s="1">
        <v>13</v>
      </c>
      <c r="AW208" s="1">
        <v>0</v>
      </c>
      <c r="AX208" s="1">
        <v>0</v>
      </c>
      <c r="AY208" s="1">
        <v>50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>
      <c r="A209" s="1">
        <v>70049</v>
      </c>
      <c r="B209" s="1" t="s">
        <v>302</v>
      </c>
      <c r="C209" s="1">
        <v>18</v>
      </c>
      <c r="D209" s="1">
        <v>285</v>
      </c>
      <c r="E209" s="1" t="s">
        <v>64</v>
      </c>
      <c r="F209" s="1">
        <v>558</v>
      </c>
      <c r="G209" s="1" t="s">
        <v>67</v>
      </c>
      <c r="H209" s="2">
        <v>45.62</v>
      </c>
      <c r="I209" s="2">
        <v>821.16</v>
      </c>
      <c r="J209" s="10">
        <f t="shared" si="2"/>
        <v>0</v>
      </c>
      <c r="K209" s="11">
        <f t="shared" si="3"/>
        <v>0</v>
      </c>
      <c r="L209" s="1">
        <v>0.17</v>
      </c>
      <c r="M209" s="1">
        <v>0</v>
      </c>
      <c r="N209" s="16">
        <f t="shared" si="33"/>
        <v>0</v>
      </c>
      <c r="O209" s="1"/>
      <c r="P209" s="1" t="e">
        <f>VLOOKUP(A209:A472,'200326'!A209:J472,10,FALSE)</f>
        <v>#N/A</v>
      </c>
      <c r="Q209" s="1">
        <v>0</v>
      </c>
      <c r="R209" s="1">
        <v>0</v>
      </c>
      <c r="S209" s="16"/>
      <c r="T209" s="1">
        <v>0.92</v>
      </c>
      <c r="U209" s="1">
        <v>-0.39</v>
      </c>
      <c r="V209" s="5">
        <v>0</v>
      </c>
      <c r="W209" s="1" t="e">
        <f>VLOOKUP(A209:A472,'200326'!A209:N472,14,FALSE)</f>
        <v>#N/A</v>
      </c>
      <c r="X209" s="1">
        <v>0</v>
      </c>
      <c r="Y209" s="15">
        <v>889.59</v>
      </c>
      <c r="Z209" s="2">
        <v>-319.33999999999997</v>
      </c>
      <c r="AA209" s="1">
        <v>0</v>
      </c>
      <c r="AB209" s="1">
        <v>0</v>
      </c>
      <c r="AC209" s="1">
        <v>0</v>
      </c>
      <c r="AD209" s="1">
        <v>6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5</v>
      </c>
      <c r="BF209" s="1">
        <v>0</v>
      </c>
      <c r="BG209" s="1">
        <v>11</v>
      </c>
      <c r="BH209" s="1">
        <v>1</v>
      </c>
      <c r="BI209" s="1">
        <v>-7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>
      <c r="A210" s="1">
        <v>70295</v>
      </c>
      <c r="B210" s="1" t="s">
        <v>263</v>
      </c>
      <c r="C210" s="1">
        <v>20</v>
      </c>
      <c r="D210" s="1">
        <v>285</v>
      </c>
      <c r="E210" s="1" t="s">
        <v>64</v>
      </c>
      <c r="F210" s="1">
        <v>991</v>
      </c>
      <c r="G210" s="1" t="s">
        <v>141</v>
      </c>
      <c r="H210" s="2">
        <v>62.57</v>
      </c>
      <c r="I210" s="2">
        <v>1251.4000000000001</v>
      </c>
      <c r="J210" s="10">
        <f t="shared" si="2"/>
        <v>0</v>
      </c>
      <c r="K210" s="11">
        <f t="shared" si="3"/>
        <v>0</v>
      </c>
      <c r="L210" s="1">
        <v>0</v>
      </c>
      <c r="M210" s="1">
        <v>0</v>
      </c>
      <c r="N210" s="16">
        <f t="shared" si="33"/>
        <v>0</v>
      </c>
      <c r="O210" s="1"/>
      <c r="P210" s="1">
        <f>VLOOKUP(A210:A473,'200326'!A210:J473,10,FALSE)</f>
        <v>0</v>
      </c>
      <c r="Q210" s="1">
        <v>0.68</v>
      </c>
      <c r="R210" s="1">
        <v>3.1</v>
      </c>
      <c r="S210" s="16"/>
      <c r="T210" s="1">
        <v>0</v>
      </c>
      <c r="U210" s="1">
        <v>0</v>
      </c>
      <c r="V210" s="16">
        <f t="shared" ref="V210:V266" si="35">MAX(0,(TRUNC((T210*0.8)-U210)))</f>
        <v>0</v>
      </c>
      <c r="W210" s="1">
        <f>VLOOKUP(A210:A473,'200326'!A210:N473,14,FALSE)</f>
        <v>0</v>
      </c>
      <c r="X210" s="1">
        <v>0</v>
      </c>
      <c r="Y210" s="15">
        <v>844.7</v>
      </c>
      <c r="Z210" s="2">
        <v>3879.34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3</v>
      </c>
      <c r="AV210" s="1">
        <v>1</v>
      </c>
      <c r="AW210" s="1">
        <v>5</v>
      </c>
      <c r="AX210" s="1">
        <v>10</v>
      </c>
      <c r="AY210" s="1">
        <v>62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>
      <c r="A211" s="1">
        <v>70060</v>
      </c>
      <c r="B211" s="1" t="s">
        <v>305</v>
      </c>
      <c r="C211" s="1">
        <v>1</v>
      </c>
      <c r="D211" s="1">
        <v>285</v>
      </c>
      <c r="E211" s="1" t="s">
        <v>64</v>
      </c>
      <c r="F211" s="1">
        <v>570</v>
      </c>
      <c r="G211" s="1" t="s">
        <v>72</v>
      </c>
      <c r="H211" s="2">
        <v>780.58</v>
      </c>
      <c r="I211" s="2">
        <v>780.58</v>
      </c>
      <c r="J211" s="10">
        <f t="shared" si="2"/>
        <v>0</v>
      </c>
      <c r="K211" s="11">
        <f t="shared" si="3"/>
        <v>0</v>
      </c>
      <c r="L211" s="1">
        <v>0</v>
      </c>
      <c r="M211" s="1">
        <v>0</v>
      </c>
      <c r="N211" s="16">
        <f t="shared" si="33"/>
        <v>0</v>
      </c>
      <c r="O211" s="1"/>
      <c r="P211" s="1" t="e">
        <f>VLOOKUP(A211:A474,'200326'!A211:J474,10,FALSE)</f>
        <v>#N/A</v>
      </c>
      <c r="Q211" s="1">
        <v>0</v>
      </c>
      <c r="R211" s="1">
        <v>0</v>
      </c>
      <c r="S211" s="16"/>
      <c r="T211" s="1">
        <v>1</v>
      </c>
      <c r="U211" s="1">
        <v>8</v>
      </c>
      <c r="V211" s="16">
        <f t="shared" si="35"/>
        <v>0</v>
      </c>
      <c r="W211" s="1" t="e">
        <f>VLOOKUP(A211:A474,'200326'!A211:N474,14,FALSE)</f>
        <v>#N/A</v>
      </c>
      <c r="X211" s="1">
        <v>0</v>
      </c>
      <c r="Y211" s="15">
        <v>780.58</v>
      </c>
      <c r="Z211" s="2">
        <v>6244.64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1</v>
      </c>
      <c r="BF211" s="1">
        <v>0</v>
      </c>
      <c r="BG211" s="1">
        <v>0</v>
      </c>
      <c r="BH211" s="1">
        <v>0</v>
      </c>
      <c r="BI211" s="1">
        <v>8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>
      <c r="A212" s="1">
        <v>70974</v>
      </c>
      <c r="B212" s="1" t="s">
        <v>287</v>
      </c>
      <c r="C212" s="1">
        <v>28</v>
      </c>
      <c r="D212" s="1">
        <v>285</v>
      </c>
      <c r="E212" s="1" t="s">
        <v>64</v>
      </c>
      <c r="F212" s="1">
        <v>974</v>
      </c>
      <c r="G212" s="1" t="s">
        <v>110</v>
      </c>
      <c r="H212" s="2">
        <v>37.870100000000001</v>
      </c>
      <c r="I212" s="2">
        <v>1060.3628000000001</v>
      </c>
      <c r="J212" s="10">
        <f t="shared" si="2"/>
        <v>0</v>
      </c>
      <c r="K212" s="11">
        <f t="shared" si="3"/>
        <v>0</v>
      </c>
      <c r="L212" s="1">
        <v>0</v>
      </c>
      <c r="M212" s="1">
        <v>0</v>
      </c>
      <c r="N212" s="16">
        <f t="shared" si="33"/>
        <v>0</v>
      </c>
      <c r="O212" s="1"/>
      <c r="P212" s="1" t="e">
        <f>VLOOKUP(A212:A475,'200326'!A212:J475,10,FALSE)</f>
        <v>#N/A</v>
      </c>
      <c r="Q212" s="1">
        <v>0.54</v>
      </c>
      <c r="R212" s="1">
        <v>2.82</v>
      </c>
      <c r="S212" s="16"/>
      <c r="T212" s="1">
        <v>0.14000000000000001</v>
      </c>
      <c r="U212" s="1">
        <v>0.79</v>
      </c>
      <c r="V212" s="16">
        <f t="shared" si="35"/>
        <v>0</v>
      </c>
      <c r="W212" s="1" t="e">
        <f>VLOOKUP(A212:A475,'200326'!A212:N475,14,FALSE)</f>
        <v>#N/A</v>
      </c>
      <c r="X212" s="1">
        <v>0</v>
      </c>
      <c r="Y212" s="15">
        <v>719.53</v>
      </c>
      <c r="Z212" s="2">
        <v>3824.88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3</v>
      </c>
      <c r="AV212" s="1">
        <v>14</v>
      </c>
      <c r="AW212" s="1">
        <v>5</v>
      </c>
      <c r="AX212" s="1">
        <v>0</v>
      </c>
      <c r="AY212" s="1">
        <v>79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2</v>
      </c>
      <c r="BF212" s="1">
        <v>1</v>
      </c>
      <c r="BG212" s="1">
        <v>1</v>
      </c>
      <c r="BH212" s="1">
        <v>1</v>
      </c>
      <c r="BI212" s="1">
        <v>22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>
      <c r="A213" s="1">
        <v>10233</v>
      </c>
      <c r="B213" s="1" t="s">
        <v>297</v>
      </c>
      <c r="C213" s="1">
        <v>16</v>
      </c>
      <c r="D213" s="1">
        <v>285</v>
      </c>
      <c r="E213" s="1" t="s">
        <v>64</v>
      </c>
      <c r="F213" s="1">
        <v>565</v>
      </c>
      <c r="G213" s="1" t="s">
        <v>94</v>
      </c>
      <c r="H213" s="2">
        <v>45.31</v>
      </c>
      <c r="I213" s="2">
        <v>724.96</v>
      </c>
      <c r="J213" s="10">
        <f t="shared" si="2"/>
        <v>0</v>
      </c>
      <c r="K213" s="11">
        <f t="shared" si="3"/>
        <v>0</v>
      </c>
      <c r="L213" s="1">
        <v>0.62</v>
      </c>
      <c r="M213" s="1">
        <v>0</v>
      </c>
      <c r="N213" s="16">
        <f t="shared" si="33"/>
        <v>0</v>
      </c>
      <c r="O213" s="1"/>
      <c r="P213" s="1" t="e">
        <f>VLOOKUP(A213:A476,'200326'!A213:J476,10,FALSE)</f>
        <v>#N/A</v>
      </c>
      <c r="Q213" s="1">
        <v>0</v>
      </c>
      <c r="R213" s="1">
        <v>0</v>
      </c>
      <c r="S213" s="16"/>
      <c r="T213" s="1">
        <v>0.34</v>
      </c>
      <c r="U213" s="1">
        <v>0.19</v>
      </c>
      <c r="V213" s="16">
        <f t="shared" si="35"/>
        <v>0</v>
      </c>
      <c r="W213" s="1" t="e">
        <f>VLOOKUP(A213:A476,'200326'!A213:N476,14,FALSE)</f>
        <v>#N/A</v>
      </c>
      <c r="X213" s="1">
        <v>0</v>
      </c>
      <c r="Y213" s="15">
        <v>702.3</v>
      </c>
      <c r="Z213" s="2">
        <v>135.93</v>
      </c>
      <c r="AA213" s="1">
        <v>0</v>
      </c>
      <c r="AB213" s="1">
        <v>0</v>
      </c>
      <c r="AC213" s="1">
        <v>9</v>
      </c>
      <c r="AD213" s="1">
        <v>2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3</v>
      </c>
      <c r="BH213" s="1">
        <v>5</v>
      </c>
      <c r="BI213" s="1">
        <v>3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>
      <c r="A214" s="1">
        <v>70508</v>
      </c>
      <c r="B214" s="1" t="s">
        <v>353</v>
      </c>
      <c r="C214" s="1">
        <v>24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34.967700000000001</v>
      </c>
      <c r="I214" s="2">
        <v>839.22479999999996</v>
      </c>
      <c r="J214" s="10">
        <f t="shared" si="2"/>
        <v>0</v>
      </c>
      <c r="K214" s="11">
        <f t="shared" si="3"/>
        <v>0</v>
      </c>
      <c r="L214" s="1">
        <v>0</v>
      </c>
      <c r="M214" s="1">
        <v>0</v>
      </c>
      <c r="N214" s="16">
        <f t="shared" si="33"/>
        <v>0</v>
      </c>
      <c r="O214" s="1"/>
      <c r="P214" s="1" t="e">
        <f>VLOOKUP(A214:A477,'200326'!A214:J477,10,FALSE)</f>
        <v>#N/A</v>
      </c>
      <c r="Q214" s="1">
        <v>0.83</v>
      </c>
      <c r="R214" s="1">
        <v>0.79</v>
      </c>
      <c r="S214" s="16"/>
      <c r="T214" s="1">
        <v>0</v>
      </c>
      <c r="U214" s="1">
        <v>0</v>
      </c>
      <c r="V214" s="16">
        <f t="shared" si="35"/>
        <v>0</v>
      </c>
      <c r="W214" s="1" t="e">
        <f>VLOOKUP(A214:A477,'200326'!A214:N477,14,FALSE)</f>
        <v>#N/A</v>
      </c>
      <c r="X214" s="1">
        <v>0</v>
      </c>
      <c r="Y214" s="15">
        <v>699.35</v>
      </c>
      <c r="Z214" s="2">
        <v>664.39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14</v>
      </c>
      <c r="AV214" s="1">
        <v>12</v>
      </c>
      <c r="AW214" s="1">
        <v>0</v>
      </c>
      <c r="AX214" s="1">
        <v>0</v>
      </c>
      <c r="AY214" s="1">
        <v>19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>
      <c r="A215" s="1">
        <v>79159</v>
      </c>
      <c r="B215" s="1" t="s">
        <v>358</v>
      </c>
      <c r="C215" s="1">
        <v>24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37.53</v>
      </c>
      <c r="I215" s="2">
        <v>900.72</v>
      </c>
      <c r="J215" s="10">
        <f t="shared" si="2"/>
        <v>0</v>
      </c>
      <c r="K215" s="11">
        <f t="shared" si="3"/>
        <v>0</v>
      </c>
      <c r="L215" s="1">
        <v>0.71</v>
      </c>
      <c r="M215" s="1">
        <v>0</v>
      </c>
      <c r="N215" s="16">
        <f t="shared" si="33"/>
        <v>0</v>
      </c>
      <c r="O215" s="1"/>
      <c r="P215" s="1">
        <f>VLOOKUP(A215:A478,'200326'!A215:J478,10,FALSE)</f>
        <v>0</v>
      </c>
      <c r="Q215" s="1">
        <v>0</v>
      </c>
      <c r="R215" s="1">
        <v>0</v>
      </c>
      <c r="S215" s="16"/>
      <c r="T215" s="1">
        <v>0.04</v>
      </c>
      <c r="U215" s="1">
        <v>0.57999999999999996</v>
      </c>
      <c r="V215" s="16">
        <f t="shared" si="35"/>
        <v>0</v>
      </c>
      <c r="W215" s="1">
        <f>VLOOKUP(A215:A478,'200326'!A215:N478,14,FALSE)</f>
        <v>0</v>
      </c>
      <c r="X215" s="1">
        <v>0</v>
      </c>
      <c r="Y215" s="15">
        <v>675.54</v>
      </c>
      <c r="Z215" s="2">
        <v>525.41999999999996</v>
      </c>
      <c r="AA215" s="1">
        <v>0</v>
      </c>
      <c r="AB215" s="1">
        <v>0</v>
      </c>
      <c r="AC215" s="1">
        <v>11</v>
      </c>
      <c r="AD215" s="1">
        <v>12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</v>
      </c>
      <c r="BF215" s="1">
        <v>0</v>
      </c>
      <c r="BG215" s="1">
        <v>0</v>
      </c>
      <c r="BH215" s="1">
        <v>0</v>
      </c>
      <c r="BI215" s="1">
        <v>14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>
      <c r="A216" s="1">
        <v>70113</v>
      </c>
      <c r="B216" s="1" t="s">
        <v>308</v>
      </c>
      <c r="C216" s="1">
        <v>24</v>
      </c>
      <c r="D216" s="1">
        <v>285</v>
      </c>
      <c r="E216" s="1" t="s">
        <v>64</v>
      </c>
      <c r="F216" s="1">
        <v>558</v>
      </c>
      <c r="G216" s="1" t="s">
        <v>67</v>
      </c>
      <c r="H216" s="2">
        <v>55.16</v>
      </c>
      <c r="I216" s="2">
        <v>1323.84</v>
      </c>
      <c r="J216" s="10">
        <f t="shared" si="2"/>
        <v>0</v>
      </c>
      <c r="K216" s="11">
        <f t="shared" si="3"/>
        <v>0</v>
      </c>
      <c r="L216" s="1">
        <v>0</v>
      </c>
      <c r="M216" s="1">
        <v>0.79</v>
      </c>
      <c r="N216" s="16">
        <f t="shared" si="33"/>
        <v>0</v>
      </c>
      <c r="O216" s="1"/>
      <c r="P216" s="1" t="e">
        <f>VLOOKUP(A216:A479,'200326'!A216:J479,10,FALSE)</f>
        <v>#N/A</v>
      </c>
      <c r="Q216" s="1">
        <v>0.5</v>
      </c>
      <c r="R216" s="1">
        <v>0</v>
      </c>
      <c r="S216" s="16"/>
      <c r="T216" s="1">
        <v>0</v>
      </c>
      <c r="U216" s="1">
        <v>0</v>
      </c>
      <c r="V216" s="16">
        <f t="shared" si="35"/>
        <v>0</v>
      </c>
      <c r="W216" s="1" t="e">
        <f>VLOOKUP(A216:A479,'200326'!A216:N479,14,FALSE)</f>
        <v>#N/A</v>
      </c>
      <c r="X216" s="1">
        <v>0</v>
      </c>
      <c r="Y216" s="15">
        <v>661.92</v>
      </c>
      <c r="Z216" s="2">
        <v>1048.04</v>
      </c>
      <c r="AA216" s="1">
        <v>0</v>
      </c>
      <c r="AB216" s="1">
        <v>0</v>
      </c>
      <c r="AC216" s="1">
        <v>0</v>
      </c>
      <c r="AD216" s="1">
        <v>0</v>
      </c>
      <c r="AE216" s="1">
        <v>19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10</v>
      </c>
      <c r="AX216" s="1">
        <v>4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>
      <c r="A217" s="1">
        <v>70183</v>
      </c>
      <c r="B217" s="1" t="s">
        <v>320</v>
      </c>
      <c r="C217" s="1">
        <v>20</v>
      </c>
      <c r="D217" s="1">
        <v>285</v>
      </c>
      <c r="E217" s="1" t="s">
        <v>64</v>
      </c>
      <c r="F217" s="1">
        <v>991</v>
      </c>
      <c r="G217" s="1" t="s">
        <v>141</v>
      </c>
      <c r="H217" s="2">
        <v>62.57</v>
      </c>
      <c r="I217" s="2">
        <v>1251.4000000000001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33"/>
        <v>0</v>
      </c>
      <c r="O217" s="1"/>
      <c r="P217" s="1">
        <f>VLOOKUP(A217:A480,'200326'!A217:J480,10,FALSE)</f>
        <v>0</v>
      </c>
      <c r="Q217" s="1">
        <v>0.52</v>
      </c>
      <c r="R217" s="1">
        <v>0</v>
      </c>
      <c r="S217" s="16"/>
      <c r="T217" s="1">
        <v>0</v>
      </c>
      <c r="U217" s="1">
        <v>0</v>
      </c>
      <c r="V217" s="16">
        <f t="shared" si="35"/>
        <v>0</v>
      </c>
      <c r="W217" s="1">
        <f>VLOOKUP(A217:A480,'200326'!A217:N480,14,FALSE)</f>
        <v>0</v>
      </c>
      <c r="X217" s="1">
        <v>0</v>
      </c>
      <c r="Y217" s="15">
        <v>656.99</v>
      </c>
      <c r="Z217" s="2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21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>
      <c r="A218" s="1">
        <v>70416</v>
      </c>
      <c r="B218" s="1" t="s">
        <v>273</v>
      </c>
      <c r="C218" s="1">
        <v>18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41.066000000000003</v>
      </c>
      <c r="I218" s="2">
        <v>739.18799999999999</v>
      </c>
      <c r="J218" s="10">
        <f t="shared" si="2"/>
        <v>0</v>
      </c>
      <c r="K218" s="11">
        <f t="shared" si="3"/>
        <v>0</v>
      </c>
      <c r="L218" s="1">
        <v>0.11</v>
      </c>
      <c r="M218" s="1">
        <v>2.61</v>
      </c>
      <c r="N218" s="16">
        <f t="shared" si="33"/>
        <v>0</v>
      </c>
      <c r="O218" s="1"/>
      <c r="P218" s="1" t="e">
        <f>VLOOKUP(A218:A481,'200326'!A218:J481,10,FALSE)</f>
        <v>#N/A</v>
      </c>
      <c r="Q218" s="1">
        <v>0.42</v>
      </c>
      <c r="R218" s="1">
        <v>0.94</v>
      </c>
      <c r="S218" s="16"/>
      <c r="T218" s="1">
        <v>0.22</v>
      </c>
      <c r="U218" s="1">
        <v>11.83</v>
      </c>
      <c r="V218" s="16">
        <f t="shared" si="35"/>
        <v>0</v>
      </c>
      <c r="W218" s="1" t="e">
        <f>VLOOKUP(A218:A481,'200326'!A218:N481,14,FALSE)</f>
        <v>#N/A</v>
      </c>
      <c r="X218" s="1">
        <v>0</v>
      </c>
      <c r="Y218" s="15">
        <v>554.39</v>
      </c>
      <c r="Z218" s="2">
        <v>11375.28</v>
      </c>
      <c r="AA218" s="1">
        <v>0</v>
      </c>
      <c r="AB218" s="1">
        <v>4</v>
      </c>
      <c r="AC218" s="1">
        <v>0</v>
      </c>
      <c r="AD218" s="1">
        <v>0</v>
      </c>
      <c r="AE218" s="1">
        <v>47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5</v>
      </c>
      <c r="AV218" s="1">
        <v>5</v>
      </c>
      <c r="AW218" s="1">
        <v>0</v>
      </c>
      <c r="AX218" s="1">
        <v>0</v>
      </c>
      <c r="AY218" s="1">
        <v>17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4</v>
      </c>
      <c r="BF218" s="1">
        <v>0</v>
      </c>
      <c r="BG218" s="1">
        <v>0</v>
      </c>
      <c r="BH218" s="1">
        <v>0</v>
      </c>
      <c r="BI218" s="1">
        <v>213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>
      <c r="A219" s="1">
        <v>70971</v>
      </c>
      <c r="B219" s="1" t="s">
        <v>279</v>
      </c>
      <c r="C219" s="1">
        <v>16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54.610999999999997</v>
      </c>
      <c r="I219" s="2">
        <v>873.77599999999995</v>
      </c>
      <c r="J219" s="10">
        <f t="shared" si="2"/>
        <v>0</v>
      </c>
      <c r="K219" s="11">
        <f t="shared" si="3"/>
        <v>0</v>
      </c>
      <c r="L219" s="1">
        <v>0.06</v>
      </c>
      <c r="M219" s="1">
        <v>0.12</v>
      </c>
      <c r="N219" s="16">
        <f t="shared" si="33"/>
        <v>0</v>
      </c>
      <c r="O219" s="1"/>
      <c r="P219" s="1" t="e">
        <f>VLOOKUP(A219:A482,'200326'!A219:J482,10,FALSE)</f>
        <v>#N/A</v>
      </c>
      <c r="Q219" s="1">
        <v>0.09</v>
      </c>
      <c r="R219" s="1">
        <v>0.25</v>
      </c>
      <c r="S219" s="16"/>
      <c r="T219" s="1">
        <v>0.44</v>
      </c>
      <c r="U219" s="1">
        <v>2.25</v>
      </c>
      <c r="V219" s="16">
        <f t="shared" si="35"/>
        <v>0</v>
      </c>
      <c r="W219" s="1" t="e">
        <f>VLOOKUP(A219:A482,'200326'!A219:N482,14,FALSE)</f>
        <v>#N/A</v>
      </c>
      <c r="X219" s="1">
        <v>0</v>
      </c>
      <c r="Y219" s="15">
        <v>518.79999999999995</v>
      </c>
      <c r="Z219" s="2">
        <v>2293.66</v>
      </c>
      <c r="AA219" s="1">
        <v>1</v>
      </c>
      <c r="AB219" s="1">
        <v>0</v>
      </c>
      <c r="AC219" s="1">
        <v>0</v>
      </c>
      <c r="AD219" s="1">
        <v>0</v>
      </c>
      <c r="AE219" s="1">
        <v>2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3</v>
      </c>
      <c r="AW219" s="1">
        <v>0</v>
      </c>
      <c r="AX219" s="1">
        <v>0</v>
      </c>
      <c r="AY219" s="1">
        <v>4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3</v>
      </c>
      <c r="BF219" s="1">
        <v>4</v>
      </c>
      <c r="BG219" s="1">
        <v>2</v>
      </c>
      <c r="BH219" s="1">
        <v>0</v>
      </c>
      <c r="BI219" s="1">
        <v>36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>
      <c r="A220" s="1">
        <v>70323</v>
      </c>
      <c r="B220" s="1" t="s">
        <v>339</v>
      </c>
      <c r="C220" s="1">
        <v>8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86.99</v>
      </c>
      <c r="I220" s="2">
        <v>695.92</v>
      </c>
      <c r="J220" s="10">
        <f t="shared" si="2"/>
        <v>0</v>
      </c>
      <c r="K220" s="11">
        <f t="shared" si="3"/>
        <v>0</v>
      </c>
      <c r="L220" s="1">
        <v>0.44</v>
      </c>
      <c r="M220" s="1">
        <v>0</v>
      </c>
      <c r="N220" s="16">
        <f t="shared" si="33"/>
        <v>0</v>
      </c>
      <c r="O220" s="1"/>
      <c r="P220" s="1">
        <f>VLOOKUP(A220:A483,'200326'!A220:J483,10,FALSE)</f>
        <v>0</v>
      </c>
      <c r="Q220" s="1">
        <v>0.25</v>
      </c>
      <c r="R220" s="1">
        <v>0</v>
      </c>
      <c r="S220" s="16"/>
      <c r="T220" s="1">
        <v>0</v>
      </c>
      <c r="U220" s="1">
        <v>0</v>
      </c>
      <c r="V220" s="16">
        <f t="shared" si="35"/>
        <v>0</v>
      </c>
      <c r="W220" s="1">
        <f>VLOOKUP(A220:A483,'200326'!A220:N483,14,FALSE)</f>
        <v>0</v>
      </c>
      <c r="X220" s="1">
        <v>0</v>
      </c>
      <c r="Y220" s="15">
        <v>478.44</v>
      </c>
      <c r="Z220" s="2">
        <v>0</v>
      </c>
      <c r="AA220" s="1">
        <v>0</v>
      </c>
      <c r="AB220" s="1">
        <v>0</v>
      </c>
      <c r="AC220" s="1">
        <v>2</v>
      </c>
      <c r="AD220" s="1">
        <v>3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1</v>
      </c>
      <c r="AX220" s="1">
        <v>2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>
      <c r="A221" s="1">
        <v>44401</v>
      </c>
      <c r="B221" s="1" t="s">
        <v>300</v>
      </c>
      <c r="C221" s="1">
        <v>16</v>
      </c>
      <c r="D221" s="1">
        <v>285</v>
      </c>
      <c r="E221" s="1" t="s">
        <v>64</v>
      </c>
      <c r="F221" s="1">
        <v>285</v>
      </c>
      <c r="G221" s="1" t="s">
        <v>64</v>
      </c>
      <c r="H221" s="2">
        <v>54.11</v>
      </c>
      <c r="I221" s="2">
        <v>865.76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>
        <f t="shared" si="33"/>
        <v>0</v>
      </c>
      <c r="O221" s="1"/>
      <c r="P221" s="1">
        <f>VLOOKUP(A221:A484,'200326'!A221:J484,10,FALSE)</f>
        <v>0</v>
      </c>
      <c r="Q221" s="1">
        <v>0</v>
      </c>
      <c r="R221" s="1">
        <v>0</v>
      </c>
      <c r="S221" s="16"/>
      <c r="T221" s="1">
        <v>0.5</v>
      </c>
      <c r="U221" s="1">
        <v>0.06</v>
      </c>
      <c r="V221" s="16">
        <f t="shared" si="35"/>
        <v>0</v>
      </c>
      <c r="W221" s="1">
        <f>VLOOKUP(A221:A484,'200326'!A221:N484,14,FALSE)</f>
        <v>0</v>
      </c>
      <c r="X221" s="1">
        <v>0</v>
      </c>
      <c r="Y221" s="15">
        <v>432.88</v>
      </c>
      <c r="Z221" s="2">
        <v>54.11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16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>
      <c r="A222" s="1">
        <v>70980</v>
      </c>
      <c r="B222" s="1" t="s">
        <v>355</v>
      </c>
      <c r="C222" s="1">
        <v>15</v>
      </c>
      <c r="D222" s="1">
        <v>285</v>
      </c>
      <c r="E222" s="1" t="s">
        <v>64</v>
      </c>
      <c r="F222" s="1">
        <v>562</v>
      </c>
      <c r="G222" s="1" t="s">
        <v>65</v>
      </c>
      <c r="H222" s="2">
        <v>28.82</v>
      </c>
      <c r="I222" s="2">
        <v>432.3</v>
      </c>
      <c r="J222" s="10">
        <f t="shared" si="2"/>
        <v>0</v>
      </c>
      <c r="K222" s="11">
        <f t="shared" si="3"/>
        <v>0</v>
      </c>
      <c r="L222" s="1">
        <v>0</v>
      </c>
      <c r="M222" s="1">
        <v>0</v>
      </c>
      <c r="N222" s="16">
        <f t="shared" si="33"/>
        <v>0</v>
      </c>
      <c r="O222" s="1"/>
      <c r="P222" s="1" t="e">
        <f>VLOOKUP(A222:A485,'200326'!A222:J485,10,FALSE)</f>
        <v>#N/A</v>
      </c>
      <c r="Q222" s="1">
        <v>0.87</v>
      </c>
      <c r="R222" s="1">
        <v>2</v>
      </c>
      <c r="S222" s="16"/>
      <c r="T222" s="1">
        <v>0</v>
      </c>
      <c r="U222" s="1">
        <v>5</v>
      </c>
      <c r="V222" s="16">
        <f t="shared" si="35"/>
        <v>0</v>
      </c>
      <c r="W222" s="1" t="e">
        <f>VLOOKUP(A222:A485,'200326'!A222:N485,14,FALSE)</f>
        <v>#N/A</v>
      </c>
      <c r="X222" s="1">
        <v>0</v>
      </c>
      <c r="Y222" s="15">
        <v>374.66</v>
      </c>
      <c r="Z222" s="2">
        <v>3026.1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13</v>
      </c>
      <c r="AX222" s="1">
        <v>0</v>
      </c>
      <c r="AY222" s="1">
        <v>30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75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>
      <c r="A223" s="1">
        <v>97020</v>
      </c>
      <c r="B223" s="1" t="s">
        <v>236</v>
      </c>
      <c r="C223" s="1">
        <v>16</v>
      </c>
      <c r="D223" s="1">
        <v>285</v>
      </c>
      <c r="E223" s="1" t="s">
        <v>64</v>
      </c>
      <c r="F223" s="1">
        <v>558</v>
      </c>
      <c r="G223" s="1" t="s">
        <v>67</v>
      </c>
      <c r="H223" s="2">
        <v>55.48</v>
      </c>
      <c r="I223" s="2">
        <v>887.68</v>
      </c>
      <c r="J223" s="10">
        <f t="shared" si="2"/>
        <v>0</v>
      </c>
      <c r="K223" s="11">
        <f t="shared" si="3"/>
        <v>0</v>
      </c>
      <c r="L223" s="1">
        <v>0.12</v>
      </c>
      <c r="M223" s="1">
        <v>0</v>
      </c>
      <c r="N223" s="16">
        <f t="shared" si="33"/>
        <v>0</v>
      </c>
      <c r="O223" s="1"/>
      <c r="P223" s="1" t="e">
        <f>VLOOKUP(A223:A486,'200326'!A223:J486,10,FALSE)</f>
        <v>#N/A</v>
      </c>
      <c r="Q223" s="1">
        <v>0.22</v>
      </c>
      <c r="R223" s="1">
        <v>2.38</v>
      </c>
      <c r="S223" s="16"/>
      <c r="T223" s="1">
        <v>0.03</v>
      </c>
      <c r="U223" s="1">
        <v>0</v>
      </c>
      <c r="V223" s="16">
        <f t="shared" si="35"/>
        <v>0</v>
      </c>
      <c r="W223" s="1" t="e">
        <f>VLOOKUP(A223:A486,'200326'!A223:N486,14,FALSE)</f>
        <v>#N/A</v>
      </c>
      <c r="X223" s="1">
        <v>0</v>
      </c>
      <c r="Y223" s="15">
        <v>332.88</v>
      </c>
      <c r="Z223" s="2">
        <v>2108.2399999999998</v>
      </c>
      <c r="AA223" s="1">
        <v>0</v>
      </c>
      <c r="AB223" s="1">
        <v>0</v>
      </c>
      <c r="AC223" s="1">
        <v>2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1</v>
      </c>
      <c r="AV223" s="1">
        <v>2</v>
      </c>
      <c r="AW223" s="1">
        <v>1</v>
      </c>
      <c r="AX223" s="1">
        <v>1</v>
      </c>
      <c r="AY223" s="1">
        <v>38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1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>
      <c r="A224" s="1">
        <v>70194</v>
      </c>
      <c r="B224" s="1" t="s">
        <v>325</v>
      </c>
      <c r="C224" s="1">
        <v>10</v>
      </c>
      <c r="D224" s="1">
        <v>285</v>
      </c>
      <c r="E224" s="1" t="s">
        <v>64</v>
      </c>
      <c r="F224" s="1">
        <v>558</v>
      </c>
      <c r="G224" s="1" t="s">
        <v>67</v>
      </c>
      <c r="H224" s="2">
        <v>79.13</v>
      </c>
      <c r="I224" s="2">
        <v>791.3</v>
      </c>
      <c r="J224" s="10">
        <f t="shared" si="2"/>
        <v>0</v>
      </c>
      <c r="K224" s="11">
        <f t="shared" si="3"/>
        <v>0</v>
      </c>
      <c r="L224" s="1">
        <v>0</v>
      </c>
      <c r="M224" s="1">
        <v>0</v>
      </c>
      <c r="N224" s="16">
        <f t="shared" si="33"/>
        <v>0</v>
      </c>
      <c r="O224" s="1"/>
      <c r="P224" s="1">
        <f>VLOOKUP(A224:A487,'200326'!A224:J487,10,FALSE)</f>
        <v>0</v>
      </c>
      <c r="Q224" s="1">
        <v>0.25</v>
      </c>
      <c r="R224" s="1">
        <v>0</v>
      </c>
      <c r="S224" s="16"/>
      <c r="T224" s="1">
        <v>0</v>
      </c>
      <c r="U224" s="1">
        <v>0</v>
      </c>
      <c r="V224" s="16">
        <f t="shared" si="35"/>
        <v>0</v>
      </c>
      <c r="W224" s="1">
        <f>VLOOKUP(A224:A487,'200326'!A224:N487,14,FALSE)</f>
        <v>0</v>
      </c>
      <c r="X224" s="1">
        <v>0</v>
      </c>
      <c r="Y224" s="15">
        <v>197.82</v>
      </c>
      <c r="Z224" s="2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1</v>
      </c>
      <c r="AX224" s="1">
        <v>3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>
      <c r="A225" s="1">
        <v>70326</v>
      </c>
      <c r="B225" s="1" t="s">
        <v>340</v>
      </c>
      <c r="C225" s="1">
        <v>6</v>
      </c>
      <c r="D225" s="1">
        <v>285</v>
      </c>
      <c r="E225" s="1" t="s">
        <v>64</v>
      </c>
      <c r="F225" s="1">
        <v>285</v>
      </c>
      <c r="G225" s="1" t="s">
        <v>64</v>
      </c>
      <c r="H225" s="2">
        <v>113.36</v>
      </c>
      <c r="I225" s="2">
        <v>680.16</v>
      </c>
      <c r="J225" s="10">
        <f t="shared" si="2"/>
        <v>0</v>
      </c>
      <c r="K225" s="11">
        <f t="shared" si="3"/>
        <v>0</v>
      </c>
      <c r="L225" s="1">
        <v>0</v>
      </c>
      <c r="M225" s="1">
        <v>0.17</v>
      </c>
      <c r="N225" s="16">
        <f t="shared" si="33"/>
        <v>0</v>
      </c>
      <c r="O225" s="1"/>
      <c r="P225" s="1">
        <f>VLOOKUP(A225:A488,'200326'!A225:J488,10,FALSE)</f>
        <v>0</v>
      </c>
      <c r="Q225" s="1">
        <v>0.25</v>
      </c>
      <c r="R225" s="1">
        <v>0</v>
      </c>
      <c r="S225" s="16"/>
      <c r="T225" s="1">
        <v>0</v>
      </c>
      <c r="U225" s="1">
        <v>0</v>
      </c>
      <c r="V225" s="16">
        <f t="shared" si="35"/>
        <v>0</v>
      </c>
      <c r="W225" s="1">
        <f>VLOOKUP(A225:A488,'200326'!A225:N488,14,FALSE)</f>
        <v>0</v>
      </c>
      <c r="X225" s="1">
        <v>0</v>
      </c>
      <c r="Y225" s="15">
        <v>170.04</v>
      </c>
      <c r="Z225" s="2">
        <v>113.36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3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>
      <c r="A226" s="1">
        <v>70979</v>
      </c>
      <c r="B226" s="1" t="s">
        <v>354</v>
      </c>
      <c r="C226" s="1">
        <v>16</v>
      </c>
      <c r="D226" s="1">
        <v>285</v>
      </c>
      <c r="E226" s="1" t="s">
        <v>64</v>
      </c>
      <c r="F226" s="1">
        <v>1</v>
      </c>
      <c r="G226" s="1" t="s">
        <v>312</v>
      </c>
      <c r="H226" s="2">
        <v>14.07</v>
      </c>
      <c r="I226" s="2">
        <v>225.12</v>
      </c>
      <c r="J226" s="10">
        <f t="shared" si="2"/>
        <v>0</v>
      </c>
      <c r="K226" s="11">
        <f t="shared" si="3"/>
        <v>0</v>
      </c>
      <c r="L226" s="1">
        <v>0.62</v>
      </c>
      <c r="M226" s="1">
        <v>0.94</v>
      </c>
      <c r="N226" s="16">
        <f t="shared" si="33"/>
        <v>0</v>
      </c>
      <c r="O226" s="1"/>
      <c r="P226" s="1">
        <f>VLOOKUP(A226:A489,'200326'!A226:J489,10,FALSE)</f>
        <v>0</v>
      </c>
      <c r="Q226" s="1">
        <v>0</v>
      </c>
      <c r="R226" s="1">
        <v>0</v>
      </c>
      <c r="S226" s="16"/>
      <c r="T226" s="1">
        <v>0</v>
      </c>
      <c r="U226" s="1">
        <v>0</v>
      </c>
      <c r="V226" s="16">
        <f t="shared" si="35"/>
        <v>0</v>
      </c>
      <c r="W226" s="1">
        <f>VLOOKUP(A226:A489,'200326'!A226:N489,14,FALSE)</f>
        <v>0</v>
      </c>
      <c r="X226" s="1">
        <v>0</v>
      </c>
      <c r="Y226" s="15">
        <v>140.69999999999999</v>
      </c>
      <c r="Z226" s="2">
        <v>211.05</v>
      </c>
      <c r="AA226" s="1">
        <v>3</v>
      </c>
      <c r="AB226" s="1">
        <v>5</v>
      </c>
      <c r="AC226" s="1">
        <v>4</v>
      </c>
      <c r="AD226" s="1">
        <v>1</v>
      </c>
      <c r="AE226" s="1">
        <v>15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>
      <c r="A227" s="1">
        <v>70411</v>
      </c>
      <c r="B227" s="1" t="s">
        <v>346</v>
      </c>
      <c r="C227" s="1">
        <v>16</v>
      </c>
      <c r="D227" s="1">
        <v>285</v>
      </c>
      <c r="E227" s="1" t="s">
        <v>64</v>
      </c>
      <c r="F227" s="1">
        <v>387</v>
      </c>
      <c r="G227" s="1" t="s">
        <v>94</v>
      </c>
      <c r="H227" s="2">
        <v>49.1</v>
      </c>
      <c r="I227" s="2">
        <v>785.6</v>
      </c>
      <c r="J227" s="10">
        <f t="shared" si="2"/>
        <v>0</v>
      </c>
      <c r="K227" s="11">
        <f t="shared" si="3"/>
        <v>0</v>
      </c>
      <c r="L227" s="1">
        <v>0.16</v>
      </c>
      <c r="M227" s="1">
        <v>0</v>
      </c>
      <c r="N227" s="16">
        <f t="shared" si="33"/>
        <v>0</v>
      </c>
      <c r="O227" s="1"/>
      <c r="P227" s="1" t="e">
        <f>VLOOKUP(A227:A490,'200326'!A227:J490,10,FALSE)</f>
        <v>#N/A</v>
      </c>
      <c r="Q227" s="1">
        <v>0</v>
      </c>
      <c r="R227" s="1">
        <v>0</v>
      </c>
      <c r="S227" s="16"/>
      <c r="T227" s="1">
        <v>0</v>
      </c>
      <c r="U227" s="1">
        <v>0</v>
      </c>
      <c r="V227" s="16">
        <f t="shared" si="35"/>
        <v>0</v>
      </c>
      <c r="W227" s="1" t="e">
        <f>VLOOKUP(A227:A490,'200326'!A227:N490,14,FALSE)</f>
        <v>#N/A</v>
      </c>
      <c r="X227" s="1">
        <v>0</v>
      </c>
      <c r="Y227" s="15">
        <v>122.75</v>
      </c>
      <c r="Z227" s="2">
        <v>0</v>
      </c>
      <c r="AA227" s="1">
        <v>0</v>
      </c>
      <c r="AB227" s="1">
        <v>0</v>
      </c>
      <c r="AC227" s="1">
        <v>1</v>
      </c>
      <c r="AD227" s="1">
        <v>3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>
      <c r="A228" s="1">
        <v>70088</v>
      </c>
      <c r="B228" s="1" t="s">
        <v>306</v>
      </c>
      <c r="C228" s="1">
        <v>16</v>
      </c>
      <c r="D228" s="1">
        <v>285</v>
      </c>
      <c r="E228" s="1" t="s">
        <v>64</v>
      </c>
      <c r="F228" s="1">
        <v>558</v>
      </c>
      <c r="G228" s="1" t="s">
        <v>67</v>
      </c>
      <c r="H228" s="2">
        <v>54.07</v>
      </c>
      <c r="I228" s="2">
        <v>865.12</v>
      </c>
      <c r="J228" s="10">
        <f t="shared" si="2"/>
        <v>0</v>
      </c>
      <c r="K228" s="11">
        <f t="shared" si="3"/>
        <v>0</v>
      </c>
      <c r="L228" s="1">
        <v>0.06</v>
      </c>
      <c r="M228" s="1">
        <v>0</v>
      </c>
      <c r="N228" s="16">
        <f t="shared" si="33"/>
        <v>0</v>
      </c>
      <c r="O228" s="1"/>
      <c r="P228" s="1">
        <f>VLOOKUP(A228:A491,'200326'!A228:J491,10,FALSE)</f>
        <v>0</v>
      </c>
      <c r="Q228" s="1">
        <v>0</v>
      </c>
      <c r="R228" s="1">
        <v>0</v>
      </c>
      <c r="S228" s="16"/>
      <c r="T228" s="1">
        <v>0.06</v>
      </c>
      <c r="U228" s="1">
        <v>0</v>
      </c>
      <c r="V228" s="16">
        <f t="shared" si="35"/>
        <v>0</v>
      </c>
      <c r="W228" s="1">
        <f>VLOOKUP(A228:A491,'200326'!A228:N491,14,FALSE)</f>
        <v>0</v>
      </c>
      <c r="X228" s="1">
        <v>0</v>
      </c>
      <c r="Y228" s="15">
        <v>108.14</v>
      </c>
      <c r="Z228" s="2">
        <v>0</v>
      </c>
      <c r="AA228" s="1">
        <v>0</v>
      </c>
      <c r="AB228" s="1">
        <v>0</v>
      </c>
      <c r="AC228" s="1">
        <v>1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2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>
      <c r="A229" s="1">
        <v>44290</v>
      </c>
      <c r="B229" s="1" t="s">
        <v>299</v>
      </c>
      <c r="C229" s="1">
        <v>16</v>
      </c>
      <c r="D229" s="1">
        <v>285</v>
      </c>
      <c r="E229" s="1" t="s">
        <v>64</v>
      </c>
      <c r="F229" s="1">
        <v>285</v>
      </c>
      <c r="G229" s="1" t="s">
        <v>64</v>
      </c>
      <c r="H229" s="2">
        <v>53.03</v>
      </c>
      <c r="I229" s="2">
        <v>848.48</v>
      </c>
      <c r="J229" s="10">
        <f t="shared" si="2"/>
        <v>0</v>
      </c>
      <c r="K229" s="11">
        <f t="shared" si="3"/>
        <v>0</v>
      </c>
      <c r="L229" s="1">
        <v>0</v>
      </c>
      <c r="M229" s="1">
        <v>0</v>
      </c>
      <c r="N229" s="16">
        <f t="shared" si="33"/>
        <v>0</v>
      </c>
      <c r="O229" s="1"/>
      <c r="P229" s="1" t="e">
        <f>VLOOKUP(A229:A492,'200326'!A229:J492,10,FALSE)</f>
        <v>#N/A</v>
      </c>
      <c r="Q229" s="1">
        <v>0.12</v>
      </c>
      <c r="R229" s="1">
        <v>0</v>
      </c>
      <c r="S229" s="16"/>
      <c r="T229" s="1">
        <v>0</v>
      </c>
      <c r="U229" s="1">
        <v>0</v>
      </c>
      <c r="V229" s="16">
        <f t="shared" si="35"/>
        <v>0</v>
      </c>
      <c r="W229" s="1" t="e">
        <f>VLOOKUP(A229:A492,'200326'!A229:N492,14,FALSE)</f>
        <v>#N/A</v>
      </c>
      <c r="X229" s="1">
        <v>0</v>
      </c>
      <c r="Y229" s="15">
        <v>106.06</v>
      </c>
      <c r="Z229" s="2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2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>
      <c r="A230" s="1">
        <v>70165</v>
      </c>
      <c r="B230" s="1" t="s">
        <v>314</v>
      </c>
      <c r="C230" s="1">
        <v>24</v>
      </c>
      <c r="D230" s="1">
        <v>285</v>
      </c>
      <c r="E230" s="1" t="s">
        <v>64</v>
      </c>
      <c r="F230" s="1">
        <v>998</v>
      </c>
      <c r="G230" s="1" t="s">
        <v>266</v>
      </c>
      <c r="H230" s="2">
        <v>40.15</v>
      </c>
      <c r="I230" s="2">
        <v>963.6</v>
      </c>
      <c r="J230" s="10">
        <f t="shared" si="2"/>
        <v>0</v>
      </c>
      <c r="K230" s="11">
        <f t="shared" si="3"/>
        <v>0</v>
      </c>
      <c r="L230" s="1">
        <v>0</v>
      </c>
      <c r="M230" s="1">
        <v>0</v>
      </c>
      <c r="N230" s="16">
        <f t="shared" si="33"/>
        <v>0</v>
      </c>
      <c r="O230" s="1"/>
      <c r="P230" s="1">
        <f>VLOOKUP(A230:A493,'200326'!A230:J493,10,FALSE)</f>
        <v>0</v>
      </c>
      <c r="Q230" s="1">
        <v>0</v>
      </c>
      <c r="R230" s="1">
        <v>0</v>
      </c>
      <c r="S230" s="16"/>
      <c r="T230" s="1">
        <v>0.1</v>
      </c>
      <c r="U230" s="1">
        <v>0</v>
      </c>
      <c r="V230" s="16">
        <f t="shared" si="35"/>
        <v>0</v>
      </c>
      <c r="W230" s="1">
        <f>VLOOKUP(A230:A493,'200326'!A230:N493,14,FALSE)</f>
        <v>0</v>
      </c>
      <c r="X230" s="1">
        <v>0</v>
      </c>
      <c r="Y230" s="15">
        <v>100.38</v>
      </c>
      <c r="Z230" s="2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1</v>
      </c>
      <c r="BH230" s="1">
        <v>3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>
      <c r="A231" s="1">
        <v>70413</v>
      </c>
      <c r="B231" s="1" t="s">
        <v>348</v>
      </c>
      <c r="C231" s="1">
        <v>16</v>
      </c>
      <c r="D231" s="1">
        <v>285</v>
      </c>
      <c r="E231" s="1" t="s">
        <v>64</v>
      </c>
      <c r="F231" s="1">
        <v>387</v>
      </c>
      <c r="G231" s="1" t="s">
        <v>94</v>
      </c>
      <c r="H231" s="2">
        <v>19.100000000000001</v>
      </c>
      <c r="I231" s="2">
        <v>305.60000000000002</v>
      </c>
      <c r="J231" s="10">
        <f t="shared" si="2"/>
        <v>0</v>
      </c>
      <c r="K231" s="11">
        <f t="shared" si="3"/>
        <v>0</v>
      </c>
      <c r="L231" s="1">
        <v>0.09</v>
      </c>
      <c r="M231" s="1">
        <v>0</v>
      </c>
      <c r="N231" s="16">
        <f t="shared" si="33"/>
        <v>0</v>
      </c>
      <c r="O231" s="1"/>
      <c r="P231" s="1">
        <f>VLOOKUP(A231:A494,'200326'!A231:J494,10,FALSE)</f>
        <v>0</v>
      </c>
      <c r="Q231" s="1">
        <v>0.03</v>
      </c>
      <c r="R231" s="1">
        <v>0</v>
      </c>
      <c r="S231" s="16"/>
      <c r="T231" s="1">
        <v>0</v>
      </c>
      <c r="U231" s="1">
        <v>0</v>
      </c>
      <c r="V231" s="16">
        <f t="shared" si="35"/>
        <v>0</v>
      </c>
      <c r="W231" s="1">
        <f>VLOOKUP(A231:A494,'200326'!A231:N494,14,FALSE)</f>
        <v>0</v>
      </c>
      <c r="X231" s="1">
        <v>0</v>
      </c>
      <c r="Y231" s="15">
        <v>38.200000000000003</v>
      </c>
      <c r="Z231" s="2">
        <v>0</v>
      </c>
      <c r="AA231" s="1">
        <v>0</v>
      </c>
      <c r="AB231" s="1">
        <v>0</v>
      </c>
      <c r="AC231" s="1">
        <v>1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1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>
      <c r="A232" s="1">
        <v>70190</v>
      </c>
      <c r="B232" s="1" t="s">
        <v>322</v>
      </c>
      <c r="C232" s="1">
        <v>12</v>
      </c>
      <c r="D232" s="1">
        <v>285</v>
      </c>
      <c r="E232" s="1" t="s">
        <v>64</v>
      </c>
      <c r="F232" s="1">
        <v>558</v>
      </c>
      <c r="G232" s="1" t="s">
        <v>67</v>
      </c>
      <c r="H232" s="2">
        <v>36.630000000000003</v>
      </c>
      <c r="I232" s="2">
        <v>439.56</v>
      </c>
      <c r="J232" s="10">
        <f t="shared" si="2"/>
        <v>0</v>
      </c>
      <c r="K232" s="11">
        <f t="shared" si="3"/>
        <v>0</v>
      </c>
      <c r="L232" s="1">
        <v>0</v>
      </c>
      <c r="M232" s="1">
        <v>0</v>
      </c>
      <c r="N232" s="16">
        <f t="shared" si="33"/>
        <v>0</v>
      </c>
      <c r="O232" s="1"/>
      <c r="P232" s="1" t="e">
        <f>VLOOKUP(A232:A495,'200326'!A232:J495,10,FALSE)</f>
        <v>#N/A</v>
      </c>
      <c r="Q232" s="1">
        <v>0.08</v>
      </c>
      <c r="R232" s="1">
        <v>0</v>
      </c>
      <c r="S232" s="16"/>
      <c r="T232" s="1">
        <v>0</v>
      </c>
      <c r="U232" s="1">
        <v>0</v>
      </c>
      <c r="V232" s="16">
        <f t="shared" si="35"/>
        <v>0</v>
      </c>
      <c r="W232" s="1" t="e">
        <f>VLOOKUP(A232:A495,'200326'!A232:N495,14,FALSE)</f>
        <v>#N/A</v>
      </c>
      <c r="X232" s="1">
        <v>0</v>
      </c>
      <c r="Y232" s="15">
        <v>36.630000000000003</v>
      </c>
      <c r="Z232" s="2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1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>
      <c r="A233" s="1">
        <v>70106</v>
      </c>
      <c r="B233" s="1" t="s">
        <v>104</v>
      </c>
      <c r="C233" s="1">
        <v>24</v>
      </c>
      <c r="D233" s="1">
        <v>285</v>
      </c>
      <c r="E233" s="1" t="s">
        <v>64</v>
      </c>
      <c r="F233" s="1">
        <v>28</v>
      </c>
      <c r="G233" s="1" t="s">
        <v>98</v>
      </c>
      <c r="H233" s="2">
        <v>35</v>
      </c>
      <c r="I233" s="2">
        <v>840</v>
      </c>
      <c r="J233" s="10">
        <f t="shared" si="2"/>
        <v>0</v>
      </c>
      <c r="K233" s="11">
        <f t="shared" si="3"/>
        <v>0</v>
      </c>
      <c r="L233" s="1">
        <v>0.04</v>
      </c>
      <c r="M233" s="1">
        <v>0.08</v>
      </c>
      <c r="N233" s="16">
        <f t="shared" si="33"/>
        <v>0</v>
      </c>
      <c r="O233" s="1"/>
      <c r="P233" s="1">
        <f>VLOOKUP(A233:A496,'200326'!A233:J496,10,FALSE)</f>
        <v>0</v>
      </c>
      <c r="Q233" s="1">
        <v>0</v>
      </c>
      <c r="R233" s="1">
        <v>8.08</v>
      </c>
      <c r="S233" s="16"/>
      <c r="T233" s="1">
        <v>0</v>
      </c>
      <c r="U233" s="1">
        <v>-0.21</v>
      </c>
      <c r="V233" s="16">
        <f t="shared" si="35"/>
        <v>0</v>
      </c>
      <c r="W233" s="1">
        <f>VLOOKUP(A233:A496,'200326'!A233:N496,14,FALSE)</f>
        <v>0</v>
      </c>
      <c r="X233" s="1">
        <v>0</v>
      </c>
      <c r="Y233" s="15">
        <v>35</v>
      </c>
      <c r="Z233" s="2">
        <v>6685</v>
      </c>
      <c r="AA233" s="1">
        <v>1</v>
      </c>
      <c r="AB233" s="1">
        <v>0</v>
      </c>
      <c r="AC233" s="1">
        <v>0</v>
      </c>
      <c r="AD233" s="1">
        <v>0</v>
      </c>
      <c r="AE233" s="1">
        <v>2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194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-5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>
      <c r="A234" s="1">
        <v>70412</v>
      </c>
      <c r="B234" s="1" t="s">
        <v>347</v>
      </c>
      <c r="C234" s="1">
        <v>16</v>
      </c>
      <c r="D234" s="1">
        <v>285</v>
      </c>
      <c r="E234" s="1" t="s">
        <v>64</v>
      </c>
      <c r="F234" s="1">
        <v>387</v>
      </c>
      <c r="G234" s="1" t="s">
        <v>94</v>
      </c>
      <c r="H234" s="2">
        <v>19.100000000000001</v>
      </c>
      <c r="I234" s="2">
        <v>305.60000000000002</v>
      </c>
      <c r="J234" s="10">
        <f t="shared" si="2"/>
        <v>0</v>
      </c>
      <c r="K234" s="11">
        <f t="shared" si="3"/>
        <v>0</v>
      </c>
      <c r="L234" s="1">
        <v>0</v>
      </c>
      <c r="M234" s="1">
        <v>0</v>
      </c>
      <c r="N234" s="16">
        <f t="shared" si="33"/>
        <v>0</v>
      </c>
      <c r="O234" s="1"/>
      <c r="P234" s="1">
        <f>VLOOKUP(A234:A497,'200326'!A234:J497,10,FALSE)</f>
        <v>0</v>
      </c>
      <c r="Q234" s="1">
        <v>0</v>
      </c>
      <c r="R234" s="1">
        <v>0</v>
      </c>
      <c r="S234" s="16"/>
      <c r="T234" s="1">
        <v>0.06</v>
      </c>
      <c r="U234" s="1">
        <v>0</v>
      </c>
      <c r="V234" s="16">
        <f t="shared" si="35"/>
        <v>0</v>
      </c>
      <c r="W234" s="1">
        <f>VLOOKUP(A234:A497,'200326'!A234:N497,14,FALSE)</f>
        <v>0</v>
      </c>
      <c r="X234" s="1">
        <v>0</v>
      </c>
      <c r="Y234" s="15">
        <v>19.100000000000001</v>
      </c>
      <c r="Z234" s="2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1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>
      <c r="A235" s="1">
        <v>70317</v>
      </c>
      <c r="B235" s="1" t="s">
        <v>337</v>
      </c>
      <c r="C235" s="1">
        <v>20</v>
      </c>
      <c r="D235" s="1">
        <v>285</v>
      </c>
      <c r="E235" s="1" t="s">
        <v>64</v>
      </c>
      <c r="F235" s="1">
        <v>558</v>
      </c>
      <c r="G235" s="1" t="s">
        <v>67</v>
      </c>
      <c r="H235" s="2">
        <v>30.66</v>
      </c>
      <c r="I235" s="2">
        <v>613.20000000000005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>
        <f t="shared" si="33"/>
        <v>0</v>
      </c>
      <c r="O235" s="1"/>
      <c r="P235" s="1" t="e">
        <f>VLOOKUP(A235:A498,'200326'!A235:J498,10,FALSE)</f>
        <v>#N/A</v>
      </c>
      <c r="Q235" s="1">
        <v>0</v>
      </c>
      <c r="R235" s="1">
        <v>0</v>
      </c>
      <c r="S235" s="16"/>
      <c r="T235" s="1">
        <v>0.02</v>
      </c>
      <c r="U235" s="1">
        <v>0</v>
      </c>
      <c r="V235" s="16">
        <f t="shared" si="35"/>
        <v>0</v>
      </c>
      <c r="W235" s="1" t="e">
        <f>VLOOKUP(A235:A498,'200326'!A235:N498,14,FALSE)</f>
        <v>#N/A</v>
      </c>
      <c r="X235" s="1">
        <v>0</v>
      </c>
      <c r="Y235" s="15">
        <v>15.33</v>
      </c>
      <c r="Z235" s="2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1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>
      <c r="A236" s="1">
        <v>70108</v>
      </c>
      <c r="B236" s="1" t="s">
        <v>295</v>
      </c>
      <c r="C236" s="1">
        <v>70</v>
      </c>
      <c r="D236" s="1">
        <v>285</v>
      </c>
      <c r="E236" s="1" t="s">
        <v>64</v>
      </c>
      <c r="F236" s="1">
        <v>28</v>
      </c>
      <c r="G236" s="1" t="s">
        <v>98</v>
      </c>
      <c r="H236" s="2">
        <v>13.911099999999999</v>
      </c>
      <c r="I236" s="2">
        <v>973.77700000000004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33"/>
        <v>0</v>
      </c>
      <c r="O236" s="1"/>
      <c r="P236" s="1">
        <f>VLOOKUP(A236:A499,'200326'!A236:J499,10,FALSE)</f>
        <v>0</v>
      </c>
      <c r="Q236" s="1">
        <v>0</v>
      </c>
      <c r="R236" s="1">
        <v>0.01</v>
      </c>
      <c r="S236" s="16"/>
      <c r="T236" s="1">
        <v>0.01</v>
      </c>
      <c r="U236" s="1">
        <v>0</v>
      </c>
      <c r="V236" s="16">
        <f t="shared" si="35"/>
        <v>0</v>
      </c>
      <c r="W236" s="1">
        <f>VLOOKUP(A236:A499,'200326'!A236:N499,14,FALSE)</f>
        <v>0</v>
      </c>
      <c r="X236" s="1">
        <v>0</v>
      </c>
      <c r="Y236" s="15">
        <v>13.91</v>
      </c>
      <c r="Z236" s="2">
        <v>13.91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1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>
      <c r="A237" s="1">
        <v>70247</v>
      </c>
      <c r="B237" s="1" t="s">
        <v>332</v>
      </c>
      <c r="C237" s="1">
        <v>320</v>
      </c>
      <c r="D237" s="1">
        <v>285</v>
      </c>
      <c r="E237" s="1" t="s">
        <v>64</v>
      </c>
      <c r="F237" s="1">
        <v>1</v>
      </c>
      <c r="G237" s="1" t="s">
        <v>312</v>
      </c>
      <c r="H237" s="2">
        <v>4.5999999999999996</v>
      </c>
      <c r="I237" s="2">
        <v>1472</v>
      </c>
      <c r="J237" s="10">
        <f t="shared" si="2"/>
        <v>0</v>
      </c>
      <c r="K237" s="11">
        <f t="shared" si="3"/>
        <v>0</v>
      </c>
      <c r="L237" s="1">
        <v>0.01</v>
      </c>
      <c r="M237" s="1">
        <v>0</v>
      </c>
      <c r="N237" s="16">
        <f t="shared" si="33"/>
        <v>0</v>
      </c>
      <c r="O237" s="1"/>
      <c r="P237" s="1">
        <f>VLOOKUP(A237:A500,'200326'!A237:J500,10,FALSE)</f>
        <v>0</v>
      </c>
      <c r="Q237" s="1">
        <v>0</v>
      </c>
      <c r="R237" s="1">
        <v>0</v>
      </c>
      <c r="S237" s="16"/>
      <c r="T237" s="1">
        <v>0</v>
      </c>
      <c r="U237" s="1">
        <v>0</v>
      </c>
      <c r="V237" s="16">
        <f t="shared" si="35"/>
        <v>0</v>
      </c>
      <c r="W237" s="1">
        <f>VLOOKUP(A237:A500,'200326'!A237:N500,14,FALSE)</f>
        <v>0</v>
      </c>
      <c r="X237" s="1">
        <v>0</v>
      </c>
      <c r="Y237" s="15">
        <v>9.1999999999999993</v>
      </c>
      <c r="Z237" s="2">
        <v>-4.5999999999999996</v>
      </c>
      <c r="AA237" s="1">
        <v>0</v>
      </c>
      <c r="AB237" s="1">
        <v>0</v>
      </c>
      <c r="AC237" s="1">
        <v>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-1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>
      <c r="A238" s="1">
        <v>70217</v>
      </c>
      <c r="B238" s="1" t="s">
        <v>330</v>
      </c>
      <c r="C238" s="1">
        <v>20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71.84</v>
      </c>
      <c r="I238" s="2">
        <v>1436.8</v>
      </c>
      <c r="J238" s="10">
        <f t="shared" si="2"/>
        <v>0</v>
      </c>
      <c r="K238" s="11">
        <f t="shared" si="3"/>
        <v>0</v>
      </c>
      <c r="L238" s="1">
        <v>0</v>
      </c>
      <c r="M238" s="1">
        <v>0</v>
      </c>
      <c r="N238" s="16">
        <f t="shared" si="33"/>
        <v>0</v>
      </c>
      <c r="O238" s="1"/>
      <c r="P238" s="1">
        <f>VLOOKUP(A238:A501,'200326'!A238:J501,10,FALSE)</f>
        <v>0</v>
      </c>
      <c r="Q238" s="1">
        <v>0</v>
      </c>
      <c r="R238" s="1">
        <v>0</v>
      </c>
      <c r="S238" s="16"/>
      <c r="T238" s="1">
        <v>0</v>
      </c>
      <c r="U238" s="1">
        <v>0</v>
      </c>
      <c r="V238" s="16">
        <f t="shared" si="35"/>
        <v>0</v>
      </c>
      <c r="W238" s="1">
        <f>VLOOKUP(A238:A501,'200326'!A238:N501,14,FALSE)</f>
        <v>0</v>
      </c>
      <c r="X238" s="1">
        <v>0</v>
      </c>
      <c r="Y238" s="15">
        <v>0</v>
      </c>
      <c r="Z238" s="2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>
      <c r="A239" s="1">
        <v>70118</v>
      </c>
      <c r="B239" s="1" t="s">
        <v>310</v>
      </c>
      <c r="C239" s="1">
        <v>25</v>
      </c>
      <c r="D239" s="1">
        <v>285</v>
      </c>
      <c r="E239" s="1" t="s">
        <v>64</v>
      </c>
      <c r="F239" s="1">
        <v>558</v>
      </c>
      <c r="G239" s="1" t="s">
        <v>67</v>
      </c>
      <c r="H239" s="2">
        <v>74.86</v>
      </c>
      <c r="I239" s="2">
        <v>1871.5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16">
        <f t="shared" si="33"/>
        <v>0</v>
      </c>
      <c r="O239" s="1"/>
      <c r="P239" s="1">
        <f>VLOOKUP(A239:A502,'200326'!A239:J502,10,FALSE)</f>
        <v>0</v>
      </c>
      <c r="Q239" s="1">
        <v>0</v>
      </c>
      <c r="R239" s="1">
        <v>0</v>
      </c>
      <c r="S239" s="16"/>
      <c r="T239" s="1">
        <v>0</v>
      </c>
      <c r="U239" s="1">
        <v>0</v>
      </c>
      <c r="V239" s="16">
        <f t="shared" si="35"/>
        <v>0</v>
      </c>
      <c r="W239" s="1">
        <f>VLOOKUP(A239:A502,'200326'!A239:N502,14,FALSE)</f>
        <v>0</v>
      </c>
      <c r="X239" s="1">
        <v>0</v>
      </c>
      <c r="Y239" s="15">
        <v>0</v>
      </c>
      <c r="Z239" s="2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>
      <c r="A240" s="1">
        <v>70107</v>
      </c>
      <c r="B240" s="1" t="s">
        <v>97</v>
      </c>
      <c r="C240" s="1">
        <v>40</v>
      </c>
      <c r="D240" s="1">
        <v>285</v>
      </c>
      <c r="E240" s="1" t="s">
        <v>64</v>
      </c>
      <c r="F240" s="1">
        <v>28</v>
      </c>
      <c r="G240" s="1" t="s">
        <v>98</v>
      </c>
      <c r="H240" s="2">
        <v>24.054400000000001</v>
      </c>
      <c r="I240" s="2">
        <v>962.17600000000004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33"/>
        <v>0</v>
      </c>
      <c r="O240" s="1"/>
      <c r="P240" s="1">
        <f>VLOOKUP(A240:A503,'200326'!A240:J503,10,FALSE)</f>
        <v>0</v>
      </c>
      <c r="Q240" s="1">
        <v>0</v>
      </c>
      <c r="R240" s="1">
        <v>0</v>
      </c>
      <c r="S240" s="16"/>
      <c r="T240" s="1">
        <v>0</v>
      </c>
      <c r="U240" s="1">
        <v>0</v>
      </c>
      <c r="V240" s="16">
        <f t="shared" si="35"/>
        <v>0</v>
      </c>
      <c r="W240" s="1">
        <f>VLOOKUP(A240:A503,'200326'!A240:N503,14,FALSE)</f>
        <v>0</v>
      </c>
      <c r="X240" s="1">
        <v>0</v>
      </c>
      <c r="Y240" s="15">
        <v>0</v>
      </c>
      <c r="Z240" s="2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>
      <c r="A241" s="1">
        <v>78181</v>
      </c>
      <c r="B241" s="1" t="s">
        <v>357</v>
      </c>
      <c r="C241" s="1">
        <v>40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3.64</v>
      </c>
      <c r="I241" s="2">
        <v>145.6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33"/>
        <v>0</v>
      </c>
      <c r="O241" s="1"/>
      <c r="P241" s="1">
        <f>VLOOKUP(A241:A504,'200326'!A241:J504,10,FALSE)</f>
        <v>0</v>
      </c>
      <c r="Q241" s="1">
        <v>0</v>
      </c>
      <c r="R241" s="1">
        <v>0</v>
      </c>
      <c r="S241" s="16"/>
      <c r="T241" s="1">
        <v>0</v>
      </c>
      <c r="U241" s="1">
        <v>0</v>
      </c>
      <c r="V241" s="16">
        <f t="shared" si="35"/>
        <v>0</v>
      </c>
      <c r="W241" s="1">
        <f>VLOOKUP(A241:A504,'200326'!A241:N504,14,FALSE)</f>
        <v>0</v>
      </c>
      <c r="X241" s="1">
        <v>0</v>
      </c>
      <c r="Y241" s="15">
        <v>0</v>
      </c>
      <c r="Z241" s="2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>
      <c r="A242" s="1">
        <v>70198</v>
      </c>
      <c r="B242" s="1" t="s">
        <v>329</v>
      </c>
      <c r="C242" s="1">
        <v>10</v>
      </c>
      <c r="D242" s="1">
        <v>285</v>
      </c>
      <c r="E242" s="1" t="s">
        <v>64</v>
      </c>
      <c r="F242" s="1">
        <v>558</v>
      </c>
      <c r="G242" s="1" t="s">
        <v>67</v>
      </c>
      <c r="H242" s="2">
        <v>79.13</v>
      </c>
      <c r="I242" s="2">
        <v>791.3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33"/>
        <v>0</v>
      </c>
      <c r="O242" s="1"/>
      <c r="P242" s="1">
        <f>VLOOKUP(A242:A505,'200326'!A242:J505,10,FALSE)</f>
        <v>0</v>
      </c>
      <c r="Q242" s="1">
        <v>0</v>
      </c>
      <c r="R242" s="1">
        <v>0</v>
      </c>
      <c r="S242" s="16"/>
      <c r="T242" s="1">
        <v>0</v>
      </c>
      <c r="U242" s="1">
        <v>0</v>
      </c>
      <c r="V242" s="16">
        <f t="shared" si="35"/>
        <v>0</v>
      </c>
      <c r="W242" s="1">
        <f>VLOOKUP(A242:A505,'200326'!A242:N505,14,FALSE)</f>
        <v>0</v>
      </c>
      <c r="X242" s="1">
        <v>0</v>
      </c>
      <c r="Y242" s="15">
        <v>0</v>
      </c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>
      <c r="A243" s="1">
        <v>70197</v>
      </c>
      <c r="B243" s="1" t="s">
        <v>328</v>
      </c>
      <c r="C243" s="1">
        <v>12</v>
      </c>
      <c r="D243" s="1">
        <v>285</v>
      </c>
      <c r="E243" s="1" t="s">
        <v>64</v>
      </c>
      <c r="F243" s="1">
        <v>558</v>
      </c>
      <c r="G243" s="1" t="s">
        <v>67</v>
      </c>
      <c r="H243" s="2">
        <v>36.630000000000003</v>
      </c>
      <c r="I243" s="2">
        <v>439.56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33"/>
        <v>0</v>
      </c>
      <c r="O243" s="1"/>
      <c r="P243" s="1">
        <f>VLOOKUP(A243:A506,'200326'!A243:J506,10,FALSE)</f>
        <v>0</v>
      </c>
      <c r="Q243" s="1">
        <v>0</v>
      </c>
      <c r="R243" s="1">
        <v>0</v>
      </c>
      <c r="S243" s="16"/>
      <c r="T243" s="1">
        <v>0</v>
      </c>
      <c r="U243" s="1">
        <v>0</v>
      </c>
      <c r="V243" s="16">
        <f t="shared" si="35"/>
        <v>0</v>
      </c>
      <c r="W243" s="1">
        <f>VLOOKUP(A243:A506,'200326'!A243:N506,14,FALSE)</f>
        <v>0</v>
      </c>
      <c r="X243" s="1">
        <v>0</v>
      </c>
      <c r="Y243" s="15">
        <v>0</v>
      </c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>
      <c r="A244" s="1">
        <v>95677</v>
      </c>
      <c r="B244" s="1" t="s">
        <v>360</v>
      </c>
      <c r="C244" s="1">
        <v>144</v>
      </c>
      <c r="D244" s="1">
        <v>285</v>
      </c>
      <c r="E244" s="1" t="s">
        <v>64</v>
      </c>
      <c r="F244" s="1">
        <v>1</v>
      </c>
      <c r="G244" s="1" t="s">
        <v>312</v>
      </c>
      <c r="H244" s="2">
        <v>5.8</v>
      </c>
      <c r="I244" s="2">
        <v>835.2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33"/>
        <v>0</v>
      </c>
      <c r="O244" s="1"/>
      <c r="P244" s="1" t="e">
        <f>VLOOKUP(A244:A507,'200326'!A244:J507,10,FALSE)</f>
        <v>#N/A</v>
      </c>
      <c r="Q244" s="1">
        <v>0</v>
      </c>
      <c r="R244" s="1">
        <v>0</v>
      </c>
      <c r="S244" s="16"/>
      <c r="T244" s="1">
        <v>0</v>
      </c>
      <c r="U244" s="1">
        <v>0</v>
      </c>
      <c r="V244" s="16">
        <f t="shared" si="35"/>
        <v>0</v>
      </c>
      <c r="W244" s="1" t="e">
        <f>VLOOKUP(A244:A507,'200326'!A244:N507,14,FALSE)</f>
        <v>#N/A</v>
      </c>
      <c r="X244" s="1">
        <v>0</v>
      </c>
      <c r="Y244" s="15">
        <v>0</v>
      </c>
      <c r="Z244" s="2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>
      <c r="A245" s="1">
        <v>44289</v>
      </c>
      <c r="B245" s="1" t="s">
        <v>298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54.11</v>
      </c>
      <c r="I245" s="2">
        <v>865.76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33"/>
        <v>0</v>
      </c>
      <c r="O245" s="1"/>
      <c r="P245" s="1" t="e">
        <f>VLOOKUP(A245:A508,'200326'!A245:J508,10,FALSE)</f>
        <v>#N/A</v>
      </c>
      <c r="Q245" s="1">
        <v>0</v>
      </c>
      <c r="R245" s="1">
        <v>0</v>
      </c>
      <c r="S245" s="16"/>
      <c r="T245" s="1">
        <v>0</v>
      </c>
      <c r="U245" s="1">
        <v>0</v>
      </c>
      <c r="V245" s="16">
        <f t="shared" si="35"/>
        <v>0</v>
      </c>
      <c r="W245" s="1" t="e">
        <f>VLOOKUP(A245:A508,'200326'!A245:N508,14,FALSE)</f>
        <v>#N/A</v>
      </c>
      <c r="X245" s="1">
        <v>0</v>
      </c>
      <c r="Y245" s="15">
        <v>0</v>
      </c>
      <c r="Z245" s="2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>
      <c r="A246" s="1">
        <v>70248</v>
      </c>
      <c r="B246" s="1" t="s">
        <v>333</v>
      </c>
      <c r="C246" s="1">
        <v>20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39.17</v>
      </c>
      <c r="I246" s="2">
        <v>783.4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33"/>
        <v>0</v>
      </c>
      <c r="O246" s="1"/>
      <c r="P246" s="1">
        <f>VLOOKUP(A246:A509,'200326'!A246:J509,10,FALSE)</f>
        <v>0</v>
      </c>
      <c r="Q246" s="1">
        <v>0</v>
      </c>
      <c r="R246" s="1">
        <v>0</v>
      </c>
      <c r="S246" s="16"/>
      <c r="T246" s="1">
        <v>0</v>
      </c>
      <c r="U246" s="1">
        <v>0</v>
      </c>
      <c r="V246" s="16">
        <f t="shared" si="35"/>
        <v>0</v>
      </c>
      <c r="W246" s="1">
        <f>VLOOKUP(A246:A509,'200326'!A246:N509,14,FALSE)</f>
        <v>0</v>
      </c>
      <c r="X246" s="1">
        <v>0</v>
      </c>
      <c r="Y246" s="15">
        <v>0</v>
      </c>
      <c r="Z246" s="2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</row>
    <row r="247" spans="1:66">
      <c r="A247" s="1">
        <v>70059</v>
      </c>
      <c r="B247" s="1" t="s">
        <v>304</v>
      </c>
      <c r="C247" s="1">
        <v>24</v>
      </c>
      <c r="D247" s="1">
        <v>285</v>
      </c>
      <c r="E247" s="1" t="s">
        <v>64</v>
      </c>
      <c r="F247" s="1">
        <v>998</v>
      </c>
      <c r="G247" s="1" t="s">
        <v>266</v>
      </c>
      <c r="H247" s="2">
        <v>42.78</v>
      </c>
      <c r="I247" s="2">
        <v>1026.72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33"/>
        <v>0</v>
      </c>
      <c r="O247" s="1"/>
      <c r="P247" s="1">
        <f>VLOOKUP(A247:A510,'200326'!A247:J510,10,FALSE)</f>
        <v>0</v>
      </c>
      <c r="Q247" s="1">
        <v>0</v>
      </c>
      <c r="R247" s="1">
        <v>0</v>
      </c>
      <c r="S247" s="16"/>
      <c r="T247" s="1">
        <v>0</v>
      </c>
      <c r="U247" s="1">
        <v>0</v>
      </c>
      <c r="V247" s="16">
        <f t="shared" si="35"/>
        <v>0</v>
      </c>
      <c r="W247" s="1">
        <f>VLOOKUP(A247:A510,'200326'!A247:N510,14,FALSE)</f>
        <v>0</v>
      </c>
      <c r="X247" s="1">
        <v>0</v>
      </c>
      <c r="Y247" s="15">
        <v>0</v>
      </c>
      <c r="Z247" s="2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>
      <c r="A248" s="1">
        <v>95394</v>
      </c>
      <c r="B248" s="1" t="s">
        <v>359</v>
      </c>
      <c r="C248" s="1">
        <v>10</v>
      </c>
      <c r="D248" s="1">
        <v>285</v>
      </c>
      <c r="E248" s="1" t="s">
        <v>64</v>
      </c>
      <c r="F248" s="1">
        <v>1</v>
      </c>
      <c r="G248" s="1" t="s">
        <v>312</v>
      </c>
      <c r="H248" s="2">
        <v>4</v>
      </c>
      <c r="I248" s="2">
        <v>40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>
        <f t="shared" si="33"/>
        <v>0</v>
      </c>
      <c r="O248" s="1"/>
      <c r="P248" s="1" t="e">
        <f>VLOOKUP(A248:A511,'200326'!A248:J511,10,FALSE)</f>
        <v>#N/A</v>
      </c>
      <c r="Q248" s="1">
        <v>0</v>
      </c>
      <c r="R248" s="1">
        <v>0</v>
      </c>
      <c r="S248" s="16"/>
      <c r="T248" s="1">
        <v>0</v>
      </c>
      <c r="U248" s="1">
        <v>0</v>
      </c>
      <c r="V248" s="16">
        <f t="shared" si="35"/>
        <v>0</v>
      </c>
      <c r="W248" s="1" t="e">
        <f>VLOOKUP(A248:A511,'200326'!A248:N511,14,FALSE)</f>
        <v>#N/A</v>
      </c>
      <c r="X248" s="1">
        <v>0</v>
      </c>
      <c r="Y248" s="15">
        <v>0</v>
      </c>
      <c r="Z248" s="2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</row>
    <row r="249" spans="1:66">
      <c r="A249" s="1">
        <v>70506</v>
      </c>
      <c r="B249" s="1" t="s">
        <v>351</v>
      </c>
      <c r="C249" s="1">
        <v>1</v>
      </c>
      <c r="D249" s="1">
        <v>285</v>
      </c>
      <c r="E249" s="1" t="s">
        <v>64</v>
      </c>
      <c r="F249" s="1">
        <v>285</v>
      </c>
      <c r="G249" s="1" t="s">
        <v>64</v>
      </c>
      <c r="H249" s="2">
        <v>979.59</v>
      </c>
      <c r="I249" s="2">
        <v>979.59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33"/>
        <v>0</v>
      </c>
      <c r="O249" s="1"/>
      <c r="P249" s="1">
        <f>VLOOKUP(A249:A512,'200326'!A249:J512,10,FALSE)</f>
        <v>0</v>
      </c>
      <c r="Q249" s="1">
        <v>0</v>
      </c>
      <c r="R249" s="1">
        <v>0</v>
      </c>
      <c r="S249" s="16"/>
      <c r="T249" s="1">
        <v>0</v>
      </c>
      <c r="U249" s="1">
        <v>0</v>
      </c>
      <c r="V249" s="16">
        <f t="shared" si="35"/>
        <v>0</v>
      </c>
      <c r="W249" s="1">
        <f>VLOOKUP(A249:A512,'200326'!A249:N512,14,FALSE)</f>
        <v>0</v>
      </c>
      <c r="X249" s="1">
        <v>0</v>
      </c>
      <c r="Y249" s="15">
        <v>0</v>
      </c>
      <c r="Z249" s="2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</row>
    <row r="250" spans="1:66">
      <c r="A250" s="1">
        <v>70405</v>
      </c>
      <c r="B250" s="1" t="s">
        <v>344</v>
      </c>
      <c r="C250" s="1">
        <v>12</v>
      </c>
      <c r="D250" s="1">
        <v>285</v>
      </c>
      <c r="E250" s="1" t="s">
        <v>64</v>
      </c>
      <c r="F250" s="1">
        <v>999</v>
      </c>
      <c r="G250" s="1" t="s">
        <v>292</v>
      </c>
      <c r="H250" s="2">
        <v>84.22</v>
      </c>
      <c r="I250" s="2">
        <v>1010.64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33"/>
        <v>0</v>
      </c>
      <c r="O250" s="1"/>
      <c r="P250" s="1">
        <f>VLOOKUP(A250:A513,'200326'!A250:J513,10,FALSE)</f>
        <v>0</v>
      </c>
      <c r="Q250" s="1">
        <v>0</v>
      </c>
      <c r="R250" s="1">
        <v>0</v>
      </c>
      <c r="S250" s="16"/>
      <c r="T250" s="1">
        <v>0</v>
      </c>
      <c r="U250" s="1">
        <v>0</v>
      </c>
      <c r="V250" s="16">
        <f t="shared" si="35"/>
        <v>0</v>
      </c>
      <c r="W250" s="1">
        <f>VLOOKUP(A250:A513,'200326'!A250:N513,14,FALSE)</f>
        <v>0</v>
      </c>
      <c r="X250" s="1">
        <v>0</v>
      </c>
      <c r="Y250" s="15">
        <v>0</v>
      </c>
      <c r="Z250" s="2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</row>
    <row r="251" spans="1:66">
      <c r="A251" s="1">
        <v>70193</v>
      </c>
      <c r="B251" s="1" t="s">
        <v>324</v>
      </c>
      <c r="C251" s="1">
        <v>10</v>
      </c>
      <c r="D251" s="1">
        <v>285</v>
      </c>
      <c r="E251" s="1" t="s">
        <v>64</v>
      </c>
      <c r="F251" s="1">
        <v>588</v>
      </c>
      <c r="G251" s="1" t="s">
        <v>146</v>
      </c>
      <c r="H251" s="2">
        <v>79.13</v>
      </c>
      <c r="I251" s="2">
        <v>791.3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33"/>
        <v>0</v>
      </c>
      <c r="O251" s="1"/>
      <c r="P251" s="1" t="e">
        <f>VLOOKUP(A251:A514,'200326'!A251:J514,10,FALSE)</f>
        <v>#N/A</v>
      </c>
      <c r="Q251" s="1">
        <v>0</v>
      </c>
      <c r="R251" s="1">
        <v>0</v>
      </c>
      <c r="S251" s="16"/>
      <c r="T251" s="1">
        <v>0</v>
      </c>
      <c r="U251" s="1">
        <v>0</v>
      </c>
      <c r="V251" s="16">
        <f t="shared" si="35"/>
        <v>0</v>
      </c>
      <c r="W251" s="1" t="e">
        <f>VLOOKUP(A251:A514,'200326'!A251:N514,14,FALSE)</f>
        <v>#N/A</v>
      </c>
      <c r="X251" s="1">
        <v>0</v>
      </c>
      <c r="Y251" s="15">
        <v>0</v>
      </c>
      <c r="Z251" s="2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</row>
    <row r="252" spans="1:66">
      <c r="A252" s="1">
        <v>70410</v>
      </c>
      <c r="B252" s="1" t="s">
        <v>345</v>
      </c>
      <c r="C252" s="1">
        <v>12</v>
      </c>
      <c r="D252" s="1">
        <v>285</v>
      </c>
      <c r="E252" s="1" t="s">
        <v>64</v>
      </c>
      <c r="F252" s="1">
        <v>285</v>
      </c>
      <c r="G252" s="1" t="s">
        <v>64</v>
      </c>
      <c r="H252" s="2">
        <v>36.630000000000003</v>
      </c>
      <c r="I252" s="2">
        <v>439.56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33"/>
        <v>0</v>
      </c>
      <c r="O252" s="1"/>
      <c r="P252" s="1">
        <f>VLOOKUP(A252:A515,'200326'!A252:J515,10,FALSE)</f>
        <v>0</v>
      </c>
      <c r="Q252" s="1">
        <v>0</v>
      </c>
      <c r="R252" s="1">
        <v>0</v>
      </c>
      <c r="S252" s="16"/>
      <c r="T252" s="1">
        <v>0</v>
      </c>
      <c r="U252" s="1">
        <v>0</v>
      </c>
      <c r="V252" s="16">
        <f t="shared" si="35"/>
        <v>0</v>
      </c>
      <c r="W252" s="1">
        <f>VLOOKUP(A252:A515,'200326'!A252:N515,14,FALSE)</f>
        <v>0</v>
      </c>
      <c r="X252" s="1">
        <v>0</v>
      </c>
      <c r="Y252" s="15">
        <v>0</v>
      </c>
      <c r="Z252" s="2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</row>
    <row r="253" spans="1:66">
      <c r="A253" s="1">
        <v>70175</v>
      </c>
      <c r="B253" s="1" t="s">
        <v>317</v>
      </c>
      <c r="C253" s="1">
        <v>20</v>
      </c>
      <c r="D253" s="1">
        <v>285</v>
      </c>
      <c r="E253" s="1" t="s">
        <v>64</v>
      </c>
      <c r="F253" s="1">
        <v>991</v>
      </c>
      <c r="G253" s="1" t="s">
        <v>141</v>
      </c>
      <c r="H253" s="2">
        <v>73.62</v>
      </c>
      <c r="I253" s="2">
        <v>1472.4</v>
      </c>
      <c r="J253" s="10">
        <f t="shared" si="2"/>
        <v>0</v>
      </c>
      <c r="K253" s="11">
        <f t="shared" si="3"/>
        <v>0</v>
      </c>
      <c r="L253" s="1">
        <v>0</v>
      </c>
      <c r="M253" s="1">
        <v>0.15</v>
      </c>
      <c r="N253" s="16">
        <f t="shared" si="33"/>
        <v>0</v>
      </c>
      <c r="O253" s="1"/>
      <c r="P253" s="1" t="e">
        <f>VLOOKUP(A253:A516,'200326'!A253:J516,10,FALSE)</f>
        <v>#N/A</v>
      </c>
      <c r="Q253" s="1">
        <v>0</v>
      </c>
      <c r="R253" s="1">
        <v>0</v>
      </c>
      <c r="S253" s="16"/>
      <c r="T253" s="1">
        <v>0</v>
      </c>
      <c r="U253" s="1">
        <v>0</v>
      </c>
      <c r="V253" s="16">
        <f t="shared" si="35"/>
        <v>0</v>
      </c>
      <c r="W253" s="1" t="e">
        <f>VLOOKUP(A253:A516,'200326'!A253:N516,14,FALSE)</f>
        <v>#N/A</v>
      </c>
      <c r="X253" s="1">
        <v>0</v>
      </c>
      <c r="Y253" s="15">
        <v>0</v>
      </c>
      <c r="Z253" s="2">
        <v>220.86</v>
      </c>
      <c r="AA253" s="1">
        <v>0</v>
      </c>
      <c r="AB253" s="1">
        <v>0</v>
      </c>
      <c r="AC253" s="1">
        <v>0</v>
      </c>
      <c r="AD253" s="1">
        <v>0</v>
      </c>
      <c r="AE253" s="1">
        <v>3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</row>
    <row r="254" spans="1:66">
      <c r="A254" s="1">
        <v>70195</v>
      </c>
      <c r="B254" s="1" t="s">
        <v>326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33"/>
        <v>0</v>
      </c>
      <c r="O254" s="1"/>
      <c r="P254" s="1" t="e">
        <f>VLOOKUP(A254:A517,'200326'!A254:J517,10,FALSE)</f>
        <v>#N/A</v>
      </c>
      <c r="Q254" s="1">
        <v>0</v>
      </c>
      <c r="R254" s="1">
        <v>0</v>
      </c>
      <c r="S254" s="16"/>
      <c r="T254" s="1">
        <v>0</v>
      </c>
      <c r="U254" s="1">
        <v>0</v>
      </c>
      <c r="V254" s="16">
        <f t="shared" si="35"/>
        <v>0</v>
      </c>
      <c r="W254" s="1" t="e">
        <f>VLOOKUP(A254:A517,'200326'!A254:N517,14,FALSE)</f>
        <v>#N/A</v>
      </c>
      <c r="X254" s="1">
        <v>0</v>
      </c>
      <c r="Y254" s="15">
        <v>0</v>
      </c>
      <c r="Z254" s="2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</row>
    <row r="255" spans="1:66">
      <c r="A255" s="1">
        <v>70057</v>
      </c>
      <c r="B255" s="1" t="s">
        <v>303</v>
      </c>
      <c r="C255" s="1">
        <v>6</v>
      </c>
      <c r="D255" s="1">
        <v>285</v>
      </c>
      <c r="E255" s="1" t="s">
        <v>64</v>
      </c>
      <c r="F255" s="1">
        <v>998</v>
      </c>
      <c r="G255" s="1" t="s">
        <v>266</v>
      </c>
      <c r="H255" s="2">
        <v>138.214</v>
      </c>
      <c r="I255" s="2">
        <v>829.28399999999999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33"/>
        <v>0</v>
      </c>
      <c r="O255" s="1"/>
      <c r="P255" s="1">
        <f>VLOOKUP(A255:A518,'200326'!A255:J518,10,FALSE)</f>
        <v>0</v>
      </c>
      <c r="Q255" s="1">
        <v>0</v>
      </c>
      <c r="R255" s="1">
        <v>0</v>
      </c>
      <c r="S255" s="16"/>
      <c r="T255" s="1">
        <v>0</v>
      </c>
      <c r="U255" s="1">
        <v>0</v>
      </c>
      <c r="V255" s="16">
        <f t="shared" si="35"/>
        <v>0</v>
      </c>
      <c r="W255" s="1">
        <f>VLOOKUP(A255:A518,'200326'!A255:N518,14,FALSE)</f>
        <v>0</v>
      </c>
      <c r="X255" s="1">
        <v>0</v>
      </c>
      <c r="Y255" s="15">
        <v>0</v>
      </c>
      <c r="Z255" s="2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</row>
    <row r="256" spans="1:66">
      <c r="A256" s="1">
        <v>70133</v>
      </c>
      <c r="B256" s="1" t="s">
        <v>293</v>
      </c>
      <c r="C256" s="1">
        <v>24</v>
      </c>
      <c r="D256" s="1">
        <v>285</v>
      </c>
      <c r="E256" s="1" t="s">
        <v>64</v>
      </c>
      <c r="F256" s="1">
        <v>999</v>
      </c>
      <c r="G256" s="1" t="s">
        <v>292</v>
      </c>
      <c r="H256" s="2">
        <v>48.754800000000003</v>
      </c>
      <c r="I256" s="2">
        <v>1170.1152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33"/>
        <v>0</v>
      </c>
      <c r="O256" s="1"/>
      <c r="P256" s="1">
        <f>VLOOKUP(A256:A519,'200326'!A256:J519,10,FALSE)</f>
        <v>0</v>
      </c>
      <c r="Q256" s="1">
        <v>0</v>
      </c>
      <c r="R256" s="1">
        <v>0</v>
      </c>
      <c r="S256" s="16"/>
      <c r="T256" s="1">
        <v>0</v>
      </c>
      <c r="U256" s="1">
        <v>0.08</v>
      </c>
      <c r="V256" s="16">
        <f t="shared" si="35"/>
        <v>0</v>
      </c>
      <c r="W256" s="1">
        <f>VLOOKUP(A256:A519,'200326'!A256:N519,14,FALSE)</f>
        <v>0</v>
      </c>
      <c r="X256" s="1">
        <v>0</v>
      </c>
      <c r="Y256" s="15">
        <v>0</v>
      </c>
      <c r="Z256" s="2">
        <v>97.51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2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</row>
    <row r="257" spans="1:66">
      <c r="A257" s="1">
        <v>70270</v>
      </c>
      <c r="B257" s="1" t="s">
        <v>336</v>
      </c>
      <c r="C257" s="1">
        <v>1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780.58</v>
      </c>
      <c r="I257" s="2">
        <v>780.58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33"/>
        <v>0</v>
      </c>
      <c r="O257" s="1"/>
      <c r="P257" s="1" t="e">
        <f>VLOOKUP(A257:A520,'200326'!A257:J520,10,FALSE)</f>
        <v>#N/A</v>
      </c>
      <c r="Q257" s="1">
        <v>0</v>
      </c>
      <c r="R257" s="1">
        <v>0</v>
      </c>
      <c r="S257" s="16"/>
      <c r="T257" s="1">
        <v>0</v>
      </c>
      <c r="U257" s="1">
        <v>7</v>
      </c>
      <c r="V257" s="16">
        <f t="shared" si="35"/>
        <v>0</v>
      </c>
      <c r="W257" s="1" t="e">
        <f>VLOOKUP(A257:A520,'200326'!A257:N520,14,FALSE)</f>
        <v>#N/A</v>
      </c>
      <c r="X257" s="1">
        <v>0</v>
      </c>
      <c r="Y257" s="15">
        <v>0</v>
      </c>
      <c r="Z257" s="2">
        <v>5464.06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7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>
      <c r="A258" s="1">
        <v>70348</v>
      </c>
      <c r="B258" s="1" t="s">
        <v>343</v>
      </c>
      <c r="C258" s="1">
        <v>10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125.1382</v>
      </c>
      <c r="I258" s="2">
        <v>1251.3820000000001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33"/>
        <v>0</v>
      </c>
      <c r="O258" s="1"/>
      <c r="P258" s="1" t="e">
        <f>VLOOKUP(A258:A521,'200326'!A258:J521,10,FALSE)</f>
        <v>#N/A</v>
      </c>
      <c r="Q258" s="1">
        <v>0</v>
      </c>
      <c r="R258" s="1">
        <v>15</v>
      </c>
      <c r="S258" s="16"/>
      <c r="T258" s="1">
        <v>0</v>
      </c>
      <c r="U258" s="1">
        <v>0</v>
      </c>
      <c r="V258" s="16">
        <f t="shared" si="35"/>
        <v>0</v>
      </c>
      <c r="W258" s="1" t="e">
        <f>VLOOKUP(A258:A521,'200326'!A258:N521,14,FALSE)</f>
        <v>#N/A</v>
      </c>
      <c r="X258" s="1">
        <v>0</v>
      </c>
      <c r="Y258" s="15">
        <v>0</v>
      </c>
      <c r="Z258" s="2">
        <v>18770.73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150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>
      <c r="A259" s="1">
        <v>99546</v>
      </c>
      <c r="B259" s="1" t="s">
        <v>361</v>
      </c>
      <c r="C259" s="1">
        <v>1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285</v>
      </c>
      <c r="I259" s="2">
        <v>285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33"/>
        <v>0</v>
      </c>
      <c r="O259" s="1"/>
      <c r="P259" s="1" t="e">
        <f>VLOOKUP(A259:A522,'200326'!A259:J522,10,FALSE)</f>
        <v>#N/A</v>
      </c>
      <c r="Q259" s="1">
        <v>0</v>
      </c>
      <c r="R259" s="1">
        <v>0</v>
      </c>
      <c r="S259" s="16"/>
      <c r="T259" s="1">
        <v>0</v>
      </c>
      <c r="U259" s="1">
        <v>0</v>
      </c>
      <c r="V259" s="16">
        <f t="shared" si="35"/>
        <v>0</v>
      </c>
      <c r="W259" s="1" t="e">
        <f>VLOOKUP(A259:A522,'200326'!A259:N522,14,FALSE)</f>
        <v>#N/A</v>
      </c>
      <c r="X259" s="1">
        <v>0</v>
      </c>
      <c r="Y259" s="15">
        <v>0</v>
      </c>
      <c r="Z259" s="2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>
      <c r="A260" s="1">
        <v>70334</v>
      </c>
      <c r="B260" s="1" t="s">
        <v>341</v>
      </c>
      <c r="C260" s="1">
        <v>20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38.04</v>
      </c>
      <c r="I260" s="2">
        <v>760.8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33"/>
        <v>0</v>
      </c>
      <c r="O260" s="1"/>
      <c r="P260" s="1" t="e">
        <f>VLOOKUP(A260:A523,'200326'!A260:J523,10,FALSE)</f>
        <v>#N/A</v>
      </c>
      <c r="Q260" s="1">
        <v>0</v>
      </c>
      <c r="R260" s="1">
        <v>0</v>
      </c>
      <c r="S260" s="16"/>
      <c r="T260" s="1">
        <v>0</v>
      </c>
      <c r="U260" s="1">
        <v>0</v>
      </c>
      <c r="V260" s="16">
        <f t="shared" si="35"/>
        <v>0</v>
      </c>
      <c r="W260" s="1" t="e">
        <f>VLOOKUP(A260:A523,'200326'!A260:N523,14,FALSE)</f>
        <v>#N/A</v>
      </c>
      <c r="X260" s="1">
        <v>0</v>
      </c>
      <c r="Y260" s="15">
        <v>0</v>
      </c>
      <c r="Z260" s="2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</row>
    <row r="261" spans="1:66">
      <c r="A261" s="1">
        <v>307</v>
      </c>
      <c r="B261" s="1" t="s">
        <v>296</v>
      </c>
      <c r="C261" s="1">
        <v>10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79.13</v>
      </c>
      <c r="I261" s="2">
        <v>791.3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33"/>
        <v>0</v>
      </c>
      <c r="O261" s="1"/>
      <c r="P261" s="1">
        <f>VLOOKUP(A261:A524,'200326'!A261:J524,10,FALSE)</f>
        <v>0</v>
      </c>
      <c r="Q261" s="1">
        <v>0</v>
      </c>
      <c r="R261" s="1">
        <v>0</v>
      </c>
      <c r="S261" s="16"/>
      <c r="T261" s="1">
        <v>0</v>
      </c>
      <c r="U261" s="1">
        <v>0</v>
      </c>
      <c r="V261" s="16">
        <f t="shared" si="35"/>
        <v>0</v>
      </c>
      <c r="W261" s="1">
        <f>VLOOKUP(A261:A524,'200326'!A261:N524,14,FALSE)</f>
        <v>0</v>
      </c>
      <c r="X261" s="1">
        <v>0</v>
      </c>
      <c r="Y261" s="15">
        <v>0</v>
      </c>
      <c r="Z261" s="2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</row>
    <row r="262" spans="1:66">
      <c r="A262" s="1">
        <v>70191</v>
      </c>
      <c r="B262" s="1" t="s">
        <v>323</v>
      </c>
      <c r="C262" s="1">
        <v>10</v>
      </c>
      <c r="D262" s="1">
        <v>285</v>
      </c>
      <c r="E262" s="1" t="s">
        <v>64</v>
      </c>
      <c r="F262" s="1">
        <v>558</v>
      </c>
      <c r="G262" s="1" t="s">
        <v>67</v>
      </c>
      <c r="H262" s="2">
        <v>79.13</v>
      </c>
      <c r="I262" s="2">
        <v>791.3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33"/>
        <v>0</v>
      </c>
      <c r="O262" s="1"/>
      <c r="P262" s="1" t="e">
        <f>VLOOKUP(A262:A525,'200326'!A262:J525,10,FALSE)</f>
        <v>#N/A</v>
      </c>
      <c r="Q262" s="1">
        <v>0</v>
      </c>
      <c r="R262" s="1">
        <v>0</v>
      </c>
      <c r="S262" s="16"/>
      <c r="T262" s="1">
        <v>0</v>
      </c>
      <c r="U262" s="1">
        <v>0</v>
      </c>
      <c r="V262" s="16">
        <f t="shared" si="35"/>
        <v>0</v>
      </c>
      <c r="W262" s="1" t="e">
        <f>VLOOKUP(A262:A525,'200326'!A262:N525,14,FALSE)</f>
        <v>#N/A</v>
      </c>
      <c r="X262" s="1">
        <v>0</v>
      </c>
      <c r="Y262" s="15">
        <v>0</v>
      </c>
      <c r="Z262" s="2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>
      <c r="A263" s="1">
        <v>70321</v>
      </c>
      <c r="B263" s="1" t="s">
        <v>338</v>
      </c>
      <c r="C263" s="1">
        <v>24</v>
      </c>
      <c r="D263" s="1">
        <v>285</v>
      </c>
      <c r="E263" s="1" t="s">
        <v>64</v>
      </c>
      <c r="F263" s="1">
        <v>285</v>
      </c>
      <c r="G263" s="1" t="s">
        <v>64</v>
      </c>
      <c r="H263" s="2">
        <v>36.869999999999997</v>
      </c>
      <c r="I263" s="2">
        <v>884.88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33"/>
        <v>0</v>
      </c>
      <c r="O263" s="1"/>
      <c r="P263" s="1" t="e">
        <f>VLOOKUP(A263:A526,'200326'!A263:J526,10,FALSE)</f>
        <v>#N/A</v>
      </c>
      <c r="Q263" s="1">
        <v>0</v>
      </c>
      <c r="R263" s="1">
        <v>0</v>
      </c>
      <c r="S263" s="16"/>
      <c r="T263" s="1">
        <v>0</v>
      </c>
      <c r="U263" s="1">
        <v>0</v>
      </c>
      <c r="V263" s="16">
        <f t="shared" si="35"/>
        <v>0</v>
      </c>
      <c r="W263" s="1" t="e">
        <f>VLOOKUP(A263:A526,'200326'!A263:N526,14,FALSE)</f>
        <v>#N/A</v>
      </c>
      <c r="X263" s="1">
        <v>0</v>
      </c>
      <c r="Y263" s="15">
        <v>0</v>
      </c>
      <c r="Z263" s="2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>
      <c r="A264" s="1">
        <v>70196</v>
      </c>
      <c r="B264" s="1" t="s">
        <v>327</v>
      </c>
      <c r="C264" s="1">
        <v>12</v>
      </c>
      <c r="D264" s="1">
        <v>285</v>
      </c>
      <c r="E264" s="1" t="s">
        <v>64</v>
      </c>
      <c r="F264" s="1">
        <v>558</v>
      </c>
      <c r="G264" s="1" t="s">
        <v>67</v>
      </c>
      <c r="H264" s="2">
        <v>36.93</v>
      </c>
      <c r="I264" s="2">
        <v>443.16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33"/>
        <v>0</v>
      </c>
      <c r="O264" s="1"/>
      <c r="P264" s="1" t="e">
        <f>VLOOKUP(A264:A527,'200326'!A264:J527,10,FALSE)</f>
        <v>#N/A</v>
      </c>
      <c r="Q264" s="1">
        <v>0</v>
      </c>
      <c r="R264" s="1">
        <v>0</v>
      </c>
      <c r="S264" s="16"/>
      <c r="T264" s="1">
        <v>0</v>
      </c>
      <c r="U264" s="1">
        <v>0</v>
      </c>
      <c r="V264" s="16">
        <f t="shared" si="35"/>
        <v>0</v>
      </c>
      <c r="W264" s="1" t="e">
        <f>VLOOKUP(A264:A527,'200326'!A264:N527,14,FALSE)</f>
        <v>#N/A</v>
      </c>
      <c r="X264" s="1">
        <v>0</v>
      </c>
      <c r="Y264" s="15">
        <v>0</v>
      </c>
      <c r="Z264" s="2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</row>
    <row r="265" spans="1:66">
      <c r="A265" s="1">
        <v>70982</v>
      </c>
      <c r="B265" s="1" t="s">
        <v>243</v>
      </c>
      <c r="C265" s="1">
        <v>32</v>
      </c>
      <c r="D265" s="1">
        <v>285</v>
      </c>
      <c r="E265" s="1" t="s">
        <v>64</v>
      </c>
      <c r="F265" s="1">
        <v>573</v>
      </c>
      <c r="G265" s="1" t="s">
        <v>87</v>
      </c>
      <c r="H265" s="2">
        <v>32.271900000000002</v>
      </c>
      <c r="I265" s="2">
        <v>1032.7008000000001</v>
      </c>
      <c r="J265" s="10">
        <f t="shared" si="2"/>
        <v>0</v>
      </c>
      <c r="K265" s="11">
        <f t="shared" si="3"/>
        <v>0</v>
      </c>
      <c r="L265" s="1">
        <v>-0.72</v>
      </c>
      <c r="M265" s="1">
        <v>0.81</v>
      </c>
      <c r="N265" s="16">
        <f t="shared" si="33"/>
        <v>0</v>
      </c>
      <c r="O265" s="1"/>
      <c r="P265" s="1" t="e">
        <f>VLOOKUP(A265:A528,'200326'!A265:J528,10,FALSE)</f>
        <v>#N/A</v>
      </c>
      <c r="Q265" s="1">
        <v>0.38</v>
      </c>
      <c r="R265" s="1">
        <v>0.69</v>
      </c>
      <c r="S265" s="16"/>
      <c r="T265" s="1">
        <v>0.14000000000000001</v>
      </c>
      <c r="U265" s="1">
        <v>0.03</v>
      </c>
      <c r="V265" s="16">
        <f t="shared" si="35"/>
        <v>0</v>
      </c>
      <c r="W265" s="1" t="e">
        <f>VLOOKUP(A265:A528,'200326'!A265:N528,14,FALSE)</f>
        <v>#N/A</v>
      </c>
      <c r="X265" s="1">
        <v>0</v>
      </c>
      <c r="Y265" s="15">
        <v>-209.77</v>
      </c>
      <c r="Z265" s="2">
        <v>1581.32</v>
      </c>
      <c r="AA265" s="1">
        <v>4</v>
      </c>
      <c r="AB265" s="1">
        <v>5</v>
      </c>
      <c r="AC265" s="1">
        <v>-32</v>
      </c>
      <c r="AD265" s="1">
        <v>5</v>
      </c>
      <c r="AE265" s="1">
        <v>26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7</v>
      </c>
      <c r="AV265" s="1">
        <v>10</v>
      </c>
      <c r="AW265" s="1">
        <v>0</v>
      </c>
      <c r="AX265" s="1">
        <v>0</v>
      </c>
      <c r="AY265" s="1">
        <v>22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4</v>
      </c>
      <c r="BG265" s="1">
        <v>2</v>
      </c>
      <c r="BH265" s="1">
        <v>1</v>
      </c>
      <c r="BI265" s="1">
        <v>1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>
      <c r="A266" s="1">
        <v>70414</v>
      </c>
      <c r="B266" s="1" t="s">
        <v>349</v>
      </c>
      <c r="C266" s="1">
        <v>16</v>
      </c>
      <c r="D266" s="1">
        <v>285</v>
      </c>
      <c r="E266" s="1" t="s">
        <v>64</v>
      </c>
      <c r="F266" s="1">
        <v>387</v>
      </c>
      <c r="G266" s="1" t="s">
        <v>94</v>
      </c>
      <c r="H266" s="2">
        <v>49.1</v>
      </c>
      <c r="I266" s="2">
        <v>785.6</v>
      </c>
      <c r="J266" s="10">
        <f t="shared" si="2"/>
        <v>0</v>
      </c>
      <c r="K266" s="11">
        <f t="shared" si="3"/>
        <v>0</v>
      </c>
      <c r="L266" s="1">
        <v>-0.94</v>
      </c>
      <c r="M266" s="1">
        <v>1.38</v>
      </c>
      <c r="N266" s="16">
        <f t="shared" si="33"/>
        <v>0</v>
      </c>
      <c r="O266" s="1"/>
      <c r="P266" s="1">
        <f>VLOOKUP(A266:A529,'200326'!A266:J529,10,FALSE)</f>
        <v>0</v>
      </c>
      <c r="Q266" s="1">
        <v>0</v>
      </c>
      <c r="R266" s="1">
        <v>0</v>
      </c>
      <c r="S266" s="16"/>
      <c r="T266" s="1">
        <v>0</v>
      </c>
      <c r="U266" s="1">
        <v>0</v>
      </c>
      <c r="V266" s="16">
        <f t="shared" si="35"/>
        <v>0</v>
      </c>
      <c r="W266" s="1">
        <f>VLOOKUP(A266:A529,'200326'!A266:N529,14,FALSE)</f>
        <v>0</v>
      </c>
      <c r="X266" s="1">
        <v>0</v>
      </c>
      <c r="Y266" s="15">
        <v>-736.5</v>
      </c>
      <c r="Z266" s="2">
        <v>1080.2</v>
      </c>
      <c r="AA266" s="1">
        <v>0</v>
      </c>
      <c r="AB266" s="1">
        <v>0</v>
      </c>
      <c r="AC266" s="1">
        <v>-15</v>
      </c>
      <c r="AD266" s="1">
        <v>0</v>
      </c>
      <c r="AE266" s="1">
        <v>22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</row>
    <row r="267" spans="1:66">
      <c r="H267" s="17"/>
      <c r="I267" s="17"/>
      <c r="J267" s="17"/>
      <c r="Y267" s="17"/>
      <c r="Z267" s="17"/>
    </row>
    <row r="268" spans="1:66">
      <c r="H268" s="17"/>
      <c r="I268" s="17"/>
      <c r="J268" s="17"/>
      <c r="Y268" s="17"/>
      <c r="Z268" s="17"/>
    </row>
    <row r="269" spans="1:66">
      <c r="H269" s="17"/>
      <c r="I269" s="17"/>
      <c r="J269" s="17"/>
      <c r="Y269" s="17"/>
      <c r="Z269" s="17"/>
    </row>
    <row r="270" spans="1:66">
      <c r="H270" s="17"/>
      <c r="I270" s="17"/>
      <c r="J270" s="17"/>
      <c r="Y270" s="17"/>
      <c r="Z270" s="17"/>
    </row>
    <row r="271" spans="1:66">
      <c r="H271" s="17"/>
      <c r="I271" s="17"/>
      <c r="J271" s="17"/>
      <c r="Y271" s="17"/>
      <c r="Z271" s="17"/>
    </row>
    <row r="272" spans="1:66">
      <c r="H272" s="17"/>
      <c r="I272" s="17"/>
      <c r="J272" s="17"/>
      <c r="Y272" s="17"/>
      <c r="Z272" s="17"/>
    </row>
    <row r="273" spans="8:26">
      <c r="H273" s="17"/>
      <c r="I273" s="17"/>
      <c r="J273" s="17"/>
      <c r="Y273" s="17"/>
      <c r="Z273" s="17"/>
    </row>
    <row r="274" spans="8:26">
      <c r="H274" s="17"/>
      <c r="I274" s="17"/>
      <c r="J274" s="17"/>
      <c r="Y274" s="17"/>
      <c r="Z274" s="17"/>
    </row>
    <row r="275" spans="8:26">
      <c r="H275" s="17"/>
      <c r="I275" s="17"/>
      <c r="J275" s="17"/>
      <c r="Y275" s="17"/>
      <c r="Z275" s="17"/>
    </row>
    <row r="276" spans="8:26">
      <c r="H276" s="17"/>
      <c r="I276" s="17"/>
      <c r="J276" s="17"/>
      <c r="Y276" s="17"/>
      <c r="Z276" s="17"/>
    </row>
    <row r="277" spans="8:26">
      <c r="H277" s="17"/>
      <c r="I277" s="17"/>
      <c r="J277" s="17"/>
      <c r="Y277" s="17"/>
      <c r="Z277" s="17"/>
    </row>
    <row r="278" spans="8:26">
      <c r="H278" s="17"/>
      <c r="I278" s="17"/>
      <c r="J278" s="17"/>
      <c r="Y278" s="17"/>
      <c r="Z278" s="17"/>
    </row>
    <row r="279" spans="8:26">
      <c r="H279" s="17"/>
      <c r="I279" s="17"/>
      <c r="J279" s="17"/>
      <c r="Y279" s="17"/>
      <c r="Z279" s="17"/>
    </row>
    <row r="280" spans="8:26">
      <c r="H280" s="17"/>
      <c r="I280" s="17"/>
      <c r="J280" s="17"/>
      <c r="Y280" s="17"/>
      <c r="Z280" s="17"/>
    </row>
    <row r="281" spans="8:26">
      <c r="H281" s="17"/>
      <c r="I281" s="17"/>
      <c r="J281" s="17"/>
      <c r="Y281" s="17"/>
      <c r="Z281" s="17"/>
    </row>
    <row r="282" spans="8:26">
      <c r="H282" s="17"/>
      <c r="I282" s="17"/>
      <c r="J282" s="17"/>
      <c r="Y282" s="17"/>
      <c r="Z282" s="17"/>
    </row>
    <row r="283" spans="8:26">
      <c r="H283" s="17"/>
      <c r="I283" s="17"/>
      <c r="J283" s="17"/>
      <c r="Y283" s="17"/>
      <c r="Z283" s="17"/>
    </row>
    <row r="284" spans="8:26">
      <c r="H284" s="17"/>
      <c r="I284" s="17"/>
      <c r="J284" s="17"/>
      <c r="Y284" s="17"/>
      <c r="Z284" s="17"/>
    </row>
    <row r="285" spans="8:26">
      <c r="H285" s="17"/>
      <c r="I285" s="17"/>
      <c r="J285" s="17"/>
      <c r="Y285" s="17"/>
      <c r="Z285" s="17"/>
    </row>
    <row r="286" spans="8:26">
      <c r="H286" s="17"/>
      <c r="I286" s="17"/>
      <c r="J286" s="17"/>
      <c r="Y286" s="17"/>
      <c r="Z286" s="17"/>
    </row>
    <row r="287" spans="8:26">
      <c r="H287" s="17"/>
      <c r="I287" s="17"/>
      <c r="J287" s="17"/>
      <c r="Y287" s="17"/>
      <c r="Z287" s="17"/>
    </row>
    <row r="288" spans="8:26">
      <c r="H288" s="17"/>
      <c r="I288" s="17"/>
      <c r="J288" s="17"/>
      <c r="Y288" s="17"/>
      <c r="Z288" s="17"/>
    </row>
    <row r="289" spans="8:26">
      <c r="H289" s="17"/>
      <c r="I289" s="17"/>
      <c r="J289" s="17"/>
      <c r="Y289" s="17"/>
      <c r="Z289" s="17"/>
    </row>
    <row r="290" spans="8:26">
      <c r="H290" s="17"/>
      <c r="I290" s="17"/>
      <c r="J290" s="17"/>
      <c r="Y290" s="17"/>
      <c r="Z290" s="17"/>
    </row>
    <row r="291" spans="8:26">
      <c r="H291" s="17"/>
      <c r="I291" s="17"/>
      <c r="J291" s="17"/>
      <c r="Y291" s="17"/>
      <c r="Z291" s="17"/>
    </row>
    <row r="292" spans="8:26">
      <c r="H292" s="17"/>
      <c r="I292" s="17"/>
      <c r="J292" s="17"/>
      <c r="Y292" s="17"/>
      <c r="Z292" s="17"/>
    </row>
    <row r="293" spans="8:26">
      <c r="H293" s="17"/>
      <c r="I293" s="17"/>
      <c r="J293" s="17"/>
      <c r="Y293" s="17"/>
      <c r="Z293" s="17"/>
    </row>
    <row r="294" spans="8:26">
      <c r="H294" s="17"/>
      <c r="I294" s="17"/>
      <c r="J294" s="17"/>
      <c r="Y294" s="17"/>
      <c r="Z294" s="17"/>
    </row>
    <row r="295" spans="8:26">
      <c r="H295" s="17"/>
      <c r="I295" s="17"/>
      <c r="J295" s="17"/>
      <c r="Y295" s="17"/>
      <c r="Z295" s="17"/>
    </row>
    <row r="296" spans="8:26">
      <c r="H296" s="17"/>
      <c r="I296" s="17"/>
      <c r="J296" s="17"/>
      <c r="Y296" s="17"/>
      <c r="Z296" s="17"/>
    </row>
    <row r="297" spans="8:26">
      <c r="H297" s="17"/>
      <c r="I297" s="17"/>
      <c r="J297" s="17"/>
      <c r="Y297" s="17"/>
      <c r="Z297" s="17"/>
    </row>
    <row r="298" spans="8:26">
      <c r="H298" s="17"/>
      <c r="I298" s="17"/>
      <c r="J298" s="17"/>
      <c r="Y298" s="17"/>
      <c r="Z298" s="17"/>
    </row>
    <row r="299" spans="8:26">
      <c r="H299" s="17"/>
      <c r="I299" s="17"/>
      <c r="J299" s="17"/>
      <c r="Y299" s="17"/>
      <c r="Z299" s="17"/>
    </row>
    <row r="300" spans="8:26">
      <c r="H300" s="17"/>
      <c r="I300" s="17"/>
      <c r="J300" s="17"/>
      <c r="Y300" s="17"/>
      <c r="Z300" s="17"/>
    </row>
    <row r="301" spans="8:26">
      <c r="H301" s="17"/>
      <c r="I301" s="17"/>
      <c r="J301" s="17"/>
      <c r="Y301" s="17"/>
      <c r="Z301" s="17"/>
    </row>
    <row r="302" spans="8:26">
      <c r="H302" s="17"/>
      <c r="I302" s="17"/>
      <c r="J302" s="17"/>
      <c r="Y302" s="17"/>
      <c r="Z302" s="17"/>
    </row>
    <row r="303" spans="8:26">
      <c r="H303" s="17"/>
      <c r="I303" s="17"/>
      <c r="J303" s="17"/>
      <c r="Y303" s="17"/>
      <c r="Z303" s="17"/>
    </row>
    <row r="304" spans="8:26">
      <c r="H304" s="17"/>
      <c r="I304" s="17"/>
      <c r="J304" s="17"/>
      <c r="Y304" s="17"/>
      <c r="Z304" s="17"/>
    </row>
    <row r="305" spans="8:26">
      <c r="H305" s="17"/>
      <c r="I305" s="17"/>
      <c r="J305" s="17"/>
      <c r="Y305" s="17"/>
      <c r="Z305" s="17"/>
    </row>
    <row r="306" spans="8:26">
      <c r="H306" s="17"/>
      <c r="I306" s="17"/>
      <c r="J306" s="17"/>
      <c r="Y306" s="17"/>
      <c r="Z306" s="17"/>
    </row>
    <row r="307" spans="8:26">
      <c r="H307" s="17"/>
      <c r="I307" s="17"/>
      <c r="J307" s="17"/>
      <c r="Y307" s="17"/>
      <c r="Z307" s="17"/>
    </row>
    <row r="308" spans="8:26">
      <c r="H308" s="17"/>
      <c r="I308" s="17"/>
      <c r="J308" s="17"/>
      <c r="Y308" s="17"/>
      <c r="Z308" s="17"/>
    </row>
    <row r="309" spans="8:26">
      <c r="H309" s="17"/>
      <c r="I309" s="17"/>
      <c r="J309" s="17"/>
      <c r="Y309" s="17"/>
      <c r="Z309" s="17"/>
    </row>
    <row r="310" spans="8:26">
      <c r="H310" s="17"/>
      <c r="I310" s="17"/>
      <c r="J310" s="17"/>
      <c r="Y310" s="17"/>
      <c r="Z310" s="17"/>
    </row>
    <row r="311" spans="8:26">
      <c r="H311" s="17"/>
      <c r="I311" s="17"/>
      <c r="J311" s="17"/>
      <c r="Y311" s="17"/>
      <c r="Z311" s="17"/>
    </row>
    <row r="312" spans="8:26">
      <c r="H312" s="17"/>
      <c r="I312" s="17"/>
      <c r="J312" s="17"/>
      <c r="Y312" s="17"/>
      <c r="Z312" s="17"/>
    </row>
    <row r="313" spans="8:26">
      <c r="H313" s="17"/>
      <c r="I313" s="17"/>
      <c r="J313" s="17"/>
      <c r="Y313" s="17"/>
      <c r="Z313" s="17"/>
    </row>
    <row r="314" spans="8:26">
      <c r="H314" s="17"/>
      <c r="I314" s="17"/>
      <c r="J314" s="17"/>
      <c r="Y314" s="17"/>
      <c r="Z314" s="17"/>
    </row>
    <row r="315" spans="8:26">
      <c r="H315" s="17"/>
      <c r="I315" s="17"/>
      <c r="J315" s="17"/>
      <c r="Y315" s="17"/>
      <c r="Z315" s="17"/>
    </row>
    <row r="316" spans="8:26">
      <c r="H316" s="17"/>
      <c r="I316" s="17"/>
      <c r="J316" s="17"/>
      <c r="Y316" s="17"/>
      <c r="Z316" s="17"/>
    </row>
    <row r="317" spans="8:26">
      <c r="H317" s="17"/>
      <c r="I317" s="17"/>
      <c r="J317" s="17"/>
      <c r="Y317" s="17"/>
      <c r="Z317" s="17"/>
    </row>
    <row r="318" spans="8:26">
      <c r="H318" s="17"/>
      <c r="I318" s="17"/>
      <c r="J318" s="17"/>
      <c r="Y318" s="17"/>
      <c r="Z318" s="17"/>
    </row>
    <row r="319" spans="8:26">
      <c r="H319" s="17"/>
      <c r="I319" s="17"/>
      <c r="J319" s="17"/>
      <c r="Y319" s="17"/>
      <c r="Z319" s="17"/>
    </row>
    <row r="320" spans="8:26">
      <c r="H320" s="17"/>
      <c r="I320" s="17"/>
      <c r="J320" s="17"/>
      <c r="Y320" s="17"/>
      <c r="Z320" s="17"/>
    </row>
    <row r="321" spans="8:26">
      <c r="H321" s="17"/>
      <c r="I321" s="17"/>
      <c r="J321" s="17"/>
      <c r="Y321" s="17"/>
      <c r="Z321" s="17"/>
    </row>
    <row r="322" spans="8:26">
      <c r="H322" s="17"/>
      <c r="I322" s="17"/>
      <c r="J322" s="17"/>
      <c r="Y322" s="17"/>
      <c r="Z322" s="17"/>
    </row>
    <row r="323" spans="8:26">
      <c r="H323" s="17"/>
      <c r="I323" s="17"/>
      <c r="J323" s="17"/>
      <c r="Y323" s="17"/>
      <c r="Z323" s="17"/>
    </row>
    <row r="324" spans="8:26">
      <c r="H324" s="17"/>
      <c r="I324" s="17"/>
      <c r="J324" s="17"/>
      <c r="Y324" s="17"/>
      <c r="Z324" s="17"/>
    </row>
    <row r="325" spans="8:26">
      <c r="H325" s="17"/>
      <c r="I325" s="17"/>
      <c r="J325" s="17"/>
      <c r="Y325" s="17"/>
      <c r="Z325" s="17"/>
    </row>
    <row r="326" spans="8:26">
      <c r="H326" s="17"/>
      <c r="I326" s="17"/>
      <c r="J326" s="17"/>
      <c r="Y326" s="17"/>
      <c r="Z326" s="17"/>
    </row>
    <row r="327" spans="8:26">
      <c r="H327" s="17"/>
      <c r="I327" s="17"/>
      <c r="J327" s="17"/>
      <c r="Y327" s="17"/>
      <c r="Z327" s="17"/>
    </row>
    <row r="328" spans="8:26">
      <c r="H328" s="17"/>
      <c r="I328" s="17"/>
      <c r="J328" s="17"/>
      <c r="Y328" s="17"/>
      <c r="Z328" s="17"/>
    </row>
    <row r="329" spans="8:26">
      <c r="H329" s="17"/>
      <c r="I329" s="17"/>
      <c r="J329" s="17"/>
      <c r="Y329" s="17"/>
      <c r="Z329" s="17"/>
    </row>
    <row r="330" spans="8:26">
      <c r="H330" s="17"/>
      <c r="I330" s="17"/>
      <c r="J330" s="17"/>
      <c r="Y330" s="17"/>
      <c r="Z330" s="17"/>
    </row>
    <row r="331" spans="8:26">
      <c r="H331" s="17"/>
      <c r="I331" s="17"/>
      <c r="J331" s="17"/>
      <c r="Y331" s="17"/>
      <c r="Z331" s="17"/>
    </row>
    <row r="332" spans="8:26">
      <c r="H332" s="17"/>
      <c r="I332" s="17"/>
      <c r="J332" s="17"/>
      <c r="Y332" s="17"/>
      <c r="Z332" s="17"/>
    </row>
    <row r="333" spans="8:26">
      <c r="H333" s="17"/>
      <c r="I333" s="17"/>
      <c r="J333" s="17"/>
      <c r="Y333" s="17"/>
      <c r="Z333" s="17"/>
    </row>
    <row r="334" spans="8:26">
      <c r="H334" s="17"/>
      <c r="I334" s="17"/>
      <c r="J334" s="17"/>
      <c r="Y334" s="17"/>
      <c r="Z334" s="17"/>
    </row>
    <row r="335" spans="8:26">
      <c r="H335" s="17"/>
      <c r="I335" s="17"/>
      <c r="J335" s="17"/>
      <c r="Y335" s="17"/>
      <c r="Z335" s="17"/>
    </row>
    <row r="336" spans="8:26">
      <c r="H336" s="17"/>
      <c r="I336" s="17"/>
      <c r="J336" s="17"/>
      <c r="Y336" s="17"/>
      <c r="Z336" s="17"/>
    </row>
    <row r="337" spans="8:26">
      <c r="H337" s="17"/>
      <c r="I337" s="17"/>
      <c r="J337" s="17"/>
      <c r="Y337" s="17"/>
      <c r="Z337" s="17"/>
    </row>
    <row r="338" spans="8:26">
      <c r="H338" s="17"/>
      <c r="I338" s="17"/>
      <c r="J338" s="17"/>
      <c r="Y338" s="17"/>
      <c r="Z338" s="17"/>
    </row>
    <row r="339" spans="8:26">
      <c r="H339" s="17"/>
      <c r="I339" s="17"/>
      <c r="J339" s="17"/>
      <c r="Y339" s="17"/>
      <c r="Z339" s="17"/>
    </row>
    <row r="340" spans="8:26">
      <c r="H340" s="17"/>
      <c r="I340" s="17"/>
      <c r="J340" s="17"/>
      <c r="Y340" s="17"/>
      <c r="Z340" s="17"/>
    </row>
    <row r="341" spans="8:26">
      <c r="H341" s="17"/>
      <c r="I341" s="17"/>
      <c r="J341" s="17"/>
      <c r="Y341" s="17"/>
      <c r="Z341" s="17"/>
    </row>
    <row r="342" spans="8:26">
      <c r="H342" s="17"/>
      <c r="I342" s="17"/>
      <c r="J342" s="17"/>
      <c r="Y342" s="17"/>
      <c r="Z342" s="17"/>
    </row>
    <row r="343" spans="8:26">
      <c r="H343" s="17"/>
      <c r="I343" s="17"/>
      <c r="J343" s="17"/>
      <c r="Y343" s="17"/>
      <c r="Z343" s="17"/>
    </row>
    <row r="344" spans="8:26">
      <c r="H344" s="17"/>
      <c r="I344" s="17"/>
      <c r="J344" s="17"/>
      <c r="Y344" s="17"/>
      <c r="Z344" s="17"/>
    </row>
    <row r="345" spans="8:26">
      <c r="H345" s="17"/>
      <c r="I345" s="17"/>
      <c r="J345" s="17"/>
      <c r="Y345" s="17"/>
      <c r="Z345" s="17"/>
    </row>
    <row r="346" spans="8:26">
      <c r="H346" s="17"/>
      <c r="I346" s="17"/>
      <c r="J346" s="17"/>
      <c r="Y346" s="17"/>
      <c r="Z346" s="17"/>
    </row>
    <row r="347" spans="8:26">
      <c r="H347" s="17"/>
      <c r="I347" s="17"/>
      <c r="J347" s="17"/>
      <c r="Y347" s="17"/>
      <c r="Z347" s="17"/>
    </row>
    <row r="348" spans="8:26">
      <c r="H348" s="17"/>
      <c r="I348" s="17"/>
      <c r="J348" s="17"/>
      <c r="Y348" s="17"/>
      <c r="Z348" s="17"/>
    </row>
    <row r="349" spans="8:26">
      <c r="H349" s="17"/>
      <c r="I349" s="17"/>
      <c r="J349" s="17"/>
      <c r="Y349" s="17"/>
      <c r="Z349" s="17"/>
    </row>
    <row r="350" spans="8:26">
      <c r="H350" s="17"/>
      <c r="I350" s="17"/>
      <c r="J350" s="17"/>
      <c r="Y350" s="17"/>
      <c r="Z350" s="17"/>
    </row>
    <row r="351" spans="8:26">
      <c r="H351" s="17"/>
      <c r="I351" s="17"/>
      <c r="J351" s="17"/>
      <c r="Y351" s="17"/>
      <c r="Z351" s="17"/>
    </row>
    <row r="352" spans="8:26">
      <c r="H352" s="17"/>
      <c r="I352" s="17"/>
      <c r="J352" s="17"/>
      <c r="Y352" s="17"/>
      <c r="Z352" s="17"/>
    </row>
    <row r="353" spans="8:26">
      <c r="H353" s="17"/>
      <c r="I353" s="17"/>
      <c r="J353" s="17"/>
      <c r="Y353" s="17"/>
      <c r="Z353" s="17"/>
    </row>
    <row r="354" spans="8:26">
      <c r="H354" s="17"/>
      <c r="I354" s="17"/>
      <c r="J354" s="17"/>
      <c r="Y354" s="17"/>
      <c r="Z354" s="17"/>
    </row>
    <row r="355" spans="8:26">
      <c r="H355" s="17"/>
      <c r="I355" s="17"/>
      <c r="J355" s="17"/>
      <c r="Y355" s="17"/>
      <c r="Z355" s="17"/>
    </row>
    <row r="356" spans="8:26">
      <c r="H356" s="17"/>
      <c r="I356" s="17"/>
      <c r="J356" s="17"/>
      <c r="Y356" s="17"/>
      <c r="Z356" s="17"/>
    </row>
    <row r="357" spans="8:26">
      <c r="H357" s="17"/>
      <c r="I357" s="17"/>
      <c r="J357" s="17"/>
      <c r="Y357" s="17"/>
      <c r="Z357" s="17"/>
    </row>
    <row r="358" spans="8:26">
      <c r="H358" s="17"/>
      <c r="I358" s="17"/>
      <c r="J358" s="17"/>
      <c r="Y358" s="17"/>
      <c r="Z358" s="17"/>
    </row>
    <row r="359" spans="8:26">
      <c r="H359" s="17"/>
      <c r="I359" s="17"/>
      <c r="J359" s="17"/>
      <c r="Y359" s="17"/>
      <c r="Z359" s="17"/>
    </row>
    <row r="360" spans="8:26">
      <c r="H360" s="17"/>
      <c r="I360" s="17"/>
      <c r="J360" s="17"/>
      <c r="Y360" s="17"/>
      <c r="Z360" s="17"/>
    </row>
    <row r="361" spans="8:26">
      <c r="H361" s="17"/>
      <c r="I361" s="17"/>
      <c r="J361" s="17"/>
      <c r="Y361" s="17"/>
      <c r="Z361" s="17"/>
    </row>
    <row r="362" spans="8:26">
      <c r="H362" s="17"/>
      <c r="I362" s="17"/>
      <c r="J362" s="17"/>
      <c r="Y362" s="17"/>
      <c r="Z362" s="17"/>
    </row>
    <row r="363" spans="8:26">
      <c r="H363" s="17"/>
      <c r="I363" s="17"/>
      <c r="J363" s="17"/>
      <c r="Y363" s="17"/>
      <c r="Z363" s="17"/>
    </row>
    <row r="364" spans="8:26">
      <c r="H364" s="17"/>
      <c r="I364" s="17"/>
      <c r="J364" s="17"/>
      <c r="Y364" s="17"/>
      <c r="Z364" s="17"/>
    </row>
    <row r="365" spans="8:26">
      <c r="H365" s="17"/>
      <c r="I365" s="17"/>
      <c r="J365" s="17"/>
      <c r="Y365" s="17"/>
      <c r="Z365" s="17"/>
    </row>
    <row r="366" spans="8:26">
      <c r="H366" s="17"/>
      <c r="I366" s="17"/>
      <c r="J366" s="17"/>
      <c r="Y366" s="17"/>
      <c r="Z366" s="17"/>
    </row>
    <row r="367" spans="8:26">
      <c r="H367" s="17"/>
      <c r="I367" s="17"/>
      <c r="J367" s="17"/>
      <c r="Y367" s="17"/>
      <c r="Z367" s="17"/>
    </row>
    <row r="368" spans="8:26">
      <c r="H368" s="17"/>
      <c r="I368" s="17"/>
      <c r="J368" s="17"/>
      <c r="Y368" s="17"/>
      <c r="Z368" s="17"/>
    </row>
    <row r="369" spans="8:26">
      <c r="H369" s="17"/>
      <c r="I369" s="17"/>
      <c r="J369" s="17"/>
      <c r="Y369" s="17"/>
      <c r="Z369" s="17"/>
    </row>
    <row r="370" spans="8:26">
      <c r="H370" s="17"/>
      <c r="I370" s="17"/>
      <c r="J370" s="17"/>
      <c r="Y370" s="17"/>
      <c r="Z370" s="17"/>
    </row>
    <row r="371" spans="8:26">
      <c r="H371" s="17"/>
      <c r="I371" s="17"/>
      <c r="J371" s="17"/>
      <c r="Y371" s="17"/>
      <c r="Z371" s="17"/>
    </row>
    <row r="372" spans="8:26">
      <c r="H372" s="17"/>
      <c r="I372" s="17"/>
      <c r="J372" s="17"/>
      <c r="Y372" s="17"/>
      <c r="Z372" s="17"/>
    </row>
    <row r="373" spans="8:26">
      <c r="H373" s="17"/>
      <c r="I373" s="17"/>
      <c r="J373" s="17"/>
      <c r="Y373" s="17"/>
      <c r="Z373" s="17"/>
    </row>
    <row r="374" spans="8:26">
      <c r="H374" s="17"/>
      <c r="I374" s="17"/>
      <c r="J374" s="17"/>
      <c r="Y374" s="17"/>
      <c r="Z374" s="17"/>
    </row>
    <row r="375" spans="8:26">
      <c r="H375" s="17"/>
      <c r="I375" s="17"/>
      <c r="J375" s="17"/>
      <c r="Y375" s="17"/>
      <c r="Z375" s="17"/>
    </row>
    <row r="376" spans="8:26">
      <c r="H376" s="17"/>
      <c r="I376" s="17"/>
      <c r="J376" s="17"/>
      <c r="Y376" s="17"/>
      <c r="Z376" s="17"/>
    </row>
    <row r="377" spans="8:26">
      <c r="H377" s="17"/>
      <c r="I377" s="17"/>
      <c r="J377" s="17"/>
      <c r="Y377" s="17"/>
      <c r="Z377" s="17"/>
    </row>
    <row r="378" spans="8:26">
      <c r="H378" s="17"/>
      <c r="I378" s="17"/>
      <c r="J378" s="17"/>
      <c r="Y378" s="17"/>
      <c r="Z378" s="17"/>
    </row>
    <row r="379" spans="8:26">
      <c r="H379" s="17"/>
      <c r="I379" s="17"/>
      <c r="J379" s="17"/>
      <c r="Y379" s="17"/>
      <c r="Z379" s="17"/>
    </row>
    <row r="380" spans="8:26">
      <c r="H380" s="17"/>
      <c r="I380" s="17"/>
      <c r="J380" s="17"/>
      <c r="Y380" s="17"/>
      <c r="Z380" s="17"/>
    </row>
    <row r="381" spans="8:26">
      <c r="H381" s="17"/>
      <c r="I381" s="17"/>
      <c r="J381" s="17"/>
      <c r="Y381" s="17"/>
      <c r="Z381" s="17"/>
    </row>
    <row r="382" spans="8:26">
      <c r="H382" s="17"/>
      <c r="I382" s="17"/>
      <c r="J382" s="17"/>
      <c r="Y382" s="17"/>
      <c r="Z382" s="17"/>
    </row>
    <row r="383" spans="8:26">
      <c r="H383" s="17"/>
      <c r="I383" s="17"/>
      <c r="J383" s="17"/>
      <c r="Y383" s="17"/>
      <c r="Z383" s="17"/>
    </row>
    <row r="384" spans="8:26">
      <c r="H384" s="17"/>
      <c r="I384" s="17"/>
      <c r="J384" s="17"/>
      <c r="Y384" s="17"/>
      <c r="Z384" s="17"/>
    </row>
    <row r="385" spans="8:26">
      <c r="H385" s="17"/>
      <c r="I385" s="17"/>
      <c r="J385" s="17"/>
      <c r="Y385" s="17"/>
      <c r="Z385" s="17"/>
    </row>
    <row r="386" spans="8:26">
      <c r="H386" s="17"/>
      <c r="I386" s="17"/>
      <c r="J386" s="17"/>
      <c r="Y386" s="17"/>
      <c r="Z386" s="17"/>
    </row>
    <row r="387" spans="8:26">
      <c r="H387" s="17"/>
      <c r="I387" s="17"/>
      <c r="J387" s="17"/>
      <c r="Y387" s="17"/>
      <c r="Z387" s="17"/>
    </row>
    <row r="388" spans="8:26">
      <c r="H388" s="17"/>
      <c r="I388" s="17"/>
      <c r="J388" s="17"/>
      <c r="Y388" s="17"/>
      <c r="Z388" s="17"/>
    </row>
    <row r="389" spans="8:26">
      <c r="H389" s="17"/>
      <c r="I389" s="17"/>
      <c r="J389" s="17"/>
      <c r="Y389" s="17"/>
      <c r="Z389" s="17"/>
    </row>
    <row r="390" spans="8:26">
      <c r="H390" s="17"/>
      <c r="I390" s="17"/>
      <c r="J390" s="17"/>
      <c r="Y390" s="17"/>
      <c r="Z390" s="17"/>
    </row>
    <row r="391" spans="8:26">
      <c r="H391" s="17"/>
      <c r="I391" s="17"/>
      <c r="J391" s="17"/>
      <c r="Y391" s="17"/>
      <c r="Z391" s="17"/>
    </row>
    <row r="392" spans="8:26">
      <c r="H392" s="17"/>
      <c r="I392" s="17"/>
      <c r="J392" s="17"/>
      <c r="Y392" s="17"/>
      <c r="Z392" s="17"/>
    </row>
    <row r="393" spans="8:26">
      <c r="H393" s="17"/>
      <c r="I393" s="17"/>
      <c r="J393" s="17"/>
      <c r="Y393" s="17"/>
      <c r="Z393" s="17"/>
    </row>
    <row r="394" spans="8:26">
      <c r="H394" s="17"/>
      <c r="I394" s="17"/>
      <c r="J394" s="17"/>
      <c r="Y394" s="17"/>
      <c r="Z394" s="17"/>
    </row>
    <row r="395" spans="8:26">
      <c r="H395" s="17"/>
      <c r="I395" s="17"/>
      <c r="J395" s="17"/>
      <c r="Y395" s="17"/>
      <c r="Z395" s="17"/>
    </row>
    <row r="396" spans="8:26">
      <c r="H396" s="17"/>
      <c r="I396" s="17"/>
      <c r="J396" s="17"/>
      <c r="Y396" s="17"/>
      <c r="Z396" s="17"/>
    </row>
    <row r="397" spans="8:26">
      <c r="H397" s="17"/>
      <c r="I397" s="17"/>
      <c r="J397" s="17"/>
      <c r="Y397" s="17"/>
      <c r="Z397" s="17"/>
    </row>
    <row r="398" spans="8:26">
      <c r="H398" s="17"/>
      <c r="I398" s="17"/>
      <c r="J398" s="17"/>
      <c r="Y398" s="17"/>
      <c r="Z398" s="17"/>
    </row>
    <row r="399" spans="8:26">
      <c r="H399" s="17"/>
      <c r="I399" s="17"/>
      <c r="J399" s="17"/>
      <c r="Y399" s="17"/>
      <c r="Z399" s="17"/>
    </row>
    <row r="400" spans="8:26">
      <c r="H400" s="17"/>
      <c r="I400" s="17"/>
      <c r="J400" s="17"/>
      <c r="Y400" s="17"/>
      <c r="Z400" s="17"/>
    </row>
    <row r="401" spans="8:26">
      <c r="H401" s="17"/>
      <c r="I401" s="17"/>
      <c r="J401" s="17"/>
      <c r="Y401" s="17"/>
      <c r="Z401" s="17"/>
    </row>
    <row r="402" spans="8:26">
      <c r="H402" s="17"/>
      <c r="I402" s="17"/>
      <c r="J402" s="17"/>
      <c r="Y402" s="17"/>
      <c r="Z402" s="17"/>
    </row>
    <row r="403" spans="8:26">
      <c r="H403" s="17"/>
      <c r="I403" s="17"/>
      <c r="J403" s="17"/>
      <c r="Y403" s="17"/>
      <c r="Z403" s="17"/>
    </row>
    <row r="404" spans="8:26">
      <c r="H404" s="17"/>
      <c r="I404" s="17"/>
      <c r="J404" s="17"/>
      <c r="Y404" s="17"/>
      <c r="Z404" s="17"/>
    </row>
    <row r="405" spans="8:26">
      <c r="H405" s="17"/>
      <c r="I405" s="17"/>
      <c r="J405" s="17"/>
      <c r="Y405" s="17"/>
      <c r="Z405" s="17"/>
    </row>
    <row r="406" spans="8:26">
      <c r="H406" s="17"/>
      <c r="I406" s="17"/>
      <c r="J406" s="17"/>
      <c r="Y406" s="17"/>
      <c r="Z406" s="17"/>
    </row>
    <row r="407" spans="8:26">
      <c r="H407" s="17"/>
      <c r="I407" s="17"/>
      <c r="J407" s="17"/>
      <c r="Y407" s="17"/>
      <c r="Z407" s="17"/>
    </row>
    <row r="408" spans="8:26">
      <c r="H408" s="17"/>
      <c r="I408" s="17"/>
      <c r="J408" s="17"/>
      <c r="Y408" s="17"/>
      <c r="Z408" s="17"/>
    </row>
    <row r="409" spans="8:26">
      <c r="H409" s="17"/>
      <c r="I409" s="17"/>
      <c r="J409" s="17"/>
      <c r="Y409" s="17"/>
      <c r="Z409" s="17"/>
    </row>
    <row r="410" spans="8:26">
      <c r="H410" s="17"/>
      <c r="I410" s="17"/>
      <c r="J410" s="17"/>
      <c r="Y410" s="17"/>
      <c r="Z410" s="17"/>
    </row>
    <row r="411" spans="8:26">
      <c r="H411" s="17"/>
      <c r="I411" s="17"/>
      <c r="J411" s="17"/>
      <c r="Y411" s="17"/>
      <c r="Z411" s="17"/>
    </row>
    <row r="412" spans="8:26">
      <c r="H412" s="17"/>
      <c r="I412" s="17"/>
      <c r="J412" s="17"/>
      <c r="Y412" s="17"/>
      <c r="Z412" s="17"/>
    </row>
    <row r="413" spans="8:26">
      <c r="H413" s="17"/>
      <c r="I413" s="17"/>
      <c r="J413" s="17"/>
      <c r="Y413" s="17"/>
      <c r="Z413" s="17"/>
    </row>
    <row r="414" spans="8:26">
      <c r="H414" s="17"/>
      <c r="I414" s="17"/>
      <c r="J414" s="17"/>
      <c r="Y414" s="17"/>
      <c r="Z414" s="17"/>
    </row>
    <row r="415" spans="8:26">
      <c r="H415" s="17"/>
      <c r="I415" s="17"/>
      <c r="J415" s="17"/>
      <c r="Y415" s="17"/>
      <c r="Z415" s="17"/>
    </row>
    <row r="416" spans="8:26">
      <c r="H416" s="17"/>
      <c r="I416" s="17"/>
      <c r="J416" s="17"/>
      <c r="Y416" s="17"/>
      <c r="Z416" s="17"/>
    </row>
    <row r="417" spans="8:26">
      <c r="H417" s="17"/>
      <c r="I417" s="17"/>
      <c r="J417" s="17"/>
      <c r="Y417" s="17"/>
      <c r="Z417" s="17"/>
    </row>
    <row r="418" spans="8:26">
      <c r="H418" s="17"/>
      <c r="I418" s="17"/>
      <c r="J418" s="17"/>
      <c r="Y418" s="17"/>
      <c r="Z418" s="17"/>
    </row>
    <row r="419" spans="8:26">
      <c r="H419" s="17"/>
      <c r="I419" s="17"/>
      <c r="J419" s="17"/>
      <c r="Y419" s="17"/>
      <c r="Z419" s="17"/>
    </row>
    <row r="420" spans="8:26">
      <c r="H420" s="17"/>
      <c r="I420" s="17"/>
      <c r="J420" s="17"/>
      <c r="Y420" s="17"/>
      <c r="Z420" s="17"/>
    </row>
    <row r="421" spans="8:26">
      <c r="H421" s="17"/>
      <c r="I421" s="17"/>
      <c r="J421" s="17"/>
      <c r="Y421" s="17"/>
      <c r="Z421" s="17"/>
    </row>
    <row r="422" spans="8:26">
      <c r="H422" s="17"/>
      <c r="I422" s="17"/>
      <c r="J422" s="17"/>
      <c r="Y422" s="17"/>
      <c r="Z422" s="17"/>
    </row>
    <row r="423" spans="8:26">
      <c r="H423" s="17"/>
      <c r="I423" s="17"/>
      <c r="J423" s="17"/>
      <c r="Y423" s="17"/>
      <c r="Z423" s="17"/>
    </row>
    <row r="424" spans="8:26">
      <c r="H424" s="17"/>
      <c r="I424" s="17"/>
      <c r="J424" s="17"/>
      <c r="Y424" s="17"/>
      <c r="Z424" s="17"/>
    </row>
    <row r="425" spans="8:26">
      <c r="H425" s="17"/>
      <c r="I425" s="17"/>
      <c r="J425" s="17"/>
      <c r="Y425" s="17"/>
      <c r="Z425" s="17"/>
    </row>
    <row r="426" spans="8:26">
      <c r="H426" s="17"/>
      <c r="I426" s="17"/>
      <c r="J426" s="17"/>
      <c r="Y426" s="17"/>
      <c r="Z426" s="17"/>
    </row>
    <row r="427" spans="8:26">
      <c r="H427" s="17"/>
      <c r="I427" s="17"/>
      <c r="J427" s="17"/>
      <c r="Y427" s="17"/>
      <c r="Z427" s="17"/>
    </row>
    <row r="428" spans="8:26">
      <c r="H428" s="17"/>
      <c r="I428" s="17"/>
      <c r="J428" s="17"/>
      <c r="Y428" s="17"/>
      <c r="Z428" s="17"/>
    </row>
    <row r="429" spans="8:26">
      <c r="H429" s="17"/>
      <c r="I429" s="17"/>
      <c r="J429" s="17"/>
      <c r="Y429" s="17"/>
      <c r="Z429" s="17"/>
    </row>
    <row r="430" spans="8:26">
      <c r="H430" s="17"/>
      <c r="I430" s="17"/>
      <c r="J430" s="17"/>
      <c r="Y430" s="17"/>
      <c r="Z430" s="17"/>
    </row>
    <row r="431" spans="8:26">
      <c r="H431" s="17"/>
      <c r="I431" s="17"/>
      <c r="J431" s="17"/>
      <c r="Y431" s="17"/>
      <c r="Z431" s="17"/>
    </row>
    <row r="432" spans="8:26">
      <c r="H432" s="17"/>
      <c r="I432" s="17"/>
      <c r="J432" s="17"/>
      <c r="Y432" s="17"/>
      <c r="Z432" s="17"/>
    </row>
    <row r="433" spans="8:26">
      <c r="H433" s="17"/>
      <c r="I433" s="17"/>
      <c r="J433" s="17"/>
      <c r="Y433" s="17"/>
      <c r="Z433" s="17"/>
    </row>
    <row r="434" spans="8:26">
      <c r="H434" s="17"/>
      <c r="I434" s="17"/>
      <c r="J434" s="17"/>
      <c r="Y434" s="17"/>
      <c r="Z434" s="17"/>
    </row>
    <row r="435" spans="8:26">
      <c r="H435" s="17"/>
      <c r="I435" s="17"/>
      <c r="J435" s="17"/>
      <c r="Y435" s="17"/>
      <c r="Z435" s="17"/>
    </row>
    <row r="436" spans="8:26">
      <c r="H436" s="17"/>
      <c r="I436" s="17"/>
      <c r="J436" s="17"/>
      <c r="Y436" s="17"/>
      <c r="Z436" s="17"/>
    </row>
    <row r="437" spans="8:26">
      <c r="H437" s="17"/>
      <c r="I437" s="17"/>
      <c r="J437" s="17"/>
      <c r="Y437" s="17"/>
      <c r="Z437" s="17"/>
    </row>
    <row r="438" spans="8:26">
      <c r="H438" s="17"/>
      <c r="I438" s="17"/>
      <c r="J438" s="17"/>
      <c r="Y438" s="17"/>
      <c r="Z438" s="17"/>
    </row>
    <row r="439" spans="8:26">
      <c r="H439" s="17"/>
      <c r="I439" s="17"/>
      <c r="J439" s="17"/>
      <c r="Y439" s="17"/>
      <c r="Z439" s="17"/>
    </row>
    <row r="440" spans="8:26">
      <c r="H440" s="17"/>
      <c r="I440" s="17"/>
      <c r="J440" s="17"/>
      <c r="Y440" s="17"/>
      <c r="Z440" s="17"/>
    </row>
    <row r="441" spans="8:26">
      <c r="H441" s="17"/>
      <c r="I441" s="17"/>
      <c r="J441" s="17"/>
      <c r="Y441" s="17"/>
      <c r="Z441" s="17"/>
    </row>
    <row r="442" spans="8:26">
      <c r="H442" s="17"/>
      <c r="I442" s="17"/>
      <c r="J442" s="17"/>
      <c r="Y442" s="17"/>
      <c r="Z442" s="17"/>
    </row>
    <row r="443" spans="8:26">
      <c r="H443" s="17"/>
      <c r="I443" s="17"/>
      <c r="J443" s="17"/>
      <c r="Y443" s="17"/>
      <c r="Z443" s="17"/>
    </row>
    <row r="444" spans="8:26">
      <c r="H444" s="17"/>
      <c r="I444" s="17"/>
      <c r="J444" s="17"/>
      <c r="Y444" s="17"/>
      <c r="Z444" s="17"/>
    </row>
    <row r="445" spans="8:26">
      <c r="H445" s="17"/>
      <c r="I445" s="17"/>
      <c r="J445" s="17"/>
      <c r="Y445" s="17"/>
      <c r="Z445" s="17"/>
    </row>
    <row r="446" spans="8:26">
      <c r="H446" s="17"/>
      <c r="I446" s="17"/>
      <c r="J446" s="17"/>
      <c r="Y446" s="17"/>
      <c r="Z446" s="17"/>
    </row>
    <row r="447" spans="8:26">
      <c r="H447" s="17"/>
      <c r="I447" s="17"/>
      <c r="J447" s="17"/>
      <c r="Y447" s="17"/>
      <c r="Z447" s="17"/>
    </row>
    <row r="448" spans="8:26">
      <c r="H448" s="17"/>
      <c r="I448" s="17"/>
      <c r="J448" s="17"/>
      <c r="Y448" s="17"/>
      <c r="Z448" s="17"/>
    </row>
    <row r="449" spans="8:26">
      <c r="H449" s="17"/>
      <c r="I449" s="17"/>
      <c r="J449" s="17"/>
      <c r="Y449" s="17"/>
      <c r="Z449" s="17"/>
    </row>
    <row r="450" spans="8:26">
      <c r="H450" s="17"/>
      <c r="I450" s="17"/>
      <c r="J450" s="17"/>
      <c r="Y450" s="17"/>
      <c r="Z450" s="17"/>
    </row>
    <row r="451" spans="8:26">
      <c r="H451" s="17"/>
      <c r="I451" s="17"/>
      <c r="J451" s="17"/>
      <c r="Y451" s="17"/>
      <c r="Z451" s="17"/>
    </row>
    <row r="452" spans="8:26">
      <c r="H452" s="17"/>
      <c r="I452" s="17"/>
      <c r="J452" s="17"/>
      <c r="Y452" s="17"/>
      <c r="Z452" s="17"/>
    </row>
    <row r="453" spans="8:26">
      <c r="H453" s="17"/>
      <c r="I453" s="17"/>
      <c r="J453" s="17"/>
      <c r="Y453" s="17"/>
      <c r="Z453" s="17"/>
    </row>
    <row r="454" spans="8:26">
      <c r="H454" s="17"/>
      <c r="I454" s="17"/>
      <c r="J454" s="17"/>
      <c r="Y454" s="17"/>
      <c r="Z454" s="17"/>
    </row>
    <row r="455" spans="8:26">
      <c r="H455" s="17"/>
      <c r="I455" s="17"/>
      <c r="J455" s="17"/>
      <c r="Y455" s="17"/>
      <c r="Z455" s="17"/>
    </row>
    <row r="456" spans="8:26">
      <c r="H456" s="17"/>
      <c r="I456" s="17"/>
      <c r="J456" s="17"/>
      <c r="Y456" s="17"/>
      <c r="Z456" s="17"/>
    </row>
    <row r="457" spans="8:26">
      <c r="H457" s="17"/>
      <c r="I457" s="17"/>
      <c r="J457" s="17"/>
      <c r="Y457" s="17"/>
      <c r="Z457" s="17"/>
    </row>
    <row r="458" spans="8:26">
      <c r="H458" s="17"/>
      <c r="I458" s="17"/>
      <c r="J458" s="17"/>
      <c r="Y458" s="17"/>
      <c r="Z458" s="17"/>
    </row>
    <row r="459" spans="8:26">
      <c r="H459" s="17"/>
      <c r="I459" s="17"/>
      <c r="J459" s="17"/>
      <c r="Y459" s="17"/>
      <c r="Z459" s="17"/>
    </row>
    <row r="460" spans="8:26">
      <c r="H460" s="17"/>
      <c r="I460" s="17"/>
      <c r="J460" s="17"/>
      <c r="Y460" s="17"/>
      <c r="Z460" s="17"/>
    </row>
    <row r="461" spans="8:26">
      <c r="H461" s="17"/>
      <c r="I461" s="17"/>
      <c r="J461" s="17"/>
      <c r="Y461" s="17"/>
      <c r="Z461" s="17"/>
    </row>
    <row r="462" spans="8:26">
      <c r="H462" s="17"/>
      <c r="I462" s="17"/>
      <c r="J462" s="17"/>
      <c r="Y462" s="17"/>
      <c r="Z462" s="17"/>
    </row>
    <row r="463" spans="8:26">
      <c r="H463" s="17"/>
      <c r="I463" s="17"/>
      <c r="J463" s="17"/>
      <c r="Y463" s="17"/>
      <c r="Z463" s="17"/>
    </row>
    <row r="464" spans="8:26">
      <c r="H464" s="17"/>
      <c r="I464" s="17"/>
      <c r="J464" s="17"/>
      <c r="Y464" s="17"/>
      <c r="Z464" s="17"/>
    </row>
    <row r="465" spans="8:26">
      <c r="H465" s="17"/>
      <c r="I465" s="17"/>
      <c r="J465" s="17"/>
      <c r="Y465" s="17"/>
      <c r="Z465" s="17"/>
    </row>
    <row r="466" spans="8:26">
      <c r="H466" s="17"/>
      <c r="I466" s="17"/>
      <c r="J466" s="17"/>
      <c r="Y466" s="17"/>
      <c r="Z466" s="17"/>
    </row>
    <row r="467" spans="8:26">
      <c r="H467" s="17"/>
      <c r="I467" s="17"/>
      <c r="J467" s="17"/>
      <c r="Y467" s="17"/>
      <c r="Z467" s="17"/>
    </row>
    <row r="468" spans="8:26">
      <c r="H468" s="17"/>
      <c r="I468" s="17"/>
      <c r="J468" s="17"/>
      <c r="Y468" s="17"/>
      <c r="Z468" s="17"/>
    </row>
    <row r="469" spans="8:26">
      <c r="H469" s="17"/>
      <c r="I469" s="17"/>
      <c r="J469" s="17"/>
      <c r="Y469" s="17"/>
      <c r="Z469" s="17"/>
    </row>
    <row r="470" spans="8:26">
      <c r="H470" s="17"/>
      <c r="I470" s="17"/>
      <c r="J470" s="17"/>
      <c r="Y470" s="17"/>
      <c r="Z470" s="17"/>
    </row>
    <row r="471" spans="8:26">
      <c r="H471" s="17"/>
      <c r="I471" s="17"/>
      <c r="J471" s="17"/>
      <c r="Y471" s="17"/>
      <c r="Z471" s="17"/>
    </row>
    <row r="472" spans="8:26">
      <c r="H472" s="17"/>
      <c r="I472" s="17"/>
      <c r="J472" s="17"/>
      <c r="Y472" s="17"/>
      <c r="Z472" s="17"/>
    </row>
    <row r="473" spans="8:26">
      <c r="H473" s="17"/>
      <c r="I473" s="17"/>
      <c r="J473" s="17"/>
      <c r="Y473" s="17"/>
      <c r="Z473" s="17"/>
    </row>
    <row r="474" spans="8:26">
      <c r="H474" s="17"/>
      <c r="I474" s="17"/>
      <c r="J474" s="17"/>
      <c r="Y474" s="17"/>
      <c r="Z474" s="17"/>
    </row>
    <row r="475" spans="8:26">
      <c r="H475" s="17"/>
      <c r="I475" s="17"/>
      <c r="J475" s="17"/>
      <c r="Y475" s="17"/>
      <c r="Z475" s="17"/>
    </row>
    <row r="476" spans="8:26">
      <c r="H476" s="17"/>
      <c r="I476" s="17"/>
      <c r="J476" s="17"/>
      <c r="Y476" s="17"/>
      <c r="Z476" s="17"/>
    </row>
    <row r="477" spans="8:26">
      <c r="H477" s="17"/>
      <c r="I477" s="17"/>
      <c r="J477" s="17"/>
      <c r="Y477" s="17"/>
      <c r="Z477" s="17"/>
    </row>
    <row r="478" spans="8:26">
      <c r="H478" s="17"/>
      <c r="I478" s="17"/>
      <c r="J478" s="17"/>
      <c r="Y478" s="17"/>
      <c r="Z478" s="17"/>
    </row>
    <row r="479" spans="8:26">
      <c r="H479" s="17"/>
      <c r="I479" s="17"/>
      <c r="J479" s="17"/>
      <c r="Y479" s="17"/>
      <c r="Z479" s="17"/>
    </row>
    <row r="480" spans="8:26">
      <c r="H480" s="17"/>
      <c r="I480" s="17"/>
      <c r="J480" s="17"/>
      <c r="Y480" s="17"/>
      <c r="Z480" s="17"/>
    </row>
    <row r="481" spans="8:26">
      <c r="H481" s="17"/>
      <c r="I481" s="17"/>
      <c r="J481" s="17"/>
      <c r="Y481" s="17"/>
      <c r="Z481" s="17"/>
    </row>
    <row r="482" spans="8:26">
      <c r="H482" s="17"/>
      <c r="I482" s="17"/>
      <c r="J482" s="17"/>
      <c r="Y482" s="17"/>
      <c r="Z482" s="17"/>
    </row>
    <row r="483" spans="8:26">
      <c r="H483" s="17"/>
      <c r="I483" s="17"/>
      <c r="J483" s="17"/>
      <c r="Y483" s="17"/>
      <c r="Z483" s="17"/>
    </row>
    <row r="484" spans="8:26">
      <c r="H484" s="17"/>
      <c r="I484" s="17"/>
      <c r="J484" s="17"/>
      <c r="Y484" s="17"/>
      <c r="Z484" s="17"/>
    </row>
    <row r="485" spans="8:26">
      <c r="H485" s="17"/>
      <c r="I485" s="17"/>
      <c r="J485" s="17"/>
      <c r="Y485" s="17"/>
      <c r="Z485" s="17"/>
    </row>
    <row r="486" spans="8:26">
      <c r="H486" s="17"/>
      <c r="I486" s="17"/>
      <c r="J486" s="17"/>
      <c r="Y486" s="17"/>
      <c r="Z486" s="17"/>
    </row>
    <row r="487" spans="8:26">
      <c r="H487" s="17"/>
      <c r="I487" s="17"/>
      <c r="J487" s="17"/>
      <c r="Y487" s="17"/>
      <c r="Z487" s="17"/>
    </row>
    <row r="488" spans="8:26">
      <c r="H488" s="17"/>
      <c r="I488" s="17"/>
      <c r="J488" s="17"/>
      <c r="Y488" s="17"/>
      <c r="Z488" s="17"/>
    </row>
    <row r="489" spans="8:26">
      <c r="H489" s="17"/>
      <c r="I489" s="17"/>
      <c r="J489" s="17"/>
      <c r="Y489" s="17"/>
      <c r="Z489" s="17"/>
    </row>
    <row r="490" spans="8:26">
      <c r="H490" s="17"/>
      <c r="I490" s="17"/>
      <c r="J490" s="17"/>
      <c r="Y490" s="17"/>
      <c r="Z490" s="17"/>
    </row>
    <row r="491" spans="8:26">
      <c r="H491" s="17"/>
      <c r="I491" s="17"/>
      <c r="J491" s="17"/>
      <c r="Y491" s="17"/>
      <c r="Z491" s="17"/>
    </row>
    <row r="492" spans="8:26">
      <c r="H492" s="17"/>
      <c r="I492" s="17"/>
      <c r="J492" s="17"/>
      <c r="Y492" s="17"/>
      <c r="Z492" s="17"/>
    </row>
    <row r="493" spans="8:26">
      <c r="H493" s="17"/>
      <c r="I493" s="17"/>
      <c r="J493" s="17"/>
      <c r="Y493" s="17"/>
      <c r="Z493" s="17"/>
    </row>
    <row r="494" spans="8:26">
      <c r="H494" s="17"/>
      <c r="I494" s="17"/>
      <c r="J494" s="17"/>
      <c r="Y494" s="17"/>
      <c r="Z494" s="17"/>
    </row>
    <row r="495" spans="8:26">
      <c r="H495" s="17"/>
      <c r="I495" s="17"/>
      <c r="J495" s="17"/>
      <c r="Y495" s="17"/>
      <c r="Z495" s="17"/>
    </row>
    <row r="496" spans="8:26">
      <c r="H496" s="17"/>
      <c r="I496" s="17"/>
      <c r="J496" s="17"/>
      <c r="Y496" s="17"/>
      <c r="Z496" s="17"/>
    </row>
    <row r="497" spans="8:26">
      <c r="H497" s="17"/>
      <c r="I497" s="17"/>
      <c r="J497" s="17"/>
      <c r="Y497" s="17"/>
      <c r="Z497" s="17"/>
    </row>
    <row r="498" spans="8:26">
      <c r="H498" s="17"/>
      <c r="I498" s="17"/>
      <c r="J498" s="17"/>
      <c r="Y498" s="17"/>
      <c r="Z498" s="17"/>
    </row>
    <row r="499" spans="8:26">
      <c r="H499" s="17"/>
      <c r="I499" s="17"/>
      <c r="J499" s="17"/>
      <c r="Y499" s="17"/>
      <c r="Z499" s="17"/>
    </row>
    <row r="500" spans="8:26">
      <c r="H500" s="17"/>
      <c r="I500" s="17"/>
      <c r="J500" s="17"/>
      <c r="Y500" s="17"/>
      <c r="Z500" s="17"/>
    </row>
    <row r="501" spans="8:26">
      <c r="H501" s="17"/>
      <c r="I501" s="17"/>
      <c r="J501" s="17"/>
      <c r="Y501" s="17"/>
      <c r="Z501" s="17"/>
    </row>
    <row r="502" spans="8:26">
      <c r="H502" s="17"/>
      <c r="I502" s="17"/>
      <c r="J502" s="17"/>
      <c r="Y502" s="17"/>
      <c r="Z502" s="17"/>
    </row>
    <row r="503" spans="8:26">
      <c r="H503" s="17"/>
      <c r="I503" s="17"/>
      <c r="J503" s="17"/>
      <c r="Y503" s="17"/>
      <c r="Z503" s="17"/>
    </row>
    <row r="504" spans="8:26">
      <c r="H504" s="17"/>
      <c r="I504" s="17"/>
      <c r="J504" s="17"/>
      <c r="Y504" s="17"/>
      <c r="Z504" s="17"/>
    </row>
    <row r="505" spans="8:26">
      <c r="H505" s="17"/>
      <c r="I505" s="17"/>
      <c r="J505" s="17"/>
      <c r="Y505" s="17"/>
      <c r="Z505" s="17"/>
    </row>
    <row r="506" spans="8:26">
      <c r="H506" s="17"/>
      <c r="I506" s="17"/>
      <c r="J506" s="17"/>
      <c r="Y506" s="17"/>
      <c r="Z506" s="17"/>
    </row>
    <row r="507" spans="8:26">
      <c r="H507" s="17"/>
      <c r="I507" s="17"/>
      <c r="J507" s="17"/>
      <c r="Y507" s="17"/>
      <c r="Z507" s="17"/>
    </row>
    <row r="508" spans="8:26">
      <c r="H508" s="17"/>
      <c r="I508" s="17"/>
      <c r="J508" s="17"/>
      <c r="Y508" s="17"/>
      <c r="Z508" s="17"/>
    </row>
    <row r="509" spans="8:26">
      <c r="H509" s="17"/>
      <c r="I509" s="17"/>
      <c r="J509" s="17"/>
      <c r="Y509" s="17"/>
      <c r="Z509" s="17"/>
    </row>
    <row r="510" spans="8:26">
      <c r="H510" s="17"/>
      <c r="I510" s="17"/>
      <c r="J510" s="17"/>
      <c r="Y510" s="17"/>
      <c r="Z510" s="17"/>
    </row>
    <row r="511" spans="8:26">
      <c r="H511" s="17"/>
      <c r="I511" s="17"/>
      <c r="J511" s="17"/>
      <c r="Y511" s="17"/>
      <c r="Z511" s="17"/>
    </row>
    <row r="512" spans="8:26">
      <c r="H512" s="17"/>
      <c r="I512" s="17"/>
      <c r="J512" s="17"/>
      <c r="Y512" s="17"/>
      <c r="Z512" s="17"/>
    </row>
    <row r="513" spans="8:26">
      <c r="H513" s="17"/>
      <c r="I513" s="17"/>
      <c r="J513" s="17"/>
      <c r="Y513" s="17"/>
      <c r="Z513" s="17"/>
    </row>
    <row r="514" spans="8:26">
      <c r="H514" s="17"/>
      <c r="I514" s="17"/>
      <c r="J514" s="17"/>
      <c r="Y514" s="17"/>
      <c r="Z514" s="17"/>
    </row>
    <row r="515" spans="8:26">
      <c r="H515" s="17"/>
      <c r="I515" s="17"/>
      <c r="J515" s="17"/>
      <c r="Y515" s="17"/>
      <c r="Z515" s="17"/>
    </row>
    <row r="516" spans="8:26">
      <c r="H516" s="17"/>
      <c r="I516" s="17"/>
      <c r="J516" s="17"/>
      <c r="Y516" s="17"/>
      <c r="Z516" s="17"/>
    </row>
    <row r="517" spans="8:26">
      <c r="H517" s="17"/>
      <c r="I517" s="17"/>
      <c r="J517" s="17"/>
      <c r="Y517" s="17"/>
      <c r="Z517" s="17"/>
    </row>
    <row r="518" spans="8:26">
      <c r="H518" s="17"/>
      <c r="I518" s="17"/>
      <c r="J518" s="17"/>
      <c r="Y518" s="17"/>
      <c r="Z518" s="17"/>
    </row>
    <row r="519" spans="8:26">
      <c r="H519" s="17"/>
      <c r="I519" s="17"/>
      <c r="J519" s="17"/>
      <c r="Y519" s="17"/>
      <c r="Z519" s="17"/>
    </row>
    <row r="520" spans="8:26">
      <c r="H520" s="17"/>
      <c r="I520" s="17"/>
      <c r="J520" s="17"/>
      <c r="Y520" s="17"/>
      <c r="Z520" s="17"/>
    </row>
    <row r="521" spans="8:26">
      <c r="H521" s="17"/>
      <c r="I521" s="17"/>
      <c r="J521" s="17"/>
      <c r="Y521" s="17"/>
      <c r="Z521" s="17"/>
    </row>
    <row r="522" spans="8:26">
      <c r="H522" s="17"/>
      <c r="I522" s="17"/>
      <c r="J522" s="17"/>
      <c r="Y522" s="17"/>
      <c r="Z522" s="17"/>
    </row>
    <row r="523" spans="8:26">
      <c r="H523" s="17"/>
      <c r="I523" s="17"/>
      <c r="J523" s="17"/>
      <c r="Y523" s="17"/>
      <c r="Z523" s="17"/>
    </row>
    <row r="524" spans="8:26">
      <c r="H524" s="17"/>
      <c r="I524" s="17"/>
      <c r="J524" s="17"/>
      <c r="Y524" s="17"/>
      <c r="Z524" s="17"/>
    </row>
    <row r="525" spans="8:26">
      <c r="H525" s="17"/>
      <c r="I525" s="17"/>
      <c r="J525" s="17"/>
      <c r="Y525" s="17"/>
      <c r="Z525" s="17"/>
    </row>
    <row r="526" spans="8:26">
      <c r="H526" s="17"/>
      <c r="I526" s="17"/>
      <c r="J526" s="17"/>
      <c r="Y526" s="17"/>
      <c r="Z526" s="17"/>
    </row>
    <row r="527" spans="8:26">
      <c r="H527" s="17"/>
      <c r="I527" s="17"/>
      <c r="J527" s="17"/>
      <c r="Y527" s="17"/>
      <c r="Z527" s="17"/>
    </row>
    <row r="528" spans="8:26">
      <c r="H528" s="17"/>
      <c r="I528" s="17"/>
      <c r="J528" s="17"/>
      <c r="Y528" s="17"/>
      <c r="Z528" s="17"/>
    </row>
    <row r="529" spans="8:26">
      <c r="H529" s="17"/>
      <c r="I529" s="17"/>
      <c r="J529" s="17"/>
      <c r="Y529" s="17"/>
      <c r="Z529" s="17"/>
    </row>
    <row r="530" spans="8:26">
      <c r="H530" s="17"/>
      <c r="I530" s="17"/>
      <c r="J530" s="17"/>
      <c r="Y530" s="17"/>
      <c r="Z530" s="17"/>
    </row>
    <row r="531" spans="8:26">
      <c r="H531" s="17"/>
      <c r="I531" s="17"/>
      <c r="J531" s="17"/>
      <c r="Y531" s="17"/>
      <c r="Z531" s="17"/>
    </row>
    <row r="532" spans="8:26">
      <c r="H532" s="17"/>
      <c r="I532" s="17"/>
      <c r="J532" s="17"/>
      <c r="Y532" s="17"/>
      <c r="Z532" s="17"/>
    </row>
    <row r="533" spans="8:26">
      <c r="H533" s="17"/>
      <c r="I533" s="17"/>
      <c r="J533" s="17"/>
      <c r="Y533" s="17"/>
      <c r="Z533" s="17"/>
    </row>
    <row r="534" spans="8:26">
      <c r="H534" s="17"/>
      <c r="I534" s="17"/>
      <c r="J534" s="17"/>
      <c r="Y534" s="17"/>
      <c r="Z534" s="17"/>
    </row>
    <row r="535" spans="8:26">
      <c r="H535" s="17"/>
      <c r="I535" s="17"/>
      <c r="J535" s="17"/>
      <c r="Y535" s="17"/>
      <c r="Z535" s="17"/>
    </row>
    <row r="536" spans="8:26">
      <c r="H536" s="17"/>
      <c r="I536" s="17"/>
      <c r="J536" s="17"/>
      <c r="Y536" s="17"/>
      <c r="Z536" s="17"/>
    </row>
    <row r="537" spans="8:26">
      <c r="H537" s="17"/>
      <c r="I537" s="17"/>
      <c r="J537" s="17"/>
      <c r="Y537" s="17"/>
      <c r="Z537" s="17"/>
    </row>
    <row r="538" spans="8:26">
      <c r="H538" s="17"/>
      <c r="I538" s="17"/>
      <c r="J538" s="17"/>
      <c r="Y538" s="17"/>
      <c r="Z538" s="17"/>
    </row>
    <row r="539" spans="8:26">
      <c r="H539" s="17"/>
      <c r="I539" s="17"/>
      <c r="J539" s="17"/>
      <c r="Y539" s="17"/>
      <c r="Z539" s="17"/>
    </row>
    <row r="540" spans="8:26">
      <c r="H540" s="17"/>
      <c r="I540" s="17"/>
      <c r="J540" s="17"/>
      <c r="Y540" s="17"/>
      <c r="Z540" s="17"/>
    </row>
    <row r="541" spans="8:26">
      <c r="H541" s="17"/>
      <c r="I541" s="17"/>
      <c r="J541" s="17"/>
      <c r="Y541" s="17"/>
      <c r="Z541" s="17"/>
    </row>
    <row r="542" spans="8:26">
      <c r="H542" s="17"/>
      <c r="I542" s="17"/>
      <c r="J542" s="17"/>
      <c r="Y542" s="17"/>
      <c r="Z542" s="17"/>
    </row>
    <row r="543" spans="8:26">
      <c r="H543" s="17"/>
      <c r="I543" s="17"/>
      <c r="J543" s="17"/>
      <c r="Y543" s="17"/>
      <c r="Z543" s="17"/>
    </row>
    <row r="544" spans="8:26">
      <c r="H544" s="17"/>
      <c r="I544" s="17"/>
      <c r="J544" s="17"/>
      <c r="Y544" s="17"/>
      <c r="Z544" s="17"/>
    </row>
    <row r="545" spans="8:26">
      <c r="H545" s="17"/>
      <c r="I545" s="17"/>
      <c r="J545" s="17"/>
      <c r="Y545" s="17"/>
      <c r="Z545" s="17"/>
    </row>
    <row r="546" spans="8:26">
      <c r="H546" s="17"/>
      <c r="I546" s="17"/>
      <c r="J546" s="17"/>
      <c r="Y546" s="17"/>
      <c r="Z546" s="17"/>
    </row>
    <row r="547" spans="8:26">
      <c r="H547" s="17"/>
      <c r="I547" s="17"/>
      <c r="J547" s="17"/>
      <c r="Y547" s="17"/>
      <c r="Z547" s="17"/>
    </row>
    <row r="548" spans="8:26">
      <c r="H548" s="17"/>
      <c r="I548" s="17"/>
      <c r="J548" s="17"/>
      <c r="Y548" s="17"/>
      <c r="Z548" s="17"/>
    </row>
    <row r="549" spans="8:26">
      <c r="H549" s="17"/>
      <c r="I549" s="17"/>
      <c r="J549" s="17"/>
      <c r="Y549" s="17"/>
      <c r="Z549" s="17"/>
    </row>
    <row r="550" spans="8:26">
      <c r="H550" s="17"/>
      <c r="I550" s="17"/>
      <c r="J550" s="17"/>
      <c r="Y550" s="17"/>
      <c r="Z550" s="17"/>
    </row>
    <row r="551" spans="8:26">
      <c r="H551" s="17"/>
      <c r="I551" s="17"/>
      <c r="J551" s="17"/>
      <c r="Y551" s="17"/>
      <c r="Z551" s="17"/>
    </row>
    <row r="552" spans="8:26">
      <c r="H552" s="17"/>
      <c r="I552" s="17"/>
      <c r="J552" s="17"/>
      <c r="Y552" s="17"/>
      <c r="Z552" s="17"/>
    </row>
    <row r="553" spans="8:26">
      <c r="H553" s="17"/>
      <c r="I553" s="17"/>
      <c r="J553" s="17"/>
      <c r="Y553" s="17"/>
      <c r="Z553" s="17"/>
    </row>
    <row r="554" spans="8:26">
      <c r="H554" s="17"/>
      <c r="I554" s="17"/>
      <c r="J554" s="17"/>
      <c r="Y554" s="17"/>
      <c r="Z554" s="17"/>
    </row>
    <row r="555" spans="8:26">
      <c r="H555" s="17"/>
      <c r="I555" s="17"/>
      <c r="J555" s="17"/>
      <c r="Y555" s="17"/>
      <c r="Z555" s="17"/>
    </row>
    <row r="556" spans="8:26">
      <c r="H556" s="17"/>
      <c r="I556" s="17"/>
      <c r="J556" s="17"/>
      <c r="Y556" s="17"/>
      <c r="Z556" s="17"/>
    </row>
    <row r="557" spans="8:26">
      <c r="H557" s="17"/>
      <c r="I557" s="17"/>
      <c r="J557" s="17"/>
      <c r="Y557" s="17"/>
      <c r="Z557" s="17"/>
    </row>
    <row r="558" spans="8:26">
      <c r="H558" s="17"/>
      <c r="I558" s="17"/>
      <c r="J558" s="17"/>
      <c r="Y558" s="17"/>
      <c r="Z558" s="17"/>
    </row>
    <row r="559" spans="8:26">
      <c r="H559" s="17"/>
      <c r="I559" s="17"/>
      <c r="J559" s="17"/>
      <c r="Y559" s="17"/>
      <c r="Z559" s="17"/>
    </row>
    <row r="560" spans="8:26">
      <c r="H560" s="17"/>
      <c r="I560" s="17"/>
      <c r="J560" s="17"/>
      <c r="Y560" s="17"/>
      <c r="Z560" s="17"/>
    </row>
    <row r="561" spans="8:26">
      <c r="H561" s="17"/>
      <c r="I561" s="17"/>
      <c r="J561" s="17"/>
      <c r="Y561" s="17"/>
      <c r="Z561" s="17"/>
    </row>
    <row r="562" spans="8:26">
      <c r="H562" s="17"/>
      <c r="I562" s="17"/>
      <c r="J562" s="17"/>
      <c r="Y562" s="17"/>
      <c r="Z562" s="17"/>
    </row>
    <row r="563" spans="8:26">
      <c r="H563" s="17"/>
      <c r="I563" s="17"/>
      <c r="J563" s="17"/>
      <c r="Y563" s="17"/>
      <c r="Z563" s="17"/>
    </row>
    <row r="564" spans="8:26">
      <c r="H564" s="17"/>
      <c r="I564" s="17"/>
      <c r="J564" s="17"/>
      <c r="Y564" s="17"/>
      <c r="Z564" s="17"/>
    </row>
    <row r="565" spans="8:26">
      <c r="H565" s="17"/>
      <c r="I565" s="17"/>
      <c r="J565" s="17"/>
      <c r="Y565" s="17"/>
      <c r="Z565" s="17"/>
    </row>
    <row r="566" spans="8:26">
      <c r="H566" s="17"/>
      <c r="I566" s="17"/>
      <c r="J566" s="17"/>
      <c r="Y566" s="17"/>
      <c r="Z566" s="17"/>
    </row>
    <row r="567" spans="8:26">
      <c r="H567" s="17"/>
      <c r="I567" s="17"/>
      <c r="J567" s="17"/>
      <c r="Y567" s="17"/>
      <c r="Z567" s="17"/>
    </row>
    <row r="568" spans="8:26">
      <c r="H568" s="17"/>
      <c r="I568" s="17"/>
      <c r="J568" s="17"/>
      <c r="Y568" s="17"/>
      <c r="Z568" s="17"/>
    </row>
    <row r="569" spans="8:26">
      <c r="H569" s="17"/>
      <c r="I569" s="17"/>
      <c r="J569" s="17"/>
      <c r="Y569" s="17"/>
      <c r="Z569" s="17"/>
    </row>
    <row r="570" spans="8:26">
      <c r="H570" s="17"/>
      <c r="I570" s="17"/>
      <c r="J570" s="17"/>
      <c r="Y570" s="17"/>
      <c r="Z570" s="17"/>
    </row>
    <row r="571" spans="8:26">
      <c r="H571" s="17"/>
      <c r="I571" s="17"/>
      <c r="J571" s="17"/>
      <c r="Y571" s="17"/>
      <c r="Z571" s="17"/>
    </row>
    <row r="572" spans="8:26">
      <c r="H572" s="17"/>
      <c r="I572" s="17"/>
      <c r="J572" s="17"/>
      <c r="Y572" s="17"/>
      <c r="Z572" s="17"/>
    </row>
    <row r="573" spans="8:26">
      <c r="H573" s="17"/>
      <c r="I573" s="17"/>
      <c r="J573" s="17"/>
      <c r="Y573" s="17"/>
      <c r="Z573" s="17"/>
    </row>
    <row r="574" spans="8:26">
      <c r="H574" s="17"/>
      <c r="I574" s="17"/>
      <c r="J574" s="17"/>
      <c r="Y574" s="17"/>
      <c r="Z574" s="17"/>
    </row>
    <row r="575" spans="8:26">
      <c r="H575" s="17"/>
      <c r="I575" s="17"/>
      <c r="J575" s="17"/>
      <c r="Y575" s="17"/>
      <c r="Z575" s="17"/>
    </row>
    <row r="576" spans="8:26">
      <c r="H576" s="17"/>
      <c r="I576" s="17"/>
      <c r="J576" s="17"/>
      <c r="Y576" s="17"/>
      <c r="Z576" s="17"/>
    </row>
    <row r="577" spans="8:26">
      <c r="H577" s="17"/>
      <c r="I577" s="17"/>
      <c r="J577" s="17"/>
      <c r="Y577" s="17"/>
      <c r="Z577" s="17"/>
    </row>
    <row r="578" spans="8:26">
      <c r="H578" s="17"/>
      <c r="I578" s="17"/>
      <c r="J578" s="17"/>
      <c r="Y578" s="17"/>
      <c r="Z578" s="17"/>
    </row>
    <row r="579" spans="8:26">
      <c r="H579" s="17"/>
      <c r="I579" s="17"/>
      <c r="J579" s="17"/>
      <c r="Y579" s="17"/>
      <c r="Z579" s="17"/>
    </row>
    <row r="580" spans="8:26">
      <c r="H580" s="17"/>
      <c r="I580" s="17"/>
      <c r="J580" s="17"/>
      <c r="Y580" s="17"/>
      <c r="Z580" s="17"/>
    </row>
    <row r="581" spans="8:26">
      <c r="H581" s="17"/>
      <c r="I581" s="17"/>
      <c r="J581" s="17"/>
      <c r="Y581" s="17"/>
      <c r="Z581" s="17"/>
    </row>
    <row r="582" spans="8:26">
      <c r="H582" s="17"/>
      <c r="I582" s="17"/>
      <c r="J582" s="17"/>
      <c r="Y582" s="17"/>
      <c r="Z582" s="17"/>
    </row>
    <row r="583" spans="8:26">
      <c r="H583" s="17"/>
      <c r="I583" s="17"/>
      <c r="J583" s="17"/>
      <c r="Y583" s="17"/>
      <c r="Z583" s="17"/>
    </row>
    <row r="584" spans="8:26">
      <c r="H584" s="17"/>
      <c r="I584" s="17"/>
      <c r="J584" s="17"/>
      <c r="Y584" s="17"/>
      <c r="Z584" s="17"/>
    </row>
    <row r="585" spans="8:26">
      <c r="H585" s="17"/>
      <c r="I585" s="17"/>
      <c r="J585" s="17"/>
      <c r="Y585" s="17"/>
      <c r="Z585" s="17"/>
    </row>
    <row r="586" spans="8:26">
      <c r="H586" s="17"/>
      <c r="I586" s="17"/>
      <c r="J586" s="17"/>
      <c r="Y586" s="17"/>
      <c r="Z586" s="17"/>
    </row>
    <row r="587" spans="8:26">
      <c r="H587" s="17"/>
      <c r="I587" s="17"/>
      <c r="J587" s="17"/>
      <c r="Y587" s="17"/>
      <c r="Z587" s="17"/>
    </row>
    <row r="588" spans="8:26">
      <c r="H588" s="17"/>
      <c r="I588" s="17"/>
      <c r="J588" s="17"/>
      <c r="Y588" s="17"/>
      <c r="Z588" s="17"/>
    </row>
    <row r="589" spans="8:26">
      <c r="H589" s="17"/>
      <c r="I589" s="17"/>
      <c r="J589" s="17"/>
      <c r="Y589" s="17"/>
      <c r="Z589" s="17"/>
    </row>
    <row r="590" spans="8:26">
      <c r="H590" s="17"/>
      <c r="I590" s="17"/>
      <c r="J590" s="17"/>
      <c r="Y590" s="17"/>
      <c r="Z590" s="17"/>
    </row>
    <row r="591" spans="8:26">
      <c r="H591" s="17"/>
      <c r="I591" s="17"/>
      <c r="J591" s="17"/>
      <c r="Y591" s="17"/>
      <c r="Z591" s="17"/>
    </row>
    <row r="592" spans="8:26">
      <c r="H592" s="17"/>
      <c r="I592" s="17"/>
      <c r="J592" s="17"/>
      <c r="Y592" s="17"/>
      <c r="Z592" s="17"/>
    </row>
    <row r="593" spans="8:26">
      <c r="H593" s="17"/>
      <c r="I593" s="17"/>
      <c r="J593" s="17"/>
      <c r="Y593" s="17"/>
      <c r="Z593" s="17"/>
    </row>
    <row r="594" spans="8:26">
      <c r="H594" s="17"/>
      <c r="I594" s="17"/>
      <c r="J594" s="17"/>
      <c r="Y594" s="17"/>
      <c r="Z594" s="17"/>
    </row>
    <row r="595" spans="8:26">
      <c r="H595" s="17"/>
      <c r="I595" s="17"/>
      <c r="J595" s="17"/>
      <c r="Y595" s="17"/>
      <c r="Z595" s="17"/>
    </row>
    <row r="596" spans="8:26">
      <c r="H596" s="17"/>
      <c r="I596" s="17"/>
      <c r="J596" s="17"/>
      <c r="Y596" s="17"/>
      <c r="Z596" s="17"/>
    </row>
    <row r="597" spans="8:26">
      <c r="H597" s="17"/>
      <c r="I597" s="17"/>
      <c r="J597" s="17"/>
      <c r="Y597" s="17"/>
      <c r="Z597" s="17"/>
    </row>
    <row r="598" spans="8:26">
      <c r="H598" s="17"/>
      <c r="I598" s="17"/>
      <c r="J598" s="17"/>
      <c r="Y598" s="17"/>
      <c r="Z598" s="17"/>
    </row>
    <row r="599" spans="8:26">
      <c r="H599" s="17"/>
      <c r="I599" s="17"/>
      <c r="J599" s="17"/>
      <c r="Y599" s="17"/>
      <c r="Z599" s="17"/>
    </row>
    <row r="600" spans="8:26">
      <c r="H600" s="17"/>
      <c r="I600" s="17"/>
      <c r="J600" s="17"/>
      <c r="Y600" s="17"/>
      <c r="Z600" s="17"/>
    </row>
    <row r="601" spans="8:26">
      <c r="H601" s="17"/>
      <c r="I601" s="17"/>
      <c r="J601" s="17"/>
      <c r="Y601" s="17"/>
      <c r="Z601" s="17"/>
    </row>
    <row r="602" spans="8:26">
      <c r="H602" s="17"/>
      <c r="I602" s="17"/>
      <c r="J602" s="17"/>
      <c r="Y602" s="17"/>
      <c r="Z602" s="17"/>
    </row>
    <row r="603" spans="8:26">
      <c r="H603" s="17"/>
      <c r="I603" s="17"/>
      <c r="J603" s="17"/>
      <c r="Y603" s="17"/>
      <c r="Z603" s="17"/>
    </row>
    <row r="604" spans="8:26">
      <c r="H604" s="17"/>
      <c r="I604" s="17"/>
      <c r="J604" s="17"/>
      <c r="Y604" s="17"/>
      <c r="Z604" s="17"/>
    </row>
    <row r="605" spans="8:26">
      <c r="H605" s="17"/>
      <c r="I605" s="17"/>
      <c r="J605" s="17"/>
      <c r="Y605" s="17"/>
      <c r="Z605" s="17"/>
    </row>
    <row r="606" spans="8:26">
      <c r="H606" s="17"/>
      <c r="I606" s="17"/>
      <c r="J606" s="17"/>
      <c r="Y606" s="17"/>
      <c r="Z606" s="17"/>
    </row>
    <row r="607" spans="8:26">
      <c r="H607" s="17"/>
      <c r="I607" s="17"/>
      <c r="J607" s="17"/>
      <c r="Y607" s="17"/>
      <c r="Z607" s="17"/>
    </row>
    <row r="608" spans="8:26">
      <c r="H608" s="17"/>
      <c r="I608" s="17"/>
      <c r="J608" s="17"/>
      <c r="Y608" s="17"/>
      <c r="Z608" s="17"/>
    </row>
    <row r="609" spans="8:26">
      <c r="H609" s="17"/>
      <c r="I609" s="17"/>
      <c r="J609" s="17"/>
      <c r="Y609" s="17"/>
      <c r="Z609" s="17"/>
    </row>
    <row r="610" spans="8:26">
      <c r="H610" s="17"/>
      <c r="I610" s="17"/>
      <c r="J610" s="17"/>
      <c r="Y610" s="17"/>
      <c r="Z610" s="17"/>
    </row>
    <row r="611" spans="8:26">
      <c r="H611" s="17"/>
      <c r="I611" s="17"/>
      <c r="J611" s="17"/>
      <c r="Y611" s="17"/>
      <c r="Z611" s="17"/>
    </row>
    <row r="612" spans="8:26">
      <c r="H612" s="17"/>
      <c r="I612" s="17"/>
      <c r="J612" s="17"/>
      <c r="Y612" s="17"/>
      <c r="Z612" s="17"/>
    </row>
    <row r="613" spans="8:26">
      <c r="H613" s="17"/>
      <c r="I613" s="17"/>
      <c r="J613" s="17"/>
      <c r="Y613" s="17"/>
      <c r="Z613" s="17"/>
    </row>
    <row r="614" spans="8:26">
      <c r="H614" s="17"/>
      <c r="I614" s="17"/>
      <c r="J614" s="17"/>
      <c r="Y614" s="17"/>
      <c r="Z614" s="17"/>
    </row>
    <row r="615" spans="8:26">
      <c r="H615" s="17"/>
      <c r="I615" s="17"/>
      <c r="J615" s="17"/>
      <c r="Y615" s="17"/>
      <c r="Z615" s="17"/>
    </row>
    <row r="616" spans="8:26">
      <c r="H616" s="17"/>
      <c r="I616" s="17"/>
      <c r="J616" s="17"/>
      <c r="Y616" s="17"/>
      <c r="Z616" s="17"/>
    </row>
    <row r="617" spans="8:26">
      <c r="H617" s="17"/>
      <c r="I617" s="17"/>
      <c r="J617" s="17"/>
      <c r="Y617" s="17"/>
      <c r="Z617" s="17"/>
    </row>
    <row r="618" spans="8:26">
      <c r="H618" s="17"/>
      <c r="I618" s="17"/>
      <c r="J618" s="17"/>
      <c r="Y618" s="17"/>
      <c r="Z618" s="17"/>
    </row>
    <row r="619" spans="8:26">
      <c r="H619" s="17"/>
      <c r="I619" s="17"/>
      <c r="J619" s="17"/>
      <c r="Y619" s="17"/>
      <c r="Z619" s="17"/>
    </row>
    <row r="620" spans="8:26">
      <c r="H620" s="17"/>
      <c r="I620" s="17"/>
      <c r="J620" s="17"/>
      <c r="Y620" s="17"/>
      <c r="Z620" s="17"/>
    </row>
    <row r="621" spans="8:26">
      <c r="H621" s="17"/>
      <c r="I621" s="17"/>
      <c r="J621" s="17"/>
      <c r="Y621" s="17"/>
      <c r="Z621" s="17"/>
    </row>
    <row r="622" spans="8:26">
      <c r="H622" s="17"/>
      <c r="I622" s="17"/>
      <c r="J622" s="17"/>
      <c r="Y622" s="17"/>
      <c r="Z622" s="17"/>
    </row>
    <row r="623" spans="8:26">
      <c r="H623" s="17"/>
      <c r="I623" s="17"/>
      <c r="J623" s="17"/>
      <c r="Y623" s="17"/>
      <c r="Z623" s="17"/>
    </row>
    <row r="624" spans="8:26">
      <c r="H624" s="17"/>
      <c r="I624" s="17"/>
      <c r="J624" s="17"/>
      <c r="Y624" s="17"/>
      <c r="Z624" s="17"/>
    </row>
    <row r="625" spans="8:26">
      <c r="H625" s="17"/>
      <c r="I625" s="17"/>
      <c r="J625" s="17"/>
      <c r="Y625" s="17"/>
      <c r="Z625" s="17"/>
    </row>
    <row r="626" spans="8:26">
      <c r="H626" s="17"/>
      <c r="I626" s="17"/>
      <c r="J626" s="17"/>
      <c r="Y626" s="17"/>
      <c r="Z626" s="17"/>
    </row>
    <row r="627" spans="8:26">
      <c r="H627" s="17"/>
      <c r="I627" s="17"/>
      <c r="J627" s="17"/>
      <c r="Y627" s="17"/>
      <c r="Z627" s="17"/>
    </row>
    <row r="628" spans="8:26">
      <c r="H628" s="17"/>
      <c r="I628" s="17"/>
      <c r="J628" s="17"/>
      <c r="Y628" s="17"/>
      <c r="Z628" s="17"/>
    </row>
    <row r="629" spans="8:26">
      <c r="H629" s="17"/>
      <c r="I629" s="17"/>
      <c r="J629" s="17"/>
      <c r="Y629" s="17"/>
      <c r="Z629" s="17"/>
    </row>
    <row r="630" spans="8:26">
      <c r="H630" s="17"/>
      <c r="I630" s="17"/>
      <c r="J630" s="17"/>
      <c r="Y630" s="17"/>
      <c r="Z630" s="17"/>
    </row>
    <row r="631" spans="8:26">
      <c r="H631" s="17"/>
      <c r="I631" s="17"/>
      <c r="J631" s="17"/>
      <c r="Y631" s="17"/>
      <c r="Z631" s="17"/>
    </row>
    <row r="632" spans="8:26">
      <c r="H632" s="17"/>
      <c r="I632" s="17"/>
      <c r="J632" s="17"/>
      <c r="Y632" s="17"/>
      <c r="Z632" s="17"/>
    </row>
    <row r="633" spans="8:26">
      <c r="H633" s="17"/>
      <c r="I633" s="17"/>
      <c r="J633" s="17"/>
      <c r="Y633" s="17"/>
      <c r="Z633" s="17"/>
    </row>
    <row r="634" spans="8:26">
      <c r="H634" s="17"/>
      <c r="I634" s="17"/>
      <c r="J634" s="17"/>
      <c r="Y634" s="17"/>
      <c r="Z634" s="17"/>
    </row>
    <row r="635" spans="8:26">
      <c r="H635" s="17"/>
      <c r="I635" s="17"/>
      <c r="J635" s="17"/>
      <c r="Y635" s="17"/>
      <c r="Z635" s="17"/>
    </row>
    <row r="636" spans="8:26">
      <c r="H636" s="17"/>
      <c r="I636" s="17"/>
      <c r="J636" s="17"/>
      <c r="Y636" s="17"/>
      <c r="Z636" s="17"/>
    </row>
    <row r="637" spans="8:26">
      <c r="H637" s="17"/>
      <c r="I637" s="17"/>
      <c r="J637" s="17"/>
      <c r="Y637" s="17"/>
      <c r="Z637" s="17"/>
    </row>
    <row r="638" spans="8:26">
      <c r="H638" s="17"/>
      <c r="I638" s="17"/>
      <c r="J638" s="17"/>
      <c r="Y638" s="17"/>
      <c r="Z638" s="17"/>
    </row>
    <row r="639" spans="8:26">
      <c r="H639" s="17"/>
      <c r="I639" s="17"/>
      <c r="J639" s="17"/>
      <c r="Y639" s="17"/>
      <c r="Z639" s="17"/>
    </row>
    <row r="640" spans="8:26">
      <c r="H640" s="17"/>
      <c r="I640" s="17"/>
      <c r="J640" s="17"/>
      <c r="Y640" s="17"/>
      <c r="Z640" s="17"/>
    </row>
    <row r="641" spans="8:26">
      <c r="H641" s="17"/>
      <c r="I641" s="17"/>
      <c r="J641" s="17"/>
      <c r="Y641" s="17"/>
      <c r="Z641" s="17"/>
    </row>
    <row r="642" spans="8:26">
      <c r="H642" s="17"/>
      <c r="I642" s="17"/>
      <c r="J642" s="17"/>
      <c r="Y642" s="17"/>
      <c r="Z642" s="17"/>
    </row>
    <row r="643" spans="8:26">
      <c r="H643" s="17"/>
      <c r="I643" s="17"/>
      <c r="J643" s="17"/>
      <c r="Y643" s="17"/>
      <c r="Z643" s="17"/>
    </row>
    <row r="644" spans="8:26">
      <c r="H644" s="17"/>
      <c r="I644" s="17"/>
      <c r="J644" s="17"/>
      <c r="Y644" s="17"/>
      <c r="Z644" s="17"/>
    </row>
    <row r="645" spans="8:26">
      <c r="H645" s="17"/>
      <c r="I645" s="17"/>
      <c r="J645" s="17"/>
      <c r="Y645" s="17"/>
      <c r="Z645" s="17"/>
    </row>
    <row r="646" spans="8:26">
      <c r="H646" s="17"/>
      <c r="I646" s="17"/>
      <c r="J646" s="17"/>
      <c r="Y646" s="17"/>
      <c r="Z646" s="17"/>
    </row>
    <row r="647" spans="8:26">
      <c r="H647" s="17"/>
      <c r="I647" s="17"/>
      <c r="J647" s="17"/>
      <c r="Y647" s="17"/>
      <c r="Z647" s="17"/>
    </row>
    <row r="648" spans="8:26">
      <c r="H648" s="17"/>
      <c r="I648" s="17"/>
      <c r="J648" s="17"/>
      <c r="Y648" s="17"/>
      <c r="Z648" s="17"/>
    </row>
    <row r="649" spans="8:26">
      <c r="H649" s="17"/>
      <c r="I649" s="17"/>
      <c r="J649" s="17"/>
      <c r="Y649" s="17"/>
      <c r="Z649" s="17"/>
    </row>
    <row r="650" spans="8:26">
      <c r="H650" s="17"/>
      <c r="I650" s="17"/>
      <c r="J650" s="17"/>
      <c r="Y650" s="17"/>
      <c r="Z650" s="17"/>
    </row>
    <row r="651" spans="8:26">
      <c r="H651" s="17"/>
      <c r="I651" s="17"/>
      <c r="J651" s="17"/>
      <c r="Y651" s="17"/>
      <c r="Z651" s="17"/>
    </row>
    <row r="652" spans="8:26">
      <c r="H652" s="17"/>
      <c r="I652" s="17"/>
      <c r="J652" s="17"/>
      <c r="Y652" s="17"/>
      <c r="Z652" s="17"/>
    </row>
    <row r="653" spans="8:26">
      <c r="H653" s="17"/>
      <c r="I653" s="17"/>
      <c r="J653" s="17"/>
      <c r="Y653" s="17"/>
      <c r="Z653" s="17"/>
    </row>
    <row r="654" spans="8:26">
      <c r="H654" s="17"/>
      <c r="I654" s="17"/>
      <c r="J654" s="17"/>
      <c r="Y654" s="17"/>
      <c r="Z654" s="17"/>
    </row>
    <row r="655" spans="8:26">
      <c r="H655" s="17"/>
      <c r="I655" s="17"/>
      <c r="J655" s="17"/>
      <c r="Y655" s="17"/>
      <c r="Z655" s="17"/>
    </row>
    <row r="656" spans="8:26">
      <c r="H656" s="17"/>
      <c r="I656" s="17"/>
      <c r="J656" s="17"/>
      <c r="Y656" s="17"/>
      <c r="Z656" s="17"/>
    </row>
    <row r="657" spans="8:26">
      <c r="H657" s="17"/>
      <c r="I657" s="17"/>
      <c r="J657" s="17"/>
      <c r="Y657" s="17"/>
      <c r="Z657" s="17"/>
    </row>
    <row r="658" spans="8:26">
      <c r="H658" s="17"/>
      <c r="I658" s="17"/>
      <c r="J658" s="17"/>
      <c r="Y658" s="17"/>
      <c r="Z658" s="17"/>
    </row>
    <row r="659" spans="8:26">
      <c r="H659" s="17"/>
      <c r="I659" s="17"/>
      <c r="J659" s="17"/>
      <c r="Y659" s="17"/>
      <c r="Z659" s="17"/>
    </row>
    <row r="660" spans="8:26">
      <c r="H660" s="17"/>
      <c r="I660" s="17"/>
      <c r="J660" s="17"/>
      <c r="Y660" s="17"/>
      <c r="Z660" s="17"/>
    </row>
    <row r="661" spans="8:26">
      <c r="H661" s="17"/>
      <c r="I661" s="17"/>
      <c r="J661" s="17"/>
      <c r="Y661" s="17"/>
      <c r="Z661" s="17"/>
    </row>
    <row r="662" spans="8:26">
      <c r="H662" s="17"/>
      <c r="I662" s="17"/>
      <c r="J662" s="17"/>
      <c r="Y662" s="17"/>
      <c r="Z662" s="17"/>
    </row>
    <row r="663" spans="8:26">
      <c r="H663" s="17"/>
      <c r="I663" s="17"/>
      <c r="J663" s="17"/>
      <c r="Y663" s="17"/>
      <c r="Z663" s="17"/>
    </row>
    <row r="664" spans="8:26">
      <c r="H664" s="17"/>
      <c r="I664" s="17"/>
      <c r="J664" s="17"/>
      <c r="Y664" s="17"/>
      <c r="Z664" s="17"/>
    </row>
    <row r="665" spans="8:26">
      <c r="H665" s="17"/>
      <c r="I665" s="17"/>
      <c r="J665" s="17"/>
      <c r="Y665" s="17"/>
      <c r="Z665" s="17"/>
    </row>
    <row r="666" spans="8:26">
      <c r="H666" s="17"/>
      <c r="I666" s="17"/>
      <c r="J666" s="17"/>
      <c r="Y666" s="17"/>
      <c r="Z666" s="17"/>
    </row>
    <row r="667" spans="8:26">
      <c r="H667" s="17"/>
      <c r="I667" s="17"/>
      <c r="J667" s="17"/>
      <c r="Y667" s="17"/>
      <c r="Z667" s="17"/>
    </row>
    <row r="668" spans="8:26">
      <c r="H668" s="17"/>
      <c r="I668" s="17"/>
      <c r="J668" s="17"/>
      <c r="Y668" s="17"/>
      <c r="Z668" s="17"/>
    </row>
    <row r="669" spans="8:26">
      <c r="H669" s="17"/>
      <c r="I669" s="17"/>
      <c r="J669" s="17"/>
      <c r="Y669" s="17"/>
      <c r="Z669" s="17"/>
    </row>
    <row r="670" spans="8:26">
      <c r="H670" s="17"/>
      <c r="I670" s="17"/>
      <c r="J670" s="17"/>
      <c r="Y670" s="17"/>
      <c r="Z670" s="17"/>
    </row>
    <row r="671" spans="8:26">
      <c r="H671" s="17"/>
      <c r="I671" s="17"/>
      <c r="J671" s="17"/>
      <c r="Y671" s="17"/>
      <c r="Z671" s="17"/>
    </row>
    <row r="672" spans="8:26">
      <c r="H672" s="17"/>
      <c r="I672" s="17"/>
      <c r="J672" s="17"/>
      <c r="Y672" s="17"/>
      <c r="Z672" s="17"/>
    </row>
    <row r="673" spans="8:26">
      <c r="H673" s="17"/>
      <c r="I673" s="17"/>
      <c r="J673" s="17"/>
      <c r="Y673" s="17"/>
      <c r="Z673" s="17"/>
    </row>
    <row r="674" spans="8:26">
      <c r="H674" s="17"/>
      <c r="I674" s="17"/>
      <c r="J674" s="17"/>
      <c r="Y674" s="17"/>
      <c r="Z674" s="17"/>
    </row>
    <row r="675" spans="8:26">
      <c r="H675" s="17"/>
      <c r="I675" s="17"/>
      <c r="J675" s="17"/>
      <c r="Y675" s="17"/>
      <c r="Z675" s="17"/>
    </row>
    <row r="676" spans="8:26">
      <c r="H676" s="17"/>
      <c r="I676" s="17"/>
      <c r="J676" s="17"/>
      <c r="Y676" s="17"/>
      <c r="Z676" s="17"/>
    </row>
    <row r="677" spans="8:26">
      <c r="H677" s="17"/>
      <c r="I677" s="17"/>
      <c r="J677" s="17"/>
      <c r="Y677" s="17"/>
      <c r="Z677" s="17"/>
    </row>
    <row r="678" spans="8:26">
      <c r="H678" s="17"/>
      <c r="I678" s="17"/>
      <c r="J678" s="17"/>
      <c r="Y678" s="17"/>
      <c r="Z678" s="17"/>
    </row>
    <row r="679" spans="8:26">
      <c r="H679" s="17"/>
      <c r="I679" s="17"/>
      <c r="J679" s="17"/>
      <c r="Y679" s="17"/>
      <c r="Z679" s="17"/>
    </row>
    <row r="680" spans="8:26">
      <c r="H680" s="17"/>
      <c r="I680" s="17"/>
      <c r="J680" s="17"/>
      <c r="Y680" s="17"/>
      <c r="Z680" s="17"/>
    </row>
    <row r="681" spans="8:26">
      <c r="H681" s="17"/>
      <c r="I681" s="17"/>
      <c r="J681" s="17"/>
      <c r="Y681" s="17"/>
      <c r="Z681" s="17"/>
    </row>
    <row r="682" spans="8:26">
      <c r="H682" s="17"/>
      <c r="I682" s="17"/>
      <c r="J682" s="17"/>
      <c r="Y682" s="17"/>
      <c r="Z682" s="17"/>
    </row>
    <row r="683" spans="8:26">
      <c r="H683" s="17"/>
      <c r="I683" s="17"/>
      <c r="J683" s="17"/>
      <c r="Y683" s="17"/>
      <c r="Z683" s="17"/>
    </row>
    <row r="684" spans="8:26">
      <c r="H684" s="17"/>
      <c r="I684" s="17"/>
      <c r="J684" s="17"/>
      <c r="Y684" s="17"/>
      <c r="Z684" s="17"/>
    </row>
    <row r="685" spans="8:26">
      <c r="H685" s="17"/>
      <c r="I685" s="17"/>
      <c r="J685" s="17"/>
      <c r="Y685" s="17"/>
      <c r="Z685" s="17"/>
    </row>
    <row r="686" spans="8:26">
      <c r="H686" s="17"/>
      <c r="I686" s="17"/>
      <c r="J686" s="17"/>
      <c r="Y686" s="17"/>
      <c r="Z686" s="17"/>
    </row>
    <row r="687" spans="8:26">
      <c r="H687" s="17"/>
      <c r="I687" s="17"/>
      <c r="J687" s="17"/>
      <c r="Y687" s="17"/>
      <c r="Z687" s="17"/>
    </row>
    <row r="688" spans="8:26">
      <c r="H688" s="17"/>
      <c r="I688" s="17"/>
      <c r="J688" s="17"/>
      <c r="Y688" s="17"/>
      <c r="Z688" s="17"/>
    </row>
    <row r="689" spans="8:26">
      <c r="H689" s="17"/>
      <c r="I689" s="17"/>
      <c r="J689" s="17"/>
      <c r="Y689" s="17"/>
      <c r="Z689" s="17"/>
    </row>
    <row r="690" spans="8:26">
      <c r="H690" s="17"/>
      <c r="I690" s="17"/>
      <c r="J690" s="17"/>
      <c r="Y690" s="17"/>
      <c r="Z690" s="17"/>
    </row>
    <row r="691" spans="8:26">
      <c r="H691" s="17"/>
      <c r="I691" s="17"/>
      <c r="J691" s="17"/>
      <c r="Y691" s="17"/>
      <c r="Z691" s="17"/>
    </row>
    <row r="692" spans="8:26">
      <c r="H692" s="17"/>
      <c r="I692" s="17"/>
      <c r="J692" s="17"/>
      <c r="Y692" s="17"/>
      <c r="Z692" s="17"/>
    </row>
    <row r="693" spans="8:26">
      <c r="H693" s="17"/>
      <c r="I693" s="17"/>
      <c r="J693" s="17"/>
      <c r="Y693" s="17"/>
      <c r="Z693" s="17"/>
    </row>
    <row r="694" spans="8:26">
      <c r="H694" s="17"/>
      <c r="I694" s="17"/>
      <c r="J694" s="17"/>
      <c r="Y694" s="17"/>
      <c r="Z694" s="17"/>
    </row>
    <row r="695" spans="8:26">
      <c r="H695" s="17"/>
      <c r="I695" s="17"/>
      <c r="J695" s="17"/>
      <c r="Y695" s="17"/>
      <c r="Z695" s="17"/>
    </row>
    <row r="696" spans="8:26">
      <c r="H696" s="17"/>
      <c r="I696" s="17"/>
      <c r="J696" s="17"/>
      <c r="Y696" s="17"/>
      <c r="Z696" s="17"/>
    </row>
    <row r="697" spans="8:26">
      <c r="H697" s="17"/>
      <c r="I697" s="17"/>
      <c r="J697" s="17"/>
      <c r="Y697" s="17"/>
      <c r="Z697" s="17"/>
    </row>
    <row r="698" spans="8:26">
      <c r="H698" s="17"/>
      <c r="I698" s="17"/>
      <c r="J698" s="17"/>
      <c r="Y698" s="17"/>
      <c r="Z698" s="17"/>
    </row>
    <row r="699" spans="8:26">
      <c r="H699" s="17"/>
      <c r="I699" s="17"/>
      <c r="J699" s="17"/>
      <c r="Y699" s="17"/>
      <c r="Z699" s="17"/>
    </row>
    <row r="700" spans="8:26">
      <c r="H700" s="17"/>
      <c r="I700" s="17"/>
      <c r="J700" s="17"/>
      <c r="Y700" s="17"/>
      <c r="Z700" s="17"/>
    </row>
    <row r="701" spans="8:26">
      <c r="H701" s="17"/>
      <c r="I701" s="17"/>
      <c r="J701" s="17"/>
      <c r="Y701" s="17"/>
      <c r="Z701" s="17"/>
    </row>
    <row r="702" spans="8:26">
      <c r="H702" s="17"/>
      <c r="I702" s="17"/>
      <c r="J702" s="17"/>
      <c r="Y702" s="17"/>
      <c r="Z702" s="17"/>
    </row>
    <row r="703" spans="8:26">
      <c r="H703" s="17"/>
      <c r="I703" s="17"/>
      <c r="J703" s="17"/>
      <c r="Y703" s="17"/>
      <c r="Z703" s="17"/>
    </row>
    <row r="704" spans="8:26">
      <c r="H704" s="17"/>
      <c r="I704" s="17"/>
      <c r="J704" s="17"/>
      <c r="Y704" s="17"/>
      <c r="Z704" s="17"/>
    </row>
    <row r="705" spans="8:26">
      <c r="H705" s="17"/>
      <c r="I705" s="17"/>
      <c r="J705" s="17"/>
      <c r="Y705" s="17"/>
      <c r="Z705" s="17"/>
    </row>
    <row r="706" spans="8:26">
      <c r="H706" s="17"/>
      <c r="I706" s="17"/>
      <c r="J706" s="17"/>
      <c r="Y706" s="17"/>
      <c r="Z706" s="17"/>
    </row>
    <row r="707" spans="8:26">
      <c r="H707" s="17"/>
      <c r="I707" s="17"/>
      <c r="J707" s="17"/>
      <c r="Y707" s="17"/>
      <c r="Z707" s="17"/>
    </row>
    <row r="708" spans="8:26">
      <c r="H708" s="17"/>
      <c r="I708" s="17"/>
      <c r="J708" s="17"/>
      <c r="Y708" s="17"/>
      <c r="Z708" s="17"/>
    </row>
    <row r="709" spans="8:26">
      <c r="H709" s="17"/>
      <c r="I709" s="17"/>
      <c r="J709" s="17"/>
      <c r="Y709" s="17"/>
      <c r="Z709" s="17"/>
    </row>
    <row r="710" spans="8:26">
      <c r="H710" s="17"/>
      <c r="I710" s="17"/>
      <c r="J710" s="17"/>
      <c r="Y710" s="17"/>
      <c r="Z710" s="17"/>
    </row>
    <row r="711" spans="8:26">
      <c r="H711" s="17"/>
      <c r="I711" s="17"/>
      <c r="J711" s="17"/>
      <c r="Y711" s="17"/>
      <c r="Z711" s="17"/>
    </row>
    <row r="712" spans="8:26">
      <c r="H712" s="17"/>
      <c r="I712" s="17"/>
      <c r="J712" s="17"/>
      <c r="Y712" s="17"/>
      <c r="Z712" s="17"/>
    </row>
    <row r="713" spans="8:26">
      <c r="H713" s="17"/>
      <c r="I713" s="17"/>
      <c r="J713" s="17"/>
      <c r="Y713" s="17"/>
      <c r="Z713" s="17"/>
    </row>
    <row r="714" spans="8:26">
      <c r="H714" s="17"/>
      <c r="I714" s="17"/>
      <c r="J714" s="17"/>
      <c r="Y714" s="17"/>
      <c r="Z714" s="17"/>
    </row>
    <row r="715" spans="8:26">
      <c r="H715" s="17"/>
      <c r="I715" s="17"/>
      <c r="J715" s="17"/>
      <c r="Y715" s="17"/>
      <c r="Z715" s="17"/>
    </row>
    <row r="716" spans="8:26">
      <c r="H716" s="17"/>
      <c r="I716" s="17"/>
      <c r="J716" s="17"/>
      <c r="Y716" s="17"/>
      <c r="Z716" s="17"/>
    </row>
    <row r="717" spans="8:26">
      <c r="H717" s="17"/>
      <c r="I717" s="17"/>
      <c r="J717" s="17"/>
      <c r="Y717" s="17"/>
      <c r="Z717" s="17"/>
    </row>
    <row r="718" spans="8:26">
      <c r="H718" s="17"/>
      <c r="I718" s="17"/>
      <c r="J718" s="17"/>
      <c r="Y718" s="17"/>
      <c r="Z718" s="17"/>
    </row>
    <row r="719" spans="8:26">
      <c r="H719" s="17"/>
      <c r="I719" s="17"/>
      <c r="J719" s="17"/>
      <c r="Y719" s="17"/>
      <c r="Z719" s="17"/>
    </row>
    <row r="720" spans="8:26">
      <c r="H720" s="17"/>
      <c r="I720" s="17"/>
      <c r="J720" s="17"/>
      <c r="Y720" s="17"/>
      <c r="Z720" s="17"/>
    </row>
    <row r="721" spans="8:26">
      <c r="H721" s="17"/>
      <c r="I721" s="17"/>
      <c r="J721" s="17"/>
      <c r="Y721" s="17"/>
      <c r="Z721" s="17"/>
    </row>
    <row r="722" spans="8:26">
      <c r="H722" s="17"/>
      <c r="I722" s="17"/>
      <c r="J722" s="17"/>
      <c r="Y722" s="17"/>
      <c r="Z722" s="17"/>
    </row>
    <row r="723" spans="8:26">
      <c r="H723" s="17"/>
      <c r="I723" s="17"/>
      <c r="J723" s="17"/>
      <c r="Y723" s="17"/>
      <c r="Z723" s="17"/>
    </row>
    <row r="724" spans="8:26">
      <c r="H724" s="17"/>
      <c r="I724" s="17"/>
      <c r="J724" s="17"/>
      <c r="Y724" s="17"/>
      <c r="Z724" s="17"/>
    </row>
    <row r="725" spans="8:26">
      <c r="H725" s="17"/>
      <c r="I725" s="17"/>
      <c r="J725" s="17"/>
      <c r="Y725" s="17"/>
      <c r="Z725" s="17"/>
    </row>
    <row r="726" spans="8:26">
      <c r="H726" s="17"/>
      <c r="I726" s="17"/>
      <c r="J726" s="17"/>
      <c r="Y726" s="17"/>
      <c r="Z726" s="17"/>
    </row>
    <row r="727" spans="8:26">
      <c r="H727" s="17"/>
      <c r="I727" s="17"/>
      <c r="J727" s="17"/>
      <c r="Y727" s="17"/>
      <c r="Z727" s="17"/>
    </row>
    <row r="728" spans="8:26">
      <c r="H728" s="17"/>
      <c r="I728" s="17"/>
      <c r="J728" s="17"/>
      <c r="Y728" s="17"/>
      <c r="Z728" s="17"/>
    </row>
    <row r="729" spans="8:26">
      <c r="H729" s="17"/>
      <c r="I729" s="17"/>
      <c r="J729" s="17"/>
      <c r="Y729" s="17"/>
      <c r="Z729" s="17"/>
    </row>
    <row r="730" spans="8:26">
      <c r="H730" s="17"/>
      <c r="I730" s="17"/>
      <c r="J730" s="17"/>
      <c r="Y730" s="17"/>
      <c r="Z730" s="17"/>
    </row>
    <row r="731" spans="8:26">
      <c r="H731" s="17"/>
      <c r="I731" s="17"/>
      <c r="J731" s="17"/>
      <c r="Y731" s="17"/>
      <c r="Z731" s="17"/>
    </row>
    <row r="732" spans="8:26">
      <c r="H732" s="17"/>
      <c r="I732" s="17"/>
      <c r="J732" s="17"/>
      <c r="Y732" s="17"/>
      <c r="Z732" s="17"/>
    </row>
    <row r="733" spans="8:26">
      <c r="H733" s="17"/>
      <c r="I733" s="17"/>
      <c r="J733" s="17"/>
      <c r="Y733" s="17"/>
      <c r="Z733" s="17"/>
    </row>
    <row r="734" spans="8:26">
      <c r="H734" s="17"/>
      <c r="I734" s="17"/>
      <c r="J734" s="17"/>
      <c r="Y734" s="17"/>
      <c r="Z734" s="17"/>
    </row>
    <row r="735" spans="8:26">
      <c r="H735" s="17"/>
      <c r="I735" s="17"/>
      <c r="J735" s="17"/>
      <c r="Y735" s="17"/>
      <c r="Z735" s="17"/>
    </row>
    <row r="736" spans="8:26">
      <c r="H736" s="17"/>
      <c r="I736" s="17"/>
      <c r="J736" s="17"/>
      <c r="Y736" s="17"/>
      <c r="Z736" s="17"/>
    </row>
    <row r="737" spans="8:26">
      <c r="H737" s="17"/>
      <c r="I737" s="17"/>
      <c r="J737" s="17"/>
      <c r="Y737" s="17"/>
      <c r="Z737" s="17"/>
    </row>
    <row r="738" spans="8:26">
      <c r="H738" s="17"/>
      <c r="I738" s="17"/>
      <c r="J738" s="17"/>
      <c r="Y738" s="17"/>
      <c r="Z738" s="17"/>
    </row>
    <row r="739" spans="8:26">
      <c r="H739" s="17"/>
      <c r="I739" s="17"/>
      <c r="J739" s="17"/>
      <c r="Y739" s="17"/>
      <c r="Z739" s="17"/>
    </row>
    <row r="740" spans="8:26">
      <c r="H740" s="17"/>
      <c r="I740" s="17"/>
      <c r="J740" s="17"/>
      <c r="Y740" s="17"/>
      <c r="Z740" s="17"/>
    </row>
    <row r="741" spans="8:26">
      <c r="H741" s="17"/>
      <c r="I741" s="17"/>
      <c r="J741" s="17"/>
      <c r="Y741" s="17"/>
      <c r="Z741" s="17"/>
    </row>
    <row r="742" spans="8:26">
      <c r="H742" s="17"/>
      <c r="I742" s="17"/>
      <c r="J742" s="17"/>
      <c r="Y742" s="17"/>
      <c r="Z742" s="17"/>
    </row>
    <row r="743" spans="8:26">
      <c r="H743" s="17"/>
      <c r="I743" s="17"/>
      <c r="J743" s="17"/>
      <c r="Y743" s="17"/>
      <c r="Z743" s="17"/>
    </row>
    <row r="744" spans="8:26">
      <c r="H744" s="17"/>
      <c r="I744" s="17"/>
      <c r="J744" s="17"/>
      <c r="Y744" s="17"/>
      <c r="Z744" s="17"/>
    </row>
    <row r="745" spans="8:26">
      <c r="H745" s="17"/>
      <c r="I745" s="17"/>
      <c r="J745" s="17"/>
      <c r="Y745" s="17"/>
      <c r="Z745" s="17"/>
    </row>
    <row r="746" spans="8:26">
      <c r="H746" s="17"/>
      <c r="I746" s="17"/>
      <c r="J746" s="17"/>
      <c r="Y746" s="17"/>
      <c r="Z746" s="17"/>
    </row>
    <row r="747" spans="8:26">
      <c r="H747" s="17"/>
      <c r="I747" s="17"/>
      <c r="J747" s="17"/>
      <c r="Y747" s="17"/>
      <c r="Z747" s="17"/>
    </row>
    <row r="748" spans="8:26">
      <c r="H748" s="17"/>
      <c r="I748" s="17"/>
      <c r="J748" s="17"/>
      <c r="Y748" s="17"/>
      <c r="Z748" s="17"/>
    </row>
    <row r="749" spans="8:26">
      <c r="H749" s="17"/>
      <c r="I749" s="17"/>
      <c r="J749" s="17"/>
      <c r="Y749" s="17"/>
      <c r="Z749" s="17"/>
    </row>
    <row r="750" spans="8:26">
      <c r="H750" s="17"/>
      <c r="I750" s="17"/>
      <c r="J750" s="17"/>
      <c r="Y750" s="17"/>
      <c r="Z750" s="17"/>
    </row>
    <row r="751" spans="8:26">
      <c r="H751" s="17"/>
      <c r="I751" s="17"/>
      <c r="J751" s="17"/>
      <c r="Y751" s="17"/>
      <c r="Z751" s="17"/>
    </row>
    <row r="752" spans="8:26">
      <c r="H752" s="17"/>
      <c r="I752" s="17"/>
      <c r="J752" s="17"/>
      <c r="Y752" s="17"/>
      <c r="Z752" s="17"/>
    </row>
    <row r="753" spans="8:26">
      <c r="H753" s="17"/>
      <c r="I753" s="17"/>
      <c r="J753" s="17"/>
      <c r="Y753" s="17"/>
      <c r="Z753" s="17"/>
    </row>
    <row r="754" spans="8:26">
      <c r="H754" s="17"/>
      <c r="I754" s="17"/>
      <c r="J754" s="17"/>
      <c r="Y754" s="17"/>
      <c r="Z754" s="17"/>
    </row>
    <row r="755" spans="8:26">
      <c r="H755" s="17"/>
      <c r="I755" s="17"/>
      <c r="J755" s="17"/>
      <c r="Y755" s="17"/>
      <c r="Z755" s="17"/>
    </row>
    <row r="756" spans="8:26">
      <c r="H756" s="17"/>
      <c r="I756" s="17"/>
      <c r="J756" s="17"/>
      <c r="Y756" s="17"/>
      <c r="Z756" s="17"/>
    </row>
    <row r="757" spans="8:26">
      <c r="H757" s="17"/>
      <c r="I757" s="17"/>
      <c r="J757" s="17"/>
      <c r="Y757" s="17"/>
      <c r="Z757" s="17"/>
    </row>
    <row r="758" spans="8:26">
      <c r="H758" s="17"/>
      <c r="I758" s="17"/>
      <c r="J758" s="17"/>
      <c r="Y758" s="17"/>
      <c r="Z758" s="17"/>
    </row>
    <row r="759" spans="8:26">
      <c r="H759" s="17"/>
      <c r="I759" s="17"/>
      <c r="J759" s="17"/>
      <c r="Y759" s="17"/>
      <c r="Z759" s="17"/>
    </row>
    <row r="760" spans="8:26">
      <c r="H760" s="17"/>
      <c r="I760" s="17"/>
      <c r="J760" s="17"/>
      <c r="Y760" s="17"/>
      <c r="Z760" s="17"/>
    </row>
    <row r="761" spans="8:26">
      <c r="H761" s="17"/>
      <c r="I761" s="17"/>
      <c r="J761" s="17"/>
      <c r="Y761" s="17"/>
      <c r="Z761" s="17"/>
    </row>
    <row r="762" spans="8:26">
      <c r="H762" s="17"/>
      <c r="I762" s="17"/>
      <c r="J762" s="17"/>
      <c r="Y762" s="17"/>
      <c r="Z762" s="17"/>
    </row>
    <row r="763" spans="8:26">
      <c r="H763" s="17"/>
      <c r="I763" s="17"/>
      <c r="J763" s="17"/>
      <c r="Y763" s="17"/>
      <c r="Z763" s="17"/>
    </row>
    <row r="764" spans="8:26">
      <c r="H764" s="17"/>
      <c r="I764" s="17"/>
      <c r="J764" s="17"/>
      <c r="Y764" s="17"/>
      <c r="Z764" s="17"/>
    </row>
    <row r="765" spans="8:26">
      <c r="H765" s="17"/>
      <c r="I765" s="17"/>
      <c r="J765" s="17"/>
      <c r="Y765" s="17"/>
      <c r="Z765" s="17"/>
    </row>
    <row r="766" spans="8:26">
      <c r="H766" s="17"/>
      <c r="I766" s="17"/>
      <c r="J766" s="17"/>
      <c r="Y766" s="17"/>
      <c r="Z766" s="17"/>
    </row>
    <row r="767" spans="8:26">
      <c r="H767" s="17"/>
      <c r="I767" s="17"/>
      <c r="J767" s="17"/>
      <c r="Y767" s="17"/>
      <c r="Z767" s="17"/>
    </row>
    <row r="768" spans="8:26">
      <c r="H768" s="17"/>
      <c r="I768" s="17"/>
      <c r="J768" s="17"/>
      <c r="Y768" s="17"/>
      <c r="Z768" s="17"/>
    </row>
    <row r="769" spans="8:26">
      <c r="H769" s="17"/>
      <c r="I769" s="17"/>
      <c r="J769" s="17"/>
      <c r="Y769" s="17"/>
      <c r="Z769" s="17"/>
    </row>
    <row r="770" spans="8:26">
      <c r="H770" s="17"/>
      <c r="I770" s="17"/>
      <c r="J770" s="17"/>
      <c r="Y770" s="17"/>
      <c r="Z770" s="17"/>
    </row>
    <row r="771" spans="8:26">
      <c r="H771" s="17"/>
      <c r="I771" s="17"/>
      <c r="J771" s="17"/>
      <c r="Y771" s="17"/>
      <c r="Z771" s="17"/>
    </row>
    <row r="772" spans="8:26">
      <c r="H772" s="17"/>
      <c r="I772" s="17"/>
      <c r="J772" s="17"/>
      <c r="Y772" s="17"/>
      <c r="Z772" s="17"/>
    </row>
    <row r="773" spans="8:26">
      <c r="H773" s="17"/>
      <c r="I773" s="17"/>
      <c r="J773" s="17"/>
      <c r="Y773" s="17"/>
      <c r="Z773" s="17"/>
    </row>
    <row r="774" spans="8:26">
      <c r="H774" s="17"/>
      <c r="I774" s="17"/>
      <c r="J774" s="17"/>
      <c r="Y774" s="17"/>
      <c r="Z774" s="17"/>
    </row>
    <row r="775" spans="8:26">
      <c r="H775" s="17"/>
      <c r="I775" s="17"/>
      <c r="J775" s="17"/>
      <c r="Y775" s="17"/>
      <c r="Z775" s="17"/>
    </row>
    <row r="776" spans="8:26">
      <c r="H776" s="17"/>
      <c r="I776" s="17"/>
      <c r="J776" s="17"/>
      <c r="Y776" s="17"/>
      <c r="Z776" s="17"/>
    </row>
    <row r="777" spans="8:26">
      <c r="H777" s="17"/>
      <c r="I777" s="17"/>
      <c r="J777" s="17"/>
      <c r="Y777" s="17"/>
      <c r="Z777" s="17"/>
    </row>
    <row r="778" spans="8:26">
      <c r="H778" s="17"/>
      <c r="I778" s="17"/>
      <c r="J778" s="17"/>
      <c r="Y778" s="17"/>
      <c r="Z778" s="17"/>
    </row>
    <row r="779" spans="8:26">
      <c r="H779" s="17"/>
      <c r="I779" s="17"/>
      <c r="J779" s="17"/>
      <c r="Y779" s="17"/>
      <c r="Z779" s="17"/>
    </row>
    <row r="780" spans="8:26">
      <c r="H780" s="17"/>
      <c r="I780" s="17"/>
      <c r="J780" s="17"/>
      <c r="Y780" s="17"/>
      <c r="Z780" s="17"/>
    </row>
    <row r="781" spans="8:26">
      <c r="H781" s="17"/>
      <c r="I781" s="17"/>
      <c r="J781" s="17"/>
      <c r="Y781" s="17"/>
      <c r="Z781" s="17"/>
    </row>
    <row r="782" spans="8:26">
      <c r="H782" s="17"/>
      <c r="I782" s="17"/>
      <c r="J782" s="17"/>
      <c r="Y782" s="17"/>
      <c r="Z782" s="17"/>
    </row>
    <row r="783" spans="8:26">
      <c r="H783" s="17"/>
      <c r="I783" s="17"/>
      <c r="J783" s="17"/>
      <c r="Y783" s="17"/>
      <c r="Z783" s="17"/>
    </row>
    <row r="784" spans="8:26">
      <c r="H784" s="17"/>
      <c r="I784" s="17"/>
      <c r="J784" s="17"/>
      <c r="Y784" s="17"/>
      <c r="Z784" s="17"/>
    </row>
    <row r="785" spans="8:26">
      <c r="H785" s="17"/>
      <c r="I785" s="17"/>
      <c r="J785" s="17"/>
      <c r="Y785" s="17"/>
      <c r="Z785" s="17"/>
    </row>
    <row r="786" spans="8:26">
      <c r="H786" s="17"/>
      <c r="I786" s="17"/>
      <c r="J786" s="17"/>
      <c r="Y786" s="17"/>
      <c r="Z786" s="17"/>
    </row>
    <row r="787" spans="8:26">
      <c r="H787" s="17"/>
      <c r="I787" s="17"/>
      <c r="J787" s="17"/>
      <c r="Y787" s="17"/>
      <c r="Z787" s="17"/>
    </row>
    <row r="788" spans="8:26">
      <c r="H788" s="17"/>
      <c r="I788" s="17"/>
      <c r="J788" s="17"/>
      <c r="Y788" s="17"/>
      <c r="Z788" s="17"/>
    </row>
    <row r="789" spans="8:26">
      <c r="H789" s="17"/>
      <c r="I789" s="17"/>
      <c r="J789" s="17"/>
      <c r="Y789" s="17"/>
      <c r="Z789" s="17"/>
    </row>
    <row r="790" spans="8:26">
      <c r="H790" s="17"/>
      <c r="I790" s="17"/>
      <c r="J790" s="17"/>
      <c r="Y790" s="17"/>
      <c r="Z790" s="17"/>
    </row>
    <row r="791" spans="8:26">
      <c r="H791" s="17"/>
      <c r="I791" s="17"/>
      <c r="J791" s="17"/>
      <c r="Y791" s="17"/>
      <c r="Z791" s="17"/>
    </row>
    <row r="792" spans="8:26">
      <c r="H792" s="17"/>
      <c r="I792" s="17"/>
      <c r="J792" s="17"/>
      <c r="Y792" s="17"/>
      <c r="Z792" s="17"/>
    </row>
    <row r="793" spans="8:26">
      <c r="H793" s="17"/>
      <c r="I793" s="17"/>
      <c r="J793" s="17"/>
      <c r="Y793" s="17"/>
      <c r="Z793" s="17"/>
    </row>
    <row r="794" spans="8:26">
      <c r="H794" s="17"/>
      <c r="I794" s="17"/>
      <c r="J794" s="17"/>
      <c r="Y794" s="17"/>
      <c r="Z794" s="17"/>
    </row>
    <row r="795" spans="8:26">
      <c r="H795" s="17"/>
      <c r="I795" s="17"/>
      <c r="J795" s="17"/>
      <c r="Y795" s="17"/>
      <c r="Z795" s="17"/>
    </row>
    <row r="796" spans="8:26">
      <c r="H796" s="17"/>
      <c r="I796" s="17"/>
      <c r="J796" s="17"/>
      <c r="Y796" s="17"/>
      <c r="Z796" s="17"/>
    </row>
    <row r="797" spans="8:26">
      <c r="H797" s="17"/>
      <c r="I797" s="17"/>
      <c r="J797" s="17"/>
      <c r="Y797" s="17"/>
      <c r="Z797" s="17"/>
    </row>
    <row r="798" spans="8:26">
      <c r="H798" s="17"/>
      <c r="I798" s="17"/>
      <c r="J798" s="17"/>
      <c r="Y798" s="17"/>
      <c r="Z798" s="17"/>
    </row>
    <row r="799" spans="8:26">
      <c r="H799" s="17"/>
      <c r="I799" s="17"/>
      <c r="J799" s="17"/>
      <c r="Y799" s="17"/>
      <c r="Z799" s="17"/>
    </row>
    <row r="800" spans="8:26">
      <c r="H800" s="17"/>
      <c r="I800" s="17"/>
      <c r="J800" s="17"/>
      <c r="Y800" s="17"/>
      <c r="Z800" s="17"/>
    </row>
    <row r="801" spans="8:26">
      <c r="H801" s="17"/>
      <c r="I801" s="17"/>
      <c r="J801" s="17"/>
      <c r="Y801" s="17"/>
      <c r="Z801" s="17"/>
    </row>
    <row r="802" spans="8:26">
      <c r="H802" s="17"/>
      <c r="I802" s="17"/>
      <c r="J802" s="17"/>
      <c r="Y802" s="17"/>
      <c r="Z802" s="17"/>
    </row>
    <row r="803" spans="8:26">
      <c r="H803" s="17"/>
      <c r="I803" s="17"/>
      <c r="J803" s="17"/>
      <c r="Y803" s="17"/>
      <c r="Z803" s="17"/>
    </row>
    <row r="804" spans="8:26">
      <c r="H804" s="17"/>
      <c r="I804" s="17"/>
      <c r="J804" s="17"/>
      <c r="Y804" s="17"/>
      <c r="Z804" s="17"/>
    </row>
    <row r="805" spans="8:26">
      <c r="H805" s="17"/>
      <c r="I805" s="17"/>
      <c r="J805" s="17"/>
      <c r="Y805" s="17"/>
      <c r="Z805" s="17"/>
    </row>
    <row r="806" spans="8:26">
      <c r="H806" s="17"/>
      <c r="I806" s="17"/>
      <c r="J806" s="17"/>
      <c r="Y806" s="17"/>
      <c r="Z806" s="17"/>
    </row>
    <row r="807" spans="8:26">
      <c r="H807" s="17"/>
      <c r="I807" s="17"/>
      <c r="J807" s="17"/>
      <c r="Y807" s="17"/>
      <c r="Z807" s="17"/>
    </row>
    <row r="808" spans="8:26">
      <c r="H808" s="17"/>
      <c r="I808" s="17"/>
      <c r="J808" s="17"/>
      <c r="Y808" s="17"/>
      <c r="Z808" s="17"/>
    </row>
    <row r="809" spans="8:26">
      <c r="H809" s="17"/>
      <c r="I809" s="17"/>
      <c r="J809" s="17"/>
      <c r="Y809" s="17"/>
      <c r="Z809" s="17"/>
    </row>
    <row r="810" spans="8:26">
      <c r="H810" s="17"/>
      <c r="I810" s="17"/>
      <c r="J810" s="17"/>
      <c r="Y810" s="17"/>
      <c r="Z810" s="17"/>
    </row>
    <row r="811" spans="8:26">
      <c r="H811" s="17"/>
      <c r="I811" s="17"/>
      <c r="J811" s="17"/>
      <c r="Y811" s="17"/>
      <c r="Z811" s="17"/>
    </row>
    <row r="812" spans="8:26">
      <c r="H812" s="17"/>
      <c r="I812" s="17"/>
      <c r="J812" s="17"/>
      <c r="Y812" s="17"/>
      <c r="Z812" s="17"/>
    </row>
    <row r="813" spans="8:26">
      <c r="H813" s="17"/>
      <c r="I813" s="17"/>
      <c r="J813" s="17"/>
      <c r="Y813" s="17"/>
      <c r="Z813" s="17"/>
    </row>
    <row r="814" spans="8:26">
      <c r="H814" s="17"/>
      <c r="I814" s="17"/>
      <c r="J814" s="17"/>
      <c r="Y814" s="17"/>
      <c r="Z814" s="17"/>
    </row>
    <row r="815" spans="8:26">
      <c r="H815" s="17"/>
      <c r="I815" s="17"/>
      <c r="J815" s="17"/>
      <c r="Y815" s="17"/>
      <c r="Z815" s="17"/>
    </row>
    <row r="816" spans="8:26">
      <c r="H816" s="17"/>
      <c r="I816" s="17"/>
      <c r="J816" s="17"/>
      <c r="Y816" s="17"/>
      <c r="Z816" s="17"/>
    </row>
    <row r="817" spans="8:26">
      <c r="H817" s="17"/>
      <c r="I817" s="17"/>
      <c r="J817" s="17"/>
      <c r="Y817" s="17"/>
      <c r="Z817" s="17"/>
    </row>
    <row r="818" spans="8:26">
      <c r="H818" s="17"/>
      <c r="I818" s="17"/>
      <c r="J818" s="17"/>
      <c r="Y818" s="17"/>
      <c r="Z818" s="17"/>
    </row>
    <row r="819" spans="8:26">
      <c r="H819" s="17"/>
      <c r="I819" s="17"/>
      <c r="J819" s="17"/>
      <c r="Y819" s="17"/>
      <c r="Z819" s="17"/>
    </row>
    <row r="820" spans="8:26">
      <c r="H820" s="17"/>
      <c r="I820" s="17"/>
      <c r="J820" s="17"/>
      <c r="Y820" s="17"/>
      <c r="Z820" s="17"/>
    </row>
    <row r="821" spans="8:26">
      <c r="H821" s="17"/>
      <c r="I821" s="17"/>
      <c r="J821" s="17"/>
      <c r="Y821" s="17"/>
      <c r="Z821" s="17"/>
    </row>
    <row r="822" spans="8:26">
      <c r="H822" s="17"/>
      <c r="I822" s="17"/>
      <c r="J822" s="17"/>
      <c r="Y822" s="17"/>
      <c r="Z822" s="17"/>
    </row>
    <row r="823" spans="8:26">
      <c r="H823" s="17"/>
      <c r="I823" s="17"/>
      <c r="J823" s="17"/>
      <c r="Y823" s="17"/>
      <c r="Z823" s="17"/>
    </row>
    <row r="824" spans="8:26">
      <c r="H824" s="17"/>
      <c r="I824" s="17"/>
      <c r="J824" s="17"/>
      <c r="Y824" s="17"/>
      <c r="Z824" s="17"/>
    </row>
    <row r="825" spans="8:26">
      <c r="H825" s="17"/>
      <c r="I825" s="17"/>
      <c r="J825" s="17"/>
      <c r="Y825" s="17"/>
      <c r="Z825" s="17"/>
    </row>
    <row r="826" spans="8:26">
      <c r="H826" s="17"/>
      <c r="I826" s="17"/>
      <c r="J826" s="17"/>
      <c r="Y826" s="17"/>
      <c r="Z826" s="17"/>
    </row>
    <row r="827" spans="8:26">
      <c r="H827" s="17"/>
      <c r="I827" s="17"/>
      <c r="J827" s="17"/>
      <c r="Y827" s="17"/>
      <c r="Z827" s="17"/>
    </row>
    <row r="828" spans="8:26">
      <c r="H828" s="17"/>
      <c r="I828" s="17"/>
      <c r="J828" s="17"/>
      <c r="Y828" s="17"/>
      <c r="Z828" s="17"/>
    </row>
    <row r="829" spans="8:26">
      <c r="H829" s="17"/>
      <c r="I829" s="17"/>
      <c r="J829" s="17"/>
      <c r="Y829" s="17"/>
      <c r="Z829" s="17"/>
    </row>
    <row r="830" spans="8:26">
      <c r="H830" s="17"/>
      <c r="I830" s="17"/>
      <c r="J830" s="17"/>
      <c r="Y830" s="17"/>
      <c r="Z830" s="17"/>
    </row>
    <row r="831" spans="8:26">
      <c r="H831" s="17"/>
      <c r="I831" s="17"/>
      <c r="J831" s="17"/>
      <c r="Y831" s="17"/>
      <c r="Z831" s="17"/>
    </row>
    <row r="832" spans="8:26">
      <c r="H832" s="17"/>
      <c r="I832" s="17"/>
      <c r="J832" s="17"/>
      <c r="Y832" s="17"/>
      <c r="Z832" s="17"/>
    </row>
    <row r="833" spans="8:26">
      <c r="H833" s="17"/>
      <c r="I833" s="17"/>
      <c r="J833" s="17"/>
      <c r="Y833" s="17"/>
      <c r="Z833" s="17"/>
    </row>
    <row r="834" spans="8:26">
      <c r="H834" s="17"/>
      <c r="I834" s="17"/>
      <c r="J834" s="17"/>
      <c r="Y834" s="17"/>
      <c r="Z834" s="17"/>
    </row>
    <row r="835" spans="8:26">
      <c r="H835" s="17"/>
      <c r="I835" s="17"/>
      <c r="J835" s="17"/>
      <c r="Y835" s="17"/>
      <c r="Z835" s="17"/>
    </row>
    <row r="836" spans="8:26">
      <c r="H836" s="17"/>
      <c r="I836" s="17"/>
      <c r="J836" s="17"/>
      <c r="Y836" s="17"/>
      <c r="Z836" s="17"/>
    </row>
    <row r="837" spans="8:26">
      <c r="H837" s="17"/>
      <c r="I837" s="17"/>
      <c r="J837" s="17"/>
      <c r="Y837" s="17"/>
      <c r="Z837" s="17"/>
    </row>
    <row r="838" spans="8:26">
      <c r="H838" s="17"/>
      <c r="I838" s="17"/>
      <c r="J838" s="17"/>
      <c r="Y838" s="17"/>
      <c r="Z838" s="17"/>
    </row>
    <row r="839" spans="8:26">
      <c r="H839" s="17"/>
      <c r="I839" s="17"/>
      <c r="J839" s="17"/>
      <c r="Y839" s="17"/>
      <c r="Z839" s="17"/>
    </row>
    <row r="840" spans="8:26">
      <c r="H840" s="17"/>
      <c r="I840" s="17"/>
      <c r="J840" s="17"/>
      <c r="Y840" s="17"/>
      <c r="Z840" s="17"/>
    </row>
    <row r="841" spans="8:26">
      <c r="H841" s="17"/>
      <c r="I841" s="17"/>
      <c r="J841" s="17"/>
      <c r="Y841" s="17"/>
      <c r="Z841" s="17"/>
    </row>
    <row r="842" spans="8:26">
      <c r="H842" s="17"/>
      <c r="I842" s="17"/>
      <c r="J842" s="17"/>
      <c r="Y842" s="17"/>
      <c r="Z842" s="17"/>
    </row>
    <row r="843" spans="8:26">
      <c r="H843" s="17"/>
      <c r="I843" s="17"/>
      <c r="J843" s="17"/>
      <c r="Y843" s="17"/>
      <c r="Z843" s="17"/>
    </row>
    <row r="844" spans="8:26">
      <c r="H844" s="17"/>
      <c r="I844" s="17"/>
      <c r="J844" s="17"/>
      <c r="Y844" s="17"/>
      <c r="Z844" s="17"/>
    </row>
    <row r="845" spans="8:26">
      <c r="H845" s="17"/>
      <c r="I845" s="17"/>
      <c r="J845" s="17"/>
      <c r="Y845" s="17"/>
      <c r="Z845" s="17"/>
    </row>
    <row r="846" spans="8:26">
      <c r="H846" s="17"/>
      <c r="I846" s="17"/>
      <c r="J846" s="17"/>
      <c r="Y846" s="17"/>
      <c r="Z846" s="17"/>
    </row>
    <row r="847" spans="8:26">
      <c r="H847" s="17"/>
      <c r="I847" s="17"/>
      <c r="J847" s="17"/>
      <c r="Y847" s="17"/>
      <c r="Z847" s="17"/>
    </row>
    <row r="848" spans="8:26">
      <c r="H848" s="17"/>
      <c r="I848" s="17"/>
      <c r="J848" s="17"/>
      <c r="Y848" s="17"/>
      <c r="Z848" s="17"/>
    </row>
    <row r="849" spans="8:26">
      <c r="H849" s="17"/>
      <c r="I849" s="17"/>
      <c r="J849" s="17"/>
      <c r="Y849" s="17"/>
      <c r="Z849" s="17"/>
    </row>
    <row r="850" spans="8:26">
      <c r="H850" s="17"/>
      <c r="I850" s="17"/>
      <c r="J850" s="17"/>
      <c r="Y850" s="17"/>
      <c r="Z850" s="17"/>
    </row>
    <row r="851" spans="8:26">
      <c r="H851" s="17"/>
      <c r="I851" s="17"/>
      <c r="J851" s="17"/>
      <c r="Y851" s="17"/>
      <c r="Z851" s="17"/>
    </row>
    <row r="852" spans="8:26">
      <c r="H852" s="17"/>
      <c r="I852" s="17"/>
      <c r="J852" s="17"/>
      <c r="Y852" s="17"/>
      <c r="Z852" s="17"/>
    </row>
    <row r="853" spans="8:26">
      <c r="H853" s="17"/>
      <c r="I853" s="17"/>
      <c r="J853" s="17"/>
      <c r="Y853" s="17"/>
      <c r="Z853" s="17"/>
    </row>
    <row r="854" spans="8:26">
      <c r="H854" s="17"/>
      <c r="I854" s="17"/>
      <c r="J854" s="17"/>
      <c r="Y854" s="17"/>
      <c r="Z854" s="17"/>
    </row>
    <row r="855" spans="8:26">
      <c r="H855" s="17"/>
      <c r="I855" s="17"/>
      <c r="J855" s="17"/>
      <c r="Y855" s="17"/>
      <c r="Z855" s="17"/>
    </row>
    <row r="856" spans="8:26">
      <c r="H856" s="17"/>
      <c r="I856" s="17"/>
      <c r="J856" s="17"/>
      <c r="Y856" s="17"/>
      <c r="Z856" s="17"/>
    </row>
    <row r="857" spans="8:26">
      <c r="H857" s="17"/>
      <c r="I857" s="17"/>
      <c r="J857" s="17"/>
      <c r="Y857" s="17"/>
      <c r="Z857" s="17"/>
    </row>
    <row r="858" spans="8:26">
      <c r="H858" s="17"/>
      <c r="I858" s="17"/>
      <c r="J858" s="17"/>
      <c r="Y858" s="17"/>
      <c r="Z858" s="17"/>
    </row>
    <row r="859" spans="8:26">
      <c r="H859" s="17"/>
      <c r="I859" s="17"/>
      <c r="J859" s="17"/>
      <c r="Y859" s="17"/>
      <c r="Z859" s="17"/>
    </row>
    <row r="860" spans="8:26">
      <c r="H860" s="17"/>
      <c r="I860" s="17"/>
      <c r="J860" s="17"/>
      <c r="Y860" s="17"/>
      <c r="Z860" s="17"/>
    </row>
    <row r="861" spans="8:26">
      <c r="H861" s="17"/>
      <c r="I861" s="17"/>
      <c r="J861" s="17"/>
      <c r="Y861" s="17"/>
      <c r="Z861" s="17"/>
    </row>
    <row r="862" spans="8:26">
      <c r="H862" s="17"/>
      <c r="I862" s="17"/>
      <c r="J862" s="17"/>
      <c r="Y862" s="17"/>
      <c r="Z862" s="17"/>
    </row>
    <row r="863" spans="8:26">
      <c r="H863" s="17"/>
      <c r="I863" s="17"/>
      <c r="J863" s="17"/>
      <c r="Y863" s="17"/>
      <c r="Z863" s="17"/>
    </row>
    <row r="864" spans="8:26">
      <c r="H864" s="17"/>
      <c r="I864" s="17"/>
      <c r="J864" s="17"/>
      <c r="Y864" s="17"/>
      <c r="Z864" s="17"/>
    </row>
    <row r="865" spans="8:26">
      <c r="H865" s="17"/>
      <c r="I865" s="17"/>
      <c r="J865" s="17"/>
      <c r="Y865" s="17"/>
      <c r="Z865" s="17"/>
    </row>
    <row r="866" spans="8:26">
      <c r="H866" s="17"/>
      <c r="I866" s="17"/>
      <c r="J866" s="17"/>
      <c r="Y866" s="17"/>
      <c r="Z866" s="17"/>
    </row>
    <row r="867" spans="8:26">
      <c r="H867" s="17"/>
      <c r="I867" s="17"/>
      <c r="J867" s="17"/>
      <c r="Y867" s="17"/>
      <c r="Z867" s="17"/>
    </row>
    <row r="868" spans="8:26">
      <c r="H868" s="17"/>
      <c r="I868" s="17"/>
      <c r="J868" s="17"/>
      <c r="Y868" s="17"/>
      <c r="Z868" s="17"/>
    </row>
    <row r="869" spans="8:26">
      <c r="H869" s="17"/>
      <c r="I869" s="17"/>
      <c r="J869" s="17"/>
      <c r="Y869" s="17"/>
      <c r="Z869" s="17"/>
    </row>
    <row r="870" spans="8:26">
      <c r="H870" s="17"/>
      <c r="I870" s="17"/>
      <c r="J870" s="17"/>
      <c r="Y870" s="17"/>
      <c r="Z870" s="17"/>
    </row>
    <row r="871" spans="8:26">
      <c r="H871" s="17"/>
      <c r="I871" s="17"/>
      <c r="J871" s="17"/>
      <c r="Y871" s="17"/>
      <c r="Z871" s="17"/>
    </row>
    <row r="872" spans="8:26">
      <c r="H872" s="17"/>
      <c r="I872" s="17"/>
      <c r="J872" s="17"/>
      <c r="Y872" s="17"/>
      <c r="Z872" s="17"/>
    </row>
    <row r="873" spans="8:26">
      <c r="H873" s="17"/>
      <c r="I873" s="17"/>
      <c r="J873" s="17"/>
      <c r="Y873" s="17"/>
      <c r="Z873" s="17"/>
    </row>
    <row r="874" spans="8:26">
      <c r="H874" s="17"/>
      <c r="I874" s="17"/>
      <c r="J874" s="17"/>
      <c r="Y874" s="17"/>
      <c r="Z874" s="17"/>
    </row>
    <row r="875" spans="8:26">
      <c r="H875" s="17"/>
      <c r="I875" s="17"/>
      <c r="J875" s="17"/>
      <c r="Y875" s="17"/>
      <c r="Z875" s="17"/>
    </row>
    <row r="876" spans="8:26">
      <c r="H876" s="17"/>
      <c r="I876" s="17"/>
      <c r="J876" s="17"/>
      <c r="Y876" s="17"/>
      <c r="Z876" s="17"/>
    </row>
    <row r="877" spans="8:26">
      <c r="H877" s="17"/>
      <c r="I877" s="17"/>
      <c r="J877" s="17"/>
      <c r="Y877" s="17"/>
      <c r="Z877" s="17"/>
    </row>
    <row r="878" spans="8:26">
      <c r="H878" s="17"/>
      <c r="I878" s="17"/>
      <c r="J878" s="17"/>
      <c r="Y878" s="17"/>
      <c r="Z878" s="17"/>
    </row>
    <row r="879" spans="8:26">
      <c r="H879" s="17"/>
      <c r="I879" s="17"/>
      <c r="J879" s="17"/>
      <c r="Y879" s="17"/>
      <c r="Z879" s="17"/>
    </row>
    <row r="880" spans="8:26">
      <c r="H880" s="17"/>
      <c r="I880" s="17"/>
      <c r="J880" s="17"/>
      <c r="Y880" s="17"/>
      <c r="Z880" s="17"/>
    </row>
    <row r="881" spans="8:26">
      <c r="H881" s="17"/>
      <c r="I881" s="17"/>
      <c r="J881" s="17"/>
      <c r="Y881" s="17"/>
      <c r="Z881" s="17"/>
    </row>
    <row r="882" spans="8:26">
      <c r="H882" s="17"/>
      <c r="I882" s="17"/>
      <c r="J882" s="17"/>
      <c r="Y882" s="17"/>
      <c r="Z882" s="17"/>
    </row>
    <row r="883" spans="8:26">
      <c r="H883" s="17"/>
      <c r="I883" s="17"/>
      <c r="J883" s="17"/>
      <c r="Y883" s="17"/>
      <c r="Z883" s="17"/>
    </row>
    <row r="884" spans="8:26">
      <c r="H884" s="17"/>
      <c r="I884" s="17"/>
      <c r="J884" s="17"/>
      <c r="Y884" s="17"/>
      <c r="Z884" s="17"/>
    </row>
    <row r="885" spans="8:26">
      <c r="H885" s="17"/>
      <c r="I885" s="17"/>
      <c r="J885" s="17"/>
      <c r="Y885" s="17"/>
      <c r="Z885" s="17"/>
    </row>
    <row r="886" spans="8:26">
      <c r="H886" s="17"/>
      <c r="I886" s="17"/>
      <c r="J886" s="17"/>
      <c r="Y886" s="17"/>
      <c r="Z886" s="17"/>
    </row>
    <row r="887" spans="8:26">
      <c r="H887" s="17"/>
      <c r="I887" s="17"/>
      <c r="J887" s="17"/>
      <c r="Y887" s="17"/>
      <c r="Z887" s="17"/>
    </row>
    <row r="888" spans="8:26">
      <c r="H888" s="17"/>
      <c r="I888" s="17"/>
      <c r="J888" s="17"/>
      <c r="Y888" s="17"/>
      <c r="Z888" s="17"/>
    </row>
    <row r="889" spans="8:26">
      <c r="H889" s="17"/>
      <c r="I889" s="17"/>
      <c r="J889" s="17"/>
      <c r="Y889" s="17"/>
      <c r="Z889" s="17"/>
    </row>
    <row r="890" spans="8:26">
      <c r="H890" s="17"/>
      <c r="I890" s="17"/>
      <c r="J890" s="17"/>
      <c r="Y890" s="17"/>
      <c r="Z890" s="17"/>
    </row>
    <row r="891" spans="8:26">
      <c r="H891" s="17"/>
      <c r="I891" s="17"/>
      <c r="J891" s="17"/>
      <c r="Y891" s="17"/>
      <c r="Z891" s="17"/>
    </row>
    <row r="892" spans="8:26">
      <c r="H892" s="17"/>
      <c r="I892" s="17"/>
      <c r="J892" s="17"/>
      <c r="Y892" s="17"/>
      <c r="Z892" s="17"/>
    </row>
    <row r="893" spans="8:26">
      <c r="H893" s="17"/>
      <c r="I893" s="17"/>
      <c r="J893" s="17"/>
      <c r="Y893" s="17"/>
      <c r="Z893" s="17"/>
    </row>
    <row r="894" spans="8:26">
      <c r="H894" s="17"/>
      <c r="I894" s="17"/>
      <c r="J894" s="17"/>
      <c r="Y894" s="17"/>
      <c r="Z894" s="17"/>
    </row>
    <row r="895" spans="8:26">
      <c r="H895" s="17"/>
      <c r="I895" s="17"/>
      <c r="J895" s="17"/>
      <c r="Y895" s="17"/>
      <c r="Z895" s="17"/>
    </row>
    <row r="896" spans="8:26">
      <c r="H896" s="17"/>
      <c r="I896" s="17"/>
      <c r="J896" s="17"/>
      <c r="Y896" s="17"/>
      <c r="Z896" s="17"/>
    </row>
    <row r="897" spans="8:26">
      <c r="H897" s="17"/>
      <c r="I897" s="17"/>
      <c r="J897" s="17"/>
      <c r="Y897" s="17"/>
      <c r="Z897" s="17"/>
    </row>
    <row r="898" spans="8:26">
      <c r="H898" s="17"/>
      <c r="I898" s="17"/>
      <c r="J898" s="17"/>
      <c r="Y898" s="17"/>
      <c r="Z898" s="17"/>
    </row>
    <row r="899" spans="8:26">
      <c r="H899" s="17"/>
      <c r="I899" s="17"/>
      <c r="J899" s="17"/>
      <c r="Y899" s="17"/>
      <c r="Z899" s="17"/>
    </row>
    <row r="900" spans="8:26">
      <c r="H900" s="17"/>
      <c r="I900" s="17"/>
      <c r="J900" s="17"/>
      <c r="Y900" s="17"/>
      <c r="Z900" s="17"/>
    </row>
    <row r="901" spans="8:26">
      <c r="H901" s="17"/>
      <c r="I901" s="17"/>
      <c r="J901" s="17"/>
      <c r="Y901" s="17"/>
      <c r="Z901" s="17"/>
    </row>
    <row r="902" spans="8:26">
      <c r="H902" s="17"/>
      <c r="I902" s="17"/>
      <c r="J902" s="17"/>
      <c r="Y902" s="17"/>
      <c r="Z902" s="17"/>
    </row>
    <row r="903" spans="8:26">
      <c r="H903" s="17"/>
      <c r="I903" s="17"/>
      <c r="J903" s="17"/>
      <c r="Y903" s="17"/>
      <c r="Z903" s="17"/>
    </row>
    <row r="904" spans="8:26">
      <c r="H904" s="17"/>
      <c r="I904" s="17"/>
      <c r="J904" s="17"/>
      <c r="Y904" s="17"/>
      <c r="Z904" s="17"/>
    </row>
    <row r="905" spans="8:26">
      <c r="H905" s="17"/>
      <c r="I905" s="17"/>
      <c r="J905" s="17"/>
      <c r="Y905" s="17"/>
      <c r="Z905" s="17"/>
    </row>
    <row r="906" spans="8:26">
      <c r="H906" s="17"/>
      <c r="I906" s="17"/>
      <c r="J906" s="17"/>
      <c r="Y906" s="17"/>
      <c r="Z906" s="17"/>
    </row>
    <row r="907" spans="8:26">
      <c r="H907" s="17"/>
      <c r="I907" s="17"/>
      <c r="J907" s="17"/>
      <c r="Y907" s="17"/>
      <c r="Z907" s="17"/>
    </row>
    <row r="908" spans="8:26">
      <c r="H908" s="17"/>
      <c r="I908" s="17"/>
      <c r="J908" s="17"/>
      <c r="Y908" s="17"/>
      <c r="Z908" s="17"/>
    </row>
    <row r="909" spans="8:26">
      <c r="H909" s="17"/>
      <c r="I909" s="17"/>
      <c r="J909" s="17"/>
      <c r="Y909" s="17"/>
      <c r="Z909" s="17"/>
    </row>
    <row r="910" spans="8:26">
      <c r="H910" s="17"/>
      <c r="I910" s="17"/>
      <c r="J910" s="17"/>
      <c r="Y910" s="17"/>
      <c r="Z910" s="17"/>
    </row>
    <row r="911" spans="8:26">
      <c r="H911" s="17"/>
      <c r="I911" s="17"/>
      <c r="J911" s="17"/>
      <c r="Y911" s="17"/>
      <c r="Z911" s="17"/>
    </row>
    <row r="912" spans="8:26">
      <c r="H912" s="17"/>
      <c r="I912" s="17"/>
      <c r="J912" s="17"/>
      <c r="Y912" s="17"/>
      <c r="Z912" s="17"/>
    </row>
    <row r="913" spans="8:26">
      <c r="H913" s="17"/>
      <c r="I913" s="17"/>
      <c r="J913" s="17"/>
      <c r="Y913" s="17"/>
      <c r="Z913" s="17"/>
    </row>
    <row r="914" spans="8:26">
      <c r="H914" s="17"/>
      <c r="I914" s="17"/>
      <c r="J914" s="17"/>
      <c r="Y914" s="17"/>
      <c r="Z914" s="17"/>
    </row>
    <row r="915" spans="8:26">
      <c r="H915" s="17"/>
      <c r="I915" s="17"/>
      <c r="J915" s="17"/>
      <c r="Y915" s="17"/>
      <c r="Z915" s="17"/>
    </row>
    <row r="916" spans="8:26">
      <c r="H916" s="17"/>
      <c r="I916" s="17"/>
      <c r="J916" s="17"/>
      <c r="Y916" s="17"/>
      <c r="Z916" s="17"/>
    </row>
    <row r="917" spans="8:26">
      <c r="H917" s="17"/>
      <c r="I917" s="17"/>
      <c r="J917" s="17"/>
      <c r="Y917" s="17"/>
      <c r="Z917" s="17"/>
    </row>
    <row r="918" spans="8:26">
      <c r="H918" s="17"/>
      <c r="I918" s="17"/>
      <c r="J918" s="17"/>
      <c r="Y918" s="17"/>
      <c r="Z918" s="17"/>
    </row>
    <row r="919" spans="8:26">
      <c r="H919" s="17"/>
      <c r="I919" s="17"/>
      <c r="J919" s="17"/>
      <c r="Y919" s="17"/>
      <c r="Z919" s="17"/>
    </row>
    <row r="920" spans="8:26">
      <c r="H920" s="17"/>
      <c r="I920" s="17"/>
      <c r="J920" s="17"/>
      <c r="Y920" s="17"/>
      <c r="Z920" s="17"/>
    </row>
    <row r="921" spans="8:26">
      <c r="H921" s="17"/>
      <c r="I921" s="17"/>
      <c r="J921" s="17"/>
      <c r="Y921" s="17"/>
      <c r="Z921" s="17"/>
    </row>
    <row r="922" spans="8:26">
      <c r="H922" s="17"/>
      <c r="I922" s="17"/>
      <c r="J922" s="17"/>
      <c r="Y922" s="17"/>
      <c r="Z922" s="17"/>
    </row>
    <row r="923" spans="8:26">
      <c r="H923" s="17"/>
      <c r="I923" s="17"/>
      <c r="J923" s="17"/>
      <c r="Y923" s="17"/>
      <c r="Z923" s="17"/>
    </row>
    <row r="924" spans="8:26">
      <c r="H924" s="17"/>
      <c r="I924" s="17"/>
      <c r="J924" s="17"/>
      <c r="Y924" s="17"/>
      <c r="Z924" s="17"/>
    </row>
    <row r="925" spans="8:26">
      <c r="H925" s="17"/>
      <c r="I925" s="17"/>
      <c r="J925" s="17"/>
      <c r="Y925" s="17"/>
      <c r="Z925" s="17"/>
    </row>
    <row r="926" spans="8:26">
      <c r="H926" s="17"/>
      <c r="I926" s="17"/>
      <c r="J926" s="17"/>
      <c r="Y926" s="17"/>
      <c r="Z926" s="17"/>
    </row>
    <row r="927" spans="8:26">
      <c r="H927" s="17"/>
      <c r="I927" s="17"/>
      <c r="J927" s="17"/>
      <c r="Y927" s="17"/>
      <c r="Z927" s="17"/>
    </row>
    <row r="928" spans="8:26">
      <c r="H928" s="17"/>
      <c r="I928" s="17"/>
      <c r="J928" s="17"/>
      <c r="Y928" s="17"/>
      <c r="Z928" s="17"/>
    </row>
    <row r="929" spans="8:26">
      <c r="H929" s="17"/>
      <c r="I929" s="17"/>
      <c r="J929" s="17"/>
      <c r="Y929" s="17"/>
      <c r="Z929" s="17"/>
    </row>
    <row r="930" spans="8:26">
      <c r="H930" s="17"/>
      <c r="I930" s="17"/>
      <c r="J930" s="17"/>
      <c r="Y930" s="17"/>
      <c r="Z930" s="17"/>
    </row>
    <row r="931" spans="8:26">
      <c r="H931" s="17"/>
      <c r="I931" s="17"/>
      <c r="J931" s="17"/>
      <c r="Y931" s="17"/>
      <c r="Z931" s="17"/>
    </row>
    <row r="932" spans="8:26">
      <c r="H932" s="17"/>
      <c r="I932" s="17"/>
      <c r="J932" s="17"/>
      <c r="Y932" s="17"/>
      <c r="Z932" s="17"/>
    </row>
    <row r="933" spans="8:26">
      <c r="H933" s="17"/>
      <c r="I933" s="17"/>
      <c r="J933" s="17"/>
      <c r="Y933" s="17"/>
      <c r="Z933" s="17"/>
    </row>
    <row r="934" spans="8:26">
      <c r="H934" s="17"/>
      <c r="I934" s="17"/>
      <c r="J934" s="17"/>
      <c r="Y934" s="17"/>
      <c r="Z934" s="17"/>
    </row>
    <row r="935" spans="8:26">
      <c r="H935" s="17"/>
      <c r="I935" s="17"/>
      <c r="J935" s="17"/>
      <c r="Y935" s="17"/>
      <c r="Z935" s="17"/>
    </row>
    <row r="936" spans="8:26">
      <c r="H936" s="17"/>
      <c r="I936" s="17"/>
      <c r="J936" s="17"/>
      <c r="Y936" s="17"/>
      <c r="Z936" s="17"/>
    </row>
    <row r="937" spans="8:26">
      <c r="H937" s="17"/>
      <c r="I937" s="17"/>
      <c r="J937" s="17"/>
      <c r="Y937" s="17"/>
      <c r="Z937" s="17"/>
    </row>
    <row r="938" spans="8:26">
      <c r="H938" s="17"/>
      <c r="I938" s="17"/>
      <c r="J938" s="17"/>
      <c r="Y938" s="17"/>
      <c r="Z938" s="17"/>
    </row>
    <row r="939" spans="8:26">
      <c r="H939" s="17"/>
      <c r="I939" s="17"/>
      <c r="J939" s="17"/>
      <c r="Y939" s="17"/>
      <c r="Z939" s="17"/>
    </row>
    <row r="940" spans="8:26">
      <c r="H940" s="17"/>
      <c r="I940" s="17"/>
      <c r="J940" s="17"/>
      <c r="Y940" s="17"/>
      <c r="Z940" s="17"/>
    </row>
    <row r="941" spans="8:26">
      <c r="H941" s="17"/>
      <c r="I941" s="17"/>
      <c r="J941" s="17"/>
      <c r="Y941" s="17"/>
      <c r="Z941" s="17"/>
    </row>
    <row r="942" spans="8:26">
      <c r="H942" s="17"/>
      <c r="I942" s="17"/>
      <c r="J942" s="17"/>
      <c r="Y942" s="17"/>
      <c r="Z942" s="17"/>
    </row>
    <row r="943" spans="8:26">
      <c r="H943" s="17"/>
      <c r="I943" s="17"/>
      <c r="J943" s="17"/>
      <c r="Y943" s="17"/>
      <c r="Z943" s="17"/>
    </row>
    <row r="944" spans="8:26">
      <c r="H944" s="17"/>
      <c r="I944" s="17"/>
      <c r="J944" s="17"/>
      <c r="Y944" s="17"/>
      <c r="Z944" s="17"/>
    </row>
    <row r="945" spans="8:26">
      <c r="H945" s="17"/>
      <c r="I945" s="17"/>
      <c r="J945" s="17"/>
      <c r="Y945" s="17"/>
      <c r="Z945" s="17"/>
    </row>
    <row r="946" spans="8:26">
      <c r="H946" s="17"/>
      <c r="I946" s="17"/>
      <c r="J946" s="17"/>
      <c r="Y946" s="17"/>
      <c r="Z946" s="17"/>
    </row>
    <row r="947" spans="8:26">
      <c r="H947" s="17"/>
      <c r="I947" s="17"/>
      <c r="J947" s="17"/>
      <c r="Y947" s="17"/>
      <c r="Z947" s="17"/>
    </row>
    <row r="948" spans="8:26">
      <c r="H948" s="17"/>
      <c r="I948" s="17"/>
      <c r="J948" s="17"/>
      <c r="Y948" s="17"/>
      <c r="Z948" s="17"/>
    </row>
    <row r="949" spans="8:26">
      <c r="H949" s="17"/>
      <c r="I949" s="17"/>
      <c r="J949" s="17"/>
      <c r="Y949" s="17"/>
      <c r="Z949" s="17"/>
    </row>
    <row r="950" spans="8:26">
      <c r="H950" s="17"/>
      <c r="I950" s="17"/>
      <c r="J950" s="17"/>
      <c r="Y950" s="17"/>
      <c r="Z950" s="17"/>
    </row>
    <row r="951" spans="8:26">
      <c r="H951" s="17"/>
      <c r="I951" s="17"/>
      <c r="J951" s="17"/>
      <c r="Y951" s="17"/>
      <c r="Z951" s="17"/>
    </row>
    <row r="952" spans="8:26">
      <c r="H952" s="17"/>
      <c r="I952" s="17"/>
      <c r="J952" s="17"/>
      <c r="Y952" s="17"/>
      <c r="Z952" s="17"/>
    </row>
    <row r="953" spans="8:26">
      <c r="H953" s="17"/>
      <c r="I953" s="17"/>
      <c r="J953" s="17"/>
      <c r="Y953" s="17"/>
      <c r="Z953" s="17"/>
    </row>
    <row r="954" spans="8:26">
      <c r="H954" s="17"/>
      <c r="I954" s="17"/>
      <c r="J954" s="17"/>
      <c r="Y954" s="17"/>
      <c r="Z954" s="17"/>
    </row>
    <row r="955" spans="8:26">
      <c r="H955" s="17"/>
      <c r="I955" s="17"/>
      <c r="J955" s="17"/>
      <c r="Y955" s="17"/>
      <c r="Z955" s="17"/>
    </row>
    <row r="956" spans="8:26">
      <c r="H956" s="17"/>
      <c r="I956" s="17"/>
      <c r="J956" s="17"/>
      <c r="Y956" s="17"/>
      <c r="Z956" s="17"/>
    </row>
    <row r="957" spans="8:26">
      <c r="H957" s="17"/>
      <c r="I957" s="17"/>
      <c r="J957" s="17"/>
      <c r="Y957" s="17"/>
      <c r="Z957" s="17"/>
    </row>
    <row r="958" spans="8:26">
      <c r="H958" s="17"/>
      <c r="I958" s="17"/>
      <c r="J958" s="17"/>
      <c r="Y958" s="17"/>
      <c r="Z958" s="17"/>
    </row>
    <row r="959" spans="8:26">
      <c r="H959" s="17"/>
      <c r="I959" s="17"/>
      <c r="J959" s="17"/>
      <c r="Y959" s="17"/>
      <c r="Z959" s="17"/>
    </row>
    <row r="960" spans="8:26">
      <c r="H960" s="17"/>
      <c r="I960" s="17"/>
      <c r="J960" s="17"/>
      <c r="Y960" s="17"/>
      <c r="Z960" s="17"/>
    </row>
    <row r="961" spans="8:26">
      <c r="H961" s="17"/>
      <c r="I961" s="17"/>
      <c r="J961" s="17"/>
      <c r="Y961" s="17"/>
      <c r="Z961" s="17"/>
    </row>
    <row r="962" spans="8:26">
      <c r="H962" s="17"/>
      <c r="I962" s="17"/>
      <c r="J962" s="17"/>
      <c r="Y962" s="17"/>
      <c r="Z962" s="17"/>
    </row>
    <row r="963" spans="8:26">
      <c r="H963" s="17"/>
      <c r="I963" s="17"/>
      <c r="J963" s="17"/>
      <c r="Y963" s="17"/>
      <c r="Z963" s="17"/>
    </row>
    <row r="964" spans="8:26">
      <c r="H964" s="17"/>
      <c r="I964" s="17"/>
      <c r="J964" s="17"/>
      <c r="Y964" s="17"/>
      <c r="Z964" s="17"/>
    </row>
    <row r="965" spans="8:26">
      <c r="H965" s="17"/>
      <c r="I965" s="17"/>
      <c r="J965" s="17"/>
      <c r="Y965" s="17"/>
      <c r="Z965" s="17"/>
    </row>
    <row r="966" spans="8:26">
      <c r="H966" s="17"/>
      <c r="I966" s="17"/>
      <c r="J966" s="17"/>
      <c r="Y966" s="17"/>
      <c r="Z966" s="17"/>
    </row>
    <row r="967" spans="8:26">
      <c r="H967" s="17"/>
      <c r="I967" s="17"/>
      <c r="J967" s="17"/>
      <c r="Y967" s="17"/>
      <c r="Z967" s="17"/>
    </row>
    <row r="968" spans="8:26">
      <c r="H968" s="17"/>
      <c r="I968" s="17"/>
      <c r="J968" s="17"/>
      <c r="Y968" s="17"/>
      <c r="Z968" s="17"/>
    </row>
    <row r="969" spans="8:26">
      <c r="H969" s="17"/>
      <c r="I969" s="17"/>
      <c r="J969" s="17"/>
      <c r="Y969" s="17"/>
      <c r="Z969" s="17"/>
    </row>
    <row r="970" spans="8:26">
      <c r="H970" s="17"/>
      <c r="I970" s="17"/>
      <c r="J970" s="17"/>
      <c r="Y970" s="17"/>
      <c r="Z970" s="17"/>
    </row>
    <row r="971" spans="8:26">
      <c r="H971" s="17"/>
      <c r="I971" s="17"/>
      <c r="J971" s="17"/>
      <c r="Y971" s="17"/>
      <c r="Z971" s="17"/>
    </row>
    <row r="972" spans="8:26">
      <c r="H972" s="17"/>
      <c r="I972" s="17"/>
      <c r="J972" s="17"/>
      <c r="Y972" s="17"/>
      <c r="Z972" s="17"/>
    </row>
    <row r="973" spans="8:26">
      <c r="H973" s="17"/>
      <c r="I973" s="17"/>
      <c r="J973" s="17"/>
      <c r="Y973" s="17"/>
      <c r="Z973" s="17"/>
    </row>
    <row r="974" spans="8:26">
      <c r="H974" s="17"/>
      <c r="I974" s="17"/>
      <c r="J974" s="17"/>
      <c r="Y974" s="17"/>
      <c r="Z974" s="17"/>
    </row>
    <row r="975" spans="8:26">
      <c r="H975" s="17"/>
      <c r="I975" s="17"/>
      <c r="J975" s="17"/>
      <c r="Y975" s="17"/>
      <c r="Z975" s="17"/>
    </row>
    <row r="976" spans="8:26">
      <c r="H976" s="17"/>
      <c r="I976" s="17"/>
      <c r="J976" s="17"/>
      <c r="Y976" s="17"/>
      <c r="Z976" s="17"/>
    </row>
    <row r="977" spans="8:26">
      <c r="H977" s="17"/>
      <c r="I977" s="17"/>
      <c r="J977" s="17"/>
      <c r="Y977" s="17"/>
      <c r="Z977" s="17"/>
    </row>
    <row r="978" spans="8:26">
      <c r="H978" s="17"/>
      <c r="I978" s="17"/>
      <c r="J978" s="17"/>
      <c r="Y978" s="17"/>
      <c r="Z978" s="17"/>
    </row>
    <row r="979" spans="8:26">
      <c r="H979" s="17"/>
      <c r="I979" s="17"/>
      <c r="J979" s="17"/>
      <c r="Y979" s="17"/>
      <c r="Z979" s="17"/>
    </row>
    <row r="980" spans="8:26">
      <c r="H980" s="17"/>
      <c r="I980" s="17"/>
      <c r="J980" s="17"/>
      <c r="Y980" s="17"/>
      <c r="Z980" s="17"/>
    </row>
    <row r="981" spans="8:26">
      <c r="H981" s="17"/>
      <c r="I981" s="17"/>
      <c r="J981" s="17"/>
      <c r="Y981" s="17"/>
      <c r="Z981" s="17"/>
    </row>
    <row r="982" spans="8:26">
      <c r="H982" s="17"/>
      <c r="I982" s="17"/>
      <c r="J982" s="17"/>
      <c r="Y982" s="17"/>
      <c r="Z982" s="17"/>
    </row>
    <row r="983" spans="8:26">
      <c r="H983" s="17"/>
      <c r="I983" s="17"/>
      <c r="J983" s="17"/>
      <c r="Y983" s="17"/>
      <c r="Z983" s="17"/>
    </row>
    <row r="984" spans="8:26">
      <c r="H984" s="17"/>
      <c r="I984" s="17"/>
      <c r="J984" s="17"/>
      <c r="Y984" s="17"/>
      <c r="Z984" s="17"/>
    </row>
    <row r="985" spans="8:26">
      <c r="H985" s="17"/>
      <c r="I985" s="17"/>
      <c r="J985" s="17"/>
      <c r="Y985" s="17"/>
      <c r="Z985" s="17"/>
    </row>
    <row r="986" spans="8:26">
      <c r="H986" s="17"/>
      <c r="I986" s="17"/>
      <c r="J986" s="17"/>
      <c r="Y986" s="17"/>
      <c r="Z986" s="17"/>
    </row>
    <row r="987" spans="8:26">
      <c r="H987" s="17"/>
      <c r="I987" s="17"/>
      <c r="J987" s="17"/>
      <c r="Y987" s="17"/>
      <c r="Z987" s="17"/>
    </row>
    <row r="988" spans="8:26">
      <c r="H988" s="17"/>
      <c r="I988" s="17"/>
      <c r="J988" s="17"/>
      <c r="Y988" s="17"/>
      <c r="Z988" s="17"/>
    </row>
    <row r="989" spans="8:26">
      <c r="H989" s="17"/>
      <c r="I989" s="17"/>
      <c r="J989" s="17"/>
      <c r="Y989" s="17"/>
      <c r="Z989" s="17"/>
    </row>
    <row r="990" spans="8:26">
      <c r="H990" s="17"/>
      <c r="I990" s="17"/>
      <c r="J990" s="17"/>
      <c r="Y990" s="17"/>
      <c r="Z990" s="17"/>
    </row>
    <row r="991" spans="8:26">
      <c r="H991" s="17"/>
      <c r="I991" s="17"/>
      <c r="J991" s="17"/>
      <c r="Y991" s="17"/>
      <c r="Z991" s="17"/>
    </row>
    <row r="992" spans="8:26">
      <c r="H992" s="17"/>
      <c r="I992" s="17"/>
      <c r="J992" s="17"/>
      <c r="Y992" s="17"/>
      <c r="Z992" s="17"/>
    </row>
    <row r="993" spans="8:26">
      <c r="H993" s="17"/>
      <c r="I993" s="17"/>
      <c r="J993" s="17"/>
      <c r="Y993" s="17"/>
      <c r="Z993" s="17"/>
    </row>
    <row r="994" spans="8:26">
      <c r="H994" s="17"/>
      <c r="I994" s="17"/>
      <c r="J994" s="17"/>
      <c r="Y994" s="17"/>
      <c r="Z994" s="17"/>
    </row>
    <row r="995" spans="8:26">
      <c r="H995" s="17"/>
      <c r="I995" s="17"/>
      <c r="J995" s="17"/>
      <c r="Y995" s="17"/>
      <c r="Z995" s="17"/>
    </row>
    <row r="996" spans="8:26">
      <c r="H996" s="17"/>
      <c r="I996" s="17"/>
      <c r="J996" s="17"/>
      <c r="Y996" s="17"/>
      <c r="Z996" s="17"/>
    </row>
    <row r="997" spans="8:26">
      <c r="H997" s="17"/>
      <c r="I997" s="17"/>
      <c r="J997" s="17"/>
      <c r="Y997" s="17"/>
      <c r="Z997" s="17"/>
    </row>
    <row r="998" spans="8:26">
      <c r="H998" s="17"/>
      <c r="I998" s="17"/>
      <c r="J998" s="17"/>
      <c r="Y998" s="17"/>
      <c r="Z998" s="17"/>
    </row>
    <row r="999" spans="8:26">
      <c r="H999" s="17"/>
      <c r="I999" s="17"/>
      <c r="J999" s="17"/>
      <c r="Y999" s="17"/>
      <c r="Z999" s="17"/>
    </row>
    <row r="1000" spans="8:26">
      <c r="H1000" s="17"/>
      <c r="I1000" s="17"/>
      <c r="J1000" s="17"/>
      <c r="Y1000" s="17"/>
      <c r="Z1000" s="17"/>
    </row>
    <row r="1001" spans="8:26">
      <c r="H1001" s="17"/>
      <c r="I1001" s="17"/>
      <c r="J1001" s="17"/>
      <c r="Y1001" s="17"/>
      <c r="Z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</sheetPr>
  <dimension ref="A1:BO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hidden="1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hidden="1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customWidth="1"/>
    <col min="17" max="17" width="12.5703125" customWidth="1"/>
    <col min="18" max="18" width="9.42578125" customWidth="1"/>
    <col min="19" max="20" width="9.28515625" customWidth="1"/>
    <col min="21" max="21" width="11.7109375" customWidth="1"/>
    <col min="22" max="22" width="9.42578125" customWidth="1"/>
    <col min="23" max="24" width="8" customWidth="1"/>
    <col min="25" max="25" width="10.42578125" customWidth="1"/>
    <col min="26" max="26" width="13.5703125" hidden="1" customWidth="1"/>
    <col min="27" max="27" width="13.5703125" customWidth="1"/>
    <col min="28" max="28" width="9.42578125" customWidth="1"/>
    <col min="29" max="30" width="10.42578125" customWidth="1"/>
    <col min="31" max="31" width="11.7109375" customWidth="1"/>
    <col min="32" max="32" width="13.28515625" customWidth="1"/>
    <col min="33" max="33" width="9.42578125" customWidth="1"/>
    <col min="34" max="35" width="10.42578125" customWidth="1"/>
    <col min="36" max="36" width="11.7109375" customWidth="1"/>
    <col min="37" max="37" width="13.28515625" customWidth="1"/>
    <col min="38" max="38" width="9.42578125" customWidth="1"/>
    <col min="39" max="40" width="10.42578125" customWidth="1"/>
    <col min="41" max="41" width="11.7109375" customWidth="1"/>
    <col min="42" max="42" width="13.28515625" customWidth="1"/>
    <col min="43" max="43" width="9.42578125" customWidth="1"/>
    <col min="44" max="45" width="10.42578125" customWidth="1"/>
    <col min="46" max="46" width="11.7109375" customWidth="1"/>
    <col min="47" max="47" width="13.28515625" customWidth="1"/>
    <col min="48" max="48" width="9.42578125" customWidth="1"/>
    <col min="49" max="50" width="10.42578125" customWidth="1"/>
    <col min="51" max="51" width="11.7109375" customWidth="1"/>
    <col min="52" max="52" width="13.28515625" customWidth="1"/>
    <col min="53" max="53" width="9.42578125" customWidth="1"/>
    <col min="54" max="55" width="10.42578125" customWidth="1"/>
    <col min="56" max="56" width="11.7109375" customWidth="1"/>
    <col min="57" max="57" width="13.28515625" customWidth="1"/>
    <col min="58" max="58" width="9.42578125" customWidth="1"/>
    <col min="59" max="60" width="10.42578125" customWidth="1"/>
    <col min="61" max="61" width="11.7109375" customWidth="1"/>
    <col min="62" max="62" width="13.28515625" customWidth="1"/>
    <col min="63" max="63" width="9.42578125" customWidth="1"/>
    <col min="64" max="65" width="10.42578125" customWidth="1"/>
    <col min="66" max="66" width="11.7109375" customWidth="1"/>
    <col min="67" max="67" width="13.28515625" customWidth="1"/>
  </cols>
  <sheetData>
    <row r="1" spans="1:67" ht="12.75">
      <c r="A1" s="1"/>
      <c r="B1" s="1"/>
      <c r="C1" s="1"/>
      <c r="D1" s="1"/>
      <c r="E1" s="1"/>
      <c r="F1" s="1"/>
      <c r="G1" s="1"/>
      <c r="H1" s="1"/>
      <c r="I1" s="1"/>
      <c r="J1" s="4"/>
      <c r="K1" s="4"/>
      <c r="L1" s="1"/>
      <c r="M1" s="1"/>
      <c r="N1" s="5"/>
      <c r="O1" s="1"/>
      <c r="P1" s="1"/>
      <c r="Q1" s="1"/>
      <c r="R1" s="5"/>
      <c r="S1" s="1"/>
      <c r="T1" s="1"/>
      <c r="U1" s="1"/>
      <c r="V1" s="5"/>
      <c r="W1" s="6"/>
      <c r="X1" s="6">
        <f>AA1/Y1</f>
        <v>1.5412804012806662</v>
      </c>
      <c r="Y1" s="7">
        <f>SUM(Y3:Y266)</f>
        <v>7345498.120000002</v>
      </c>
      <c r="Z1" s="7"/>
      <c r="AA1" s="7">
        <f>SUM(AA3:AA266)</f>
        <v>11321472.289999982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2.75">
      <c r="A2" s="69" t="s">
        <v>0</v>
      </c>
      <c r="B2" s="69" t="s">
        <v>1</v>
      </c>
      <c r="C2" s="69" t="s">
        <v>2</v>
      </c>
      <c r="D2" s="69" t="s">
        <v>3</v>
      </c>
      <c r="E2" s="69" t="s">
        <v>4</v>
      </c>
      <c r="F2" s="69" t="s">
        <v>5</v>
      </c>
      <c r="G2" s="69" t="s">
        <v>6</v>
      </c>
      <c r="H2" s="69" t="s">
        <v>7</v>
      </c>
      <c r="I2" s="69" t="s">
        <v>8</v>
      </c>
      <c r="J2" s="4" t="s">
        <v>9</v>
      </c>
      <c r="K2" s="4" t="s">
        <v>10</v>
      </c>
      <c r="L2" s="69" t="s">
        <v>11</v>
      </c>
      <c r="M2" s="69" t="s">
        <v>12</v>
      </c>
      <c r="N2" s="5" t="s">
        <v>13</v>
      </c>
      <c r="O2" s="69"/>
      <c r="P2" s="69" t="s">
        <v>14</v>
      </c>
      <c r="Q2" s="69" t="s">
        <v>15</v>
      </c>
      <c r="R2" s="5" t="s">
        <v>16</v>
      </c>
      <c r="S2" s="69"/>
      <c r="T2" s="69" t="s">
        <v>17</v>
      </c>
      <c r="U2" s="69" t="s">
        <v>18</v>
      </c>
      <c r="V2" s="5" t="s">
        <v>19</v>
      </c>
      <c r="W2" s="69"/>
      <c r="X2" s="69" t="s">
        <v>20</v>
      </c>
      <c r="Y2" s="70" t="s">
        <v>21</v>
      </c>
      <c r="Z2" s="70"/>
      <c r="AA2" s="70" t="s">
        <v>22</v>
      </c>
      <c r="AB2" s="69" t="s">
        <v>23</v>
      </c>
      <c r="AC2" s="69" t="s">
        <v>24</v>
      </c>
      <c r="AD2" s="69" t="s">
        <v>25</v>
      </c>
      <c r="AE2" s="69" t="s">
        <v>26</v>
      </c>
      <c r="AF2" s="69" t="s">
        <v>27</v>
      </c>
      <c r="AG2" s="69" t="s">
        <v>28</v>
      </c>
      <c r="AH2" s="69" t="s">
        <v>29</v>
      </c>
      <c r="AI2" s="69" t="s">
        <v>30</v>
      </c>
      <c r="AJ2" s="69" t="s">
        <v>31</v>
      </c>
      <c r="AK2" s="69" t="s">
        <v>32</v>
      </c>
      <c r="AL2" s="69" t="s">
        <v>33</v>
      </c>
      <c r="AM2" s="69" t="s">
        <v>34</v>
      </c>
      <c r="AN2" s="69" t="s">
        <v>35</v>
      </c>
      <c r="AO2" s="69" t="s">
        <v>36</v>
      </c>
      <c r="AP2" s="69" t="s">
        <v>37</v>
      </c>
      <c r="AQ2" s="69" t="s">
        <v>38</v>
      </c>
      <c r="AR2" s="69" t="s">
        <v>39</v>
      </c>
      <c r="AS2" s="69" t="s">
        <v>40</v>
      </c>
      <c r="AT2" s="69" t="s">
        <v>41</v>
      </c>
      <c r="AU2" s="69" t="s">
        <v>42</v>
      </c>
      <c r="AV2" s="69" t="s">
        <v>43</v>
      </c>
      <c r="AW2" s="69" t="s">
        <v>44</v>
      </c>
      <c r="AX2" s="69" t="s">
        <v>45</v>
      </c>
      <c r="AY2" s="69" t="s">
        <v>46</v>
      </c>
      <c r="AZ2" s="69" t="s">
        <v>47</v>
      </c>
      <c r="BA2" s="69" t="s">
        <v>48</v>
      </c>
      <c r="BB2" s="69" t="s">
        <v>49</v>
      </c>
      <c r="BC2" s="69" t="s">
        <v>50</v>
      </c>
      <c r="BD2" s="69" t="s">
        <v>51</v>
      </c>
      <c r="BE2" s="69" t="s">
        <v>52</v>
      </c>
      <c r="BF2" s="69" t="s">
        <v>53</v>
      </c>
      <c r="BG2" s="69" t="s">
        <v>54</v>
      </c>
      <c r="BH2" s="69" t="s">
        <v>55</v>
      </c>
      <c r="BI2" s="69" t="s">
        <v>56</v>
      </c>
      <c r="BJ2" s="69" t="s">
        <v>57</v>
      </c>
      <c r="BK2" s="69" t="s">
        <v>58</v>
      </c>
      <c r="BL2" s="69" t="s">
        <v>59</v>
      </c>
      <c r="BM2" s="69" t="s">
        <v>60</v>
      </c>
      <c r="BN2" s="69" t="s">
        <v>61</v>
      </c>
      <c r="BO2" s="69" t="s">
        <v>62</v>
      </c>
    </row>
    <row r="3" spans="1:67" ht="12.75" hidden="1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1">
        <v>69.684799999999996</v>
      </c>
      <c r="I3" s="1">
        <v>1393.6959999999999</v>
      </c>
      <c r="J3" s="11"/>
      <c r="K3" s="11"/>
      <c r="L3" s="1">
        <v>84.88</v>
      </c>
      <c r="M3" s="1">
        <v>203.8</v>
      </c>
      <c r="N3" s="16"/>
      <c r="O3" s="1"/>
      <c r="P3" s="1">
        <v>168.9</v>
      </c>
      <c r="Q3" s="1">
        <v>188.8</v>
      </c>
      <c r="R3" s="5">
        <v>0</v>
      </c>
      <c r="S3" s="1"/>
      <c r="T3" s="1">
        <v>114.92</v>
      </c>
      <c r="U3" s="1">
        <v>233.35</v>
      </c>
      <c r="V3" s="16"/>
      <c r="W3" s="1"/>
      <c r="X3" s="1">
        <v>0</v>
      </c>
      <c r="Y3" s="2">
        <v>513855.72</v>
      </c>
      <c r="Z3" s="2"/>
      <c r="AA3" s="2">
        <v>872384.01</v>
      </c>
      <c r="AB3" s="1">
        <v>425</v>
      </c>
      <c r="AC3" s="1">
        <v>606</v>
      </c>
      <c r="AD3" s="1">
        <v>555</v>
      </c>
      <c r="AE3" s="1">
        <v>829</v>
      </c>
      <c r="AF3" s="1">
        <v>4076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835</v>
      </c>
      <c r="AW3" s="1">
        <v>1113</v>
      </c>
      <c r="AX3" s="1">
        <v>1363</v>
      </c>
      <c r="AY3" s="1">
        <v>1247</v>
      </c>
      <c r="AZ3" s="1">
        <v>3776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595</v>
      </c>
      <c r="BG3" s="1">
        <v>703</v>
      </c>
      <c r="BH3" s="1">
        <v>915</v>
      </c>
      <c r="BI3" s="1">
        <v>874</v>
      </c>
      <c r="BJ3" s="1">
        <v>4667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 ht="12.75" hidden="1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1">
        <v>82.333600000000004</v>
      </c>
      <c r="I4" s="1">
        <v>1317.3376000000001</v>
      </c>
      <c r="J4" s="11"/>
      <c r="K4" s="11"/>
      <c r="L4" s="1">
        <v>95.53</v>
      </c>
      <c r="M4" s="1">
        <v>172.5</v>
      </c>
      <c r="N4" s="16"/>
      <c r="O4" s="1"/>
      <c r="P4" s="1">
        <v>183.44</v>
      </c>
      <c r="Q4" s="1">
        <v>190.31</v>
      </c>
      <c r="R4" s="5">
        <v>0</v>
      </c>
      <c r="S4" s="1"/>
      <c r="T4" s="1">
        <v>106.03</v>
      </c>
      <c r="U4" s="1">
        <v>175.88</v>
      </c>
      <c r="V4" s="16"/>
      <c r="W4" s="1"/>
      <c r="X4" s="1">
        <v>0</v>
      </c>
      <c r="Y4" s="2">
        <v>507174.98</v>
      </c>
      <c r="Z4" s="2"/>
      <c r="AA4" s="2">
        <v>709633.3</v>
      </c>
      <c r="AB4" s="1">
        <v>476</v>
      </c>
      <c r="AC4" s="1">
        <v>446</v>
      </c>
      <c r="AD4" s="1">
        <v>519</v>
      </c>
      <c r="AE4" s="1">
        <v>621</v>
      </c>
      <c r="AF4" s="1">
        <v>2760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821</v>
      </c>
      <c r="AW4" s="1">
        <v>1009</v>
      </c>
      <c r="AX4" s="1">
        <v>1016</v>
      </c>
      <c r="AY4" s="1">
        <v>1187</v>
      </c>
      <c r="AZ4" s="1">
        <v>3045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418</v>
      </c>
      <c r="BG4" s="1">
        <v>528</v>
      </c>
      <c r="BH4" s="1">
        <v>631</v>
      </c>
      <c r="BI4" s="1">
        <v>767</v>
      </c>
      <c r="BJ4" s="1">
        <v>2814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 ht="12.75" hidden="1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1">
        <v>47.588200000000001</v>
      </c>
      <c r="I5" s="1">
        <v>713.82299999999998</v>
      </c>
      <c r="J5" s="11"/>
      <c r="K5" s="11"/>
      <c r="L5" s="1">
        <v>200.07</v>
      </c>
      <c r="M5" s="1">
        <v>375.33</v>
      </c>
      <c r="N5" s="16"/>
      <c r="O5" s="1"/>
      <c r="P5" s="1">
        <v>201.87</v>
      </c>
      <c r="Q5" s="1">
        <v>289.73</v>
      </c>
      <c r="R5" s="5">
        <v>0</v>
      </c>
      <c r="S5" s="1"/>
      <c r="T5" s="1">
        <v>172.1</v>
      </c>
      <c r="U5" s="1">
        <v>330.2</v>
      </c>
      <c r="V5" s="16"/>
      <c r="W5" s="1"/>
      <c r="X5" s="1">
        <v>0</v>
      </c>
      <c r="Y5" s="2">
        <v>409758.2</v>
      </c>
      <c r="Z5" s="2"/>
      <c r="AA5" s="2">
        <v>710444.24</v>
      </c>
      <c r="AB5" s="1">
        <v>791</v>
      </c>
      <c r="AC5" s="1">
        <v>912</v>
      </c>
      <c r="AD5" s="1">
        <v>1141</v>
      </c>
      <c r="AE5" s="1">
        <v>1226</v>
      </c>
      <c r="AF5" s="1">
        <v>5630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737</v>
      </c>
      <c r="AW5" s="1">
        <v>1322</v>
      </c>
      <c r="AX5" s="1">
        <v>1101</v>
      </c>
      <c r="AY5" s="1">
        <v>1058</v>
      </c>
      <c r="AZ5" s="1">
        <v>4346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469</v>
      </c>
      <c r="BG5" s="1">
        <v>1012</v>
      </c>
      <c r="BH5" s="1">
        <v>1289</v>
      </c>
      <c r="BI5" s="1">
        <v>635</v>
      </c>
      <c r="BJ5" s="1">
        <v>4953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ht="12.75" hidden="1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1">
        <v>71.4114</v>
      </c>
      <c r="I6" s="1">
        <v>856.93679999999995</v>
      </c>
      <c r="J6" s="11"/>
      <c r="K6" s="11"/>
      <c r="L6" s="1">
        <v>104.17</v>
      </c>
      <c r="M6" s="1">
        <v>107.5</v>
      </c>
      <c r="N6" s="16"/>
      <c r="O6" s="1"/>
      <c r="P6" s="1">
        <v>152.96</v>
      </c>
      <c r="Q6" s="1">
        <v>184.5</v>
      </c>
      <c r="R6" s="5">
        <v>0</v>
      </c>
      <c r="S6" s="1"/>
      <c r="T6" s="1">
        <v>126.54</v>
      </c>
      <c r="U6" s="1">
        <v>248.67</v>
      </c>
      <c r="V6" s="16"/>
      <c r="W6" s="1"/>
      <c r="X6" s="1">
        <v>0</v>
      </c>
      <c r="Y6" s="2">
        <v>328778.09000000003</v>
      </c>
      <c r="Z6" s="2"/>
      <c r="AA6" s="2">
        <v>463317.16</v>
      </c>
      <c r="AB6" s="1">
        <v>320</v>
      </c>
      <c r="AC6" s="1">
        <v>414</v>
      </c>
      <c r="AD6" s="1">
        <v>455</v>
      </c>
      <c r="AE6" s="1">
        <v>536</v>
      </c>
      <c r="AF6" s="1">
        <v>1290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423</v>
      </c>
      <c r="AW6" s="1">
        <v>665</v>
      </c>
      <c r="AX6" s="1">
        <v>675</v>
      </c>
      <c r="AY6" s="1">
        <v>810</v>
      </c>
      <c r="AZ6" s="1">
        <v>2214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324</v>
      </c>
      <c r="BG6" s="1">
        <v>417</v>
      </c>
      <c r="BH6" s="1">
        <v>636</v>
      </c>
      <c r="BI6" s="1">
        <v>700</v>
      </c>
      <c r="BJ6" s="1">
        <v>2984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ht="12.75" hidden="1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1">
        <v>86.35</v>
      </c>
      <c r="I7" s="1">
        <v>1727</v>
      </c>
      <c r="J7" s="11"/>
      <c r="K7" s="11"/>
      <c r="L7" s="1">
        <v>44.88</v>
      </c>
      <c r="M7" s="1">
        <v>100.4</v>
      </c>
      <c r="N7" s="16"/>
      <c r="O7" s="1"/>
      <c r="P7" s="1">
        <v>38.75</v>
      </c>
      <c r="Q7" s="1">
        <v>51.3</v>
      </c>
      <c r="R7" s="5">
        <v>0</v>
      </c>
      <c r="S7" s="1"/>
      <c r="T7" s="1">
        <v>37.75</v>
      </c>
      <c r="U7" s="1">
        <v>83.85</v>
      </c>
      <c r="V7" s="16"/>
      <c r="W7" s="1"/>
      <c r="X7" s="1">
        <v>0</v>
      </c>
      <c r="Y7" s="2">
        <v>209614.62</v>
      </c>
      <c r="Z7" s="2"/>
      <c r="AA7" s="2">
        <v>406794.85</v>
      </c>
      <c r="AB7" s="1">
        <v>261</v>
      </c>
      <c r="AC7" s="1">
        <v>300</v>
      </c>
      <c r="AD7" s="1">
        <v>333</v>
      </c>
      <c r="AE7" s="1">
        <v>307</v>
      </c>
      <c r="AF7" s="1">
        <v>2008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128</v>
      </c>
      <c r="AW7" s="1">
        <v>220</v>
      </c>
      <c r="AX7" s="1">
        <v>348</v>
      </c>
      <c r="AY7" s="1">
        <v>378</v>
      </c>
      <c r="AZ7" s="1">
        <v>1026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257</v>
      </c>
      <c r="BG7" s="1">
        <v>261</v>
      </c>
      <c r="BH7" s="1">
        <v>192</v>
      </c>
      <c r="BI7" s="1">
        <v>351</v>
      </c>
      <c r="BJ7" s="1">
        <v>1677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ht="12.75" hidden="1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1">
        <v>39.673000000000002</v>
      </c>
      <c r="I8" s="1">
        <v>952.15200000000004</v>
      </c>
      <c r="J8" s="11"/>
      <c r="K8" s="11"/>
      <c r="L8" s="1">
        <v>68.150000000000006</v>
      </c>
      <c r="M8" s="1">
        <v>127.5</v>
      </c>
      <c r="N8" s="16"/>
      <c r="O8" s="1"/>
      <c r="P8" s="1">
        <v>62.46</v>
      </c>
      <c r="Q8" s="1">
        <v>94.92</v>
      </c>
      <c r="R8" s="5">
        <v>0</v>
      </c>
      <c r="S8" s="1"/>
      <c r="T8" s="1">
        <v>47.17</v>
      </c>
      <c r="U8" s="1">
        <v>126.12</v>
      </c>
      <c r="V8" s="16"/>
      <c r="W8" s="1"/>
      <c r="X8" s="1">
        <v>0</v>
      </c>
      <c r="Y8" s="2">
        <v>169264.85</v>
      </c>
      <c r="Z8" s="2"/>
      <c r="AA8" s="2">
        <v>331864.64</v>
      </c>
      <c r="AB8" s="1">
        <v>532</v>
      </c>
      <c r="AC8" s="1">
        <v>611</v>
      </c>
      <c r="AD8" s="1">
        <v>488</v>
      </c>
      <c r="AE8" s="1">
        <v>620</v>
      </c>
      <c r="AF8" s="1">
        <v>3060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337</v>
      </c>
      <c r="AW8" s="1">
        <v>648</v>
      </c>
      <c r="AX8" s="1">
        <v>493</v>
      </c>
      <c r="AY8" s="1">
        <v>690</v>
      </c>
      <c r="AZ8" s="1">
        <v>2278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231</v>
      </c>
      <c r="BG8" s="1">
        <v>524</v>
      </c>
      <c r="BH8" s="1">
        <v>342</v>
      </c>
      <c r="BI8" s="1">
        <v>594</v>
      </c>
      <c r="BJ8" s="1">
        <v>3027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ht="12.75" hidden="1">
      <c r="A9" s="1">
        <v>70101</v>
      </c>
      <c r="B9" s="1" t="s">
        <v>73</v>
      </c>
      <c r="C9" s="1">
        <v>15</v>
      </c>
      <c r="D9" s="1">
        <v>285</v>
      </c>
      <c r="E9" s="1" t="s">
        <v>64</v>
      </c>
      <c r="F9" s="1">
        <v>567</v>
      </c>
      <c r="G9" s="1" t="s">
        <v>74</v>
      </c>
      <c r="H9" s="1">
        <v>41.137700000000002</v>
      </c>
      <c r="I9" s="1">
        <v>617.06550000000004</v>
      </c>
      <c r="J9" s="11"/>
      <c r="K9" s="11"/>
      <c r="L9" s="1">
        <v>78.069999999999993</v>
      </c>
      <c r="M9" s="1">
        <v>147.33000000000001</v>
      </c>
      <c r="N9" s="16"/>
      <c r="O9" s="1"/>
      <c r="P9" s="1">
        <v>82.5</v>
      </c>
      <c r="Q9" s="1">
        <v>87.2</v>
      </c>
      <c r="R9" s="5">
        <v>0</v>
      </c>
      <c r="S9" s="1"/>
      <c r="T9" s="1">
        <v>106.43</v>
      </c>
      <c r="U9" s="1">
        <v>201.8</v>
      </c>
      <c r="V9" s="16"/>
      <c r="W9" s="1"/>
      <c r="X9" s="1">
        <v>0</v>
      </c>
      <c r="Y9" s="2">
        <v>164756.49</v>
      </c>
      <c r="Z9" s="2"/>
      <c r="AA9" s="2">
        <v>269246.25</v>
      </c>
      <c r="AB9" s="1">
        <v>282</v>
      </c>
      <c r="AC9" s="1">
        <v>318</v>
      </c>
      <c r="AD9" s="1">
        <v>485</v>
      </c>
      <c r="AE9" s="1">
        <v>490</v>
      </c>
      <c r="AF9" s="1">
        <v>2210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284</v>
      </c>
      <c r="AW9" s="1">
        <v>310</v>
      </c>
      <c r="AX9" s="1">
        <v>577</v>
      </c>
      <c r="AY9" s="1">
        <v>443</v>
      </c>
      <c r="AZ9" s="1">
        <v>1308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211</v>
      </c>
      <c r="BG9" s="1">
        <v>358</v>
      </c>
      <c r="BH9" s="1">
        <v>785</v>
      </c>
      <c r="BI9" s="1">
        <v>843</v>
      </c>
      <c r="BJ9" s="1">
        <v>3027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ht="12.75" hidden="1">
      <c r="A10" s="1">
        <v>70103</v>
      </c>
      <c r="B10" s="1" t="s">
        <v>112</v>
      </c>
      <c r="C10" s="1">
        <v>18</v>
      </c>
      <c r="D10" s="1">
        <v>285</v>
      </c>
      <c r="E10" s="1" t="s">
        <v>64</v>
      </c>
      <c r="F10" s="1">
        <v>567</v>
      </c>
      <c r="G10" s="1" t="s">
        <v>74</v>
      </c>
      <c r="H10" s="1">
        <v>49.343899999999998</v>
      </c>
      <c r="I10" s="1">
        <v>888.1902</v>
      </c>
      <c r="J10" s="11"/>
      <c r="K10" s="11"/>
      <c r="L10" s="1">
        <v>70.28</v>
      </c>
      <c r="M10" s="1">
        <v>135.72</v>
      </c>
      <c r="N10" s="16"/>
      <c r="O10" s="1"/>
      <c r="P10" s="1">
        <v>65.97</v>
      </c>
      <c r="Q10" s="1">
        <v>104.83</v>
      </c>
      <c r="R10" s="5">
        <v>0</v>
      </c>
      <c r="S10" s="1"/>
      <c r="T10" s="1">
        <v>48.58</v>
      </c>
      <c r="U10" s="1">
        <v>149.78</v>
      </c>
      <c r="V10" s="16"/>
      <c r="W10" s="1"/>
      <c r="X10" s="1">
        <v>0</v>
      </c>
      <c r="Y10" s="2">
        <v>164167.16</v>
      </c>
      <c r="Z10" s="2"/>
      <c r="AA10" s="2">
        <v>346690.24</v>
      </c>
      <c r="AB10" s="1">
        <v>347</v>
      </c>
      <c r="AC10" s="1">
        <v>455</v>
      </c>
      <c r="AD10" s="1">
        <v>488</v>
      </c>
      <c r="AE10" s="1">
        <v>405</v>
      </c>
      <c r="AF10" s="1">
        <v>2443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361</v>
      </c>
      <c r="AW10" s="1">
        <v>608</v>
      </c>
      <c r="AX10" s="1">
        <v>313</v>
      </c>
      <c r="AY10" s="1">
        <v>419</v>
      </c>
      <c r="AZ10" s="1">
        <v>1887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169</v>
      </c>
      <c r="BG10" s="1">
        <v>316</v>
      </c>
      <c r="BH10" s="1">
        <v>300</v>
      </c>
      <c r="BI10" s="1">
        <v>495</v>
      </c>
      <c r="BJ10" s="1">
        <v>2696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ht="12.75" hidden="1">
      <c r="A11" s="1">
        <v>70150</v>
      </c>
      <c r="B11" s="1" t="s">
        <v>118</v>
      </c>
      <c r="C11" s="1">
        <v>20</v>
      </c>
      <c r="D11" s="1">
        <v>285</v>
      </c>
      <c r="E11" s="1" t="s">
        <v>64</v>
      </c>
      <c r="F11" s="1">
        <v>558</v>
      </c>
      <c r="G11" s="1" t="s">
        <v>67</v>
      </c>
      <c r="H11" s="1">
        <v>75.252600000000001</v>
      </c>
      <c r="I11" s="1">
        <v>1505.0519999999999</v>
      </c>
      <c r="J11" s="11"/>
      <c r="K11" s="11"/>
      <c r="L11" s="1">
        <v>30.88</v>
      </c>
      <c r="M11" s="1">
        <v>62.7</v>
      </c>
      <c r="N11" s="16"/>
      <c r="O11" s="1"/>
      <c r="P11" s="1">
        <v>37.549999999999997</v>
      </c>
      <c r="Q11" s="1">
        <v>44.5</v>
      </c>
      <c r="R11" s="5">
        <v>0</v>
      </c>
      <c r="S11" s="1"/>
      <c r="T11" s="1">
        <v>39.35</v>
      </c>
      <c r="U11" s="1">
        <v>86.3</v>
      </c>
      <c r="V11" s="16"/>
      <c r="W11" s="1"/>
      <c r="X11" s="1">
        <v>0</v>
      </c>
      <c r="Y11" s="2">
        <v>162206.98000000001</v>
      </c>
      <c r="Z11" s="2"/>
      <c r="AA11" s="2">
        <v>291227.56</v>
      </c>
      <c r="AB11" s="1">
        <v>193</v>
      </c>
      <c r="AC11" s="1">
        <v>34</v>
      </c>
      <c r="AD11" s="1">
        <v>303</v>
      </c>
      <c r="AE11" s="1">
        <v>209</v>
      </c>
      <c r="AF11" s="1">
        <v>1254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103</v>
      </c>
      <c r="AW11" s="1">
        <v>326</v>
      </c>
      <c r="AX11" s="1">
        <v>304</v>
      </c>
      <c r="AY11" s="1">
        <v>362</v>
      </c>
      <c r="AZ11" s="1">
        <v>890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209</v>
      </c>
      <c r="BG11" s="1">
        <v>299</v>
      </c>
      <c r="BH11" s="1">
        <v>236</v>
      </c>
      <c r="BI11" s="1">
        <v>385</v>
      </c>
      <c r="BJ11" s="1">
        <v>1726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ht="12.75" hidden="1">
      <c r="A12" s="1">
        <v>70100</v>
      </c>
      <c r="B12" s="1" t="s">
        <v>91</v>
      </c>
      <c r="C12" s="1">
        <v>16</v>
      </c>
      <c r="D12" s="1">
        <v>285</v>
      </c>
      <c r="E12" s="1" t="s">
        <v>64</v>
      </c>
      <c r="F12" s="1">
        <v>567</v>
      </c>
      <c r="G12" s="1" t="s">
        <v>74</v>
      </c>
      <c r="H12" s="1">
        <v>41.050400000000003</v>
      </c>
      <c r="I12" s="1">
        <v>656.80640000000005</v>
      </c>
      <c r="J12" s="11"/>
      <c r="K12" s="11"/>
      <c r="L12" s="1">
        <v>80.19</v>
      </c>
      <c r="M12" s="1">
        <v>114.94</v>
      </c>
      <c r="N12" s="16"/>
      <c r="O12" s="1"/>
      <c r="P12" s="1">
        <v>80.66</v>
      </c>
      <c r="Q12" s="1">
        <v>96.62</v>
      </c>
      <c r="R12" s="5">
        <v>0</v>
      </c>
      <c r="S12" s="1"/>
      <c r="T12" s="1">
        <v>82.78</v>
      </c>
      <c r="U12" s="1">
        <v>178.31</v>
      </c>
      <c r="V12" s="16"/>
      <c r="W12" s="1"/>
      <c r="X12" s="1">
        <v>0</v>
      </c>
      <c r="Y12" s="2">
        <v>160014.46</v>
      </c>
      <c r="Z12" s="2"/>
      <c r="AA12" s="2">
        <v>256072.4</v>
      </c>
      <c r="AB12" s="1">
        <v>333</v>
      </c>
      <c r="AC12" s="1">
        <v>356</v>
      </c>
      <c r="AD12" s="1">
        <v>594</v>
      </c>
      <c r="AE12" s="1">
        <v>356</v>
      </c>
      <c r="AF12" s="1">
        <v>1839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304</v>
      </c>
      <c r="AW12" s="1">
        <v>505</v>
      </c>
      <c r="AX12" s="1">
        <v>462</v>
      </c>
      <c r="AY12" s="1">
        <v>544</v>
      </c>
      <c r="AZ12" s="1">
        <v>1546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103</v>
      </c>
      <c r="BG12" s="1">
        <v>339</v>
      </c>
      <c r="BH12" s="1">
        <v>506</v>
      </c>
      <c r="BI12" s="1">
        <v>1092</v>
      </c>
      <c r="BJ12" s="1">
        <v>2853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ht="12.75" hidden="1">
      <c r="A13" s="1">
        <v>70043</v>
      </c>
      <c r="B13" s="1" t="s">
        <v>117</v>
      </c>
      <c r="C13" s="1">
        <v>1</v>
      </c>
      <c r="D13" s="1">
        <v>285</v>
      </c>
      <c r="E13" s="1" t="s">
        <v>64</v>
      </c>
      <c r="F13" s="1">
        <v>387</v>
      </c>
      <c r="G13" s="1" t="s">
        <v>94</v>
      </c>
      <c r="H13" s="1">
        <v>632.88620000000003</v>
      </c>
      <c r="I13" s="1">
        <v>632.88620000000003</v>
      </c>
      <c r="J13" s="11"/>
      <c r="K13" s="11"/>
      <c r="L13" s="1">
        <v>33</v>
      </c>
      <c r="M13" s="1">
        <v>76</v>
      </c>
      <c r="N13" s="16"/>
      <c r="O13" s="1"/>
      <c r="P13" s="1">
        <v>120</v>
      </c>
      <c r="Q13" s="1">
        <v>59</v>
      </c>
      <c r="R13" s="16"/>
      <c r="S13" s="1" t="s">
        <v>376</v>
      </c>
      <c r="T13" s="1">
        <v>93.5</v>
      </c>
      <c r="U13" s="1">
        <v>171</v>
      </c>
      <c r="V13" s="16"/>
      <c r="W13" s="1"/>
      <c r="X13" s="1">
        <v>0</v>
      </c>
      <c r="Y13" s="2">
        <v>156006.45000000001</v>
      </c>
      <c r="Z13" s="2"/>
      <c r="AA13" s="2">
        <v>193663.18</v>
      </c>
      <c r="AB13" s="1">
        <v>10</v>
      </c>
      <c r="AC13" s="1">
        <v>8</v>
      </c>
      <c r="AD13" s="1">
        <v>8</v>
      </c>
      <c r="AE13" s="1">
        <v>22</v>
      </c>
      <c r="AF13" s="1">
        <v>76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24</v>
      </c>
      <c r="AW13" s="1">
        <v>62</v>
      </c>
      <c r="AX13" s="1">
        <v>53</v>
      </c>
      <c r="AY13" s="1">
        <v>24</v>
      </c>
      <c r="AZ13" s="1">
        <v>59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21</v>
      </c>
      <c r="BG13" s="1">
        <v>13</v>
      </c>
      <c r="BH13" s="1">
        <v>47</v>
      </c>
      <c r="BI13" s="1">
        <v>38</v>
      </c>
      <c r="BJ13" s="1">
        <v>171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ht="12.75" hidden="1">
      <c r="A14" s="1">
        <v>70034</v>
      </c>
      <c r="B14" s="1" t="s">
        <v>99</v>
      </c>
      <c r="C14" s="1">
        <v>24</v>
      </c>
      <c r="D14" s="1">
        <v>285</v>
      </c>
      <c r="E14" s="1" t="s">
        <v>64</v>
      </c>
      <c r="F14" s="1">
        <v>558</v>
      </c>
      <c r="G14" s="1" t="s">
        <v>67</v>
      </c>
      <c r="H14" s="1">
        <v>54.242400000000004</v>
      </c>
      <c r="I14" s="1">
        <v>1301.8176000000001</v>
      </c>
      <c r="J14" s="11"/>
      <c r="K14" s="11"/>
      <c r="L14" s="1">
        <v>32.67</v>
      </c>
      <c r="M14" s="1">
        <v>89.12</v>
      </c>
      <c r="N14" s="16"/>
      <c r="O14" s="1"/>
      <c r="P14" s="1">
        <v>46.06</v>
      </c>
      <c r="Q14" s="1">
        <v>64.959999999999994</v>
      </c>
      <c r="R14" s="5">
        <v>0</v>
      </c>
      <c r="S14" s="1"/>
      <c r="T14" s="1">
        <v>39.229999999999997</v>
      </c>
      <c r="U14" s="1">
        <v>135.12</v>
      </c>
      <c r="V14" s="16"/>
      <c r="W14" s="1"/>
      <c r="X14" s="1">
        <v>0</v>
      </c>
      <c r="Y14" s="2">
        <v>153560.23000000001</v>
      </c>
      <c r="Z14" s="2"/>
      <c r="AA14" s="2">
        <v>376496.5</v>
      </c>
      <c r="AB14" s="1">
        <v>165</v>
      </c>
      <c r="AC14" s="1">
        <v>249</v>
      </c>
      <c r="AD14" s="1">
        <v>266</v>
      </c>
      <c r="AE14" s="1">
        <v>457</v>
      </c>
      <c r="AF14" s="1">
        <v>2139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332</v>
      </c>
      <c r="AW14" s="1">
        <v>382</v>
      </c>
      <c r="AX14" s="1">
        <v>326</v>
      </c>
      <c r="AY14" s="1">
        <v>513</v>
      </c>
      <c r="AZ14" s="1">
        <v>1559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232</v>
      </c>
      <c r="BG14" s="1">
        <v>245</v>
      </c>
      <c r="BH14" s="1">
        <v>370</v>
      </c>
      <c r="BI14" s="1">
        <v>434</v>
      </c>
      <c r="BJ14" s="1">
        <v>3243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ht="12.75" hidden="1">
      <c r="A15" s="1">
        <v>70019</v>
      </c>
      <c r="B15" s="1" t="s">
        <v>85</v>
      </c>
      <c r="C15" s="1">
        <v>20</v>
      </c>
      <c r="D15" s="1">
        <v>285</v>
      </c>
      <c r="E15" s="1" t="s">
        <v>64</v>
      </c>
      <c r="F15" s="1">
        <v>562</v>
      </c>
      <c r="G15" s="1" t="s">
        <v>65</v>
      </c>
      <c r="H15" s="1">
        <v>66.697199999999995</v>
      </c>
      <c r="I15" s="1">
        <v>1333.944</v>
      </c>
      <c r="J15" s="11"/>
      <c r="K15" s="11"/>
      <c r="L15" s="1">
        <v>23.8</v>
      </c>
      <c r="M15" s="1">
        <v>42.15</v>
      </c>
      <c r="N15" s="16"/>
      <c r="O15" s="1"/>
      <c r="P15" s="1">
        <v>63.45</v>
      </c>
      <c r="Q15" s="1">
        <v>60.45</v>
      </c>
      <c r="R15" s="5">
        <v>0</v>
      </c>
      <c r="S15" s="1"/>
      <c r="T15" s="1">
        <v>27.25</v>
      </c>
      <c r="U15" s="1">
        <v>42.05</v>
      </c>
      <c r="V15" s="16"/>
      <c r="W15" s="1"/>
      <c r="X15" s="1">
        <v>0</v>
      </c>
      <c r="Y15" s="2">
        <v>152736.59</v>
      </c>
      <c r="Z15" s="2"/>
      <c r="AA15" s="2">
        <v>192955</v>
      </c>
      <c r="AB15" s="1">
        <v>126</v>
      </c>
      <c r="AC15" s="1">
        <v>152</v>
      </c>
      <c r="AD15" s="1">
        <v>148</v>
      </c>
      <c r="AE15" s="1">
        <v>252</v>
      </c>
      <c r="AF15" s="1">
        <v>843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331</v>
      </c>
      <c r="AW15" s="1">
        <v>394</v>
      </c>
      <c r="AX15" s="1">
        <v>435</v>
      </c>
      <c r="AY15" s="1">
        <v>612</v>
      </c>
      <c r="AZ15" s="1">
        <v>1209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193</v>
      </c>
      <c r="BG15" s="1">
        <v>139</v>
      </c>
      <c r="BH15" s="1">
        <v>104</v>
      </c>
      <c r="BI15" s="1">
        <v>357</v>
      </c>
      <c r="BJ15" s="1">
        <v>841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ht="12.75" hidden="1">
      <c r="A16" s="1">
        <v>70072</v>
      </c>
      <c r="B16" s="1" t="s">
        <v>79</v>
      </c>
      <c r="C16" s="1">
        <v>20</v>
      </c>
      <c r="D16" s="1">
        <v>285</v>
      </c>
      <c r="E16" s="1" t="s">
        <v>64</v>
      </c>
      <c r="F16" s="1">
        <v>570</v>
      </c>
      <c r="G16" s="1" t="s">
        <v>72</v>
      </c>
      <c r="H16" s="1">
        <v>40.681800000000003</v>
      </c>
      <c r="I16" s="1">
        <v>813.63599999999997</v>
      </c>
      <c r="J16" s="11"/>
      <c r="K16" s="11"/>
      <c r="L16" s="1">
        <v>41.88</v>
      </c>
      <c r="M16" s="1">
        <v>82.6</v>
      </c>
      <c r="N16" s="16"/>
      <c r="O16" s="1"/>
      <c r="P16" s="1">
        <v>88.48</v>
      </c>
      <c r="Q16" s="1">
        <v>125.6</v>
      </c>
      <c r="R16" s="5">
        <v>0</v>
      </c>
      <c r="S16" s="1"/>
      <c r="T16" s="1">
        <v>40.299999999999997</v>
      </c>
      <c r="U16" s="1">
        <v>102.5</v>
      </c>
      <c r="V16" s="16"/>
      <c r="W16" s="1"/>
      <c r="X16" s="1">
        <v>0</v>
      </c>
      <c r="Y16" s="2">
        <v>138846.98000000001</v>
      </c>
      <c r="Z16" s="2"/>
      <c r="AA16" s="2">
        <v>252796.71</v>
      </c>
      <c r="AB16" s="1">
        <v>246</v>
      </c>
      <c r="AC16" s="1">
        <v>240</v>
      </c>
      <c r="AD16" s="1">
        <v>334</v>
      </c>
      <c r="AE16" s="1">
        <v>275</v>
      </c>
      <c r="AF16" s="1">
        <v>1652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533</v>
      </c>
      <c r="AW16" s="1">
        <v>745</v>
      </c>
      <c r="AX16" s="1">
        <v>541</v>
      </c>
      <c r="AY16" s="1">
        <v>646</v>
      </c>
      <c r="AZ16" s="1">
        <v>2512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306</v>
      </c>
      <c r="BG16" s="1">
        <v>371</v>
      </c>
      <c r="BH16" s="1">
        <v>203</v>
      </c>
      <c r="BI16" s="1">
        <v>223</v>
      </c>
      <c r="BJ16" s="1">
        <v>2050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ht="12.75" hidden="1">
      <c r="A17" s="1">
        <v>70029</v>
      </c>
      <c r="B17" s="1" t="s">
        <v>102</v>
      </c>
      <c r="C17" s="1">
        <v>18</v>
      </c>
      <c r="D17" s="1">
        <v>285</v>
      </c>
      <c r="E17" s="1" t="s">
        <v>64</v>
      </c>
      <c r="F17" s="1">
        <v>558</v>
      </c>
      <c r="G17" s="1" t="s">
        <v>67</v>
      </c>
      <c r="H17" s="1">
        <v>44.814</v>
      </c>
      <c r="I17" s="1">
        <v>806.65200000000004</v>
      </c>
      <c r="J17" s="11"/>
      <c r="K17" s="11"/>
      <c r="L17" s="1">
        <v>39</v>
      </c>
      <c r="M17" s="1">
        <v>59</v>
      </c>
      <c r="N17" s="16"/>
      <c r="O17" s="1"/>
      <c r="P17" s="1">
        <v>83.83</v>
      </c>
      <c r="Q17" s="1">
        <v>90.83</v>
      </c>
      <c r="R17" s="5">
        <v>0</v>
      </c>
      <c r="S17" s="1"/>
      <c r="T17" s="1">
        <v>41.72</v>
      </c>
      <c r="U17" s="1">
        <v>109.28</v>
      </c>
      <c r="V17" s="16"/>
      <c r="W17" s="1"/>
      <c r="X17" s="1">
        <v>0</v>
      </c>
      <c r="Y17" s="2">
        <v>132739.07</v>
      </c>
      <c r="Z17" s="2"/>
      <c r="AA17" s="2">
        <v>209012.5</v>
      </c>
      <c r="AB17" s="1">
        <v>113</v>
      </c>
      <c r="AC17" s="1">
        <v>289</v>
      </c>
      <c r="AD17" s="1">
        <v>236</v>
      </c>
      <c r="AE17" s="1">
        <v>417</v>
      </c>
      <c r="AF17" s="1">
        <v>1062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384</v>
      </c>
      <c r="AW17" s="1">
        <v>567</v>
      </c>
      <c r="AX17" s="1">
        <v>453</v>
      </c>
      <c r="AY17" s="1">
        <v>777</v>
      </c>
      <c r="AZ17" s="1">
        <v>1635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176</v>
      </c>
      <c r="BG17" s="1">
        <v>193</v>
      </c>
      <c r="BH17" s="1">
        <v>265</v>
      </c>
      <c r="BI17" s="1">
        <v>427</v>
      </c>
      <c r="BJ17" s="1">
        <v>1967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ht="12.75" hidden="1">
      <c r="A18" s="1">
        <v>70006</v>
      </c>
      <c r="B18" s="1" t="s">
        <v>88</v>
      </c>
      <c r="C18" s="1">
        <v>1</v>
      </c>
      <c r="D18" s="1">
        <v>285</v>
      </c>
      <c r="E18" s="1" t="s">
        <v>64</v>
      </c>
      <c r="F18" s="1">
        <v>570</v>
      </c>
      <c r="G18" s="1" t="s">
        <v>72</v>
      </c>
      <c r="H18" s="1">
        <v>850</v>
      </c>
      <c r="I18" s="1">
        <v>850</v>
      </c>
      <c r="J18" s="11"/>
      <c r="K18" s="11"/>
      <c r="L18" s="1">
        <v>3</v>
      </c>
      <c r="M18" s="1">
        <v>134</v>
      </c>
      <c r="N18" s="16"/>
      <c r="O18" s="1"/>
      <c r="P18" s="1">
        <v>17.5</v>
      </c>
      <c r="Q18" s="1">
        <v>173</v>
      </c>
      <c r="R18" s="5">
        <v>0</v>
      </c>
      <c r="S18" s="1"/>
      <c r="T18" s="1">
        <v>119</v>
      </c>
      <c r="U18" s="1">
        <v>18</v>
      </c>
      <c r="V18" s="5" t="s">
        <v>2270</v>
      </c>
      <c r="W18" s="1"/>
      <c r="X18" s="1">
        <v>158</v>
      </c>
      <c r="Y18" s="2">
        <v>118575</v>
      </c>
      <c r="Z18" s="2">
        <f>X18*I18</f>
        <v>134300</v>
      </c>
      <c r="AA18" s="2">
        <f>SUM(276250+Z18)</f>
        <v>410550</v>
      </c>
      <c r="AB18" s="1">
        <v>3</v>
      </c>
      <c r="AC18" s="1">
        <v>0</v>
      </c>
      <c r="AD18" s="1">
        <v>0</v>
      </c>
      <c r="AE18" s="1">
        <v>0</v>
      </c>
      <c r="AF18" s="1">
        <v>134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3</v>
      </c>
      <c r="AW18" s="1">
        <v>24</v>
      </c>
      <c r="AX18" s="1">
        <v>2</v>
      </c>
      <c r="AY18" s="1">
        <v>1</v>
      </c>
      <c r="AZ18" s="1">
        <v>173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90</v>
      </c>
      <c r="BG18" s="1">
        <v>22</v>
      </c>
      <c r="BH18" s="1">
        <v>7</v>
      </c>
      <c r="BI18" s="1">
        <v>22</v>
      </c>
      <c r="BJ18" s="1">
        <v>18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ht="12.75" hidden="1">
      <c r="A19" s="1">
        <v>70002</v>
      </c>
      <c r="B19" s="1" t="s">
        <v>113</v>
      </c>
      <c r="C19" s="1">
        <v>48</v>
      </c>
      <c r="D19" s="1">
        <v>285</v>
      </c>
      <c r="E19" s="1" t="s">
        <v>64</v>
      </c>
      <c r="F19" s="1">
        <v>557</v>
      </c>
      <c r="G19" s="1" t="s">
        <v>69</v>
      </c>
      <c r="H19" s="1">
        <v>27.994199999999999</v>
      </c>
      <c r="I19" s="1">
        <v>1343.7216000000001</v>
      </c>
      <c r="J19" s="11"/>
      <c r="K19" s="11"/>
      <c r="L19" s="1">
        <v>25.29</v>
      </c>
      <c r="M19" s="1">
        <v>24.81</v>
      </c>
      <c r="N19" s="16"/>
      <c r="O19" s="1"/>
      <c r="P19" s="1">
        <v>30.31</v>
      </c>
      <c r="Q19" s="1">
        <v>45.19</v>
      </c>
      <c r="R19" s="5">
        <v>0</v>
      </c>
      <c r="S19" s="1"/>
      <c r="T19" s="1">
        <v>26.54</v>
      </c>
      <c r="U19" s="1">
        <v>28.33</v>
      </c>
      <c r="V19" s="16"/>
      <c r="W19" s="1"/>
      <c r="X19" s="1">
        <v>0</v>
      </c>
      <c r="Y19" s="2">
        <v>110381.13</v>
      </c>
      <c r="Z19" s="2"/>
      <c r="AA19" s="2">
        <v>132132.62</v>
      </c>
      <c r="AB19" s="1">
        <v>327</v>
      </c>
      <c r="AC19" s="1">
        <v>342</v>
      </c>
      <c r="AD19" s="1">
        <v>429</v>
      </c>
      <c r="AE19" s="1">
        <v>574</v>
      </c>
      <c r="AF19" s="1">
        <v>1191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242</v>
      </c>
      <c r="AW19" s="1">
        <v>591</v>
      </c>
      <c r="AX19" s="1">
        <v>598</v>
      </c>
      <c r="AY19" s="1">
        <v>639</v>
      </c>
      <c r="AZ19" s="1">
        <v>2169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193</v>
      </c>
      <c r="BG19" s="1">
        <v>367</v>
      </c>
      <c r="BH19" s="1">
        <v>698</v>
      </c>
      <c r="BI19" s="1">
        <v>399</v>
      </c>
      <c r="BJ19" s="1">
        <v>1360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ht="12.75" hidden="1">
      <c r="A20" s="1">
        <v>70187</v>
      </c>
      <c r="B20" s="1" t="s">
        <v>127</v>
      </c>
      <c r="C20" s="1">
        <v>1</v>
      </c>
      <c r="D20" s="1">
        <v>285</v>
      </c>
      <c r="E20" s="1" t="s">
        <v>64</v>
      </c>
      <c r="F20" s="1">
        <v>567</v>
      </c>
      <c r="G20" s="1" t="s">
        <v>74</v>
      </c>
      <c r="H20" s="1">
        <v>1099.0197000000001</v>
      </c>
      <c r="I20" s="1">
        <v>1099.0197000000001</v>
      </c>
      <c r="J20" s="11"/>
      <c r="K20" s="11"/>
      <c r="L20" s="1">
        <v>0</v>
      </c>
      <c r="M20" s="1">
        <v>0</v>
      </c>
      <c r="N20" s="16"/>
      <c r="O20" s="1"/>
      <c r="P20" s="1">
        <v>67.5</v>
      </c>
      <c r="Q20" s="1">
        <v>63</v>
      </c>
      <c r="R20" s="5">
        <v>0</v>
      </c>
      <c r="S20" s="1"/>
      <c r="T20" s="1">
        <v>29</v>
      </c>
      <c r="U20" s="1">
        <v>29</v>
      </c>
      <c r="V20" s="16"/>
      <c r="W20" s="1"/>
      <c r="X20" s="1">
        <v>0</v>
      </c>
      <c r="Y20" s="2">
        <v>106055.4</v>
      </c>
      <c r="Z20" s="2"/>
      <c r="AA20" s="2">
        <v>101109.81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6</v>
      </c>
      <c r="AW20" s="1">
        <v>56</v>
      </c>
      <c r="AX20" s="1">
        <v>21</v>
      </c>
      <c r="AY20" s="1">
        <v>25</v>
      </c>
      <c r="AZ20" s="1">
        <v>63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14</v>
      </c>
      <c r="BG20" s="1">
        <v>11</v>
      </c>
      <c r="BH20" s="1">
        <v>3</v>
      </c>
      <c r="BI20" s="1">
        <v>13</v>
      </c>
      <c r="BJ20" s="1">
        <v>29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ht="12.75" hidden="1">
      <c r="A21" s="1">
        <v>70005</v>
      </c>
      <c r="B21" s="1" t="s">
        <v>107</v>
      </c>
      <c r="C21" s="1">
        <v>24</v>
      </c>
      <c r="D21" s="1">
        <v>285</v>
      </c>
      <c r="E21" s="1" t="s">
        <v>64</v>
      </c>
      <c r="F21" s="1">
        <v>557</v>
      </c>
      <c r="G21" s="1" t="s">
        <v>69</v>
      </c>
      <c r="H21" s="1">
        <v>49.266300000000001</v>
      </c>
      <c r="I21" s="1">
        <v>1182.3912</v>
      </c>
      <c r="J21" s="11"/>
      <c r="K21" s="11"/>
      <c r="L21" s="1">
        <v>14.48</v>
      </c>
      <c r="M21" s="1">
        <v>47.79</v>
      </c>
      <c r="N21" s="16"/>
      <c r="O21" s="1"/>
      <c r="P21" s="1">
        <v>57.65</v>
      </c>
      <c r="Q21" s="1">
        <v>50.79</v>
      </c>
      <c r="R21" s="5">
        <v>0</v>
      </c>
      <c r="S21" s="1"/>
      <c r="T21" s="1">
        <v>14.44</v>
      </c>
      <c r="U21" s="1">
        <v>61.79</v>
      </c>
      <c r="V21" s="16"/>
      <c r="W21" s="1"/>
      <c r="X21" s="1">
        <v>0</v>
      </c>
      <c r="Y21" s="2">
        <v>102350.74</v>
      </c>
      <c r="Z21" s="2"/>
      <c r="AA21" s="2">
        <v>189625.99</v>
      </c>
      <c r="AB21" s="1">
        <v>123</v>
      </c>
      <c r="AC21" s="1">
        <v>126</v>
      </c>
      <c r="AD21" s="1">
        <v>101</v>
      </c>
      <c r="AE21" s="1">
        <v>121</v>
      </c>
      <c r="AF21" s="1">
        <v>1147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340</v>
      </c>
      <c r="AW21" s="1">
        <v>555</v>
      </c>
      <c r="AX21" s="1">
        <v>500</v>
      </c>
      <c r="AY21" s="1">
        <v>532</v>
      </c>
      <c r="AZ21" s="1">
        <v>1219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67</v>
      </c>
      <c r="BG21" s="1">
        <v>163</v>
      </c>
      <c r="BH21" s="1">
        <v>148</v>
      </c>
      <c r="BI21" s="1">
        <v>100</v>
      </c>
      <c r="BJ21" s="1">
        <v>1483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ht="12.75" hidden="1">
      <c r="A22" s="1">
        <v>70500</v>
      </c>
      <c r="B22" s="1" t="s">
        <v>105</v>
      </c>
      <c r="C22" s="1">
        <v>10</v>
      </c>
      <c r="D22" s="1">
        <v>285</v>
      </c>
      <c r="E22" s="1" t="s">
        <v>64</v>
      </c>
      <c r="F22" s="1">
        <v>285</v>
      </c>
      <c r="G22" s="1" t="s">
        <v>64</v>
      </c>
      <c r="H22" s="1">
        <v>121.3858</v>
      </c>
      <c r="I22" s="1">
        <v>1213.8579999999999</v>
      </c>
      <c r="J22" s="11"/>
      <c r="K22" s="11"/>
      <c r="L22" s="1">
        <v>20.2</v>
      </c>
      <c r="M22" s="1">
        <v>18.2</v>
      </c>
      <c r="N22" s="16"/>
      <c r="O22" s="1"/>
      <c r="P22" s="1">
        <v>31.1</v>
      </c>
      <c r="Q22" s="1">
        <v>23</v>
      </c>
      <c r="R22" s="5">
        <v>0</v>
      </c>
      <c r="S22" s="1"/>
      <c r="T22" s="1">
        <v>29.55</v>
      </c>
      <c r="U22" s="1">
        <v>23.2</v>
      </c>
      <c r="V22" s="16"/>
      <c r="W22" s="1"/>
      <c r="X22" s="1">
        <v>0</v>
      </c>
      <c r="Y22" s="2">
        <v>98140.42</v>
      </c>
      <c r="Z22" s="2"/>
      <c r="AA22" s="2">
        <v>78172.460000000006</v>
      </c>
      <c r="AB22" s="1">
        <v>53</v>
      </c>
      <c r="AC22" s="1">
        <v>95</v>
      </c>
      <c r="AD22" s="1">
        <v>40</v>
      </c>
      <c r="AE22" s="1">
        <v>123</v>
      </c>
      <c r="AF22" s="1">
        <v>182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59</v>
      </c>
      <c r="AW22" s="1">
        <v>75</v>
      </c>
      <c r="AX22" s="1">
        <v>135</v>
      </c>
      <c r="AY22" s="1">
        <v>159</v>
      </c>
      <c r="AZ22" s="1">
        <v>230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145</v>
      </c>
      <c r="BG22" s="1">
        <v>57</v>
      </c>
      <c r="BH22" s="1">
        <v>64</v>
      </c>
      <c r="BI22" s="1">
        <v>116</v>
      </c>
      <c r="BJ22" s="1">
        <v>232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ht="12.75" hidden="1">
      <c r="A23" s="1">
        <v>70168</v>
      </c>
      <c r="B23" s="1" t="s">
        <v>109</v>
      </c>
      <c r="C23" s="1">
        <v>24</v>
      </c>
      <c r="D23" s="1">
        <v>285</v>
      </c>
      <c r="E23" s="1" t="s">
        <v>64</v>
      </c>
      <c r="F23" s="1">
        <v>974</v>
      </c>
      <c r="G23" s="1" t="s">
        <v>110</v>
      </c>
      <c r="H23" s="1">
        <v>49.412100000000002</v>
      </c>
      <c r="I23" s="1">
        <v>1185.8904</v>
      </c>
      <c r="J23" s="11"/>
      <c r="K23" s="11"/>
      <c r="L23" s="1">
        <v>22.06</v>
      </c>
      <c r="M23" s="1">
        <v>48.96</v>
      </c>
      <c r="N23" s="16"/>
      <c r="O23" s="1"/>
      <c r="P23" s="1">
        <v>32.08</v>
      </c>
      <c r="Q23" s="1">
        <v>41.96</v>
      </c>
      <c r="R23" s="5">
        <v>0</v>
      </c>
      <c r="S23" s="1"/>
      <c r="T23" s="1">
        <v>27.08</v>
      </c>
      <c r="U23" s="1">
        <v>66.75</v>
      </c>
      <c r="V23" s="16"/>
      <c r="W23" s="1"/>
      <c r="X23" s="1">
        <v>0</v>
      </c>
      <c r="Y23" s="2">
        <v>96328.89</v>
      </c>
      <c r="Z23" s="2"/>
      <c r="AA23" s="2">
        <v>186975.39</v>
      </c>
      <c r="AB23" s="1">
        <v>124</v>
      </c>
      <c r="AC23" s="1">
        <v>190</v>
      </c>
      <c r="AD23" s="1">
        <v>180</v>
      </c>
      <c r="AE23" s="1">
        <v>261</v>
      </c>
      <c r="AF23" s="1">
        <v>1175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174</v>
      </c>
      <c r="AW23" s="1">
        <v>225</v>
      </c>
      <c r="AX23" s="1">
        <v>323</v>
      </c>
      <c r="AY23" s="1">
        <v>321</v>
      </c>
      <c r="AZ23" s="1">
        <v>1007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252</v>
      </c>
      <c r="BG23" s="1">
        <v>240</v>
      </c>
      <c r="BH23" s="1">
        <v>165</v>
      </c>
      <c r="BI23" s="1">
        <v>226</v>
      </c>
      <c r="BJ23" s="1">
        <v>1602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ht="12.75" hidden="1">
      <c r="A24" s="1">
        <v>70041</v>
      </c>
      <c r="B24" s="1" t="s">
        <v>114</v>
      </c>
      <c r="C24" s="1">
        <v>24</v>
      </c>
      <c r="D24" s="1">
        <v>285</v>
      </c>
      <c r="E24" s="1" t="s">
        <v>64</v>
      </c>
      <c r="F24" s="1">
        <v>558</v>
      </c>
      <c r="G24" s="1" t="s">
        <v>67</v>
      </c>
      <c r="H24" s="1">
        <v>38.344099999999997</v>
      </c>
      <c r="I24" s="1">
        <v>920.25840000000005</v>
      </c>
      <c r="J24" s="11"/>
      <c r="K24" s="11"/>
      <c r="L24" s="1">
        <v>42.75</v>
      </c>
      <c r="M24" s="1">
        <v>55.67</v>
      </c>
      <c r="N24" s="16"/>
      <c r="O24" s="1"/>
      <c r="P24" s="1">
        <v>30.04</v>
      </c>
      <c r="Q24" s="1">
        <v>45.17</v>
      </c>
      <c r="R24" s="5">
        <v>0</v>
      </c>
      <c r="S24" s="1"/>
      <c r="T24" s="1">
        <v>29.12</v>
      </c>
      <c r="U24" s="1">
        <v>64.5</v>
      </c>
      <c r="V24" s="16"/>
      <c r="W24" s="1"/>
      <c r="X24" s="1">
        <v>0</v>
      </c>
      <c r="Y24" s="2">
        <v>93789.67</v>
      </c>
      <c r="Z24" s="2"/>
      <c r="AA24" s="2">
        <v>152149.39000000001</v>
      </c>
      <c r="AB24" s="1">
        <v>303</v>
      </c>
      <c r="AC24" s="1">
        <v>312</v>
      </c>
      <c r="AD24" s="1">
        <v>361</v>
      </c>
      <c r="AE24" s="1">
        <v>412</v>
      </c>
      <c r="AF24" s="1">
        <v>1336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156</v>
      </c>
      <c r="AW24" s="1">
        <v>252</v>
      </c>
      <c r="AX24" s="1">
        <v>269</v>
      </c>
      <c r="AY24" s="1">
        <v>340</v>
      </c>
      <c r="AZ24" s="1">
        <v>1084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175</v>
      </c>
      <c r="BG24" s="1">
        <v>196</v>
      </c>
      <c r="BH24" s="1">
        <v>195</v>
      </c>
      <c r="BI24" s="1">
        <v>462</v>
      </c>
      <c r="BJ24" s="1">
        <v>1548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ht="12.75" hidden="1">
      <c r="A25" s="1">
        <v>70012</v>
      </c>
      <c r="B25" s="1" t="s">
        <v>89</v>
      </c>
      <c r="C25" s="1">
        <v>15</v>
      </c>
      <c r="D25" s="1">
        <v>285</v>
      </c>
      <c r="E25" s="1" t="s">
        <v>64</v>
      </c>
      <c r="F25" s="1">
        <v>562</v>
      </c>
      <c r="G25" s="1" t="s">
        <v>65</v>
      </c>
      <c r="H25" s="1">
        <v>27.955400000000001</v>
      </c>
      <c r="I25" s="1">
        <v>419.33100000000002</v>
      </c>
      <c r="J25" s="11"/>
      <c r="K25" s="11"/>
      <c r="L25" s="1">
        <v>52.53</v>
      </c>
      <c r="M25" s="1">
        <v>11.13</v>
      </c>
      <c r="N25" s="5"/>
      <c r="O25" s="1"/>
      <c r="P25" s="1">
        <v>88.1</v>
      </c>
      <c r="Q25" s="1">
        <v>31.73</v>
      </c>
      <c r="R25" s="5">
        <v>60</v>
      </c>
      <c r="S25" s="1"/>
      <c r="T25" s="1">
        <v>70.87</v>
      </c>
      <c r="U25" s="1">
        <v>61.8</v>
      </c>
      <c r="V25" s="16"/>
      <c r="W25" s="1"/>
      <c r="X25" s="1">
        <v>0</v>
      </c>
      <c r="Y25" s="2">
        <v>88688.51</v>
      </c>
      <c r="Z25" s="2"/>
      <c r="AA25" s="2">
        <v>43889.98</v>
      </c>
      <c r="AB25" s="1">
        <v>238</v>
      </c>
      <c r="AC25" s="1">
        <v>222</v>
      </c>
      <c r="AD25" s="1">
        <v>203</v>
      </c>
      <c r="AE25" s="1">
        <v>472</v>
      </c>
      <c r="AF25" s="1">
        <v>167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322</v>
      </c>
      <c r="AW25" s="1">
        <v>294</v>
      </c>
      <c r="AX25" s="1">
        <v>420</v>
      </c>
      <c r="AY25" s="1">
        <v>865</v>
      </c>
      <c r="AZ25" s="1">
        <v>476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392</v>
      </c>
      <c r="BG25" s="1">
        <v>193</v>
      </c>
      <c r="BH25" s="1">
        <v>317</v>
      </c>
      <c r="BI25" s="1">
        <v>515</v>
      </c>
      <c r="BJ25" s="1">
        <v>927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ht="12.75" hidden="1">
      <c r="A26" s="1">
        <v>70038</v>
      </c>
      <c r="B26" s="1" t="s">
        <v>66</v>
      </c>
      <c r="C26" s="1">
        <v>16</v>
      </c>
      <c r="D26" s="1">
        <v>285</v>
      </c>
      <c r="E26" s="1" t="s">
        <v>64</v>
      </c>
      <c r="F26" s="1">
        <v>558</v>
      </c>
      <c r="G26" s="1" t="s">
        <v>67</v>
      </c>
      <c r="H26" s="1">
        <v>50.8581</v>
      </c>
      <c r="I26" s="1">
        <v>813.7296</v>
      </c>
      <c r="J26" s="11"/>
      <c r="K26" s="11"/>
      <c r="L26" s="1">
        <v>23.31</v>
      </c>
      <c r="M26" s="1">
        <v>21.56</v>
      </c>
      <c r="N26" s="5"/>
      <c r="O26" s="1"/>
      <c r="P26" s="1">
        <v>54.19</v>
      </c>
      <c r="Q26" s="1">
        <v>52.38</v>
      </c>
      <c r="R26" s="5">
        <v>0</v>
      </c>
      <c r="S26" s="1"/>
      <c r="T26" s="1">
        <v>31.19</v>
      </c>
      <c r="U26" s="1">
        <v>56.94</v>
      </c>
      <c r="V26" s="16"/>
      <c r="W26" s="1"/>
      <c r="X26" s="1">
        <v>0</v>
      </c>
      <c r="Y26" s="2">
        <v>88442.240000000005</v>
      </c>
      <c r="Z26" s="2"/>
      <c r="AA26" s="2">
        <v>106496.86</v>
      </c>
      <c r="AB26" s="1">
        <v>47</v>
      </c>
      <c r="AC26" s="1">
        <v>-14</v>
      </c>
      <c r="AD26" s="1">
        <v>239</v>
      </c>
      <c r="AE26" s="1">
        <v>188</v>
      </c>
      <c r="AF26" s="1">
        <v>345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210</v>
      </c>
      <c r="AW26" s="1">
        <v>284</v>
      </c>
      <c r="AX26" s="1">
        <v>261</v>
      </c>
      <c r="AY26" s="1">
        <v>508</v>
      </c>
      <c r="AZ26" s="1">
        <v>838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129</v>
      </c>
      <c r="BG26" s="1">
        <v>145</v>
      </c>
      <c r="BH26" s="1">
        <v>118</v>
      </c>
      <c r="BI26" s="1">
        <v>359</v>
      </c>
      <c r="BJ26" s="1">
        <v>911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ht="12.75" hidden="1">
      <c r="A27" s="1">
        <v>70070</v>
      </c>
      <c r="B27" s="1" t="s">
        <v>63</v>
      </c>
      <c r="C27" s="1">
        <v>5</v>
      </c>
      <c r="D27" s="1">
        <v>285</v>
      </c>
      <c r="E27" s="1" t="s">
        <v>64</v>
      </c>
      <c r="F27" s="1">
        <v>562</v>
      </c>
      <c r="G27" s="1" t="s">
        <v>65</v>
      </c>
      <c r="H27" s="1">
        <v>72.478399999999993</v>
      </c>
      <c r="I27" s="1">
        <v>362.392</v>
      </c>
      <c r="J27" s="11"/>
      <c r="K27" s="11"/>
      <c r="L27" s="1">
        <v>43.4</v>
      </c>
      <c r="M27" s="1">
        <v>65.599999999999994</v>
      </c>
      <c r="N27" s="5"/>
      <c r="O27" s="1"/>
      <c r="P27" s="1">
        <v>109.7</v>
      </c>
      <c r="Q27" s="1">
        <v>75</v>
      </c>
      <c r="R27" s="5">
        <v>0</v>
      </c>
      <c r="S27" s="1"/>
      <c r="T27" s="1">
        <v>67.400000000000006</v>
      </c>
      <c r="U27" s="1">
        <v>73</v>
      </c>
      <c r="V27" s="16"/>
      <c r="W27" s="1"/>
      <c r="X27" s="1">
        <v>0</v>
      </c>
      <c r="Y27" s="2">
        <v>79907.44</v>
      </c>
      <c r="Z27" s="2"/>
      <c r="AA27" s="2">
        <v>77406.929999999993</v>
      </c>
      <c r="AB27" s="1">
        <v>38</v>
      </c>
      <c r="AC27" s="1">
        <v>47</v>
      </c>
      <c r="AD27" s="1">
        <v>82</v>
      </c>
      <c r="AE27" s="1">
        <v>147</v>
      </c>
      <c r="AF27" s="1">
        <v>328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148</v>
      </c>
      <c r="AW27" s="1">
        <v>179</v>
      </c>
      <c r="AX27" s="1">
        <v>182</v>
      </c>
      <c r="AY27" s="1">
        <v>258</v>
      </c>
      <c r="AZ27" s="1">
        <v>375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78</v>
      </c>
      <c r="BG27" s="1">
        <v>41</v>
      </c>
      <c r="BH27" s="1">
        <v>106</v>
      </c>
      <c r="BI27" s="1">
        <v>265</v>
      </c>
      <c r="BJ27" s="1">
        <v>365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 ht="12.75" hidden="1">
      <c r="A28" s="1">
        <v>70044</v>
      </c>
      <c r="B28" s="1" t="s">
        <v>96</v>
      </c>
      <c r="C28" s="1">
        <v>21</v>
      </c>
      <c r="D28" s="1">
        <v>285</v>
      </c>
      <c r="E28" s="1" t="s">
        <v>64</v>
      </c>
      <c r="F28" s="1">
        <v>565</v>
      </c>
      <c r="G28" s="1" t="s">
        <v>94</v>
      </c>
      <c r="H28" s="1">
        <v>30.254300000000001</v>
      </c>
      <c r="I28" s="1">
        <v>635.34029999999996</v>
      </c>
      <c r="J28" s="11"/>
      <c r="K28" s="11"/>
      <c r="L28" s="1">
        <v>43.93</v>
      </c>
      <c r="M28" s="1">
        <v>50.38</v>
      </c>
      <c r="N28" s="16"/>
      <c r="O28" s="1"/>
      <c r="P28" s="1">
        <v>44.24</v>
      </c>
      <c r="Q28" s="1">
        <v>55.38</v>
      </c>
      <c r="R28" s="5">
        <v>0</v>
      </c>
      <c r="S28" s="1"/>
      <c r="T28" s="1">
        <v>31.02</v>
      </c>
      <c r="U28" s="1">
        <v>69.900000000000006</v>
      </c>
      <c r="V28" s="16"/>
      <c r="W28" s="1"/>
      <c r="X28" s="1">
        <v>0</v>
      </c>
      <c r="Y28" s="2">
        <v>75726.509999999995</v>
      </c>
      <c r="Z28" s="2"/>
      <c r="AA28" s="2">
        <v>111608.11</v>
      </c>
      <c r="AB28" s="1">
        <v>134</v>
      </c>
      <c r="AC28" s="1">
        <v>124</v>
      </c>
      <c r="AD28" s="1">
        <v>455</v>
      </c>
      <c r="AE28" s="1">
        <v>543</v>
      </c>
      <c r="AF28" s="1">
        <v>1058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185</v>
      </c>
      <c r="AW28" s="1">
        <v>282</v>
      </c>
      <c r="AX28" s="1">
        <v>343</v>
      </c>
      <c r="AY28" s="1">
        <v>520</v>
      </c>
      <c r="AZ28" s="1">
        <v>1163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146</v>
      </c>
      <c r="BG28" s="1">
        <v>209</v>
      </c>
      <c r="BH28" s="1">
        <v>222</v>
      </c>
      <c r="BI28" s="1">
        <v>358</v>
      </c>
      <c r="BJ28" s="1">
        <v>1468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 ht="12.75" hidden="1">
      <c r="A29" s="1">
        <v>70090</v>
      </c>
      <c r="B29" s="1" t="s">
        <v>86</v>
      </c>
      <c r="C29" s="1">
        <v>32</v>
      </c>
      <c r="D29" s="1">
        <v>285</v>
      </c>
      <c r="E29" s="1" t="s">
        <v>64</v>
      </c>
      <c r="F29" s="1">
        <v>573</v>
      </c>
      <c r="G29" s="1" t="s">
        <v>87</v>
      </c>
      <c r="H29" s="1">
        <v>32.271900000000002</v>
      </c>
      <c r="I29" s="1">
        <v>1032.7008000000001</v>
      </c>
      <c r="J29" s="11"/>
      <c r="K29" s="11"/>
      <c r="L29" s="1">
        <v>18.97</v>
      </c>
      <c r="M29" s="1">
        <v>27.19</v>
      </c>
      <c r="N29" s="16"/>
      <c r="O29" s="1"/>
      <c r="P29" s="1">
        <v>34.67</v>
      </c>
      <c r="Q29" s="1">
        <v>31.03</v>
      </c>
      <c r="R29" s="5">
        <v>0</v>
      </c>
      <c r="S29" s="1"/>
      <c r="T29" s="1">
        <v>17.72</v>
      </c>
      <c r="U29" s="1">
        <v>34.06</v>
      </c>
      <c r="V29" s="16"/>
      <c r="W29" s="1"/>
      <c r="X29" s="1">
        <v>0</v>
      </c>
      <c r="Y29" s="2">
        <v>73692.88</v>
      </c>
      <c r="Z29" s="2"/>
      <c r="AA29" s="2">
        <v>95298.92</v>
      </c>
      <c r="AB29" s="1">
        <v>223</v>
      </c>
      <c r="AC29" s="1">
        <v>162</v>
      </c>
      <c r="AD29" s="1">
        <v>144</v>
      </c>
      <c r="AE29" s="1">
        <v>318</v>
      </c>
      <c r="AF29" s="1">
        <v>870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337</v>
      </c>
      <c r="AW29" s="1">
        <v>356</v>
      </c>
      <c r="AX29" s="1">
        <v>365</v>
      </c>
      <c r="AY29" s="1">
        <v>459</v>
      </c>
      <c r="AZ29" s="1">
        <v>993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199</v>
      </c>
      <c r="BG29" s="1">
        <v>273</v>
      </c>
      <c r="BH29" s="1">
        <v>136</v>
      </c>
      <c r="BI29" s="1">
        <v>191</v>
      </c>
      <c r="BJ29" s="1">
        <v>1090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 ht="12.75" hidden="1">
      <c r="A30" s="1">
        <v>70003</v>
      </c>
      <c r="B30" s="1" t="s">
        <v>82</v>
      </c>
      <c r="C30" s="1">
        <v>25</v>
      </c>
      <c r="D30" s="1">
        <v>285</v>
      </c>
      <c r="E30" s="1" t="s">
        <v>64</v>
      </c>
      <c r="F30" s="1">
        <v>557</v>
      </c>
      <c r="G30" s="1" t="s">
        <v>69</v>
      </c>
      <c r="H30" s="1">
        <v>62.836599999999997</v>
      </c>
      <c r="I30" s="1">
        <v>1570.915</v>
      </c>
      <c r="J30" s="11"/>
      <c r="K30" s="11"/>
      <c r="L30" s="1">
        <v>14.5</v>
      </c>
      <c r="M30" s="1">
        <v>52.84</v>
      </c>
      <c r="N30" s="16"/>
      <c r="O30" s="1"/>
      <c r="P30" s="1">
        <v>15.92</v>
      </c>
      <c r="Q30" s="1">
        <v>18.32</v>
      </c>
      <c r="R30" s="5">
        <v>0</v>
      </c>
      <c r="S30" s="1"/>
      <c r="T30" s="1">
        <v>10.62</v>
      </c>
      <c r="U30" s="1">
        <v>61.32</v>
      </c>
      <c r="V30" s="16"/>
      <c r="W30" s="1"/>
      <c r="X30" s="1">
        <v>0</v>
      </c>
      <c r="Y30" s="2">
        <v>64470.35</v>
      </c>
      <c r="Z30" s="2"/>
      <c r="AA30" s="2">
        <v>208114.82</v>
      </c>
      <c r="AB30" s="1">
        <v>44</v>
      </c>
      <c r="AC30" s="1">
        <v>116</v>
      </c>
      <c r="AD30" s="1">
        <v>131</v>
      </c>
      <c r="AE30" s="1">
        <v>259</v>
      </c>
      <c r="AF30" s="1">
        <v>1321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124</v>
      </c>
      <c r="AW30" s="1">
        <v>178</v>
      </c>
      <c r="AX30" s="1">
        <v>104</v>
      </c>
      <c r="AY30" s="1">
        <v>162</v>
      </c>
      <c r="AZ30" s="1">
        <v>458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45</v>
      </c>
      <c r="BG30" s="1">
        <v>70</v>
      </c>
      <c r="BH30" s="1">
        <v>29</v>
      </c>
      <c r="BI30" s="1">
        <v>313</v>
      </c>
      <c r="BJ30" s="1">
        <v>1533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 ht="12.75" hidden="1">
      <c r="A31" s="1">
        <v>70080</v>
      </c>
      <c r="B31" s="1" t="s">
        <v>159</v>
      </c>
      <c r="C31" s="1">
        <v>12</v>
      </c>
      <c r="D31" s="1">
        <v>285</v>
      </c>
      <c r="E31" s="1" t="s">
        <v>64</v>
      </c>
      <c r="F31" s="1">
        <v>35</v>
      </c>
      <c r="G31" s="1" t="s">
        <v>76</v>
      </c>
      <c r="H31" s="1">
        <v>74.31</v>
      </c>
      <c r="I31" s="1">
        <v>891.72</v>
      </c>
      <c r="J31" s="11"/>
      <c r="K31" s="11"/>
      <c r="L31" s="1">
        <v>3.58</v>
      </c>
      <c r="M31" s="1">
        <v>5.33</v>
      </c>
      <c r="N31" s="16"/>
      <c r="O31" s="1"/>
      <c r="P31" s="1">
        <v>53.33</v>
      </c>
      <c r="Q31" s="1">
        <v>32.17</v>
      </c>
      <c r="R31" s="5">
        <v>15</v>
      </c>
      <c r="S31" s="1"/>
      <c r="T31" s="1">
        <v>11.54</v>
      </c>
      <c r="U31" s="1">
        <v>17.079999999999998</v>
      </c>
      <c r="V31" s="16"/>
      <c r="W31" s="1"/>
      <c r="X31" s="1">
        <v>0</v>
      </c>
      <c r="Y31" s="2">
        <v>61045.66</v>
      </c>
      <c r="Z31" s="2"/>
      <c r="AA31" s="2">
        <v>48673.05</v>
      </c>
      <c r="AB31" s="1">
        <v>14</v>
      </c>
      <c r="AC31" s="1">
        <v>19</v>
      </c>
      <c r="AD31" s="1">
        <v>17</v>
      </c>
      <c r="AE31" s="1">
        <v>5</v>
      </c>
      <c r="AF31" s="1">
        <v>64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124</v>
      </c>
      <c r="AW31" s="1">
        <v>240</v>
      </c>
      <c r="AX31" s="1">
        <v>301</v>
      </c>
      <c r="AY31" s="1">
        <v>190</v>
      </c>
      <c r="AZ31" s="1">
        <v>386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35</v>
      </c>
      <c r="BG31" s="1">
        <v>28</v>
      </c>
      <c r="BH31" s="1">
        <v>42</v>
      </c>
      <c r="BI31" s="1">
        <v>95</v>
      </c>
      <c r="BJ31" s="1">
        <v>205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ht="12.75" hidden="1">
      <c r="A32" s="1">
        <v>70039</v>
      </c>
      <c r="B32" s="1" t="s">
        <v>78</v>
      </c>
      <c r="C32" s="1">
        <v>18</v>
      </c>
      <c r="D32" s="1">
        <v>285</v>
      </c>
      <c r="E32" s="1" t="s">
        <v>64</v>
      </c>
      <c r="F32" s="1">
        <v>558</v>
      </c>
      <c r="G32" s="1" t="s">
        <v>67</v>
      </c>
      <c r="H32" s="1">
        <v>41.593600000000002</v>
      </c>
      <c r="I32" s="1">
        <v>748.6848</v>
      </c>
      <c r="J32" s="11"/>
      <c r="K32" s="11"/>
      <c r="L32" s="1">
        <v>26.53</v>
      </c>
      <c r="M32" s="1">
        <v>116.44</v>
      </c>
      <c r="N32" s="16"/>
      <c r="O32" s="1"/>
      <c r="P32" s="1">
        <v>34.97</v>
      </c>
      <c r="Q32" s="1">
        <v>35.94</v>
      </c>
      <c r="R32" s="5">
        <v>0</v>
      </c>
      <c r="S32" s="1"/>
      <c r="T32" s="1">
        <v>19.97</v>
      </c>
      <c r="U32" s="1">
        <v>58.39</v>
      </c>
      <c r="V32" s="16"/>
      <c r="W32" s="1"/>
      <c r="X32" s="1">
        <v>0</v>
      </c>
      <c r="Y32" s="2">
        <v>60997.01</v>
      </c>
      <c r="Z32" s="2"/>
      <c r="AA32" s="2">
        <v>157806.12</v>
      </c>
      <c r="AB32" s="1">
        <v>97</v>
      </c>
      <c r="AC32" s="1">
        <v>178</v>
      </c>
      <c r="AD32" s="1">
        <v>168</v>
      </c>
      <c r="AE32" s="1">
        <v>247</v>
      </c>
      <c r="AF32" s="1">
        <v>2096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177</v>
      </c>
      <c r="AW32" s="1">
        <v>173</v>
      </c>
      <c r="AX32" s="1">
        <v>194</v>
      </c>
      <c r="AY32" s="1">
        <v>344</v>
      </c>
      <c r="AZ32" s="1">
        <v>647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70</v>
      </c>
      <c r="BG32" s="1">
        <v>62</v>
      </c>
      <c r="BH32" s="1">
        <v>145</v>
      </c>
      <c r="BI32" s="1">
        <v>227</v>
      </c>
      <c r="BJ32" s="1">
        <v>1051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ht="12.75" hidden="1">
      <c r="A33" s="1">
        <v>70192</v>
      </c>
      <c r="B33" s="1" t="s">
        <v>173</v>
      </c>
      <c r="C33" s="1">
        <v>16</v>
      </c>
      <c r="D33" s="1">
        <v>285</v>
      </c>
      <c r="E33" s="1" t="s">
        <v>64</v>
      </c>
      <c r="F33" s="1">
        <v>588</v>
      </c>
      <c r="G33" s="1" t="s">
        <v>146</v>
      </c>
      <c r="H33" s="1">
        <v>113.9</v>
      </c>
      <c r="I33" s="1">
        <v>1822.4</v>
      </c>
      <c r="J33" s="11"/>
      <c r="K33" s="11"/>
      <c r="L33" s="1">
        <v>5.84</v>
      </c>
      <c r="M33" s="1">
        <v>11.88</v>
      </c>
      <c r="N33" s="16"/>
      <c r="O33" s="1"/>
      <c r="P33" s="1">
        <v>17.62</v>
      </c>
      <c r="Q33" s="1">
        <v>20.94</v>
      </c>
      <c r="R33" s="5">
        <v>0</v>
      </c>
      <c r="S33" s="1"/>
      <c r="T33" s="1">
        <v>9.59</v>
      </c>
      <c r="U33" s="1">
        <v>5.69</v>
      </c>
      <c r="V33" s="16"/>
      <c r="W33" s="1"/>
      <c r="X33" s="1">
        <v>0</v>
      </c>
      <c r="Y33" s="2">
        <v>60253.1</v>
      </c>
      <c r="Z33" s="2"/>
      <c r="AA33" s="2">
        <v>70162.399999999994</v>
      </c>
      <c r="AB33" s="1">
        <v>24</v>
      </c>
      <c r="AC33" s="1">
        <v>22</v>
      </c>
      <c r="AD33" s="1">
        <v>38</v>
      </c>
      <c r="AE33" s="1">
        <v>41</v>
      </c>
      <c r="AF33" s="1">
        <v>190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82</v>
      </c>
      <c r="AW33" s="1">
        <v>85</v>
      </c>
      <c r="AX33" s="1">
        <v>99</v>
      </c>
      <c r="AY33" s="1">
        <v>117</v>
      </c>
      <c r="AZ33" s="1">
        <v>335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90</v>
      </c>
      <c r="BG33" s="1">
        <v>27</v>
      </c>
      <c r="BH33" s="1">
        <v>39</v>
      </c>
      <c r="BI33" s="1">
        <v>22</v>
      </c>
      <c r="BJ33" s="1">
        <v>91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ht="12.75" hidden="1">
      <c r="A34" s="1">
        <v>70263</v>
      </c>
      <c r="B34" s="1" t="s">
        <v>129</v>
      </c>
      <c r="C34" s="1">
        <v>16</v>
      </c>
      <c r="D34" s="1">
        <v>285</v>
      </c>
      <c r="E34" s="1" t="s">
        <v>64</v>
      </c>
      <c r="F34" s="1">
        <v>557</v>
      </c>
      <c r="G34" s="1" t="s">
        <v>69</v>
      </c>
      <c r="H34" s="1">
        <v>97.94</v>
      </c>
      <c r="I34" s="1">
        <v>1567.04</v>
      </c>
      <c r="J34" s="11"/>
      <c r="K34" s="11"/>
      <c r="L34" s="1">
        <v>6.12</v>
      </c>
      <c r="M34" s="1">
        <v>15.69</v>
      </c>
      <c r="N34" s="16"/>
      <c r="O34" s="1"/>
      <c r="P34" s="1">
        <v>24.12</v>
      </c>
      <c r="Q34" s="1">
        <v>13.75</v>
      </c>
      <c r="R34" s="5">
        <v>0</v>
      </c>
      <c r="S34" s="5" t="s">
        <v>2271</v>
      </c>
      <c r="T34" s="1">
        <v>7.59</v>
      </c>
      <c r="U34" s="1">
        <v>24.06</v>
      </c>
      <c r="V34" s="16"/>
      <c r="W34" s="1"/>
      <c r="X34" s="1">
        <v>0</v>
      </c>
      <c r="Y34" s="2">
        <v>59302.67</v>
      </c>
      <c r="Z34" s="2"/>
      <c r="AA34" s="2">
        <v>83836.639999999999</v>
      </c>
      <c r="AB34" s="1">
        <v>40</v>
      </c>
      <c r="AC34" s="1">
        <v>30</v>
      </c>
      <c r="AD34" s="1">
        <v>25</v>
      </c>
      <c r="AE34" s="1">
        <v>36</v>
      </c>
      <c r="AF34" s="1">
        <v>251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114</v>
      </c>
      <c r="AW34" s="1">
        <v>125</v>
      </c>
      <c r="AX34" s="1">
        <v>149</v>
      </c>
      <c r="AY34" s="1">
        <v>121</v>
      </c>
      <c r="AZ34" s="1">
        <v>220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33</v>
      </c>
      <c r="BG34" s="1">
        <v>74</v>
      </c>
      <c r="BH34" s="1">
        <v>39</v>
      </c>
      <c r="BI34" s="1">
        <v>25</v>
      </c>
      <c r="BJ34" s="1">
        <v>385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 ht="12.75" hidden="1">
      <c r="A35" s="1">
        <v>70137</v>
      </c>
      <c r="B35" s="1" t="s">
        <v>152</v>
      </c>
      <c r="C35" s="1">
        <v>12</v>
      </c>
      <c r="D35" s="1">
        <v>285</v>
      </c>
      <c r="E35" s="1" t="s">
        <v>64</v>
      </c>
      <c r="F35" s="1">
        <v>567</v>
      </c>
      <c r="G35" s="1" t="s">
        <v>74</v>
      </c>
      <c r="H35" s="1">
        <v>76.562100000000001</v>
      </c>
      <c r="I35" s="1">
        <v>918.74519999999995</v>
      </c>
      <c r="J35" s="11"/>
      <c r="K35" s="11"/>
      <c r="L35" s="1">
        <v>22.54</v>
      </c>
      <c r="M35" s="1">
        <v>5.75</v>
      </c>
      <c r="N35" s="5" t="s">
        <v>2271</v>
      </c>
      <c r="O35" s="1"/>
      <c r="P35" s="1">
        <v>31.38</v>
      </c>
      <c r="Q35" s="1">
        <v>5</v>
      </c>
      <c r="R35" s="5">
        <v>30</v>
      </c>
      <c r="S35" s="5" t="s">
        <v>171</v>
      </c>
      <c r="T35" s="1">
        <v>7.46</v>
      </c>
      <c r="U35" s="1">
        <v>21.08</v>
      </c>
      <c r="V35" s="16"/>
      <c r="W35" s="1"/>
      <c r="X35" s="1">
        <v>0</v>
      </c>
      <c r="Y35" s="2">
        <v>56387.99</v>
      </c>
      <c r="Z35" s="2"/>
      <c r="AA35" s="2">
        <v>35754.5</v>
      </c>
      <c r="AB35" s="1">
        <v>219</v>
      </c>
      <c r="AC35" s="1">
        <v>0</v>
      </c>
      <c r="AD35" s="1">
        <v>27</v>
      </c>
      <c r="AE35" s="1">
        <v>49</v>
      </c>
      <c r="AF35" s="1">
        <v>69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113</v>
      </c>
      <c r="AW35" s="1">
        <v>127</v>
      </c>
      <c r="AX35" s="1">
        <v>142</v>
      </c>
      <c r="AY35" s="1">
        <v>116</v>
      </c>
      <c r="AZ35" s="1">
        <v>145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35</v>
      </c>
      <c r="BG35" s="1">
        <v>24</v>
      </c>
      <c r="BH35" s="1">
        <v>34</v>
      </c>
      <c r="BI35" s="1">
        <v>17</v>
      </c>
      <c r="BJ35" s="1">
        <v>253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 ht="12.75" hidden="1">
      <c r="A36" s="1">
        <v>70067</v>
      </c>
      <c r="B36" s="1" t="s">
        <v>136</v>
      </c>
      <c r="C36" s="1">
        <v>16</v>
      </c>
      <c r="D36" s="1">
        <v>285</v>
      </c>
      <c r="E36" s="1" t="s">
        <v>64</v>
      </c>
      <c r="F36" s="1">
        <v>387</v>
      </c>
      <c r="G36" s="1" t="s">
        <v>94</v>
      </c>
      <c r="H36" s="1">
        <v>50.88</v>
      </c>
      <c r="I36" s="1">
        <v>814.08</v>
      </c>
      <c r="J36" s="11"/>
      <c r="K36" s="11"/>
      <c r="L36" s="1">
        <v>9.7799999999999994</v>
      </c>
      <c r="M36" s="1">
        <v>20.62</v>
      </c>
      <c r="N36" s="16"/>
      <c r="O36" s="1"/>
      <c r="P36" s="1">
        <v>30.88</v>
      </c>
      <c r="Q36" s="1">
        <v>25.06</v>
      </c>
      <c r="R36" s="5">
        <v>0</v>
      </c>
      <c r="S36" s="5" t="s">
        <v>2271</v>
      </c>
      <c r="T36" s="1">
        <v>26.03</v>
      </c>
      <c r="U36" s="1">
        <v>91.94</v>
      </c>
      <c r="V36" s="16"/>
      <c r="W36" s="1"/>
      <c r="X36" s="1">
        <v>0</v>
      </c>
      <c r="Y36" s="2">
        <v>54288.959999999999</v>
      </c>
      <c r="Z36" s="2"/>
      <c r="AA36" s="2">
        <v>112037.75999999999</v>
      </c>
      <c r="AB36" s="1">
        <v>50</v>
      </c>
      <c r="AC36" s="1">
        <v>60</v>
      </c>
      <c r="AD36" s="1">
        <v>47</v>
      </c>
      <c r="AE36" s="1">
        <v>59</v>
      </c>
      <c r="AF36" s="1">
        <v>330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153</v>
      </c>
      <c r="AW36" s="1">
        <v>199</v>
      </c>
      <c r="AX36" s="1">
        <v>140</v>
      </c>
      <c r="AY36" s="1">
        <v>203</v>
      </c>
      <c r="AZ36" s="1">
        <v>401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72</v>
      </c>
      <c r="BG36" s="1">
        <v>180</v>
      </c>
      <c r="BH36" s="1">
        <v>166</v>
      </c>
      <c r="BI36" s="1">
        <v>177</v>
      </c>
      <c r="BJ36" s="1">
        <v>1471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 ht="12.75" hidden="1">
      <c r="A37" s="1">
        <v>70246</v>
      </c>
      <c r="B37" s="1" t="s">
        <v>154</v>
      </c>
      <c r="C37" s="1">
        <v>16</v>
      </c>
      <c r="D37" s="1">
        <v>285</v>
      </c>
      <c r="E37" s="1" t="s">
        <v>64</v>
      </c>
      <c r="F37" s="1">
        <v>387</v>
      </c>
      <c r="G37" s="1" t="s">
        <v>94</v>
      </c>
      <c r="H37" s="1">
        <v>43.950699999999998</v>
      </c>
      <c r="I37" s="1">
        <v>703.21119999999996</v>
      </c>
      <c r="J37" s="11"/>
      <c r="K37" s="11"/>
      <c r="L37" s="1">
        <v>27.44</v>
      </c>
      <c r="M37" s="1">
        <v>34.880000000000003</v>
      </c>
      <c r="N37" s="16"/>
      <c r="O37" s="1"/>
      <c r="P37" s="1">
        <v>27.81</v>
      </c>
      <c r="Q37" s="1">
        <v>14</v>
      </c>
      <c r="R37" s="5">
        <v>0</v>
      </c>
      <c r="S37" s="5" t="s">
        <v>2272</v>
      </c>
      <c r="T37" s="1">
        <v>20.309999999999999</v>
      </c>
      <c r="U37" s="1">
        <v>50.25</v>
      </c>
      <c r="V37" s="16"/>
      <c r="W37" s="1"/>
      <c r="X37" s="1">
        <v>0</v>
      </c>
      <c r="Y37" s="2">
        <v>53136.4</v>
      </c>
      <c r="Z37" s="2"/>
      <c r="AA37" s="2">
        <v>69705.81</v>
      </c>
      <c r="AB37" s="1">
        <v>168</v>
      </c>
      <c r="AC37" s="1">
        <v>69</v>
      </c>
      <c r="AD37" s="1">
        <v>171</v>
      </c>
      <c r="AE37" s="1">
        <v>131</v>
      </c>
      <c r="AF37" s="1">
        <v>558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133</v>
      </c>
      <c r="AW37" s="1">
        <v>179</v>
      </c>
      <c r="AX37" s="1">
        <v>93</v>
      </c>
      <c r="AY37" s="1">
        <v>259</v>
      </c>
      <c r="AZ37" s="1">
        <v>224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95</v>
      </c>
      <c r="BG37" s="1">
        <v>101</v>
      </c>
      <c r="BH37" s="1">
        <v>90</v>
      </c>
      <c r="BI37" s="1">
        <v>179</v>
      </c>
      <c r="BJ37" s="1">
        <v>804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 ht="12.75" hidden="1">
      <c r="A38" s="1">
        <v>70011</v>
      </c>
      <c r="B38" s="1" t="s">
        <v>101</v>
      </c>
      <c r="C38" s="1">
        <v>15</v>
      </c>
      <c r="D38" s="1">
        <v>285</v>
      </c>
      <c r="E38" s="1" t="s">
        <v>64</v>
      </c>
      <c r="F38" s="1">
        <v>562</v>
      </c>
      <c r="G38" s="1" t="s">
        <v>65</v>
      </c>
      <c r="H38" s="1">
        <v>27.955400000000001</v>
      </c>
      <c r="I38" s="1">
        <v>419.33100000000002</v>
      </c>
      <c r="J38" s="11"/>
      <c r="K38" s="11"/>
      <c r="L38" s="1">
        <v>24.23</v>
      </c>
      <c r="M38" s="1">
        <v>44.73</v>
      </c>
      <c r="N38" s="16"/>
      <c r="O38" s="1"/>
      <c r="P38" s="1">
        <v>62.1</v>
      </c>
      <c r="Q38" s="1">
        <v>35</v>
      </c>
      <c r="R38" s="5">
        <v>0</v>
      </c>
      <c r="S38" s="5" t="s">
        <v>362</v>
      </c>
      <c r="T38" s="1">
        <v>39.93</v>
      </c>
      <c r="U38" s="1">
        <v>97.6</v>
      </c>
      <c r="V38" s="16"/>
      <c r="W38" s="1"/>
      <c r="X38" s="1">
        <v>0</v>
      </c>
      <c r="Y38" s="2">
        <v>52947.53</v>
      </c>
      <c r="Z38" s="2"/>
      <c r="AA38" s="2">
        <v>74361.36</v>
      </c>
      <c r="AB38" s="1">
        <v>52</v>
      </c>
      <c r="AC38" s="1">
        <v>135</v>
      </c>
      <c r="AD38" s="1">
        <v>143</v>
      </c>
      <c r="AE38" s="1">
        <v>202</v>
      </c>
      <c r="AF38" s="1">
        <v>671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279</v>
      </c>
      <c r="AW38" s="1">
        <v>207</v>
      </c>
      <c r="AX38" s="1">
        <v>321</v>
      </c>
      <c r="AY38" s="1">
        <v>456</v>
      </c>
      <c r="AZ38" s="1">
        <v>525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145</v>
      </c>
      <c r="BG38" s="1">
        <v>252</v>
      </c>
      <c r="BH38" s="1">
        <v>217</v>
      </c>
      <c r="BI38" s="1">
        <v>222</v>
      </c>
      <c r="BJ38" s="1">
        <v>1464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 ht="12.75" hidden="1">
      <c r="A39" s="1">
        <v>70013</v>
      </c>
      <c r="B39" s="1" t="s">
        <v>84</v>
      </c>
      <c r="C39" s="1">
        <v>5</v>
      </c>
      <c r="D39" s="1">
        <v>285</v>
      </c>
      <c r="E39" s="1" t="s">
        <v>64</v>
      </c>
      <c r="F39" s="1">
        <v>562</v>
      </c>
      <c r="G39" s="1" t="s">
        <v>65</v>
      </c>
      <c r="H39" s="1">
        <v>59.645299999999999</v>
      </c>
      <c r="I39" s="1">
        <v>298.22649999999999</v>
      </c>
      <c r="J39" s="11"/>
      <c r="K39" s="11"/>
      <c r="L39" s="1">
        <v>36.799999999999997</v>
      </c>
      <c r="M39" s="1">
        <v>52.8</v>
      </c>
      <c r="N39" s="16"/>
      <c r="O39" s="1"/>
      <c r="P39" s="1">
        <v>102.1</v>
      </c>
      <c r="Q39" s="1">
        <v>88.8</v>
      </c>
      <c r="R39" s="5">
        <v>0</v>
      </c>
      <c r="S39" s="5" t="s">
        <v>2272</v>
      </c>
      <c r="T39" s="1">
        <v>35.700000000000003</v>
      </c>
      <c r="U39" s="1">
        <v>76</v>
      </c>
      <c r="V39" s="16"/>
      <c r="W39" s="1"/>
      <c r="X39" s="1">
        <v>0</v>
      </c>
      <c r="Y39" s="2">
        <v>52070.35</v>
      </c>
      <c r="Z39" s="2"/>
      <c r="AA39" s="2">
        <v>64894.09</v>
      </c>
      <c r="AB39" s="1">
        <v>38</v>
      </c>
      <c r="AC39" s="1">
        <v>61</v>
      </c>
      <c r="AD39" s="1">
        <v>49</v>
      </c>
      <c r="AE39" s="1">
        <v>133</v>
      </c>
      <c r="AF39" s="1">
        <v>264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95</v>
      </c>
      <c r="AW39" s="1">
        <v>180</v>
      </c>
      <c r="AX39" s="1">
        <v>175</v>
      </c>
      <c r="AY39" s="1">
        <v>301</v>
      </c>
      <c r="AZ39" s="1">
        <v>444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47</v>
      </c>
      <c r="BG39" s="1">
        <v>84</v>
      </c>
      <c r="BH39" s="1">
        <v>51</v>
      </c>
      <c r="BI39" s="1">
        <v>77</v>
      </c>
      <c r="BJ39" s="1">
        <v>380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 ht="12.75" hidden="1">
      <c r="A40" s="1">
        <v>70048</v>
      </c>
      <c r="B40" s="1" t="s">
        <v>133</v>
      </c>
      <c r="C40" s="1">
        <v>20</v>
      </c>
      <c r="D40" s="1">
        <v>285</v>
      </c>
      <c r="E40" s="1" t="s">
        <v>64</v>
      </c>
      <c r="F40" s="1">
        <v>558</v>
      </c>
      <c r="G40" s="1" t="s">
        <v>67</v>
      </c>
      <c r="H40" s="1">
        <v>85.447299999999998</v>
      </c>
      <c r="I40" s="1">
        <v>1708.9459999999999</v>
      </c>
      <c r="J40" s="11"/>
      <c r="K40" s="11"/>
      <c r="L40" s="1">
        <v>6.78</v>
      </c>
      <c r="M40" s="1">
        <v>20.85</v>
      </c>
      <c r="N40" s="16"/>
      <c r="O40" s="1"/>
      <c r="P40" s="1">
        <v>13.05</v>
      </c>
      <c r="Q40" s="1">
        <v>6.25</v>
      </c>
      <c r="R40" s="5">
        <v>0</v>
      </c>
      <c r="S40" s="5" t="s">
        <v>171</v>
      </c>
      <c r="T40" s="1">
        <v>9.2200000000000006</v>
      </c>
      <c r="U40" s="1">
        <v>18.25</v>
      </c>
      <c r="V40" s="16"/>
      <c r="W40" s="1"/>
      <c r="X40" s="1">
        <v>0</v>
      </c>
      <c r="Y40" s="2">
        <v>49644.88</v>
      </c>
      <c r="Z40" s="2"/>
      <c r="AA40" s="2">
        <v>77500.7</v>
      </c>
      <c r="AB40" s="1">
        <v>25</v>
      </c>
      <c r="AC40" s="1">
        <v>40</v>
      </c>
      <c r="AD40" s="1">
        <v>61</v>
      </c>
      <c r="AE40" s="1">
        <v>59</v>
      </c>
      <c r="AF40" s="1">
        <v>417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61</v>
      </c>
      <c r="AW40" s="1">
        <v>46</v>
      </c>
      <c r="AX40" s="1">
        <v>85</v>
      </c>
      <c r="AY40" s="1">
        <v>184</v>
      </c>
      <c r="AZ40" s="1">
        <v>125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55</v>
      </c>
      <c r="BG40" s="1">
        <v>26</v>
      </c>
      <c r="BH40" s="1">
        <v>69</v>
      </c>
      <c r="BI40" s="1">
        <v>95</v>
      </c>
      <c r="BJ40" s="1">
        <v>365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ht="12.75" hidden="1">
      <c r="A41" s="1">
        <v>70122</v>
      </c>
      <c r="B41" s="1" t="s">
        <v>132</v>
      </c>
      <c r="C41" s="1">
        <v>20</v>
      </c>
      <c r="D41" s="1">
        <v>285</v>
      </c>
      <c r="E41" s="1" t="s">
        <v>64</v>
      </c>
      <c r="F41" s="1">
        <v>558</v>
      </c>
      <c r="G41" s="1" t="s">
        <v>67</v>
      </c>
      <c r="H41" s="1">
        <v>74.69</v>
      </c>
      <c r="I41" s="1">
        <v>1493.8</v>
      </c>
      <c r="J41" s="11"/>
      <c r="K41" s="11"/>
      <c r="L41" s="1">
        <v>8.5500000000000007</v>
      </c>
      <c r="M41" s="1">
        <v>19.05</v>
      </c>
      <c r="N41" s="16"/>
      <c r="O41" s="1"/>
      <c r="P41" s="1">
        <v>17.52</v>
      </c>
      <c r="Q41" s="1">
        <v>10.199999999999999</v>
      </c>
      <c r="R41" s="5">
        <v>0</v>
      </c>
      <c r="S41" s="5" t="s">
        <v>2271</v>
      </c>
      <c r="T41" s="1">
        <v>7.05</v>
      </c>
      <c r="U41" s="1">
        <v>30.2</v>
      </c>
      <c r="V41" s="16"/>
      <c r="W41" s="1"/>
      <c r="X41" s="1">
        <v>0</v>
      </c>
      <c r="Y41" s="2">
        <v>49482.12</v>
      </c>
      <c r="Z41" s="2"/>
      <c r="AA41" s="2">
        <v>88806.41</v>
      </c>
      <c r="AB41" s="1">
        <v>33</v>
      </c>
      <c r="AC41" s="1">
        <v>75</v>
      </c>
      <c r="AD41" s="1">
        <v>76</v>
      </c>
      <c r="AE41" s="1">
        <v>49</v>
      </c>
      <c r="AF41" s="1">
        <v>381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113</v>
      </c>
      <c r="AW41" s="1">
        <v>110</v>
      </c>
      <c r="AX41" s="1">
        <v>96</v>
      </c>
      <c r="AY41" s="1">
        <v>173</v>
      </c>
      <c r="AZ41" s="1">
        <v>204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56</v>
      </c>
      <c r="BG41" s="1">
        <v>89</v>
      </c>
      <c r="BH41" s="1">
        <v>25</v>
      </c>
      <c r="BI41" s="1">
        <v>31</v>
      </c>
      <c r="BJ41" s="1">
        <v>604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ht="12.75" hidden="1">
      <c r="A42" s="1">
        <v>70078</v>
      </c>
      <c r="B42" s="1" t="s">
        <v>100</v>
      </c>
      <c r="C42" s="1">
        <v>10</v>
      </c>
      <c r="D42" s="1">
        <v>285</v>
      </c>
      <c r="E42" s="1" t="s">
        <v>64</v>
      </c>
      <c r="F42" s="1">
        <v>285</v>
      </c>
      <c r="G42" s="1" t="s">
        <v>64</v>
      </c>
      <c r="H42" s="1">
        <v>125.14</v>
      </c>
      <c r="I42" s="1">
        <v>1251.4000000000001</v>
      </c>
      <c r="J42" s="11"/>
      <c r="K42" s="11"/>
      <c r="L42" s="1">
        <v>5.65</v>
      </c>
      <c r="M42" s="1">
        <v>8</v>
      </c>
      <c r="N42" s="16"/>
      <c r="O42" s="1"/>
      <c r="P42" s="1">
        <v>21.65</v>
      </c>
      <c r="Q42" s="1">
        <v>17.5</v>
      </c>
      <c r="R42" s="5">
        <v>0</v>
      </c>
      <c r="S42" s="1"/>
      <c r="T42" s="1">
        <v>11.65</v>
      </c>
      <c r="U42" s="1">
        <v>14.1</v>
      </c>
      <c r="V42" s="16"/>
      <c r="W42" s="1"/>
      <c r="X42" s="1">
        <v>0</v>
      </c>
      <c r="Y42" s="2">
        <v>48742.03</v>
      </c>
      <c r="Z42" s="2"/>
      <c r="AA42" s="2">
        <v>49555.44</v>
      </c>
      <c r="AB42" s="1">
        <v>21</v>
      </c>
      <c r="AC42" s="1">
        <v>26</v>
      </c>
      <c r="AD42" s="1">
        <v>13</v>
      </c>
      <c r="AE42" s="1">
        <v>19</v>
      </c>
      <c r="AF42" s="1">
        <v>80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77</v>
      </c>
      <c r="AW42" s="1">
        <v>63</v>
      </c>
      <c r="AX42" s="1">
        <v>68</v>
      </c>
      <c r="AY42" s="1">
        <v>80</v>
      </c>
      <c r="AZ42" s="1">
        <v>175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47</v>
      </c>
      <c r="BG42" s="1">
        <v>72</v>
      </c>
      <c r="BH42" s="1">
        <v>16</v>
      </c>
      <c r="BI42" s="1">
        <v>35</v>
      </c>
      <c r="BJ42" s="1">
        <v>141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ht="12.75" hidden="1">
      <c r="A43" s="1">
        <v>70104</v>
      </c>
      <c r="B43" s="1" t="s">
        <v>71</v>
      </c>
      <c r="C43" s="1">
        <v>6</v>
      </c>
      <c r="D43" s="1">
        <v>285</v>
      </c>
      <c r="E43" s="1" t="s">
        <v>64</v>
      </c>
      <c r="F43" s="1">
        <v>570</v>
      </c>
      <c r="G43" s="1" t="s">
        <v>72</v>
      </c>
      <c r="H43" s="1">
        <v>192.9427</v>
      </c>
      <c r="I43" s="1">
        <v>1157.6561999999999</v>
      </c>
      <c r="J43" s="11"/>
      <c r="K43" s="11"/>
      <c r="L43" s="1">
        <v>10.58</v>
      </c>
      <c r="M43" s="1">
        <v>22.67</v>
      </c>
      <c r="N43" s="16"/>
      <c r="O43" s="1"/>
      <c r="P43" s="1">
        <v>18.75</v>
      </c>
      <c r="Q43" s="1">
        <v>19.170000000000002</v>
      </c>
      <c r="R43" s="5">
        <v>0</v>
      </c>
      <c r="S43" s="1"/>
      <c r="T43" s="1">
        <v>11.5</v>
      </c>
      <c r="U43" s="1">
        <v>24.17</v>
      </c>
      <c r="V43" s="16"/>
      <c r="W43" s="1"/>
      <c r="X43" s="1">
        <v>0</v>
      </c>
      <c r="Y43" s="2">
        <v>47270.96</v>
      </c>
      <c r="Z43" s="2"/>
      <c r="AA43" s="2">
        <v>76405.31</v>
      </c>
      <c r="AB43" s="1">
        <v>19</v>
      </c>
      <c r="AC43" s="1">
        <v>25</v>
      </c>
      <c r="AD43" s="1">
        <v>20</v>
      </c>
      <c r="AE43" s="1">
        <v>24</v>
      </c>
      <c r="AF43" s="1">
        <v>136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15</v>
      </c>
      <c r="AW43" s="1">
        <v>18</v>
      </c>
      <c r="AX43" s="1">
        <v>43</v>
      </c>
      <c r="AY43" s="1">
        <v>91</v>
      </c>
      <c r="AZ43" s="1">
        <v>115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16</v>
      </c>
      <c r="BG43" s="1">
        <v>1</v>
      </c>
      <c r="BH43" s="1">
        <v>30</v>
      </c>
      <c r="BI43" s="1">
        <v>45</v>
      </c>
      <c r="BJ43" s="1">
        <v>145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 ht="12.75" hidden="1">
      <c r="A44" s="1">
        <v>70257</v>
      </c>
      <c r="B44" s="1" t="s">
        <v>93</v>
      </c>
      <c r="C44" s="1">
        <v>25</v>
      </c>
      <c r="D44" s="1">
        <v>285</v>
      </c>
      <c r="E44" s="1" t="s">
        <v>64</v>
      </c>
      <c r="F44" s="1">
        <v>387</v>
      </c>
      <c r="G44" s="1" t="s">
        <v>94</v>
      </c>
      <c r="H44" s="1">
        <v>28.24</v>
      </c>
      <c r="I44" s="1">
        <v>706</v>
      </c>
      <c r="J44" s="11"/>
      <c r="K44" s="11"/>
      <c r="L44" s="1">
        <v>14.18</v>
      </c>
      <c r="M44" s="1">
        <v>22</v>
      </c>
      <c r="N44" s="16"/>
      <c r="O44" s="1"/>
      <c r="P44" s="1">
        <v>31.48</v>
      </c>
      <c r="Q44" s="1">
        <v>27.04</v>
      </c>
      <c r="R44" s="5">
        <v>0</v>
      </c>
      <c r="S44" s="1"/>
      <c r="T44" s="1">
        <v>16.16</v>
      </c>
      <c r="U44" s="1">
        <v>25.88</v>
      </c>
      <c r="V44" s="16"/>
      <c r="W44" s="1"/>
      <c r="X44" s="1">
        <v>0</v>
      </c>
      <c r="Y44" s="2">
        <v>43644.92</v>
      </c>
      <c r="Z44" s="2"/>
      <c r="AA44" s="2">
        <v>52893.52</v>
      </c>
      <c r="AB44" s="1">
        <v>43</v>
      </c>
      <c r="AC44" s="1">
        <v>70</v>
      </c>
      <c r="AD44" s="1">
        <v>195</v>
      </c>
      <c r="AE44" s="1">
        <v>163</v>
      </c>
      <c r="AF44" s="1">
        <v>550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119</v>
      </c>
      <c r="AW44" s="1">
        <v>313</v>
      </c>
      <c r="AX44" s="1">
        <v>192</v>
      </c>
      <c r="AY44" s="1">
        <v>639</v>
      </c>
      <c r="AZ44" s="1">
        <v>676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88</v>
      </c>
      <c r="BG44" s="1">
        <v>122</v>
      </c>
      <c r="BH44" s="1">
        <v>72</v>
      </c>
      <c r="BI44" s="1">
        <v>366</v>
      </c>
      <c r="BJ44" s="1">
        <v>647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 ht="12.75" hidden="1">
      <c r="A45" s="1">
        <v>70140</v>
      </c>
      <c r="B45" s="1" t="s">
        <v>206</v>
      </c>
      <c r="C45" s="1">
        <v>1</v>
      </c>
      <c r="D45" s="1">
        <v>285</v>
      </c>
      <c r="E45" s="1" t="s">
        <v>64</v>
      </c>
      <c r="F45" s="1">
        <v>558</v>
      </c>
      <c r="G45" s="1" t="s">
        <v>67</v>
      </c>
      <c r="H45" s="1">
        <v>1133.7747999999999</v>
      </c>
      <c r="I45" s="1">
        <v>1133.7747999999999</v>
      </c>
      <c r="J45" s="11"/>
      <c r="K45" s="11"/>
      <c r="L45" s="1">
        <v>10.5</v>
      </c>
      <c r="M45" s="1">
        <v>53</v>
      </c>
      <c r="N45" s="16"/>
      <c r="O45" s="1"/>
      <c r="P45" s="1">
        <v>6.5</v>
      </c>
      <c r="Q45" s="1">
        <v>10</v>
      </c>
      <c r="R45" s="5">
        <v>0</v>
      </c>
      <c r="S45" s="1"/>
      <c r="T45" s="1">
        <v>20.5</v>
      </c>
      <c r="U45" s="1">
        <v>59</v>
      </c>
      <c r="V45" s="16"/>
      <c r="W45" s="1"/>
      <c r="X45" s="1">
        <v>0</v>
      </c>
      <c r="Y45" s="2">
        <v>42516.56</v>
      </c>
      <c r="Z45" s="2"/>
      <c r="AA45" s="2">
        <v>138320.53</v>
      </c>
      <c r="AB45" s="1">
        <v>3</v>
      </c>
      <c r="AC45" s="1">
        <v>4</v>
      </c>
      <c r="AD45" s="1">
        <v>4</v>
      </c>
      <c r="AE45" s="1">
        <v>3</v>
      </c>
      <c r="AF45" s="1">
        <v>53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2</v>
      </c>
      <c r="AW45" s="1">
        <v>3</v>
      </c>
      <c r="AX45" s="1">
        <v>2</v>
      </c>
      <c r="AY45" s="1">
        <v>2</v>
      </c>
      <c r="AZ45" s="1">
        <v>10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2</v>
      </c>
      <c r="BG45" s="1">
        <v>1</v>
      </c>
      <c r="BH45" s="1">
        <v>15</v>
      </c>
      <c r="BI45" s="1">
        <v>6</v>
      </c>
      <c r="BJ45" s="1">
        <v>59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 ht="12.75" hidden="1">
      <c r="A46" s="1">
        <v>70135</v>
      </c>
      <c r="B46" s="1" t="s">
        <v>80</v>
      </c>
      <c r="C46" s="1">
        <v>15</v>
      </c>
      <c r="D46" s="1">
        <v>285</v>
      </c>
      <c r="E46" s="1" t="s">
        <v>64</v>
      </c>
      <c r="F46" s="1">
        <v>567</v>
      </c>
      <c r="G46" s="1" t="s">
        <v>74</v>
      </c>
      <c r="H46" s="1">
        <v>49.295400000000001</v>
      </c>
      <c r="I46" s="1">
        <v>739.43100000000004</v>
      </c>
      <c r="J46" s="11"/>
      <c r="K46" s="11"/>
      <c r="L46" s="1">
        <v>16.23</v>
      </c>
      <c r="M46" s="1">
        <v>21.07</v>
      </c>
      <c r="N46" s="16"/>
      <c r="O46" s="1"/>
      <c r="P46" s="1">
        <v>16.13</v>
      </c>
      <c r="Q46" s="1">
        <v>14.8</v>
      </c>
      <c r="R46" s="5">
        <v>0</v>
      </c>
      <c r="S46" s="1"/>
      <c r="T46" s="1">
        <v>22.63</v>
      </c>
      <c r="U46" s="1">
        <v>28.53</v>
      </c>
      <c r="V46" s="16"/>
      <c r="W46" s="1"/>
      <c r="X46" s="1">
        <v>0</v>
      </c>
      <c r="Y46" s="2">
        <v>40668.699999999997</v>
      </c>
      <c r="Z46" s="2"/>
      <c r="AA46" s="2">
        <v>47619.360000000001</v>
      </c>
      <c r="AB46" s="1">
        <v>30</v>
      </c>
      <c r="AC46" s="1">
        <v>35</v>
      </c>
      <c r="AD46" s="1">
        <v>144</v>
      </c>
      <c r="AE46" s="1">
        <v>104</v>
      </c>
      <c r="AF46" s="1">
        <v>316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42</v>
      </c>
      <c r="AW46" s="1">
        <v>97</v>
      </c>
      <c r="AX46" s="1">
        <v>96</v>
      </c>
      <c r="AY46" s="1">
        <v>111</v>
      </c>
      <c r="AZ46" s="1">
        <v>222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23</v>
      </c>
      <c r="BG46" s="1">
        <v>119</v>
      </c>
      <c r="BH46" s="1">
        <v>209</v>
      </c>
      <c r="BI46" s="1">
        <v>96</v>
      </c>
      <c r="BJ46" s="1">
        <v>428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 ht="12.75" hidden="1">
      <c r="A47" s="1">
        <v>70253</v>
      </c>
      <c r="B47" s="1" t="s">
        <v>111</v>
      </c>
      <c r="C47" s="1">
        <v>12</v>
      </c>
      <c r="D47" s="1">
        <v>285</v>
      </c>
      <c r="E47" s="1" t="s">
        <v>64</v>
      </c>
      <c r="F47" s="1">
        <v>558</v>
      </c>
      <c r="G47" s="1" t="s">
        <v>67</v>
      </c>
      <c r="H47" s="1">
        <v>95.089100000000002</v>
      </c>
      <c r="I47" s="1">
        <v>1141.0691999999999</v>
      </c>
      <c r="J47" s="11"/>
      <c r="K47" s="11"/>
      <c r="L47" s="1">
        <v>6.88</v>
      </c>
      <c r="M47" s="1">
        <v>21.33</v>
      </c>
      <c r="N47" s="16"/>
      <c r="O47" s="1"/>
      <c r="P47" s="1">
        <v>22.96</v>
      </c>
      <c r="Q47" s="1">
        <v>31.25</v>
      </c>
      <c r="R47" s="5">
        <v>0</v>
      </c>
      <c r="S47" s="1"/>
      <c r="T47" s="1">
        <v>5.71</v>
      </c>
      <c r="U47" s="1">
        <v>22.5</v>
      </c>
      <c r="V47" s="16"/>
      <c r="W47" s="1"/>
      <c r="X47" s="1">
        <v>0</v>
      </c>
      <c r="Y47" s="2">
        <v>40555.5</v>
      </c>
      <c r="Z47" s="2"/>
      <c r="AA47" s="2">
        <v>85675.28</v>
      </c>
      <c r="AB47" s="1">
        <v>15</v>
      </c>
      <c r="AC47" s="1">
        <v>32</v>
      </c>
      <c r="AD47" s="1">
        <v>15</v>
      </c>
      <c r="AE47" s="1">
        <v>73</v>
      </c>
      <c r="AF47" s="1">
        <v>256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64</v>
      </c>
      <c r="AW47" s="1">
        <v>104</v>
      </c>
      <c r="AX47" s="1">
        <v>102</v>
      </c>
      <c r="AY47" s="1">
        <v>115</v>
      </c>
      <c r="AZ47" s="1">
        <v>375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14</v>
      </c>
      <c r="BG47" s="1">
        <v>42</v>
      </c>
      <c r="BH47" s="1">
        <v>5</v>
      </c>
      <c r="BI47" s="1">
        <v>57</v>
      </c>
      <c r="BJ47" s="1">
        <v>270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 ht="12.75" hidden="1">
      <c r="A48" s="1">
        <v>70968</v>
      </c>
      <c r="B48" s="1" t="s">
        <v>197</v>
      </c>
      <c r="C48" s="1">
        <v>12</v>
      </c>
      <c r="D48" s="1">
        <v>285</v>
      </c>
      <c r="E48" s="1" t="s">
        <v>64</v>
      </c>
      <c r="F48" s="1">
        <v>567</v>
      </c>
      <c r="G48" s="1" t="s">
        <v>74</v>
      </c>
      <c r="H48" s="1">
        <v>64.44</v>
      </c>
      <c r="I48" s="1">
        <v>773.28</v>
      </c>
      <c r="J48" s="11"/>
      <c r="K48" s="11"/>
      <c r="L48" s="1">
        <v>5.29</v>
      </c>
      <c r="M48" s="1">
        <v>7.25</v>
      </c>
      <c r="N48" s="16"/>
      <c r="O48" s="1"/>
      <c r="P48" s="1">
        <v>26.92</v>
      </c>
      <c r="Q48" s="1">
        <v>26.58</v>
      </c>
      <c r="R48" s="5">
        <v>0</v>
      </c>
      <c r="S48" s="1"/>
      <c r="T48" s="1">
        <v>16.5</v>
      </c>
      <c r="U48" s="1">
        <v>33.83</v>
      </c>
      <c r="V48" s="16"/>
      <c r="W48" s="1"/>
      <c r="X48" s="1">
        <v>0</v>
      </c>
      <c r="Y48" s="2">
        <v>37665.18</v>
      </c>
      <c r="Z48" s="2"/>
      <c r="AA48" s="2">
        <v>52325.279999999999</v>
      </c>
      <c r="AB48" s="1">
        <v>6</v>
      </c>
      <c r="AC48" s="1">
        <v>15</v>
      </c>
      <c r="AD48" s="1">
        <v>41</v>
      </c>
      <c r="AE48" s="1">
        <v>18</v>
      </c>
      <c r="AF48" s="1">
        <v>87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94</v>
      </c>
      <c r="AW48" s="1">
        <v>88</v>
      </c>
      <c r="AX48" s="1">
        <v>102</v>
      </c>
      <c r="AY48" s="1">
        <v>166</v>
      </c>
      <c r="AZ48" s="1">
        <v>319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47</v>
      </c>
      <c r="BG48" s="1">
        <v>52</v>
      </c>
      <c r="BH48" s="1">
        <v>68</v>
      </c>
      <c r="BI48" s="1">
        <v>114</v>
      </c>
      <c r="BJ48" s="1">
        <v>406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 ht="12.75" hidden="1">
      <c r="A49" s="1">
        <v>70027</v>
      </c>
      <c r="B49" s="1" t="s">
        <v>164</v>
      </c>
      <c r="C49" s="1">
        <v>24</v>
      </c>
      <c r="D49" s="1">
        <v>285</v>
      </c>
      <c r="E49" s="1" t="s">
        <v>64</v>
      </c>
      <c r="F49" s="1">
        <v>558</v>
      </c>
      <c r="G49" s="1" t="s">
        <v>67</v>
      </c>
      <c r="H49" s="1">
        <v>41.93</v>
      </c>
      <c r="I49" s="1">
        <v>1006.32</v>
      </c>
      <c r="J49" s="11"/>
      <c r="K49" s="11"/>
      <c r="L49" s="1">
        <v>11.44</v>
      </c>
      <c r="M49" s="1">
        <v>18.75</v>
      </c>
      <c r="N49" s="16"/>
      <c r="O49" s="1"/>
      <c r="P49" s="1">
        <v>17.79</v>
      </c>
      <c r="Q49" s="1">
        <v>14.67</v>
      </c>
      <c r="R49" s="5">
        <v>0</v>
      </c>
      <c r="S49" s="1" t="s">
        <v>171</v>
      </c>
      <c r="T49" s="1">
        <v>7.12</v>
      </c>
      <c r="U49" s="1">
        <v>22.5</v>
      </c>
      <c r="V49" s="16"/>
      <c r="W49" s="1"/>
      <c r="X49" s="1">
        <v>0</v>
      </c>
      <c r="Y49" s="2">
        <v>36583.919999999998</v>
      </c>
      <c r="Z49" s="2"/>
      <c r="AA49" s="2">
        <v>56270.06</v>
      </c>
      <c r="AB49" s="1">
        <v>105</v>
      </c>
      <c r="AC49" s="1">
        <v>80</v>
      </c>
      <c r="AD49" s="1">
        <v>75</v>
      </c>
      <c r="AE49" s="1">
        <v>109</v>
      </c>
      <c r="AF49" s="1">
        <v>450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143</v>
      </c>
      <c r="AW49" s="1">
        <v>141</v>
      </c>
      <c r="AX49" s="1">
        <v>140</v>
      </c>
      <c r="AY49" s="1">
        <v>147</v>
      </c>
      <c r="AZ49" s="1">
        <v>352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38</v>
      </c>
      <c r="BG49" s="1">
        <v>90</v>
      </c>
      <c r="BH49" s="1">
        <v>26</v>
      </c>
      <c r="BI49" s="1">
        <v>124</v>
      </c>
      <c r="BJ49" s="1">
        <v>540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ht="12.75" hidden="1">
      <c r="A50" s="1">
        <v>70042</v>
      </c>
      <c r="B50" s="1" t="s">
        <v>182</v>
      </c>
      <c r="C50" s="1">
        <v>25</v>
      </c>
      <c r="D50" s="1">
        <v>285</v>
      </c>
      <c r="E50" s="1" t="s">
        <v>64</v>
      </c>
      <c r="F50" s="1">
        <v>387</v>
      </c>
      <c r="G50" s="1" t="s">
        <v>94</v>
      </c>
      <c r="H50" s="1">
        <v>27.499500000000001</v>
      </c>
      <c r="I50" s="1">
        <v>687.48749999999995</v>
      </c>
      <c r="J50" s="11"/>
      <c r="K50" s="11"/>
      <c r="L50" s="1">
        <v>17.72</v>
      </c>
      <c r="M50" s="1">
        <v>20.2</v>
      </c>
      <c r="N50" s="16"/>
      <c r="O50" s="1"/>
      <c r="P50" s="1">
        <v>21.58</v>
      </c>
      <c r="Q50" s="1">
        <v>12.16</v>
      </c>
      <c r="R50" s="5">
        <v>0</v>
      </c>
      <c r="S50" s="1" t="s">
        <v>171</v>
      </c>
      <c r="T50" s="1">
        <v>13.64</v>
      </c>
      <c r="U50" s="1">
        <v>19.12</v>
      </c>
      <c r="V50" s="16"/>
      <c r="W50" s="1"/>
      <c r="X50" s="1">
        <v>0</v>
      </c>
      <c r="Y50" s="2">
        <v>36395.589999999997</v>
      </c>
      <c r="Z50" s="2"/>
      <c r="AA50" s="2">
        <v>35391.86</v>
      </c>
      <c r="AB50" s="1">
        <v>157</v>
      </c>
      <c r="AC50" s="1">
        <v>166</v>
      </c>
      <c r="AD50" s="1">
        <v>109</v>
      </c>
      <c r="AE50" s="1">
        <v>188</v>
      </c>
      <c r="AF50" s="1">
        <v>505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165</v>
      </c>
      <c r="AW50" s="1">
        <v>211</v>
      </c>
      <c r="AX50" s="1">
        <v>130</v>
      </c>
      <c r="AY50" s="1">
        <v>278</v>
      </c>
      <c r="AZ50" s="1">
        <v>304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123</v>
      </c>
      <c r="BG50" s="1">
        <v>86</v>
      </c>
      <c r="BH50" s="1">
        <v>62</v>
      </c>
      <c r="BI50" s="1">
        <v>226</v>
      </c>
      <c r="BJ50" s="1">
        <v>478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ht="12.75" hidden="1">
      <c r="A51" s="1">
        <v>70269</v>
      </c>
      <c r="B51" s="1" t="s">
        <v>125</v>
      </c>
      <c r="C51" s="1">
        <v>10</v>
      </c>
      <c r="D51" s="1">
        <v>285</v>
      </c>
      <c r="E51" s="1" t="s">
        <v>64</v>
      </c>
      <c r="F51" s="1">
        <v>285</v>
      </c>
      <c r="G51" s="1" t="s">
        <v>64</v>
      </c>
      <c r="H51" s="1">
        <v>125.14</v>
      </c>
      <c r="I51" s="1">
        <v>1251.4000000000001</v>
      </c>
      <c r="J51" s="11"/>
      <c r="K51" s="11"/>
      <c r="L51" s="1">
        <v>6.8</v>
      </c>
      <c r="M51" s="1">
        <v>7.3</v>
      </c>
      <c r="N51" s="16"/>
      <c r="O51" s="1"/>
      <c r="P51" s="1">
        <v>8.5</v>
      </c>
      <c r="Q51" s="1">
        <v>11.2</v>
      </c>
      <c r="R51" s="5">
        <v>0</v>
      </c>
      <c r="S51" s="1"/>
      <c r="T51" s="1">
        <v>13.25</v>
      </c>
      <c r="U51" s="1">
        <v>12</v>
      </c>
      <c r="V51" s="16"/>
      <c r="W51" s="1"/>
      <c r="X51" s="1">
        <v>0</v>
      </c>
      <c r="Y51" s="2">
        <v>35727.47</v>
      </c>
      <c r="Z51" s="2"/>
      <c r="AA51" s="2">
        <v>38167.699999999997</v>
      </c>
      <c r="AB51" s="1">
        <v>18</v>
      </c>
      <c r="AC51" s="1">
        <v>14</v>
      </c>
      <c r="AD51" s="1">
        <v>28</v>
      </c>
      <c r="AE51" s="1">
        <v>30</v>
      </c>
      <c r="AF51" s="1">
        <v>73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16</v>
      </c>
      <c r="AW51" s="1">
        <v>27</v>
      </c>
      <c r="AX51" s="1">
        <v>48</v>
      </c>
      <c r="AY51" s="1">
        <v>15</v>
      </c>
      <c r="AZ51" s="1">
        <v>112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53</v>
      </c>
      <c r="BG51" s="1">
        <v>52</v>
      </c>
      <c r="BH51" s="1">
        <v>23</v>
      </c>
      <c r="BI51" s="1">
        <v>61</v>
      </c>
      <c r="BJ51" s="1">
        <v>120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ht="12.75" hidden="1">
      <c r="A52" s="1">
        <v>70046</v>
      </c>
      <c r="B52" s="1" t="s">
        <v>194</v>
      </c>
      <c r="C52" s="1">
        <v>24</v>
      </c>
      <c r="D52" s="1">
        <v>285</v>
      </c>
      <c r="E52" s="1" t="s">
        <v>64</v>
      </c>
      <c r="F52" s="1">
        <v>558</v>
      </c>
      <c r="G52" s="1" t="s">
        <v>67</v>
      </c>
      <c r="H52" s="1">
        <v>40.9</v>
      </c>
      <c r="I52" s="1">
        <v>981.6</v>
      </c>
      <c r="J52" s="11"/>
      <c r="K52" s="11"/>
      <c r="L52" s="1">
        <v>9.75</v>
      </c>
      <c r="M52" s="1">
        <v>13.58</v>
      </c>
      <c r="N52" s="16"/>
      <c r="O52" s="1"/>
      <c r="P52" s="1">
        <v>15.4</v>
      </c>
      <c r="Q52" s="1">
        <v>12.88</v>
      </c>
      <c r="R52" s="5">
        <v>0</v>
      </c>
      <c r="S52" s="1"/>
      <c r="T52" s="1">
        <v>10.65</v>
      </c>
      <c r="U52" s="1">
        <v>20.21</v>
      </c>
      <c r="V52" s="16"/>
      <c r="W52" s="1"/>
      <c r="X52" s="1">
        <v>0</v>
      </c>
      <c r="Y52" s="2">
        <v>35133.1</v>
      </c>
      <c r="Z52" s="2"/>
      <c r="AA52" s="2">
        <v>45808</v>
      </c>
      <c r="AB52" s="1">
        <v>64</v>
      </c>
      <c r="AC52" s="1">
        <v>73</v>
      </c>
      <c r="AD52" s="1">
        <v>77</v>
      </c>
      <c r="AE52" s="1">
        <v>113</v>
      </c>
      <c r="AF52" s="1">
        <v>326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46</v>
      </c>
      <c r="AW52" s="1">
        <v>149</v>
      </c>
      <c r="AX52" s="1">
        <v>168</v>
      </c>
      <c r="AY52" s="1">
        <v>162</v>
      </c>
      <c r="AZ52" s="1">
        <v>309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17</v>
      </c>
      <c r="BG52" s="1">
        <v>113</v>
      </c>
      <c r="BH52" s="1">
        <v>148</v>
      </c>
      <c r="BI52" s="1">
        <v>68</v>
      </c>
      <c r="BJ52" s="1">
        <v>485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ht="12.75" hidden="1">
      <c r="A53" s="1">
        <v>70121</v>
      </c>
      <c r="B53" s="1" t="s">
        <v>116</v>
      </c>
      <c r="C53" s="1">
        <v>20</v>
      </c>
      <c r="D53" s="1">
        <v>285</v>
      </c>
      <c r="E53" s="1" t="s">
        <v>64</v>
      </c>
      <c r="F53" s="1">
        <v>573</v>
      </c>
      <c r="G53" s="1" t="s">
        <v>87</v>
      </c>
      <c r="H53" s="1">
        <v>36.898800000000001</v>
      </c>
      <c r="I53" s="1">
        <v>737.976</v>
      </c>
      <c r="J53" s="11"/>
      <c r="K53" s="11"/>
      <c r="L53" s="1">
        <v>8.65</v>
      </c>
      <c r="M53" s="1">
        <v>10.45</v>
      </c>
      <c r="N53" s="16"/>
      <c r="O53" s="1"/>
      <c r="P53" s="1">
        <v>23.62</v>
      </c>
      <c r="Q53" s="1">
        <v>5.5</v>
      </c>
      <c r="R53" s="5">
        <v>30</v>
      </c>
      <c r="S53" s="1"/>
      <c r="T53" s="1">
        <v>15.15</v>
      </c>
      <c r="U53" s="1">
        <v>15.15</v>
      </c>
      <c r="V53" s="16"/>
      <c r="W53" s="1"/>
      <c r="X53" s="1">
        <v>0</v>
      </c>
      <c r="Y53" s="2">
        <v>34998.51</v>
      </c>
      <c r="Z53" s="2"/>
      <c r="AA53" s="2">
        <v>22951.05</v>
      </c>
      <c r="AB53" s="1">
        <v>38</v>
      </c>
      <c r="AC53" s="1">
        <v>55</v>
      </c>
      <c r="AD53" s="1">
        <v>62</v>
      </c>
      <c r="AE53" s="1">
        <v>91</v>
      </c>
      <c r="AF53" s="1">
        <v>209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135</v>
      </c>
      <c r="AW53" s="1">
        <v>193</v>
      </c>
      <c r="AX53" s="1">
        <v>133</v>
      </c>
      <c r="AY53" s="1">
        <v>216</v>
      </c>
      <c r="AZ53" s="1">
        <v>110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122</v>
      </c>
      <c r="BG53" s="1">
        <v>169</v>
      </c>
      <c r="BH53" s="1">
        <v>66</v>
      </c>
      <c r="BI53" s="1">
        <v>61</v>
      </c>
      <c r="BJ53" s="1">
        <v>303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 ht="12.75" hidden="1">
      <c r="A54" s="1">
        <v>70089</v>
      </c>
      <c r="B54" s="1" t="s">
        <v>122</v>
      </c>
      <c r="C54" s="1">
        <v>20</v>
      </c>
      <c r="D54" s="1">
        <v>285</v>
      </c>
      <c r="E54" s="1" t="s">
        <v>64</v>
      </c>
      <c r="F54" s="1">
        <v>558</v>
      </c>
      <c r="G54" s="1" t="s">
        <v>67</v>
      </c>
      <c r="H54" s="1">
        <v>62.962699999999998</v>
      </c>
      <c r="I54" s="1">
        <v>1259.2539999999999</v>
      </c>
      <c r="J54" s="11"/>
      <c r="K54" s="11"/>
      <c r="L54" s="1">
        <v>7.02</v>
      </c>
      <c r="M54" s="1">
        <v>13.05</v>
      </c>
      <c r="N54" s="16"/>
      <c r="O54" s="1"/>
      <c r="P54" s="1">
        <v>12.68</v>
      </c>
      <c r="Q54" s="1">
        <v>9</v>
      </c>
      <c r="R54" s="5">
        <v>0</v>
      </c>
      <c r="S54" s="5" t="s">
        <v>171</v>
      </c>
      <c r="T54" s="1">
        <v>7.88</v>
      </c>
      <c r="U54" s="1">
        <v>31.65</v>
      </c>
      <c r="V54" s="16"/>
      <c r="W54" s="1"/>
      <c r="X54" s="1">
        <v>0</v>
      </c>
      <c r="Y54" s="2">
        <v>34723.93</v>
      </c>
      <c r="Z54" s="2"/>
      <c r="AA54" s="2">
        <v>67621.94</v>
      </c>
      <c r="AB54" s="1">
        <v>45</v>
      </c>
      <c r="AC54" s="1">
        <v>83</v>
      </c>
      <c r="AD54" s="1">
        <v>32</v>
      </c>
      <c r="AE54" s="1">
        <v>44</v>
      </c>
      <c r="AF54" s="1">
        <v>261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65</v>
      </c>
      <c r="AW54" s="1">
        <v>104</v>
      </c>
      <c r="AX54" s="1">
        <v>68</v>
      </c>
      <c r="AY54" s="1">
        <v>137</v>
      </c>
      <c r="AZ54" s="1">
        <v>180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63</v>
      </c>
      <c r="BG54" s="1">
        <v>64</v>
      </c>
      <c r="BH54" s="1">
        <v>40</v>
      </c>
      <c r="BI54" s="1">
        <v>45</v>
      </c>
      <c r="BJ54" s="1">
        <v>633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 ht="12.75" hidden="1">
      <c r="A55" s="1">
        <v>70050</v>
      </c>
      <c r="B55" s="1" t="s">
        <v>126</v>
      </c>
      <c r="C55" s="1">
        <v>24</v>
      </c>
      <c r="D55" s="1">
        <v>285</v>
      </c>
      <c r="E55" s="1" t="s">
        <v>64</v>
      </c>
      <c r="F55" s="1">
        <v>974</v>
      </c>
      <c r="G55" s="1" t="s">
        <v>110</v>
      </c>
      <c r="H55" s="1">
        <v>35.046599999999998</v>
      </c>
      <c r="I55" s="1">
        <v>841.11839999999995</v>
      </c>
      <c r="J55" s="11"/>
      <c r="K55" s="11"/>
      <c r="L55" s="1">
        <v>8.92</v>
      </c>
      <c r="M55" s="1">
        <v>5.75</v>
      </c>
      <c r="N55" s="16"/>
      <c r="O55" s="1"/>
      <c r="P55" s="1">
        <v>15.9</v>
      </c>
      <c r="Q55" s="1">
        <v>0</v>
      </c>
      <c r="R55" s="5">
        <v>0</v>
      </c>
      <c r="S55" s="5" t="s">
        <v>2272</v>
      </c>
      <c r="T55" s="1">
        <v>14.85</v>
      </c>
      <c r="U55" s="1">
        <v>32.880000000000003</v>
      </c>
      <c r="V55" s="16"/>
      <c r="W55" s="1"/>
      <c r="X55" s="1">
        <v>0</v>
      </c>
      <c r="Y55" s="2">
        <v>33364.36</v>
      </c>
      <c r="Z55" s="2"/>
      <c r="AA55" s="2">
        <v>32488.2</v>
      </c>
      <c r="AB55" s="1">
        <v>64</v>
      </c>
      <c r="AC55" s="1">
        <v>83</v>
      </c>
      <c r="AD55" s="1">
        <v>50</v>
      </c>
      <c r="AE55" s="1">
        <v>117</v>
      </c>
      <c r="AF55" s="1">
        <v>138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25</v>
      </c>
      <c r="AW55" s="1">
        <v>310</v>
      </c>
      <c r="AX55" s="1">
        <v>56</v>
      </c>
      <c r="AY55" s="1">
        <v>291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112</v>
      </c>
      <c r="BG55" s="1">
        <v>160</v>
      </c>
      <c r="BH55" s="1">
        <v>92</v>
      </c>
      <c r="BI55" s="1">
        <v>145</v>
      </c>
      <c r="BJ55" s="1">
        <v>789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 ht="12.75" hidden="1">
      <c r="A56" s="1">
        <v>70087</v>
      </c>
      <c r="B56" s="1" t="s">
        <v>115</v>
      </c>
      <c r="C56" s="1">
        <v>25</v>
      </c>
      <c r="D56" s="1">
        <v>285</v>
      </c>
      <c r="E56" s="1" t="s">
        <v>64</v>
      </c>
      <c r="F56" s="1">
        <v>35</v>
      </c>
      <c r="G56" s="1" t="s">
        <v>76</v>
      </c>
      <c r="H56" s="1">
        <v>42.321100000000001</v>
      </c>
      <c r="I56" s="1">
        <v>1058.0274999999999</v>
      </c>
      <c r="J56" s="11"/>
      <c r="K56" s="11"/>
      <c r="L56" s="1">
        <v>6.84</v>
      </c>
      <c r="M56" s="1">
        <v>6.8</v>
      </c>
      <c r="N56" s="16"/>
      <c r="O56" s="1"/>
      <c r="P56" s="1">
        <v>11.18</v>
      </c>
      <c r="Q56" s="1">
        <v>7</v>
      </c>
      <c r="R56" s="5">
        <v>0</v>
      </c>
      <c r="S56" s="5" t="s">
        <v>171</v>
      </c>
      <c r="T56" s="1">
        <v>13.02</v>
      </c>
      <c r="U56" s="1">
        <v>23.28</v>
      </c>
      <c r="V56" s="16"/>
      <c r="W56" s="1"/>
      <c r="X56" s="1">
        <v>0</v>
      </c>
      <c r="Y56" s="2">
        <v>32841.17</v>
      </c>
      <c r="Z56" s="2"/>
      <c r="AA56" s="2">
        <v>39231.660000000003</v>
      </c>
      <c r="AB56" s="1">
        <v>21</v>
      </c>
      <c r="AC56" s="1">
        <v>54</v>
      </c>
      <c r="AD56" s="1">
        <v>24</v>
      </c>
      <c r="AE56" s="1">
        <v>198</v>
      </c>
      <c r="AF56" s="1">
        <v>170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67</v>
      </c>
      <c r="AW56" s="1">
        <v>65</v>
      </c>
      <c r="AX56" s="1">
        <v>104</v>
      </c>
      <c r="AY56" s="1">
        <v>152</v>
      </c>
      <c r="AZ56" s="1">
        <v>175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43</v>
      </c>
      <c r="BG56" s="1">
        <v>143</v>
      </c>
      <c r="BH56" s="1">
        <v>126</v>
      </c>
      <c r="BI56" s="1">
        <v>170</v>
      </c>
      <c r="BJ56" s="1">
        <v>582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 ht="12.75" hidden="1">
      <c r="A57" s="1">
        <v>70163</v>
      </c>
      <c r="B57" s="1" t="s">
        <v>187</v>
      </c>
      <c r="C57" s="1">
        <v>18</v>
      </c>
      <c r="D57" s="1">
        <v>285</v>
      </c>
      <c r="E57" s="1" t="s">
        <v>64</v>
      </c>
      <c r="F57" s="1">
        <v>974</v>
      </c>
      <c r="G57" s="1" t="s">
        <v>110</v>
      </c>
      <c r="H57" s="1">
        <v>57.171399999999998</v>
      </c>
      <c r="I57" s="1">
        <v>1029.0852</v>
      </c>
      <c r="J57" s="11"/>
      <c r="K57" s="11"/>
      <c r="L57" s="1">
        <v>6.53</v>
      </c>
      <c r="M57" s="1">
        <v>0.94</v>
      </c>
      <c r="N57" s="16"/>
      <c r="O57" s="1"/>
      <c r="P57" s="1">
        <v>16.14</v>
      </c>
      <c r="Q57" s="1">
        <v>7.11</v>
      </c>
      <c r="R57" s="5">
        <v>10</v>
      </c>
      <c r="S57" s="16"/>
      <c r="T57" s="1">
        <v>8.17</v>
      </c>
      <c r="U57" s="1">
        <v>9.83</v>
      </c>
      <c r="V57" s="16"/>
      <c r="W57" s="1"/>
      <c r="X57" s="1">
        <v>0</v>
      </c>
      <c r="Y57" s="2">
        <v>31730.13</v>
      </c>
      <c r="Z57" s="2"/>
      <c r="AA57" s="2">
        <v>18409.189999999999</v>
      </c>
      <c r="AB57" s="1">
        <v>26</v>
      </c>
      <c r="AC57" s="1">
        <v>44</v>
      </c>
      <c r="AD57" s="1">
        <v>43</v>
      </c>
      <c r="AE57" s="1">
        <v>53</v>
      </c>
      <c r="AF57" s="1">
        <v>17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84</v>
      </c>
      <c r="AW57" s="1">
        <v>94</v>
      </c>
      <c r="AX57" s="1">
        <v>102</v>
      </c>
      <c r="AY57" s="1">
        <v>115</v>
      </c>
      <c r="AZ57" s="1">
        <v>128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47</v>
      </c>
      <c r="BG57" s="1">
        <v>50</v>
      </c>
      <c r="BH57" s="1">
        <v>36</v>
      </c>
      <c r="BI57" s="1">
        <v>78</v>
      </c>
      <c r="BJ57" s="1">
        <v>177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 ht="12.75" hidden="1">
      <c r="A58" s="1">
        <v>70023</v>
      </c>
      <c r="B58" s="1" t="s">
        <v>185</v>
      </c>
      <c r="C58" s="1">
        <v>12</v>
      </c>
      <c r="D58" s="1">
        <v>285</v>
      </c>
      <c r="E58" s="1" t="s">
        <v>64</v>
      </c>
      <c r="F58" s="1">
        <v>991</v>
      </c>
      <c r="G58" s="1" t="s">
        <v>141</v>
      </c>
      <c r="H58" s="1">
        <v>54.37</v>
      </c>
      <c r="I58" s="1">
        <v>652.44000000000005</v>
      </c>
      <c r="J58" s="11"/>
      <c r="K58" s="11"/>
      <c r="L58" s="1">
        <v>20.420000000000002</v>
      </c>
      <c r="M58" s="1">
        <v>-0.92</v>
      </c>
      <c r="N58" s="16"/>
      <c r="O58" s="1"/>
      <c r="P58" s="1">
        <v>15.71</v>
      </c>
      <c r="Q58" s="1">
        <v>1</v>
      </c>
      <c r="R58" s="5">
        <v>0</v>
      </c>
      <c r="S58" s="16"/>
      <c r="T58" s="1">
        <v>8.8800000000000008</v>
      </c>
      <c r="U58" s="1">
        <v>-3</v>
      </c>
      <c r="V58" s="16"/>
      <c r="W58" s="1"/>
      <c r="X58" s="1">
        <v>0</v>
      </c>
      <c r="Y58" s="2">
        <v>29359.8</v>
      </c>
      <c r="Z58" s="2"/>
      <c r="AA58" s="2">
        <v>-1902.95</v>
      </c>
      <c r="AB58" s="1">
        <v>59</v>
      </c>
      <c r="AC58" s="1">
        <v>55</v>
      </c>
      <c r="AD58" s="1">
        <v>115</v>
      </c>
      <c r="AE58" s="1">
        <v>87</v>
      </c>
      <c r="AF58" s="1">
        <v>-11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73</v>
      </c>
      <c r="AW58" s="1">
        <v>56</v>
      </c>
      <c r="AX58" s="1">
        <v>52</v>
      </c>
      <c r="AY58" s="1">
        <v>71</v>
      </c>
      <c r="AZ58" s="1">
        <v>12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36</v>
      </c>
      <c r="BG58" s="1">
        <v>10</v>
      </c>
      <c r="BH58" s="1">
        <v>43</v>
      </c>
      <c r="BI58" s="1">
        <v>45</v>
      </c>
      <c r="BJ58" s="1">
        <v>-36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ht="12.75" hidden="1">
      <c r="A59" s="1">
        <v>70233</v>
      </c>
      <c r="B59" s="1" t="s">
        <v>216</v>
      </c>
      <c r="C59" s="1">
        <v>12</v>
      </c>
      <c r="D59" s="1">
        <v>285</v>
      </c>
      <c r="E59" s="1" t="s">
        <v>64</v>
      </c>
      <c r="F59" s="1">
        <v>557</v>
      </c>
      <c r="G59" s="1" t="s">
        <v>69</v>
      </c>
      <c r="H59" s="1">
        <v>77.78</v>
      </c>
      <c r="I59" s="1">
        <v>933.36</v>
      </c>
      <c r="J59" s="11"/>
      <c r="K59" s="11"/>
      <c r="L59" s="1">
        <v>10.17</v>
      </c>
      <c r="M59" s="1">
        <v>8.25</v>
      </c>
      <c r="N59" s="16"/>
      <c r="O59" s="1"/>
      <c r="P59" s="1">
        <v>9.7899999999999991</v>
      </c>
      <c r="Q59" s="1">
        <v>10.25</v>
      </c>
      <c r="R59" s="5">
        <v>0</v>
      </c>
      <c r="S59" s="16"/>
      <c r="T59" s="1">
        <v>10.79</v>
      </c>
      <c r="U59" s="1">
        <v>5.92</v>
      </c>
      <c r="V59" s="16"/>
      <c r="W59" s="1"/>
      <c r="X59" s="1">
        <v>0</v>
      </c>
      <c r="Y59" s="2">
        <v>28700.82</v>
      </c>
      <c r="Z59" s="2"/>
      <c r="AA59" s="2">
        <v>22789.54</v>
      </c>
      <c r="AB59" s="1">
        <v>60</v>
      </c>
      <c r="AC59" s="1">
        <v>29</v>
      </c>
      <c r="AD59" s="1">
        <v>19</v>
      </c>
      <c r="AE59" s="1">
        <v>57</v>
      </c>
      <c r="AF59" s="1">
        <v>99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51</v>
      </c>
      <c r="AW59" s="1">
        <v>50</v>
      </c>
      <c r="AX59" s="1">
        <v>29</v>
      </c>
      <c r="AY59" s="1">
        <v>25</v>
      </c>
      <c r="AZ59" s="1">
        <v>123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109</v>
      </c>
      <c r="BG59" s="1">
        <v>12</v>
      </c>
      <c r="BH59" s="1">
        <v>11</v>
      </c>
      <c r="BI59" s="1">
        <v>7</v>
      </c>
      <c r="BJ59" s="1">
        <v>71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ht="12.75" hidden="1">
      <c r="A60" s="1">
        <v>70144</v>
      </c>
      <c r="B60" s="1" t="s">
        <v>177</v>
      </c>
      <c r="C60" s="1">
        <v>12</v>
      </c>
      <c r="D60" s="1">
        <v>285</v>
      </c>
      <c r="E60" s="1" t="s">
        <v>64</v>
      </c>
      <c r="F60" s="1">
        <v>567</v>
      </c>
      <c r="G60" s="1" t="s">
        <v>74</v>
      </c>
      <c r="H60" s="1">
        <v>64.44</v>
      </c>
      <c r="I60" s="1">
        <v>773.28</v>
      </c>
      <c r="J60" s="11"/>
      <c r="K60" s="11"/>
      <c r="L60" s="1">
        <v>6.71</v>
      </c>
      <c r="M60" s="1">
        <v>9.92</v>
      </c>
      <c r="N60" s="16"/>
      <c r="O60" s="1"/>
      <c r="P60" s="1">
        <v>14.46</v>
      </c>
      <c r="Q60" s="1">
        <v>15</v>
      </c>
      <c r="R60" s="5">
        <v>0</v>
      </c>
      <c r="S60" s="16"/>
      <c r="T60" s="1">
        <v>12.46</v>
      </c>
      <c r="U60" s="1">
        <v>19.420000000000002</v>
      </c>
      <c r="V60" s="16"/>
      <c r="W60" s="1"/>
      <c r="X60" s="1">
        <v>0</v>
      </c>
      <c r="Y60" s="2">
        <v>26001.54</v>
      </c>
      <c r="Z60" s="2"/>
      <c r="AA60" s="2">
        <v>34282.080000000002</v>
      </c>
      <c r="AB60" s="1">
        <v>29</v>
      </c>
      <c r="AC60" s="1">
        <v>14</v>
      </c>
      <c r="AD60" s="1">
        <v>22</v>
      </c>
      <c r="AE60" s="1">
        <v>45</v>
      </c>
      <c r="AF60" s="1">
        <v>119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72</v>
      </c>
      <c r="AW60" s="1">
        <v>62</v>
      </c>
      <c r="AX60" s="1">
        <v>44</v>
      </c>
      <c r="AY60" s="1">
        <v>53</v>
      </c>
      <c r="AZ60" s="1">
        <v>180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38</v>
      </c>
      <c r="BG60" s="1">
        <v>68</v>
      </c>
      <c r="BH60" s="1">
        <v>57</v>
      </c>
      <c r="BI60" s="1">
        <v>41</v>
      </c>
      <c r="BJ60" s="1">
        <v>233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 ht="12.75" hidden="1">
      <c r="A61" s="1">
        <v>70128</v>
      </c>
      <c r="B61" s="1" t="s">
        <v>134</v>
      </c>
      <c r="C61" s="1">
        <v>20</v>
      </c>
      <c r="D61" s="1">
        <v>285</v>
      </c>
      <c r="E61" s="1" t="s">
        <v>64</v>
      </c>
      <c r="F61" s="1">
        <v>573</v>
      </c>
      <c r="G61" s="1" t="s">
        <v>87</v>
      </c>
      <c r="H61" s="1">
        <v>50.367400000000004</v>
      </c>
      <c r="I61" s="1">
        <v>1007.348</v>
      </c>
      <c r="J61" s="11"/>
      <c r="K61" s="11"/>
      <c r="L61" s="1">
        <v>8.1</v>
      </c>
      <c r="M61" s="1">
        <v>4.25</v>
      </c>
      <c r="N61" s="16"/>
      <c r="O61" s="1"/>
      <c r="P61" s="1">
        <v>11.35</v>
      </c>
      <c r="Q61" s="1">
        <v>9.15</v>
      </c>
      <c r="R61" s="5">
        <v>0</v>
      </c>
      <c r="S61" s="16"/>
      <c r="T61" s="1">
        <v>5.78</v>
      </c>
      <c r="U61" s="1">
        <v>8.4</v>
      </c>
      <c r="V61" s="16"/>
      <c r="W61" s="1"/>
      <c r="X61" s="1">
        <v>0</v>
      </c>
      <c r="Y61" s="2">
        <v>25410.35</v>
      </c>
      <c r="Z61" s="2"/>
      <c r="AA61" s="2">
        <v>21960.19</v>
      </c>
      <c r="AB61" s="1">
        <v>22</v>
      </c>
      <c r="AC61" s="1">
        <v>23</v>
      </c>
      <c r="AD61" s="1">
        <v>109</v>
      </c>
      <c r="AE61" s="1">
        <v>39</v>
      </c>
      <c r="AF61" s="1">
        <v>85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71</v>
      </c>
      <c r="AW61" s="1">
        <v>79</v>
      </c>
      <c r="AX61" s="1">
        <v>74</v>
      </c>
      <c r="AY61" s="1">
        <v>85</v>
      </c>
      <c r="AZ61" s="1">
        <v>183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55</v>
      </c>
      <c r="BG61" s="1">
        <v>45</v>
      </c>
      <c r="BH61" s="1">
        <v>18</v>
      </c>
      <c r="BI61" s="1">
        <v>40</v>
      </c>
      <c r="BJ61" s="1">
        <v>168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ht="12.75" hidden="1">
      <c r="A62" s="1">
        <v>70016</v>
      </c>
      <c r="B62" s="1" t="s">
        <v>128</v>
      </c>
      <c r="C62" s="1">
        <v>5</v>
      </c>
      <c r="D62" s="1">
        <v>285</v>
      </c>
      <c r="E62" s="1" t="s">
        <v>64</v>
      </c>
      <c r="F62" s="1">
        <v>562</v>
      </c>
      <c r="G62" s="1" t="s">
        <v>65</v>
      </c>
      <c r="H62" s="1">
        <v>61.49</v>
      </c>
      <c r="I62" s="1">
        <v>307.45</v>
      </c>
      <c r="J62" s="11"/>
      <c r="K62" s="11"/>
      <c r="L62" s="1">
        <v>12</v>
      </c>
      <c r="M62" s="1">
        <v>3.6</v>
      </c>
      <c r="N62" s="16"/>
      <c r="O62" s="1"/>
      <c r="P62" s="1">
        <v>53.5</v>
      </c>
      <c r="Q62" s="1">
        <v>12.2</v>
      </c>
      <c r="R62" s="5">
        <v>50</v>
      </c>
      <c r="S62" s="16"/>
      <c r="T62" s="1">
        <v>17.100000000000001</v>
      </c>
      <c r="U62" s="1">
        <v>6.8</v>
      </c>
      <c r="V62" s="16"/>
      <c r="W62" s="1"/>
      <c r="X62" s="1">
        <v>0</v>
      </c>
      <c r="Y62" s="2">
        <v>25395.37</v>
      </c>
      <c r="Z62" s="2"/>
      <c r="AA62" s="2">
        <v>6948.37</v>
      </c>
      <c r="AB62" s="1">
        <v>11</v>
      </c>
      <c r="AC62" s="1">
        <v>18</v>
      </c>
      <c r="AD62" s="1">
        <v>28</v>
      </c>
      <c r="AE62" s="1">
        <v>24</v>
      </c>
      <c r="AF62" s="1">
        <v>18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67</v>
      </c>
      <c r="AW62" s="1">
        <v>86</v>
      </c>
      <c r="AX62" s="1">
        <v>97</v>
      </c>
      <c r="AY62" s="1">
        <v>121</v>
      </c>
      <c r="AZ62" s="1">
        <v>61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27</v>
      </c>
      <c r="BG62" s="1">
        <v>42</v>
      </c>
      <c r="BH62" s="1">
        <v>15</v>
      </c>
      <c r="BI62" s="1">
        <v>45</v>
      </c>
      <c r="BJ62" s="1">
        <v>34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 ht="12.75" hidden="1">
      <c r="A63" s="1">
        <v>70091</v>
      </c>
      <c r="B63" s="1" t="s">
        <v>106</v>
      </c>
      <c r="C63" s="1">
        <v>30</v>
      </c>
      <c r="D63" s="1">
        <v>285</v>
      </c>
      <c r="E63" s="1" t="s">
        <v>64</v>
      </c>
      <c r="F63" s="1">
        <v>573</v>
      </c>
      <c r="G63" s="1" t="s">
        <v>87</v>
      </c>
      <c r="H63" s="1">
        <v>29.0321</v>
      </c>
      <c r="I63" s="1">
        <v>870.96299999999997</v>
      </c>
      <c r="J63" s="11"/>
      <c r="K63" s="11"/>
      <c r="L63" s="1">
        <v>7.92</v>
      </c>
      <c r="M63" s="1">
        <v>30.7</v>
      </c>
      <c r="N63" s="16"/>
      <c r="O63" s="1"/>
      <c r="P63" s="1">
        <v>13.42</v>
      </c>
      <c r="Q63" s="1">
        <v>13.47</v>
      </c>
      <c r="R63" s="5">
        <v>0</v>
      </c>
      <c r="S63" s="16"/>
      <c r="T63" s="1">
        <v>7.52</v>
      </c>
      <c r="U63" s="1">
        <v>12.9</v>
      </c>
      <c r="V63" s="16"/>
      <c r="W63" s="1"/>
      <c r="X63" s="1">
        <v>0</v>
      </c>
      <c r="Y63" s="2">
        <v>25127.279999999999</v>
      </c>
      <c r="Z63" s="2"/>
      <c r="AA63" s="2">
        <v>49702.96</v>
      </c>
      <c r="AB63" s="1">
        <v>46</v>
      </c>
      <c r="AC63" s="1">
        <v>90</v>
      </c>
      <c r="AD63" s="1">
        <v>46</v>
      </c>
      <c r="AE63" s="1">
        <v>201</v>
      </c>
      <c r="AF63" s="1">
        <v>921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61</v>
      </c>
      <c r="AW63" s="1">
        <v>96</v>
      </c>
      <c r="AX63" s="1">
        <v>137</v>
      </c>
      <c r="AY63" s="1">
        <v>313</v>
      </c>
      <c r="AZ63" s="1">
        <v>404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121</v>
      </c>
      <c r="BG63" s="1">
        <v>70</v>
      </c>
      <c r="BH63" s="1">
        <v>19</v>
      </c>
      <c r="BI63" s="1">
        <v>101</v>
      </c>
      <c r="BJ63" s="1">
        <v>387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 ht="12.75" hidden="1">
      <c r="A64" s="1">
        <v>70024</v>
      </c>
      <c r="B64" s="1" t="s">
        <v>196</v>
      </c>
      <c r="C64" s="1">
        <v>20</v>
      </c>
      <c r="D64" s="1">
        <v>285</v>
      </c>
      <c r="E64" s="1" t="s">
        <v>64</v>
      </c>
      <c r="F64" s="1">
        <v>558</v>
      </c>
      <c r="G64" s="1" t="s">
        <v>67</v>
      </c>
      <c r="H64" s="1">
        <v>77.58</v>
      </c>
      <c r="I64" s="1">
        <v>1551.6</v>
      </c>
      <c r="J64" s="11"/>
      <c r="K64" s="11"/>
      <c r="L64" s="1">
        <v>6.75</v>
      </c>
      <c r="M64" s="1">
        <v>5.55</v>
      </c>
      <c r="N64" s="16"/>
      <c r="O64" s="1"/>
      <c r="P64" s="1">
        <v>5.08</v>
      </c>
      <c r="Q64" s="1">
        <v>5</v>
      </c>
      <c r="R64" s="5">
        <v>0</v>
      </c>
      <c r="S64" s="16"/>
      <c r="T64" s="1">
        <v>3.68</v>
      </c>
      <c r="U64" s="1">
        <v>14.4</v>
      </c>
      <c r="V64" s="16"/>
      <c r="W64" s="1"/>
      <c r="X64" s="1">
        <v>0</v>
      </c>
      <c r="Y64" s="2">
        <v>24049.8</v>
      </c>
      <c r="Z64" s="2"/>
      <c r="AA64" s="2">
        <v>38712.42</v>
      </c>
      <c r="AB64" s="1">
        <v>41</v>
      </c>
      <c r="AC64" s="1">
        <v>33</v>
      </c>
      <c r="AD64" s="1">
        <v>47</v>
      </c>
      <c r="AE64" s="1">
        <v>61</v>
      </c>
      <c r="AF64" s="1">
        <v>111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18</v>
      </c>
      <c r="AW64" s="1">
        <v>67</v>
      </c>
      <c r="AX64" s="1">
        <v>37</v>
      </c>
      <c r="AY64" s="1">
        <v>26</v>
      </c>
      <c r="AZ64" s="1">
        <v>100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15</v>
      </c>
      <c r="BG64" s="1">
        <v>17</v>
      </c>
      <c r="BH64" s="1">
        <v>28</v>
      </c>
      <c r="BI64" s="1">
        <v>44</v>
      </c>
      <c r="BJ64" s="1">
        <v>288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 ht="12.75" hidden="1">
      <c r="A65" s="1">
        <v>70093</v>
      </c>
      <c r="B65" s="1" t="s">
        <v>144</v>
      </c>
      <c r="C65" s="1">
        <v>16</v>
      </c>
      <c r="D65" s="1">
        <v>285</v>
      </c>
      <c r="E65" s="1" t="s">
        <v>64</v>
      </c>
      <c r="F65" s="1">
        <v>573</v>
      </c>
      <c r="G65" s="1" t="s">
        <v>87</v>
      </c>
      <c r="H65" s="1">
        <v>61.95</v>
      </c>
      <c r="I65" s="1">
        <v>991.2</v>
      </c>
      <c r="J65" s="11"/>
      <c r="K65" s="11"/>
      <c r="L65" s="1">
        <v>3.22</v>
      </c>
      <c r="M65" s="1">
        <v>3</v>
      </c>
      <c r="N65" s="16"/>
      <c r="O65" s="1"/>
      <c r="P65" s="1">
        <v>12.41</v>
      </c>
      <c r="Q65" s="1">
        <v>6.19</v>
      </c>
      <c r="R65" s="5">
        <v>10</v>
      </c>
      <c r="S65" s="16"/>
      <c r="T65" s="1">
        <v>7.75</v>
      </c>
      <c r="U65" s="1">
        <v>7.25</v>
      </c>
      <c r="V65" s="16"/>
      <c r="W65" s="1"/>
      <c r="X65" s="1">
        <v>0</v>
      </c>
      <c r="Y65" s="2">
        <v>23169.3</v>
      </c>
      <c r="Z65" s="2"/>
      <c r="AA65" s="2">
        <v>16292.85</v>
      </c>
      <c r="AB65" s="1">
        <v>19</v>
      </c>
      <c r="AC65" s="1">
        <v>25</v>
      </c>
      <c r="AD65" s="1">
        <v>11</v>
      </c>
      <c r="AE65" s="1">
        <v>18</v>
      </c>
      <c r="AF65" s="1">
        <v>48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57</v>
      </c>
      <c r="AW65" s="1">
        <v>119</v>
      </c>
      <c r="AX65" s="1">
        <v>59</v>
      </c>
      <c r="AY65" s="1">
        <v>46</v>
      </c>
      <c r="AZ65" s="1">
        <v>99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63</v>
      </c>
      <c r="BG65" s="1">
        <v>54</v>
      </c>
      <c r="BH65" s="1">
        <v>15</v>
      </c>
      <c r="BI65" s="1">
        <v>38</v>
      </c>
      <c r="BJ65" s="1">
        <v>116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 ht="12.75" hidden="1">
      <c r="A66" s="1">
        <v>70110</v>
      </c>
      <c r="B66" s="1" t="s">
        <v>235</v>
      </c>
      <c r="C66" s="1">
        <v>18</v>
      </c>
      <c r="D66" s="1">
        <v>285</v>
      </c>
      <c r="E66" s="1" t="s">
        <v>64</v>
      </c>
      <c r="F66" s="1">
        <v>567</v>
      </c>
      <c r="G66" s="1" t="s">
        <v>74</v>
      </c>
      <c r="H66" s="1">
        <v>51.52</v>
      </c>
      <c r="I66" s="1">
        <v>927.36</v>
      </c>
      <c r="J66" s="11"/>
      <c r="K66" s="11"/>
      <c r="L66" s="1">
        <v>10.78</v>
      </c>
      <c r="M66" s="1">
        <v>8.83</v>
      </c>
      <c r="N66" s="16"/>
      <c r="O66" s="1"/>
      <c r="P66" s="1">
        <v>9.56</v>
      </c>
      <c r="Q66" s="1">
        <v>4.33</v>
      </c>
      <c r="R66" s="5">
        <v>0</v>
      </c>
      <c r="S66" s="5" t="s">
        <v>171</v>
      </c>
      <c r="T66" s="1">
        <v>4.6399999999999997</v>
      </c>
      <c r="U66" s="1">
        <v>18.170000000000002</v>
      </c>
      <c r="V66" s="16"/>
      <c r="W66" s="1"/>
      <c r="X66" s="1">
        <v>0</v>
      </c>
      <c r="Y66" s="2">
        <v>23158.240000000002</v>
      </c>
      <c r="Z66" s="2"/>
      <c r="AA66" s="2">
        <v>29057.279999999999</v>
      </c>
      <c r="AB66" s="1">
        <v>65</v>
      </c>
      <c r="AC66" s="1">
        <v>83</v>
      </c>
      <c r="AD66" s="1">
        <v>72</v>
      </c>
      <c r="AE66" s="1">
        <v>31</v>
      </c>
      <c r="AF66" s="1">
        <v>159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86</v>
      </c>
      <c r="AW66" s="1">
        <v>49</v>
      </c>
      <c r="AX66" s="1">
        <v>45</v>
      </c>
      <c r="AY66" s="1">
        <v>33</v>
      </c>
      <c r="AZ66" s="1">
        <v>78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50</v>
      </c>
      <c r="BG66" s="1">
        <v>46</v>
      </c>
      <c r="BH66" s="1">
        <v>7</v>
      </c>
      <c r="BI66" s="1">
        <v>7</v>
      </c>
      <c r="BJ66" s="1">
        <v>327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 ht="12.75" hidden="1">
      <c r="A67" s="1">
        <v>70259</v>
      </c>
      <c r="B67" s="1" t="s">
        <v>155</v>
      </c>
      <c r="C67" s="1">
        <v>24</v>
      </c>
      <c r="D67" s="1">
        <v>285</v>
      </c>
      <c r="E67" s="1" t="s">
        <v>64</v>
      </c>
      <c r="F67" s="1">
        <v>974</v>
      </c>
      <c r="G67" s="1" t="s">
        <v>110</v>
      </c>
      <c r="H67" s="1">
        <v>35.979999999999997</v>
      </c>
      <c r="I67" s="1">
        <v>863.52</v>
      </c>
      <c r="J67" s="11"/>
      <c r="K67" s="11"/>
      <c r="L67" s="1">
        <v>4.96</v>
      </c>
      <c r="M67" s="1">
        <v>8.0399999999999991</v>
      </c>
      <c r="N67" s="16"/>
      <c r="O67" s="1"/>
      <c r="P67" s="1">
        <v>12.67</v>
      </c>
      <c r="Q67" s="1">
        <v>13.58</v>
      </c>
      <c r="R67" s="5">
        <v>0</v>
      </c>
      <c r="S67" s="16"/>
      <c r="T67" s="1">
        <v>9.0399999999999991</v>
      </c>
      <c r="U67" s="1">
        <v>25</v>
      </c>
      <c r="V67" s="16"/>
      <c r="W67" s="1"/>
      <c r="X67" s="1">
        <v>0</v>
      </c>
      <c r="Y67" s="2">
        <v>23027.200000000001</v>
      </c>
      <c r="Z67" s="2"/>
      <c r="AA67" s="2">
        <v>40261.620000000003</v>
      </c>
      <c r="AB67" s="1">
        <v>45</v>
      </c>
      <c r="AC67" s="1">
        <v>37</v>
      </c>
      <c r="AD67" s="1">
        <v>33</v>
      </c>
      <c r="AE67" s="1">
        <v>45</v>
      </c>
      <c r="AF67" s="1">
        <v>193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90</v>
      </c>
      <c r="AW67" s="1">
        <v>140</v>
      </c>
      <c r="AX67" s="1">
        <v>68</v>
      </c>
      <c r="AY67" s="1">
        <v>152</v>
      </c>
      <c r="AZ67" s="1">
        <v>326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99</v>
      </c>
      <c r="BG67" s="1">
        <v>86</v>
      </c>
      <c r="BH67" s="1">
        <v>53</v>
      </c>
      <c r="BI67" s="1">
        <v>44</v>
      </c>
      <c r="BJ67" s="1">
        <v>600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 ht="12.75" hidden="1">
      <c r="A68" s="1">
        <v>70130</v>
      </c>
      <c r="B68" s="1" t="s">
        <v>163</v>
      </c>
      <c r="C68" s="1">
        <v>24</v>
      </c>
      <c r="D68" s="1">
        <v>285</v>
      </c>
      <c r="E68" s="1" t="s">
        <v>64</v>
      </c>
      <c r="F68" s="1">
        <v>974</v>
      </c>
      <c r="G68" s="1" t="s">
        <v>110</v>
      </c>
      <c r="H68" s="1">
        <v>31.439900000000002</v>
      </c>
      <c r="I68" s="1">
        <v>754.55759999999998</v>
      </c>
      <c r="J68" s="11"/>
      <c r="K68" s="11"/>
      <c r="L68" s="1">
        <v>6.81</v>
      </c>
      <c r="M68" s="1">
        <v>3.96</v>
      </c>
      <c r="N68" s="5" t="s">
        <v>226</v>
      </c>
      <c r="O68" s="1"/>
      <c r="P68" s="1">
        <v>16.850000000000001</v>
      </c>
      <c r="Q68" s="1">
        <v>12.62</v>
      </c>
      <c r="R68" s="5">
        <v>5</v>
      </c>
      <c r="S68" s="16"/>
      <c r="T68" s="1">
        <v>6.48</v>
      </c>
      <c r="U68" s="1">
        <v>10.119999999999999</v>
      </c>
      <c r="V68" s="16"/>
      <c r="W68" s="1"/>
      <c r="X68" s="1">
        <v>0</v>
      </c>
      <c r="Y68" s="2">
        <v>22746.77</v>
      </c>
      <c r="Z68" s="2"/>
      <c r="AA68" s="2">
        <v>20152.98</v>
      </c>
      <c r="AB68" s="1">
        <v>73</v>
      </c>
      <c r="AC68" s="1">
        <v>33</v>
      </c>
      <c r="AD68" s="1">
        <v>59</v>
      </c>
      <c r="AE68" s="1">
        <v>30</v>
      </c>
      <c r="AF68" s="1">
        <v>95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104</v>
      </c>
      <c r="AW68" s="1">
        <v>141</v>
      </c>
      <c r="AX68" s="1">
        <v>149</v>
      </c>
      <c r="AY68" s="1">
        <v>162</v>
      </c>
      <c r="AZ68" s="1">
        <v>303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81</v>
      </c>
      <c r="BG68" s="1">
        <v>44</v>
      </c>
      <c r="BH68" s="1">
        <v>20</v>
      </c>
      <c r="BI68" s="1">
        <v>65</v>
      </c>
      <c r="BJ68" s="1">
        <v>243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 ht="12.75" hidden="1">
      <c r="A69" s="1">
        <v>70161</v>
      </c>
      <c r="B69" s="1" t="s">
        <v>289</v>
      </c>
      <c r="C69" s="1">
        <v>16</v>
      </c>
      <c r="D69" s="1">
        <v>285</v>
      </c>
      <c r="E69" s="1" t="s">
        <v>64</v>
      </c>
      <c r="F69" s="1">
        <v>567</v>
      </c>
      <c r="G69" s="1" t="s">
        <v>74</v>
      </c>
      <c r="H69" s="1">
        <v>54.11</v>
      </c>
      <c r="I69" s="1">
        <v>865.76</v>
      </c>
      <c r="J69" s="11"/>
      <c r="K69" s="11"/>
      <c r="L69" s="1">
        <v>4.88</v>
      </c>
      <c r="M69" s="1">
        <v>13.31</v>
      </c>
      <c r="N69" s="16"/>
      <c r="O69" s="1"/>
      <c r="P69" s="1">
        <v>18</v>
      </c>
      <c r="Q69" s="1">
        <v>10</v>
      </c>
      <c r="R69" s="5">
        <v>5</v>
      </c>
      <c r="S69" s="5" t="s">
        <v>171</v>
      </c>
      <c r="T69" s="1">
        <v>2.94</v>
      </c>
      <c r="U69" s="1">
        <v>9.69</v>
      </c>
      <c r="V69" s="16"/>
      <c r="W69" s="1"/>
      <c r="X69" s="1">
        <v>0</v>
      </c>
      <c r="Y69" s="2">
        <v>22347.43</v>
      </c>
      <c r="Z69" s="2"/>
      <c r="AA69" s="2">
        <v>28570.080000000002</v>
      </c>
      <c r="AB69" s="1">
        <v>15</v>
      </c>
      <c r="AC69" s="1">
        <v>20</v>
      </c>
      <c r="AD69" s="1">
        <v>38</v>
      </c>
      <c r="AE69" s="1">
        <v>30</v>
      </c>
      <c r="AF69" s="1">
        <v>213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83</v>
      </c>
      <c r="AW69" s="1">
        <v>53</v>
      </c>
      <c r="AX69" s="1">
        <v>171</v>
      </c>
      <c r="AY69" s="1">
        <v>15</v>
      </c>
      <c r="AZ69" s="1">
        <v>160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17</v>
      </c>
      <c r="BG69" s="1">
        <v>34</v>
      </c>
      <c r="BH69" s="1">
        <v>4</v>
      </c>
      <c r="BI69" s="1">
        <v>18</v>
      </c>
      <c r="BJ69" s="1">
        <v>155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 ht="12.75" hidden="1">
      <c r="A70" s="1">
        <v>70169</v>
      </c>
      <c r="B70" s="1" t="s">
        <v>137</v>
      </c>
      <c r="C70" s="1">
        <v>15</v>
      </c>
      <c r="D70" s="1">
        <v>285</v>
      </c>
      <c r="E70" s="1" t="s">
        <v>64</v>
      </c>
      <c r="F70" s="1">
        <v>562</v>
      </c>
      <c r="G70" s="1" t="s">
        <v>65</v>
      </c>
      <c r="H70" s="1">
        <v>30.07</v>
      </c>
      <c r="I70" s="1">
        <v>451.05</v>
      </c>
      <c r="J70" s="11"/>
      <c r="K70" s="11"/>
      <c r="L70" s="1">
        <v>5.77</v>
      </c>
      <c r="M70" s="1">
        <v>9.4700000000000006</v>
      </c>
      <c r="N70" s="16"/>
      <c r="O70" s="1"/>
      <c r="P70" s="1">
        <v>28.4</v>
      </c>
      <c r="Q70" s="1">
        <v>11.2</v>
      </c>
      <c r="R70" s="5">
        <v>10</v>
      </c>
      <c r="S70" s="5" t="s">
        <v>2271</v>
      </c>
      <c r="T70" s="1">
        <v>12.63</v>
      </c>
      <c r="U70" s="1">
        <v>19.13</v>
      </c>
      <c r="V70" s="16"/>
      <c r="W70" s="1"/>
      <c r="X70" s="1">
        <v>0</v>
      </c>
      <c r="Y70" s="2">
        <v>21109.14</v>
      </c>
      <c r="Z70" s="2"/>
      <c r="AA70" s="2">
        <v>17951.79</v>
      </c>
      <c r="AB70" s="1">
        <v>8</v>
      </c>
      <c r="AC70" s="1">
        <v>20</v>
      </c>
      <c r="AD70" s="1">
        <v>30</v>
      </c>
      <c r="AE70" s="1">
        <v>77</v>
      </c>
      <c r="AF70" s="1">
        <v>142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156</v>
      </c>
      <c r="AW70" s="1">
        <v>82</v>
      </c>
      <c r="AX70" s="1">
        <v>141</v>
      </c>
      <c r="AY70" s="1">
        <v>176</v>
      </c>
      <c r="AZ70" s="1">
        <v>168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17</v>
      </c>
      <c r="BG70" s="1">
        <v>81</v>
      </c>
      <c r="BH70" s="1">
        <v>85</v>
      </c>
      <c r="BI70" s="1">
        <v>94</v>
      </c>
      <c r="BJ70" s="1">
        <v>287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 ht="12.75" hidden="1">
      <c r="A71" s="1">
        <v>70138</v>
      </c>
      <c r="B71" s="1" t="s">
        <v>148</v>
      </c>
      <c r="C71" s="1">
        <v>12</v>
      </c>
      <c r="D71" s="1">
        <v>285</v>
      </c>
      <c r="E71" s="1" t="s">
        <v>64</v>
      </c>
      <c r="F71" s="1">
        <v>35</v>
      </c>
      <c r="G71" s="1" t="s">
        <v>76</v>
      </c>
      <c r="H71" s="1">
        <v>73.620900000000006</v>
      </c>
      <c r="I71" s="1">
        <v>883.45079999999996</v>
      </c>
      <c r="J71" s="11"/>
      <c r="K71" s="11"/>
      <c r="L71" s="1">
        <v>3.96</v>
      </c>
      <c r="M71" s="1">
        <v>5</v>
      </c>
      <c r="N71" s="16"/>
      <c r="O71" s="1"/>
      <c r="P71" s="1">
        <v>12.38</v>
      </c>
      <c r="Q71" s="1">
        <v>8.92</v>
      </c>
      <c r="R71" s="5">
        <v>5</v>
      </c>
      <c r="S71" s="16"/>
      <c r="T71" s="1">
        <v>6.75</v>
      </c>
      <c r="U71" s="1">
        <v>3.17</v>
      </c>
      <c r="V71" s="16"/>
      <c r="W71" s="1"/>
      <c r="X71" s="1">
        <v>0</v>
      </c>
      <c r="Y71" s="2">
        <v>20392.990000000002</v>
      </c>
      <c r="Z71" s="2"/>
      <c r="AA71" s="2">
        <v>15092.28</v>
      </c>
      <c r="AB71" s="1">
        <v>8</v>
      </c>
      <c r="AC71" s="1">
        <v>19</v>
      </c>
      <c r="AD71" s="1">
        <v>22</v>
      </c>
      <c r="AE71" s="1">
        <v>16</v>
      </c>
      <c r="AF71" s="1">
        <v>60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39</v>
      </c>
      <c r="AW71" s="1">
        <v>42</v>
      </c>
      <c r="AX71" s="1">
        <v>63</v>
      </c>
      <c r="AY71" s="1">
        <v>51</v>
      </c>
      <c r="AZ71" s="1">
        <v>107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31</v>
      </c>
      <c r="BG71" s="1">
        <v>18</v>
      </c>
      <c r="BH71" s="1">
        <v>34</v>
      </c>
      <c r="BI71" s="1">
        <v>14</v>
      </c>
      <c r="BJ71" s="1">
        <v>38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 ht="12.75" hidden="1">
      <c r="A72" s="1">
        <v>70159</v>
      </c>
      <c r="B72" s="1" t="s">
        <v>166</v>
      </c>
      <c r="C72" s="1">
        <v>20</v>
      </c>
      <c r="D72" s="1">
        <v>285</v>
      </c>
      <c r="E72" s="1" t="s">
        <v>64</v>
      </c>
      <c r="F72" s="1">
        <v>322</v>
      </c>
      <c r="G72" s="1" t="s">
        <v>167</v>
      </c>
      <c r="H72" s="1">
        <v>68.760000000000005</v>
      </c>
      <c r="I72" s="1">
        <v>1375.2</v>
      </c>
      <c r="J72" s="11"/>
      <c r="K72" s="11"/>
      <c r="L72" s="1">
        <v>1.7</v>
      </c>
      <c r="M72" s="1">
        <v>21.35</v>
      </c>
      <c r="N72" s="16"/>
      <c r="O72" s="1"/>
      <c r="P72" s="1">
        <v>10.75</v>
      </c>
      <c r="Q72" s="1">
        <v>33.549999999999997</v>
      </c>
      <c r="R72" s="5">
        <v>0</v>
      </c>
      <c r="S72" s="16"/>
      <c r="T72" s="1">
        <v>2.17</v>
      </c>
      <c r="U72" s="1">
        <v>13.55</v>
      </c>
      <c r="V72" s="16"/>
      <c r="W72" s="1"/>
      <c r="X72" s="1">
        <v>0</v>
      </c>
      <c r="Y72" s="2">
        <v>20112.3</v>
      </c>
      <c r="Z72" s="2"/>
      <c r="AA72" s="2">
        <v>94132.44</v>
      </c>
      <c r="AB72" s="1">
        <v>8</v>
      </c>
      <c r="AC72" s="1">
        <v>1</v>
      </c>
      <c r="AD72" s="1">
        <v>4</v>
      </c>
      <c r="AE72" s="1">
        <v>43</v>
      </c>
      <c r="AF72" s="1">
        <v>427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45</v>
      </c>
      <c r="AW72" s="1">
        <v>33</v>
      </c>
      <c r="AX72" s="1">
        <v>97</v>
      </c>
      <c r="AY72" s="1">
        <v>113</v>
      </c>
      <c r="AZ72" s="1">
        <v>671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10</v>
      </c>
      <c r="BG72" s="1">
        <v>10</v>
      </c>
      <c r="BH72" s="1">
        <v>26</v>
      </c>
      <c r="BI72" s="1">
        <v>5</v>
      </c>
      <c r="BJ72" s="1">
        <v>271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 ht="12.75" hidden="1">
      <c r="A73" s="1">
        <v>70348</v>
      </c>
      <c r="B73" s="1" t="s">
        <v>343</v>
      </c>
      <c r="C73" s="1">
        <v>10</v>
      </c>
      <c r="D73" s="1">
        <v>285</v>
      </c>
      <c r="E73" s="1" t="s">
        <v>64</v>
      </c>
      <c r="F73" s="1">
        <v>285</v>
      </c>
      <c r="G73" s="1" t="s">
        <v>64</v>
      </c>
      <c r="H73" s="1">
        <v>125.1382</v>
      </c>
      <c r="I73" s="1">
        <v>1251.3820000000001</v>
      </c>
      <c r="J73" s="11"/>
      <c r="K73" s="11"/>
      <c r="L73" s="1">
        <v>0</v>
      </c>
      <c r="M73" s="1">
        <v>0</v>
      </c>
      <c r="N73" s="16"/>
      <c r="O73" s="1"/>
      <c r="P73" s="1">
        <v>15</v>
      </c>
      <c r="Q73" s="1">
        <v>10</v>
      </c>
      <c r="R73" s="5">
        <f>P73-Q73</f>
        <v>5</v>
      </c>
      <c r="S73" s="16"/>
      <c r="T73" s="1">
        <v>0</v>
      </c>
      <c r="U73" s="1">
        <v>0</v>
      </c>
      <c r="V73" s="16"/>
      <c r="W73" s="1"/>
      <c r="X73" s="1">
        <v>0</v>
      </c>
      <c r="Y73" s="2">
        <v>18770.73</v>
      </c>
      <c r="Z73" s="2"/>
      <c r="AA73" s="2">
        <v>12513.82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150</v>
      </c>
      <c r="AW73" s="1">
        <v>0</v>
      </c>
      <c r="AX73" s="1">
        <v>0</v>
      </c>
      <c r="AY73" s="1">
        <v>0</v>
      </c>
      <c r="AZ73" s="1">
        <v>100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 ht="12.75" hidden="1">
      <c r="A74" s="1">
        <v>70129</v>
      </c>
      <c r="B74" s="1" t="s">
        <v>142</v>
      </c>
      <c r="C74" s="1">
        <v>16</v>
      </c>
      <c r="D74" s="1">
        <v>285</v>
      </c>
      <c r="E74" s="1" t="s">
        <v>64</v>
      </c>
      <c r="F74" s="1">
        <v>558</v>
      </c>
      <c r="G74" s="1" t="s">
        <v>67</v>
      </c>
      <c r="H74" s="1">
        <v>47.85</v>
      </c>
      <c r="I74" s="1">
        <v>765.6</v>
      </c>
      <c r="J74" s="11"/>
      <c r="K74" s="11"/>
      <c r="L74" s="1">
        <v>4.59</v>
      </c>
      <c r="M74" s="1">
        <v>10.62</v>
      </c>
      <c r="N74" s="16"/>
      <c r="O74" s="1"/>
      <c r="P74" s="1">
        <v>11.81</v>
      </c>
      <c r="Q74" s="1">
        <v>14.06</v>
      </c>
      <c r="R74" s="5">
        <v>0</v>
      </c>
      <c r="S74" s="16"/>
      <c r="T74" s="1">
        <v>7.31</v>
      </c>
      <c r="U74" s="1">
        <v>11.94</v>
      </c>
      <c r="V74" s="16"/>
      <c r="W74" s="1"/>
      <c r="X74" s="1">
        <v>0</v>
      </c>
      <c r="Y74" s="2">
        <v>18159.080000000002</v>
      </c>
      <c r="Z74" s="2"/>
      <c r="AA74" s="2">
        <v>28040.1</v>
      </c>
      <c r="AB74" s="1">
        <v>12</v>
      </c>
      <c r="AC74" s="1">
        <v>42</v>
      </c>
      <c r="AD74" s="1">
        <v>16</v>
      </c>
      <c r="AE74" s="1">
        <v>49</v>
      </c>
      <c r="AF74" s="1">
        <v>170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38</v>
      </c>
      <c r="AW74" s="1">
        <v>75</v>
      </c>
      <c r="AX74" s="1">
        <v>40</v>
      </c>
      <c r="AY74" s="1">
        <v>147</v>
      </c>
      <c r="AZ74" s="1">
        <v>225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49</v>
      </c>
      <c r="BG74" s="1">
        <v>45</v>
      </c>
      <c r="BH74" s="1">
        <v>13</v>
      </c>
      <c r="BI74" s="1">
        <v>65</v>
      </c>
      <c r="BJ74" s="1">
        <v>191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 ht="12.75" hidden="1">
      <c r="A75" s="1">
        <v>70277</v>
      </c>
      <c r="B75" s="1" t="s">
        <v>138</v>
      </c>
      <c r="C75" s="1">
        <v>18</v>
      </c>
      <c r="D75" s="1">
        <v>285</v>
      </c>
      <c r="E75" s="1" t="s">
        <v>64</v>
      </c>
      <c r="F75" s="1">
        <v>558</v>
      </c>
      <c r="G75" s="1" t="s">
        <v>67</v>
      </c>
      <c r="H75" s="1">
        <v>41.593600000000002</v>
      </c>
      <c r="I75" s="1">
        <v>748.6848</v>
      </c>
      <c r="J75" s="11"/>
      <c r="K75" s="11"/>
      <c r="L75" s="1">
        <v>3.33</v>
      </c>
      <c r="M75" s="1">
        <v>5.61</v>
      </c>
      <c r="N75" s="16"/>
      <c r="O75" s="1"/>
      <c r="P75" s="1">
        <v>17</v>
      </c>
      <c r="Q75" s="1">
        <v>14.44</v>
      </c>
      <c r="R75" s="5">
        <v>5</v>
      </c>
      <c r="S75" s="16"/>
      <c r="T75" s="1">
        <v>3.61</v>
      </c>
      <c r="U75" s="1">
        <v>7</v>
      </c>
      <c r="V75" s="16"/>
      <c r="W75" s="1"/>
      <c r="X75" s="1">
        <v>0</v>
      </c>
      <c r="Y75" s="2">
        <v>17926.84</v>
      </c>
      <c r="Z75" s="2"/>
      <c r="AA75" s="2">
        <v>20256.080000000002</v>
      </c>
      <c r="AB75" s="1">
        <v>35</v>
      </c>
      <c r="AC75" s="1">
        <v>17</v>
      </c>
      <c r="AD75" s="1">
        <v>9</v>
      </c>
      <c r="AE75" s="1">
        <v>15</v>
      </c>
      <c r="AF75" s="1">
        <v>101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122</v>
      </c>
      <c r="AW75" s="1">
        <v>115</v>
      </c>
      <c r="AX75" s="1">
        <v>63</v>
      </c>
      <c r="AY75" s="1">
        <v>127</v>
      </c>
      <c r="AZ75" s="1">
        <v>260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10</v>
      </c>
      <c r="BG75" s="1">
        <v>18</v>
      </c>
      <c r="BH75" s="1">
        <v>31</v>
      </c>
      <c r="BI75" s="1">
        <v>30</v>
      </c>
      <c r="BJ75" s="1">
        <v>126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 ht="12.75" hidden="1">
      <c r="A76" s="1">
        <v>70245</v>
      </c>
      <c r="B76" s="1" t="s">
        <v>217</v>
      </c>
      <c r="C76" s="1">
        <v>8</v>
      </c>
      <c r="D76" s="1">
        <v>285</v>
      </c>
      <c r="E76" s="1" t="s">
        <v>64</v>
      </c>
      <c r="F76" s="1">
        <v>387</v>
      </c>
      <c r="G76" s="1" t="s">
        <v>94</v>
      </c>
      <c r="H76" s="1">
        <v>73.37</v>
      </c>
      <c r="I76" s="1">
        <v>586.96</v>
      </c>
      <c r="J76" s="11"/>
      <c r="K76" s="11"/>
      <c r="L76" s="1">
        <v>9.5</v>
      </c>
      <c r="M76" s="1">
        <v>17.5</v>
      </c>
      <c r="N76" s="16"/>
      <c r="O76" s="1"/>
      <c r="P76" s="1">
        <v>15.19</v>
      </c>
      <c r="Q76" s="1">
        <v>12.25</v>
      </c>
      <c r="R76" s="5">
        <v>5</v>
      </c>
      <c r="S76" s="16"/>
      <c r="T76" s="1">
        <v>5.56</v>
      </c>
      <c r="U76" s="1">
        <v>10.5</v>
      </c>
      <c r="V76" s="16"/>
      <c r="W76" s="1"/>
      <c r="X76" s="1">
        <v>0</v>
      </c>
      <c r="Y76" s="2">
        <v>17755.54</v>
      </c>
      <c r="Z76" s="2"/>
      <c r="AA76" s="2">
        <v>23625.14</v>
      </c>
      <c r="AB76" s="1">
        <v>14</v>
      </c>
      <c r="AC76" s="1">
        <v>21</v>
      </c>
      <c r="AD76" s="1">
        <v>38</v>
      </c>
      <c r="AE76" s="1">
        <v>27</v>
      </c>
      <c r="AF76" s="1">
        <v>140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40</v>
      </c>
      <c r="AW76" s="1">
        <v>38</v>
      </c>
      <c r="AX76" s="1">
        <v>44</v>
      </c>
      <c r="AY76" s="1">
        <v>37</v>
      </c>
      <c r="AZ76" s="1">
        <v>98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18</v>
      </c>
      <c r="BG76" s="1">
        <v>17</v>
      </c>
      <c r="BH76" s="1">
        <v>7</v>
      </c>
      <c r="BI76" s="1">
        <v>22</v>
      </c>
      <c r="BJ76" s="1">
        <v>84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 ht="12.75" hidden="1">
      <c r="A77" s="1">
        <v>70976</v>
      </c>
      <c r="B77" s="1" t="s">
        <v>191</v>
      </c>
      <c r="C77" s="1">
        <v>20</v>
      </c>
      <c r="D77" s="1">
        <v>285</v>
      </c>
      <c r="E77" s="1" t="s">
        <v>64</v>
      </c>
      <c r="F77" s="1">
        <v>974</v>
      </c>
      <c r="G77" s="1" t="s">
        <v>110</v>
      </c>
      <c r="H77" s="1">
        <v>40.81</v>
      </c>
      <c r="I77" s="1">
        <v>816.2</v>
      </c>
      <c r="J77" s="11"/>
      <c r="K77" s="11"/>
      <c r="L77" s="1">
        <v>2.65</v>
      </c>
      <c r="M77" s="1">
        <v>3.2</v>
      </c>
      <c r="N77" s="16"/>
      <c r="O77" s="1"/>
      <c r="P77" s="1">
        <v>18.38</v>
      </c>
      <c r="Q77" s="1">
        <v>11.75</v>
      </c>
      <c r="R77" s="5">
        <v>5</v>
      </c>
      <c r="S77" s="16"/>
      <c r="T77" s="1">
        <v>0.42</v>
      </c>
      <c r="U77" s="1">
        <v>5.35</v>
      </c>
      <c r="V77" s="16"/>
      <c r="W77" s="1"/>
      <c r="X77" s="1">
        <v>0</v>
      </c>
      <c r="Y77" s="2">
        <v>17507.490000000002</v>
      </c>
      <c r="Z77" s="2"/>
      <c r="AA77" s="2">
        <v>16568.86</v>
      </c>
      <c r="AB77" s="1">
        <v>28</v>
      </c>
      <c r="AC77" s="1">
        <v>25</v>
      </c>
      <c r="AD77" s="1">
        <v>7</v>
      </c>
      <c r="AE77" s="1">
        <v>11</v>
      </c>
      <c r="AF77" s="1">
        <v>64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96</v>
      </c>
      <c r="AW77" s="1">
        <v>169</v>
      </c>
      <c r="AX77" s="1">
        <v>117</v>
      </c>
      <c r="AY77" s="1">
        <v>140</v>
      </c>
      <c r="AZ77" s="1">
        <v>235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4</v>
      </c>
      <c r="BG77" s="1">
        <v>1</v>
      </c>
      <c r="BH77" s="1">
        <v>2</v>
      </c>
      <c r="BI77" s="1">
        <v>4</v>
      </c>
      <c r="BJ77" s="1">
        <v>107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 ht="12.75" hidden="1">
      <c r="A78" s="1">
        <v>70406</v>
      </c>
      <c r="B78" s="1" t="s">
        <v>180</v>
      </c>
      <c r="C78" s="1">
        <v>20</v>
      </c>
      <c r="D78" s="1">
        <v>285</v>
      </c>
      <c r="E78" s="1" t="s">
        <v>64</v>
      </c>
      <c r="F78" s="1">
        <v>562</v>
      </c>
      <c r="G78" s="1" t="s">
        <v>65</v>
      </c>
      <c r="H78" s="1">
        <v>68.760000000000005</v>
      </c>
      <c r="I78" s="1">
        <v>1375.2</v>
      </c>
      <c r="J78" s="11"/>
      <c r="K78" s="11"/>
      <c r="L78" s="1">
        <v>0.42</v>
      </c>
      <c r="M78" s="1">
        <v>3.9</v>
      </c>
      <c r="N78" s="16"/>
      <c r="O78" s="1"/>
      <c r="P78" s="1">
        <v>10.68</v>
      </c>
      <c r="Q78" s="1">
        <v>1.2</v>
      </c>
      <c r="R78" s="5">
        <v>10</v>
      </c>
      <c r="S78" s="16"/>
      <c r="T78" s="1">
        <v>1.42</v>
      </c>
      <c r="U78" s="1">
        <v>1.7</v>
      </c>
      <c r="V78" s="16"/>
      <c r="W78" s="1"/>
      <c r="X78" s="1">
        <v>0</v>
      </c>
      <c r="Y78" s="2">
        <v>17224.38</v>
      </c>
      <c r="Z78" s="2"/>
      <c r="AA78" s="2">
        <v>9351.36</v>
      </c>
      <c r="AB78" s="1">
        <v>2</v>
      </c>
      <c r="AC78" s="1">
        <v>0</v>
      </c>
      <c r="AD78" s="1">
        <v>2</v>
      </c>
      <c r="AE78" s="1">
        <v>9</v>
      </c>
      <c r="AF78" s="1">
        <v>78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90</v>
      </c>
      <c r="AW78" s="1">
        <v>33</v>
      </c>
      <c r="AX78" s="1">
        <v>68</v>
      </c>
      <c r="AY78" s="1">
        <v>78</v>
      </c>
      <c r="AZ78" s="1">
        <v>24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7</v>
      </c>
      <c r="BG78" s="1">
        <v>11</v>
      </c>
      <c r="BH78" s="1">
        <v>5</v>
      </c>
      <c r="BI78" s="1">
        <v>22</v>
      </c>
      <c r="BJ78" s="1">
        <v>34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 ht="12.75" hidden="1">
      <c r="A79" s="1">
        <v>70972</v>
      </c>
      <c r="B79" s="1" t="s">
        <v>181</v>
      </c>
      <c r="C79" s="1">
        <v>20</v>
      </c>
      <c r="D79" s="1">
        <v>285</v>
      </c>
      <c r="E79" s="1" t="s">
        <v>64</v>
      </c>
      <c r="F79" s="1">
        <v>558</v>
      </c>
      <c r="G79" s="1" t="s">
        <v>67</v>
      </c>
      <c r="H79" s="1">
        <v>100.1</v>
      </c>
      <c r="I79" s="1">
        <v>2002</v>
      </c>
      <c r="J79" s="11"/>
      <c r="K79" s="11"/>
      <c r="L79" s="1">
        <v>2.78</v>
      </c>
      <c r="M79" s="1">
        <v>4.0999999999999996</v>
      </c>
      <c r="N79" s="16"/>
      <c r="O79" s="1"/>
      <c r="P79" s="1">
        <v>2.65</v>
      </c>
      <c r="Q79" s="1">
        <v>1.55</v>
      </c>
      <c r="R79" s="5">
        <v>0</v>
      </c>
      <c r="S79" s="5" t="s">
        <v>157</v>
      </c>
      <c r="T79" s="1">
        <v>2.9</v>
      </c>
      <c r="U79" s="1">
        <v>8.25</v>
      </c>
      <c r="V79" s="16"/>
      <c r="W79" s="1"/>
      <c r="X79" s="1">
        <v>0</v>
      </c>
      <c r="Y79" s="2">
        <v>16666.650000000001</v>
      </c>
      <c r="Z79" s="2"/>
      <c r="AA79" s="2">
        <v>27827.8</v>
      </c>
      <c r="AB79" s="1">
        <v>27</v>
      </c>
      <c r="AC79" s="1">
        <v>15</v>
      </c>
      <c r="AD79" s="1">
        <v>11</v>
      </c>
      <c r="AE79" s="1">
        <v>20</v>
      </c>
      <c r="AF79" s="1">
        <v>82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23</v>
      </c>
      <c r="AW79" s="1">
        <v>17</v>
      </c>
      <c r="AX79" s="1">
        <v>15</v>
      </c>
      <c r="AY79" s="1">
        <v>13</v>
      </c>
      <c r="AZ79" s="1">
        <v>31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10</v>
      </c>
      <c r="BG79" s="1">
        <v>9</v>
      </c>
      <c r="BH79" s="1">
        <v>39</v>
      </c>
      <c r="BI79" s="1">
        <v>9</v>
      </c>
      <c r="BJ79" s="1">
        <v>165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 ht="12.75" hidden="1">
      <c r="A80" s="1">
        <v>70306</v>
      </c>
      <c r="B80" s="1" t="s">
        <v>204</v>
      </c>
      <c r="C80" s="1">
        <v>16</v>
      </c>
      <c r="D80" s="1">
        <v>285</v>
      </c>
      <c r="E80" s="1" t="s">
        <v>64</v>
      </c>
      <c r="F80" s="1">
        <v>558</v>
      </c>
      <c r="G80" s="1" t="s">
        <v>67</v>
      </c>
      <c r="H80" s="1">
        <v>81.209999999999994</v>
      </c>
      <c r="I80" s="1">
        <v>1299.3599999999999</v>
      </c>
      <c r="J80" s="11"/>
      <c r="K80" s="11"/>
      <c r="L80" s="1">
        <v>5.34</v>
      </c>
      <c r="M80" s="1">
        <v>5.56</v>
      </c>
      <c r="N80" s="16"/>
      <c r="O80" s="1"/>
      <c r="P80" s="1">
        <v>4.25</v>
      </c>
      <c r="Q80" s="1">
        <v>6.5</v>
      </c>
      <c r="R80" s="5">
        <v>0</v>
      </c>
      <c r="S80" s="16"/>
      <c r="T80" s="1">
        <v>3.16</v>
      </c>
      <c r="U80" s="1">
        <v>2.19</v>
      </c>
      <c r="V80" s="16"/>
      <c r="W80" s="1"/>
      <c r="X80" s="1">
        <v>0</v>
      </c>
      <c r="Y80" s="2">
        <v>16566.84</v>
      </c>
      <c r="Z80" s="2"/>
      <c r="AA80" s="2">
        <v>18515.88</v>
      </c>
      <c r="AB80" s="1">
        <v>28</v>
      </c>
      <c r="AC80" s="1">
        <v>15</v>
      </c>
      <c r="AD80" s="1">
        <v>26</v>
      </c>
      <c r="AE80" s="1">
        <v>48</v>
      </c>
      <c r="AF80" s="1">
        <v>89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7</v>
      </c>
      <c r="AW80" s="1">
        <v>31</v>
      </c>
      <c r="AX80" s="1">
        <v>21</v>
      </c>
      <c r="AY80" s="1">
        <v>49</v>
      </c>
      <c r="AZ80" s="1">
        <v>104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29</v>
      </c>
      <c r="BG80" s="1">
        <v>13</v>
      </c>
      <c r="BH80" s="1">
        <v>11</v>
      </c>
      <c r="BI80" s="1">
        <v>8</v>
      </c>
      <c r="BJ80" s="1">
        <v>35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 ht="12.75" hidden="1">
      <c r="A81" s="1">
        <v>70055</v>
      </c>
      <c r="B81" s="1" t="s">
        <v>139</v>
      </c>
      <c r="C81" s="1">
        <v>28</v>
      </c>
      <c r="D81" s="1">
        <v>285</v>
      </c>
      <c r="E81" s="1" t="s">
        <v>64</v>
      </c>
      <c r="F81" s="1">
        <v>974</v>
      </c>
      <c r="G81" s="1" t="s">
        <v>110</v>
      </c>
      <c r="H81" s="1">
        <v>33.523099999999999</v>
      </c>
      <c r="I81" s="1">
        <v>938.64679999999998</v>
      </c>
      <c r="J81" s="11"/>
      <c r="K81" s="11"/>
      <c r="L81" s="1">
        <v>3.88</v>
      </c>
      <c r="M81" s="1">
        <v>4.54</v>
      </c>
      <c r="N81" s="16"/>
      <c r="O81" s="1"/>
      <c r="P81" s="1">
        <v>5.7</v>
      </c>
      <c r="Q81" s="1">
        <v>6.54</v>
      </c>
      <c r="R81" s="5">
        <v>0</v>
      </c>
      <c r="S81" s="16"/>
      <c r="T81" s="1">
        <v>7.45</v>
      </c>
      <c r="U81" s="1">
        <v>4.93</v>
      </c>
      <c r="V81" s="16"/>
      <c r="W81" s="1"/>
      <c r="X81" s="1">
        <v>0</v>
      </c>
      <c r="Y81" s="2">
        <v>15973.76</v>
      </c>
      <c r="Z81" s="2"/>
      <c r="AA81" s="2">
        <v>15018.35</v>
      </c>
      <c r="AB81" s="1">
        <v>24</v>
      </c>
      <c r="AC81" s="1">
        <v>47</v>
      </c>
      <c r="AD81" s="1">
        <v>33</v>
      </c>
      <c r="AE81" s="1">
        <v>56</v>
      </c>
      <c r="AF81" s="1">
        <v>127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45</v>
      </c>
      <c r="AW81" s="1">
        <v>84</v>
      </c>
      <c r="AX81" s="1">
        <v>38</v>
      </c>
      <c r="AY81" s="1">
        <v>69</v>
      </c>
      <c r="AZ81" s="1">
        <v>183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68</v>
      </c>
      <c r="BG81" s="1">
        <v>40</v>
      </c>
      <c r="BH81" s="1">
        <v>46</v>
      </c>
      <c r="BI81" s="1">
        <v>149</v>
      </c>
      <c r="BJ81" s="1">
        <v>138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 ht="12.75" hidden="1">
      <c r="A82" s="1">
        <v>70069</v>
      </c>
      <c r="B82" s="1" t="s">
        <v>205</v>
      </c>
      <c r="C82" s="1">
        <v>12</v>
      </c>
      <c r="D82" s="1">
        <v>285</v>
      </c>
      <c r="E82" s="1" t="s">
        <v>64</v>
      </c>
      <c r="F82" s="1">
        <v>570</v>
      </c>
      <c r="G82" s="1" t="s">
        <v>72</v>
      </c>
      <c r="H82" s="1">
        <v>74.209999999999994</v>
      </c>
      <c r="I82" s="1">
        <v>890.52</v>
      </c>
      <c r="J82" s="11"/>
      <c r="K82" s="11"/>
      <c r="L82" s="1">
        <v>1.17</v>
      </c>
      <c r="M82" s="1">
        <v>4.08</v>
      </c>
      <c r="N82" s="16"/>
      <c r="O82" s="1"/>
      <c r="P82" s="1">
        <v>2.83</v>
      </c>
      <c r="Q82" s="1">
        <v>6.25</v>
      </c>
      <c r="R82" s="5">
        <v>0</v>
      </c>
      <c r="S82" s="16"/>
      <c r="T82" s="1">
        <v>13.88</v>
      </c>
      <c r="U82" s="1">
        <v>19.25</v>
      </c>
      <c r="V82" s="16"/>
      <c r="W82" s="1"/>
      <c r="X82" s="1">
        <v>0</v>
      </c>
      <c r="Y82" s="2">
        <v>15918.04</v>
      </c>
      <c r="Z82" s="2"/>
      <c r="AA82" s="2">
        <v>26344.55</v>
      </c>
      <c r="AB82" s="1">
        <v>0</v>
      </c>
      <c r="AC82" s="1">
        <v>0</v>
      </c>
      <c r="AD82" s="1">
        <v>13</v>
      </c>
      <c r="AE82" s="1">
        <v>2</v>
      </c>
      <c r="AF82" s="1">
        <v>49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</v>
      </c>
      <c r="AW82" s="1">
        <v>6</v>
      </c>
      <c r="AX82" s="1">
        <v>28</v>
      </c>
      <c r="AY82" s="1">
        <v>4</v>
      </c>
      <c r="AZ82" s="1">
        <v>75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24</v>
      </c>
      <c r="BG82" s="1">
        <v>74</v>
      </c>
      <c r="BH82" s="1">
        <v>86</v>
      </c>
      <c r="BI82" s="1">
        <v>39</v>
      </c>
      <c r="BJ82" s="1">
        <v>231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 ht="12.75" hidden="1">
      <c r="A83" s="1">
        <v>70047</v>
      </c>
      <c r="B83" s="1" t="s">
        <v>200</v>
      </c>
      <c r="C83" s="1">
        <v>16</v>
      </c>
      <c r="D83" s="1">
        <v>285</v>
      </c>
      <c r="E83" s="1" t="s">
        <v>64</v>
      </c>
      <c r="F83" s="1">
        <v>387</v>
      </c>
      <c r="G83" s="1" t="s">
        <v>94</v>
      </c>
      <c r="H83" s="1">
        <v>43.950699999999998</v>
      </c>
      <c r="I83" s="1">
        <v>703.21119999999996</v>
      </c>
      <c r="J83" s="11"/>
      <c r="K83" s="11"/>
      <c r="L83" s="1">
        <v>0.75</v>
      </c>
      <c r="M83" s="1">
        <v>4.4400000000000004</v>
      </c>
      <c r="N83" s="16"/>
      <c r="O83" s="1"/>
      <c r="P83" s="1">
        <v>19.309999999999999</v>
      </c>
      <c r="Q83" s="1">
        <v>14.06</v>
      </c>
      <c r="R83" s="5">
        <v>5</v>
      </c>
      <c r="S83" s="16"/>
      <c r="T83" s="1">
        <v>2.31</v>
      </c>
      <c r="U83" s="1">
        <v>1.1200000000000001</v>
      </c>
      <c r="V83" s="16"/>
      <c r="W83" s="1"/>
      <c r="X83" s="1">
        <v>0</v>
      </c>
      <c r="Y83" s="2">
        <v>15734.35</v>
      </c>
      <c r="Z83" s="2"/>
      <c r="AA83" s="2">
        <v>13800.52</v>
      </c>
      <c r="AB83" s="1">
        <v>2</v>
      </c>
      <c r="AC83" s="1">
        <v>10</v>
      </c>
      <c r="AD83" s="1">
        <v>5</v>
      </c>
      <c r="AE83" s="1">
        <v>0</v>
      </c>
      <c r="AF83" s="1">
        <v>71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112</v>
      </c>
      <c r="AW83" s="1">
        <v>120</v>
      </c>
      <c r="AX83" s="1">
        <v>76</v>
      </c>
      <c r="AY83" s="1">
        <v>122</v>
      </c>
      <c r="AZ83" s="1">
        <v>225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32</v>
      </c>
      <c r="BI83" s="1">
        <v>10</v>
      </c>
      <c r="BJ83" s="1">
        <v>18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 ht="12.75" hidden="1">
      <c r="A84" s="1">
        <v>70149</v>
      </c>
      <c r="B84" s="1" t="s">
        <v>130</v>
      </c>
      <c r="C84" s="1">
        <v>24</v>
      </c>
      <c r="D84" s="1">
        <v>285</v>
      </c>
      <c r="E84" s="1" t="s">
        <v>64</v>
      </c>
      <c r="F84" s="1">
        <v>570</v>
      </c>
      <c r="G84" s="1" t="s">
        <v>72</v>
      </c>
      <c r="H84" s="1">
        <v>33.04</v>
      </c>
      <c r="I84" s="1">
        <v>792.96</v>
      </c>
      <c r="J84" s="11"/>
      <c r="K84" s="11"/>
      <c r="L84" s="1">
        <v>1.96</v>
      </c>
      <c r="M84" s="1">
        <v>5.46</v>
      </c>
      <c r="N84" s="16"/>
      <c r="O84" s="1"/>
      <c r="P84" s="1">
        <v>7.38</v>
      </c>
      <c r="Q84" s="1">
        <v>6.58</v>
      </c>
      <c r="R84" s="5">
        <v>0</v>
      </c>
      <c r="S84" s="16"/>
      <c r="T84" s="1">
        <v>10.06</v>
      </c>
      <c r="U84" s="1">
        <v>14.12</v>
      </c>
      <c r="V84" s="16"/>
      <c r="W84" s="1"/>
      <c r="X84" s="1">
        <v>0</v>
      </c>
      <c r="Y84" s="2">
        <v>15380.12</v>
      </c>
      <c r="Z84" s="2"/>
      <c r="AA84" s="2">
        <v>20749.12</v>
      </c>
      <c r="AB84" s="1">
        <v>21</v>
      </c>
      <c r="AC84" s="1">
        <v>36</v>
      </c>
      <c r="AD84" s="1">
        <v>4</v>
      </c>
      <c r="AE84" s="1">
        <v>8</v>
      </c>
      <c r="AF84" s="1">
        <v>131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56</v>
      </c>
      <c r="AW84" s="1">
        <v>85</v>
      </c>
      <c r="AX84" s="1">
        <v>60</v>
      </c>
      <c r="AY84" s="1">
        <v>37</v>
      </c>
      <c r="AZ84" s="1">
        <v>158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114</v>
      </c>
      <c r="BG84" s="1">
        <v>101</v>
      </c>
      <c r="BH84" s="1">
        <v>50</v>
      </c>
      <c r="BI84" s="1">
        <v>54</v>
      </c>
      <c r="BJ84" s="1">
        <v>339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 ht="12.75" hidden="1">
      <c r="A85" s="1">
        <v>70102</v>
      </c>
      <c r="B85" s="1" t="s">
        <v>188</v>
      </c>
      <c r="C85" s="1">
        <v>16</v>
      </c>
      <c r="D85" s="1">
        <v>285</v>
      </c>
      <c r="E85" s="1" t="s">
        <v>64</v>
      </c>
      <c r="F85" s="1">
        <v>570</v>
      </c>
      <c r="G85" s="1" t="s">
        <v>72</v>
      </c>
      <c r="H85" s="1">
        <v>38.191299999999998</v>
      </c>
      <c r="I85" s="1">
        <v>611.06079999999997</v>
      </c>
      <c r="J85" s="11"/>
      <c r="K85" s="11"/>
      <c r="L85" s="1">
        <v>2.34</v>
      </c>
      <c r="M85" s="1">
        <v>3.19</v>
      </c>
      <c r="N85" s="16"/>
      <c r="O85" s="1"/>
      <c r="P85" s="1">
        <v>18.440000000000001</v>
      </c>
      <c r="Q85" s="1">
        <v>11.12</v>
      </c>
      <c r="R85" s="5">
        <v>10</v>
      </c>
      <c r="S85" s="16"/>
      <c r="T85" s="1">
        <v>4.09</v>
      </c>
      <c r="U85" s="1">
        <v>8.3800000000000008</v>
      </c>
      <c r="V85" s="16"/>
      <c r="W85" s="1"/>
      <c r="X85" s="1">
        <v>0</v>
      </c>
      <c r="Y85" s="2">
        <v>15200.14</v>
      </c>
      <c r="Z85" s="2"/>
      <c r="AA85" s="2">
        <v>13863.44</v>
      </c>
      <c r="AB85" s="1">
        <v>17</v>
      </c>
      <c r="AC85" s="1">
        <v>15</v>
      </c>
      <c r="AD85" s="1">
        <v>11</v>
      </c>
      <c r="AE85" s="1">
        <v>4</v>
      </c>
      <c r="AF85" s="1">
        <v>51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131</v>
      </c>
      <c r="AW85" s="1">
        <v>107</v>
      </c>
      <c r="AX85" s="1">
        <v>92</v>
      </c>
      <c r="AY85" s="1">
        <v>37</v>
      </c>
      <c r="AZ85" s="1">
        <v>178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10</v>
      </c>
      <c r="BG85" s="1">
        <v>45</v>
      </c>
      <c r="BH85" s="1">
        <v>16</v>
      </c>
      <c r="BI85" s="1">
        <v>34</v>
      </c>
      <c r="BJ85" s="1">
        <v>134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 ht="12.75" hidden="1">
      <c r="A86" s="1">
        <v>78116</v>
      </c>
      <c r="B86" s="1" t="s">
        <v>183</v>
      </c>
      <c r="C86" s="1">
        <v>20</v>
      </c>
      <c r="D86" s="1">
        <v>285</v>
      </c>
      <c r="E86" s="1" t="s">
        <v>64</v>
      </c>
      <c r="F86" s="1">
        <v>558</v>
      </c>
      <c r="G86" s="1" t="s">
        <v>67</v>
      </c>
      <c r="H86" s="1">
        <v>52.38</v>
      </c>
      <c r="I86" s="1">
        <v>1047.5999999999999</v>
      </c>
      <c r="J86" s="11"/>
      <c r="K86" s="11"/>
      <c r="L86" s="1">
        <v>4.2</v>
      </c>
      <c r="M86" s="1">
        <v>5.65</v>
      </c>
      <c r="N86" s="16"/>
      <c r="O86" s="1"/>
      <c r="P86" s="1">
        <v>3.48</v>
      </c>
      <c r="Q86" s="1">
        <v>6.75</v>
      </c>
      <c r="R86" s="5">
        <v>0</v>
      </c>
      <c r="S86" s="16"/>
      <c r="T86" s="1">
        <v>6.8</v>
      </c>
      <c r="U86" s="1">
        <v>13.6</v>
      </c>
      <c r="V86" s="16"/>
      <c r="W86" s="1"/>
      <c r="X86" s="1">
        <v>0</v>
      </c>
      <c r="Y86" s="2">
        <v>15164.01</v>
      </c>
      <c r="Z86" s="2"/>
      <c r="AA86" s="2">
        <v>27237.599999999999</v>
      </c>
      <c r="AB86" s="1">
        <v>20</v>
      </c>
      <c r="AC86" s="1">
        <v>28</v>
      </c>
      <c r="AD86" s="1">
        <v>33</v>
      </c>
      <c r="AE86" s="1">
        <v>34</v>
      </c>
      <c r="AF86" s="1">
        <v>113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12</v>
      </c>
      <c r="AW86" s="1">
        <v>27</v>
      </c>
      <c r="AX86" s="1">
        <v>38</v>
      </c>
      <c r="AY86" s="1">
        <v>12</v>
      </c>
      <c r="AZ86" s="1">
        <v>135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41</v>
      </c>
      <c r="BG86" s="1">
        <v>67</v>
      </c>
      <c r="BH86" s="1">
        <v>29</v>
      </c>
      <c r="BI86" s="1">
        <v>65</v>
      </c>
      <c r="BJ86" s="1">
        <v>272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 ht="12.75" hidden="1">
      <c r="A87" s="1">
        <v>75000</v>
      </c>
      <c r="B87" s="1" t="s">
        <v>156</v>
      </c>
      <c r="C87" s="1">
        <v>25</v>
      </c>
      <c r="D87" s="1">
        <v>285</v>
      </c>
      <c r="E87" s="1" t="s">
        <v>64</v>
      </c>
      <c r="F87" s="1">
        <v>285</v>
      </c>
      <c r="G87" s="1" t="s">
        <v>64</v>
      </c>
      <c r="H87" s="1">
        <v>31.3019</v>
      </c>
      <c r="I87" s="1">
        <v>782.54750000000001</v>
      </c>
      <c r="J87" s="11"/>
      <c r="K87" s="11"/>
      <c r="L87" s="1">
        <v>3.52</v>
      </c>
      <c r="M87" s="1">
        <v>6.56</v>
      </c>
      <c r="N87" s="16"/>
      <c r="O87" s="1"/>
      <c r="P87" s="1">
        <v>8.84</v>
      </c>
      <c r="Q87" s="1">
        <v>11.16</v>
      </c>
      <c r="R87" s="5">
        <v>0</v>
      </c>
      <c r="S87" s="16"/>
      <c r="T87" s="1">
        <v>6.96</v>
      </c>
      <c r="U87" s="1">
        <v>12.44</v>
      </c>
      <c r="V87" s="16"/>
      <c r="W87" s="1"/>
      <c r="X87" s="1">
        <v>0</v>
      </c>
      <c r="Y87" s="2">
        <v>15118.82</v>
      </c>
      <c r="Z87" s="2"/>
      <c r="AA87" s="2">
        <v>23601.63</v>
      </c>
      <c r="AB87" s="1">
        <v>7</v>
      </c>
      <c r="AC87" s="1">
        <v>15</v>
      </c>
      <c r="AD87" s="1">
        <v>45</v>
      </c>
      <c r="AE87" s="1">
        <v>57</v>
      </c>
      <c r="AF87" s="1">
        <v>164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55</v>
      </c>
      <c r="AW87" s="1">
        <v>80</v>
      </c>
      <c r="AX87" s="1">
        <v>59</v>
      </c>
      <c r="AY87" s="1">
        <v>134</v>
      </c>
      <c r="AZ87" s="1">
        <v>279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36</v>
      </c>
      <c r="BG87" s="1">
        <v>23</v>
      </c>
      <c r="BH87" s="1">
        <v>82</v>
      </c>
      <c r="BI87" s="1">
        <v>89</v>
      </c>
      <c r="BJ87" s="1">
        <v>311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 ht="12.75" hidden="1">
      <c r="A88" s="1">
        <v>70142</v>
      </c>
      <c r="B88" s="1" t="s">
        <v>252</v>
      </c>
      <c r="C88" s="1">
        <v>18</v>
      </c>
      <c r="D88" s="1">
        <v>285</v>
      </c>
      <c r="E88" s="1" t="s">
        <v>64</v>
      </c>
      <c r="F88" s="1">
        <v>991</v>
      </c>
      <c r="G88" s="1" t="s">
        <v>141</v>
      </c>
      <c r="H88" s="1">
        <v>64.94</v>
      </c>
      <c r="I88" s="1">
        <v>1168.92</v>
      </c>
      <c r="J88" s="11"/>
      <c r="K88" s="11"/>
      <c r="L88" s="1">
        <v>6.61</v>
      </c>
      <c r="M88" s="1">
        <v>-1.1100000000000001</v>
      </c>
      <c r="N88" s="16"/>
      <c r="O88" s="1"/>
      <c r="P88" s="1">
        <v>3.14</v>
      </c>
      <c r="Q88" s="1">
        <v>1.1100000000000001</v>
      </c>
      <c r="R88" s="5">
        <v>0</v>
      </c>
      <c r="S88" s="16"/>
      <c r="T88" s="1">
        <v>3.11</v>
      </c>
      <c r="U88" s="1">
        <v>-0.56000000000000005</v>
      </c>
      <c r="V88" s="16"/>
      <c r="W88" s="1"/>
      <c r="X88" s="1">
        <v>0</v>
      </c>
      <c r="Y88" s="2">
        <v>15033.61</v>
      </c>
      <c r="Z88" s="2"/>
      <c r="AA88" s="2">
        <v>-649.4</v>
      </c>
      <c r="AB88" s="1">
        <v>35</v>
      </c>
      <c r="AC88" s="1">
        <v>45</v>
      </c>
      <c r="AD88" s="1">
        <v>49</v>
      </c>
      <c r="AE88" s="1">
        <v>25</v>
      </c>
      <c r="AF88" s="1">
        <v>-20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14</v>
      </c>
      <c r="AW88" s="1">
        <v>21</v>
      </c>
      <c r="AX88" s="1">
        <v>20</v>
      </c>
      <c r="AY88" s="1">
        <v>24</v>
      </c>
      <c r="AZ88" s="1">
        <v>20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16</v>
      </c>
      <c r="BG88" s="1">
        <v>9</v>
      </c>
      <c r="BH88" s="1">
        <v>28</v>
      </c>
      <c r="BI88" s="1">
        <v>15</v>
      </c>
      <c r="BJ88" s="1">
        <v>-10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 ht="12.75" hidden="1">
      <c r="A89" s="1">
        <v>70010</v>
      </c>
      <c r="B89" s="1" t="s">
        <v>178</v>
      </c>
      <c r="C89" s="1">
        <v>15</v>
      </c>
      <c r="D89" s="1">
        <v>285</v>
      </c>
      <c r="E89" s="1" t="s">
        <v>64</v>
      </c>
      <c r="F89" s="1">
        <v>562</v>
      </c>
      <c r="G89" s="1" t="s">
        <v>65</v>
      </c>
      <c r="H89" s="1">
        <v>28.82</v>
      </c>
      <c r="I89" s="1">
        <v>432.3</v>
      </c>
      <c r="J89" s="11"/>
      <c r="K89" s="11"/>
      <c r="L89" s="1">
        <v>0.56999999999999995</v>
      </c>
      <c r="M89" s="1">
        <v>2.73</v>
      </c>
      <c r="N89" s="16"/>
      <c r="O89" s="1"/>
      <c r="P89" s="1">
        <v>21.07</v>
      </c>
      <c r="Q89" s="1">
        <v>14.07</v>
      </c>
      <c r="R89" s="5">
        <v>5</v>
      </c>
      <c r="S89" s="16"/>
      <c r="T89" s="1">
        <v>12.73</v>
      </c>
      <c r="U89" s="1">
        <v>11.6</v>
      </c>
      <c r="V89" s="16"/>
      <c r="W89" s="1"/>
      <c r="X89" s="1">
        <v>0</v>
      </c>
      <c r="Y89" s="2">
        <v>14856.71</v>
      </c>
      <c r="Z89" s="2"/>
      <c r="AA89" s="2">
        <v>12277.32</v>
      </c>
      <c r="AB89" s="1">
        <v>0</v>
      </c>
      <c r="AC89" s="1">
        <v>0</v>
      </c>
      <c r="AD89" s="1">
        <v>8</v>
      </c>
      <c r="AE89" s="1">
        <v>1</v>
      </c>
      <c r="AF89" s="1">
        <v>41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71</v>
      </c>
      <c r="AW89" s="1">
        <v>136</v>
      </c>
      <c r="AX89" s="1">
        <v>93</v>
      </c>
      <c r="AY89" s="1">
        <v>168</v>
      </c>
      <c r="AZ89" s="1">
        <v>211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32</v>
      </c>
      <c r="BG89" s="1">
        <v>20</v>
      </c>
      <c r="BH89" s="1">
        <v>90</v>
      </c>
      <c r="BI89" s="1">
        <v>118</v>
      </c>
      <c r="BJ89" s="1">
        <v>174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 ht="12.75" hidden="1">
      <c r="A90" s="1">
        <v>70337</v>
      </c>
      <c r="B90" s="1" t="s">
        <v>208</v>
      </c>
      <c r="C90" s="1">
        <v>12</v>
      </c>
      <c r="D90" s="1">
        <v>285</v>
      </c>
      <c r="E90" s="1" t="s">
        <v>64</v>
      </c>
      <c r="F90" s="1">
        <v>285</v>
      </c>
      <c r="G90" s="1" t="s">
        <v>64</v>
      </c>
      <c r="H90" s="1">
        <v>30.69</v>
      </c>
      <c r="I90" s="1">
        <v>368.28</v>
      </c>
      <c r="J90" s="11"/>
      <c r="K90" s="11"/>
      <c r="L90" s="1">
        <v>5.5</v>
      </c>
      <c r="M90" s="1">
        <v>24.5</v>
      </c>
      <c r="N90" s="16"/>
      <c r="O90" s="1"/>
      <c r="P90" s="1">
        <v>25.83</v>
      </c>
      <c r="Q90" s="1">
        <v>29</v>
      </c>
      <c r="R90" s="5">
        <v>0</v>
      </c>
      <c r="S90" s="16"/>
      <c r="T90" s="1">
        <v>8.33</v>
      </c>
      <c r="U90" s="1">
        <v>0.75</v>
      </c>
      <c r="V90" s="5" t="s">
        <v>215</v>
      </c>
      <c r="W90" s="1"/>
      <c r="X90" s="1">
        <v>0</v>
      </c>
      <c r="Y90" s="2">
        <v>14608.44</v>
      </c>
      <c r="Z90" s="2"/>
      <c r="AA90" s="2">
        <v>19979.189999999999</v>
      </c>
      <c r="AB90" s="1">
        <v>11</v>
      </c>
      <c r="AC90" s="1">
        <v>20</v>
      </c>
      <c r="AD90" s="1">
        <v>33</v>
      </c>
      <c r="AE90" s="1">
        <v>24</v>
      </c>
      <c r="AF90" s="1">
        <v>294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74</v>
      </c>
      <c r="AW90" s="1">
        <v>174</v>
      </c>
      <c r="AX90" s="1">
        <v>121</v>
      </c>
      <c r="AY90" s="1">
        <v>56</v>
      </c>
      <c r="AZ90" s="1">
        <v>348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55</v>
      </c>
      <c r="BG90" s="1">
        <v>8</v>
      </c>
      <c r="BH90" s="1">
        <v>15</v>
      </c>
      <c r="BI90" s="1">
        <v>52</v>
      </c>
      <c r="BJ90" s="1">
        <v>9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 ht="12.75" hidden="1">
      <c r="A91" s="1">
        <v>70229</v>
      </c>
      <c r="B91" s="1" t="s">
        <v>199</v>
      </c>
      <c r="C91" s="1">
        <v>3</v>
      </c>
      <c r="D91" s="1">
        <v>285</v>
      </c>
      <c r="E91" s="1" t="s">
        <v>64</v>
      </c>
      <c r="F91" s="1">
        <v>567</v>
      </c>
      <c r="G91" s="1" t="s">
        <v>74</v>
      </c>
      <c r="H91" s="1">
        <v>298.38170000000002</v>
      </c>
      <c r="I91" s="1">
        <v>895.14509999999996</v>
      </c>
      <c r="J91" s="11"/>
      <c r="K91" s="11"/>
      <c r="L91" s="1">
        <v>7.17</v>
      </c>
      <c r="M91" s="1">
        <v>10.33</v>
      </c>
      <c r="N91" s="16"/>
      <c r="O91" s="1"/>
      <c r="P91" s="1">
        <v>5.33</v>
      </c>
      <c r="Q91" s="1">
        <v>4</v>
      </c>
      <c r="R91" s="5">
        <v>0</v>
      </c>
      <c r="S91" s="16"/>
      <c r="T91" s="1">
        <v>3.5</v>
      </c>
      <c r="U91" s="1">
        <v>10</v>
      </c>
      <c r="V91" s="16"/>
      <c r="W91" s="1"/>
      <c r="X91" s="1">
        <v>0</v>
      </c>
      <c r="Y91" s="2">
        <v>14322.32</v>
      </c>
      <c r="Z91" s="2"/>
      <c r="AA91" s="2">
        <v>21781.86</v>
      </c>
      <c r="AB91" s="1">
        <v>6</v>
      </c>
      <c r="AC91" s="1">
        <v>9</v>
      </c>
      <c r="AD91" s="1">
        <v>8</v>
      </c>
      <c r="AE91" s="1">
        <v>6</v>
      </c>
      <c r="AF91" s="1">
        <v>31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2</v>
      </c>
      <c r="AW91" s="1">
        <v>16</v>
      </c>
      <c r="AX91" s="1">
        <v>3</v>
      </c>
      <c r="AY91" s="1">
        <v>6</v>
      </c>
      <c r="AZ91" s="1">
        <v>12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2</v>
      </c>
      <c r="BG91" s="1">
        <v>6</v>
      </c>
      <c r="BH91" s="1">
        <v>3</v>
      </c>
      <c r="BI91" s="1">
        <v>5</v>
      </c>
      <c r="BJ91" s="1">
        <v>30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 ht="12.75" hidden="1">
      <c r="A92" s="1">
        <v>70040</v>
      </c>
      <c r="B92" s="1" t="s">
        <v>121</v>
      </c>
      <c r="C92" s="1">
        <v>25</v>
      </c>
      <c r="D92" s="1">
        <v>285</v>
      </c>
      <c r="E92" s="1" t="s">
        <v>64</v>
      </c>
      <c r="F92" s="1">
        <v>35</v>
      </c>
      <c r="G92" s="1" t="s">
        <v>76</v>
      </c>
      <c r="H92" s="1">
        <v>42.5</v>
      </c>
      <c r="I92" s="1">
        <v>1062.5</v>
      </c>
      <c r="J92" s="11"/>
      <c r="K92" s="11"/>
      <c r="L92" s="1">
        <v>1.66</v>
      </c>
      <c r="M92" s="1">
        <v>2.72</v>
      </c>
      <c r="N92" s="16"/>
      <c r="O92" s="1"/>
      <c r="P92" s="1">
        <v>7.7</v>
      </c>
      <c r="Q92" s="1">
        <v>13.96</v>
      </c>
      <c r="R92" s="5">
        <v>0</v>
      </c>
      <c r="S92" s="16"/>
      <c r="T92" s="1">
        <v>4.0599999999999996</v>
      </c>
      <c r="U92" s="1">
        <v>10</v>
      </c>
      <c r="V92" s="16"/>
      <c r="W92" s="1"/>
      <c r="X92" s="1">
        <v>0</v>
      </c>
      <c r="Y92" s="2">
        <v>14258.75</v>
      </c>
      <c r="Z92" s="2"/>
      <c r="AA92" s="2">
        <v>28347.5</v>
      </c>
      <c r="AB92" s="1">
        <v>17</v>
      </c>
      <c r="AC92" s="1">
        <v>6</v>
      </c>
      <c r="AD92" s="1">
        <v>10</v>
      </c>
      <c r="AE92" s="1">
        <v>23</v>
      </c>
      <c r="AF92" s="1">
        <v>68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64</v>
      </c>
      <c r="AW92" s="1">
        <v>92</v>
      </c>
      <c r="AX92" s="1">
        <v>47</v>
      </c>
      <c r="AY92" s="1">
        <v>71</v>
      </c>
      <c r="AZ92" s="1">
        <v>349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43</v>
      </c>
      <c r="BG92" s="1">
        <v>31</v>
      </c>
      <c r="BH92" s="1">
        <v>23</v>
      </c>
      <c r="BI92" s="1">
        <v>40</v>
      </c>
      <c r="BJ92" s="1">
        <v>250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 ht="12.75" hidden="1">
      <c r="A93" s="1">
        <v>70085</v>
      </c>
      <c r="B93" s="1" t="s">
        <v>153</v>
      </c>
      <c r="C93" s="1">
        <v>12</v>
      </c>
      <c r="D93" s="1">
        <v>285</v>
      </c>
      <c r="E93" s="1" t="s">
        <v>64</v>
      </c>
      <c r="F93" s="1">
        <v>573</v>
      </c>
      <c r="G93" s="1" t="s">
        <v>87</v>
      </c>
      <c r="H93" s="1">
        <v>77.58</v>
      </c>
      <c r="I93" s="1">
        <v>930.96</v>
      </c>
      <c r="J93" s="11"/>
      <c r="K93" s="11"/>
      <c r="L93" s="1">
        <v>0.57999999999999996</v>
      </c>
      <c r="M93" s="1">
        <v>3.92</v>
      </c>
      <c r="N93" s="16"/>
      <c r="O93" s="1"/>
      <c r="P93" s="1">
        <v>9.5399999999999991</v>
      </c>
      <c r="Q93" s="1">
        <v>12.5</v>
      </c>
      <c r="R93" s="5">
        <v>0</v>
      </c>
      <c r="S93" s="16"/>
      <c r="T93" s="1">
        <v>5.17</v>
      </c>
      <c r="U93" s="1">
        <v>11.67</v>
      </c>
      <c r="V93" s="16"/>
      <c r="W93" s="1"/>
      <c r="X93" s="1">
        <v>0</v>
      </c>
      <c r="Y93" s="2">
        <v>14235.93</v>
      </c>
      <c r="Z93" s="2"/>
      <c r="AA93" s="2">
        <v>26144.46</v>
      </c>
      <c r="AB93" s="1">
        <v>1</v>
      </c>
      <c r="AC93" s="1">
        <v>4</v>
      </c>
      <c r="AD93" s="1">
        <v>3</v>
      </c>
      <c r="AE93" s="1">
        <v>2</v>
      </c>
      <c r="AF93" s="1">
        <v>47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30</v>
      </c>
      <c r="AW93" s="1">
        <v>18</v>
      </c>
      <c r="AX93" s="1">
        <v>50</v>
      </c>
      <c r="AY93" s="1">
        <v>51</v>
      </c>
      <c r="AZ93" s="1">
        <v>150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6</v>
      </c>
      <c r="BG93" s="1">
        <v>35</v>
      </c>
      <c r="BH93" s="1">
        <v>34</v>
      </c>
      <c r="BI93" s="1">
        <v>9</v>
      </c>
      <c r="BJ93" s="1">
        <v>140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 ht="12.75" hidden="1">
      <c r="A94" s="1">
        <v>70083</v>
      </c>
      <c r="B94" s="1" t="s">
        <v>119</v>
      </c>
      <c r="C94" s="1">
        <v>25</v>
      </c>
      <c r="D94" s="1">
        <v>285</v>
      </c>
      <c r="E94" s="1" t="s">
        <v>64</v>
      </c>
      <c r="F94" s="1">
        <v>35</v>
      </c>
      <c r="G94" s="1" t="s">
        <v>76</v>
      </c>
      <c r="H94" s="1">
        <v>42.323999999999998</v>
      </c>
      <c r="I94" s="1">
        <v>1058.0999999999999</v>
      </c>
      <c r="J94" s="11"/>
      <c r="K94" s="11"/>
      <c r="L94" s="1">
        <v>2.66</v>
      </c>
      <c r="M94" s="1">
        <v>0.92</v>
      </c>
      <c r="N94" s="5" t="s">
        <v>226</v>
      </c>
      <c r="O94" s="1"/>
      <c r="P94" s="1">
        <v>6.44</v>
      </c>
      <c r="Q94" s="1">
        <v>2.44</v>
      </c>
      <c r="R94" s="5">
        <v>5</v>
      </c>
      <c r="S94" s="16"/>
      <c r="T94" s="1">
        <v>4.1399999999999997</v>
      </c>
      <c r="U94" s="1">
        <v>6.24</v>
      </c>
      <c r="V94" s="16"/>
      <c r="W94" s="1"/>
      <c r="X94" s="1">
        <v>0</v>
      </c>
      <c r="Y94" s="2">
        <v>14009.24</v>
      </c>
      <c r="Z94" s="2"/>
      <c r="AA94" s="2">
        <v>10157.76</v>
      </c>
      <c r="AB94" s="1">
        <v>20</v>
      </c>
      <c r="AC94" s="1">
        <v>9</v>
      </c>
      <c r="AD94" s="1">
        <v>15</v>
      </c>
      <c r="AE94" s="1">
        <v>54</v>
      </c>
      <c r="AF94" s="1">
        <v>23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94</v>
      </c>
      <c r="AW94" s="1">
        <v>44</v>
      </c>
      <c r="AX94" s="1">
        <v>24</v>
      </c>
      <c r="AY94" s="1">
        <v>42</v>
      </c>
      <c r="AZ94" s="1">
        <v>61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41</v>
      </c>
      <c r="BG94" s="1">
        <v>32</v>
      </c>
      <c r="BH94" s="1">
        <v>29</v>
      </c>
      <c r="BI94" s="1">
        <v>35</v>
      </c>
      <c r="BJ94" s="1">
        <v>156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 ht="12.75" hidden="1">
      <c r="A95" s="1">
        <v>70058</v>
      </c>
      <c r="B95" s="1" t="s">
        <v>147</v>
      </c>
      <c r="C95" s="1">
        <v>32</v>
      </c>
      <c r="D95" s="1">
        <v>285</v>
      </c>
      <c r="E95" s="1" t="s">
        <v>64</v>
      </c>
      <c r="F95" s="1">
        <v>573</v>
      </c>
      <c r="G95" s="1" t="s">
        <v>87</v>
      </c>
      <c r="H95" s="1">
        <v>33.270000000000003</v>
      </c>
      <c r="I95" s="1">
        <v>1064.6400000000001</v>
      </c>
      <c r="J95" s="11"/>
      <c r="K95" s="11"/>
      <c r="L95" s="1">
        <v>1.83</v>
      </c>
      <c r="M95" s="1">
        <v>0.34</v>
      </c>
      <c r="N95" s="16"/>
      <c r="O95" s="1"/>
      <c r="P95" s="1">
        <v>7.38</v>
      </c>
      <c r="Q95" s="1">
        <v>2.78</v>
      </c>
      <c r="R95" s="5">
        <v>5</v>
      </c>
      <c r="S95" s="16"/>
      <c r="T95" s="1">
        <v>3.77</v>
      </c>
      <c r="U95" s="1">
        <v>0</v>
      </c>
      <c r="V95" s="16"/>
      <c r="W95" s="1"/>
      <c r="X95" s="1">
        <v>0</v>
      </c>
      <c r="Y95" s="2">
        <v>13807.05</v>
      </c>
      <c r="Z95" s="2"/>
      <c r="AA95" s="2">
        <v>3327</v>
      </c>
      <c r="AB95" s="1">
        <v>15</v>
      </c>
      <c r="AC95" s="1">
        <v>15</v>
      </c>
      <c r="AD95" s="1">
        <v>27</v>
      </c>
      <c r="AE95" s="1">
        <v>18</v>
      </c>
      <c r="AF95" s="1">
        <v>11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81</v>
      </c>
      <c r="AW95" s="1">
        <v>83</v>
      </c>
      <c r="AX95" s="1">
        <v>64</v>
      </c>
      <c r="AY95" s="1">
        <v>99</v>
      </c>
      <c r="AZ95" s="1">
        <v>89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19</v>
      </c>
      <c r="BG95" s="1">
        <v>50</v>
      </c>
      <c r="BH95" s="1">
        <v>53</v>
      </c>
      <c r="BI95" s="1">
        <v>47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</row>
    <row r="96" spans="1:67" ht="12.75" hidden="1">
      <c r="A96" s="1">
        <v>70336</v>
      </c>
      <c r="B96" s="1" t="s">
        <v>342</v>
      </c>
      <c r="C96" s="1">
        <v>12</v>
      </c>
      <c r="D96" s="1">
        <v>285</v>
      </c>
      <c r="E96" s="1" t="s">
        <v>64</v>
      </c>
      <c r="F96" s="1">
        <v>285</v>
      </c>
      <c r="G96" s="1" t="s">
        <v>64</v>
      </c>
      <c r="H96" s="1">
        <v>30.69</v>
      </c>
      <c r="I96" s="1">
        <v>368.28</v>
      </c>
      <c r="J96" s="11"/>
      <c r="K96" s="11"/>
      <c r="L96" s="1">
        <v>2.33</v>
      </c>
      <c r="M96" s="1">
        <v>9.25</v>
      </c>
      <c r="N96" s="16"/>
      <c r="O96" s="1"/>
      <c r="P96" s="1">
        <v>27.38</v>
      </c>
      <c r="Q96" s="1">
        <v>13.83</v>
      </c>
      <c r="R96" s="5">
        <v>15</v>
      </c>
      <c r="S96" s="16"/>
      <c r="T96" s="1">
        <v>6.67</v>
      </c>
      <c r="U96" s="1">
        <v>1.17</v>
      </c>
      <c r="V96" s="5" t="s">
        <v>165</v>
      </c>
      <c r="W96" s="1"/>
      <c r="X96" s="1">
        <v>0</v>
      </c>
      <c r="Y96" s="2">
        <v>13396.19</v>
      </c>
      <c r="Z96" s="2"/>
      <c r="AA96" s="2">
        <v>8930.7900000000009</v>
      </c>
      <c r="AB96" s="1">
        <v>18</v>
      </c>
      <c r="AC96" s="1">
        <v>20</v>
      </c>
      <c r="AD96" s="1">
        <v>0</v>
      </c>
      <c r="AE96" s="1">
        <v>0</v>
      </c>
      <c r="AF96" s="1">
        <v>111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95</v>
      </c>
      <c r="AW96" s="1">
        <v>129</v>
      </c>
      <c r="AX96" s="1">
        <v>128</v>
      </c>
      <c r="AY96" s="1">
        <v>82</v>
      </c>
      <c r="AZ96" s="1">
        <v>166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42</v>
      </c>
      <c r="BG96" s="1">
        <v>9</v>
      </c>
      <c r="BH96" s="1">
        <v>25</v>
      </c>
      <c r="BI96" s="1">
        <v>17</v>
      </c>
      <c r="BJ96" s="1">
        <v>14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</row>
    <row r="97" spans="1:67" ht="12.75" hidden="1">
      <c r="A97" s="1">
        <v>70209</v>
      </c>
      <c r="B97" s="1" t="s">
        <v>290</v>
      </c>
      <c r="C97" s="1">
        <v>10</v>
      </c>
      <c r="D97" s="1">
        <v>285</v>
      </c>
      <c r="E97" s="1" t="s">
        <v>64</v>
      </c>
      <c r="F97" s="1">
        <v>387</v>
      </c>
      <c r="G97" s="1" t="s">
        <v>94</v>
      </c>
      <c r="H97" s="1">
        <v>122.98</v>
      </c>
      <c r="I97" s="1">
        <v>1229.8</v>
      </c>
      <c r="J97" s="11"/>
      <c r="K97" s="11"/>
      <c r="L97" s="1">
        <v>1.1000000000000001</v>
      </c>
      <c r="M97" s="1">
        <v>4.8</v>
      </c>
      <c r="N97" s="16"/>
      <c r="O97" s="1"/>
      <c r="P97" s="1">
        <v>4.05</v>
      </c>
      <c r="Q97" s="1">
        <v>1.5</v>
      </c>
      <c r="R97" s="5">
        <v>5</v>
      </c>
      <c r="S97" s="16"/>
      <c r="T97" s="1">
        <v>5.6</v>
      </c>
      <c r="U97" s="1">
        <v>2.4</v>
      </c>
      <c r="V97" s="16"/>
      <c r="W97" s="1"/>
      <c r="X97" s="1">
        <v>0</v>
      </c>
      <c r="Y97" s="2">
        <v>13220.35</v>
      </c>
      <c r="Z97" s="2"/>
      <c r="AA97" s="2">
        <v>10699.26</v>
      </c>
      <c r="AB97" s="1">
        <v>2</v>
      </c>
      <c r="AC97" s="1">
        <v>4</v>
      </c>
      <c r="AD97" s="1">
        <v>7</v>
      </c>
      <c r="AE97" s="1">
        <v>0</v>
      </c>
      <c r="AF97" s="1">
        <v>48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11</v>
      </c>
      <c r="AW97" s="1">
        <v>8</v>
      </c>
      <c r="AX97" s="1">
        <v>22</v>
      </c>
      <c r="AY97" s="1">
        <v>7</v>
      </c>
      <c r="AZ97" s="1">
        <v>15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33</v>
      </c>
      <c r="BG97" s="1">
        <v>14</v>
      </c>
      <c r="BH97" s="1">
        <v>11</v>
      </c>
      <c r="BI97" s="1">
        <v>10</v>
      </c>
      <c r="BJ97" s="1">
        <v>24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</row>
    <row r="98" spans="1:67" ht="12.75" hidden="1">
      <c r="A98" s="1">
        <v>70364</v>
      </c>
      <c r="B98" s="1" t="s">
        <v>212</v>
      </c>
      <c r="C98" s="1">
        <v>10</v>
      </c>
      <c r="D98" s="1">
        <v>285</v>
      </c>
      <c r="E98" s="1" t="s">
        <v>64</v>
      </c>
      <c r="F98" s="1">
        <v>285</v>
      </c>
      <c r="G98" s="1" t="s">
        <v>64</v>
      </c>
      <c r="H98" s="1">
        <v>125.14</v>
      </c>
      <c r="I98" s="1">
        <v>1251.4000000000001</v>
      </c>
      <c r="J98" s="11"/>
      <c r="K98" s="11"/>
      <c r="L98" s="1">
        <v>0.95</v>
      </c>
      <c r="M98" s="1">
        <v>7.6</v>
      </c>
      <c r="N98" s="16"/>
      <c r="O98" s="1"/>
      <c r="P98" s="1">
        <v>8.65</v>
      </c>
      <c r="Q98" s="1">
        <v>8.5</v>
      </c>
      <c r="R98" s="5">
        <v>0</v>
      </c>
      <c r="S98" s="16"/>
      <c r="T98" s="1">
        <v>0.55000000000000004</v>
      </c>
      <c r="U98" s="1">
        <v>11</v>
      </c>
      <c r="V98" s="16"/>
      <c r="W98" s="1"/>
      <c r="X98" s="1">
        <v>0</v>
      </c>
      <c r="Y98" s="2">
        <v>12701.71</v>
      </c>
      <c r="Z98" s="2"/>
      <c r="AA98" s="2">
        <v>33912.94</v>
      </c>
      <c r="AB98" s="1">
        <v>0</v>
      </c>
      <c r="AC98" s="1">
        <v>5</v>
      </c>
      <c r="AD98" s="1">
        <v>5</v>
      </c>
      <c r="AE98" s="1">
        <v>4</v>
      </c>
      <c r="AF98" s="1">
        <v>76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21</v>
      </c>
      <c r="AW98" s="1">
        <v>33</v>
      </c>
      <c r="AX98" s="1">
        <v>34</v>
      </c>
      <c r="AY98" s="1">
        <v>30</v>
      </c>
      <c r="AZ98" s="1">
        <v>85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</v>
      </c>
      <c r="BG98" s="1">
        <v>4</v>
      </c>
      <c r="BH98" s="1">
        <v>0</v>
      </c>
      <c r="BI98" s="1">
        <v>5</v>
      </c>
      <c r="BJ98" s="1">
        <v>110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 ht="12.75" hidden="1">
      <c r="A99" s="1">
        <v>70008</v>
      </c>
      <c r="B99" s="1" t="s">
        <v>213</v>
      </c>
      <c r="C99" s="1">
        <v>24</v>
      </c>
      <c r="D99" s="1">
        <v>285</v>
      </c>
      <c r="E99" s="1" t="s">
        <v>64</v>
      </c>
      <c r="F99" s="1">
        <v>558</v>
      </c>
      <c r="G99" s="1" t="s">
        <v>67</v>
      </c>
      <c r="H99" s="1">
        <v>39.53</v>
      </c>
      <c r="I99" s="1">
        <v>948.72</v>
      </c>
      <c r="J99" s="11"/>
      <c r="K99" s="11"/>
      <c r="L99" s="1">
        <v>6.02</v>
      </c>
      <c r="M99" s="1">
        <v>11.08</v>
      </c>
      <c r="N99" s="16"/>
      <c r="O99" s="1"/>
      <c r="P99" s="1">
        <v>6.02</v>
      </c>
      <c r="Q99" s="1">
        <v>5.71</v>
      </c>
      <c r="R99" s="5">
        <v>0</v>
      </c>
      <c r="S99" s="16"/>
      <c r="T99" s="1">
        <v>1.08</v>
      </c>
      <c r="U99" s="1">
        <v>3.42</v>
      </c>
      <c r="V99" s="16"/>
      <c r="W99" s="1"/>
      <c r="X99" s="1">
        <v>0</v>
      </c>
      <c r="Y99" s="2">
        <v>12451.95</v>
      </c>
      <c r="Z99" s="2"/>
      <c r="AA99" s="2">
        <v>19172.05</v>
      </c>
      <c r="AB99" s="1">
        <v>22</v>
      </c>
      <c r="AC99" s="1">
        <v>31</v>
      </c>
      <c r="AD99" s="1">
        <v>92</v>
      </c>
      <c r="AE99" s="1">
        <v>30</v>
      </c>
      <c r="AF99" s="1">
        <v>266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54</v>
      </c>
      <c r="AW99" s="1">
        <v>32</v>
      </c>
      <c r="AX99" s="1">
        <v>62</v>
      </c>
      <c r="AY99" s="1">
        <v>25</v>
      </c>
      <c r="AZ99" s="1">
        <v>137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10</v>
      </c>
      <c r="BG99" s="1">
        <v>6</v>
      </c>
      <c r="BH99" s="1">
        <v>6</v>
      </c>
      <c r="BI99" s="1">
        <v>14</v>
      </c>
      <c r="BJ99" s="1">
        <v>82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 ht="12.75" hidden="1">
      <c r="A100" s="1">
        <v>70184</v>
      </c>
      <c r="B100" s="1" t="s">
        <v>229</v>
      </c>
      <c r="C100" s="1">
        <v>20</v>
      </c>
      <c r="D100" s="1">
        <v>285</v>
      </c>
      <c r="E100" s="1" t="s">
        <v>64</v>
      </c>
      <c r="F100" s="1">
        <v>573</v>
      </c>
      <c r="G100" s="1" t="s">
        <v>87</v>
      </c>
      <c r="H100" s="1">
        <v>38.04</v>
      </c>
      <c r="I100" s="1">
        <v>760.8</v>
      </c>
      <c r="J100" s="11"/>
      <c r="K100" s="11"/>
      <c r="L100" s="1">
        <v>1.8</v>
      </c>
      <c r="M100" s="1">
        <v>0.65</v>
      </c>
      <c r="N100" s="16"/>
      <c r="O100" s="1"/>
      <c r="P100" s="1">
        <v>8.9499999999999993</v>
      </c>
      <c r="Q100" s="1">
        <v>5.25</v>
      </c>
      <c r="R100" s="5">
        <v>5</v>
      </c>
      <c r="S100" s="16"/>
      <c r="T100" s="1">
        <v>5.32</v>
      </c>
      <c r="U100" s="1">
        <v>1.25</v>
      </c>
      <c r="V100" s="16"/>
      <c r="W100" s="1"/>
      <c r="X100" s="1">
        <v>0</v>
      </c>
      <c r="Y100" s="2">
        <v>12229.86</v>
      </c>
      <c r="Z100" s="2"/>
      <c r="AA100" s="2">
        <v>5439.72</v>
      </c>
      <c r="AB100" s="1">
        <v>24</v>
      </c>
      <c r="AC100" s="1">
        <v>2</v>
      </c>
      <c r="AD100" s="1">
        <v>9</v>
      </c>
      <c r="AE100" s="1">
        <v>4</v>
      </c>
      <c r="AF100" s="1">
        <v>13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75</v>
      </c>
      <c r="AW100" s="1">
        <v>49</v>
      </c>
      <c r="AX100" s="1">
        <v>66</v>
      </c>
      <c r="AY100" s="1">
        <v>27</v>
      </c>
      <c r="AZ100" s="1">
        <v>105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26</v>
      </c>
      <c r="BG100" s="1">
        <v>89</v>
      </c>
      <c r="BH100" s="1">
        <v>31</v>
      </c>
      <c r="BI100" s="1">
        <v>10</v>
      </c>
      <c r="BJ100" s="1">
        <v>25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</row>
    <row r="101" spans="1:67" ht="12.75" hidden="1">
      <c r="A101" s="1">
        <v>70120</v>
      </c>
      <c r="B101" s="1" t="s">
        <v>189</v>
      </c>
      <c r="C101" s="1">
        <v>24</v>
      </c>
      <c r="D101" s="1">
        <v>285</v>
      </c>
      <c r="E101" s="1" t="s">
        <v>64</v>
      </c>
      <c r="F101" s="1">
        <v>570</v>
      </c>
      <c r="G101" s="1" t="s">
        <v>72</v>
      </c>
      <c r="H101" s="1">
        <v>36</v>
      </c>
      <c r="I101" s="1">
        <v>864</v>
      </c>
      <c r="J101" s="11"/>
      <c r="K101" s="11"/>
      <c r="L101" s="1">
        <v>1.6</v>
      </c>
      <c r="M101" s="1">
        <v>1.25</v>
      </c>
      <c r="N101" s="16"/>
      <c r="O101" s="1"/>
      <c r="P101" s="1">
        <v>10.210000000000001</v>
      </c>
      <c r="Q101" s="1">
        <v>6.62</v>
      </c>
      <c r="R101" s="5">
        <v>5</v>
      </c>
      <c r="S101" s="16"/>
      <c r="T101" s="1">
        <v>2.25</v>
      </c>
      <c r="U101" s="1">
        <v>3.33</v>
      </c>
      <c r="V101" s="16"/>
      <c r="W101" s="1"/>
      <c r="X101" s="1">
        <v>0</v>
      </c>
      <c r="Y101" s="2">
        <v>12150</v>
      </c>
      <c r="Z101" s="2"/>
      <c r="AA101" s="2">
        <v>9684</v>
      </c>
      <c r="AB101" s="1">
        <v>12</v>
      </c>
      <c r="AC101" s="1">
        <v>8</v>
      </c>
      <c r="AD101" s="1">
        <v>16</v>
      </c>
      <c r="AE101" s="1">
        <v>13</v>
      </c>
      <c r="AF101" s="1">
        <v>30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42</v>
      </c>
      <c r="AW101" s="1">
        <v>99</v>
      </c>
      <c r="AX101" s="1">
        <v>101</v>
      </c>
      <c r="AY101" s="1">
        <v>105</v>
      </c>
      <c r="AZ101" s="1">
        <v>159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24</v>
      </c>
      <c r="BG101" s="1">
        <v>6</v>
      </c>
      <c r="BH101" s="1">
        <v>18</v>
      </c>
      <c r="BI101" s="1">
        <v>18</v>
      </c>
      <c r="BJ101" s="1">
        <v>80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 ht="12.75" hidden="1">
      <c r="A102" s="1">
        <v>70116</v>
      </c>
      <c r="B102" s="1" t="s">
        <v>120</v>
      </c>
      <c r="C102" s="1">
        <v>24</v>
      </c>
      <c r="D102" s="1">
        <v>285</v>
      </c>
      <c r="E102" s="1" t="s">
        <v>64</v>
      </c>
      <c r="F102" s="1">
        <v>558</v>
      </c>
      <c r="G102" s="1" t="s">
        <v>67</v>
      </c>
      <c r="H102" s="1">
        <v>48.430700000000002</v>
      </c>
      <c r="I102" s="1">
        <v>1162.3368</v>
      </c>
      <c r="J102" s="11"/>
      <c r="K102" s="11"/>
      <c r="L102" s="1">
        <v>3.81</v>
      </c>
      <c r="M102" s="1">
        <v>14.42</v>
      </c>
      <c r="N102" s="16"/>
      <c r="O102" s="1"/>
      <c r="P102" s="1">
        <v>4.58</v>
      </c>
      <c r="Q102" s="1">
        <v>7.12</v>
      </c>
      <c r="R102" s="5">
        <v>0</v>
      </c>
      <c r="S102" s="16"/>
      <c r="T102" s="1">
        <v>1.98</v>
      </c>
      <c r="U102" s="1">
        <v>6.04</v>
      </c>
      <c r="V102" s="16"/>
      <c r="W102" s="1"/>
      <c r="X102" s="1">
        <v>0</v>
      </c>
      <c r="Y102" s="2">
        <v>12059.24</v>
      </c>
      <c r="Z102" s="2"/>
      <c r="AA102" s="2">
        <v>32061.119999999999</v>
      </c>
      <c r="AB102" s="1">
        <v>25</v>
      </c>
      <c r="AC102" s="1">
        <v>38</v>
      </c>
      <c r="AD102" s="1">
        <v>34</v>
      </c>
      <c r="AE102" s="1">
        <v>27</v>
      </c>
      <c r="AF102" s="1">
        <v>346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9</v>
      </c>
      <c r="AW102" s="1">
        <v>10</v>
      </c>
      <c r="AX102" s="1">
        <v>54</v>
      </c>
      <c r="AY102" s="1">
        <v>84</v>
      </c>
      <c r="AZ102" s="1">
        <v>171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27</v>
      </c>
      <c r="BH102" s="1">
        <v>17</v>
      </c>
      <c r="BI102" s="1">
        <v>34</v>
      </c>
      <c r="BJ102" s="1">
        <v>145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</row>
    <row r="103" spans="1:67" ht="12.75" hidden="1">
      <c r="A103" s="1">
        <v>70032</v>
      </c>
      <c r="B103" s="1" t="s">
        <v>221</v>
      </c>
      <c r="C103" s="1">
        <v>20</v>
      </c>
      <c r="D103" s="1">
        <v>285</v>
      </c>
      <c r="E103" s="1" t="s">
        <v>64</v>
      </c>
      <c r="F103" s="1">
        <v>558</v>
      </c>
      <c r="G103" s="1" t="s">
        <v>67</v>
      </c>
      <c r="H103" s="1">
        <v>83.759500000000003</v>
      </c>
      <c r="I103" s="1">
        <v>1675.19</v>
      </c>
      <c r="J103" s="11"/>
      <c r="K103" s="11"/>
      <c r="L103" s="1">
        <v>1.7</v>
      </c>
      <c r="M103" s="1">
        <v>3.55</v>
      </c>
      <c r="N103" s="16"/>
      <c r="O103" s="1"/>
      <c r="P103" s="1">
        <v>4.38</v>
      </c>
      <c r="Q103" s="1">
        <v>4.2</v>
      </c>
      <c r="R103" s="5">
        <v>0</v>
      </c>
      <c r="S103" s="16"/>
      <c r="T103" s="1">
        <v>0.82</v>
      </c>
      <c r="U103" s="1">
        <v>0</v>
      </c>
      <c r="V103" s="16"/>
      <c r="W103" s="1"/>
      <c r="X103" s="1">
        <v>0</v>
      </c>
      <c r="Y103" s="2">
        <v>11558.81</v>
      </c>
      <c r="Z103" s="2"/>
      <c r="AA103" s="2">
        <v>12982.72</v>
      </c>
      <c r="AB103" s="1">
        <v>8</v>
      </c>
      <c r="AC103" s="1">
        <v>12</v>
      </c>
      <c r="AD103" s="1">
        <v>16</v>
      </c>
      <c r="AE103" s="1">
        <v>8</v>
      </c>
      <c r="AF103" s="1">
        <v>71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41</v>
      </c>
      <c r="AW103" s="1">
        <v>27</v>
      </c>
      <c r="AX103" s="1">
        <v>22</v>
      </c>
      <c r="AY103" s="1">
        <v>22</v>
      </c>
      <c r="AZ103" s="1">
        <v>84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10</v>
      </c>
      <c r="BI103" s="1">
        <v>13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 ht="12.75" hidden="1">
      <c r="A104" s="1">
        <v>70052</v>
      </c>
      <c r="B104" s="1" t="s">
        <v>202</v>
      </c>
      <c r="C104" s="1">
        <v>28</v>
      </c>
      <c r="D104" s="1">
        <v>285</v>
      </c>
      <c r="E104" s="1" t="s">
        <v>64</v>
      </c>
      <c r="F104" s="1">
        <v>974</v>
      </c>
      <c r="G104" s="1" t="s">
        <v>110</v>
      </c>
      <c r="H104" s="1">
        <v>37.870100000000001</v>
      </c>
      <c r="I104" s="1">
        <v>1060.3628000000001</v>
      </c>
      <c r="J104" s="11"/>
      <c r="K104" s="11"/>
      <c r="L104" s="1">
        <v>4.66</v>
      </c>
      <c r="M104" s="1">
        <v>9.7100000000000009</v>
      </c>
      <c r="N104" s="16"/>
      <c r="O104" s="1"/>
      <c r="P104" s="1">
        <v>3.8</v>
      </c>
      <c r="Q104" s="1">
        <v>3.43</v>
      </c>
      <c r="R104" s="5">
        <v>0</v>
      </c>
      <c r="S104" s="16"/>
      <c r="T104" s="1">
        <v>2.1800000000000002</v>
      </c>
      <c r="U104" s="1">
        <v>5.82</v>
      </c>
      <c r="V104" s="16"/>
      <c r="W104" s="1"/>
      <c r="X104" s="1">
        <v>0</v>
      </c>
      <c r="Y104" s="2">
        <v>11285.29</v>
      </c>
      <c r="Z104" s="2"/>
      <c r="AA104" s="2">
        <v>20109.02</v>
      </c>
      <c r="AB104" s="1">
        <v>43</v>
      </c>
      <c r="AC104" s="1">
        <v>18</v>
      </c>
      <c r="AD104" s="1">
        <v>39</v>
      </c>
      <c r="AE104" s="1">
        <v>79</v>
      </c>
      <c r="AF104" s="1">
        <v>272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47</v>
      </c>
      <c r="AW104" s="1">
        <v>49</v>
      </c>
      <c r="AX104" s="1">
        <v>16</v>
      </c>
      <c r="AY104" s="1">
        <v>38</v>
      </c>
      <c r="AZ104" s="1">
        <v>96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61</v>
      </c>
      <c r="BG104" s="1">
        <v>0</v>
      </c>
      <c r="BH104" s="1">
        <v>0</v>
      </c>
      <c r="BI104" s="1">
        <v>0</v>
      </c>
      <c r="BJ104" s="1">
        <v>163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 ht="12.75" hidden="1">
      <c r="A105" s="1">
        <v>70212</v>
      </c>
      <c r="B105" s="1" t="s">
        <v>230</v>
      </c>
      <c r="C105" s="1">
        <v>12</v>
      </c>
      <c r="D105" s="1">
        <v>285</v>
      </c>
      <c r="E105" s="1" t="s">
        <v>64</v>
      </c>
      <c r="F105" s="1">
        <v>285</v>
      </c>
      <c r="G105" s="1" t="s">
        <v>64</v>
      </c>
      <c r="H105" s="1">
        <v>49.1</v>
      </c>
      <c r="I105" s="1">
        <v>589.20000000000005</v>
      </c>
      <c r="J105" s="11"/>
      <c r="K105" s="11"/>
      <c r="L105" s="1">
        <v>4.21</v>
      </c>
      <c r="M105" s="1">
        <v>8.58</v>
      </c>
      <c r="N105" s="16"/>
      <c r="O105" s="1"/>
      <c r="P105" s="1">
        <v>12.08</v>
      </c>
      <c r="Q105" s="1">
        <v>9.75</v>
      </c>
      <c r="R105" s="5">
        <v>5</v>
      </c>
      <c r="S105" s="16"/>
      <c r="T105" s="1">
        <v>2.75</v>
      </c>
      <c r="U105" s="1">
        <v>2.25</v>
      </c>
      <c r="V105" s="16"/>
      <c r="W105" s="1"/>
      <c r="X105" s="1">
        <v>0</v>
      </c>
      <c r="Y105" s="2">
        <v>11219.35</v>
      </c>
      <c r="Z105" s="2"/>
      <c r="AA105" s="2">
        <v>12127.7</v>
      </c>
      <c r="AB105" s="1">
        <v>7</v>
      </c>
      <c r="AC105" s="1">
        <v>27</v>
      </c>
      <c r="AD105" s="1">
        <v>22</v>
      </c>
      <c r="AE105" s="1">
        <v>16</v>
      </c>
      <c r="AF105" s="1">
        <v>103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73</v>
      </c>
      <c r="AW105" s="1">
        <v>53</v>
      </c>
      <c r="AX105" s="1">
        <v>32</v>
      </c>
      <c r="AY105" s="1">
        <v>27</v>
      </c>
      <c r="AZ105" s="1">
        <v>117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7</v>
      </c>
      <c r="BG105" s="1">
        <v>4</v>
      </c>
      <c r="BH105" s="1">
        <v>19</v>
      </c>
      <c r="BI105" s="1">
        <v>10</v>
      </c>
      <c r="BJ105" s="1">
        <v>27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</row>
    <row r="106" spans="1:67" ht="12.75" hidden="1">
      <c r="A106" s="1">
        <v>70026</v>
      </c>
      <c r="B106" s="1" t="s">
        <v>143</v>
      </c>
      <c r="C106" s="1">
        <v>18</v>
      </c>
      <c r="D106" s="1">
        <v>285</v>
      </c>
      <c r="E106" s="1" t="s">
        <v>64</v>
      </c>
      <c r="F106" s="1">
        <v>558</v>
      </c>
      <c r="G106" s="1" t="s">
        <v>67</v>
      </c>
      <c r="H106" s="1">
        <v>47.597900000000003</v>
      </c>
      <c r="I106" s="1">
        <v>856.76220000000001</v>
      </c>
      <c r="J106" s="11"/>
      <c r="K106" s="11"/>
      <c r="L106" s="1">
        <v>3.25</v>
      </c>
      <c r="M106" s="1">
        <v>3</v>
      </c>
      <c r="N106" s="16"/>
      <c r="O106" s="1"/>
      <c r="P106" s="1">
        <v>9.06</v>
      </c>
      <c r="Q106" s="1">
        <v>14.06</v>
      </c>
      <c r="R106" s="5">
        <v>0</v>
      </c>
      <c r="S106" s="16"/>
      <c r="T106" s="1">
        <v>0.56000000000000005</v>
      </c>
      <c r="U106" s="1">
        <v>7.89</v>
      </c>
      <c r="V106" s="16"/>
      <c r="W106" s="1"/>
      <c r="X106" s="1">
        <v>0</v>
      </c>
      <c r="Y106" s="2">
        <v>11018.91</v>
      </c>
      <c r="Z106" s="2"/>
      <c r="AA106" s="2">
        <v>21371.46</v>
      </c>
      <c r="AB106" s="1">
        <v>6</v>
      </c>
      <c r="AC106" s="1">
        <v>11</v>
      </c>
      <c r="AD106" s="1">
        <v>16</v>
      </c>
      <c r="AE106" s="1">
        <v>62</v>
      </c>
      <c r="AF106" s="1">
        <v>54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23</v>
      </c>
      <c r="AW106" s="1">
        <v>79</v>
      </c>
      <c r="AX106" s="1">
        <v>61</v>
      </c>
      <c r="AY106" s="1">
        <v>79</v>
      </c>
      <c r="AZ106" s="1">
        <v>253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-1</v>
      </c>
      <c r="BG106" s="1">
        <v>15</v>
      </c>
      <c r="BH106" s="1">
        <v>2</v>
      </c>
      <c r="BI106" s="1">
        <v>3</v>
      </c>
      <c r="BJ106" s="1">
        <v>142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 ht="12.75" hidden="1">
      <c r="A107" s="1">
        <v>70084</v>
      </c>
      <c r="B107" s="1" t="s">
        <v>135</v>
      </c>
      <c r="C107" s="1">
        <v>12</v>
      </c>
      <c r="D107" s="1">
        <v>285</v>
      </c>
      <c r="E107" s="1" t="s">
        <v>64</v>
      </c>
      <c r="F107" s="1">
        <v>35</v>
      </c>
      <c r="G107" s="1" t="s">
        <v>76</v>
      </c>
      <c r="H107" s="1">
        <v>65.12</v>
      </c>
      <c r="I107" s="1">
        <v>781.44</v>
      </c>
      <c r="J107" s="11"/>
      <c r="K107" s="11"/>
      <c r="L107" s="1">
        <v>1.46</v>
      </c>
      <c r="M107" s="1">
        <v>3.5</v>
      </c>
      <c r="N107" s="16"/>
      <c r="O107" s="1"/>
      <c r="P107" s="1">
        <v>9.7100000000000009</v>
      </c>
      <c r="Q107" s="1">
        <v>8.33</v>
      </c>
      <c r="R107" s="5">
        <v>3</v>
      </c>
      <c r="S107" s="16"/>
      <c r="T107" s="1">
        <v>2.71</v>
      </c>
      <c r="U107" s="1">
        <v>2.17</v>
      </c>
      <c r="V107" s="16"/>
      <c r="W107" s="1"/>
      <c r="X107" s="1">
        <v>0</v>
      </c>
      <c r="Y107" s="2">
        <v>10842.48</v>
      </c>
      <c r="Z107" s="2"/>
      <c r="AA107" s="2">
        <v>10940.16</v>
      </c>
      <c r="AB107" s="1">
        <v>3</v>
      </c>
      <c r="AC107" s="1">
        <v>9</v>
      </c>
      <c r="AD107" s="1">
        <v>6</v>
      </c>
      <c r="AE107" s="1">
        <v>8</v>
      </c>
      <c r="AF107" s="1">
        <v>42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50</v>
      </c>
      <c r="AW107" s="1">
        <v>32</v>
      </c>
      <c r="AX107" s="1">
        <v>39</v>
      </c>
      <c r="AY107" s="1">
        <v>23</v>
      </c>
      <c r="AZ107" s="1">
        <v>100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22</v>
      </c>
      <c r="BG107" s="1">
        <v>7</v>
      </c>
      <c r="BH107" s="1">
        <v>6</v>
      </c>
      <c r="BI107" s="1">
        <v>2</v>
      </c>
      <c r="BJ107" s="1">
        <v>26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 ht="12.75" hidden="1">
      <c r="A108" s="1">
        <v>70258</v>
      </c>
      <c r="B108" s="1" t="s">
        <v>240</v>
      </c>
      <c r="C108" s="1">
        <v>16</v>
      </c>
      <c r="D108" s="1">
        <v>285</v>
      </c>
      <c r="E108" s="1" t="s">
        <v>64</v>
      </c>
      <c r="F108" s="1">
        <v>573</v>
      </c>
      <c r="G108" s="1" t="s">
        <v>87</v>
      </c>
      <c r="H108" s="1">
        <v>61.95</v>
      </c>
      <c r="I108" s="1">
        <v>991.2</v>
      </c>
      <c r="J108" s="11"/>
      <c r="K108" s="11"/>
      <c r="L108" s="1">
        <v>1.38</v>
      </c>
      <c r="M108" s="1">
        <v>0</v>
      </c>
      <c r="N108" s="16"/>
      <c r="O108" s="1"/>
      <c r="P108" s="1">
        <v>6.41</v>
      </c>
      <c r="Q108" s="1">
        <v>0.38</v>
      </c>
      <c r="R108" s="5">
        <v>5</v>
      </c>
      <c r="S108" s="16"/>
      <c r="T108" s="1">
        <v>2.91</v>
      </c>
      <c r="U108" s="1">
        <v>1.06</v>
      </c>
      <c r="V108" s="16"/>
      <c r="W108" s="1"/>
      <c r="X108" s="1">
        <v>0</v>
      </c>
      <c r="Y108" s="2">
        <v>10593.45</v>
      </c>
      <c r="Z108" s="2"/>
      <c r="AA108" s="2">
        <v>1424.85</v>
      </c>
      <c r="AB108" s="1">
        <v>0</v>
      </c>
      <c r="AC108" s="1">
        <v>12</v>
      </c>
      <c r="AD108" s="1">
        <v>9</v>
      </c>
      <c r="AE108" s="1">
        <v>14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20</v>
      </c>
      <c r="AW108" s="1">
        <v>71</v>
      </c>
      <c r="AX108" s="1">
        <v>32</v>
      </c>
      <c r="AY108" s="1">
        <v>30</v>
      </c>
      <c r="AZ108" s="1">
        <v>6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6</v>
      </c>
      <c r="BG108" s="1">
        <v>51</v>
      </c>
      <c r="BH108" s="1">
        <v>6</v>
      </c>
      <c r="BI108" s="1">
        <v>18</v>
      </c>
      <c r="BJ108" s="1">
        <v>17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 ht="12.75" hidden="1">
      <c r="A109" s="1">
        <v>70272</v>
      </c>
      <c r="B109" s="1" t="s">
        <v>207</v>
      </c>
      <c r="C109" s="1">
        <v>20</v>
      </c>
      <c r="D109" s="1">
        <v>285</v>
      </c>
      <c r="E109" s="1" t="s">
        <v>64</v>
      </c>
      <c r="F109" s="1">
        <v>35</v>
      </c>
      <c r="G109" s="1" t="s">
        <v>76</v>
      </c>
      <c r="H109" s="1">
        <v>28.89</v>
      </c>
      <c r="I109" s="1">
        <v>577.79999999999995</v>
      </c>
      <c r="J109" s="11"/>
      <c r="K109" s="11"/>
      <c r="L109" s="1">
        <v>7.12</v>
      </c>
      <c r="M109" s="1">
        <v>3.85</v>
      </c>
      <c r="N109" s="16"/>
      <c r="O109" s="1"/>
      <c r="P109" s="1">
        <v>6.52</v>
      </c>
      <c r="Q109" s="1">
        <v>5.35</v>
      </c>
      <c r="R109" s="5">
        <v>0</v>
      </c>
      <c r="S109" s="16"/>
      <c r="T109" s="1">
        <v>4.08</v>
      </c>
      <c r="U109" s="1">
        <v>2.2999999999999998</v>
      </c>
      <c r="V109" s="16"/>
      <c r="W109" s="1"/>
      <c r="X109" s="1">
        <v>0</v>
      </c>
      <c r="Y109" s="2">
        <v>10241.5</v>
      </c>
      <c r="Z109" s="2"/>
      <c r="AA109" s="2">
        <v>6644.7</v>
      </c>
      <c r="AB109" s="1">
        <v>62</v>
      </c>
      <c r="AC109" s="1">
        <v>18</v>
      </c>
      <c r="AD109" s="1">
        <v>35</v>
      </c>
      <c r="AE109" s="1">
        <v>73</v>
      </c>
      <c r="AF109" s="1">
        <v>77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48</v>
      </c>
      <c r="AW109" s="1">
        <v>63</v>
      </c>
      <c r="AX109" s="1">
        <v>34</v>
      </c>
      <c r="AY109" s="1">
        <v>34</v>
      </c>
      <c r="AZ109" s="1">
        <v>107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18</v>
      </c>
      <c r="BG109" s="1">
        <v>22</v>
      </c>
      <c r="BH109" s="1">
        <v>22</v>
      </c>
      <c r="BI109" s="1">
        <v>61</v>
      </c>
      <c r="BJ109" s="1">
        <v>46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</row>
    <row r="110" spans="1:67" ht="12.75" hidden="1">
      <c r="A110" s="1">
        <v>70014</v>
      </c>
      <c r="B110" s="1" t="s">
        <v>124</v>
      </c>
      <c r="C110" s="1">
        <v>4</v>
      </c>
      <c r="D110" s="1">
        <v>285</v>
      </c>
      <c r="E110" s="1" t="s">
        <v>64</v>
      </c>
      <c r="F110" s="1">
        <v>562</v>
      </c>
      <c r="G110" s="1" t="s">
        <v>65</v>
      </c>
      <c r="H110" s="1">
        <v>80.58</v>
      </c>
      <c r="I110" s="1">
        <v>322.32</v>
      </c>
      <c r="J110" s="11"/>
      <c r="K110" s="11"/>
      <c r="L110" s="1">
        <v>5.38</v>
      </c>
      <c r="M110" s="1">
        <v>2.25</v>
      </c>
      <c r="N110" s="16"/>
      <c r="O110" s="1"/>
      <c r="P110" s="1">
        <v>16.62</v>
      </c>
      <c r="Q110" s="1">
        <v>22</v>
      </c>
      <c r="R110" s="5">
        <v>0</v>
      </c>
      <c r="S110" s="16"/>
      <c r="T110" s="1">
        <v>9.3800000000000008</v>
      </c>
      <c r="U110" s="1">
        <v>4.75</v>
      </c>
      <c r="V110" s="16"/>
      <c r="W110" s="1"/>
      <c r="X110" s="1">
        <v>0</v>
      </c>
      <c r="Y110" s="2">
        <v>10112.790000000001</v>
      </c>
      <c r="Z110" s="2"/>
      <c r="AA110" s="2">
        <v>9347.2800000000007</v>
      </c>
      <c r="AB110" s="1">
        <v>2</v>
      </c>
      <c r="AC110" s="1">
        <v>5</v>
      </c>
      <c r="AD110" s="1">
        <v>9</v>
      </c>
      <c r="AE110" s="1">
        <v>16</v>
      </c>
      <c r="AF110" s="1">
        <v>9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21</v>
      </c>
      <c r="AW110" s="1">
        <v>15</v>
      </c>
      <c r="AX110" s="1">
        <v>20</v>
      </c>
      <c r="AY110" s="1">
        <v>36</v>
      </c>
      <c r="AZ110" s="1">
        <v>88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16</v>
      </c>
      <c r="BG110" s="1">
        <v>6</v>
      </c>
      <c r="BH110" s="1">
        <v>14</v>
      </c>
      <c r="BI110" s="1">
        <v>9</v>
      </c>
      <c r="BJ110" s="1">
        <v>19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 ht="12.75" hidden="1">
      <c r="A111" s="1">
        <v>70073</v>
      </c>
      <c r="B111" s="1" t="s">
        <v>158</v>
      </c>
      <c r="C111" s="1">
        <v>24</v>
      </c>
      <c r="D111" s="1">
        <v>285</v>
      </c>
      <c r="E111" s="1" t="s">
        <v>64</v>
      </c>
      <c r="F111" s="1">
        <v>570</v>
      </c>
      <c r="G111" s="1" t="s">
        <v>72</v>
      </c>
      <c r="H111" s="1">
        <v>36.869999999999997</v>
      </c>
      <c r="I111" s="1">
        <v>884.88</v>
      </c>
      <c r="J111" s="11"/>
      <c r="K111" s="11"/>
      <c r="L111" s="1">
        <v>3.04</v>
      </c>
      <c r="M111" s="1">
        <v>6</v>
      </c>
      <c r="N111" s="16"/>
      <c r="O111" s="1"/>
      <c r="P111" s="1">
        <v>3.92</v>
      </c>
      <c r="Q111" s="1">
        <v>2.25</v>
      </c>
      <c r="R111" s="5">
        <v>3</v>
      </c>
      <c r="S111" s="16"/>
      <c r="T111" s="1">
        <v>4.3499999999999996</v>
      </c>
      <c r="U111" s="1">
        <v>7.33</v>
      </c>
      <c r="V111" s="16"/>
      <c r="W111" s="1"/>
      <c r="X111" s="1">
        <v>0</v>
      </c>
      <c r="Y111" s="2">
        <v>10010.200000000001</v>
      </c>
      <c r="Z111" s="2"/>
      <c r="AA111" s="2">
        <v>13789.38</v>
      </c>
      <c r="AB111" s="1">
        <v>30</v>
      </c>
      <c r="AC111" s="1">
        <v>20</v>
      </c>
      <c r="AD111" s="1">
        <v>1</v>
      </c>
      <c r="AE111" s="1">
        <v>64</v>
      </c>
      <c r="AF111" s="1">
        <v>144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10</v>
      </c>
      <c r="AW111" s="1">
        <v>21</v>
      </c>
      <c r="AX111" s="1">
        <v>61</v>
      </c>
      <c r="AY111" s="1">
        <v>25</v>
      </c>
      <c r="AZ111" s="1">
        <v>54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4</v>
      </c>
      <c r="BG111" s="1">
        <v>36</v>
      </c>
      <c r="BH111" s="1">
        <v>3</v>
      </c>
      <c r="BI111" s="1">
        <v>159</v>
      </c>
      <c r="BJ111" s="1">
        <v>176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 ht="12.75" hidden="1">
      <c r="A112" s="1">
        <v>70256</v>
      </c>
      <c r="B112" s="1" t="s">
        <v>192</v>
      </c>
      <c r="C112" s="1">
        <v>25</v>
      </c>
      <c r="D112" s="1">
        <v>285</v>
      </c>
      <c r="E112" s="1" t="s">
        <v>64</v>
      </c>
      <c r="F112" s="1">
        <v>35</v>
      </c>
      <c r="G112" s="1" t="s">
        <v>76</v>
      </c>
      <c r="H112" s="1">
        <v>35.67</v>
      </c>
      <c r="I112" s="1">
        <v>891.75</v>
      </c>
      <c r="J112" s="11"/>
      <c r="K112" s="11"/>
      <c r="L112" s="1">
        <v>4.4800000000000004</v>
      </c>
      <c r="M112" s="1">
        <v>13</v>
      </c>
      <c r="N112" s="16"/>
      <c r="O112" s="1"/>
      <c r="P112" s="1">
        <v>4.9800000000000004</v>
      </c>
      <c r="Q112" s="1">
        <v>0</v>
      </c>
      <c r="R112" s="5">
        <v>0</v>
      </c>
      <c r="S112" s="5" t="s">
        <v>160</v>
      </c>
      <c r="T112" s="1">
        <v>1.62</v>
      </c>
      <c r="U112" s="1">
        <v>2.3199999999999998</v>
      </c>
      <c r="V112" s="16"/>
      <c r="W112" s="1"/>
      <c r="X112" s="1">
        <v>0</v>
      </c>
      <c r="Y112" s="2">
        <v>9880.59</v>
      </c>
      <c r="Z112" s="2"/>
      <c r="AA112" s="2">
        <v>13661.61</v>
      </c>
      <c r="AB112" s="1">
        <v>0</v>
      </c>
      <c r="AC112" s="1">
        <v>28</v>
      </c>
      <c r="AD112" s="1">
        <v>49</v>
      </c>
      <c r="AE112" s="1">
        <v>98</v>
      </c>
      <c r="AF112" s="1">
        <v>325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1</v>
      </c>
      <c r="AW112" s="1">
        <v>42</v>
      </c>
      <c r="AX112" s="1">
        <v>79</v>
      </c>
      <c r="AY112" s="1">
        <v>47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23</v>
      </c>
      <c r="BG112" s="1">
        <v>11</v>
      </c>
      <c r="BH112" s="1">
        <v>11</v>
      </c>
      <c r="BI112" s="1">
        <v>2</v>
      </c>
      <c r="BJ112" s="1">
        <v>58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 ht="12.75" hidden="1">
      <c r="A113" s="1">
        <v>70036</v>
      </c>
      <c r="B113" s="1" t="s">
        <v>214</v>
      </c>
      <c r="C113" s="1">
        <v>15</v>
      </c>
      <c r="D113" s="1">
        <v>285</v>
      </c>
      <c r="E113" s="1" t="s">
        <v>64</v>
      </c>
      <c r="F113" s="1">
        <v>562</v>
      </c>
      <c r="G113" s="1" t="s">
        <v>65</v>
      </c>
      <c r="H113" s="1">
        <v>28.82</v>
      </c>
      <c r="I113" s="1">
        <v>432.3</v>
      </c>
      <c r="J113" s="11"/>
      <c r="K113" s="11"/>
      <c r="L113" s="1">
        <v>8.17</v>
      </c>
      <c r="M113" s="1">
        <v>0.93</v>
      </c>
      <c r="N113" s="16"/>
      <c r="O113" s="1"/>
      <c r="P113" s="1">
        <v>8.3000000000000007</v>
      </c>
      <c r="Q113" s="1">
        <v>0</v>
      </c>
      <c r="R113" s="5">
        <v>10</v>
      </c>
      <c r="S113" s="16"/>
      <c r="T113" s="1">
        <v>5.77</v>
      </c>
      <c r="U113" s="1">
        <v>1.2</v>
      </c>
      <c r="V113" s="16"/>
      <c r="W113" s="1"/>
      <c r="X113" s="1">
        <v>0</v>
      </c>
      <c r="Y113" s="2">
        <v>9611.4699999999993</v>
      </c>
      <c r="Z113" s="2"/>
      <c r="AA113" s="2">
        <v>922.24</v>
      </c>
      <c r="AB113" s="1">
        <v>1</v>
      </c>
      <c r="AC113" s="1">
        <v>29</v>
      </c>
      <c r="AD113" s="1">
        <v>89</v>
      </c>
      <c r="AE113" s="1">
        <v>36</v>
      </c>
      <c r="AF113" s="1">
        <v>14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34</v>
      </c>
      <c r="AX113" s="1">
        <v>75</v>
      </c>
      <c r="AY113" s="1">
        <v>63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50</v>
      </c>
      <c r="BG113" s="1">
        <v>6</v>
      </c>
      <c r="BH113" s="1">
        <v>15</v>
      </c>
      <c r="BI113" s="1">
        <v>37</v>
      </c>
      <c r="BJ113" s="1">
        <v>18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 ht="12.75" hidden="1">
      <c r="A114" s="1">
        <v>70154</v>
      </c>
      <c r="B114" s="1" t="s">
        <v>224</v>
      </c>
      <c r="C114" s="1">
        <v>24</v>
      </c>
      <c r="D114" s="1">
        <v>285</v>
      </c>
      <c r="E114" s="1" t="s">
        <v>64</v>
      </c>
      <c r="F114" s="1">
        <v>570</v>
      </c>
      <c r="G114" s="1" t="s">
        <v>72</v>
      </c>
      <c r="H114" s="1">
        <v>34.979999999999997</v>
      </c>
      <c r="I114" s="1">
        <v>839.52</v>
      </c>
      <c r="J114" s="11"/>
      <c r="K114" s="11"/>
      <c r="L114" s="1">
        <v>4.5999999999999996</v>
      </c>
      <c r="M114" s="1">
        <v>6.04</v>
      </c>
      <c r="N114" s="16"/>
      <c r="O114" s="1"/>
      <c r="P114" s="1">
        <v>3.67</v>
      </c>
      <c r="Q114" s="1">
        <v>1.67</v>
      </c>
      <c r="R114" s="5">
        <v>0</v>
      </c>
      <c r="S114" s="16"/>
      <c r="T114" s="1">
        <v>3.17</v>
      </c>
      <c r="U114" s="1">
        <v>5.58</v>
      </c>
      <c r="V114" s="16"/>
      <c r="W114" s="1"/>
      <c r="X114" s="1">
        <v>0</v>
      </c>
      <c r="Y114" s="2">
        <v>9602.01</v>
      </c>
      <c r="Z114" s="2"/>
      <c r="AA114" s="2">
        <v>11158.62</v>
      </c>
      <c r="AB114" s="1">
        <v>10</v>
      </c>
      <c r="AC114" s="1">
        <v>6</v>
      </c>
      <c r="AD114" s="1">
        <v>81</v>
      </c>
      <c r="AE114" s="1">
        <v>33</v>
      </c>
      <c r="AF114" s="1">
        <v>145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20</v>
      </c>
      <c r="AW114" s="1">
        <v>12</v>
      </c>
      <c r="AX114" s="1">
        <v>46</v>
      </c>
      <c r="AY114" s="1">
        <v>32</v>
      </c>
      <c r="AZ114" s="1">
        <v>40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3</v>
      </c>
      <c r="BG114" s="1">
        <v>29</v>
      </c>
      <c r="BH114" s="1">
        <v>55</v>
      </c>
      <c r="BI114" s="1">
        <v>7</v>
      </c>
      <c r="BJ114" s="1">
        <v>134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 ht="12.75" hidden="1">
      <c r="A115" s="1">
        <v>70302</v>
      </c>
      <c r="B115" s="1" t="s">
        <v>242</v>
      </c>
      <c r="C115" s="1">
        <v>20</v>
      </c>
      <c r="D115" s="1">
        <v>285</v>
      </c>
      <c r="E115" s="1" t="s">
        <v>64</v>
      </c>
      <c r="F115" s="1">
        <v>285</v>
      </c>
      <c r="G115" s="1" t="s">
        <v>64</v>
      </c>
      <c r="H115" s="1">
        <v>86.351399999999998</v>
      </c>
      <c r="I115" s="1">
        <v>1727.028</v>
      </c>
      <c r="J115" s="11"/>
      <c r="K115" s="11"/>
      <c r="L115" s="1">
        <v>0.7</v>
      </c>
      <c r="M115" s="1">
        <v>2.1</v>
      </c>
      <c r="N115" s="16"/>
      <c r="O115" s="1"/>
      <c r="P115" s="1">
        <v>3.18</v>
      </c>
      <c r="Q115" s="1">
        <v>1</v>
      </c>
      <c r="R115" s="5">
        <v>5</v>
      </c>
      <c r="S115" s="16"/>
      <c r="T115" s="1">
        <v>1.68</v>
      </c>
      <c r="U115" s="1">
        <v>1.05</v>
      </c>
      <c r="V115" s="16"/>
      <c r="W115" s="1"/>
      <c r="X115" s="1">
        <v>0</v>
      </c>
      <c r="Y115" s="2">
        <v>9585.01</v>
      </c>
      <c r="Z115" s="2"/>
      <c r="AA115" s="2">
        <v>7167.17</v>
      </c>
      <c r="AB115" s="1">
        <v>10</v>
      </c>
      <c r="AC115" s="1">
        <v>8</v>
      </c>
      <c r="AD115" s="1">
        <v>0</v>
      </c>
      <c r="AE115" s="1">
        <v>0</v>
      </c>
      <c r="AF115" s="1">
        <v>42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60</v>
      </c>
      <c r="AW115" s="1">
        <v>7</v>
      </c>
      <c r="AX115" s="1">
        <v>0</v>
      </c>
      <c r="AY115" s="1">
        <v>0</v>
      </c>
      <c r="AZ115" s="1">
        <v>20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28</v>
      </c>
      <c r="BG115" s="1">
        <v>11</v>
      </c>
      <c r="BH115" s="1">
        <v>0</v>
      </c>
      <c r="BI115" s="1">
        <v>0</v>
      </c>
      <c r="BJ115" s="1">
        <v>21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</row>
    <row r="116" spans="1:67" ht="12.75" hidden="1">
      <c r="A116" s="1">
        <v>70009</v>
      </c>
      <c r="B116" s="1" t="s">
        <v>184</v>
      </c>
      <c r="C116" s="1">
        <v>24</v>
      </c>
      <c r="D116" s="1">
        <v>285</v>
      </c>
      <c r="E116" s="1" t="s">
        <v>64</v>
      </c>
      <c r="F116" s="1">
        <v>558</v>
      </c>
      <c r="G116" s="1" t="s">
        <v>67</v>
      </c>
      <c r="H116" s="1">
        <v>37.83</v>
      </c>
      <c r="I116" s="1">
        <v>907.92</v>
      </c>
      <c r="J116" s="11"/>
      <c r="K116" s="11"/>
      <c r="L116" s="1">
        <v>2.21</v>
      </c>
      <c r="M116" s="1">
        <v>6</v>
      </c>
      <c r="N116" s="16"/>
      <c r="O116" s="1"/>
      <c r="P116" s="1">
        <v>7.4</v>
      </c>
      <c r="Q116" s="1">
        <v>8</v>
      </c>
      <c r="R116" s="5">
        <v>0</v>
      </c>
      <c r="S116" s="16"/>
      <c r="T116" s="1">
        <v>0.92</v>
      </c>
      <c r="U116" s="1">
        <v>0.67</v>
      </c>
      <c r="V116" s="5" t="s">
        <v>162</v>
      </c>
      <c r="W116" s="1"/>
      <c r="X116" s="1">
        <v>0</v>
      </c>
      <c r="Y116" s="2">
        <v>9552.08</v>
      </c>
      <c r="Z116" s="2"/>
      <c r="AA116" s="2">
        <v>13316.16</v>
      </c>
      <c r="AB116" s="1">
        <v>18</v>
      </c>
      <c r="AC116" s="1">
        <v>15</v>
      </c>
      <c r="AD116" s="1">
        <v>15</v>
      </c>
      <c r="AE116" s="1">
        <v>25</v>
      </c>
      <c r="AF116" s="1">
        <v>144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49</v>
      </c>
      <c r="AW116" s="1">
        <v>70</v>
      </c>
      <c r="AX116" s="1">
        <v>56</v>
      </c>
      <c r="AY116" s="1">
        <v>75</v>
      </c>
      <c r="AZ116" s="1">
        <v>192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11</v>
      </c>
      <c r="BG116" s="1">
        <v>5</v>
      </c>
      <c r="BH116" s="1">
        <v>8</v>
      </c>
      <c r="BI116" s="1">
        <v>1</v>
      </c>
      <c r="BJ116" s="1">
        <v>16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 ht="12.75" hidden="1">
      <c r="A117" s="1">
        <v>70097</v>
      </c>
      <c r="B117" s="1" t="s">
        <v>239</v>
      </c>
      <c r="C117" s="1">
        <v>16</v>
      </c>
      <c r="D117" s="1">
        <v>285</v>
      </c>
      <c r="E117" s="1" t="s">
        <v>64</v>
      </c>
      <c r="F117" s="1">
        <v>567</v>
      </c>
      <c r="G117" s="1" t="s">
        <v>74</v>
      </c>
      <c r="H117" s="1">
        <v>43.77</v>
      </c>
      <c r="I117" s="1">
        <v>700.32</v>
      </c>
      <c r="J117" s="11"/>
      <c r="K117" s="11"/>
      <c r="L117" s="1">
        <v>0.19</v>
      </c>
      <c r="M117" s="1">
        <v>5.94</v>
      </c>
      <c r="N117" s="16"/>
      <c r="O117" s="1"/>
      <c r="P117" s="1">
        <v>10.91</v>
      </c>
      <c r="Q117" s="1">
        <v>10.06</v>
      </c>
      <c r="R117" s="5">
        <v>0</v>
      </c>
      <c r="S117" s="16"/>
      <c r="T117" s="1">
        <v>2.2799999999999998</v>
      </c>
      <c r="U117" s="1">
        <v>6.06</v>
      </c>
      <c r="V117" s="16"/>
      <c r="W117" s="1"/>
      <c r="X117" s="1">
        <v>0</v>
      </c>
      <c r="Y117" s="2">
        <v>9366.7800000000007</v>
      </c>
      <c r="Z117" s="2"/>
      <c r="AA117" s="2">
        <v>15450.81</v>
      </c>
      <c r="AB117" s="1">
        <v>1</v>
      </c>
      <c r="AC117" s="1">
        <v>0</v>
      </c>
      <c r="AD117" s="1">
        <v>2</v>
      </c>
      <c r="AE117" s="1">
        <v>0</v>
      </c>
      <c r="AF117" s="1">
        <v>95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55</v>
      </c>
      <c r="AW117" s="1">
        <v>104</v>
      </c>
      <c r="AX117" s="1">
        <v>37</v>
      </c>
      <c r="AY117" s="1">
        <v>61</v>
      </c>
      <c r="AZ117" s="1">
        <v>161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1</v>
      </c>
      <c r="BG117" s="1">
        <v>33</v>
      </c>
      <c r="BH117" s="1">
        <v>18</v>
      </c>
      <c r="BI117" s="1">
        <v>2</v>
      </c>
      <c r="BJ117" s="1">
        <v>97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</row>
    <row r="118" spans="1:67" ht="12.75" hidden="1">
      <c r="A118" s="1">
        <v>70017</v>
      </c>
      <c r="B118" s="1" t="s">
        <v>253</v>
      </c>
      <c r="C118" s="1">
        <v>20</v>
      </c>
      <c r="D118" s="1">
        <v>285</v>
      </c>
      <c r="E118" s="1" t="s">
        <v>64</v>
      </c>
      <c r="F118" s="1">
        <v>562</v>
      </c>
      <c r="G118" s="1" t="s">
        <v>65</v>
      </c>
      <c r="H118" s="1">
        <v>78.930000000000007</v>
      </c>
      <c r="I118" s="1">
        <v>1578.6</v>
      </c>
      <c r="J118" s="11"/>
      <c r="K118" s="11"/>
      <c r="L118" s="1">
        <v>0.7</v>
      </c>
      <c r="M118" s="1">
        <v>3.45</v>
      </c>
      <c r="N118" s="16"/>
      <c r="O118" s="1"/>
      <c r="P118" s="1">
        <v>3.25</v>
      </c>
      <c r="Q118" s="1">
        <v>0.45</v>
      </c>
      <c r="R118" s="5">
        <v>3</v>
      </c>
      <c r="S118" s="16"/>
      <c r="T118" s="1">
        <v>1.9</v>
      </c>
      <c r="U118" s="1">
        <v>1.25</v>
      </c>
      <c r="V118" s="16"/>
      <c r="W118" s="1"/>
      <c r="X118" s="1">
        <v>0</v>
      </c>
      <c r="Y118" s="2">
        <v>9234.81</v>
      </c>
      <c r="Z118" s="2"/>
      <c r="AA118" s="2">
        <v>8129.79</v>
      </c>
      <c r="AB118" s="1">
        <v>5</v>
      </c>
      <c r="AC118" s="1">
        <v>5</v>
      </c>
      <c r="AD118" s="1">
        <v>4</v>
      </c>
      <c r="AE118" s="1">
        <v>5</v>
      </c>
      <c r="AF118" s="1">
        <v>69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32</v>
      </c>
      <c r="AW118" s="1">
        <v>11</v>
      </c>
      <c r="AX118" s="1">
        <v>14</v>
      </c>
      <c r="AY118" s="1">
        <v>27</v>
      </c>
      <c r="AZ118" s="1">
        <v>9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18</v>
      </c>
      <c r="BG118" s="1">
        <v>4</v>
      </c>
      <c r="BH118" s="1">
        <v>18</v>
      </c>
      <c r="BI118" s="1">
        <v>0</v>
      </c>
      <c r="BJ118" s="1">
        <v>25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</row>
    <row r="119" spans="1:67" ht="12.75" hidden="1">
      <c r="A119" s="1">
        <v>70066</v>
      </c>
      <c r="B119" s="1" t="s">
        <v>228</v>
      </c>
      <c r="C119" s="1">
        <v>25</v>
      </c>
      <c r="D119" s="1">
        <v>285</v>
      </c>
      <c r="E119" s="1" t="s">
        <v>64</v>
      </c>
      <c r="F119" s="1">
        <v>35</v>
      </c>
      <c r="G119" s="1" t="s">
        <v>76</v>
      </c>
      <c r="H119" s="1">
        <v>42.86</v>
      </c>
      <c r="I119" s="1">
        <v>1071.5</v>
      </c>
      <c r="J119" s="11"/>
      <c r="K119" s="11"/>
      <c r="L119" s="1">
        <v>0.32</v>
      </c>
      <c r="M119" s="1">
        <v>3.44</v>
      </c>
      <c r="N119" s="16"/>
      <c r="O119" s="1"/>
      <c r="P119" s="1">
        <v>7.12</v>
      </c>
      <c r="Q119" s="1">
        <v>6.4</v>
      </c>
      <c r="R119" s="5">
        <v>0</v>
      </c>
      <c r="S119" s="16"/>
      <c r="T119" s="1">
        <v>1.1200000000000001</v>
      </c>
      <c r="U119" s="1">
        <v>2.52</v>
      </c>
      <c r="V119" s="16"/>
      <c r="W119" s="1"/>
      <c r="X119" s="1">
        <v>0</v>
      </c>
      <c r="Y119" s="2">
        <v>9172.0400000000009</v>
      </c>
      <c r="Z119" s="2"/>
      <c r="AA119" s="2">
        <v>13243.74</v>
      </c>
      <c r="AB119" s="1">
        <v>6</v>
      </c>
      <c r="AC119" s="1">
        <v>1</v>
      </c>
      <c r="AD119" s="1">
        <v>0</v>
      </c>
      <c r="AE119" s="1">
        <v>3</v>
      </c>
      <c r="AF119" s="1">
        <v>86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103</v>
      </c>
      <c r="AW119" s="1">
        <v>43</v>
      </c>
      <c r="AX119" s="1">
        <v>21</v>
      </c>
      <c r="AY119" s="1">
        <v>65</v>
      </c>
      <c r="AZ119" s="1">
        <v>160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8</v>
      </c>
      <c r="BG119" s="1">
        <v>17</v>
      </c>
      <c r="BH119" s="1">
        <v>5</v>
      </c>
      <c r="BI119" s="1">
        <v>13</v>
      </c>
      <c r="BJ119" s="1">
        <v>63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 ht="12.75" hidden="1">
      <c r="A120" s="1">
        <v>70275</v>
      </c>
      <c r="B120" s="1" t="s">
        <v>161</v>
      </c>
      <c r="C120" s="1">
        <v>32</v>
      </c>
      <c r="D120" s="1">
        <v>285</v>
      </c>
      <c r="E120" s="1" t="s">
        <v>64</v>
      </c>
      <c r="F120" s="1">
        <v>573</v>
      </c>
      <c r="G120" s="1" t="s">
        <v>87</v>
      </c>
      <c r="H120" s="1">
        <v>33.270000000000003</v>
      </c>
      <c r="I120" s="1">
        <v>1064.6400000000001</v>
      </c>
      <c r="J120" s="11"/>
      <c r="K120" s="11"/>
      <c r="L120" s="1">
        <v>0.69</v>
      </c>
      <c r="M120" s="1">
        <v>2.94</v>
      </c>
      <c r="N120" s="16"/>
      <c r="O120" s="1"/>
      <c r="P120" s="1">
        <v>5.14</v>
      </c>
      <c r="Q120" s="1">
        <v>9.59</v>
      </c>
      <c r="R120" s="5">
        <v>0</v>
      </c>
      <c r="S120" s="16"/>
      <c r="T120" s="1">
        <v>2.59</v>
      </c>
      <c r="U120" s="1">
        <v>4.47</v>
      </c>
      <c r="V120" s="16"/>
      <c r="W120" s="1"/>
      <c r="X120" s="1">
        <v>0</v>
      </c>
      <c r="Y120" s="2">
        <v>8966.27</v>
      </c>
      <c r="Z120" s="2"/>
      <c r="AA120" s="2">
        <v>18098.88</v>
      </c>
      <c r="AB120" s="1">
        <v>6</v>
      </c>
      <c r="AC120" s="1">
        <v>10</v>
      </c>
      <c r="AD120" s="1">
        <v>4</v>
      </c>
      <c r="AE120" s="1">
        <v>14</v>
      </c>
      <c r="AF120" s="1">
        <v>94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51</v>
      </c>
      <c r="AW120" s="1">
        <v>53</v>
      </c>
      <c r="AX120" s="1">
        <v>42</v>
      </c>
      <c r="AY120" s="1">
        <v>90</v>
      </c>
      <c r="AZ120" s="1">
        <v>307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21</v>
      </c>
      <c r="BG120" s="1">
        <v>16</v>
      </c>
      <c r="BH120" s="1">
        <v>32</v>
      </c>
      <c r="BI120" s="1">
        <v>44</v>
      </c>
      <c r="BJ120" s="1">
        <v>143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 ht="12.75" hidden="1">
      <c r="A121" s="1">
        <v>70126</v>
      </c>
      <c r="B121" s="1" t="s">
        <v>168</v>
      </c>
      <c r="C121" s="1">
        <v>15</v>
      </c>
      <c r="D121" s="1">
        <v>285</v>
      </c>
      <c r="E121" s="1" t="s">
        <v>64</v>
      </c>
      <c r="F121" s="1">
        <v>570</v>
      </c>
      <c r="G121" s="1" t="s">
        <v>72</v>
      </c>
      <c r="H121" s="1">
        <v>56.71</v>
      </c>
      <c r="I121" s="1">
        <v>850.65</v>
      </c>
      <c r="J121" s="11"/>
      <c r="K121" s="11"/>
      <c r="L121" s="1">
        <v>1.67</v>
      </c>
      <c r="M121" s="1">
        <v>1.33</v>
      </c>
      <c r="N121" s="16"/>
      <c r="O121" s="1"/>
      <c r="P121" s="1">
        <v>5.33</v>
      </c>
      <c r="Q121" s="1">
        <v>4.47</v>
      </c>
      <c r="R121" s="5">
        <v>0</v>
      </c>
      <c r="S121" s="16"/>
      <c r="T121" s="1">
        <v>3.5</v>
      </c>
      <c r="U121" s="1">
        <v>6.73</v>
      </c>
      <c r="V121" s="16"/>
      <c r="W121" s="1"/>
      <c r="X121" s="1">
        <v>0</v>
      </c>
      <c r="Y121" s="2">
        <v>8931.82</v>
      </c>
      <c r="Z121" s="2"/>
      <c r="AA121" s="2">
        <v>10661.48</v>
      </c>
      <c r="AB121" s="1">
        <v>4</v>
      </c>
      <c r="AC121" s="1">
        <v>12</v>
      </c>
      <c r="AD121" s="1">
        <v>4</v>
      </c>
      <c r="AE121" s="1">
        <v>22</v>
      </c>
      <c r="AF121" s="1">
        <v>20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31</v>
      </c>
      <c r="AW121" s="1">
        <v>37</v>
      </c>
      <c r="AX121" s="1">
        <v>19</v>
      </c>
      <c r="AY121" s="1">
        <v>23</v>
      </c>
      <c r="AZ121" s="1">
        <v>67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23</v>
      </c>
      <c r="BG121" s="1">
        <v>10</v>
      </c>
      <c r="BH121" s="1">
        <v>13</v>
      </c>
      <c r="BI121" s="1">
        <v>23</v>
      </c>
      <c r="BJ121" s="1">
        <v>101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</row>
    <row r="122" spans="1:67" ht="12.75" hidden="1">
      <c r="A122" s="1">
        <v>70158</v>
      </c>
      <c r="B122" s="1" t="s">
        <v>218</v>
      </c>
      <c r="C122" s="1">
        <v>16</v>
      </c>
      <c r="D122" s="1">
        <v>285</v>
      </c>
      <c r="E122" s="1" t="s">
        <v>64</v>
      </c>
      <c r="F122" s="1">
        <v>573</v>
      </c>
      <c r="G122" s="1" t="s">
        <v>87</v>
      </c>
      <c r="H122" s="1">
        <v>60.091500000000003</v>
      </c>
      <c r="I122" s="1">
        <v>961.46400000000006</v>
      </c>
      <c r="J122" s="11"/>
      <c r="K122" s="11"/>
      <c r="L122" s="1">
        <v>1.25</v>
      </c>
      <c r="M122" s="1">
        <v>4.4400000000000004</v>
      </c>
      <c r="N122" s="16"/>
      <c r="O122" s="1"/>
      <c r="P122" s="1">
        <v>5.84</v>
      </c>
      <c r="Q122" s="1">
        <v>1.38</v>
      </c>
      <c r="R122" s="5">
        <v>5</v>
      </c>
      <c r="S122" s="16"/>
      <c r="T122" s="1">
        <v>2.16</v>
      </c>
      <c r="U122" s="1">
        <v>3.81</v>
      </c>
      <c r="V122" s="16"/>
      <c r="W122" s="1"/>
      <c r="X122" s="1">
        <v>0</v>
      </c>
      <c r="Y122" s="2">
        <v>8893.5400000000009</v>
      </c>
      <c r="Z122" s="2"/>
      <c r="AA122" s="2">
        <v>9254.09</v>
      </c>
      <c r="AB122" s="1">
        <v>9</v>
      </c>
      <c r="AC122" s="1">
        <v>0</v>
      </c>
      <c r="AD122" s="1">
        <v>7</v>
      </c>
      <c r="AE122" s="1">
        <v>8</v>
      </c>
      <c r="AF122" s="1">
        <v>71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26</v>
      </c>
      <c r="AW122" s="1">
        <v>0</v>
      </c>
      <c r="AX122" s="1">
        <v>49</v>
      </c>
      <c r="AY122" s="1">
        <v>37</v>
      </c>
      <c r="AZ122" s="1">
        <v>22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19</v>
      </c>
      <c r="BG122" s="1">
        <v>0</v>
      </c>
      <c r="BH122" s="1">
        <v>5</v>
      </c>
      <c r="BI122" s="1">
        <v>21</v>
      </c>
      <c r="BJ122" s="1">
        <v>61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 ht="12.75" hidden="1">
      <c r="A123" s="1">
        <v>70119</v>
      </c>
      <c r="B123" s="1" t="s">
        <v>264</v>
      </c>
      <c r="C123" s="1">
        <v>16</v>
      </c>
      <c r="D123" s="1">
        <v>285</v>
      </c>
      <c r="E123" s="1" t="s">
        <v>64</v>
      </c>
      <c r="F123" s="1">
        <v>573</v>
      </c>
      <c r="G123" s="1" t="s">
        <v>87</v>
      </c>
      <c r="H123" s="1">
        <v>61.95</v>
      </c>
      <c r="I123" s="1">
        <v>991.2</v>
      </c>
      <c r="J123" s="11"/>
      <c r="K123" s="11"/>
      <c r="L123" s="1">
        <v>0.97</v>
      </c>
      <c r="M123" s="1">
        <v>0.12</v>
      </c>
      <c r="N123" s="16"/>
      <c r="O123" s="1"/>
      <c r="P123" s="1">
        <v>5.91</v>
      </c>
      <c r="Q123" s="1">
        <v>2.94</v>
      </c>
      <c r="R123" s="5">
        <v>5</v>
      </c>
      <c r="S123" s="16"/>
      <c r="T123" s="1">
        <v>2.06</v>
      </c>
      <c r="U123" s="1">
        <v>0.25</v>
      </c>
      <c r="V123" s="16"/>
      <c r="W123" s="1"/>
      <c r="X123" s="1">
        <v>0</v>
      </c>
      <c r="Y123" s="2">
        <v>8858.85</v>
      </c>
      <c r="Z123" s="2"/>
      <c r="AA123" s="2">
        <v>3283.35</v>
      </c>
      <c r="AB123" s="1">
        <v>4</v>
      </c>
      <c r="AC123" s="1">
        <v>7</v>
      </c>
      <c r="AD123" s="1">
        <v>8</v>
      </c>
      <c r="AE123" s="1">
        <v>0</v>
      </c>
      <c r="AF123" s="1">
        <v>2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39</v>
      </c>
      <c r="AW123" s="1">
        <v>58</v>
      </c>
      <c r="AX123" s="1">
        <v>16</v>
      </c>
      <c r="AY123" s="1">
        <v>21</v>
      </c>
      <c r="AZ123" s="1">
        <v>47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10</v>
      </c>
      <c r="BG123" s="1">
        <v>18</v>
      </c>
      <c r="BH123" s="1">
        <v>4</v>
      </c>
      <c r="BI123" s="1">
        <v>20</v>
      </c>
      <c r="BJ123" s="1">
        <v>4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</row>
    <row r="124" spans="1:67" ht="12.75" hidden="1">
      <c r="A124" s="1">
        <v>70215</v>
      </c>
      <c r="B124" s="1" t="s">
        <v>257</v>
      </c>
      <c r="C124" s="1">
        <v>24</v>
      </c>
      <c r="D124" s="1">
        <v>285</v>
      </c>
      <c r="E124" s="1" t="s">
        <v>64</v>
      </c>
      <c r="F124" s="1">
        <v>795</v>
      </c>
      <c r="G124" s="1" t="s">
        <v>258</v>
      </c>
      <c r="H124" s="1">
        <v>40.33</v>
      </c>
      <c r="I124" s="1">
        <v>967.92</v>
      </c>
      <c r="J124" s="11"/>
      <c r="K124" s="11"/>
      <c r="L124" s="1">
        <v>2.5</v>
      </c>
      <c r="M124" s="1">
        <v>2.42</v>
      </c>
      <c r="N124" s="16"/>
      <c r="O124" s="1"/>
      <c r="P124" s="1">
        <v>5.17</v>
      </c>
      <c r="Q124" s="1">
        <v>7</v>
      </c>
      <c r="R124" s="5">
        <v>0</v>
      </c>
      <c r="S124" s="16"/>
      <c r="T124" s="1">
        <v>1.27</v>
      </c>
      <c r="U124" s="1">
        <v>4.62</v>
      </c>
      <c r="V124" s="16"/>
      <c r="W124" s="1"/>
      <c r="X124" s="1">
        <v>0</v>
      </c>
      <c r="Y124" s="2">
        <v>8650.7800000000007</v>
      </c>
      <c r="Z124" s="2"/>
      <c r="AA124" s="2">
        <v>13591.21</v>
      </c>
      <c r="AB124" s="1">
        <v>14</v>
      </c>
      <c r="AC124" s="1">
        <v>0</v>
      </c>
      <c r="AD124" s="1">
        <v>31</v>
      </c>
      <c r="AE124" s="1">
        <v>30</v>
      </c>
      <c r="AF124" s="1">
        <v>58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27</v>
      </c>
      <c r="AW124" s="1">
        <v>46</v>
      </c>
      <c r="AX124" s="1">
        <v>62</v>
      </c>
      <c r="AY124" s="1">
        <v>24</v>
      </c>
      <c r="AZ124" s="1">
        <v>168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9</v>
      </c>
      <c r="BG124" s="1">
        <v>0</v>
      </c>
      <c r="BH124" s="1">
        <v>17</v>
      </c>
      <c r="BI124" s="1">
        <v>9</v>
      </c>
      <c r="BJ124" s="1">
        <v>111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</row>
    <row r="125" spans="1:67" ht="12.75" hidden="1">
      <c r="A125" s="1">
        <v>70131</v>
      </c>
      <c r="B125" s="1" t="s">
        <v>203</v>
      </c>
      <c r="C125" s="1">
        <v>5</v>
      </c>
      <c r="D125" s="1">
        <v>285</v>
      </c>
      <c r="E125" s="1" t="s">
        <v>64</v>
      </c>
      <c r="F125" s="1">
        <v>322</v>
      </c>
      <c r="G125" s="1" t="s">
        <v>167</v>
      </c>
      <c r="H125" s="1">
        <v>61.49</v>
      </c>
      <c r="I125" s="1">
        <v>307.45</v>
      </c>
      <c r="J125" s="11"/>
      <c r="K125" s="11"/>
      <c r="L125" s="1">
        <v>2.2000000000000002</v>
      </c>
      <c r="M125" s="1">
        <v>3.2</v>
      </c>
      <c r="N125" s="16"/>
      <c r="O125" s="1"/>
      <c r="P125" s="1">
        <v>19.3</v>
      </c>
      <c r="Q125" s="1">
        <v>9.6</v>
      </c>
      <c r="R125" s="5">
        <v>10</v>
      </c>
      <c r="S125" s="16"/>
      <c r="T125" s="1">
        <v>6.3</v>
      </c>
      <c r="U125" s="1">
        <v>7.8</v>
      </c>
      <c r="V125" s="16"/>
      <c r="W125" s="1"/>
      <c r="X125" s="1">
        <v>0</v>
      </c>
      <c r="Y125" s="2">
        <v>8547.11</v>
      </c>
      <c r="Z125" s="2"/>
      <c r="AA125" s="2">
        <v>6333.47</v>
      </c>
      <c r="AB125" s="1">
        <v>6</v>
      </c>
      <c r="AC125" s="1">
        <v>2</v>
      </c>
      <c r="AD125" s="1">
        <v>1</v>
      </c>
      <c r="AE125" s="1">
        <v>6</v>
      </c>
      <c r="AF125" s="1">
        <v>16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22</v>
      </c>
      <c r="AW125" s="1">
        <v>29</v>
      </c>
      <c r="AX125" s="1">
        <v>23</v>
      </c>
      <c r="AY125" s="1">
        <v>74</v>
      </c>
      <c r="AZ125" s="1">
        <v>48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14</v>
      </c>
      <c r="BG125" s="1">
        <v>15</v>
      </c>
      <c r="BH125" s="1">
        <v>7</v>
      </c>
      <c r="BI125" s="1">
        <v>6</v>
      </c>
      <c r="BJ125" s="1">
        <v>39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</row>
    <row r="126" spans="1:67" ht="12.75" hidden="1">
      <c r="A126" s="1">
        <v>70329</v>
      </c>
      <c r="B126" s="1" t="s">
        <v>267</v>
      </c>
      <c r="C126" s="1">
        <v>12</v>
      </c>
      <c r="D126" s="1">
        <v>285</v>
      </c>
      <c r="E126" s="1" t="s">
        <v>64</v>
      </c>
      <c r="F126" s="1">
        <v>285</v>
      </c>
      <c r="G126" s="1" t="s">
        <v>64</v>
      </c>
      <c r="H126" s="1">
        <v>28.88</v>
      </c>
      <c r="I126" s="1">
        <v>346.56</v>
      </c>
      <c r="J126" s="11"/>
      <c r="K126" s="11"/>
      <c r="L126" s="1">
        <v>2.42</v>
      </c>
      <c r="M126" s="1">
        <v>9.83</v>
      </c>
      <c r="N126" s="16"/>
      <c r="O126" s="1"/>
      <c r="P126" s="1">
        <v>18.46</v>
      </c>
      <c r="Q126" s="1">
        <v>13.67</v>
      </c>
      <c r="R126" s="5">
        <v>5</v>
      </c>
      <c r="S126" s="16"/>
      <c r="T126" s="1">
        <v>3.12</v>
      </c>
      <c r="U126" s="1">
        <v>6.92</v>
      </c>
      <c r="V126" s="16"/>
      <c r="W126" s="1"/>
      <c r="X126" s="1">
        <v>0</v>
      </c>
      <c r="Y126" s="2">
        <v>8317.44</v>
      </c>
      <c r="Z126" s="2"/>
      <c r="AA126" s="2">
        <v>10541.2</v>
      </c>
      <c r="AB126" s="1">
        <v>5</v>
      </c>
      <c r="AC126" s="1">
        <v>10</v>
      </c>
      <c r="AD126" s="1">
        <v>1</v>
      </c>
      <c r="AE126" s="1">
        <v>36</v>
      </c>
      <c r="AF126" s="1">
        <v>118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63</v>
      </c>
      <c r="AW126" s="1">
        <v>45</v>
      </c>
      <c r="AX126" s="1">
        <v>87</v>
      </c>
      <c r="AY126" s="1">
        <v>98</v>
      </c>
      <c r="AZ126" s="1">
        <v>164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16</v>
      </c>
      <c r="BG126" s="1">
        <v>4</v>
      </c>
      <c r="BH126" s="1">
        <v>8</v>
      </c>
      <c r="BI126" s="1">
        <v>23</v>
      </c>
      <c r="BJ126" s="1">
        <v>83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</row>
    <row r="127" spans="1:67" ht="12.75" hidden="1">
      <c r="A127" s="1">
        <v>70061</v>
      </c>
      <c r="B127" s="1" t="s">
        <v>131</v>
      </c>
      <c r="C127" s="1">
        <v>24</v>
      </c>
      <c r="D127" s="1">
        <v>285</v>
      </c>
      <c r="E127" s="1" t="s">
        <v>64</v>
      </c>
      <c r="F127" s="1">
        <v>570</v>
      </c>
      <c r="G127" s="1" t="s">
        <v>72</v>
      </c>
      <c r="H127" s="1">
        <v>34.97</v>
      </c>
      <c r="I127" s="1">
        <v>839.28</v>
      </c>
      <c r="J127" s="11"/>
      <c r="K127" s="11"/>
      <c r="L127" s="1">
        <v>1.23</v>
      </c>
      <c r="M127" s="1">
        <v>24.21</v>
      </c>
      <c r="N127" s="16"/>
      <c r="O127" s="1"/>
      <c r="P127" s="1">
        <v>3.27</v>
      </c>
      <c r="Q127" s="1">
        <v>8.8800000000000008</v>
      </c>
      <c r="R127" s="5">
        <v>0</v>
      </c>
      <c r="S127" s="16"/>
      <c r="T127" s="1">
        <v>5.31</v>
      </c>
      <c r="U127" s="1">
        <v>10.5</v>
      </c>
      <c r="V127" s="16"/>
      <c r="W127" s="1"/>
      <c r="X127" s="1">
        <v>0</v>
      </c>
      <c r="Y127" s="2">
        <v>8235.44</v>
      </c>
      <c r="Z127" s="2"/>
      <c r="AA127" s="2">
        <v>36578.620000000003</v>
      </c>
      <c r="AB127" s="1">
        <v>8</v>
      </c>
      <c r="AC127" s="1">
        <v>6</v>
      </c>
      <c r="AD127" s="1">
        <v>7</v>
      </c>
      <c r="AE127" s="1">
        <v>23</v>
      </c>
      <c r="AF127" s="1">
        <v>581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8</v>
      </c>
      <c r="AW127" s="1">
        <v>34</v>
      </c>
      <c r="AX127" s="1">
        <v>39</v>
      </c>
      <c r="AY127" s="1">
        <v>29</v>
      </c>
      <c r="AZ127" s="1">
        <v>213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29</v>
      </c>
      <c r="BG127" s="1">
        <v>45</v>
      </c>
      <c r="BH127" s="1">
        <v>40</v>
      </c>
      <c r="BI127" s="1">
        <v>72</v>
      </c>
      <c r="BJ127" s="1">
        <v>252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 ht="12.75">
      <c r="A128" s="1">
        <v>70271</v>
      </c>
      <c r="B128" s="1" t="s">
        <v>145</v>
      </c>
      <c r="C128" s="1">
        <v>16</v>
      </c>
      <c r="D128" s="1">
        <v>285</v>
      </c>
      <c r="E128" s="1" t="s">
        <v>64</v>
      </c>
      <c r="F128" s="1">
        <v>588</v>
      </c>
      <c r="G128" s="1" t="s">
        <v>146</v>
      </c>
      <c r="H128" s="1">
        <v>47.85</v>
      </c>
      <c r="I128" s="1">
        <v>765.6</v>
      </c>
      <c r="J128" s="11"/>
      <c r="K128" s="11"/>
      <c r="L128" s="1">
        <v>1.62</v>
      </c>
      <c r="M128" s="1">
        <v>0.69</v>
      </c>
      <c r="N128" s="5" t="s">
        <v>2273</v>
      </c>
      <c r="O128" s="1"/>
      <c r="P128" s="1">
        <v>7.47</v>
      </c>
      <c r="Q128" s="1">
        <v>13.56</v>
      </c>
      <c r="R128" s="5">
        <v>0</v>
      </c>
      <c r="S128" s="16"/>
      <c r="T128" s="1">
        <v>1.66</v>
      </c>
      <c r="U128" s="1">
        <v>3.25</v>
      </c>
      <c r="V128" s="16"/>
      <c r="W128" s="1"/>
      <c r="X128" s="1">
        <v>0</v>
      </c>
      <c r="Y128" s="2">
        <v>8230.2000000000007</v>
      </c>
      <c r="Z128" s="2"/>
      <c r="AA128" s="2">
        <v>13398</v>
      </c>
      <c r="AB128" s="1">
        <v>9</v>
      </c>
      <c r="AC128" s="1">
        <v>6</v>
      </c>
      <c r="AD128" s="1">
        <v>8</v>
      </c>
      <c r="AE128" s="1">
        <v>12</v>
      </c>
      <c r="AF128" s="1">
        <v>11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16</v>
      </c>
      <c r="AW128" s="1">
        <v>63</v>
      </c>
      <c r="AX128" s="1">
        <v>26</v>
      </c>
      <c r="AY128" s="1">
        <v>92</v>
      </c>
      <c r="AZ128" s="1">
        <v>217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19</v>
      </c>
      <c r="BH128" s="1">
        <v>5</v>
      </c>
      <c r="BI128" s="1">
        <v>24</v>
      </c>
      <c r="BJ128" s="1">
        <v>52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</row>
    <row r="129" spans="1:67" ht="12.75" hidden="1">
      <c r="A129" s="1">
        <v>70160</v>
      </c>
      <c r="B129" s="1" t="s">
        <v>172</v>
      </c>
      <c r="C129" s="1">
        <v>16</v>
      </c>
      <c r="D129" s="1">
        <v>285</v>
      </c>
      <c r="E129" s="1" t="s">
        <v>64</v>
      </c>
      <c r="F129" s="1">
        <v>558</v>
      </c>
      <c r="G129" s="1" t="s">
        <v>67</v>
      </c>
      <c r="H129" s="1">
        <v>77.67</v>
      </c>
      <c r="I129" s="1">
        <v>1242.72</v>
      </c>
      <c r="J129" s="11"/>
      <c r="K129" s="11"/>
      <c r="L129" s="1">
        <v>2.2200000000000002</v>
      </c>
      <c r="M129" s="1">
        <v>1.94</v>
      </c>
      <c r="N129" s="16"/>
      <c r="O129" s="1"/>
      <c r="P129" s="1">
        <v>3.41</v>
      </c>
      <c r="Q129" s="1">
        <v>4.25</v>
      </c>
      <c r="R129" s="5">
        <v>0</v>
      </c>
      <c r="S129" s="16"/>
      <c r="T129" s="1">
        <v>0.94</v>
      </c>
      <c r="U129" s="1">
        <v>3.69</v>
      </c>
      <c r="V129" s="16"/>
      <c r="W129" s="1"/>
      <c r="X129" s="1">
        <v>0</v>
      </c>
      <c r="Y129" s="2">
        <v>8155.35</v>
      </c>
      <c r="Z129" s="2"/>
      <c r="AA129" s="2">
        <v>12271.86</v>
      </c>
      <c r="AB129" s="1">
        <v>3</v>
      </c>
      <c r="AC129" s="1">
        <v>6</v>
      </c>
      <c r="AD129" s="1">
        <v>28</v>
      </c>
      <c r="AE129" s="1">
        <v>3</v>
      </c>
      <c r="AF129" s="1">
        <v>31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14</v>
      </c>
      <c r="AW129" s="1">
        <v>26</v>
      </c>
      <c r="AX129" s="1">
        <v>6</v>
      </c>
      <c r="AY129" s="1">
        <v>43</v>
      </c>
      <c r="AZ129" s="1">
        <v>68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19</v>
      </c>
      <c r="BH129" s="1">
        <v>3</v>
      </c>
      <c r="BI129" s="1">
        <v>5</v>
      </c>
      <c r="BJ129" s="1">
        <v>59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 ht="12.75" hidden="1">
      <c r="A130" s="1">
        <v>70180</v>
      </c>
      <c r="B130" s="1" t="s">
        <v>319</v>
      </c>
      <c r="C130" s="1">
        <v>25</v>
      </c>
      <c r="D130" s="1">
        <v>285</v>
      </c>
      <c r="E130" s="1" t="s">
        <v>64</v>
      </c>
      <c r="F130" s="1">
        <v>35</v>
      </c>
      <c r="G130" s="1" t="s">
        <v>76</v>
      </c>
      <c r="H130" s="1">
        <v>43.63</v>
      </c>
      <c r="I130" s="1">
        <v>1090.75</v>
      </c>
      <c r="J130" s="11"/>
      <c r="K130" s="11"/>
      <c r="L130" s="1">
        <v>0.16</v>
      </c>
      <c r="M130" s="1">
        <v>2</v>
      </c>
      <c r="N130" s="16"/>
      <c r="O130" s="1"/>
      <c r="P130" s="1">
        <v>4.82</v>
      </c>
      <c r="Q130" s="1">
        <v>0.8</v>
      </c>
      <c r="R130" s="5">
        <v>5</v>
      </c>
      <c r="S130" s="16"/>
      <c r="T130" s="1">
        <v>2.34</v>
      </c>
      <c r="U130" s="1">
        <v>3</v>
      </c>
      <c r="V130" s="16"/>
      <c r="W130" s="1"/>
      <c r="X130" s="1">
        <v>0</v>
      </c>
      <c r="Y130" s="2">
        <v>7984.29</v>
      </c>
      <c r="Z130" s="2"/>
      <c r="AA130" s="2">
        <v>6326.35</v>
      </c>
      <c r="AB130" s="1">
        <v>0</v>
      </c>
      <c r="AC130" s="1">
        <v>0</v>
      </c>
      <c r="AD130" s="1">
        <v>2</v>
      </c>
      <c r="AE130" s="1">
        <v>4</v>
      </c>
      <c r="AF130" s="1">
        <v>50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20</v>
      </c>
      <c r="AW130" s="1">
        <v>60</v>
      </c>
      <c r="AX130" s="1">
        <v>46</v>
      </c>
      <c r="AY130" s="1">
        <v>49</v>
      </c>
      <c r="AZ130" s="1">
        <v>20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38</v>
      </c>
      <c r="BI130" s="1">
        <v>41</v>
      </c>
      <c r="BJ130" s="1">
        <v>75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 ht="12.75" hidden="1">
      <c r="A131" s="1">
        <v>70092</v>
      </c>
      <c r="B131" s="1" t="s">
        <v>195</v>
      </c>
      <c r="C131" s="1">
        <v>32</v>
      </c>
      <c r="D131" s="1">
        <v>285</v>
      </c>
      <c r="E131" s="1" t="s">
        <v>64</v>
      </c>
      <c r="F131" s="1">
        <v>573</v>
      </c>
      <c r="G131" s="1" t="s">
        <v>87</v>
      </c>
      <c r="H131" s="1">
        <v>32.271900000000002</v>
      </c>
      <c r="I131" s="1">
        <v>1032.7008000000001</v>
      </c>
      <c r="J131" s="11"/>
      <c r="K131" s="11"/>
      <c r="L131" s="1">
        <v>1.0900000000000001</v>
      </c>
      <c r="M131" s="1">
        <v>7.5</v>
      </c>
      <c r="N131" s="16"/>
      <c r="O131" s="1"/>
      <c r="P131" s="1">
        <v>4.7699999999999996</v>
      </c>
      <c r="Q131" s="1">
        <v>11.06</v>
      </c>
      <c r="R131" s="5">
        <v>0</v>
      </c>
      <c r="S131" s="16"/>
      <c r="T131" s="1">
        <v>1.8</v>
      </c>
      <c r="U131" s="1">
        <v>4.34</v>
      </c>
      <c r="V131" s="16"/>
      <c r="W131" s="1"/>
      <c r="X131" s="1">
        <v>0</v>
      </c>
      <c r="Y131" s="2">
        <v>7906.62</v>
      </c>
      <c r="Z131" s="2"/>
      <c r="AA131" s="2">
        <v>23655.3</v>
      </c>
      <c r="AB131" s="1">
        <v>13</v>
      </c>
      <c r="AC131" s="1">
        <v>6</v>
      </c>
      <c r="AD131" s="1">
        <v>0</v>
      </c>
      <c r="AE131" s="1">
        <v>38</v>
      </c>
      <c r="AF131" s="1">
        <v>240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55</v>
      </c>
      <c r="AW131" s="1">
        <v>63</v>
      </c>
      <c r="AX131" s="1">
        <v>36</v>
      </c>
      <c r="AY131" s="1">
        <v>60</v>
      </c>
      <c r="AZ131" s="1">
        <v>354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15</v>
      </c>
      <c r="BG131" s="1">
        <v>18</v>
      </c>
      <c r="BH131" s="1">
        <v>24</v>
      </c>
      <c r="BI131" s="1">
        <v>19</v>
      </c>
      <c r="BJ131" s="1">
        <v>139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</row>
    <row r="132" spans="1:67" ht="12.75" hidden="1">
      <c r="A132" s="1">
        <v>70074</v>
      </c>
      <c r="B132" s="1" t="s">
        <v>222</v>
      </c>
      <c r="C132" s="1">
        <v>21</v>
      </c>
      <c r="D132" s="1">
        <v>285</v>
      </c>
      <c r="E132" s="1" t="s">
        <v>64</v>
      </c>
      <c r="F132" s="1">
        <v>387</v>
      </c>
      <c r="G132" s="1" t="s">
        <v>94</v>
      </c>
      <c r="H132" s="1">
        <v>31.19</v>
      </c>
      <c r="I132" s="1">
        <v>654.99</v>
      </c>
      <c r="J132" s="11"/>
      <c r="K132" s="11"/>
      <c r="L132" s="1">
        <v>2.36</v>
      </c>
      <c r="M132" s="1">
        <v>5.48</v>
      </c>
      <c r="N132" s="16"/>
      <c r="O132" s="1"/>
      <c r="P132" s="1">
        <v>9.36</v>
      </c>
      <c r="Q132" s="1">
        <v>2.95</v>
      </c>
      <c r="R132" s="5">
        <v>5</v>
      </c>
      <c r="S132" s="16"/>
      <c r="T132" s="1">
        <v>7.0000000000000007E-2</v>
      </c>
      <c r="U132" s="1">
        <v>3</v>
      </c>
      <c r="V132" s="16"/>
      <c r="W132" s="1"/>
      <c r="X132" s="1">
        <v>0</v>
      </c>
      <c r="Y132" s="2">
        <v>7719.52</v>
      </c>
      <c r="Z132" s="2"/>
      <c r="AA132" s="2">
        <v>7485.6</v>
      </c>
      <c r="AB132" s="1">
        <v>9</v>
      </c>
      <c r="AC132" s="1">
        <v>22</v>
      </c>
      <c r="AD132" s="1">
        <v>10</v>
      </c>
      <c r="AE132" s="1">
        <v>39</v>
      </c>
      <c r="AF132" s="1">
        <v>115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49</v>
      </c>
      <c r="AW132" s="1">
        <v>33</v>
      </c>
      <c r="AX132" s="1">
        <v>73</v>
      </c>
      <c r="AY132" s="1">
        <v>116</v>
      </c>
      <c r="AZ132" s="1">
        <v>62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1</v>
      </c>
      <c r="BI132" s="1">
        <v>1</v>
      </c>
      <c r="BJ132" s="1">
        <v>63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 ht="12.75" hidden="1">
      <c r="A133" s="1">
        <v>70185</v>
      </c>
      <c r="B133" s="1" t="s">
        <v>174</v>
      </c>
      <c r="C133" s="1">
        <v>40</v>
      </c>
      <c r="D133" s="1">
        <v>285</v>
      </c>
      <c r="E133" s="1" t="s">
        <v>64</v>
      </c>
      <c r="F133" s="1">
        <v>570</v>
      </c>
      <c r="G133" s="1" t="s">
        <v>72</v>
      </c>
      <c r="H133" s="1">
        <v>26.14</v>
      </c>
      <c r="I133" s="1">
        <v>1045.5999999999999</v>
      </c>
      <c r="J133" s="11"/>
      <c r="K133" s="11"/>
      <c r="L133" s="1">
        <v>5.14</v>
      </c>
      <c r="M133" s="1">
        <v>2.2999999999999998</v>
      </c>
      <c r="N133" s="16"/>
      <c r="O133" s="1"/>
      <c r="P133" s="1">
        <v>2</v>
      </c>
      <c r="Q133" s="1">
        <v>5</v>
      </c>
      <c r="R133" s="5">
        <v>0</v>
      </c>
      <c r="S133" s="16"/>
      <c r="T133" s="1">
        <v>0.19</v>
      </c>
      <c r="U133" s="1">
        <v>2.68</v>
      </c>
      <c r="V133" s="16"/>
      <c r="W133" s="1"/>
      <c r="X133" s="1">
        <v>0</v>
      </c>
      <c r="Y133" s="2">
        <v>7659.02</v>
      </c>
      <c r="Z133" s="2"/>
      <c r="AA133" s="2">
        <v>10429.86</v>
      </c>
      <c r="AB133" s="1">
        <v>60</v>
      </c>
      <c r="AC133" s="1">
        <v>7</v>
      </c>
      <c r="AD133" s="1">
        <v>85</v>
      </c>
      <c r="AE133" s="1">
        <v>114</v>
      </c>
      <c r="AF133" s="1">
        <v>92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30</v>
      </c>
      <c r="AY133" s="1">
        <v>100</v>
      </c>
      <c r="AZ133" s="1">
        <v>200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2</v>
      </c>
      <c r="BG133" s="1">
        <v>11</v>
      </c>
      <c r="BH133" s="1">
        <v>0</v>
      </c>
      <c r="BI133" s="1">
        <v>0</v>
      </c>
      <c r="BJ133" s="1">
        <v>107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 ht="12.75" hidden="1">
      <c r="A134" s="1">
        <v>70148</v>
      </c>
      <c r="B134" s="1" t="s">
        <v>210</v>
      </c>
      <c r="C134" s="1">
        <v>20</v>
      </c>
      <c r="D134" s="1">
        <v>285</v>
      </c>
      <c r="E134" s="1" t="s">
        <v>64</v>
      </c>
      <c r="F134" s="1">
        <v>974</v>
      </c>
      <c r="G134" s="1" t="s">
        <v>110</v>
      </c>
      <c r="H134" s="1">
        <v>48.577100000000002</v>
      </c>
      <c r="I134" s="1">
        <v>971.54200000000003</v>
      </c>
      <c r="J134" s="11"/>
      <c r="K134" s="11"/>
      <c r="L134" s="1">
        <v>1.2</v>
      </c>
      <c r="M134" s="1">
        <v>0.4</v>
      </c>
      <c r="N134" s="16"/>
      <c r="O134" s="1"/>
      <c r="P134" s="1">
        <v>5.18</v>
      </c>
      <c r="Q134" s="1">
        <v>4.0999999999999996</v>
      </c>
      <c r="R134" s="5"/>
      <c r="S134" s="16"/>
      <c r="T134" s="1">
        <v>1.5</v>
      </c>
      <c r="U134" s="1">
        <v>0.5</v>
      </c>
      <c r="V134" s="16"/>
      <c r="W134" s="1"/>
      <c r="X134" s="1">
        <v>0</v>
      </c>
      <c r="Y134" s="2">
        <v>7650.89</v>
      </c>
      <c r="Z134" s="2"/>
      <c r="AA134" s="2">
        <v>4857.71</v>
      </c>
      <c r="AB134" s="1">
        <v>6</v>
      </c>
      <c r="AC134" s="1">
        <v>6</v>
      </c>
      <c r="AD134" s="1">
        <v>6</v>
      </c>
      <c r="AE134" s="1">
        <v>18</v>
      </c>
      <c r="AF134" s="1">
        <v>8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32</v>
      </c>
      <c r="AW134" s="1">
        <v>13</v>
      </c>
      <c r="AX134" s="1">
        <v>25</v>
      </c>
      <c r="AY134" s="1">
        <v>80</v>
      </c>
      <c r="AZ134" s="1">
        <v>82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12</v>
      </c>
      <c r="BG134" s="1">
        <v>13</v>
      </c>
      <c r="BH134" s="1">
        <v>2</v>
      </c>
      <c r="BI134" s="1">
        <v>19</v>
      </c>
      <c r="BJ134" s="1">
        <v>10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 ht="12.75" hidden="1">
      <c r="A135" s="1">
        <v>70166</v>
      </c>
      <c r="B135" s="1" t="s">
        <v>201</v>
      </c>
      <c r="C135" s="1">
        <v>24</v>
      </c>
      <c r="D135" s="1">
        <v>285</v>
      </c>
      <c r="E135" s="1" t="s">
        <v>64</v>
      </c>
      <c r="F135" s="1">
        <v>570</v>
      </c>
      <c r="G135" s="1" t="s">
        <v>72</v>
      </c>
      <c r="H135" s="1">
        <v>40.15</v>
      </c>
      <c r="I135" s="1">
        <v>963.6</v>
      </c>
      <c r="J135" s="11"/>
      <c r="K135" s="11"/>
      <c r="L135" s="1">
        <v>1.08</v>
      </c>
      <c r="M135" s="1">
        <v>4.25</v>
      </c>
      <c r="N135" s="16"/>
      <c r="O135" s="1"/>
      <c r="P135" s="1">
        <v>6.06</v>
      </c>
      <c r="Q135" s="1">
        <v>6.21</v>
      </c>
      <c r="R135" s="5"/>
      <c r="S135" s="16"/>
      <c r="T135" s="1">
        <v>0.67</v>
      </c>
      <c r="U135" s="1">
        <v>2.17</v>
      </c>
      <c r="V135" s="16"/>
      <c r="W135" s="1"/>
      <c r="X135" s="1">
        <v>0</v>
      </c>
      <c r="Y135" s="2">
        <v>7528.12</v>
      </c>
      <c r="Z135" s="2"/>
      <c r="AA135" s="2">
        <v>12165.45</v>
      </c>
      <c r="AB135" s="1">
        <v>5</v>
      </c>
      <c r="AC135" s="1">
        <v>5</v>
      </c>
      <c r="AD135" s="1">
        <v>16</v>
      </c>
      <c r="AE135" s="1">
        <v>5</v>
      </c>
      <c r="AF135" s="1">
        <v>102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8</v>
      </c>
      <c r="AW135" s="1">
        <v>101</v>
      </c>
      <c r="AX135" s="1">
        <v>86</v>
      </c>
      <c r="AY135" s="1">
        <v>2</v>
      </c>
      <c r="AZ135" s="1">
        <v>149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2</v>
      </c>
      <c r="BG135" s="1">
        <v>7</v>
      </c>
      <c r="BH135" s="1">
        <v>9</v>
      </c>
      <c r="BI135" s="1">
        <v>3</v>
      </c>
      <c r="BJ135" s="1">
        <v>52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 ht="12.75" hidden="1">
      <c r="A136" s="1">
        <v>70098</v>
      </c>
      <c r="B136" s="1" t="s">
        <v>278</v>
      </c>
      <c r="C136" s="1">
        <v>24</v>
      </c>
      <c r="D136" s="1">
        <v>285</v>
      </c>
      <c r="E136" s="1" t="s">
        <v>64</v>
      </c>
      <c r="F136" s="1">
        <v>558</v>
      </c>
      <c r="G136" s="1" t="s">
        <v>67</v>
      </c>
      <c r="H136" s="1">
        <v>51.47</v>
      </c>
      <c r="I136" s="1">
        <v>1235.28</v>
      </c>
      <c r="J136" s="11"/>
      <c r="K136" s="11"/>
      <c r="L136" s="1">
        <v>0.52</v>
      </c>
      <c r="M136" s="1">
        <v>1.21</v>
      </c>
      <c r="N136" s="16"/>
      <c r="O136" s="1"/>
      <c r="P136" s="1">
        <v>2.35</v>
      </c>
      <c r="Q136" s="1">
        <v>6.42</v>
      </c>
      <c r="R136" s="5"/>
      <c r="S136" s="16"/>
      <c r="T136" s="1">
        <v>3.08</v>
      </c>
      <c r="U136" s="1">
        <v>13.62</v>
      </c>
      <c r="V136" s="16"/>
      <c r="W136" s="1"/>
      <c r="X136" s="1">
        <v>0</v>
      </c>
      <c r="Y136" s="2">
        <v>7360.21</v>
      </c>
      <c r="Z136" s="2"/>
      <c r="AA136" s="2">
        <v>26249.7</v>
      </c>
      <c r="AB136" s="1">
        <v>5</v>
      </c>
      <c r="AC136" s="1">
        <v>8</v>
      </c>
      <c r="AD136" s="1">
        <v>1</v>
      </c>
      <c r="AE136" s="1">
        <v>5</v>
      </c>
      <c r="AF136" s="1">
        <v>29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18</v>
      </c>
      <c r="AW136" s="1">
        <v>30</v>
      </c>
      <c r="AX136" s="1">
        <v>13</v>
      </c>
      <c r="AY136" s="1">
        <v>21</v>
      </c>
      <c r="AZ136" s="1">
        <v>154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14</v>
      </c>
      <c r="BG136" s="1">
        <v>15</v>
      </c>
      <c r="BH136" s="1">
        <v>40</v>
      </c>
      <c r="BI136" s="1">
        <v>25</v>
      </c>
      <c r="BJ136" s="1">
        <v>327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</row>
    <row r="137" spans="1:67" ht="12.75" hidden="1">
      <c r="A137" s="1">
        <v>70235</v>
      </c>
      <c r="B137" s="1" t="s">
        <v>274</v>
      </c>
      <c r="C137" s="1">
        <v>20</v>
      </c>
      <c r="D137" s="1">
        <v>285</v>
      </c>
      <c r="E137" s="1" t="s">
        <v>64</v>
      </c>
      <c r="F137" s="1">
        <v>558</v>
      </c>
      <c r="G137" s="1" t="s">
        <v>67</v>
      </c>
      <c r="H137" s="1">
        <v>63.65</v>
      </c>
      <c r="I137" s="1">
        <v>1273</v>
      </c>
      <c r="J137" s="11"/>
      <c r="K137" s="11"/>
      <c r="L137" s="1">
        <v>2.82</v>
      </c>
      <c r="M137" s="1">
        <v>5.2</v>
      </c>
      <c r="N137" s="16"/>
      <c r="O137" s="1"/>
      <c r="P137" s="1">
        <v>2.17</v>
      </c>
      <c r="Q137" s="1">
        <v>2.0499999999999998</v>
      </c>
      <c r="R137" s="5"/>
      <c r="S137" s="16"/>
      <c r="T137" s="1">
        <v>0.5</v>
      </c>
      <c r="U137" s="1">
        <v>1.8</v>
      </c>
      <c r="V137" s="16"/>
      <c r="W137" s="1"/>
      <c r="X137" s="1">
        <v>0</v>
      </c>
      <c r="Y137" s="2">
        <v>7001.5</v>
      </c>
      <c r="Z137" s="2"/>
      <c r="AA137" s="2">
        <v>11520.65</v>
      </c>
      <c r="AB137" s="1">
        <v>23</v>
      </c>
      <c r="AC137" s="1">
        <v>12</v>
      </c>
      <c r="AD137" s="1">
        <v>15</v>
      </c>
      <c r="AE137" s="1">
        <v>25</v>
      </c>
      <c r="AF137" s="1">
        <v>104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6</v>
      </c>
      <c r="AW137" s="1">
        <v>14</v>
      </c>
      <c r="AX137" s="1">
        <v>25</v>
      </c>
      <c r="AY137" s="1">
        <v>11</v>
      </c>
      <c r="AZ137" s="1">
        <v>41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4</v>
      </c>
      <c r="BG137" s="1">
        <v>0</v>
      </c>
      <c r="BH137" s="1">
        <v>5</v>
      </c>
      <c r="BI137" s="1">
        <v>2</v>
      </c>
      <c r="BJ137" s="1">
        <v>36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 ht="12.75" hidden="1">
      <c r="A138" s="1">
        <v>70139</v>
      </c>
      <c r="B138" s="1" t="s">
        <v>259</v>
      </c>
      <c r="C138" s="1">
        <v>15</v>
      </c>
      <c r="D138" s="1">
        <v>285</v>
      </c>
      <c r="E138" s="1" t="s">
        <v>64</v>
      </c>
      <c r="F138" s="1">
        <v>562</v>
      </c>
      <c r="G138" s="1" t="s">
        <v>65</v>
      </c>
      <c r="H138" s="1">
        <v>28.82</v>
      </c>
      <c r="I138" s="1">
        <v>432.3</v>
      </c>
      <c r="J138" s="11"/>
      <c r="K138" s="11"/>
      <c r="L138" s="1">
        <v>3.47</v>
      </c>
      <c r="M138" s="1">
        <v>1.27</v>
      </c>
      <c r="N138" s="16"/>
      <c r="O138" s="1"/>
      <c r="P138" s="1">
        <v>9.07</v>
      </c>
      <c r="Q138" s="1">
        <v>11</v>
      </c>
      <c r="R138" s="5"/>
      <c r="S138" s="16"/>
      <c r="T138" s="1">
        <v>3.57</v>
      </c>
      <c r="U138" s="1">
        <v>0.8</v>
      </c>
      <c r="V138" s="16"/>
      <c r="W138" s="1"/>
      <c r="X138" s="1">
        <v>0</v>
      </c>
      <c r="Y138" s="2">
        <v>6960.03</v>
      </c>
      <c r="Z138" s="2"/>
      <c r="AA138" s="2">
        <v>5648.72</v>
      </c>
      <c r="AB138" s="1">
        <v>24</v>
      </c>
      <c r="AC138" s="1">
        <v>11</v>
      </c>
      <c r="AD138" s="1">
        <v>14</v>
      </c>
      <c r="AE138" s="1">
        <v>17</v>
      </c>
      <c r="AF138" s="1">
        <v>19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46</v>
      </c>
      <c r="AW138" s="1">
        <v>52</v>
      </c>
      <c r="AX138" s="1">
        <v>36</v>
      </c>
      <c r="AY138" s="1">
        <v>56</v>
      </c>
      <c r="AZ138" s="1">
        <v>165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41</v>
      </c>
      <c r="BG138" s="1">
        <v>8</v>
      </c>
      <c r="BH138" s="1">
        <v>8</v>
      </c>
      <c r="BI138" s="1">
        <v>1</v>
      </c>
      <c r="BJ138" s="1">
        <v>12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 ht="12.75" hidden="1">
      <c r="A139" s="1">
        <v>70503</v>
      </c>
      <c r="B139" s="1" t="s">
        <v>219</v>
      </c>
      <c r="C139" s="1">
        <v>32</v>
      </c>
      <c r="D139" s="1">
        <v>285</v>
      </c>
      <c r="E139" s="1" t="s">
        <v>64</v>
      </c>
      <c r="F139" s="1">
        <v>573</v>
      </c>
      <c r="G139" s="1" t="s">
        <v>87</v>
      </c>
      <c r="H139" s="1">
        <v>33.270000000000003</v>
      </c>
      <c r="I139" s="1">
        <v>1064.6400000000001</v>
      </c>
      <c r="J139" s="11"/>
      <c r="K139" s="11"/>
      <c r="L139" s="1">
        <v>1.45</v>
      </c>
      <c r="M139" s="1">
        <v>0.06</v>
      </c>
      <c r="N139" s="16"/>
      <c r="O139" s="1"/>
      <c r="P139" s="1">
        <v>3.36</v>
      </c>
      <c r="Q139" s="1">
        <v>3.34</v>
      </c>
      <c r="R139" s="5"/>
      <c r="S139" s="16"/>
      <c r="T139" s="1">
        <v>1.67</v>
      </c>
      <c r="U139" s="1">
        <v>0.5</v>
      </c>
      <c r="V139" s="16"/>
      <c r="W139" s="1"/>
      <c r="X139" s="1">
        <v>0</v>
      </c>
      <c r="Y139" s="2">
        <v>6903.52</v>
      </c>
      <c r="Z139" s="2"/>
      <c r="AA139" s="2">
        <v>4158.75</v>
      </c>
      <c r="AB139" s="1">
        <v>3</v>
      </c>
      <c r="AC139" s="1">
        <v>5</v>
      </c>
      <c r="AD139" s="1">
        <v>36</v>
      </c>
      <c r="AE139" s="1">
        <v>10</v>
      </c>
      <c r="AF139" s="1">
        <v>2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59</v>
      </c>
      <c r="AW139" s="1">
        <v>27</v>
      </c>
      <c r="AX139" s="1">
        <v>14</v>
      </c>
      <c r="AY139" s="1">
        <v>42</v>
      </c>
      <c r="AZ139" s="1">
        <v>107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9</v>
      </c>
      <c r="BG139" s="1">
        <v>40</v>
      </c>
      <c r="BH139" s="1">
        <v>5</v>
      </c>
      <c r="BI139" s="1">
        <v>39</v>
      </c>
      <c r="BJ139" s="1">
        <v>16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 ht="12.75" hidden="1">
      <c r="A140" s="1">
        <v>70136</v>
      </c>
      <c r="B140" s="1" t="s">
        <v>272</v>
      </c>
      <c r="C140" s="1">
        <v>24</v>
      </c>
      <c r="D140" s="1">
        <v>285</v>
      </c>
      <c r="E140" s="1" t="s">
        <v>64</v>
      </c>
      <c r="F140" s="1">
        <v>570</v>
      </c>
      <c r="G140" s="1" t="s">
        <v>72</v>
      </c>
      <c r="H140" s="1">
        <v>36.869999999999997</v>
      </c>
      <c r="I140" s="1">
        <v>884.88</v>
      </c>
      <c r="J140" s="11"/>
      <c r="K140" s="11"/>
      <c r="L140" s="1">
        <v>3.33</v>
      </c>
      <c r="M140" s="1">
        <v>3.29</v>
      </c>
      <c r="N140" s="16"/>
      <c r="O140" s="1"/>
      <c r="P140" s="1">
        <v>2.06</v>
      </c>
      <c r="Q140" s="1">
        <v>5.12</v>
      </c>
      <c r="R140" s="5"/>
      <c r="S140" s="16"/>
      <c r="T140" s="1">
        <v>2.4</v>
      </c>
      <c r="U140" s="1">
        <v>1.38</v>
      </c>
      <c r="V140" s="16"/>
      <c r="W140" s="1"/>
      <c r="X140" s="1">
        <v>0</v>
      </c>
      <c r="Y140" s="2">
        <v>6894.69</v>
      </c>
      <c r="Z140" s="2"/>
      <c r="AA140" s="2">
        <v>8664.4500000000007</v>
      </c>
      <c r="AB140" s="1">
        <v>31</v>
      </c>
      <c r="AC140" s="1">
        <v>26</v>
      </c>
      <c r="AD140" s="1">
        <v>31</v>
      </c>
      <c r="AE140" s="1">
        <v>10</v>
      </c>
      <c r="AF140" s="1">
        <v>79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7</v>
      </c>
      <c r="AW140" s="1">
        <v>13</v>
      </c>
      <c r="AX140" s="1">
        <v>30</v>
      </c>
      <c r="AY140" s="1">
        <v>12</v>
      </c>
      <c r="AZ140" s="1">
        <v>123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10</v>
      </c>
      <c r="BG140" s="1">
        <v>47</v>
      </c>
      <c r="BH140" s="1">
        <v>2</v>
      </c>
      <c r="BI140" s="1">
        <v>44</v>
      </c>
      <c r="BJ140" s="1">
        <v>33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 ht="12.75" hidden="1">
      <c r="A141" s="1">
        <v>70268</v>
      </c>
      <c r="B141" s="1" t="s">
        <v>175</v>
      </c>
      <c r="C141" s="1">
        <v>20</v>
      </c>
      <c r="D141" s="1">
        <v>285</v>
      </c>
      <c r="E141" s="1" t="s">
        <v>64</v>
      </c>
      <c r="F141" s="1">
        <v>387</v>
      </c>
      <c r="G141" s="1" t="s">
        <v>94</v>
      </c>
      <c r="H141" s="1">
        <v>50.78</v>
      </c>
      <c r="I141" s="1">
        <v>1015.6</v>
      </c>
      <c r="J141" s="11"/>
      <c r="K141" s="11"/>
      <c r="L141" s="1">
        <v>1.42</v>
      </c>
      <c r="M141" s="1">
        <v>4.5999999999999996</v>
      </c>
      <c r="N141" s="16"/>
      <c r="O141" s="1"/>
      <c r="P141" s="1">
        <v>4.92</v>
      </c>
      <c r="Q141" s="1">
        <v>6.25</v>
      </c>
      <c r="R141" s="5"/>
      <c r="S141" s="16"/>
      <c r="T141" s="1">
        <v>0.42</v>
      </c>
      <c r="U141" s="1">
        <v>1.8</v>
      </c>
      <c r="V141" s="16"/>
      <c r="W141" s="1"/>
      <c r="X141" s="1">
        <v>0</v>
      </c>
      <c r="Y141" s="2">
        <v>6880.69</v>
      </c>
      <c r="Z141" s="2"/>
      <c r="AA141" s="2">
        <v>12847.34</v>
      </c>
      <c r="AB141" s="1">
        <v>4</v>
      </c>
      <c r="AC141" s="1">
        <v>11</v>
      </c>
      <c r="AD141" s="1">
        <v>5</v>
      </c>
      <c r="AE141" s="1">
        <v>28</v>
      </c>
      <c r="AF141" s="1">
        <v>92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15</v>
      </c>
      <c r="AW141" s="1">
        <v>58</v>
      </c>
      <c r="AX141" s="1">
        <v>32</v>
      </c>
      <c r="AY141" s="1">
        <v>45</v>
      </c>
      <c r="AZ141" s="1">
        <v>125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2</v>
      </c>
      <c r="BG141" s="1">
        <v>6</v>
      </c>
      <c r="BH141" s="1">
        <v>2</v>
      </c>
      <c r="BI141" s="1">
        <v>3</v>
      </c>
      <c r="BJ141" s="1">
        <v>36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 ht="12.75" hidden="1">
      <c r="A142" s="1">
        <v>70018</v>
      </c>
      <c r="B142" s="1" t="s">
        <v>238</v>
      </c>
      <c r="C142" s="1">
        <v>20</v>
      </c>
      <c r="D142" s="1">
        <v>285</v>
      </c>
      <c r="E142" s="1" t="s">
        <v>64</v>
      </c>
      <c r="F142" s="1">
        <v>573</v>
      </c>
      <c r="G142" s="1" t="s">
        <v>87</v>
      </c>
      <c r="H142" s="1">
        <v>50.37</v>
      </c>
      <c r="I142" s="1">
        <v>1007.4</v>
      </c>
      <c r="J142" s="11"/>
      <c r="K142" s="11"/>
      <c r="L142" s="1">
        <v>1.75</v>
      </c>
      <c r="M142" s="1">
        <v>3.9</v>
      </c>
      <c r="N142" s="16"/>
      <c r="O142" s="1"/>
      <c r="P142" s="1">
        <v>4.25</v>
      </c>
      <c r="Q142" s="1">
        <v>7.3</v>
      </c>
      <c r="R142" s="5"/>
      <c r="S142" s="16"/>
      <c r="T142" s="1">
        <v>0.48</v>
      </c>
      <c r="U142" s="1">
        <v>0</v>
      </c>
      <c r="V142" s="5" t="s">
        <v>2274</v>
      </c>
      <c r="W142" s="1"/>
      <c r="X142" s="1">
        <v>0</v>
      </c>
      <c r="Y142" s="2">
        <v>6522.91</v>
      </c>
      <c r="Z142" s="2"/>
      <c r="AA142" s="2">
        <v>11282.88</v>
      </c>
      <c r="AB142" s="1">
        <v>5</v>
      </c>
      <c r="AC142" s="1">
        <v>3</v>
      </c>
      <c r="AD142" s="1">
        <v>24</v>
      </c>
      <c r="AE142" s="1">
        <v>9</v>
      </c>
      <c r="AF142" s="1">
        <v>78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33</v>
      </c>
      <c r="AW142" s="1">
        <v>22</v>
      </c>
      <c r="AX142" s="1">
        <v>29</v>
      </c>
      <c r="AY142" s="1">
        <v>24</v>
      </c>
      <c r="AZ142" s="1">
        <v>146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8</v>
      </c>
      <c r="BI142" s="1">
        <v>3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</row>
    <row r="143" spans="1:67" ht="12.75" hidden="1">
      <c r="A143" s="1">
        <v>70054</v>
      </c>
      <c r="B143" s="1" t="s">
        <v>260</v>
      </c>
      <c r="C143" s="1">
        <v>16</v>
      </c>
      <c r="D143" s="1">
        <v>285</v>
      </c>
      <c r="E143" s="1" t="s">
        <v>64</v>
      </c>
      <c r="F143" s="1">
        <v>387</v>
      </c>
      <c r="G143" s="1" t="s">
        <v>94</v>
      </c>
      <c r="H143" s="1">
        <v>45.31</v>
      </c>
      <c r="I143" s="1">
        <v>724.96</v>
      </c>
      <c r="J143" s="11"/>
      <c r="K143" s="11"/>
      <c r="L143" s="1">
        <v>6.94</v>
      </c>
      <c r="M143" s="1">
        <v>1.81</v>
      </c>
      <c r="N143" s="5" t="s">
        <v>171</v>
      </c>
      <c r="O143" s="1"/>
      <c r="P143" s="1">
        <v>0</v>
      </c>
      <c r="Q143" s="1">
        <v>5</v>
      </c>
      <c r="R143" s="5"/>
      <c r="S143" s="16"/>
      <c r="T143" s="1">
        <v>1.94</v>
      </c>
      <c r="U143" s="1">
        <v>11.06</v>
      </c>
      <c r="V143" s="16"/>
      <c r="W143" s="1"/>
      <c r="X143" s="1">
        <v>0</v>
      </c>
      <c r="Y143" s="2">
        <v>6434.02</v>
      </c>
      <c r="Z143" s="2"/>
      <c r="AA143" s="2">
        <v>12958.66</v>
      </c>
      <c r="AB143" s="1">
        <v>24</v>
      </c>
      <c r="AC143" s="1">
        <v>35</v>
      </c>
      <c r="AD143" s="1">
        <v>64</v>
      </c>
      <c r="AE143" s="1">
        <v>11</v>
      </c>
      <c r="AF143" s="1">
        <v>29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80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20</v>
      </c>
      <c r="BI143" s="1">
        <v>20</v>
      </c>
      <c r="BJ143" s="1">
        <v>177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</row>
    <row r="144" spans="1:67" ht="12.75" hidden="1">
      <c r="A144" s="1">
        <v>70045</v>
      </c>
      <c r="B144" s="1" t="s">
        <v>209</v>
      </c>
      <c r="C144" s="1">
        <v>16</v>
      </c>
      <c r="D144" s="1">
        <v>285</v>
      </c>
      <c r="E144" s="1" t="s">
        <v>64</v>
      </c>
      <c r="F144" s="1">
        <v>387</v>
      </c>
      <c r="G144" s="1" t="s">
        <v>94</v>
      </c>
      <c r="H144" s="1">
        <v>43.950699999999998</v>
      </c>
      <c r="I144" s="1">
        <v>703.21119999999996</v>
      </c>
      <c r="J144" s="11"/>
      <c r="K144" s="11"/>
      <c r="L144" s="1">
        <v>2.91</v>
      </c>
      <c r="M144" s="1">
        <v>2.75</v>
      </c>
      <c r="N144" s="16"/>
      <c r="O144" s="1"/>
      <c r="P144" s="1">
        <v>5.38</v>
      </c>
      <c r="Q144" s="1">
        <v>0</v>
      </c>
      <c r="R144" s="5"/>
      <c r="S144" s="16"/>
      <c r="T144" s="1">
        <v>0.81</v>
      </c>
      <c r="U144" s="1">
        <v>1.1200000000000001</v>
      </c>
      <c r="V144" s="16"/>
      <c r="W144" s="1"/>
      <c r="X144" s="1">
        <v>0</v>
      </c>
      <c r="Y144" s="2">
        <v>6394.83</v>
      </c>
      <c r="Z144" s="2"/>
      <c r="AA144" s="2">
        <v>2724.94</v>
      </c>
      <c r="AB144" s="1">
        <v>14</v>
      </c>
      <c r="AC144" s="1">
        <v>6</v>
      </c>
      <c r="AD144" s="1">
        <v>18</v>
      </c>
      <c r="AE144" s="1">
        <v>23</v>
      </c>
      <c r="AF144" s="1">
        <v>44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12</v>
      </c>
      <c r="AW144" s="1">
        <v>28</v>
      </c>
      <c r="AX144" s="1">
        <v>14</v>
      </c>
      <c r="AY144" s="1">
        <v>92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4</v>
      </c>
      <c r="BG144" s="1">
        <v>2</v>
      </c>
      <c r="BH144" s="1">
        <v>0</v>
      </c>
      <c r="BI144" s="1">
        <v>16</v>
      </c>
      <c r="BJ144" s="1">
        <v>18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 ht="12.75" hidden="1">
      <c r="A145" s="1">
        <v>70243</v>
      </c>
      <c r="B145" s="1" t="s">
        <v>378</v>
      </c>
      <c r="C145" s="1">
        <v>20</v>
      </c>
      <c r="D145" s="1">
        <v>285</v>
      </c>
      <c r="E145" s="1" t="s">
        <v>64</v>
      </c>
      <c r="F145" s="1">
        <v>557</v>
      </c>
      <c r="G145" s="1" t="s">
        <v>69</v>
      </c>
      <c r="H145" s="1">
        <v>87.881</v>
      </c>
      <c r="I145" s="1">
        <v>1757.62</v>
      </c>
      <c r="J145" s="11"/>
      <c r="K145" s="11"/>
      <c r="L145" s="1">
        <v>2.62</v>
      </c>
      <c r="M145" s="1">
        <v>2.4500000000000002</v>
      </c>
      <c r="N145" s="16"/>
      <c r="O145" s="1"/>
      <c r="P145" s="1">
        <v>1</v>
      </c>
      <c r="Q145" s="1">
        <v>1.95</v>
      </c>
      <c r="R145" s="5"/>
      <c r="S145" s="16"/>
      <c r="T145" s="1">
        <v>0</v>
      </c>
      <c r="U145" s="1">
        <v>0</v>
      </c>
      <c r="V145" s="16"/>
      <c r="W145" s="1"/>
      <c r="X145" s="1">
        <v>0</v>
      </c>
      <c r="Y145" s="2">
        <v>6371.37</v>
      </c>
      <c r="Z145" s="2"/>
      <c r="AA145" s="2">
        <v>7733.53</v>
      </c>
      <c r="AB145" s="1">
        <v>35</v>
      </c>
      <c r="AC145" s="1">
        <v>35</v>
      </c>
      <c r="AD145" s="1">
        <v>0</v>
      </c>
      <c r="AE145" s="1">
        <v>0</v>
      </c>
      <c r="AF145" s="1">
        <v>49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10</v>
      </c>
      <c r="AW145" s="1">
        <v>20</v>
      </c>
      <c r="AX145" s="1">
        <v>0</v>
      </c>
      <c r="AY145" s="1">
        <v>0</v>
      </c>
      <c r="AZ145" s="1">
        <v>39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 ht="12.75" hidden="1">
      <c r="A146" s="1">
        <v>70020</v>
      </c>
      <c r="B146" s="1" t="s">
        <v>170</v>
      </c>
      <c r="C146" s="1">
        <v>12</v>
      </c>
      <c r="D146" s="1">
        <v>285</v>
      </c>
      <c r="E146" s="1" t="s">
        <v>64</v>
      </c>
      <c r="F146" s="1">
        <v>558</v>
      </c>
      <c r="G146" s="1" t="s">
        <v>67</v>
      </c>
      <c r="H146" s="1">
        <v>77.97</v>
      </c>
      <c r="I146" s="1">
        <v>935.64</v>
      </c>
      <c r="J146" s="11"/>
      <c r="K146" s="11"/>
      <c r="L146" s="1">
        <v>2.46</v>
      </c>
      <c r="M146" s="1">
        <v>4</v>
      </c>
      <c r="N146" s="16"/>
      <c r="O146" s="1"/>
      <c r="P146" s="1">
        <v>2.33</v>
      </c>
      <c r="Q146" s="1">
        <v>4.92</v>
      </c>
      <c r="R146" s="5"/>
      <c r="S146" s="16"/>
      <c r="T146" s="1">
        <v>1.96</v>
      </c>
      <c r="U146" s="1">
        <v>12.08</v>
      </c>
      <c r="V146" s="16"/>
      <c r="W146" s="1"/>
      <c r="X146" s="1">
        <v>0</v>
      </c>
      <c r="Y146" s="2">
        <v>6315.57</v>
      </c>
      <c r="Z146" s="2"/>
      <c r="AA146" s="2">
        <v>19648.439999999999</v>
      </c>
      <c r="AB146" s="1">
        <v>0</v>
      </c>
      <c r="AC146" s="1">
        <v>3</v>
      </c>
      <c r="AD146" s="1">
        <v>4</v>
      </c>
      <c r="AE146" s="1">
        <v>48</v>
      </c>
      <c r="AF146" s="1">
        <v>48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10</v>
      </c>
      <c r="AW146" s="1">
        <v>6</v>
      </c>
      <c r="AX146" s="1">
        <v>11</v>
      </c>
      <c r="AY146" s="1">
        <v>8</v>
      </c>
      <c r="AZ146" s="1">
        <v>59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</v>
      </c>
      <c r="BG146" s="1">
        <v>38</v>
      </c>
      <c r="BH146" s="1">
        <v>1</v>
      </c>
      <c r="BI146" s="1">
        <v>5</v>
      </c>
      <c r="BJ146" s="1">
        <v>145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 ht="12.75" hidden="1">
      <c r="A147" s="1">
        <v>70053</v>
      </c>
      <c r="B147" s="1" t="s">
        <v>249</v>
      </c>
      <c r="C147" s="1">
        <v>20</v>
      </c>
      <c r="D147" s="1">
        <v>285</v>
      </c>
      <c r="E147" s="1" t="s">
        <v>64</v>
      </c>
      <c r="F147" s="1">
        <v>573</v>
      </c>
      <c r="G147" s="1" t="s">
        <v>87</v>
      </c>
      <c r="H147" s="1">
        <v>38.04</v>
      </c>
      <c r="I147" s="1">
        <v>760.8</v>
      </c>
      <c r="J147" s="11"/>
      <c r="K147" s="11"/>
      <c r="L147" s="1">
        <v>1.23</v>
      </c>
      <c r="M147" s="1">
        <v>3.15</v>
      </c>
      <c r="N147" s="16"/>
      <c r="O147" s="1"/>
      <c r="P147" s="1">
        <v>3.08</v>
      </c>
      <c r="Q147" s="1">
        <v>3.35</v>
      </c>
      <c r="R147" s="5"/>
      <c r="S147" s="16"/>
      <c r="T147" s="1">
        <v>3.98</v>
      </c>
      <c r="U147" s="1">
        <v>2.5499999999999998</v>
      </c>
      <c r="V147" s="16"/>
      <c r="W147" s="1"/>
      <c r="X147" s="1">
        <v>0</v>
      </c>
      <c r="Y147" s="2">
        <v>6295.62</v>
      </c>
      <c r="Z147" s="2"/>
      <c r="AA147" s="2">
        <v>6885.24</v>
      </c>
      <c r="AB147" s="1">
        <v>10</v>
      </c>
      <c r="AC147" s="1">
        <v>5</v>
      </c>
      <c r="AD147" s="1">
        <v>2</v>
      </c>
      <c r="AE147" s="1">
        <v>20</v>
      </c>
      <c r="AF147" s="1">
        <v>63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33</v>
      </c>
      <c r="AW147" s="1">
        <v>1</v>
      </c>
      <c r="AX147" s="1">
        <v>18</v>
      </c>
      <c r="AY147" s="1">
        <v>20</v>
      </c>
      <c r="AZ147" s="1">
        <v>67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9</v>
      </c>
      <c r="BG147" s="1">
        <v>40</v>
      </c>
      <c r="BH147" s="1">
        <v>50</v>
      </c>
      <c r="BI147" s="1">
        <v>1</v>
      </c>
      <c r="BJ147" s="1">
        <v>51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 ht="12.75" hidden="1">
      <c r="A148" s="1">
        <v>70164</v>
      </c>
      <c r="B148" s="1" t="s">
        <v>225</v>
      </c>
      <c r="C148" s="1">
        <v>24</v>
      </c>
      <c r="D148" s="1">
        <v>285</v>
      </c>
      <c r="E148" s="1" t="s">
        <v>64</v>
      </c>
      <c r="F148" s="1">
        <v>558</v>
      </c>
      <c r="G148" s="1" t="s">
        <v>67</v>
      </c>
      <c r="H148" s="1">
        <v>39.53</v>
      </c>
      <c r="I148" s="1">
        <v>948.72</v>
      </c>
      <c r="J148" s="11"/>
      <c r="K148" s="11"/>
      <c r="L148" s="1">
        <v>2</v>
      </c>
      <c r="M148" s="1">
        <v>3.88</v>
      </c>
      <c r="N148" s="16"/>
      <c r="O148" s="1"/>
      <c r="P148" s="1">
        <v>3.38</v>
      </c>
      <c r="Q148" s="1">
        <v>4.17</v>
      </c>
      <c r="R148" s="5"/>
      <c r="S148" s="16"/>
      <c r="T148" s="1">
        <v>1.19</v>
      </c>
      <c r="U148" s="1">
        <v>2.75</v>
      </c>
      <c r="V148" s="16"/>
      <c r="W148" s="1"/>
      <c r="X148" s="1">
        <v>0</v>
      </c>
      <c r="Y148" s="2">
        <v>6225.98</v>
      </c>
      <c r="Z148" s="2"/>
      <c r="AA148" s="2">
        <v>10238.27</v>
      </c>
      <c r="AB148" s="1">
        <v>12</v>
      </c>
      <c r="AC148" s="1">
        <v>3</v>
      </c>
      <c r="AD148" s="1">
        <v>11</v>
      </c>
      <c r="AE148" s="1">
        <v>47</v>
      </c>
      <c r="AF148" s="1">
        <v>93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39</v>
      </c>
      <c r="AW148" s="1">
        <v>23</v>
      </c>
      <c r="AX148" s="1">
        <v>19</v>
      </c>
      <c r="AY148" s="1">
        <v>23</v>
      </c>
      <c r="AZ148" s="1">
        <v>100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17</v>
      </c>
      <c r="BG148" s="1">
        <v>8</v>
      </c>
      <c r="BH148" s="1">
        <v>3</v>
      </c>
      <c r="BI148" s="1">
        <v>9</v>
      </c>
      <c r="BJ148" s="1">
        <v>66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 ht="12.75" hidden="1">
      <c r="A149" s="1">
        <v>70134</v>
      </c>
      <c r="B149" s="1" t="s">
        <v>151</v>
      </c>
      <c r="C149" s="1">
        <v>24</v>
      </c>
      <c r="D149" s="1">
        <v>285</v>
      </c>
      <c r="E149" s="1" t="s">
        <v>64</v>
      </c>
      <c r="F149" s="1">
        <v>570</v>
      </c>
      <c r="G149" s="1" t="s">
        <v>72</v>
      </c>
      <c r="H149" s="1">
        <v>34.97</v>
      </c>
      <c r="I149" s="1">
        <v>839.28</v>
      </c>
      <c r="J149" s="11"/>
      <c r="K149" s="11"/>
      <c r="L149" s="1">
        <v>1.29</v>
      </c>
      <c r="M149" s="1">
        <v>1.79</v>
      </c>
      <c r="N149" s="16"/>
      <c r="O149" s="1"/>
      <c r="P149" s="1">
        <v>3.83</v>
      </c>
      <c r="Q149" s="1">
        <v>1.58</v>
      </c>
      <c r="R149" s="5"/>
      <c r="S149" s="16"/>
      <c r="T149" s="1">
        <v>2.19</v>
      </c>
      <c r="U149" s="1">
        <v>3.54</v>
      </c>
      <c r="V149" s="16"/>
      <c r="W149" s="1"/>
      <c r="X149" s="1">
        <v>0</v>
      </c>
      <c r="Y149" s="2">
        <v>6137.24</v>
      </c>
      <c r="Z149" s="2"/>
      <c r="AA149" s="2">
        <v>5805.02</v>
      </c>
      <c r="AB149" s="1">
        <v>10</v>
      </c>
      <c r="AC149" s="1">
        <v>0</v>
      </c>
      <c r="AD149" s="1">
        <v>16</v>
      </c>
      <c r="AE149" s="1">
        <v>10</v>
      </c>
      <c r="AF149" s="1">
        <v>43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14</v>
      </c>
      <c r="AW149" s="1">
        <v>20</v>
      </c>
      <c r="AX149" s="1">
        <v>32</v>
      </c>
      <c r="AY149" s="1">
        <v>72</v>
      </c>
      <c r="AZ149" s="1">
        <v>38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6</v>
      </c>
      <c r="BG149" s="1">
        <v>17</v>
      </c>
      <c r="BH149" s="1">
        <v>22</v>
      </c>
      <c r="BI149" s="1">
        <v>32</v>
      </c>
      <c r="BJ149" s="1">
        <v>85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 ht="12.75" hidden="1">
      <c r="A150" s="1">
        <v>70975</v>
      </c>
      <c r="B150" s="1" t="s">
        <v>256</v>
      </c>
      <c r="C150" s="1">
        <v>20</v>
      </c>
      <c r="D150" s="1">
        <v>285</v>
      </c>
      <c r="E150" s="1" t="s">
        <v>64</v>
      </c>
      <c r="F150" s="1">
        <v>974</v>
      </c>
      <c r="G150" s="1" t="s">
        <v>110</v>
      </c>
      <c r="H150" s="1">
        <v>40.81</v>
      </c>
      <c r="I150" s="1">
        <v>816.2</v>
      </c>
      <c r="J150" s="11"/>
      <c r="K150" s="11"/>
      <c r="L150" s="1">
        <v>1.08</v>
      </c>
      <c r="M150" s="1">
        <v>1.25</v>
      </c>
      <c r="N150" s="16"/>
      <c r="O150" s="1"/>
      <c r="P150" s="1">
        <v>6.22</v>
      </c>
      <c r="Q150" s="1">
        <v>3.3</v>
      </c>
      <c r="R150" s="5"/>
      <c r="S150" s="16"/>
      <c r="T150" s="1">
        <v>0.15</v>
      </c>
      <c r="U150" s="1">
        <v>0</v>
      </c>
      <c r="V150" s="16"/>
      <c r="W150" s="1"/>
      <c r="X150" s="1">
        <v>0</v>
      </c>
      <c r="Y150" s="2">
        <v>6080.69</v>
      </c>
      <c r="Z150" s="2"/>
      <c r="AA150" s="2">
        <v>3713.71</v>
      </c>
      <c r="AB150" s="1">
        <v>4</v>
      </c>
      <c r="AC150" s="1">
        <v>6</v>
      </c>
      <c r="AD150" s="1">
        <v>3</v>
      </c>
      <c r="AE150" s="1">
        <v>23</v>
      </c>
      <c r="AF150" s="1">
        <v>25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48</v>
      </c>
      <c r="AW150" s="1">
        <v>24</v>
      </c>
      <c r="AX150" s="1">
        <v>49</v>
      </c>
      <c r="AY150" s="1">
        <v>31</v>
      </c>
      <c r="AZ150" s="1">
        <v>66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2</v>
      </c>
      <c r="BI150" s="1">
        <v>2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 ht="12.75" hidden="1">
      <c r="A151" s="1">
        <v>70328</v>
      </c>
      <c r="B151" s="1" t="s">
        <v>255</v>
      </c>
      <c r="C151" s="1">
        <v>12</v>
      </c>
      <c r="D151" s="1">
        <v>285</v>
      </c>
      <c r="E151" s="1" t="s">
        <v>64</v>
      </c>
      <c r="F151" s="1">
        <v>285</v>
      </c>
      <c r="G151" s="1" t="s">
        <v>64</v>
      </c>
      <c r="H151" s="1">
        <v>28.88</v>
      </c>
      <c r="I151" s="1">
        <v>346.56</v>
      </c>
      <c r="J151" s="11"/>
      <c r="K151" s="11"/>
      <c r="L151" s="1">
        <v>3.21</v>
      </c>
      <c r="M151" s="1">
        <v>7.25</v>
      </c>
      <c r="N151" s="16"/>
      <c r="O151" s="1"/>
      <c r="P151" s="1">
        <v>11.12</v>
      </c>
      <c r="Q151" s="1">
        <v>9.67</v>
      </c>
      <c r="R151" s="5"/>
      <c r="S151" s="16"/>
      <c r="T151" s="1">
        <v>2.38</v>
      </c>
      <c r="U151" s="1">
        <v>2.33</v>
      </c>
      <c r="V151" s="16"/>
      <c r="W151" s="1"/>
      <c r="X151" s="1">
        <v>0</v>
      </c>
      <c r="Y151" s="2">
        <v>5790.44</v>
      </c>
      <c r="Z151" s="2"/>
      <c r="AA151" s="2">
        <v>6671.28</v>
      </c>
      <c r="AB151" s="1">
        <v>0</v>
      </c>
      <c r="AC151" s="1">
        <v>12</v>
      </c>
      <c r="AD151" s="1">
        <v>31</v>
      </c>
      <c r="AE151" s="1">
        <v>3</v>
      </c>
      <c r="AF151" s="1">
        <v>87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60</v>
      </c>
      <c r="AW151" s="1">
        <v>49</v>
      </c>
      <c r="AX151" s="1">
        <v>5</v>
      </c>
      <c r="AY151" s="1">
        <v>88</v>
      </c>
      <c r="AZ151" s="1">
        <v>116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14</v>
      </c>
      <c r="BG151" s="1">
        <v>18</v>
      </c>
      <c r="BH151" s="1">
        <v>1</v>
      </c>
      <c r="BI151" s="1">
        <v>9</v>
      </c>
      <c r="BJ151" s="1">
        <v>28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 ht="12.75" hidden="1">
      <c r="A152" s="1">
        <v>70361</v>
      </c>
      <c r="B152" s="1" t="s">
        <v>271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1">
        <v>30.07</v>
      </c>
      <c r="I152" s="1">
        <v>451.05</v>
      </c>
      <c r="J152" s="11"/>
      <c r="K152" s="11"/>
      <c r="L152" s="1">
        <v>3.27</v>
      </c>
      <c r="M152" s="1">
        <v>1</v>
      </c>
      <c r="N152" s="16"/>
      <c r="O152" s="1"/>
      <c r="P152" s="1">
        <v>6.33</v>
      </c>
      <c r="Q152" s="1">
        <v>0</v>
      </c>
      <c r="R152" s="5"/>
      <c r="S152" s="16"/>
      <c r="T152" s="1">
        <v>3.1</v>
      </c>
      <c r="U152" s="1">
        <v>0.4</v>
      </c>
      <c r="V152" s="16"/>
      <c r="W152" s="1"/>
      <c r="X152" s="1">
        <v>0</v>
      </c>
      <c r="Y152" s="2">
        <v>5728.34</v>
      </c>
      <c r="Z152" s="2"/>
      <c r="AA152" s="2">
        <v>631.47</v>
      </c>
      <c r="AB152" s="1">
        <v>2</v>
      </c>
      <c r="AC152" s="1">
        <v>48</v>
      </c>
      <c r="AD152" s="1">
        <v>20</v>
      </c>
      <c r="AE152" s="1">
        <v>6</v>
      </c>
      <c r="AF152" s="1">
        <v>15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19</v>
      </c>
      <c r="AW152" s="1">
        <v>29</v>
      </c>
      <c r="AX152" s="1">
        <v>23</v>
      </c>
      <c r="AY152" s="1">
        <v>77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6</v>
      </c>
      <c r="BG152" s="1">
        <v>19</v>
      </c>
      <c r="BH152" s="1">
        <v>6</v>
      </c>
      <c r="BI152" s="1">
        <v>50</v>
      </c>
      <c r="BJ152" s="1">
        <v>6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</row>
    <row r="153" spans="1:67" ht="12.75" hidden="1">
      <c r="A153" s="1">
        <v>70064</v>
      </c>
      <c r="B153" s="1" t="s">
        <v>193</v>
      </c>
      <c r="C153" s="1">
        <v>24</v>
      </c>
      <c r="D153" s="1">
        <v>285</v>
      </c>
      <c r="E153" s="1" t="s">
        <v>64</v>
      </c>
      <c r="F153" s="1">
        <v>570</v>
      </c>
      <c r="G153" s="1" t="s">
        <v>72</v>
      </c>
      <c r="H153" s="1">
        <v>34.97</v>
      </c>
      <c r="I153" s="1">
        <v>839.28</v>
      </c>
      <c r="J153" s="11"/>
      <c r="K153" s="11"/>
      <c r="L153" s="1">
        <v>0.71</v>
      </c>
      <c r="M153" s="1">
        <v>6.29</v>
      </c>
      <c r="N153" s="16"/>
      <c r="O153" s="1"/>
      <c r="P153" s="1">
        <v>2.02</v>
      </c>
      <c r="Q153" s="1">
        <v>5.12</v>
      </c>
      <c r="R153" s="5"/>
      <c r="S153" s="16"/>
      <c r="T153" s="1">
        <v>3.79</v>
      </c>
      <c r="U153" s="1">
        <v>10.210000000000001</v>
      </c>
      <c r="V153" s="16"/>
      <c r="W153" s="1"/>
      <c r="X153" s="1">
        <v>0</v>
      </c>
      <c r="Y153" s="2">
        <v>5472.8</v>
      </c>
      <c r="Z153" s="2"/>
      <c r="AA153" s="2">
        <v>18149.43</v>
      </c>
      <c r="AB153" s="1">
        <v>6</v>
      </c>
      <c r="AC153" s="1">
        <v>1</v>
      </c>
      <c r="AD153" s="1">
        <v>7</v>
      </c>
      <c r="AE153" s="1">
        <v>7</v>
      </c>
      <c r="AF153" s="1">
        <v>151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13</v>
      </c>
      <c r="AW153" s="1">
        <v>12</v>
      </c>
      <c r="AX153" s="1">
        <v>21</v>
      </c>
      <c r="AY153" s="1">
        <v>17</v>
      </c>
      <c r="AZ153" s="1">
        <v>123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30</v>
      </c>
      <c r="BG153" s="1">
        <v>16</v>
      </c>
      <c r="BH153" s="1">
        <v>20</v>
      </c>
      <c r="BI153" s="1">
        <v>66</v>
      </c>
      <c r="BJ153" s="1">
        <v>245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</row>
    <row r="154" spans="1:67" ht="12.75" hidden="1">
      <c r="A154" s="1">
        <v>70004</v>
      </c>
      <c r="B154" s="1" t="s">
        <v>211</v>
      </c>
      <c r="C154" s="1">
        <v>24</v>
      </c>
      <c r="D154" s="1">
        <v>285</v>
      </c>
      <c r="E154" s="1" t="s">
        <v>64</v>
      </c>
      <c r="F154" s="1">
        <v>557</v>
      </c>
      <c r="G154" s="1" t="s">
        <v>69</v>
      </c>
      <c r="H154" s="1">
        <v>51.12</v>
      </c>
      <c r="I154" s="1">
        <v>1226.8800000000001</v>
      </c>
      <c r="J154" s="11"/>
      <c r="K154" s="11"/>
      <c r="L154" s="1">
        <v>1.19</v>
      </c>
      <c r="M154" s="1">
        <v>5.79</v>
      </c>
      <c r="N154" s="16"/>
      <c r="O154" s="1"/>
      <c r="P154" s="1">
        <v>1.73</v>
      </c>
      <c r="Q154" s="1">
        <v>0.38</v>
      </c>
      <c r="R154" s="5"/>
      <c r="S154" s="5" t="s">
        <v>162</v>
      </c>
      <c r="T154" s="1">
        <v>1.5</v>
      </c>
      <c r="U154" s="1">
        <v>1.25</v>
      </c>
      <c r="V154" s="16"/>
      <c r="W154" s="1"/>
      <c r="X154" s="1">
        <v>0</v>
      </c>
      <c r="Y154" s="2">
        <v>5418.72</v>
      </c>
      <c r="Z154" s="2"/>
      <c r="AA154" s="2">
        <v>9099.36</v>
      </c>
      <c r="AB154" s="1">
        <v>5</v>
      </c>
      <c r="AC154" s="1">
        <v>0</v>
      </c>
      <c r="AD154" s="1">
        <v>13</v>
      </c>
      <c r="AE154" s="1">
        <v>21</v>
      </c>
      <c r="AF154" s="1">
        <v>139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11</v>
      </c>
      <c r="AW154" s="1">
        <v>19</v>
      </c>
      <c r="AX154" s="1">
        <v>11</v>
      </c>
      <c r="AY154" s="1">
        <v>20</v>
      </c>
      <c r="AZ154" s="1">
        <v>9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8</v>
      </c>
      <c r="BG154" s="1">
        <v>2</v>
      </c>
      <c r="BH154" s="1">
        <v>27</v>
      </c>
      <c r="BI154" s="1">
        <v>0</v>
      </c>
      <c r="BJ154" s="1">
        <v>30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 ht="12.75" hidden="1">
      <c r="A155" s="1">
        <v>70071</v>
      </c>
      <c r="B155" s="1" t="s">
        <v>285</v>
      </c>
      <c r="C155" s="1">
        <v>6</v>
      </c>
      <c r="D155" s="1">
        <v>285</v>
      </c>
      <c r="E155" s="1" t="s">
        <v>64</v>
      </c>
      <c r="F155" s="1">
        <v>974</v>
      </c>
      <c r="G155" s="1" t="s">
        <v>110</v>
      </c>
      <c r="H155" s="1">
        <v>174.97</v>
      </c>
      <c r="I155" s="1">
        <v>1049.82</v>
      </c>
      <c r="J155" s="11"/>
      <c r="K155" s="11"/>
      <c r="L155" s="1">
        <v>0.83</v>
      </c>
      <c r="M155" s="1">
        <v>1</v>
      </c>
      <c r="N155" s="16"/>
      <c r="O155" s="1"/>
      <c r="P155" s="1">
        <v>3.5</v>
      </c>
      <c r="Q155" s="1">
        <v>1.33</v>
      </c>
      <c r="R155" s="5"/>
      <c r="S155" s="16"/>
      <c r="T155" s="1">
        <v>0.75</v>
      </c>
      <c r="U155" s="1">
        <v>4.67</v>
      </c>
      <c r="V155" s="16"/>
      <c r="W155" s="1"/>
      <c r="X155" s="1">
        <v>0</v>
      </c>
      <c r="Y155" s="2">
        <v>5336.58</v>
      </c>
      <c r="Z155" s="2"/>
      <c r="AA155" s="2">
        <v>7348.74</v>
      </c>
      <c r="AB155" s="1">
        <v>4</v>
      </c>
      <c r="AC155" s="1">
        <v>2</v>
      </c>
      <c r="AD155" s="1">
        <v>0</v>
      </c>
      <c r="AE155" s="1">
        <v>0</v>
      </c>
      <c r="AF155" s="1">
        <v>6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7</v>
      </c>
      <c r="AW155" s="1">
        <v>2</v>
      </c>
      <c r="AX155" s="1">
        <v>7</v>
      </c>
      <c r="AY155" s="1">
        <v>12</v>
      </c>
      <c r="AZ155" s="1">
        <v>8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1</v>
      </c>
      <c r="BH155" s="1">
        <v>4</v>
      </c>
      <c r="BI155" s="1">
        <v>0</v>
      </c>
      <c r="BJ155" s="1">
        <v>28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 ht="12.75" hidden="1">
      <c r="A156" s="1">
        <v>70504</v>
      </c>
      <c r="B156" s="1" t="s">
        <v>254</v>
      </c>
      <c r="C156" s="1">
        <v>20</v>
      </c>
      <c r="D156" s="1">
        <v>285</v>
      </c>
      <c r="E156" s="1" t="s">
        <v>64</v>
      </c>
      <c r="F156" s="1">
        <v>991</v>
      </c>
      <c r="G156" s="1" t="s">
        <v>141</v>
      </c>
      <c r="H156" s="1">
        <v>62.57</v>
      </c>
      <c r="I156" s="1">
        <v>1251.4000000000001</v>
      </c>
      <c r="J156" s="11"/>
      <c r="K156" s="11"/>
      <c r="L156" s="1">
        <v>2.25</v>
      </c>
      <c r="M156" s="1">
        <v>2.2000000000000002</v>
      </c>
      <c r="N156" s="16"/>
      <c r="O156" s="1"/>
      <c r="P156" s="1">
        <v>1.88</v>
      </c>
      <c r="Q156" s="1">
        <v>1.9</v>
      </c>
      <c r="R156" s="5"/>
      <c r="S156" s="16"/>
      <c r="T156" s="1">
        <v>0</v>
      </c>
      <c r="U156" s="1">
        <v>0</v>
      </c>
      <c r="V156" s="16"/>
      <c r="W156" s="1"/>
      <c r="X156" s="1">
        <v>0</v>
      </c>
      <c r="Y156" s="2">
        <v>5162.03</v>
      </c>
      <c r="Z156" s="2"/>
      <c r="AA156" s="2">
        <v>5130.74</v>
      </c>
      <c r="AB156" s="1">
        <v>10</v>
      </c>
      <c r="AC156" s="1">
        <v>8</v>
      </c>
      <c r="AD156" s="1">
        <v>20</v>
      </c>
      <c r="AE156" s="1">
        <v>22</v>
      </c>
      <c r="AF156" s="1">
        <v>44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9</v>
      </c>
      <c r="AW156" s="1">
        <v>8</v>
      </c>
      <c r="AX156" s="1">
        <v>3</v>
      </c>
      <c r="AY156" s="1">
        <v>43</v>
      </c>
      <c r="AZ156" s="1">
        <v>38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</row>
    <row r="157" spans="1:67" ht="12.75" hidden="1">
      <c r="A157" s="1">
        <v>76001</v>
      </c>
      <c r="B157" s="1" t="s">
        <v>247</v>
      </c>
      <c r="C157" s="1">
        <v>30</v>
      </c>
      <c r="D157" s="1">
        <v>285</v>
      </c>
      <c r="E157" s="1" t="s">
        <v>64</v>
      </c>
      <c r="F157" s="1">
        <v>558</v>
      </c>
      <c r="G157" s="1" t="s">
        <v>67</v>
      </c>
      <c r="H157" s="1">
        <v>14.71</v>
      </c>
      <c r="I157" s="1">
        <v>441.3</v>
      </c>
      <c r="J157" s="11"/>
      <c r="K157" s="11"/>
      <c r="L157" s="1">
        <v>1.8</v>
      </c>
      <c r="M157" s="1">
        <v>0</v>
      </c>
      <c r="N157" s="16"/>
      <c r="O157" s="1"/>
      <c r="P157" s="1">
        <v>9.3699999999999992</v>
      </c>
      <c r="Q157" s="1">
        <v>8.6</v>
      </c>
      <c r="R157" s="5"/>
      <c r="S157" s="16"/>
      <c r="T157" s="1">
        <v>0.27</v>
      </c>
      <c r="U157" s="1">
        <v>0</v>
      </c>
      <c r="V157" s="16"/>
      <c r="W157" s="1"/>
      <c r="X157" s="1">
        <v>0</v>
      </c>
      <c r="Y157" s="2">
        <v>5045.53</v>
      </c>
      <c r="Z157" s="2"/>
      <c r="AA157" s="2">
        <v>3795.18</v>
      </c>
      <c r="AB157" s="1">
        <v>0</v>
      </c>
      <c r="AC157" s="1">
        <v>0</v>
      </c>
      <c r="AD157" s="1">
        <v>20</v>
      </c>
      <c r="AE157" s="1">
        <v>68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43</v>
      </c>
      <c r="AW157" s="1">
        <v>60</v>
      </c>
      <c r="AX157" s="1">
        <v>121</v>
      </c>
      <c r="AY157" s="1">
        <v>174</v>
      </c>
      <c r="AZ157" s="1">
        <v>258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16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 ht="12.75" hidden="1">
      <c r="A158" s="1">
        <v>70082</v>
      </c>
      <c r="B158" s="1" t="s">
        <v>268</v>
      </c>
      <c r="C158" s="1">
        <v>24</v>
      </c>
      <c r="D158" s="1">
        <v>285</v>
      </c>
      <c r="E158" s="1" t="s">
        <v>64</v>
      </c>
      <c r="F158" s="1">
        <v>572</v>
      </c>
      <c r="G158" s="1" t="s">
        <v>269</v>
      </c>
      <c r="H158" s="1">
        <v>37.17</v>
      </c>
      <c r="I158" s="1">
        <v>892.08</v>
      </c>
      <c r="J158" s="11"/>
      <c r="K158" s="11"/>
      <c r="L158" s="1">
        <v>0.25</v>
      </c>
      <c r="M158" s="1">
        <v>1.21</v>
      </c>
      <c r="N158" s="16"/>
      <c r="O158" s="1"/>
      <c r="P158" s="1">
        <v>4.92</v>
      </c>
      <c r="Q158" s="1">
        <v>0</v>
      </c>
      <c r="R158" s="5"/>
      <c r="S158" s="16"/>
      <c r="T158" s="1">
        <v>0.35</v>
      </c>
      <c r="U158" s="1">
        <v>0.62</v>
      </c>
      <c r="V158" s="16"/>
      <c r="W158" s="1"/>
      <c r="X158" s="1">
        <v>0</v>
      </c>
      <c r="Y158" s="2">
        <v>4925.0200000000004</v>
      </c>
      <c r="Z158" s="2"/>
      <c r="AA158" s="2">
        <v>1635.48</v>
      </c>
      <c r="AB158" s="1">
        <v>5</v>
      </c>
      <c r="AC158" s="1">
        <v>2</v>
      </c>
      <c r="AD158" s="1">
        <v>0</v>
      </c>
      <c r="AE158" s="1">
        <v>0</v>
      </c>
      <c r="AF158" s="1">
        <v>29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6</v>
      </c>
      <c r="AW158" s="1">
        <v>81</v>
      </c>
      <c r="AX158" s="1">
        <v>43</v>
      </c>
      <c r="AY158" s="1">
        <v>57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8</v>
      </c>
      <c r="BG158" s="1">
        <v>1</v>
      </c>
      <c r="BH158" s="1">
        <v>0</v>
      </c>
      <c r="BI158" s="1">
        <v>0</v>
      </c>
      <c r="BJ158" s="1">
        <v>15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</row>
    <row r="159" spans="1:67" ht="12.75" hidden="1">
      <c r="A159" s="1">
        <v>70969</v>
      </c>
      <c r="B159" s="1" t="s">
        <v>277</v>
      </c>
      <c r="C159" s="1">
        <v>12</v>
      </c>
      <c r="D159" s="1">
        <v>285</v>
      </c>
      <c r="E159" s="1" t="s">
        <v>64</v>
      </c>
      <c r="F159" s="1">
        <v>567</v>
      </c>
      <c r="G159" s="1" t="s">
        <v>74</v>
      </c>
      <c r="H159" s="1">
        <v>62.506799999999998</v>
      </c>
      <c r="I159" s="1">
        <v>750.08159999999998</v>
      </c>
      <c r="J159" s="11"/>
      <c r="K159" s="11"/>
      <c r="L159" s="1">
        <v>3.08</v>
      </c>
      <c r="M159" s="1">
        <v>6.5</v>
      </c>
      <c r="N159" s="16"/>
      <c r="O159" s="1"/>
      <c r="P159" s="1">
        <v>0.96</v>
      </c>
      <c r="Q159" s="1">
        <v>10</v>
      </c>
      <c r="R159" s="5"/>
      <c r="S159" s="16"/>
      <c r="T159" s="1">
        <v>2.46</v>
      </c>
      <c r="U159" s="1">
        <v>0.92</v>
      </c>
      <c r="V159" s="5" t="s">
        <v>2273</v>
      </c>
      <c r="W159" s="1"/>
      <c r="X159" s="1">
        <v>0</v>
      </c>
      <c r="Y159" s="2">
        <v>4875.53</v>
      </c>
      <c r="Z159" s="2"/>
      <c r="AA159" s="2">
        <v>13063.92</v>
      </c>
      <c r="AB159" s="1">
        <v>5</v>
      </c>
      <c r="AC159" s="1">
        <v>3</v>
      </c>
      <c r="AD159" s="1">
        <v>16</v>
      </c>
      <c r="AE159" s="1">
        <v>29</v>
      </c>
      <c r="AF159" s="1">
        <v>78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8</v>
      </c>
      <c r="AY159" s="1">
        <v>7</v>
      </c>
      <c r="AZ159" s="1">
        <v>120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7</v>
      </c>
      <c r="BG159" s="1">
        <v>5</v>
      </c>
      <c r="BH159" s="1">
        <v>6</v>
      </c>
      <c r="BI159" s="1">
        <v>28</v>
      </c>
      <c r="BJ159" s="1">
        <v>11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</row>
    <row r="160" spans="1:67" ht="12.75" hidden="1">
      <c r="A160" s="1">
        <v>70200</v>
      </c>
      <c r="B160" s="1" t="s">
        <v>176</v>
      </c>
      <c r="C160" s="1">
        <v>24</v>
      </c>
      <c r="D160" s="1">
        <v>285</v>
      </c>
      <c r="E160" s="1" t="s">
        <v>64</v>
      </c>
      <c r="F160" s="1">
        <v>565</v>
      </c>
      <c r="G160" s="1" t="s">
        <v>94</v>
      </c>
      <c r="H160" s="1">
        <v>34.74</v>
      </c>
      <c r="I160" s="1">
        <v>833.76</v>
      </c>
      <c r="J160" s="11"/>
      <c r="K160" s="11"/>
      <c r="L160" s="1">
        <v>1.25</v>
      </c>
      <c r="M160" s="1">
        <v>4.83</v>
      </c>
      <c r="N160" s="16"/>
      <c r="O160" s="1"/>
      <c r="P160" s="1">
        <v>4.42</v>
      </c>
      <c r="Q160" s="1">
        <v>4.08</v>
      </c>
      <c r="R160" s="5"/>
      <c r="S160" s="16"/>
      <c r="T160" s="1">
        <v>0.15</v>
      </c>
      <c r="U160" s="1">
        <v>1.88</v>
      </c>
      <c r="V160" s="16"/>
      <c r="W160" s="1"/>
      <c r="X160" s="1">
        <v>0</v>
      </c>
      <c r="Y160" s="2">
        <v>4846.2299999999996</v>
      </c>
      <c r="Z160" s="2"/>
      <c r="AA160" s="2">
        <v>8997.66</v>
      </c>
      <c r="AB160" s="1">
        <v>15</v>
      </c>
      <c r="AC160" s="1">
        <v>5</v>
      </c>
      <c r="AD160" s="1">
        <v>7</v>
      </c>
      <c r="AE160" s="1">
        <v>11</v>
      </c>
      <c r="AF160" s="1">
        <v>116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30</v>
      </c>
      <c r="AW160" s="1">
        <v>34</v>
      </c>
      <c r="AX160" s="1">
        <v>32</v>
      </c>
      <c r="AY160" s="1">
        <v>54</v>
      </c>
      <c r="AZ160" s="1">
        <v>98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</v>
      </c>
      <c r="BG160" s="1">
        <v>1</v>
      </c>
      <c r="BH160" s="1">
        <v>2</v>
      </c>
      <c r="BI160" s="1">
        <v>0</v>
      </c>
      <c r="BJ160" s="1">
        <v>45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 ht="12.75" hidden="1">
      <c r="A161" s="1">
        <v>70501</v>
      </c>
      <c r="B161" s="1" t="s">
        <v>190</v>
      </c>
      <c r="C161" s="1">
        <v>24</v>
      </c>
      <c r="D161" s="1">
        <v>285</v>
      </c>
      <c r="E161" s="1" t="s">
        <v>64</v>
      </c>
      <c r="F161" s="1">
        <v>974</v>
      </c>
      <c r="G161" s="1" t="s">
        <v>110</v>
      </c>
      <c r="H161" s="1">
        <v>36.130099999999999</v>
      </c>
      <c r="I161" s="1">
        <v>867.12239999999997</v>
      </c>
      <c r="J161" s="11"/>
      <c r="K161" s="11"/>
      <c r="L161" s="1">
        <v>0.57999999999999996</v>
      </c>
      <c r="M161" s="1">
        <v>0</v>
      </c>
      <c r="N161" s="16"/>
      <c r="O161" s="1"/>
      <c r="P161" s="1">
        <v>2.75</v>
      </c>
      <c r="Q161" s="1">
        <v>3</v>
      </c>
      <c r="R161" s="5"/>
      <c r="S161" s="16"/>
      <c r="T161" s="1">
        <v>2</v>
      </c>
      <c r="U161" s="1">
        <v>0.28999999999999998</v>
      </c>
      <c r="V161" s="16"/>
      <c r="W161" s="1"/>
      <c r="X161" s="1">
        <v>0</v>
      </c>
      <c r="Y161" s="2">
        <v>4624.6499999999996</v>
      </c>
      <c r="Z161" s="2"/>
      <c r="AA161" s="2">
        <v>2854.28</v>
      </c>
      <c r="AB161" s="1">
        <v>0</v>
      </c>
      <c r="AC161" s="1">
        <v>0</v>
      </c>
      <c r="AD161" s="1">
        <v>10</v>
      </c>
      <c r="AE161" s="1">
        <v>8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24</v>
      </c>
      <c r="AW161" s="1">
        <v>0</v>
      </c>
      <c r="AX161" s="1">
        <v>13</v>
      </c>
      <c r="AY161" s="1">
        <v>58</v>
      </c>
      <c r="AZ161" s="1">
        <v>72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3</v>
      </c>
      <c r="BG161" s="1">
        <v>10</v>
      </c>
      <c r="BH161" s="1">
        <v>23</v>
      </c>
      <c r="BI161" s="1">
        <v>34</v>
      </c>
      <c r="BJ161" s="1">
        <v>7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 ht="12.75" hidden="1">
      <c r="A162" s="1">
        <v>18071</v>
      </c>
      <c r="B162" s="1" t="s">
        <v>281</v>
      </c>
      <c r="C162" s="1">
        <v>24</v>
      </c>
      <c r="D162" s="1">
        <v>285</v>
      </c>
      <c r="E162" s="1" t="s">
        <v>64</v>
      </c>
      <c r="F162" s="1">
        <v>285</v>
      </c>
      <c r="G162" s="1" t="s">
        <v>64</v>
      </c>
      <c r="H162" s="1">
        <v>51.47</v>
      </c>
      <c r="I162" s="1">
        <v>1235.28</v>
      </c>
      <c r="J162" s="11"/>
      <c r="K162" s="11"/>
      <c r="L162" s="1">
        <v>2</v>
      </c>
      <c r="M162" s="1">
        <v>1.54</v>
      </c>
      <c r="N162" s="16"/>
      <c r="O162" s="1"/>
      <c r="P162" s="1">
        <v>0.38</v>
      </c>
      <c r="Q162" s="1">
        <v>1.46</v>
      </c>
      <c r="R162" s="5"/>
      <c r="S162" s="16"/>
      <c r="T162" s="1">
        <v>1.31</v>
      </c>
      <c r="U162" s="1">
        <v>2.96</v>
      </c>
      <c r="V162" s="16"/>
      <c r="W162" s="1"/>
      <c r="X162" s="1">
        <v>0</v>
      </c>
      <c r="Y162" s="2">
        <v>4555.1000000000004</v>
      </c>
      <c r="Z162" s="2"/>
      <c r="AA162" s="2">
        <v>7360.21</v>
      </c>
      <c r="AB162" s="1">
        <v>11</v>
      </c>
      <c r="AC162" s="1">
        <v>17</v>
      </c>
      <c r="AD162" s="1">
        <v>3</v>
      </c>
      <c r="AE162" s="1">
        <v>51</v>
      </c>
      <c r="AF162" s="1">
        <v>37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2</v>
      </c>
      <c r="AW162" s="1">
        <v>2</v>
      </c>
      <c r="AX162" s="1">
        <v>2</v>
      </c>
      <c r="AY162" s="1">
        <v>8</v>
      </c>
      <c r="AZ162" s="1">
        <v>35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-47</v>
      </c>
      <c r="BG162" s="1">
        <v>96</v>
      </c>
      <c r="BH162" s="1">
        <v>28</v>
      </c>
      <c r="BI162" s="1">
        <v>5</v>
      </c>
      <c r="BJ162" s="1">
        <v>71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</row>
    <row r="163" spans="1:67" ht="12.75" hidden="1">
      <c r="A163" s="1">
        <v>70117</v>
      </c>
      <c r="B163" s="1" t="s">
        <v>284</v>
      </c>
      <c r="C163" s="1">
        <v>24</v>
      </c>
      <c r="D163" s="1">
        <v>285</v>
      </c>
      <c r="E163" s="1" t="s">
        <v>64</v>
      </c>
      <c r="F163" s="1">
        <v>974</v>
      </c>
      <c r="G163" s="1" t="s">
        <v>110</v>
      </c>
      <c r="H163" s="1">
        <v>37.630099999999999</v>
      </c>
      <c r="I163" s="1">
        <v>903.12239999999997</v>
      </c>
      <c r="J163" s="11"/>
      <c r="K163" s="11"/>
      <c r="L163" s="1">
        <v>0.44</v>
      </c>
      <c r="M163" s="1">
        <v>1.25</v>
      </c>
      <c r="N163" s="16"/>
      <c r="O163" s="1"/>
      <c r="P163" s="1">
        <v>2.48</v>
      </c>
      <c r="Q163" s="1">
        <v>3.58</v>
      </c>
      <c r="R163" s="5"/>
      <c r="S163" s="16"/>
      <c r="T163" s="1">
        <v>2.04</v>
      </c>
      <c r="U163" s="1">
        <v>0.08</v>
      </c>
      <c r="V163" s="16"/>
      <c r="W163" s="1"/>
      <c r="X163" s="1">
        <v>0</v>
      </c>
      <c r="Y163" s="2">
        <v>4477.9799999999996</v>
      </c>
      <c r="Z163" s="2"/>
      <c r="AA163" s="2">
        <v>4440.3500000000004</v>
      </c>
      <c r="AB163" s="1">
        <v>3</v>
      </c>
      <c r="AC163" s="1">
        <v>3</v>
      </c>
      <c r="AD163" s="1">
        <v>5</v>
      </c>
      <c r="AE163" s="1">
        <v>2</v>
      </c>
      <c r="AF163" s="1">
        <v>30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10</v>
      </c>
      <c r="AW163" s="1">
        <v>32</v>
      </c>
      <c r="AX163" s="1">
        <v>19</v>
      </c>
      <c r="AY163" s="1">
        <v>29</v>
      </c>
      <c r="AZ163" s="1">
        <v>86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12</v>
      </c>
      <c r="BG163" s="1">
        <v>8</v>
      </c>
      <c r="BH163" s="1">
        <v>30</v>
      </c>
      <c r="BI163" s="1">
        <v>6</v>
      </c>
      <c r="BJ163" s="1">
        <v>2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 ht="12.75" hidden="1">
      <c r="A164" s="1">
        <v>70316</v>
      </c>
      <c r="B164" s="1" t="s">
        <v>261</v>
      </c>
      <c r="C164" s="1">
        <v>15</v>
      </c>
      <c r="D164" s="1">
        <v>285</v>
      </c>
      <c r="E164" s="1" t="s">
        <v>64</v>
      </c>
      <c r="F164" s="1">
        <v>562</v>
      </c>
      <c r="G164" s="1" t="s">
        <v>65</v>
      </c>
      <c r="H164" s="1">
        <v>28.82</v>
      </c>
      <c r="I164" s="1">
        <v>432.3</v>
      </c>
      <c r="J164" s="11"/>
      <c r="K164" s="11"/>
      <c r="L164" s="1">
        <v>2.17</v>
      </c>
      <c r="M164" s="1">
        <v>2</v>
      </c>
      <c r="N164" s="16"/>
      <c r="O164" s="1"/>
      <c r="P164" s="1">
        <v>4.7300000000000004</v>
      </c>
      <c r="Q164" s="1">
        <v>5.13</v>
      </c>
      <c r="R164" s="5"/>
      <c r="S164" s="16"/>
      <c r="T164" s="1">
        <v>3.4</v>
      </c>
      <c r="U164" s="1">
        <v>1.1299999999999999</v>
      </c>
      <c r="V164" s="16"/>
      <c r="W164" s="1"/>
      <c r="X164" s="1">
        <v>0</v>
      </c>
      <c r="Y164" s="2">
        <v>4452.6899999999996</v>
      </c>
      <c r="Z164" s="2"/>
      <c r="AA164" s="2">
        <v>3573.68</v>
      </c>
      <c r="AB164" s="1">
        <v>7</v>
      </c>
      <c r="AC164" s="1">
        <v>15</v>
      </c>
      <c r="AD164" s="1">
        <v>12</v>
      </c>
      <c r="AE164" s="1">
        <v>12</v>
      </c>
      <c r="AF164" s="1">
        <v>30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28</v>
      </c>
      <c r="AW164" s="1">
        <v>30</v>
      </c>
      <c r="AX164" s="1">
        <v>16</v>
      </c>
      <c r="AY164" s="1">
        <v>24</v>
      </c>
      <c r="AZ164" s="1">
        <v>77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12</v>
      </c>
      <c r="BG164" s="1">
        <v>4</v>
      </c>
      <c r="BH164" s="1">
        <v>16</v>
      </c>
      <c r="BI164" s="1">
        <v>42</v>
      </c>
      <c r="BJ164" s="1">
        <v>17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 ht="12.75" hidden="1">
      <c r="A165" s="1">
        <v>70315</v>
      </c>
      <c r="B165" s="1" t="s">
        <v>244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1">
        <v>28.82</v>
      </c>
      <c r="I165" s="1">
        <v>432.3</v>
      </c>
      <c r="J165" s="11"/>
      <c r="K165" s="11"/>
      <c r="L165" s="1">
        <v>1.5</v>
      </c>
      <c r="M165" s="1">
        <v>1.4</v>
      </c>
      <c r="N165" s="16"/>
      <c r="O165" s="1"/>
      <c r="P165" s="1">
        <v>4.03</v>
      </c>
      <c r="Q165" s="1">
        <v>8.93</v>
      </c>
      <c r="R165" s="5"/>
      <c r="S165" s="16"/>
      <c r="T165" s="1">
        <v>4.53</v>
      </c>
      <c r="U165" s="1">
        <v>2</v>
      </c>
      <c r="V165" s="16"/>
      <c r="W165" s="1"/>
      <c r="X165" s="1">
        <v>0</v>
      </c>
      <c r="Y165" s="2">
        <v>4351.82</v>
      </c>
      <c r="Z165" s="2"/>
      <c r="AA165" s="2">
        <v>5331.7</v>
      </c>
      <c r="AB165" s="1">
        <v>7</v>
      </c>
      <c r="AC165" s="1">
        <v>17</v>
      </c>
      <c r="AD165" s="1">
        <v>3</v>
      </c>
      <c r="AE165" s="1">
        <v>8</v>
      </c>
      <c r="AF165" s="1">
        <v>21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16</v>
      </c>
      <c r="AW165" s="1">
        <v>44</v>
      </c>
      <c r="AX165" s="1">
        <v>11</v>
      </c>
      <c r="AY165" s="1">
        <v>23</v>
      </c>
      <c r="AZ165" s="1">
        <v>134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32</v>
      </c>
      <c r="BG165" s="1">
        <v>2</v>
      </c>
      <c r="BH165" s="1">
        <v>23</v>
      </c>
      <c r="BI165" s="1">
        <v>24</v>
      </c>
      <c r="BJ165" s="1">
        <v>30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 ht="12.75" hidden="1">
      <c r="A166" s="1">
        <v>70232</v>
      </c>
      <c r="B166" s="1" t="s">
        <v>234</v>
      </c>
      <c r="C166" s="1">
        <v>5</v>
      </c>
      <c r="D166" s="1">
        <v>285</v>
      </c>
      <c r="E166" s="1" t="s">
        <v>64</v>
      </c>
      <c r="F166" s="1">
        <v>562</v>
      </c>
      <c r="G166" s="1" t="s">
        <v>65</v>
      </c>
      <c r="H166" s="1">
        <v>61.49</v>
      </c>
      <c r="I166" s="1">
        <v>307.45</v>
      </c>
      <c r="J166" s="11"/>
      <c r="K166" s="11"/>
      <c r="L166" s="1">
        <v>2.1</v>
      </c>
      <c r="M166" s="1">
        <v>1.6</v>
      </c>
      <c r="N166" s="16"/>
      <c r="O166" s="1"/>
      <c r="P166" s="1">
        <v>9.8000000000000007</v>
      </c>
      <c r="Q166" s="1">
        <v>1.6</v>
      </c>
      <c r="R166" s="5"/>
      <c r="S166" s="16"/>
      <c r="T166" s="1">
        <v>2</v>
      </c>
      <c r="U166" s="1">
        <v>2.8</v>
      </c>
      <c r="V166" s="16"/>
      <c r="W166" s="1"/>
      <c r="X166" s="1">
        <v>0</v>
      </c>
      <c r="Y166" s="2">
        <v>4273.5600000000004</v>
      </c>
      <c r="Z166" s="2"/>
      <c r="AA166" s="2">
        <v>1844.7</v>
      </c>
      <c r="AB166" s="1">
        <v>3</v>
      </c>
      <c r="AC166" s="1">
        <v>4</v>
      </c>
      <c r="AD166" s="1">
        <v>3</v>
      </c>
      <c r="AE166" s="1">
        <v>5</v>
      </c>
      <c r="AF166" s="1">
        <v>8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23</v>
      </c>
      <c r="AW166" s="1">
        <v>8</v>
      </c>
      <c r="AX166" s="1">
        <v>11</v>
      </c>
      <c r="AY166" s="1">
        <v>22</v>
      </c>
      <c r="AZ166" s="1">
        <v>8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5</v>
      </c>
      <c r="BG166" s="1">
        <v>3</v>
      </c>
      <c r="BH166" s="1">
        <v>3</v>
      </c>
      <c r="BI166" s="1">
        <v>1</v>
      </c>
      <c r="BJ166" s="1">
        <v>14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 ht="12.75" hidden="1">
      <c r="A167" s="1">
        <v>70984</v>
      </c>
      <c r="B167" s="1" t="s">
        <v>149</v>
      </c>
      <c r="C167" s="1">
        <v>5</v>
      </c>
      <c r="D167" s="1">
        <v>285</v>
      </c>
      <c r="E167" s="1" t="s">
        <v>64</v>
      </c>
      <c r="F167" s="1">
        <v>573</v>
      </c>
      <c r="G167" s="1" t="s">
        <v>87</v>
      </c>
      <c r="H167" s="1">
        <v>171.09</v>
      </c>
      <c r="I167" s="1">
        <v>855.45</v>
      </c>
      <c r="J167" s="11"/>
      <c r="K167" s="11"/>
      <c r="L167" s="1">
        <v>1.6</v>
      </c>
      <c r="M167" s="1">
        <v>1.6</v>
      </c>
      <c r="N167" s="16"/>
      <c r="O167" s="1"/>
      <c r="P167" s="1">
        <v>3</v>
      </c>
      <c r="Q167" s="1">
        <v>9.1999999999999993</v>
      </c>
      <c r="R167" s="5"/>
      <c r="S167" s="16"/>
      <c r="T167" s="1">
        <v>0.1</v>
      </c>
      <c r="U167" s="1">
        <v>1.2</v>
      </c>
      <c r="V167" s="16"/>
      <c r="W167" s="1"/>
      <c r="X167" s="1">
        <v>0</v>
      </c>
      <c r="Y167" s="2">
        <v>4020.62</v>
      </c>
      <c r="Z167" s="2"/>
      <c r="AA167" s="2">
        <v>10265.4</v>
      </c>
      <c r="AB167" s="1">
        <v>3</v>
      </c>
      <c r="AC167" s="1">
        <v>1</v>
      </c>
      <c r="AD167" s="1">
        <v>3</v>
      </c>
      <c r="AE167" s="1">
        <v>3</v>
      </c>
      <c r="AF167" s="1">
        <v>8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4</v>
      </c>
      <c r="AW167" s="1">
        <v>11</v>
      </c>
      <c r="AX167" s="1">
        <v>1</v>
      </c>
      <c r="AY167" s="1">
        <v>9</v>
      </c>
      <c r="AZ167" s="1">
        <v>46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1</v>
      </c>
      <c r="BH167" s="1">
        <v>0</v>
      </c>
      <c r="BI167" s="1">
        <v>0</v>
      </c>
      <c r="BJ167" s="1">
        <v>6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</row>
    <row r="168" spans="1:67" ht="12.75" hidden="1">
      <c r="A168" s="1">
        <v>76000</v>
      </c>
      <c r="B168" s="1" t="s">
        <v>356</v>
      </c>
      <c r="C168" s="1">
        <v>75</v>
      </c>
      <c r="D168" s="1">
        <v>285</v>
      </c>
      <c r="E168" s="1" t="s">
        <v>64</v>
      </c>
      <c r="F168" s="1">
        <v>502</v>
      </c>
      <c r="G168" s="1" t="s">
        <v>146</v>
      </c>
      <c r="H168" s="1">
        <v>8.5500000000000007</v>
      </c>
      <c r="I168" s="1">
        <v>641.25</v>
      </c>
      <c r="J168" s="11"/>
      <c r="K168" s="11"/>
      <c r="L168" s="1">
        <v>0.94</v>
      </c>
      <c r="M168" s="1">
        <v>0</v>
      </c>
      <c r="N168" s="16"/>
      <c r="O168" s="1"/>
      <c r="P168" s="1">
        <v>4.5999999999999996</v>
      </c>
      <c r="Q168" s="1">
        <v>3</v>
      </c>
      <c r="R168" s="5"/>
      <c r="S168" s="16"/>
      <c r="T168" s="1">
        <v>7.0000000000000007E-2</v>
      </c>
      <c r="U168" s="1">
        <v>0</v>
      </c>
      <c r="V168" s="16"/>
      <c r="W168" s="1"/>
      <c r="X168" s="1">
        <v>0</v>
      </c>
      <c r="Y168" s="2">
        <v>3595.28</v>
      </c>
      <c r="Z168" s="2"/>
      <c r="AA168" s="2">
        <v>1923.75</v>
      </c>
      <c r="AB168" s="1">
        <v>0</v>
      </c>
      <c r="AC168" s="1">
        <v>0</v>
      </c>
      <c r="AD168" s="1">
        <v>15</v>
      </c>
      <c r="AE168" s="1">
        <v>111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4</v>
      </c>
      <c r="AW168" s="1">
        <v>106</v>
      </c>
      <c r="AX168" s="1">
        <v>108</v>
      </c>
      <c r="AY168" s="1">
        <v>360</v>
      </c>
      <c r="AZ168" s="1">
        <v>225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10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</row>
    <row r="169" spans="1:67" ht="12.75" hidden="1">
      <c r="A169" s="1">
        <v>70314</v>
      </c>
      <c r="B169" s="1" t="s">
        <v>286</v>
      </c>
      <c r="C169" s="1">
        <v>15</v>
      </c>
      <c r="D169" s="1">
        <v>285</v>
      </c>
      <c r="E169" s="1" t="s">
        <v>64</v>
      </c>
      <c r="F169" s="1">
        <v>562</v>
      </c>
      <c r="G169" s="1" t="s">
        <v>65</v>
      </c>
      <c r="H169" s="1">
        <v>28.82</v>
      </c>
      <c r="I169" s="1">
        <v>432.3</v>
      </c>
      <c r="J169" s="11"/>
      <c r="K169" s="11"/>
      <c r="L169" s="1">
        <v>1.33</v>
      </c>
      <c r="M169" s="1">
        <v>0</v>
      </c>
      <c r="N169" s="16"/>
      <c r="O169" s="1"/>
      <c r="P169" s="1">
        <v>4.8</v>
      </c>
      <c r="Q169" s="1">
        <v>3.6</v>
      </c>
      <c r="R169" s="5"/>
      <c r="S169" s="16"/>
      <c r="T169" s="1">
        <v>2.17</v>
      </c>
      <c r="U169" s="1">
        <v>2.5299999999999998</v>
      </c>
      <c r="V169" s="16"/>
      <c r="W169" s="1"/>
      <c r="X169" s="1">
        <v>0</v>
      </c>
      <c r="Y169" s="2">
        <v>3588.09</v>
      </c>
      <c r="Z169" s="2"/>
      <c r="AA169" s="2">
        <v>2651.44</v>
      </c>
      <c r="AB169" s="1">
        <v>1</v>
      </c>
      <c r="AC169" s="1">
        <v>12</v>
      </c>
      <c r="AD169" s="1">
        <v>9</v>
      </c>
      <c r="AE169" s="1">
        <v>8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18</v>
      </c>
      <c r="AW169" s="1">
        <v>41</v>
      </c>
      <c r="AX169" s="1">
        <v>21</v>
      </c>
      <c r="AY169" s="1">
        <v>25</v>
      </c>
      <c r="AZ169" s="1">
        <v>54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17</v>
      </c>
      <c r="BG169" s="1">
        <v>5</v>
      </c>
      <c r="BH169" s="1">
        <v>5</v>
      </c>
      <c r="BI169" s="1">
        <v>16</v>
      </c>
      <c r="BJ169" s="1">
        <v>38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</row>
    <row r="170" spans="1:67" ht="12.75" hidden="1">
      <c r="A170" s="1">
        <v>70112</v>
      </c>
      <c r="B170" s="1" t="s">
        <v>246</v>
      </c>
      <c r="C170" s="1">
        <v>18</v>
      </c>
      <c r="D170" s="1">
        <v>285</v>
      </c>
      <c r="E170" s="1" t="s">
        <v>64</v>
      </c>
      <c r="F170" s="1">
        <v>558</v>
      </c>
      <c r="G170" s="1" t="s">
        <v>67</v>
      </c>
      <c r="H170" s="1">
        <v>47.35</v>
      </c>
      <c r="I170" s="1">
        <v>852.3</v>
      </c>
      <c r="J170" s="11"/>
      <c r="K170" s="11"/>
      <c r="L170" s="1">
        <v>1.25</v>
      </c>
      <c r="M170" s="1">
        <v>1.22</v>
      </c>
      <c r="N170" s="16"/>
      <c r="O170" s="1"/>
      <c r="P170" s="1">
        <v>2.08</v>
      </c>
      <c r="Q170" s="1">
        <v>1.39</v>
      </c>
      <c r="R170" s="5"/>
      <c r="S170" s="16"/>
      <c r="T170" s="1">
        <v>0.56000000000000005</v>
      </c>
      <c r="U170" s="1">
        <v>0.78</v>
      </c>
      <c r="V170" s="16"/>
      <c r="W170" s="1"/>
      <c r="X170" s="1">
        <v>0</v>
      </c>
      <c r="Y170" s="2">
        <v>3314.5</v>
      </c>
      <c r="Z170" s="2"/>
      <c r="AA170" s="2">
        <v>2888.35</v>
      </c>
      <c r="AB170" s="1">
        <v>3</v>
      </c>
      <c r="AC170" s="1">
        <v>1</v>
      </c>
      <c r="AD170" s="1">
        <v>1</v>
      </c>
      <c r="AE170" s="1">
        <v>36</v>
      </c>
      <c r="AF170" s="1">
        <v>22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1</v>
      </c>
      <c r="AX170" s="1">
        <v>35</v>
      </c>
      <c r="AY170" s="1">
        <v>4</v>
      </c>
      <c r="AZ170" s="1">
        <v>25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4</v>
      </c>
      <c r="BH170" s="1">
        <v>3</v>
      </c>
      <c r="BI170" s="1">
        <v>10</v>
      </c>
      <c r="BJ170" s="1">
        <v>14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 ht="12.75" hidden="1">
      <c r="A171" s="1">
        <v>70171</v>
      </c>
      <c r="B171" s="1" t="s">
        <v>283</v>
      </c>
      <c r="C171" s="1">
        <v>15</v>
      </c>
      <c r="D171" s="1">
        <v>285</v>
      </c>
      <c r="E171" s="1" t="s">
        <v>64</v>
      </c>
      <c r="F171" s="1">
        <v>322</v>
      </c>
      <c r="G171" s="1" t="s">
        <v>167</v>
      </c>
      <c r="H171" s="1">
        <v>30.07</v>
      </c>
      <c r="I171" s="1">
        <v>451.05</v>
      </c>
      <c r="J171" s="11"/>
      <c r="K171" s="11"/>
      <c r="L171" s="1">
        <v>0.97</v>
      </c>
      <c r="M171" s="1">
        <v>6.33</v>
      </c>
      <c r="N171" s="16"/>
      <c r="O171" s="1"/>
      <c r="P171" s="1">
        <v>5.53</v>
      </c>
      <c r="Q171" s="1">
        <v>6.6</v>
      </c>
      <c r="R171" s="5"/>
      <c r="S171" s="16"/>
      <c r="T171" s="1">
        <v>0.77</v>
      </c>
      <c r="U171" s="1">
        <v>1.67</v>
      </c>
      <c r="V171" s="16"/>
      <c r="W171" s="1"/>
      <c r="X171" s="1">
        <v>0</v>
      </c>
      <c r="Y171" s="2">
        <v>3277.63</v>
      </c>
      <c r="Z171" s="2"/>
      <c r="AA171" s="2">
        <v>6585.33</v>
      </c>
      <c r="AB171" s="1">
        <v>4</v>
      </c>
      <c r="AC171" s="1">
        <v>7</v>
      </c>
      <c r="AD171" s="1">
        <v>5</v>
      </c>
      <c r="AE171" s="1">
        <v>4</v>
      </c>
      <c r="AF171" s="1">
        <v>95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31</v>
      </c>
      <c r="AW171" s="1">
        <v>17</v>
      </c>
      <c r="AX171" s="1">
        <v>30</v>
      </c>
      <c r="AY171" s="1">
        <v>27</v>
      </c>
      <c r="AZ171" s="1">
        <v>99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11</v>
      </c>
      <c r="BG171" s="1">
        <v>1</v>
      </c>
      <c r="BH171" s="1">
        <v>0</v>
      </c>
      <c r="BI171" s="1">
        <v>0</v>
      </c>
      <c r="BJ171" s="1">
        <v>25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</row>
    <row r="172" spans="1:67" ht="12.75" hidden="1">
      <c r="A172" s="1">
        <v>70978</v>
      </c>
      <c r="B172" s="1" t="s">
        <v>265</v>
      </c>
      <c r="C172" s="1">
        <v>16</v>
      </c>
      <c r="D172" s="1">
        <v>285</v>
      </c>
      <c r="E172" s="1" t="s">
        <v>64</v>
      </c>
      <c r="F172" s="1">
        <v>998</v>
      </c>
      <c r="G172" s="1" t="s">
        <v>266</v>
      </c>
      <c r="H172" s="1">
        <v>84.48</v>
      </c>
      <c r="I172" s="1">
        <v>1351.68</v>
      </c>
      <c r="J172" s="11"/>
      <c r="K172" s="11"/>
      <c r="L172" s="1">
        <v>0.09</v>
      </c>
      <c r="M172" s="1">
        <v>0.62</v>
      </c>
      <c r="N172" s="16"/>
      <c r="O172" s="1"/>
      <c r="P172" s="1">
        <v>1.97</v>
      </c>
      <c r="Q172" s="1">
        <v>5</v>
      </c>
      <c r="R172" s="5"/>
      <c r="S172" s="16"/>
      <c r="T172" s="1">
        <v>0.34</v>
      </c>
      <c r="U172" s="1">
        <v>2.81</v>
      </c>
      <c r="V172" s="16"/>
      <c r="W172" s="1"/>
      <c r="X172" s="1">
        <v>0</v>
      </c>
      <c r="Y172" s="2">
        <v>3252.48</v>
      </c>
      <c r="Z172" s="2"/>
      <c r="AA172" s="2">
        <v>11404.8</v>
      </c>
      <c r="AB172" s="1">
        <v>0</v>
      </c>
      <c r="AC172" s="1">
        <v>0</v>
      </c>
      <c r="AD172" s="1">
        <v>1</v>
      </c>
      <c r="AE172" s="1">
        <v>1</v>
      </c>
      <c r="AF172" s="1">
        <v>10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8</v>
      </c>
      <c r="AW172" s="1">
        <v>14</v>
      </c>
      <c r="AX172" s="1">
        <v>12</v>
      </c>
      <c r="AY172" s="1">
        <v>9</v>
      </c>
      <c r="AZ172" s="1">
        <v>80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</v>
      </c>
      <c r="BG172" s="1">
        <v>1</v>
      </c>
      <c r="BH172" s="1">
        <v>0</v>
      </c>
      <c r="BI172" s="1">
        <v>6</v>
      </c>
      <c r="BJ172" s="1">
        <v>45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</row>
    <row r="173" spans="1:67" ht="12.75" hidden="1">
      <c r="A173" s="1">
        <v>70360</v>
      </c>
      <c r="B173" s="1" t="s">
        <v>245</v>
      </c>
      <c r="C173" s="1">
        <v>15</v>
      </c>
      <c r="D173" s="1">
        <v>285</v>
      </c>
      <c r="E173" s="1" t="s">
        <v>64</v>
      </c>
      <c r="F173" s="1">
        <v>562</v>
      </c>
      <c r="G173" s="1" t="s">
        <v>65</v>
      </c>
      <c r="H173" s="1">
        <v>30.07</v>
      </c>
      <c r="I173" s="1">
        <v>451.05</v>
      </c>
      <c r="J173" s="11"/>
      <c r="K173" s="11"/>
      <c r="L173" s="1">
        <v>0.47</v>
      </c>
      <c r="M173" s="1">
        <v>0.4</v>
      </c>
      <c r="N173" s="16"/>
      <c r="O173" s="1"/>
      <c r="P173" s="1">
        <v>5.57</v>
      </c>
      <c r="Q173" s="1">
        <v>7.47</v>
      </c>
      <c r="R173" s="5"/>
      <c r="S173" s="16"/>
      <c r="T173" s="1">
        <v>0.7</v>
      </c>
      <c r="U173" s="1">
        <v>2.13</v>
      </c>
      <c r="V173" s="16"/>
      <c r="W173" s="1"/>
      <c r="X173" s="1">
        <v>0</v>
      </c>
      <c r="Y173" s="2">
        <v>3037.07</v>
      </c>
      <c r="Z173" s="2"/>
      <c r="AA173" s="2">
        <v>4510.5</v>
      </c>
      <c r="AB173" s="1">
        <v>6</v>
      </c>
      <c r="AC173" s="1">
        <v>2</v>
      </c>
      <c r="AD173" s="1">
        <v>0</v>
      </c>
      <c r="AE173" s="1">
        <v>0</v>
      </c>
      <c r="AF173" s="1">
        <v>6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38</v>
      </c>
      <c r="AW173" s="1">
        <v>22</v>
      </c>
      <c r="AX173" s="1">
        <v>18</v>
      </c>
      <c r="AY173" s="1">
        <v>33</v>
      </c>
      <c r="AZ173" s="1">
        <v>112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9</v>
      </c>
      <c r="BG173" s="1">
        <v>1</v>
      </c>
      <c r="BH173" s="1">
        <v>1</v>
      </c>
      <c r="BI173" s="1">
        <v>0</v>
      </c>
      <c r="BJ173" s="1">
        <v>32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</row>
    <row r="174" spans="1:67" ht="12.75" hidden="1">
      <c r="A174" s="1">
        <v>70147</v>
      </c>
      <c r="B174" s="1" t="s">
        <v>232</v>
      </c>
      <c r="C174" s="1">
        <v>40</v>
      </c>
      <c r="D174" s="1">
        <v>285</v>
      </c>
      <c r="E174" s="1" t="s">
        <v>64</v>
      </c>
      <c r="F174" s="1">
        <v>974</v>
      </c>
      <c r="G174" s="1" t="s">
        <v>110</v>
      </c>
      <c r="H174" s="1">
        <v>30.79</v>
      </c>
      <c r="I174" s="1">
        <v>1231.5999999999999</v>
      </c>
      <c r="J174" s="11"/>
      <c r="K174" s="11"/>
      <c r="L174" s="1">
        <v>0.72</v>
      </c>
      <c r="M174" s="1">
        <v>0.02</v>
      </c>
      <c r="N174" s="16"/>
      <c r="O174" s="1"/>
      <c r="P174" s="1">
        <v>0.79</v>
      </c>
      <c r="Q174" s="1">
        <v>0</v>
      </c>
      <c r="R174" s="5"/>
      <c r="S174" s="16"/>
      <c r="T174" s="1">
        <v>0.81</v>
      </c>
      <c r="U174" s="1">
        <v>0.3</v>
      </c>
      <c r="V174" s="16"/>
      <c r="W174" s="1"/>
      <c r="X174" s="1">
        <v>0</v>
      </c>
      <c r="Y174" s="2">
        <v>2863.47</v>
      </c>
      <c r="Z174" s="2"/>
      <c r="AA174" s="2">
        <v>400.27</v>
      </c>
      <c r="AB174" s="1">
        <v>12</v>
      </c>
      <c r="AC174" s="1">
        <v>34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63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15</v>
      </c>
      <c r="BG174" s="1">
        <v>8</v>
      </c>
      <c r="BH174" s="1">
        <v>10</v>
      </c>
      <c r="BI174" s="1">
        <v>7</v>
      </c>
      <c r="BJ174" s="1">
        <v>12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 ht="12.75" hidden="1">
      <c r="A175" s="1">
        <v>70407</v>
      </c>
      <c r="B175" s="1" t="s">
        <v>220</v>
      </c>
      <c r="C175" s="1">
        <v>20</v>
      </c>
      <c r="D175" s="1">
        <v>285</v>
      </c>
      <c r="E175" s="1" t="s">
        <v>64</v>
      </c>
      <c r="F175" s="1">
        <v>557</v>
      </c>
      <c r="G175" s="1" t="s">
        <v>69</v>
      </c>
      <c r="H175" s="1">
        <v>71.849999999999994</v>
      </c>
      <c r="I175" s="1">
        <v>1437</v>
      </c>
      <c r="J175" s="11"/>
      <c r="K175" s="11"/>
      <c r="L175" s="1">
        <v>0</v>
      </c>
      <c r="M175" s="1">
        <v>0</v>
      </c>
      <c r="N175" s="16"/>
      <c r="O175" s="1"/>
      <c r="P175" s="1">
        <v>1.3</v>
      </c>
      <c r="Q175" s="1">
        <v>0</v>
      </c>
      <c r="R175" s="5"/>
      <c r="S175" s="16"/>
      <c r="T175" s="1">
        <v>0.6</v>
      </c>
      <c r="U175" s="1">
        <v>0.3</v>
      </c>
      <c r="V175" s="16"/>
      <c r="W175" s="1"/>
      <c r="X175" s="1">
        <v>0</v>
      </c>
      <c r="Y175" s="2">
        <v>2730.3</v>
      </c>
      <c r="Z175" s="2"/>
      <c r="AA175" s="2">
        <v>431.1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17</v>
      </c>
      <c r="AY175" s="1">
        <v>18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11</v>
      </c>
      <c r="BG175" s="1">
        <v>2</v>
      </c>
      <c r="BH175" s="1">
        <v>0</v>
      </c>
      <c r="BI175" s="1">
        <v>0</v>
      </c>
      <c r="BJ175" s="1">
        <v>6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</row>
    <row r="176" spans="1:67" ht="12.75" hidden="1">
      <c r="A176" s="1">
        <v>70063</v>
      </c>
      <c r="B176" s="1" t="s">
        <v>198</v>
      </c>
      <c r="C176" s="1">
        <v>24</v>
      </c>
      <c r="D176" s="1">
        <v>285</v>
      </c>
      <c r="E176" s="1" t="s">
        <v>64</v>
      </c>
      <c r="F176" s="1">
        <v>565</v>
      </c>
      <c r="G176" s="1" t="s">
        <v>94</v>
      </c>
      <c r="H176" s="1">
        <v>34.74</v>
      </c>
      <c r="I176" s="1">
        <v>833.76</v>
      </c>
      <c r="J176" s="11"/>
      <c r="K176" s="11"/>
      <c r="L176" s="1">
        <v>0.28999999999999998</v>
      </c>
      <c r="M176" s="1">
        <v>0</v>
      </c>
      <c r="N176" s="16"/>
      <c r="O176" s="1"/>
      <c r="P176" s="1">
        <v>2.92</v>
      </c>
      <c r="Q176" s="1">
        <v>0.96</v>
      </c>
      <c r="R176" s="5"/>
      <c r="S176" s="16"/>
      <c r="T176" s="1">
        <v>0.06</v>
      </c>
      <c r="U176" s="1">
        <v>0.04</v>
      </c>
      <c r="V176" s="16"/>
      <c r="W176" s="1"/>
      <c r="X176" s="1">
        <v>0</v>
      </c>
      <c r="Y176" s="2">
        <v>2727.09</v>
      </c>
      <c r="Z176" s="2"/>
      <c r="AA176" s="2">
        <v>833.76</v>
      </c>
      <c r="AB176" s="1">
        <v>0</v>
      </c>
      <c r="AC176" s="1">
        <v>0</v>
      </c>
      <c r="AD176" s="1">
        <v>3</v>
      </c>
      <c r="AE176" s="1">
        <v>8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17</v>
      </c>
      <c r="AW176" s="1">
        <v>13</v>
      </c>
      <c r="AX176" s="1">
        <v>41</v>
      </c>
      <c r="AY176" s="1">
        <v>11</v>
      </c>
      <c r="AZ176" s="1">
        <v>23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1</v>
      </c>
      <c r="BH176" s="1">
        <v>1</v>
      </c>
      <c r="BI176" s="1">
        <v>0</v>
      </c>
      <c r="BJ176" s="1">
        <v>1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</row>
    <row r="177" spans="1:67" ht="12.75" hidden="1">
      <c r="A177" s="1">
        <v>70115</v>
      </c>
      <c r="B177" s="1" t="s">
        <v>241</v>
      </c>
      <c r="C177" s="1">
        <v>30</v>
      </c>
      <c r="D177" s="1">
        <v>285</v>
      </c>
      <c r="E177" s="1" t="s">
        <v>64</v>
      </c>
      <c r="F177" s="1">
        <v>573</v>
      </c>
      <c r="G177" s="1" t="s">
        <v>87</v>
      </c>
      <c r="H177" s="1">
        <v>29.93</v>
      </c>
      <c r="I177" s="1">
        <v>897.9</v>
      </c>
      <c r="J177" s="11"/>
      <c r="K177" s="11"/>
      <c r="L177" s="1">
        <v>0.32</v>
      </c>
      <c r="M177" s="1">
        <v>1.77</v>
      </c>
      <c r="N177" s="16"/>
      <c r="O177" s="1"/>
      <c r="P177" s="1">
        <v>2.15</v>
      </c>
      <c r="Q177" s="1">
        <v>5.3</v>
      </c>
      <c r="R177" s="5"/>
      <c r="S177" s="1"/>
      <c r="T177" s="1">
        <v>0.5</v>
      </c>
      <c r="U177" s="1">
        <v>1.57</v>
      </c>
      <c r="V177" s="16"/>
      <c r="W177" s="1"/>
      <c r="X177" s="1">
        <v>0</v>
      </c>
      <c r="Y177" s="2">
        <v>2663.77</v>
      </c>
      <c r="Z177" s="2"/>
      <c r="AA177" s="2">
        <v>7751.87</v>
      </c>
      <c r="AB177" s="1">
        <v>0</v>
      </c>
      <c r="AC177" s="1">
        <v>5</v>
      </c>
      <c r="AD177" s="1">
        <v>6</v>
      </c>
      <c r="AE177" s="1">
        <v>2</v>
      </c>
      <c r="AF177" s="1">
        <v>53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14</v>
      </c>
      <c r="AW177" s="1">
        <v>11</v>
      </c>
      <c r="AX177" s="1">
        <v>35</v>
      </c>
      <c r="AY177" s="1">
        <v>20</v>
      </c>
      <c r="AZ177" s="1">
        <v>159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5</v>
      </c>
      <c r="BG177" s="1">
        <v>3</v>
      </c>
      <c r="BH177" s="1">
        <v>7</v>
      </c>
      <c r="BI177" s="1">
        <v>3</v>
      </c>
      <c r="BJ177" s="1">
        <v>47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</row>
    <row r="178" spans="1:67" ht="12.75" hidden="1">
      <c r="A178" s="1">
        <v>70970</v>
      </c>
      <c r="B178" s="1" t="s">
        <v>237</v>
      </c>
      <c r="C178" s="1">
        <v>15</v>
      </c>
      <c r="D178" s="1">
        <v>285</v>
      </c>
      <c r="E178" s="1" t="s">
        <v>64</v>
      </c>
      <c r="F178" s="1">
        <v>562</v>
      </c>
      <c r="G178" s="1" t="s">
        <v>65</v>
      </c>
      <c r="H178" s="1">
        <v>28.82</v>
      </c>
      <c r="I178" s="1">
        <v>432.3</v>
      </c>
      <c r="J178" s="11"/>
      <c r="K178" s="11"/>
      <c r="L178" s="1">
        <v>1.1299999999999999</v>
      </c>
      <c r="M178" s="1">
        <v>1.07</v>
      </c>
      <c r="N178" s="16"/>
      <c r="O178" s="1"/>
      <c r="P178" s="1">
        <v>3.93</v>
      </c>
      <c r="Q178" s="1">
        <v>1.8</v>
      </c>
      <c r="R178" s="5"/>
      <c r="S178" s="1"/>
      <c r="T178" s="1">
        <v>1</v>
      </c>
      <c r="U178" s="1">
        <v>1.33</v>
      </c>
      <c r="V178" s="16"/>
      <c r="W178" s="1"/>
      <c r="X178" s="1">
        <v>0</v>
      </c>
      <c r="Y178" s="2">
        <v>2622.62</v>
      </c>
      <c r="Z178" s="2"/>
      <c r="AA178" s="2">
        <v>1815.66</v>
      </c>
      <c r="AB178" s="1">
        <v>1</v>
      </c>
      <c r="AC178" s="1">
        <v>6</v>
      </c>
      <c r="AD178" s="1">
        <v>11</v>
      </c>
      <c r="AE178" s="1">
        <v>4</v>
      </c>
      <c r="AF178" s="1">
        <v>16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17</v>
      </c>
      <c r="AW178" s="1">
        <v>2</v>
      </c>
      <c r="AX178" s="1">
        <v>26</v>
      </c>
      <c r="AY178" s="1">
        <v>30</v>
      </c>
      <c r="AZ178" s="1">
        <v>27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3</v>
      </c>
      <c r="BG178" s="1">
        <v>7</v>
      </c>
      <c r="BH178" s="1">
        <v>3</v>
      </c>
      <c r="BI178" s="1">
        <v>11</v>
      </c>
      <c r="BJ178" s="1">
        <v>20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</row>
    <row r="179" spans="1:67" ht="12.75" hidden="1">
      <c r="A179" s="1">
        <v>70141</v>
      </c>
      <c r="B179" s="1" t="s">
        <v>270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1">
        <v>28.82</v>
      </c>
      <c r="I179" s="1">
        <v>432.3</v>
      </c>
      <c r="J179" s="11"/>
      <c r="K179" s="11"/>
      <c r="L179" s="1">
        <v>1.07</v>
      </c>
      <c r="M179" s="1">
        <v>1.33</v>
      </c>
      <c r="N179" s="16"/>
      <c r="O179" s="1"/>
      <c r="P179" s="1">
        <v>4.0999999999999996</v>
      </c>
      <c r="Q179" s="1">
        <v>6.2</v>
      </c>
      <c r="R179" s="5"/>
      <c r="S179" s="1"/>
      <c r="T179" s="1">
        <v>0.87</v>
      </c>
      <c r="U179" s="1">
        <v>7.0000000000000007E-2</v>
      </c>
      <c r="V179" s="16"/>
      <c r="W179" s="1"/>
      <c r="X179" s="1">
        <v>0</v>
      </c>
      <c r="Y179" s="2">
        <v>2608.21</v>
      </c>
      <c r="Z179" s="2"/>
      <c r="AA179" s="2">
        <v>3285.48</v>
      </c>
      <c r="AB179" s="1">
        <v>4</v>
      </c>
      <c r="AC179" s="1">
        <v>8</v>
      </c>
      <c r="AD179" s="1">
        <v>6</v>
      </c>
      <c r="AE179" s="1">
        <v>4</v>
      </c>
      <c r="AF179" s="1">
        <v>20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20</v>
      </c>
      <c r="AW179" s="1">
        <v>32</v>
      </c>
      <c r="AX179" s="1">
        <v>14</v>
      </c>
      <c r="AY179" s="1">
        <v>23</v>
      </c>
      <c r="AZ179" s="1">
        <v>93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2</v>
      </c>
      <c r="BG179" s="1">
        <v>2</v>
      </c>
      <c r="BH179" s="1">
        <v>8</v>
      </c>
      <c r="BI179" s="1">
        <v>4</v>
      </c>
      <c r="BJ179" s="1">
        <v>1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</row>
    <row r="180" spans="1:67" ht="12.75" hidden="1">
      <c r="A180" s="1">
        <v>70033</v>
      </c>
      <c r="B180" s="1" t="s">
        <v>179</v>
      </c>
      <c r="C180" s="1">
        <v>18</v>
      </c>
      <c r="D180" s="1">
        <v>285</v>
      </c>
      <c r="E180" s="1" t="s">
        <v>64</v>
      </c>
      <c r="F180" s="1">
        <v>991</v>
      </c>
      <c r="G180" s="1" t="s">
        <v>141</v>
      </c>
      <c r="H180" s="1">
        <v>47.222200000000001</v>
      </c>
      <c r="I180" s="1">
        <v>849.99959999999999</v>
      </c>
      <c r="J180" s="11"/>
      <c r="K180" s="11"/>
      <c r="L180" s="1">
        <v>0.5</v>
      </c>
      <c r="M180" s="1">
        <v>3.28</v>
      </c>
      <c r="N180" s="16"/>
      <c r="O180" s="1"/>
      <c r="P180" s="1">
        <v>2.19</v>
      </c>
      <c r="Q180" s="1">
        <v>3.67</v>
      </c>
      <c r="R180" s="5"/>
      <c r="S180" s="1"/>
      <c r="T180" s="1">
        <v>0.31</v>
      </c>
      <c r="U180" s="1">
        <v>0.94</v>
      </c>
      <c r="V180" s="16"/>
      <c r="W180" s="1"/>
      <c r="X180" s="1">
        <v>0</v>
      </c>
      <c r="Y180" s="2">
        <v>2550</v>
      </c>
      <c r="Z180" s="2"/>
      <c r="AA180" s="2">
        <v>6705.55</v>
      </c>
      <c r="AB180" s="1">
        <v>4</v>
      </c>
      <c r="AC180" s="1">
        <v>4</v>
      </c>
      <c r="AD180" s="1">
        <v>3</v>
      </c>
      <c r="AE180" s="1">
        <v>0</v>
      </c>
      <c r="AF180" s="1">
        <v>59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11</v>
      </c>
      <c r="AW180" s="1">
        <v>6</v>
      </c>
      <c r="AX180" s="1">
        <v>13</v>
      </c>
      <c r="AY180" s="1">
        <v>25</v>
      </c>
      <c r="AZ180" s="1">
        <v>66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</v>
      </c>
      <c r="BG180" s="1">
        <v>1</v>
      </c>
      <c r="BH180" s="1">
        <v>0</v>
      </c>
      <c r="BI180" s="1">
        <v>8</v>
      </c>
      <c r="BJ180" s="1">
        <v>17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</row>
    <row r="181" spans="1:67" ht="12.75" hidden="1">
      <c r="A181" s="1">
        <v>70146</v>
      </c>
      <c r="B181" s="1" t="s">
        <v>313</v>
      </c>
      <c r="C181" s="1">
        <v>20</v>
      </c>
      <c r="D181" s="1">
        <v>285</v>
      </c>
      <c r="E181" s="1" t="s">
        <v>64</v>
      </c>
      <c r="F181" s="1">
        <v>588</v>
      </c>
      <c r="G181" s="1" t="s">
        <v>146</v>
      </c>
      <c r="H181" s="1">
        <v>53.1</v>
      </c>
      <c r="I181" s="1">
        <v>1062</v>
      </c>
      <c r="J181" s="11"/>
      <c r="K181" s="11"/>
      <c r="L181" s="1">
        <v>1.62</v>
      </c>
      <c r="M181" s="1">
        <v>0</v>
      </c>
      <c r="N181" s="16"/>
      <c r="O181" s="1"/>
      <c r="P181" s="1">
        <v>0.72</v>
      </c>
      <c r="Q181" s="1">
        <v>0</v>
      </c>
      <c r="R181" s="5"/>
      <c r="S181" s="1"/>
      <c r="T181" s="1">
        <v>0.05</v>
      </c>
      <c r="U181" s="1">
        <v>0.15</v>
      </c>
      <c r="V181" s="16"/>
      <c r="W181" s="1"/>
      <c r="X181" s="1">
        <v>0</v>
      </c>
      <c r="Y181" s="2">
        <v>2548.8000000000002</v>
      </c>
      <c r="Z181" s="2"/>
      <c r="AA181" s="2">
        <v>159.30000000000001</v>
      </c>
      <c r="AB181" s="1">
        <v>0</v>
      </c>
      <c r="AC181" s="1">
        <v>0</v>
      </c>
      <c r="AD181" s="1">
        <v>26</v>
      </c>
      <c r="AE181" s="1">
        <v>13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8</v>
      </c>
      <c r="AY181" s="1">
        <v>13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1</v>
      </c>
      <c r="BI181" s="1">
        <v>0</v>
      </c>
      <c r="BJ181" s="1">
        <v>3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</row>
    <row r="182" spans="1:67" ht="12.75" hidden="1">
      <c r="A182" s="1">
        <v>70153</v>
      </c>
      <c r="B182" s="1" t="s">
        <v>186</v>
      </c>
      <c r="C182" s="1">
        <v>24</v>
      </c>
      <c r="D182" s="1">
        <v>285</v>
      </c>
      <c r="E182" s="1" t="s">
        <v>64</v>
      </c>
      <c r="F182" s="1">
        <v>974</v>
      </c>
      <c r="G182" s="1" t="s">
        <v>110</v>
      </c>
      <c r="H182" s="1">
        <v>44.36</v>
      </c>
      <c r="I182" s="1">
        <v>1064.6400000000001</v>
      </c>
      <c r="J182" s="11"/>
      <c r="K182" s="11"/>
      <c r="L182" s="1">
        <v>0.62</v>
      </c>
      <c r="M182" s="1">
        <v>0.04</v>
      </c>
      <c r="N182" s="16"/>
      <c r="O182" s="1"/>
      <c r="P182" s="1">
        <v>1.1000000000000001</v>
      </c>
      <c r="Q182" s="1">
        <v>0.67</v>
      </c>
      <c r="R182" s="5"/>
      <c r="S182" s="1"/>
      <c r="T182" s="1">
        <v>0.62</v>
      </c>
      <c r="U182" s="1">
        <v>1.33</v>
      </c>
      <c r="V182" s="16"/>
      <c r="W182" s="1"/>
      <c r="X182" s="1">
        <v>0</v>
      </c>
      <c r="Y182" s="2">
        <v>2506.34</v>
      </c>
      <c r="Z182" s="2"/>
      <c r="AA182" s="2">
        <v>2173.64</v>
      </c>
      <c r="AB182" s="1">
        <v>1</v>
      </c>
      <c r="AC182" s="1">
        <v>3</v>
      </c>
      <c r="AD182" s="1">
        <v>11</v>
      </c>
      <c r="AE182" s="1">
        <v>3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8</v>
      </c>
      <c r="AW182" s="1">
        <v>3</v>
      </c>
      <c r="AX182" s="1">
        <v>16</v>
      </c>
      <c r="AY182" s="1">
        <v>2</v>
      </c>
      <c r="AZ182" s="1">
        <v>16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2</v>
      </c>
      <c r="BI182" s="1">
        <v>26</v>
      </c>
      <c r="BJ182" s="1">
        <v>32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</row>
    <row r="183" spans="1:67" ht="12.75" hidden="1">
      <c r="A183" s="1">
        <v>70251</v>
      </c>
      <c r="B183" s="1" t="s">
        <v>251</v>
      </c>
      <c r="C183" s="1">
        <v>15</v>
      </c>
      <c r="D183" s="1">
        <v>285</v>
      </c>
      <c r="E183" s="1" t="s">
        <v>64</v>
      </c>
      <c r="F183" s="1">
        <v>562</v>
      </c>
      <c r="G183" s="1" t="s">
        <v>65</v>
      </c>
      <c r="H183" s="1">
        <v>30.07</v>
      </c>
      <c r="I183" s="1">
        <v>451.05</v>
      </c>
      <c r="J183" s="11"/>
      <c r="K183" s="11"/>
      <c r="L183" s="1">
        <v>0.2</v>
      </c>
      <c r="M183" s="1">
        <v>0.2</v>
      </c>
      <c r="N183" s="16"/>
      <c r="O183" s="1"/>
      <c r="P183" s="1">
        <v>4</v>
      </c>
      <c r="Q183" s="1">
        <v>0.73</v>
      </c>
      <c r="R183" s="5"/>
      <c r="S183" s="1"/>
      <c r="T183" s="1">
        <v>1.23</v>
      </c>
      <c r="U183" s="1">
        <v>0</v>
      </c>
      <c r="V183" s="16"/>
      <c r="W183" s="1"/>
      <c r="X183" s="1">
        <v>0</v>
      </c>
      <c r="Y183" s="2">
        <v>2450.71</v>
      </c>
      <c r="Z183" s="2"/>
      <c r="AA183" s="2">
        <v>420.98</v>
      </c>
      <c r="AB183" s="1">
        <v>0</v>
      </c>
      <c r="AC183" s="1">
        <v>0</v>
      </c>
      <c r="AD183" s="1">
        <v>2</v>
      </c>
      <c r="AE183" s="1">
        <v>2</v>
      </c>
      <c r="AF183" s="1">
        <v>3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16</v>
      </c>
      <c r="AW183" s="1">
        <v>10</v>
      </c>
      <c r="AX183" s="1">
        <v>30</v>
      </c>
      <c r="AY183" s="1">
        <v>18</v>
      </c>
      <c r="AZ183" s="1">
        <v>11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-15</v>
      </c>
      <c r="BH183" s="1">
        <v>18</v>
      </c>
      <c r="BI183" s="1">
        <v>16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</row>
    <row r="184" spans="1:67" ht="12.75" hidden="1">
      <c r="A184" s="1">
        <v>70352</v>
      </c>
      <c r="B184" s="1" t="s">
        <v>276</v>
      </c>
      <c r="C184" s="1">
        <v>5</v>
      </c>
      <c r="D184" s="1">
        <v>285</v>
      </c>
      <c r="E184" s="1" t="s">
        <v>64</v>
      </c>
      <c r="F184" s="1">
        <v>562</v>
      </c>
      <c r="G184" s="1" t="s">
        <v>65</v>
      </c>
      <c r="H184" s="1">
        <v>61.49</v>
      </c>
      <c r="I184" s="1">
        <v>307.45</v>
      </c>
      <c r="J184" s="11"/>
      <c r="K184" s="11"/>
      <c r="L184" s="1">
        <v>0.9</v>
      </c>
      <c r="M184" s="1">
        <v>1.4</v>
      </c>
      <c r="N184" s="16"/>
      <c r="O184" s="1"/>
      <c r="P184" s="1">
        <v>7</v>
      </c>
      <c r="Q184" s="1">
        <v>5</v>
      </c>
      <c r="R184" s="5"/>
      <c r="S184" s="1"/>
      <c r="T184" s="1">
        <v>0</v>
      </c>
      <c r="U184" s="1">
        <v>0</v>
      </c>
      <c r="V184" s="16"/>
      <c r="W184" s="1"/>
      <c r="X184" s="1">
        <v>0</v>
      </c>
      <c r="Y184" s="2">
        <v>2428.86</v>
      </c>
      <c r="Z184" s="2"/>
      <c r="AA184" s="2">
        <v>1967.68</v>
      </c>
      <c r="AB184" s="1">
        <v>3</v>
      </c>
      <c r="AC184" s="1">
        <v>3</v>
      </c>
      <c r="AD184" s="1">
        <v>0</v>
      </c>
      <c r="AE184" s="1">
        <v>0</v>
      </c>
      <c r="AF184" s="1">
        <v>7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18</v>
      </c>
      <c r="AW184" s="1">
        <v>17</v>
      </c>
      <c r="AX184" s="1">
        <v>5</v>
      </c>
      <c r="AY184" s="1">
        <v>7</v>
      </c>
      <c r="AZ184" s="1">
        <v>25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</row>
    <row r="185" spans="1:67" ht="12.75" hidden="1">
      <c r="A185" s="1">
        <v>70351</v>
      </c>
      <c r="B185" s="1" t="s">
        <v>275</v>
      </c>
      <c r="C185" s="1">
        <v>5</v>
      </c>
      <c r="D185" s="1">
        <v>285</v>
      </c>
      <c r="E185" s="1" t="s">
        <v>64</v>
      </c>
      <c r="F185" s="1">
        <v>562</v>
      </c>
      <c r="G185" s="1" t="s">
        <v>65</v>
      </c>
      <c r="H185" s="1">
        <v>61.49</v>
      </c>
      <c r="I185" s="1">
        <v>307.45</v>
      </c>
      <c r="J185" s="11"/>
      <c r="K185" s="11"/>
      <c r="L185" s="1">
        <v>2</v>
      </c>
      <c r="M185" s="1">
        <v>0.8</v>
      </c>
      <c r="N185" s="16"/>
      <c r="O185" s="1"/>
      <c r="P185" s="1">
        <v>5.3</v>
      </c>
      <c r="Q185" s="1">
        <v>4</v>
      </c>
      <c r="R185" s="5"/>
      <c r="S185" s="1"/>
      <c r="T185" s="1">
        <v>0.3</v>
      </c>
      <c r="U185" s="1">
        <v>0</v>
      </c>
      <c r="V185" s="16"/>
      <c r="W185" s="1"/>
      <c r="X185" s="1">
        <v>0</v>
      </c>
      <c r="Y185" s="2">
        <v>2336.62</v>
      </c>
      <c r="Z185" s="2"/>
      <c r="AA185" s="2">
        <v>1475.76</v>
      </c>
      <c r="AB185" s="1">
        <v>4</v>
      </c>
      <c r="AC185" s="1">
        <v>2</v>
      </c>
      <c r="AD185" s="1">
        <v>3</v>
      </c>
      <c r="AE185" s="1">
        <v>4</v>
      </c>
      <c r="AF185" s="1">
        <v>4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11</v>
      </c>
      <c r="AW185" s="1">
        <v>8</v>
      </c>
      <c r="AX185" s="1">
        <v>10</v>
      </c>
      <c r="AY185" s="1">
        <v>3</v>
      </c>
      <c r="AZ185" s="1">
        <v>20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1</v>
      </c>
      <c r="BI185" s="1">
        <v>1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</row>
    <row r="186" spans="1:67" ht="12.75" hidden="1">
      <c r="A186" s="1">
        <v>70105</v>
      </c>
      <c r="B186" s="1" t="s">
        <v>307</v>
      </c>
      <c r="C186" s="1">
        <v>4</v>
      </c>
      <c r="D186" s="1">
        <v>285</v>
      </c>
      <c r="E186" s="1" t="s">
        <v>64</v>
      </c>
      <c r="F186" s="1">
        <v>570</v>
      </c>
      <c r="G186" s="1" t="s">
        <v>72</v>
      </c>
      <c r="H186" s="1">
        <v>201.48</v>
      </c>
      <c r="I186" s="1">
        <v>805.92</v>
      </c>
      <c r="J186" s="11"/>
      <c r="K186" s="11"/>
      <c r="L186" s="1">
        <v>0.75</v>
      </c>
      <c r="M186" s="1">
        <v>1</v>
      </c>
      <c r="N186" s="16"/>
      <c r="O186" s="1"/>
      <c r="P186" s="1">
        <v>2.12</v>
      </c>
      <c r="Q186" s="1">
        <v>2.75</v>
      </c>
      <c r="R186" s="5"/>
      <c r="S186" s="1"/>
      <c r="T186" s="1">
        <v>0</v>
      </c>
      <c r="U186" s="1">
        <v>0.25</v>
      </c>
      <c r="V186" s="16"/>
      <c r="W186" s="1"/>
      <c r="X186" s="1">
        <v>0</v>
      </c>
      <c r="Y186" s="2">
        <v>2317.02</v>
      </c>
      <c r="Z186" s="2"/>
      <c r="AA186" s="2">
        <v>3223.68</v>
      </c>
      <c r="AB186" s="1">
        <v>2</v>
      </c>
      <c r="AC186" s="1">
        <v>2</v>
      </c>
      <c r="AD186" s="1">
        <v>0</v>
      </c>
      <c r="AE186" s="1">
        <v>0</v>
      </c>
      <c r="AF186" s="1">
        <v>4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2</v>
      </c>
      <c r="AW186" s="1">
        <v>1</v>
      </c>
      <c r="AX186" s="1">
        <v>2</v>
      </c>
      <c r="AY186" s="1">
        <v>8</v>
      </c>
      <c r="AZ186" s="1">
        <v>11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1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</row>
    <row r="187" spans="1:67" ht="12.75" hidden="1">
      <c r="A187" s="1">
        <v>70266</v>
      </c>
      <c r="B187" s="1" t="s">
        <v>335</v>
      </c>
      <c r="C187" s="1">
        <v>24</v>
      </c>
      <c r="D187" s="1">
        <v>285</v>
      </c>
      <c r="E187" s="1" t="s">
        <v>64</v>
      </c>
      <c r="F187" s="1">
        <v>558</v>
      </c>
      <c r="G187" s="1" t="s">
        <v>67</v>
      </c>
      <c r="H187" s="1">
        <v>45.624299999999998</v>
      </c>
      <c r="I187" s="1">
        <v>1094.9831999999999</v>
      </c>
      <c r="J187" s="11"/>
      <c r="K187" s="11"/>
      <c r="L187" s="1">
        <v>0.28999999999999998</v>
      </c>
      <c r="M187" s="1">
        <v>0.5</v>
      </c>
      <c r="N187" s="16"/>
      <c r="O187" s="1"/>
      <c r="P187" s="1">
        <v>1.56</v>
      </c>
      <c r="Q187" s="1">
        <v>0.04</v>
      </c>
      <c r="R187" s="5"/>
      <c r="S187" s="1"/>
      <c r="T187" s="1">
        <v>0.15</v>
      </c>
      <c r="U187" s="1">
        <v>0.28999999999999998</v>
      </c>
      <c r="V187" s="16"/>
      <c r="W187" s="1"/>
      <c r="X187" s="1">
        <v>0</v>
      </c>
      <c r="Y187" s="2">
        <v>2189.9699999999998</v>
      </c>
      <c r="Z187" s="2"/>
      <c r="AA187" s="2">
        <v>912.49</v>
      </c>
      <c r="AB187" s="1">
        <v>3</v>
      </c>
      <c r="AC187" s="1">
        <v>5</v>
      </c>
      <c r="AD187" s="1">
        <v>1</v>
      </c>
      <c r="AE187" s="1">
        <v>1</v>
      </c>
      <c r="AF187" s="1">
        <v>12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17</v>
      </c>
      <c r="AW187" s="1">
        <v>14</v>
      </c>
      <c r="AX187" s="1">
        <v>8</v>
      </c>
      <c r="AY187" s="1">
        <v>11</v>
      </c>
      <c r="AZ187" s="1">
        <v>1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1</v>
      </c>
      <c r="BG187" s="1">
        <v>5</v>
      </c>
      <c r="BH187" s="1">
        <v>0</v>
      </c>
      <c r="BI187" s="1">
        <v>0</v>
      </c>
      <c r="BJ187" s="1">
        <v>7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</row>
    <row r="188" spans="1:67" ht="12.75" hidden="1">
      <c r="A188" s="1">
        <v>70172</v>
      </c>
      <c r="B188" s="1" t="s">
        <v>282</v>
      </c>
      <c r="C188" s="1">
        <v>15</v>
      </c>
      <c r="D188" s="1">
        <v>285</v>
      </c>
      <c r="E188" s="1" t="s">
        <v>64</v>
      </c>
      <c r="F188" s="1">
        <v>562</v>
      </c>
      <c r="G188" s="1" t="s">
        <v>65</v>
      </c>
      <c r="H188" s="1">
        <v>30.07</v>
      </c>
      <c r="I188" s="1">
        <v>451.05</v>
      </c>
      <c r="J188" s="11"/>
      <c r="K188" s="11"/>
      <c r="L188" s="1">
        <v>0.43</v>
      </c>
      <c r="M188" s="1">
        <v>1.6</v>
      </c>
      <c r="N188" s="16"/>
      <c r="O188" s="1"/>
      <c r="P188" s="1">
        <v>4.4000000000000004</v>
      </c>
      <c r="Q188" s="1">
        <v>5.67</v>
      </c>
      <c r="R188" s="5"/>
      <c r="S188" s="1"/>
      <c r="T188" s="1">
        <v>0</v>
      </c>
      <c r="U188" s="1">
        <v>1</v>
      </c>
      <c r="V188" s="16"/>
      <c r="W188" s="1"/>
      <c r="X188" s="1">
        <v>0</v>
      </c>
      <c r="Y188" s="2">
        <v>2180.0700000000002</v>
      </c>
      <c r="Z188" s="2"/>
      <c r="AA188" s="2">
        <v>3728.68</v>
      </c>
      <c r="AB188" s="1">
        <v>4</v>
      </c>
      <c r="AC188" s="1">
        <v>2</v>
      </c>
      <c r="AD188" s="1">
        <v>1</v>
      </c>
      <c r="AE188" s="1">
        <v>1</v>
      </c>
      <c r="AF188" s="1">
        <v>24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12</v>
      </c>
      <c r="AW188" s="1">
        <v>15</v>
      </c>
      <c r="AX188" s="1">
        <v>23</v>
      </c>
      <c r="AY188" s="1">
        <v>47</v>
      </c>
      <c r="AZ188" s="1">
        <v>85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15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 ht="12.75" hidden="1">
      <c r="A189" s="1">
        <v>70015</v>
      </c>
      <c r="B189" s="1" t="s">
        <v>288</v>
      </c>
      <c r="C189" s="1">
        <v>12</v>
      </c>
      <c r="D189" s="1">
        <v>285</v>
      </c>
      <c r="E189" s="1" t="s">
        <v>64</v>
      </c>
      <c r="F189" s="1">
        <v>562</v>
      </c>
      <c r="G189" s="1" t="s">
        <v>65</v>
      </c>
      <c r="H189" s="1">
        <v>29.4</v>
      </c>
      <c r="I189" s="1">
        <v>352.8</v>
      </c>
      <c r="J189" s="11"/>
      <c r="K189" s="11"/>
      <c r="L189" s="1">
        <v>0</v>
      </c>
      <c r="M189" s="1">
        <v>2.08</v>
      </c>
      <c r="N189" s="16"/>
      <c r="O189" s="1"/>
      <c r="P189" s="1">
        <v>4.83</v>
      </c>
      <c r="Q189" s="1">
        <v>8.25</v>
      </c>
      <c r="R189" s="5"/>
      <c r="S189" s="1"/>
      <c r="T189" s="1">
        <v>1.21</v>
      </c>
      <c r="U189" s="1">
        <v>3.17</v>
      </c>
      <c r="V189" s="16"/>
      <c r="W189" s="1"/>
      <c r="X189" s="1">
        <v>0</v>
      </c>
      <c r="Y189" s="2">
        <v>2131.5</v>
      </c>
      <c r="Z189" s="2"/>
      <c r="AA189" s="2">
        <v>4762.8</v>
      </c>
      <c r="AB189" s="1">
        <v>0</v>
      </c>
      <c r="AC189" s="1">
        <v>0</v>
      </c>
      <c r="AD189" s="1">
        <v>0</v>
      </c>
      <c r="AE189" s="1">
        <v>0</v>
      </c>
      <c r="AF189" s="1">
        <v>25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10</v>
      </c>
      <c r="AW189" s="1">
        <v>19</v>
      </c>
      <c r="AX189" s="1">
        <v>32</v>
      </c>
      <c r="AY189" s="1">
        <v>13</v>
      </c>
      <c r="AZ189" s="1">
        <v>99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2</v>
      </c>
      <c r="BG189" s="1">
        <v>1</v>
      </c>
      <c r="BH189" s="1">
        <v>10</v>
      </c>
      <c r="BI189" s="1">
        <v>4</v>
      </c>
      <c r="BJ189" s="1">
        <v>38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 ht="12.75" hidden="1">
      <c r="A190" s="1">
        <v>70981</v>
      </c>
      <c r="B190" s="1" t="s">
        <v>294</v>
      </c>
      <c r="C190" s="1">
        <v>15</v>
      </c>
      <c r="D190" s="1">
        <v>285</v>
      </c>
      <c r="E190" s="1" t="s">
        <v>64</v>
      </c>
      <c r="F190" s="1">
        <v>562</v>
      </c>
      <c r="G190" s="1" t="s">
        <v>65</v>
      </c>
      <c r="H190" s="1">
        <v>27.955400000000001</v>
      </c>
      <c r="I190" s="1">
        <v>419.33100000000002</v>
      </c>
      <c r="J190" s="11"/>
      <c r="K190" s="11"/>
      <c r="L190" s="1">
        <v>1.03</v>
      </c>
      <c r="M190" s="1">
        <v>0.4</v>
      </c>
      <c r="N190" s="16"/>
      <c r="O190" s="1"/>
      <c r="P190" s="1">
        <v>2.73</v>
      </c>
      <c r="Q190" s="1">
        <v>3</v>
      </c>
      <c r="R190" s="5"/>
      <c r="S190" s="1"/>
      <c r="T190" s="1">
        <v>1.17</v>
      </c>
      <c r="U190" s="1">
        <v>0</v>
      </c>
      <c r="V190" s="16"/>
      <c r="W190" s="1"/>
      <c r="X190" s="1">
        <v>0</v>
      </c>
      <c r="Y190" s="2">
        <v>2068.6999999999998</v>
      </c>
      <c r="Z190" s="2"/>
      <c r="AA190" s="2">
        <v>1425.73</v>
      </c>
      <c r="AB190" s="1">
        <v>3</v>
      </c>
      <c r="AC190" s="1">
        <v>7</v>
      </c>
      <c r="AD190" s="1">
        <v>7</v>
      </c>
      <c r="AE190" s="1">
        <v>4</v>
      </c>
      <c r="AF190" s="1">
        <v>6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1</v>
      </c>
      <c r="AW190" s="1">
        <v>24</v>
      </c>
      <c r="AX190" s="1">
        <v>17</v>
      </c>
      <c r="AY190" s="1">
        <v>22</v>
      </c>
      <c r="AZ190" s="1">
        <v>45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2</v>
      </c>
      <c r="BG190" s="1">
        <v>7</v>
      </c>
      <c r="BH190" s="1">
        <v>12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</row>
    <row r="191" spans="1:67" ht="12.75" hidden="1">
      <c r="A191" s="1">
        <v>70219</v>
      </c>
      <c r="B191" s="1" t="s">
        <v>250</v>
      </c>
      <c r="C191" s="1">
        <v>20</v>
      </c>
      <c r="D191" s="1">
        <v>285</v>
      </c>
      <c r="E191" s="1" t="s">
        <v>64</v>
      </c>
      <c r="F191" s="1">
        <v>991</v>
      </c>
      <c r="G191" s="1" t="s">
        <v>141</v>
      </c>
      <c r="H191" s="1">
        <v>62.57</v>
      </c>
      <c r="I191" s="1">
        <v>1251.4000000000001</v>
      </c>
      <c r="J191" s="11"/>
      <c r="K191" s="11"/>
      <c r="L191" s="1">
        <v>0</v>
      </c>
      <c r="M191" s="1">
        <v>0</v>
      </c>
      <c r="N191" s="16"/>
      <c r="O191" s="1"/>
      <c r="P191" s="1">
        <v>1.6</v>
      </c>
      <c r="Q191" s="1">
        <v>0.8</v>
      </c>
      <c r="R191" s="5"/>
      <c r="S191" s="1"/>
      <c r="T191" s="1">
        <v>0</v>
      </c>
      <c r="U191" s="1">
        <v>0</v>
      </c>
      <c r="V191" s="16"/>
      <c r="W191" s="1"/>
      <c r="X191" s="1">
        <v>0</v>
      </c>
      <c r="Y191" s="2">
        <v>2002.24</v>
      </c>
      <c r="Z191" s="2"/>
      <c r="AA191" s="2">
        <v>1001.12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9</v>
      </c>
      <c r="AW191" s="1">
        <v>6</v>
      </c>
      <c r="AX191" s="1">
        <v>11</v>
      </c>
      <c r="AY191" s="1">
        <v>18</v>
      </c>
      <c r="AZ191" s="1">
        <v>16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 ht="12.75" hidden="1">
      <c r="A192" s="1">
        <v>70000</v>
      </c>
      <c r="B192" s="1" t="s">
        <v>140</v>
      </c>
      <c r="C192" s="1">
        <v>9</v>
      </c>
      <c r="D192" s="1">
        <v>285</v>
      </c>
      <c r="E192" s="1" t="s">
        <v>64</v>
      </c>
      <c r="F192" s="1">
        <v>991</v>
      </c>
      <c r="G192" s="1" t="s">
        <v>141</v>
      </c>
      <c r="H192" s="1">
        <v>94.444400000000002</v>
      </c>
      <c r="I192" s="1">
        <v>849.99959999999999</v>
      </c>
      <c r="J192" s="11"/>
      <c r="K192" s="11"/>
      <c r="L192" s="1">
        <v>0.78</v>
      </c>
      <c r="M192" s="1">
        <v>2.33</v>
      </c>
      <c r="N192" s="16"/>
      <c r="O192" s="1"/>
      <c r="P192" s="1">
        <v>1.28</v>
      </c>
      <c r="Q192" s="1">
        <v>4</v>
      </c>
      <c r="R192" s="5"/>
      <c r="S192" s="1"/>
      <c r="T192" s="1">
        <v>0.22</v>
      </c>
      <c r="U192" s="1">
        <v>0.67</v>
      </c>
      <c r="V192" s="16"/>
      <c r="W192" s="1"/>
      <c r="X192" s="1">
        <v>0</v>
      </c>
      <c r="Y192" s="2">
        <v>1936.11</v>
      </c>
      <c r="Z192" s="2"/>
      <c r="AA192" s="2">
        <v>5950</v>
      </c>
      <c r="AB192" s="1">
        <v>3</v>
      </c>
      <c r="AC192" s="1">
        <v>2</v>
      </c>
      <c r="AD192" s="1">
        <v>1</v>
      </c>
      <c r="AE192" s="1">
        <v>4</v>
      </c>
      <c r="AF192" s="1">
        <v>21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2</v>
      </c>
      <c r="AW192" s="1">
        <v>4</v>
      </c>
      <c r="AX192" s="1">
        <v>1</v>
      </c>
      <c r="AY192" s="1">
        <v>13</v>
      </c>
      <c r="AZ192" s="1">
        <v>36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2</v>
      </c>
      <c r="BG192" s="1">
        <v>0</v>
      </c>
      <c r="BH192" s="1">
        <v>0</v>
      </c>
      <c r="BI192" s="1">
        <v>0</v>
      </c>
      <c r="BJ192" s="1">
        <v>6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 ht="12.75" hidden="1">
      <c r="A193" s="1">
        <v>70095</v>
      </c>
      <c r="B193" s="1" t="s">
        <v>291</v>
      </c>
      <c r="C193" s="1">
        <v>16</v>
      </c>
      <c r="D193" s="1">
        <v>285</v>
      </c>
      <c r="E193" s="1" t="s">
        <v>64</v>
      </c>
      <c r="F193" s="1">
        <v>999</v>
      </c>
      <c r="G193" s="1" t="s">
        <v>292</v>
      </c>
      <c r="H193" s="1">
        <v>61.95</v>
      </c>
      <c r="I193" s="1">
        <v>991.2</v>
      </c>
      <c r="J193" s="11"/>
      <c r="K193" s="11"/>
      <c r="L193" s="1">
        <v>0.16</v>
      </c>
      <c r="M193" s="1">
        <v>2.5</v>
      </c>
      <c r="N193" s="16"/>
      <c r="O193" s="1"/>
      <c r="P193" s="1">
        <v>1.47</v>
      </c>
      <c r="Q193" s="1">
        <v>4.8099999999999996</v>
      </c>
      <c r="R193" s="5"/>
      <c r="S193" s="1"/>
      <c r="T193" s="1">
        <v>0.31</v>
      </c>
      <c r="U193" s="1">
        <v>3.06</v>
      </c>
      <c r="V193" s="16"/>
      <c r="W193" s="1"/>
      <c r="X193" s="1">
        <v>0</v>
      </c>
      <c r="Y193" s="2">
        <v>1920.45</v>
      </c>
      <c r="Z193" s="2"/>
      <c r="AA193" s="2">
        <v>10283.700000000001</v>
      </c>
      <c r="AB193" s="1">
        <v>2</v>
      </c>
      <c r="AC193" s="1">
        <v>1</v>
      </c>
      <c r="AD193" s="1">
        <v>0</v>
      </c>
      <c r="AE193" s="1">
        <v>0</v>
      </c>
      <c r="AF193" s="1">
        <v>40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6</v>
      </c>
      <c r="AW193" s="1">
        <v>35</v>
      </c>
      <c r="AX193" s="1">
        <v>0</v>
      </c>
      <c r="AY193" s="1">
        <v>0</v>
      </c>
      <c r="AZ193" s="1">
        <v>77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10</v>
      </c>
      <c r="BH193" s="1">
        <v>0</v>
      </c>
      <c r="BI193" s="1">
        <v>0</v>
      </c>
      <c r="BJ193" s="1">
        <v>49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 ht="12.75" hidden="1">
      <c r="A194" s="1">
        <v>70173</v>
      </c>
      <c r="B194" s="1" t="s">
        <v>316</v>
      </c>
      <c r="C194" s="1">
        <v>4</v>
      </c>
      <c r="D194" s="1">
        <v>285</v>
      </c>
      <c r="E194" s="1" t="s">
        <v>64</v>
      </c>
      <c r="F194" s="1">
        <v>562</v>
      </c>
      <c r="G194" s="1" t="s">
        <v>65</v>
      </c>
      <c r="H194" s="1">
        <v>76.63</v>
      </c>
      <c r="I194" s="1">
        <v>306.52</v>
      </c>
      <c r="J194" s="11"/>
      <c r="K194" s="11"/>
      <c r="L194" s="1">
        <v>0.38</v>
      </c>
      <c r="M194" s="1">
        <v>1</v>
      </c>
      <c r="N194" s="16"/>
      <c r="O194" s="1"/>
      <c r="P194" s="1">
        <v>3.75</v>
      </c>
      <c r="Q194" s="1">
        <v>5</v>
      </c>
      <c r="R194" s="5"/>
      <c r="S194" s="1"/>
      <c r="T194" s="1">
        <v>2</v>
      </c>
      <c r="U194" s="1">
        <v>1.5</v>
      </c>
      <c r="V194" s="16"/>
      <c r="W194" s="1"/>
      <c r="X194" s="1">
        <v>0</v>
      </c>
      <c r="Y194" s="2">
        <v>1877.44</v>
      </c>
      <c r="Z194" s="2"/>
      <c r="AA194" s="2">
        <v>2298.9</v>
      </c>
      <c r="AB194" s="1">
        <v>0</v>
      </c>
      <c r="AC194" s="1">
        <v>0</v>
      </c>
      <c r="AD194" s="1">
        <v>1</v>
      </c>
      <c r="AE194" s="1">
        <v>1</v>
      </c>
      <c r="AF194" s="1">
        <v>4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2</v>
      </c>
      <c r="AW194" s="1">
        <v>6</v>
      </c>
      <c r="AX194" s="1">
        <v>5</v>
      </c>
      <c r="AY194" s="1">
        <v>10</v>
      </c>
      <c r="AZ194" s="1">
        <v>20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1</v>
      </c>
      <c r="BG194" s="1">
        <v>1</v>
      </c>
      <c r="BH194" s="1">
        <v>4</v>
      </c>
      <c r="BI194" s="1">
        <v>5</v>
      </c>
      <c r="BJ194" s="1">
        <v>6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 ht="12.75" hidden="1">
      <c r="A195" s="1">
        <v>70231</v>
      </c>
      <c r="B195" s="1" t="s">
        <v>331</v>
      </c>
      <c r="C195" s="1">
        <v>12</v>
      </c>
      <c r="D195" s="1">
        <v>285</v>
      </c>
      <c r="E195" s="1" t="s">
        <v>64</v>
      </c>
      <c r="F195" s="1">
        <v>558</v>
      </c>
      <c r="G195" s="1" t="s">
        <v>67</v>
      </c>
      <c r="H195" s="1">
        <v>66.930000000000007</v>
      </c>
      <c r="I195" s="1">
        <v>803.16</v>
      </c>
      <c r="J195" s="11"/>
      <c r="K195" s="11"/>
      <c r="L195" s="1">
        <v>0</v>
      </c>
      <c r="M195" s="1">
        <v>0</v>
      </c>
      <c r="N195" s="16"/>
      <c r="O195" s="1"/>
      <c r="P195" s="1">
        <v>2.29</v>
      </c>
      <c r="Q195" s="1">
        <v>0</v>
      </c>
      <c r="R195" s="5"/>
      <c r="S195" s="1"/>
      <c r="T195" s="1">
        <v>0</v>
      </c>
      <c r="U195" s="1">
        <v>0</v>
      </c>
      <c r="V195" s="16"/>
      <c r="W195" s="1"/>
      <c r="X195" s="1">
        <v>0</v>
      </c>
      <c r="Y195" s="2">
        <v>1840.58</v>
      </c>
      <c r="Z195" s="2"/>
      <c r="AA195" s="2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12</v>
      </c>
      <c r="AY195" s="1">
        <v>31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</row>
    <row r="196" spans="1:67" ht="12.75" hidden="1">
      <c r="A196" s="1">
        <v>70132</v>
      </c>
      <c r="B196" s="1" t="s">
        <v>223</v>
      </c>
      <c r="C196" s="1">
        <v>18</v>
      </c>
      <c r="D196" s="1">
        <v>285</v>
      </c>
      <c r="E196" s="1" t="s">
        <v>64</v>
      </c>
      <c r="F196" s="1">
        <v>558</v>
      </c>
      <c r="G196" s="1" t="s">
        <v>67</v>
      </c>
      <c r="H196" s="1">
        <v>53.029899999999998</v>
      </c>
      <c r="I196" s="1">
        <v>954.53819999999996</v>
      </c>
      <c r="J196" s="11"/>
      <c r="K196" s="11"/>
      <c r="L196" s="1">
        <v>0.56000000000000005</v>
      </c>
      <c r="M196" s="1">
        <v>0</v>
      </c>
      <c r="N196" s="16"/>
      <c r="O196" s="1"/>
      <c r="P196" s="1">
        <v>1.31</v>
      </c>
      <c r="Q196" s="1">
        <v>0.67</v>
      </c>
      <c r="R196" s="5"/>
      <c r="S196" s="1"/>
      <c r="T196" s="1">
        <v>0</v>
      </c>
      <c r="U196" s="1">
        <v>0</v>
      </c>
      <c r="V196" s="16"/>
      <c r="W196" s="1"/>
      <c r="X196" s="1">
        <v>0</v>
      </c>
      <c r="Y196" s="2">
        <v>1776.5</v>
      </c>
      <c r="Z196" s="2"/>
      <c r="AA196" s="2">
        <v>636.36</v>
      </c>
      <c r="AB196" s="1">
        <v>0</v>
      </c>
      <c r="AC196" s="1">
        <v>0</v>
      </c>
      <c r="AD196" s="1">
        <v>4</v>
      </c>
      <c r="AE196" s="1">
        <v>12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14</v>
      </c>
      <c r="AW196" s="1">
        <v>9</v>
      </c>
      <c r="AX196" s="1">
        <v>3</v>
      </c>
      <c r="AY196" s="1">
        <v>4</v>
      </c>
      <c r="AZ196" s="1">
        <v>12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</row>
    <row r="197" spans="1:67" ht="12.75" hidden="1">
      <c r="A197" s="1">
        <v>70123</v>
      </c>
      <c r="B197" s="1" t="s">
        <v>169</v>
      </c>
      <c r="C197" s="1">
        <v>6</v>
      </c>
      <c r="D197" s="1">
        <v>285</v>
      </c>
      <c r="E197" s="1" t="s">
        <v>64</v>
      </c>
      <c r="F197" s="1">
        <v>285</v>
      </c>
      <c r="G197" s="1" t="s">
        <v>64</v>
      </c>
      <c r="H197" s="1">
        <v>141.66669999999999</v>
      </c>
      <c r="I197" s="1">
        <v>850.00019999999995</v>
      </c>
      <c r="J197" s="11"/>
      <c r="K197" s="11"/>
      <c r="L197" s="1">
        <v>0.67</v>
      </c>
      <c r="M197" s="1">
        <v>0</v>
      </c>
      <c r="N197" s="16"/>
      <c r="O197" s="1"/>
      <c r="P197" s="1">
        <v>1</v>
      </c>
      <c r="Q197" s="1">
        <v>0</v>
      </c>
      <c r="R197" s="5"/>
      <c r="S197" s="1"/>
      <c r="T197" s="1">
        <v>0.42</v>
      </c>
      <c r="U197" s="1">
        <v>0.83</v>
      </c>
      <c r="V197" s="16"/>
      <c r="W197" s="1"/>
      <c r="X197" s="1">
        <v>0</v>
      </c>
      <c r="Y197" s="2">
        <v>1770.83</v>
      </c>
      <c r="Z197" s="2"/>
      <c r="AA197" s="2">
        <v>708.33</v>
      </c>
      <c r="AB197" s="1">
        <v>0</v>
      </c>
      <c r="AC197" s="1">
        <v>0</v>
      </c>
      <c r="AD197" s="1">
        <v>0</v>
      </c>
      <c r="AE197" s="1">
        <v>8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4</v>
      </c>
      <c r="AW197" s="1">
        <v>4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</v>
      </c>
      <c r="BG197" s="1">
        <v>3</v>
      </c>
      <c r="BH197" s="1">
        <v>0</v>
      </c>
      <c r="BI197" s="1">
        <v>0</v>
      </c>
      <c r="BJ197" s="1">
        <v>5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</row>
    <row r="198" spans="1:67" ht="12.75" hidden="1">
      <c r="A198" s="1">
        <v>70030</v>
      </c>
      <c r="B198" s="1" t="s">
        <v>280</v>
      </c>
      <c r="C198" s="1">
        <v>20</v>
      </c>
      <c r="D198" s="1">
        <v>285</v>
      </c>
      <c r="E198" s="1" t="s">
        <v>64</v>
      </c>
      <c r="F198" s="1">
        <v>558</v>
      </c>
      <c r="G198" s="1" t="s">
        <v>67</v>
      </c>
      <c r="H198" s="1">
        <v>86.35</v>
      </c>
      <c r="I198" s="1">
        <v>1727</v>
      </c>
      <c r="J198" s="11"/>
      <c r="K198" s="11"/>
      <c r="L198" s="1">
        <v>0.05</v>
      </c>
      <c r="M198" s="1">
        <v>3.8</v>
      </c>
      <c r="N198" s="16"/>
      <c r="O198" s="1"/>
      <c r="P198" s="1">
        <v>0.56999999999999995</v>
      </c>
      <c r="Q198" s="1">
        <v>2.75</v>
      </c>
      <c r="R198" s="5"/>
      <c r="S198" s="1"/>
      <c r="T198" s="1">
        <v>0.35</v>
      </c>
      <c r="U198" s="1">
        <v>2.25</v>
      </c>
      <c r="V198" s="16"/>
      <c r="W198" s="1"/>
      <c r="X198" s="1">
        <v>0</v>
      </c>
      <c r="Y198" s="2">
        <v>1683.82</v>
      </c>
      <c r="Z198" s="2"/>
      <c r="AA198" s="2">
        <v>15197.6</v>
      </c>
      <c r="AB198" s="1">
        <v>1</v>
      </c>
      <c r="AC198" s="1">
        <v>0</v>
      </c>
      <c r="AD198" s="1">
        <v>0</v>
      </c>
      <c r="AE198" s="1">
        <v>0</v>
      </c>
      <c r="AF198" s="1">
        <v>76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2</v>
      </c>
      <c r="AW198" s="1">
        <v>7</v>
      </c>
      <c r="AX198" s="1">
        <v>0</v>
      </c>
      <c r="AY198" s="1">
        <v>12</v>
      </c>
      <c r="AZ198" s="1">
        <v>55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5</v>
      </c>
      <c r="BG198" s="1">
        <v>4</v>
      </c>
      <c r="BH198" s="1">
        <v>0</v>
      </c>
      <c r="BI198" s="1">
        <v>0</v>
      </c>
      <c r="BJ198" s="1">
        <v>45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</row>
    <row r="199" spans="1:67" ht="12.75" hidden="1">
      <c r="A199" s="1">
        <v>70114</v>
      </c>
      <c r="B199" s="1" t="s">
        <v>309</v>
      </c>
      <c r="C199" s="1">
        <v>16</v>
      </c>
      <c r="D199" s="1">
        <v>285</v>
      </c>
      <c r="E199" s="1" t="s">
        <v>64</v>
      </c>
      <c r="F199" s="1">
        <v>974</v>
      </c>
      <c r="G199" s="1" t="s">
        <v>110</v>
      </c>
      <c r="H199" s="1">
        <v>51.921599999999998</v>
      </c>
      <c r="I199" s="1">
        <v>830.74559999999997</v>
      </c>
      <c r="J199" s="11"/>
      <c r="K199" s="11"/>
      <c r="L199" s="1">
        <v>0.12</v>
      </c>
      <c r="M199" s="1">
        <v>0</v>
      </c>
      <c r="N199" s="16"/>
      <c r="O199" s="1"/>
      <c r="P199" s="1">
        <v>1.72</v>
      </c>
      <c r="Q199" s="1">
        <v>4</v>
      </c>
      <c r="R199" s="5"/>
      <c r="S199" s="1"/>
      <c r="T199" s="1">
        <v>0.06</v>
      </c>
      <c r="U199" s="1">
        <v>0</v>
      </c>
      <c r="V199" s="16"/>
      <c r="W199" s="1"/>
      <c r="X199" s="1">
        <v>0</v>
      </c>
      <c r="Y199" s="2">
        <v>1583.61</v>
      </c>
      <c r="Z199" s="2"/>
      <c r="AA199" s="2">
        <v>3322.98</v>
      </c>
      <c r="AB199" s="1">
        <v>0</v>
      </c>
      <c r="AC199" s="1">
        <v>0</v>
      </c>
      <c r="AD199" s="1">
        <v>1</v>
      </c>
      <c r="AE199" s="1">
        <v>2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16</v>
      </c>
      <c r="AW199" s="1">
        <v>0</v>
      </c>
      <c r="AX199" s="1">
        <v>0</v>
      </c>
      <c r="AY199" s="1">
        <v>23</v>
      </c>
      <c r="AZ199" s="1">
        <v>64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2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</row>
    <row r="200" spans="1:67" ht="12.75">
      <c r="A200" s="1">
        <v>70264</v>
      </c>
      <c r="B200" s="1" t="s">
        <v>233</v>
      </c>
      <c r="C200" s="1">
        <v>20</v>
      </c>
      <c r="D200" s="1">
        <v>285</v>
      </c>
      <c r="E200" s="1" t="s">
        <v>64</v>
      </c>
      <c r="F200" s="1">
        <v>573</v>
      </c>
      <c r="G200" s="1" t="s">
        <v>87</v>
      </c>
      <c r="H200" s="1">
        <v>50.37</v>
      </c>
      <c r="I200" s="1">
        <v>1007.4</v>
      </c>
      <c r="J200" s="11"/>
      <c r="K200" s="11"/>
      <c r="L200" s="1">
        <v>0.08</v>
      </c>
      <c r="M200" s="1">
        <v>0</v>
      </c>
      <c r="N200" s="5" t="s">
        <v>2274</v>
      </c>
      <c r="O200" s="1"/>
      <c r="P200" s="1">
        <v>0.95</v>
      </c>
      <c r="Q200" s="1">
        <v>4.4000000000000004</v>
      </c>
      <c r="R200" s="5"/>
      <c r="S200" s="1"/>
      <c r="T200" s="1">
        <v>0.42</v>
      </c>
      <c r="U200" s="1">
        <v>0.9</v>
      </c>
      <c r="V200" s="16"/>
      <c r="W200" s="1"/>
      <c r="X200" s="1">
        <v>0</v>
      </c>
      <c r="Y200" s="2">
        <v>1460.73</v>
      </c>
      <c r="Z200" s="2"/>
      <c r="AA200" s="2">
        <v>5339.22</v>
      </c>
      <c r="AB200" s="1">
        <v>0</v>
      </c>
      <c r="AC200" s="1">
        <v>0</v>
      </c>
      <c r="AD200" s="1">
        <v>1</v>
      </c>
      <c r="AE200" s="1">
        <v>1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12</v>
      </c>
      <c r="AW200" s="1">
        <v>0</v>
      </c>
      <c r="AX200" s="1">
        <v>1</v>
      </c>
      <c r="AY200" s="1">
        <v>12</v>
      </c>
      <c r="AZ200" s="1">
        <v>88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</v>
      </c>
      <c r="BG200" s="1">
        <v>1</v>
      </c>
      <c r="BH200" s="1">
        <v>6</v>
      </c>
      <c r="BI200" s="1">
        <v>2</v>
      </c>
      <c r="BJ200" s="1">
        <v>18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</row>
    <row r="201" spans="1:67" ht="12.75" hidden="1">
      <c r="A201" s="1">
        <v>70507</v>
      </c>
      <c r="B201" s="1" t="s">
        <v>352</v>
      </c>
      <c r="C201" s="1">
        <v>12</v>
      </c>
      <c r="D201" s="1">
        <v>285</v>
      </c>
      <c r="E201" s="1" t="s">
        <v>64</v>
      </c>
      <c r="F201" s="1">
        <v>573</v>
      </c>
      <c r="G201" s="1" t="s">
        <v>87</v>
      </c>
      <c r="H201" s="1">
        <v>46.76</v>
      </c>
      <c r="I201" s="1">
        <v>561.12</v>
      </c>
      <c r="J201" s="11"/>
      <c r="K201" s="11"/>
      <c r="L201" s="1">
        <v>1.54</v>
      </c>
      <c r="M201" s="1">
        <v>4</v>
      </c>
      <c r="N201" s="16"/>
      <c r="O201" s="1"/>
      <c r="P201" s="1">
        <v>0.92</v>
      </c>
      <c r="Q201" s="1">
        <v>1.67</v>
      </c>
      <c r="R201" s="5"/>
      <c r="S201" s="1"/>
      <c r="T201" s="1">
        <v>0.08</v>
      </c>
      <c r="U201" s="1">
        <v>0</v>
      </c>
      <c r="V201" s="5" t="s">
        <v>162</v>
      </c>
      <c r="W201" s="1"/>
      <c r="X201" s="1">
        <v>0</v>
      </c>
      <c r="Y201" s="2">
        <v>1426.18</v>
      </c>
      <c r="Z201" s="2"/>
      <c r="AA201" s="2">
        <v>3179.68</v>
      </c>
      <c r="AB201" s="1">
        <v>2</v>
      </c>
      <c r="AC201" s="1">
        <v>0</v>
      </c>
      <c r="AD201" s="1">
        <v>13</v>
      </c>
      <c r="AE201" s="1">
        <v>7</v>
      </c>
      <c r="AF201" s="1">
        <v>48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6</v>
      </c>
      <c r="AW201" s="1">
        <v>10</v>
      </c>
      <c r="AX201" s="1">
        <v>0</v>
      </c>
      <c r="AY201" s="1">
        <v>0</v>
      </c>
      <c r="AZ201" s="1">
        <v>20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2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</row>
    <row r="202" spans="1:67" ht="12.75" hidden="1">
      <c r="A202" s="1">
        <v>70974</v>
      </c>
      <c r="B202" s="1" t="s">
        <v>287</v>
      </c>
      <c r="C202" s="1">
        <v>28</v>
      </c>
      <c r="D202" s="1">
        <v>285</v>
      </c>
      <c r="E202" s="1" t="s">
        <v>64</v>
      </c>
      <c r="F202" s="1">
        <v>974</v>
      </c>
      <c r="G202" s="1" t="s">
        <v>110</v>
      </c>
      <c r="H202" s="1">
        <v>37.870100000000001</v>
      </c>
      <c r="I202" s="1">
        <v>1060.3628000000001</v>
      </c>
      <c r="J202" s="11"/>
      <c r="K202" s="11"/>
      <c r="L202" s="1">
        <v>0</v>
      </c>
      <c r="M202" s="1">
        <v>0</v>
      </c>
      <c r="N202" s="16"/>
      <c r="O202" s="1"/>
      <c r="P202" s="1">
        <v>1.05</v>
      </c>
      <c r="Q202" s="1">
        <v>1.82</v>
      </c>
      <c r="R202" s="5"/>
      <c r="S202" s="1"/>
      <c r="T202" s="1">
        <v>0.21</v>
      </c>
      <c r="U202" s="1">
        <v>0.11</v>
      </c>
      <c r="V202" s="16"/>
      <c r="W202" s="1"/>
      <c r="X202" s="1">
        <v>0</v>
      </c>
      <c r="Y202" s="2">
        <v>1344.39</v>
      </c>
      <c r="Z202" s="2"/>
      <c r="AA202" s="2">
        <v>2044.99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28</v>
      </c>
      <c r="AW202" s="1">
        <v>3</v>
      </c>
      <c r="AX202" s="1">
        <v>0</v>
      </c>
      <c r="AY202" s="1">
        <v>0</v>
      </c>
      <c r="AZ202" s="1">
        <v>51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2</v>
      </c>
      <c r="BG202" s="1">
        <v>2</v>
      </c>
      <c r="BH202" s="1">
        <v>2</v>
      </c>
      <c r="BI202" s="1">
        <v>2</v>
      </c>
      <c r="BJ202" s="1">
        <v>3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</row>
    <row r="203" spans="1:67" ht="12.75" hidden="1">
      <c r="A203" s="1">
        <v>70065</v>
      </c>
      <c r="B203" s="1" t="s">
        <v>123</v>
      </c>
      <c r="C203" s="1">
        <v>50</v>
      </c>
      <c r="D203" s="1">
        <v>285</v>
      </c>
      <c r="E203" s="1" t="s">
        <v>64</v>
      </c>
      <c r="F203" s="1">
        <v>285</v>
      </c>
      <c r="G203" s="1" t="s">
        <v>64</v>
      </c>
      <c r="H203" s="1">
        <v>16.4161</v>
      </c>
      <c r="I203" s="1">
        <v>820.80499999999995</v>
      </c>
      <c r="J203" s="11"/>
      <c r="K203" s="11"/>
      <c r="L203" s="1">
        <v>0.37</v>
      </c>
      <c r="M203" s="1">
        <v>0.22</v>
      </c>
      <c r="N203" s="16"/>
      <c r="O203" s="1"/>
      <c r="P203" s="1">
        <v>1.24</v>
      </c>
      <c r="Q203" s="1">
        <v>5.68</v>
      </c>
      <c r="R203" s="5"/>
      <c r="S203" s="1"/>
      <c r="T203" s="1">
        <v>0</v>
      </c>
      <c r="U203" s="1">
        <v>0</v>
      </c>
      <c r="V203" s="5" t="s">
        <v>2274</v>
      </c>
      <c r="W203" s="1"/>
      <c r="X203" s="1">
        <v>0</v>
      </c>
      <c r="Y203" s="2">
        <v>1321.5</v>
      </c>
      <c r="Z203" s="2"/>
      <c r="AA203" s="2">
        <v>4842.75</v>
      </c>
      <c r="AB203" s="1">
        <v>12</v>
      </c>
      <c r="AC203" s="1">
        <v>13</v>
      </c>
      <c r="AD203" s="1">
        <v>0</v>
      </c>
      <c r="AE203" s="1">
        <v>0</v>
      </c>
      <c r="AF203" s="1">
        <v>11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3</v>
      </c>
      <c r="AW203" s="1">
        <v>116</v>
      </c>
      <c r="AX203" s="1">
        <v>1</v>
      </c>
      <c r="AY203" s="1">
        <v>0</v>
      </c>
      <c r="AZ203" s="1">
        <v>284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</row>
    <row r="204" spans="1:67" ht="12.75" hidden="1">
      <c r="A204" s="1">
        <v>70295</v>
      </c>
      <c r="B204" s="1" t="s">
        <v>263</v>
      </c>
      <c r="C204" s="1">
        <v>20</v>
      </c>
      <c r="D204" s="1">
        <v>285</v>
      </c>
      <c r="E204" s="1" t="s">
        <v>64</v>
      </c>
      <c r="F204" s="1">
        <v>991</v>
      </c>
      <c r="G204" s="1" t="s">
        <v>141</v>
      </c>
      <c r="H204" s="1">
        <v>62.57</v>
      </c>
      <c r="I204" s="1">
        <v>1251.4000000000001</v>
      </c>
      <c r="J204" s="11"/>
      <c r="K204" s="11"/>
      <c r="L204" s="1">
        <v>0</v>
      </c>
      <c r="M204" s="1">
        <v>0</v>
      </c>
      <c r="N204" s="16"/>
      <c r="O204" s="1"/>
      <c r="P204" s="1">
        <v>1</v>
      </c>
      <c r="Q204" s="1">
        <v>2.9</v>
      </c>
      <c r="R204" s="5"/>
      <c r="S204" s="1"/>
      <c r="T204" s="1">
        <v>0</v>
      </c>
      <c r="U204" s="1">
        <v>0</v>
      </c>
      <c r="V204" s="16"/>
      <c r="W204" s="1"/>
      <c r="X204" s="1">
        <v>0</v>
      </c>
      <c r="Y204" s="2">
        <v>1251.4000000000001</v>
      </c>
      <c r="Z204" s="2"/>
      <c r="AA204" s="2">
        <v>3629.06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5</v>
      </c>
      <c r="AW204" s="1">
        <v>2</v>
      </c>
      <c r="AX204" s="1">
        <v>9</v>
      </c>
      <c r="AY204" s="1">
        <v>10</v>
      </c>
      <c r="AZ204" s="1">
        <v>58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</row>
    <row r="205" spans="1:67" ht="12.75" hidden="1">
      <c r="A205" s="1">
        <v>70183</v>
      </c>
      <c r="B205" s="1" t="s">
        <v>320</v>
      </c>
      <c r="C205" s="1">
        <v>20</v>
      </c>
      <c r="D205" s="1">
        <v>285</v>
      </c>
      <c r="E205" s="1" t="s">
        <v>64</v>
      </c>
      <c r="F205" s="1">
        <v>991</v>
      </c>
      <c r="G205" s="1" t="s">
        <v>141</v>
      </c>
      <c r="H205" s="1">
        <v>62.57</v>
      </c>
      <c r="I205" s="1">
        <v>1251.4000000000001</v>
      </c>
      <c r="J205" s="11"/>
      <c r="K205" s="11"/>
      <c r="L205" s="1">
        <v>0</v>
      </c>
      <c r="M205" s="1">
        <v>0</v>
      </c>
      <c r="N205" s="16"/>
      <c r="O205" s="1"/>
      <c r="P205" s="1">
        <v>0.98</v>
      </c>
      <c r="Q205" s="1">
        <v>0</v>
      </c>
      <c r="R205" s="5"/>
      <c r="S205" s="1"/>
      <c r="T205" s="1">
        <v>0</v>
      </c>
      <c r="U205" s="1">
        <v>0</v>
      </c>
      <c r="V205" s="16"/>
      <c r="W205" s="1"/>
      <c r="X205" s="1">
        <v>0</v>
      </c>
      <c r="Y205" s="2">
        <v>1220.1199999999999</v>
      </c>
      <c r="Z205" s="2"/>
      <c r="AA205" s="2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18</v>
      </c>
      <c r="AY205" s="1">
        <v>3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</row>
    <row r="206" spans="1:67" ht="12.75" hidden="1">
      <c r="A206" s="1">
        <v>70415</v>
      </c>
      <c r="B206" s="1" t="s">
        <v>350</v>
      </c>
      <c r="C206" s="1">
        <v>20</v>
      </c>
      <c r="D206" s="1">
        <v>285</v>
      </c>
      <c r="E206" s="1" t="s">
        <v>64</v>
      </c>
      <c r="F206" s="1">
        <v>285</v>
      </c>
      <c r="G206" s="1" t="s">
        <v>64</v>
      </c>
      <c r="H206" s="1">
        <v>76.3</v>
      </c>
      <c r="I206" s="1">
        <v>1526</v>
      </c>
      <c r="J206" s="11"/>
      <c r="K206" s="11"/>
      <c r="L206" s="1">
        <v>0</v>
      </c>
      <c r="M206" s="1">
        <v>0</v>
      </c>
      <c r="N206" s="16"/>
      <c r="O206" s="1"/>
      <c r="P206" s="1">
        <v>0.4</v>
      </c>
      <c r="Q206" s="1">
        <v>0</v>
      </c>
      <c r="R206" s="5"/>
      <c r="S206" s="1"/>
      <c r="T206" s="1">
        <v>0.38</v>
      </c>
      <c r="U206" s="1">
        <v>0.15</v>
      </c>
      <c r="V206" s="16"/>
      <c r="W206" s="1"/>
      <c r="X206" s="1">
        <v>0</v>
      </c>
      <c r="Y206" s="2">
        <v>1182.6500000000001</v>
      </c>
      <c r="Z206" s="2"/>
      <c r="AA206" s="2">
        <v>228.9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3</v>
      </c>
      <c r="AY206" s="1">
        <v>10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7</v>
      </c>
      <c r="BI206" s="1">
        <v>1</v>
      </c>
      <c r="BJ206" s="1">
        <v>3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</row>
    <row r="207" spans="1:67" ht="12.75" hidden="1">
      <c r="A207" s="1">
        <v>70350</v>
      </c>
      <c r="B207" s="1" t="s">
        <v>262</v>
      </c>
      <c r="C207" s="1">
        <v>5</v>
      </c>
      <c r="D207" s="1">
        <v>285</v>
      </c>
      <c r="E207" s="1" t="s">
        <v>64</v>
      </c>
      <c r="F207" s="1">
        <v>322</v>
      </c>
      <c r="G207" s="1" t="s">
        <v>167</v>
      </c>
      <c r="H207" s="1">
        <v>61.49</v>
      </c>
      <c r="I207" s="1">
        <v>307.45</v>
      </c>
      <c r="J207" s="11"/>
      <c r="K207" s="11"/>
      <c r="L207" s="1">
        <v>1.2</v>
      </c>
      <c r="M207" s="1">
        <v>1.4</v>
      </c>
      <c r="N207" s="16"/>
      <c r="O207" s="1"/>
      <c r="P207" s="1">
        <v>2.6</v>
      </c>
      <c r="Q207" s="1">
        <v>1.4</v>
      </c>
      <c r="R207" s="5"/>
      <c r="S207" s="1"/>
      <c r="T207" s="1">
        <v>0</v>
      </c>
      <c r="U207" s="1">
        <v>0</v>
      </c>
      <c r="V207" s="16"/>
      <c r="W207" s="1"/>
      <c r="X207" s="1">
        <v>0</v>
      </c>
      <c r="Y207" s="2">
        <v>1168.31</v>
      </c>
      <c r="Z207" s="2"/>
      <c r="AA207" s="2">
        <v>860.86</v>
      </c>
      <c r="AB207" s="1">
        <v>3</v>
      </c>
      <c r="AC207" s="1">
        <v>2</v>
      </c>
      <c r="AD207" s="1">
        <v>2</v>
      </c>
      <c r="AE207" s="1">
        <v>0</v>
      </c>
      <c r="AF207" s="1">
        <v>7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5</v>
      </c>
      <c r="AW207" s="1">
        <v>3</v>
      </c>
      <c r="AX207" s="1">
        <v>3</v>
      </c>
      <c r="AY207" s="1">
        <v>7</v>
      </c>
      <c r="AZ207" s="1">
        <v>7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</row>
    <row r="208" spans="1:67" ht="12.75" hidden="1">
      <c r="A208" s="1">
        <v>70326</v>
      </c>
      <c r="B208" s="1" t="s">
        <v>340</v>
      </c>
      <c r="C208" s="1">
        <v>6</v>
      </c>
      <c r="D208" s="1">
        <v>285</v>
      </c>
      <c r="E208" s="1" t="s">
        <v>64</v>
      </c>
      <c r="F208" s="1">
        <v>285</v>
      </c>
      <c r="G208" s="1" t="s">
        <v>64</v>
      </c>
      <c r="H208" s="1">
        <v>113.36</v>
      </c>
      <c r="I208" s="1">
        <v>680.16</v>
      </c>
      <c r="J208" s="11"/>
      <c r="K208" s="11"/>
      <c r="L208" s="1">
        <v>0</v>
      </c>
      <c r="M208" s="1">
        <v>0.17</v>
      </c>
      <c r="N208" s="16"/>
      <c r="O208" s="1"/>
      <c r="P208" s="1">
        <v>1.67</v>
      </c>
      <c r="Q208" s="1">
        <v>0</v>
      </c>
      <c r="R208" s="5"/>
      <c r="S208" s="1"/>
      <c r="T208" s="1">
        <v>0</v>
      </c>
      <c r="U208" s="1">
        <v>0</v>
      </c>
      <c r="V208" s="16"/>
      <c r="W208" s="1"/>
      <c r="X208" s="1">
        <v>0</v>
      </c>
      <c r="Y208" s="2">
        <v>1133.5999999999999</v>
      </c>
      <c r="Z208" s="2"/>
      <c r="AA208" s="2">
        <v>113.36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1</v>
      </c>
      <c r="AY208" s="1">
        <v>18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</row>
    <row r="209" spans="1:67" ht="12.75" hidden="1">
      <c r="A209" s="1">
        <v>70254</v>
      </c>
      <c r="B209" s="1" t="s">
        <v>334</v>
      </c>
      <c r="C209" s="1">
        <v>12</v>
      </c>
      <c r="D209" s="1">
        <v>285</v>
      </c>
      <c r="E209" s="1" t="s">
        <v>64</v>
      </c>
      <c r="F209" s="1">
        <v>285</v>
      </c>
      <c r="G209" s="1" t="s">
        <v>64</v>
      </c>
      <c r="H209" s="1">
        <v>75.378699999999995</v>
      </c>
      <c r="I209" s="1">
        <v>904.5444</v>
      </c>
      <c r="J209" s="11"/>
      <c r="K209" s="11"/>
      <c r="L209" s="1">
        <v>0.42</v>
      </c>
      <c r="M209" s="1">
        <v>1.58</v>
      </c>
      <c r="N209" s="16"/>
      <c r="O209" s="1"/>
      <c r="P209" s="1">
        <v>0.62</v>
      </c>
      <c r="Q209" s="1">
        <v>1</v>
      </c>
      <c r="R209" s="5"/>
      <c r="S209" s="1"/>
      <c r="T209" s="1">
        <v>0.12</v>
      </c>
      <c r="U209" s="1">
        <v>0.08</v>
      </c>
      <c r="V209" s="16"/>
      <c r="W209" s="1"/>
      <c r="X209" s="1">
        <v>0</v>
      </c>
      <c r="Y209" s="2">
        <v>1055.3</v>
      </c>
      <c r="Z209" s="2"/>
      <c r="AA209" s="2">
        <v>2412.12</v>
      </c>
      <c r="AB209" s="1">
        <v>3</v>
      </c>
      <c r="AC209" s="1">
        <v>0</v>
      </c>
      <c r="AD209" s="1">
        <v>2</v>
      </c>
      <c r="AE209" s="1">
        <v>0</v>
      </c>
      <c r="AF209" s="1">
        <v>19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3</v>
      </c>
      <c r="AW209" s="1">
        <v>1</v>
      </c>
      <c r="AX209" s="1">
        <v>3</v>
      </c>
      <c r="AY209" s="1">
        <v>2</v>
      </c>
      <c r="AZ209" s="1">
        <v>12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3</v>
      </c>
      <c r="BH209" s="1">
        <v>0</v>
      </c>
      <c r="BI209" s="1">
        <v>0</v>
      </c>
      <c r="BJ209" s="1">
        <v>1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</row>
    <row r="210" spans="1:67" ht="12.75" hidden="1">
      <c r="A210" s="1">
        <v>70124</v>
      </c>
      <c r="B210" s="1" t="s">
        <v>311</v>
      </c>
      <c r="C210" s="1">
        <v>72</v>
      </c>
      <c r="D210" s="1">
        <v>285</v>
      </c>
      <c r="E210" s="1" t="s">
        <v>64</v>
      </c>
      <c r="F210" s="1">
        <v>1</v>
      </c>
      <c r="G210" s="1" t="s">
        <v>312</v>
      </c>
      <c r="H210" s="1">
        <v>12.63</v>
      </c>
      <c r="I210" s="1">
        <v>909.36</v>
      </c>
      <c r="J210" s="11"/>
      <c r="K210" s="11"/>
      <c r="L210" s="1">
        <v>1.1200000000000001</v>
      </c>
      <c r="M210" s="1">
        <v>-0.35</v>
      </c>
      <c r="N210" s="16"/>
      <c r="O210" s="1"/>
      <c r="P210" s="1">
        <v>0</v>
      </c>
      <c r="Q210" s="1">
        <v>0</v>
      </c>
      <c r="R210" s="5"/>
      <c r="S210" s="1"/>
      <c r="T210" s="1">
        <v>0</v>
      </c>
      <c r="U210" s="1">
        <v>0</v>
      </c>
      <c r="V210" s="16"/>
      <c r="W210" s="1"/>
      <c r="X210" s="1">
        <v>0</v>
      </c>
      <c r="Y210" s="2">
        <v>1023.03</v>
      </c>
      <c r="Z210" s="2"/>
      <c r="AA210" s="2">
        <v>-315.75</v>
      </c>
      <c r="AB210" s="1">
        <v>21</v>
      </c>
      <c r="AC210" s="1">
        <v>0</v>
      </c>
      <c r="AD210" s="1">
        <v>46</v>
      </c>
      <c r="AE210" s="1">
        <v>28</v>
      </c>
      <c r="AF210" s="1">
        <v>-25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</row>
    <row r="211" spans="1:67" ht="12.75" hidden="1">
      <c r="A211" s="1">
        <v>70985</v>
      </c>
      <c r="B211" s="1" t="s">
        <v>227</v>
      </c>
      <c r="C211" s="1">
        <v>20</v>
      </c>
      <c r="D211" s="1">
        <v>285</v>
      </c>
      <c r="E211" s="1" t="s">
        <v>64</v>
      </c>
      <c r="F211" s="1">
        <v>285</v>
      </c>
      <c r="G211" s="1" t="s">
        <v>64</v>
      </c>
      <c r="H211" s="1">
        <v>58.21</v>
      </c>
      <c r="I211" s="1">
        <v>1164.2</v>
      </c>
      <c r="J211" s="11"/>
      <c r="K211" s="11"/>
      <c r="L211" s="1">
        <v>0</v>
      </c>
      <c r="M211" s="1">
        <v>0</v>
      </c>
      <c r="N211" s="16"/>
      <c r="O211" s="1"/>
      <c r="P211" s="1">
        <v>0.8</v>
      </c>
      <c r="Q211" s="1">
        <v>0.2</v>
      </c>
      <c r="R211" s="5"/>
      <c r="S211" s="1"/>
      <c r="T211" s="1">
        <v>0.02</v>
      </c>
      <c r="U211" s="1">
        <v>0</v>
      </c>
      <c r="V211" s="16"/>
      <c r="W211" s="1"/>
      <c r="X211" s="1">
        <v>0</v>
      </c>
      <c r="Y211" s="2">
        <v>960.46</v>
      </c>
      <c r="Z211" s="2"/>
      <c r="AA211" s="2">
        <v>232.84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10</v>
      </c>
      <c r="AW211" s="1">
        <v>12</v>
      </c>
      <c r="AX211" s="1">
        <v>0</v>
      </c>
      <c r="AY211" s="1">
        <v>0</v>
      </c>
      <c r="AZ211" s="1">
        <v>4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1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</row>
    <row r="212" spans="1:67" ht="12.75" hidden="1">
      <c r="A212" s="1">
        <v>79159</v>
      </c>
      <c r="B212" s="1" t="s">
        <v>358</v>
      </c>
      <c r="C212" s="1">
        <v>24</v>
      </c>
      <c r="D212" s="1">
        <v>285</v>
      </c>
      <c r="E212" s="1" t="s">
        <v>64</v>
      </c>
      <c r="F212" s="1">
        <v>285</v>
      </c>
      <c r="G212" s="1" t="s">
        <v>64</v>
      </c>
      <c r="H212" s="1">
        <v>37.53</v>
      </c>
      <c r="I212" s="1">
        <v>900.72</v>
      </c>
      <c r="J212" s="11"/>
      <c r="K212" s="11"/>
      <c r="L212" s="1">
        <v>0.88</v>
      </c>
      <c r="M212" s="1">
        <v>0</v>
      </c>
      <c r="N212" s="16"/>
      <c r="O212" s="1"/>
      <c r="P212" s="1">
        <v>0</v>
      </c>
      <c r="Q212" s="1">
        <v>0</v>
      </c>
      <c r="R212" s="5"/>
      <c r="S212" s="1"/>
      <c r="T212" s="1">
        <v>0.15</v>
      </c>
      <c r="U212" s="1">
        <v>0.54</v>
      </c>
      <c r="V212" s="16"/>
      <c r="W212" s="1"/>
      <c r="X212" s="1">
        <v>0</v>
      </c>
      <c r="Y212" s="2">
        <v>919.48</v>
      </c>
      <c r="Z212" s="2"/>
      <c r="AA212" s="2">
        <v>487.89</v>
      </c>
      <c r="AB212" s="1">
        <v>0</v>
      </c>
      <c r="AC212" s="1">
        <v>0</v>
      </c>
      <c r="AD212" s="1">
        <v>11</v>
      </c>
      <c r="AE212" s="1">
        <v>20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1</v>
      </c>
      <c r="BH212" s="1">
        <v>0</v>
      </c>
      <c r="BI212" s="1">
        <v>6</v>
      </c>
      <c r="BJ212" s="1">
        <v>13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</row>
    <row r="213" spans="1:67" ht="12.75" hidden="1">
      <c r="A213" s="1">
        <v>70323</v>
      </c>
      <c r="B213" s="1" t="s">
        <v>339</v>
      </c>
      <c r="C213" s="1">
        <v>8</v>
      </c>
      <c r="D213" s="1">
        <v>285</v>
      </c>
      <c r="E213" s="1" t="s">
        <v>64</v>
      </c>
      <c r="F213" s="1">
        <v>285</v>
      </c>
      <c r="G213" s="1" t="s">
        <v>64</v>
      </c>
      <c r="H213" s="1">
        <v>86.99</v>
      </c>
      <c r="I213" s="1">
        <v>695.92</v>
      </c>
      <c r="J213" s="11"/>
      <c r="K213" s="11"/>
      <c r="L213" s="1">
        <v>0.62</v>
      </c>
      <c r="M213" s="1">
        <v>0</v>
      </c>
      <c r="N213" s="16"/>
      <c r="O213" s="1"/>
      <c r="P213" s="1">
        <v>0.31</v>
      </c>
      <c r="Q213" s="1">
        <v>0</v>
      </c>
      <c r="R213" s="5"/>
      <c r="S213" s="1"/>
      <c r="T213" s="1">
        <v>0.38</v>
      </c>
      <c r="U213" s="1">
        <v>0</v>
      </c>
      <c r="V213" s="16"/>
      <c r="W213" s="1"/>
      <c r="X213" s="1">
        <v>0</v>
      </c>
      <c r="Y213" s="2">
        <v>913.4</v>
      </c>
      <c r="Z213" s="2"/>
      <c r="AA213" s="2">
        <v>0</v>
      </c>
      <c r="AB213" s="1">
        <v>0</v>
      </c>
      <c r="AC213" s="1">
        <v>0</v>
      </c>
      <c r="AD213" s="1">
        <v>3</v>
      </c>
      <c r="AE213" s="1">
        <v>4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</v>
      </c>
      <c r="AY213" s="1">
        <v>3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6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</row>
    <row r="214" spans="1:67" ht="12.75" hidden="1">
      <c r="A214" s="1">
        <v>44401</v>
      </c>
      <c r="B214" s="1" t="s">
        <v>300</v>
      </c>
      <c r="C214" s="1">
        <v>16</v>
      </c>
      <c r="D214" s="1">
        <v>285</v>
      </c>
      <c r="E214" s="1" t="s">
        <v>64</v>
      </c>
      <c r="F214" s="1">
        <v>285</v>
      </c>
      <c r="G214" s="1" t="s">
        <v>64</v>
      </c>
      <c r="H214" s="1">
        <v>54.11</v>
      </c>
      <c r="I214" s="1">
        <v>865.76</v>
      </c>
      <c r="J214" s="11"/>
      <c r="K214" s="11"/>
      <c r="L214" s="1">
        <v>0</v>
      </c>
      <c r="M214" s="1">
        <v>0</v>
      </c>
      <c r="N214" s="16"/>
      <c r="O214" s="1"/>
      <c r="P214" s="1">
        <v>0</v>
      </c>
      <c r="Q214" s="1">
        <v>0</v>
      </c>
      <c r="R214" s="5"/>
      <c r="S214" s="1"/>
      <c r="T214" s="1">
        <v>1</v>
      </c>
      <c r="U214" s="1">
        <v>0</v>
      </c>
      <c r="V214" s="16"/>
      <c r="W214" s="1"/>
      <c r="X214" s="1">
        <v>0</v>
      </c>
      <c r="Y214" s="2">
        <v>865.76</v>
      </c>
      <c r="Z214" s="2"/>
      <c r="AA214" s="2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16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</row>
    <row r="215" spans="1:67" ht="12.75" hidden="1">
      <c r="A215" s="1">
        <v>70971</v>
      </c>
      <c r="B215" s="1" t="s">
        <v>279</v>
      </c>
      <c r="C215" s="1">
        <v>16</v>
      </c>
      <c r="D215" s="1">
        <v>285</v>
      </c>
      <c r="E215" s="1" t="s">
        <v>64</v>
      </c>
      <c r="F215" s="1">
        <v>285</v>
      </c>
      <c r="G215" s="1" t="s">
        <v>64</v>
      </c>
      <c r="H215" s="1">
        <v>54.610999999999997</v>
      </c>
      <c r="I215" s="1">
        <v>873.77599999999995</v>
      </c>
      <c r="J215" s="11"/>
      <c r="K215" s="11"/>
      <c r="L215" s="1">
        <v>0.03</v>
      </c>
      <c r="M215" s="1">
        <v>0.12</v>
      </c>
      <c r="N215" s="16"/>
      <c r="O215" s="1"/>
      <c r="P215" s="1">
        <v>0.75</v>
      </c>
      <c r="Q215" s="1">
        <v>2.31</v>
      </c>
      <c r="R215" s="5"/>
      <c r="S215" s="1"/>
      <c r="T215" s="1">
        <v>0.19</v>
      </c>
      <c r="U215" s="1">
        <v>2.19</v>
      </c>
      <c r="V215" s="16"/>
      <c r="W215" s="1"/>
      <c r="X215" s="1">
        <v>0</v>
      </c>
      <c r="Y215" s="2">
        <v>846.47</v>
      </c>
      <c r="Z215" s="2"/>
      <c r="AA215" s="2">
        <v>4041.21</v>
      </c>
      <c r="AB215" s="1">
        <v>0</v>
      </c>
      <c r="AC215" s="1">
        <v>1</v>
      </c>
      <c r="AD215" s="1">
        <v>0</v>
      </c>
      <c r="AE215" s="1">
        <v>0</v>
      </c>
      <c r="AF215" s="1">
        <v>2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11</v>
      </c>
      <c r="AW215" s="1">
        <v>2</v>
      </c>
      <c r="AX215" s="1">
        <v>0</v>
      </c>
      <c r="AY215" s="1">
        <v>0</v>
      </c>
      <c r="AZ215" s="1">
        <v>37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4</v>
      </c>
      <c r="BH215" s="1">
        <v>0</v>
      </c>
      <c r="BI215" s="1">
        <v>0</v>
      </c>
      <c r="BJ215" s="1">
        <v>35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</row>
    <row r="216" spans="1:67" ht="12.75">
      <c r="A216" s="1">
        <v>70353</v>
      </c>
      <c r="B216" s="1" t="s">
        <v>248</v>
      </c>
      <c r="C216" s="1">
        <v>5</v>
      </c>
      <c r="D216" s="1">
        <v>285</v>
      </c>
      <c r="E216" s="1" t="s">
        <v>64</v>
      </c>
      <c r="F216" s="1">
        <v>562</v>
      </c>
      <c r="G216" s="1" t="s">
        <v>65</v>
      </c>
      <c r="H216" s="1">
        <v>61.49</v>
      </c>
      <c r="I216" s="1">
        <v>307.45</v>
      </c>
      <c r="J216" s="11"/>
      <c r="K216" s="11"/>
      <c r="L216" s="1">
        <v>0.9</v>
      </c>
      <c r="M216" s="1">
        <v>-0.2</v>
      </c>
      <c r="N216" s="5" t="s">
        <v>2274</v>
      </c>
      <c r="O216" s="1"/>
      <c r="P216" s="1">
        <v>1.7</v>
      </c>
      <c r="Q216" s="1">
        <v>9</v>
      </c>
      <c r="R216" s="5"/>
      <c r="S216" s="1"/>
      <c r="T216" s="1">
        <v>0.1</v>
      </c>
      <c r="U216" s="1">
        <v>0</v>
      </c>
      <c r="V216" s="16"/>
      <c r="W216" s="1"/>
      <c r="X216" s="1">
        <v>0</v>
      </c>
      <c r="Y216" s="2">
        <v>830.12</v>
      </c>
      <c r="Z216" s="2"/>
      <c r="AA216" s="2">
        <v>2705.56</v>
      </c>
      <c r="AB216" s="1">
        <v>1</v>
      </c>
      <c r="AC216" s="1">
        <v>0</v>
      </c>
      <c r="AD216" s="1">
        <v>3</v>
      </c>
      <c r="AE216" s="1">
        <v>1</v>
      </c>
      <c r="AF216" s="1">
        <v>-1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5</v>
      </c>
      <c r="AY216" s="1">
        <v>7</v>
      </c>
      <c r="AZ216" s="1">
        <v>45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1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</row>
    <row r="217" spans="1:67" ht="12.75" hidden="1">
      <c r="A217" s="1">
        <v>10233</v>
      </c>
      <c r="B217" s="1" t="s">
        <v>297</v>
      </c>
      <c r="C217" s="1">
        <v>16</v>
      </c>
      <c r="D217" s="1">
        <v>285</v>
      </c>
      <c r="E217" s="1" t="s">
        <v>64</v>
      </c>
      <c r="F217" s="1">
        <v>565</v>
      </c>
      <c r="G217" s="1" t="s">
        <v>94</v>
      </c>
      <c r="H217" s="1">
        <v>45.31</v>
      </c>
      <c r="I217" s="1">
        <v>724.96</v>
      </c>
      <c r="J217" s="11"/>
      <c r="K217" s="11"/>
      <c r="L217" s="1">
        <v>0.31</v>
      </c>
      <c r="M217" s="1">
        <v>0</v>
      </c>
      <c r="N217" s="16"/>
      <c r="O217" s="1"/>
      <c r="P217" s="1">
        <v>0</v>
      </c>
      <c r="Q217" s="1">
        <v>0</v>
      </c>
      <c r="R217" s="5"/>
      <c r="S217" s="1"/>
      <c r="T217" s="1">
        <v>0.66</v>
      </c>
      <c r="U217" s="1">
        <v>0.06</v>
      </c>
      <c r="V217" s="16"/>
      <c r="W217" s="1"/>
      <c r="X217" s="1">
        <v>0</v>
      </c>
      <c r="Y217" s="2">
        <v>702.3</v>
      </c>
      <c r="Z217" s="2"/>
      <c r="AA217" s="2">
        <v>45.31</v>
      </c>
      <c r="AB217" s="1">
        <v>0</v>
      </c>
      <c r="AC217" s="1">
        <v>0</v>
      </c>
      <c r="AD217" s="1">
        <v>5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2</v>
      </c>
      <c r="BG217" s="1">
        <v>0</v>
      </c>
      <c r="BH217" s="1">
        <v>5</v>
      </c>
      <c r="BI217" s="1">
        <v>7</v>
      </c>
      <c r="BJ217" s="1">
        <v>1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</row>
    <row r="218" spans="1:67" ht="12.75" hidden="1">
      <c r="A218" s="1">
        <v>70508</v>
      </c>
      <c r="B218" s="1" t="s">
        <v>353</v>
      </c>
      <c r="C218" s="1">
        <v>24</v>
      </c>
      <c r="D218" s="1">
        <v>285</v>
      </c>
      <c r="E218" s="1" t="s">
        <v>64</v>
      </c>
      <c r="F218" s="1">
        <v>285</v>
      </c>
      <c r="G218" s="1" t="s">
        <v>64</v>
      </c>
      <c r="H218" s="1">
        <v>34.967700000000001</v>
      </c>
      <c r="I218" s="1">
        <v>839.22479999999996</v>
      </c>
      <c r="J218" s="11"/>
      <c r="K218" s="11"/>
      <c r="L218" s="1">
        <v>0</v>
      </c>
      <c r="M218" s="1">
        <v>0</v>
      </c>
      <c r="N218" s="16"/>
      <c r="O218" s="1"/>
      <c r="P218" s="1">
        <v>0.83</v>
      </c>
      <c r="Q218" s="1">
        <v>3.08</v>
      </c>
      <c r="R218" s="5"/>
      <c r="S218" s="1"/>
      <c r="T218" s="1">
        <v>0</v>
      </c>
      <c r="U218" s="1">
        <v>0</v>
      </c>
      <c r="V218" s="16"/>
      <c r="W218" s="1"/>
      <c r="X218" s="1">
        <v>0</v>
      </c>
      <c r="Y218" s="2">
        <v>699.35</v>
      </c>
      <c r="Z218" s="2"/>
      <c r="AA218" s="2">
        <v>2587.61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10</v>
      </c>
      <c r="AW218" s="1">
        <v>20</v>
      </c>
      <c r="AX218" s="1">
        <v>0</v>
      </c>
      <c r="AY218" s="1">
        <v>0</v>
      </c>
      <c r="AZ218" s="1">
        <v>74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</row>
    <row r="219" spans="1:67" ht="12.75" hidden="1">
      <c r="A219" s="1">
        <v>70113</v>
      </c>
      <c r="B219" s="1" t="s">
        <v>308</v>
      </c>
      <c r="C219" s="1">
        <v>24</v>
      </c>
      <c r="D219" s="1">
        <v>285</v>
      </c>
      <c r="E219" s="1" t="s">
        <v>64</v>
      </c>
      <c r="F219" s="1">
        <v>558</v>
      </c>
      <c r="G219" s="1" t="s">
        <v>67</v>
      </c>
      <c r="H219" s="1">
        <v>55.16</v>
      </c>
      <c r="I219" s="1">
        <v>1323.84</v>
      </c>
      <c r="J219" s="11"/>
      <c r="K219" s="11"/>
      <c r="L219" s="1">
        <v>0</v>
      </c>
      <c r="M219" s="1">
        <v>0.79</v>
      </c>
      <c r="N219" s="16"/>
      <c r="O219" s="1"/>
      <c r="P219" s="1">
        <v>0.48</v>
      </c>
      <c r="Q219" s="1">
        <v>0</v>
      </c>
      <c r="R219" s="5"/>
      <c r="S219" s="1"/>
      <c r="T219" s="1">
        <v>0.04</v>
      </c>
      <c r="U219" s="1">
        <v>0</v>
      </c>
      <c r="V219" s="16"/>
      <c r="W219" s="1"/>
      <c r="X219" s="1">
        <v>0</v>
      </c>
      <c r="Y219" s="2">
        <v>689.5</v>
      </c>
      <c r="Z219" s="2"/>
      <c r="AA219" s="2">
        <v>1048.04</v>
      </c>
      <c r="AB219" s="1">
        <v>0</v>
      </c>
      <c r="AC219" s="1">
        <v>0</v>
      </c>
      <c r="AD219" s="1">
        <v>0</v>
      </c>
      <c r="AE219" s="1">
        <v>0</v>
      </c>
      <c r="AF219" s="1">
        <v>19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5</v>
      </c>
      <c r="AY219" s="1">
        <v>13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2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</row>
    <row r="220" spans="1:67" ht="12.75" hidden="1">
      <c r="A220" s="1">
        <v>70075</v>
      </c>
      <c r="B220" s="1" t="s">
        <v>231</v>
      </c>
      <c r="C220" s="1">
        <v>25</v>
      </c>
      <c r="D220" s="1">
        <v>285</v>
      </c>
      <c r="E220" s="1" t="s">
        <v>64</v>
      </c>
      <c r="F220" s="1">
        <v>285</v>
      </c>
      <c r="G220" s="1" t="s">
        <v>64</v>
      </c>
      <c r="H220" s="1">
        <v>32.270000000000003</v>
      </c>
      <c r="I220" s="1">
        <v>806.75</v>
      </c>
      <c r="J220" s="11"/>
      <c r="K220" s="11"/>
      <c r="L220" s="1">
        <v>0</v>
      </c>
      <c r="M220" s="1">
        <v>0</v>
      </c>
      <c r="N220" s="16"/>
      <c r="O220" s="1"/>
      <c r="P220" s="1">
        <v>0.78</v>
      </c>
      <c r="Q220" s="1">
        <v>1.68</v>
      </c>
      <c r="R220" s="5"/>
      <c r="S220" s="1"/>
      <c r="T220" s="1">
        <v>0</v>
      </c>
      <c r="U220" s="1">
        <v>0</v>
      </c>
      <c r="V220" s="16"/>
      <c r="W220" s="1"/>
      <c r="X220" s="1">
        <v>0</v>
      </c>
      <c r="Y220" s="2">
        <v>629.27</v>
      </c>
      <c r="Z220" s="2"/>
      <c r="AA220" s="2">
        <v>1355.34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8</v>
      </c>
      <c r="AW220" s="1">
        <v>23</v>
      </c>
      <c r="AX220" s="1">
        <v>0</v>
      </c>
      <c r="AY220" s="1">
        <v>0</v>
      </c>
      <c r="AZ220" s="1">
        <v>42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</row>
    <row r="221" spans="1:67" ht="12.75" hidden="1">
      <c r="A221" s="1">
        <v>70982</v>
      </c>
      <c r="B221" s="1" t="s">
        <v>243</v>
      </c>
      <c r="C221" s="1">
        <v>32</v>
      </c>
      <c r="D221" s="1">
        <v>285</v>
      </c>
      <c r="E221" s="1" t="s">
        <v>64</v>
      </c>
      <c r="F221" s="1">
        <v>573</v>
      </c>
      <c r="G221" s="1" t="s">
        <v>87</v>
      </c>
      <c r="H221" s="1">
        <v>32.271900000000002</v>
      </c>
      <c r="I221" s="1">
        <v>1032.7008000000001</v>
      </c>
      <c r="J221" s="11"/>
      <c r="K221" s="11"/>
      <c r="L221" s="1">
        <v>0.22</v>
      </c>
      <c r="M221" s="1">
        <v>0.81</v>
      </c>
      <c r="N221" s="16"/>
      <c r="O221" s="1"/>
      <c r="P221" s="1">
        <v>0.25</v>
      </c>
      <c r="Q221" s="1">
        <v>0.62</v>
      </c>
      <c r="R221" s="5"/>
      <c r="S221" s="1"/>
      <c r="T221" s="1">
        <v>0.06</v>
      </c>
      <c r="U221" s="1">
        <v>0.03</v>
      </c>
      <c r="V221" s="16"/>
      <c r="W221" s="1"/>
      <c r="X221" s="1">
        <v>0</v>
      </c>
      <c r="Y221" s="2">
        <v>548.62</v>
      </c>
      <c r="Z221" s="2"/>
      <c r="AA221" s="2">
        <v>1516.78</v>
      </c>
      <c r="AB221" s="1">
        <v>0</v>
      </c>
      <c r="AC221" s="1">
        <v>4</v>
      </c>
      <c r="AD221" s="1">
        <v>3</v>
      </c>
      <c r="AE221" s="1">
        <v>4</v>
      </c>
      <c r="AF221" s="1">
        <v>26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4</v>
      </c>
      <c r="AW221" s="1">
        <v>8</v>
      </c>
      <c r="AX221" s="1">
        <v>0</v>
      </c>
      <c r="AY221" s="1">
        <v>0</v>
      </c>
      <c r="AZ221" s="1">
        <v>20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</v>
      </c>
      <c r="BI221" s="1">
        <v>2</v>
      </c>
      <c r="BJ221" s="1">
        <v>1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</row>
    <row r="222" spans="1:67" ht="12.75" hidden="1">
      <c r="A222" s="1">
        <v>70416</v>
      </c>
      <c r="B222" s="1" t="s">
        <v>273</v>
      </c>
      <c r="C222" s="1">
        <v>18</v>
      </c>
      <c r="D222" s="1">
        <v>285</v>
      </c>
      <c r="E222" s="1" t="s">
        <v>64</v>
      </c>
      <c r="F222" s="1">
        <v>285</v>
      </c>
      <c r="G222" s="1" t="s">
        <v>64</v>
      </c>
      <c r="H222" s="1">
        <v>41.066000000000003</v>
      </c>
      <c r="I222" s="1">
        <v>739.18799999999999</v>
      </c>
      <c r="J222" s="11"/>
      <c r="K222" s="11"/>
      <c r="L222" s="1">
        <v>0.11</v>
      </c>
      <c r="M222" s="1">
        <v>2.56</v>
      </c>
      <c r="N222" s="16"/>
      <c r="O222" s="1"/>
      <c r="P222" s="1">
        <v>0.31</v>
      </c>
      <c r="Q222" s="1">
        <v>0.78</v>
      </c>
      <c r="R222" s="5"/>
      <c r="S222" s="1"/>
      <c r="T222" s="1">
        <v>0.17</v>
      </c>
      <c r="U222" s="1">
        <v>11.83</v>
      </c>
      <c r="V222" s="16"/>
      <c r="W222" s="1"/>
      <c r="X222" s="1">
        <v>0</v>
      </c>
      <c r="Y222" s="2">
        <v>431.19</v>
      </c>
      <c r="Z222" s="2"/>
      <c r="AA222" s="2">
        <v>11211.02</v>
      </c>
      <c r="AB222" s="1">
        <v>1</v>
      </c>
      <c r="AC222" s="1">
        <v>2</v>
      </c>
      <c r="AD222" s="1">
        <v>0</v>
      </c>
      <c r="AE222" s="1">
        <v>0</v>
      </c>
      <c r="AF222" s="1">
        <v>46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3</v>
      </c>
      <c r="AW222" s="1">
        <v>5</v>
      </c>
      <c r="AX222" s="1">
        <v>0</v>
      </c>
      <c r="AY222" s="1">
        <v>0</v>
      </c>
      <c r="AZ222" s="1">
        <v>14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</v>
      </c>
      <c r="BG222" s="1">
        <v>4</v>
      </c>
      <c r="BH222" s="1">
        <v>0</v>
      </c>
      <c r="BI222" s="1">
        <v>0</v>
      </c>
      <c r="BJ222" s="1">
        <v>213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</row>
    <row r="223" spans="1:67" ht="12.75" hidden="1">
      <c r="A223" s="1">
        <v>70060</v>
      </c>
      <c r="B223" s="1" t="s">
        <v>305</v>
      </c>
      <c r="C223" s="1">
        <v>1</v>
      </c>
      <c r="D223" s="1">
        <v>285</v>
      </c>
      <c r="E223" s="1" t="s">
        <v>64</v>
      </c>
      <c r="F223" s="1">
        <v>570</v>
      </c>
      <c r="G223" s="1" t="s">
        <v>72</v>
      </c>
      <c r="H223" s="1">
        <v>780.58</v>
      </c>
      <c r="I223" s="1">
        <v>780.58</v>
      </c>
      <c r="J223" s="11"/>
      <c r="K223" s="11"/>
      <c r="L223" s="1">
        <v>0</v>
      </c>
      <c r="M223" s="1">
        <v>0</v>
      </c>
      <c r="N223" s="5" t="s">
        <v>157</v>
      </c>
      <c r="O223" s="1"/>
      <c r="P223" s="1">
        <v>0</v>
      </c>
      <c r="Q223" s="1">
        <v>0</v>
      </c>
      <c r="R223" s="5"/>
      <c r="S223" s="1"/>
      <c r="T223" s="1">
        <v>0.5</v>
      </c>
      <c r="U223" s="1">
        <v>7</v>
      </c>
      <c r="V223" s="16"/>
      <c r="W223" s="1"/>
      <c r="X223" s="1">
        <v>0</v>
      </c>
      <c r="Y223" s="2">
        <v>390.29</v>
      </c>
      <c r="Z223" s="2"/>
      <c r="AA223" s="2">
        <v>5464.06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1</v>
      </c>
      <c r="BH223" s="1">
        <v>0</v>
      </c>
      <c r="BI223" s="1">
        <v>0</v>
      </c>
      <c r="BJ223" s="1">
        <v>7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</row>
    <row r="224" spans="1:67" ht="12.75" hidden="1">
      <c r="A224" s="1">
        <v>97020</v>
      </c>
      <c r="B224" s="1" t="s">
        <v>236</v>
      </c>
      <c r="C224" s="1">
        <v>16</v>
      </c>
      <c r="D224" s="1">
        <v>285</v>
      </c>
      <c r="E224" s="1" t="s">
        <v>64</v>
      </c>
      <c r="F224" s="1">
        <v>558</v>
      </c>
      <c r="G224" s="1" t="s">
        <v>67</v>
      </c>
      <c r="H224" s="1">
        <v>55.48</v>
      </c>
      <c r="I224" s="1">
        <v>887.68</v>
      </c>
      <c r="J224" s="11"/>
      <c r="K224" s="11"/>
      <c r="L224" s="1">
        <v>0</v>
      </c>
      <c r="M224" s="1">
        <v>0</v>
      </c>
      <c r="N224" s="16"/>
      <c r="O224" s="1"/>
      <c r="P224" s="1">
        <v>0.34</v>
      </c>
      <c r="Q224" s="1">
        <v>2.19</v>
      </c>
      <c r="R224" s="5"/>
      <c r="S224" s="1"/>
      <c r="T224" s="1">
        <v>0.09</v>
      </c>
      <c r="U224" s="1">
        <v>0</v>
      </c>
      <c r="V224" s="16"/>
      <c r="W224" s="1"/>
      <c r="X224" s="1">
        <v>0</v>
      </c>
      <c r="Y224" s="2">
        <v>388.36</v>
      </c>
      <c r="Z224" s="2"/>
      <c r="AA224" s="2">
        <v>1941.8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3</v>
      </c>
      <c r="AW224" s="1">
        <v>1</v>
      </c>
      <c r="AX224" s="1">
        <v>1</v>
      </c>
      <c r="AY224" s="1">
        <v>2</v>
      </c>
      <c r="AZ224" s="1">
        <v>35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1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</row>
    <row r="225" spans="1:67" ht="12.75" hidden="1">
      <c r="A225" s="1">
        <v>70979</v>
      </c>
      <c r="B225" s="1" t="s">
        <v>354</v>
      </c>
      <c r="C225" s="1">
        <v>16</v>
      </c>
      <c r="D225" s="1">
        <v>285</v>
      </c>
      <c r="E225" s="1" t="s">
        <v>64</v>
      </c>
      <c r="F225" s="1">
        <v>1</v>
      </c>
      <c r="G225" s="1" t="s">
        <v>312</v>
      </c>
      <c r="H225" s="1">
        <v>14.07</v>
      </c>
      <c r="I225" s="1">
        <v>225.12</v>
      </c>
      <c r="J225" s="11"/>
      <c r="K225" s="11"/>
      <c r="L225" s="1">
        <v>1.06</v>
      </c>
      <c r="M225" s="1">
        <v>0</v>
      </c>
      <c r="N225" s="16"/>
      <c r="O225" s="1"/>
      <c r="P225" s="1">
        <v>0</v>
      </c>
      <c r="Q225" s="1">
        <v>0</v>
      </c>
      <c r="R225" s="5"/>
      <c r="S225" s="1"/>
      <c r="T225" s="1">
        <v>0</v>
      </c>
      <c r="U225" s="1">
        <v>0</v>
      </c>
      <c r="V225" s="16"/>
      <c r="W225" s="1"/>
      <c r="X225" s="1">
        <v>0</v>
      </c>
      <c r="Y225" s="2">
        <v>239.19</v>
      </c>
      <c r="Z225" s="2"/>
      <c r="AA225" s="2">
        <v>0</v>
      </c>
      <c r="AB225" s="1">
        <v>15</v>
      </c>
      <c r="AC225" s="1">
        <v>3</v>
      </c>
      <c r="AD225" s="1">
        <v>0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</row>
    <row r="226" spans="1:67" ht="12.75" hidden="1">
      <c r="A226" s="1">
        <v>70194</v>
      </c>
      <c r="B226" s="1" t="s">
        <v>325</v>
      </c>
      <c r="C226" s="1">
        <v>10</v>
      </c>
      <c r="D226" s="1">
        <v>285</v>
      </c>
      <c r="E226" s="1" t="s">
        <v>64</v>
      </c>
      <c r="F226" s="1">
        <v>558</v>
      </c>
      <c r="G226" s="1" t="s">
        <v>67</v>
      </c>
      <c r="H226" s="1">
        <v>79.13</v>
      </c>
      <c r="I226" s="1">
        <v>791.3</v>
      </c>
      <c r="J226" s="11"/>
      <c r="K226" s="11"/>
      <c r="L226" s="1">
        <v>0</v>
      </c>
      <c r="M226" s="1">
        <v>0</v>
      </c>
      <c r="N226" s="16"/>
      <c r="O226" s="1"/>
      <c r="P226" s="1">
        <v>0.3</v>
      </c>
      <c r="Q226" s="1">
        <v>0</v>
      </c>
      <c r="R226" s="5"/>
      <c r="S226" s="1"/>
      <c r="T226" s="1">
        <v>0</v>
      </c>
      <c r="U226" s="1">
        <v>0</v>
      </c>
      <c r="V226" s="16"/>
      <c r="W226" s="1"/>
      <c r="X226" s="1">
        <v>0</v>
      </c>
      <c r="Y226" s="2">
        <v>237.39</v>
      </c>
      <c r="Z226" s="2"/>
      <c r="AA226" s="2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3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</row>
    <row r="227" spans="1:67" ht="12.75" hidden="1">
      <c r="A227" s="1">
        <v>70049</v>
      </c>
      <c r="B227" s="1" t="s">
        <v>302</v>
      </c>
      <c r="C227" s="1">
        <v>18</v>
      </c>
      <c r="D227" s="1">
        <v>285</v>
      </c>
      <c r="E227" s="1" t="s">
        <v>64</v>
      </c>
      <c r="F227" s="1">
        <v>558</v>
      </c>
      <c r="G227" s="1" t="s">
        <v>67</v>
      </c>
      <c r="H227" s="1">
        <v>45.62</v>
      </c>
      <c r="I227" s="1">
        <v>821.16</v>
      </c>
      <c r="J227" s="11"/>
      <c r="K227" s="11"/>
      <c r="L227" s="1">
        <v>0.33</v>
      </c>
      <c r="M227" s="1">
        <v>0</v>
      </c>
      <c r="N227" s="16"/>
      <c r="O227" s="1"/>
      <c r="P227" s="1">
        <v>0</v>
      </c>
      <c r="Q227" s="1">
        <v>0</v>
      </c>
      <c r="R227" s="5"/>
      <c r="S227" s="1"/>
      <c r="T227" s="1">
        <v>-0.08</v>
      </c>
      <c r="U227" s="1">
        <v>0</v>
      </c>
      <c r="V227" s="16"/>
      <c r="W227" s="1"/>
      <c r="X227" s="1">
        <v>0</v>
      </c>
      <c r="Y227" s="2">
        <v>205.29</v>
      </c>
      <c r="Z227" s="2"/>
      <c r="AA227" s="2">
        <v>0</v>
      </c>
      <c r="AB227" s="1">
        <v>0</v>
      </c>
      <c r="AC227" s="1">
        <v>0</v>
      </c>
      <c r="AD227" s="1">
        <v>6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-5</v>
      </c>
      <c r="BG227" s="1">
        <v>5</v>
      </c>
      <c r="BH227" s="1">
        <v>1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</row>
    <row r="228" spans="1:67" ht="12.75" hidden="1">
      <c r="A228" s="1">
        <v>70088</v>
      </c>
      <c r="B228" s="1" t="s">
        <v>306</v>
      </c>
      <c r="C228" s="1">
        <v>16</v>
      </c>
      <c r="D228" s="1">
        <v>285</v>
      </c>
      <c r="E228" s="1" t="s">
        <v>64</v>
      </c>
      <c r="F228" s="1">
        <v>558</v>
      </c>
      <c r="G228" s="1" t="s">
        <v>67</v>
      </c>
      <c r="H228" s="1">
        <v>54.07</v>
      </c>
      <c r="I228" s="1">
        <v>865.12</v>
      </c>
      <c r="J228" s="11"/>
      <c r="K228" s="11"/>
      <c r="L228" s="1">
        <v>0</v>
      </c>
      <c r="M228" s="1">
        <v>0</v>
      </c>
      <c r="N228" s="16"/>
      <c r="O228" s="1"/>
      <c r="P228" s="1">
        <v>0</v>
      </c>
      <c r="Q228" s="1">
        <v>0</v>
      </c>
      <c r="R228" s="5"/>
      <c r="S228" s="1"/>
      <c r="T228" s="1">
        <v>0.22</v>
      </c>
      <c r="U228" s="1">
        <v>0</v>
      </c>
      <c r="V228" s="16"/>
      <c r="W228" s="1"/>
      <c r="X228" s="1">
        <v>0</v>
      </c>
      <c r="Y228" s="2">
        <v>189.24</v>
      </c>
      <c r="Z228" s="2"/>
      <c r="AA228" s="2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1</v>
      </c>
      <c r="BI228" s="1">
        <v>5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</row>
    <row r="229" spans="1:67" ht="12.75" hidden="1">
      <c r="A229" s="1">
        <v>70980</v>
      </c>
      <c r="B229" s="1" t="s">
        <v>355</v>
      </c>
      <c r="C229" s="1">
        <v>15</v>
      </c>
      <c r="D229" s="1">
        <v>285</v>
      </c>
      <c r="E229" s="1" t="s">
        <v>64</v>
      </c>
      <c r="F229" s="1">
        <v>562</v>
      </c>
      <c r="G229" s="1" t="s">
        <v>65</v>
      </c>
      <c r="H229" s="1">
        <v>28.82</v>
      </c>
      <c r="I229" s="1">
        <v>432.3</v>
      </c>
      <c r="J229" s="11"/>
      <c r="K229" s="11"/>
      <c r="L229" s="1">
        <v>0</v>
      </c>
      <c r="M229" s="1">
        <v>0</v>
      </c>
      <c r="N229" s="16"/>
      <c r="O229" s="1"/>
      <c r="P229" s="1">
        <v>0</v>
      </c>
      <c r="Q229" s="1">
        <v>0</v>
      </c>
      <c r="R229" s="5"/>
      <c r="S229" s="1"/>
      <c r="T229" s="1">
        <v>0.43</v>
      </c>
      <c r="U229" s="1">
        <v>0</v>
      </c>
      <c r="V229" s="16"/>
      <c r="W229" s="1"/>
      <c r="X229" s="1">
        <v>0</v>
      </c>
      <c r="Y229" s="2">
        <v>187.33</v>
      </c>
      <c r="Z229" s="2"/>
      <c r="AA229" s="2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13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</row>
    <row r="230" spans="1:67" ht="12.75" hidden="1">
      <c r="A230" s="1">
        <v>70411</v>
      </c>
      <c r="B230" s="1" t="s">
        <v>346</v>
      </c>
      <c r="C230" s="1">
        <v>16</v>
      </c>
      <c r="D230" s="1">
        <v>285</v>
      </c>
      <c r="E230" s="1" t="s">
        <v>64</v>
      </c>
      <c r="F230" s="1">
        <v>387</v>
      </c>
      <c r="G230" s="1" t="s">
        <v>94</v>
      </c>
      <c r="H230" s="1">
        <v>49.1</v>
      </c>
      <c r="I230" s="1">
        <v>785.6</v>
      </c>
      <c r="J230" s="11"/>
      <c r="K230" s="11"/>
      <c r="L230" s="1">
        <v>0.22</v>
      </c>
      <c r="M230" s="1">
        <v>0</v>
      </c>
      <c r="N230" s="16"/>
      <c r="O230" s="1"/>
      <c r="P230" s="1">
        <v>0</v>
      </c>
      <c r="Q230" s="1">
        <v>0</v>
      </c>
      <c r="R230" s="5"/>
      <c r="S230" s="1"/>
      <c r="T230" s="1">
        <v>0</v>
      </c>
      <c r="U230" s="1">
        <v>0</v>
      </c>
      <c r="V230" s="16"/>
      <c r="W230" s="1"/>
      <c r="X230" s="1">
        <v>0</v>
      </c>
      <c r="Y230" s="2">
        <v>171.85</v>
      </c>
      <c r="Z230" s="2"/>
      <c r="AA230" s="2">
        <v>0</v>
      </c>
      <c r="AB230" s="1">
        <v>0</v>
      </c>
      <c r="AC230" s="1">
        <v>0</v>
      </c>
      <c r="AD230" s="1">
        <v>3</v>
      </c>
      <c r="AE230" s="1">
        <v>1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</row>
    <row r="231" spans="1:67" ht="12.75" hidden="1">
      <c r="A231" s="1">
        <v>70106</v>
      </c>
      <c r="B231" s="1" t="s">
        <v>104</v>
      </c>
      <c r="C231" s="1">
        <v>24</v>
      </c>
      <c r="D231" s="1">
        <v>285</v>
      </c>
      <c r="E231" s="1" t="s">
        <v>64</v>
      </c>
      <c r="F231" s="1">
        <v>28</v>
      </c>
      <c r="G231" s="1" t="s">
        <v>98</v>
      </c>
      <c r="H231" s="1">
        <v>35</v>
      </c>
      <c r="I231" s="1">
        <v>840</v>
      </c>
      <c r="J231" s="11"/>
      <c r="K231" s="11"/>
      <c r="L231" s="1">
        <v>0.02</v>
      </c>
      <c r="M231" s="1">
        <v>0.08</v>
      </c>
      <c r="N231" s="16"/>
      <c r="O231" s="1"/>
      <c r="P231" s="1">
        <v>0.17</v>
      </c>
      <c r="Q231" s="1">
        <v>7.42</v>
      </c>
      <c r="R231" s="5"/>
      <c r="S231" s="1"/>
      <c r="T231" s="1">
        <v>0</v>
      </c>
      <c r="U231" s="1">
        <v>0.12</v>
      </c>
      <c r="V231" s="16"/>
      <c r="W231" s="1"/>
      <c r="X231" s="1">
        <v>0</v>
      </c>
      <c r="Y231" s="2">
        <v>157.5</v>
      </c>
      <c r="Z231" s="2"/>
      <c r="AA231" s="2">
        <v>6405</v>
      </c>
      <c r="AB231" s="1">
        <v>0</v>
      </c>
      <c r="AC231" s="1">
        <v>1</v>
      </c>
      <c r="AD231" s="1">
        <v>0</v>
      </c>
      <c r="AE231" s="1">
        <v>0</v>
      </c>
      <c r="AF231" s="1">
        <v>2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4</v>
      </c>
      <c r="AW231" s="1">
        <v>0</v>
      </c>
      <c r="AX231" s="1">
        <v>0</v>
      </c>
      <c r="AY231" s="1">
        <v>0</v>
      </c>
      <c r="AZ231" s="1">
        <v>178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3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</row>
    <row r="232" spans="1:67" ht="12.75" hidden="1">
      <c r="A232" s="1">
        <v>70165</v>
      </c>
      <c r="B232" s="1" t="s">
        <v>314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1">
        <v>40.15</v>
      </c>
      <c r="I232" s="1">
        <v>963.6</v>
      </c>
      <c r="J232" s="11"/>
      <c r="K232" s="11"/>
      <c r="L232" s="1">
        <v>0</v>
      </c>
      <c r="M232" s="1">
        <v>0</v>
      </c>
      <c r="N232" s="16"/>
      <c r="O232" s="1"/>
      <c r="P232" s="1">
        <v>0</v>
      </c>
      <c r="Q232" s="1">
        <v>0</v>
      </c>
      <c r="R232" s="5"/>
      <c r="S232" s="1"/>
      <c r="T232" s="1">
        <v>0.1</v>
      </c>
      <c r="U232" s="1">
        <v>0</v>
      </c>
      <c r="V232" s="16"/>
      <c r="W232" s="1"/>
      <c r="X232" s="1">
        <v>0</v>
      </c>
      <c r="Y232" s="2">
        <v>100.38</v>
      </c>
      <c r="Z232" s="2"/>
      <c r="AA232" s="2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1</v>
      </c>
      <c r="BI232" s="1">
        <v>3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</row>
    <row r="233" spans="1:67" ht="12.75" hidden="1">
      <c r="A233" s="1">
        <v>70321</v>
      </c>
      <c r="B233" s="1" t="s">
        <v>338</v>
      </c>
      <c r="C233" s="1">
        <v>24</v>
      </c>
      <c r="D233" s="1">
        <v>285</v>
      </c>
      <c r="E233" s="1" t="s">
        <v>64</v>
      </c>
      <c r="F233" s="1">
        <v>285</v>
      </c>
      <c r="G233" s="1" t="s">
        <v>64</v>
      </c>
      <c r="H233" s="1">
        <v>36.869999999999997</v>
      </c>
      <c r="I233" s="1">
        <v>884.88</v>
      </c>
      <c r="J233" s="11"/>
      <c r="K233" s="11"/>
      <c r="L233" s="1">
        <v>0.06</v>
      </c>
      <c r="M233" s="1">
        <v>0</v>
      </c>
      <c r="N233" s="16"/>
      <c r="O233" s="1"/>
      <c r="P233" s="1">
        <v>0</v>
      </c>
      <c r="Q233" s="1">
        <v>0</v>
      </c>
      <c r="R233" s="5"/>
      <c r="S233" s="1"/>
      <c r="T233" s="1">
        <v>0</v>
      </c>
      <c r="U233" s="1">
        <v>0</v>
      </c>
      <c r="V233" s="16"/>
      <c r="W233" s="1"/>
      <c r="X233" s="1">
        <v>0</v>
      </c>
      <c r="Y233" s="2">
        <v>55.3</v>
      </c>
      <c r="Z233" s="2"/>
      <c r="AA233" s="2">
        <v>0</v>
      </c>
      <c r="AB233" s="1">
        <v>0</v>
      </c>
      <c r="AC233" s="1">
        <v>0</v>
      </c>
      <c r="AD233" s="1">
        <v>0</v>
      </c>
      <c r="AE233" s="1">
        <v>3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</row>
    <row r="234" spans="1:67" ht="12.75" hidden="1">
      <c r="A234" s="1">
        <v>70414</v>
      </c>
      <c r="B234" s="1" t="s">
        <v>349</v>
      </c>
      <c r="C234" s="1">
        <v>16</v>
      </c>
      <c r="D234" s="1">
        <v>285</v>
      </c>
      <c r="E234" s="1" t="s">
        <v>64</v>
      </c>
      <c r="F234" s="1">
        <v>387</v>
      </c>
      <c r="G234" s="1" t="s">
        <v>94</v>
      </c>
      <c r="H234" s="1">
        <v>49.1</v>
      </c>
      <c r="I234" s="1">
        <v>785.6</v>
      </c>
      <c r="J234" s="11"/>
      <c r="K234" s="11"/>
      <c r="L234" s="1">
        <v>0.06</v>
      </c>
      <c r="M234" s="1">
        <v>1.38</v>
      </c>
      <c r="N234" s="16"/>
      <c r="O234" s="1"/>
      <c r="P234" s="1">
        <v>0</v>
      </c>
      <c r="Q234" s="1">
        <v>0</v>
      </c>
      <c r="R234" s="5"/>
      <c r="S234" s="1"/>
      <c r="T234" s="1">
        <v>0</v>
      </c>
      <c r="U234" s="1">
        <v>0</v>
      </c>
      <c r="V234" s="16"/>
      <c r="W234" s="1"/>
      <c r="X234" s="1">
        <v>0</v>
      </c>
      <c r="Y234" s="2">
        <v>49.1</v>
      </c>
      <c r="Z234" s="2"/>
      <c r="AA234" s="2">
        <v>1080.2</v>
      </c>
      <c r="AB234" s="1">
        <v>0</v>
      </c>
      <c r="AC234" s="1">
        <v>0</v>
      </c>
      <c r="AD234" s="1">
        <v>0</v>
      </c>
      <c r="AE234" s="1">
        <v>2</v>
      </c>
      <c r="AF234" s="1">
        <v>22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</row>
    <row r="235" spans="1:67" ht="12.75" hidden="1">
      <c r="A235" s="1">
        <v>70413</v>
      </c>
      <c r="B235" s="1" t="s">
        <v>348</v>
      </c>
      <c r="C235" s="1">
        <v>16</v>
      </c>
      <c r="D235" s="1">
        <v>285</v>
      </c>
      <c r="E235" s="1" t="s">
        <v>64</v>
      </c>
      <c r="F235" s="1">
        <v>387</v>
      </c>
      <c r="G235" s="1" t="s">
        <v>94</v>
      </c>
      <c r="H235" s="1">
        <v>19.100000000000001</v>
      </c>
      <c r="I235" s="1">
        <v>305.60000000000002</v>
      </c>
      <c r="J235" s="11"/>
      <c r="K235" s="11"/>
      <c r="L235" s="1">
        <v>0.06</v>
      </c>
      <c r="M235" s="1">
        <v>0</v>
      </c>
      <c r="N235" s="16"/>
      <c r="O235" s="1"/>
      <c r="P235" s="1">
        <v>0.09</v>
      </c>
      <c r="Q235" s="1">
        <v>0</v>
      </c>
      <c r="R235" s="5"/>
      <c r="S235" s="1"/>
      <c r="T235" s="1">
        <v>0</v>
      </c>
      <c r="U235" s="1">
        <v>0</v>
      </c>
      <c r="V235" s="16"/>
      <c r="W235" s="1"/>
      <c r="X235" s="1">
        <v>0</v>
      </c>
      <c r="Y235" s="2">
        <v>47.75</v>
      </c>
      <c r="Z235" s="2"/>
      <c r="AA235" s="2">
        <v>0</v>
      </c>
      <c r="AB235" s="1">
        <v>0</v>
      </c>
      <c r="AC235" s="1">
        <v>0</v>
      </c>
      <c r="AD235" s="1">
        <v>1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1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</row>
    <row r="236" spans="1:67" ht="12.75" hidden="1">
      <c r="A236" s="1">
        <v>70193</v>
      </c>
      <c r="B236" s="1" t="s">
        <v>324</v>
      </c>
      <c r="C236" s="1">
        <v>10</v>
      </c>
      <c r="D236" s="1">
        <v>285</v>
      </c>
      <c r="E236" s="1" t="s">
        <v>64</v>
      </c>
      <c r="F236" s="1">
        <v>588</v>
      </c>
      <c r="G236" s="1" t="s">
        <v>146</v>
      </c>
      <c r="H236" s="1">
        <v>79.13</v>
      </c>
      <c r="I236" s="1">
        <v>791.3</v>
      </c>
      <c r="J236" s="11"/>
      <c r="K236" s="11"/>
      <c r="L236" s="1">
        <v>0.05</v>
      </c>
      <c r="M236" s="1">
        <v>0</v>
      </c>
      <c r="N236" s="16"/>
      <c r="O236" s="1"/>
      <c r="P236" s="1">
        <v>0</v>
      </c>
      <c r="Q236" s="1">
        <v>0</v>
      </c>
      <c r="R236" s="5"/>
      <c r="S236" s="1"/>
      <c r="T236" s="1">
        <v>0</v>
      </c>
      <c r="U236" s="1">
        <v>0</v>
      </c>
      <c r="V236" s="16"/>
      <c r="W236" s="1"/>
      <c r="X236" s="1">
        <v>0</v>
      </c>
      <c r="Y236" s="2">
        <v>39.56</v>
      </c>
      <c r="Z236" s="2"/>
      <c r="AA236" s="2">
        <v>0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</row>
    <row r="237" spans="1:67" ht="12.75" hidden="1">
      <c r="A237" s="1">
        <v>70108</v>
      </c>
      <c r="B237" s="1" t="s">
        <v>295</v>
      </c>
      <c r="C237" s="1">
        <v>70</v>
      </c>
      <c r="D237" s="1">
        <v>285</v>
      </c>
      <c r="E237" s="1" t="s">
        <v>64</v>
      </c>
      <c r="F237" s="1">
        <v>28</v>
      </c>
      <c r="G237" s="1" t="s">
        <v>98</v>
      </c>
      <c r="H237" s="1">
        <v>13.911099999999999</v>
      </c>
      <c r="I237" s="1">
        <v>973.77700000000004</v>
      </c>
      <c r="J237" s="11"/>
      <c r="K237" s="11"/>
      <c r="L237" s="1">
        <v>0</v>
      </c>
      <c r="M237" s="1">
        <v>0</v>
      </c>
      <c r="N237" s="16"/>
      <c r="O237" s="1"/>
      <c r="P237" s="1">
        <v>0</v>
      </c>
      <c r="Q237" s="1">
        <v>0.01</v>
      </c>
      <c r="R237" s="5"/>
      <c r="S237" s="1"/>
      <c r="T237" s="1">
        <v>0.04</v>
      </c>
      <c r="U237" s="1">
        <v>0</v>
      </c>
      <c r="V237" s="16"/>
      <c r="W237" s="1"/>
      <c r="X237" s="1">
        <v>0</v>
      </c>
      <c r="Y237" s="2">
        <v>34.78</v>
      </c>
      <c r="Z237" s="2"/>
      <c r="AA237" s="2">
        <v>13.91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1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1</v>
      </c>
      <c r="BI237" s="1">
        <v>3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</row>
    <row r="238" spans="1:67" ht="12.75" hidden="1">
      <c r="A238" s="1">
        <v>70317</v>
      </c>
      <c r="B238" s="1" t="s">
        <v>337</v>
      </c>
      <c r="C238" s="1">
        <v>20</v>
      </c>
      <c r="D238" s="1">
        <v>285</v>
      </c>
      <c r="E238" s="1" t="s">
        <v>64</v>
      </c>
      <c r="F238" s="1">
        <v>558</v>
      </c>
      <c r="G238" s="1" t="s">
        <v>67</v>
      </c>
      <c r="H238" s="1">
        <v>30.66</v>
      </c>
      <c r="I238" s="1">
        <v>613.20000000000005</v>
      </c>
      <c r="J238" s="11"/>
      <c r="K238" s="11"/>
      <c r="L238" s="1">
        <v>0</v>
      </c>
      <c r="M238" s="1">
        <v>0</v>
      </c>
      <c r="N238" s="16"/>
      <c r="O238" s="1"/>
      <c r="P238" s="1">
        <v>0</v>
      </c>
      <c r="Q238" s="1">
        <v>0</v>
      </c>
      <c r="R238" s="5"/>
      <c r="S238" s="1"/>
      <c r="T238" s="1">
        <v>0.05</v>
      </c>
      <c r="U238" s="1">
        <v>0</v>
      </c>
      <c r="V238" s="16"/>
      <c r="W238" s="1"/>
      <c r="X238" s="1">
        <v>0</v>
      </c>
      <c r="Y238" s="2">
        <v>30.66</v>
      </c>
      <c r="Z238" s="2"/>
      <c r="AA238" s="2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1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</row>
    <row r="239" spans="1:67" ht="12.75" hidden="1">
      <c r="A239" s="1">
        <v>70133</v>
      </c>
      <c r="B239" s="1" t="s">
        <v>293</v>
      </c>
      <c r="C239" s="1">
        <v>24</v>
      </c>
      <c r="D239" s="1">
        <v>285</v>
      </c>
      <c r="E239" s="1" t="s">
        <v>64</v>
      </c>
      <c r="F239" s="1">
        <v>999</v>
      </c>
      <c r="G239" s="1" t="s">
        <v>292</v>
      </c>
      <c r="H239" s="1">
        <v>48.754800000000003</v>
      </c>
      <c r="I239" s="1">
        <v>1170.1152</v>
      </c>
      <c r="J239" s="11"/>
      <c r="K239" s="11"/>
      <c r="L239" s="1">
        <v>0</v>
      </c>
      <c r="M239" s="1">
        <v>0</v>
      </c>
      <c r="N239" s="16"/>
      <c r="O239" s="1"/>
      <c r="P239" s="1">
        <v>0</v>
      </c>
      <c r="Q239" s="1">
        <v>0</v>
      </c>
      <c r="R239" s="5"/>
      <c r="S239" s="1"/>
      <c r="T239" s="1">
        <v>0.02</v>
      </c>
      <c r="U239" s="1">
        <v>0.08</v>
      </c>
      <c r="V239" s="16"/>
      <c r="W239" s="1"/>
      <c r="X239" s="1">
        <v>0</v>
      </c>
      <c r="Y239" s="2">
        <v>24.38</v>
      </c>
      <c r="Z239" s="2"/>
      <c r="AA239" s="2">
        <v>97.51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1</v>
      </c>
      <c r="BJ239" s="1">
        <v>2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</row>
    <row r="240" spans="1:67" ht="12.75" hidden="1">
      <c r="A240" s="1">
        <v>70412</v>
      </c>
      <c r="B240" s="1" t="s">
        <v>347</v>
      </c>
      <c r="C240" s="1">
        <v>16</v>
      </c>
      <c r="D240" s="1">
        <v>285</v>
      </c>
      <c r="E240" s="1" t="s">
        <v>64</v>
      </c>
      <c r="F240" s="1">
        <v>387</v>
      </c>
      <c r="G240" s="1" t="s">
        <v>94</v>
      </c>
      <c r="H240" s="1">
        <v>19.100000000000001</v>
      </c>
      <c r="I240" s="1">
        <v>305.60000000000002</v>
      </c>
      <c r="J240" s="11"/>
      <c r="K240" s="11"/>
      <c r="L240" s="1">
        <v>0</v>
      </c>
      <c r="M240" s="1">
        <v>0</v>
      </c>
      <c r="N240" s="16"/>
      <c r="O240" s="1"/>
      <c r="P240" s="1">
        <v>0</v>
      </c>
      <c r="Q240" s="1">
        <v>0</v>
      </c>
      <c r="R240" s="5"/>
      <c r="S240" s="1"/>
      <c r="T240" s="1">
        <v>0.06</v>
      </c>
      <c r="U240" s="1">
        <v>0</v>
      </c>
      <c r="V240" s="16"/>
      <c r="W240" s="1"/>
      <c r="X240" s="1">
        <v>0</v>
      </c>
      <c r="Y240" s="2">
        <v>19.100000000000001</v>
      </c>
      <c r="Z240" s="2"/>
      <c r="AA240" s="2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1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</row>
    <row r="241" spans="1:67" ht="12.75" hidden="1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1">
        <v>4.5999999999999996</v>
      </c>
      <c r="I241" s="1">
        <v>1472</v>
      </c>
      <c r="J241" s="11"/>
      <c r="K241" s="11"/>
      <c r="L241" s="1">
        <v>0</v>
      </c>
      <c r="M241" s="1">
        <v>0</v>
      </c>
      <c r="N241" s="16"/>
      <c r="O241" s="1"/>
      <c r="P241" s="1">
        <v>0</v>
      </c>
      <c r="Q241" s="1">
        <v>0</v>
      </c>
      <c r="R241" s="5"/>
      <c r="S241" s="1"/>
      <c r="T241" s="1">
        <v>0</v>
      </c>
      <c r="U241" s="1">
        <v>0</v>
      </c>
      <c r="V241" s="16"/>
      <c r="W241" s="1"/>
      <c r="X241" s="1">
        <v>0</v>
      </c>
      <c r="Y241" s="2">
        <v>2.2999999999999998</v>
      </c>
      <c r="Z241" s="2"/>
      <c r="AA241" s="2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1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</row>
    <row r="242" spans="1:67" ht="12.75" hidden="1">
      <c r="A242" s="1">
        <v>307</v>
      </c>
      <c r="B242" s="1" t="s">
        <v>296</v>
      </c>
      <c r="C242" s="1">
        <v>10</v>
      </c>
      <c r="D242" s="1">
        <v>285</v>
      </c>
      <c r="E242" s="1" t="s">
        <v>64</v>
      </c>
      <c r="F242" s="1">
        <v>285</v>
      </c>
      <c r="G242" s="1" t="s">
        <v>64</v>
      </c>
      <c r="H242" s="1">
        <v>79.13</v>
      </c>
      <c r="I242" s="1">
        <v>791.3</v>
      </c>
      <c r="J242" s="11"/>
      <c r="K242" s="11"/>
      <c r="L242" s="1">
        <v>0</v>
      </c>
      <c r="M242" s="1">
        <v>0</v>
      </c>
      <c r="N242" s="16"/>
      <c r="O242" s="1"/>
      <c r="P242" s="1">
        <v>0</v>
      </c>
      <c r="Q242" s="1">
        <v>0</v>
      </c>
      <c r="R242" s="5"/>
      <c r="S242" s="1"/>
      <c r="T242" s="1">
        <v>0</v>
      </c>
      <c r="U242" s="1">
        <v>0</v>
      </c>
      <c r="V242" s="16"/>
      <c r="W242" s="1"/>
      <c r="X242" s="1">
        <v>0</v>
      </c>
      <c r="Y242" s="2">
        <v>0</v>
      </c>
      <c r="Z242" s="2"/>
      <c r="AA242" s="2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</row>
    <row r="243" spans="1:67" ht="12.75" hidden="1">
      <c r="A243" s="1">
        <v>44289</v>
      </c>
      <c r="B243" s="1" t="s">
        <v>298</v>
      </c>
      <c r="C243" s="1">
        <v>16</v>
      </c>
      <c r="D243" s="1">
        <v>285</v>
      </c>
      <c r="E243" s="1" t="s">
        <v>64</v>
      </c>
      <c r="F243" s="1">
        <v>285</v>
      </c>
      <c r="G243" s="1" t="s">
        <v>64</v>
      </c>
      <c r="H243" s="1">
        <v>54.11</v>
      </c>
      <c r="I243" s="1">
        <v>865.76</v>
      </c>
      <c r="J243" s="11"/>
      <c r="K243" s="11"/>
      <c r="L243" s="1">
        <v>0</v>
      </c>
      <c r="M243" s="1">
        <v>0</v>
      </c>
      <c r="N243" s="16"/>
      <c r="O243" s="1"/>
      <c r="P243" s="1">
        <v>0</v>
      </c>
      <c r="Q243" s="1">
        <v>0</v>
      </c>
      <c r="R243" s="5"/>
      <c r="S243" s="1"/>
      <c r="T243" s="1">
        <v>0</v>
      </c>
      <c r="U243" s="1">
        <v>0</v>
      </c>
      <c r="V243" s="16"/>
      <c r="W243" s="1"/>
      <c r="X243" s="1">
        <v>0</v>
      </c>
      <c r="Y243" s="2">
        <v>0</v>
      </c>
      <c r="Z243" s="2"/>
      <c r="AA243" s="2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</row>
    <row r="244" spans="1:67" ht="12.75" hidden="1">
      <c r="A244" s="1">
        <v>44290</v>
      </c>
      <c r="B244" s="1" t="s">
        <v>299</v>
      </c>
      <c r="C244" s="1">
        <v>16</v>
      </c>
      <c r="D244" s="1">
        <v>285</v>
      </c>
      <c r="E244" s="1" t="s">
        <v>64</v>
      </c>
      <c r="F244" s="1">
        <v>285</v>
      </c>
      <c r="G244" s="1" t="s">
        <v>64</v>
      </c>
      <c r="H244" s="1">
        <v>53.03</v>
      </c>
      <c r="I244" s="1">
        <v>848.48</v>
      </c>
      <c r="J244" s="11"/>
      <c r="K244" s="11"/>
      <c r="L244" s="1">
        <v>0</v>
      </c>
      <c r="M244" s="1">
        <v>0</v>
      </c>
      <c r="N244" s="16"/>
      <c r="O244" s="1"/>
      <c r="P244" s="1">
        <v>0</v>
      </c>
      <c r="Q244" s="1">
        <v>0</v>
      </c>
      <c r="R244" s="5"/>
      <c r="S244" s="1"/>
      <c r="T244" s="1">
        <v>0</v>
      </c>
      <c r="U244" s="1">
        <v>0</v>
      </c>
      <c r="V244" s="16"/>
      <c r="W244" s="1"/>
      <c r="X244" s="1">
        <v>0</v>
      </c>
      <c r="Y244" s="2">
        <v>0</v>
      </c>
      <c r="Z244" s="2"/>
      <c r="AA244" s="2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</row>
    <row r="245" spans="1:67" ht="12.75" hidden="1">
      <c r="A245" s="1">
        <v>70057</v>
      </c>
      <c r="B245" s="1" t="s">
        <v>303</v>
      </c>
      <c r="C245" s="1">
        <v>6</v>
      </c>
      <c r="D245" s="1">
        <v>285</v>
      </c>
      <c r="E245" s="1" t="s">
        <v>64</v>
      </c>
      <c r="F245" s="1">
        <v>998</v>
      </c>
      <c r="G245" s="1" t="s">
        <v>266</v>
      </c>
      <c r="H245" s="1">
        <v>138.214</v>
      </c>
      <c r="I245" s="1">
        <v>829.28399999999999</v>
      </c>
      <c r="J245" s="11"/>
      <c r="K245" s="11"/>
      <c r="L245" s="1">
        <v>0</v>
      </c>
      <c r="M245" s="1">
        <v>0</v>
      </c>
      <c r="N245" s="16"/>
      <c r="O245" s="1"/>
      <c r="P245" s="1">
        <v>0</v>
      </c>
      <c r="Q245" s="1">
        <v>0</v>
      </c>
      <c r="R245" s="5"/>
      <c r="S245" s="1"/>
      <c r="T245" s="1">
        <v>0</v>
      </c>
      <c r="U245" s="1">
        <v>0</v>
      </c>
      <c r="V245" s="16"/>
      <c r="W245" s="1"/>
      <c r="X245" s="1">
        <v>0</v>
      </c>
      <c r="Y245" s="2">
        <v>0</v>
      </c>
      <c r="Z245" s="2"/>
      <c r="AA245" s="2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</row>
    <row r="246" spans="1:67" ht="12.75" hidden="1">
      <c r="A246" s="1">
        <v>70059</v>
      </c>
      <c r="B246" s="1" t="s">
        <v>304</v>
      </c>
      <c r="C246" s="1">
        <v>24</v>
      </c>
      <c r="D246" s="1">
        <v>285</v>
      </c>
      <c r="E246" s="1" t="s">
        <v>64</v>
      </c>
      <c r="F246" s="1">
        <v>998</v>
      </c>
      <c r="G246" s="1" t="s">
        <v>266</v>
      </c>
      <c r="H246" s="1">
        <v>42.78</v>
      </c>
      <c r="I246" s="1">
        <v>1026.72</v>
      </c>
      <c r="J246" s="11"/>
      <c r="K246" s="11"/>
      <c r="L246" s="1">
        <v>0</v>
      </c>
      <c r="M246" s="1">
        <v>0</v>
      </c>
      <c r="N246" s="16"/>
      <c r="O246" s="1"/>
      <c r="P246" s="1">
        <v>0</v>
      </c>
      <c r="Q246" s="1">
        <v>0</v>
      </c>
      <c r="R246" s="5"/>
      <c r="S246" s="1"/>
      <c r="T246" s="1">
        <v>0</v>
      </c>
      <c r="U246" s="1">
        <v>0</v>
      </c>
      <c r="V246" s="16"/>
      <c r="W246" s="1"/>
      <c r="X246" s="1">
        <v>0</v>
      </c>
      <c r="Y246" s="2">
        <v>0</v>
      </c>
      <c r="Z246" s="2"/>
      <c r="AA246" s="2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</row>
    <row r="247" spans="1:67" ht="12.75" hidden="1">
      <c r="A247" s="1">
        <v>70107</v>
      </c>
      <c r="B247" s="1" t="s">
        <v>97</v>
      </c>
      <c r="C247" s="1">
        <v>40</v>
      </c>
      <c r="D247" s="1">
        <v>285</v>
      </c>
      <c r="E247" s="1" t="s">
        <v>64</v>
      </c>
      <c r="F247" s="1">
        <v>28</v>
      </c>
      <c r="G247" s="1" t="s">
        <v>98</v>
      </c>
      <c r="H247" s="1">
        <v>24.054400000000001</v>
      </c>
      <c r="I247" s="1">
        <v>962.17600000000004</v>
      </c>
      <c r="J247" s="11"/>
      <c r="K247" s="11"/>
      <c r="L247" s="1">
        <v>0</v>
      </c>
      <c r="M247" s="1">
        <v>0</v>
      </c>
      <c r="N247" s="16"/>
      <c r="O247" s="1"/>
      <c r="P247" s="1">
        <v>0</v>
      </c>
      <c r="Q247" s="1">
        <v>0</v>
      </c>
      <c r="R247" s="5"/>
      <c r="S247" s="1"/>
      <c r="T247" s="1">
        <v>0</v>
      </c>
      <c r="U247" s="1">
        <v>0</v>
      </c>
      <c r="V247" s="16"/>
      <c r="W247" s="1"/>
      <c r="X247" s="1">
        <v>0</v>
      </c>
      <c r="Y247" s="2">
        <v>0</v>
      </c>
      <c r="Z247" s="2"/>
      <c r="AA247" s="2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</row>
    <row r="248" spans="1:67" ht="12.75" hidden="1">
      <c r="A248" s="1">
        <v>70118</v>
      </c>
      <c r="B248" s="1" t="s">
        <v>310</v>
      </c>
      <c r="C248" s="1">
        <v>25</v>
      </c>
      <c r="D248" s="1">
        <v>285</v>
      </c>
      <c r="E248" s="1" t="s">
        <v>64</v>
      </c>
      <c r="F248" s="1">
        <v>558</v>
      </c>
      <c r="G248" s="1" t="s">
        <v>67</v>
      </c>
      <c r="H248" s="1">
        <v>74.86</v>
      </c>
      <c r="I248" s="1">
        <v>1871.5</v>
      </c>
      <c r="J248" s="11"/>
      <c r="K248" s="11"/>
      <c r="L248" s="1">
        <v>0</v>
      </c>
      <c r="M248" s="1">
        <v>0</v>
      </c>
      <c r="N248" s="16"/>
      <c r="O248" s="1"/>
      <c r="P248" s="1">
        <v>0</v>
      </c>
      <c r="Q248" s="1">
        <v>0</v>
      </c>
      <c r="R248" s="5"/>
      <c r="S248" s="1"/>
      <c r="T248" s="1">
        <v>0</v>
      </c>
      <c r="U248" s="1">
        <v>0</v>
      </c>
      <c r="V248" s="16"/>
      <c r="W248" s="1"/>
      <c r="X248" s="1">
        <v>0</v>
      </c>
      <c r="Y248" s="2">
        <v>0</v>
      </c>
      <c r="Z248" s="2"/>
      <c r="AA248" s="2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</row>
    <row r="249" spans="1:67" ht="12.75" hidden="1">
      <c r="A249" s="1">
        <v>70175</v>
      </c>
      <c r="B249" s="1" t="s">
        <v>317</v>
      </c>
      <c r="C249" s="1">
        <v>20</v>
      </c>
      <c r="D249" s="1">
        <v>285</v>
      </c>
      <c r="E249" s="1" t="s">
        <v>64</v>
      </c>
      <c r="F249" s="1">
        <v>991</v>
      </c>
      <c r="G249" s="1" t="s">
        <v>141</v>
      </c>
      <c r="H249" s="1">
        <v>73.62</v>
      </c>
      <c r="I249" s="1">
        <v>1472.4</v>
      </c>
      <c r="J249" s="11"/>
      <c r="K249" s="11"/>
      <c r="L249" s="1">
        <v>0</v>
      </c>
      <c r="M249" s="1">
        <v>0.15</v>
      </c>
      <c r="N249" s="16"/>
      <c r="O249" s="1"/>
      <c r="P249" s="1">
        <v>0</v>
      </c>
      <c r="Q249" s="1">
        <v>0</v>
      </c>
      <c r="R249" s="5"/>
      <c r="S249" s="1"/>
      <c r="T249" s="1">
        <v>0</v>
      </c>
      <c r="U249" s="1">
        <v>0</v>
      </c>
      <c r="V249" s="16"/>
      <c r="W249" s="1"/>
      <c r="X249" s="1">
        <v>0</v>
      </c>
      <c r="Y249" s="2">
        <v>0</v>
      </c>
      <c r="Z249" s="2"/>
      <c r="AA249" s="2">
        <v>220.86</v>
      </c>
      <c r="AB249" s="1">
        <v>0</v>
      </c>
      <c r="AC249" s="1">
        <v>0</v>
      </c>
      <c r="AD249" s="1">
        <v>0</v>
      </c>
      <c r="AE249" s="1">
        <v>0</v>
      </c>
      <c r="AF249" s="1">
        <v>3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</row>
    <row r="250" spans="1:67" ht="12.75" hidden="1">
      <c r="A250" s="1">
        <v>70190</v>
      </c>
      <c r="B250" s="1" t="s">
        <v>322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1">
        <v>36.630000000000003</v>
      </c>
      <c r="I250" s="1">
        <v>439.56</v>
      </c>
      <c r="J250" s="11"/>
      <c r="K250" s="11"/>
      <c r="L250" s="1">
        <v>0</v>
      </c>
      <c r="M250" s="1">
        <v>0</v>
      </c>
      <c r="N250" s="16"/>
      <c r="O250" s="1"/>
      <c r="P250" s="1">
        <v>0</v>
      </c>
      <c r="Q250" s="1">
        <v>0</v>
      </c>
      <c r="R250" s="5"/>
      <c r="S250" s="1"/>
      <c r="T250" s="1">
        <v>0</v>
      </c>
      <c r="U250" s="1">
        <v>0</v>
      </c>
      <c r="V250" s="16"/>
      <c r="W250" s="1"/>
      <c r="X250" s="1">
        <v>0</v>
      </c>
      <c r="Y250" s="2">
        <v>0</v>
      </c>
      <c r="Z250" s="2"/>
      <c r="AA250" s="2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</row>
    <row r="251" spans="1:67" ht="12.75" hidden="1">
      <c r="A251" s="1">
        <v>70191</v>
      </c>
      <c r="B251" s="1" t="s">
        <v>323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1">
        <v>79.13</v>
      </c>
      <c r="I251" s="1">
        <v>791.3</v>
      </c>
      <c r="J251" s="11"/>
      <c r="K251" s="11"/>
      <c r="L251" s="1">
        <v>0</v>
      </c>
      <c r="M251" s="1">
        <v>0</v>
      </c>
      <c r="N251" s="16"/>
      <c r="O251" s="1"/>
      <c r="P251" s="1">
        <v>0</v>
      </c>
      <c r="Q251" s="1">
        <v>0</v>
      </c>
      <c r="R251" s="5"/>
      <c r="S251" s="1"/>
      <c r="T251" s="1">
        <v>0</v>
      </c>
      <c r="U251" s="1">
        <v>0</v>
      </c>
      <c r="V251" s="16"/>
      <c r="W251" s="1"/>
      <c r="X251" s="1">
        <v>0</v>
      </c>
      <c r="Y251" s="2">
        <v>0</v>
      </c>
      <c r="Z251" s="2"/>
      <c r="AA251" s="2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</row>
    <row r="252" spans="1:67" ht="12.75" hidden="1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1">
        <v>36.630000000000003</v>
      </c>
      <c r="I252" s="1">
        <v>439.56</v>
      </c>
      <c r="J252" s="11"/>
      <c r="K252" s="11"/>
      <c r="L252" s="1">
        <v>0</v>
      </c>
      <c r="M252" s="1">
        <v>0</v>
      </c>
      <c r="N252" s="16"/>
      <c r="O252" s="1"/>
      <c r="P252" s="1">
        <v>0</v>
      </c>
      <c r="Q252" s="1">
        <v>0</v>
      </c>
      <c r="R252" s="5"/>
      <c r="S252" s="1"/>
      <c r="T252" s="1">
        <v>0</v>
      </c>
      <c r="U252" s="1">
        <v>0</v>
      </c>
      <c r="V252" s="16"/>
      <c r="W252" s="1"/>
      <c r="X252" s="1">
        <v>0</v>
      </c>
      <c r="Y252" s="2">
        <v>0</v>
      </c>
      <c r="Z252" s="2"/>
      <c r="AA252" s="2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</row>
    <row r="253" spans="1:67" ht="12.75" hidden="1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1">
        <v>36.93</v>
      </c>
      <c r="I253" s="1">
        <v>443.16</v>
      </c>
      <c r="J253" s="11"/>
      <c r="K253" s="11"/>
      <c r="L253" s="1">
        <v>0</v>
      </c>
      <c r="M253" s="1">
        <v>0</v>
      </c>
      <c r="N253" s="16"/>
      <c r="O253" s="1"/>
      <c r="P253" s="1">
        <v>0</v>
      </c>
      <c r="Q253" s="1">
        <v>0</v>
      </c>
      <c r="R253" s="5"/>
      <c r="S253" s="1"/>
      <c r="T253" s="1">
        <v>0</v>
      </c>
      <c r="U253" s="1">
        <v>0</v>
      </c>
      <c r="V253" s="16"/>
      <c r="W253" s="1"/>
      <c r="X253" s="1">
        <v>0</v>
      </c>
      <c r="Y253" s="2">
        <v>0</v>
      </c>
      <c r="Z253" s="2"/>
      <c r="AA253" s="2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</row>
    <row r="254" spans="1:67" ht="12.75" hidden="1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1">
        <v>36.630000000000003</v>
      </c>
      <c r="I254" s="1">
        <v>439.56</v>
      </c>
      <c r="J254" s="11"/>
      <c r="K254" s="11"/>
      <c r="L254" s="1">
        <v>0</v>
      </c>
      <c r="M254" s="1">
        <v>0</v>
      </c>
      <c r="N254" s="16"/>
      <c r="O254" s="1"/>
      <c r="P254" s="1">
        <v>0</v>
      </c>
      <c r="Q254" s="1">
        <v>0</v>
      </c>
      <c r="R254" s="5"/>
      <c r="S254" s="1"/>
      <c r="T254" s="1">
        <v>0</v>
      </c>
      <c r="U254" s="1">
        <v>0</v>
      </c>
      <c r="V254" s="16"/>
      <c r="W254" s="1"/>
      <c r="X254" s="1">
        <v>0</v>
      </c>
      <c r="Y254" s="2">
        <v>0</v>
      </c>
      <c r="Z254" s="2"/>
      <c r="AA254" s="2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</row>
    <row r="255" spans="1:67" ht="12.75" hidden="1">
      <c r="A255" s="1">
        <v>70198</v>
      </c>
      <c r="B255" s="1" t="s">
        <v>329</v>
      </c>
      <c r="C255" s="1">
        <v>10</v>
      </c>
      <c r="D255" s="1">
        <v>285</v>
      </c>
      <c r="E255" s="1" t="s">
        <v>64</v>
      </c>
      <c r="F255" s="1">
        <v>558</v>
      </c>
      <c r="G255" s="1" t="s">
        <v>67</v>
      </c>
      <c r="H255" s="1">
        <v>79.13</v>
      </c>
      <c r="I255" s="1">
        <v>791.3</v>
      </c>
      <c r="J255" s="11"/>
      <c r="K255" s="11"/>
      <c r="L255" s="1">
        <v>0</v>
      </c>
      <c r="M255" s="1">
        <v>0</v>
      </c>
      <c r="N255" s="16"/>
      <c r="O255" s="1"/>
      <c r="P255" s="1">
        <v>0</v>
      </c>
      <c r="Q255" s="1">
        <v>0</v>
      </c>
      <c r="R255" s="5"/>
      <c r="S255" s="1"/>
      <c r="T255" s="1">
        <v>0</v>
      </c>
      <c r="U255" s="1">
        <v>0</v>
      </c>
      <c r="V255" s="16"/>
      <c r="W255" s="1"/>
      <c r="X255" s="1">
        <v>0</v>
      </c>
      <c r="Y255" s="2">
        <v>0</v>
      </c>
      <c r="Z255" s="2"/>
      <c r="AA255" s="2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</row>
    <row r="256" spans="1:67" ht="12.75" hidden="1">
      <c r="A256" s="1">
        <v>70217</v>
      </c>
      <c r="B256" s="1" t="s">
        <v>330</v>
      </c>
      <c r="C256" s="1">
        <v>20</v>
      </c>
      <c r="D256" s="1">
        <v>285</v>
      </c>
      <c r="E256" s="1" t="s">
        <v>64</v>
      </c>
      <c r="F256" s="1">
        <v>285</v>
      </c>
      <c r="G256" s="1" t="s">
        <v>64</v>
      </c>
      <c r="H256" s="1">
        <v>71.84</v>
      </c>
      <c r="I256" s="1">
        <v>1436.8</v>
      </c>
      <c r="J256" s="11"/>
      <c r="K256" s="11"/>
      <c r="L256" s="1">
        <v>0</v>
      </c>
      <c r="M256" s="1">
        <v>0</v>
      </c>
      <c r="N256" s="16"/>
      <c r="O256" s="1"/>
      <c r="P256" s="1">
        <v>0</v>
      </c>
      <c r="Q256" s="1">
        <v>0</v>
      </c>
      <c r="R256" s="5"/>
      <c r="S256" s="1"/>
      <c r="T256" s="1">
        <v>0</v>
      </c>
      <c r="U256" s="1">
        <v>0</v>
      </c>
      <c r="V256" s="16"/>
      <c r="W256" s="1"/>
      <c r="X256" s="1">
        <v>0</v>
      </c>
      <c r="Y256" s="2">
        <v>0</v>
      </c>
      <c r="Z256" s="2"/>
      <c r="AA256" s="2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</row>
    <row r="257" spans="1:67" ht="12.75" hidden="1">
      <c r="A257" s="1">
        <v>70248</v>
      </c>
      <c r="B257" s="1" t="s">
        <v>333</v>
      </c>
      <c r="C257" s="1">
        <v>20</v>
      </c>
      <c r="D257" s="1">
        <v>285</v>
      </c>
      <c r="E257" s="1" t="s">
        <v>64</v>
      </c>
      <c r="F257" s="1">
        <v>998</v>
      </c>
      <c r="G257" s="1" t="s">
        <v>266</v>
      </c>
      <c r="H257" s="1">
        <v>39.17</v>
      </c>
      <c r="I257" s="1">
        <v>783.4</v>
      </c>
      <c r="J257" s="11"/>
      <c r="K257" s="11"/>
      <c r="L257" s="1">
        <v>0</v>
      </c>
      <c r="M257" s="1">
        <v>0</v>
      </c>
      <c r="N257" s="16"/>
      <c r="O257" s="1"/>
      <c r="P257" s="1">
        <v>0</v>
      </c>
      <c r="Q257" s="1">
        <v>0</v>
      </c>
      <c r="R257" s="5"/>
      <c r="S257" s="1"/>
      <c r="T257" s="1">
        <v>0</v>
      </c>
      <c r="U257" s="1">
        <v>0</v>
      </c>
      <c r="V257" s="16"/>
      <c r="W257" s="1"/>
      <c r="X257" s="1">
        <v>0</v>
      </c>
      <c r="Y257" s="2">
        <v>0</v>
      </c>
      <c r="Z257" s="2"/>
      <c r="AA257" s="2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</row>
    <row r="258" spans="1:67" ht="12.75" hidden="1">
      <c r="A258" s="1">
        <v>70270</v>
      </c>
      <c r="B258" s="1" t="s">
        <v>336</v>
      </c>
      <c r="C258" s="1">
        <v>1</v>
      </c>
      <c r="D258" s="1">
        <v>285</v>
      </c>
      <c r="E258" s="1" t="s">
        <v>64</v>
      </c>
      <c r="F258" s="1">
        <v>285</v>
      </c>
      <c r="G258" s="1" t="s">
        <v>64</v>
      </c>
      <c r="H258" s="1">
        <v>780.58</v>
      </c>
      <c r="I258" s="1">
        <v>780.58</v>
      </c>
      <c r="J258" s="11"/>
      <c r="K258" s="11"/>
      <c r="L258" s="1">
        <v>0</v>
      </c>
      <c r="M258" s="1">
        <v>0</v>
      </c>
      <c r="N258" s="5" t="s">
        <v>226</v>
      </c>
      <c r="O258" s="1"/>
      <c r="P258" s="1">
        <v>0</v>
      </c>
      <c r="Q258" s="1">
        <v>0</v>
      </c>
      <c r="R258" s="5"/>
      <c r="S258" s="1"/>
      <c r="T258" s="1">
        <v>0</v>
      </c>
      <c r="U258" s="1">
        <v>7</v>
      </c>
      <c r="V258" s="16"/>
      <c r="W258" s="1"/>
      <c r="X258" s="1">
        <v>0</v>
      </c>
      <c r="Y258" s="2">
        <v>0</v>
      </c>
      <c r="Z258" s="2"/>
      <c r="AA258" s="2">
        <v>5464.06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7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</row>
    <row r="259" spans="1:67" ht="12.75" hidden="1">
      <c r="A259" s="1">
        <v>70334</v>
      </c>
      <c r="B259" s="1" t="s">
        <v>341</v>
      </c>
      <c r="C259" s="1">
        <v>20</v>
      </c>
      <c r="D259" s="1">
        <v>285</v>
      </c>
      <c r="E259" s="1" t="s">
        <v>64</v>
      </c>
      <c r="F259" s="1">
        <v>285</v>
      </c>
      <c r="G259" s="1" t="s">
        <v>64</v>
      </c>
      <c r="H259" s="1">
        <v>38.04</v>
      </c>
      <c r="I259" s="1">
        <v>760.8</v>
      </c>
      <c r="J259" s="11"/>
      <c r="K259" s="11"/>
      <c r="L259" s="1">
        <v>0</v>
      </c>
      <c r="M259" s="1">
        <v>0</v>
      </c>
      <c r="N259" s="16"/>
      <c r="O259" s="1"/>
      <c r="P259" s="1">
        <v>0</v>
      </c>
      <c r="Q259" s="1">
        <v>0</v>
      </c>
      <c r="R259" s="5"/>
      <c r="S259" s="1"/>
      <c r="T259" s="1">
        <v>0</v>
      </c>
      <c r="U259" s="1">
        <v>0</v>
      </c>
      <c r="V259" s="16"/>
      <c r="W259" s="1"/>
      <c r="X259" s="1">
        <v>0</v>
      </c>
      <c r="Y259" s="2">
        <v>0</v>
      </c>
      <c r="Z259" s="2"/>
      <c r="AA259" s="2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</row>
    <row r="260" spans="1:67" ht="12.75" hidden="1">
      <c r="A260" s="1">
        <v>70405</v>
      </c>
      <c r="B260" s="1" t="s">
        <v>344</v>
      </c>
      <c r="C260" s="1">
        <v>12</v>
      </c>
      <c r="D260" s="1">
        <v>285</v>
      </c>
      <c r="E260" s="1" t="s">
        <v>64</v>
      </c>
      <c r="F260" s="1">
        <v>999</v>
      </c>
      <c r="G260" s="1" t="s">
        <v>292</v>
      </c>
      <c r="H260" s="1">
        <v>84.22</v>
      </c>
      <c r="I260" s="1">
        <v>1010.64</v>
      </c>
      <c r="J260" s="11"/>
      <c r="K260" s="11"/>
      <c r="L260" s="1">
        <v>0</v>
      </c>
      <c r="M260" s="1">
        <v>0</v>
      </c>
      <c r="N260" s="16"/>
      <c r="O260" s="1"/>
      <c r="P260" s="1">
        <v>0</v>
      </c>
      <c r="Q260" s="1">
        <v>0</v>
      </c>
      <c r="R260" s="5"/>
      <c r="S260" s="1"/>
      <c r="T260" s="1">
        <v>0</v>
      </c>
      <c r="U260" s="1">
        <v>0</v>
      </c>
      <c r="V260" s="16"/>
      <c r="W260" s="1"/>
      <c r="X260" s="1">
        <v>0</v>
      </c>
      <c r="Y260" s="2">
        <v>0</v>
      </c>
      <c r="Z260" s="2"/>
      <c r="AA260" s="2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</row>
    <row r="261" spans="1:67" ht="12.75" hidden="1">
      <c r="A261" s="1">
        <v>70410</v>
      </c>
      <c r="B261" s="1" t="s">
        <v>345</v>
      </c>
      <c r="C261" s="1">
        <v>12</v>
      </c>
      <c r="D261" s="1">
        <v>285</v>
      </c>
      <c r="E261" s="1" t="s">
        <v>64</v>
      </c>
      <c r="F261" s="1">
        <v>285</v>
      </c>
      <c r="G261" s="1" t="s">
        <v>64</v>
      </c>
      <c r="H261" s="1">
        <v>36.630000000000003</v>
      </c>
      <c r="I261" s="1">
        <v>439.56</v>
      </c>
      <c r="J261" s="11"/>
      <c r="K261" s="11"/>
      <c r="L261" s="1">
        <v>0</v>
      </c>
      <c r="M261" s="1">
        <v>0</v>
      </c>
      <c r="N261" s="16"/>
      <c r="O261" s="1"/>
      <c r="P261" s="1">
        <v>0</v>
      </c>
      <c r="Q261" s="1">
        <v>0</v>
      </c>
      <c r="R261" s="5"/>
      <c r="S261" s="1"/>
      <c r="T261" s="1">
        <v>0</v>
      </c>
      <c r="U261" s="1">
        <v>0</v>
      </c>
      <c r="V261" s="16"/>
      <c r="W261" s="1"/>
      <c r="X261" s="1">
        <v>0</v>
      </c>
      <c r="Y261" s="2">
        <v>0</v>
      </c>
      <c r="Z261" s="2"/>
      <c r="AA261" s="2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</row>
    <row r="262" spans="1:67" ht="12.75" hidden="1">
      <c r="A262" s="1">
        <v>70506</v>
      </c>
      <c r="B262" s="1" t="s">
        <v>351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1">
        <v>979.59</v>
      </c>
      <c r="I262" s="1">
        <v>979.59</v>
      </c>
      <c r="J262" s="11"/>
      <c r="K262" s="11"/>
      <c r="L262" s="1">
        <v>0</v>
      </c>
      <c r="M262" s="1">
        <v>0</v>
      </c>
      <c r="N262" s="16"/>
      <c r="O262" s="1"/>
      <c r="P262" s="1">
        <v>0</v>
      </c>
      <c r="Q262" s="1">
        <v>0</v>
      </c>
      <c r="R262" s="5"/>
      <c r="S262" s="1"/>
      <c r="T262" s="1">
        <v>0</v>
      </c>
      <c r="U262" s="1">
        <v>0</v>
      </c>
      <c r="V262" s="16"/>
      <c r="W262" s="1"/>
      <c r="X262" s="1">
        <v>0</v>
      </c>
      <c r="Y262" s="2">
        <v>0</v>
      </c>
      <c r="Z262" s="2"/>
      <c r="AA262" s="2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</row>
    <row r="263" spans="1:67" ht="12.75" hidden="1">
      <c r="A263" s="1">
        <v>78181</v>
      </c>
      <c r="B263" s="1" t="s">
        <v>357</v>
      </c>
      <c r="C263" s="1">
        <v>40</v>
      </c>
      <c r="D263" s="1">
        <v>285</v>
      </c>
      <c r="E263" s="1" t="s">
        <v>64</v>
      </c>
      <c r="F263" s="1">
        <v>1</v>
      </c>
      <c r="G263" s="1" t="s">
        <v>312</v>
      </c>
      <c r="H263" s="1">
        <v>3.64</v>
      </c>
      <c r="I263" s="1">
        <v>145.6</v>
      </c>
      <c r="J263" s="11"/>
      <c r="K263" s="11"/>
      <c r="L263" s="1">
        <v>0</v>
      </c>
      <c r="M263" s="1">
        <v>0</v>
      </c>
      <c r="N263" s="16"/>
      <c r="O263" s="1"/>
      <c r="P263" s="1">
        <v>0</v>
      </c>
      <c r="Q263" s="1">
        <v>0</v>
      </c>
      <c r="R263" s="5"/>
      <c r="S263" s="1"/>
      <c r="T263" s="1">
        <v>0</v>
      </c>
      <c r="U263" s="1">
        <v>0</v>
      </c>
      <c r="V263" s="16"/>
      <c r="W263" s="1"/>
      <c r="X263" s="1">
        <v>0</v>
      </c>
      <c r="Y263" s="2">
        <v>0</v>
      </c>
      <c r="Z263" s="2"/>
      <c r="AA263" s="2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</row>
    <row r="264" spans="1:67" ht="12.75" hidden="1">
      <c r="A264" s="1">
        <v>95394</v>
      </c>
      <c r="B264" s="1" t="s">
        <v>359</v>
      </c>
      <c r="C264" s="1">
        <v>10</v>
      </c>
      <c r="D264" s="1">
        <v>285</v>
      </c>
      <c r="E264" s="1" t="s">
        <v>64</v>
      </c>
      <c r="F264" s="1">
        <v>1</v>
      </c>
      <c r="G264" s="1" t="s">
        <v>312</v>
      </c>
      <c r="H264" s="1">
        <v>4</v>
      </c>
      <c r="I264" s="1">
        <v>40</v>
      </c>
      <c r="J264" s="11"/>
      <c r="K264" s="11"/>
      <c r="L264" s="1">
        <v>0</v>
      </c>
      <c r="M264" s="1">
        <v>0</v>
      </c>
      <c r="N264" s="16"/>
      <c r="O264" s="1"/>
      <c r="P264" s="1">
        <v>0</v>
      </c>
      <c r="Q264" s="1">
        <v>0</v>
      </c>
      <c r="R264" s="5"/>
      <c r="S264" s="1"/>
      <c r="T264" s="1">
        <v>0</v>
      </c>
      <c r="U264" s="1">
        <v>0</v>
      </c>
      <c r="V264" s="16"/>
      <c r="W264" s="1"/>
      <c r="X264" s="1">
        <v>0</v>
      </c>
      <c r="Y264" s="2">
        <v>0</v>
      </c>
      <c r="Z264" s="2"/>
      <c r="AA264" s="2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</row>
    <row r="265" spans="1:67" ht="12.75" hidden="1">
      <c r="A265" s="1">
        <v>95677</v>
      </c>
      <c r="B265" s="1" t="s">
        <v>360</v>
      </c>
      <c r="C265" s="1">
        <v>144</v>
      </c>
      <c r="D265" s="1">
        <v>285</v>
      </c>
      <c r="E265" s="1" t="s">
        <v>64</v>
      </c>
      <c r="F265" s="1">
        <v>1</v>
      </c>
      <c r="G265" s="1" t="s">
        <v>312</v>
      </c>
      <c r="H265" s="1">
        <v>5.8</v>
      </c>
      <c r="I265" s="1">
        <v>835.2</v>
      </c>
      <c r="J265" s="11"/>
      <c r="K265" s="11"/>
      <c r="L265" s="1">
        <v>0</v>
      </c>
      <c r="M265" s="1">
        <v>0</v>
      </c>
      <c r="N265" s="16"/>
      <c r="O265" s="1"/>
      <c r="P265" s="1">
        <v>0</v>
      </c>
      <c r="Q265" s="1">
        <v>0</v>
      </c>
      <c r="R265" s="5"/>
      <c r="S265" s="1"/>
      <c r="T265" s="1">
        <v>0</v>
      </c>
      <c r="U265" s="1">
        <v>0</v>
      </c>
      <c r="V265" s="16"/>
      <c r="W265" s="1"/>
      <c r="X265" s="1">
        <v>0</v>
      </c>
      <c r="Y265" s="2">
        <v>0</v>
      </c>
      <c r="Z265" s="2"/>
      <c r="AA265" s="2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</row>
    <row r="266" spans="1:67" ht="12.75" hidden="1">
      <c r="A266" s="1">
        <v>99546</v>
      </c>
      <c r="B266" s="1" t="s">
        <v>361</v>
      </c>
      <c r="C266" s="1">
        <v>1</v>
      </c>
      <c r="D266" s="1">
        <v>285</v>
      </c>
      <c r="E266" s="1" t="s">
        <v>64</v>
      </c>
      <c r="F266" s="1">
        <v>285</v>
      </c>
      <c r="G266" s="1" t="s">
        <v>64</v>
      </c>
      <c r="H266" s="1">
        <v>285</v>
      </c>
      <c r="I266" s="1">
        <v>285</v>
      </c>
      <c r="J266" s="11"/>
      <c r="K266" s="11"/>
      <c r="L266" s="1">
        <v>0</v>
      </c>
      <c r="M266" s="1">
        <v>0</v>
      </c>
      <c r="N266" s="16"/>
      <c r="O266" s="1"/>
      <c r="P266" s="1">
        <v>0</v>
      </c>
      <c r="Q266" s="1">
        <v>0</v>
      </c>
      <c r="R266" s="5"/>
      <c r="S266" s="1"/>
      <c r="T266" s="1">
        <v>0</v>
      </c>
      <c r="U266" s="1">
        <v>0</v>
      </c>
      <c r="V266" s="16"/>
      <c r="W266" s="1"/>
      <c r="X266" s="1">
        <v>0</v>
      </c>
      <c r="Y266" s="2">
        <v>0</v>
      </c>
      <c r="Z266" s="2"/>
      <c r="AA266" s="2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</row>
    <row r="267" spans="1:67" ht="12.75">
      <c r="R267" s="5"/>
      <c r="Y267" s="17"/>
      <c r="Z267" s="17"/>
      <c r="AA267" s="17"/>
    </row>
    <row r="268" spans="1:67" ht="12.75">
      <c r="R268" s="5"/>
      <c r="Y268" s="17"/>
      <c r="Z268" s="17"/>
      <c r="AA268" s="17"/>
    </row>
    <row r="269" spans="1:67" ht="12.75">
      <c r="R269" s="5"/>
      <c r="Y269" s="17"/>
      <c r="Z269" s="17"/>
      <c r="AA269" s="17"/>
    </row>
    <row r="270" spans="1:67" ht="12.75">
      <c r="R270" s="5"/>
      <c r="Y270" s="17"/>
      <c r="Z270" s="17"/>
      <c r="AA270" s="17"/>
    </row>
    <row r="271" spans="1:67" ht="12.75">
      <c r="R271" s="5"/>
      <c r="Y271" s="17"/>
      <c r="Z271" s="17"/>
      <c r="AA271" s="17"/>
    </row>
    <row r="272" spans="1:67" ht="12.75">
      <c r="R272" s="5"/>
      <c r="Y272" s="17"/>
      <c r="Z272" s="17"/>
      <c r="AA272" s="17"/>
    </row>
    <row r="273" spans="18:27" ht="12.75">
      <c r="R273" s="5"/>
      <c r="Y273" s="17"/>
      <c r="Z273" s="17"/>
      <c r="AA273" s="17"/>
    </row>
    <row r="274" spans="18:27" ht="12.75">
      <c r="R274" s="5"/>
      <c r="Y274" s="17"/>
      <c r="Z274" s="17"/>
      <c r="AA274" s="17"/>
    </row>
    <row r="275" spans="18:27" ht="12.75">
      <c r="R275" s="5"/>
      <c r="Y275" s="17"/>
      <c r="Z275" s="17"/>
      <c r="AA275" s="17"/>
    </row>
    <row r="276" spans="18:27" ht="12.75">
      <c r="R276" s="5"/>
      <c r="Y276" s="17"/>
      <c r="Z276" s="17"/>
      <c r="AA276" s="17"/>
    </row>
    <row r="277" spans="18:27" ht="12.75">
      <c r="R277" s="5"/>
      <c r="Y277" s="17"/>
      <c r="Z277" s="17"/>
      <c r="AA277" s="17"/>
    </row>
    <row r="278" spans="18:27" ht="12.75">
      <c r="R278" s="5"/>
      <c r="Y278" s="17"/>
      <c r="Z278" s="17"/>
      <c r="AA278" s="17"/>
    </row>
    <row r="279" spans="18:27" ht="12.75">
      <c r="R279" s="5"/>
      <c r="Y279" s="17"/>
      <c r="Z279" s="17"/>
      <c r="AA279" s="17"/>
    </row>
    <row r="280" spans="18:27" ht="12.75">
      <c r="R280" s="5"/>
      <c r="Y280" s="17"/>
      <c r="Z280" s="17"/>
      <c r="AA280" s="17"/>
    </row>
    <row r="281" spans="18:27" ht="12.75">
      <c r="R281" s="5"/>
      <c r="Y281" s="17"/>
      <c r="Z281" s="17"/>
      <c r="AA281" s="17"/>
    </row>
    <row r="282" spans="18:27" ht="12.75">
      <c r="R282" s="5"/>
      <c r="Y282" s="17"/>
      <c r="Z282" s="17"/>
      <c r="AA282" s="17"/>
    </row>
    <row r="283" spans="18:27" ht="12.75">
      <c r="R283" s="5"/>
      <c r="Y283" s="17"/>
      <c r="Z283" s="17"/>
      <c r="AA283" s="17"/>
    </row>
    <row r="284" spans="18:27" ht="12.75">
      <c r="R284" s="5"/>
      <c r="Y284" s="17"/>
      <c r="Z284" s="17"/>
      <c r="AA284" s="17"/>
    </row>
    <row r="285" spans="18:27" ht="12.75">
      <c r="R285" s="5"/>
      <c r="Y285" s="17"/>
      <c r="Z285" s="17"/>
      <c r="AA285" s="17"/>
    </row>
    <row r="286" spans="18:27" ht="12.75">
      <c r="R286" s="5"/>
      <c r="Y286" s="17"/>
      <c r="Z286" s="17"/>
      <c r="AA286" s="17"/>
    </row>
    <row r="287" spans="18:27" ht="12.75">
      <c r="R287" s="5"/>
      <c r="Y287" s="17"/>
      <c r="Z287" s="17"/>
      <c r="AA287" s="17"/>
    </row>
    <row r="288" spans="18:27" ht="12.75">
      <c r="R288" s="5"/>
      <c r="Y288" s="17"/>
      <c r="Z288" s="17"/>
      <c r="AA288" s="17"/>
    </row>
    <row r="289" spans="18:27" ht="12.75">
      <c r="R289" s="5"/>
      <c r="Y289" s="17"/>
      <c r="Z289" s="17"/>
      <c r="AA289" s="17"/>
    </row>
    <row r="290" spans="18:27" ht="12.75">
      <c r="R290" s="5"/>
      <c r="Y290" s="17"/>
      <c r="Z290" s="17"/>
      <c r="AA290" s="17"/>
    </row>
    <row r="291" spans="18:27" ht="12.75">
      <c r="R291" s="5"/>
      <c r="Y291" s="17"/>
      <c r="Z291" s="17"/>
      <c r="AA291" s="17"/>
    </row>
    <row r="292" spans="18:27" ht="12.75">
      <c r="R292" s="5"/>
      <c r="Y292" s="17"/>
      <c r="Z292" s="17"/>
      <c r="AA292" s="17"/>
    </row>
    <row r="293" spans="18:27" ht="12.75">
      <c r="R293" s="5"/>
      <c r="Y293" s="17"/>
      <c r="Z293" s="17"/>
      <c r="AA293" s="17"/>
    </row>
    <row r="294" spans="18:27" ht="12.75">
      <c r="R294" s="5"/>
      <c r="Y294" s="17"/>
      <c r="Z294" s="17"/>
      <c r="AA294" s="17"/>
    </row>
    <row r="295" spans="18:27" ht="12.75">
      <c r="R295" s="5"/>
      <c r="Y295" s="17"/>
      <c r="Z295" s="17"/>
      <c r="AA295" s="17"/>
    </row>
    <row r="296" spans="18:27" ht="12.75">
      <c r="Y296" s="17"/>
      <c r="Z296" s="17"/>
      <c r="AA296" s="17"/>
    </row>
    <row r="297" spans="18:27" ht="12.75">
      <c r="Y297" s="17"/>
      <c r="Z297" s="17"/>
      <c r="AA297" s="17"/>
    </row>
    <row r="298" spans="18:27" ht="12.75">
      <c r="Y298" s="17"/>
      <c r="Z298" s="17"/>
      <c r="AA298" s="17"/>
    </row>
    <row r="299" spans="18:27" ht="12.75">
      <c r="Y299" s="17"/>
      <c r="Z299" s="17"/>
      <c r="AA299" s="17"/>
    </row>
    <row r="300" spans="18:27" ht="12.75">
      <c r="Y300" s="17"/>
      <c r="Z300" s="17"/>
      <c r="AA300" s="17"/>
    </row>
    <row r="301" spans="18:27" ht="12.75">
      <c r="Y301" s="17"/>
      <c r="Z301" s="17"/>
      <c r="AA301" s="17"/>
    </row>
    <row r="302" spans="18:27" ht="12.75">
      <c r="Y302" s="17"/>
      <c r="Z302" s="17"/>
      <c r="AA302" s="17"/>
    </row>
    <row r="303" spans="18:27" ht="12.75">
      <c r="Y303" s="17"/>
      <c r="Z303" s="17"/>
      <c r="AA303" s="17"/>
    </row>
    <row r="304" spans="18:27" ht="12.75">
      <c r="Y304" s="17"/>
      <c r="Z304" s="17"/>
      <c r="AA304" s="17"/>
    </row>
    <row r="305" spans="25:27" ht="12.75">
      <c r="Y305" s="17"/>
      <c r="Z305" s="17"/>
      <c r="AA305" s="17"/>
    </row>
    <row r="306" spans="25:27" ht="12.75">
      <c r="Y306" s="17"/>
      <c r="Z306" s="17"/>
      <c r="AA306" s="17"/>
    </row>
    <row r="307" spans="25:27" ht="12.75">
      <c r="Y307" s="17"/>
      <c r="Z307" s="17"/>
      <c r="AA307" s="17"/>
    </row>
    <row r="308" spans="25:27" ht="12.75">
      <c r="Y308" s="17"/>
      <c r="Z308" s="17"/>
      <c r="AA308" s="17"/>
    </row>
    <row r="309" spans="25:27" ht="12.75">
      <c r="Y309" s="17"/>
      <c r="Z309" s="17"/>
      <c r="AA309" s="17"/>
    </row>
    <row r="310" spans="25:27" ht="12.75">
      <c r="Y310" s="17"/>
      <c r="Z310" s="17"/>
      <c r="AA310" s="17"/>
    </row>
    <row r="311" spans="25:27" ht="12.75">
      <c r="Y311" s="17"/>
      <c r="Z311" s="17"/>
      <c r="AA311" s="17"/>
    </row>
    <row r="312" spans="25:27" ht="12.75">
      <c r="Y312" s="17"/>
      <c r="Z312" s="17"/>
      <c r="AA312" s="17"/>
    </row>
    <row r="313" spans="25:27" ht="12.75">
      <c r="Y313" s="17"/>
      <c r="Z313" s="17"/>
      <c r="AA313" s="17"/>
    </row>
    <row r="314" spans="25:27" ht="12.75">
      <c r="Y314" s="17"/>
      <c r="Z314" s="17"/>
      <c r="AA314" s="17"/>
    </row>
    <row r="315" spans="25:27" ht="12.75">
      <c r="Y315" s="17"/>
      <c r="Z315" s="17"/>
      <c r="AA315" s="17"/>
    </row>
    <row r="316" spans="25:27" ht="12.75">
      <c r="Y316" s="17"/>
      <c r="Z316" s="17"/>
      <c r="AA316" s="17"/>
    </row>
    <row r="317" spans="25:27" ht="12.75">
      <c r="Y317" s="17"/>
      <c r="Z317" s="17"/>
      <c r="AA317" s="17"/>
    </row>
    <row r="318" spans="25:27" ht="12.75">
      <c r="Y318" s="17"/>
      <c r="Z318" s="17"/>
      <c r="AA318" s="17"/>
    </row>
    <row r="319" spans="25:27" ht="12.75">
      <c r="Y319" s="17"/>
      <c r="Z319" s="17"/>
      <c r="AA319" s="17"/>
    </row>
    <row r="320" spans="25:27" ht="12.75">
      <c r="Y320" s="17"/>
      <c r="Z320" s="17"/>
      <c r="AA320" s="17"/>
    </row>
    <row r="321" spans="25:27" ht="12.75">
      <c r="Y321" s="17"/>
      <c r="Z321" s="17"/>
      <c r="AA321" s="17"/>
    </row>
    <row r="322" spans="25:27" ht="12.75">
      <c r="Y322" s="17"/>
      <c r="Z322" s="17"/>
      <c r="AA322" s="17"/>
    </row>
    <row r="323" spans="25:27" ht="12.75">
      <c r="Y323" s="17"/>
      <c r="Z323" s="17"/>
      <c r="AA323" s="17"/>
    </row>
    <row r="324" spans="25:27" ht="12.75">
      <c r="Y324" s="17"/>
      <c r="Z324" s="17"/>
      <c r="AA324" s="17"/>
    </row>
    <row r="325" spans="25:27" ht="12.75">
      <c r="Y325" s="17"/>
      <c r="Z325" s="17"/>
      <c r="AA325" s="17"/>
    </row>
    <row r="326" spans="25:27" ht="12.75">
      <c r="Y326" s="17"/>
      <c r="Z326" s="17"/>
      <c r="AA326" s="17"/>
    </row>
    <row r="327" spans="25:27" ht="12.75">
      <c r="Y327" s="17"/>
      <c r="Z327" s="17"/>
      <c r="AA327" s="17"/>
    </row>
    <row r="328" spans="25:27" ht="12.75">
      <c r="Y328" s="17"/>
      <c r="Z328" s="17"/>
      <c r="AA328" s="17"/>
    </row>
    <row r="329" spans="25:27" ht="12.75">
      <c r="Y329" s="17"/>
      <c r="Z329" s="17"/>
      <c r="AA329" s="17"/>
    </row>
    <row r="330" spans="25:27" ht="12.75">
      <c r="Y330" s="17"/>
      <c r="Z330" s="17"/>
      <c r="AA330" s="17"/>
    </row>
    <row r="331" spans="25:27" ht="12.75">
      <c r="Y331" s="17"/>
      <c r="Z331" s="17"/>
      <c r="AA331" s="17"/>
    </row>
    <row r="332" spans="25:27" ht="12.75">
      <c r="Y332" s="17"/>
      <c r="Z332" s="17"/>
      <c r="AA332" s="17"/>
    </row>
    <row r="333" spans="25:27" ht="12.75">
      <c r="Y333" s="17"/>
      <c r="Z333" s="17"/>
      <c r="AA333" s="17"/>
    </row>
    <row r="334" spans="25:27" ht="12.75">
      <c r="Y334" s="17"/>
      <c r="Z334" s="17"/>
      <c r="AA334" s="17"/>
    </row>
    <row r="335" spans="25:27" ht="12.75">
      <c r="Y335" s="17"/>
      <c r="Z335" s="17"/>
      <c r="AA335" s="17"/>
    </row>
    <row r="336" spans="25:27" ht="12.75">
      <c r="Y336" s="17"/>
      <c r="Z336" s="17"/>
      <c r="AA336" s="17"/>
    </row>
    <row r="337" spans="25:27" ht="12.75">
      <c r="Y337" s="17"/>
      <c r="Z337" s="17"/>
      <c r="AA337" s="17"/>
    </row>
    <row r="338" spans="25:27" ht="12.75">
      <c r="Y338" s="17"/>
      <c r="Z338" s="17"/>
      <c r="AA338" s="17"/>
    </row>
    <row r="339" spans="25:27" ht="12.75">
      <c r="Y339" s="17"/>
      <c r="Z339" s="17"/>
      <c r="AA339" s="17"/>
    </row>
    <row r="340" spans="25:27" ht="12.75">
      <c r="Y340" s="17"/>
      <c r="Z340" s="17"/>
      <c r="AA340" s="17"/>
    </row>
    <row r="341" spans="25:27" ht="12.75">
      <c r="Y341" s="17"/>
      <c r="Z341" s="17"/>
      <c r="AA341" s="17"/>
    </row>
    <row r="342" spans="25:27" ht="12.75">
      <c r="Y342" s="17"/>
      <c r="Z342" s="17"/>
      <c r="AA342" s="17"/>
    </row>
    <row r="343" spans="25:27" ht="12.75">
      <c r="Y343" s="17"/>
      <c r="Z343" s="17"/>
      <c r="AA343" s="17"/>
    </row>
    <row r="344" spans="25:27" ht="12.75">
      <c r="Y344" s="17"/>
      <c r="Z344" s="17"/>
      <c r="AA344" s="17"/>
    </row>
    <row r="345" spans="25:27" ht="12.75">
      <c r="Y345" s="17"/>
      <c r="Z345" s="17"/>
      <c r="AA345" s="17"/>
    </row>
    <row r="346" spans="25:27" ht="12.75">
      <c r="Y346" s="17"/>
      <c r="Z346" s="17"/>
      <c r="AA346" s="17"/>
    </row>
    <row r="347" spans="25:27" ht="12.75">
      <c r="Y347" s="17"/>
      <c r="Z347" s="17"/>
      <c r="AA347" s="17"/>
    </row>
    <row r="348" spans="25:27" ht="12.75">
      <c r="Y348" s="17"/>
      <c r="Z348" s="17"/>
      <c r="AA348" s="17"/>
    </row>
    <row r="349" spans="25:27" ht="12.75">
      <c r="Y349" s="17"/>
      <c r="Z349" s="17"/>
      <c r="AA349" s="17"/>
    </row>
    <row r="350" spans="25:27" ht="12.75">
      <c r="Y350" s="17"/>
      <c r="Z350" s="17"/>
      <c r="AA350" s="17"/>
    </row>
    <row r="351" spans="25:27" ht="12.75">
      <c r="Y351" s="17"/>
      <c r="Z351" s="17"/>
      <c r="AA351" s="17"/>
    </row>
    <row r="352" spans="25:27" ht="12.75">
      <c r="Y352" s="17"/>
      <c r="Z352" s="17"/>
      <c r="AA352" s="17"/>
    </row>
    <row r="353" spans="25:27" ht="12.75">
      <c r="Y353" s="17"/>
      <c r="Z353" s="17"/>
      <c r="AA353" s="17"/>
    </row>
    <row r="354" spans="25:27" ht="12.75">
      <c r="Y354" s="17"/>
      <c r="Z354" s="17"/>
      <c r="AA354" s="17"/>
    </row>
    <row r="355" spans="25:27" ht="12.75">
      <c r="Y355" s="17"/>
      <c r="Z355" s="17"/>
      <c r="AA355" s="17"/>
    </row>
    <row r="356" spans="25:27" ht="12.75">
      <c r="Y356" s="17"/>
      <c r="Z356" s="17"/>
      <c r="AA356" s="17"/>
    </row>
    <row r="357" spans="25:27" ht="12.75">
      <c r="Y357" s="17"/>
      <c r="Z357" s="17"/>
      <c r="AA357" s="17"/>
    </row>
    <row r="358" spans="25:27" ht="12.75">
      <c r="Y358" s="17"/>
      <c r="Z358" s="17"/>
      <c r="AA358" s="17"/>
    </row>
    <row r="359" spans="25:27" ht="12.75">
      <c r="Y359" s="17"/>
      <c r="Z359" s="17"/>
      <c r="AA359" s="17"/>
    </row>
    <row r="360" spans="25:27" ht="12.75">
      <c r="Y360" s="17"/>
      <c r="Z360" s="17"/>
      <c r="AA360" s="17"/>
    </row>
    <row r="361" spans="25:27" ht="12.75">
      <c r="Y361" s="17"/>
      <c r="Z361" s="17"/>
      <c r="AA361" s="17"/>
    </row>
    <row r="362" spans="25:27" ht="12.75">
      <c r="Y362" s="17"/>
      <c r="Z362" s="17"/>
      <c r="AA362" s="17"/>
    </row>
    <row r="363" spans="25:27" ht="12.75">
      <c r="Y363" s="17"/>
      <c r="Z363" s="17"/>
      <c r="AA363" s="17"/>
    </row>
    <row r="364" spans="25:27" ht="12.75">
      <c r="Y364" s="17"/>
      <c r="Z364" s="17"/>
      <c r="AA364" s="17"/>
    </row>
    <row r="365" spans="25:27" ht="12.75">
      <c r="Y365" s="17"/>
      <c r="Z365" s="17"/>
      <c r="AA365" s="17"/>
    </row>
    <row r="366" spans="25:27" ht="12.75">
      <c r="Y366" s="17"/>
      <c r="Z366" s="17"/>
      <c r="AA366" s="17"/>
    </row>
    <row r="367" spans="25:27" ht="12.75">
      <c r="Y367" s="17"/>
      <c r="Z367" s="17"/>
      <c r="AA367" s="17"/>
    </row>
    <row r="368" spans="25:27" ht="12.75">
      <c r="Y368" s="17"/>
      <c r="Z368" s="17"/>
      <c r="AA368" s="17"/>
    </row>
    <row r="369" spans="25:27" ht="12.75">
      <c r="Y369" s="17"/>
      <c r="Z369" s="17"/>
      <c r="AA369" s="17"/>
    </row>
    <row r="370" spans="25:27" ht="12.75">
      <c r="Y370" s="17"/>
      <c r="Z370" s="17"/>
      <c r="AA370" s="17"/>
    </row>
    <row r="371" spans="25:27" ht="12.75">
      <c r="Y371" s="17"/>
      <c r="Z371" s="17"/>
      <c r="AA371" s="17"/>
    </row>
    <row r="372" spans="25:27" ht="12.75">
      <c r="Y372" s="17"/>
      <c r="Z372" s="17"/>
      <c r="AA372" s="17"/>
    </row>
    <row r="373" spans="25:27" ht="12.75">
      <c r="Y373" s="17"/>
      <c r="Z373" s="17"/>
      <c r="AA373" s="17"/>
    </row>
    <row r="374" spans="25:27" ht="12.75">
      <c r="Y374" s="17"/>
      <c r="Z374" s="17"/>
      <c r="AA374" s="17"/>
    </row>
    <row r="375" spans="25:27" ht="12.75">
      <c r="Y375" s="17"/>
      <c r="Z375" s="17"/>
      <c r="AA375" s="17"/>
    </row>
    <row r="376" spans="25:27" ht="12.75">
      <c r="Y376" s="17"/>
      <c r="Z376" s="17"/>
      <c r="AA376" s="17"/>
    </row>
    <row r="377" spans="25:27" ht="12.75">
      <c r="Y377" s="17"/>
      <c r="Z377" s="17"/>
      <c r="AA377" s="17"/>
    </row>
    <row r="378" spans="25:27" ht="12.75">
      <c r="Y378" s="17"/>
      <c r="Z378" s="17"/>
      <c r="AA378" s="17"/>
    </row>
    <row r="379" spans="25:27" ht="12.75">
      <c r="Y379" s="17"/>
      <c r="Z379" s="17"/>
      <c r="AA379" s="17"/>
    </row>
    <row r="380" spans="25:27" ht="12.75">
      <c r="Y380" s="17"/>
      <c r="Z380" s="17"/>
      <c r="AA380" s="17"/>
    </row>
    <row r="381" spans="25:27" ht="12.75">
      <c r="Y381" s="17"/>
      <c r="Z381" s="17"/>
      <c r="AA381" s="17"/>
    </row>
    <row r="382" spans="25:27" ht="12.75">
      <c r="Y382" s="17"/>
      <c r="Z382" s="17"/>
      <c r="AA382" s="17"/>
    </row>
    <row r="383" spans="25:27" ht="12.75">
      <c r="Y383" s="17"/>
      <c r="Z383" s="17"/>
      <c r="AA383" s="17"/>
    </row>
    <row r="384" spans="25:27" ht="12.75">
      <c r="Y384" s="17"/>
      <c r="Z384" s="17"/>
      <c r="AA384" s="17"/>
    </row>
    <row r="385" spans="25:27" ht="12.75">
      <c r="Y385" s="17"/>
      <c r="Z385" s="17"/>
      <c r="AA385" s="17"/>
    </row>
    <row r="386" spans="25:27" ht="12.75">
      <c r="Y386" s="17"/>
      <c r="Z386" s="17"/>
      <c r="AA386" s="17"/>
    </row>
    <row r="387" spans="25:27" ht="12.75">
      <c r="Y387" s="17"/>
      <c r="Z387" s="17"/>
      <c r="AA387" s="17"/>
    </row>
    <row r="388" spans="25:27" ht="12.75">
      <c r="Y388" s="17"/>
      <c r="Z388" s="17"/>
      <c r="AA388" s="17"/>
    </row>
    <row r="389" spans="25:27" ht="12.75">
      <c r="Y389" s="17"/>
      <c r="Z389" s="17"/>
      <c r="AA389" s="17"/>
    </row>
    <row r="390" spans="25:27" ht="12.75">
      <c r="Y390" s="17"/>
      <c r="Z390" s="17"/>
      <c r="AA390" s="17"/>
    </row>
    <row r="391" spans="25:27" ht="12.75">
      <c r="Y391" s="17"/>
      <c r="Z391" s="17"/>
      <c r="AA391" s="17"/>
    </row>
    <row r="392" spans="25:27" ht="12.75">
      <c r="Y392" s="17"/>
      <c r="Z392" s="17"/>
      <c r="AA392" s="17"/>
    </row>
    <row r="393" spans="25:27" ht="12.75">
      <c r="Y393" s="17"/>
      <c r="Z393" s="17"/>
      <c r="AA393" s="17"/>
    </row>
    <row r="394" spans="25:27" ht="12.75">
      <c r="Y394" s="17"/>
      <c r="Z394" s="17"/>
      <c r="AA394" s="17"/>
    </row>
    <row r="395" spans="25:27" ht="12.75">
      <c r="Y395" s="17"/>
      <c r="Z395" s="17"/>
      <c r="AA395" s="17"/>
    </row>
    <row r="396" spans="25:27" ht="12.75">
      <c r="Y396" s="17"/>
      <c r="Z396" s="17"/>
      <c r="AA396" s="17"/>
    </row>
    <row r="397" spans="25:27" ht="12.75">
      <c r="Y397" s="17"/>
      <c r="Z397" s="17"/>
      <c r="AA397" s="17"/>
    </row>
    <row r="398" spans="25:27" ht="12.75">
      <c r="Y398" s="17"/>
      <c r="Z398" s="17"/>
      <c r="AA398" s="17"/>
    </row>
    <row r="399" spans="25:27" ht="12.75">
      <c r="Y399" s="17"/>
      <c r="Z399" s="17"/>
      <c r="AA399" s="17"/>
    </row>
    <row r="400" spans="25:27" ht="12.75">
      <c r="Y400" s="17"/>
      <c r="Z400" s="17"/>
      <c r="AA400" s="17"/>
    </row>
    <row r="401" spans="25:27" ht="12.75">
      <c r="Y401" s="17"/>
      <c r="Z401" s="17"/>
      <c r="AA401" s="17"/>
    </row>
    <row r="402" spans="25:27" ht="12.75">
      <c r="Y402" s="17"/>
      <c r="Z402" s="17"/>
      <c r="AA402" s="17"/>
    </row>
    <row r="403" spans="25:27" ht="12.75">
      <c r="Y403" s="17"/>
      <c r="Z403" s="17"/>
      <c r="AA403" s="17"/>
    </row>
    <row r="404" spans="25:27" ht="12.75">
      <c r="Y404" s="17"/>
      <c r="Z404" s="17"/>
      <c r="AA404" s="17"/>
    </row>
    <row r="405" spans="25:27" ht="12.75">
      <c r="Y405" s="17"/>
      <c r="Z405" s="17"/>
      <c r="AA405" s="17"/>
    </row>
    <row r="406" spans="25:27" ht="12.75">
      <c r="Y406" s="17"/>
      <c r="Z406" s="17"/>
      <c r="AA406" s="17"/>
    </row>
    <row r="407" spans="25:27" ht="12.75">
      <c r="Y407" s="17"/>
      <c r="Z407" s="17"/>
      <c r="AA407" s="17"/>
    </row>
    <row r="408" spans="25:27" ht="12.75">
      <c r="Y408" s="17"/>
      <c r="Z408" s="17"/>
      <c r="AA408" s="17"/>
    </row>
    <row r="409" spans="25:27" ht="12.75">
      <c r="Y409" s="17"/>
      <c r="Z409" s="17"/>
      <c r="AA409" s="17"/>
    </row>
    <row r="410" spans="25:27" ht="12.75">
      <c r="Y410" s="17"/>
      <c r="Z410" s="17"/>
      <c r="AA410" s="17"/>
    </row>
    <row r="411" spans="25:27" ht="12.75">
      <c r="Y411" s="17"/>
      <c r="Z411" s="17"/>
      <c r="AA411" s="17"/>
    </row>
    <row r="412" spans="25:27" ht="12.75">
      <c r="Y412" s="17"/>
      <c r="Z412" s="17"/>
      <c r="AA412" s="17"/>
    </row>
    <row r="413" spans="25:27" ht="12.75">
      <c r="Y413" s="17"/>
      <c r="Z413" s="17"/>
      <c r="AA413" s="17"/>
    </row>
    <row r="414" spans="25:27" ht="12.75">
      <c r="Y414" s="17"/>
      <c r="Z414" s="17"/>
      <c r="AA414" s="17"/>
    </row>
    <row r="415" spans="25:27" ht="12.75">
      <c r="Y415" s="17"/>
      <c r="Z415" s="17"/>
      <c r="AA415" s="17"/>
    </row>
    <row r="416" spans="25:27" ht="12.75">
      <c r="Y416" s="17"/>
      <c r="Z416" s="17"/>
      <c r="AA416" s="17"/>
    </row>
    <row r="417" spans="25:27" ht="12.75">
      <c r="Y417" s="17"/>
      <c r="Z417" s="17"/>
      <c r="AA417" s="17"/>
    </row>
    <row r="418" spans="25:27" ht="12.75">
      <c r="Y418" s="17"/>
      <c r="Z418" s="17"/>
      <c r="AA418" s="17"/>
    </row>
    <row r="419" spans="25:27" ht="12.75">
      <c r="Y419" s="17"/>
      <c r="Z419" s="17"/>
      <c r="AA419" s="17"/>
    </row>
    <row r="420" spans="25:27" ht="12.75">
      <c r="Y420" s="17"/>
      <c r="Z420" s="17"/>
      <c r="AA420" s="17"/>
    </row>
    <row r="421" spans="25:27" ht="12.75">
      <c r="Y421" s="17"/>
      <c r="Z421" s="17"/>
      <c r="AA421" s="17"/>
    </row>
    <row r="422" spans="25:27" ht="12.75">
      <c r="Y422" s="17"/>
      <c r="Z422" s="17"/>
      <c r="AA422" s="17"/>
    </row>
    <row r="423" spans="25:27" ht="12.75">
      <c r="Y423" s="17"/>
      <c r="Z423" s="17"/>
      <c r="AA423" s="17"/>
    </row>
    <row r="424" spans="25:27" ht="12.75">
      <c r="Y424" s="17"/>
      <c r="Z424" s="17"/>
      <c r="AA424" s="17"/>
    </row>
    <row r="425" spans="25:27" ht="12.75">
      <c r="Y425" s="17"/>
      <c r="Z425" s="17"/>
      <c r="AA425" s="17"/>
    </row>
    <row r="426" spans="25:27" ht="12.75">
      <c r="Y426" s="17"/>
      <c r="Z426" s="17"/>
      <c r="AA426" s="17"/>
    </row>
    <row r="427" spans="25:27" ht="12.75">
      <c r="Y427" s="17"/>
      <c r="Z427" s="17"/>
      <c r="AA427" s="17"/>
    </row>
    <row r="428" spans="25:27" ht="12.75">
      <c r="Y428" s="17"/>
      <c r="Z428" s="17"/>
      <c r="AA428" s="17"/>
    </row>
    <row r="429" spans="25:27" ht="12.75">
      <c r="Y429" s="17"/>
      <c r="Z429" s="17"/>
      <c r="AA429" s="17"/>
    </row>
    <row r="430" spans="25:27" ht="12.75">
      <c r="Y430" s="17"/>
      <c r="Z430" s="17"/>
      <c r="AA430" s="17"/>
    </row>
    <row r="431" spans="25:27" ht="12.75">
      <c r="Y431" s="17"/>
      <c r="Z431" s="17"/>
      <c r="AA431" s="17"/>
    </row>
    <row r="432" spans="25:27" ht="12.75">
      <c r="Y432" s="17"/>
      <c r="Z432" s="17"/>
      <c r="AA432" s="17"/>
    </row>
    <row r="433" spans="25:27" ht="12.75">
      <c r="Y433" s="17"/>
      <c r="Z433" s="17"/>
      <c r="AA433" s="17"/>
    </row>
    <row r="434" spans="25:27" ht="12.75">
      <c r="Y434" s="17"/>
      <c r="Z434" s="17"/>
      <c r="AA434" s="17"/>
    </row>
    <row r="435" spans="25:27" ht="12.75">
      <c r="Y435" s="17"/>
      <c r="Z435" s="17"/>
      <c r="AA435" s="17"/>
    </row>
    <row r="436" spans="25:27" ht="12.75">
      <c r="Y436" s="17"/>
      <c r="Z436" s="17"/>
      <c r="AA436" s="17"/>
    </row>
    <row r="437" spans="25:27" ht="12.75">
      <c r="Y437" s="17"/>
      <c r="Z437" s="17"/>
      <c r="AA437" s="17"/>
    </row>
    <row r="438" spans="25:27" ht="12.75">
      <c r="Y438" s="17"/>
      <c r="Z438" s="17"/>
      <c r="AA438" s="17"/>
    </row>
    <row r="439" spans="25:27" ht="12.75">
      <c r="Y439" s="17"/>
      <c r="Z439" s="17"/>
      <c r="AA439" s="17"/>
    </row>
    <row r="440" spans="25:27" ht="12.75">
      <c r="Y440" s="17"/>
      <c r="Z440" s="17"/>
      <c r="AA440" s="17"/>
    </row>
    <row r="441" spans="25:27" ht="12.75">
      <c r="Y441" s="17"/>
      <c r="Z441" s="17"/>
      <c r="AA441" s="17"/>
    </row>
    <row r="442" spans="25:27" ht="12.75">
      <c r="Y442" s="17"/>
      <c r="Z442" s="17"/>
      <c r="AA442" s="17"/>
    </row>
    <row r="443" spans="25:27" ht="12.75">
      <c r="Y443" s="17"/>
      <c r="Z443" s="17"/>
      <c r="AA443" s="17"/>
    </row>
    <row r="444" spans="25:27" ht="12.75">
      <c r="Y444" s="17"/>
      <c r="Z444" s="17"/>
      <c r="AA444" s="17"/>
    </row>
    <row r="445" spans="25:27" ht="12.75">
      <c r="Y445" s="17"/>
      <c r="Z445" s="17"/>
      <c r="AA445" s="17"/>
    </row>
    <row r="446" spans="25:27" ht="12.75">
      <c r="Y446" s="17"/>
      <c r="Z446" s="17"/>
      <c r="AA446" s="17"/>
    </row>
    <row r="447" spans="25:27" ht="12.75">
      <c r="Y447" s="17"/>
      <c r="Z447" s="17"/>
      <c r="AA447" s="17"/>
    </row>
    <row r="448" spans="25:27" ht="12.75">
      <c r="Y448" s="17"/>
      <c r="Z448" s="17"/>
      <c r="AA448" s="17"/>
    </row>
    <row r="449" spans="25:27" ht="12.75">
      <c r="Y449" s="17"/>
      <c r="Z449" s="17"/>
      <c r="AA449" s="17"/>
    </row>
    <row r="450" spans="25:27" ht="12.75">
      <c r="Y450" s="17"/>
      <c r="Z450" s="17"/>
      <c r="AA450" s="17"/>
    </row>
    <row r="451" spans="25:27" ht="12.75">
      <c r="Y451" s="17"/>
      <c r="Z451" s="17"/>
      <c r="AA451" s="17"/>
    </row>
    <row r="452" spans="25:27" ht="12.75">
      <c r="Y452" s="17"/>
      <c r="Z452" s="17"/>
      <c r="AA452" s="17"/>
    </row>
    <row r="453" spans="25:27" ht="12.75">
      <c r="Y453" s="17"/>
      <c r="Z453" s="17"/>
      <c r="AA453" s="17"/>
    </row>
    <row r="454" spans="25:27" ht="12.75">
      <c r="Y454" s="17"/>
      <c r="Z454" s="17"/>
      <c r="AA454" s="17"/>
    </row>
    <row r="455" spans="25:27" ht="12.75">
      <c r="Y455" s="17"/>
      <c r="Z455" s="17"/>
      <c r="AA455" s="17"/>
    </row>
    <row r="456" spans="25:27" ht="12.75">
      <c r="Y456" s="17"/>
      <c r="Z456" s="17"/>
      <c r="AA456" s="17"/>
    </row>
    <row r="457" spans="25:27" ht="12.75">
      <c r="Y457" s="17"/>
      <c r="Z457" s="17"/>
      <c r="AA457" s="17"/>
    </row>
    <row r="458" spans="25:27" ht="12.75">
      <c r="Y458" s="17"/>
      <c r="Z458" s="17"/>
      <c r="AA458" s="17"/>
    </row>
    <row r="459" spans="25:27" ht="12.75">
      <c r="Y459" s="17"/>
      <c r="Z459" s="17"/>
      <c r="AA459" s="17"/>
    </row>
    <row r="460" spans="25:27" ht="12.75">
      <c r="Y460" s="17"/>
      <c r="Z460" s="17"/>
      <c r="AA460" s="17"/>
    </row>
    <row r="461" spans="25:27" ht="12.75">
      <c r="Y461" s="17"/>
      <c r="Z461" s="17"/>
      <c r="AA461" s="17"/>
    </row>
    <row r="462" spans="25:27" ht="12.75">
      <c r="Y462" s="17"/>
      <c r="Z462" s="17"/>
      <c r="AA462" s="17"/>
    </row>
    <row r="463" spans="25:27" ht="12.75">
      <c r="Y463" s="17"/>
      <c r="Z463" s="17"/>
      <c r="AA463" s="17"/>
    </row>
    <row r="464" spans="25:27" ht="12.75">
      <c r="Y464" s="17"/>
      <c r="Z464" s="17"/>
      <c r="AA464" s="17"/>
    </row>
    <row r="465" spans="25:27" ht="12.75">
      <c r="Y465" s="17"/>
      <c r="Z465" s="17"/>
      <c r="AA465" s="17"/>
    </row>
    <row r="466" spans="25:27" ht="12.75">
      <c r="Y466" s="17"/>
      <c r="Z466" s="17"/>
      <c r="AA466" s="17"/>
    </row>
    <row r="467" spans="25:27" ht="12.75">
      <c r="Y467" s="17"/>
      <c r="Z467" s="17"/>
      <c r="AA467" s="17"/>
    </row>
    <row r="468" spans="25:27" ht="12.75">
      <c r="Y468" s="17"/>
      <c r="Z468" s="17"/>
      <c r="AA468" s="17"/>
    </row>
    <row r="469" spans="25:27" ht="12.75">
      <c r="Y469" s="17"/>
      <c r="Z469" s="17"/>
      <c r="AA469" s="17"/>
    </row>
    <row r="470" spans="25:27" ht="12.75">
      <c r="Y470" s="17"/>
      <c r="Z470" s="17"/>
      <c r="AA470" s="17"/>
    </row>
    <row r="471" spans="25:27" ht="12.75">
      <c r="Y471" s="17"/>
      <c r="Z471" s="17"/>
      <c r="AA471" s="17"/>
    </row>
    <row r="472" spans="25:27" ht="12.75">
      <c r="Y472" s="17"/>
      <c r="Z472" s="17"/>
      <c r="AA472" s="17"/>
    </row>
    <row r="473" spans="25:27" ht="12.75">
      <c r="Y473" s="17"/>
      <c r="Z473" s="17"/>
      <c r="AA473" s="17"/>
    </row>
    <row r="474" spans="25:27" ht="12.75">
      <c r="Y474" s="17"/>
      <c r="Z474" s="17"/>
      <c r="AA474" s="17"/>
    </row>
    <row r="475" spans="25:27" ht="12.75">
      <c r="Y475" s="17"/>
      <c r="Z475" s="17"/>
      <c r="AA475" s="17"/>
    </row>
    <row r="476" spans="25:27" ht="12.75">
      <c r="Y476" s="17"/>
      <c r="Z476" s="17"/>
      <c r="AA476" s="17"/>
    </row>
    <row r="477" spans="25:27" ht="12.75">
      <c r="Y477" s="17"/>
      <c r="Z477" s="17"/>
      <c r="AA477" s="17"/>
    </row>
    <row r="478" spans="25:27" ht="12.75">
      <c r="Y478" s="17"/>
      <c r="Z478" s="17"/>
      <c r="AA478" s="17"/>
    </row>
    <row r="479" spans="25:27" ht="12.75">
      <c r="Y479" s="17"/>
      <c r="Z479" s="17"/>
      <c r="AA479" s="17"/>
    </row>
    <row r="480" spans="25:27" ht="12.75">
      <c r="Y480" s="17"/>
      <c r="Z480" s="17"/>
      <c r="AA480" s="17"/>
    </row>
    <row r="481" spans="25:27" ht="12.75">
      <c r="Y481" s="17"/>
      <c r="Z481" s="17"/>
      <c r="AA481" s="17"/>
    </row>
    <row r="482" spans="25:27" ht="12.75">
      <c r="Y482" s="17"/>
      <c r="Z482" s="17"/>
      <c r="AA482" s="17"/>
    </row>
    <row r="483" spans="25:27" ht="12.75">
      <c r="Y483" s="17"/>
      <c r="Z483" s="17"/>
      <c r="AA483" s="17"/>
    </row>
    <row r="484" spans="25:27" ht="12.75">
      <c r="Y484" s="17"/>
      <c r="Z484" s="17"/>
      <c r="AA484" s="17"/>
    </row>
    <row r="485" spans="25:27" ht="12.75">
      <c r="Y485" s="17"/>
      <c r="Z485" s="17"/>
      <c r="AA485" s="17"/>
    </row>
    <row r="486" spans="25:27" ht="12.75">
      <c r="Y486" s="17"/>
      <c r="Z486" s="17"/>
      <c r="AA486" s="17"/>
    </row>
    <row r="487" spans="25:27" ht="12.75">
      <c r="Y487" s="17"/>
      <c r="Z487" s="17"/>
      <c r="AA487" s="17"/>
    </row>
    <row r="488" spans="25:27" ht="12.75">
      <c r="Y488" s="17"/>
      <c r="Z488" s="17"/>
      <c r="AA488" s="17"/>
    </row>
    <row r="489" spans="25:27" ht="12.75">
      <c r="Y489" s="17"/>
      <c r="Z489" s="17"/>
      <c r="AA489" s="17"/>
    </row>
    <row r="490" spans="25:27" ht="12.75">
      <c r="Y490" s="17"/>
      <c r="Z490" s="17"/>
      <c r="AA490" s="17"/>
    </row>
    <row r="491" spans="25:27" ht="12.75">
      <c r="Y491" s="17"/>
      <c r="Z491" s="17"/>
      <c r="AA491" s="17"/>
    </row>
    <row r="492" spans="25:27" ht="12.75">
      <c r="Y492" s="17"/>
      <c r="Z492" s="17"/>
      <c r="AA492" s="17"/>
    </row>
    <row r="493" spans="25:27" ht="12.75">
      <c r="Y493" s="17"/>
      <c r="Z493" s="17"/>
      <c r="AA493" s="17"/>
    </row>
    <row r="494" spans="25:27" ht="12.75">
      <c r="Y494" s="17"/>
      <c r="Z494" s="17"/>
      <c r="AA494" s="17"/>
    </row>
    <row r="495" spans="25:27" ht="12.75">
      <c r="Y495" s="17"/>
      <c r="Z495" s="17"/>
      <c r="AA495" s="17"/>
    </row>
    <row r="496" spans="25:27" ht="12.75">
      <c r="Y496" s="17"/>
      <c r="Z496" s="17"/>
      <c r="AA496" s="17"/>
    </row>
    <row r="497" spans="25:27" ht="12.75">
      <c r="Y497" s="17"/>
      <c r="Z497" s="17"/>
      <c r="AA497" s="17"/>
    </row>
    <row r="498" spans="25:27" ht="12.75">
      <c r="Y498" s="17"/>
      <c r="Z498" s="17"/>
      <c r="AA498" s="17"/>
    </row>
    <row r="499" spans="25:27" ht="12.75">
      <c r="Y499" s="17"/>
      <c r="Z499" s="17"/>
      <c r="AA499" s="17"/>
    </row>
    <row r="500" spans="25:27" ht="12.75">
      <c r="Y500" s="17"/>
      <c r="Z500" s="17"/>
      <c r="AA500" s="17"/>
    </row>
    <row r="501" spans="25:27" ht="12.75">
      <c r="Y501" s="17"/>
      <c r="Z501" s="17"/>
      <c r="AA501" s="17"/>
    </row>
    <row r="502" spans="25:27" ht="12.75">
      <c r="Y502" s="17"/>
      <c r="Z502" s="17"/>
      <c r="AA502" s="17"/>
    </row>
    <row r="503" spans="25:27" ht="12.75">
      <c r="Y503" s="17"/>
      <c r="Z503" s="17"/>
      <c r="AA503" s="17"/>
    </row>
    <row r="504" spans="25:27" ht="12.75">
      <c r="Y504" s="17"/>
      <c r="Z504" s="17"/>
      <c r="AA504" s="17"/>
    </row>
    <row r="505" spans="25:27" ht="12.75">
      <c r="Y505" s="17"/>
      <c r="Z505" s="17"/>
      <c r="AA505" s="17"/>
    </row>
    <row r="506" spans="25:27" ht="12.75">
      <c r="Y506" s="17"/>
      <c r="Z506" s="17"/>
      <c r="AA506" s="17"/>
    </row>
    <row r="507" spans="25:27" ht="12.75">
      <c r="Y507" s="17"/>
      <c r="Z507" s="17"/>
      <c r="AA507" s="17"/>
    </row>
    <row r="508" spans="25:27" ht="12.75">
      <c r="Y508" s="17"/>
      <c r="Z508" s="17"/>
      <c r="AA508" s="17"/>
    </row>
    <row r="509" spans="25:27" ht="12.75">
      <c r="Y509" s="17"/>
      <c r="Z509" s="17"/>
      <c r="AA509" s="17"/>
    </row>
    <row r="510" spans="25:27" ht="12.75">
      <c r="Y510" s="17"/>
      <c r="Z510" s="17"/>
      <c r="AA510" s="17"/>
    </row>
    <row r="511" spans="25:27" ht="12.75">
      <c r="Y511" s="17"/>
      <c r="Z511" s="17"/>
      <c r="AA511" s="17"/>
    </row>
    <row r="512" spans="25:27" ht="12.75">
      <c r="Y512" s="17"/>
      <c r="Z512" s="17"/>
      <c r="AA512" s="17"/>
    </row>
    <row r="513" spans="25:27" ht="12.75">
      <c r="Y513" s="17"/>
      <c r="Z513" s="17"/>
      <c r="AA513" s="17"/>
    </row>
    <row r="514" spans="25:27" ht="12.75">
      <c r="Y514" s="17"/>
      <c r="Z514" s="17"/>
      <c r="AA514" s="17"/>
    </row>
    <row r="515" spans="25:27" ht="12.75">
      <c r="Y515" s="17"/>
      <c r="Z515" s="17"/>
      <c r="AA515" s="17"/>
    </row>
    <row r="516" spans="25:27" ht="12.75">
      <c r="Y516" s="17"/>
      <c r="Z516" s="17"/>
      <c r="AA516" s="17"/>
    </row>
    <row r="517" spans="25:27" ht="12.75">
      <c r="Y517" s="17"/>
      <c r="Z517" s="17"/>
      <c r="AA517" s="17"/>
    </row>
    <row r="518" spans="25:27" ht="12.75">
      <c r="Y518" s="17"/>
      <c r="Z518" s="17"/>
      <c r="AA518" s="17"/>
    </row>
    <row r="519" spans="25:27" ht="12.75">
      <c r="Y519" s="17"/>
      <c r="Z519" s="17"/>
      <c r="AA519" s="17"/>
    </row>
    <row r="520" spans="25:27" ht="12.75">
      <c r="Y520" s="17"/>
      <c r="Z520" s="17"/>
      <c r="AA520" s="17"/>
    </row>
    <row r="521" spans="25:27" ht="12.75">
      <c r="Y521" s="17"/>
      <c r="Z521" s="17"/>
      <c r="AA521" s="17"/>
    </row>
    <row r="522" spans="25:27" ht="12.75">
      <c r="Y522" s="17"/>
      <c r="Z522" s="17"/>
      <c r="AA522" s="17"/>
    </row>
    <row r="523" spans="25:27" ht="12.75">
      <c r="Y523" s="17"/>
      <c r="Z523" s="17"/>
      <c r="AA523" s="17"/>
    </row>
    <row r="524" spans="25:27" ht="12.75">
      <c r="Y524" s="17"/>
      <c r="Z524" s="17"/>
      <c r="AA524" s="17"/>
    </row>
    <row r="525" spans="25:27" ht="12.75">
      <c r="Y525" s="17"/>
      <c r="Z525" s="17"/>
      <c r="AA525" s="17"/>
    </row>
    <row r="526" spans="25:27" ht="12.75">
      <c r="Y526" s="17"/>
      <c r="Z526" s="17"/>
      <c r="AA526" s="17"/>
    </row>
    <row r="527" spans="25:27" ht="12.75">
      <c r="Y527" s="17"/>
      <c r="Z527" s="17"/>
      <c r="AA527" s="17"/>
    </row>
    <row r="528" spans="25:27" ht="12.75">
      <c r="Y528" s="17"/>
      <c r="Z528" s="17"/>
      <c r="AA528" s="17"/>
    </row>
    <row r="529" spans="25:27" ht="12.75">
      <c r="Y529" s="17"/>
      <c r="Z529" s="17"/>
      <c r="AA529" s="17"/>
    </row>
    <row r="530" spans="25:27" ht="12.75">
      <c r="Y530" s="17"/>
      <c r="Z530" s="17"/>
      <c r="AA530" s="17"/>
    </row>
    <row r="531" spans="25:27" ht="12.75">
      <c r="Y531" s="17"/>
      <c r="Z531" s="17"/>
      <c r="AA531" s="17"/>
    </row>
    <row r="532" spans="25:27" ht="12.75">
      <c r="Y532" s="17"/>
      <c r="Z532" s="17"/>
      <c r="AA532" s="17"/>
    </row>
    <row r="533" spans="25:27" ht="12.75">
      <c r="Y533" s="17"/>
      <c r="Z533" s="17"/>
      <c r="AA533" s="17"/>
    </row>
    <row r="534" spans="25:27" ht="12.75">
      <c r="Y534" s="17"/>
      <c r="Z534" s="17"/>
      <c r="AA534" s="17"/>
    </row>
    <row r="535" spans="25:27" ht="12.75">
      <c r="Y535" s="17"/>
      <c r="Z535" s="17"/>
      <c r="AA535" s="17"/>
    </row>
    <row r="536" spans="25:27" ht="12.75">
      <c r="Y536" s="17"/>
      <c r="Z536" s="17"/>
      <c r="AA536" s="17"/>
    </row>
    <row r="537" spans="25:27" ht="12.75">
      <c r="Y537" s="17"/>
      <c r="Z537" s="17"/>
      <c r="AA537" s="17"/>
    </row>
    <row r="538" spans="25:27" ht="12.75">
      <c r="Y538" s="17"/>
      <c r="Z538" s="17"/>
      <c r="AA538" s="17"/>
    </row>
    <row r="539" spans="25:27" ht="12.75">
      <c r="Y539" s="17"/>
      <c r="Z539" s="17"/>
      <c r="AA539" s="17"/>
    </row>
    <row r="540" spans="25:27" ht="12.75">
      <c r="Y540" s="17"/>
      <c r="Z540" s="17"/>
      <c r="AA540" s="17"/>
    </row>
    <row r="541" spans="25:27" ht="12.75">
      <c r="Y541" s="17"/>
      <c r="Z541" s="17"/>
      <c r="AA541" s="17"/>
    </row>
    <row r="542" spans="25:27" ht="12.75">
      <c r="Y542" s="17"/>
      <c r="Z542" s="17"/>
      <c r="AA542" s="17"/>
    </row>
    <row r="543" spans="25:27" ht="12.75">
      <c r="Y543" s="17"/>
      <c r="Z543" s="17"/>
      <c r="AA543" s="17"/>
    </row>
    <row r="544" spans="25:27" ht="12.75">
      <c r="Y544" s="17"/>
      <c r="Z544" s="17"/>
      <c r="AA544" s="17"/>
    </row>
    <row r="545" spans="25:27" ht="12.75">
      <c r="Y545" s="17"/>
      <c r="Z545" s="17"/>
      <c r="AA545" s="17"/>
    </row>
    <row r="546" spans="25:27" ht="12.75">
      <c r="Y546" s="17"/>
      <c r="Z546" s="17"/>
      <c r="AA546" s="17"/>
    </row>
    <row r="547" spans="25:27" ht="12.75">
      <c r="Y547" s="17"/>
      <c r="Z547" s="17"/>
      <c r="AA547" s="17"/>
    </row>
    <row r="548" spans="25:27" ht="12.75">
      <c r="Y548" s="17"/>
      <c r="Z548" s="17"/>
      <c r="AA548" s="17"/>
    </row>
    <row r="549" spans="25:27" ht="12.75">
      <c r="Y549" s="17"/>
      <c r="Z549" s="17"/>
      <c r="AA549" s="17"/>
    </row>
    <row r="550" spans="25:27" ht="12.75">
      <c r="Y550" s="17"/>
      <c r="Z550" s="17"/>
      <c r="AA550" s="17"/>
    </row>
    <row r="551" spans="25:27" ht="12.75">
      <c r="Y551" s="17"/>
      <c r="Z551" s="17"/>
      <c r="AA551" s="17"/>
    </row>
    <row r="552" spans="25:27" ht="12.75">
      <c r="Y552" s="17"/>
      <c r="Z552" s="17"/>
      <c r="AA552" s="17"/>
    </row>
    <row r="553" spans="25:27" ht="12.75">
      <c r="Y553" s="17"/>
      <c r="Z553" s="17"/>
      <c r="AA553" s="17"/>
    </row>
    <row r="554" spans="25:27" ht="12.75">
      <c r="Y554" s="17"/>
      <c r="Z554" s="17"/>
      <c r="AA554" s="17"/>
    </row>
    <row r="555" spans="25:27" ht="12.75">
      <c r="Y555" s="17"/>
      <c r="Z555" s="17"/>
      <c r="AA555" s="17"/>
    </row>
    <row r="556" spans="25:27" ht="12.75">
      <c r="Y556" s="17"/>
      <c r="Z556" s="17"/>
      <c r="AA556" s="17"/>
    </row>
    <row r="557" spans="25:27" ht="12.75">
      <c r="Y557" s="17"/>
      <c r="Z557" s="17"/>
      <c r="AA557" s="17"/>
    </row>
    <row r="558" spans="25:27" ht="12.75">
      <c r="Y558" s="17"/>
      <c r="Z558" s="17"/>
      <c r="AA558" s="17"/>
    </row>
    <row r="559" spans="25:27" ht="12.75">
      <c r="Y559" s="17"/>
      <c r="Z559" s="17"/>
      <c r="AA559" s="17"/>
    </row>
    <row r="560" spans="25:27" ht="12.75">
      <c r="Y560" s="17"/>
      <c r="Z560" s="17"/>
      <c r="AA560" s="17"/>
    </row>
    <row r="561" spans="25:27" ht="12.75">
      <c r="Y561" s="17"/>
      <c r="Z561" s="17"/>
      <c r="AA561" s="17"/>
    </row>
    <row r="562" spans="25:27" ht="12.75">
      <c r="Y562" s="17"/>
      <c r="Z562" s="17"/>
      <c r="AA562" s="17"/>
    </row>
    <row r="563" spans="25:27" ht="12.75">
      <c r="Y563" s="17"/>
      <c r="Z563" s="17"/>
      <c r="AA563" s="17"/>
    </row>
    <row r="564" spans="25:27" ht="12.75">
      <c r="Y564" s="17"/>
      <c r="Z564" s="17"/>
      <c r="AA564" s="17"/>
    </row>
    <row r="565" spans="25:27" ht="12.75">
      <c r="Y565" s="17"/>
      <c r="Z565" s="17"/>
      <c r="AA565" s="17"/>
    </row>
    <row r="566" spans="25:27" ht="12.75">
      <c r="Y566" s="17"/>
      <c r="Z566" s="17"/>
      <c r="AA566" s="17"/>
    </row>
    <row r="567" spans="25:27" ht="12.75">
      <c r="Y567" s="17"/>
      <c r="Z567" s="17"/>
      <c r="AA567" s="17"/>
    </row>
    <row r="568" spans="25:27" ht="12.75">
      <c r="Y568" s="17"/>
      <c r="Z568" s="17"/>
      <c r="AA568" s="17"/>
    </row>
    <row r="569" spans="25:27" ht="12.75">
      <c r="Y569" s="17"/>
      <c r="Z569" s="17"/>
      <c r="AA569" s="17"/>
    </row>
    <row r="570" spans="25:27" ht="12.75">
      <c r="Y570" s="17"/>
      <c r="Z570" s="17"/>
      <c r="AA570" s="17"/>
    </row>
    <row r="571" spans="25:27" ht="12.75">
      <c r="Y571" s="17"/>
      <c r="Z571" s="17"/>
      <c r="AA571" s="17"/>
    </row>
    <row r="572" spans="25:27" ht="12.75">
      <c r="Y572" s="17"/>
      <c r="Z572" s="17"/>
      <c r="AA572" s="17"/>
    </row>
    <row r="573" spans="25:27" ht="12.75">
      <c r="Y573" s="17"/>
      <c r="Z573" s="17"/>
      <c r="AA573" s="17"/>
    </row>
    <row r="574" spans="25:27" ht="12.75">
      <c r="Y574" s="17"/>
      <c r="Z574" s="17"/>
      <c r="AA574" s="17"/>
    </row>
    <row r="575" spans="25:27" ht="12.75">
      <c r="Y575" s="17"/>
      <c r="Z575" s="17"/>
      <c r="AA575" s="17"/>
    </row>
    <row r="576" spans="25:27" ht="12.75">
      <c r="Y576" s="17"/>
      <c r="Z576" s="17"/>
      <c r="AA576" s="17"/>
    </row>
    <row r="577" spans="25:27" ht="12.75">
      <c r="Y577" s="17"/>
      <c r="Z577" s="17"/>
      <c r="AA577" s="17"/>
    </row>
    <row r="578" spans="25:27" ht="12.75">
      <c r="Y578" s="17"/>
      <c r="Z578" s="17"/>
      <c r="AA578" s="17"/>
    </row>
    <row r="579" spans="25:27" ht="12.75">
      <c r="Y579" s="17"/>
      <c r="Z579" s="17"/>
      <c r="AA579" s="17"/>
    </row>
    <row r="580" spans="25:27" ht="12.75">
      <c r="Y580" s="17"/>
      <c r="Z580" s="17"/>
      <c r="AA580" s="17"/>
    </row>
    <row r="581" spans="25:27" ht="12.75">
      <c r="Y581" s="17"/>
      <c r="Z581" s="17"/>
      <c r="AA581" s="17"/>
    </row>
    <row r="582" spans="25:27" ht="12.75">
      <c r="Y582" s="17"/>
      <c r="Z582" s="17"/>
      <c r="AA582" s="17"/>
    </row>
    <row r="583" spans="25:27" ht="12.75">
      <c r="Y583" s="17"/>
      <c r="Z583" s="17"/>
      <c r="AA583" s="17"/>
    </row>
    <row r="584" spans="25:27" ht="12.75">
      <c r="Y584" s="17"/>
      <c r="Z584" s="17"/>
      <c r="AA584" s="17"/>
    </row>
    <row r="585" spans="25:27" ht="12.75">
      <c r="Y585" s="17"/>
      <c r="Z585" s="17"/>
      <c r="AA585" s="17"/>
    </row>
    <row r="586" spans="25:27" ht="12.75">
      <c r="Y586" s="17"/>
      <c r="Z586" s="17"/>
      <c r="AA586" s="17"/>
    </row>
    <row r="587" spans="25:27" ht="12.75">
      <c r="Y587" s="17"/>
      <c r="Z587" s="17"/>
      <c r="AA587" s="17"/>
    </row>
    <row r="588" spans="25:27" ht="12.75">
      <c r="Y588" s="17"/>
      <c r="Z588" s="17"/>
      <c r="AA588" s="17"/>
    </row>
    <row r="589" spans="25:27" ht="12.75">
      <c r="Y589" s="17"/>
      <c r="Z589" s="17"/>
      <c r="AA589" s="17"/>
    </row>
    <row r="590" spans="25:27" ht="12.75">
      <c r="Y590" s="17"/>
      <c r="Z590" s="17"/>
      <c r="AA590" s="17"/>
    </row>
    <row r="591" spans="25:27" ht="12.75">
      <c r="Y591" s="17"/>
      <c r="Z591" s="17"/>
      <c r="AA591" s="17"/>
    </row>
    <row r="592" spans="25:27" ht="12.75">
      <c r="Y592" s="17"/>
      <c r="Z592" s="17"/>
      <c r="AA592" s="17"/>
    </row>
    <row r="593" spans="25:27" ht="12.75">
      <c r="Y593" s="17"/>
      <c r="Z593" s="17"/>
      <c r="AA593" s="17"/>
    </row>
    <row r="594" spans="25:27" ht="12.75">
      <c r="Y594" s="17"/>
      <c r="Z594" s="17"/>
      <c r="AA594" s="17"/>
    </row>
    <row r="595" spans="25:27" ht="12.75">
      <c r="Y595" s="17"/>
      <c r="Z595" s="17"/>
      <c r="AA595" s="17"/>
    </row>
    <row r="596" spans="25:27" ht="12.75">
      <c r="Y596" s="17"/>
      <c r="Z596" s="17"/>
      <c r="AA596" s="17"/>
    </row>
    <row r="597" spans="25:27" ht="12.75">
      <c r="Y597" s="17"/>
      <c r="Z597" s="17"/>
      <c r="AA597" s="17"/>
    </row>
    <row r="598" spans="25:27" ht="12.75">
      <c r="Y598" s="17"/>
      <c r="Z598" s="17"/>
      <c r="AA598" s="17"/>
    </row>
    <row r="599" spans="25:27" ht="12.75">
      <c r="Y599" s="17"/>
      <c r="Z599" s="17"/>
      <c r="AA599" s="17"/>
    </row>
    <row r="600" spans="25:27" ht="12.75">
      <c r="Y600" s="17"/>
      <c r="Z600" s="17"/>
      <c r="AA600" s="17"/>
    </row>
    <row r="601" spans="25:27" ht="12.75">
      <c r="Y601" s="17"/>
      <c r="Z601" s="17"/>
      <c r="AA601" s="17"/>
    </row>
    <row r="602" spans="25:27" ht="12.75">
      <c r="Y602" s="17"/>
      <c r="Z602" s="17"/>
      <c r="AA602" s="17"/>
    </row>
    <row r="603" spans="25:27" ht="12.75">
      <c r="Y603" s="17"/>
      <c r="Z603" s="17"/>
      <c r="AA603" s="17"/>
    </row>
    <row r="604" spans="25:27" ht="12.75">
      <c r="Y604" s="17"/>
      <c r="Z604" s="17"/>
      <c r="AA604" s="17"/>
    </row>
    <row r="605" spans="25:27" ht="12.75">
      <c r="Y605" s="17"/>
      <c r="Z605" s="17"/>
      <c r="AA605" s="17"/>
    </row>
    <row r="606" spans="25:27" ht="12.75">
      <c r="Y606" s="17"/>
      <c r="Z606" s="17"/>
      <c r="AA606" s="17"/>
    </row>
    <row r="607" spans="25:27" ht="12.75">
      <c r="Y607" s="17"/>
      <c r="Z607" s="17"/>
      <c r="AA607" s="17"/>
    </row>
    <row r="608" spans="25:27" ht="12.75">
      <c r="Y608" s="17"/>
      <c r="Z608" s="17"/>
      <c r="AA608" s="17"/>
    </row>
    <row r="609" spans="25:27" ht="12.75">
      <c r="Y609" s="17"/>
      <c r="Z609" s="17"/>
      <c r="AA609" s="17"/>
    </row>
    <row r="610" spans="25:27" ht="12.75">
      <c r="Y610" s="17"/>
      <c r="Z610" s="17"/>
      <c r="AA610" s="17"/>
    </row>
    <row r="611" spans="25:27" ht="12.75">
      <c r="Y611" s="17"/>
      <c r="Z611" s="17"/>
      <c r="AA611" s="17"/>
    </row>
    <row r="612" spans="25:27" ht="12.75">
      <c r="Y612" s="17"/>
      <c r="Z612" s="17"/>
      <c r="AA612" s="17"/>
    </row>
    <row r="613" spans="25:27" ht="12.75">
      <c r="Y613" s="17"/>
      <c r="Z613" s="17"/>
      <c r="AA613" s="17"/>
    </row>
    <row r="614" spans="25:27" ht="12.75">
      <c r="Y614" s="17"/>
      <c r="Z614" s="17"/>
      <c r="AA614" s="17"/>
    </row>
    <row r="615" spans="25:27" ht="12.75">
      <c r="Y615" s="17"/>
      <c r="Z615" s="17"/>
      <c r="AA615" s="17"/>
    </row>
    <row r="616" spans="25:27" ht="12.75">
      <c r="Y616" s="17"/>
      <c r="Z616" s="17"/>
      <c r="AA616" s="17"/>
    </row>
    <row r="617" spans="25:27" ht="12.75">
      <c r="Y617" s="17"/>
      <c r="Z617" s="17"/>
      <c r="AA617" s="17"/>
    </row>
    <row r="618" spans="25:27" ht="12.75">
      <c r="Y618" s="17"/>
      <c r="Z618" s="17"/>
      <c r="AA618" s="17"/>
    </row>
    <row r="619" spans="25:27" ht="12.75">
      <c r="Y619" s="17"/>
      <c r="Z619" s="17"/>
      <c r="AA619" s="17"/>
    </row>
    <row r="620" spans="25:27" ht="12.75">
      <c r="Y620" s="17"/>
      <c r="Z620" s="17"/>
      <c r="AA620" s="17"/>
    </row>
    <row r="621" spans="25:27" ht="12.75">
      <c r="Y621" s="17"/>
      <c r="Z621" s="17"/>
      <c r="AA621" s="17"/>
    </row>
    <row r="622" spans="25:27" ht="12.75">
      <c r="Y622" s="17"/>
      <c r="Z622" s="17"/>
      <c r="AA622" s="17"/>
    </row>
    <row r="623" spans="25:27" ht="12.75">
      <c r="Y623" s="17"/>
      <c r="Z623" s="17"/>
      <c r="AA623" s="17"/>
    </row>
    <row r="624" spans="25:27" ht="12.75">
      <c r="Y624" s="17"/>
      <c r="Z624" s="17"/>
      <c r="AA624" s="17"/>
    </row>
    <row r="625" spans="25:27" ht="12.75">
      <c r="Y625" s="17"/>
      <c r="Z625" s="17"/>
      <c r="AA625" s="17"/>
    </row>
    <row r="626" spans="25:27" ht="12.75">
      <c r="Y626" s="17"/>
      <c r="Z626" s="17"/>
      <c r="AA626" s="17"/>
    </row>
    <row r="627" spans="25:27" ht="12.75">
      <c r="Y627" s="17"/>
      <c r="Z627" s="17"/>
      <c r="AA627" s="17"/>
    </row>
    <row r="628" spans="25:27" ht="12.75">
      <c r="Y628" s="17"/>
      <c r="Z628" s="17"/>
      <c r="AA628" s="17"/>
    </row>
    <row r="629" spans="25:27" ht="12.75">
      <c r="Y629" s="17"/>
      <c r="Z629" s="17"/>
      <c r="AA629" s="17"/>
    </row>
    <row r="630" spans="25:27" ht="12.75">
      <c r="Y630" s="17"/>
      <c r="Z630" s="17"/>
      <c r="AA630" s="17"/>
    </row>
    <row r="631" spans="25:27" ht="12.75">
      <c r="Y631" s="17"/>
      <c r="Z631" s="17"/>
      <c r="AA631" s="17"/>
    </row>
    <row r="632" spans="25:27" ht="12.75">
      <c r="Y632" s="17"/>
      <c r="Z632" s="17"/>
      <c r="AA632" s="17"/>
    </row>
    <row r="633" spans="25:27" ht="12.75">
      <c r="Y633" s="17"/>
      <c r="Z633" s="17"/>
      <c r="AA633" s="17"/>
    </row>
    <row r="634" spans="25:27" ht="12.75">
      <c r="Y634" s="17"/>
      <c r="Z634" s="17"/>
      <c r="AA634" s="17"/>
    </row>
    <row r="635" spans="25:27" ht="12.75">
      <c r="Y635" s="17"/>
      <c r="Z635" s="17"/>
      <c r="AA635" s="17"/>
    </row>
    <row r="636" spans="25:27" ht="12.75">
      <c r="Y636" s="17"/>
      <c r="Z636" s="17"/>
      <c r="AA636" s="17"/>
    </row>
    <row r="637" spans="25:27" ht="12.75">
      <c r="Y637" s="17"/>
      <c r="Z637" s="17"/>
      <c r="AA637" s="17"/>
    </row>
    <row r="638" spans="25:27" ht="12.75">
      <c r="Y638" s="17"/>
      <c r="Z638" s="17"/>
      <c r="AA638" s="17"/>
    </row>
    <row r="639" spans="25:27" ht="12.75">
      <c r="Y639" s="17"/>
      <c r="Z639" s="17"/>
      <c r="AA639" s="17"/>
    </row>
    <row r="640" spans="25:27" ht="12.75">
      <c r="Y640" s="17"/>
      <c r="Z640" s="17"/>
      <c r="AA640" s="17"/>
    </row>
    <row r="641" spans="25:27" ht="12.75">
      <c r="Y641" s="17"/>
      <c r="Z641" s="17"/>
      <c r="AA641" s="17"/>
    </row>
    <row r="642" spans="25:27" ht="12.75">
      <c r="Y642" s="17"/>
      <c r="Z642" s="17"/>
      <c r="AA642" s="17"/>
    </row>
    <row r="643" spans="25:27" ht="12.75">
      <c r="Y643" s="17"/>
      <c r="Z643" s="17"/>
      <c r="AA643" s="17"/>
    </row>
    <row r="644" spans="25:27" ht="12.75">
      <c r="Y644" s="17"/>
      <c r="Z644" s="17"/>
      <c r="AA644" s="17"/>
    </row>
    <row r="645" spans="25:27" ht="12.75">
      <c r="Y645" s="17"/>
      <c r="Z645" s="17"/>
      <c r="AA645" s="17"/>
    </row>
    <row r="646" spans="25:27" ht="12.75">
      <c r="Y646" s="17"/>
      <c r="Z646" s="17"/>
      <c r="AA646" s="17"/>
    </row>
    <row r="647" spans="25:27" ht="12.75">
      <c r="Y647" s="17"/>
      <c r="Z647" s="17"/>
      <c r="AA647" s="17"/>
    </row>
    <row r="648" spans="25:27" ht="12.75">
      <c r="Y648" s="17"/>
      <c r="Z648" s="17"/>
      <c r="AA648" s="17"/>
    </row>
    <row r="649" spans="25:27" ht="12.75">
      <c r="Y649" s="17"/>
      <c r="Z649" s="17"/>
      <c r="AA649" s="17"/>
    </row>
    <row r="650" spans="25:27" ht="12.75">
      <c r="Y650" s="17"/>
      <c r="Z650" s="17"/>
      <c r="AA650" s="17"/>
    </row>
    <row r="651" spans="25:27" ht="12.75">
      <c r="Y651" s="17"/>
      <c r="Z651" s="17"/>
      <c r="AA651" s="17"/>
    </row>
    <row r="652" spans="25:27" ht="12.75">
      <c r="Y652" s="17"/>
      <c r="Z652" s="17"/>
      <c r="AA652" s="17"/>
    </row>
    <row r="653" spans="25:27" ht="12.75">
      <c r="Y653" s="17"/>
      <c r="Z653" s="17"/>
      <c r="AA653" s="17"/>
    </row>
    <row r="654" spans="25:27" ht="12.75">
      <c r="Y654" s="17"/>
      <c r="Z654" s="17"/>
      <c r="AA654" s="17"/>
    </row>
    <row r="655" spans="25:27" ht="12.75">
      <c r="Y655" s="17"/>
      <c r="Z655" s="17"/>
      <c r="AA655" s="17"/>
    </row>
    <row r="656" spans="25:27" ht="12.75">
      <c r="Y656" s="17"/>
      <c r="Z656" s="17"/>
      <c r="AA656" s="17"/>
    </row>
    <row r="657" spans="25:27" ht="12.75">
      <c r="Y657" s="17"/>
      <c r="Z657" s="17"/>
      <c r="AA657" s="17"/>
    </row>
    <row r="658" spans="25:27" ht="12.75">
      <c r="Y658" s="17"/>
      <c r="Z658" s="17"/>
      <c r="AA658" s="17"/>
    </row>
    <row r="659" spans="25:27" ht="12.75">
      <c r="Y659" s="17"/>
      <c r="Z659" s="17"/>
      <c r="AA659" s="17"/>
    </row>
    <row r="660" spans="25:27" ht="12.75">
      <c r="Y660" s="17"/>
      <c r="Z660" s="17"/>
      <c r="AA660" s="17"/>
    </row>
    <row r="661" spans="25:27" ht="12.75">
      <c r="Y661" s="17"/>
      <c r="Z661" s="17"/>
      <c r="AA661" s="17"/>
    </row>
    <row r="662" spans="25:27" ht="12.75">
      <c r="Y662" s="17"/>
      <c r="Z662" s="17"/>
      <c r="AA662" s="17"/>
    </row>
    <row r="663" spans="25:27" ht="12.75">
      <c r="Y663" s="17"/>
      <c r="Z663" s="17"/>
      <c r="AA663" s="17"/>
    </row>
    <row r="664" spans="25:27" ht="12.75">
      <c r="Y664" s="17"/>
      <c r="Z664" s="17"/>
      <c r="AA664" s="17"/>
    </row>
    <row r="665" spans="25:27" ht="12.75">
      <c r="Y665" s="17"/>
      <c r="Z665" s="17"/>
      <c r="AA665" s="17"/>
    </row>
    <row r="666" spans="25:27" ht="12.75">
      <c r="Y666" s="17"/>
      <c r="Z666" s="17"/>
      <c r="AA666" s="17"/>
    </row>
    <row r="667" spans="25:27" ht="12.75">
      <c r="Y667" s="17"/>
      <c r="Z667" s="17"/>
      <c r="AA667" s="17"/>
    </row>
    <row r="668" spans="25:27" ht="12.75">
      <c r="Y668" s="17"/>
      <c r="Z668" s="17"/>
      <c r="AA668" s="17"/>
    </row>
    <row r="669" spans="25:27" ht="12.75">
      <c r="Y669" s="17"/>
      <c r="Z669" s="17"/>
      <c r="AA669" s="17"/>
    </row>
    <row r="670" spans="25:27" ht="12.75">
      <c r="Y670" s="17"/>
      <c r="Z670" s="17"/>
      <c r="AA670" s="17"/>
    </row>
    <row r="671" spans="25:27" ht="12.75">
      <c r="Y671" s="17"/>
      <c r="Z671" s="17"/>
      <c r="AA671" s="17"/>
    </row>
    <row r="672" spans="25:27" ht="12.75">
      <c r="Y672" s="17"/>
      <c r="Z672" s="17"/>
      <c r="AA672" s="17"/>
    </row>
    <row r="673" spans="25:27" ht="12.75">
      <c r="Y673" s="17"/>
      <c r="Z673" s="17"/>
      <c r="AA673" s="17"/>
    </row>
    <row r="674" spans="25:27" ht="12.75">
      <c r="Y674" s="17"/>
      <c r="Z674" s="17"/>
      <c r="AA674" s="17"/>
    </row>
    <row r="675" spans="25:27" ht="12.75">
      <c r="Y675" s="17"/>
      <c r="Z675" s="17"/>
      <c r="AA675" s="17"/>
    </row>
    <row r="676" spans="25:27" ht="12.75">
      <c r="Y676" s="17"/>
      <c r="Z676" s="17"/>
      <c r="AA676" s="17"/>
    </row>
    <row r="677" spans="25:27" ht="12.75">
      <c r="Y677" s="17"/>
      <c r="Z677" s="17"/>
      <c r="AA677" s="17"/>
    </row>
    <row r="678" spans="25:27" ht="12.75">
      <c r="Y678" s="17"/>
      <c r="Z678" s="17"/>
      <c r="AA678" s="17"/>
    </row>
    <row r="679" spans="25:27" ht="12.75">
      <c r="Y679" s="17"/>
      <c r="Z679" s="17"/>
      <c r="AA679" s="17"/>
    </row>
    <row r="680" spans="25:27" ht="12.75">
      <c r="Y680" s="17"/>
      <c r="Z680" s="17"/>
      <c r="AA680" s="17"/>
    </row>
    <row r="681" spans="25:27" ht="12.75">
      <c r="Y681" s="17"/>
      <c r="Z681" s="17"/>
      <c r="AA681" s="17"/>
    </row>
    <row r="682" spans="25:27" ht="12.75">
      <c r="Y682" s="17"/>
      <c r="Z682" s="17"/>
      <c r="AA682" s="17"/>
    </row>
    <row r="683" spans="25:27" ht="12.75">
      <c r="Y683" s="17"/>
      <c r="Z683" s="17"/>
      <c r="AA683" s="17"/>
    </row>
    <row r="684" spans="25:27" ht="12.75">
      <c r="Y684" s="17"/>
      <c r="Z684" s="17"/>
      <c r="AA684" s="17"/>
    </row>
    <row r="685" spans="25:27" ht="12.75">
      <c r="Y685" s="17"/>
      <c r="Z685" s="17"/>
      <c r="AA685" s="17"/>
    </row>
    <row r="686" spans="25:27" ht="12.75">
      <c r="Y686" s="17"/>
      <c r="Z686" s="17"/>
      <c r="AA686" s="17"/>
    </row>
    <row r="687" spans="25:27" ht="12.75">
      <c r="Y687" s="17"/>
      <c r="Z687" s="17"/>
      <c r="AA687" s="17"/>
    </row>
    <row r="688" spans="25:27" ht="12.75">
      <c r="Y688" s="17"/>
      <c r="Z688" s="17"/>
      <c r="AA688" s="17"/>
    </row>
    <row r="689" spans="25:27" ht="12.75">
      <c r="Y689" s="17"/>
      <c r="Z689" s="17"/>
      <c r="AA689" s="17"/>
    </row>
    <row r="690" spans="25:27" ht="12.75">
      <c r="Y690" s="17"/>
      <c r="Z690" s="17"/>
      <c r="AA690" s="17"/>
    </row>
    <row r="691" spans="25:27" ht="12.75">
      <c r="Y691" s="17"/>
      <c r="Z691" s="17"/>
      <c r="AA691" s="17"/>
    </row>
    <row r="692" spans="25:27" ht="12.75">
      <c r="Y692" s="17"/>
      <c r="Z692" s="17"/>
      <c r="AA692" s="17"/>
    </row>
    <row r="693" spans="25:27" ht="12.75">
      <c r="Y693" s="17"/>
      <c r="Z693" s="17"/>
      <c r="AA693" s="17"/>
    </row>
    <row r="694" spans="25:27" ht="12.75">
      <c r="Y694" s="17"/>
      <c r="Z694" s="17"/>
      <c r="AA694" s="17"/>
    </row>
    <row r="695" spans="25:27" ht="12.75">
      <c r="Y695" s="17"/>
      <c r="Z695" s="17"/>
      <c r="AA695" s="17"/>
    </row>
    <row r="696" spans="25:27" ht="12.75">
      <c r="Y696" s="17"/>
      <c r="Z696" s="17"/>
      <c r="AA696" s="17"/>
    </row>
    <row r="697" spans="25:27" ht="12.75">
      <c r="Y697" s="17"/>
      <c r="Z697" s="17"/>
      <c r="AA697" s="17"/>
    </row>
    <row r="698" spans="25:27" ht="12.75">
      <c r="Y698" s="17"/>
      <c r="Z698" s="17"/>
      <c r="AA698" s="17"/>
    </row>
    <row r="699" spans="25:27" ht="12.75">
      <c r="Y699" s="17"/>
      <c r="Z699" s="17"/>
      <c r="AA699" s="17"/>
    </row>
    <row r="700" spans="25:27" ht="12.75">
      <c r="Y700" s="17"/>
      <c r="Z700" s="17"/>
      <c r="AA700" s="17"/>
    </row>
    <row r="701" spans="25:27" ht="12.75">
      <c r="Y701" s="17"/>
      <c r="Z701" s="17"/>
      <c r="AA701" s="17"/>
    </row>
    <row r="702" spans="25:27" ht="12.75">
      <c r="Y702" s="17"/>
      <c r="Z702" s="17"/>
      <c r="AA702" s="17"/>
    </row>
    <row r="703" spans="25:27" ht="12.75">
      <c r="Y703" s="17"/>
      <c r="Z703" s="17"/>
      <c r="AA703" s="17"/>
    </row>
    <row r="704" spans="25:27" ht="12.75">
      <c r="Y704" s="17"/>
      <c r="Z704" s="17"/>
      <c r="AA704" s="17"/>
    </row>
    <row r="705" spans="25:27" ht="12.75">
      <c r="Y705" s="17"/>
      <c r="Z705" s="17"/>
      <c r="AA705" s="17"/>
    </row>
    <row r="706" spans="25:27" ht="12.75">
      <c r="Y706" s="17"/>
      <c r="Z706" s="17"/>
      <c r="AA706" s="17"/>
    </row>
    <row r="707" spans="25:27" ht="12.75">
      <c r="Y707" s="17"/>
      <c r="Z707" s="17"/>
      <c r="AA707" s="17"/>
    </row>
    <row r="708" spans="25:27" ht="12.75">
      <c r="Y708" s="17"/>
      <c r="Z708" s="17"/>
      <c r="AA708" s="17"/>
    </row>
    <row r="709" spans="25:27" ht="12.75">
      <c r="Y709" s="17"/>
      <c r="Z709" s="17"/>
      <c r="AA709" s="17"/>
    </row>
    <row r="710" spans="25:27" ht="12.75">
      <c r="Y710" s="17"/>
      <c r="Z710" s="17"/>
      <c r="AA710" s="17"/>
    </row>
    <row r="711" spans="25:27" ht="12.75">
      <c r="Y711" s="17"/>
      <c r="Z711" s="17"/>
      <c r="AA711" s="17"/>
    </row>
    <row r="712" spans="25:27" ht="12.75">
      <c r="Y712" s="17"/>
      <c r="Z712" s="17"/>
      <c r="AA712" s="17"/>
    </row>
    <row r="713" spans="25:27" ht="12.75">
      <c r="Y713" s="17"/>
      <c r="Z713" s="17"/>
      <c r="AA713" s="17"/>
    </row>
    <row r="714" spans="25:27" ht="12.75">
      <c r="Y714" s="17"/>
      <c r="Z714" s="17"/>
      <c r="AA714" s="17"/>
    </row>
    <row r="715" spans="25:27" ht="12.75">
      <c r="Y715" s="17"/>
      <c r="Z715" s="17"/>
      <c r="AA715" s="17"/>
    </row>
    <row r="716" spans="25:27" ht="12.75">
      <c r="Y716" s="17"/>
      <c r="Z716" s="17"/>
      <c r="AA716" s="17"/>
    </row>
    <row r="717" spans="25:27" ht="12.75">
      <c r="Y717" s="17"/>
      <c r="Z717" s="17"/>
      <c r="AA717" s="17"/>
    </row>
    <row r="718" spans="25:27" ht="12.75">
      <c r="Y718" s="17"/>
      <c r="Z718" s="17"/>
      <c r="AA718" s="17"/>
    </row>
    <row r="719" spans="25:27" ht="12.75">
      <c r="Y719" s="17"/>
      <c r="Z719" s="17"/>
      <c r="AA719" s="17"/>
    </row>
    <row r="720" spans="25:27" ht="12.75">
      <c r="Y720" s="17"/>
      <c r="Z720" s="17"/>
      <c r="AA720" s="17"/>
    </row>
    <row r="721" spans="25:27" ht="12.75">
      <c r="Y721" s="17"/>
      <c r="Z721" s="17"/>
      <c r="AA721" s="17"/>
    </row>
    <row r="722" spans="25:27" ht="12.75">
      <c r="Y722" s="17"/>
      <c r="Z722" s="17"/>
      <c r="AA722" s="17"/>
    </row>
    <row r="723" spans="25:27" ht="12.75">
      <c r="Y723" s="17"/>
      <c r="Z723" s="17"/>
      <c r="AA723" s="17"/>
    </row>
    <row r="724" spans="25:27" ht="12.75">
      <c r="Y724" s="17"/>
      <c r="Z724" s="17"/>
      <c r="AA724" s="17"/>
    </row>
    <row r="725" spans="25:27" ht="12.75">
      <c r="Y725" s="17"/>
      <c r="Z725" s="17"/>
      <c r="AA725" s="17"/>
    </row>
    <row r="726" spans="25:27" ht="12.75">
      <c r="Y726" s="17"/>
      <c r="Z726" s="17"/>
      <c r="AA726" s="17"/>
    </row>
    <row r="727" spans="25:27" ht="12.75">
      <c r="Y727" s="17"/>
      <c r="Z727" s="17"/>
      <c r="AA727" s="17"/>
    </row>
    <row r="728" spans="25:27" ht="12.75">
      <c r="Y728" s="17"/>
      <c r="Z728" s="17"/>
      <c r="AA728" s="17"/>
    </row>
    <row r="729" spans="25:27" ht="12.75">
      <c r="Y729" s="17"/>
      <c r="Z729" s="17"/>
      <c r="AA729" s="17"/>
    </row>
    <row r="730" spans="25:27" ht="12.75">
      <c r="Y730" s="17"/>
      <c r="Z730" s="17"/>
      <c r="AA730" s="17"/>
    </row>
    <row r="731" spans="25:27" ht="12.75">
      <c r="Y731" s="17"/>
      <c r="Z731" s="17"/>
      <c r="AA731" s="17"/>
    </row>
    <row r="732" spans="25:27" ht="12.75">
      <c r="Y732" s="17"/>
      <c r="Z732" s="17"/>
      <c r="AA732" s="17"/>
    </row>
    <row r="733" spans="25:27" ht="12.75">
      <c r="Y733" s="17"/>
      <c r="Z733" s="17"/>
      <c r="AA733" s="17"/>
    </row>
    <row r="734" spans="25:27" ht="12.75">
      <c r="Y734" s="17"/>
      <c r="Z734" s="17"/>
      <c r="AA734" s="17"/>
    </row>
    <row r="735" spans="25:27" ht="12.75">
      <c r="Y735" s="17"/>
      <c r="Z735" s="17"/>
      <c r="AA735" s="17"/>
    </row>
    <row r="736" spans="25:27" ht="12.75">
      <c r="Y736" s="17"/>
      <c r="Z736" s="17"/>
      <c r="AA736" s="17"/>
    </row>
    <row r="737" spans="25:27" ht="12.75">
      <c r="Y737" s="17"/>
      <c r="Z737" s="17"/>
      <c r="AA737" s="17"/>
    </row>
    <row r="738" spans="25:27" ht="12.75">
      <c r="Y738" s="17"/>
      <c r="Z738" s="17"/>
      <c r="AA738" s="17"/>
    </row>
    <row r="739" spans="25:27" ht="12.75">
      <c r="Y739" s="17"/>
      <c r="Z739" s="17"/>
      <c r="AA739" s="17"/>
    </row>
    <row r="740" spans="25:27" ht="12.75">
      <c r="Y740" s="17"/>
      <c r="Z740" s="17"/>
      <c r="AA740" s="17"/>
    </row>
    <row r="741" spans="25:27" ht="12.75">
      <c r="Y741" s="17"/>
      <c r="Z741" s="17"/>
      <c r="AA741" s="17"/>
    </row>
    <row r="742" spans="25:27" ht="12.75">
      <c r="Y742" s="17"/>
      <c r="Z742" s="17"/>
      <c r="AA742" s="17"/>
    </row>
    <row r="743" spans="25:27" ht="12.75">
      <c r="Y743" s="17"/>
      <c r="Z743" s="17"/>
      <c r="AA743" s="17"/>
    </row>
    <row r="744" spans="25:27" ht="12.75">
      <c r="Y744" s="17"/>
      <c r="Z744" s="17"/>
      <c r="AA744" s="17"/>
    </row>
    <row r="745" spans="25:27" ht="12.75">
      <c r="Y745" s="17"/>
      <c r="Z745" s="17"/>
      <c r="AA745" s="17"/>
    </row>
    <row r="746" spans="25:27" ht="12.75">
      <c r="Y746" s="17"/>
      <c r="Z746" s="17"/>
      <c r="AA746" s="17"/>
    </row>
    <row r="747" spans="25:27" ht="12.75">
      <c r="Y747" s="17"/>
      <c r="Z747" s="17"/>
      <c r="AA747" s="17"/>
    </row>
    <row r="748" spans="25:27" ht="12.75">
      <c r="Y748" s="17"/>
      <c r="Z748" s="17"/>
      <c r="AA748" s="17"/>
    </row>
    <row r="749" spans="25:27" ht="12.75">
      <c r="Y749" s="17"/>
      <c r="Z749" s="17"/>
      <c r="AA749" s="17"/>
    </row>
    <row r="750" spans="25:27" ht="12.75">
      <c r="Y750" s="17"/>
      <c r="Z750" s="17"/>
      <c r="AA750" s="17"/>
    </row>
    <row r="751" spans="25:27" ht="12.75">
      <c r="Y751" s="17"/>
      <c r="Z751" s="17"/>
      <c r="AA751" s="17"/>
    </row>
    <row r="752" spans="25:27" ht="12.75">
      <c r="Y752" s="17"/>
      <c r="Z752" s="17"/>
      <c r="AA752" s="17"/>
    </row>
    <row r="753" spans="25:27" ht="12.75">
      <c r="Y753" s="17"/>
      <c r="Z753" s="17"/>
      <c r="AA753" s="17"/>
    </row>
    <row r="754" spans="25:27" ht="12.75">
      <c r="Y754" s="17"/>
      <c r="Z754" s="17"/>
      <c r="AA754" s="17"/>
    </row>
    <row r="755" spans="25:27" ht="12.75">
      <c r="Y755" s="17"/>
      <c r="Z755" s="17"/>
      <c r="AA755" s="17"/>
    </row>
    <row r="756" spans="25:27" ht="12.75">
      <c r="Y756" s="17"/>
      <c r="Z756" s="17"/>
      <c r="AA756" s="17"/>
    </row>
    <row r="757" spans="25:27" ht="12.75">
      <c r="Y757" s="17"/>
      <c r="Z757" s="17"/>
      <c r="AA757" s="17"/>
    </row>
    <row r="758" spans="25:27" ht="12.75">
      <c r="Y758" s="17"/>
      <c r="Z758" s="17"/>
      <c r="AA758" s="17"/>
    </row>
    <row r="759" spans="25:27" ht="12.75">
      <c r="Y759" s="17"/>
      <c r="Z759" s="17"/>
      <c r="AA759" s="17"/>
    </row>
    <row r="760" spans="25:27" ht="12.75">
      <c r="Y760" s="17"/>
      <c r="Z760" s="17"/>
      <c r="AA760" s="17"/>
    </row>
    <row r="761" spans="25:27" ht="12.75">
      <c r="Y761" s="17"/>
      <c r="Z761" s="17"/>
      <c r="AA761" s="17"/>
    </row>
    <row r="762" spans="25:27" ht="12.75">
      <c r="Y762" s="17"/>
      <c r="Z762" s="17"/>
      <c r="AA762" s="17"/>
    </row>
    <row r="763" spans="25:27" ht="12.75">
      <c r="Y763" s="17"/>
      <c r="Z763" s="17"/>
      <c r="AA763" s="17"/>
    </row>
    <row r="764" spans="25:27" ht="12.75">
      <c r="Y764" s="17"/>
      <c r="Z764" s="17"/>
      <c r="AA764" s="17"/>
    </row>
    <row r="765" spans="25:27" ht="12.75">
      <c r="Y765" s="17"/>
      <c r="Z765" s="17"/>
      <c r="AA765" s="17"/>
    </row>
    <row r="766" spans="25:27" ht="12.75">
      <c r="Y766" s="17"/>
      <c r="Z766" s="17"/>
      <c r="AA766" s="17"/>
    </row>
    <row r="767" spans="25:27" ht="12.75">
      <c r="Y767" s="17"/>
      <c r="Z767" s="17"/>
      <c r="AA767" s="17"/>
    </row>
    <row r="768" spans="25:27" ht="12.75">
      <c r="Y768" s="17"/>
      <c r="Z768" s="17"/>
      <c r="AA768" s="17"/>
    </row>
    <row r="769" spans="25:27" ht="12.75">
      <c r="Y769" s="17"/>
      <c r="Z769" s="17"/>
      <c r="AA769" s="17"/>
    </row>
    <row r="770" spans="25:27" ht="12.75">
      <c r="Y770" s="17"/>
      <c r="Z770" s="17"/>
      <c r="AA770" s="17"/>
    </row>
    <row r="771" spans="25:27" ht="12.75">
      <c r="Y771" s="17"/>
      <c r="Z771" s="17"/>
      <c r="AA771" s="17"/>
    </row>
    <row r="772" spans="25:27" ht="12.75">
      <c r="Y772" s="17"/>
      <c r="Z772" s="17"/>
      <c r="AA772" s="17"/>
    </row>
    <row r="773" spans="25:27" ht="12.75">
      <c r="Y773" s="17"/>
      <c r="Z773" s="17"/>
      <c r="AA773" s="17"/>
    </row>
    <row r="774" spans="25:27" ht="12.75">
      <c r="Y774" s="17"/>
      <c r="Z774" s="17"/>
      <c r="AA774" s="17"/>
    </row>
    <row r="775" spans="25:27" ht="12.75">
      <c r="Y775" s="17"/>
      <c r="Z775" s="17"/>
      <c r="AA775" s="17"/>
    </row>
    <row r="776" spans="25:27" ht="12.75">
      <c r="Y776" s="17"/>
      <c r="Z776" s="17"/>
      <c r="AA776" s="17"/>
    </row>
    <row r="777" spans="25:27" ht="12.75">
      <c r="Y777" s="17"/>
      <c r="Z777" s="17"/>
      <c r="AA777" s="17"/>
    </row>
    <row r="778" spans="25:27" ht="12.75">
      <c r="Y778" s="17"/>
      <c r="Z778" s="17"/>
      <c r="AA778" s="17"/>
    </row>
    <row r="779" spans="25:27" ht="12.75">
      <c r="Y779" s="17"/>
      <c r="Z779" s="17"/>
      <c r="AA779" s="17"/>
    </row>
    <row r="780" spans="25:27" ht="12.75">
      <c r="Y780" s="17"/>
      <c r="Z780" s="17"/>
      <c r="AA780" s="17"/>
    </row>
    <row r="781" spans="25:27" ht="12.75">
      <c r="Y781" s="17"/>
      <c r="Z781" s="17"/>
      <c r="AA781" s="17"/>
    </row>
    <row r="782" spans="25:27" ht="12.75">
      <c r="Y782" s="17"/>
      <c r="Z782" s="17"/>
      <c r="AA782" s="17"/>
    </row>
    <row r="783" spans="25:27" ht="12.75">
      <c r="Y783" s="17"/>
      <c r="Z783" s="17"/>
      <c r="AA783" s="17"/>
    </row>
    <row r="784" spans="25:27" ht="12.75">
      <c r="Y784" s="17"/>
      <c r="Z784" s="17"/>
      <c r="AA784" s="17"/>
    </row>
    <row r="785" spans="25:27" ht="12.75">
      <c r="Y785" s="17"/>
      <c r="Z785" s="17"/>
      <c r="AA785" s="17"/>
    </row>
    <row r="786" spans="25:27" ht="12.75">
      <c r="Y786" s="17"/>
      <c r="Z786" s="17"/>
      <c r="AA786" s="17"/>
    </row>
    <row r="787" spans="25:27" ht="12.75">
      <c r="Y787" s="17"/>
      <c r="Z787" s="17"/>
      <c r="AA787" s="17"/>
    </row>
    <row r="788" spans="25:27" ht="12.75">
      <c r="Y788" s="17"/>
      <c r="Z788" s="17"/>
      <c r="AA788" s="17"/>
    </row>
    <row r="789" spans="25:27" ht="12.75">
      <c r="Y789" s="17"/>
      <c r="Z789" s="17"/>
      <c r="AA789" s="17"/>
    </row>
    <row r="790" spans="25:27" ht="12.75">
      <c r="Y790" s="17"/>
      <c r="Z790" s="17"/>
      <c r="AA790" s="17"/>
    </row>
    <row r="791" spans="25:27" ht="12.75">
      <c r="Y791" s="17"/>
      <c r="Z791" s="17"/>
      <c r="AA791" s="17"/>
    </row>
    <row r="792" spans="25:27" ht="12.75">
      <c r="Y792" s="17"/>
      <c r="Z792" s="17"/>
      <c r="AA792" s="17"/>
    </row>
    <row r="793" spans="25:27" ht="12.75">
      <c r="Y793" s="17"/>
      <c r="Z793" s="17"/>
      <c r="AA793" s="17"/>
    </row>
    <row r="794" spans="25:27" ht="12.75">
      <c r="Y794" s="17"/>
      <c r="Z794" s="17"/>
      <c r="AA794" s="17"/>
    </row>
    <row r="795" spans="25:27" ht="12.75">
      <c r="Y795" s="17"/>
      <c r="Z795" s="17"/>
      <c r="AA795" s="17"/>
    </row>
    <row r="796" spans="25:27" ht="12.75">
      <c r="Y796" s="17"/>
      <c r="Z796" s="17"/>
      <c r="AA796" s="17"/>
    </row>
    <row r="797" spans="25:27" ht="12.75">
      <c r="Y797" s="17"/>
      <c r="Z797" s="17"/>
      <c r="AA797" s="17"/>
    </row>
    <row r="798" spans="25:27" ht="12.75">
      <c r="Y798" s="17"/>
      <c r="Z798" s="17"/>
      <c r="AA798" s="17"/>
    </row>
    <row r="799" spans="25:27" ht="12.75">
      <c r="Y799" s="17"/>
      <c r="Z799" s="17"/>
      <c r="AA799" s="17"/>
    </row>
    <row r="800" spans="25:27" ht="12.75">
      <c r="Y800" s="17"/>
      <c r="Z800" s="17"/>
      <c r="AA800" s="17"/>
    </row>
    <row r="801" spans="25:27" ht="12.75">
      <c r="Y801" s="17"/>
      <c r="Z801" s="17"/>
      <c r="AA801" s="17"/>
    </row>
    <row r="802" spans="25:27" ht="12.75">
      <c r="Y802" s="17"/>
      <c r="Z802" s="17"/>
      <c r="AA802" s="17"/>
    </row>
    <row r="803" spans="25:27" ht="12.75">
      <c r="Y803" s="17"/>
      <c r="Z803" s="17"/>
      <c r="AA803" s="17"/>
    </row>
    <row r="804" spans="25:27" ht="12.75">
      <c r="Y804" s="17"/>
      <c r="Z804" s="17"/>
      <c r="AA804" s="17"/>
    </row>
    <row r="805" spans="25:27" ht="12.75">
      <c r="Y805" s="17"/>
      <c r="Z805" s="17"/>
      <c r="AA805" s="17"/>
    </row>
    <row r="806" spans="25:27" ht="12.75">
      <c r="Y806" s="17"/>
      <c r="Z806" s="17"/>
      <c r="AA806" s="17"/>
    </row>
    <row r="807" spans="25:27" ht="12.75">
      <c r="Y807" s="17"/>
      <c r="Z807" s="17"/>
      <c r="AA807" s="17"/>
    </row>
    <row r="808" spans="25:27" ht="12.75">
      <c r="Y808" s="17"/>
      <c r="Z808" s="17"/>
      <c r="AA808" s="17"/>
    </row>
    <row r="809" spans="25:27" ht="12.75">
      <c r="Y809" s="17"/>
      <c r="Z809" s="17"/>
      <c r="AA809" s="17"/>
    </row>
    <row r="810" spans="25:27" ht="12.75">
      <c r="Y810" s="17"/>
      <c r="Z810" s="17"/>
      <c r="AA810" s="17"/>
    </row>
    <row r="811" spans="25:27" ht="12.75">
      <c r="Y811" s="17"/>
      <c r="Z811" s="17"/>
      <c r="AA811" s="17"/>
    </row>
    <row r="812" spans="25:27" ht="12.75">
      <c r="Y812" s="17"/>
      <c r="Z812" s="17"/>
      <c r="AA812" s="17"/>
    </row>
    <row r="813" spans="25:27" ht="12.75">
      <c r="Y813" s="17"/>
      <c r="Z813" s="17"/>
      <c r="AA813" s="17"/>
    </row>
    <row r="814" spans="25:27" ht="12.75">
      <c r="Y814" s="17"/>
      <c r="Z814" s="17"/>
      <c r="AA814" s="17"/>
    </row>
    <row r="815" spans="25:27" ht="12.75">
      <c r="Y815" s="17"/>
      <c r="Z815" s="17"/>
      <c r="AA815" s="17"/>
    </row>
    <row r="816" spans="25:27" ht="12.75">
      <c r="Y816" s="17"/>
      <c r="Z816" s="17"/>
      <c r="AA816" s="17"/>
    </row>
    <row r="817" spans="25:27" ht="12.75">
      <c r="Y817" s="17"/>
      <c r="Z817" s="17"/>
      <c r="AA817" s="17"/>
    </row>
    <row r="818" spans="25:27" ht="12.75">
      <c r="Y818" s="17"/>
      <c r="Z818" s="17"/>
      <c r="AA818" s="17"/>
    </row>
    <row r="819" spans="25:27" ht="12.75">
      <c r="Y819" s="17"/>
      <c r="Z819" s="17"/>
      <c r="AA819" s="17"/>
    </row>
    <row r="820" spans="25:27" ht="12.75">
      <c r="Y820" s="17"/>
      <c r="Z820" s="17"/>
      <c r="AA820" s="17"/>
    </row>
    <row r="821" spans="25:27" ht="12.75">
      <c r="Y821" s="17"/>
      <c r="Z821" s="17"/>
      <c r="AA821" s="17"/>
    </row>
    <row r="822" spans="25:27" ht="12.75">
      <c r="Y822" s="17"/>
      <c r="Z822" s="17"/>
      <c r="AA822" s="17"/>
    </row>
    <row r="823" spans="25:27" ht="12.75">
      <c r="Y823" s="17"/>
      <c r="Z823" s="17"/>
      <c r="AA823" s="17"/>
    </row>
    <row r="824" spans="25:27" ht="12.75">
      <c r="Y824" s="17"/>
      <c r="Z824" s="17"/>
      <c r="AA824" s="17"/>
    </row>
    <row r="825" spans="25:27" ht="12.75">
      <c r="Y825" s="17"/>
      <c r="Z825" s="17"/>
      <c r="AA825" s="17"/>
    </row>
    <row r="826" spans="25:27" ht="12.75">
      <c r="Y826" s="17"/>
      <c r="Z826" s="17"/>
      <c r="AA826" s="17"/>
    </row>
    <row r="827" spans="25:27" ht="12.75">
      <c r="Y827" s="17"/>
      <c r="Z827" s="17"/>
      <c r="AA827" s="17"/>
    </row>
    <row r="828" spans="25:27" ht="12.75">
      <c r="Y828" s="17"/>
      <c r="Z828" s="17"/>
      <c r="AA828" s="17"/>
    </row>
    <row r="829" spans="25:27" ht="12.75">
      <c r="Y829" s="17"/>
      <c r="Z829" s="17"/>
      <c r="AA829" s="17"/>
    </row>
    <row r="830" spans="25:27" ht="12.75">
      <c r="Y830" s="17"/>
      <c r="Z830" s="17"/>
      <c r="AA830" s="17"/>
    </row>
    <row r="831" spans="25:27" ht="12.75">
      <c r="Y831" s="17"/>
      <c r="Z831" s="17"/>
      <c r="AA831" s="17"/>
    </row>
    <row r="832" spans="25:27" ht="12.75">
      <c r="Y832" s="17"/>
      <c r="Z832" s="17"/>
      <c r="AA832" s="17"/>
    </row>
    <row r="833" spans="25:27" ht="12.75">
      <c r="Y833" s="17"/>
      <c r="Z833" s="17"/>
      <c r="AA833" s="17"/>
    </row>
    <row r="834" spans="25:27" ht="12.75">
      <c r="Y834" s="17"/>
      <c r="Z834" s="17"/>
      <c r="AA834" s="17"/>
    </row>
    <row r="835" spans="25:27" ht="12.75">
      <c r="Y835" s="17"/>
      <c r="Z835" s="17"/>
      <c r="AA835" s="17"/>
    </row>
    <row r="836" spans="25:27" ht="12.75">
      <c r="Y836" s="17"/>
      <c r="Z836" s="17"/>
      <c r="AA836" s="17"/>
    </row>
    <row r="837" spans="25:27" ht="12.75">
      <c r="Y837" s="17"/>
      <c r="Z837" s="17"/>
      <c r="AA837" s="17"/>
    </row>
    <row r="838" spans="25:27" ht="12.75">
      <c r="Y838" s="17"/>
      <c r="Z838" s="17"/>
      <c r="AA838" s="17"/>
    </row>
    <row r="839" spans="25:27" ht="12.75">
      <c r="Y839" s="17"/>
      <c r="Z839" s="17"/>
      <c r="AA839" s="17"/>
    </row>
    <row r="840" spans="25:27" ht="12.75">
      <c r="Y840" s="17"/>
      <c r="Z840" s="17"/>
      <c r="AA840" s="17"/>
    </row>
    <row r="841" spans="25:27" ht="12.75">
      <c r="Y841" s="17"/>
      <c r="Z841" s="17"/>
      <c r="AA841" s="17"/>
    </row>
    <row r="842" spans="25:27" ht="12.75">
      <c r="Y842" s="17"/>
      <c r="Z842" s="17"/>
      <c r="AA842" s="17"/>
    </row>
    <row r="843" spans="25:27" ht="12.75">
      <c r="Y843" s="17"/>
      <c r="Z843" s="17"/>
      <c r="AA843" s="17"/>
    </row>
    <row r="844" spans="25:27" ht="12.75">
      <c r="Y844" s="17"/>
      <c r="Z844" s="17"/>
      <c r="AA844" s="17"/>
    </row>
    <row r="845" spans="25:27" ht="12.75">
      <c r="Y845" s="17"/>
      <c r="Z845" s="17"/>
      <c r="AA845" s="17"/>
    </row>
    <row r="846" spans="25:27" ht="12.75">
      <c r="Y846" s="17"/>
      <c r="Z846" s="17"/>
      <c r="AA846" s="17"/>
    </row>
    <row r="847" spans="25:27" ht="12.75">
      <c r="Y847" s="17"/>
      <c r="Z847" s="17"/>
      <c r="AA847" s="17"/>
    </row>
    <row r="848" spans="25:27" ht="12.75">
      <c r="Y848" s="17"/>
      <c r="Z848" s="17"/>
      <c r="AA848" s="17"/>
    </row>
    <row r="849" spans="25:27" ht="12.75">
      <c r="Y849" s="17"/>
      <c r="Z849" s="17"/>
      <c r="AA849" s="17"/>
    </row>
    <row r="850" spans="25:27" ht="12.75">
      <c r="Y850" s="17"/>
      <c r="Z850" s="17"/>
      <c r="AA850" s="17"/>
    </row>
    <row r="851" spans="25:27" ht="12.75">
      <c r="Y851" s="17"/>
      <c r="Z851" s="17"/>
      <c r="AA851" s="17"/>
    </row>
    <row r="852" spans="25:27" ht="12.75">
      <c r="Y852" s="17"/>
      <c r="Z852" s="17"/>
      <c r="AA852" s="17"/>
    </row>
    <row r="853" spans="25:27" ht="12.75">
      <c r="Y853" s="17"/>
      <c r="Z853" s="17"/>
      <c r="AA853" s="17"/>
    </row>
    <row r="854" spans="25:27" ht="12.75">
      <c r="Y854" s="17"/>
      <c r="Z854" s="17"/>
      <c r="AA854" s="17"/>
    </row>
    <row r="855" spans="25:27" ht="12.75">
      <c r="Y855" s="17"/>
      <c r="Z855" s="17"/>
      <c r="AA855" s="17"/>
    </row>
    <row r="856" spans="25:27" ht="12.75">
      <c r="Y856" s="17"/>
      <c r="Z856" s="17"/>
      <c r="AA856" s="17"/>
    </row>
    <row r="857" spans="25:27" ht="12.75">
      <c r="Y857" s="17"/>
      <c r="Z857" s="17"/>
      <c r="AA857" s="17"/>
    </row>
    <row r="858" spans="25:27" ht="12.75">
      <c r="Y858" s="17"/>
      <c r="Z858" s="17"/>
      <c r="AA858" s="17"/>
    </row>
    <row r="859" spans="25:27" ht="12.75">
      <c r="Y859" s="17"/>
      <c r="Z859" s="17"/>
      <c r="AA859" s="17"/>
    </row>
    <row r="860" spans="25:27" ht="12.75">
      <c r="Y860" s="17"/>
      <c r="Z860" s="17"/>
      <c r="AA860" s="17"/>
    </row>
    <row r="861" spans="25:27" ht="12.75">
      <c r="Y861" s="17"/>
      <c r="Z861" s="17"/>
      <c r="AA861" s="17"/>
    </row>
    <row r="862" spans="25:27" ht="12.75">
      <c r="Y862" s="17"/>
      <c r="Z862" s="17"/>
      <c r="AA862" s="17"/>
    </row>
    <row r="863" spans="25:27" ht="12.75">
      <c r="Y863" s="17"/>
      <c r="Z863" s="17"/>
      <c r="AA863" s="17"/>
    </row>
    <row r="864" spans="25:27" ht="12.75">
      <c r="Y864" s="17"/>
      <c r="Z864" s="17"/>
      <c r="AA864" s="17"/>
    </row>
    <row r="865" spans="25:27" ht="12.75">
      <c r="Y865" s="17"/>
      <c r="Z865" s="17"/>
      <c r="AA865" s="17"/>
    </row>
    <row r="866" spans="25:27" ht="12.75">
      <c r="Y866" s="17"/>
      <c r="Z866" s="17"/>
      <c r="AA866" s="17"/>
    </row>
    <row r="867" spans="25:27" ht="12.75">
      <c r="Y867" s="17"/>
      <c r="Z867" s="17"/>
      <c r="AA867" s="17"/>
    </row>
    <row r="868" spans="25:27" ht="12.75">
      <c r="Y868" s="17"/>
      <c r="Z868" s="17"/>
      <c r="AA868" s="17"/>
    </row>
    <row r="869" spans="25:27" ht="12.75">
      <c r="Y869" s="17"/>
      <c r="Z869" s="17"/>
      <c r="AA869" s="17"/>
    </row>
    <row r="870" spans="25:27" ht="12.75">
      <c r="Y870" s="17"/>
      <c r="Z870" s="17"/>
      <c r="AA870" s="17"/>
    </row>
    <row r="871" spans="25:27" ht="12.75">
      <c r="Y871" s="17"/>
      <c r="Z871" s="17"/>
      <c r="AA871" s="17"/>
    </row>
    <row r="872" spans="25:27" ht="12.75">
      <c r="Y872" s="17"/>
      <c r="Z872" s="17"/>
      <c r="AA872" s="17"/>
    </row>
    <row r="873" spans="25:27" ht="12.75">
      <c r="Y873" s="17"/>
      <c r="Z873" s="17"/>
      <c r="AA873" s="17"/>
    </row>
    <row r="874" spans="25:27" ht="12.75">
      <c r="Y874" s="17"/>
      <c r="Z874" s="17"/>
      <c r="AA874" s="17"/>
    </row>
    <row r="875" spans="25:27" ht="12.75">
      <c r="Y875" s="17"/>
      <c r="Z875" s="17"/>
      <c r="AA875" s="17"/>
    </row>
    <row r="876" spans="25:27" ht="12.75">
      <c r="Y876" s="17"/>
      <c r="Z876" s="17"/>
      <c r="AA876" s="17"/>
    </row>
    <row r="877" spans="25:27" ht="12.75">
      <c r="Y877" s="17"/>
      <c r="Z877" s="17"/>
      <c r="AA877" s="17"/>
    </row>
    <row r="878" spans="25:27" ht="12.75">
      <c r="Y878" s="17"/>
      <c r="Z878" s="17"/>
      <c r="AA878" s="17"/>
    </row>
    <row r="879" spans="25:27" ht="12.75">
      <c r="Y879" s="17"/>
      <c r="Z879" s="17"/>
      <c r="AA879" s="17"/>
    </row>
    <row r="880" spans="25:27" ht="12.75">
      <c r="Y880" s="17"/>
      <c r="Z880" s="17"/>
      <c r="AA880" s="17"/>
    </row>
    <row r="881" spans="25:27" ht="12.75">
      <c r="Y881" s="17"/>
      <c r="Z881" s="17"/>
      <c r="AA881" s="17"/>
    </row>
    <row r="882" spans="25:27" ht="12.75">
      <c r="Y882" s="17"/>
      <c r="Z882" s="17"/>
      <c r="AA882" s="17"/>
    </row>
    <row r="883" spans="25:27" ht="12.75">
      <c r="Y883" s="17"/>
      <c r="Z883" s="17"/>
      <c r="AA883" s="17"/>
    </row>
    <row r="884" spans="25:27" ht="12.75">
      <c r="Y884" s="17"/>
      <c r="Z884" s="17"/>
      <c r="AA884" s="17"/>
    </row>
    <row r="885" spans="25:27" ht="12.75">
      <c r="Y885" s="17"/>
      <c r="Z885" s="17"/>
      <c r="AA885" s="17"/>
    </row>
    <row r="886" spans="25:27" ht="12.75">
      <c r="Y886" s="17"/>
      <c r="Z886" s="17"/>
      <c r="AA886" s="17"/>
    </row>
    <row r="887" spans="25:27" ht="12.75">
      <c r="Y887" s="17"/>
      <c r="Z887" s="17"/>
      <c r="AA887" s="17"/>
    </row>
    <row r="888" spans="25:27" ht="12.75">
      <c r="Y888" s="17"/>
      <c r="Z888" s="17"/>
      <c r="AA888" s="17"/>
    </row>
    <row r="889" spans="25:27" ht="12.75">
      <c r="Y889" s="17"/>
      <c r="Z889" s="17"/>
      <c r="AA889" s="17"/>
    </row>
    <row r="890" spans="25:27" ht="12.75">
      <c r="Y890" s="17"/>
      <c r="Z890" s="17"/>
      <c r="AA890" s="17"/>
    </row>
    <row r="891" spans="25:27" ht="12.75">
      <c r="Y891" s="17"/>
      <c r="Z891" s="17"/>
      <c r="AA891" s="17"/>
    </row>
    <row r="892" spans="25:27" ht="12.75">
      <c r="Y892" s="17"/>
      <c r="Z892" s="17"/>
      <c r="AA892" s="17"/>
    </row>
    <row r="893" spans="25:27" ht="12.75">
      <c r="Y893" s="17"/>
      <c r="Z893" s="17"/>
      <c r="AA893" s="17"/>
    </row>
    <row r="894" spans="25:27" ht="12.75">
      <c r="Y894" s="17"/>
      <c r="Z894" s="17"/>
      <c r="AA894" s="17"/>
    </row>
    <row r="895" spans="25:27" ht="12.75">
      <c r="Y895" s="17"/>
      <c r="Z895" s="17"/>
      <c r="AA895" s="17"/>
    </row>
    <row r="896" spans="25:27" ht="12.75">
      <c r="Y896" s="17"/>
      <c r="Z896" s="17"/>
      <c r="AA896" s="17"/>
    </row>
    <row r="897" spans="25:27" ht="12.75">
      <c r="Y897" s="17"/>
      <c r="Z897" s="17"/>
      <c r="AA897" s="17"/>
    </row>
    <row r="898" spans="25:27" ht="12.75">
      <c r="Y898" s="17"/>
      <c r="Z898" s="17"/>
      <c r="AA898" s="17"/>
    </row>
    <row r="899" spans="25:27" ht="12.75">
      <c r="Y899" s="17"/>
      <c r="Z899" s="17"/>
      <c r="AA899" s="17"/>
    </row>
    <row r="900" spans="25:27" ht="12.75">
      <c r="Y900" s="17"/>
      <c r="Z900" s="17"/>
      <c r="AA900" s="17"/>
    </row>
    <row r="901" spans="25:27" ht="12.75">
      <c r="Y901" s="17"/>
      <c r="Z901" s="17"/>
      <c r="AA901" s="17"/>
    </row>
    <row r="902" spans="25:27" ht="12.75">
      <c r="Y902" s="17"/>
      <c r="Z902" s="17"/>
      <c r="AA902" s="17"/>
    </row>
    <row r="903" spans="25:27" ht="12.75">
      <c r="Y903" s="17"/>
      <c r="Z903" s="17"/>
      <c r="AA903" s="17"/>
    </row>
    <row r="904" spans="25:27" ht="12.75">
      <c r="Y904" s="17"/>
      <c r="Z904" s="17"/>
      <c r="AA904" s="17"/>
    </row>
    <row r="905" spans="25:27" ht="12.75">
      <c r="Y905" s="17"/>
      <c r="Z905" s="17"/>
      <c r="AA905" s="17"/>
    </row>
    <row r="906" spans="25:27" ht="12.75">
      <c r="Y906" s="17"/>
      <c r="Z906" s="17"/>
      <c r="AA906" s="17"/>
    </row>
    <row r="907" spans="25:27" ht="12.75">
      <c r="Y907" s="17"/>
      <c r="Z907" s="17"/>
      <c r="AA907" s="17"/>
    </row>
    <row r="908" spans="25:27" ht="12.75">
      <c r="Y908" s="17"/>
      <c r="Z908" s="17"/>
      <c r="AA908" s="17"/>
    </row>
    <row r="909" spans="25:27" ht="12.75">
      <c r="Y909" s="17"/>
      <c r="Z909" s="17"/>
      <c r="AA909" s="17"/>
    </row>
    <row r="910" spans="25:27" ht="12.75">
      <c r="Y910" s="17"/>
      <c r="Z910" s="17"/>
      <c r="AA910" s="17"/>
    </row>
    <row r="911" spans="25:27" ht="12.75">
      <c r="Y911" s="17"/>
      <c r="Z911" s="17"/>
      <c r="AA911" s="17"/>
    </row>
    <row r="912" spans="25:27" ht="12.75">
      <c r="Y912" s="17"/>
      <c r="Z912" s="17"/>
      <c r="AA912" s="17"/>
    </row>
    <row r="913" spans="25:27" ht="12.75">
      <c r="Y913" s="17"/>
      <c r="Z913" s="17"/>
      <c r="AA913" s="17"/>
    </row>
    <row r="914" spans="25:27" ht="12.75">
      <c r="Y914" s="17"/>
      <c r="Z914" s="17"/>
      <c r="AA914" s="17"/>
    </row>
    <row r="915" spans="25:27" ht="12.75">
      <c r="Y915" s="17"/>
      <c r="Z915" s="17"/>
      <c r="AA915" s="17"/>
    </row>
    <row r="916" spans="25:27" ht="12.75">
      <c r="Y916" s="17"/>
      <c r="Z916" s="17"/>
      <c r="AA916" s="17"/>
    </row>
    <row r="917" spans="25:27" ht="12.75">
      <c r="Y917" s="17"/>
      <c r="Z917" s="17"/>
      <c r="AA917" s="17"/>
    </row>
    <row r="918" spans="25:27" ht="12.75">
      <c r="Y918" s="17"/>
      <c r="Z918" s="17"/>
      <c r="AA918" s="17"/>
    </row>
    <row r="919" spans="25:27" ht="12.75">
      <c r="Y919" s="17"/>
      <c r="Z919" s="17"/>
      <c r="AA919" s="17"/>
    </row>
    <row r="920" spans="25:27" ht="12.75">
      <c r="Y920" s="17"/>
      <c r="Z920" s="17"/>
      <c r="AA920" s="17"/>
    </row>
    <row r="921" spans="25:27" ht="12.75">
      <c r="Y921" s="17"/>
      <c r="Z921" s="17"/>
      <c r="AA921" s="17"/>
    </row>
    <row r="922" spans="25:27" ht="12.75">
      <c r="Y922" s="17"/>
      <c r="Z922" s="17"/>
      <c r="AA922" s="17"/>
    </row>
    <row r="923" spans="25:27" ht="12.75">
      <c r="Y923" s="17"/>
      <c r="Z923" s="17"/>
      <c r="AA923" s="17"/>
    </row>
    <row r="924" spans="25:27" ht="12.75">
      <c r="Y924" s="17"/>
      <c r="Z924" s="17"/>
      <c r="AA924" s="17"/>
    </row>
    <row r="925" spans="25:27" ht="12.75">
      <c r="Y925" s="17"/>
      <c r="Z925" s="17"/>
      <c r="AA925" s="17"/>
    </row>
    <row r="926" spans="25:27" ht="12.75">
      <c r="Y926" s="17"/>
      <c r="Z926" s="17"/>
      <c r="AA926" s="17"/>
    </row>
    <row r="927" spans="25:27" ht="12.75">
      <c r="Y927" s="17"/>
      <c r="Z927" s="17"/>
      <c r="AA927" s="17"/>
    </row>
    <row r="928" spans="25:27" ht="12.75">
      <c r="Y928" s="17"/>
      <c r="Z928" s="17"/>
      <c r="AA928" s="17"/>
    </row>
    <row r="929" spans="25:27" ht="12.75">
      <c r="Y929" s="17"/>
      <c r="Z929" s="17"/>
      <c r="AA929" s="17"/>
    </row>
    <row r="930" spans="25:27" ht="12.75">
      <c r="Y930" s="17"/>
      <c r="Z930" s="17"/>
      <c r="AA930" s="17"/>
    </row>
    <row r="931" spans="25:27" ht="12.75">
      <c r="Y931" s="17"/>
      <c r="Z931" s="17"/>
      <c r="AA931" s="17"/>
    </row>
    <row r="932" spans="25:27" ht="12.75">
      <c r="Y932" s="17"/>
      <c r="Z932" s="17"/>
      <c r="AA932" s="17"/>
    </row>
    <row r="933" spans="25:27" ht="12.75">
      <c r="Y933" s="17"/>
      <c r="Z933" s="17"/>
      <c r="AA933" s="17"/>
    </row>
    <row r="934" spans="25:27" ht="12.75">
      <c r="Y934" s="17"/>
      <c r="Z934" s="17"/>
      <c r="AA934" s="17"/>
    </row>
    <row r="935" spans="25:27" ht="12.75">
      <c r="Y935" s="17"/>
      <c r="Z935" s="17"/>
      <c r="AA935" s="17"/>
    </row>
    <row r="936" spans="25:27" ht="12.75">
      <c r="Y936" s="17"/>
      <c r="Z936" s="17"/>
      <c r="AA936" s="17"/>
    </row>
    <row r="937" spans="25:27" ht="12.75">
      <c r="Y937" s="17"/>
      <c r="Z937" s="17"/>
      <c r="AA937" s="17"/>
    </row>
    <row r="938" spans="25:27" ht="12.75">
      <c r="Y938" s="17"/>
      <c r="Z938" s="17"/>
      <c r="AA938" s="17"/>
    </row>
    <row r="939" spans="25:27" ht="12.75">
      <c r="Y939" s="17"/>
      <c r="Z939" s="17"/>
      <c r="AA939" s="17"/>
    </row>
    <row r="940" spans="25:27" ht="12.75">
      <c r="Y940" s="17"/>
      <c r="Z940" s="17"/>
      <c r="AA940" s="17"/>
    </row>
    <row r="941" spans="25:27" ht="12.75">
      <c r="Y941" s="17"/>
      <c r="Z941" s="17"/>
      <c r="AA941" s="17"/>
    </row>
    <row r="942" spans="25:27" ht="12.75">
      <c r="Y942" s="17"/>
      <c r="Z942" s="17"/>
      <c r="AA942" s="17"/>
    </row>
    <row r="943" spans="25:27" ht="12.75">
      <c r="Y943" s="17"/>
      <c r="Z943" s="17"/>
      <c r="AA943" s="17"/>
    </row>
    <row r="944" spans="25:27" ht="12.75">
      <c r="Y944" s="17"/>
      <c r="Z944" s="17"/>
      <c r="AA944" s="17"/>
    </row>
    <row r="945" spans="25:27" ht="12.75">
      <c r="Y945" s="17"/>
      <c r="Z945" s="17"/>
      <c r="AA945" s="17"/>
    </row>
    <row r="946" spans="25:27" ht="12.75">
      <c r="Y946" s="17"/>
      <c r="Z946" s="17"/>
      <c r="AA946" s="17"/>
    </row>
    <row r="947" spans="25:27" ht="12.75">
      <c r="Y947" s="17"/>
      <c r="Z947" s="17"/>
      <c r="AA947" s="17"/>
    </row>
    <row r="948" spans="25:27" ht="12.75">
      <c r="Y948" s="17"/>
      <c r="Z948" s="17"/>
      <c r="AA948" s="17"/>
    </row>
    <row r="949" spans="25:27" ht="12.75">
      <c r="Y949" s="17"/>
      <c r="Z949" s="17"/>
      <c r="AA949" s="17"/>
    </row>
    <row r="950" spans="25:27" ht="12.75">
      <c r="Y950" s="17"/>
      <c r="Z950" s="17"/>
      <c r="AA950" s="17"/>
    </row>
    <row r="951" spans="25:27" ht="12.75">
      <c r="Y951" s="17"/>
      <c r="Z951" s="17"/>
      <c r="AA951" s="17"/>
    </row>
    <row r="952" spans="25:27" ht="12.75">
      <c r="Y952" s="17"/>
      <c r="Z952" s="17"/>
      <c r="AA952" s="17"/>
    </row>
    <row r="953" spans="25:27" ht="12.75">
      <c r="Y953" s="17"/>
      <c r="Z953" s="17"/>
      <c r="AA953" s="17"/>
    </row>
    <row r="954" spans="25:27" ht="12.75">
      <c r="Y954" s="17"/>
      <c r="Z954" s="17"/>
      <c r="AA954" s="17"/>
    </row>
    <row r="955" spans="25:27" ht="12.75">
      <c r="Y955" s="17"/>
      <c r="Z955" s="17"/>
      <c r="AA955" s="17"/>
    </row>
    <row r="956" spans="25:27" ht="12.75">
      <c r="Y956" s="17"/>
      <c r="Z956" s="17"/>
      <c r="AA956" s="17"/>
    </row>
    <row r="957" spans="25:27" ht="12.75">
      <c r="Y957" s="17"/>
      <c r="Z957" s="17"/>
      <c r="AA957" s="17"/>
    </row>
    <row r="958" spans="25:27" ht="12.75">
      <c r="Y958" s="17"/>
      <c r="Z958" s="17"/>
      <c r="AA958" s="17"/>
    </row>
    <row r="959" spans="25:27" ht="12.75">
      <c r="Y959" s="17"/>
      <c r="Z959" s="17"/>
      <c r="AA959" s="17"/>
    </row>
    <row r="960" spans="25:27" ht="12.75">
      <c r="Y960" s="17"/>
      <c r="Z960" s="17"/>
      <c r="AA960" s="17"/>
    </row>
    <row r="961" spans="25:27" ht="12.75">
      <c r="Y961" s="17"/>
      <c r="Z961" s="17"/>
      <c r="AA961" s="17"/>
    </row>
    <row r="962" spans="25:27" ht="12.75">
      <c r="Y962" s="17"/>
      <c r="Z962" s="17"/>
      <c r="AA962" s="17"/>
    </row>
    <row r="963" spans="25:27" ht="12.75">
      <c r="Y963" s="17"/>
      <c r="Z963" s="17"/>
      <c r="AA963" s="17"/>
    </row>
    <row r="964" spans="25:27" ht="12.75">
      <c r="Y964" s="17"/>
      <c r="Z964" s="17"/>
      <c r="AA964" s="17"/>
    </row>
    <row r="965" spans="25:27" ht="12.75">
      <c r="Y965" s="17"/>
      <c r="Z965" s="17"/>
      <c r="AA965" s="17"/>
    </row>
    <row r="966" spans="25:27" ht="12.75">
      <c r="Y966" s="17"/>
      <c r="Z966" s="17"/>
      <c r="AA966" s="17"/>
    </row>
    <row r="967" spans="25:27" ht="12.75">
      <c r="Y967" s="17"/>
      <c r="Z967" s="17"/>
      <c r="AA967" s="17"/>
    </row>
    <row r="968" spans="25:27" ht="12.75">
      <c r="Y968" s="17"/>
      <c r="Z968" s="17"/>
      <c r="AA968" s="17"/>
    </row>
    <row r="969" spans="25:27" ht="12.75">
      <c r="Y969" s="17"/>
      <c r="Z969" s="17"/>
      <c r="AA969" s="17"/>
    </row>
    <row r="970" spans="25:27" ht="12.75">
      <c r="Y970" s="17"/>
      <c r="Z970" s="17"/>
      <c r="AA970" s="17"/>
    </row>
    <row r="971" spans="25:27" ht="12.75">
      <c r="Y971" s="17"/>
      <c r="Z971" s="17"/>
      <c r="AA971" s="17"/>
    </row>
    <row r="972" spans="25:27" ht="12.75">
      <c r="Y972" s="17"/>
      <c r="Z972" s="17"/>
      <c r="AA972" s="17"/>
    </row>
    <row r="973" spans="25:27" ht="12.75">
      <c r="Y973" s="17"/>
      <c r="Z973" s="17"/>
      <c r="AA973" s="17"/>
    </row>
    <row r="974" spans="25:27" ht="12.75">
      <c r="Y974" s="17"/>
      <c r="Z974" s="17"/>
      <c r="AA974" s="17"/>
    </row>
    <row r="975" spans="25:27" ht="12.75">
      <c r="Y975" s="17"/>
      <c r="Z975" s="17"/>
      <c r="AA975" s="17"/>
    </row>
    <row r="976" spans="25:27" ht="12.75">
      <c r="Y976" s="17"/>
      <c r="Z976" s="17"/>
      <c r="AA976" s="17"/>
    </row>
    <row r="977" spans="25:27" ht="12.75">
      <c r="Y977" s="17"/>
      <c r="Z977" s="17"/>
      <c r="AA977" s="17"/>
    </row>
    <row r="978" spans="25:27" ht="12.75">
      <c r="Y978" s="17"/>
      <c r="Z978" s="17"/>
      <c r="AA978" s="17"/>
    </row>
    <row r="979" spans="25:27" ht="12.75">
      <c r="Y979" s="17"/>
      <c r="Z979" s="17"/>
      <c r="AA979" s="17"/>
    </row>
    <row r="980" spans="25:27" ht="12.75">
      <c r="Y980" s="17"/>
      <c r="Z980" s="17"/>
      <c r="AA980" s="17"/>
    </row>
    <row r="981" spans="25:27" ht="12.75">
      <c r="Y981" s="17"/>
      <c r="Z981" s="17"/>
      <c r="AA981" s="17"/>
    </row>
    <row r="982" spans="25:27" ht="12.75">
      <c r="Y982" s="17"/>
      <c r="Z982" s="17"/>
      <c r="AA982" s="17"/>
    </row>
    <row r="983" spans="25:27" ht="12.75">
      <c r="Y983" s="17"/>
      <c r="Z983" s="17"/>
      <c r="AA983" s="17"/>
    </row>
    <row r="984" spans="25:27" ht="12.75">
      <c r="Y984" s="17"/>
      <c r="Z984" s="17"/>
      <c r="AA984" s="17"/>
    </row>
    <row r="985" spans="25:27" ht="12.75">
      <c r="Y985" s="17"/>
      <c r="Z985" s="17"/>
      <c r="AA985" s="17"/>
    </row>
    <row r="986" spans="25:27" ht="12.75">
      <c r="Y986" s="17"/>
      <c r="Z986" s="17"/>
      <c r="AA986" s="17"/>
    </row>
    <row r="987" spans="25:27" ht="12.75">
      <c r="Y987" s="17"/>
      <c r="Z987" s="17"/>
      <c r="AA987" s="17"/>
    </row>
    <row r="988" spans="25:27" ht="12.75">
      <c r="Y988" s="17"/>
      <c r="Z988" s="17"/>
      <c r="AA988" s="17"/>
    </row>
    <row r="989" spans="25:27" ht="12.75">
      <c r="Y989" s="17"/>
      <c r="Z989" s="17"/>
      <c r="AA989" s="17"/>
    </row>
    <row r="990" spans="25:27" ht="12.75">
      <c r="Y990" s="17"/>
      <c r="Z990" s="17"/>
      <c r="AA990" s="17"/>
    </row>
    <row r="991" spans="25:27" ht="12.75">
      <c r="Y991" s="17"/>
      <c r="Z991" s="17"/>
      <c r="AA991" s="17"/>
    </row>
    <row r="992" spans="25:27" ht="12.75">
      <c r="Y992" s="17"/>
      <c r="Z992" s="17"/>
      <c r="AA992" s="17"/>
    </row>
    <row r="993" spans="25:27" ht="12.75">
      <c r="Y993" s="17"/>
      <c r="Z993" s="17"/>
      <c r="AA993" s="17"/>
    </row>
    <row r="994" spans="25:27" ht="12.75">
      <c r="Y994" s="17"/>
      <c r="Z994" s="17"/>
      <c r="AA994" s="17"/>
    </row>
    <row r="995" spans="25:27" ht="12.75">
      <c r="Y995" s="17"/>
      <c r="Z995" s="17"/>
      <c r="AA995" s="17"/>
    </row>
    <row r="996" spans="25:27" ht="12.75">
      <c r="Y996" s="17"/>
      <c r="Z996" s="17"/>
      <c r="AA996" s="17"/>
    </row>
    <row r="997" spans="25:27" ht="12.75">
      <c r="Y997" s="17"/>
      <c r="Z997" s="17"/>
      <c r="AA997" s="17"/>
    </row>
    <row r="998" spans="25:27" ht="12.75">
      <c r="Y998" s="17"/>
      <c r="Z998" s="17"/>
      <c r="AA998" s="17"/>
    </row>
    <row r="999" spans="25:27" ht="12.75">
      <c r="Y999" s="17"/>
      <c r="Z999" s="17"/>
      <c r="AA999" s="17"/>
    </row>
    <row r="1000" spans="25:27" ht="12.75">
      <c r="Y1000" s="17"/>
      <c r="Z1000" s="17"/>
      <c r="AA1000" s="17"/>
    </row>
    <row r="1001" spans="25:27" ht="12.75">
      <c r="Y1001" s="17"/>
      <c r="Z1001" s="17"/>
      <c r="AA1001" s="17"/>
    </row>
  </sheetData>
  <autoFilter ref="A2:BO266" xr:uid="{00000000-0009-0000-0000-00000F000000}">
    <filterColumn colId="13">
      <filters>
        <filter val="2ma"/>
        <filter val="3ma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hidden="1" customWidth="1"/>
    <col min="24" max="24" width="13.5703125" customWidth="1"/>
    <col min="25" max="26" width="15.5703125" customWidth="1"/>
    <col min="27" max="28" width="10.42578125" customWidth="1"/>
    <col min="29" max="29" width="11.7109375" customWidth="1"/>
    <col min="30" max="30" width="13.28515625" customWidth="1"/>
    <col min="31" max="31" width="9.42578125" customWidth="1"/>
    <col min="32" max="33" width="10.42578125" customWidth="1"/>
    <col min="34" max="34" width="11.7109375" customWidth="1"/>
    <col min="35" max="35" width="13.28515625" customWidth="1"/>
    <col min="36" max="36" width="9.42578125" customWidth="1"/>
    <col min="37" max="38" width="10.42578125" customWidth="1"/>
    <col min="39" max="39" width="11.7109375" customWidth="1"/>
    <col min="40" max="40" width="13.28515625" customWidth="1"/>
    <col min="41" max="41" width="9.42578125" customWidth="1"/>
    <col min="42" max="43" width="10.42578125" customWidth="1"/>
    <col min="44" max="44" width="11.7109375" customWidth="1"/>
    <col min="45" max="45" width="13.28515625" customWidth="1"/>
    <col min="46" max="46" width="9.42578125" customWidth="1"/>
    <col min="47" max="48" width="10.42578125" customWidth="1"/>
    <col min="49" max="49" width="11.7109375" customWidth="1"/>
    <col min="50" max="50" width="13.28515625" customWidth="1"/>
    <col min="51" max="51" width="9.42578125" customWidth="1"/>
    <col min="52" max="53" width="10.42578125" customWidth="1"/>
    <col min="54" max="54" width="11.7109375" customWidth="1"/>
    <col min="55" max="55" width="13.28515625" customWidth="1"/>
    <col min="56" max="56" width="9.42578125" customWidth="1"/>
    <col min="57" max="58" width="10.42578125" customWidth="1"/>
    <col min="59" max="59" width="11.7109375" customWidth="1"/>
    <col min="60" max="60" width="13.28515625" customWidth="1"/>
    <col min="61" max="61" width="9.42578125" customWidth="1"/>
    <col min="62" max="63" width="10.42578125" customWidth="1"/>
    <col min="64" max="64" width="11.7109375" customWidth="1"/>
    <col min="65" max="65" width="13.28515625" customWidth="1"/>
  </cols>
  <sheetData>
    <row r="1" spans="1:65">
      <c r="A1" s="1"/>
      <c r="B1" s="1"/>
      <c r="C1" s="1"/>
      <c r="D1" s="1"/>
      <c r="E1" s="1"/>
      <c r="F1" s="1"/>
      <c r="G1" s="1"/>
      <c r="H1" s="2"/>
      <c r="I1" s="2"/>
      <c r="J1" s="3"/>
      <c r="K1" s="4"/>
      <c r="L1" s="1"/>
      <c r="M1" s="1"/>
      <c r="N1" s="5"/>
      <c r="O1" s="1"/>
      <c r="P1" s="1"/>
      <c r="Q1" s="5"/>
      <c r="R1" s="1"/>
      <c r="S1" s="1"/>
      <c r="T1" s="5"/>
      <c r="U1" s="6">
        <f>X1/V1</f>
        <v>1.3167792294595166</v>
      </c>
      <c r="V1" s="7">
        <f>SUM(V3:V266)</f>
        <v>7660519.7700000042</v>
      </c>
      <c r="W1" s="7"/>
      <c r="X1" s="7">
        <f>SUM(X3:X266)</f>
        <v>10087213.319999998</v>
      </c>
      <c r="Y1" s="71">
        <f>X1-V1</f>
        <v>2426693.5499999942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 t="s">
        <v>14</v>
      </c>
      <c r="P2" s="8" t="s">
        <v>15</v>
      </c>
      <c r="Q2" s="5" t="s">
        <v>16</v>
      </c>
      <c r="R2" s="8" t="s">
        <v>17</v>
      </c>
      <c r="S2" s="8" t="s">
        <v>18</v>
      </c>
      <c r="T2" s="5" t="s">
        <v>19</v>
      </c>
      <c r="U2" s="8" t="s">
        <v>20</v>
      </c>
      <c r="V2" s="9" t="s">
        <v>21</v>
      </c>
      <c r="W2" s="9"/>
      <c r="X2" s="9" t="s">
        <v>22</v>
      </c>
      <c r="Y2" s="58" t="s">
        <v>2275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8" t="s">
        <v>59</v>
      </c>
      <c r="BK2" s="8" t="s">
        <v>60</v>
      </c>
      <c r="BL2" s="8" t="s">
        <v>61</v>
      </c>
      <c r="BM2" s="8" t="s">
        <v>62</v>
      </c>
    </row>
    <row r="3" spans="1:65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82.333600000000004</v>
      </c>
      <c r="I3" s="2">
        <v>1317.3376000000001</v>
      </c>
      <c r="J3" s="10">
        <f t="shared" ref="J3:J266" si="0">K3*I3</f>
        <v>0</v>
      </c>
      <c r="K3" s="11">
        <f t="shared" ref="K3:K266" si="1">SUM(N3+Q3+T3)</f>
        <v>0</v>
      </c>
      <c r="L3" s="1">
        <v>105.53</v>
      </c>
      <c r="M3" s="1">
        <v>149.94</v>
      </c>
      <c r="N3" s="16"/>
      <c r="O3" s="1">
        <v>184.75</v>
      </c>
      <c r="P3" s="1">
        <v>159.25</v>
      </c>
      <c r="Q3" s="16"/>
      <c r="R3" s="1">
        <v>131.59</v>
      </c>
      <c r="S3" s="1">
        <v>150.56</v>
      </c>
      <c r="T3" s="16"/>
      <c r="U3" s="1">
        <v>0</v>
      </c>
      <c r="V3" s="12">
        <v>555751.80000000005</v>
      </c>
      <c r="W3" s="2"/>
      <c r="X3" s="2">
        <v>605645.96</v>
      </c>
      <c r="Y3" s="17">
        <f t="shared" ref="Y3:Y266" si="2">X3-V3</f>
        <v>49894.159999999916</v>
      </c>
      <c r="Z3" s="1">
        <v>610</v>
      </c>
      <c r="AA3" s="1">
        <v>465</v>
      </c>
      <c r="AB3" s="1">
        <v>583</v>
      </c>
      <c r="AC3" s="1">
        <v>526</v>
      </c>
      <c r="AD3" s="1">
        <v>2399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914</v>
      </c>
      <c r="AU3" s="1">
        <v>932</v>
      </c>
      <c r="AV3" s="1">
        <v>1029</v>
      </c>
      <c r="AW3" s="1">
        <v>1094</v>
      </c>
      <c r="AX3" s="1">
        <v>2548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723</v>
      </c>
      <c r="BE3" s="1">
        <v>505</v>
      </c>
      <c r="BF3" s="1">
        <v>787</v>
      </c>
      <c r="BG3" s="1">
        <v>686</v>
      </c>
      <c r="BH3" s="1">
        <v>2409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69.684799999999996</v>
      </c>
      <c r="I4" s="2">
        <v>1393.6959999999999</v>
      </c>
      <c r="J4" s="10">
        <f t="shared" si="0"/>
        <v>0</v>
      </c>
      <c r="K4" s="11">
        <f t="shared" si="1"/>
        <v>0</v>
      </c>
      <c r="L4" s="1">
        <v>93.42</v>
      </c>
      <c r="M4" s="1">
        <v>178.8</v>
      </c>
      <c r="N4" s="16"/>
      <c r="O4" s="1">
        <v>159.6</v>
      </c>
      <c r="P4" s="1">
        <v>174.25</v>
      </c>
      <c r="Q4" s="16"/>
      <c r="R4" s="1">
        <v>124.72</v>
      </c>
      <c r="S4" s="1">
        <v>205.55</v>
      </c>
      <c r="T4" s="16"/>
      <c r="U4" s="1">
        <v>0</v>
      </c>
      <c r="V4" s="12">
        <v>526468.66</v>
      </c>
      <c r="W4" s="2"/>
      <c r="X4" s="2">
        <v>778518.59</v>
      </c>
      <c r="Y4" s="17">
        <f t="shared" si="2"/>
        <v>252049.92999999993</v>
      </c>
      <c r="Z4" s="1">
        <v>602</v>
      </c>
      <c r="AA4" s="1">
        <v>570</v>
      </c>
      <c r="AB4" s="1">
        <v>672</v>
      </c>
      <c r="AC4" s="1">
        <v>619</v>
      </c>
      <c r="AD4" s="1">
        <v>3576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919</v>
      </c>
      <c r="AU4" s="1">
        <v>1017</v>
      </c>
      <c r="AV4" s="1">
        <v>1149</v>
      </c>
      <c r="AW4" s="1">
        <v>1231</v>
      </c>
      <c r="AX4" s="1">
        <v>3485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844</v>
      </c>
      <c r="BE4" s="1">
        <v>643</v>
      </c>
      <c r="BF4" s="1">
        <v>936</v>
      </c>
      <c r="BG4" s="1">
        <v>786</v>
      </c>
      <c r="BH4" s="1">
        <v>4111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47.588200000000001</v>
      </c>
      <c r="I5" s="2">
        <v>713.82299999999998</v>
      </c>
      <c r="J5" s="10">
        <f t="shared" si="0"/>
        <v>0</v>
      </c>
      <c r="K5" s="11">
        <f t="shared" si="1"/>
        <v>0</v>
      </c>
      <c r="L5" s="1">
        <v>216.93</v>
      </c>
      <c r="M5" s="1">
        <v>331.53</v>
      </c>
      <c r="N5" s="16"/>
      <c r="O5" s="1">
        <v>206.4</v>
      </c>
      <c r="P5" s="1">
        <v>264.93</v>
      </c>
      <c r="Q5" s="16"/>
      <c r="R5" s="1">
        <v>161.47</v>
      </c>
      <c r="S5" s="1">
        <v>327.33</v>
      </c>
      <c r="T5" s="16"/>
      <c r="U5" s="1">
        <v>0</v>
      </c>
      <c r="V5" s="12">
        <v>417443.69</v>
      </c>
      <c r="W5" s="2"/>
      <c r="X5" s="2">
        <v>659429.68999999994</v>
      </c>
      <c r="Y5" s="17">
        <f t="shared" si="2"/>
        <v>241985.99999999994</v>
      </c>
      <c r="Z5" s="1">
        <v>954</v>
      </c>
      <c r="AA5" s="1">
        <v>1086</v>
      </c>
      <c r="AB5" s="1">
        <v>1264</v>
      </c>
      <c r="AC5" s="1">
        <v>986</v>
      </c>
      <c r="AD5" s="1">
        <v>4973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895</v>
      </c>
      <c r="AU5" s="1">
        <v>1187</v>
      </c>
      <c r="AV5" s="1">
        <v>1032</v>
      </c>
      <c r="AW5" s="1">
        <v>1151</v>
      </c>
      <c r="AX5" s="1">
        <v>3974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351</v>
      </c>
      <c r="BE5" s="1">
        <v>919</v>
      </c>
      <c r="BF5" s="1">
        <v>1301</v>
      </c>
      <c r="BG5" s="1">
        <v>621</v>
      </c>
      <c r="BH5" s="1">
        <v>4910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71.4114</v>
      </c>
      <c r="I6" s="2">
        <v>856.93679999999995</v>
      </c>
      <c r="J6" s="10">
        <f t="shared" si="0"/>
        <v>0</v>
      </c>
      <c r="K6" s="11">
        <f t="shared" si="1"/>
        <v>0</v>
      </c>
      <c r="L6" s="1">
        <v>114.38</v>
      </c>
      <c r="M6" s="1">
        <v>88.58</v>
      </c>
      <c r="N6" s="16"/>
      <c r="O6" s="1">
        <v>153.25</v>
      </c>
      <c r="P6" s="1">
        <v>170.08</v>
      </c>
      <c r="Q6" s="16"/>
      <c r="R6" s="1">
        <v>145.38</v>
      </c>
      <c r="S6" s="1">
        <v>229.33</v>
      </c>
      <c r="T6" s="16"/>
      <c r="U6" s="1">
        <v>0</v>
      </c>
      <c r="V6" s="12">
        <v>353914.9</v>
      </c>
      <c r="W6" s="2"/>
      <c r="X6" s="2">
        <v>418185.16</v>
      </c>
      <c r="Y6" s="17">
        <f t="shared" si="2"/>
        <v>64270.259999999951</v>
      </c>
      <c r="Z6" s="1">
        <v>476</v>
      </c>
      <c r="AA6" s="1">
        <v>388</v>
      </c>
      <c r="AB6" s="1">
        <v>442</v>
      </c>
      <c r="AC6" s="1">
        <v>521</v>
      </c>
      <c r="AD6" s="1">
        <v>1063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473</v>
      </c>
      <c r="AU6" s="1">
        <v>581</v>
      </c>
      <c r="AV6" s="1">
        <v>691</v>
      </c>
      <c r="AW6" s="1">
        <v>769</v>
      </c>
      <c r="AX6" s="1">
        <v>2041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506</v>
      </c>
      <c r="BE6" s="1">
        <v>315</v>
      </c>
      <c r="BF6" s="1">
        <v>779</v>
      </c>
      <c r="BG6" s="1">
        <v>604</v>
      </c>
      <c r="BH6" s="1">
        <v>2752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0"/>
        <v>0</v>
      </c>
      <c r="K7" s="11">
        <f t="shared" si="1"/>
        <v>0</v>
      </c>
      <c r="L7" s="1">
        <v>45.88</v>
      </c>
      <c r="M7" s="1">
        <v>90.25</v>
      </c>
      <c r="N7" s="16"/>
      <c r="O7" s="1">
        <v>37.35</v>
      </c>
      <c r="P7" s="1">
        <v>47</v>
      </c>
      <c r="Q7" s="16"/>
      <c r="R7" s="1">
        <v>32.15</v>
      </c>
      <c r="S7" s="1">
        <v>82</v>
      </c>
      <c r="T7" s="16"/>
      <c r="U7" s="1">
        <v>0</v>
      </c>
      <c r="V7" s="12">
        <v>199252.62</v>
      </c>
      <c r="W7" s="2"/>
      <c r="X7" s="2">
        <v>378644.75</v>
      </c>
      <c r="Y7" s="17">
        <f t="shared" si="2"/>
        <v>179392.13</v>
      </c>
      <c r="Z7" s="1">
        <v>262</v>
      </c>
      <c r="AA7" s="1">
        <v>335</v>
      </c>
      <c r="AB7" s="1">
        <v>333</v>
      </c>
      <c r="AC7" s="1">
        <v>310</v>
      </c>
      <c r="AD7" s="1">
        <v>1805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152</v>
      </c>
      <c r="AU7" s="1">
        <v>181</v>
      </c>
      <c r="AV7" s="1">
        <v>340</v>
      </c>
      <c r="AW7" s="1">
        <v>329</v>
      </c>
      <c r="AX7" s="1">
        <v>940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186</v>
      </c>
      <c r="BE7" s="1">
        <v>238</v>
      </c>
      <c r="BF7" s="1">
        <v>161</v>
      </c>
      <c r="BG7" s="1">
        <v>354</v>
      </c>
      <c r="BH7" s="1">
        <v>1640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39.673000000000002</v>
      </c>
      <c r="I8" s="2">
        <v>952.15200000000004</v>
      </c>
      <c r="J8" s="10">
        <f t="shared" si="0"/>
        <v>0</v>
      </c>
      <c r="K8" s="11">
        <f t="shared" si="1"/>
        <v>0</v>
      </c>
      <c r="L8" s="1">
        <v>73.67</v>
      </c>
      <c r="M8" s="1">
        <v>111.38</v>
      </c>
      <c r="N8" s="16"/>
      <c r="O8" s="1">
        <v>64.73</v>
      </c>
      <c r="P8" s="1">
        <v>87.67</v>
      </c>
      <c r="Q8" s="16"/>
      <c r="R8" s="1">
        <v>49.62</v>
      </c>
      <c r="S8" s="1">
        <v>120.96</v>
      </c>
      <c r="T8" s="16"/>
      <c r="U8" s="1">
        <v>0</v>
      </c>
      <c r="V8" s="12">
        <v>179024.41</v>
      </c>
      <c r="W8" s="2"/>
      <c r="X8" s="2">
        <v>304688.64000000001</v>
      </c>
      <c r="Y8" s="17">
        <f t="shared" si="2"/>
        <v>125664.23000000001</v>
      </c>
      <c r="Z8" s="1">
        <v>645</v>
      </c>
      <c r="AA8" s="1">
        <v>600</v>
      </c>
      <c r="AB8" s="1">
        <v>546</v>
      </c>
      <c r="AC8" s="1">
        <v>554</v>
      </c>
      <c r="AD8" s="1">
        <v>2673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400</v>
      </c>
      <c r="AU8" s="1">
        <v>497</v>
      </c>
      <c r="AV8" s="1">
        <v>570</v>
      </c>
      <c r="AW8" s="1">
        <v>670</v>
      </c>
      <c r="AX8" s="1">
        <v>2104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284</v>
      </c>
      <c r="BE8" s="1">
        <v>522</v>
      </c>
      <c r="BF8" s="1">
        <v>392</v>
      </c>
      <c r="BG8" s="1">
        <v>508</v>
      </c>
      <c r="BH8" s="1">
        <v>2903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>
      <c r="A9" s="1">
        <v>70150</v>
      </c>
      <c r="B9" s="1" t="s">
        <v>118</v>
      </c>
      <c r="C9" s="1">
        <v>20</v>
      </c>
      <c r="D9" s="1">
        <v>285</v>
      </c>
      <c r="E9" s="1" t="s">
        <v>64</v>
      </c>
      <c r="F9" s="1">
        <v>558</v>
      </c>
      <c r="G9" s="1" t="s">
        <v>67</v>
      </c>
      <c r="H9" s="2">
        <v>75.252600000000001</v>
      </c>
      <c r="I9" s="2">
        <v>1505.0519999999999</v>
      </c>
      <c r="J9" s="10">
        <f t="shared" si="0"/>
        <v>0</v>
      </c>
      <c r="K9" s="11">
        <f t="shared" si="1"/>
        <v>0</v>
      </c>
      <c r="L9" s="1">
        <v>34.020000000000003</v>
      </c>
      <c r="M9" s="1">
        <v>58.55</v>
      </c>
      <c r="N9" s="16"/>
      <c r="O9" s="1">
        <v>36.479999999999997</v>
      </c>
      <c r="P9" s="1">
        <v>43.2</v>
      </c>
      <c r="Q9" s="16"/>
      <c r="R9" s="1">
        <v>45.35</v>
      </c>
      <c r="S9" s="1">
        <v>78.55</v>
      </c>
      <c r="T9" s="16"/>
      <c r="U9" s="1">
        <v>0</v>
      </c>
      <c r="V9" s="12">
        <v>174360.27</v>
      </c>
      <c r="W9" s="2"/>
      <c r="X9" s="2">
        <v>271360.88</v>
      </c>
      <c r="Y9" s="17">
        <f t="shared" si="2"/>
        <v>97000.610000000015</v>
      </c>
      <c r="Z9" s="1">
        <v>216</v>
      </c>
      <c r="AA9" s="1">
        <v>183</v>
      </c>
      <c r="AB9" s="1">
        <v>282</v>
      </c>
      <c r="AC9" s="1">
        <v>182</v>
      </c>
      <c r="AD9" s="1">
        <v>1171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102</v>
      </c>
      <c r="AU9" s="1">
        <v>266</v>
      </c>
      <c r="AV9" s="1">
        <v>362</v>
      </c>
      <c r="AW9" s="1">
        <v>265</v>
      </c>
      <c r="AX9" s="1">
        <v>864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304</v>
      </c>
      <c r="BE9" s="1">
        <v>321</v>
      </c>
      <c r="BF9" s="1">
        <v>277</v>
      </c>
      <c r="BG9" s="1">
        <v>331</v>
      </c>
      <c r="BH9" s="1">
        <v>1571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>
      <c r="A10" s="1">
        <v>70103</v>
      </c>
      <c r="B10" s="1" t="s">
        <v>112</v>
      </c>
      <c r="C10" s="1">
        <v>18</v>
      </c>
      <c r="D10" s="1">
        <v>285</v>
      </c>
      <c r="E10" s="1" t="s">
        <v>64</v>
      </c>
      <c r="F10" s="1">
        <v>567</v>
      </c>
      <c r="G10" s="1" t="s">
        <v>74</v>
      </c>
      <c r="H10" s="2">
        <v>49.343899999999998</v>
      </c>
      <c r="I10" s="2">
        <v>888.1902</v>
      </c>
      <c r="J10" s="10">
        <f t="shared" si="0"/>
        <v>0</v>
      </c>
      <c r="K10" s="11">
        <f t="shared" si="1"/>
        <v>0</v>
      </c>
      <c r="L10" s="1">
        <v>76.03</v>
      </c>
      <c r="M10" s="1">
        <v>109.89</v>
      </c>
      <c r="N10" s="16"/>
      <c r="O10" s="1">
        <v>67.61</v>
      </c>
      <c r="P10" s="1">
        <v>98.11</v>
      </c>
      <c r="Q10" s="16"/>
      <c r="R10" s="1">
        <v>52.53</v>
      </c>
      <c r="S10" s="1">
        <v>140.22</v>
      </c>
      <c r="T10" s="16"/>
      <c r="U10" s="1">
        <v>0</v>
      </c>
      <c r="V10" s="12">
        <v>174233.31</v>
      </c>
      <c r="W10" s="2"/>
      <c r="X10" s="2">
        <v>309287.57</v>
      </c>
      <c r="Y10" s="17">
        <f t="shared" si="2"/>
        <v>135054.26</v>
      </c>
      <c r="Z10" s="1">
        <v>471</v>
      </c>
      <c r="AA10" s="1">
        <v>429</v>
      </c>
      <c r="AB10" s="1">
        <v>502</v>
      </c>
      <c r="AC10" s="1">
        <v>362</v>
      </c>
      <c r="AD10" s="1">
        <v>1978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353</v>
      </c>
      <c r="AU10" s="1">
        <v>620</v>
      </c>
      <c r="AV10" s="1">
        <v>288</v>
      </c>
      <c r="AW10" s="1">
        <v>532</v>
      </c>
      <c r="AX10" s="1">
        <v>1766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274</v>
      </c>
      <c r="BE10" s="1">
        <v>268</v>
      </c>
      <c r="BF10" s="1">
        <v>321</v>
      </c>
      <c r="BG10" s="1">
        <v>433</v>
      </c>
      <c r="BH10" s="1">
        <v>2524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>
      <c r="A11" s="1">
        <v>70034</v>
      </c>
      <c r="B11" s="1" t="s">
        <v>99</v>
      </c>
      <c r="C11" s="1">
        <v>24</v>
      </c>
      <c r="D11" s="1">
        <v>285</v>
      </c>
      <c r="E11" s="1" t="s">
        <v>64</v>
      </c>
      <c r="F11" s="1">
        <v>558</v>
      </c>
      <c r="G11" s="1" t="s">
        <v>67</v>
      </c>
      <c r="H11" s="2">
        <v>54.242400000000004</v>
      </c>
      <c r="I11" s="2">
        <v>1301.8176000000001</v>
      </c>
      <c r="J11" s="10">
        <f t="shared" si="0"/>
        <v>0</v>
      </c>
      <c r="K11" s="11">
        <f t="shared" si="1"/>
        <v>0</v>
      </c>
      <c r="L11" s="1">
        <v>37.29</v>
      </c>
      <c r="M11" s="1">
        <v>78.67</v>
      </c>
      <c r="N11" s="16"/>
      <c r="O11" s="1">
        <v>53.4</v>
      </c>
      <c r="P11" s="1">
        <v>58.67</v>
      </c>
      <c r="Q11" s="16"/>
      <c r="R11" s="1">
        <v>42.77</v>
      </c>
      <c r="S11" s="1">
        <v>124.67</v>
      </c>
      <c r="T11" s="16"/>
      <c r="U11" s="1">
        <v>0</v>
      </c>
      <c r="V11" s="12">
        <v>173738.41</v>
      </c>
      <c r="W11" s="2"/>
      <c r="X11" s="2">
        <v>341076.21</v>
      </c>
      <c r="Y11" s="17">
        <f t="shared" si="2"/>
        <v>167337.80000000002</v>
      </c>
      <c r="Z11" s="1">
        <v>232</v>
      </c>
      <c r="AA11" s="1">
        <v>252</v>
      </c>
      <c r="AB11" s="1">
        <v>396</v>
      </c>
      <c r="AC11" s="1">
        <v>282</v>
      </c>
      <c r="AD11" s="1">
        <v>1888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399</v>
      </c>
      <c r="AU11" s="1">
        <v>406</v>
      </c>
      <c r="AV11" s="1">
        <v>401</v>
      </c>
      <c r="AW11" s="1">
        <v>557</v>
      </c>
      <c r="AX11" s="1">
        <v>1408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315</v>
      </c>
      <c r="BE11" s="1">
        <v>293</v>
      </c>
      <c r="BF11" s="1">
        <v>329</v>
      </c>
      <c r="BG11" s="1">
        <v>472</v>
      </c>
      <c r="BH11" s="1">
        <v>2992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>
      <c r="A12" s="1">
        <v>70101</v>
      </c>
      <c r="B12" s="1" t="s">
        <v>73</v>
      </c>
      <c r="C12" s="1">
        <v>15</v>
      </c>
      <c r="D12" s="1">
        <v>285</v>
      </c>
      <c r="E12" s="1" t="s">
        <v>64</v>
      </c>
      <c r="F12" s="1">
        <v>567</v>
      </c>
      <c r="G12" s="1" t="s">
        <v>74</v>
      </c>
      <c r="H12" s="2">
        <v>41.137700000000002</v>
      </c>
      <c r="I12" s="2">
        <v>617.06550000000004</v>
      </c>
      <c r="J12" s="10">
        <f t="shared" si="0"/>
        <v>0</v>
      </c>
      <c r="K12" s="11">
        <f t="shared" si="1"/>
        <v>0</v>
      </c>
      <c r="L12" s="1">
        <v>86.17</v>
      </c>
      <c r="M12" s="1">
        <v>136.27000000000001</v>
      </c>
      <c r="N12" s="16"/>
      <c r="O12" s="1">
        <v>77.900000000000006</v>
      </c>
      <c r="P12" s="1">
        <v>80.53</v>
      </c>
      <c r="Q12" s="16"/>
      <c r="R12" s="1">
        <v>108.47</v>
      </c>
      <c r="S12" s="1">
        <v>181.93</v>
      </c>
      <c r="T12" s="16"/>
      <c r="U12" s="1">
        <v>0</v>
      </c>
      <c r="V12" s="12">
        <v>168170.92</v>
      </c>
      <c r="W12" s="2"/>
      <c r="X12" s="2">
        <v>246044.58</v>
      </c>
      <c r="Y12" s="17">
        <f t="shared" si="2"/>
        <v>77873.659999999974</v>
      </c>
      <c r="Z12" s="1">
        <v>386</v>
      </c>
      <c r="AA12" s="1">
        <v>329</v>
      </c>
      <c r="AB12" s="1">
        <v>534</v>
      </c>
      <c r="AC12" s="1">
        <v>416</v>
      </c>
      <c r="AD12" s="1">
        <v>2044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337</v>
      </c>
      <c r="AU12" s="1">
        <v>313</v>
      </c>
      <c r="AV12" s="1">
        <v>447</v>
      </c>
      <c r="AW12" s="1">
        <v>456</v>
      </c>
      <c r="AX12" s="1">
        <v>1208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408</v>
      </c>
      <c r="BE12" s="1">
        <v>284</v>
      </c>
      <c r="BF12" s="1">
        <v>693</v>
      </c>
      <c r="BG12" s="1">
        <v>768</v>
      </c>
      <c r="BH12" s="1">
        <v>2729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>
      <c r="A13" s="1">
        <v>70043</v>
      </c>
      <c r="B13" s="1" t="s">
        <v>117</v>
      </c>
      <c r="C13" s="1">
        <v>1</v>
      </c>
      <c r="D13" s="1">
        <v>285</v>
      </c>
      <c r="E13" s="1" t="s">
        <v>64</v>
      </c>
      <c r="F13" s="1">
        <v>387</v>
      </c>
      <c r="G13" s="1" t="s">
        <v>94</v>
      </c>
      <c r="H13" s="2">
        <v>632.88620000000003</v>
      </c>
      <c r="I13" s="2">
        <v>632.88620000000003</v>
      </c>
      <c r="J13" s="10">
        <f t="shared" si="0"/>
        <v>0</v>
      </c>
      <c r="K13" s="11">
        <f t="shared" si="1"/>
        <v>0</v>
      </c>
      <c r="L13" s="1">
        <v>31.5</v>
      </c>
      <c r="M13" s="1">
        <v>63</v>
      </c>
      <c r="N13" s="16"/>
      <c r="O13" s="1">
        <v>153</v>
      </c>
      <c r="P13" s="1">
        <v>55</v>
      </c>
      <c r="Q13" s="16"/>
      <c r="R13" s="1">
        <v>74.5</v>
      </c>
      <c r="S13" s="1">
        <v>163</v>
      </c>
      <c r="T13" s="16"/>
      <c r="U13" s="1">
        <v>0</v>
      </c>
      <c r="V13" s="12">
        <v>163917.53</v>
      </c>
      <c r="W13" s="2"/>
      <c r="X13" s="2">
        <v>177841.02</v>
      </c>
      <c r="Y13" s="17">
        <f t="shared" si="2"/>
        <v>13923.489999999991</v>
      </c>
      <c r="Z13" s="1">
        <v>9</v>
      </c>
      <c r="AA13" s="1">
        <v>5</v>
      </c>
      <c r="AB13" s="1">
        <v>12</v>
      </c>
      <c r="AC13" s="1">
        <v>16</v>
      </c>
      <c r="AD13" s="1">
        <v>63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28</v>
      </c>
      <c r="AU13" s="1">
        <v>58</v>
      </c>
      <c r="AV13" s="1">
        <v>60</v>
      </c>
      <c r="AW13" s="1">
        <v>72</v>
      </c>
      <c r="AX13" s="1">
        <v>55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23</v>
      </c>
      <c r="BE13" s="1">
        <v>9</v>
      </c>
      <c r="BF13" s="1">
        <v>30</v>
      </c>
      <c r="BG13" s="1">
        <v>34</v>
      </c>
      <c r="BH13" s="1">
        <v>163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>
      <c r="A14" s="1">
        <v>70019</v>
      </c>
      <c r="B14" s="1" t="s">
        <v>85</v>
      </c>
      <c r="C14" s="1">
        <v>20</v>
      </c>
      <c r="D14" s="1">
        <v>285</v>
      </c>
      <c r="E14" s="1" t="s">
        <v>64</v>
      </c>
      <c r="F14" s="1">
        <v>562</v>
      </c>
      <c r="G14" s="1" t="s">
        <v>65</v>
      </c>
      <c r="H14" s="2">
        <v>66.697199999999995</v>
      </c>
      <c r="I14" s="2">
        <v>1333.944</v>
      </c>
      <c r="J14" s="10">
        <f t="shared" si="0"/>
        <v>0</v>
      </c>
      <c r="K14" s="11">
        <f t="shared" si="1"/>
        <v>0</v>
      </c>
      <c r="L14" s="1">
        <v>26.5</v>
      </c>
      <c r="M14" s="1">
        <v>37.1</v>
      </c>
      <c r="N14" s="16"/>
      <c r="O14" s="1">
        <v>64.849999999999994</v>
      </c>
      <c r="P14" s="1">
        <v>55.6</v>
      </c>
      <c r="Q14" s="16"/>
      <c r="R14" s="1">
        <v>28.32</v>
      </c>
      <c r="S14" s="1">
        <v>38.35</v>
      </c>
      <c r="T14" s="16"/>
      <c r="U14" s="1">
        <v>0</v>
      </c>
      <c r="V14" s="12">
        <v>159639.75</v>
      </c>
      <c r="W14" s="2"/>
      <c r="X14" s="2">
        <v>174813.36</v>
      </c>
      <c r="Y14" s="17">
        <f t="shared" si="2"/>
        <v>15173.609999999986</v>
      </c>
      <c r="Z14" s="1">
        <v>160</v>
      </c>
      <c r="AA14" s="1">
        <v>151</v>
      </c>
      <c r="AB14" s="1">
        <v>170</v>
      </c>
      <c r="AC14" s="1">
        <v>249</v>
      </c>
      <c r="AD14" s="1">
        <v>742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300</v>
      </c>
      <c r="AU14" s="1">
        <v>419</v>
      </c>
      <c r="AV14" s="1">
        <v>421</v>
      </c>
      <c r="AW14" s="1">
        <v>733</v>
      </c>
      <c r="AX14" s="1">
        <v>1112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191</v>
      </c>
      <c r="BE14" s="1">
        <v>173</v>
      </c>
      <c r="BF14" s="1">
        <v>84</v>
      </c>
      <c r="BG14" s="1">
        <v>410</v>
      </c>
      <c r="BH14" s="1">
        <v>767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>
      <c r="A15" s="1">
        <v>70100</v>
      </c>
      <c r="B15" s="1" t="s">
        <v>91</v>
      </c>
      <c r="C15" s="1">
        <v>16</v>
      </c>
      <c r="D15" s="1">
        <v>285</v>
      </c>
      <c r="E15" s="1" t="s">
        <v>64</v>
      </c>
      <c r="F15" s="1">
        <v>567</v>
      </c>
      <c r="G15" s="1" t="s">
        <v>74</v>
      </c>
      <c r="H15" s="2">
        <v>41.050400000000003</v>
      </c>
      <c r="I15" s="2">
        <v>656.80640000000005</v>
      </c>
      <c r="J15" s="10">
        <f t="shared" si="0"/>
        <v>0</v>
      </c>
      <c r="K15" s="11">
        <f t="shared" si="1"/>
        <v>0</v>
      </c>
      <c r="L15" s="1">
        <v>72.62</v>
      </c>
      <c r="M15" s="1">
        <v>88.19</v>
      </c>
      <c r="N15" s="16"/>
      <c r="O15" s="1">
        <v>80.28</v>
      </c>
      <c r="P15" s="1">
        <v>91.5</v>
      </c>
      <c r="Q15" s="16"/>
      <c r="R15" s="1">
        <v>81.97</v>
      </c>
      <c r="S15" s="1">
        <v>173.62</v>
      </c>
      <c r="T15" s="16"/>
      <c r="U15" s="1">
        <v>0</v>
      </c>
      <c r="V15" s="12">
        <v>154267.4</v>
      </c>
      <c r="W15" s="2"/>
      <c r="X15" s="2">
        <v>232057.91</v>
      </c>
      <c r="Y15" s="17">
        <f t="shared" si="2"/>
        <v>77790.510000000009</v>
      </c>
      <c r="Z15" s="1">
        <v>394</v>
      </c>
      <c r="AA15" s="1">
        <v>392</v>
      </c>
      <c r="AB15" s="1">
        <v>414</v>
      </c>
      <c r="AC15" s="1">
        <v>316</v>
      </c>
      <c r="AD15" s="1">
        <v>1411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329</v>
      </c>
      <c r="AU15" s="1">
        <v>490</v>
      </c>
      <c r="AV15" s="1">
        <v>453</v>
      </c>
      <c r="AW15" s="1">
        <v>515</v>
      </c>
      <c r="AX15" s="1">
        <v>1464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169</v>
      </c>
      <c r="BE15" s="1">
        <v>166</v>
      </c>
      <c r="BF15" s="1">
        <v>500</v>
      </c>
      <c r="BG15" s="1">
        <v>1119</v>
      </c>
      <c r="BH15" s="1">
        <v>2778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>
      <c r="A16" s="1">
        <v>70029</v>
      </c>
      <c r="B16" s="1" t="s">
        <v>102</v>
      </c>
      <c r="C16" s="1">
        <v>18</v>
      </c>
      <c r="D16" s="1">
        <v>285</v>
      </c>
      <c r="E16" s="1" t="s">
        <v>64</v>
      </c>
      <c r="F16" s="1">
        <v>558</v>
      </c>
      <c r="G16" s="1" t="s">
        <v>67</v>
      </c>
      <c r="H16" s="2">
        <v>44.814</v>
      </c>
      <c r="I16" s="2">
        <v>806.65200000000004</v>
      </c>
      <c r="J16" s="10">
        <f t="shared" si="0"/>
        <v>0</v>
      </c>
      <c r="K16" s="11">
        <f t="shared" si="1"/>
        <v>0</v>
      </c>
      <c r="L16" s="1">
        <v>44.22</v>
      </c>
      <c r="M16" s="1">
        <v>52.06</v>
      </c>
      <c r="N16" s="16"/>
      <c r="O16" s="1">
        <v>85.22</v>
      </c>
      <c r="P16" s="1">
        <v>83.67</v>
      </c>
      <c r="Q16" s="16"/>
      <c r="R16" s="1">
        <v>48.69</v>
      </c>
      <c r="S16" s="1">
        <v>100.67</v>
      </c>
      <c r="T16" s="16"/>
      <c r="U16" s="1">
        <v>0</v>
      </c>
      <c r="V16" s="12">
        <v>143696.09</v>
      </c>
      <c r="W16" s="2"/>
      <c r="X16" s="2">
        <v>190683.57</v>
      </c>
      <c r="Y16" s="17">
        <f t="shared" si="2"/>
        <v>46987.48000000001</v>
      </c>
      <c r="Z16" s="1">
        <v>206</v>
      </c>
      <c r="AA16" s="1">
        <v>198</v>
      </c>
      <c r="AB16" s="1">
        <v>352</v>
      </c>
      <c r="AC16" s="1">
        <v>278</v>
      </c>
      <c r="AD16" s="1">
        <v>937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384</v>
      </c>
      <c r="AU16" s="1">
        <v>573</v>
      </c>
      <c r="AV16" s="1">
        <v>508</v>
      </c>
      <c r="AW16" s="1">
        <v>711</v>
      </c>
      <c r="AX16" s="1">
        <v>1506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286</v>
      </c>
      <c r="BE16" s="1">
        <v>196</v>
      </c>
      <c r="BF16" s="1">
        <v>287</v>
      </c>
      <c r="BG16" s="1">
        <v>411</v>
      </c>
      <c r="BH16" s="1">
        <v>1812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2">
        <v>40.681800000000003</v>
      </c>
      <c r="I17" s="2">
        <v>813.63599999999997</v>
      </c>
      <c r="J17" s="10">
        <f t="shared" si="0"/>
        <v>0</v>
      </c>
      <c r="K17" s="11">
        <f t="shared" si="1"/>
        <v>0</v>
      </c>
      <c r="L17" s="1">
        <v>45.22</v>
      </c>
      <c r="M17" s="1">
        <v>76.05</v>
      </c>
      <c r="N17" s="16"/>
      <c r="O17" s="1">
        <v>91.42</v>
      </c>
      <c r="P17" s="1">
        <v>115.55</v>
      </c>
      <c r="Q17" s="16"/>
      <c r="R17" s="1">
        <v>38.950000000000003</v>
      </c>
      <c r="S17" s="1">
        <v>98.05</v>
      </c>
      <c r="T17" s="16"/>
      <c r="U17" s="1">
        <v>0</v>
      </c>
      <c r="V17" s="12">
        <v>142874.48000000001</v>
      </c>
      <c r="W17" s="2"/>
      <c r="X17" s="2">
        <v>235669.67</v>
      </c>
      <c r="Y17" s="17">
        <f t="shared" si="2"/>
        <v>92795.19</v>
      </c>
      <c r="Z17" s="1">
        <v>288</v>
      </c>
      <c r="AA17" s="1">
        <v>277</v>
      </c>
      <c r="AB17" s="1">
        <v>345</v>
      </c>
      <c r="AC17" s="1">
        <v>266</v>
      </c>
      <c r="AD17" s="1">
        <v>1521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590</v>
      </c>
      <c r="AU17" s="1">
        <v>687</v>
      </c>
      <c r="AV17" s="1">
        <v>592</v>
      </c>
      <c r="AW17" s="1">
        <v>606</v>
      </c>
      <c r="AX17" s="1">
        <v>2311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299</v>
      </c>
      <c r="BE17" s="1">
        <v>264</v>
      </c>
      <c r="BF17" s="1">
        <v>174</v>
      </c>
      <c r="BG17" s="1">
        <v>348</v>
      </c>
      <c r="BH17" s="1">
        <v>1961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>
      <c r="A18" s="1">
        <v>70002</v>
      </c>
      <c r="B18" s="1" t="s">
        <v>113</v>
      </c>
      <c r="C18" s="1">
        <v>48</v>
      </c>
      <c r="D18" s="1">
        <v>285</v>
      </c>
      <c r="E18" s="1" t="s">
        <v>64</v>
      </c>
      <c r="F18" s="1">
        <v>557</v>
      </c>
      <c r="G18" s="1" t="s">
        <v>69</v>
      </c>
      <c r="H18" s="2">
        <v>27.994199999999999</v>
      </c>
      <c r="I18" s="2">
        <v>1343.7216000000001</v>
      </c>
      <c r="J18" s="10">
        <f t="shared" si="0"/>
        <v>0</v>
      </c>
      <c r="K18" s="11">
        <f t="shared" si="1"/>
        <v>0</v>
      </c>
      <c r="L18" s="1">
        <v>22.27</v>
      </c>
      <c r="M18" s="1">
        <v>15.48</v>
      </c>
      <c r="N18" s="16"/>
      <c r="O18" s="1">
        <v>31.68</v>
      </c>
      <c r="P18" s="1">
        <v>42.83</v>
      </c>
      <c r="Q18" s="16"/>
      <c r="R18" s="1">
        <v>31.31</v>
      </c>
      <c r="S18" s="1">
        <v>21.27</v>
      </c>
      <c r="T18" s="16"/>
      <c r="U18" s="1">
        <v>0</v>
      </c>
      <c r="V18" s="12">
        <v>114566.26</v>
      </c>
      <c r="W18" s="2"/>
      <c r="X18" s="2">
        <v>106937.84</v>
      </c>
      <c r="Y18" s="17">
        <f t="shared" si="2"/>
        <v>-7628.4199999999983</v>
      </c>
      <c r="Z18" s="1">
        <v>318</v>
      </c>
      <c r="AA18" s="1">
        <v>358</v>
      </c>
      <c r="AB18" s="1">
        <v>320</v>
      </c>
      <c r="AC18" s="1">
        <v>504</v>
      </c>
      <c r="AD18" s="1">
        <v>743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262</v>
      </c>
      <c r="AU18" s="1">
        <v>563</v>
      </c>
      <c r="AV18" s="1">
        <v>707</v>
      </c>
      <c r="AW18" s="1">
        <v>540</v>
      </c>
      <c r="AX18" s="1">
        <v>2056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361</v>
      </c>
      <c r="BE18" s="1">
        <v>377</v>
      </c>
      <c r="BF18" s="1">
        <v>804</v>
      </c>
      <c r="BG18" s="1">
        <v>299</v>
      </c>
      <c r="BH18" s="1">
        <v>1021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>
      <c r="A19" s="1">
        <v>70187</v>
      </c>
      <c r="B19" s="1" t="s">
        <v>127</v>
      </c>
      <c r="C19" s="1">
        <v>1</v>
      </c>
      <c r="D19" s="1">
        <v>285</v>
      </c>
      <c r="E19" s="1" t="s">
        <v>64</v>
      </c>
      <c r="F19" s="1">
        <v>567</v>
      </c>
      <c r="G19" s="1" t="s">
        <v>74</v>
      </c>
      <c r="H19" s="2">
        <v>1099.0197000000001</v>
      </c>
      <c r="I19" s="2">
        <v>1099.0197000000001</v>
      </c>
      <c r="J19" s="10">
        <f t="shared" si="0"/>
        <v>0</v>
      </c>
      <c r="K19" s="11">
        <f t="shared" si="1"/>
        <v>0</v>
      </c>
      <c r="L19" s="1">
        <v>0</v>
      </c>
      <c r="M19" s="1">
        <v>0</v>
      </c>
      <c r="N19" s="16"/>
      <c r="O19" s="1">
        <v>77.5</v>
      </c>
      <c r="P19" s="1">
        <v>63</v>
      </c>
      <c r="Q19" s="16"/>
      <c r="R19" s="1">
        <v>26</v>
      </c>
      <c r="S19" s="1">
        <v>27</v>
      </c>
      <c r="T19" s="16"/>
      <c r="U19" s="1">
        <v>0</v>
      </c>
      <c r="V19" s="12">
        <v>113748.54</v>
      </c>
      <c r="W19" s="2"/>
      <c r="X19" s="2">
        <v>98911.77</v>
      </c>
      <c r="Y19" s="17">
        <f t="shared" si="2"/>
        <v>-14836.76999999999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5</v>
      </c>
      <c r="AU19" s="1">
        <v>56</v>
      </c>
      <c r="AV19" s="1">
        <v>44</v>
      </c>
      <c r="AW19" s="1">
        <v>1</v>
      </c>
      <c r="AX19" s="1">
        <v>63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11</v>
      </c>
      <c r="BE19" s="1">
        <v>9</v>
      </c>
      <c r="BF19" s="1">
        <v>5</v>
      </c>
      <c r="BG19" s="1">
        <v>11</v>
      </c>
      <c r="BH19" s="1">
        <v>27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>
      <c r="A20" s="1">
        <v>70006</v>
      </c>
      <c r="B20" s="1" t="s">
        <v>88</v>
      </c>
      <c r="C20" s="1">
        <v>1</v>
      </c>
      <c r="D20" s="1">
        <v>285</v>
      </c>
      <c r="E20" s="1" t="s">
        <v>64</v>
      </c>
      <c r="F20" s="1">
        <v>570</v>
      </c>
      <c r="G20" s="1" t="s">
        <v>72</v>
      </c>
      <c r="H20" s="2">
        <v>850</v>
      </c>
      <c r="I20" s="2">
        <v>850</v>
      </c>
      <c r="J20" s="10">
        <f t="shared" si="0"/>
        <v>0</v>
      </c>
      <c r="K20" s="11">
        <f t="shared" si="1"/>
        <v>0</v>
      </c>
      <c r="L20" s="1">
        <v>3.5</v>
      </c>
      <c r="M20" s="1">
        <v>134</v>
      </c>
      <c r="N20" s="16"/>
      <c r="O20" s="1">
        <v>16</v>
      </c>
      <c r="P20" s="1">
        <v>173</v>
      </c>
      <c r="Q20" s="16"/>
      <c r="R20" s="1">
        <v>110.5</v>
      </c>
      <c r="S20" s="1">
        <v>18</v>
      </c>
      <c r="T20" s="16"/>
      <c r="U20" s="1">
        <v>158</v>
      </c>
      <c r="V20" s="12">
        <v>110500</v>
      </c>
      <c r="W20" s="2">
        <f>U20*I20</f>
        <v>134300</v>
      </c>
      <c r="X20" s="2">
        <f>SUM(276250+W20)</f>
        <v>410550</v>
      </c>
      <c r="Y20" s="17">
        <f t="shared" si="2"/>
        <v>300050</v>
      </c>
      <c r="Z20" s="1">
        <v>2</v>
      </c>
      <c r="AA20" s="1">
        <v>1</v>
      </c>
      <c r="AB20" s="1">
        <v>0</v>
      </c>
      <c r="AC20" s="1">
        <v>2</v>
      </c>
      <c r="AD20" s="1">
        <v>134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3</v>
      </c>
      <c r="AU20" s="1">
        <v>21</v>
      </c>
      <c r="AV20" s="1">
        <v>2</v>
      </c>
      <c r="AW20" s="1">
        <v>1</v>
      </c>
      <c r="AX20" s="1">
        <v>173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80</v>
      </c>
      <c r="BE20" s="1">
        <v>31</v>
      </c>
      <c r="BF20" s="1">
        <v>3</v>
      </c>
      <c r="BG20" s="1">
        <v>24</v>
      </c>
      <c r="BH20" s="1">
        <v>18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>
      <c r="A21" s="1">
        <v>70005</v>
      </c>
      <c r="B21" s="1" t="s">
        <v>107</v>
      </c>
      <c r="C21" s="1">
        <v>24</v>
      </c>
      <c r="D21" s="1">
        <v>285</v>
      </c>
      <c r="E21" s="1" t="s">
        <v>64</v>
      </c>
      <c r="F21" s="1">
        <v>557</v>
      </c>
      <c r="G21" s="1" t="s">
        <v>69</v>
      </c>
      <c r="H21" s="2">
        <v>49.266300000000001</v>
      </c>
      <c r="I21" s="2">
        <v>1182.3912</v>
      </c>
      <c r="J21" s="10">
        <f t="shared" si="0"/>
        <v>0</v>
      </c>
      <c r="K21" s="11">
        <f t="shared" si="1"/>
        <v>0</v>
      </c>
      <c r="L21" s="1">
        <v>16.73</v>
      </c>
      <c r="M21" s="1">
        <v>39.08</v>
      </c>
      <c r="N21" s="16"/>
      <c r="O21" s="1">
        <v>55.73</v>
      </c>
      <c r="P21" s="1">
        <v>45.42</v>
      </c>
      <c r="Q21" s="16"/>
      <c r="R21" s="1">
        <v>17.100000000000001</v>
      </c>
      <c r="S21" s="1">
        <v>59.54</v>
      </c>
      <c r="T21" s="16"/>
      <c r="U21" s="1">
        <v>0</v>
      </c>
      <c r="V21" s="12">
        <v>105897.91</v>
      </c>
      <c r="W21" s="2"/>
      <c r="X21" s="2">
        <v>170313.60000000001</v>
      </c>
      <c r="Y21" s="17">
        <f t="shared" si="2"/>
        <v>64415.69</v>
      </c>
      <c r="Z21" s="1">
        <v>167</v>
      </c>
      <c r="AA21" s="1">
        <v>120</v>
      </c>
      <c r="AB21" s="1">
        <v>114</v>
      </c>
      <c r="AC21" s="1">
        <v>121</v>
      </c>
      <c r="AD21" s="1">
        <v>938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366</v>
      </c>
      <c r="AU21" s="1">
        <v>507</v>
      </c>
      <c r="AV21" s="1">
        <v>455</v>
      </c>
      <c r="AW21" s="1">
        <v>526</v>
      </c>
      <c r="AX21" s="1">
        <v>1090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83</v>
      </c>
      <c r="BE21" s="1">
        <v>182</v>
      </c>
      <c r="BF21" s="1">
        <v>178</v>
      </c>
      <c r="BG21" s="1">
        <v>117</v>
      </c>
      <c r="BH21" s="1">
        <v>1429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>
      <c r="A22" s="1">
        <v>70500</v>
      </c>
      <c r="B22" s="1" t="s">
        <v>105</v>
      </c>
      <c r="C22" s="1">
        <v>10</v>
      </c>
      <c r="D22" s="1">
        <v>285</v>
      </c>
      <c r="E22" s="1" t="s">
        <v>64</v>
      </c>
      <c r="F22" s="1">
        <v>285</v>
      </c>
      <c r="G22" s="1" t="s">
        <v>64</v>
      </c>
      <c r="H22" s="2">
        <v>121.3858</v>
      </c>
      <c r="I22" s="2">
        <v>1213.8579999999999</v>
      </c>
      <c r="J22" s="10">
        <f t="shared" si="0"/>
        <v>0</v>
      </c>
      <c r="K22" s="11">
        <f t="shared" si="1"/>
        <v>0</v>
      </c>
      <c r="L22" s="1">
        <v>22.5</v>
      </c>
      <c r="M22" s="1">
        <v>12.4</v>
      </c>
      <c r="N22" s="16"/>
      <c r="O22" s="1">
        <v>28.05</v>
      </c>
      <c r="P22" s="1">
        <v>21.2</v>
      </c>
      <c r="Q22" s="16"/>
      <c r="R22" s="1">
        <v>35.65</v>
      </c>
      <c r="S22" s="1">
        <v>19.100000000000001</v>
      </c>
      <c r="T22" s="16"/>
      <c r="U22" s="1">
        <v>0</v>
      </c>
      <c r="V22" s="12">
        <v>104634.56</v>
      </c>
      <c r="W22" s="2"/>
      <c r="X22" s="2">
        <v>63970.32</v>
      </c>
      <c r="Y22" s="17">
        <f t="shared" si="2"/>
        <v>-40664.239999999998</v>
      </c>
      <c r="Z22" s="1">
        <v>57</v>
      </c>
      <c r="AA22" s="1">
        <v>109</v>
      </c>
      <c r="AB22" s="1">
        <v>36</v>
      </c>
      <c r="AC22" s="1">
        <v>155</v>
      </c>
      <c r="AD22" s="1">
        <v>124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38</v>
      </c>
      <c r="AU22" s="1">
        <v>80</v>
      </c>
      <c r="AV22" s="1">
        <v>127</v>
      </c>
      <c r="AW22" s="1">
        <v>151</v>
      </c>
      <c r="AX22" s="1">
        <v>212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168</v>
      </c>
      <c r="BE22" s="1">
        <v>62</v>
      </c>
      <c r="BF22" s="1">
        <v>83</v>
      </c>
      <c r="BG22" s="1">
        <v>149</v>
      </c>
      <c r="BH22" s="1">
        <v>191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>
      <c r="A23" s="1">
        <v>70012</v>
      </c>
      <c r="B23" s="1" t="s">
        <v>89</v>
      </c>
      <c r="C23" s="1">
        <v>15</v>
      </c>
      <c r="D23" s="1">
        <v>285</v>
      </c>
      <c r="E23" s="1" t="s">
        <v>64</v>
      </c>
      <c r="F23" s="1">
        <v>562</v>
      </c>
      <c r="G23" s="1" t="s">
        <v>65</v>
      </c>
      <c r="H23" s="2">
        <v>27.955400000000001</v>
      </c>
      <c r="I23" s="2">
        <v>419.33100000000002</v>
      </c>
      <c r="J23" s="10">
        <f t="shared" si="0"/>
        <v>0</v>
      </c>
      <c r="K23" s="11">
        <f t="shared" si="1"/>
        <v>0</v>
      </c>
      <c r="L23" s="1">
        <v>64.5</v>
      </c>
      <c r="M23" s="1">
        <v>0.53</v>
      </c>
      <c r="N23" s="16"/>
      <c r="O23" s="1">
        <v>90.27</v>
      </c>
      <c r="P23" s="1">
        <v>26.93</v>
      </c>
      <c r="Q23" s="16"/>
      <c r="R23" s="1">
        <v>77.53</v>
      </c>
      <c r="S23" s="1">
        <v>55.33</v>
      </c>
      <c r="T23" s="16"/>
      <c r="U23" s="1">
        <v>0</v>
      </c>
      <c r="V23" s="12">
        <v>97410.59</v>
      </c>
      <c r="W23" s="2"/>
      <c r="X23" s="2">
        <v>34720.61</v>
      </c>
      <c r="Y23" s="17">
        <f t="shared" si="2"/>
        <v>-62689.979999999996</v>
      </c>
      <c r="Z23" s="1">
        <v>303</v>
      </c>
      <c r="AA23" s="1">
        <v>228</v>
      </c>
      <c r="AB23" s="1">
        <v>382</v>
      </c>
      <c r="AC23" s="1">
        <v>337</v>
      </c>
      <c r="AD23" s="1">
        <v>8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268</v>
      </c>
      <c r="AU23" s="1">
        <v>315</v>
      </c>
      <c r="AV23" s="1">
        <v>629</v>
      </c>
      <c r="AW23" s="1">
        <v>599</v>
      </c>
      <c r="AX23" s="1">
        <v>404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436</v>
      </c>
      <c r="BE23" s="1">
        <v>204</v>
      </c>
      <c r="BF23" s="1">
        <v>379</v>
      </c>
      <c r="BG23" s="1">
        <v>492</v>
      </c>
      <c r="BH23" s="1">
        <v>830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>
      <c r="A24" s="1">
        <v>70038</v>
      </c>
      <c r="B24" s="1" t="s">
        <v>66</v>
      </c>
      <c r="C24" s="1">
        <v>16</v>
      </c>
      <c r="D24" s="1">
        <v>285</v>
      </c>
      <c r="E24" s="1" t="s">
        <v>64</v>
      </c>
      <c r="F24" s="1">
        <v>558</v>
      </c>
      <c r="G24" s="1" t="s">
        <v>67</v>
      </c>
      <c r="H24" s="2">
        <v>50.8581</v>
      </c>
      <c r="I24" s="2">
        <v>813.7296</v>
      </c>
      <c r="J24" s="10">
        <f t="shared" si="0"/>
        <v>0</v>
      </c>
      <c r="K24" s="11">
        <f t="shared" si="1"/>
        <v>0</v>
      </c>
      <c r="L24" s="1">
        <v>27.59</v>
      </c>
      <c r="M24" s="1">
        <v>8.31</v>
      </c>
      <c r="N24" s="16"/>
      <c r="O24" s="1">
        <v>59.34</v>
      </c>
      <c r="P24" s="1">
        <v>47.75</v>
      </c>
      <c r="Q24" s="16"/>
      <c r="R24" s="1">
        <v>31.56</v>
      </c>
      <c r="S24" s="1">
        <v>54.44</v>
      </c>
      <c r="T24" s="16"/>
      <c r="U24" s="1">
        <v>0</v>
      </c>
      <c r="V24" s="12">
        <v>96426.96</v>
      </c>
      <c r="W24" s="2"/>
      <c r="X24" s="2">
        <v>89917.119999999995</v>
      </c>
      <c r="Y24" s="17">
        <f t="shared" si="2"/>
        <v>-6509.8400000000111</v>
      </c>
      <c r="Z24" s="1">
        <v>91</v>
      </c>
      <c r="AA24" s="1">
        <v>66</v>
      </c>
      <c r="AB24" s="1">
        <v>239</v>
      </c>
      <c r="AC24" s="1">
        <v>157</v>
      </c>
      <c r="AD24" s="1">
        <v>133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262</v>
      </c>
      <c r="AU24" s="1">
        <v>257</v>
      </c>
      <c r="AV24" s="1">
        <v>349</v>
      </c>
      <c r="AW24" s="1">
        <v>420</v>
      </c>
      <c r="AX24" s="1">
        <v>764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147</v>
      </c>
      <c r="BE24" s="1">
        <v>149</v>
      </c>
      <c r="BF24" s="1">
        <v>126</v>
      </c>
      <c r="BG24" s="1">
        <v>315</v>
      </c>
      <c r="BH24" s="1">
        <v>871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>
      <c r="A25" s="1">
        <v>70041</v>
      </c>
      <c r="B25" s="1" t="s">
        <v>114</v>
      </c>
      <c r="C25" s="1">
        <v>24</v>
      </c>
      <c r="D25" s="1">
        <v>285</v>
      </c>
      <c r="E25" s="1" t="s">
        <v>64</v>
      </c>
      <c r="F25" s="1">
        <v>558</v>
      </c>
      <c r="G25" s="1" t="s">
        <v>67</v>
      </c>
      <c r="H25" s="2">
        <v>38.344099999999997</v>
      </c>
      <c r="I25" s="2">
        <v>920.25840000000005</v>
      </c>
      <c r="J25" s="10">
        <f t="shared" si="0"/>
        <v>0</v>
      </c>
      <c r="K25" s="11">
        <f t="shared" si="1"/>
        <v>0</v>
      </c>
      <c r="L25" s="1">
        <v>42.19</v>
      </c>
      <c r="M25" s="1">
        <v>42.04</v>
      </c>
      <c r="N25" s="16"/>
      <c r="O25" s="1">
        <v>29.71</v>
      </c>
      <c r="P25" s="1">
        <v>42.46</v>
      </c>
      <c r="Q25" s="16"/>
      <c r="R25" s="1">
        <v>31.12</v>
      </c>
      <c r="S25" s="1">
        <v>58.83</v>
      </c>
      <c r="T25" s="16"/>
      <c r="U25" s="1">
        <v>0</v>
      </c>
      <c r="V25" s="12">
        <v>94805.79</v>
      </c>
      <c r="W25" s="2"/>
      <c r="X25" s="2">
        <v>131903.70000000001</v>
      </c>
      <c r="Y25" s="17">
        <f t="shared" si="2"/>
        <v>37097.910000000018</v>
      </c>
      <c r="Z25" s="1">
        <v>307</v>
      </c>
      <c r="AA25" s="1">
        <v>310</v>
      </c>
      <c r="AB25" s="1">
        <v>345</v>
      </c>
      <c r="AC25" s="1">
        <v>411</v>
      </c>
      <c r="AD25" s="1">
        <v>1009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194</v>
      </c>
      <c r="AU25" s="1">
        <v>235</v>
      </c>
      <c r="AV25" s="1">
        <v>220</v>
      </c>
      <c r="AW25" s="1">
        <v>363</v>
      </c>
      <c r="AX25" s="1">
        <v>1019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237</v>
      </c>
      <c r="BE25" s="1">
        <v>196</v>
      </c>
      <c r="BF25" s="1">
        <v>205</v>
      </c>
      <c r="BG25" s="1">
        <v>414</v>
      </c>
      <c r="BH25" s="1">
        <v>1412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>
      <c r="A26" s="1">
        <v>70168</v>
      </c>
      <c r="B26" s="1" t="s">
        <v>109</v>
      </c>
      <c r="C26" s="1">
        <v>24</v>
      </c>
      <c r="D26" s="1">
        <v>285</v>
      </c>
      <c r="E26" s="1" t="s">
        <v>64</v>
      </c>
      <c r="F26" s="1">
        <v>974</v>
      </c>
      <c r="G26" s="1" t="s">
        <v>110</v>
      </c>
      <c r="H26" s="2">
        <v>49.412100000000002</v>
      </c>
      <c r="I26" s="2">
        <v>1185.8904</v>
      </c>
      <c r="J26" s="10">
        <f t="shared" si="0"/>
        <v>0</v>
      </c>
      <c r="K26" s="11">
        <f t="shared" si="1"/>
        <v>0</v>
      </c>
      <c r="L26" s="1">
        <v>23.21</v>
      </c>
      <c r="M26" s="1">
        <v>40.92</v>
      </c>
      <c r="N26" s="16"/>
      <c r="O26" s="1">
        <v>27.5</v>
      </c>
      <c r="P26" s="1">
        <v>37.25</v>
      </c>
      <c r="Q26" s="16"/>
      <c r="R26" s="1">
        <v>24.48</v>
      </c>
      <c r="S26" s="1">
        <v>65.17</v>
      </c>
      <c r="T26" s="16"/>
      <c r="U26" s="1">
        <v>0</v>
      </c>
      <c r="V26" s="12">
        <v>89164.13</v>
      </c>
      <c r="W26" s="2"/>
      <c r="X26" s="2">
        <v>169977.62</v>
      </c>
      <c r="Y26" s="17">
        <f t="shared" si="2"/>
        <v>80813.489999999991</v>
      </c>
      <c r="Z26" s="1">
        <v>159</v>
      </c>
      <c r="AA26" s="1">
        <v>191</v>
      </c>
      <c r="AB26" s="1">
        <v>198</v>
      </c>
      <c r="AC26" s="1">
        <v>209</v>
      </c>
      <c r="AD26" s="1">
        <v>982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222</v>
      </c>
      <c r="AU26" s="1">
        <v>217</v>
      </c>
      <c r="AV26" s="1">
        <v>205</v>
      </c>
      <c r="AW26" s="1">
        <v>249</v>
      </c>
      <c r="AX26" s="1">
        <v>894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244</v>
      </c>
      <c r="BE26" s="1">
        <v>219</v>
      </c>
      <c r="BF26" s="1">
        <v>102</v>
      </c>
      <c r="BG26" s="1">
        <v>264</v>
      </c>
      <c r="BH26" s="1">
        <v>1564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>
      <c r="A27" s="1">
        <v>70070</v>
      </c>
      <c r="B27" s="1" t="s">
        <v>63</v>
      </c>
      <c r="C27" s="1">
        <v>5</v>
      </c>
      <c r="D27" s="1">
        <v>285</v>
      </c>
      <c r="E27" s="1" t="s">
        <v>64</v>
      </c>
      <c r="F27" s="1">
        <v>562</v>
      </c>
      <c r="G27" s="1" t="s">
        <v>65</v>
      </c>
      <c r="H27" s="2">
        <v>72.478399999999993</v>
      </c>
      <c r="I27" s="2">
        <v>362.392</v>
      </c>
      <c r="J27" s="10">
        <f t="shared" si="0"/>
        <v>0</v>
      </c>
      <c r="K27" s="11">
        <f t="shared" si="1"/>
        <v>0</v>
      </c>
      <c r="L27" s="1">
        <v>51.3</v>
      </c>
      <c r="M27" s="1">
        <v>57.8</v>
      </c>
      <c r="N27" s="16"/>
      <c r="O27" s="1">
        <v>122.6</v>
      </c>
      <c r="P27" s="1">
        <v>66.400000000000006</v>
      </c>
      <c r="Q27" s="16"/>
      <c r="R27" s="1">
        <v>71</v>
      </c>
      <c r="S27" s="1">
        <v>66</v>
      </c>
      <c r="T27" s="16"/>
      <c r="U27" s="1">
        <v>0</v>
      </c>
      <c r="V27" s="12">
        <v>88749.8</v>
      </c>
      <c r="W27" s="2"/>
      <c r="X27" s="2">
        <v>68926.960000000006</v>
      </c>
      <c r="Y27" s="17">
        <f t="shared" si="2"/>
        <v>-19822.839999999997</v>
      </c>
      <c r="Z27" s="1">
        <v>60</v>
      </c>
      <c r="AA27" s="1">
        <v>60</v>
      </c>
      <c r="AB27" s="1">
        <v>109</v>
      </c>
      <c r="AC27" s="1">
        <v>115</v>
      </c>
      <c r="AD27" s="1">
        <v>289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155</v>
      </c>
      <c r="AU27" s="1">
        <v>189</v>
      </c>
      <c r="AV27" s="1">
        <v>236</v>
      </c>
      <c r="AW27" s="1">
        <v>255</v>
      </c>
      <c r="AX27" s="1">
        <v>332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72</v>
      </c>
      <c r="BE27" s="1">
        <v>79</v>
      </c>
      <c r="BF27" s="1">
        <v>100</v>
      </c>
      <c r="BG27" s="1">
        <v>287</v>
      </c>
      <c r="BH27" s="1">
        <v>330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>
      <c r="A28" s="1">
        <v>70090</v>
      </c>
      <c r="B28" s="1" t="s">
        <v>86</v>
      </c>
      <c r="C28" s="1">
        <v>32</v>
      </c>
      <c r="D28" s="1">
        <v>285</v>
      </c>
      <c r="E28" s="1" t="s">
        <v>64</v>
      </c>
      <c r="F28" s="1">
        <v>573</v>
      </c>
      <c r="G28" s="1" t="s">
        <v>87</v>
      </c>
      <c r="H28" s="2">
        <v>32.271900000000002</v>
      </c>
      <c r="I28" s="2">
        <v>1032.7008000000001</v>
      </c>
      <c r="J28" s="10">
        <f t="shared" si="0"/>
        <v>0</v>
      </c>
      <c r="K28" s="11">
        <f t="shared" si="1"/>
        <v>0</v>
      </c>
      <c r="L28" s="1">
        <v>23.42</v>
      </c>
      <c r="M28" s="1">
        <v>22.12</v>
      </c>
      <c r="N28" s="16"/>
      <c r="O28" s="1">
        <v>35.89</v>
      </c>
      <c r="P28" s="1">
        <v>29.19</v>
      </c>
      <c r="Q28" s="16"/>
      <c r="R28" s="1">
        <v>19.45</v>
      </c>
      <c r="S28" s="1">
        <v>29.09</v>
      </c>
      <c r="T28" s="16"/>
      <c r="U28" s="1">
        <v>0</v>
      </c>
      <c r="V28" s="12">
        <v>81341.320000000007</v>
      </c>
      <c r="W28" s="2"/>
      <c r="X28" s="2">
        <v>83035.600000000006</v>
      </c>
      <c r="Y28" s="17">
        <f t="shared" si="2"/>
        <v>1694.2799999999988</v>
      </c>
      <c r="Z28" s="1">
        <v>274</v>
      </c>
      <c r="AA28" s="1">
        <v>201</v>
      </c>
      <c r="AB28" s="1">
        <v>287</v>
      </c>
      <c r="AC28" s="1">
        <v>176</v>
      </c>
      <c r="AD28" s="1">
        <v>708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287</v>
      </c>
      <c r="AU28" s="1">
        <v>383</v>
      </c>
      <c r="AV28" s="1">
        <v>428</v>
      </c>
      <c r="AW28" s="1">
        <v>484</v>
      </c>
      <c r="AX28" s="1">
        <v>934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211</v>
      </c>
      <c r="BE28" s="1">
        <v>304</v>
      </c>
      <c r="BF28" s="1">
        <v>179</v>
      </c>
      <c r="BG28" s="1">
        <v>161</v>
      </c>
      <c r="BH28" s="1">
        <v>931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>
      <c r="A29" s="1">
        <v>70044</v>
      </c>
      <c r="B29" s="1" t="s">
        <v>96</v>
      </c>
      <c r="C29" s="1">
        <v>21</v>
      </c>
      <c r="D29" s="1">
        <v>285</v>
      </c>
      <c r="E29" s="1" t="s">
        <v>64</v>
      </c>
      <c r="F29" s="1">
        <v>565</v>
      </c>
      <c r="G29" s="1" t="s">
        <v>94</v>
      </c>
      <c r="H29" s="2">
        <v>30.254300000000001</v>
      </c>
      <c r="I29" s="2">
        <v>635.34029999999996</v>
      </c>
      <c r="J29" s="10">
        <f t="shared" si="0"/>
        <v>0</v>
      </c>
      <c r="K29" s="11">
        <f t="shared" si="1"/>
        <v>0</v>
      </c>
      <c r="L29" s="1">
        <v>45.93</v>
      </c>
      <c r="M29" s="1">
        <v>35.24</v>
      </c>
      <c r="N29" s="16"/>
      <c r="O29" s="1">
        <v>47.52</v>
      </c>
      <c r="P29" s="1">
        <v>52.38</v>
      </c>
      <c r="Q29" s="16"/>
      <c r="R29" s="1">
        <v>30.29</v>
      </c>
      <c r="S29" s="1">
        <v>67.05</v>
      </c>
      <c r="T29" s="16"/>
      <c r="U29" s="1">
        <v>0</v>
      </c>
      <c r="V29" s="12">
        <v>78615.8</v>
      </c>
      <c r="W29" s="2"/>
      <c r="X29" s="2">
        <v>98265.97</v>
      </c>
      <c r="Y29" s="17">
        <f t="shared" si="2"/>
        <v>19650.169999999998</v>
      </c>
      <c r="Z29" s="1">
        <v>201</v>
      </c>
      <c r="AA29" s="1">
        <v>115</v>
      </c>
      <c r="AB29" s="1">
        <v>510</v>
      </c>
      <c r="AC29" s="1">
        <v>392</v>
      </c>
      <c r="AD29" s="1">
        <v>740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205</v>
      </c>
      <c r="AU29" s="1">
        <v>275</v>
      </c>
      <c r="AV29" s="1">
        <v>391</v>
      </c>
      <c r="AW29" s="1">
        <v>529</v>
      </c>
      <c r="AX29" s="1">
        <v>1100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199</v>
      </c>
      <c r="BE29" s="1">
        <v>142</v>
      </c>
      <c r="BF29" s="1">
        <v>235</v>
      </c>
      <c r="BG29" s="1">
        <v>262</v>
      </c>
      <c r="BH29" s="1">
        <v>1408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>
      <c r="A30" s="1">
        <v>70039</v>
      </c>
      <c r="B30" s="1" t="s">
        <v>78</v>
      </c>
      <c r="C30" s="1">
        <v>18</v>
      </c>
      <c r="D30" s="1">
        <v>285</v>
      </c>
      <c r="E30" s="1" t="s">
        <v>64</v>
      </c>
      <c r="F30" s="1">
        <v>558</v>
      </c>
      <c r="G30" s="1" t="s">
        <v>67</v>
      </c>
      <c r="H30" s="2">
        <v>41.593600000000002</v>
      </c>
      <c r="I30" s="2">
        <v>748.6848</v>
      </c>
      <c r="J30" s="10">
        <f t="shared" si="0"/>
        <v>0</v>
      </c>
      <c r="K30" s="11">
        <f t="shared" si="1"/>
        <v>0</v>
      </c>
      <c r="L30" s="1">
        <v>28.58</v>
      </c>
      <c r="M30" s="1">
        <v>102.22</v>
      </c>
      <c r="N30" s="16"/>
      <c r="O30" s="1">
        <v>38.17</v>
      </c>
      <c r="P30" s="1">
        <v>34.28</v>
      </c>
      <c r="Q30" s="16"/>
      <c r="R30" s="1">
        <v>17.61</v>
      </c>
      <c r="S30" s="1">
        <v>57.61</v>
      </c>
      <c r="T30" s="16"/>
      <c r="U30" s="1">
        <v>0</v>
      </c>
      <c r="V30" s="12">
        <v>63159.88</v>
      </c>
      <c r="W30" s="2"/>
      <c r="X30" s="2">
        <v>145328.04</v>
      </c>
      <c r="Y30" s="17">
        <f t="shared" si="2"/>
        <v>82168.160000000003</v>
      </c>
      <c r="Z30" s="1">
        <v>124</v>
      </c>
      <c r="AA30" s="1">
        <v>211</v>
      </c>
      <c r="AB30" s="1">
        <v>188</v>
      </c>
      <c r="AC30" s="1">
        <v>194</v>
      </c>
      <c r="AD30" s="1">
        <v>1840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187</v>
      </c>
      <c r="AU30" s="1">
        <v>178</v>
      </c>
      <c r="AV30" s="1">
        <v>262</v>
      </c>
      <c r="AW30" s="1">
        <v>298</v>
      </c>
      <c r="AX30" s="1">
        <v>617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63</v>
      </c>
      <c r="BE30" s="1">
        <v>76</v>
      </c>
      <c r="BF30" s="1">
        <v>118</v>
      </c>
      <c r="BG30" s="1">
        <v>196</v>
      </c>
      <c r="BH30" s="1">
        <v>1037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>
      <c r="A31" s="1">
        <v>70137</v>
      </c>
      <c r="B31" s="1" t="s">
        <v>152</v>
      </c>
      <c r="C31" s="1">
        <v>12</v>
      </c>
      <c r="D31" s="1">
        <v>285</v>
      </c>
      <c r="E31" s="1" t="s">
        <v>64</v>
      </c>
      <c r="F31" s="1">
        <v>567</v>
      </c>
      <c r="G31" s="1" t="s">
        <v>74</v>
      </c>
      <c r="H31" s="2">
        <v>76.562100000000001</v>
      </c>
      <c r="I31" s="2">
        <v>918.74519999999995</v>
      </c>
      <c r="J31" s="10">
        <f t="shared" si="0"/>
        <v>0</v>
      </c>
      <c r="K31" s="11">
        <f t="shared" si="1"/>
        <v>0</v>
      </c>
      <c r="L31" s="1">
        <v>25.58</v>
      </c>
      <c r="M31" s="1">
        <v>1.33</v>
      </c>
      <c r="N31" s="16"/>
      <c r="O31" s="1">
        <v>34.58</v>
      </c>
      <c r="P31" s="1">
        <v>4.75</v>
      </c>
      <c r="Q31" s="16"/>
      <c r="R31" s="1">
        <v>7</v>
      </c>
      <c r="S31" s="1">
        <v>15.92</v>
      </c>
      <c r="T31" s="16"/>
      <c r="U31" s="1">
        <v>0</v>
      </c>
      <c r="V31" s="12">
        <v>61709.05</v>
      </c>
      <c r="W31" s="2"/>
      <c r="X31" s="2">
        <v>20212.39</v>
      </c>
      <c r="Y31" s="17">
        <f t="shared" si="2"/>
        <v>-41496.660000000003</v>
      </c>
      <c r="Z31" s="1">
        <v>221</v>
      </c>
      <c r="AA31" s="1">
        <v>51</v>
      </c>
      <c r="AB31" s="1">
        <v>42</v>
      </c>
      <c r="AC31" s="1">
        <v>37</v>
      </c>
      <c r="AD31" s="1">
        <v>16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115</v>
      </c>
      <c r="AU31" s="1">
        <v>153</v>
      </c>
      <c r="AV31" s="1">
        <v>176</v>
      </c>
      <c r="AW31" s="1">
        <v>95</v>
      </c>
      <c r="AX31" s="1">
        <v>57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10</v>
      </c>
      <c r="BE31" s="1">
        <v>43</v>
      </c>
      <c r="BF31" s="1">
        <v>32</v>
      </c>
      <c r="BG31" s="1">
        <v>41</v>
      </c>
      <c r="BH31" s="1">
        <v>191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>
      <c r="A32" s="1">
        <v>70003</v>
      </c>
      <c r="B32" s="1" t="s">
        <v>82</v>
      </c>
      <c r="C32" s="1">
        <v>25</v>
      </c>
      <c r="D32" s="1">
        <v>285</v>
      </c>
      <c r="E32" s="1" t="s">
        <v>64</v>
      </c>
      <c r="F32" s="1">
        <v>557</v>
      </c>
      <c r="G32" s="1" t="s">
        <v>69</v>
      </c>
      <c r="H32" s="2">
        <v>62.836599999999997</v>
      </c>
      <c r="I32" s="2">
        <v>1570.915</v>
      </c>
      <c r="J32" s="10">
        <f t="shared" si="0"/>
        <v>0</v>
      </c>
      <c r="K32" s="11">
        <f t="shared" si="1"/>
        <v>0</v>
      </c>
      <c r="L32" s="1">
        <v>11.68</v>
      </c>
      <c r="M32" s="1">
        <v>47.48</v>
      </c>
      <c r="N32" s="16"/>
      <c r="O32" s="1">
        <v>15.46</v>
      </c>
      <c r="P32" s="1">
        <v>17.239999999999998</v>
      </c>
      <c r="Q32" s="16"/>
      <c r="R32" s="1">
        <v>11.22</v>
      </c>
      <c r="S32" s="1">
        <v>60.12</v>
      </c>
      <c r="T32" s="16"/>
      <c r="U32" s="1">
        <v>0</v>
      </c>
      <c r="V32" s="12">
        <v>60260.3</v>
      </c>
      <c r="W32" s="2"/>
      <c r="X32" s="2">
        <v>196113.03</v>
      </c>
      <c r="Y32" s="17">
        <f t="shared" si="2"/>
        <v>135852.72999999998</v>
      </c>
      <c r="Z32" s="1">
        <v>30</v>
      </c>
      <c r="AA32" s="1">
        <v>75</v>
      </c>
      <c r="AB32" s="1">
        <v>138</v>
      </c>
      <c r="AC32" s="1">
        <v>173</v>
      </c>
      <c r="AD32" s="1">
        <v>1187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134</v>
      </c>
      <c r="AU32" s="1">
        <v>182</v>
      </c>
      <c r="AV32" s="1">
        <v>95</v>
      </c>
      <c r="AW32" s="1">
        <v>133</v>
      </c>
      <c r="AX32" s="1">
        <v>431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70</v>
      </c>
      <c r="BE32" s="1">
        <v>40</v>
      </c>
      <c r="BF32" s="1">
        <v>36</v>
      </c>
      <c r="BG32" s="1">
        <v>309</v>
      </c>
      <c r="BH32" s="1">
        <v>1503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>
      <c r="A33" s="1">
        <v>70011</v>
      </c>
      <c r="B33" s="1" t="s">
        <v>101</v>
      </c>
      <c r="C33" s="1">
        <v>15</v>
      </c>
      <c r="D33" s="1">
        <v>285</v>
      </c>
      <c r="E33" s="1" t="s">
        <v>64</v>
      </c>
      <c r="F33" s="1">
        <v>562</v>
      </c>
      <c r="G33" s="1" t="s">
        <v>65</v>
      </c>
      <c r="H33" s="2">
        <v>27.955400000000001</v>
      </c>
      <c r="I33" s="2">
        <v>419.33100000000002</v>
      </c>
      <c r="J33" s="10">
        <f t="shared" si="0"/>
        <v>0</v>
      </c>
      <c r="K33" s="11">
        <f t="shared" si="1"/>
        <v>0</v>
      </c>
      <c r="L33" s="1">
        <v>35.229999999999997</v>
      </c>
      <c r="M33" s="1">
        <v>35.93</v>
      </c>
      <c r="N33" s="16"/>
      <c r="O33" s="1">
        <v>60.07</v>
      </c>
      <c r="P33" s="1">
        <v>31.53</v>
      </c>
      <c r="Q33" s="16"/>
      <c r="R33" s="1">
        <v>43.47</v>
      </c>
      <c r="S33" s="1">
        <v>73.2</v>
      </c>
      <c r="T33" s="16"/>
      <c r="U33" s="1">
        <v>0</v>
      </c>
      <c r="V33" s="12">
        <v>58189.17</v>
      </c>
      <c r="W33" s="2"/>
      <c r="X33" s="2">
        <v>58985.89</v>
      </c>
      <c r="Y33" s="17">
        <f t="shared" si="2"/>
        <v>796.72000000000116</v>
      </c>
      <c r="Z33" s="1">
        <v>179</v>
      </c>
      <c r="AA33" s="1">
        <v>134</v>
      </c>
      <c r="AB33" s="1">
        <v>183</v>
      </c>
      <c r="AC33" s="1">
        <v>199</v>
      </c>
      <c r="AD33" s="1">
        <v>539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233</v>
      </c>
      <c r="AU33" s="1">
        <v>242</v>
      </c>
      <c r="AV33" s="1">
        <v>376</v>
      </c>
      <c r="AW33" s="1">
        <v>342</v>
      </c>
      <c r="AX33" s="1">
        <v>473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175</v>
      </c>
      <c r="BE33" s="1">
        <v>232</v>
      </c>
      <c r="BF33" s="1">
        <v>261</v>
      </c>
      <c r="BG33" s="1">
        <v>200</v>
      </c>
      <c r="BH33" s="1">
        <v>1098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>
      <c r="A34" s="1">
        <v>70263</v>
      </c>
      <c r="B34" s="1" t="s">
        <v>129</v>
      </c>
      <c r="C34" s="1">
        <v>16</v>
      </c>
      <c r="D34" s="1">
        <v>285</v>
      </c>
      <c r="E34" s="1" t="s">
        <v>64</v>
      </c>
      <c r="F34" s="1">
        <v>557</v>
      </c>
      <c r="G34" s="1" t="s">
        <v>69</v>
      </c>
      <c r="H34" s="2">
        <v>97.94</v>
      </c>
      <c r="I34" s="2">
        <v>1567.04</v>
      </c>
      <c r="J34" s="10">
        <f t="shared" si="0"/>
        <v>0</v>
      </c>
      <c r="K34" s="11">
        <f t="shared" si="1"/>
        <v>0</v>
      </c>
      <c r="L34" s="1">
        <v>6.31</v>
      </c>
      <c r="M34" s="1">
        <v>12.62</v>
      </c>
      <c r="N34" s="16"/>
      <c r="O34" s="1">
        <v>23.28</v>
      </c>
      <c r="P34" s="1">
        <v>11.62</v>
      </c>
      <c r="Q34" s="16"/>
      <c r="R34" s="1">
        <v>7.12</v>
      </c>
      <c r="S34" s="1">
        <v>13.88</v>
      </c>
      <c r="T34" s="16"/>
      <c r="U34" s="1">
        <v>0</v>
      </c>
      <c r="V34" s="12">
        <v>57539.75</v>
      </c>
      <c r="W34" s="2"/>
      <c r="X34" s="2">
        <v>59743.4</v>
      </c>
      <c r="Y34" s="17">
        <f t="shared" si="2"/>
        <v>2203.6500000000015</v>
      </c>
      <c r="Z34" s="1">
        <v>43</v>
      </c>
      <c r="AA34" s="1">
        <v>27</v>
      </c>
      <c r="AB34" s="1">
        <v>37</v>
      </c>
      <c r="AC34" s="1">
        <v>15</v>
      </c>
      <c r="AD34" s="1">
        <v>202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124</v>
      </c>
      <c r="AU34" s="1">
        <v>109</v>
      </c>
      <c r="AV34" s="1">
        <v>138</v>
      </c>
      <c r="AW34" s="1">
        <v>112</v>
      </c>
      <c r="AX34" s="1">
        <v>186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17</v>
      </c>
      <c r="BE34" s="1">
        <v>86</v>
      </c>
      <c r="BF34" s="1">
        <v>43</v>
      </c>
      <c r="BG34" s="1">
        <v>22</v>
      </c>
      <c r="BH34" s="1">
        <v>222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>
      <c r="A35" s="1">
        <v>70246</v>
      </c>
      <c r="B35" s="1" t="s">
        <v>154</v>
      </c>
      <c r="C35" s="1">
        <v>16</v>
      </c>
      <c r="D35" s="1">
        <v>285</v>
      </c>
      <c r="E35" s="1" t="s">
        <v>64</v>
      </c>
      <c r="F35" s="1">
        <v>387</v>
      </c>
      <c r="G35" s="1" t="s">
        <v>94</v>
      </c>
      <c r="H35" s="2">
        <v>43.950699999999998</v>
      </c>
      <c r="I35" s="2">
        <v>703.21119999999996</v>
      </c>
      <c r="J35" s="10">
        <f t="shared" si="0"/>
        <v>0</v>
      </c>
      <c r="K35" s="11">
        <f t="shared" si="1"/>
        <v>0</v>
      </c>
      <c r="L35" s="1">
        <v>24.38</v>
      </c>
      <c r="M35" s="1">
        <v>32.75</v>
      </c>
      <c r="N35" s="16"/>
      <c r="O35" s="1">
        <v>33.380000000000003</v>
      </c>
      <c r="P35" s="1">
        <v>7</v>
      </c>
      <c r="Q35" s="16"/>
      <c r="R35" s="1">
        <v>23.94</v>
      </c>
      <c r="S35" s="1">
        <v>27.69</v>
      </c>
      <c r="T35" s="16"/>
      <c r="U35" s="1">
        <v>0</v>
      </c>
      <c r="V35" s="12">
        <v>57443.56</v>
      </c>
      <c r="W35" s="2"/>
      <c r="X35" s="2">
        <v>47422.81</v>
      </c>
      <c r="Y35" s="17">
        <f t="shared" si="2"/>
        <v>-10020.75</v>
      </c>
      <c r="Z35" s="1">
        <v>142</v>
      </c>
      <c r="AA35" s="1">
        <v>102</v>
      </c>
      <c r="AB35" s="1">
        <v>150</v>
      </c>
      <c r="AC35" s="1">
        <v>94</v>
      </c>
      <c r="AD35" s="1">
        <v>524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190</v>
      </c>
      <c r="AU35" s="1">
        <v>175</v>
      </c>
      <c r="AV35" s="1">
        <v>161</v>
      </c>
      <c r="AW35" s="1">
        <v>191</v>
      </c>
      <c r="AX35" s="1">
        <v>112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194</v>
      </c>
      <c r="BE35" s="1">
        <v>76</v>
      </c>
      <c r="BF35" s="1">
        <v>72</v>
      </c>
      <c r="BG35" s="1">
        <v>158</v>
      </c>
      <c r="BH35" s="1">
        <v>443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>
      <c r="A36" s="1">
        <v>70080</v>
      </c>
      <c r="B36" s="1" t="s">
        <v>159</v>
      </c>
      <c r="C36" s="1">
        <v>12</v>
      </c>
      <c r="D36" s="1">
        <v>285</v>
      </c>
      <c r="E36" s="1" t="s">
        <v>64</v>
      </c>
      <c r="F36" s="1">
        <v>35</v>
      </c>
      <c r="G36" s="1" t="s">
        <v>76</v>
      </c>
      <c r="H36" s="2">
        <v>74.31</v>
      </c>
      <c r="I36" s="2">
        <v>891.72</v>
      </c>
      <c r="J36" s="10">
        <f t="shared" si="0"/>
        <v>0</v>
      </c>
      <c r="K36" s="11">
        <f t="shared" si="1"/>
        <v>0</v>
      </c>
      <c r="L36" s="1">
        <v>3.04</v>
      </c>
      <c r="M36" s="1">
        <v>5</v>
      </c>
      <c r="N36" s="16"/>
      <c r="O36" s="1">
        <v>46.04</v>
      </c>
      <c r="P36" s="1">
        <v>31.33</v>
      </c>
      <c r="Q36" s="16"/>
      <c r="R36" s="1">
        <v>15.25</v>
      </c>
      <c r="S36" s="1">
        <v>13.83</v>
      </c>
      <c r="T36" s="16"/>
      <c r="U36" s="1">
        <v>0</v>
      </c>
      <c r="V36" s="12">
        <v>57367.32</v>
      </c>
      <c r="W36" s="2"/>
      <c r="X36" s="2">
        <v>44734.62</v>
      </c>
      <c r="Y36" s="17">
        <f t="shared" si="2"/>
        <v>-12632.699999999997</v>
      </c>
      <c r="Z36" s="1">
        <v>12</v>
      </c>
      <c r="AA36" s="1">
        <v>10</v>
      </c>
      <c r="AB36" s="1">
        <v>18</v>
      </c>
      <c r="AC36" s="1">
        <v>3</v>
      </c>
      <c r="AD36" s="1">
        <v>60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54</v>
      </c>
      <c r="AU36" s="1">
        <v>289</v>
      </c>
      <c r="AV36" s="1">
        <v>247</v>
      </c>
      <c r="AW36" s="1">
        <v>214</v>
      </c>
      <c r="AX36" s="1">
        <v>376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54</v>
      </c>
      <c r="BE36" s="1">
        <v>41</v>
      </c>
      <c r="BF36" s="1">
        <v>86</v>
      </c>
      <c r="BG36" s="1">
        <v>45</v>
      </c>
      <c r="BH36" s="1">
        <v>166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>
      <c r="A37" s="1">
        <v>70048</v>
      </c>
      <c r="B37" s="1" t="s">
        <v>133</v>
      </c>
      <c r="C37" s="1">
        <v>20</v>
      </c>
      <c r="D37" s="1">
        <v>285</v>
      </c>
      <c r="E37" s="1" t="s">
        <v>64</v>
      </c>
      <c r="F37" s="1">
        <v>558</v>
      </c>
      <c r="G37" s="1" t="s">
        <v>67</v>
      </c>
      <c r="H37" s="2">
        <v>85.447299999999998</v>
      </c>
      <c r="I37" s="2">
        <v>1708.9459999999999</v>
      </c>
      <c r="J37" s="10">
        <f t="shared" si="0"/>
        <v>0</v>
      </c>
      <c r="K37" s="11">
        <f t="shared" si="1"/>
        <v>0</v>
      </c>
      <c r="L37" s="1">
        <v>6.85</v>
      </c>
      <c r="M37" s="1">
        <v>18.399999999999999</v>
      </c>
      <c r="N37" s="16"/>
      <c r="O37" s="1">
        <v>15.95</v>
      </c>
      <c r="P37" s="1">
        <v>5.45</v>
      </c>
      <c r="Q37" s="16"/>
      <c r="R37" s="1">
        <v>10.45</v>
      </c>
      <c r="S37" s="1">
        <v>11.65</v>
      </c>
      <c r="T37" s="16"/>
      <c r="U37" s="1">
        <v>0</v>
      </c>
      <c r="V37" s="12">
        <v>56822.45</v>
      </c>
      <c r="W37" s="2"/>
      <c r="X37" s="2">
        <v>60667.58</v>
      </c>
      <c r="Y37" s="17">
        <f t="shared" si="2"/>
        <v>3845.1300000000047</v>
      </c>
      <c r="Z37" s="1">
        <v>23</v>
      </c>
      <c r="AA37" s="1">
        <v>51</v>
      </c>
      <c r="AB37" s="1">
        <v>71</v>
      </c>
      <c r="AC37" s="1">
        <v>35</v>
      </c>
      <c r="AD37" s="1">
        <v>368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71</v>
      </c>
      <c r="AU37" s="1">
        <v>38</v>
      </c>
      <c r="AV37" s="1">
        <v>176</v>
      </c>
      <c r="AW37" s="1">
        <v>106</v>
      </c>
      <c r="AX37" s="1">
        <v>109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77</v>
      </c>
      <c r="BE37" s="1">
        <v>31</v>
      </c>
      <c r="BF37" s="1">
        <v>77</v>
      </c>
      <c r="BG37" s="1">
        <v>79</v>
      </c>
      <c r="BH37" s="1">
        <v>233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>
      <c r="A38" s="1">
        <v>70013</v>
      </c>
      <c r="B38" s="1" t="s">
        <v>84</v>
      </c>
      <c r="C38" s="1">
        <v>5</v>
      </c>
      <c r="D38" s="1">
        <v>285</v>
      </c>
      <c r="E38" s="1" t="s">
        <v>64</v>
      </c>
      <c r="F38" s="1">
        <v>562</v>
      </c>
      <c r="G38" s="1" t="s">
        <v>65</v>
      </c>
      <c r="H38" s="2">
        <v>59.645299999999999</v>
      </c>
      <c r="I38" s="2">
        <v>298.22649999999999</v>
      </c>
      <c r="J38" s="10">
        <f t="shared" si="0"/>
        <v>0</v>
      </c>
      <c r="K38" s="11">
        <f t="shared" si="1"/>
        <v>0</v>
      </c>
      <c r="L38" s="1">
        <v>44</v>
      </c>
      <c r="M38" s="1">
        <v>46</v>
      </c>
      <c r="N38" s="16"/>
      <c r="O38" s="1">
        <v>107.8</v>
      </c>
      <c r="P38" s="1">
        <v>75</v>
      </c>
      <c r="Q38" s="16"/>
      <c r="R38" s="1">
        <v>34.4</v>
      </c>
      <c r="S38" s="1">
        <v>58</v>
      </c>
      <c r="T38" s="16"/>
      <c r="U38" s="1">
        <v>0</v>
      </c>
      <c r="V38" s="12">
        <v>55529.77</v>
      </c>
      <c r="W38" s="2"/>
      <c r="X38" s="2">
        <v>53382.54</v>
      </c>
      <c r="Y38" s="17">
        <f t="shared" si="2"/>
        <v>-2147.2299999999959</v>
      </c>
      <c r="Z38" s="1">
        <v>63</v>
      </c>
      <c r="AA38" s="1">
        <v>45</v>
      </c>
      <c r="AB38" s="1">
        <v>79</v>
      </c>
      <c r="AC38" s="1">
        <v>111</v>
      </c>
      <c r="AD38" s="1">
        <v>230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136</v>
      </c>
      <c r="AU38" s="1">
        <v>137</v>
      </c>
      <c r="AV38" s="1">
        <v>185</v>
      </c>
      <c r="AW38" s="1">
        <v>299</v>
      </c>
      <c r="AX38" s="1">
        <v>375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27</v>
      </c>
      <c r="BE38" s="1">
        <v>118</v>
      </c>
      <c r="BF38" s="1">
        <v>51</v>
      </c>
      <c r="BG38" s="1">
        <v>70</v>
      </c>
      <c r="BH38" s="1">
        <v>290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>
      <c r="A39" s="1">
        <v>70104</v>
      </c>
      <c r="B39" s="1" t="s">
        <v>71</v>
      </c>
      <c r="C39" s="1">
        <v>6</v>
      </c>
      <c r="D39" s="1">
        <v>285</v>
      </c>
      <c r="E39" s="1" t="s">
        <v>64</v>
      </c>
      <c r="F39" s="1">
        <v>570</v>
      </c>
      <c r="G39" s="1" t="s">
        <v>72</v>
      </c>
      <c r="H39" s="2">
        <v>192.9427</v>
      </c>
      <c r="I39" s="2">
        <v>1157.6561999999999</v>
      </c>
      <c r="J39" s="10">
        <f t="shared" si="0"/>
        <v>0</v>
      </c>
      <c r="K39" s="11">
        <f t="shared" si="1"/>
        <v>0</v>
      </c>
      <c r="L39" s="1">
        <v>11.42</v>
      </c>
      <c r="M39" s="1">
        <v>21.83</v>
      </c>
      <c r="N39" s="16"/>
      <c r="O39" s="1">
        <v>24.08</v>
      </c>
      <c r="P39" s="1">
        <v>18.329999999999998</v>
      </c>
      <c r="Q39" s="16"/>
      <c r="R39" s="1">
        <v>12</v>
      </c>
      <c r="S39" s="1">
        <v>23</v>
      </c>
      <c r="T39" s="16"/>
      <c r="U39" s="1">
        <v>0</v>
      </c>
      <c r="V39" s="12">
        <v>54988.67</v>
      </c>
      <c r="W39" s="2"/>
      <c r="X39" s="2">
        <v>73125.279999999999</v>
      </c>
      <c r="Y39" s="17">
        <f t="shared" si="2"/>
        <v>18136.61</v>
      </c>
      <c r="Z39" s="1">
        <v>18</v>
      </c>
      <c r="AA39" s="1">
        <v>27</v>
      </c>
      <c r="AB39" s="1">
        <v>33</v>
      </c>
      <c r="AC39" s="1">
        <v>8</v>
      </c>
      <c r="AD39" s="1">
        <v>131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9</v>
      </c>
      <c r="AU39" s="1">
        <v>27</v>
      </c>
      <c r="AV39" s="1">
        <v>84</v>
      </c>
      <c r="AW39" s="1">
        <v>76</v>
      </c>
      <c r="AX39" s="1">
        <v>110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20</v>
      </c>
      <c r="BE39" s="1">
        <v>4</v>
      </c>
      <c r="BF39" s="1">
        <v>25</v>
      </c>
      <c r="BG39" s="1">
        <v>50</v>
      </c>
      <c r="BH39" s="1">
        <v>138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>
      <c r="A40" s="1">
        <v>70192</v>
      </c>
      <c r="B40" s="1" t="s">
        <v>173</v>
      </c>
      <c r="C40" s="1">
        <v>16</v>
      </c>
      <c r="D40" s="1">
        <v>285</v>
      </c>
      <c r="E40" s="1" t="s">
        <v>64</v>
      </c>
      <c r="F40" s="1">
        <v>588</v>
      </c>
      <c r="G40" s="1" t="s">
        <v>146</v>
      </c>
      <c r="H40" s="2">
        <v>113.9</v>
      </c>
      <c r="I40" s="2">
        <v>1822.4</v>
      </c>
      <c r="J40" s="10">
        <f t="shared" si="0"/>
        <v>0</v>
      </c>
      <c r="K40" s="11">
        <f t="shared" si="1"/>
        <v>0</v>
      </c>
      <c r="L40" s="1">
        <v>5.78</v>
      </c>
      <c r="M40" s="1">
        <v>11.62</v>
      </c>
      <c r="N40" s="16"/>
      <c r="O40" s="1">
        <v>12.97</v>
      </c>
      <c r="P40" s="1">
        <v>20.25</v>
      </c>
      <c r="Q40" s="16"/>
      <c r="R40" s="1">
        <v>9.9700000000000006</v>
      </c>
      <c r="S40" s="1">
        <v>4.62</v>
      </c>
      <c r="T40" s="16"/>
      <c r="U40" s="1">
        <v>0</v>
      </c>
      <c r="V40" s="12">
        <v>52337.05</v>
      </c>
      <c r="W40" s="2"/>
      <c r="X40" s="2">
        <v>66517.600000000006</v>
      </c>
      <c r="Y40" s="17">
        <f t="shared" si="2"/>
        <v>14180.550000000003</v>
      </c>
      <c r="Z40" s="1">
        <v>19</v>
      </c>
      <c r="AA40" s="1">
        <v>23</v>
      </c>
      <c r="AB40" s="1">
        <v>44</v>
      </c>
      <c r="AC40" s="1">
        <v>36</v>
      </c>
      <c r="AD40" s="1">
        <v>186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79</v>
      </c>
      <c r="AU40" s="1">
        <v>78</v>
      </c>
      <c r="AV40" s="1">
        <v>22</v>
      </c>
      <c r="AW40" s="1">
        <v>135</v>
      </c>
      <c r="AX40" s="1">
        <v>324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105</v>
      </c>
      <c r="BE40" s="1">
        <v>29</v>
      </c>
      <c r="BF40" s="1">
        <v>31</v>
      </c>
      <c r="BG40" s="1">
        <v>18</v>
      </c>
      <c r="BH40" s="1">
        <v>74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>
      <c r="A41" s="1">
        <v>70067</v>
      </c>
      <c r="B41" s="1" t="s">
        <v>136</v>
      </c>
      <c r="C41" s="1">
        <v>16</v>
      </c>
      <c r="D41" s="1">
        <v>285</v>
      </c>
      <c r="E41" s="1" t="s">
        <v>64</v>
      </c>
      <c r="F41" s="1">
        <v>387</v>
      </c>
      <c r="G41" s="1" t="s">
        <v>94</v>
      </c>
      <c r="H41" s="2">
        <v>50.88</v>
      </c>
      <c r="I41" s="2">
        <v>814.08</v>
      </c>
      <c r="J41" s="10">
        <f t="shared" si="0"/>
        <v>0</v>
      </c>
      <c r="K41" s="11">
        <f t="shared" si="1"/>
        <v>0</v>
      </c>
      <c r="L41" s="1">
        <v>8.8800000000000008</v>
      </c>
      <c r="M41" s="1">
        <v>19.38</v>
      </c>
      <c r="N41" s="16"/>
      <c r="O41" s="1">
        <v>28.56</v>
      </c>
      <c r="P41" s="1">
        <v>24.25</v>
      </c>
      <c r="Q41" s="16"/>
      <c r="R41" s="1">
        <v>26.78</v>
      </c>
      <c r="S41" s="1">
        <v>80</v>
      </c>
      <c r="T41" s="16"/>
      <c r="U41" s="1">
        <v>0</v>
      </c>
      <c r="V41" s="12">
        <v>52279.199999999997</v>
      </c>
      <c r="W41" s="2"/>
      <c r="X41" s="2">
        <v>100640.64</v>
      </c>
      <c r="Y41" s="17">
        <f t="shared" si="2"/>
        <v>48361.440000000002</v>
      </c>
      <c r="Z41" s="1">
        <v>24</v>
      </c>
      <c r="AA41" s="1">
        <v>74</v>
      </c>
      <c r="AB41" s="1">
        <v>54</v>
      </c>
      <c r="AC41" s="1">
        <v>54</v>
      </c>
      <c r="AD41" s="1">
        <v>310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92</v>
      </c>
      <c r="AU41" s="1">
        <v>226</v>
      </c>
      <c r="AV41" s="1">
        <v>138</v>
      </c>
      <c r="AW41" s="1">
        <v>228</v>
      </c>
      <c r="AX41" s="1">
        <v>388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98</v>
      </c>
      <c r="BE41" s="1">
        <v>112</v>
      </c>
      <c r="BF41" s="1">
        <v>159</v>
      </c>
      <c r="BG41" s="1">
        <v>231</v>
      </c>
      <c r="BH41" s="1">
        <v>1280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>
      <c r="A42" s="1">
        <v>70122</v>
      </c>
      <c r="B42" s="1" t="s">
        <v>132</v>
      </c>
      <c r="C42" s="1">
        <v>20</v>
      </c>
      <c r="D42" s="1">
        <v>285</v>
      </c>
      <c r="E42" s="1" t="s">
        <v>64</v>
      </c>
      <c r="F42" s="1">
        <v>558</v>
      </c>
      <c r="G42" s="1" t="s">
        <v>67</v>
      </c>
      <c r="H42" s="2">
        <v>74.69</v>
      </c>
      <c r="I42" s="2">
        <v>1493.8</v>
      </c>
      <c r="J42" s="10">
        <f t="shared" si="0"/>
        <v>0</v>
      </c>
      <c r="K42" s="11">
        <f t="shared" si="1"/>
        <v>0</v>
      </c>
      <c r="L42" s="1">
        <v>8.32</v>
      </c>
      <c r="M42" s="1">
        <v>18.7</v>
      </c>
      <c r="N42" s="16"/>
      <c r="O42" s="1">
        <v>20.48</v>
      </c>
      <c r="P42" s="1">
        <v>8</v>
      </c>
      <c r="Q42" s="16"/>
      <c r="R42" s="1">
        <v>5.78</v>
      </c>
      <c r="S42" s="1">
        <v>19</v>
      </c>
      <c r="T42" s="16"/>
      <c r="U42" s="1">
        <v>0</v>
      </c>
      <c r="V42" s="12">
        <v>51648.14</v>
      </c>
      <c r="W42" s="2"/>
      <c r="X42" s="2">
        <v>68266.66</v>
      </c>
      <c r="Y42" s="17">
        <f t="shared" si="2"/>
        <v>16618.520000000004</v>
      </c>
      <c r="Z42" s="1">
        <v>33</v>
      </c>
      <c r="AA42" s="1">
        <v>65</v>
      </c>
      <c r="AB42" s="1">
        <v>81</v>
      </c>
      <c r="AC42" s="1">
        <v>40</v>
      </c>
      <c r="AD42" s="1">
        <v>374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127</v>
      </c>
      <c r="AU42" s="1">
        <v>124</v>
      </c>
      <c r="AV42" s="1">
        <v>160</v>
      </c>
      <c r="AW42" s="1">
        <v>121</v>
      </c>
      <c r="AX42" s="1">
        <v>160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53</v>
      </c>
      <c r="BE42" s="1">
        <v>48</v>
      </c>
      <c r="BF42" s="1">
        <v>24</v>
      </c>
      <c r="BG42" s="1">
        <v>29</v>
      </c>
      <c r="BH42" s="1">
        <v>380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>
      <c r="A43" s="1">
        <v>70257</v>
      </c>
      <c r="B43" s="1" t="s">
        <v>93</v>
      </c>
      <c r="C43" s="1">
        <v>25</v>
      </c>
      <c r="D43" s="1">
        <v>285</v>
      </c>
      <c r="E43" s="1" t="s">
        <v>64</v>
      </c>
      <c r="F43" s="1">
        <v>387</v>
      </c>
      <c r="G43" s="1" t="s">
        <v>94</v>
      </c>
      <c r="H43" s="2">
        <v>28.24</v>
      </c>
      <c r="I43" s="2">
        <v>706</v>
      </c>
      <c r="J43" s="10">
        <f t="shared" si="0"/>
        <v>0</v>
      </c>
      <c r="K43" s="11">
        <f t="shared" si="1"/>
        <v>0</v>
      </c>
      <c r="L43" s="1">
        <v>14.6</v>
      </c>
      <c r="M43" s="1">
        <v>20.079999999999998</v>
      </c>
      <c r="N43" s="16"/>
      <c r="O43" s="1">
        <v>34.86</v>
      </c>
      <c r="P43" s="1">
        <v>23.96</v>
      </c>
      <c r="Q43" s="16"/>
      <c r="R43" s="1">
        <v>19.88</v>
      </c>
      <c r="S43" s="1">
        <v>21.48</v>
      </c>
      <c r="T43" s="16"/>
      <c r="U43" s="1">
        <v>0</v>
      </c>
      <c r="V43" s="12">
        <v>48954.04</v>
      </c>
      <c r="W43" s="2"/>
      <c r="X43" s="2">
        <v>46257.120000000003</v>
      </c>
      <c r="Y43" s="17">
        <f t="shared" si="2"/>
        <v>-2696.9199999999983</v>
      </c>
      <c r="Z43" s="1">
        <v>81</v>
      </c>
      <c r="AA43" s="1">
        <v>59</v>
      </c>
      <c r="AB43" s="1">
        <v>173</v>
      </c>
      <c r="AC43" s="1">
        <v>163</v>
      </c>
      <c r="AD43" s="1">
        <v>502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175</v>
      </c>
      <c r="AU43" s="1">
        <v>298</v>
      </c>
      <c r="AV43" s="1">
        <v>279</v>
      </c>
      <c r="AW43" s="1">
        <v>537</v>
      </c>
      <c r="AX43" s="1">
        <v>599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193</v>
      </c>
      <c r="BE43" s="1">
        <v>73</v>
      </c>
      <c r="BF43" s="1">
        <v>97</v>
      </c>
      <c r="BG43" s="1">
        <v>341</v>
      </c>
      <c r="BH43" s="1">
        <v>537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>
      <c r="A44" s="1">
        <v>70078</v>
      </c>
      <c r="B44" s="1" t="s">
        <v>100</v>
      </c>
      <c r="C44" s="1">
        <v>10</v>
      </c>
      <c r="D44" s="1">
        <v>285</v>
      </c>
      <c r="E44" s="1" t="s">
        <v>64</v>
      </c>
      <c r="F44" s="1">
        <v>285</v>
      </c>
      <c r="G44" s="1" t="s">
        <v>64</v>
      </c>
      <c r="H44" s="2">
        <v>125.14</v>
      </c>
      <c r="I44" s="2">
        <v>1251.4000000000001</v>
      </c>
      <c r="J44" s="10">
        <f t="shared" si="0"/>
        <v>0</v>
      </c>
      <c r="K44" s="11">
        <f t="shared" si="1"/>
        <v>0</v>
      </c>
      <c r="L44" s="1">
        <v>6.1</v>
      </c>
      <c r="M44" s="1">
        <v>7</v>
      </c>
      <c r="N44" s="16"/>
      <c r="O44" s="1">
        <v>19.649999999999999</v>
      </c>
      <c r="P44" s="1">
        <v>16.5</v>
      </c>
      <c r="Q44" s="16"/>
      <c r="R44" s="1">
        <v>13.05</v>
      </c>
      <c r="S44" s="1">
        <v>13.9</v>
      </c>
      <c r="T44" s="16"/>
      <c r="U44" s="1">
        <v>0</v>
      </c>
      <c r="V44" s="12">
        <v>48554.32</v>
      </c>
      <c r="W44" s="2"/>
      <c r="X44" s="2">
        <v>46802.36</v>
      </c>
      <c r="Y44" s="17">
        <f t="shared" si="2"/>
        <v>-1751.9599999999991</v>
      </c>
      <c r="Z44" s="1">
        <v>30</v>
      </c>
      <c r="AA44" s="1">
        <v>16</v>
      </c>
      <c r="AB44" s="1">
        <v>6</v>
      </c>
      <c r="AC44" s="1">
        <v>34</v>
      </c>
      <c r="AD44" s="1">
        <v>70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47</v>
      </c>
      <c r="AU44" s="1">
        <v>77</v>
      </c>
      <c r="AV44" s="1">
        <v>54</v>
      </c>
      <c r="AW44" s="1">
        <v>114</v>
      </c>
      <c r="AX44" s="1">
        <v>165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46</v>
      </c>
      <c r="BE44" s="1">
        <v>69</v>
      </c>
      <c r="BF44" s="1">
        <v>37</v>
      </c>
      <c r="BG44" s="1">
        <v>26</v>
      </c>
      <c r="BH44" s="1">
        <v>139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>
      <c r="A45" s="1">
        <v>70135</v>
      </c>
      <c r="B45" s="1" t="s">
        <v>80</v>
      </c>
      <c r="C45" s="1">
        <v>15</v>
      </c>
      <c r="D45" s="1">
        <v>285</v>
      </c>
      <c r="E45" s="1" t="s">
        <v>64</v>
      </c>
      <c r="F45" s="1">
        <v>567</v>
      </c>
      <c r="G45" s="1" t="s">
        <v>74</v>
      </c>
      <c r="H45" s="2">
        <v>49.295400000000001</v>
      </c>
      <c r="I45" s="2">
        <v>739.43100000000004</v>
      </c>
      <c r="J45" s="10">
        <f t="shared" si="0"/>
        <v>0</v>
      </c>
      <c r="K45" s="11">
        <f t="shared" si="1"/>
        <v>0</v>
      </c>
      <c r="L45" s="1">
        <v>15.9</v>
      </c>
      <c r="M45" s="1">
        <v>20.329999999999998</v>
      </c>
      <c r="N45" s="16"/>
      <c r="O45" s="1">
        <v>18.399999999999999</v>
      </c>
      <c r="P45" s="1">
        <v>12.33</v>
      </c>
      <c r="Q45" s="16"/>
      <c r="R45" s="1">
        <v>25.03</v>
      </c>
      <c r="S45" s="1">
        <v>27.27</v>
      </c>
      <c r="T45" s="16"/>
      <c r="U45" s="1">
        <v>0</v>
      </c>
      <c r="V45" s="12">
        <v>43872.91</v>
      </c>
      <c r="W45" s="2"/>
      <c r="X45" s="2">
        <v>44316.56</v>
      </c>
      <c r="Y45" s="17">
        <f t="shared" si="2"/>
        <v>443.64999999999418</v>
      </c>
      <c r="Z45" s="1">
        <v>24</v>
      </c>
      <c r="AA45" s="1">
        <v>41</v>
      </c>
      <c r="AB45" s="1">
        <v>142</v>
      </c>
      <c r="AC45" s="1">
        <v>104</v>
      </c>
      <c r="AD45" s="1">
        <v>305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47</v>
      </c>
      <c r="AU45" s="1">
        <v>83</v>
      </c>
      <c r="AV45" s="1">
        <v>141</v>
      </c>
      <c r="AW45" s="1">
        <v>93</v>
      </c>
      <c r="AX45" s="1">
        <v>185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41</v>
      </c>
      <c r="BE45" s="1">
        <v>120</v>
      </c>
      <c r="BF45" s="1">
        <v>231</v>
      </c>
      <c r="BG45" s="1">
        <v>87</v>
      </c>
      <c r="BH45" s="1">
        <v>409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>
      <c r="A46" s="1">
        <v>70253</v>
      </c>
      <c r="B46" s="1" t="s">
        <v>111</v>
      </c>
      <c r="C46" s="1">
        <v>12</v>
      </c>
      <c r="D46" s="1">
        <v>285</v>
      </c>
      <c r="E46" s="1" t="s">
        <v>64</v>
      </c>
      <c r="F46" s="1">
        <v>558</v>
      </c>
      <c r="G46" s="1" t="s">
        <v>67</v>
      </c>
      <c r="H46" s="2">
        <v>95.089100000000002</v>
      </c>
      <c r="I46" s="2">
        <v>1141.0691999999999</v>
      </c>
      <c r="J46" s="10">
        <f t="shared" si="0"/>
        <v>0</v>
      </c>
      <c r="K46" s="11">
        <f t="shared" si="1"/>
        <v>0</v>
      </c>
      <c r="L46" s="1">
        <v>6.88</v>
      </c>
      <c r="M46" s="1">
        <v>21</v>
      </c>
      <c r="N46" s="16"/>
      <c r="O46" s="1">
        <v>22.38</v>
      </c>
      <c r="P46" s="1">
        <v>27.33</v>
      </c>
      <c r="Q46" s="16"/>
      <c r="R46" s="1">
        <v>8.75</v>
      </c>
      <c r="S46" s="1">
        <v>21.42</v>
      </c>
      <c r="T46" s="16"/>
      <c r="U46" s="1">
        <v>0</v>
      </c>
      <c r="V46" s="12">
        <v>43360.63</v>
      </c>
      <c r="W46" s="2"/>
      <c r="X46" s="2">
        <v>79589.58</v>
      </c>
      <c r="Y46" s="17">
        <f t="shared" si="2"/>
        <v>36228.950000000004</v>
      </c>
      <c r="Z46" s="1">
        <v>7</v>
      </c>
      <c r="AA46" s="1">
        <v>29</v>
      </c>
      <c r="AB46" s="1">
        <v>32</v>
      </c>
      <c r="AC46" s="1">
        <v>58</v>
      </c>
      <c r="AD46" s="1">
        <v>252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83</v>
      </c>
      <c r="AU46" s="1">
        <v>114</v>
      </c>
      <c r="AV46" s="1">
        <v>53</v>
      </c>
      <c r="AW46" s="1">
        <v>151</v>
      </c>
      <c r="AX46" s="1">
        <v>328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27</v>
      </c>
      <c r="BE46" s="1">
        <v>14</v>
      </c>
      <c r="BF46" s="1">
        <v>22</v>
      </c>
      <c r="BG46" s="1">
        <v>98</v>
      </c>
      <c r="BH46" s="1">
        <v>257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>
      <c r="A47" s="1">
        <v>70042</v>
      </c>
      <c r="B47" s="1" t="s">
        <v>182</v>
      </c>
      <c r="C47" s="1">
        <v>25</v>
      </c>
      <c r="D47" s="1">
        <v>285</v>
      </c>
      <c r="E47" s="1" t="s">
        <v>64</v>
      </c>
      <c r="F47" s="1">
        <v>387</v>
      </c>
      <c r="G47" s="1" t="s">
        <v>94</v>
      </c>
      <c r="H47" s="2">
        <v>27.499500000000001</v>
      </c>
      <c r="I47" s="2">
        <v>687.48749999999995</v>
      </c>
      <c r="J47" s="10">
        <f t="shared" si="0"/>
        <v>0</v>
      </c>
      <c r="K47" s="11">
        <f t="shared" si="1"/>
        <v>0</v>
      </c>
      <c r="L47" s="1">
        <v>22.8</v>
      </c>
      <c r="M47" s="1">
        <v>12.28</v>
      </c>
      <c r="N47" s="16"/>
      <c r="O47" s="1">
        <v>23.8</v>
      </c>
      <c r="P47" s="1">
        <v>9.36</v>
      </c>
      <c r="Q47" s="16"/>
      <c r="R47" s="1">
        <v>13.24</v>
      </c>
      <c r="S47" s="1">
        <v>10.52</v>
      </c>
      <c r="T47" s="16"/>
      <c r="U47" s="1">
        <v>0</v>
      </c>
      <c r="V47" s="12">
        <v>41139.25</v>
      </c>
      <c r="W47" s="2"/>
      <c r="X47" s="2">
        <v>22109.599999999999</v>
      </c>
      <c r="Y47" s="17">
        <f t="shared" si="2"/>
        <v>-19029.650000000001</v>
      </c>
      <c r="Z47" s="1">
        <v>233</v>
      </c>
      <c r="AA47" s="1">
        <v>212</v>
      </c>
      <c r="AB47" s="1">
        <v>153</v>
      </c>
      <c r="AC47" s="1">
        <v>156</v>
      </c>
      <c r="AD47" s="1">
        <v>307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164</v>
      </c>
      <c r="AU47" s="1">
        <v>198</v>
      </c>
      <c r="AV47" s="1">
        <v>177</v>
      </c>
      <c r="AW47" s="1">
        <v>310</v>
      </c>
      <c r="AX47" s="1">
        <v>234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79</v>
      </c>
      <c r="BE47" s="1">
        <v>102</v>
      </c>
      <c r="BF47" s="1">
        <v>117</v>
      </c>
      <c r="BG47" s="1">
        <v>168</v>
      </c>
      <c r="BH47" s="1">
        <v>263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>
      <c r="A48" s="1">
        <v>70046</v>
      </c>
      <c r="B48" s="1" t="s">
        <v>194</v>
      </c>
      <c r="C48" s="1">
        <v>24</v>
      </c>
      <c r="D48" s="1">
        <v>285</v>
      </c>
      <c r="E48" s="1" t="s">
        <v>64</v>
      </c>
      <c r="F48" s="1">
        <v>558</v>
      </c>
      <c r="G48" s="1" t="s">
        <v>67</v>
      </c>
      <c r="H48" s="2">
        <v>40.9</v>
      </c>
      <c r="I48" s="2">
        <v>981.6</v>
      </c>
      <c r="J48" s="10">
        <f t="shared" si="0"/>
        <v>0</v>
      </c>
      <c r="K48" s="11">
        <f t="shared" si="1"/>
        <v>0</v>
      </c>
      <c r="L48" s="1">
        <v>9.67</v>
      </c>
      <c r="M48" s="1">
        <v>13.04</v>
      </c>
      <c r="N48" s="16"/>
      <c r="O48" s="1">
        <v>15.4</v>
      </c>
      <c r="P48" s="1">
        <v>11.25</v>
      </c>
      <c r="Q48" s="16"/>
      <c r="R48" s="1">
        <v>15.9</v>
      </c>
      <c r="S48" s="1">
        <v>16.04</v>
      </c>
      <c r="T48" s="16"/>
      <c r="U48" s="1">
        <v>0</v>
      </c>
      <c r="V48" s="12">
        <v>40204.699999999997</v>
      </c>
      <c r="W48" s="2"/>
      <c r="X48" s="2">
        <v>39591.199999999997</v>
      </c>
      <c r="Y48" s="17">
        <f t="shared" si="2"/>
        <v>-613.5</v>
      </c>
      <c r="Z48" s="1">
        <v>58</v>
      </c>
      <c r="AA48" s="1">
        <v>68</v>
      </c>
      <c r="AB48" s="1">
        <v>82</v>
      </c>
      <c r="AC48" s="1">
        <v>116</v>
      </c>
      <c r="AD48" s="1">
        <v>313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79</v>
      </c>
      <c r="AU48" s="1">
        <v>142</v>
      </c>
      <c r="AV48" s="1">
        <v>140</v>
      </c>
      <c r="AW48" s="1">
        <v>159</v>
      </c>
      <c r="AX48" s="1">
        <v>270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112</v>
      </c>
      <c r="BE48" s="1">
        <v>112</v>
      </c>
      <c r="BF48" s="1">
        <v>151</v>
      </c>
      <c r="BG48" s="1">
        <v>125</v>
      </c>
      <c r="BH48" s="1">
        <v>385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>
      <c r="A49" s="1">
        <v>70968</v>
      </c>
      <c r="B49" s="1" t="s">
        <v>197</v>
      </c>
      <c r="C49" s="1">
        <v>12</v>
      </c>
      <c r="D49" s="1">
        <v>285</v>
      </c>
      <c r="E49" s="1" t="s">
        <v>64</v>
      </c>
      <c r="F49" s="1">
        <v>567</v>
      </c>
      <c r="G49" s="1" t="s">
        <v>74</v>
      </c>
      <c r="H49" s="2">
        <v>64.44</v>
      </c>
      <c r="I49" s="2">
        <v>773.28</v>
      </c>
      <c r="J49" s="10">
        <f t="shared" si="0"/>
        <v>0</v>
      </c>
      <c r="K49" s="11">
        <f t="shared" si="1"/>
        <v>0</v>
      </c>
      <c r="L49" s="1">
        <v>2.79</v>
      </c>
      <c r="M49" s="1">
        <v>7.17</v>
      </c>
      <c r="N49" s="16"/>
      <c r="O49" s="1">
        <v>28.83</v>
      </c>
      <c r="P49" s="1">
        <v>22.25</v>
      </c>
      <c r="Q49" s="16"/>
      <c r="R49" s="1">
        <v>19.670000000000002</v>
      </c>
      <c r="S49" s="1">
        <v>29.83</v>
      </c>
      <c r="T49" s="16"/>
      <c r="U49" s="1">
        <v>0</v>
      </c>
      <c r="V49" s="12">
        <v>39662.82</v>
      </c>
      <c r="W49" s="2"/>
      <c r="X49" s="2">
        <v>45816.84</v>
      </c>
      <c r="Y49" s="17">
        <f t="shared" si="2"/>
        <v>6154.0199999999968</v>
      </c>
      <c r="Z49" s="1">
        <v>6</v>
      </c>
      <c r="AA49" s="1">
        <v>15</v>
      </c>
      <c r="AB49" s="1">
        <v>9</v>
      </c>
      <c r="AC49" s="1">
        <v>22</v>
      </c>
      <c r="AD49" s="1">
        <v>86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124</v>
      </c>
      <c r="AU49" s="1">
        <v>83</v>
      </c>
      <c r="AV49" s="1">
        <v>105</v>
      </c>
      <c r="AW49" s="1">
        <v>151</v>
      </c>
      <c r="AX49" s="1">
        <v>267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74</v>
      </c>
      <c r="BE49" s="1">
        <v>69</v>
      </c>
      <c r="BF49" s="1">
        <v>80</v>
      </c>
      <c r="BG49" s="1">
        <v>95</v>
      </c>
      <c r="BH49" s="1">
        <v>358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>
      <c r="A50" s="1">
        <v>70027</v>
      </c>
      <c r="B50" s="1" t="s">
        <v>164</v>
      </c>
      <c r="C50" s="1">
        <v>24</v>
      </c>
      <c r="D50" s="1">
        <v>285</v>
      </c>
      <c r="E50" s="1" t="s">
        <v>64</v>
      </c>
      <c r="F50" s="1">
        <v>558</v>
      </c>
      <c r="G50" s="1" t="s">
        <v>67</v>
      </c>
      <c r="H50" s="2">
        <v>41.93</v>
      </c>
      <c r="I50" s="2">
        <v>1006.32</v>
      </c>
      <c r="J50" s="10">
        <f t="shared" si="0"/>
        <v>0</v>
      </c>
      <c r="K50" s="11">
        <f t="shared" si="1"/>
        <v>0</v>
      </c>
      <c r="L50" s="1">
        <v>11.54</v>
      </c>
      <c r="M50" s="1">
        <v>18.170000000000002</v>
      </c>
      <c r="N50" s="16"/>
      <c r="O50" s="1">
        <v>18.809999999999999</v>
      </c>
      <c r="P50" s="1">
        <v>12.62</v>
      </c>
      <c r="Q50" s="16"/>
      <c r="R50" s="1">
        <v>8.42</v>
      </c>
      <c r="S50" s="1">
        <v>15.38</v>
      </c>
      <c r="T50" s="16"/>
      <c r="U50" s="1">
        <v>0</v>
      </c>
      <c r="V50" s="12">
        <v>39015.86</v>
      </c>
      <c r="W50" s="2"/>
      <c r="X50" s="2">
        <v>46458.44</v>
      </c>
      <c r="Y50" s="17">
        <f t="shared" si="2"/>
        <v>7442.5800000000017</v>
      </c>
      <c r="Z50" s="1">
        <v>77</v>
      </c>
      <c r="AA50" s="1">
        <v>86</v>
      </c>
      <c r="AB50" s="1">
        <v>122</v>
      </c>
      <c r="AC50" s="1">
        <v>70</v>
      </c>
      <c r="AD50" s="1">
        <v>436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157</v>
      </c>
      <c r="AU50" s="1">
        <v>125</v>
      </c>
      <c r="AV50" s="1">
        <v>138</v>
      </c>
      <c r="AW50" s="1">
        <v>188</v>
      </c>
      <c r="AX50" s="1">
        <v>303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63</v>
      </c>
      <c r="BE50" s="1">
        <v>97</v>
      </c>
      <c r="BF50" s="1">
        <v>26</v>
      </c>
      <c r="BG50" s="1">
        <v>129</v>
      </c>
      <c r="BH50" s="1">
        <v>369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>
      <c r="A51" s="1">
        <v>70089</v>
      </c>
      <c r="B51" s="1" t="s">
        <v>122</v>
      </c>
      <c r="C51" s="1">
        <v>20</v>
      </c>
      <c r="D51" s="1">
        <v>285</v>
      </c>
      <c r="E51" s="1" t="s">
        <v>64</v>
      </c>
      <c r="F51" s="1">
        <v>558</v>
      </c>
      <c r="G51" s="1" t="s">
        <v>67</v>
      </c>
      <c r="H51" s="2">
        <v>62.962699999999998</v>
      </c>
      <c r="I51" s="2">
        <v>1259.2539999999999</v>
      </c>
      <c r="J51" s="10">
        <f t="shared" si="0"/>
        <v>0</v>
      </c>
      <c r="K51" s="11">
        <f t="shared" si="1"/>
        <v>0</v>
      </c>
      <c r="L51" s="1">
        <v>7.05</v>
      </c>
      <c r="M51" s="1">
        <v>12.4</v>
      </c>
      <c r="N51" s="16"/>
      <c r="O51" s="1">
        <v>13.98</v>
      </c>
      <c r="P51" s="1">
        <v>7.9</v>
      </c>
      <c r="Q51" s="16"/>
      <c r="R51" s="1">
        <v>8.48</v>
      </c>
      <c r="S51" s="1">
        <v>23.95</v>
      </c>
      <c r="T51" s="16"/>
      <c r="U51" s="1">
        <v>0</v>
      </c>
      <c r="V51" s="12">
        <v>37147.99</v>
      </c>
      <c r="W51" s="2"/>
      <c r="X51" s="2">
        <v>55721.99</v>
      </c>
      <c r="Y51" s="17">
        <f t="shared" si="2"/>
        <v>18574</v>
      </c>
      <c r="Z51" s="1">
        <v>43</v>
      </c>
      <c r="AA51" s="1">
        <v>63</v>
      </c>
      <c r="AB51" s="1">
        <v>42</v>
      </c>
      <c r="AC51" s="1">
        <v>49</v>
      </c>
      <c r="AD51" s="1">
        <v>248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79</v>
      </c>
      <c r="AU51" s="1">
        <v>107</v>
      </c>
      <c r="AV51" s="1">
        <v>72</v>
      </c>
      <c r="AW51" s="1">
        <v>150</v>
      </c>
      <c r="AX51" s="1">
        <v>158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77</v>
      </c>
      <c r="BE51" s="1">
        <v>100</v>
      </c>
      <c r="BF51" s="1">
        <v>21</v>
      </c>
      <c r="BG51" s="1">
        <v>43</v>
      </c>
      <c r="BH51" s="1">
        <v>479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>
      <c r="A52" s="1">
        <v>70121</v>
      </c>
      <c r="B52" s="1" t="s">
        <v>116</v>
      </c>
      <c r="C52" s="1">
        <v>20</v>
      </c>
      <c r="D52" s="1">
        <v>285</v>
      </c>
      <c r="E52" s="1" t="s">
        <v>64</v>
      </c>
      <c r="F52" s="1">
        <v>573</v>
      </c>
      <c r="G52" s="1" t="s">
        <v>87</v>
      </c>
      <c r="H52" s="2">
        <v>36.898800000000001</v>
      </c>
      <c r="I52" s="2">
        <v>737.976</v>
      </c>
      <c r="J52" s="10">
        <f t="shared" si="0"/>
        <v>0</v>
      </c>
      <c r="K52" s="11">
        <f t="shared" si="1"/>
        <v>0</v>
      </c>
      <c r="L52" s="1">
        <v>9.2200000000000006</v>
      </c>
      <c r="M52" s="1">
        <v>8.35</v>
      </c>
      <c r="N52" s="16"/>
      <c r="O52" s="1">
        <v>25.05</v>
      </c>
      <c r="P52" s="1">
        <v>3.85</v>
      </c>
      <c r="Q52" s="16"/>
      <c r="R52" s="1">
        <v>13.85</v>
      </c>
      <c r="S52" s="1">
        <v>14.85</v>
      </c>
      <c r="T52" s="16"/>
      <c r="U52" s="1">
        <v>0</v>
      </c>
      <c r="V52" s="12">
        <v>35515.1</v>
      </c>
      <c r="W52" s="2"/>
      <c r="X52" s="2">
        <v>19962.25</v>
      </c>
      <c r="Y52" s="17">
        <f t="shared" si="2"/>
        <v>-15552.849999999999</v>
      </c>
      <c r="Z52" s="1">
        <v>50</v>
      </c>
      <c r="AA52" s="1">
        <v>57</v>
      </c>
      <c r="AB52" s="1">
        <v>41</v>
      </c>
      <c r="AC52" s="1">
        <v>130</v>
      </c>
      <c r="AD52" s="1">
        <v>167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139</v>
      </c>
      <c r="AU52" s="1">
        <v>177</v>
      </c>
      <c r="AV52" s="1">
        <v>150</v>
      </c>
      <c r="AW52" s="1">
        <v>247</v>
      </c>
      <c r="AX52" s="1">
        <v>77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102</v>
      </c>
      <c r="BE52" s="1">
        <v>181</v>
      </c>
      <c r="BF52" s="1">
        <v>41</v>
      </c>
      <c r="BG52" s="1">
        <v>87</v>
      </c>
      <c r="BH52" s="1">
        <v>297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>
      <c r="A53" s="1">
        <v>70269</v>
      </c>
      <c r="B53" s="1" t="s">
        <v>125</v>
      </c>
      <c r="C53" s="1">
        <v>10</v>
      </c>
      <c r="D53" s="1">
        <v>285</v>
      </c>
      <c r="E53" s="1" t="s">
        <v>64</v>
      </c>
      <c r="F53" s="1">
        <v>285</v>
      </c>
      <c r="G53" s="1" t="s">
        <v>64</v>
      </c>
      <c r="H53" s="2">
        <v>125.14</v>
      </c>
      <c r="I53" s="2">
        <v>1251.4000000000001</v>
      </c>
      <c r="J53" s="10">
        <f t="shared" si="0"/>
        <v>0</v>
      </c>
      <c r="K53" s="11">
        <f t="shared" si="1"/>
        <v>0</v>
      </c>
      <c r="L53" s="1">
        <v>6.4</v>
      </c>
      <c r="M53" s="1">
        <v>7.1</v>
      </c>
      <c r="N53" s="16"/>
      <c r="O53" s="1">
        <v>7.2</v>
      </c>
      <c r="P53" s="1">
        <v>10.7</v>
      </c>
      <c r="Q53" s="16"/>
      <c r="R53" s="1">
        <v>14.55</v>
      </c>
      <c r="S53" s="1">
        <v>11.7</v>
      </c>
      <c r="T53" s="16"/>
      <c r="U53" s="1">
        <v>0</v>
      </c>
      <c r="V53" s="12">
        <v>35226.910000000003</v>
      </c>
      <c r="W53" s="2"/>
      <c r="X53" s="2">
        <v>36916.300000000003</v>
      </c>
      <c r="Y53" s="17">
        <f t="shared" si="2"/>
        <v>1689.3899999999994</v>
      </c>
      <c r="Z53" s="1">
        <v>17</v>
      </c>
      <c r="AA53" s="1">
        <v>13</v>
      </c>
      <c r="AB53" s="1">
        <v>23</v>
      </c>
      <c r="AC53" s="1">
        <v>35</v>
      </c>
      <c r="AD53" s="1">
        <v>71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19</v>
      </c>
      <c r="AU53" s="1">
        <v>12</v>
      </c>
      <c r="AV53" s="1">
        <v>44</v>
      </c>
      <c r="AW53" s="1">
        <v>6</v>
      </c>
      <c r="AX53" s="1">
        <v>107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51</v>
      </c>
      <c r="BE53" s="1">
        <v>45</v>
      </c>
      <c r="BF53" s="1">
        <v>41</v>
      </c>
      <c r="BG53" s="1">
        <v>62</v>
      </c>
      <c r="BH53" s="1">
        <v>117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>
      <c r="A54" s="1">
        <v>70087</v>
      </c>
      <c r="B54" s="1" t="s">
        <v>115</v>
      </c>
      <c r="C54" s="1">
        <v>25</v>
      </c>
      <c r="D54" s="1">
        <v>285</v>
      </c>
      <c r="E54" s="1" t="s">
        <v>64</v>
      </c>
      <c r="F54" s="1">
        <v>35</v>
      </c>
      <c r="G54" s="1" t="s">
        <v>76</v>
      </c>
      <c r="H54" s="2">
        <v>42.321100000000001</v>
      </c>
      <c r="I54" s="2">
        <v>1058.0274999999999</v>
      </c>
      <c r="J54" s="10">
        <f t="shared" si="0"/>
        <v>0</v>
      </c>
      <c r="K54" s="11">
        <f t="shared" si="1"/>
        <v>0</v>
      </c>
      <c r="L54" s="1">
        <v>9.8800000000000008</v>
      </c>
      <c r="M54" s="1">
        <v>5.12</v>
      </c>
      <c r="N54" s="16"/>
      <c r="O54" s="1">
        <v>11.22</v>
      </c>
      <c r="P54" s="1">
        <v>6.12</v>
      </c>
      <c r="Q54" s="16"/>
      <c r="R54" s="1">
        <v>12</v>
      </c>
      <c r="S54" s="1">
        <v>17</v>
      </c>
      <c r="T54" s="16"/>
      <c r="U54" s="1">
        <v>0</v>
      </c>
      <c r="V54" s="12">
        <v>35020.71</v>
      </c>
      <c r="W54" s="2"/>
      <c r="X54" s="2">
        <v>29878.7</v>
      </c>
      <c r="Y54" s="17">
        <f t="shared" si="2"/>
        <v>-5142.0099999999984</v>
      </c>
      <c r="Z54" s="1">
        <v>53</v>
      </c>
      <c r="AA54" s="1">
        <v>27</v>
      </c>
      <c r="AB54" s="1">
        <v>141</v>
      </c>
      <c r="AC54" s="1">
        <v>79</v>
      </c>
      <c r="AD54" s="1">
        <v>128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65</v>
      </c>
      <c r="AU54" s="1">
        <v>79</v>
      </c>
      <c r="AV54" s="1">
        <v>110</v>
      </c>
      <c r="AW54" s="1">
        <v>132</v>
      </c>
      <c r="AX54" s="1">
        <v>153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54</v>
      </c>
      <c r="BE54" s="1">
        <v>108</v>
      </c>
      <c r="BF54" s="1">
        <v>113</v>
      </c>
      <c r="BG54" s="1">
        <v>158</v>
      </c>
      <c r="BH54" s="1">
        <v>425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>
      <c r="A55" s="1">
        <v>70050</v>
      </c>
      <c r="B55" s="1" t="s">
        <v>126</v>
      </c>
      <c r="C55" s="1">
        <v>24</v>
      </c>
      <c r="D55" s="1">
        <v>285</v>
      </c>
      <c r="E55" s="1" t="s">
        <v>64</v>
      </c>
      <c r="F55" s="1">
        <v>974</v>
      </c>
      <c r="G55" s="1" t="s">
        <v>110</v>
      </c>
      <c r="H55" s="2">
        <v>35.046599999999998</v>
      </c>
      <c r="I55" s="2">
        <v>841.11839999999995</v>
      </c>
      <c r="J55" s="10">
        <f t="shared" si="0"/>
        <v>0</v>
      </c>
      <c r="K55" s="11">
        <f t="shared" si="1"/>
        <v>0</v>
      </c>
      <c r="L55" s="1">
        <v>9.2899999999999991</v>
      </c>
      <c r="M55" s="1">
        <v>4.67</v>
      </c>
      <c r="N55" s="16"/>
      <c r="O55" s="1">
        <v>17.79</v>
      </c>
      <c r="P55" s="1">
        <v>0</v>
      </c>
      <c r="Q55" s="16"/>
      <c r="R55" s="1">
        <v>12.73</v>
      </c>
      <c r="S55" s="1">
        <v>17.12</v>
      </c>
      <c r="T55" s="16"/>
      <c r="U55" s="1">
        <v>0</v>
      </c>
      <c r="V55" s="12">
        <v>33487.03</v>
      </c>
      <c r="W55" s="2"/>
      <c r="X55" s="2">
        <v>18329.37</v>
      </c>
      <c r="Y55" s="17">
        <f t="shared" si="2"/>
        <v>-15157.66</v>
      </c>
      <c r="Z55" s="1">
        <v>56</v>
      </c>
      <c r="AA55" s="1">
        <v>108</v>
      </c>
      <c r="AB55" s="1">
        <v>66</v>
      </c>
      <c r="AC55" s="1">
        <v>94</v>
      </c>
      <c r="AD55" s="1">
        <v>112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6</v>
      </c>
      <c r="AU55" s="1">
        <v>309</v>
      </c>
      <c r="AV55" s="1">
        <v>138</v>
      </c>
      <c r="AW55" s="1">
        <v>257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51</v>
      </c>
      <c r="BE55" s="1">
        <v>227</v>
      </c>
      <c r="BF55" s="1">
        <v>67</v>
      </c>
      <c r="BG55" s="1">
        <v>148</v>
      </c>
      <c r="BH55" s="1">
        <v>411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>
      <c r="A56" s="1">
        <v>70233</v>
      </c>
      <c r="B56" s="1" t="s">
        <v>216</v>
      </c>
      <c r="C56" s="1">
        <v>12</v>
      </c>
      <c r="D56" s="1">
        <v>285</v>
      </c>
      <c r="E56" s="1" t="s">
        <v>64</v>
      </c>
      <c r="F56" s="1">
        <v>557</v>
      </c>
      <c r="G56" s="1" t="s">
        <v>69</v>
      </c>
      <c r="H56" s="2">
        <v>77.78</v>
      </c>
      <c r="I56" s="2">
        <v>933.36</v>
      </c>
      <c r="J56" s="10">
        <f t="shared" si="0"/>
        <v>0</v>
      </c>
      <c r="K56" s="11">
        <f t="shared" si="1"/>
        <v>0</v>
      </c>
      <c r="L56" s="1">
        <v>13.42</v>
      </c>
      <c r="M56" s="1">
        <v>3.92</v>
      </c>
      <c r="N56" s="16"/>
      <c r="O56" s="1">
        <v>9.92</v>
      </c>
      <c r="P56" s="1">
        <v>8.42</v>
      </c>
      <c r="Q56" s="16"/>
      <c r="R56" s="1">
        <v>11.21</v>
      </c>
      <c r="S56" s="1">
        <v>5.58</v>
      </c>
      <c r="T56" s="16"/>
      <c r="U56" s="1">
        <v>0</v>
      </c>
      <c r="V56" s="12">
        <v>32239.81</v>
      </c>
      <c r="W56" s="2"/>
      <c r="X56" s="2">
        <v>16722.7</v>
      </c>
      <c r="Y56" s="17">
        <f t="shared" si="2"/>
        <v>-15517.11</v>
      </c>
      <c r="Z56" s="1">
        <v>75</v>
      </c>
      <c r="AA56" s="1">
        <v>35</v>
      </c>
      <c r="AB56" s="1">
        <v>63</v>
      </c>
      <c r="AC56" s="1">
        <v>11</v>
      </c>
      <c r="AD56" s="1">
        <v>47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57</v>
      </c>
      <c r="AU56" s="1">
        <v>58</v>
      </c>
      <c r="AV56" s="1">
        <v>23</v>
      </c>
      <c r="AW56" s="1">
        <v>20</v>
      </c>
      <c r="AX56" s="1">
        <v>101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113</v>
      </c>
      <c r="BE56" s="1">
        <v>11</v>
      </c>
      <c r="BF56" s="1">
        <v>12</v>
      </c>
      <c r="BG56" s="1">
        <v>8</v>
      </c>
      <c r="BH56" s="1">
        <v>67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>
      <c r="A57" s="1">
        <v>70023</v>
      </c>
      <c r="B57" s="1" t="s">
        <v>185</v>
      </c>
      <c r="C57" s="1">
        <v>12</v>
      </c>
      <c r="D57" s="1">
        <v>285</v>
      </c>
      <c r="E57" s="1" t="s">
        <v>64</v>
      </c>
      <c r="F57" s="1">
        <v>991</v>
      </c>
      <c r="G57" s="1" t="s">
        <v>141</v>
      </c>
      <c r="H57" s="2">
        <v>54.37</v>
      </c>
      <c r="I57" s="2">
        <v>652.44000000000005</v>
      </c>
      <c r="J57" s="10">
        <f t="shared" si="0"/>
        <v>0</v>
      </c>
      <c r="K57" s="11">
        <f t="shared" si="1"/>
        <v>0</v>
      </c>
      <c r="L57" s="1">
        <v>20.79</v>
      </c>
      <c r="M57" s="1">
        <v>-3.83</v>
      </c>
      <c r="N57" s="16"/>
      <c r="O57" s="1">
        <v>15.04</v>
      </c>
      <c r="P57" s="1">
        <v>-0.33</v>
      </c>
      <c r="Q57" s="16"/>
      <c r="R57" s="1">
        <v>9.33</v>
      </c>
      <c r="S57" s="1">
        <v>-4.25</v>
      </c>
      <c r="T57" s="16"/>
      <c r="U57" s="1">
        <v>0</v>
      </c>
      <c r="V57" s="12">
        <v>29468.54</v>
      </c>
      <c r="W57" s="2"/>
      <c r="X57" s="2">
        <v>-5491.37</v>
      </c>
      <c r="Y57" s="17">
        <f t="shared" si="2"/>
        <v>-34959.910000000003</v>
      </c>
      <c r="Z57" s="1">
        <v>69</v>
      </c>
      <c r="AA57" s="1">
        <v>59</v>
      </c>
      <c r="AB57" s="1">
        <v>112</v>
      </c>
      <c r="AC57" s="1">
        <v>78</v>
      </c>
      <c r="AD57" s="1">
        <v>-46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59</v>
      </c>
      <c r="AU57" s="1">
        <v>66</v>
      </c>
      <c r="AV57" s="1">
        <v>58</v>
      </c>
      <c r="AW57" s="1">
        <v>61</v>
      </c>
      <c r="AX57" s="1">
        <v>-4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51</v>
      </c>
      <c r="BE57" s="1">
        <v>0</v>
      </c>
      <c r="BF57" s="1">
        <v>43</v>
      </c>
      <c r="BG57" s="1">
        <v>36</v>
      </c>
      <c r="BH57" s="1">
        <v>-51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>
      <c r="A58" s="1">
        <v>70144</v>
      </c>
      <c r="B58" s="1" t="s">
        <v>177</v>
      </c>
      <c r="C58" s="1">
        <v>12</v>
      </c>
      <c r="D58" s="1">
        <v>285</v>
      </c>
      <c r="E58" s="1" t="s">
        <v>64</v>
      </c>
      <c r="F58" s="1">
        <v>567</v>
      </c>
      <c r="G58" s="1" t="s">
        <v>74</v>
      </c>
      <c r="H58" s="2">
        <v>64.44</v>
      </c>
      <c r="I58" s="2">
        <v>773.28</v>
      </c>
      <c r="J58" s="10">
        <f t="shared" si="0"/>
        <v>0</v>
      </c>
      <c r="K58" s="11">
        <f t="shared" si="1"/>
        <v>0</v>
      </c>
      <c r="L58" s="1">
        <v>6.5</v>
      </c>
      <c r="M58" s="1">
        <v>9.17</v>
      </c>
      <c r="N58" s="16"/>
      <c r="O58" s="1">
        <v>16.12</v>
      </c>
      <c r="P58" s="1">
        <v>10.83</v>
      </c>
      <c r="Q58" s="16"/>
      <c r="R58" s="1">
        <v>15.17</v>
      </c>
      <c r="S58" s="1">
        <v>14.08</v>
      </c>
      <c r="T58" s="16"/>
      <c r="U58" s="1">
        <v>0</v>
      </c>
      <c r="V58" s="12">
        <v>29223.54</v>
      </c>
      <c r="W58" s="2"/>
      <c r="X58" s="2">
        <v>26355.96</v>
      </c>
      <c r="Y58" s="17">
        <f t="shared" si="2"/>
        <v>-2867.5800000000017</v>
      </c>
      <c r="Z58" s="1">
        <v>19</v>
      </c>
      <c r="AA58" s="1">
        <v>32</v>
      </c>
      <c r="AB58" s="1">
        <v>28</v>
      </c>
      <c r="AC58" s="1">
        <v>30</v>
      </c>
      <c r="AD58" s="1">
        <v>110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103</v>
      </c>
      <c r="AU58" s="1">
        <v>61</v>
      </c>
      <c r="AV58" s="1">
        <v>38</v>
      </c>
      <c r="AW58" s="1">
        <v>44</v>
      </c>
      <c r="AX58" s="1">
        <v>130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92</v>
      </c>
      <c r="BE58" s="1">
        <v>26</v>
      </c>
      <c r="BF58" s="1">
        <v>64</v>
      </c>
      <c r="BG58" s="1">
        <v>26</v>
      </c>
      <c r="BH58" s="1">
        <v>169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>
      <c r="A59" s="1">
        <v>70163</v>
      </c>
      <c r="B59" s="1" t="s">
        <v>187</v>
      </c>
      <c r="C59" s="1">
        <v>18</v>
      </c>
      <c r="D59" s="1">
        <v>285</v>
      </c>
      <c r="E59" s="1" t="s">
        <v>64</v>
      </c>
      <c r="F59" s="1">
        <v>974</v>
      </c>
      <c r="G59" s="1" t="s">
        <v>110</v>
      </c>
      <c r="H59" s="2">
        <v>57.171399999999998</v>
      </c>
      <c r="I59" s="2">
        <v>1029.0852</v>
      </c>
      <c r="J59" s="10">
        <f t="shared" si="0"/>
        <v>0</v>
      </c>
      <c r="K59" s="11">
        <f t="shared" si="1"/>
        <v>0</v>
      </c>
      <c r="L59" s="1">
        <v>5.58</v>
      </c>
      <c r="M59" s="1">
        <v>0.94</v>
      </c>
      <c r="N59" s="16"/>
      <c r="O59" s="1">
        <v>13.75</v>
      </c>
      <c r="P59" s="1">
        <v>6.56</v>
      </c>
      <c r="Q59" s="16"/>
      <c r="R59" s="1">
        <v>8.44</v>
      </c>
      <c r="S59" s="1">
        <v>9.39</v>
      </c>
      <c r="T59" s="16"/>
      <c r="U59" s="1">
        <v>0</v>
      </c>
      <c r="V59" s="12">
        <v>28585.7</v>
      </c>
      <c r="W59" s="2"/>
      <c r="X59" s="2">
        <v>17380.11</v>
      </c>
      <c r="Y59" s="17">
        <f t="shared" si="2"/>
        <v>-11205.59</v>
      </c>
      <c r="Z59" s="1">
        <v>21</v>
      </c>
      <c r="AA59" s="1">
        <v>44</v>
      </c>
      <c r="AB59" s="1">
        <v>34</v>
      </c>
      <c r="AC59" s="1">
        <v>47</v>
      </c>
      <c r="AD59" s="1">
        <v>17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57</v>
      </c>
      <c r="AU59" s="1">
        <v>114</v>
      </c>
      <c r="AV59" s="1">
        <v>72</v>
      </c>
      <c r="AW59" s="1">
        <v>123</v>
      </c>
      <c r="AX59" s="1">
        <v>118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50</v>
      </c>
      <c r="BE59" s="1">
        <v>45</v>
      </c>
      <c r="BF59" s="1">
        <v>49</v>
      </c>
      <c r="BG59" s="1">
        <v>61</v>
      </c>
      <c r="BH59" s="1">
        <v>169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>
      <c r="A60" s="1">
        <v>70140</v>
      </c>
      <c r="B60" s="1" t="s">
        <v>206</v>
      </c>
      <c r="C60" s="1">
        <v>1</v>
      </c>
      <c r="D60" s="1">
        <v>285</v>
      </c>
      <c r="E60" s="1" t="s">
        <v>64</v>
      </c>
      <c r="F60" s="1">
        <v>558</v>
      </c>
      <c r="G60" s="1" t="s">
        <v>67</v>
      </c>
      <c r="H60" s="2">
        <v>1133.7747999999999</v>
      </c>
      <c r="I60" s="2">
        <v>1133.7747999999999</v>
      </c>
      <c r="J60" s="10">
        <f t="shared" si="0"/>
        <v>0</v>
      </c>
      <c r="K60" s="11">
        <f t="shared" si="1"/>
        <v>0</v>
      </c>
      <c r="L60" s="1">
        <v>11.5</v>
      </c>
      <c r="M60" s="1">
        <v>52</v>
      </c>
      <c r="N60" s="16"/>
      <c r="O60" s="1">
        <v>5</v>
      </c>
      <c r="P60" s="1">
        <v>9</v>
      </c>
      <c r="Q60" s="16"/>
      <c r="R60" s="1">
        <v>8.5</v>
      </c>
      <c r="S60" s="1">
        <v>56</v>
      </c>
      <c r="T60" s="16"/>
      <c r="U60" s="1">
        <v>0</v>
      </c>
      <c r="V60" s="12">
        <v>28344.37</v>
      </c>
      <c r="W60" s="2"/>
      <c r="X60" s="2">
        <v>132651.65</v>
      </c>
      <c r="Y60" s="17">
        <f t="shared" si="2"/>
        <v>104307.28</v>
      </c>
      <c r="Z60" s="1">
        <v>2</v>
      </c>
      <c r="AA60" s="1">
        <v>6</v>
      </c>
      <c r="AB60" s="1">
        <v>4</v>
      </c>
      <c r="AC60" s="1">
        <v>5</v>
      </c>
      <c r="AD60" s="1">
        <v>52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3</v>
      </c>
      <c r="AU60" s="1">
        <v>2</v>
      </c>
      <c r="AV60" s="1">
        <v>0</v>
      </c>
      <c r="AW60" s="1">
        <v>2</v>
      </c>
      <c r="AX60" s="1">
        <v>9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3</v>
      </c>
      <c r="BE60" s="1">
        <v>2</v>
      </c>
      <c r="BF60" s="1">
        <v>3</v>
      </c>
      <c r="BG60" s="1">
        <v>3</v>
      </c>
      <c r="BH60" s="1">
        <v>56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>
      <c r="A61" s="1">
        <v>70016</v>
      </c>
      <c r="B61" s="1" t="s">
        <v>128</v>
      </c>
      <c r="C61" s="1">
        <v>5</v>
      </c>
      <c r="D61" s="1">
        <v>285</v>
      </c>
      <c r="E61" s="1" t="s">
        <v>64</v>
      </c>
      <c r="F61" s="1">
        <v>562</v>
      </c>
      <c r="G61" s="1" t="s">
        <v>65</v>
      </c>
      <c r="H61" s="2">
        <v>61.49</v>
      </c>
      <c r="I61" s="2">
        <v>307.45</v>
      </c>
      <c r="J61" s="10">
        <f t="shared" si="0"/>
        <v>0</v>
      </c>
      <c r="K61" s="11">
        <f t="shared" si="1"/>
        <v>0</v>
      </c>
      <c r="L61" s="1">
        <v>13.3</v>
      </c>
      <c r="M61" s="1">
        <v>3</v>
      </c>
      <c r="N61" s="16"/>
      <c r="O61" s="1">
        <v>61.3</v>
      </c>
      <c r="P61" s="1">
        <v>4.2</v>
      </c>
      <c r="Q61" s="16"/>
      <c r="R61" s="1">
        <v>17.2</v>
      </c>
      <c r="S61" s="1">
        <v>4.8</v>
      </c>
      <c r="T61" s="16"/>
      <c r="U61" s="1">
        <v>0</v>
      </c>
      <c r="V61" s="12">
        <v>28223.91</v>
      </c>
      <c r="W61" s="2"/>
      <c r="X61" s="2">
        <v>3689.4</v>
      </c>
      <c r="Y61" s="17">
        <f t="shared" si="2"/>
        <v>-24534.51</v>
      </c>
      <c r="Z61" s="1">
        <v>10</v>
      </c>
      <c r="AA61" s="1">
        <v>19</v>
      </c>
      <c r="AB61" s="1">
        <v>36</v>
      </c>
      <c r="AC61" s="1">
        <v>22</v>
      </c>
      <c r="AD61" s="1">
        <v>15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93</v>
      </c>
      <c r="AU61" s="1">
        <v>77</v>
      </c>
      <c r="AV61" s="1">
        <v>109</v>
      </c>
      <c r="AW61" s="1">
        <v>132</v>
      </c>
      <c r="AX61" s="1">
        <v>21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27</v>
      </c>
      <c r="BE61" s="1">
        <v>47</v>
      </c>
      <c r="BF61" s="1">
        <v>12</v>
      </c>
      <c r="BG61" s="1">
        <v>47</v>
      </c>
      <c r="BH61" s="1">
        <v>24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>
      <c r="A62" s="1">
        <v>70091</v>
      </c>
      <c r="B62" s="1" t="s">
        <v>106</v>
      </c>
      <c r="C62" s="1">
        <v>30</v>
      </c>
      <c r="D62" s="1">
        <v>285</v>
      </c>
      <c r="E62" s="1" t="s">
        <v>64</v>
      </c>
      <c r="F62" s="1">
        <v>573</v>
      </c>
      <c r="G62" s="1" t="s">
        <v>87</v>
      </c>
      <c r="H62" s="2">
        <v>29.0321</v>
      </c>
      <c r="I62" s="2">
        <v>870.96299999999997</v>
      </c>
      <c r="J62" s="10">
        <f t="shared" si="0"/>
        <v>0</v>
      </c>
      <c r="K62" s="11">
        <f t="shared" si="1"/>
        <v>0</v>
      </c>
      <c r="L62" s="1">
        <v>8.83</v>
      </c>
      <c r="M62" s="1">
        <v>30.03</v>
      </c>
      <c r="N62" s="16"/>
      <c r="O62" s="1">
        <v>16.149999999999999</v>
      </c>
      <c r="P62" s="1">
        <v>12.6</v>
      </c>
      <c r="Q62" s="16"/>
      <c r="R62" s="1">
        <v>6.53</v>
      </c>
      <c r="S62" s="1">
        <v>12.37</v>
      </c>
      <c r="T62" s="16"/>
      <c r="U62" s="1">
        <v>0</v>
      </c>
      <c r="V62" s="12">
        <v>27449.85</v>
      </c>
      <c r="W62" s="2"/>
      <c r="X62" s="2">
        <v>47902.96</v>
      </c>
      <c r="Y62" s="17">
        <f t="shared" si="2"/>
        <v>20453.11</v>
      </c>
      <c r="Z62" s="1">
        <v>36</v>
      </c>
      <c r="AA62" s="1">
        <v>83</v>
      </c>
      <c r="AB62" s="1">
        <v>127</v>
      </c>
      <c r="AC62" s="1">
        <v>121</v>
      </c>
      <c r="AD62" s="1">
        <v>901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73</v>
      </c>
      <c r="AU62" s="1">
        <v>87</v>
      </c>
      <c r="AV62" s="1">
        <v>267</v>
      </c>
      <c r="AW62" s="1">
        <v>202</v>
      </c>
      <c r="AX62" s="1">
        <v>378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19</v>
      </c>
      <c r="BE62" s="1">
        <v>152</v>
      </c>
      <c r="BF62" s="1">
        <v>82</v>
      </c>
      <c r="BG62" s="1">
        <v>38</v>
      </c>
      <c r="BH62" s="1">
        <v>371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>
      <c r="A63" s="1">
        <v>70128</v>
      </c>
      <c r="B63" s="1" t="s">
        <v>134</v>
      </c>
      <c r="C63" s="1">
        <v>20</v>
      </c>
      <c r="D63" s="1">
        <v>285</v>
      </c>
      <c r="E63" s="1" t="s">
        <v>64</v>
      </c>
      <c r="F63" s="1">
        <v>573</v>
      </c>
      <c r="G63" s="1" t="s">
        <v>87</v>
      </c>
      <c r="H63" s="2">
        <v>50.367400000000004</v>
      </c>
      <c r="I63" s="2">
        <v>1007.348</v>
      </c>
      <c r="J63" s="10">
        <f t="shared" si="0"/>
        <v>0</v>
      </c>
      <c r="K63" s="11">
        <f t="shared" si="1"/>
        <v>0</v>
      </c>
      <c r="L63" s="1">
        <v>8.2200000000000006</v>
      </c>
      <c r="M63" s="1">
        <v>3</v>
      </c>
      <c r="N63" s="16"/>
      <c r="O63" s="1">
        <v>11.25</v>
      </c>
      <c r="P63" s="1">
        <v>8.25</v>
      </c>
      <c r="Q63" s="16"/>
      <c r="R63" s="1">
        <v>6.02</v>
      </c>
      <c r="S63" s="1">
        <v>7.45</v>
      </c>
      <c r="T63" s="16"/>
      <c r="U63" s="1">
        <v>0</v>
      </c>
      <c r="V63" s="12">
        <v>25687.37</v>
      </c>
      <c r="W63" s="2"/>
      <c r="X63" s="2">
        <v>18837.41</v>
      </c>
      <c r="Y63" s="17">
        <f t="shared" si="2"/>
        <v>-6849.9599999999991</v>
      </c>
      <c r="Z63" s="1">
        <v>34</v>
      </c>
      <c r="AA63" s="1">
        <v>29</v>
      </c>
      <c r="AB63" s="1">
        <v>86</v>
      </c>
      <c r="AC63" s="1">
        <v>60</v>
      </c>
      <c r="AD63" s="1">
        <v>60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68</v>
      </c>
      <c r="AU63" s="1">
        <v>76</v>
      </c>
      <c r="AV63" s="1">
        <v>81</v>
      </c>
      <c r="AW63" s="1">
        <v>76</v>
      </c>
      <c r="AX63" s="1">
        <v>165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49</v>
      </c>
      <c r="BE63" s="1">
        <v>46</v>
      </c>
      <c r="BF63" s="1">
        <v>38</v>
      </c>
      <c r="BG63" s="1">
        <v>21</v>
      </c>
      <c r="BH63" s="1">
        <v>149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>
      <c r="A64" s="1">
        <v>70169</v>
      </c>
      <c r="B64" s="1" t="s">
        <v>137</v>
      </c>
      <c r="C64" s="1">
        <v>15</v>
      </c>
      <c r="D64" s="1">
        <v>285</v>
      </c>
      <c r="E64" s="1" t="s">
        <v>64</v>
      </c>
      <c r="F64" s="1">
        <v>562</v>
      </c>
      <c r="G64" s="1" t="s">
        <v>65</v>
      </c>
      <c r="H64" s="2">
        <v>30.07</v>
      </c>
      <c r="I64" s="2">
        <v>451.05</v>
      </c>
      <c r="J64" s="10">
        <f t="shared" si="0"/>
        <v>0</v>
      </c>
      <c r="K64" s="11">
        <f t="shared" si="1"/>
        <v>0</v>
      </c>
      <c r="L64" s="1">
        <v>8.73</v>
      </c>
      <c r="M64" s="1">
        <v>6.93</v>
      </c>
      <c r="N64" s="16"/>
      <c r="O64" s="1">
        <v>33.83</v>
      </c>
      <c r="P64" s="1">
        <v>9</v>
      </c>
      <c r="Q64" s="16"/>
      <c r="R64" s="1">
        <v>13.9</v>
      </c>
      <c r="S64" s="1">
        <v>6.47</v>
      </c>
      <c r="T64" s="16"/>
      <c r="U64" s="1">
        <v>0</v>
      </c>
      <c r="V64" s="12">
        <v>25469.29</v>
      </c>
      <c r="W64" s="2"/>
      <c r="X64" s="2">
        <v>10103.52</v>
      </c>
      <c r="Y64" s="17">
        <f t="shared" si="2"/>
        <v>-15365.77</v>
      </c>
      <c r="Z64" s="1">
        <v>40</v>
      </c>
      <c r="AA64" s="1">
        <v>9</v>
      </c>
      <c r="AB64" s="1">
        <v>51</v>
      </c>
      <c r="AC64" s="1">
        <v>71</v>
      </c>
      <c r="AD64" s="1">
        <v>104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174</v>
      </c>
      <c r="AU64" s="1">
        <v>79</v>
      </c>
      <c r="AV64" s="1">
        <v>215</v>
      </c>
      <c r="AW64" s="1">
        <v>158</v>
      </c>
      <c r="AX64" s="1">
        <v>135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53</v>
      </c>
      <c r="BE64" s="1">
        <v>66</v>
      </c>
      <c r="BF64" s="1">
        <v>78</v>
      </c>
      <c r="BG64" s="1">
        <v>89</v>
      </c>
      <c r="BH64" s="1">
        <v>97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>
      <c r="A65" s="1">
        <v>70161</v>
      </c>
      <c r="B65" s="1" t="s">
        <v>289</v>
      </c>
      <c r="C65" s="1">
        <v>16</v>
      </c>
      <c r="D65" s="1">
        <v>285</v>
      </c>
      <c r="E65" s="1" t="s">
        <v>64</v>
      </c>
      <c r="F65" s="1">
        <v>567</v>
      </c>
      <c r="G65" s="1" t="s">
        <v>74</v>
      </c>
      <c r="H65" s="2">
        <v>54.11</v>
      </c>
      <c r="I65" s="2">
        <v>865.76</v>
      </c>
      <c r="J65" s="10">
        <f t="shared" si="0"/>
        <v>0</v>
      </c>
      <c r="K65" s="11">
        <f t="shared" si="1"/>
        <v>0</v>
      </c>
      <c r="L65" s="1">
        <v>6</v>
      </c>
      <c r="M65" s="1">
        <v>11.25</v>
      </c>
      <c r="N65" s="16"/>
      <c r="O65" s="1">
        <v>17.5</v>
      </c>
      <c r="P65" s="1">
        <v>8.5</v>
      </c>
      <c r="Q65" s="16"/>
      <c r="R65" s="1">
        <v>3.41</v>
      </c>
      <c r="S65" s="1">
        <v>3.69</v>
      </c>
      <c r="T65" s="16"/>
      <c r="U65" s="1">
        <v>0</v>
      </c>
      <c r="V65" s="12">
        <v>23294.36</v>
      </c>
      <c r="W65" s="2"/>
      <c r="X65" s="2">
        <v>20291.25</v>
      </c>
      <c r="Y65" s="17">
        <f t="shared" si="2"/>
        <v>-3003.1100000000006</v>
      </c>
      <c r="Z65" s="1">
        <v>42</v>
      </c>
      <c r="AA65" s="1">
        <v>22</v>
      </c>
      <c r="AB65" s="1">
        <v>35</v>
      </c>
      <c r="AC65" s="1">
        <v>16</v>
      </c>
      <c r="AD65" s="1">
        <v>180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72</v>
      </c>
      <c r="AU65" s="1">
        <v>62</v>
      </c>
      <c r="AV65" s="1">
        <v>171</v>
      </c>
      <c r="AW65" s="1">
        <v>12</v>
      </c>
      <c r="AX65" s="1">
        <v>136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33</v>
      </c>
      <c r="BE65" s="1">
        <v>17</v>
      </c>
      <c r="BF65" s="1">
        <v>3</v>
      </c>
      <c r="BG65" s="1">
        <v>20</v>
      </c>
      <c r="BH65" s="1">
        <v>59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>
      <c r="A66" s="1">
        <v>70259</v>
      </c>
      <c r="B66" s="1" t="s">
        <v>155</v>
      </c>
      <c r="C66" s="1">
        <v>24</v>
      </c>
      <c r="D66" s="1">
        <v>285</v>
      </c>
      <c r="E66" s="1" t="s">
        <v>64</v>
      </c>
      <c r="F66" s="1">
        <v>974</v>
      </c>
      <c r="G66" s="1" t="s">
        <v>110</v>
      </c>
      <c r="H66" s="2">
        <v>35.979999999999997</v>
      </c>
      <c r="I66" s="2">
        <v>863.52</v>
      </c>
      <c r="J66" s="10">
        <f t="shared" si="0"/>
        <v>0</v>
      </c>
      <c r="K66" s="11">
        <f t="shared" si="1"/>
        <v>0</v>
      </c>
      <c r="L66" s="1">
        <v>4.58</v>
      </c>
      <c r="M66" s="1">
        <v>7.67</v>
      </c>
      <c r="N66" s="16"/>
      <c r="O66" s="1">
        <v>14.5</v>
      </c>
      <c r="P66" s="1">
        <v>10.79</v>
      </c>
      <c r="Q66" s="16"/>
      <c r="R66" s="1">
        <v>7.56</v>
      </c>
      <c r="S66" s="1">
        <v>24.21</v>
      </c>
      <c r="T66" s="16"/>
      <c r="U66" s="1">
        <v>0</v>
      </c>
      <c r="V66" s="12">
        <v>23009.21</v>
      </c>
      <c r="W66" s="2"/>
      <c r="X66" s="2">
        <v>36843.519999999997</v>
      </c>
      <c r="Y66" s="17">
        <f t="shared" si="2"/>
        <v>13834.309999999998</v>
      </c>
      <c r="Z66" s="1">
        <v>36</v>
      </c>
      <c r="AA66" s="1">
        <v>46</v>
      </c>
      <c r="AB66" s="1">
        <v>33</v>
      </c>
      <c r="AC66" s="1">
        <v>36</v>
      </c>
      <c r="AD66" s="1">
        <v>184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85</v>
      </c>
      <c r="AU66" s="1">
        <v>200</v>
      </c>
      <c r="AV66" s="1">
        <v>81</v>
      </c>
      <c r="AW66" s="1">
        <v>164</v>
      </c>
      <c r="AX66" s="1">
        <v>259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60</v>
      </c>
      <c r="BE66" s="1">
        <v>138</v>
      </c>
      <c r="BF66" s="1">
        <v>23</v>
      </c>
      <c r="BG66" s="1">
        <v>59</v>
      </c>
      <c r="BH66" s="1">
        <v>581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>
      <c r="A67" s="1">
        <v>70093</v>
      </c>
      <c r="B67" s="1" t="s">
        <v>144</v>
      </c>
      <c r="C67" s="1">
        <v>16</v>
      </c>
      <c r="D67" s="1">
        <v>285</v>
      </c>
      <c r="E67" s="1" t="s">
        <v>64</v>
      </c>
      <c r="F67" s="1">
        <v>573</v>
      </c>
      <c r="G67" s="1" t="s">
        <v>87</v>
      </c>
      <c r="H67" s="2">
        <v>61.95</v>
      </c>
      <c r="I67" s="2">
        <v>991.2</v>
      </c>
      <c r="J67" s="10">
        <f t="shared" si="0"/>
        <v>0</v>
      </c>
      <c r="K67" s="11">
        <f t="shared" si="1"/>
        <v>0</v>
      </c>
      <c r="L67" s="1">
        <v>3.19</v>
      </c>
      <c r="M67" s="1">
        <v>2.5</v>
      </c>
      <c r="N67" s="16"/>
      <c r="O67" s="1">
        <v>12.41</v>
      </c>
      <c r="P67" s="1">
        <v>5.19</v>
      </c>
      <c r="Q67" s="16"/>
      <c r="R67" s="1">
        <v>7.38</v>
      </c>
      <c r="S67" s="1">
        <v>7</v>
      </c>
      <c r="T67" s="16"/>
      <c r="U67" s="1">
        <v>0</v>
      </c>
      <c r="V67" s="12">
        <v>22766.62</v>
      </c>
      <c r="W67" s="2"/>
      <c r="X67" s="2">
        <v>14558.25</v>
      </c>
      <c r="Y67" s="17">
        <f t="shared" si="2"/>
        <v>-8208.369999999999</v>
      </c>
      <c r="Z67" s="1">
        <v>20</v>
      </c>
      <c r="AA67" s="1">
        <v>21</v>
      </c>
      <c r="AB67" s="1">
        <v>11</v>
      </c>
      <c r="AC67" s="1">
        <v>19</v>
      </c>
      <c r="AD67" s="1">
        <v>40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50</v>
      </c>
      <c r="AU67" s="1">
        <v>116</v>
      </c>
      <c r="AV67" s="1">
        <v>55</v>
      </c>
      <c r="AW67" s="1">
        <v>71</v>
      </c>
      <c r="AX67" s="1">
        <v>83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46</v>
      </c>
      <c r="BE67" s="1">
        <v>61</v>
      </c>
      <c r="BF67" s="1">
        <v>30</v>
      </c>
      <c r="BG67" s="1">
        <v>23</v>
      </c>
      <c r="BH67" s="1">
        <v>112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>
      <c r="A68" s="1">
        <v>70024</v>
      </c>
      <c r="B68" s="1" t="s">
        <v>196</v>
      </c>
      <c r="C68" s="1">
        <v>20</v>
      </c>
      <c r="D68" s="1">
        <v>285</v>
      </c>
      <c r="E68" s="1" t="s">
        <v>64</v>
      </c>
      <c r="F68" s="1">
        <v>558</v>
      </c>
      <c r="G68" s="1" t="s">
        <v>67</v>
      </c>
      <c r="H68" s="2">
        <v>77.58</v>
      </c>
      <c r="I68" s="2">
        <v>1551.6</v>
      </c>
      <c r="J68" s="10">
        <f t="shared" si="0"/>
        <v>0</v>
      </c>
      <c r="K68" s="11">
        <f t="shared" si="1"/>
        <v>0</v>
      </c>
      <c r="L68" s="1">
        <v>6.42</v>
      </c>
      <c r="M68" s="1">
        <v>4.8499999999999996</v>
      </c>
      <c r="N68" s="16"/>
      <c r="O68" s="1">
        <v>3.75</v>
      </c>
      <c r="P68" s="1">
        <v>4.5999999999999996</v>
      </c>
      <c r="Q68" s="16"/>
      <c r="R68" s="1">
        <v>4.42</v>
      </c>
      <c r="S68" s="1">
        <v>14.2</v>
      </c>
      <c r="T68" s="16"/>
      <c r="U68" s="1">
        <v>0</v>
      </c>
      <c r="V68" s="12">
        <v>22653.360000000001</v>
      </c>
      <c r="W68" s="2"/>
      <c r="X68" s="2">
        <v>36695.339999999997</v>
      </c>
      <c r="Y68" s="17">
        <f t="shared" si="2"/>
        <v>14041.979999999996</v>
      </c>
      <c r="Z68" s="1">
        <v>24</v>
      </c>
      <c r="AA68" s="1">
        <v>57</v>
      </c>
      <c r="AB68" s="1">
        <v>47</v>
      </c>
      <c r="AC68" s="1">
        <v>58</v>
      </c>
      <c r="AD68" s="1">
        <v>97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22</v>
      </c>
      <c r="AU68" s="1">
        <v>30</v>
      </c>
      <c r="AV68" s="1">
        <v>21</v>
      </c>
      <c r="AW68" s="1">
        <v>34</v>
      </c>
      <c r="AX68" s="1">
        <v>92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18</v>
      </c>
      <c r="BE68" s="1">
        <v>13</v>
      </c>
      <c r="BF68" s="1">
        <v>52</v>
      </c>
      <c r="BG68" s="1">
        <v>24</v>
      </c>
      <c r="BH68" s="1">
        <v>284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>
      <c r="A69" s="1">
        <v>70159</v>
      </c>
      <c r="B69" s="1" t="s">
        <v>166</v>
      </c>
      <c r="C69" s="1">
        <v>20</v>
      </c>
      <c r="D69" s="1">
        <v>285</v>
      </c>
      <c r="E69" s="1" t="s">
        <v>64</v>
      </c>
      <c r="F69" s="1">
        <v>322</v>
      </c>
      <c r="G69" s="1" t="s">
        <v>167</v>
      </c>
      <c r="H69" s="2">
        <v>68.760000000000005</v>
      </c>
      <c r="I69" s="2">
        <v>1375.2</v>
      </c>
      <c r="J69" s="10">
        <f t="shared" si="0"/>
        <v>0</v>
      </c>
      <c r="K69" s="11">
        <f t="shared" si="1"/>
        <v>0</v>
      </c>
      <c r="L69" s="1">
        <v>2.12</v>
      </c>
      <c r="M69" s="1">
        <v>21.3</v>
      </c>
      <c r="N69" s="16"/>
      <c r="O69" s="1">
        <v>10.42</v>
      </c>
      <c r="P69" s="1">
        <v>33.4</v>
      </c>
      <c r="Q69" s="16"/>
      <c r="R69" s="1">
        <v>3.8</v>
      </c>
      <c r="S69" s="1">
        <v>12.45</v>
      </c>
      <c r="T69" s="16"/>
      <c r="U69" s="1">
        <v>0</v>
      </c>
      <c r="V69" s="12">
        <v>22484.52</v>
      </c>
      <c r="W69" s="2"/>
      <c r="X69" s="2">
        <v>92344.68</v>
      </c>
      <c r="Y69" s="17">
        <f t="shared" si="2"/>
        <v>69860.159999999989</v>
      </c>
      <c r="Z69" s="1">
        <v>7</v>
      </c>
      <c r="AA69" s="1">
        <v>2</v>
      </c>
      <c r="AB69" s="1">
        <v>11</v>
      </c>
      <c r="AC69" s="1">
        <v>47</v>
      </c>
      <c r="AD69" s="1">
        <v>426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32</v>
      </c>
      <c r="AU69" s="1">
        <v>42</v>
      </c>
      <c r="AV69" s="1">
        <v>74</v>
      </c>
      <c r="AW69" s="1">
        <v>163</v>
      </c>
      <c r="AX69" s="1">
        <v>668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26</v>
      </c>
      <c r="BE69" s="1">
        <v>13</v>
      </c>
      <c r="BF69" s="1">
        <v>25</v>
      </c>
      <c r="BG69" s="1">
        <v>37</v>
      </c>
      <c r="BH69" s="1">
        <v>249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>
      <c r="A70" s="1">
        <v>70972</v>
      </c>
      <c r="B70" s="1" t="s">
        <v>181</v>
      </c>
      <c r="C70" s="1">
        <v>20</v>
      </c>
      <c r="D70" s="1">
        <v>285</v>
      </c>
      <c r="E70" s="1" t="s">
        <v>64</v>
      </c>
      <c r="F70" s="1">
        <v>558</v>
      </c>
      <c r="G70" s="1" t="s">
        <v>67</v>
      </c>
      <c r="H70" s="2">
        <v>100.1</v>
      </c>
      <c r="I70" s="2">
        <v>2002</v>
      </c>
      <c r="J70" s="10">
        <f t="shared" si="0"/>
        <v>0</v>
      </c>
      <c r="K70" s="11">
        <f t="shared" si="1"/>
        <v>0</v>
      </c>
      <c r="L70" s="1">
        <v>5.18</v>
      </c>
      <c r="M70" s="1">
        <v>1.6</v>
      </c>
      <c r="N70" s="16"/>
      <c r="O70" s="1">
        <v>2.6</v>
      </c>
      <c r="P70" s="1">
        <v>1.45</v>
      </c>
      <c r="Q70" s="16"/>
      <c r="R70" s="1">
        <v>3.32</v>
      </c>
      <c r="S70" s="1">
        <v>3.25</v>
      </c>
      <c r="T70" s="16"/>
      <c r="U70" s="1">
        <v>0</v>
      </c>
      <c r="V70" s="12">
        <v>22222.2</v>
      </c>
      <c r="W70" s="2"/>
      <c r="X70" s="2">
        <v>12612.6</v>
      </c>
      <c r="Y70" s="17">
        <f t="shared" si="2"/>
        <v>-9609.6</v>
      </c>
      <c r="Z70" s="1">
        <v>66</v>
      </c>
      <c r="AA70" s="1">
        <v>24</v>
      </c>
      <c r="AB70" s="1">
        <v>13</v>
      </c>
      <c r="AC70" s="1">
        <v>25</v>
      </c>
      <c r="AD70" s="1">
        <v>32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20</v>
      </c>
      <c r="AU70" s="1">
        <v>15</v>
      </c>
      <c r="AV70" s="1">
        <v>13</v>
      </c>
      <c r="AW70" s="1">
        <v>23</v>
      </c>
      <c r="AX70" s="1">
        <v>29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27</v>
      </c>
      <c r="BE70" s="1">
        <v>6</v>
      </c>
      <c r="BF70" s="1">
        <v>21</v>
      </c>
      <c r="BG70" s="1">
        <v>31</v>
      </c>
      <c r="BH70" s="1">
        <v>65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>
      <c r="A71" s="1">
        <v>70110</v>
      </c>
      <c r="B71" s="1" t="s">
        <v>235</v>
      </c>
      <c r="C71" s="1">
        <v>18</v>
      </c>
      <c r="D71" s="1">
        <v>285</v>
      </c>
      <c r="E71" s="1" t="s">
        <v>64</v>
      </c>
      <c r="F71" s="1">
        <v>567</v>
      </c>
      <c r="G71" s="1" t="s">
        <v>74</v>
      </c>
      <c r="H71" s="2">
        <v>51.52</v>
      </c>
      <c r="I71" s="2">
        <v>927.36</v>
      </c>
      <c r="J71" s="10">
        <f t="shared" si="0"/>
        <v>0</v>
      </c>
      <c r="K71" s="11">
        <f t="shared" si="1"/>
        <v>0</v>
      </c>
      <c r="L71" s="1">
        <v>9.86</v>
      </c>
      <c r="M71" s="1">
        <v>7.06</v>
      </c>
      <c r="N71" s="16"/>
      <c r="O71" s="1">
        <v>9.2200000000000006</v>
      </c>
      <c r="P71" s="1">
        <v>2.06</v>
      </c>
      <c r="Q71" s="16"/>
      <c r="R71" s="1">
        <v>4.6900000000000004</v>
      </c>
      <c r="S71" s="1">
        <v>11.83</v>
      </c>
      <c r="T71" s="16"/>
      <c r="U71" s="1">
        <v>0</v>
      </c>
      <c r="V71" s="12">
        <v>22050.560000000001</v>
      </c>
      <c r="W71" s="2"/>
      <c r="X71" s="2">
        <v>19423.04</v>
      </c>
      <c r="Y71" s="17">
        <f t="shared" si="2"/>
        <v>-2627.5200000000004</v>
      </c>
      <c r="Z71" s="1">
        <v>42</v>
      </c>
      <c r="AA71" s="1">
        <v>89</v>
      </c>
      <c r="AB71" s="1">
        <v>61</v>
      </c>
      <c r="AC71" s="1">
        <v>60</v>
      </c>
      <c r="AD71" s="1">
        <v>127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82</v>
      </c>
      <c r="AU71" s="1">
        <v>43</v>
      </c>
      <c r="AV71" s="1">
        <v>46</v>
      </c>
      <c r="AW71" s="1">
        <v>33</v>
      </c>
      <c r="AX71" s="1">
        <v>37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52</v>
      </c>
      <c r="BE71" s="1">
        <v>41</v>
      </c>
      <c r="BF71" s="1">
        <v>7</v>
      </c>
      <c r="BG71" s="1">
        <v>10</v>
      </c>
      <c r="BH71" s="1">
        <v>213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>
      <c r="A72" s="1">
        <v>70130</v>
      </c>
      <c r="B72" s="1" t="s">
        <v>163</v>
      </c>
      <c r="C72" s="1">
        <v>24</v>
      </c>
      <c r="D72" s="1">
        <v>285</v>
      </c>
      <c r="E72" s="1" t="s">
        <v>64</v>
      </c>
      <c r="F72" s="1">
        <v>974</v>
      </c>
      <c r="G72" s="1" t="s">
        <v>110</v>
      </c>
      <c r="H72" s="2">
        <v>31.439900000000002</v>
      </c>
      <c r="I72" s="2">
        <v>754.55759999999998</v>
      </c>
      <c r="J72" s="10">
        <f t="shared" si="0"/>
        <v>0</v>
      </c>
      <c r="K72" s="11">
        <f t="shared" si="1"/>
        <v>0</v>
      </c>
      <c r="L72" s="1">
        <v>6.58</v>
      </c>
      <c r="M72" s="1">
        <v>2.83</v>
      </c>
      <c r="N72" s="16"/>
      <c r="O72" s="1">
        <v>16.309999999999999</v>
      </c>
      <c r="P72" s="1">
        <v>10.71</v>
      </c>
      <c r="Q72" s="16"/>
      <c r="R72" s="1">
        <v>6</v>
      </c>
      <c r="S72" s="1">
        <v>9.33</v>
      </c>
      <c r="T72" s="16"/>
      <c r="U72" s="1">
        <v>0</v>
      </c>
      <c r="V72" s="12">
        <v>21803.57</v>
      </c>
      <c r="W72" s="2"/>
      <c r="X72" s="2">
        <v>17260.509999999998</v>
      </c>
      <c r="Y72" s="17">
        <f t="shared" si="2"/>
        <v>-4543.0600000000013</v>
      </c>
      <c r="Z72" s="1">
        <v>69</v>
      </c>
      <c r="AA72" s="1">
        <v>40</v>
      </c>
      <c r="AB72" s="1">
        <v>64</v>
      </c>
      <c r="AC72" s="1">
        <v>10</v>
      </c>
      <c r="AD72" s="1">
        <v>68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131</v>
      </c>
      <c r="AU72" s="1">
        <v>142</v>
      </c>
      <c r="AV72" s="1">
        <v>111</v>
      </c>
      <c r="AW72" s="1">
        <v>157</v>
      </c>
      <c r="AX72" s="1">
        <v>257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40</v>
      </c>
      <c r="BE72" s="1">
        <v>98</v>
      </c>
      <c r="BF72" s="1">
        <v>25</v>
      </c>
      <c r="BG72" s="1">
        <v>60</v>
      </c>
      <c r="BH72" s="1">
        <v>224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>
      <c r="A73" s="1">
        <v>70138</v>
      </c>
      <c r="B73" s="1" t="s">
        <v>148</v>
      </c>
      <c r="C73" s="1">
        <v>12</v>
      </c>
      <c r="D73" s="1">
        <v>285</v>
      </c>
      <c r="E73" s="1" t="s">
        <v>64</v>
      </c>
      <c r="F73" s="1">
        <v>35</v>
      </c>
      <c r="G73" s="1" t="s">
        <v>76</v>
      </c>
      <c r="H73" s="2">
        <v>73.620900000000006</v>
      </c>
      <c r="I73" s="2">
        <v>883.45079999999996</v>
      </c>
      <c r="J73" s="10">
        <f t="shared" si="0"/>
        <v>0</v>
      </c>
      <c r="K73" s="11">
        <f t="shared" si="1"/>
        <v>0</v>
      </c>
      <c r="L73" s="1">
        <v>4.29</v>
      </c>
      <c r="M73" s="1">
        <v>4.42</v>
      </c>
      <c r="N73" s="16"/>
      <c r="O73" s="1">
        <v>13.29</v>
      </c>
      <c r="P73" s="1">
        <v>7.08</v>
      </c>
      <c r="Q73" s="16"/>
      <c r="R73" s="1">
        <v>5.88</v>
      </c>
      <c r="S73" s="1">
        <v>2.67</v>
      </c>
      <c r="T73" s="16"/>
      <c r="U73" s="1">
        <v>0</v>
      </c>
      <c r="V73" s="12">
        <v>20724.28</v>
      </c>
      <c r="W73" s="2"/>
      <c r="X73" s="2">
        <v>12515.55</v>
      </c>
      <c r="Y73" s="17">
        <f t="shared" si="2"/>
        <v>-8208.73</v>
      </c>
      <c r="Z73" s="1">
        <v>13</v>
      </c>
      <c r="AA73" s="1">
        <v>19</v>
      </c>
      <c r="AB73" s="1">
        <v>21</v>
      </c>
      <c r="AC73" s="1">
        <v>16</v>
      </c>
      <c r="AD73" s="1">
        <v>53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42</v>
      </c>
      <c r="AU73" s="1">
        <v>43</v>
      </c>
      <c r="AV73" s="1">
        <v>81</v>
      </c>
      <c r="AW73" s="1">
        <v>30</v>
      </c>
      <c r="AX73" s="1">
        <v>85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32</v>
      </c>
      <c r="BE73" s="1">
        <v>22</v>
      </c>
      <c r="BF73" s="1">
        <v>21</v>
      </c>
      <c r="BG73" s="1">
        <v>13</v>
      </c>
      <c r="BH73" s="1">
        <v>32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>
      <c r="A74" s="1">
        <v>70348</v>
      </c>
      <c r="B74" s="1" t="s">
        <v>343</v>
      </c>
      <c r="C74" s="1">
        <v>10</v>
      </c>
      <c r="D74" s="1">
        <v>285</v>
      </c>
      <c r="E74" s="1" t="s">
        <v>64</v>
      </c>
      <c r="F74" s="1">
        <v>285</v>
      </c>
      <c r="G74" s="1" t="s">
        <v>64</v>
      </c>
      <c r="H74" s="2">
        <v>125.1382</v>
      </c>
      <c r="I74" s="2">
        <v>1251.3820000000001</v>
      </c>
      <c r="J74" s="10">
        <f t="shared" si="0"/>
        <v>0</v>
      </c>
      <c r="K74" s="11">
        <f t="shared" si="1"/>
        <v>0</v>
      </c>
      <c r="L74" s="1">
        <v>0</v>
      </c>
      <c r="M74" s="1">
        <v>0</v>
      </c>
      <c r="N74" s="16"/>
      <c r="O74" s="1">
        <v>15.7</v>
      </c>
      <c r="P74" s="1">
        <v>9.3000000000000007</v>
      </c>
      <c r="Q74" s="16"/>
      <c r="R74" s="1">
        <v>0</v>
      </c>
      <c r="S74" s="1">
        <v>0</v>
      </c>
      <c r="T74" s="16"/>
      <c r="U74" s="1">
        <v>0</v>
      </c>
      <c r="V74" s="12">
        <v>19646.7</v>
      </c>
      <c r="W74" s="2"/>
      <c r="X74" s="2">
        <v>11637.85</v>
      </c>
      <c r="Y74" s="17">
        <f t="shared" si="2"/>
        <v>-8008.85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157</v>
      </c>
      <c r="AU74" s="1">
        <v>0</v>
      </c>
      <c r="AV74" s="1">
        <v>0</v>
      </c>
      <c r="AW74" s="1">
        <v>0</v>
      </c>
      <c r="AX74" s="1">
        <v>93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>
      <c r="A75" s="1">
        <v>70129</v>
      </c>
      <c r="B75" s="1" t="s">
        <v>142</v>
      </c>
      <c r="C75" s="1">
        <v>16</v>
      </c>
      <c r="D75" s="1">
        <v>285</v>
      </c>
      <c r="E75" s="1" t="s">
        <v>64</v>
      </c>
      <c r="F75" s="1">
        <v>558</v>
      </c>
      <c r="G75" s="1" t="s">
        <v>67</v>
      </c>
      <c r="H75" s="2">
        <v>47.85</v>
      </c>
      <c r="I75" s="2">
        <v>765.6</v>
      </c>
      <c r="J75" s="10">
        <f t="shared" si="0"/>
        <v>0</v>
      </c>
      <c r="K75" s="11">
        <f t="shared" si="1"/>
        <v>0</v>
      </c>
      <c r="L75" s="1">
        <v>4.88</v>
      </c>
      <c r="M75" s="1">
        <v>10.06</v>
      </c>
      <c r="N75" s="16"/>
      <c r="O75" s="1">
        <v>12.56</v>
      </c>
      <c r="P75" s="1">
        <v>13.81</v>
      </c>
      <c r="Q75" s="16"/>
      <c r="R75" s="1">
        <v>8.16</v>
      </c>
      <c r="S75" s="1">
        <v>11.19</v>
      </c>
      <c r="T75" s="16"/>
      <c r="U75" s="1">
        <v>0</v>
      </c>
      <c r="V75" s="12">
        <v>19594.580000000002</v>
      </c>
      <c r="W75" s="2"/>
      <c r="X75" s="2">
        <v>26843.85</v>
      </c>
      <c r="Y75" s="17">
        <f t="shared" si="2"/>
        <v>7249.2699999999968</v>
      </c>
      <c r="Z75" s="1">
        <v>17</v>
      </c>
      <c r="AA75" s="1">
        <v>27</v>
      </c>
      <c r="AB75" s="1">
        <v>30</v>
      </c>
      <c r="AC75" s="1">
        <v>35</v>
      </c>
      <c r="AD75" s="1">
        <v>161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41</v>
      </c>
      <c r="AU75" s="1">
        <v>54</v>
      </c>
      <c r="AV75" s="1">
        <v>88</v>
      </c>
      <c r="AW75" s="1">
        <v>90</v>
      </c>
      <c r="AX75" s="1">
        <v>221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42</v>
      </c>
      <c r="BE75" s="1">
        <v>62</v>
      </c>
      <c r="BF75" s="1">
        <v>25</v>
      </c>
      <c r="BG75" s="1">
        <v>65</v>
      </c>
      <c r="BH75" s="1">
        <v>179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>
      <c r="A76" s="1">
        <v>70306</v>
      </c>
      <c r="B76" s="1" t="s">
        <v>204</v>
      </c>
      <c r="C76" s="1">
        <v>16</v>
      </c>
      <c r="D76" s="1">
        <v>285</v>
      </c>
      <c r="E76" s="1" t="s">
        <v>64</v>
      </c>
      <c r="F76" s="1">
        <v>558</v>
      </c>
      <c r="G76" s="1" t="s">
        <v>67</v>
      </c>
      <c r="H76" s="2">
        <v>81.209999999999994</v>
      </c>
      <c r="I76" s="2">
        <v>1299.3599999999999</v>
      </c>
      <c r="J76" s="10">
        <f t="shared" si="0"/>
        <v>0</v>
      </c>
      <c r="K76" s="11">
        <f t="shared" si="1"/>
        <v>0</v>
      </c>
      <c r="L76" s="1">
        <v>7.16</v>
      </c>
      <c r="M76" s="1">
        <v>3.94</v>
      </c>
      <c r="N76" s="16"/>
      <c r="O76" s="1">
        <v>4.28</v>
      </c>
      <c r="P76" s="1">
        <v>4.9400000000000004</v>
      </c>
      <c r="Q76" s="16"/>
      <c r="R76" s="1">
        <v>3.53</v>
      </c>
      <c r="S76" s="1">
        <v>1.75</v>
      </c>
      <c r="T76" s="16"/>
      <c r="U76" s="1">
        <v>0</v>
      </c>
      <c r="V76" s="12">
        <v>19449.79</v>
      </c>
      <c r="W76" s="2"/>
      <c r="X76" s="2">
        <v>13805.7</v>
      </c>
      <c r="Y76" s="17">
        <f t="shared" si="2"/>
        <v>-5644.09</v>
      </c>
      <c r="Z76" s="1">
        <v>47</v>
      </c>
      <c r="AA76" s="1">
        <v>15</v>
      </c>
      <c r="AB76" s="1">
        <v>48</v>
      </c>
      <c r="AC76" s="1">
        <v>24</v>
      </c>
      <c r="AD76" s="1">
        <v>63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11</v>
      </c>
      <c r="AU76" s="1">
        <v>20</v>
      </c>
      <c r="AV76" s="1">
        <v>23</v>
      </c>
      <c r="AW76" s="1">
        <v>49</v>
      </c>
      <c r="AX76" s="1">
        <v>79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26</v>
      </c>
      <c r="BE76" s="1">
        <v>22</v>
      </c>
      <c r="BF76" s="1">
        <v>17</v>
      </c>
      <c r="BG76" s="1">
        <v>5</v>
      </c>
      <c r="BH76" s="1">
        <v>28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>
      <c r="A77" s="1">
        <v>70245</v>
      </c>
      <c r="B77" s="1" t="s">
        <v>217</v>
      </c>
      <c r="C77" s="1">
        <v>8</v>
      </c>
      <c r="D77" s="1">
        <v>285</v>
      </c>
      <c r="E77" s="1" t="s">
        <v>64</v>
      </c>
      <c r="F77" s="1">
        <v>387</v>
      </c>
      <c r="G77" s="1" t="s">
        <v>94</v>
      </c>
      <c r="H77" s="2">
        <v>73.37</v>
      </c>
      <c r="I77" s="2">
        <v>586.96</v>
      </c>
      <c r="J77" s="10">
        <f t="shared" si="0"/>
        <v>0</v>
      </c>
      <c r="K77" s="11">
        <f t="shared" si="1"/>
        <v>0</v>
      </c>
      <c r="L77" s="1">
        <v>9.56</v>
      </c>
      <c r="M77" s="1">
        <v>13.88</v>
      </c>
      <c r="N77" s="16"/>
      <c r="O77" s="1">
        <v>15.06</v>
      </c>
      <c r="P77" s="1">
        <v>9.8800000000000008</v>
      </c>
      <c r="Q77" s="16"/>
      <c r="R77" s="1">
        <v>6.44</v>
      </c>
      <c r="S77" s="1">
        <v>10.25</v>
      </c>
      <c r="T77" s="16"/>
      <c r="U77" s="1">
        <v>0</v>
      </c>
      <c r="V77" s="12">
        <v>18232.439999999999</v>
      </c>
      <c r="W77" s="2"/>
      <c r="X77" s="2">
        <v>19956.64</v>
      </c>
      <c r="Y77" s="17">
        <f t="shared" si="2"/>
        <v>1724.2000000000007</v>
      </c>
      <c r="Z77" s="1">
        <v>14</v>
      </c>
      <c r="AA77" s="1">
        <v>19</v>
      </c>
      <c r="AB77" s="1">
        <v>40</v>
      </c>
      <c r="AC77" s="1">
        <v>26</v>
      </c>
      <c r="AD77" s="1">
        <v>111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35</v>
      </c>
      <c r="AU77" s="1">
        <v>45</v>
      </c>
      <c r="AV77" s="1">
        <v>38</v>
      </c>
      <c r="AW77" s="1">
        <v>50</v>
      </c>
      <c r="AX77" s="1">
        <v>79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20</v>
      </c>
      <c r="BE77" s="1">
        <v>8</v>
      </c>
      <c r="BF77" s="1">
        <v>25</v>
      </c>
      <c r="BG77" s="1">
        <v>5</v>
      </c>
      <c r="BH77" s="1">
        <v>82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>
      <c r="A78" s="1">
        <v>70277</v>
      </c>
      <c r="B78" s="1" t="s">
        <v>138</v>
      </c>
      <c r="C78" s="1">
        <v>18</v>
      </c>
      <c r="D78" s="1">
        <v>285</v>
      </c>
      <c r="E78" s="1" t="s">
        <v>64</v>
      </c>
      <c r="F78" s="1">
        <v>558</v>
      </c>
      <c r="G78" s="1" t="s">
        <v>67</v>
      </c>
      <c r="H78" s="2">
        <v>41.593600000000002</v>
      </c>
      <c r="I78" s="2">
        <v>748.6848</v>
      </c>
      <c r="J78" s="10">
        <f t="shared" si="0"/>
        <v>0</v>
      </c>
      <c r="K78" s="11">
        <f t="shared" si="1"/>
        <v>0</v>
      </c>
      <c r="L78" s="1">
        <v>3.39</v>
      </c>
      <c r="M78" s="1">
        <v>5.5</v>
      </c>
      <c r="N78" s="16"/>
      <c r="O78" s="1">
        <v>17.420000000000002</v>
      </c>
      <c r="P78" s="1">
        <v>11.94</v>
      </c>
      <c r="Q78" s="16"/>
      <c r="R78" s="1">
        <v>3.42</v>
      </c>
      <c r="S78" s="1">
        <v>5</v>
      </c>
      <c r="T78" s="16"/>
      <c r="U78" s="1">
        <v>0</v>
      </c>
      <c r="V78" s="12">
        <v>18134.810000000001</v>
      </c>
      <c r="W78" s="2"/>
      <c r="X78" s="2">
        <v>16803.810000000001</v>
      </c>
      <c r="Y78" s="17">
        <f t="shared" si="2"/>
        <v>-1331</v>
      </c>
      <c r="Z78" s="1">
        <v>33</v>
      </c>
      <c r="AA78" s="1">
        <v>19</v>
      </c>
      <c r="AB78" s="1">
        <v>9</v>
      </c>
      <c r="AC78" s="1">
        <v>19</v>
      </c>
      <c r="AD78" s="1">
        <v>99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130</v>
      </c>
      <c r="AU78" s="1">
        <v>122</v>
      </c>
      <c r="AV78" s="1">
        <v>70</v>
      </c>
      <c r="AW78" s="1">
        <v>105</v>
      </c>
      <c r="AX78" s="1">
        <v>215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6</v>
      </c>
      <c r="BE78" s="1">
        <v>21</v>
      </c>
      <c r="BF78" s="1">
        <v>32</v>
      </c>
      <c r="BG78" s="1">
        <v>26</v>
      </c>
      <c r="BH78" s="1">
        <v>90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>
      <c r="A79" s="1">
        <v>70047</v>
      </c>
      <c r="B79" s="1" t="s">
        <v>200</v>
      </c>
      <c r="C79" s="1">
        <v>16</v>
      </c>
      <c r="D79" s="1">
        <v>285</v>
      </c>
      <c r="E79" s="1" t="s">
        <v>64</v>
      </c>
      <c r="F79" s="1">
        <v>387</v>
      </c>
      <c r="G79" s="1" t="s">
        <v>94</v>
      </c>
      <c r="H79" s="2">
        <v>43.950699999999998</v>
      </c>
      <c r="I79" s="2">
        <v>703.21119999999996</v>
      </c>
      <c r="J79" s="10">
        <f t="shared" si="0"/>
        <v>0</v>
      </c>
      <c r="K79" s="11">
        <f t="shared" si="1"/>
        <v>0</v>
      </c>
      <c r="L79" s="1">
        <v>0.75</v>
      </c>
      <c r="M79" s="1">
        <v>4.4400000000000004</v>
      </c>
      <c r="N79" s="16"/>
      <c r="O79" s="1">
        <v>21.03</v>
      </c>
      <c r="P79" s="1">
        <v>11.25</v>
      </c>
      <c r="Q79" s="16"/>
      <c r="R79" s="1">
        <v>2.31</v>
      </c>
      <c r="S79" s="1">
        <v>1.1200000000000001</v>
      </c>
      <c r="T79" s="16"/>
      <c r="U79" s="1">
        <v>0</v>
      </c>
      <c r="V79" s="12">
        <v>16942.990000000002</v>
      </c>
      <c r="W79" s="2"/>
      <c r="X79" s="2">
        <v>11822.74</v>
      </c>
      <c r="Y79" s="17">
        <f t="shared" si="2"/>
        <v>-5120.2500000000018</v>
      </c>
      <c r="Z79" s="1">
        <v>2</v>
      </c>
      <c r="AA79" s="1">
        <v>10</v>
      </c>
      <c r="AB79" s="1">
        <v>5</v>
      </c>
      <c r="AC79" s="1">
        <v>0</v>
      </c>
      <c r="AD79" s="1">
        <v>71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117</v>
      </c>
      <c r="AU79" s="1">
        <v>141</v>
      </c>
      <c r="AV79" s="1">
        <v>99</v>
      </c>
      <c r="AW79" s="1">
        <v>100</v>
      </c>
      <c r="AX79" s="1">
        <v>180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32</v>
      </c>
      <c r="BG79" s="1">
        <v>10</v>
      </c>
      <c r="BH79" s="1">
        <v>18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>
      <c r="A80" s="1">
        <v>78116</v>
      </c>
      <c r="B80" s="1" t="s">
        <v>183</v>
      </c>
      <c r="C80" s="1">
        <v>20</v>
      </c>
      <c r="D80" s="1">
        <v>285</v>
      </c>
      <c r="E80" s="1" t="s">
        <v>64</v>
      </c>
      <c r="F80" s="1">
        <v>558</v>
      </c>
      <c r="G80" s="1" t="s">
        <v>67</v>
      </c>
      <c r="H80" s="2">
        <v>52.38</v>
      </c>
      <c r="I80" s="2">
        <v>1047.5999999999999</v>
      </c>
      <c r="J80" s="10">
        <f t="shared" si="0"/>
        <v>0</v>
      </c>
      <c r="K80" s="11">
        <f t="shared" si="1"/>
        <v>0</v>
      </c>
      <c r="L80" s="1">
        <v>4.38</v>
      </c>
      <c r="M80" s="1">
        <v>5.55</v>
      </c>
      <c r="N80" s="16"/>
      <c r="O80" s="1">
        <v>3.95</v>
      </c>
      <c r="P80" s="1">
        <v>6.3</v>
      </c>
      <c r="Q80" s="16"/>
      <c r="R80" s="1">
        <v>7.82</v>
      </c>
      <c r="S80" s="1">
        <v>13.6</v>
      </c>
      <c r="T80" s="16"/>
      <c r="U80" s="1">
        <v>0</v>
      </c>
      <c r="V80" s="12">
        <v>16918.740000000002</v>
      </c>
      <c r="W80" s="2"/>
      <c r="X80" s="2">
        <v>26661.42</v>
      </c>
      <c r="Y80" s="17">
        <f t="shared" si="2"/>
        <v>9742.6799999999967</v>
      </c>
      <c r="Z80" s="1">
        <v>16</v>
      </c>
      <c r="AA80" s="1">
        <v>27</v>
      </c>
      <c r="AB80" s="1">
        <v>54</v>
      </c>
      <c r="AC80" s="1">
        <v>8</v>
      </c>
      <c r="AD80" s="1">
        <v>111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19</v>
      </c>
      <c r="AU80" s="1">
        <v>17</v>
      </c>
      <c r="AV80" s="1">
        <v>44</v>
      </c>
      <c r="AW80" s="1">
        <v>15</v>
      </c>
      <c r="AX80" s="1">
        <v>126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20</v>
      </c>
      <c r="BE80" s="1">
        <v>68</v>
      </c>
      <c r="BF80" s="1">
        <v>30</v>
      </c>
      <c r="BG80" s="1">
        <v>145</v>
      </c>
      <c r="BH80" s="1">
        <v>272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>
      <c r="A81" s="1">
        <v>70055</v>
      </c>
      <c r="B81" s="1" t="s">
        <v>139</v>
      </c>
      <c r="C81" s="1">
        <v>28</v>
      </c>
      <c r="D81" s="1">
        <v>285</v>
      </c>
      <c r="E81" s="1" t="s">
        <v>64</v>
      </c>
      <c r="F81" s="1">
        <v>974</v>
      </c>
      <c r="G81" s="1" t="s">
        <v>110</v>
      </c>
      <c r="H81" s="2">
        <v>33.523099999999999</v>
      </c>
      <c r="I81" s="2">
        <v>938.64679999999998</v>
      </c>
      <c r="J81" s="10">
        <f t="shared" si="0"/>
        <v>0</v>
      </c>
      <c r="K81" s="11">
        <f t="shared" si="1"/>
        <v>0</v>
      </c>
      <c r="L81" s="1">
        <v>4.55</v>
      </c>
      <c r="M81" s="1">
        <v>4.29</v>
      </c>
      <c r="N81" s="16"/>
      <c r="O81" s="1">
        <v>5.64</v>
      </c>
      <c r="P81" s="1">
        <v>5.71</v>
      </c>
      <c r="Q81" s="16"/>
      <c r="R81" s="1">
        <v>7.43</v>
      </c>
      <c r="S81" s="1">
        <v>3.71</v>
      </c>
      <c r="T81" s="16"/>
      <c r="U81" s="1">
        <v>0</v>
      </c>
      <c r="V81" s="12">
        <v>16543.650000000001</v>
      </c>
      <c r="W81" s="2"/>
      <c r="X81" s="2">
        <v>12872.87</v>
      </c>
      <c r="Y81" s="17">
        <f t="shared" si="2"/>
        <v>-3670.7800000000007</v>
      </c>
      <c r="Z81" s="1">
        <v>26</v>
      </c>
      <c r="AA81" s="1">
        <v>50</v>
      </c>
      <c r="AB81" s="1">
        <v>55</v>
      </c>
      <c r="AC81" s="1">
        <v>43</v>
      </c>
      <c r="AD81" s="1">
        <v>120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48</v>
      </c>
      <c r="AU81" s="1">
        <v>91</v>
      </c>
      <c r="AV81" s="1">
        <v>34</v>
      </c>
      <c r="AW81" s="1">
        <v>61</v>
      </c>
      <c r="AX81" s="1">
        <v>160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41</v>
      </c>
      <c r="BE81" s="1">
        <v>96</v>
      </c>
      <c r="BF81" s="1">
        <v>70</v>
      </c>
      <c r="BG81" s="1">
        <v>98</v>
      </c>
      <c r="BH81" s="1">
        <v>104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>
      <c r="A82" s="1">
        <v>70102</v>
      </c>
      <c r="B82" s="1" t="s">
        <v>188</v>
      </c>
      <c r="C82" s="1">
        <v>16</v>
      </c>
      <c r="D82" s="1">
        <v>285</v>
      </c>
      <c r="E82" s="1" t="s">
        <v>64</v>
      </c>
      <c r="F82" s="1">
        <v>570</v>
      </c>
      <c r="G82" s="1" t="s">
        <v>72</v>
      </c>
      <c r="H82" s="2">
        <v>38.191299999999998</v>
      </c>
      <c r="I82" s="2">
        <v>611.06079999999997</v>
      </c>
      <c r="J82" s="10">
        <f t="shared" si="0"/>
        <v>0</v>
      </c>
      <c r="K82" s="11">
        <f t="shared" si="1"/>
        <v>0</v>
      </c>
      <c r="L82" s="1">
        <v>3.28</v>
      </c>
      <c r="M82" s="1">
        <v>2.19</v>
      </c>
      <c r="N82" s="16"/>
      <c r="O82" s="1">
        <v>16.03</v>
      </c>
      <c r="P82" s="1">
        <v>10.75</v>
      </c>
      <c r="Q82" s="16"/>
      <c r="R82" s="1">
        <v>7.44</v>
      </c>
      <c r="S82" s="1">
        <v>5.19</v>
      </c>
      <c r="T82" s="16"/>
      <c r="U82" s="1">
        <v>0</v>
      </c>
      <c r="V82" s="12">
        <v>16345.88</v>
      </c>
      <c r="W82" s="2"/>
      <c r="X82" s="2">
        <v>11075.48</v>
      </c>
      <c r="Y82" s="17">
        <f t="shared" si="2"/>
        <v>-5270.4</v>
      </c>
      <c r="Z82" s="1">
        <v>21</v>
      </c>
      <c r="AA82" s="1">
        <v>26</v>
      </c>
      <c r="AB82" s="1">
        <v>15</v>
      </c>
      <c r="AC82" s="1">
        <v>7</v>
      </c>
      <c r="AD82" s="1">
        <v>35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76</v>
      </c>
      <c r="AU82" s="1">
        <v>130</v>
      </c>
      <c r="AV82" s="1">
        <v>61</v>
      </c>
      <c r="AW82" s="1">
        <v>109</v>
      </c>
      <c r="AX82" s="1">
        <v>172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61</v>
      </c>
      <c r="BE82" s="1">
        <v>45</v>
      </c>
      <c r="BF82" s="1">
        <v>18</v>
      </c>
      <c r="BG82" s="1">
        <v>35</v>
      </c>
      <c r="BH82" s="1">
        <v>83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>
      <c r="A83" s="1">
        <v>70229</v>
      </c>
      <c r="B83" s="1" t="s">
        <v>199</v>
      </c>
      <c r="C83" s="1">
        <v>3</v>
      </c>
      <c r="D83" s="1">
        <v>285</v>
      </c>
      <c r="E83" s="1" t="s">
        <v>64</v>
      </c>
      <c r="F83" s="1">
        <v>567</v>
      </c>
      <c r="G83" s="1" t="s">
        <v>74</v>
      </c>
      <c r="H83" s="2">
        <v>298.38170000000002</v>
      </c>
      <c r="I83" s="2">
        <v>895.14509999999996</v>
      </c>
      <c r="J83" s="10">
        <f t="shared" si="0"/>
        <v>0</v>
      </c>
      <c r="K83" s="11">
        <f t="shared" si="1"/>
        <v>0</v>
      </c>
      <c r="L83" s="1">
        <v>6</v>
      </c>
      <c r="M83" s="1">
        <v>8</v>
      </c>
      <c r="N83" s="16"/>
      <c r="O83" s="1">
        <v>7</v>
      </c>
      <c r="P83" s="1">
        <v>2.33</v>
      </c>
      <c r="Q83" s="16"/>
      <c r="R83" s="1">
        <v>5</v>
      </c>
      <c r="S83" s="1">
        <v>9.33</v>
      </c>
      <c r="T83" s="16"/>
      <c r="U83" s="1">
        <v>0</v>
      </c>
      <c r="V83" s="12">
        <v>16112.61</v>
      </c>
      <c r="W83" s="2"/>
      <c r="X83" s="2">
        <v>17604.52</v>
      </c>
      <c r="Y83" s="17">
        <f t="shared" si="2"/>
        <v>1491.9099999999999</v>
      </c>
      <c r="Z83" s="1">
        <v>5</v>
      </c>
      <c r="AA83" s="1">
        <v>10</v>
      </c>
      <c r="AB83" s="1">
        <v>4</v>
      </c>
      <c r="AC83" s="1">
        <v>8</v>
      </c>
      <c r="AD83" s="1">
        <v>24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6</v>
      </c>
      <c r="AU83" s="1">
        <v>15</v>
      </c>
      <c r="AV83" s="1">
        <v>4</v>
      </c>
      <c r="AW83" s="1">
        <v>7</v>
      </c>
      <c r="AX83" s="1">
        <v>7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4</v>
      </c>
      <c r="BE83" s="1">
        <v>6</v>
      </c>
      <c r="BF83" s="1">
        <v>8</v>
      </c>
      <c r="BG83" s="1">
        <v>0</v>
      </c>
      <c r="BH83" s="1">
        <v>28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>
      <c r="A84" s="1">
        <v>75000</v>
      </c>
      <c r="B84" s="1" t="s">
        <v>156</v>
      </c>
      <c r="C84" s="1">
        <v>25</v>
      </c>
      <c r="D84" s="1">
        <v>285</v>
      </c>
      <c r="E84" s="1" t="s">
        <v>64</v>
      </c>
      <c r="F84" s="1">
        <v>285</v>
      </c>
      <c r="G84" s="1" t="s">
        <v>64</v>
      </c>
      <c r="H84" s="2">
        <v>31.3019</v>
      </c>
      <c r="I84" s="2">
        <v>782.54750000000001</v>
      </c>
      <c r="J84" s="10">
        <f t="shared" si="0"/>
        <v>0</v>
      </c>
      <c r="K84" s="11">
        <f t="shared" si="1"/>
        <v>0</v>
      </c>
      <c r="L84" s="1">
        <v>4.2</v>
      </c>
      <c r="M84" s="1">
        <v>4.5199999999999996</v>
      </c>
      <c r="N84" s="16"/>
      <c r="O84" s="1">
        <v>8.8000000000000007</v>
      </c>
      <c r="P84" s="1">
        <v>10.32</v>
      </c>
      <c r="Q84" s="16"/>
      <c r="R84" s="1">
        <v>7.54</v>
      </c>
      <c r="S84" s="1">
        <v>12.44</v>
      </c>
      <c r="T84" s="16"/>
      <c r="U84" s="1">
        <v>0</v>
      </c>
      <c r="V84" s="12">
        <v>16073.53</v>
      </c>
      <c r="W84" s="2"/>
      <c r="X84" s="2">
        <v>21347.9</v>
      </c>
      <c r="Y84" s="17">
        <f t="shared" si="2"/>
        <v>5274.3700000000008</v>
      </c>
      <c r="Z84" s="1">
        <v>4</v>
      </c>
      <c r="AA84" s="1">
        <v>10</v>
      </c>
      <c r="AB84" s="1">
        <v>92</v>
      </c>
      <c r="AC84" s="1">
        <v>8</v>
      </c>
      <c r="AD84" s="1">
        <v>113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56</v>
      </c>
      <c r="AU84" s="1">
        <v>68</v>
      </c>
      <c r="AV84" s="1">
        <v>69</v>
      </c>
      <c r="AW84" s="1">
        <v>122</v>
      </c>
      <c r="AX84" s="1">
        <v>258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36</v>
      </c>
      <c r="BE84" s="1">
        <v>22</v>
      </c>
      <c r="BF84" s="1">
        <v>87</v>
      </c>
      <c r="BG84" s="1">
        <v>109</v>
      </c>
      <c r="BH84" s="1">
        <v>311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>
      <c r="A85" s="1">
        <v>70406</v>
      </c>
      <c r="B85" s="1" t="s">
        <v>180</v>
      </c>
      <c r="C85" s="1">
        <v>20</v>
      </c>
      <c r="D85" s="1">
        <v>285</v>
      </c>
      <c r="E85" s="1" t="s">
        <v>64</v>
      </c>
      <c r="F85" s="1">
        <v>562</v>
      </c>
      <c r="G85" s="1" t="s">
        <v>65</v>
      </c>
      <c r="H85" s="2">
        <v>68.760000000000005</v>
      </c>
      <c r="I85" s="2">
        <v>1375.2</v>
      </c>
      <c r="J85" s="10">
        <f t="shared" si="0"/>
        <v>0</v>
      </c>
      <c r="K85" s="11">
        <f t="shared" si="1"/>
        <v>0</v>
      </c>
      <c r="L85" s="1">
        <v>0.48</v>
      </c>
      <c r="M85" s="1">
        <v>1.9</v>
      </c>
      <c r="N85" s="16"/>
      <c r="O85" s="1">
        <v>9.52</v>
      </c>
      <c r="P85" s="1">
        <v>0.7</v>
      </c>
      <c r="Q85" s="16"/>
      <c r="R85" s="1">
        <v>1.68</v>
      </c>
      <c r="S85" s="1">
        <v>1.65</v>
      </c>
      <c r="T85" s="16"/>
      <c r="U85" s="1">
        <v>0</v>
      </c>
      <c r="V85" s="12">
        <v>16055.46</v>
      </c>
      <c r="W85" s="2"/>
      <c r="X85" s="2">
        <v>5844.6</v>
      </c>
      <c r="Y85" s="17">
        <f t="shared" si="2"/>
        <v>-10210.859999999999</v>
      </c>
      <c r="Z85" s="1">
        <v>2</v>
      </c>
      <c r="AA85" s="1">
        <v>0</v>
      </c>
      <c r="AB85" s="1">
        <v>2</v>
      </c>
      <c r="AC85" s="1">
        <v>11</v>
      </c>
      <c r="AD85" s="1">
        <v>38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39</v>
      </c>
      <c r="AU85" s="1">
        <v>83</v>
      </c>
      <c r="AV85" s="1">
        <v>66</v>
      </c>
      <c r="AW85" s="1">
        <v>88</v>
      </c>
      <c r="AX85" s="1">
        <v>14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4</v>
      </c>
      <c r="BE85" s="1">
        <v>15</v>
      </c>
      <c r="BF85" s="1">
        <v>4</v>
      </c>
      <c r="BG85" s="1">
        <v>36</v>
      </c>
      <c r="BH85" s="1">
        <v>33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>
      <c r="A86" s="1">
        <v>70069</v>
      </c>
      <c r="B86" s="1" t="s">
        <v>205</v>
      </c>
      <c r="C86" s="1">
        <v>12</v>
      </c>
      <c r="D86" s="1">
        <v>285</v>
      </c>
      <c r="E86" s="1" t="s">
        <v>64</v>
      </c>
      <c r="F86" s="1">
        <v>570</v>
      </c>
      <c r="G86" s="1" t="s">
        <v>72</v>
      </c>
      <c r="H86" s="2">
        <v>74.209999999999994</v>
      </c>
      <c r="I86" s="2">
        <v>890.52</v>
      </c>
      <c r="J86" s="10">
        <f t="shared" si="0"/>
        <v>0</v>
      </c>
      <c r="K86" s="11">
        <f t="shared" si="1"/>
        <v>0</v>
      </c>
      <c r="L86" s="1">
        <v>1.25</v>
      </c>
      <c r="M86" s="1">
        <v>4.08</v>
      </c>
      <c r="N86" s="16"/>
      <c r="O86" s="1">
        <v>3.21</v>
      </c>
      <c r="P86" s="1">
        <v>6.25</v>
      </c>
      <c r="Q86" s="16"/>
      <c r="R86" s="1">
        <v>13.38</v>
      </c>
      <c r="S86" s="1">
        <v>18.25</v>
      </c>
      <c r="T86" s="16"/>
      <c r="U86" s="1">
        <v>0</v>
      </c>
      <c r="V86" s="12">
        <v>15880.94</v>
      </c>
      <c r="W86" s="2"/>
      <c r="X86" s="2">
        <v>25454.03</v>
      </c>
      <c r="Y86" s="17">
        <f t="shared" si="2"/>
        <v>9573.0899999999983</v>
      </c>
      <c r="Z86" s="1">
        <v>0</v>
      </c>
      <c r="AA86" s="1">
        <v>0</v>
      </c>
      <c r="AB86" s="1">
        <v>15</v>
      </c>
      <c r="AC86" s="1">
        <v>0</v>
      </c>
      <c r="AD86" s="1">
        <v>49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5</v>
      </c>
      <c r="AV86" s="1">
        <v>30</v>
      </c>
      <c r="AW86" s="1">
        <v>10</v>
      </c>
      <c r="AX86" s="1">
        <v>75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36</v>
      </c>
      <c r="BE86" s="1">
        <v>73</v>
      </c>
      <c r="BF86" s="1">
        <v>51</v>
      </c>
      <c r="BG86" s="1">
        <v>74</v>
      </c>
      <c r="BH86" s="1">
        <v>219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>
      <c r="A87" s="1">
        <v>70976</v>
      </c>
      <c r="B87" s="1" t="s">
        <v>191</v>
      </c>
      <c r="C87" s="1">
        <v>20</v>
      </c>
      <c r="D87" s="1">
        <v>285</v>
      </c>
      <c r="E87" s="1" t="s">
        <v>64</v>
      </c>
      <c r="F87" s="1">
        <v>974</v>
      </c>
      <c r="G87" s="1" t="s">
        <v>110</v>
      </c>
      <c r="H87" s="2">
        <v>40.81</v>
      </c>
      <c r="I87" s="2">
        <v>816.2</v>
      </c>
      <c r="J87" s="10">
        <f t="shared" si="0"/>
        <v>0</v>
      </c>
      <c r="K87" s="11">
        <f t="shared" si="1"/>
        <v>0</v>
      </c>
      <c r="L87" s="1">
        <v>3.42</v>
      </c>
      <c r="M87" s="1">
        <v>2.8</v>
      </c>
      <c r="N87" s="16"/>
      <c r="O87" s="1">
        <v>15.3</v>
      </c>
      <c r="P87" s="1">
        <v>11.55</v>
      </c>
      <c r="Q87" s="16"/>
      <c r="R87" s="1">
        <v>0.7</v>
      </c>
      <c r="S87" s="1">
        <v>5.35</v>
      </c>
      <c r="T87" s="16"/>
      <c r="U87" s="1">
        <v>0</v>
      </c>
      <c r="V87" s="12">
        <v>15854.69</v>
      </c>
      <c r="W87" s="2"/>
      <c r="X87" s="2">
        <v>16079.14</v>
      </c>
      <c r="Y87" s="17">
        <f t="shared" si="2"/>
        <v>224.44999999999891</v>
      </c>
      <c r="Z87" s="1">
        <v>14</v>
      </c>
      <c r="AA87" s="1">
        <v>46</v>
      </c>
      <c r="AB87" s="1">
        <v>5</v>
      </c>
      <c r="AC87" s="1">
        <v>53</v>
      </c>
      <c r="AD87" s="1">
        <v>56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97</v>
      </c>
      <c r="AU87" s="1">
        <v>172</v>
      </c>
      <c r="AV87" s="1">
        <v>64</v>
      </c>
      <c r="AW87" s="1">
        <v>118</v>
      </c>
      <c r="AX87" s="1">
        <v>231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4</v>
      </c>
      <c r="BE87" s="1">
        <v>1</v>
      </c>
      <c r="BF87" s="1">
        <v>3</v>
      </c>
      <c r="BG87" s="1">
        <v>13</v>
      </c>
      <c r="BH87" s="1">
        <v>107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>
      <c r="A88" s="1">
        <v>70010</v>
      </c>
      <c r="B88" s="1" t="s">
        <v>178</v>
      </c>
      <c r="C88" s="1">
        <v>15</v>
      </c>
      <c r="D88" s="1">
        <v>285</v>
      </c>
      <c r="E88" s="1" t="s">
        <v>64</v>
      </c>
      <c r="F88" s="1">
        <v>562</v>
      </c>
      <c r="G88" s="1" t="s">
        <v>65</v>
      </c>
      <c r="H88" s="2">
        <v>28.82</v>
      </c>
      <c r="I88" s="2">
        <v>432.3</v>
      </c>
      <c r="J88" s="10">
        <f t="shared" si="0"/>
        <v>0</v>
      </c>
      <c r="K88" s="11">
        <f t="shared" si="1"/>
        <v>0</v>
      </c>
      <c r="L88" s="1">
        <v>0.1</v>
      </c>
      <c r="M88" s="1">
        <v>2.73</v>
      </c>
      <c r="N88" s="16"/>
      <c r="O88" s="1">
        <v>23.5</v>
      </c>
      <c r="P88" s="1">
        <v>10.93</v>
      </c>
      <c r="Q88" s="16"/>
      <c r="R88" s="1">
        <v>12.77</v>
      </c>
      <c r="S88" s="1">
        <v>9.07</v>
      </c>
      <c r="T88" s="16"/>
      <c r="U88" s="1">
        <v>0</v>
      </c>
      <c r="V88" s="12">
        <v>15721.31</v>
      </c>
      <c r="W88" s="2"/>
      <c r="X88" s="2">
        <v>9827.6200000000008</v>
      </c>
      <c r="Y88" s="17">
        <f t="shared" si="2"/>
        <v>-5893.6899999999987</v>
      </c>
      <c r="Z88" s="1">
        <v>0</v>
      </c>
      <c r="AA88" s="1">
        <v>0</v>
      </c>
      <c r="AB88" s="1">
        <v>1</v>
      </c>
      <c r="AC88" s="1">
        <v>1</v>
      </c>
      <c r="AD88" s="1">
        <v>41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70</v>
      </c>
      <c r="AU88" s="1">
        <v>95</v>
      </c>
      <c r="AV88" s="1">
        <v>182</v>
      </c>
      <c r="AW88" s="1">
        <v>106</v>
      </c>
      <c r="AX88" s="1">
        <v>164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63</v>
      </c>
      <c r="BE88" s="1">
        <v>18</v>
      </c>
      <c r="BF88" s="1">
        <v>69</v>
      </c>
      <c r="BG88" s="1">
        <v>101</v>
      </c>
      <c r="BH88" s="1">
        <v>136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>
      <c r="A89" s="1">
        <v>70085</v>
      </c>
      <c r="B89" s="1" t="s">
        <v>153</v>
      </c>
      <c r="C89" s="1">
        <v>12</v>
      </c>
      <c r="D89" s="1">
        <v>285</v>
      </c>
      <c r="E89" s="1" t="s">
        <v>64</v>
      </c>
      <c r="F89" s="1">
        <v>573</v>
      </c>
      <c r="G89" s="1" t="s">
        <v>87</v>
      </c>
      <c r="H89" s="2">
        <v>77.58</v>
      </c>
      <c r="I89" s="2">
        <v>930.96</v>
      </c>
      <c r="J89" s="10">
        <f t="shared" si="0"/>
        <v>0</v>
      </c>
      <c r="K89" s="11">
        <f t="shared" si="1"/>
        <v>0</v>
      </c>
      <c r="L89" s="1">
        <v>0.88</v>
      </c>
      <c r="M89" s="1">
        <v>3.5</v>
      </c>
      <c r="N89" s="16"/>
      <c r="O89" s="1">
        <v>9.7100000000000009</v>
      </c>
      <c r="P89" s="1">
        <v>11.42</v>
      </c>
      <c r="Q89" s="16"/>
      <c r="R89" s="1">
        <v>6.29</v>
      </c>
      <c r="S89" s="1">
        <v>10.5</v>
      </c>
      <c r="T89" s="16"/>
      <c r="U89" s="1">
        <v>0</v>
      </c>
      <c r="V89" s="12">
        <v>15709.95</v>
      </c>
      <c r="W89" s="2"/>
      <c r="X89" s="2">
        <v>23661.9</v>
      </c>
      <c r="Y89" s="17">
        <f t="shared" si="2"/>
        <v>7951.9500000000007</v>
      </c>
      <c r="Z89" s="1">
        <v>6</v>
      </c>
      <c r="AA89" s="1">
        <v>3</v>
      </c>
      <c r="AB89" s="1">
        <v>2</v>
      </c>
      <c r="AC89" s="1">
        <v>2</v>
      </c>
      <c r="AD89" s="1">
        <v>42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40</v>
      </c>
      <c r="AU89" s="1">
        <v>3</v>
      </c>
      <c r="AV89" s="1">
        <v>52</v>
      </c>
      <c r="AW89" s="1">
        <v>46</v>
      </c>
      <c r="AX89" s="1">
        <v>137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19</v>
      </c>
      <c r="BE89" s="1">
        <v>34</v>
      </c>
      <c r="BF89" s="1">
        <v>25</v>
      </c>
      <c r="BG89" s="1">
        <v>29</v>
      </c>
      <c r="BH89" s="1">
        <v>126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>
      <c r="A90" s="1">
        <v>70040</v>
      </c>
      <c r="B90" s="1" t="s">
        <v>121</v>
      </c>
      <c r="C90" s="1">
        <v>25</v>
      </c>
      <c r="D90" s="1">
        <v>285</v>
      </c>
      <c r="E90" s="1" t="s">
        <v>64</v>
      </c>
      <c r="F90" s="1">
        <v>35</v>
      </c>
      <c r="G90" s="1" t="s">
        <v>76</v>
      </c>
      <c r="H90" s="2">
        <v>42.5</v>
      </c>
      <c r="I90" s="2">
        <v>1062.5</v>
      </c>
      <c r="J90" s="10">
        <f t="shared" si="0"/>
        <v>0</v>
      </c>
      <c r="K90" s="11">
        <f t="shared" si="1"/>
        <v>0</v>
      </c>
      <c r="L90" s="1">
        <v>1.64</v>
      </c>
      <c r="M90" s="1">
        <v>2.72</v>
      </c>
      <c r="N90" s="16"/>
      <c r="O90" s="1">
        <v>7.24</v>
      </c>
      <c r="P90" s="1">
        <v>13.36</v>
      </c>
      <c r="Q90" s="16"/>
      <c r="R90" s="1">
        <v>5.7</v>
      </c>
      <c r="S90" s="1">
        <v>8.44</v>
      </c>
      <c r="T90" s="16"/>
      <c r="U90" s="1">
        <v>0</v>
      </c>
      <c r="V90" s="12">
        <v>15491.25</v>
      </c>
      <c r="W90" s="2"/>
      <c r="X90" s="2">
        <v>26052.5</v>
      </c>
      <c r="Y90" s="17">
        <f t="shared" si="2"/>
        <v>10561.25</v>
      </c>
      <c r="Z90" s="1">
        <v>12</v>
      </c>
      <c r="AA90" s="1">
        <v>11</v>
      </c>
      <c r="AB90" s="1">
        <v>16</v>
      </c>
      <c r="AC90" s="1">
        <v>15</v>
      </c>
      <c r="AD90" s="1">
        <v>68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51</v>
      </c>
      <c r="AU90" s="1">
        <v>106</v>
      </c>
      <c r="AV90" s="1">
        <v>45</v>
      </c>
      <c r="AW90" s="1">
        <v>64</v>
      </c>
      <c r="AX90" s="1">
        <v>334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80</v>
      </c>
      <c r="BE90" s="1">
        <v>29</v>
      </c>
      <c r="BF90" s="1">
        <v>22</v>
      </c>
      <c r="BG90" s="1">
        <v>52</v>
      </c>
      <c r="BH90" s="1">
        <v>211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>
      <c r="A91" s="1">
        <v>70142</v>
      </c>
      <c r="B91" s="1" t="s">
        <v>252</v>
      </c>
      <c r="C91" s="1">
        <v>18</v>
      </c>
      <c r="D91" s="1">
        <v>285</v>
      </c>
      <c r="E91" s="1" t="s">
        <v>64</v>
      </c>
      <c r="F91" s="1">
        <v>991</v>
      </c>
      <c r="G91" s="1" t="s">
        <v>141</v>
      </c>
      <c r="H91" s="2">
        <v>64.94</v>
      </c>
      <c r="I91" s="2">
        <v>1168.92</v>
      </c>
      <c r="J91" s="10">
        <f t="shared" si="0"/>
        <v>0</v>
      </c>
      <c r="K91" s="11">
        <f t="shared" si="1"/>
        <v>0</v>
      </c>
      <c r="L91" s="1">
        <v>6.61</v>
      </c>
      <c r="M91" s="1">
        <v>-2</v>
      </c>
      <c r="N91" s="16"/>
      <c r="O91" s="1">
        <v>3.78</v>
      </c>
      <c r="P91" s="1">
        <v>0.89</v>
      </c>
      <c r="Q91" s="16"/>
      <c r="R91" s="1">
        <v>2.78</v>
      </c>
      <c r="S91" s="1">
        <v>-0.72</v>
      </c>
      <c r="T91" s="16"/>
      <c r="U91" s="1">
        <v>0</v>
      </c>
      <c r="V91" s="12">
        <v>15390.78</v>
      </c>
      <c r="W91" s="2"/>
      <c r="X91" s="2">
        <v>-2143.02</v>
      </c>
      <c r="Y91" s="17">
        <f t="shared" si="2"/>
        <v>-17533.8</v>
      </c>
      <c r="Z91" s="1">
        <v>39</v>
      </c>
      <c r="AA91" s="1">
        <v>41</v>
      </c>
      <c r="AB91" s="1">
        <v>47</v>
      </c>
      <c r="AC91" s="1">
        <v>25</v>
      </c>
      <c r="AD91" s="1">
        <v>-36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13</v>
      </c>
      <c r="AU91" s="1">
        <v>21</v>
      </c>
      <c r="AV91" s="1">
        <v>25</v>
      </c>
      <c r="AW91" s="1">
        <v>39</v>
      </c>
      <c r="AX91" s="1">
        <v>16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16</v>
      </c>
      <c r="BE91" s="1">
        <v>7</v>
      </c>
      <c r="BF91" s="1">
        <v>25</v>
      </c>
      <c r="BG91" s="1">
        <v>11</v>
      </c>
      <c r="BH91" s="1">
        <v>-13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>
      <c r="A92" s="1">
        <v>70058</v>
      </c>
      <c r="B92" s="1" t="s">
        <v>147</v>
      </c>
      <c r="C92" s="1">
        <v>32</v>
      </c>
      <c r="D92" s="1">
        <v>285</v>
      </c>
      <c r="E92" s="1" t="s">
        <v>64</v>
      </c>
      <c r="F92" s="1">
        <v>573</v>
      </c>
      <c r="G92" s="1" t="s">
        <v>87</v>
      </c>
      <c r="H92" s="2">
        <v>33.270000000000003</v>
      </c>
      <c r="I92" s="2">
        <v>1064.6400000000001</v>
      </c>
      <c r="J92" s="10">
        <f t="shared" si="0"/>
        <v>0</v>
      </c>
      <c r="K92" s="11">
        <f t="shared" si="1"/>
        <v>0</v>
      </c>
      <c r="L92" s="1">
        <v>1.81</v>
      </c>
      <c r="M92" s="1">
        <v>0.19</v>
      </c>
      <c r="N92" s="16"/>
      <c r="O92" s="1">
        <v>8.2200000000000006</v>
      </c>
      <c r="P92" s="1">
        <v>1.75</v>
      </c>
      <c r="Q92" s="16"/>
      <c r="R92" s="1">
        <v>4.2699999999999996</v>
      </c>
      <c r="S92" s="1">
        <v>0</v>
      </c>
      <c r="T92" s="16"/>
      <c r="U92" s="1">
        <v>0</v>
      </c>
      <c r="V92" s="12">
        <v>15221.03</v>
      </c>
      <c r="W92" s="2"/>
      <c r="X92" s="2">
        <v>2062.7399999999998</v>
      </c>
      <c r="Y92" s="17">
        <f t="shared" si="2"/>
        <v>-13158.29</v>
      </c>
      <c r="Z92" s="1">
        <v>12</v>
      </c>
      <c r="AA92" s="1">
        <v>17</v>
      </c>
      <c r="AB92" s="1">
        <v>32</v>
      </c>
      <c r="AC92" s="1">
        <v>11</v>
      </c>
      <c r="AD92" s="1">
        <v>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106</v>
      </c>
      <c r="AU92" s="1">
        <v>77</v>
      </c>
      <c r="AV92" s="1">
        <v>79</v>
      </c>
      <c r="AW92" s="1">
        <v>79</v>
      </c>
      <c r="AX92" s="1">
        <v>56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12</v>
      </c>
      <c r="BE92" s="1">
        <v>56</v>
      </c>
      <c r="BF92" s="1">
        <v>88</v>
      </c>
      <c r="BG92" s="1">
        <v>17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>
      <c r="A93" s="1">
        <v>70083</v>
      </c>
      <c r="B93" s="1" t="s">
        <v>119</v>
      </c>
      <c r="C93" s="1">
        <v>25</v>
      </c>
      <c r="D93" s="1">
        <v>285</v>
      </c>
      <c r="E93" s="1" t="s">
        <v>64</v>
      </c>
      <c r="F93" s="1">
        <v>35</v>
      </c>
      <c r="G93" s="1" t="s">
        <v>76</v>
      </c>
      <c r="H93" s="2">
        <v>42.323999999999998</v>
      </c>
      <c r="I93" s="2">
        <v>1058.0999999999999</v>
      </c>
      <c r="J93" s="10">
        <f t="shared" si="0"/>
        <v>0</v>
      </c>
      <c r="K93" s="11">
        <f t="shared" si="1"/>
        <v>0</v>
      </c>
      <c r="L93" s="1">
        <v>3.22</v>
      </c>
      <c r="M93" s="1">
        <v>0.44</v>
      </c>
      <c r="N93" s="16"/>
      <c r="O93" s="1">
        <v>7.08</v>
      </c>
      <c r="P93" s="1">
        <v>1.36</v>
      </c>
      <c r="Q93" s="16"/>
      <c r="R93" s="1">
        <v>4</v>
      </c>
      <c r="S93" s="1">
        <v>6.2</v>
      </c>
      <c r="T93" s="16"/>
      <c r="U93" s="1">
        <v>0</v>
      </c>
      <c r="V93" s="12">
        <v>15130.83</v>
      </c>
      <c r="W93" s="2"/>
      <c r="X93" s="2">
        <v>8464.7999999999993</v>
      </c>
      <c r="Y93" s="17">
        <f t="shared" si="2"/>
        <v>-6666.0300000000007</v>
      </c>
      <c r="Z93" s="1">
        <v>18</v>
      </c>
      <c r="AA93" s="1">
        <v>23</v>
      </c>
      <c r="AB93" s="1">
        <v>30</v>
      </c>
      <c r="AC93" s="1">
        <v>42</v>
      </c>
      <c r="AD93" s="1">
        <v>11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115</v>
      </c>
      <c r="AU93" s="1">
        <v>37</v>
      </c>
      <c r="AV93" s="1">
        <v>25</v>
      </c>
      <c r="AW93" s="1">
        <v>37</v>
      </c>
      <c r="AX93" s="1">
        <v>34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32</v>
      </c>
      <c r="BE93" s="1">
        <v>42</v>
      </c>
      <c r="BF93" s="1">
        <v>32</v>
      </c>
      <c r="BG93" s="1">
        <v>30</v>
      </c>
      <c r="BH93" s="1">
        <v>155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>
      <c r="A94" s="1">
        <v>70337</v>
      </c>
      <c r="B94" s="1" t="s">
        <v>208</v>
      </c>
      <c r="C94" s="1">
        <v>12</v>
      </c>
      <c r="D94" s="1">
        <v>285</v>
      </c>
      <c r="E94" s="1" t="s">
        <v>64</v>
      </c>
      <c r="F94" s="1">
        <v>285</v>
      </c>
      <c r="G94" s="1" t="s">
        <v>64</v>
      </c>
      <c r="H94" s="2">
        <v>30.69</v>
      </c>
      <c r="I94" s="2">
        <v>368.28</v>
      </c>
      <c r="J94" s="10">
        <f t="shared" si="0"/>
        <v>0</v>
      </c>
      <c r="K94" s="11">
        <f t="shared" si="1"/>
        <v>0</v>
      </c>
      <c r="L94" s="1">
        <v>6.5</v>
      </c>
      <c r="M94" s="1">
        <v>17.079999999999998</v>
      </c>
      <c r="N94" s="16"/>
      <c r="O94" s="1">
        <v>24.58</v>
      </c>
      <c r="P94" s="1">
        <v>25</v>
      </c>
      <c r="Q94" s="16"/>
      <c r="R94" s="1">
        <v>8.6199999999999992</v>
      </c>
      <c r="S94" s="1">
        <v>0.08</v>
      </c>
      <c r="T94" s="16"/>
      <c r="U94" s="1">
        <v>0</v>
      </c>
      <c r="V94" s="12">
        <v>14623.79</v>
      </c>
      <c r="W94" s="2"/>
      <c r="X94" s="2">
        <v>15529.14</v>
      </c>
      <c r="Y94" s="17">
        <f t="shared" si="2"/>
        <v>905.34999999999854</v>
      </c>
      <c r="Z94" s="1">
        <v>35</v>
      </c>
      <c r="AA94" s="1">
        <v>18</v>
      </c>
      <c r="AB94" s="1">
        <v>26</v>
      </c>
      <c r="AC94" s="1">
        <v>16</v>
      </c>
      <c r="AD94" s="1">
        <v>205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69</v>
      </c>
      <c r="AU94" s="1">
        <v>176</v>
      </c>
      <c r="AV94" s="1">
        <v>77</v>
      </c>
      <c r="AW94" s="1">
        <v>122</v>
      </c>
      <c r="AX94" s="1">
        <v>300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48</v>
      </c>
      <c r="BE94" s="1">
        <v>20</v>
      </c>
      <c r="BF94" s="1">
        <v>21</v>
      </c>
      <c r="BG94" s="1">
        <v>49</v>
      </c>
      <c r="BH94" s="1">
        <v>1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>
      <c r="A95" s="1">
        <v>70149</v>
      </c>
      <c r="B95" s="1" t="s">
        <v>130</v>
      </c>
      <c r="C95" s="1">
        <v>24</v>
      </c>
      <c r="D95" s="1">
        <v>285</v>
      </c>
      <c r="E95" s="1" t="s">
        <v>64</v>
      </c>
      <c r="F95" s="1">
        <v>570</v>
      </c>
      <c r="G95" s="1" t="s">
        <v>72</v>
      </c>
      <c r="H95" s="2">
        <v>33.04</v>
      </c>
      <c r="I95" s="2">
        <v>792.96</v>
      </c>
      <c r="J95" s="10">
        <f t="shared" si="0"/>
        <v>0</v>
      </c>
      <c r="K95" s="11">
        <f t="shared" si="1"/>
        <v>0</v>
      </c>
      <c r="L95" s="1">
        <v>1.38</v>
      </c>
      <c r="M95" s="1">
        <v>5.29</v>
      </c>
      <c r="N95" s="16"/>
      <c r="O95" s="1">
        <v>8.06</v>
      </c>
      <c r="P95" s="1">
        <v>6.25</v>
      </c>
      <c r="Q95" s="16"/>
      <c r="R95" s="1">
        <v>8.5399999999999991</v>
      </c>
      <c r="S95" s="1">
        <v>14.12</v>
      </c>
      <c r="T95" s="16"/>
      <c r="U95" s="1">
        <v>0</v>
      </c>
      <c r="V95" s="12">
        <v>14256.76</v>
      </c>
      <c r="W95" s="2"/>
      <c r="X95" s="2">
        <v>20352.64</v>
      </c>
      <c r="Y95" s="17">
        <f t="shared" si="2"/>
        <v>6095.8799999999992</v>
      </c>
      <c r="Z95" s="1">
        <v>19</v>
      </c>
      <c r="AA95" s="1">
        <v>16</v>
      </c>
      <c r="AB95" s="1">
        <v>3</v>
      </c>
      <c r="AC95" s="1">
        <v>6</v>
      </c>
      <c r="AD95" s="1">
        <v>127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60</v>
      </c>
      <c r="AU95" s="1">
        <v>79</v>
      </c>
      <c r="AV95" s="1">
        <v>57</v>
      </c>
      <c r="AW95" s="1">
        <v>74</v>
      </c>
      <c r="AX95" s="1">
        <v>150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112</v>
      </c>
      <c r="BE95" s="1">
        <v>72</v>
      </c>
      <c r="BF95" s="1">
        <v>31</v>
      </c>
      <c r="BG95" s="1">
        <v>52</v>
      </c>
      <c r="BH95" s="1">
        <v>339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>
      <c r="A96" s="1">
        <v>70336</v>
      </c>
      <c r="B96" s="1" t="s">
        <v>342</v>
      </c>
      <c r="C96" s="1">
        <v>12</v>
      </c>
      <c r="D96" s="1">
        <v>285</v>
      </c>
      <c r="E96" s="1" t="s">
        <v>64</v>
      </c>
      <c r="F96" s="1">
        <v>285</v>
      </c>
      <c r="G96" s="1" t="s">
        <v>64</v>
      </c>
      <c r="H96" s="2">
        <v>30.69</v>
      </c>
      <c r="I96" s="2">
        <v>368.28</v>
      </c>
      <c r="J96" s="10">
        <f t="shared" si="0"/>
        <v>0</v>
      </c>
      <c r="K96" s="11">
        <f t="shared" si="1"/>
        <v>0</v>
      </c>
      <c r="L96" s="1">
        <v>3.92</v>
      </c>
      <c r="M96" s="1">
        <v>3.17</v>
      </c>
      <c r="N96" s="16"/>
      <c r="O96" s="1">
        <v>26.62</v>
      </c>
      <c r="P96" s="1">
        <v>10.17</v>
      </c>
      <c r="Q96" s="16"/>
      <c r="R96" s="1">
        <v>6.58</v>
      </c>
      <c r="S96" s="1">
        <v>0.08</v>
      </c>
      <c r="T96" s="16"/>
      <c r="U96" s="1">
        <v>0</v>
      </c>
      <c r="V96" s="12">
        <v>13672.4</v>
      </c>
      <c r="W96" s="2"/>
      <c r="X96" s="2">
        <v>4941.09</v>
      </c>
      <c r="Y96" s="17">
        <f t="shared" si="2"/>
        <v>-8731.31</v>
      </c>
      <c r="Z96" s="1">
        <v>36</v>
      </c>
      <c r="AA96" s="1">
        <v>22</v>
      </c>
      <c r="AB96" s="1">
        <v>0</v>
      </c>
      <c r="AC96" s="1">
        <v>0</v>
      </c>
      <c r="AD96" s="1">
        <v>38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90</v>
      </c>
      <c r="AU96" s="1">
        <v>118</v>
      </c>
      <c r="AV96" s="1">
        <v>116</v>
      </c>
      <c r="AW96" s="1">
        <v>109</v>
      </c>
      <c r="AX96" s="1">
        <v>122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49</v>
      </c>
      <c r="BE96" s="1">
        <v>7</v>
      </c>
      <c r="BF96" s="1">
        <v>20</v>
      </c>
      <c r="BG96" s="1">
        <v>13</v>
      </c>
      <c r="BH96" s="1">
        <v>1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>
      <c r="A97" s="1">
        <v>70184</v>
      </c>
      <c r="B97" s="1" t="s">
        <v>229</v>
      </c>
      <c r="C97" s="1">
        <v>20</v>
      </c>
      <c r="D97" s="1">
        <v>285</v>
      </c>
      <c r="E97" s="1" t="s">
        <v>64</v>
      </c>
      <c r="F97" s="1">
        <v>573</v>
      </c>
      <c r="G97" s="1" t="s">
        <v>87</v>
      </c>
      <c r="H97" s="2">
        <v>38.04</v>
      </c>
      <c r="I97" s="2">
        <v>760.8</v>
      </c>
      <c r="J97" s="10">
        <f t="shared" si="0"/>
        <v>0</v>
      </c>
      <c r="K97" s="11">
        <f t="shared" si="1"/>
        <v>0</v>
      </c>
      <c r="L97" s="1">
        <v>1.42</v>
      </c>
      <c r="M97" s="1">
        <v>0.6</v>
      </c>
      <c r="N97" s="16"/>
      <c r="O97" s="1">
        <v>12.15</v>
      </c>
      <c r="P97" s="1">
        <v>3.65</v>
      </c>
      <c r="Q97" s="16"/>
      <c r="R97" s="1">
        <v>4.38</v>
      </c>
      <c r="S97" s="1">
        <v>1.25</v>
      </c>
      <c r="T97" s="16"/>
      <c r="U97" s="1">
        <v>0</v>
      </c>
      <c r="V97" s="12">
        <v>13656.36</v>
      </c>
      <c r="W97" s="2"/>
      <c r="X97" s="2">
        <v>4184.3999999999996</v>
      </c>
      <c r="Y97" s="17">
        <f t="shared" si="2"/>
        <v>-9471.9600000000009</v>
      </c>
      <c r="Z97" s="1">
        <v>4</v>
      </c>
      <c r="AA97" s="1">
        <v>23</v>
      </c>
      <c r="AB97" s="1">
        <v>10</v>
      </c>
      <c r="AC97" s="1">
        <v>6</v>
      </c>
      <c r="AD97" s="1">
        <v>12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103</v>
      </c>
      <c r="AU97" s="1">
        <v>40</v>
      </c>
      <c r="AV97" s="1">
        <v>63</v>
      </c>
      <c r="AW97" s="1">
        <v>114</v>
      </c>
      <c r="AX97" s="1">
        <v>73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25</v>
      </c>
      <c r="BE97" s="1">
        <v>90</v>
      </c>
      <c r="BF97" s="1">
        <v>14</v>
      </c>
      <c r="BG97" s="1">
        <v>7</v>
      </c>
      <c r="BH97" s="1">
        <v>25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>
      <c r="A98" s="1">
        <v>70120</v>
      </c>
      <c r="B98" s="1" t="s">
        <v>189</v>
      </c>
      <c r="C98" s="1">
        <v>24</v>
      </c>
      <c r="D98" s="1">
        <v>285</v>
      </c>
      <c r="E98" s="1" t="s">
        <v>64</v>
      </c>
      <c r="F98" s="1">
        <v>570</v>
      </c>
      <c r="G98" s="1" t="s">
        <v>72</v>
      </c>
      <c r="H98" s="2">
        <v>36</v>
      </c>
      <c r="I98" s="2">
        <v>864</v>
      </c>
      <c r="J98" s="10">
        <f t="shared" si="0"/>
        <v>0</v>
      </c>
      <c r="K98" s="11">
        <f t="shared" si="1"/>
        <v>0</v>
      </c>
      <c r="L98" s="1">
        <v>1.92</v>
      </c>
      <c r="M98" s="1">
        <v>1.04</v>
      </c>
      <c r="N98" s="16"/>
      <c r="O98" s="1">
        <v>11.5</v>
      </c>
      <c r="P98" s="1">
        <v>6.38</v>
      </c>
      <c r="Q98" s="16"/>
      <c r="R98" s="1">
        <v>1.94</v>
      </c>
      <c r="S98" s="1">
        <v>3.25</v>
      </c>
      <c r="T98" s="16"/>
      <c r="U98" s="1">
        <v>0</v>
      </c>
      <c r="V98" s="12">
        <v>13266</v>
      </c>
      <c r="W98" s="2"/>
      <c r="X98" s="2">
        <v>9216</v>
      </c>
      <c r="Y98" s="17">
        <f t="shared" si="2"/>
        <v>-4050</v>
      </c>
      <c r="Z98" s="1">
        <v>16</v>
      </c>
      <c r="AA98" s="1">
        <v>7</v>
      </c>
      <c r="AB98" s="1">
        <v>20</v>
      </c>
      <c r="AC98" s="1">
        <v>13</v>
      </c>
      <c r="AD98" s="1">
        <v>25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42</v>
      </c>
      <c r="AU98" s="1">
        <v>102</v>
      </c>
      <c r="AV98" s="1">
        <v>159</v>
      </c>
      <c r="AW98" s="1">
        <v>48</v>
      </c>
      <c r="AX98" s="1">
        <v>153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15</v>
      </c>
      <c r="BE98" s="1">
        <v>17</v>
      </c>
      <c r="BF98" s="1">
        <v>19</v>
      </c>
      <c r="BG98" s="1">
        <v>8</v>
      </c>
      <c r="BH98" s="1">
        <v>78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>
      <c r="A99" s="1">
        <v>70008</v>
      </c>
      <c r="B99" s="1" t="s">
        <v>213</v>
      </c>
      <c r="C99" s="1">
        <v>24</v>
      </c>
      <c r="D99" s="1">
        <v>285</v>
      </c>
      <c r="E99" s="1" t="s">
        <v>64</v>
      </c>
      <c r="F99" s="1">
        <v>558</v>
      </c>
      <c r="G99" s="1" t="s">
        <v>67</v>
      </c>
      <c r="H99" s="2">
        <v>39.53</v>
      </c>
      <c r="I99" s="2">
        <v>948.72</v>
      </c>
      <c r="J99" s="10">
        <f t="shared" si="0"/>
        <v>0</v>
      </c>
      <c r="K99" s="11">
        <f t="shared" si="1"/>
        <v>0</v>
      </c>
      <c r="L99" s="1">
        <v>6.35</v>
      </c>
      <c r="M99" s="1">
        <v>10.039999999999999</v>
      </c>
      <c r="N99" s="16"/>
      <c r="O99" s="1">
        <v>5.19</v>
      </c>
      <c r="P99" s="1">
        <v>5.12</v>
      </c>
      <c r="Q99" s="16"/>
      <c r="R99" s="1">
        <v>1.44</v>
      </c>
      <c r="S99" s="1">
        <v>3.12</v>
      </c>
      <c r="T99" s="16"/>
      <c r="U99" s="1">
        <v>0</v>
      </c>
      <c r="V99" s="12">
        <v>12313.6</v>
      </c>
      <c r="W99" s="2"/>
      <c r="X99" s="2">
        <v>17353.669999999998</v>
      </c>
      <c r="Y99" s="17">
        <f t="shared" si="2"/>
        <v>5040.0699999999979</v>
      </c>
      <c r="Z99" s="1">
        <v>44</v>
      </c>
      <c r="AA99" s="1">
        <v>28</v>
      </c>
      <c r="AB99" s="1">
        <v>78</v>
      </c>
      <c r="AC99" s="1">
        <v>33</v>
      </c>
      <c r="AD99" s="1">
        <v>241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64</v>
      </c>
      <c r="AU99" s="1">
        <v>27</v>
      </c>
      <c r="AV99" s="1">
        <v>32</v>
      </c>
      <c r="AW99" s="1">
        <v>30</v>
      </c>
      <c r="AX99" s="1">
        <v>123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15</v>
      </c>
      <c r="BE99" s="1">
        <v>7</v>
      </c>
      <c r="BF99" s="1">
        <v>12</v>
      </c>
      <c r="BG99" s="1">
        <v>8</v>
      </c>
      <c r="BH99" s="1">
        <v>75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>
      <c r="A100" s="1">
        <v>70052</v>
      </c>
      <c r="B100" s="1" t="s">
        <v>202</v>
      </c>
      <c r="C100" s="1">
        <v>28</v>
      </c>
      <c r="D100" s="1">
        <v>285</v>
      </c>
      <c r="E100" s="1" t="s">
        <v>64</v>
      </c>
      <c r="F100" s="1">
        <v>974</v>
      </c>
      <c r="G100" s="1" t="s">
        <v>110</v>
      </c>
      <c r="H100" s="2">
        <v>37.870100000000001</v>
      </c>
      <c r="I100" s="2">
        <v>1060.3628000000001</v>
      </c>
      <c r="J100" s="10">
        <f t="shared" si="0"/>
        <v>0</v>
      </c>
      <c r="K100" s="11">
        <f t="shared" si="1"/>
        <v>0</v>
      </c>
      <c r="L100" s="1">
        <v>5</v>
      </c>
      <c r="M100" s="1">
        <v>7.14</v>
      </c>
      <c r="N100" s="16"/>
      <c r="O100" s="1">
        <v>3.5</v>
      </c>
      <c r="P100" s="1">
        <v>3.32</v>
      </c>
      <c r="Q100" s="16"/>
      <c r="R100" s="1">
        <v>3.11</v>
      </c>
      <c r="S100" s="1">
        <v>4.3899999999999997</v>
      </c>
      <c r="T100" s="16"/>
      <c r="U100" s="1">
        <v>0</v>
      </c>
      <c r="V100" s="12">
        <v>12307.78</v>
      </c>
      <c r="W100" s="2"/>
      <c r="X100" s="2">
        <v>15753.96</v>
      </c>
      <c r="Y100" s="17">
        <f t="shared" si="2"/>
        <v>3446.1799999999985</v>
      </c>
      <c r="Z100" s="1">
        <v>25</v>
      </c>
      <c r="AA100" s="1">
        <v>45</v>
      </c>
      <c r="AB100" s="1">
        <v>65</v>
      </c>
      <c r="AC100" s="1">
        <v>55</v>
      </c>
      <c r="AD100" s="1">
        <v>200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22</v>
      </c>
      <c r="AU100" s="1">
        <v>73</v>
      </c>
      <c r="AV100" s="1">
        <v>25</v>
      </c>
      <c r="AW100" s="1">
        <v>29</v>
      </c>
      <c r="AX100" s="1">
        <v>93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73</v>
      </c>
      <c r="BE100" s="1">
        <v>28</v>
      </c>
      <c r="BF100" s="1">
        <v>0</v>
      </c>
      <c r="BG100" s="1">
        <v>0</v>
      </c>
      <c r="BH100" s="1">
        <v>123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>
      <c r="A101" s="1">
        <v>70066</v>
      </c>
      <c r="B101" s="1" t="s">
        <v>228</v>
      </c>
      <c r="C101" s="1">
        <v>25</v>
      </c>
      <c r="D101" s="1">
        <v>285</v>
      </c>
      <c r="E101" s="1" t="s">
        <v>64</v>
      </c>
      <c r="F101" s="1">
        <v>35</v>
      </c>
      <c r="G101" s="1" t="s">
        <v>76</v>
      </c>
      <c r="H101" s="2">
        <v>42.86</v>
      </c>
      <c r="I101" s="2">
        <v>1071.5</v>
      </c>
      <c r="J101" s="10">
        <f t="shared" si="0"/>
        <v>0</v>
      </c>
      <c r="K101" s="11">
        <f t="shared" si="1"/>
        <v>0</v>
      </c>
      <c r="L101" s="1">
        <v>0.34</v>
      </c>
      <c r="M101" s="1">
        <v>3.44</v>
      </c>
      <c r="N101" s="16"/>
      <c r="O101" s="1">
        <v>9.14</v>
      </c>
      <c r="P101" s="1">
        <v>5.8</v>
      </c>
      <c r="Q101" s="16"/>
      <c r="R101" s="1">
        <v>1.84</v>
      </c>
      <c r="S101" s="1">
        <v>1.44</v>
      </c>
      <c r="T101" s="16"/>
      <c r="U101" s="1">
        <v>0</v>
      </c>
      <c r="V101" s="12">
        <v>12129.38</v>
      </c>
      <c r="W101" s="2"/>
      <c r="X101" s="2">
        <v>11443.62</v>
      </c>
      <c r="Y101" s="17">
        <f t="shared" si="2"/>
        <v>-685.7599999999984</v>
      </c>
      <c r="Z101" s="1">
        <v>6</v>
      </c>
      <c r="AA101" s="1">
        <v>1</v>
      </c>
      <c r="AB101" s="1">
        <v>1</v>
      </c>
      <c r="AC101" s="1">
        <v>2</v>
      </c>
      <c r="AD101" s="1">
        <v>86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116</v>
      </c>
      <c r="AU101" s="1">
        <v>41</v>
      </c>
      <c r="AV101" s="1">
        <v>48</v>
      </c>
      <c r="AW101" s="1">
        <v>88</v>
      </c>
      <c r="AX101" s="1">
        <v>145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32</v>
      </c>
      <c r="BE101" s="1">
        <v>12</v>
      </c>
      <c r="BF101" s="1">
        <v>1</v>
      </c>
      <c r="BG101" s="1">
        <v>14</v>
      </c>
      <c r="BH101" s="1">
        <v>36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>
      <c r="A102" s="1">
        <v>70209</v>
      </c>
      <c r="B102" s="1" t="s">
        <v>290</v>
      </c>
      <c r="C102" s="1">
        <v>10</v>
      </c>
      <c r="D102" s="1">
        <v>285</v>
      </c>
      <c r="E102" s="1" t="s">
        <v>64</v>
      </c>
      <c r="F102" s="1">
        <v>387</v>
      </c>
      <c r="G102" s="1" t="s">
        <v>94</v>
      </c>
      <c r="H102" s="2">
        <v>122.98</v>
      </c>
      <c r="I102" s="2">
        <v>1229.8</v>
      </c>
      <c r="J102" s="10">
        <f t="shared" si="0"/>
        <v>0</v>
      </c>
      <c r="K102" s="11">
        <f t="shared" si="1"/>
        <v>0</v>
      </c>
      <c r="L102" s="1">
        <v>1.3</v>
      </c>
      <c r="M102" s="1">
        <v>4.5</v>
      </c>
      <c r="N102" s="16"/>
      <c r="O102" s="1">
        <v>4</v>
      </c>
      <c r="P102" s="1">
        <v>1.3</v>
      </c>
      <c r="Q102" s="16"/>
      <c r="R102" s="1">
        <v>4.3</v>
      </c>
      <c r="S102" s="1">
        <v>2.4</v>
      </c>
      <c r="T102" s="16"/>
      <c r="U102" s="1">
        <v>0</v>
      </c>
      <c r="V102" s="12">
        <v>11806.08</v>
      </c>
      <c r="W102" s="2"/>
      <c r="X102" s="2">
        <v>10084.36</v>
      </c>
      <c r="Y102" s="17">
        <f t="shared" si="2"/>
        <v>-1721.7199999999993</v>
      </c>
      <c r="Z102" s="1">
        <v>5</v>
      </c>
      <c r="AA102" s="1">
        <v>4</v>
      </c>
      <c r="AB102" s="1">
        <v>6</v>
      </c>
      <c r="AC102" s="1">
        <v>0</v>
      </c>
      <c r="AD102" s="1">
        <v>45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8</v>
      </c>
      <c r="AU102" s="1">
        <v>11</v>
      </c>
      <c r="AV102" s="1">
        <v>24</v>
      </c>
      <c r="AW102" s="1">
        <v>5</v>
      </c>
      <c r="AX102" s="1">
        <v>13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20</v>
      </c>
      <c r="BE102" s="1">
        <v>22</v>
      </c>
      <c r="BF102" s="1">
        <v>7</v>
      </c>
      <c r="BG102" s="1">
        <v>10</v>
      </c>
      <c r="BH102" s="1">
        <v>24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>
      <c r="A103" s="1">
        <v>70126</v>
      </c>
      <c r="B103" s="1" t="s">
        <v>168</v>
      </c>
      <c r="C103" s="1">
        <v>15</v>
      </c>
      <c r="D103" s="1">
        <v>285</v>
      </c>
      <c r="E103" s="1" t="s">
        <v>64</v>
      </c>
      <c r="F103" s="1">
        <v>570</v>
      </c>
      <c r="G103" s="1" t="s">
        <v>72</v>
      </c>
      <c r="H103" s="2">
        <v>56.71</v>
      </c>
      <c r="I103" s="2">
        <v>850.65</v>
      </c>
      <c r="J103" s="10">
        <f t="shared" si="0"/>
        <v>0</v>
      </c>
      <c r="K103" s="11">
        <f t="shared" si="1"/>
        <v>0</v>
      </c>
      <c r="L103" s="1">
        <v>1.6</v>
      </c>
      <c r="M103" s="1">
        <v>1.2</v>
      </c>
      <c r="N103" s="16"/>
      <c r="O103" s="1">
        <v>8.93</v>
      </c>
      <c r="P103" s="1">
        <v>1.8</v>
      </c>
      <c r="Q103" s="16"/>
      <c r="R103" s="1">
        <v>3.3</v>
      </c>
      <c r="S103" s="1">
        <v>6.33</v>
      </c>
      <c r="T103" s="16"/>
      <c r="U103" s="1">
        <v>0</v>
      </c>
      <c r="V103" s="12">
        <v>11767.32</v>
      </c>
      <c r="W103" s="2"/>
      <c r="X103" s="2">
        <v>7939.4</v>
      </c>
      <c r="Y103" s="17">
        <f t="shared" si="2"/>
        <v>-3827.92</v>
      </c>
      <c r="Z103" s="1">
        <v>3</v>
      </c>
      <c r="AA103" s="1">
        <v>13</v>
      </c>
      <c r="AB103" s="1">
        <v>3</v>
      </c>
      <c r="AC103" s="1">
        <v>23</v>
      </c>
      <c r="AD103" s="1">
        <v>18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67</v>
      </c>
      <c r="AU103" s="1">
        <v>41</v>
      </c>
      <c r="AV103" s="1">
        <v>16</v>
      </c>
      <c r="AW103" s="1">
        <v>61</v>
      </c>
      <c r="AX103" s="1">
        <v>27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8</v>
      </c>
      <c r="BE103" s="1">
        <v>30</v>
      </c>
      <c r="BF103" s="1">
        <v>13</v>
      </c>
      <c r="BG103" s="1">
        <v>27</v>
      </c>
      <c r="BH103" s="1">
        <v>95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>
      <c r="A104" s="1">
        <v>70154</v>
      </c>
      <c r="B104" s="1" t="s">
        <v>224</v>
      </c>
      <c r="C104" s="1">
        <v>24</v>
      </c>
      <c r="D104" s="1">
        <v>285</v>
      </c>
      <c r="E104" s="1" t="s">
        <v>64</v>
      </c>
      <c r="F104" s="1">
        <v>570</v>
      </c>
      <c r="G104" s="1" t="s">
        <v>72</v>
      </c>
      <c r="H104" s="2">
        <v>34.979999999999997</v>
      </c>
      <c r="I104" s="2">
        <v>839.52</v>
      </c>
      <c r="J104" s="10">
        <f t="shared" si="0"/>
        <v>0</v>
      </c>
      <c r="K104" s="11">
        <f t="shared" si="1"/>
        <v>0</v>
      </c>
      <c r="L104" s="1">
        <v>6.5</v>
      </c>
      <c r="M104" s="1">
        <v>4.79</v>
      </c>
      <c r="N104" s="16"/>
      <c r="O104" s="1">
        <v>4.04</v>
      </c>
      <c r="P104" s="1">
        <v>1.67</v>
      </c>
      <c r="Q104" s="16"/>
      <c r="R104" s="1">
        <v>3.15</v>
      </c>
      <c r="S104" s="1">
        <v>5.46</v>
      </c>
      <c r="T104" s="16"/>
      <c r="U104" s="1">
        <v>0</v>
      </c>
      <c r="V104" s="12">
        <v>11490.93</v>
      </c>
      <c r="W104" s="2"/>
      <c r="X104" s="2">
        <v>10004.280000000001</v>
      </c>
      <c r="Y104" s="17">
        <f t="shared" si="2"/>
        <v>-1486.6499999999996</v>
      </c>
      <c r="Z104" s="1">
        <v>39</v>
      </c>
      <c r="AA104" s="1">
        <v>5</v>
      </c>
      <c r="AB104" s="1">
        <v>86</v>
      </c>
      <c r="AC104" s="1">
        <v>57</v>
      </c>
      <c r="AD104" s="1">
        <v>115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19</v>
      </c>
      <c r="AU104" s="1">
        <v>6</v>
      </c>
      <c r="AV104" s="1">
        <v>51</v>
      </c>
      <c r="AW104" s="1">
        <v>48</v>
      </c>
      <c r="AX104" s="1">
        <v>40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6</v>
      </c>
      <c r="BE104" s="1">
        <v>28</v>
      </c>
      <c r="BF104" s="1">
        <v>54</v>
      </c>
      <c r="BG104" s="1">
        <v>3</v>
      </c>
      <c r="BH104" s="1">
        <v>131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>
      <c r="A105" s="1">
        <v>70116</v>
      </c>
      <c r="B105" s="1" t="s">
        <v>120</v>
      </c>
      <c r="C105" s="1">
        <v>24</v>
      </c>
      <c r="D105" s="1">
        <v>285</v>
      </c>
      <c r="E105" s="1" t="s">
        <v>64</v>
      </c>
      <c r="F105" s="1">
        <v>558</v>
      </c>
      <c r="G105" s="1" t="s">
        <v>67</v>
      </c>
      <c r="H105" s="2">
        <v>48.430700000000002</v>
      </c>
      <c r="I105" s="2">
        <v>1162.3368</v>
      </c>
      <c r="J105" s="10">
        <f t="shared" si="0"/>
        <v>0</v>
      </c>
      <c r="K105" s="11">
        <f t="shared" si="1"/>
        <v>0</v>
      </c>
      <c r="L105" s="1">
        <v>3.54</v>
      </c>
      <c r="M105" s="1">
        <v>14.25</v>
      </c>
      <c r="N105" s="16"/>
      <c r="O105" s="1">
        <v>4.1900000000000004</v>
      </c>
      <c r="P105" s="1">
        <v>7.04</v>
      </c>
      <c r="Q105" s="16"/>
      <c r="R105" s="1">
        <v>2.02</v>
      </c>
      <c r="S105" s="1">
        <v>6.04</v>
      </c>
      <c r="T105" s="16"/>
      <c r="U105" s="1">
        <v>0</v>
      </c>
      <c r="V105" s="12">
        <v>11332.78</v>
      </c>
      <c r="W105" s="2"/>
      <c r="X105" s="2">
        <v>31770.54</v>
      </c>
      <c r="Y105" s="17">
        <f t="shared" si="2"/>
        <v>20437.760000000002</v>
      </c>
      <c r="Z105" s="1">
        <v>19</v>
      </c>
      <c r="AA105" s="1">
        <v>40</v>
      </c>
      <c r="AB105" s="1">
        <v>37</v>
      </c>
      <c r="AC105" s="1">
        <v>18</v>
      </c>
      <c r="AD105" s="1">
        <v>342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6</v>
      </c>
      <c r="AU105" s="1">
        <v>8</v>
      </c>
      <c r="AV105" s="1">
        <v>50</v>
      </c>
      <c r="AW105" s="1">
        <v>81</v>
      </c>
      <c r="AX105" s="1">
        <v>169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27</v>
      </c>
      <c r="BF105" s="1">
        <v>19</v>
      </c>
      <c r="BG105" s="1">
        <v>32</v>
      </c>
      <c r="BH105" s="1">
        <v>145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>
      <c r="A106" s="1">
        <v>70026</v>
      </c>
      <c r="B106" s="1" t="s">
        <v>143</v>
      </c>
      <c r="C106" s="1">
        <v>18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47.597900000000003</v>
      </c>
      <c r="I106" s="2">
        <v>856.76220000000001</v>
      </c>
      <c r="J106" s="10">
        <f t="shared" si="0"/>
        <v>0</v>
      </c>
      <c r="K106" s="11">
        <f t="shared" si="1"/>
        <v>0</v>
      </c>
      <c r="L106" s="1">
        <v>4.17</v>
      </c>
      <c r="M106" s="1">
        <v>2.61</v>
      </c>
      <c r="N106" s="16"/>
      <c r="O106" s="1">
        <v>8.61</v>
      </c>
      <c r="P106" s="1">
        <v>14</v>
      </c>
      <c r="Q106" s="16"/>
      <c r="R106" s="1">
        <v>0.44</v>
      </c>
      <c r="S106" s="1">
        <v>7.72</v>
      </c>
      <c r="T106" s="16"/>
      <c r="U106" s="1">
        <v>0</v>
      </c>
      <c r="V106" s="12">
        <v>11328.3</v>
      </c>
      <c r="W106" s="2"/>
      <c r="X106" s="2">
        <v>20847.88</v>
      </c>
      <c r="Y106" s="17">
        <f t="shared" si="2"/>
        <v>9519.5800000000017</v>
      </c>
      <c r="Z106" s="1">
        <v>13</v>
      </c>
      <c r="AA106" s="1">
        <v>9</v>
      </c>
      <c r="AB106" s="1">
        <v>35</v>
      </c>
      <c r="AC106" s="1">
        <v>45</v>
      </c>
      <c r="AD106" s="1">
        <v>47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22</v>
      </c>
      <c r="AU106" s="1">
        <v>60</v>
      </c>
      <c r="AV106" s="1">
        <v>63</v>
      </c>
      <c r="AW106" s="1">
        <v>80</v>
      </c>
      <c r="AX106" s="1">
        <v>252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-3</v>
      </c>
      <c r="BE106" s="1">
        <v>17</v>
      </c>
      <c r="BF106" s="1">
        <v>0</v>
      </c>
      <c r="BG106" s="1">
        <v>5</v>
      </c>
      <c r="BH106" s="1">
        <v>139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>
      <c r="A107" s="1">
        <v>70272</v>
      </c>
      <c r="B107" s="1" t="s">
        <v>207</v>
      </c>
      <c r="C107" s="1">
        <v>20</v>
      </c>
      <c r="D107" s="1">
        <v>285</v>
      </c>
      <c r="E107" s="1" t="s">
        <v>64</v>
      </c>
      <c r="F107" s="1">
        <v>35</v>
      </c>
      <c r="G107" s="1" t="s">
        <v>76</v>
      </c>
      <c r="H107" s="2">
        <v>28.89</v>
      </c>
      <c r="I107" s="2">
        <v>577.79999999999995</v>
      </c>
      <c r="J107" s="10">
        <f t="shared" si="0"/>
        <v>0</v>
      </c>
      <c r="K107" s="11">
        <f t="shared" si="1"/>
        <v>0</v>
      </c>
      <c r="L107" s="1">
        <v>7.45</v>
      </c>
      <c r="M107" s="1">
        <v>2.15</v>
      </c>
      <c r="N107" s="16"/>
      <c r="O107" s="1">
        <v>7.25</v>
      </c>
      <c r="P107" s="1">
        <v>4.6500000000000004</v>
      </c>
      <c r="Q107" s="16"/>
      <c r="R107" s="1">
        <v>4.9000000000000004</v>
      </c>
      <c r="S107" s="1">
        <v>2.0499999999999998</v>
      </c>
      <c r="T107" s="16"/>
      <c r="U107" s="1">
        <v>0</v>
      </c>
      <c r="V107" s="12">
        <v>11324.88</v>
      </c>
      <c r="W107" s="2"/>
      <c r="X107" s="2">
        <v>5113.53</v>
      </c>
      <c r="Y107" s="17">
        <f t="shared" si="2"/>
        <v>-6211.3499999999995</v>
      </c>
      <c r="Z107" s="1">
        <v>53</v>
      </c>
      <c r="AA107" s="1">
        <v>41</v>
      </c>
      <c r="AB107" s="1">
        <v>34</v>
      </c>
      <c r="AC107" s="1">
        <v>83</v>
      </c>
      <c r="AD107" s="1">
        <v>43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52</v>
      </c>
      <c r="AU107" s="1">
        <v>64</v>
      </c>
      <c r="AV107" s="1">
        <v>48</v>
      </c>
      <c r="AW107" s="1">
        <v>26</v>
      </c>
      <c r="AX107" s="1">
        <v>93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20</v>
      </c>
      <c r="BE107" s="1">
        <v>21</v>
      </c>
      <c r="BF107" s="1">
        <v>28</v>
      </c>
      <c r="BG107" s="1">
        <v>79</v>
      </c>
      <c r="BH107" s="1">
        <v>41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>
      <c r="A108" s="1">
        <v>70084</v>
      </c>
      <c r="B108" s="1" t="s">
        <v>135</v>
      </c>
      <c r="C108" s="1">
        <v>12</v>
      </c>
      <c r="D108" s="1">
        <v>285</v>
      </c>
      <c r="E108" s="1" t="s">
        <v>64</v>
      </c>
      <c r="F108" s="1">
        <v>35</v>
      </c>
      <c r="G108" s="1" t="s">
        <v>76</v>
      </c>
      <c r="H108" s="2">
        <v>65.12</v>
      </c>
      <c r="I108" s="2">
        <v>781.44</v>
      </c>
      <c r="J108" s="10">
        <f t="shared" si="0"/>
        <v>0</v>
      </c>
      <c r="K108" s="11">
        <f t="shared" si="1"/>
        <v>0</v>
      </c>
      <c r="L108" s="1">
        <v>1.38</v>
      </c>
      <c r="M108" s="1">
        <v>3.42</v>
      </c>
      <c r="N108" s="16"/>
      <c r="O108" s="1">
        <v>10.62</v>
      </c>
      <c r="P108" s="1">
        <v>7.33</v>
      </c>
      <c r="Q108" s="16"/>
      <c r="R108" s="1">
        <v>2.33</v>
      </c>
      <c r="S108" s="1">
        <v>2</v>
      </c>
      <c r="T108" s="16"/>
      <c r="U108" s="1">
        <v>0</v>
      </c>
      <c r="V108" s="12">
        <v>11200.64</v>
      </c>
      <c r="W108" s="2"/>
      <c r="X108" s="2">
        <v>9963.36</v>
      </c>
      <c r="Y108" s="17">
        <f t="shared" si="2"/>
        <v>-1237.2799999999988</v>
      </c>
      <c r="Z108" s="1">
        <v>4</v>
      </c>
      <c r="AA108" s="1">
        <v>6</v>
      </c>
      <c r="AB108" s="1">
        <v>6</v>
      </c>
      <c r="AC108" s="1">
        <v>7</v>
      </c>
      <c r="AD108" s="1">
        <v>41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49</v>
      </c>
      <c r="AU108" s="1">
        <v>44</v>
      </c>
      <c r="AV108" s="1">
        <v>43</v>
      </c>
      <c r="AW108" s="1">
        <v>27</v>
      </c>
      <c r="AX108" s="1">
        <v>88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21</v>
      </c>
      <c r="BE108" s="1">
        <v>6</v>
      </c>
      <c r="BF108" s="1">
        <v>2</v>
      </c>
      <c r="BG108" s="1">
        <v>4</v>
      </c>
      <c r="BH108" s="1">
        <v>24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>
      <c r="A109" s="1">
        <v>70212</v>
      </c>
      <c r="B109" s="1" t="s">
        <v>230</v>
      </c>
      <c r="C109" s="1">
        <v>12</v>
      </c>
      <c r="D109" s="1">
        <v>285</v>
      </c>
      <c r="E109" s="1" t="s">
        <v>64</v>
      </c>
      <c r="F109" s="1">
        <v>285</v>
      </c>
      <c r="G109" s="1" t="s">
        <v>64</v>
      </c>
      <c r="H109" s="2">
        <v>49.1</v>
      </c>
      <c r="I109" s="2">
        <v>589.20000000000005</v>
      </c>
      <c r="J109" s="10">
        <f t="shared" si="0"/>
        <v>0</v>
      </c>
      <c r="K109" s="11">
        <f t="shared" si="1"/>
        <v>0</v>
      </c>
      <c r="L109" s="1">
        <v>4.25</v>
      </c>
      <c r="M109" s="1">
        <v>5.58</v>
      </c>
      <c r="N109" s="16"/>
      <c r="O109" s="1">
        <v>12.17</v>
      </c>
      <c r="P109" s="1">
        <v>8.58</v>
      </c>
      <c r="Q109" s="16"/>
      <c r="R109" s="1">
        <v>2.58</v>
      </c>
      <c r="S109" s="1">
        <v>2</v>
      </c>
      <c r="T109" s="16"/>
      <c r="U109" s="1">
        <v>0</v>
      </c>
      <c r="V109" s="12">
        <v>11194.8</v>
      </c>
      <c r="W109" s="2"/>
      <c r="X109" s="2">
        <v>9525.4</v>
      </c>
      <c r="Y109" s="17">
        <f t="shared" si="2"/>
        <v>-1669.3999999999996</v>
      </c>
      <c r="Z109" s="1">
        <v>6</v>
      </c>
      <c r="AA109" s="1">
        <v>23</v>
      </c>
      <c r="AB109" s="1">
        <v>22</v>
      </c>
      <c r="AC109" s="1">
        <v>23</v>
      </c>
      <c r="AD109" s="1">
        <v>67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63</v>
      </c>
      <c r="AU109" s="1">
        <v>72</v>
      </c>
      <c r="AV109" s="1">
        <v>35</v>
      </c>
      <c r="AW109" s="1">
        <v>24</v>
      </c>
      <c r="AX109" s="1">
        <v>103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6</v>
      </c>
      <c r="BE109" s="1">
        <v>6</v>
      </c>
      <c r="BF109" s="1">
        <v>19</v>
      </c>
      <c r="BG109" s="1">
        <v>6</v>
      </c>
      <c r="BH109" s="1">
        <v>24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>
      <c r="A110" s="1">
        <v>70032</v>
      </c>
      <c r="B110" s="1" t="s">
        <v>221</v>
      </c>
      <c r="C110" s="1">
        <v>20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83.759500000000003</v>
      </c>
      <c r="I110" s="2">
        <v>1675.19</v>
      </c>
      <c r="J110" s="10">
        <f t="shared" si="0"/>
        <v>0</v>
      </c>
      <c r="K110" s="11">
        <f t="shared" si="1"/>
        <v>0</v>
      </c>
      <c r="L110" s="1">
        <v>1.4</v>
      </c>
      <c r="M110" s="1">
        <v>1.55</v>
      </c>
      <c r="N110" s="16"/>
      <c r="O110" s="1">
        <v>4.25</v>
      </c>
      <c r="P110" s="1">
        <v>3.8</v>
      </c>
      <c r="Q110" s="16"/>
      <c r="R110" s="1">
        <v>0.75</v>
      </c>
      <c r="S110" s="1">
        <v>0</v>
      </c>
      <c r="T110" s="16"/>
      <c r="U110" s="1">
        <v>0</v>
      </c>
      <c r="V110" s="12">
        <v>10721.22</v>
      </c>
      <c r="W110" s="2"/>
      <c r="X110" s="2">
        <v>8962.27</v>
      </c>
      <c r="Y110" s="17">
        <f t="shared" si="2"/>
        <v>-1758.9499999999989</v>
      </c>
      <c r="Z110" s="1">
        <v>8</v>
      </c>
      <c r="AA110" s="1">
        <v>5</v>
      </c>
      <c r="AB110" s="1">
        <v>13</v>
      </c>
      <c r="AC110" s="1">
        <v>9</v>
      </c>
      <c r="AD110" s="1">
        <v>31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41</v>
      </c>
      <c r="AU110" s="1">
        <v>27</v>
      </c>
      <c r="AV110" s="1">
        <v>22</v>
      </c>
      <c r="AW110" s="1">
        <v>17</v>
      </c>
      <c r="AX110" s="1">
        <v>76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9</v>
      </c>
      <c r="BG110" s="1">
        <v>12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>
      <c r="A111" s="1">
        <v>70014</v>
      </c>
      <c r="B111" s="1" t="s">
        <v>124</v>
      </c>
      <c r="C111" s="1">
        <v>4</v>
      </c>
      <c r="D111" s="1">
        <v>285</v>
      </c>
      <c r="E111" s="1" t="s">
        <v>64</v>
      </c>
      <c r="F111" s="1">
        <v>562</v>
      </c>
      <c r="G111" s="1" t="s">
        <v>65</v>
      </c>
      <c r="H111" s="2">
        <v>80.58</v>
      </c>
      <c r="I111" s="2">
        <v>322.32</v>
      </c>
      <c r="J111" s="10">
        <f t="shared" si="0"/>
        <v>0</v>
      </c>
      <c r="K111" s="11">
        <f t="shared" si="1"/>
        <v>0</v>
      </c>
      <c r="L111" s="1">
        <v>5.25</v>
      </c>
      <c r="M111" s="1">
        <v>2.25</v>
      </c>
      <c r="N111" s="16"/>
      <c r="O111" s="1">
        <v>18.38</v>
      </c>
      <c r="P111" s="1">
        <v>21</v>
      </c>
      <c r="Q111" s="16"/>
      <c r="R111" s="1">
        <v>9</v>
      </c>
      <c r="S111" s="1">
        <v>4.5</v>
      </c>
      <c r="T111" s="16"/>
      <c r="U111" s="1">
        <v>0</v>
      </c>
      <c r="V111" s="12">
        <v>10515.69</v>
      </c>
      <c r="W111" s="2"/>
      <c r="X111" s="2">
        <v>8944.3799999999992</v>
      </c>
      <c r="Y111" s="17">
        <f t="shared" si="2"/>
        <v>-1571.3100000000013</v>
      </c>
      <c r="Z111" s="1">
        <v>1</v>
      </c>
      <c r="AA111" s="1">
        <v>5</v>
      </c>
      <c r="AB111" s="1">
        <v>11</v>
      </c>
      <c r="AC111" s="1">
        <v>13</v>
      </c>
      <c r="AD111" s="1">
        <v>9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20</v>
      </c>
      <c r="AU111" s="1">
        <v>16</v>
      </c>
      <c r="AV111" s="1">
        <v>33</v>
      </c>
      <c r="AW111" s="1">
        <v>25</v>
      </c>
      <c r="AX111" s="1">
        <v>84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13</v>
      </c>
      <c r="BE111" s="1">
        <v>7</v>
      </c>
      <c r="BF111" s="1">
        <v>15</v>
      </c>
      <c r="BG111" s="1">
        <v>9</v>
      </c>
      <c r="BH111" s="1">
        <v>18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>
      <c r="A112" s="1">
        <v>70158</v>
      </c>
      <c r="B112" s="1" t="s">
        <v>218</v>
      </c>
      <c r="C112" s="1">
        <v>16</v>
      </c>
      <c r="D112" s="1">
        <v>285</v>
      </c>
      <c r="E112" s="1" t="s">
        <v>64</v>
      </c>
      <c r="F112" s="1">
        <v>573</v>
      </c>
      <c r="G112" s="1" t="s">
        <v>87</v>
      </c>
      <c r="H112" s="2">
        <v>60.091500000000003</v>
      </c>
      <c r="I112" s="2">
        <v>961.46400000000006</v>
      </c>
      <c r="J112" s="10">
        <f t="shared" si="0"/>
        <v>0</v>
      </c>
      <c r="K112" s="11">
        <f t="shared" si="1"/>
        <v>0</v>
      </c>
      <c r="L112" s="1">
        <v>1.34</v>
      </c>
      <c r="M112" s="1">
        <v>4.1900000000000004</v>
      </c>
      <c r="N112" s="16"/>
      <c r="O112" s="1">
        <v>6.69</v>
      </c>
      <c r="P112" s="1">
        <v>0.5</v>
      </c>
      <c r="Q112" s="16"/>
      <c r="R112" s="1">
        <v>2.72</v>
      </c>
      <c r="S112" s="1">
        <v>3.62</v>
      </c>
      <c r="T112" s="16"/>
      <c r="U112" s="1">
        <v>0</v>
      </c>
      <c r="V112" s="12">
        <v>10335.74</v>
      </c>
      <c r="W112" s="2"/>
      <c r="X112" s="2">
        <v>7992.17</v>
      </c>
      <c r="Y112" s="17">
        <f t="shared" si="2"/>
        <v>-2343.5699999999997</v>
      </c>
      <c r="Z112" s="1">
        <v>9</v>
      </c>
      <c r="AA112" s="1">
        <v>4</v>
      </c>
      <c r="AB112" s="1">
        <v>6</v>
      </c>
      <c r="AC112" s="1">
        <v>9</v>
      </c>
      <c r="AD112" s="1">
        <v>67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27</v>
      </c>
      <c r="AU112" s="1">
        <v>13</v>
      </c>
      <c r="AV112" s="1">
        <v>44</v>
      </c>
      <c r="AW112" s="1">
        <v>59</v>
      </c>
      <c r="AX112" s="1">
        <v>8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22</v>
      </c>
      <c r="BE112" s="1">
        <v>0</v>
      </c>
      <c r="BF112" s="1">
        <v>19</v>
      </c>
      <c r="BG112" s="1">
        <v>5</v>
      </c>
      <c r="BH112" s="1">
        <v>58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A113" s="1">
        <v>70160</v>
      </c>
      <c r="B113" s="1" t="s">
        <v>172</v>
      </c>
      <c r="C113" s="1">
        <v>16</v>
      </c>
      <c r="D113" s="1">
        <v>285</v>
      </c>
      <c r="E113" s="1" t="s">
        <v>64</v>
      </c>
      <c r="F113" s="1">
        <v>558</v>
      </c>
      <c r="G113" s="1" t="s">
        <v>67</v>
      </c>
      <c r="H113" s="2">
        <v>77.67</v>
      </c>
      <c r="I113" s="2">
        <v>1242.72</v>
      </c>
      <c r="J113" s="10">
        <f t="shared" si="0"/>
        <v>0</v>
      </c>
      <c r="K113" s="11">
        <f t="shared" si="1"/>
        <v>0</v>
      </c>
      <c r="L113" s="1">
        <v>2.25</v>
      </c>
      <c r="M113" s="1">
        <v>2</v>
      </c>
      <c r="N113" s="16"/>
      <c r="O113" s="1">
        <v>5.12</v>
      </c>
      <c r="P113" s="1">
        <v>2.69</v>
      </c>
      <c r="Q113" s="16"/>
      <c r="R113" s="1">
        <v>0.72</v>
      </c>
      <c r="S113" s="1">
        <v>3.69</v>
      </c>
      <c r="T113" s="16"/>
      <c r="U113" s="1">
        <v>0</v>
      </c>
      <c r="V113" s="12">
        <v>10058.26</v>
      </c>
      <c r="W113" s="2"/>
      <c r="X113" s="2">
        <v>10407.780000000001</v>
      </c>
      <c r="Y113" s="17">
        <f t="shared" si="2"/>
        <v>349.52000000000044</v>
      </c>
      <c r="Z113" s="1">
        <v>2</v>
      </c>
      <c r="AA113" s="1">
        <v>6</v>
      </c>
      <c r="AB113" s="1">
        <v>29</v>
      </c>
      <c r="AC113" s="1">
        <v>4</v>
      </c>
      <c r="AD113" s="1">
        <v>32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33</v>
      </c>
      <c r="AU113" s="1">
        <v>24</v>
      </c>
      <c r="AV113" s="1">
        <v>8</v>
      </c>
      <c r="AW113" s="1">
        <v>58</v>
      </c>
      <c r="AX113" s="1">
        <v>43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18</v>
      </c>
      <c r="BF113" s="1">
        <v>0</v>
      </c>
      <c r="BG113" s="1">
        <v>5</v>
      </c>
      <c r="BH113" s="1">
        <v>59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A114" s="1">
        <v>70020</v>
      </c>
      <c r="B114" s="1" t="s">
        <v>170</v>
      </c>
      <c r="C114" s="1">
        <v>12</v>
      </c>
      <c r="D114" s="1">
        <v>285</v>
      </c>
      <c r="E114" s="1" t="s">
        <v>64</v>
      </c>
      <c r="F114" s="1">
        <v>558</v>
      </c>
      <c r="G114" s="1" t="s">
        <v>67</v>
      </c>
      <c r="H114" s="2">
        <v>77.97</v>
      </c>
      <c r="I114" s="2">
        <v>935.64</v>
      </c>
      <c r="J114" s="10">
        <f t="shared" si="0"/>
        <v>0</v>
      </c>
      <c r="K114" s="11">
        <f t="shared" si="1"/>
        <v>0</v>
      </c>
      <c r="L114" s="1">
        <v>3.67</v>
      </c>
      <c r="M114" s="1">
        <v>2</v>
      </c>
      <c r="N114" s="16"/>
      <c r="O114" s="1">
        <v>2.62</v>
      </c>
      <c r="P114" s="1">
        <v>4.5</v>
      </c>
      <c r="Q114" s="16"/>
      <c r="R114" s="1">
        <v>4.38</v>
      </c>
      <c r="S114" s="1">
        <v>11.58</v>
      </c>
      <c r="T114" s="16"/>
      <c r="U114" s="1">
        <v>0</v>
      </c>
      <c r="V114" s="14">
        <v>9980.16</v>
      </c>
      <c r="W114" s="2"/>
      <c r="X114" s="2">
        <v>16919.490000000002</v>
      </c>
      <c r="Y114" s="17">
        <f t="shared" si="2"/>
        <v>6939.3300000000017</v>
      </c>
      <c r="Z114" s="1">
        <v>0</v>
      </c>
      <c r="AA114" s="1">
        <v>3</v>
      </c>
      <c r="AB114" s="1">
        <v>30</v>
      </c>
      <c r="AC114" s="1">
        <v>25</v>
      </c>
      <c r="AD114" s="1">
        <v>24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14</v>
      </c>
      <c r="AU114" s="1">
        <v>3</v>
      </c>
      <c r="AV114" s="1">
        <v>13</v>
      </c>
      <c r="AW114" s="1">
        <v>6</v>
      </c>
      <c r="AX114" s="1">
        <v>54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7</v>
      </c>
      <c r="BE114" s="1">
        <v>26</v>
      </c>
      <c r="BF114" s="1">
        <v>0</v>
      </c>
      <c r="BG114" s="1">
        <v>65</v>
      </c>
      <c r="BH114" s="1">
        <v>139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1">
        <v>70258</v>
      </c>
      <c r="B115" s="1" t="s">
        <v>240</v>
      </c>
      <c r="C115" s="1">
        <v>16</v>
      </c>
      <c r="D115" s="1">
        <v>285</v>
      </c>
      <c r="E115" s="1" t="s">
        <v>64</v>
      </c>
      <c r="F115" s="1">
        <v>573</v>
      </c>
      <c r="G115" s="1" t="s">
        <v>87</v>
      </c>
      <c r="H115" s="2">
        <v>61.95</v>
      </c>
      <c r="I115" s="2">
        <v>991.2</v>
      </c>
      <c r="J115" s="10">
        <f t="shared" si="0"/>
        <v>0</v>
      </c>
      <c r="K115" s="11">
        <f t="shared" si="1"/>
        <v>0</v>
      </c>
      <c r="L115" s="1">
        <v>1.1599999999999999</v>
      </c>
      <c r="M115" s="1">
        <v>0</v>
      </c>
      <c r="N115" s="16"/>
      <c r="O115" s="1">
        <v>5.91</v>
      </c>
      <c r="P115" s="1">
        <v>0.25</v>
      </c>
      <c r="Q115" s="16"/>
      <c r="R115" s="1">
        <v>3</v>
      </c>
      <c r="S115" s="1">
        <v>0.88</v>
      </c>
      <c r="T115" s="16"/>
      <c r="U115" s="1">
        <v>0</v>
      </c>
      <c r="V115" s="14">
        <v>9973.9500000000007</v>
      </c>
      <c r="W115" s="2"/>
      <c r="X115" s="2">
        <v>1115.0999999999999</v>
      </c>
      <c r="Y115" s="17">
        <f t="shared" si="2"/>
        <v>-8858.85</v>
      </c>
      <c r="Z115" s="1">
        <v>0</v>
      </c>
      <c r="AA115" s="1">
        <v>3</v>
      </c>
      <c r="AB115" s="1">
        <v>10</v>
      </c>
      <c r="AC115" s="1">
        <v>14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3</v>
      </c>
      <c r="AU115" s="1">
        <v>71</v>
      </c>
      <c r="AV115" s="1">
        <v>32</v>
      </c>
      <c r="AW115" s="1">
        <v>48</v>
      </c>
      <c r="AX115" s="1">
        <v>4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8</v>
      </c>
      <c r="BE115" s="1">
        <v>39</v>
      </c>
      <c r="BF115" s="1">
        <v>19</v>
      </c>
      <c r="BG115" s="1">
        <v>3</v>
      </c>
      <c r="BH115" s="1">
        <v>14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>
      <c r="A116" s="1">
        <v>70073</v>
      </c>
      <c r="B116" s="1" t="s">
        <v>158</v>
      </c>
      <c r="C116" s="1">
        <v>24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36.869999999999997</v>
      </c>
      <c r="I116" s="2">
        <v>884.88</v>
      </c>
      <c r="J116" s="10">
        <f t="shared" si="0"/>
        <v>0</v>
      </c>
      <c r="K116" s="11">
        <f t="shared" si="1"/>
        <v>0</v>
      </c>
      <c r="L116" s="1">
        <v>2.62</v>
      </c>
      <c r="M116" s="1">
        <v>5.46</v>
      </c>
      <c r="N116" s="16"/>
      <c r="O116" s="1">
        <v>4.1900000000000004</v>
      </c>
      <c r="P116" s="1">
        <v>1.88</v>
      </c>
      <c r="Q116" s="16"/>
      <c r="R116" s="1">
        <v>4.46</v>
      </c>
      <c r="S116" s="1">
        <v>7.33</v>
      </c>
      <c r="T116" s="16"/>
      <c r="U116" s="1">
        <v>0</v>
      </c>
      <c r="V116" s="14">
        <v>9973.33</v>
      </c>
      <c r="W116" s="2"/>
      <c r="X116" s="2">
        <v>12978.24</v>
      </c>
      <c r="Y116" s="17">
        <f t="shared" si="2"/>
        <v>3004.91</v>
      </c>
      <c r="Z116" s="1">
        <v>3</v>
      </c>
      <c r="AA116" s="1">
        <v>46</v>
      </c>
      <c r="AB116" s="1">
        <v>6</v>
      </c>
      <c r="AC116" s="1">
        <v>62</v>
      </c>
      <c r="AD116" s="1">
        <v>131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14</v>
      </c>
      <c r="AU116" s="1">
        <v>21</v>
      </c>
      <c r="AV116" s="1">
        <v>69</v>
      </c>
      <c r="AW116" s="1">
        <v>14</v>
      </c>
      <c r="AX116" s="1">
        <v>45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4</v>
      </c>
      <c r="BE116" s="1">
        <v>36</v>
      </c>
      <c r="BF116" s="1">
        <v>6</v>
      </c>
      <c r="BG116" s="1">
        <v>158</v>
      </c>
      <c r="BH116" s="1">
        <v>176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A117" s="1">
        <v>70256</v>
      </c>
      <c r="B117" s="1" t="s">
        <v>192</v>
      </c>
      <c r="C117" s="1">
        <v>25</v>
      </c>
      <c r="D117" s="1">
        <v>285</v>
      </c>
      <c r="E117" s="1" t="s">
        <v>64</v>
      </c>
      <c r="F117" s="1">
        <v>35</v>
      </c>
      <c r="G117" s="1" t="s">
        <v>76</v>
      </c>
      <c r="H117" s="2">
        <v>35.67</v>
      </c>
      <c r="I117" s="2">
        <v>891.75</v>
      </c>
      <c r="J117" s="10">
        <f t="shared" si="0"/>
        <v>0</v>
      </c>
      <c r="K117" s="11">
        <f t="shared" si="1"/>
        <v>0</v>
      </c>
      <c r="L117" s="1">
        <v>4.68</v>
      </c>
      <c r="M117" s="1">
        <v>8.9600000000000009</v>
      </c>
      <c r="N117" s="16"/>
      <c r="O117" s="1">
        <v>3.88</v>
      </c>
      <c r="P117" s="1">
        <v>0</v>
      </c>
      <c r="Q117" s="16"/>
      <c r="R117" s="1">
        <v>2.58</v>
      </c>
      <c r="S117" s="1">
        <v>1.1599999999999999</v>
      </c>
      <c r="T117" s="16"/>
      <c r="U117" s="1">
        <v>0</v>
      </c>
      <c r="V117" s="14">
        <v>9934.1</v>
      </c>
      <c r="W117" s="2"/>
      <c r="X117" s="2">
        <v>9024.51</v>
      </c>
      <c r="Y117" s="17">
        <f t="shared" si="2"/>
        <v>-909.59000000000015</v>
      </c>
      <c r="Z117" s="1">
        <v>1</v>
      </c>
      <c r="AA117" s="1">
        <v>17</v>
      </c>
      <c r="AB117" s="1">
        <v>73</v>
      </c>
      <c r="AC117" s="1">
        <v>69</v>
      </c>
      <c r="AD117" s="1">
        <v>224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6</v>
      </c>
      <c r="AV117" s="1">
        <v>83</v>
      </c>
      <c r="AW117" s="1">
        <v>22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50</v>
      </c>
      <c r="BE117" s="1">
        <v>10</v>
      </c>
      <c r="BF117" s="1">
        <v>8</v>
      </c>
      <c r="BG117" s="1">
        <v>3</v>
      </c>
      <c r="BH117" s="1">
        <v>29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A118" s="1">
        <v>70148</v>
      </c>
      <c r="B118" s="1" t="s">
        <v>210</v>
      </c>
      <c r="C118" s="1">
        <v>20</v>
      </c>
      <c r="D118" s="1">
        <v>285</v>
      </c>
      <c r="E118" s="1" t="s">
        <v>64</v>
      </c>
      <c r="F118" s="1">
        <v>974</v>
      </c>
      <c r="G118" s="1" t="s">
        <v>110</v>
      </c>
      <c r="H118" s="2">
        <v>48.577100000000002</v>
      </c>
      <c r="I118" s="2">
        <v>971.54200000000003</v>
      </c>
      <c r="J118" s="10">
        <f t="shared" si="0"/>
        <v>0</v>
      </c>
      <c r="K118" s="11">
        <f t="shared" si="1"/>
        <v>0</v>
      </c>
      <c r="L118" s="1">
        <v>1.1499999999999999</v>
      </c>
      <c r="M118" s="1">
        <v>0.4</v>
      </c>
      <c r="N118" s="16"/>
      <c r="O118" s="1">
        <v>7.02</v>
      </c>
      <c r="P118" s="1">
        <v>3.25</v>
      </c>
      <c r="Q118" s="16"/>
      <c r="R118" s="1">
        <v>2.02</v>
      </c>
      <c r="S118" s="1">
        <v>0.2</v>
      </c>
      <c r="T118" s="16"/>
      <c r="U118" s="1">
        <v>0</v>
      </c>
      <c r="V118" s="14">
        <v>9909.73</v>
      </c>
      <c r="W118" s="2"/>
      <c r="X118" s="2">
        <v>3740.44</v>
      </c>
      <c r="Y118" s="17">
        <f t="shared" si="2"/>
        <v>-6169.2899999999991</v>
      </c>
      <c r="Z118" s="1">
        <v>6</v>
      </c>
      <c r="AA118" s="1">
        <v>5</v>
      </c>
      <c r="AB118" s="1">
        <v>7</v>
      </c>
      <c r="AC118" s="1">
        <v>15</v>
      </c>
      <c r="AD118" s="1">
        <v>8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49</v>
      </c>
      <c r="AU118" s="1">
        <v>7</v>
      </c>
      <c r="AV118" s="1">
        <v>73</v>
      </c>
      <c r="AW118" s="1">
        <v>30</v>
      </c>
      <c r="AX118" s="1">
        <v>65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15</v>
      </c>
      <c r="BE118" s="1">
        <v>14</v>
      </c>
      <c r="BF118" s="1">
        <v>12</v>
      </c>
      <c r="BG118" s="1">
        <v>13</v>
      </c>
      <c r="BH118" s="1">
        <v>4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A119" s="1">
        <v>70364</v>
      </c>
      <c r="B119" s="1" t="s">
        <v>212</v>
      </c>
      <c r="C119" s="1">
        <v>10</v>
      </c>
      <c r="D119" s="1">
        <v>285</v>
      </c>
      <c r="E119" s="1" t="s">
        <v>64</v>
      </c>
      <c r="F119" s="1">
        <v>285</v>
      </c>
      <c r="G119" s="1" t="s">
        <v>64</v>
      </c>
      <c r="H119" s="2">
        <v>125.14</v>
      </c>
      <c r="I119" s="2">
        <v>1251.4000000000001</v>
      </c>
      <c r="J119" s="10">
        <f t="shared" si="0"/>
        <v>0</v>
      </c>
      <c r="K119" s="11">
        <f t="shared" si="1"/>
        <v>0</v>
      </c>
      <c r="L119" s="1">
        <v>0.45</v>
      </c>
      <c r="M119" s="1">
        <v>5.6</v>
      </c>
      <c r="N119" s="16"/>
      <c r="O119" s="1">
        <v>6.1</v>
      </c>
      <c r="P119" s="1">
        <v>8.1999999999999993</v>
      </c>
      <c r="Q119" s="16"/>
      <c r="R119" s="1">
        <v>1.1000000000000001</v>
      </c>
      <c r="S119" s="1">
        <v>11</v>
      </c>
      <c r="T119" s="16"/>
      <c r="U119" s="1">
        <v>0</v>
      </c>
      <c r="V119" s="14">
        <v>9573.2099999999991</v>
      </c>
      <c r="W119" s="2"/>
      <c r="X119" s="2">
        <v>31034.720000000001</v>
      </c>
      <c r="Y119" s="17">
        <f t="shared" si="2"/>
        <v>21461.510000000002</v>
      </c>
      <c r="Z119" s="1">
        <v>0</v>
      </c>
      <c r="AA119" s="1">
        <v>5</v>
      </c>
      <c r="AB119" s="1">
        <v>0</v>
      </c>
      <c r="AC119" s="1">
        <v>4</v>
      </c>
      <c r="AD119" s="1">
        <v>56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23</v>
      </c>
      <c r="AU119" s="1">
        <v>16</v>
      </c>
      <c r="AV119" s="1">
        <v>13</v>
      </c>
      <c r="AW119" s="1">
        <v>34</v>
      </c>
      <c r="AX119" s="1">
        <v>82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</v>
      </c>
      <c r="BE119" s="1">
        <v>3</v>
      </c>
      <c r="BF119" s="1">
        <v>0</v>
      </c>
      <c r="BG119" s="1">
        <v>17</v>
      </c>
      <c r="BH119" s="1">
        <v>110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A120" s="1">
        <v>70275</v>
      </c>
      <c r="B120" s="1" t="s">
        <v>161</v>
      </c>
      <c r="C120" s="1">
        <v>32</v>
      </c>
      <c r="D120" s="1">
        <v>285</v>
      </c>
      <c r="E120" s="1" t="s">
        <v>64</v>
      </c>
      <c r="F120" s="1">
        <v>573</v>
      </c>
      <c r="G120" s="1" t="s">
        <v>87</v>
      </c>
      <c r="H120" s="2">
        <v>33.270000000000003</v>
      </c>
      <c r="I120" s="2">
        <v>1064.6400000000001</v>
      </c>
      <c r="J120" s="10">
        <f t="shared" si="0"/>
        <v>0</v>
      </c>
      <c r="K120" s="11">
        <f t="shared" si="1"/>
        <v>0</v>
      </c>
      <c r="L120" s="1">
        <v>0.69</v>
      </c>
      <c r="M120" s="1">
        <v>2.91</v>
      </c>
      <c r="N120" s="16"/>
      <c r="O120" s="1">
        <v>5.17</v>
      </c>
      <c r="P120" s="1">
        <v>9.0299999999999994</v>
      </c>
      <c r="Q120" s="16"/>
      <c r="R120" s="1">
        <v>3.09</v>
      </c>
      <c r="S120" s="1">
        <v>4.09</v>
      </c>
      <c r="T120" s="16"/>
      <c r="U120" s="1">
        <v>0</v>
      </c>
      <c r="V120" s="14">
        <v>9531.86</v>
      </c>
      <c r="W120" s="2"/>
      <c r="X120" s="2">
        <v>17067.509999999998</v>
      </c>
      <c r="Y120" s="17">
        <f t="shared" si="2"/>
        <v>7535.6499999999978</v>
      </c>
      <c r="Z120" s="1">
        <v>3</v>
      </c>
      <c r="AA120" s="1">
        <v>10</v>
      </c>
      <c r="AB120" s="1">
        <v>10</v>
      </c>
      <c r="AC120" s="1">
        <v>8</v>
      </c>
      <c r="AD120" s="1">
        <v>93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59</v>
      </c>
      <c r="AU120" s="1">
        <v>42</v>
      </c>
      <c r="AV120" s="1">
        <v>44</v>
      </c>
      <c r="AW120" s="1">
        <v>83</v>
      </c>
      <c r="AX120" s="1">
        <v>289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23</v>
      </c>
      <c r="BE120" s="1">
        <v>24</v>
      </c>
      <c r="BF120" s="1">
        <v>50</v>
      </c>
      <c r="BG120" s="1">
        <v>28</v>
      </c>
      <c r="BH120" s="1">
        <v>131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A121" s="1">
        <v>70329</v>
      </c>
      <c r="B121" s="1" t="s">
        <v>267</v>
      </c>
      <c r="C121" s="1">
        <v>12</v>
      </c>
      <c r="D121" s="1">
        <v>285</v>
      </c>
      <c r="E121" s="1" t="s">
        <v>64</v>
      </c>
      <c r="F121" s="1">
        <v>285</v>
      </c>
      <c r="G121" s="1" t="s">
        <v>64</v>
      </c>
      <c r="H121" s="2">
        <v>28.88</v>
      </c>
      <c r="I121" s="2">
        <v>346.56</v>
      </c>
      <c r="J121" s="10">
        <f t="shared" si="0"/>
        <v>0</v>
      </c>
      <c r="K121" s="11">
        <f t="shared" si="1"/>
        <v>0</v>
      </c>
      <c r="L121" s="1">
        <v>5.25</v>
      </c>
      <c r="M121" s="1">
        <v>5.67</v>
      </c>
      <c r="N121" s="16"/>
      <c r="O121" s="1">
        <v>16.170000000000002</v>
      </c>
      <c r="P121" s="1">
        <v>11.08</v>
      </c>
      <c r="Q121" s="16"/>
      <c r="R121" s="1">
        <v>5.75</v>
      </c>
      <c r="S121" s="1">
        <v>4.83</v>
      </c>
      <c r="T121" s="16"/>
      <c r="U121" s="1">
        <v>0</v>
      </c>
      <c r="V121" s="14">
        <v>9414.8799999999992</v>
      </c>
      <c r="W121" s="2"/>
      <c r="X121" s="2">
        <v>7479.92</v>
      </c>
      <c r="Y121" s="17">
        <f t="shared" si="2"/>
        <v>-1934.9599999999991</v>
      </c>
      <c r="Z121" s="1">
        <v>19</v>
      </c>
      <c r="AA121" s="1">
        <v>10</v>
      </c>
      <c r="AB121" s="1">
        <v>28</v>
      </c>
      <c r="AC121" s="1">
        <v>22</v>
      </c>
      <c r="AD121" s="1">
        <v>68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40</v>
      </c>
      <c r="AU121" s="1">
        <v>57</v>
      </c>
      <c r="AV121" s="1">
        <v>85</v>
      </c>
      <c r="AW121" s="1">
        <v>81</v>
      </c>
      <c r="AX121" s="1">
        <v>133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41</v>
      </c>
      <c r="BE121" s="1">
        <v>4</v>
      </c>
      <c r="BF121" s="1">
        <v>12</v>
      </c>
      <c r="BG121" s="1">
        <v>28</v>
      </c>
      <c r="BH121" s="1">
        <v>58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A122" s="1">
        <v>70302</v>
      </c>
      <c r="B122" s="1" t="s">
        <v>242</v>
      </c>
      <c r="C122" s="1">
        <v>20</v>
      </c>
      <c r="D122" s="1">
        <v>285</v>
      </c>
      <c r="E122" s="1" t="s">
        <v>64</v>
      </c>
      <c r="F122" s="1">
        <v>285</v>
      </c>
      <c r="G122" s="1" t="s">
        <v>64</v>
      </c>
      <c r="H122" s="2">
        <v>86.351399999999998</v>
      </c>
      <c r="I122" s="2">
        <v>1727.028</v>
      </c>
      <c r="J122" s="10">
        <f t="shared" si="0"/>
        <v>0</v>
      </c>
      <c r="K122" s="11">
        <f t="shared" si="1"/>
        <v>0</v>
      </c>
      <c r="L122" s="1">
        <v>0.92</v>
      </c>
      <c r="M122" s="1">
        <v>1.85</v>
      </c>
      <c r="N122" s="16"/>
      <c r="O122" s="1">
        <v>3.2</v>
      </c>
      <c r="P122" s="1">
        <v>0.8</v>
      </c>
      <c r="Q122" s="16"/>
      <c r="R122" s="1">
        <v>1.25</v>
      </c>
      <c r="S122" s="1">
        <v>0.9</v>
      </c>
      <c r="T122" s="16"/>
      <c r="U122" s="1">
        <v>0</v>
      </c>
      <c r="V122" s="14">
        <v>9282.7800000000007</v>
      </c>
      <c r="W122" s="2"/>
      <c r="X122" s="2">
        <v>6130.95</v>
      </c>
      <c r="Y122" s="17">
        <f t="shared" si="2"/>
        <v>-3151.8300000000008</v>
      </c>
      <c r="Z122" s="1">
        <v>14</v>
      </c>
      <c r="AA122" s="1">
        <v>9</v>
      </c>
      <c r="AB122" s="1">
        <v>0</v>
      </c>
      <c r="AC122" s="1">
        <v>0</v>
      </c>
      <c r="AD122" s="1">
        <v>37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64</v>
      </c>
      <c r="AU122" s="1">
        <v>0</v>
      </c>
      <c r="AV122" s="1">
        <v>0</v>
      </c>
      <c r="AW122" s="1">
        <v>0</v>
      </c>
      <c r="AX122" s="1">
        <v>16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8</v>
      </c>
      <c r="BE122" s="1">
        <v>34</v>
      </c>
      <c r="BF122" s="1">
        <v>0</v>
      </c>
      <c r="BG122" s="1">
        <v>0</v>
      </c>
      <c r="BH122" s="1">
        <v>18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A123" s="1">
        <v>70017</v>
      </c>
      <c r="B123" s="1" t="s">
        <v>253</v>
      </c>
      <c r="C123" s="1">
        <v>20</v>
      </c>
      <c r="D123" s="1">
        <v>285</v>
      </c>
      <c r="E123" s="1" t="s">
        <v>64</v>
      </c>
      <c r="F123" s="1">
        <v>562</v>
      </c>
      <c r="G123" s="1" t="s">
        <v>65</v>
      </c>
      <c r="H123" s="2">
        <v>78.930000000000007</v>
      </c>
      <c r="I123" s="2">
        <v>1578.6</v>
      </c>
      <c r="J123" s="10">
        <f t="shared" si="0"/>
        <v>0</v>
      </c>
      <c r="K123" s="11">
        <f t="shared" si="1"/>
        <v>0</v>
      </c>
      <c r="L123" s="1">
        <v>0.68</v>
      </c>
      <c r="M123" s="1">
        <v>3.4</v>
      </c>
      <c r="N123" s="16"/>
      <c r="O123" s="1">
        <v>3.6</v>
      </c>
      <c r="P123" s="1">
        <v>0</v>
      </c>
      <c r="Q123" s="16"/>
      <c r="R123" s="1">
        <v>1.58</v>
      </c>
      <c r="S123" s="1">
        <v>1</v>
      </c>
      <c r="T123" s="16"/>
      <c r="U123" s="1">
        <v>0</v>
      </c>
      <c r="V123" s="14">
        <v>9234.81</v>
      </c>
      <c r="W123" s="2"/>
      <c r="X123" s="2">
        <v>6945.84</v>
      </c>
      <c r="Y123" s="17">
        <f t="shared" si="2"/>
        <v>-2288.9699999999993</v>
      </c>
      <c r="Z123" s="1">
        <v>6</v>
      </c>
      <c r="AA123" s="1">
        <v>2</v>
      </c>
      <c r="AB123" s="1">
        <v>4</v>
      </c>
      <c r="AC123" s="1">
        <v>5</v>
      </c>
      <c r="AD123" s="1">
        <v>68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35</v>
      </c>
      <c r="AU123" s="1">
        <v>14</v>
      </c>
      <c r="AV123" s="1">
        <v>17</v>
      </c>
      <c r="AW123" s="1">
        <v>26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20</v>
      </c>
      <c r="BE123" s="1">
        <v>7</v>
      </c>
      <c r="BF123" s="1">
        <v>8</v>
      </c>
      <c r="BG123" s="1">
        <v>0</v>
      </c>
      <c r="BH123" s="1">
        <v>20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A124" s="1">
        <v>70009</v>
      </c>
      <c r="B124" s="1" t="s">
        <v>184</v>
      </c>
      <c r="C124" s="1">
        <v>24</v>
      </c>
      <c r="D124" s="1">
        <v>285</v>
      </c>
      <c r="E124" s="1" t="s">
        <v>64</v>
      </c>
      <c r="F124" s="1">
        <v>558</v>
      </c>
      <c r="G124" s="1" t="s">
        <v>67</v>
      </c>
      <c r="H124" s="2">
        <v>37.83</v>
      </c>
      <c r="I124" s="2">
        <v>907.92</v>
      </c>
      <c r="J124" s="10">
        <f t="shared" si="0"/>
        <v>0</v>
      </c>
      <c r="K124" s="11">
        <f t="shared" si="1"/>
        <v>0</v>
      </c>
      <c r="L124" s="1">
        <v>2.44</v>
      </c>
      <c r="M124" s="1">
        <v>5.71</v>
      </c>
      <c r="N124" s="16"/>
      <c r="O124" s="1">
        <v>6.75</v>
      </c>
      <c r="P124" s="1">
        <v>6.96</v>
      </c>
      <c r="Q124" s="16"/>
      <c r="R124" s="1">
        <v>0.77</v>
      </c>
      <c r="S124" s="1">
        <v>0.67</v>
      </c>
      <c r="T124" s="16"/>
      <c r="U124" s="1">
        <v>0</v>
      </c>
      <c r="V124" s="14">
        <v>9041.3700000000008</v>
      </c>
      <c r="W124" s="2"/>
      <c r="X124" s="2">
        <v>12105.6</v>
      </c>
      <c r="Y124" s="17">
        <f t="shared" si="2"/>
        <v>3064.2299999999996</v>
      </c>
      <c r="Z124" s="1">
        <v>20</v>
      </c>
      <c r="AA124" s="1">
        <v>19</v>
      </c>
      <c r="AB124" s="1">
        <v>19</v>
      </c>
      <c r="AC124" s="1">
        <v>20</v>
      </c>
      <c r="AD124" s="1">
        <v>137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66</v>
      </c>
      <c r="AU124" s="1">
        <v>43</v>
      </c>
      <c r="AV124" s="1">
        <v>39</v>
      </c>
      <c r="AW124" s="1">
        <v>71</v>
      </c>
      <c r="AX124" s="1">
        <v>167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11</v>
      </c>
      <c r="BE124" s="1">
        <v>2</v>
      </c>
      <c r="BF124" s="1">
        <v>6</v>
      </c>
      <c r="BG124" s="1">
        <v>1</v>
      </c>
      <c r="BH124" s="1">
        <v>16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A125" s="1">
        <v>70036</v>
      </c>
      <c r="B125" s="1" t="s">
        <v>214</v>
      </c>
      <c r="C125" s="1">
        <v>15</v>
      </c>
      <c r="D125" s="1">
        <v>285</v>
      </c>
      <c r="E125" s="1" t="s">
        <v>64</v>
      </c>
      <c r="F125" s="1">
        <v>562</v>
      </c>
      <c r="G125" s="1" t="s">
        <v>65</v>
      </c>
      <c r="H125" s="2">
        <v>28.82</v>
      </c>
      <c r="I125" s="2">
        <v>432.3</v>
      </c>
      <c r="J125" s="10">
        <f t="shared" si="0"/>
        <v>0</v>
      </c>
      <c r="K125" s="11">
        <f t="shared" si="1"/>
        <v>0</v>
      </c>
      <c r="L125" s="1">
        <v>6.93</v>
      </c>
      <c r="M125" s="1">
        <v>0.87</v>
      </c>
      <c r="N125" s="16"/>
      <c r="O125" s="1">
        <v>7.77</v>
      </c>
      <c r="P125" s="1">
        <v>0</v>
      </c>
      <c r="Q125" s="16"/>
      <c r="R125" s="1">
        <v>6.17</v>
      </c>
      <c r="S125" s="1">
        <v>1</v>
      </c>
      <c r="T125" s="16"/>
      <c r="U125" s="1">
        <v>0</v>
      </c>
      <c r="V125" s="14">
        <v>9020.66</v>
      </c>
      <c r="W125" s="2"/>
      <c r="X125" s="2">
        <v>806.96</v>
      </c>
      <c r="Y125" s="17">
        <f t="shared" si="2"/>
        <v>-8213.7000000000007</v>
      </c>
      <c r="Z125" s="1">
        <v>2</v>
      </c>
      <c r="AA125" s="1">
        <v>24</v>
      </c>
      <c r="AB125" s="1">
        <v>80</v>
      </c>
      <c r="AC125" s="1">
        <v>20</v>
      </c>
      <c r="AD125" s="1">
        <v>13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14</v>
      </c>
      <c r="AV125" s="1">
        <v>84</v>
      </c>
      <c r="AW125" s="1">
        <v>51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52</v>
      </c>
      <c r="BE125" s="1">
        <v>7</v>
      </c>
      <c r="BF125" s="1">
        <v>20</v>
      </c>
      <c r="BG125" s="1">
        <v>34</v>
      </c>
      <c r="BH125" s="1">
        <v>15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A126" s="1">
        <v>70215</v>
      </c>
      <c r="B126" s="1" t="s">
        <v>257</v>
      </c>
      <c r="C126" s="1">
        <v>24</v>
      </c>
      <c r="D126" s="1">
        <v>285</v>
      </c>
      <c r="E126" s="1" t="s">
        <v>64</v>
      </c>
      <c r="F126" s="1">
        <v>795</v>
      </c>
      <c r="G126" s="1" t="s">
        <v>258</v>
      </c>
      <c r="H126" s="2">
        <v>40.33</v>
      </c>
      <c r="I126" s="2">
        <v>967.92</v>
      </c>
      <c r="J126" s="10">
        <f t="shared" si="0"/>
        <v>0</v>
      </c>
      <c r="K126" s="11">
        <f t="shared" si="1"/>
        <v>0</v>
      </c>
      <c r="L126" s="1">
        <v>2.83</v>
      </c>
      <c r="M126" s="1">
        <v>0.79</v>
      </c>
      <c r="N126" s="16"/>
      <c r="O126" s="1">
        <v>5.12</v>
      </c>
      <c r="P126" s="1">
        <v>6.38</v>
      </c>
      <c r="Q126" s="16"/>
      <c r="R126" s="1">
        <v>1.35</v>
      </c>
      <c r="S126" s="1">
        <v>4.38</v>
      </c>
      <c r="T126" s="16"/>
      <c r="U126" s="1">
        <v>0</v>
      </c>
      <c r="V126" s="14">
        <v>9013.75</v>
      </c>
      <c r="W126" s="2"/>
      <c r="X126" s="2">
        <v>11171.41</v>
      </c>
      <c r="Y126" s="17">
        <f t="shared" si="2"/>
        <v>2157.66</v>
      </c>
      <c r="Z126" s="1">
        <v>17</v>
      </c>
      <c r="AA126" s="1">
        <v>0</v>
      </c>
      <c r="AB126" s="1">
        <v>36</v>
      </c>
      <c r="AC126" s="1">
        <v>30</v>
      </c>
      <c r="AD126" s="1">
        <v>19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38</v>
      </c>
      <c r="AU126" s="1">
        <v>31</v>
      </c>
      <c r="AV126" s="1">
        <v>57</v>
      </c>
      <c r="AW126" s="1">
        <v>25</v>
      </c>
      <c r="AX126" s="1">
        <v>153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14</v>
      </c>
      <c r="BE126" s="1">
        <v>1</v>
      </c>
      <c r="BF126" s="1">
        <v>14</v>
      </c>
      <c r="BG126" s="1">
        <v>8</v>
      </c>
      <c r="BH126" s="1">
        <v>105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1">
        <v>70131</v>
      </c>
      <c r="B127" s="1" t="s">
        <v>203</v>
      </c>
      <c r="C127" s="1">
        <v>5</v>
      </c>
      <c r="D127" s="1">
        <v>285</v>
      </c>
      <c r="E127" s="1" t="s">
        <v>64</v>
      </c>
      <c r="F127" s="1">
        <v>322</v>
      </c>
      <c r="G127" s="1" t="s">
        <v>167</v>
      </c>
      <c r="H127" s="2">
        <v>61.49</v>
      </c>
      <c r="I127" s="2">
        <v>307.45</v>
      </c>
      <c r="J127" s="10">
        <f t="shared" si="0"/>
        <v>0</v>
      </c>
      <c r="K127" s="11">
        <f t="shared" si="1"/>
        <v>0</v>
      </c>
      <c r="L127" s="1">
        <v>2.8</v>
      </c>
      <c r="M127" s="1">
        <v>1.8</v>
      </c>
      <c r="N127" s="16"/>
      <c r="O127" s="1">
        <v>20.3</v>
      </c>
      <c r="P127" s="1">
        <v>8.8000000000000007</v>
      </c>
      <c r="Q127" s="16"/>
      <c r="R127" s="1">
        <v>6</v>
      </c>
      <c r="S127" s="1">
        <v>6.6</v>
      </c>
      <c r="T127" s="16"/>
      <c r="U127" s="1">
        <v>0</v>
      </c>
      <c r="V127" s="14">
        <v>8946.7999999999993</v>
      </c>
      <c r="W127" s="2"/>
      <c r="X127" s="2">
        <v>5288.14</v>
      </c>
      <c r="Y127" s="17">
        <f t="shared" si="2"/>
        <v>-3658.6599999999989</v>
      </c>
      <c r="Z127" s="1">
        <v>7</v>
      </c>
      <c r="AA127" s="1">
        <v>3</v>
      </c>
      <c r="AB127" s="1">
        <v>3</v>
      </c>
      <c r="AC127" s="1">
        <v>5</v>
      </c>
      <c r="AD127" s="1">
        <v>9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24</v>
      </c>
      <c r="AU127" s="1">
        <v>23</v>
      </c>
      <c r="AV127" s="1">
        <v>31</v>
      </c>
      <c r="AW127" s="1">
        <v>70</v>
      </c>
      <c r="AX127" s="1">
        <v>44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19</v>
      </c>
      <c r="BE127" s="1">
        <v>12</v>
      </c>
      <c r="BF127" s="1">
        <v>2</v>
      </c>
      <c r="BG127" s="1">
        <v>6</v>
      </c>
      <c r="BH127" s="1">
        <v>33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>
      <c r="A128" s="1">
        <v>70097</v>
      </c>
      <c r="B128" s="1" t="s">
        <v>239</v>
      </c>
      <c r="C128" s="1">
        <v>16</v>
      </c>
      <c r="D128" s="1">
        <v>285</v>
      </c>
      <c r="E128" s="1" t="s">
        <v>64</v>
      </c>
      <c r="F128" s="1">
        <v>567</v>
      </c>
      <c r="G128" s="1" t="s">
        <v>74</v>
      </c>
      <c r="H128" s="2">
        <v>43.77</v>
      </c>
      <c r="I128" s="2">
        <v>700.32</v>
      </c>
      <c r="J128" s="10">
        <f t="shared" si="0"/>
        <v>0</v>
      </c>
      <c r="K128" s="11">
        <f t="shared" si="1"/>
        <v>0</v>
      </c>
      <c r="L128" s="1">
        <v>0.25</v>
      </c>
      <c r="M128" s="1">
        <v>5.88</v>
      </c>
      <c r="N128" s="16"/>
      <c r="O128" s="1">
        <v>9.84</v>
      </c>
      <c r="P128" s="1">
        <v>9.81</v>
      </c>
      <c r="Q128" s="16"/>
      <c r="R128" s="1">
        <v>2.38</v>
      </c>
      <c r="S128" s="1">
        <v>5.38</v>
      </c>
      <c r="T128" s="16"/>
      <c r="U128" s="1">
        <v>0</v>
      </c>
      <c r="V128" s="14">
        <v>8732.1200000000008</v>
      </c>
      <c r="W128" s="2"/>
      <c r="X128" s="2">
        <v>14750.49</v>
      </c>
      <c r="Y128" s="17">
        <f t="shared" si="2"/>
        <v>6018.369999999999</v>
      </c>
      <c r="Z128" s="1">
        <v>2</v>
      </c>
      <c r="AA128" s="1">
        <v>0</v>
      </c>
      <c r="AB128" s="1">
        <v>2</v>
      </c>
      <c r="AC128" s="1">
        <v>0</v>
      </c>
      <c r="AD128" s="1">
        <v>94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56</v>
      </c>
      <c r="AU128" s="1">
        <v>70</v>
      </c>
      <c r="AV128" s="1">
        <v>35</v>
      </c>
      <c r="AW128" s="1">
        <v>63</v>
      </c>
      <c r="AX128" s="1">
        <v>157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12</v>
      </c>
      <c r="BE128" s="1">
        <v>16</v>
      </c>
      <c r="BF128" s="1">
        <v>17</v>
      </c>
      <c r="BG128" s="1">
        <v>2</v>
      </c>
      <c r="BH128" s="1">
        <v>86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A129" s="1">
        <v>70119</v>
      </c>
      <c r="B129" s="1" t="s">
        <v>264</v>
      </c>
      <c r="C129" s="1">
        <v>16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61.95</v>
      </c>
      <c r="I129" s="2">
        <v>991.2</v>
      </c>
      <c r="J129" s="10">
        <f t="shared" si="0"/>
        <v>0</v>
      </c>
      <c r="K129" s="11">
        <f t="shared" si="1"/>
        <v>0</v>
      </c>
      <c r="L129" s="1">
        <v>0.91</v>
      </c>
      <c r="M129" s="1">
        <v>0.06</v>
      </c>
      <c r="N129" s="16"/>
      <c r="O129" s="1">
        <v>5.81</v>
      </c>
      <c r="P129" s="1">
        <v>2.5</v>
      </c>
      <c r="Q129" s="16"/>
      <c r="R129" s="1">
        <v>2.0299999999999998</v>
      </c>
      <c r="S129" s="1">
        <v>0.12</v>
      </c>
      <c r="T129" s="16"/>
      <c r="U129" s="1">
        <v>0</v>
      </c>
      <c r="V129" s="14">
        <v>8673</v>
      </c>
      <c r="W129" s="2"/>
      <c r="X129" s="2">
        <v>2663.85</v>
      </c>
      <c r="Y129" s="17">
        <f t="shared" si="2"/>
        <v>-6009.15</v>
      </c>
      <c r="Z129" s="1">
        <v>4</v>
      </c>
      <c r="AA129" s="1">
        <v>7</v>
      </c>
      <c r="AB129" s="1">
        <v>7</v>
      </c>
      <c r="AC129" s="1">
        <v>0</v>
      </c>
      <c r="AD129" s="1">
        <v>1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17</v>
      </c>
      <c r="AU129" s="1">
        <v>87</v>
      </c>
      <c r="AV129" s="1">
        <v>13</v>
      </c>
      <c r="AW129" s="1">
        <v>39</v>
      </c>
      <c r="AX129" s="1">
        <v>40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6</v>
      </c>
      <c r="BE129" s="1">
        <v>11</v>
      </c>
      <c r="BF129" s="1">
        <v>19</v>
      </c>
      <c r="BG129" s="1">
        <v>4</v>
      </c>
      <c r="BH129" s="1">
        <v>2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A130" s="1">
        <v>70092</v>
      </c>
      <c r="B130" s="1" t="s">
        <v>195</v>
      </c>
      <c r="C130" s="1">
        <v>32</v>
      </c>
      <c r="D130" s="1">
        <v>285</v>
      </c>
      <c r="E130" s="1" t="s">
        <v>64</v>
      </c>
      <c r="F130" s="1">
        <v>573</v>
      </c>
      <c r="G130" s="1" t="s">
        <v>87</v>
      </c>
      <c r="H130" s="2">
        <v>32.271900000000002</v>
      </c>
      <c r="I130" s="2">
        <v>1032.7008000000001</v>
      </c>
      <c r="J130" s="10">
        <f t="shared" si="0"/>
        <v>0</v>
      </c>
      <c r="K130" s="11">
        <f t="shared" si="1"/>
        <v>0</v>
      </c>
      <c r="L130" s="1">
        <v>1.67</v>
      </c>
      <c r="M130" s="1">
        <v>6.44</v>
      </c>
      <c r="N130" s="16"/>
      <c r="O130" s="1">
        <v>4.66</v>
      </c>
      <c r="P130" s="1">
        <v>10.66</v>
      </c>
      <c r="Q130" s="16"/>
      <c r="R130" s="1">
        <v>1.98</v>
      </c>
      <c r="S130" s="1">
        <v>4.03</v>
      </c>
      <c r="T130" s="16"/>
      <c r="U130" s="1">
        <v>0</v>
      </c>
      <c r="V130" s="14">
        <v>8584.33</v>
      </c>
      <c r="W130" s="2"/>
      <c r="X130" s="2">
        <v>21815.8</v>
      </c>
      <c r="Y130" s="17">
        <f t="shared" si="2"/>
        <v>13231.47</v>
      </c>
      <c r="Z130" s="1">
        <v>9</v>
      </c>
      <c r="AA130" s="1">
        <v>9</v>
      </c>
      <c r="AB130" s="1">
        <v>36</v>
      </c>
      <c r="AC130" s="1">
        <v>8</v>
      </c>
      <c r="AD130" s="1">
        <v>206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52</v>
      </c>
      <c r="AU130" s="1">
        <v>62</v>
      </c>
      <c r="AV130" s="1">
        <v>32</v>
      </c>
      <c r="AW130" s="1">
        <v>68</v>
      </c>
      <c r="AX130" s="1">
        <v>341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22</v>
      </c>
      <c r="BE130" s="1">
        <v>19</v>
      </c>
      <c r="BF130" s="1">
        <v>21</v>
      </c>
      <c r="BG130" s="1">
        <v>22</v>
      </c>
      <c r="BH130" s="1">
        <v>129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A131" s="1">
        <v>70054</v>
      </c>
      <c r="B131" s="1" t="s">
        <v>260</v>
      </c>
      <c r="C131" s="1">
        <v>16</v>
      </c>
      <c r="D131" s="1">
        <v>285</v>
      </c>
      <c r="E131" s="1" t="s">
        <v>64</v>
      </c>
      <c r="F131" s="1">
        <v>387</v>
      </c>
      <c r="G131" s="1" t="s">
        <v>94</v>
      </c>
      <c r="H131" s="2">
        <v>45.31</v>
      </c>
      <c r="I131" s="2">
        <v>724.96</v>
      </c>
      <c r="J131" s="10">
        <f t="shared" si="0"/>
        <v>0</v>
      </c>
      <c r="K131" s="11">
        <f t="shared" si="1"/>
        <v>0</v>
      </c>
      <c r="L131" s="1">
        <v>8.1199999999999992</v>
      </c>
      <c r="M131" s="1">
        <v>0.19</v>
      </c>
      <c r="N131" s="16"/>
      <c r="O131" s="1">
        <v>0.62</v>
      </c>
      <c r="P131" s="1">
        <v>4.38</v>
      </c>
      <c r="Q131" s="16"/>
      <c r="R131" s="1">
        <v>3</v>
      </c>
      <c r="S131" s="1">
        <v>10.06</v>
      </c>
      <c r="T131" s="16"/>
      <c r="U131" s="1">
        <v>0</v>
      </c>
      <c r="V131" s="14">
        <v>8518.2800000000007</v>
      </c>
      <c r="W131" s="2"/>
      <c r="X131" s="2">
        <v>10602.54</v>
      </c>
      <c r="Y131" s="17">
        <f t="shared" si="2"/>
        <v>2084.2600000000002</v>
      </c>
      <c r="Z131" s="1">
        <v>42</v>
      </c>
      <c r="AA131" s="1">
        <v>42</v>
      </c>
      <c r="AB131" s="1">
        <v>59</v>
      </c>
      <c r="AC131" s="1">
        <v>16</v>
      </c>
      <c r="AD131" s="1">
        <v>3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10</v>
      </c>
      <c r="AU131" s="1">
        <v>0</v>
      </c>
      <c r="AV131" s="1">
        <v>0</v>
      </c>
      <c r="AW131" s="1">
        <v>0</v>
      </c>
      <c r="AX131" s="1">
        <v>70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17</v>
      </c>
      <c r="BE131" s="1">
        <v>0</v>
      </c>
      <c r="BF131" s="1">
        <v>22</v>
      </c>
      <c r="BG131" s="1">
        <v>18</v>
      </c>
      <c r="BH131" s="1">
        <v>161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A132" s="1">
        <v>70503</v>
      </c>
      <c r="B132" s="1" t="s">
        <v>219</v>
      </c>
      <c r="C132" s="1">
        <v>32</v>
      </c>
      <c r="D132" s="1">
        <v>285</v>
      </c>
      <c r="E132" s="1" t="s">
        <v>64</v>
      </c>
      <c r="F132" s="1">
        <v>573</v>
      </c>
      <c r="G132" s="1" t="s">
        <v>87</v>
      </c>
      <c r="H132" s="2">
        <v>33.270000000000003</v>
      </c>
      <c r="I132" s="2">
        <v>1064.6400000000001</v>
      </c>
      <c r="J132" s="10">
        <f t="shared" si="0"/>
        <v>0</v>
      </c>
      <c r="K132" s="11">
        <f t="shared" si="1"/>
        <v>0</v>
      </c>
      <c r="L132" s="1">
        <v>1.48</v>
      </c>
      <c r="M132" s="1">
        <v>0.03</v>
      </c>
      <c r="N132" s="16"/>
      <c r="O132" s="1">
        <v>4.7699999999999996</v>
      </c>
      <c r="P132" s="1">
        <v>1.97</v>
      </c>
      <c r="Q132" s="16"/>
      <c r="R132" s="1">
        <v>1.69</v>
      </c>
      <c r="S132" s="1">
        <v>0.41</v>
      </c>
      <c r="T132" s="16"/>
      <c r="U132" s="1">
        <v>0</v>
      </c>
      <c r="V132" s="14">
        <v>8450.58</v>
      </c>
      <c r="W132" s="2"/>
      <c r="X132" s="2">
        <v>2561.79</v>
      </c>
      <c r="Y132" s="17">
        <f t="shared" si="2"/>
        <v>-5888.79</v>
      </c>
      <c r="Z132" s="1">
        <v>3</v>
      </c>
      <c r="AA132" s="1">
        <v>6</v>
      </c>
      <c r="AB132" s="1">
        <v>36</v>
      </c>
      <c r="AC132" s="1">
        <v>11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100</v>
      </c>
      <c r="AU132" s="1">
        <v>16</v>
      </c>
      <c r="AV132" s="1">
        <v>32</v>
      </c>
      <c r="AW132" s="1">
        <v>25</v>
      </c>
      <c r="AX132" s="1">
        <v>63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11</v>
      </c>
      <c r="BE132" s="1">
        <v>41</v>
      </c>
      <c r="BF132" s="1">
        <v>4</v>
      </c>
      <c r="BG132" s="1">
        <v>37</v>
      </c>
      <c r="BH132" s="1">
        <v>13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A133" s="1">
        <v>70235</v>
      </c>
      <c r="B133" s="1" t="s">
        <v>274</v>
      </c>
      <c r="C133" s="1">
        <v>20</v>
      </c>
      <c r="D133" s="1">
        <v>285</v>
      </c>
      <c r="E133" s="1" t="s">
        <v>64</v>
      </c>
      <c r="F133" s="1">
        <v>558</v>
      </c>
      <c r="G133" s="1" t="s">
        <v>67</v>
      </c>
      <c r="H133" s="2">
        <v>63.65</v>
      </c>
      <c r="I133" s="2">
        <v>1273</v>
      </c>
      <c r="J133" s="10">
        <f t="shared" si="0"/>
        <v>0</v>
      </c>
      <c r="K133" s="11">
        <f t="shared" si="1"/>
        <v>0</v>
      </c>
      <c r="L133" s="1">
        <v>4.1500000000000004</v>
      </c>
      <c r="M133" s="1">
        <v>2.0499999999999998</v>
      </c>
      <c r="N133" s="16"/>
      <c r="O133" s="1">
        <v>2.15</v>
      </c>
      <c r="P133" s="1">
        <v>2</v>
      </c>
      <c r="Q133" s="16"/>
      <c r="R133" s="1">
        <v>0.32</v>
      </c>
      <c r="S133" s="1">
        <v>1.8</v>
      </c>
      <c r="T133" s="16"/>
      <c r="U133" s="1">
        <v>0</v>
      </c>
      <c r="V133" s="14">
        <v>8433.6200000000008</v>
      </c>
      <c r="W133" s="2"/>
      <c r="X133" s="2">
        <v>7447.05</v>
      </c>
      <c r="Y133" s="17">
        <f t="shared" si="2"/>
        <v>-986.57000000000062</v>
      </c>
      <c r="Z133" s="1">
        <v>41</v>
      </c>
      <c r="AA133" s="1">
        <v>17</v>
      </c>
      <c r="AB133" s="1">
        <v>28</v>
      </c>
      <c r="AC133" s="1">
        <v>11</v>
      </c>
      <c r="AD133" s="1">
        <v>41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4</v>
      </c>
      <c r="AU133" s="1">
        <v>9</v>
      </c>
      <c r="AV133" s="1">
        <v>27</v>
      </c>
      <c r="AW133" s="1">
        <v>15</v>
      </c>
      <c r="AX133" s="1">
        <v>40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4</v>
      </c>
      <c r="BE133" s="1">
        <v>0</v>
      </c>
      <c r="BF133" s="1">
        <v>1</v>
      </c>
      <c r="BG133" s="1">
        <v>3</v>
      </c>
      <c r="BH133" s="1">
        <v>36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A134" s="1">
        <v>70061</v>
      </c>
      <c r="B134" s="1" t="s">
        <v>131</v>
      </c>
      <c r="C134" s="1">
        <v>24</v>
      </c>
      <c r="D134" s="1">
        <v>285</v>
      </c>
      <c r="E134" s="1" t="s">
        <v>64</v>
      </c>
      <c r="F134" s="1">
        <v>570</v>
      </c>
      <c r="G134" s="1" t="s">
        <v>72</v>
      </c>
      <c r="H134" s="2">
        <v>34.97</v>
      </c>
      <c r="I134" s="2">
        <v>839.28</v>
      </c>
      <c r="J134" s="10">
        <f t="shared" si="0"/>
        <v>0</v>
      </c>
      <c r="K134" s="11">
        <f t="shared" si="1"/>
        <v>0</v>
      </c>
      <c r="L134" s="1">
        <v>1.25</v>
      </c>
      <c r="M134" s="1">
        <v>24.21</v>
      </c>
      <c r="N134" s="16"/>
      <c r="O134" s="1">
        <v>3.25</v>
      </c>
      <c r="P134" s="1">
        <v>8.7100000000000009</v>
      </c>
      <c r="Q134" s="16"/>
      <c r="R134" s="1">
        <v>5.48</v>
      </c>
      <c r="S134" s="1">
        <v>10.25</v>
      </c>
      <c r="T134" s="16"/>
      <c r="U134" s="1">
        <v>0</v>
      </c>
      <c r="V134" s="14">
        <v>8375.31</v>
      </c>
      <c r="W134" s="2"/>
      <c r="X134" s="2">
        <v>36228.92</v>
      </c>
      <c r="Y134" s="17">
        <f t="shared" si="2"/>
        <v>27853.61</v>
      </c>
      <c r="Z134" s="1">
        <v>8</v>
      </c>
      <c r="AA134" s="1">
        <v>3</v>
      </c>
      <c r="AB134" s="1">
        <v>9</v>
      </c>
      <c r="AC134" s="1">
        <v>23</v>
      </c>
      <c r="AD134" s="1">
        <v>581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7</v>
      </c>
      <c r="AU134" s="1">
        <v>31</v>
      </c>
      <c r="AV134" s="1">
        <v>44</v>
      </c>
      <c r="AW134" s="1">
        <v>23</v>
      </c>
      <c r="AX134" s="1">
        <v>209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32</v>
      </c>
      <c r="BE134" s="1">
        <v>38</v>
      </c>
      <c r="BF134" s="1">
        <v>74</v>
      </c>
      <c r="BG134" s="1">
        <v>13</v>
      </c>
      <c r="BH134" s="1">
        <v>246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A135" s="1">
        <v>70166</v>
      </c>
      <c r="B135" s="1" t="s">
        <v>201</v>
      </c>
      <c r="C135" s="1">
        <v>24</v>
      </c>
      <c r="D135" s="1">
        <v>285</v>
      </c>
      <c r="E135" s="1" t="s">
        <v>64</v>
      </c>
      <c r="F135" s="1">
        <v>570</v>
      </c>
      <c r="G135" s="1" t="s">
        <v>72</v>
      </c>
      <c r="H135" s="2">
        <v>40.15</v>
      </c>
      <c r="I135" s="2">
        <v>963.6</v>
      </c>
      <c r="J135" s="10">
        <f t="shared" si="0"/>
        <v>0</v>
      </c>
      <c r="K135" s="11">
        <f t="shared" si="1"/>
        <v>0</v>
      </c>
      <c r="L135" s="1">
        <v>1.27</v>
      </c>
      <c r="M135" s="1">
        <v>4.08</v>
      </c>
      <c r="N135" s="16"/>
      <c r="O135" s="1">
        <v>6.69</v>
      </c>
      <c r="P135" s="1">
        <v>6</v>
      </c>
      <c r="Q135" s="16"/>
      <c r="R135" s="1">
        <v>0.71</v>
      </c>
      <c r="S135" s="1">
        <v>2.04</v>
      </c>
      <c r="T135" s="16"/>
      <c r="U135" s="1">
        <v>0</v>
      </c>
      <c r="V135" s="14">
        <v>8351.2000000000007</v>
      </c>
      <c r="W135" s="2"/>
      <c r="X135" s="2">
        <v>11683.65</v>
      </c>
      <c r="Y135" s="17">
        <f t="shared" si="2"/>
        <v>3332.4499999999989</v>
      </c>
      <c r="Z135" s="1">
        <v>8</v>
      </c>
      <c r="AA135" s="1">
        <v>5</v>
      </c>
      <c r="AB135" s="1">
        <v>17</v>
      </c>
      <c r="AC135" s="1">
        <v>6</v>
      </c>
      <c r="AD135" s="1">
        <v>98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12</v>
      </c>
      <c r="AU135" s="1">
        <v>99</v>
      </c>
      <c r="AV135" s="1">
        <v>84</v>
      </c>
      <c r="AW135" s="1">
        <v>30</v>
      </c>
      <c r="AX135" s="1">
        <v>144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4</v>
      </c>
      <c r="BE135" s="1">
        <v>8</v>
      </c>
      <c r="BF135" s="1">
        <v>9</v>
      </c>
      <c r="BG135" s="1">
        <v>0</v>
      </c>
      <c r="BH135" s="1">
        <v>49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A136" s="1">
        <v>70271</v>
      </c>
      <c r="B136" s="1" t="s">
        <v>145</v>
      </c>
      <c r="C136" s="1">
        <v>16</v>
      </c>
      <c r="D136" s="1">
        <v>285</v>
      </c>
      <c r="E136" s="1" t="s">
        <v>64</v>
      </c>
      <c r="F136" s="1">
        <v>588</v>
      </c>
      <c r="G136" s="1" t="s">
        <v>146</v>
      </c>
      <c r="H136" s="2">
        <v>47.85</v>
      </c>
      <c r="I136" s="2">
        <v>765.6</v>
      </c>
      <c r="J136" s="10">
        <f t="shared" si="0"/>
        <v>0</v>
      </c>
      <c r="K136" s="11">
        <f t="shared" si="1"/>
        <v>0</v>
      </c>
      <c r="L136" s="1">
        <v>1.47</v>
      </c>
      <c r="M136" s="1">
        <v>0.62</v>
      </c>
      <c r="N136" s="16"/>
      <c r="O136" s="1">
        <v>7.38</v>
      </c>
      <c r="P136" s="1">
        <v>12.56</v>
      </c>
      <c r="Q136" s="16"/>
      <c r="R136" s="1">
        <v>1.88</v>
      </c>
      <c r="S136" s="1">
        <v>3.12</v>
      </c>
      <c r="T136" s="16"/>
      <c r="U136" s="1">
        <v>0</v>
      </c>
      <c r="V136" s="14">
        <v>8206.2800000000007</v>
      </c>
      <c r="W136" s="2"/>
      <c r="X136" s="2">
        <v>12488.85</v>
      </c>
      <c r="Y136" s="17">
        <f t="shared" si="2"/>
        <v>4282.57</v>
      </c>
      <c r="Z136" s="1">
        <v>8</v>
      </c>
      <c r="AA136" s="1">
        <v>5</v>
      </c>
      <c r="AB136" s="1">
        <v>6</v>
      </c>
      <c r="AC136" s="1">
        <v>14</v>
      </c>
      <c r="AD136" s="1">
        <v>10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16</v>
      </c>
      <c r="AU136" s="1">
        <v>25</v>
      </c>
      <c r="AV136" s="1">
        <v>61</v>
      </c>
      <c r="AW136" s="1">
        <v>57</v>
      </c>
      <c r="AX136" s="1">
        <v>201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2</v>
      </c>
      <c r="BE136" s="1">
        <v>18</v>
      </c>
      <c r="BF136" s="1">
        <v>7</v>
      </c>
      <c r="BG136" s="1">
        <v>24</v>
      </c>
      <c r="BH136" s="1">
        <v>50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A137" s="1">
        <v>70136</v>
      </c>
      <c r="B137" s="1" t="s">
        <v>272</v>
      </c>
      <c r="C137" s="1">
        <v>24</v>
      </c>
      <c r="D137" s="1">
        <v>285</v>
      </c>
      <c r="E137" s="1" t="s">
        <v>64</v>
      </c>
      <c r="F137" s="1">
        <v>570</v>
      </c>
      <c r="G137" s="1" t="s">
        <v>72</v>
      </c>
      <c r="H137" s="2">
        <v>36.869999999999997</v>
      </c>
      <c r="I137" s="2">
        <v>884.88</v>
      </c>
      <c r="J137" s="10">
        <f t="shared" si="0"/>
        <v>0</v>
      </c>
      <c r="K137" s="11">
        <f t="shared" si="1"/>
        <v>0</v>
      </c>
      <c r="L137" s="1">
        <v>3.31</v>
      </c>
      <c r="M137" s="1">
        <v>3.29</v>
      </c>
      <c r="N137" s="16"/>
      <c r="O137" s="1">
        <v>2</v>
      </c>
      <c r="P137" s="1">
        <v>4.83</v>
      </c>
      <c r="Q137" s="16"/>
      <c r="R137" s="1">
        <v>3.96</v>
      </c>
      <c r="S137" s="1">
        <v>0.83</v>
      </c>
      <c r="T137" s="16"/>
      <c r="U137" s="1">
        <v>0</v>
      </c>
      <c r="V137" s="14">
        <v>8203.57</v>
      </c>
      <c r="W137" s="2"/>
      <c r="X137" s="2">
        <v>7927.05</v>
      </c>
      <c r="Y137" s="17">
        <f t="shared" si="2"/>
        <v>-276.51999999999953</v>
      </c>
      <c r="Z137" s="1">
        <v>30</v>
      </c>
      <c r="AA137" s="1">
        <v>25</v>
      </c>
      <c r="AB137" s="1">
        <v>33</v>
      </c>
      <c r="AC137" s="1">
        <v>8</v>
      </c>
      <c r="AD137" s="1">
        <v>79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10</v>
      </c>
      <c r="AU137" s="1">
        <v>12</v>
      </c>
      <c r="AV137" s="1">
        <v>26</v>
      </c>
      <c r="AW137" s="1">
        <v>12</v>
      </c>
      <c r="AX137" s="1">
        <v>116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23</v>
      </c>
      <c r="BE137" s="1">
        <v>46</v>
      </c>
      <c r="BF137" s="1">
        <v>2</v>
      </c>
      <c r="BG137" s="1">
        <v>94</v>
      </c>
      <c r="BH137" s="1">
        <v>20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A138" s="1">
        <v>70074</v>
      </c>
      <c r="B138" s="1" t="s">
        <v>222</v>
      </c>
      <c r="C138" s="1">
        <v>21</v>
      </c>
      <c r="D138" s="1">
        <v>285</v>
      </c>
      <c r="E138" s="1" t="s">
        <v>64</v>
      </c>
      <c r="F138" s="1">
        <v>387</v>
      </c>
      <c r="G138" s="1" t="s">
        <v>94</v>
      </c>
      <c r="H138" s="2">
        <v>31.19</v>
      </c>
      <c r="I138" s="2">
        <v>654.99</v>
      </c>
      <c r="J138" s="10">
        <f t="shared" si="0"/>
        <v>0</v>
      </c>
      <c r="K138" s="11">
        <f t="shared" si="1"/>
        <v>0</v>
      </c>
      <c r="L138" s="1">
        <v>2.6</v>
      </c>
      <c r="M138" s="1">
        <v>5.19</v>
      </c>
      <c r="N138" s="16"/>
      <c r="O138" s="1">
        <v>9.4499999999999993</v>
      </c>
      <c r="P138" s="1">
        <v>2.52</v>
      </c>
      <c r="Q138" s="16"/>
      <c r="R138" s="1">
        <v>7.0000000000000007E-2</v>
      </c>
      <c r="S138" s="1">
        <v>3</v>
      </c>
      <c r="T138" s="16"/>
      <c r="U138" s="1">
        <v>0</v>
      </c>
      <c r="V138" s="14">
        <v>7937.86</v>
      </c>
      <c r="W138" s="2"/>
      <c r="X138" s="2">
        <v>7017.75</v>
      </c>
      <c r="Y138" s="17">
        <f t="shared" si="2"/>
        <v>-920.10999999999967</v>
      </c>
      <c r="Z138" s="1">
        <v>9</v>
      </c>
      <c r="AA138" s="1">
        <v>28</v>
      </c>
      <c r="AB138" s="1">
        <v>14</v>
      </c>
      <c r="AC138" s="1">
        <v>35</v>
      </c>
      <c r="AD138" s="1">
        <v>109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35</v>
      </c>
      <c r="AU138" s="1">
        <v>56</v>
      </c>
      <c r="AV138" s="1">
        <v>88</v>
      </c>
      <c r="AW138" s="1">
        <v>95</v>
      </c>
      <c r="AX138" s="1">
        <v>53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</v>
      </c>
      <c r="BG138" s="1">
        <v>1</v>
      </c>
      <c r="BH138" s="1">
        <v>63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1">
        <v>70180</v>
      </c>
      <c r="B139" s="1" t="s">
        <v>319</v>
      </c>
      <c r="C139" s="1">
        <v>25</v>
      </c>
      <c r="D139" s="1">
        <v>285</v>
      </c>
      <c r="E139" s="1" t="s">
        <v>64</v>
      </c>
      <c r="F139" s="1">
        <v>35</v>
      </c>
      <c r="G139" s="1" t="s">
        <v>76</v>
      </c>
      <c r="H139" s="2">
        <v>43.63</v>
      </c>
      <c r="I139" s="2">
        <v>1090.75</v>
      </c>
      <c r="J139" s="10">
        <f t="shared" si="0"/>
        <v>0</v>
      </c>
      <c r="K139" s="11">
        <f t="shared" si="1"/>
        <v>0</v>
      </c>
      <c r="L139" s="1">
        <v>0.18</v>
      </c>
      <c r="M139" s="1">
        <v>0.96</v>
      </c>
      <c r="N139" s="16"/>
      <c r="O139" s="1">
        <v>5.46</v>
      </c>
      <c r="P139" s="1">
        <v>0.6</v>
      </c>
      <c r="Q139" s="16"/>
      <c r="R139" s="1">
        <v>1.4</v>
      </c>
      <c r="S139" s="1">
        <v>3</v>
      </c>
      <c r="T139" s="16"/>
      <c r="U139" s="1">
        <v>0</v>
      </c>
      <c r="V139" s="14">
        <v>7678.88</v>
      </c>
      <c r="W139" s="2"/>
      <c r="X139" s="2">
        <v>4973.82</v>
      </c>
      <c r="Y139" s="17">
        <f t="shared" si="2"/>
        <v>-2705.0600000000004</v>
      </c>
      <c r="Z139" s="1">
        <v>1</v>
      </c>
      <c r="AA139" s="1">
        <v>0</v>
      </c>
      <c r="AB139" s="1">
        <v>2</v>
      </c>
      <c r="AC139" s="1">
        <v>3</v>
      </c>
      <c r="AD139" s="1">
        <v>24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21</v>
      </c>
      <c r="AU139" s="1">
        <v>64</v>
      </c>
      <c r="AV139" s="1">
        <v>49</v>
      </c>
      <c r="AW139" s="1">
        <v>69</v>
      </c>
      <c r="AX139" s="1">
        <v>15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17</v>
      </c>
      <c r="BG139" s="1">
        <v>36</v>
      </c>
      <c r="BH139" s="1">
        <v>75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>
      <c r="A140" s="1">
        <v>70139</v>
      </c>
      <c r="B140" s="1" t="s">
        <v>259</v>
      </c>
      <c r="C140" s="1">
        <v>15</v>
      </c>
      <c r="D140" s="1">
        <v>285</v>
      </c>
      <c r="E140" s="1" t="s">
        <v>64</v>
      </c>
      <c r="F140" s="1">
        <v>562</v>
      </c>
      <c r="G140" s="1" t="s">
        <v>65</v>
      </c>
      <c r="H140" s="2">
        <v>28.82</v>
      </c>
      <c r="I140" s="2">
        <v>432.3</v>
      </c>
      <c r="J140" s="10">
        <f t="shared" si="0"/>
        <v>0</v>
      </c>
      <c r="K140" s="11">
        <f t="shared" si="1"/>
        <v>0</v>
      </c>
      <c r="L140" s="1">
        <v>3.6</v>
      </c>
      <c r="M140" s="1">
        <v>0.33</v>
      </c>
      <c r="N140" s="16"/>
      <c r="O140" s="1">
        <v>9.57</v>
      </c>
      <c r="P140" s="1">
        <v>10.73</v>
      </c>
      <c r="Q140" s="16"/>
      <c r="R140" s="1">
        <v>3.77</v>
      </c>
      <c r="S140" s="1">
        <v>0.2</v>
      </c>
      <c r="T140" s="16"/>
      <c r="U140" s="1">
        <v>0</v>
      </c>
      <c r="V140" s="14">
        <v>7320.28</v>
      </c>
      <c r="W140" s="2"/>
      <c r="X140" s="2">
        <v>4870.58</v>
      </c>
      <c r="Y140" s="17">
        <f t="shared" si="2"/>
        <v>-2449.6999999999998</v>
      </c>
      <c r="Z140" s="1">
        <v>25</v>
      </c>
      <c r="AA140" s="1">
        <v>12</v>
      </c>
      <c r="AB140" s="1">
        <v>13</v>
      </c>
      <c r="AC140" s="1">
        <v>20</v>
      </c>
      <c r="AD140" s="1">
        <v>5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41</v>
      </c>
      <c r="AU140" s="1">
        <v>53</v>
      </c>
      <c r="AV140" s="1">
        <v>64</v>
      </c>
      <c r="AW140" s="1">
        <v>24</v>
      </c>
      <c r="AX140" s="1">
        <v>161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42</v>
      </c>
      <c r="BE140" s="1">
        <v>13</v>
      </c>
      <c r="BF140" s="1">
        <v>5</v>
      </c>
      <c r="BG140" s="1">
        <v>6</v>
      </c>
      <c r="BH140" s="1">
        <v>3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A141" s="1">
        <v>70164</v>
      </c>
      <c r="B141" s="1" t="s">
        <v>225</v>
      </c>
      <c r="C141" s="1">
        <v>24</v>
      </c>
      <c r="D141" s="1">
        <v>285</v>
      </c>
      <c r="E141" s="1" t="s">
        <v>64</v>
      </c>
      <c r="F141" s="1">
        <v>558</v>
      </c>
      <c r="G141" s="1" t="s">
        <v>67</v>
      </c>
      <c r="H141" s="2">
        <v>39.53</v>
      </c>
      <c r="I141" s="2">
        <v>948.72</v>
      </c>
      <c r="J141" s="10">
        <f t="shared" si="0"/>
        <v>0</v>
      </c>
      <c r="K141" s="11">
        <f t="shared" si="1"/>
        <v>0</v>
      </c>
      <c r="L141" s="1">
        <v>2.67</v>
      </c>
      <c r="M141" s="1">
        <v>2.83</v>
      </c>
      <c r="N141" s="16"/>
      <c r="O141" s="1">
        <v>3.38</v>
      </c>
      <c r="P141" s="1">
        <v>3.96</v>
      </c>
      <c r="Q141" s="16"/>
      <c r="R141" s="1">
        <v>1.44</v>
      </c>
      <c r="S141" s="1">
        <v>2.54</v>
      </c>
      <c r="T141" s="16"/>
      <c r="U141" s="1">
        <v>0</v>
      </c>
      <c r="V141" s="14">
        <v>7095.64</v>
      </c>
      <c r="W141" s="2"/>
      <c r="X141" s="2">
        <v>8854.7199999999993</v>
      </c>
      <c r="Y141" s="17">
        <f t="shared" si="2"/>
        <v>1759.079999999999</v>
      </c>
      <c r="Z141" s="1">
        <v>9</v>
      </c>
      <c r="AA141" s="1">
        <v>6</v>
      </c>
      <c r="AB141" s="1">
        <v>47</v>
      </c>
      <c r="AC141" s="1">
        <v>10</v>
      </c>
      <c r="AD141" s="1">
        <v>68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41</v>
      </c>
      <c r="AU141" s="1">
        <v>20</v>
      </c>
      <c r="AV141" s="1">
        <v>16</v>
      </c>
      <c r="AW141" s="1">
        <v>28</v>
      </c>
      <c r="AX141" s="1">
        <v>95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20</v>
      </c>
      <c r="BE141" s="1">
        <v>9</v>
      </c>
      <c r="BF141" s="1">
        <v>8</v>
      </c>
      <c r="BG141" s="1">
        <v>4</v>
      </c>
      <c r="BH141" s="1">
        <v>61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A142" s="1">
        <v>70328</v>
      </c>
      <c r="B142" s="1" t="s">
        <v>255</v>
      </c>
      <c r="C142" s="1">
        <v>12</v>
      </c>
      <c r="D142" s="1">
        <v>285</v>
      </c>
      <c r="E142" s="1" t="s">
        <v>64</v>
      </c>
      <c r="F142" s="1">
        <v>285</v>
      </c>
      <c r="G142" s="1" t="s">
        <v>64</v>
      </c>
      <c r="H142" s="2">
        <v>28.88</v>
      </c>
      <c r="I142" s="2">
        <v>346.56</v>
      </c>
      <c r="J142" s="10">
        <f t="shared" si="0"/>
        <v>0</v>
      </c>
      <c r="K142" s="11">
        <f t="shared" si="1"/>
        <v>0</v>
      </c>
      <c r="L142" s="1">
        <v>3.25</v>
      </c>
      <c r="M142" s="1">
        <v>5.92</v>
      </c>
      <c r="N142" s="16"/>
      <c r="O142" s="1">
        <v>11.33</v>
      </c>
      <c r="P142" s="1">
        <v>7</v>
      </c>
      <c r="Q142" s="16"/>
      <c r="R142" s="1">
        <v>5</v>
      </c>
      <c r="S142" s="1">
        <v>0</v>
      </c>
      <c r="T142" s="16"/>
      <c r="U142" s="1">
        <v>0</v>
      </c>
      <c r="V142" s="14">
        <v>6786.8</v>
      </c>
      <c r="W142" s="2"/>
      <c r="X142" s="2">
        <v>4476.3999999999996</v>
      </c>
      <c r="Y142" s="17">
        <f t="shared" si="2"/>
        <v>-2310.4000000000005</v>
      </c>
      <c r="Z142" s="1">
        <v>16</v>
      </c>
      <c r="AA142" s="1">
        <v>8</v>
      </c>
      <c r="AB142" s="1">
        <v>19</v>
      </c>
      <c r="AC142" s="1">
        <v>0</v>
      </c>
      <c r="AD142" s="1">
        <v>71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36</v>
      </c>
      <c r="AU142" s="1">
        <v>63</v>
      </c>
      <c r="AV142" s="1">
        <v>43</v>
      </c>
      <c r="AW142" s="1">
        <v>51</v>
      </c>
      <c r="AX142" s="1">
        <v>84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41</v>
      </c>
      <c r="BE142" s="1">
        <v>19</v>
      </c>
      <c r="BF142" s="1">
        <v>0</v>
      </c>
      <c r="BG142" s="1">
        <v>19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A143" s="1">
        <v>70504</v>
      </c>
      <c r="B143" s="1" t="s">
        <v>254</v>
      </c>
      <c r="C143" s="1">
        <v>20</v>
      </c>
      <c r="D143" s="1">
        <v>285</v>
      </c>
      <c r="E143" s="1" t="s">
        <v>64</v>
      </c>
      <c r="F143" s="1">
        <v>991</v>
      </c>
      <c r="G143" s="1" t="s">
        <v>141</v>
      </c>
      <c r="H143" s="2">
        <v>62.57</v>
      </c>
      <c r="I143" s="2">
        <v>1251.4000000000001</v>
      </c>
      <c r="J143" s="10">
        <f t="shared" si="0"/>
        <v>0</v>
      </c>
      <c r="K143" s="11">
        <f t="shared" si="1"/>
        <v>0</v>
      </c>
      <c r="L143" s="1">
        <v>2.58</v>
      </c>
      <c r="M143" s="1">
        <v>2.1</v>
      </c>
      <c r="N143" s="16"/>
      <c r="O143" s="1">
        <v>2.82</v>
      </c>
      <c r="P143" s="1">
        <v>1.75</v>
      </c>
      <c r="Q143" s="16"/>
      <c r="R143" s="1">
        <v>0</v>
      </c>
      <c r="S143" s="1">
        <v>0</v>
      </c>
      <c r="T143" s="16"/>
      <c r="U143" s="1">
        <v>0</v>
      </c>
      <c r="V143" s="14">
        <v>6757.56</v>
      </c>
      <c r="W143" s="2"/>
      <c r="X143" s="2">
        <v>4817.8900000000003</v>
      </c>
      <c r="Y143" s="17">
        <f t="shared" si="2"/>
        <v>-1939.67</v>
      </c>
      <c r="Z143" s="1">
        <v>11</v>
      </c>
      <c r="AA143" s="1">
        <v>9</v>
      </c>
      <c r="AB143" s="1">
        <v>27</v>
      </c>
      <c r="AC143" s="1">
        <v>18</v>
      </c>
      <c r="AD143" s="1">
        <v>42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12</v>
      </c>
      <c r="AU143" s="1">
        <v>6</v>
      </c>
      <c r="AV143" s="1">
        <v>6</v>
      </c>
      <c r="AW143" s="1">
        <v>71</v>
      </c>
      <c r="AX143" s="1">
        <v>35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A144" s="1">
        <v>70053</v>
      </c>
      <c r="B144" s="1" t="s">
        <v>249</v>
      </c>
      <c r="C144" s="1">
        <v>20</v>
      </c>
      <c r="D144" s="1">
        <v>285</v>
      </c>
      <c r="E144" s="1" t="s">
        <v>64</v>
      </c>
      <c r="F144" s="1">
        <v>573</v>
      </c>
      <c r="G144" s="1" t="s">
        <v>87</v>
      </c>
      <c r="H144" s="2">
        <v>38.04</v>
      </c>
      <c r="I144" s="2">
        <v>760.8</v>
      </c>
      <c r="J144" s="10">
        <f t="shared" si="0"/>
        <v>0</v>
      </c>
      <c r="K144" s="11">
        <f t="shared" si="1"/>
        <v>0</v>
      </c>
      <c r="L144" s="1">
        <v>1.6</v>
      </c>
      <c r="M144" s="1">
        <v>2.1</v>
      </c>
      <c r="N144" s="16"/>
      <c r="O144" s="1">
        <v>3.1</v>
      </c>
      <c r="P144" s="1">
        <v>3.05</v>
      </c>
      <c r="Q144" s="16"/>
      <c r="R144" s="1">
        <v>4</v>
      </c>
      <c r="S144" s="1">
        <v>2.5499999999999998</v>
      </c>
      <c r="T144" s="16"/>
      <c r="U144" s="1">
        <v>0</v>
      </c>
      <c r="V144" s="14">
        <v>6618.96</v>
      </c>
      <c r="W144" s="2"/>
      <c r="X144" s="2">
        <v>5858.16</v>
      </c>
      <c r="Y144" s="17">
        <f t="shared" si="2"/>
        <v>-760.80000000000018</v>
      </c>
      <c r="Z144" s="1">
        <v>7</v>
      </c>
      <c r="AA144" s="1">
        <v>7</v>
      </c>
      <c r="AB144" s="1">
        <v>21</v>
      </c>
      <c r="AC144" s="1">
        <v>1</v>
      </c>
      <c r="AD144" s="1">
        <v>42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38</v>
      </c>
      <c r="AU144" s="1">
        <v>1</v>
      </c>
      <c r="AV144" s="1">
        <v>16</v>
      </c>
      <c r="AW144" s="1">
        <v>15</v>
      </c>
      <c r="AX144" s="1">
        <v>61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9</v>
      </c>
      <c r="BE144" s="1">
        <v>40</v>
      </c>
      <c r="BF144" s="1">
        <v>31</v>
      </c>
      <c r="BG144" s="1">
        <v>40</v>
      </c>
      <c r="BH144" s="1">
        <v>51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A145" s="1">
        <v>18071</v>
      </c>
      <c r="B145" s="1" t="s">
        <v>281</v>
      </c>
      <c r="C145" s="1">
        <v>24</v>
      </c>
      <c r="D145" s="1">
        <v>285</v>
      </c>
      <c r="E145" s="1" t="s">
        <v>64</v>
      </c>
      <c r="F145" s="1">
        <v>285</v>
      </c>
      <c r="G145" s="1" t="s">
        <v>64</v>
      </c>
      <c r="H145" s="2">
        <v>51.47</v>
      </c>
      <c r="I145" s="2">
        <v>1235.28</v>
      </c>
      <c r="J145" s="10">
        <f t="shared" si="0"/>
        <v>0</v>
      </c>
      <c r="K145" s="11">
        <f t="shared" si="1"/>
        <v>0</v>
      </c>
      <c r="L145" s="1">
        <v>3.5</v>
      </c>
      <c r="M145" s="1">
        <v>0.96</v>
      </c>
      <c r="N145" s="16"/>
      <c r="O145" s="1">
        <v>0.42</v>
      </c>
      <c r="P145" s="1">
        <v>1.42</v>
      </c>
      <c r="Q145" s="16"/>
      <c r="R145" s="1">
        <v>1.31</v>
      </c>
      <c r="S145" s="1">
        <v>2.96</v>
      </c>
      <c r="T145" s="16"/>
      <c r="U145" s="1">
        <v>0</v>
      </c>
      <c r="V145" s="14">
        <v>6459.48</v>
      </c>
      <c r="W145" s="2"/>
      <c r="X145" s="2">
        <v>6588.16</v>
      </c>
      <c r="Y145" s="17">
        <f t="shared" si="2"/>
        <v>128.68000000000029</v>
      </c>
      <c r="Z145" s="1">
        <v>23</v>
      </c>
      <c r="AA145" s="1">
        <v>14</v>
      </c>
      <c r="AB145" s="1">
        <v>53</v>
      </c>
      <c r="AC145" s="1">
        <v>2</v>
      </c>
      <c r="AD145" s="1">
        <v>23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3</v>
      </c>
      <c r="AU145" s="1">
        <v>1</v>
      </c>
      <c r="AV145" s="1">
        <v>2</v>
      </c>
      <c r="AW145" s="1">
        <v>9</v>
      </c>
      <c r="AX145" s="1">
        <v>34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48</v>
      </c>
      <c r="BF145" s="1">
        <v>4</v>
      </c>
      <c r="BG145" s="1">
        <v>5</v>
      </c>
      <c r="BH145" s="1">
        <v>71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A146" s="1">
        <v>70098</v>
      </c>
      <c r="B146" s="1" t="s">
        <v>278</v>
      </c>
      <c r="C146" s="1">
        <v>24</v>
      </c>
      <c r="D146" s="1">
        <v>285</v>
      </c>
      <c r="E146" s="1" t="s">
        <v>64</v>
      </c>
      <c r="F146" s="1">
        <v>558</v>
      </c>
      <c r="G146" s="1" t="s">
        <v>67</v>
      </c>
      <c r="H146" s="2">
        <v>51.47</v>
      </c>
      <c r="I146" s="2">
        <v>1235.28</v>
      </c>
      <c r="J146" s="10">
        <f t="shared" si="0"/>
        <v>0</v>
      </c>
      <c r="K146" s="11">
        <f t="shared" si="1"/>
        <v>0</v>
      </c>
      <c r="L146" s="1">
        <v>0.5</v>
      </c>
      <c r="M146" s="1">
        <v>1.17</v>
      </c>
      <c r="N146" s="16"/>
      <c r="O146" s="1">
        <v>2.4</v>
      </c>
      <c r="P146" s="1">
        <v>6.38</v>
      </c>
      <c r="Q146" s="16"/>
      <c r="R146" s="1">
        <v>2.17</v>
      </c>
      <c r="S146" s="1">
        <v>13.58</v>
      </c>
      <c r="T146" s="16"/>
      <c r="U146" s="1">
        <v>0</v>
      </c>
      <c r="V146" s="14">
        <v>6253.6</v>
      </c>
      <c r="W146" s="2"/>
      <c r="X146" s="2">
        <v>26095.29</v>
      </c>
      <c r="Y146" s="17">
        <f t="shared" si="2"/>
        <v>19841.690000000002</v>
      </c>
      <c r="Z146" s="1">
        <v>6</v>
      </c>
      <c r="AA146" s="1">
        <v>5</v>
      </c>
      <c r="AB146" s="1">
        <v>1</v>
      </c>
      <c r="AC146" s="1">
        <v>5</v>
      </c>
      <c r="AD146" s="1">
        <v>28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10</v>
      </c>
      <c r="AU146" s="1">
        <v>38</v>
      </c>
      <c r="AV146" s="1">
        <v>15</v>
      </c>
      <c r="AW146" s="1">
        <v>27</v>
      </c>
      <c r="AX146" s="1">
        <v>153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12</v>
      </c>
      <c r="BE146" s="1">
        <v>18</v>
      </c>
      <c r="BF146" s="1">
        <v>19</v>
      </c>
      <c r="BG146" s="1">
        <v>24</v>
      </c>
      <c r="BH146" s="1">
        <v>326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A147" s="1">
        <v>70134</v>
      </c>
      <c r="B147" s="1" t="s">
        <v>151</v>
      </c>
      <c r="C147" s="1">
        <v>24</v>
      </c>
      <c r="D147" s="1">
        <v>285</v>
      </c>
      <c r="E147" s="1" t="s">
        <v>64</v>
      </c>
      <c r="F147" s="1">
        <v>570</v>
      </c>
      <c r="G147" s="1" t="s">
        <v>72</v>
      </c>
      <c r="H147" s="2">
        <v>34.97</v>
      </c>
      <c r="I147" s="2">
        <v>839.28</v>
      </c>
      <c r="J147" s="10">
        <f t="shared" si="0"/>
        <v>0</v>
      </c>
      <c r="K147" s="11">
        <f t="shared" si="1"/>
        <v>0</v>
      </c>
      <c r="L147" s="1">
        <v>1.83</v>
      </c>
      <c r="M147" s="1">
        <v>1.29</v>
      </c>
      <c r="N147" s="16"/>
      <c r="O147" s="1">
        <v>3.77</v>
      </c>
      <c r="P147" s="1">
        <v>1.58</v>
      </c>
      <c r="Q147" s="16"/>
      <c r="R147" s="1">
        <v>1.75</v>
      </c>
      <c r="S147" s="1">
        <v>3.25</v>
      </c>
      <c r="T147" s="16"/>
      <c r="U147" s="1">
        <v>0</v>
      </c>
      <c r="V147" s="14">
        <v>6172.2</v>
      </c>
      <c r="W147" s="2"/>
      <c r="X147" s="2">
        <v>5140.59</v>
      </c>
      <c r="Y147" s="17">
        <f t="shared" si="2"/>
        <v>-1031.6099999999997</v>
      </c>
      <c r="Z147" s="1">
        <v>19</v>
      </c>
      <c r="AA147" s="1">
        <v>3</v>
      </c>
      <c r="AB147" s="1">
        <v>19</v>
      </c>
      <c r="AC147" s="1">
        <v>9</v>
      </c>
      <c r="AD147" s="1">
        <v>31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12</v>
      </c>
      <c r="AU147" s="1">
        <v>22</v>
      </c>
      <c r="AV147" s="1">
        <v>34</v>
      </c>
      <c r="AW147" s="1">
        <v>67</v>
      </c>
      <c r="AX147" s="1">
        <v>38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9</v>
      </c>
      <c r="BE147" s="1">
        <v>18</v>
      </c>
      <c r="BF147" s="1">
        <v>8</v>
      </c>
      <c r="BG147" s="1">
        <v>32</v>
      </c>
      <c r="BH147" s="1">
        <v>78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>
      <c r="A148" s="1">
        <v>70045</v>
      </c>
      <c r="B148" s="1" t="s">
        <v>209</v>
      </c>
      <c r="C148" s="1">
        <v>16</v>
      </c>
      <c r="D148" s="1">
        <v>285</v>
      </c>
      <c r="E148" s="1" t="s">
        <v>64</v>
      </c>
      <c r="F148" s="1">
        <v>387</v>
      </c>
      <c r="G148" s="1" t="s">
        <v>94</v>
      </c>
      <c r="H148" s="2">
        <v>43.950699999999998</v>
      </c>
      <c r="I148" s="2">
        <v>703.21119999999996</v>
      </c>
      <c r="J148" s="10">
        <f t="shared" si="0"/>
        <v>0</v>
      </c>
      <c r="K148" s="11">
        <f t="shared" si="1"/>
        <v>0</v>
      </c>
      <c r="L148" s="1">
        <v>2.41</v>
      </c>
      <c r="M148" s="1">
        <v>2.69</v>
      </c>
      <c r="N148" s="16"/>
      <c r="O148" s="1">
        <v>5.44</v>
      </c>
      <c r="P148" s="1">
        <v>0</v>
      </c>
      <c r="Q148" s="16"/>
      <c r="R148" s="1">
        <v>0.75</v>
      </c>
      <c r="S148" s="1">
        <v>1.1200000000000001</v>
      </c>
      <c r="T148" s="16"/>
      <c r="U148" s="1">
        <v>0</v>
      </c>
      <c r="V148" s="14">
        <v>6043.22</v>
      </c>
      <c r="W148" s="2"/>
      <c r="X148" s="2">
        <v>2680.99</v>
      </c>
      <c r="Y148" s="17">
        <f t="shared" si="2"/>
        <v>-3362.2300000000005</v>
      </c>
      <c r="Z148" s="1">
        <v>15</v>
      </c>
      <c r="AA148" s="1">
        <v>1</v>
      </c>
      <c r="AB148" s="1">
        <v>12</v>
      </c>
      <c r="AC148" s="1">
        <v>22</v>
      </c>
      <c r="AD148" s="1">
        <v>43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6</v>
      </c>
      <c r="AU148" s="1">
        <v>21</v>
      </c>
      <c r="AV148" s="1">
        <v>34</v>
      </c>
      <c r="AW148" s="1">
        <v>73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4</v>
      </c>
      <c r="BE148" s="1">
        <v>0</v>
      </c>
      <c r="BF148" s="1">
        <v>0</v>
      </c>
      <c r="BG148" s="1">
        <v>16</v>
      </c>
      <c r="BH148" s="1">
        <v>18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A149" s="1">
        <v>70064</v>
      </c>
      <c r="B149" s="1" t="s">
        <v>193</v>
      </c>
      <c r="C149" s="1">
        <v>24</v>
      </c>
      <c r="D149" s="1">
        <v>285</v>
      </c>
      <c r="E149" s="1" t="s">
        <v>64</v>
      </c>
      <c r="F149" s="1">
        <v>570</v>
      </c>
      <c r="G149" s="1" t="s">
        <v>72</v>
      </c>
      <c r="H149" s="2">
        <v>34.97</v>
      </c>
      <c r="I149" s="2">
        <v>839.28</v>
      </c>
      <c r="J149" s="10">
        <f t="shared" si="0"/>
        <v>0</v>
      </c>
      <c r="K149" s="11">
        <f t="shared" si="1"/>
        <v>0</v>
      </c>
      <c r="L149" s="1">
        <v>0.85</v>
      </c>
      <c r="M149" s="1">
        <v>5.58</v>
      </c>
      <c r="N149" s="16"/>
      <c r="O149" s="1">
        <v>2.12</v>
      </c>
      <c r="P149" s="1">
        <v>4.88</v>
      </c>
      <c r="Q149" s="16"/>
      <c r="R149" s="1">
        <v>4.0599999999999996</v>
      </c>
      <c r="S149" s="1">
        <v>10</v>
      </c>
      <c r="T149" s="16"/>
      <c r="U149" s="1">
        <v>0</v>
      </c>
      <c r="V149" s="14">
        <v>5909.93</v>
      </c>
      <c r="W149" s="2"/>
      <c r="X149" s="2">
        <v>17170.27</v>
      </c>
      <c r="Y149" s="17">
        <f t="shared" si="2"/>
        <v>11260.34</v>
      </c>
      <c r="Z149" s="1">
        <v>13</v>
      </c>
      <c r="AA149" s="1">
        <v>0</v>
      </c>
      <c r="AB149" s="1">
        <v>5</v>
      </c>
      <c r="AC149" s="1">
        <v>5</v>
      </c>
      <c r="AD149" s="1">
        <v>134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17</v>
      </c>
      <c r="AU149" s="1">
        <v>14</v>
      </c>
      <c r="AV149" s="1">
        <v>21</v>
      </c>
      <c r="AW149" s="1">
        <v>12</v>
      </c>
      <c r="AX149" s="1">
        <v>117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7</v>
      </c>
      <c r="BE149" s="1">
        <v>42</v>
      </c>
      <c r="BF149" s="1">
        <v>44</v>
      </c>
      <c r="BG149" s="1">
        <v>51</v>
      </c>
      <c r="BH149" s="1">
        <v>240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A150" s="1">
        <v>70018</v>
      </c>
      <c r="B150" s="1" t="s">
        <v>238</v>
      </c>
      <c r="C150" s="1">
        <v>20</v>
      </c>
      <c r="D150" s="1">
        <v>285</v>
      </c>
      <c r="E150" s="1" t="s">
        <v>64</v>
      </c>
      <c r="F150" s="1">
        <v>573</v>
      </c>
      <c r="G150" s="1" t="s">
        <v>87</v>
      </c>
      <c r="H150" s="2">
        <v>50.37</v>
      </c>
      <c r="I150" s="2">
        <v>1007.4</v>
      </c>
      <c r="J150" s="10">
        <f t="shared" si="0"/>
        <v>0</v>
      </c>
      <c r="K150" s="11">
        <f t="shared" si="1"/>
        <v>0</v>
      </c>
      <c r="L150" s="1">
        <v>1.8</v>
      </c>
      <c r="M150" s="1">
        <v>3.8</v>
      </c>
      <c r="N150" s="16"/>
      <c r="O150" s="1">
        <v>3.88</v>
      </c>
      <c r="P150" s="1">
        <v>4.75</v>
      </c>
      <c r="Q150" s="16"/>
      <c r="R150" s="1">
        <v>0.18</v>
      </c>
      <c r="S150" s="1">
        <v>0</v>
      </c>
      <c r="T150" s="16"/>
      <c r="U150" s="1">
        <v>0</v>
      </c>
      <c r="V150" s="14">
        <v>5893.29</v>
      </c>
      <c r="W150" s="2"/>
      <c r="X150" s="2">
        <v>8613.27</v>
      </c>
      <c r="Y150" s="17">
        <f t="shared" si="2"/>
        <v>2719.9800000000005</v>
      </c>
      <c r="Z150" s="1">
        <v>4</v>
      </c>
      <c r="AA150" s="1">
        <v>6</v>
      </c>
      <c r="AB150" s="1">
        <v>24</v>
      </c>
      <c r="AC150" s="1">
        <v>10</v>
      </c>
      <c r="AD150" s="1">
        <v>76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25</v>
      </c>
      <c r="AU150" s="1">
        <v>26</v>
      </c>
      <c r="AV150" s="1">
        <v>29</v>
      </c>
      <c r="AW150" s="1">
        <v>21</v>
      </c>
      <c r="AX150" s="1">
        <v>95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2</v>
      </c>
      <c r="BG150" s="1">
        <v>3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1">
        <v>70268</v>
      </c>
      <c r="B151" s="1" t="s">
        <v>175</v>
      </c>
      <c r="C151" s="1">
        <v>20</v>
      </c>
      <c r="D151" s="1">
        <v>285</v>
      </c>
      <c r="E151" s="1" t="s">
        <v>64</v>
      </c>
      <c r="F151" s="1">
        <v>387</v>
      </c>
      <c r="G151" s="1" t="s">
        <v>94</v>
      </c>
      <c r="H151" s="2">
        <v>50.78</v>
      </c>
      <c r="I151" s="2">
        <v>1015.6</v>
      </c>
      <c r="J151" s="10">
        <f t="shared" si="0"/>
        <v>0</v>
      </c>
      <c r="K151" s="11">
        <f t="shared" si="1"/>
        <v>0</v>
      </c>
      <c r="L151" s="1">
        <v>2.17</v>
      </c>
      <c r="M151" s="1">
        <v>3.35</v>
      </c>
      <c r="N151" s="16"/>
      <c r="O151" s="1">
        <v>3.02</v>
      </c>
      <c r="P151" s="1">
        <v>6.05</v>
      </c>
      <c r="Q151" s="16"/>
      <c r="R151" s="1">
        <v>0.48</v>
      </c>
      <c r="S151" s="1">
        <v>1.7</v>
      </c>
      <c r="T151" s="16"/>
      <c r="U151" s="1">
        <v>0</v>
      </c>
      <c r="V151" s="14">
        <v>5763.53</v>
      </c>
      <c r="W151" s="2"/>
      <c r="X151" s="2">
        <v>11273.16</v>
      </c>
      <c r="Y151" s="17">
        <f t="shared" si="2"/>
        <v>5509.63</v>
      </c>
      <c r="Z151" s="1">
        <v>7</v>
      </c>
      <c r="AA151" s="1">
        <v>12</v>
      </c>
      <c r="AB151" s="1">
        <v>27</v>
      </c>
      <c r="AC151" s="1">
        <v>7</v>
      </c>
      <c r="AD151" s="1">
        <v>67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16</v>
      </c>
      <c r="AU151" s="1">
        <v>16</v>
      </c>
      <c r="AV151" s="1">
        <v>15</v>
      </c>
      <c r="AW151" s="1">
        <v>43</v>
      </c>
      <c r="AX151" s="1">
        <v>121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2</v>
      </c>
      <c r="BE151" s="1">
        <v>7</v>
      </c>
      <c r="BF151" s="1">
        <v>3</v>
      </c>
      <c r="BG151" s="1">
        <v>2</v>
      </c>
      <c r="BH151" s="1">
        <v>34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>
      <c r="A152" s="1">
        <v>70975</v>
      </c>
      <c r="B152" s="1" t="s">
        <v>256</v>
      </c>
      <c r="C152" s="1">
        <v>20</v>
      </c>
      <c r="D152" s="1">
        <v>285</v>
      </c>
      <c r="E152" s="1" t="s">
        <v>64</v>
      </c>
      <c r="F152" s="1">
        <v>974</v>
      </c>
      <c r="G152" s="1" t="s">
        <v>110</v>
      </c>
      <c r="H152" s="2">
        <v>40.81</v>
      </c>
      <c r="I152" s="2">
        <v>816.2</v>
      </c>
      <c r="J152" s="10">
        <f t="shared" si="0"/>
        <v>0</v>
      </c>
      <c r="K152" s="11">
        <f t="shared" si="1"/>
        <v>0</v>
      </c>
      <c r="L152" s="1">
        <v>1.62</v>
      </c>
      <c r="M152" s="1">
        <v>1.1499999999999999</v>
      </c>
      <c r="N152" s="16"/>
      <c r="O152" s="1">
        <v>5.12</v>
      </c>
      <c r="P152" s="1">
        <v>3.1</v>
      </c>
      <c r="Q152" s="16"/>
      <c r="R152" s="1">
        <v>0.18</v>
      </c>
      <c r="S152" s="1">
        <v>0</v>
      </c>
      <c r="T152" s="16"/>
      <c r="U152" s="1">
        <v>0</v>
      </c>
      <c r="V152" s="14">
        <v>5652.18</v>
      </c>
      <c r="W152" s="2"/>
      <c r="X152" s="2">
        <v>3468.85</v>
      </c>
      <c r="Y152" s="17">
        <f t="shared" si="2"/>
        <v>-2183.3300000000004</v>
      </c>
      <c r="Z152" s="1">
        <v>5</v>
      </c>
      <c r="AA152" s="1">
        <v>4</v>
      </c>
      <c r="AB152" s="1">
        <v>23</v>
      </c>
      <c r="AC152" s="1">
        <v>5</v>
      </c>
      <c r="AD152" s="1">
        <v>23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52</v>
      </c>
      <c r="AU152" s="1">
        <v>11</v>
      </c>
      <c r="AV152" s="1">
        <v>32</v>
      </c>
      <c r="AW152" s="1">
        <v>26</v>
      </c>
      <c r="AX152" s="1">
        <v>62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3</v>
      </c>
      <c r="BG152" s="1">
        <v>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A153" s="1">
        <v>76001</v>
      </c>
      <c r="B153" s="1" t="s">
        <v>247</v>
      </c>
      <c r="C153" s="1">
        <v>30</v>
      </c>
      <c r="D153" s="1">
        <v>285</v>
      </c>
      <c r="E153" s="1" t="s">
        <v>64</v>
      </c>
      <c r="F153" s="1">
        <v>558</v>
      </c>
      <c r="G153" s="1" t="s">
        <v>67</v>
      </c>
      <c r="H153" s="2">
        <v>14.71</v>
      </c>
      <c r="I153" s="2">
        <v>441.3</v>
      </c>
      <c r="J153" s="10">
        <f t="shared" si="0"/>
        <v>0</v>
      </c>
      <c r="K153" s="11">
        <f t="shared" si="1"/>
        <v>0</v>
      </c>
      <c r="L153" s="1">
        <v>1.87</v>
      </c>
      <c r="M153" s="1">
        <v>0</v>
      </c>
      <c r="N153" s="16"/>
      <c r="O153" s="1">
        <v>9.92</v>
      </c>
      <c r="P153" s="1">
        <v>7.17</v>
      </c>
      <c r="Q153" s="16"/>
      <c r="R153" s="1">
        <v>1</v>
      </c>
      <c r="S153" s="1">
        <v>0</v>
      </c>
      <c r="T153" s="16"/>
      <c r="U153" s="1">
        <v>0</v>
      </c>
      <c r="V153" s="14">
        <v>5641.28</v>
      </c>
      <c r="W153" s="2"/>
      <c r="X153" s="2">
        <v>3162.65</v>
      </c>
      <c r="Y153" s="17">
        <f t="shared" si="2"/>
        <v>-2478.6299999999997</v>
      </c>
      <c r="Z153" s="1">
        <v>0</v>
      </c>
      <c r="AA153" s="1">
        <v>0</v>
      </c>
      <c r="AB153" s="1">
        <v>29</v>
      </c>
      <c r="AC153" s="1">
        <v>54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41</v>
      </c>
      <c r="AU153" s="1">
        <v>75</v>
      </c>
      <c r="AV153" s="1">
        <v>99</v>
      </c>
      <c r="AW153" s="1">
        <v>240</v>
      </c>
      <c r="AX153" s="1">
        <v>215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60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A154" s="1">
        <v>70969</v>
      </c>
      <c r="B154" s="1" t="s">
        <v>277</v>
      </c>
      <c r="C154" s="1">
        <v>12</v>
      </c>
      <c r="D154" s="1">
        <v>285</v>
      </c>
      <c r="E154" s="1" t="s">
        <v>64</v>
      </c>
      <c r="F154" s="1">
        <v>567</v>
      </c>
      <c r="G154" s="1" t="s">
        <v>74</v>
      </c>
      <c r="H154" s="2">
        <v>62.506799999999998</v>
      </c>
      <c r="I154" s="2">
        <v>750.08159999999998</v>
      </c>
      <c r="J154" s="10">
        <f t="shared" si="0"/>
        <v>0</v>
      </c>
      <c r="K154" s="11">
        <f t="shared" si="1"/>
        <v>0</v>
      </c>
      <c r="L154" s="1">
        <v>4.08</v>
      </c>
      <c r="M154" s="1">
        <v>5.75</v>
      </c>
      <c r="N154" s="16"/>
      <c r="O154" s="1">
        <v>0.83</v>
      </c>
      <c r="P154" s="1">
        <v>10</v>
      </c>
      <c r="Q154" s="16"/>
      <c r="R154" s="1">
        <v>2.58</v>
      </c>
      <c r="S154" s="1">
        <v>0.67</v>
      </c>
      <c r="T154" s="16"/>
      <c r="U154" s="1">
        <v>0</v>
      </c>
      <c r="V154" s="14">
        <v>5625.61</v>
      </c>
      <c r="W154" s="2"/>
      <c r="X154" s="2">
        <v>12313.84</v>
      </c>
      <c r="Y154" s="17">
        <f t="shared" si="2"/>
        <v>6688.2300000000005</v>
      </c>
      <c r="Z154" s="1">
        <v>13</v>
      </c>
      <c r="AA154" s="1">
        <v>4</v>
      </c>
      <c r="AB154" s="1">
        <v>26</v>
      </c>
      <c r="AC154" s="1">
        <v>16</v>
      </c>
      <c r="AD154" s="1">
        <v>69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7</v>
      </c>
      <c r="AW154" s="1">
        <v>6</v>
      </c>
      <c r="AX154" s="1">
        <v>120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9</v>
      </c>
      <c r="BE154" s="1">
        <v>4</v>
      </c>
      <c r="BF154" s="1">
        <v>7</v>
      </c>
      <c r="BG154" s="1">
        <v>26</v>
      </c>
      <c r="BH154" s="1">
        <v>8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A155" s="1">
        <v>70071</v>
      </c>
      <c r="B155" s="1" t="s">
        <v>285</v>
      </c>
      <c r="C155" s="1">
        <v>6</v>
      </c>
      <c r="D155" s="1">
        <v>285</v>
      </c>
      <c r="E155" s="1" t="s">
        <v>64</v>
      </c>
      <c r="F155" s="1">
        <v>974</v>
      </c>
      <c r="G155" s="1" t="s">
        <v>110</v>
      </c>
      <c r="H155" s="2">
        <v>174.97</v>
      </c>
      <c r="I155" s="2">
        <v>1049.82</v>
      </c>
      <c r="J155" s="10">
        <f t="shared" si="0"/>
        <v>0</v>
      </c>
      <c r="K155" s="11">
        <f t="shared" si="1"/>
        <v>0</v>
      </c>
      <c r="L155" s="1">
        <v>0.92</v>
      </c>
      <c r="M155" s="1">
        <v>0.83</v>
      </c>
      <c r="N155" s="16"/>
      <c r="O155" s="1">
        <v>3.58</v>
      </c>
      <c r="P155" s="1">
        <v>0.83</v>
      </c>
      <c r="Q155" s="16"/>
      <c r="R155" s="1">
        <v>0.83</v>
      </c>
      <c r="S155" s="1">
        <v>4.67</v>
      </c>
      <c r="T155" s="16"/>
      <c r="U155" s="1">
        <v>0</v>
      </c>
      <c r="V155" s="14">
        <v>5599.04</v>
      </c>
      <c r="W155" s="2"/>
      <c r="X155" s="2">
        <v>6648.86</v>
      </c>
      <c r="Y155" s="17">
        <f t="shared" si="2"/>
        <v>1049.8199999999997</v>
      </c>
      <c r="Z155" s="1">
        <v>4</v>
      </c>
      <c r="AA155" s="1">
        <v>3</v>
      </c>
      <c r="AB155" s="1">
        <v>0</v>
      </c>
      <c r="AC155" s="1">
        <v>0</v>
      </c>
      <c r="AD155" s="1">
        <v>5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7</v>
      </c>
      <c r="AU155" s="1">
        <v>5</v>
      </c>
      <c r="AV155" s="1">
        <v>8</v>
      </c>
      <c r="AW155" s="1">
        <v>8</v>
      </c>
      <c r="AX155" s="1">
        <v>5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1</v>
      </c>
      <c r="BF155" s="1">
        <v>4</v>
      </c>
      <c r="BG155" s="1">
        <v>1</v>
      </c>
      <c r="BH155" s="1">
        <v>28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A156" s="1">
        <v>70185</v>
      </c>
      <c r="B156" s="1" t="s">
        <v>174</v>
      </c>
      <c r="C156" s="1">
        <v>40</v>
      </c>
      <c r="D156" s="1">
        <v>285</v>
      </c>
      <c r="E156" s="1" t="s">
        <v>64</v>
      </c>
      <c r="F156" s="1">
        <v>570</v>
      </c>
      <c r="G156" s="1" t="s">
        <v>72</v>
      </c>
      <c r="H156" s="2">
        <v>26.14</v>
      </c>
      <c r="I156" s="2">
        <v>1045.5999999999999</v>
      </c>
      <c r="J156" s="10">
        <f t="shared" si="0"/>
        <v>0</v>
      </c>
      <c r="K156" s="11">
        <f t="shared" si="1"/>
        <v>0</v>
      </c>
      <c r="L156" s="1">
        <v>3.01</v>
      </c>
      <c r="M156" s="1">
        <v>2.2799999999999998</v>
      </c>
      <c r="N156" s="16"/>
      <c r="O156" s="1">
        <v>2.12</v>
      </c>
      <c r="P156" s="1">
        <v>5</v>
      </c>
      <c r="Q156" s="16"/>
      <c r="R156" s="1">
        <v>0.19</v>
      </c>
      <c r="S156" s="1">
        <v>2.68</v>
      </c>
      <c r="T156" s="16"/>
      <c r="U156" s="1">
        <v>0</v>
      </c>
      <c r="V156" s="14">
        <v>5567.82</v>
      </c>
      <c r="W156" s="2"/>
      <c r="X156" s="2">
        <v>10403.719999999999</v>
      </c>
      <c r="Y156" s="17">
        <f t="shared" si="2"/>
        <v>4835.8999999999996</v>
      </c>
      <c r="Z156" s="1">
        <v>47</v>
      </c>
      <c r="AA156" s="1">
        <v>21</v>
      </c>
      <c r="AB156" s="1">
        <v>5</v>
      </c>
      <c r="AC156" s="1">
        <v>116</v>
      </c>
      <c r="AD156" s="1">
        <v>91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39</v>
      </c>
      <c r="AW156" s="1">
        <v>92</v>
      </c>
      <c r="AX156" s="1">
        <v>200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2</v>
      </c>
      <c r="BE156" s="1">
        <v>11</v>
      </c>
      <c r="BF156" s="1">
        <v>0</v>
      </c>
      <c r="BG156" s="1">
        <v>0</v>
      </c>
      <c r="BH156" s="1">
        <v>107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A157" s="1">
        <v>70361</v>
      </c>
      <c r="B157" s="1" t="s">
        <v>271</v>
      </c>
      <c r="C157" s="1">
        <v>15</v>
      </c>
      <c r="D157" s="1">
        <v>285</v>
      </c>
      <c r="E157" s="1" t="s">
        <v>64</v>
      </c>
      <c r="F157" s="1">
        <v>562</v>
      </c>
      <c r="G157" s="1" t="s">
        <v>65</v>
      </c>
      <c r="H157" s="2">
        <v>30.07</v>
      </c>
      <c r="I157" s="2">
        <v>451.05</v>
      </c>
      <c r="J157" s="10">
        <f t="shared" si="0"/>
        <v>0</v>
      </c>
      <c r="K157" s="11">
        <f t="shared" si="1"/>
        <v>0</v>
      </c>
      <c r="L157" s="1">
        <v>2.2999999999999998</v>
      </c>
      <c r="M157" s="1">
        <v>0.6</v>
      </c>
      <c r="N157" s="16"/>
      <c r="O157" s="1">
        <v>6.13</v>
      </c>
      <c r="P157" s="1">
        <v>0</v>
      </c>
      <c r="Q157" s="16"/>
      <c r="R157" s="1">
        <v>3.7</v>
      </c>
      <c r="S157" s="1">
        <v>0.2</v>
      </c>
      <c r="T157" s="16"/>
      <c r="U157" s="1">
        <v>0</v>
      </c>
      <c r="V157" s="14">
        <v>5472.74</v>
      </c>
      <c r="W157" s="2"/>
      <c r="X157" s="2">
        <v>360.84</v>
      </c>
      <c r="Y157" s="17">
        <f t="shared" si="2"/>
        <v>-5111.8999999999996</v>
      </c>
      <c r="Z157" s="1">
        <v>8</v>
      </c>
      <c r="AA157" s="1">
        <v>32</v>
      </c>
      <c r="AB157" s="1">
        <v>9</v>
      </c>
      <c r="AC157" s="1">
        <v>3</v>
      </c>
      <c r="AD157" s="1">
        <v>9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39</v>
      </c>
      <c r="AV157" s="1">
        <v>40</v>
      </c>
      <c r="AW157" s="1">
        <v>65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7</v>
      </c>
      <c r="BE157" s="1">
        <v>21</v>
      </c>
      <c r="BF157" s="1">
        <v>22</v>
      </c>
      <c r="BG157" s="1">
        <v>32</v>
      </c>
      <c r="BH157" s="1">
        <v>3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A158" s="1">
        <v>70501</v>
      </c>
      <c r="B158" s="1" t="s">
        <v>190</v>
      </c>
      <c r="C158" s="1">
        <v>24</v>
      </c>
      <c r="D158" s="1">
        <v>285</v>
      </c>
      <c r="E158" s="1" t="s">
        <v>64</v>
      </c>
      <c r="F158" s="1">
        <v>974</v>
      </c>
      <c r="G158" s="1" t="s">
        <v>110</v>
      </c>
      <c r="H158" s="2">
        <v>36.130099999999999</v>
      </c>
      <c r="I158" s="2">
        <v>867.12239999999997</v>
      </c>
      <c r="J158" s="10">
        <f t="shared" si="0"/>
        <v>0</v>
      </c>
      <c r="K158" s="11">
        <f t="shared" si="1"/>
        <v>0</v>
      </c>
      <c r="L158" s="1">
        <v>0.54</v>
      </c>
      <c r="M158" s="1">
        <v>0</v>
      </c>
      <c r="N158" s="16"/>
      <c r="O158" s="1">
        <v>3.54</v>
      </c>
      <c r="P158" s="1">
        <v>2.25</v>
      </c>
      <c r="Q158" s="16"/>
      <c r="R158" s="1">
        <v>2.1</v>
      </c>
      <c r="S158" s="1">
        <v>0</v>
      </c>
      <c r="T158" s="16"/>
      <c r="U158" s="1">
        <v>0</v>
      </c>
      <c r="V158" s="14">
        <v>5365.32</v>
      </c>
      <c r="W158" s="2"/>
      <c r="X158" s="2">
        <v>1951.03</v>
      </c>
      <c r="Y158" s="17">
        <f t="shared" si="2"/>
        <v>-3414.29</v>
      </c>
      <c r="Z158" s="1">
        <v>0</v>
      </c>
      <c r="AA158" s="1">
        <v>0</v>
      </c>
      <c r="AB158" s="1">
        <v>10</v>
      </c>
      <c r="AC158" s="1">
        <v>6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42</v>
      </c>
      <c r="AU158" s="1">
        <v>0</v>
      </c>
      <c r="AV158" s="1">
        <v>16</v>
      </c>
      <c r="AW158" s="1">
        <v>54</v>
      </c>
      <c r="AX158" s="1">
        <v>54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10</v>
      </c>
      <c r="BE158" s="1">
        <v>5</v>
      </c>
      <c r="BF158" s="1">
        <v>20</v>
      </c>
      <c r="BG158" s="1">
        <v>36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A159" s="1">
        <v>70243</v>
      </c>
      <c r="B159" s="1" t="s">
        <v>378</v>
      </c>
      <c r="C159" s="1">
        <v>20</v>
      </c>
      <c r="D159" s="1">
        <v>285</v>
      </c>
      <c r="E159" s="1" t="s">
        <v>64</v>
      </c>
      <c r="F159" s="1">
        <v>557</v>
      </c>
      <c r="G159" s="1" t="s">
        <v>69</v>
      </c>
      <c r="H159" s="2">
        <v>87.881</v>
      </c>
      <c r="I159" s="2">
        <v>1757.62</v>
      </c>
      <c r="J159" s="10">
        <f t="shared" si="0"/>
        <v>0</v>
      </c>
      <c r="K159" s="11">
        <f t="shared" si="1"/>
        <v>0</v>
      </c>
      <c r="L159" s="1">
        <v>2.6</v>
      </c>
      <c r="M159" s="1">
        <v>1.25</v>
      </c>
      <c r="N159" s="16"/>
      <c r="O159" s="1">
        <v>0.42</v>
      </c>
      <c r="P159" s="1">
        <v>1.95</v>
      </c>
      <c r="Q159" s="16"/>
      <c r="R159" s="1">
        <v>0</v>
      </c>
      <c r="S159" s="1">
        <v>0</v>
      </c>
      <c r="T159" s="16"/>
      <c r="U159" s="1">
        <v>0</v>
      </c>
      <c r="V159" s="14">
        <v>5316.8</v>
      </c>
      <c r="W159" s="2"/>
      <c r="X159" s="2">
        <v>5624.38</v>
      </c>
      <c r="Y159" s="17">
        <f t="shared" si="2"/>
        <v>307.57999999999993</v>
      </c>
      <c r="Z159" s="1">
        <v>31</v>
      </c>
      <c r="AA159" s="1">
        <v>42</v>
      </c>
      <c r="AB159" s="1">
        <v>0</v>
      </c>
      <c r="AC159" s="1">
        <v>0</v>
      </c>
      <c r="AD159" s="1">
        <v>25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2</v>
      </c>
      <c r="AU159" s="1">
        <v>13</v>
      </c>
      <c r="AV159" s="1">
        <v>0</v>
      </c>
      <c r="AW159" s="1">
        <v>0</v>
      </c>
      <c r="AX159" s="1">
        <v>39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A160" s="1">
        <v>70004</v>
      </c>
      <c r="B160" s="1" t="s">
        <v>211</v>
      </c>
      <c r="C160" s="1">
        <v>24</v>
      </c>
      <c r="D160" s="1">
        <v>285</v>
      </c>
      <c r="E160" s="1" t="s">
        <v>64</v>
      </c>
      <c r="F160" s="1">
        <v>557</v>
      </c>
      <c r="G160" s="1" t="s">
        <v>69</v>
      </c>
      <c r="H160" s="2">
        <v>51.12</v>
      </c>
      <c r="I160" s="2">
        <v>1226.8800000000001</v>
      </c>
      <c r="J160" s="10">
        <f t="shared" si="0"/>
        <v>0</v>
      </c>
      <c r="K160" s="11">
        <f t="shared" si="1"/>
        <v>0</v>
      </c>
      <c r="L160" s="1">
        <v>1.19</v>
      </c>
      <c r="M160" s="1">
        <v>3.79</v>
      </c>
      <c r="N160" s="16"/>
      <c r="O160" s="1">
        <v>1.77</v>
      </c>
      <c r="P160" s="1">
        <v>0.33</v>
      </c>
      <c r="Q160" s="16"/>
      <c r="R160" s="1">
        <v>1.35</v>
      </c>
      <c r="S160" s="1">
        <v>1.1200000000000001</v>
      </c>
      <c r="T160" s="16"/>
      <c r="U160" s="1">
        <v>0</v>
      </c>
      <c r="V160" s="14">
        <v>5290.92</v>
      </c>
      <c r="W160" s="2"/>
      <c r="X160" s="2">
        <v>6441.12</v>
      </c>
      <c r="Y160" s="17">
        <f t="shared" si="2"/>
        <v>1150.1999999999998</v>
      </c>
      <c r="Z160" s="1">
        <v>5</v>
      </c>
      <c r="AA160" s="1">
        <v>0</v>
      </c>
      <c r="AB160" s="1">
        <v>15</v>
      </c>
      <c r="AC160" s="1">
        <v>17</v>
      </c>
      <c r="AD160" s="1">
        <v>91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11</v>
      </c>
      <c r="AU160" s="1">
        <v>17</v>
      </c>
      <c r="AV160" s="1">
        <v>15</v>
      </c>
      <c r="AW160" s="1">
        <v>16</v>
      </c>
      <c r="AX160" s="1">
        <v>8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4</v>
      </c>
      <c r="BE160" s="1">
        <v>9</v>
      </c>
      <c r="BF160" s="1">
        <v>24</v>
      </c>
      <c r="BG160" s="1">
        <v>0</v>
      </c>
      <c r="BH160" s="1">
        <v>27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>
      <c r="A161" s="1">
        <v>70316</v>
      </c>
      <c r="B161" s="1" t="s">
        <v>261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28.82</v>
      </c>
      <c r="I161" s="2">
        <v>432.3</v>
      </c>
      <c r="J161" s="10">
        <f t="shared" si="0"/>
        <v>0</v>
      </c>
      <c r="K161" s="11">
        <f t="shared" si="1"/>
        <v>0</v>
      </c>
      <c r="L161" s="1">
        <v>2.7</v>
      </c>
      <c r="M161" s="1">
        <v>1.87</v>
      </c>
      <c r="N161" s="16"/>
      <c r="O161" s="1">
        <v>5.2</v>
      </c>
      <c r="P161" s="1">
        <v>4.67</v>
      </c>
      <c r="Q161" s="16"/>
      <c r="R161" s="1">
        <v>4.07</v>
      </c>
      <c r="S161" s="1">
        <v>0.8</v>
      </c>
      <c r="T161" s="16"/>
      <c r="U161" s="1">
        <v>0</v>
      </c>
      <c r="V161" s="14">
        <v>5173.1899999999996</v>
      </c>
      <c r="W161" s="2"/>
      <c r="X161" s="2">
        <v>3170.2</v>
      </c>
      <c r="Y161" s="17">
        <f t="shared" si="2"/>
        <v>-2002.9899999999998</v>
      </c>
      <c r="Z161" s="1">
        <v>5</v>
      </c>
      <c r="AA161" s="1">
        <v>16</v>
      </c>
      <c r="AB161" s="1">
        <v>16</v>
      </c>
      <c r="AC161" s="1">
        <v>23</v>
      </c>
      <c r="AD161" s="1">
        <v>28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35</v>
      </c>
      <c r="AU161" s="1">
        <v>30</v>
      </c>
      <c r="AV161" s="1">
        <v>13</v>
      </c>
      <c r="AW161" s="1">
        <v>30</v>
      </c>
      <c r="AX161" s="1">
        <v>70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11</v>
      </c>
      <c r="BE161" s="1">
        <v>10</v>
      </c>
      <c r="BF161" s="1">
        <v>25</v>
      </c>
      <c r="BG161" s="1">
        <v>40</v>
      </c>
      <c r="BH161" s="1">
        <v>12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>
      <c r="A162" s="1">
        <v>70117</v>
      </c>
      <c r="B162" s="1" t="s">
        <v>284</v>
      </c>
      <c r="C162" s="1">
        <v>24</v>
      </c>
      <c r="D162" s="1">
        <v>285</v>
      </c>
      <c r="E162" s="1" t="s">
        <v>64</v>
      </c>
      <c r="F162" s="1">
        <v>974</v>
      </c>
      <c r="G162" s="1" t="s">
        <v>110</v>
      </c>
      <c r="H162" s="2">
        <v>37.630099999999999</v>
      </c>
      <c r="I162" s="2">
        <v>903.12239999999997</v>
      </c>
      <c r="J162" s="10">
        <f t="shared" si="0"/>
        <v>0</v>
      </c>
      <c r="K162" s="11">
        <f t="shared" si="1"/>
        <v>0</v>
      </c>
      <c r="L162" s="1">
        <v>0.85</v>
      </c>
      <c r="M162" s="1">
        <v>1.25</v>
      </c>
      <c r="N162" s="16"/>
      <c r="O162" s="1">
        <v>2.6</v>
      </c>
      <c r="P162" s="1">
        <v>3.25</v>
      </c>
      <c r="Q162" s="16"/>
      <c r="R162" s="1">
        <v>2.15</v>
      </c>
      <c r="S162" s="1">
        <v>0.04</v>
      </c>
      <c r="T162" s="16"/>
      <c r="U162" s="1">
        <v>0</v>
      </c>
      <c r="V162" s="14">
        <v>5061.25</v>
      </c>
      <c r="W162" s="2"/>
      <c r="X162" s="2">
        <v>4101.68</v>
      </c>
      <c r="Y162" s="17">
        <f t="shared" si="2"/>
        <v>-959.56999999999971</v>
      </c>
      <c r="Z162" s="1">
        <v>2</v>
      </c>
      <c r="AA162" s="1">
        <v>4</v>
      </c>
      <c r="AB162" s="1">
        <v>3</v>
      </c>
      <c r="AC162" s="1">
        <v>27</v>
      </c>
      <c r="AD162" s="1">
        <v>30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16</v>
      </c>
      <c r="AU162" s="1">
        <v>34</v>
      </c>
      <c r="AV162" s="1">
        <v>19</v>
      </c>
      <c r="AW162" s="1">
        <v>21</v>
      </c>
      <c r="AX162" s="1">
        <v>78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12</v>
      </c>
      <c r="BE162" s="1">
        <v>6</v>
      </c>
      <c r="BF162" s="1">
        <v>31</v>
      </c>
      <c r="BG162" s="1">
        <v>11</v>
      </c>
      <c r="BH162" s="1">
        <v>1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>
      <c r="A163" s="1">
        <v>70082</v>
      </c>
      <c r="B163" s="1" t="s">
        <v>268</v>
      </c>
      <c r="C163" s="1">
        <v>24</v>
      </c>
      <c r="D163" s="1">
        <v>285</v>
      </c>
      <c r="E163" s="1" t="s">
        <v>64</v>
      </c>
      <c r="F163" s="1">
        <v>572</v>
      </c>
      <c r="G163" s="1" t="s">
        <v>269</v>
      </c>
      <c r="H163" s="2">
        <v>37.17</v>
      </c>
      <c r="I163" s="2">
        <v>892.08</v>
      </c>
      <c r="J163" s="10">
        <f t="shared" si="0"/>
        <v>0</v>
      </c>
      <c r="K163" s="11">
        <f t="shared" si="1"/>
        <v>0</v>
      </c>
      <c r="L163" s="1">
        <v>0.38</v>
      </c>
      <c r="M163" s="1">
        <v>1.04</v>
      </c>
      <c r="N163" s="16"/>
      <c r="O163" s="1">
        <v>4.9400000000000004</v>
      </c>
      <c r="P163" s="1">
        <v>0</v>
      </c>
      <c r="Q163" s="16"/>
      <c r="R163" s="1">
        <v>0.28999999999999998</v>
      </c>
      <c r="S163" s="1">
        <v>0.62</v>
      </c>
      <c r="T163" s="16"/>
      <c r="U163" s="1">
        <v>0</v>
      </c>
      <c r="V163" s="15">
        <v>4999.37</v>
      </c>
      <c r="W163" s="2"/>
      <c r="X163" s="2">
        <v>1486.8</v>
      </c>
      <c r="Y163" s="17">
        <f t="shared" si="2"/>
        <v>-3512.5699999999997</v>
      </c>
      <c r="Z163" s="1">
        <v>7</v>
      </c>
      <c r="AA163" s="1">
        <v>4</v>
      </c>
      <c r="AB163" s="1">
        <v>0</v>
      </c>
      <c r="AC163" s="1">
        <v>0</v>
      </c>
      <c r="AD163" s="1">
        <v>25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78</v>
      </c>
      <c r="AV163" s="1">
        <v>60</v>
      </c>
      <c r="AW163" s="1">
        <v>39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5</v>
      </c>
      <c r="BE163" s="1">
        <v>4</v>
      </c>
      <c r="BF163" s="1">
        <v>0</v>
      </c>
      <c r="BG163" s="1">
        <v>0</v>
      </c>
      <c r="BH163" s="1">
        <v>15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>
      <c r="A164" s="1">
        <v>70200</v>
      </c>
      <c r="B164" s="1" t="s">
        <v>176</v>
      </c>
      <c r="C164" s="1">
        <v>24</v>
      </c>
      <c r="D164" s="1">
        <v>285</v>
      </c>
      <c r="E164" s="1" t="s">
        <v>64</v>
      </c>
      <c r="F164" s="1">
        <v>565</v>
      </c>
      <c r="G164" s="1" t="s">
        <v>94</v>
      </c>
      <c r="H164" s="2">
        <v>34.74</v>
      </c>
      <c r="I164" s="2">
        <v>833.76</v>
      </c>
      <c r="J164" s="10">
        <f t="shared" si="0"/>
        <v>0</v>
      </c>
      <c r="K164" s="11">
        <f t="shared" si="1"/>
        <v>0</v>
      </c>
      <c r="L164" s="1">
        <v>1.25</v>
      </c>
      <c r="M164" s="1">
        <v>4.62</v>
      </c>
      <c r="N164" s="16"/>
      <c r="O164" s="1">
        <v>4.3499999999999996</v>
      </c>
      <c r="P164" s="1">
        <v>3.92</v>
      </c>
      <c r="Q164" s="16"/>
      <c r="R164" s="1">
        <v>0.15</v>
      </c>
      <c r="S164" s="1">
        <v>1.88</v>
      </c>
      <c r="T164" s="16"/>
      <c r="U164" s="1">
        <v>0</v>
      </c>
      <c r="V164" s="15">
        <v>4794.12</v>
      </c>
      <c r="W164" s="2"/>
      <c r="X164" s="2">
        <v>8685</v>
      </c>
      <c r="Y164" s="17">
        <f t="shared" si="2"/>
        <v>3890.88</v>
      </c>
      <c r="Z164" s="1">
        <v>13</v>
      </c>
      <c r="AA164" s="1">
        <v>11</v>
      </c>
      <c r="AB164" s="1">
        <v>7</v>
      </c>
      <c r="AC164" s="1">
        <v>9</v>
      </c>
      <c r="AD164" s="1">
        <v>111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27</v>
      </c>
      <c r="AU164" s="1">
        <v>24</v>
      </c>
      <c r="AV164" s="1">
        <v>43</v>
      </c>
      <c r="AW164" s="1">
        <v>45</v>
      </c>
      <c r="AX164" s="1">
        <v>94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1</v>
      </c>
      <c r="BE164" s="1">
        <v>1</v>
      </c>
      <c r="BF164" s="1">
        <v>2</v>
      </c>
      <c r="BG164" s="1">
        <v>0</v>
      </c>
      <c r="BH164" s="1">
        <v>45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>
      <c r="A165" s="1">
        <v>70232</v>
      </c>
      <c r="B165" s="1" t="s">
        <v>234</v>
      </c>
      <c r="C165" s="1">
        <v>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61.49</v>
      </c>
      <c r="I165" s="2">
        <v>307.45</v>
      </c>
      <c r="J165" s="10">
        <f t="shared" si="0"/>
        <v>0</v>
      </c>
      <c r="K165" s="11">
        <f t="shared" si="1"/>
        <v>0</v>
      </c>
      <c r="L165" s="1">
        <v>2.2000000000000002</v>
      </c>
      <c r="M165" s="1">
        <v>1.4</v>
      </c>
      <c r="N165" s="16"/>
      <c r="O165" s="1">
        <v>11.3</v>
      </c>
      <c r="P165" s="1">
        <v>1</v>
      </c>
      <c r="Q165" s="16"/>
      <c r="R165" s="1">
        <v>1.3</v>
      </c>
      <c r="S165" s="1">
        <v>2.8</v>
      </c>
      <c r="T165" s="16"/>
      <c r="U165" s="1">
        <v>0</v>
      </c>
      <c r="V165" s="15">
        <v>4550.26</v>
      </c>
      <c r="W165" s="2"/>
      <c r="X165" s="2">
        <v>1598.74</v>
      </c>
      <c r="Y165" s="17">
        <f t="shared" si="2"/>
        <v>-2951.5200000000004</v>
      </c>
      <c r="Z165" s="1">
        <v>4</v>
      </c>
      <c r="AA165" s="1">
        <v>3</v>
      </c>
      <c r="AB165" s="1">
        <v>4</v>
      </c>
      <c r="AC165" s="1">
        <v>3</v>
      </c>
      <c r="AD165" s="1">
        <v>7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25</v>
      </c>
      <c r="AU165" s="1">
        <v>7</v>
      </c>
      <c r="AV165" s="1">
        <v>22</v>
      </c>
      <c r="AW165" s="1">
        <v>12</v>
      </c>
      <c r="AX165" s="1">
        <v>5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4</v>
      </c>
      <c r="BE165" s="1">
        <v>-2</v>
      </c>
      <c r="BF165" s="1">
        <v>3</v>
      </c>
      <c r="BG165" s="1">
        <v>1</v>
      </c>
      <c r="BH165" s="1">
        <v>14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>
      <c r="A166" s="1">
        <v>70314</v>
      </c>
      <c r="B166" s="1" t="s">
        <v>286</v>
      </c>
      <c r="C166" s="1">
        <v>15</v>
      </c>
      <c r="D166" s="1">
        <v>285</v>
      </c>
      <c r="E166" s="1" t="s">
        <v>64</v>
      </c>
      <c r="F166" s="1">
        <v>562</v>
      </c>
      <c r="G166" s="1" t="s">
        <v>65</v>
      </c>
      <c r="H166" s="2">
        <v>28.82</v>
      </c>
      <c r="I166" s="2">
        <v>432.3</v>
      </c>
      <c r="J166" s="10">
        <f t="shared" si="0"/>
        <v>0</v>
      </c>
      <c r="K166" s="11">
        <f t="shared" si="1"/>
        <v>0</v>
      </c>
      <c r="L166" s="1">
        <v>1.73</v>
      </c>
      <c r="M166" s="1">
        <v>0</v>
      </c>
      <c r="N166" s="16"/>
      <c r="O166" s="1">
        <v>5.73</v>
      </c>
      <c r="P166" s="1">
        <v>2.0699999999999998</v>
      </c>
      <c r="Q166" s="16"/>
      <c r="R166" s="1">
        <v>2.6</v>
      </c>
      <c r="S166" s="1">
        <v>2.4</v>
      </c>
      <c r="T166" s="16"/>
      <c r="U166" s="1">
        <v>0</v>
      </c>
      <c r="V166" s="15">
        <v>4351.82</v>
      </c>
      <c r="W166" s="2"/>
      <c r="X166" s="2">
        <v>1930.94</v>
      </c>
      <c r="Y166" s="17">
        <f t="shared" si="2"/>
        <v>-2420.8799999999997</v>
      </c>
      <c r="Z166" s="1">
        <v>0</v>
      </c>
      <c r="AA166" s="1">
        <v>10</v>
      </c>
      <c r="AB166" s="1">
        <v>9</v>
      </c>
      <c r="AC166" s="1">
        <v>24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25</v>
      </c>
      <c r="AU166" s="1">
        <v>33</v>
      </c>
      <c r="AV166" s="1">
        <v>30</v>
      </c>
      <c r="AW166" s="1">
        <v>29</v>
      </c>
      <c r="AX166" s="1">
        <v>31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10</v>
      </c>
      <c r="BE166" s="1">
        <v>14</v>
      </c>
      <c r="BF166" s="1">
        <v>17</v>
      </c>
      <c r="BG166" s="1">
        <v>10</v>
      </c>
      <c r="BH166" s="1">
        <v>36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>
      <c r="A167" s="1">
        <v>76000</v>
      </c>
      <c r="B167" s="1" t="s">
        <v>356</v>
      </c>
      <c r="C167" s="1">
        <v>75</v>
      </c>
      <c r="D167" s="1">
        <v>285</v>
      </c>
      <c r="E167" s="1" t="s">
        <v>64</v>
      </c>
      <c r="F167" s="1">
        <v>502</v>
      </c>
      <c r="G167" s="1" t="s">
        <v>146</v>
      </c>
      <c r="H167" s="2">
        <v>8.5500000000000007</v>
      </c>
      <c r="I167" s="2">
        <v>641.25</v>
      </c>
      <c r="J167" s="10">
        <f t="shared" si="0"/>
        <v>0</v>
      </c>
      <c r="K167" s="11">
        <f t="shared" si="1"/>
        <v>0</v>
      </c>
      <c r="L167" s="1">
        <v>1.45</v>
      </c>
      <c r="M167" s="1">
        <v>0</v>
      </c>
      <c r="N167" s="16"/>
      <c r="O167" s="1">
        <v>4.83</v>
      </c>
      <c r="P167" s="1">
        <v>2.88</v>
      </c>
      <c r="Q167" s="16"/>
      <c r="R167" s="1">
        <v>0.13</v>
      </c>
      <c r="S167" s="1">
        <v>0</v>
      </c>
      <c r="T167" s="16"/>
      <c r="U167" s="1">
        <v>0</v>
      </c>
      <c r="V167" s="15">
        <v>4104</v>
      </c>
      <c r="W167" s="2"/>
      <c r="X167" s="2">
        <v>1846.8</v>
      </c>
      <c r="Y167" s="17">
        <f t="shared" si="2"/>
        <v>-2257.1999999999998</v>
      </c>
      <c r="Z167" s="1">
        <v>0</v>
      </c>
      <c r="AA167" s="1">
        <v>0</v>
      </c>
      <c r="AB167" s="1">
        <v>15</v>
      </c>
      <c r="AC167" s="1">
        <v>187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11</v>
      </c>
      <c r="AU167" s="1">
        <v>108</v>
      </c>
      <c r="AV167" s="1">
        <v>125</v>
      </c>
      <c r="AW167" s="1">
        <v>344</v>
      </c>
      <c r="AX167" s="1">
        <v>216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19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>
      <c r="A168" s="1">
        <v>70315</v>
      </c>
      <c r="B168" s="1" t="s">
        <v>244</v>
      </c>
      <c r="C168" s="1">
        <v>15</v>
      </c>
      <c r="D168" s="1">
        <v>285</v>
      </c>
      <c r="E168" s="1" t="s">
        <v>64</v>
      </c>
      <c r="F168" s="1">
        <v>562</v>
      </c>
      <c r="G168" s="1" t="s">
        <v>65</v>
      </c>
      <c r="H168" s="2">
        <v>28.82</v>
      </c>
      <c r="I168" s="2">
        <v>432.3</v>
      </c>
      <c r="J168" s="10">
        <f t="shared" si="0"/>
        <v>0</v>
      </c>
      <c r="K168" s="11">
        <f t="shared" si="1"/>
        <v>0</v>
      </c>
      <c r="L168" s="1">
        <v>2.1</v>
      </c>
      <c r="M168" s="1">
        <v>0.33</v>
      </c>
      <c r="N168" s="16"/>
      <c r="O168" s="1">
        <v>3.2</v>
      </c>
      <c r="P168" s="1">
        <v>7.87</v>
      </c>
      <c r="Q168" s="16"/>
      <c r="R168" s="1">
        <v>4.07</v>
      </c>
      <c r="S168" s="1">
        <v>1.87</v>
      </c>
      <c r="T168" s="16"/>
      <c r="U168" s="1">
        <v>0</v>
      </c>
      <c r="V168" s="15">
        <v>4049.21</v>
      </c>
      <c r="W168" s="2"/>
      <c r="X168" s="2">
        <v>4351.82</v>
      </c>
      <c r="Y168" s="17">
        <f t="shared" si="2"/>
        <v>302.60999999999967</v>
      </c>
      <c r="Z168" s="1">
        <v>7</v>
      </c>
      <c r="AA168" s="1">
        <v>18</v>
      </c>
      <c r="AB168" s="1">
        <v>3</v>
      </c>
      <c r="AC168" s="1">
        <v>25</v>
      </c>
      <c r="AD168" s="1">
        <v>5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15</v>
      </c>
      <c r="AU168" s="1">
        <v>23</v>
      </c>
      <c r="AV168" s="1">
        <v>12</v>
      </c>
      <c r="AW168" s="1">
        <v>19</v>
      </c>
      <c r="AX168" s="1">
        <v>118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11</v>
      </c>
      <c r="BE168" s="1">
        <v>25</v>
      </c>
      <c r="BF168" s="1">
        <v>28</v>
      </c>
      <c r="BG168" s="1">
        <v>19</v>
      </c>
      <c r="BH168" s="1">
        <v>28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>
      <c r="A169" s="1">
        <v>70984</v>
      </c>
      <c r="B169" s="1" t="s">
        <v>149</v>
      </c>
      <c r="C169" s="1">
        <v>5</v>
      </c>
      <c r="D169" s="1">
        <v>285</v>
      </c>
      <c r="E169" s="1" t="s">
        <v>64</v>
      </c>
      <c r="F169" s="1">
        <v>573</v>
      </c>
      <c r="G169" s="1" t="s">
        <v>87</v>
      </c>
      <c r="H169" s="2">
        <v>171.09</v>
      </c>
      <c r="I169" s="2">
        <v>855.45</v>
      </c>
      <c r="J169" s="10">
        <f t="shared" si="0"/>
        <v>0</v>
      </c>
      <c r="K169" s="11">
        <f t="shared" si="1"/>
        <v>0</v>
      </c>
      <c r="L169" s="1">
        <v>2</v>
      </c>
      <c r="M169" s="1">
        <v>1.6</v>
      </c>
      <c r="N169" s="16"/>
      <c r="O169" s="1">
        <v>2.6</v>
      </c>
      <c r="P169" s="1">
        <v>7.8</v>
      </c>
      <c r="Q169" s="16"/>
      <c r="R169" s="1">
        <v>0</v>
      </c>
      <c r="S169" s="1">
        <v>1.2</v>
      </c>
      <c r="T169" s="16"/>
      <c r="U169" s="1">
        <v>0</v>
      </c>
      <c r="V169" s="15">
        <v>3935.07</v>
      </c>
      <c r="W169" s="2"/>
      <c r="X169" s="2">
        <v>9067.77</v>
      </c>
      <c r="Y169" s="17">
        <f t="shared" si="2"/>
        <v>5132.7000000000007</v>
      </c>
      <c r="Z169" s="1">
        <v>0</v>
      </c>
      <c r="AA169" s="1">
        <v>4</v>
      </c>
      <c r="AB169" s="1">
        <v>5</v>
      </c>
      <c r="AC169" s="1">
        <v>6</v>
      </c>
      <c r="AD169" s="1">
        <v>8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4</v>
      </c>
      <c r="AU169" s="1">
        <v>7</v>
      </c>
      <c r="AV169" s="1">
        <v>1</v>
      </c>
      <c r="AW169" s="1">
        <v>9</v>
      </c>
      <c r="AX169" s="1">
        <v>39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6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>
      <c r="A170" s="1">
        <v>70060</v>
      </c>
      <c r="B170" s="1" t="s">
        <v>305</v>
      </c>
      <c r="C170" s="1">
        <v>1</v>
      </c>
      <c r="D170" s="1">
        <v>285</v>
      </c>
      <c r="E170" s="1" t="s">
        <v>64</v>
      </c>
      <c r="F170" s="1">
        <v>570</v>
      </c>
      <c r="G170" s="1" t="s">
        <v>72</v>
      </c>
      <c r="H170" s="2">
        <v>780.58</v>
      </c>
      <c r="I170" s="2">
        <v>780.58</v>
      </c>
      <c r="J170" s="10">
        <f t="shared" si="0"/>
        <v>0</v>
      </c>
      <c r="K170" s="11">
        <f t="shared" si="1"/>
        <v>0</v>
      </c>
      <c r="L170" s="1">
        <v>0</v>
      </c>
      <c r="M170" s="1">
        <v>0</v>
      </c>
      <c r="N170" s="16"/>
      <c r="O170" s="1">
        <v>0</v>
      </c>
      <c r="P170" s="1">
        <v>0</v>
      </c>
      <c r="Q170" s="16"/>
      <c r="R170" s="1">
        <v>5</v>
      </c>
      <c r="S170" s="1">
        <v>2</v>
      </c>
      <c r="T170" s="16"/>
      <c r="U170" s="1">
        <v>0</v>
      </c>
      <c r="V170" s="15">
        <v>3902.9</v>
      </c>
      <c r="W170" s="2"/>
      <c r="X170" s="2">
        <v>1561.16</v>
      </c>
      <c r="Y170" s="17">
        <f t="shared" si="2"/>
        <v>-2341.7399999999998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5</v>
      </c>
      <c r="BE170" s="1">
        <v>0</v>
      </c>
      <c r="BF170" s="1">
        <v>0</v>
      </c>
      <c r="BG170" s="1">
        <v>0</v>
      </c>
      <c r="BH170" s="1">
        <v>2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>
      <c r="A171" s="1">
        <v>70112</v>
      </c>
      <c r="B171" s="1" t="s">
        <v>246</v>
      </c>
      <c r="C171" s="1">
        <v>18</v>
      </c>
      <c r="D171" s="1">
        <v>285</v>
      </c>
      <c r="E171" s="1" t="s">
        <v>64</v>
      </c>
      <c r="F171" s="1">
        <v>558</v>
      </c>
      <c r="G171" s="1" t="s">
        <v>67</v>
      </c>
      <c r="H171" s="2">
        <v>47.35</v>
      </c>
      <c r="I171" s="2">
        <v>852.3</v>
      </c>
      <c r="J171" s="10">
        <f t="shared" si="0"/>
        <v>0</v>
      </c>
      <c r="K171" s="11">
        <f t="shared" si="1"/>
        <v>0</v>
      </c>
      <c r="L171" s="1">
        <v>2.2200000000000002</v>
      </c>
      <c r="M171" s="1">
        <v>1.22</v>
      </c>
      <c r="N171" s="16"/>
      <c r="O171" s="1">
        <v>1.58</v>
      </c>
      <c r="P171" s="1">
        <v>1.33</v>
      </c>
      <c r="Q171" s="16"/>
      <c r="R171" s="1">
        <v>0.61</v>
      </c>
      <c r="S171" s="1">
        <v>0.72</v>
      </c>
      <c r="T171" s="16"/>
      <c r="U171" s="1">
        <v>0</v>
      </c>
      <c r="V171" s="15">
        <v>3764.33</v>
      </c>
      <c r="W171" s="2"/>
      <c r="X171" s="2">
        <v>2793.65</v>
      </c>
      <c r="Y171" s="17">
        <f t="shared" si="2"/>
        <v>-970.67999999999984</v>
      </c>
      <c r="Z171" s="1">
        <v>2</v>
      </c>
      <c r="AA171" s="1">
        <v>2</v>
      </c>
      <c r="AB171" s="1">
        <v>37</v>
      </c>
      <c r="AC171" s="1">
        <v>0</v>
      </c>
      <c r="AD171" s="1">
        <v>22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1</v>
      </c>
      <c r="AU171" s="1">
        <v>1</v>
      </c>
      <c r="AV171" s="1">
        <v>26</v>
      </c>
      <c r="AW171" s="1">
        <v>2</v>
      </c>
      <c r="AX171" s="1">
        <v>24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1</v>
      </c>
      <c r="BE171" s="1">
        <v>4</v>
      </c>
      <c r="BF171" s="1">
        <v>3</v>
      </c>
      <c r="BG171" s="1">
        <v>10</v>
      </c>
      <c r="BH171" s="1">
        <v>13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>
      <c r="A172" s="1">
        <v>70171</v>
      </c>
      <c r="B172" s="1" t="s">
        <v>283</v>
      </c>
      <c r="C172" s="1">
        <v>15</v>
      </c>
      <c r="D172" s="1">
        <v>285</v>
      </c>
      <c r="E172" s="1" t="s">
        <v>64</v>
      </c>
      <c r="F172" s="1">
        <v>322</v>
      </c>
      <c r="G172" s="1" t="s">
        <v>167</v>
      </c>
      <c r="H172" s="2">
        <v>30.07</v>
      </c>
      <c r="I172" s="2">
        <v>451.05</v>
      </c>
      <c r="J172" s="10">
        <f t="shared" si="0"/>
        <v>0</v>
      </c>
      <c r="K172" s="11">
        <f t="shared" si="1"/>
        <v>0</v>
      </c>
      <c r="L172" s="1">
        <v>1</v>
      </c>
      <c r="M172" s="1">
        <v>6.33</v>
      </c>
      <c r="N172" s="16"/>
      <c r="O172" s="1">
        <v>6.43</v>
      </c>
      <c r="P172" s="1">
        <v>6.33</v>
      </c>
      <c r="Q172" s="16"/>
      <c r="R172" s="1">
        <v>0.4</v>
      </c>
      <c r="S172" s="1">
        <v>1.67</v>
      </c>
      <c r="T172" s="16"/>
      <c r="U172" s="1">
        <v>0</v>
      </c>
      <c r="V172" s="15">
        <v>3533.22</v>
      </c>
      <c r="W172" s="2"/>
      <c r="X172" s="2">
        <v>6465.05</v>
      </c>
      <c r="Y172" s="17">
        <f t="shared" si="2"/>
        <v>2931.8300000000004</v>
      </c>
      <c r="Z172" s="1">
        <v>3</v>
      </c>
      <c r="AA172" s="1">
        <v>7</v>
      </c>
      <c r="AB172" s="1">
        <v>6</v>
      </c>
      <c r="AC172" s="1">
        <v>5</v>
      </c>
      <c r="AD172" s="1">
        <v>95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35</v>
      </c>
      <c r="AU172" s="1">
        <v>7</v>
      </c>
      <c r="AV172" s="1">
        <v>40</v>
      </c>
      <c r="AW172" s="1">
        <v>36</v>
      </c>
      <c r="AX172" s="1">
        <v>95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</v>
      </c>
      <c r="BE172" s="1">
        <v>10</v>
      </c>
      <c r="BF172" s="1">
        <v>0</v>
      </c>
      <c r="BG172" s="1">
        <v>0</v>
      </c>
      <c r="BH172" s="1">
        <v>25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>
      <c r="A173" s="1">
        <v>70360</v>
      </c>
      <c r="B173" s="1" t="s">
        <v>245</v>
      </c>
      <c r="C173" s="1">
        <v>15</v>
      </c>
      <c r="D173" s="1">
        <v>285</v>
      </c>
      <c r="E173" s="1" t="s">
        <v>64</v>
      </c>
      <c r="F173" s="1">
        <v>562</v>
      </c>
      <c r="G173" s="1" t="s">
        <v>65</v>
      </c>
      <c r="H173" s="2">
        <v>30.07</v>
      </c>
      <c r="I173" s="2">
        <v>451.05</v>
      </c>
      <c r="J173" s="10">
        <f t="shared" si="0"/>
        <v>0</v>
      </c>
      <c r="K173" s="11">
        <f t="shared" si="1"/>
        <v>0</v>
      </c>
      <c r="L173" s="1">
        <v>0.4</v>
      </c>
      <c r="M173" s="1">
        <v>0.4</v>
      </c>
      <c r="N173" s="16"/>
      <c r="O173" s="1">
        <v>6.37</v>
      </c>
      <c r="P173" s="1">
        <v>5.8</v>
      </c>
      <c r="Q173" s="16"/>
      <c r="R173" s="1">
        <v>1.07</v>
      </c>
      <c r="S173" s="1">
        <v>1.73</v>
      </c>
      <c r="T173" s="16"/>
      <c r="U173" s="1">
        <v>0</v>
      </c>
      <c r="V173" s="15">
        <v>3533.22</v>
      </c>
      <c r="W173" s="2"/>
      <c r="X173" s="2">
        <v>3578.33</v>
      </c>
      <c r="Y173" s="17">
        <f t="shared" si="2"/>
        <v>45.110000000000127</v>
      </c>
      <c r="Z173" s="1">
        <v>5</v>
      </c>
      <c r="AA173" s="1">
        <v>2</v>
      </c>
      <c r="AB173" s="1">
        <v>0</v>
      </c>
      <c r="AC173" s="1">
        <v>0</v>
      </c>
      <c r="AD173" s="1">
        <v>6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47</v>
      </c>
      <c r="AU173" s="1">
        <v>11</v>
      </c>
      <c r="AV173" s="1">
        <v>34</v>
      </c>
      <c r="AW173" s="1">
        <v>18</v>
      </c>
      <c r="AX173" s="1">
        <v>87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14</v>
      </c>
      <c r="BE173" s="1">
        <v>2</v>
      </c>
      <c r="BF173" s="1">
        <v>1</v>
      </c>
      <c r="BG173" s="1">
        <v>0</v>
      </c>
      <c r="BH173" s="1">
        <v>26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>
      <c r="A174" s="1">
        <v>70978</v>
      </c>
      <c r="B174" s="1" t="s">
        <v>265</v>
      </c>
      <c r="C174" s="1">
        <v>16</v>
      </c>
      <c r="D174" s="1">
        <v>285</v>
      </c>
      <c r="E174" s="1" t="s">
        <v>64</v>
      </c>
      <c r="F174" s="1">
        <v>998</v>
      </c>
      <c r="G174" s="1" t="s">
        <v>266</v>
      </c>
      <c r="H174" s="2">
        <v>84.48</v>
      </c>
      <c r="I174" s="2">
        <v>1351.68</v>
      </c>
      <c r="J174" s="10">
        <f t="shared" si="0"/>
        <v>0</v>
      </c>
      <c r="K174" s="11">
        <f t="shared" si="1"/>
        <v>0</v>
      </c>
      <c r="L174" s="1">
        <v>0.06</v>
      </c>
      <c r="M174" s="1">
        <v>0.62</v>
      </c>
      <c r="N174" s="16"/>
      <c r="O174" s="1">
        <v>2.06</v>
      </c>
      <c r="P174" s="1">
        <v>4.6900000000000004</v>
      </c>
      <c r="Q174" s="16"/>
      <c r="R174" s="1">
        <v>0.38</v>
      </c>
      <c r="S174" s="1">
        <v>2.81</v>
      </c>
      <c r="T174" s="16"/>
      <c r="U174" s="1">
        <v>0</v>
      </c>
      <c r="V174" s="15">
        <v>3379.2</v>
      </c>
      <c r="W174" s="2"/>
      <c r="X174" s="2">
        <v>10982.4</v>
      </c>
      <c r="Y174" s="17">
        <f t="shared" si="2"/>
        <v>7603.2</v>
      </c>
      <c r="Z174" s="1">
        <v>0</v>
      </c>
      <c r="AA174" s="1">
        <v>0</v>
      </c>
      <c r="AB174" s="1">
        <v>0</v>
      </c>
      <c r="AC174" s="1">
        <v>2</v>
      </c>
      <c r="AD174" s="1">
        <v>10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8</v>
      </c>
      <c r="AU174" s="1">
        <v>17</v>
      </c>
      <c r="AV174" s="1">
        <v>11</v>
      </c>
      <c r="AW174" s="1">
        <v>11</v>
      </c>
      <c r="AX174" s="1">
        <v>75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2</v>
      </c>
      <c r="BE174" s="1">
        <v>0</v>
      </c>
      <c r="BF174" s="1">
        <v>0</v>
      </c>
      <c r="BG174" s="1">
        <v>8</v>
      </c>
      <c r="BH174" s="1">
        <v>45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>
      <c r="A175" s="1">
        <v>70114</v>
      </c>
      <c r="B175" s="1" t="s">
        <v>309</v>
      </c>
      <c r="C175" s="1">
        <v>16</v>
      </c>
      <c r="D175" s="1">
        <v>285</v>
      </c>
      <c r="E175" s="1" t="s">
        <v>64</v>
      </c>
      <c r="F175" s="1">
        <v>974</v>
      </c>
      <c r="G175" s="1" t="s">
        <v>110</v>
      </c>
      <c r="H175" s="2">
        <v>51.921599999999998</v>
      </c>
      <c r="I175" s="2">
        <v>830.74559999999997</v>
      </c>
      <c r="J175" s="10">
        <f t="shared" si="0"/>
        <v>0</v>
      </c>
      <c r="K175" s="11">
        <f t="shared" si="1"/>
        <v>0</v>
      </c>
      <c r="L175" s="1">
        <v>0.12</v>
      </c>
      <c r="M175" s="1">
        <v>0</v>
      </c>
      <c r="N175" s="16"/>
      <c r="O175" s="1">
        <v>3.28</v>
      </c>
      <c r="P175" s="1">
        <v>3</v>
      </c>
      <c r="Q175" s="16"/>
      <c r="R175" s="1">
        <v>0.66</v>
      </c>
      <c r="S175" s="1">
        <v>0</v>
      </c>
      <c r="T175" s="16"/>
      <c r="U175" s="1">
        <v>0</v>
      </c>
      <c r="V175" s="15">
        <v>3374.9</v>
      </c>
      <c r="W175" s="2"/>
      <c r="X175" s="2">
        <v>2492.2399999999998</v>
      </c>
      <c r="Y175" s="17">
        <f t="shared" si="2"/>
        <v>-882.66000000000031</v>
      </c>
      <c r="Z175" s="1">
        <v>0</v>
      </c>
      <c r="AA175" s="1">
        <v>0</v>
      </c>
      <c r="AB175" s="1">
        <v>1</v>
      </c>
      <c r="AC175" s="1">
        <v>2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32</v>
      </c>
      <c r="AU175" s="1">
        <v>0</v>
      </c>
      <c r="AV175" s="1">
        <v>18</v>
      </c>
      <c r="AW175" s="1">
        <v>5</v>
      </c>
      <c r="AX175" s="1">
        <v>48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19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>
      <c r="A176" s="1">
        <v>70172</v>
      </c>
      <c r="B176" s="1" t="s">
        <v>282</v>
      </c>
      <c r="C176" s="1">
        <v>15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30.07</v>
      </c>
      <c r="I176" s="2">
        <v>451.05</v>
      </c>
      <c r="J176" s="10">
        <f t="shared" si="0"/>
        <v>0</v>
      </c>
      <c r="K176" s="11">
        <f t="shared" si="1"/>
        <v>0</v>
      </c>
      <c r="L176" s="1">
        <v>0.56999999999999995</v>
      </c>
      <c r="M176" s="1">
        <v>1.4</v>
      </c>
      <c r="N176" s="16"/>
      <c r="O176" s="1">
        <v>6.3</v>
      </c>
      <c r="P176" s="1">
        <v>5.13</v>
      </c>
      <c r="Q176" s="16"/>
      <c r="R176" s="1">
        <v>0</v>
      </c>
      <c r="S176" s="1">
        <v>1</v>
      </c>
      <c r="T176" s="16"/>
      <c r="U176" s="1">
        <v>0</v>
      </c>
      <c r="V176" s="15">
        <v>3097.21</v>
      </c>
      <c r="W176" s="2"/>
      <c r="X176" s="2">
        <v>3397.91</v>
      </c>
      <c r="Y176" s="17">
        <f t="shared" si="2"/>
        <v>300.69999999999982</v>
      </c>
      <c r="Z176" s="1">
        <v>6</v>
      </c>
      <c r="AA176" s="1">
        <v>2</v>
      </c>
      <c r="AB176" s="1">
        <v>1</v>
      </c>
      <c r="AC176" s="1">
        <v>1</v>
      </c>
      <c r="AD176" s="1">
        <v>21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20</v>
      </c>
      <c r="AU176" s="1">
        <v>9</v>
      </c>
      <c r="AV176" s="1">
        <v>61</v>
      </c>
      <c r="AW176" s="1">
        <v>18</v>
      </c>
      <c r="AX176" s="1">
        <v>77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15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>
      <c r="A177" s="1">
        <v>70000</v>
      </c>
      <c r="B177" s="1" t="s">
        <v>140</v>
      </c>
      <c r="C177" s="1">
        <v>9</v>
      </c>
      <c r="D177" s="1">
        <v>285</v>
      </c>
      <c r="E177" s="1" t="s">
        <v>64</v>
      </c>
      <c r="F177" s="1">
        <v>991</v>
      </c>
      <c r="G177" s="1" t="s">
        <v>141</v>
      </c>
      <c r="H177" s="2">
        <v>94.444400000000002</v>
      </c>
      <c r="I177" s="2">
        <v>849.99959999999999</v>
      </c>
      <c r="J177" s="10">
        <f t="shared" si="0"/>
        <v>0</v>
      </c>
      <c r="K177" s="11">
        <f t="shared" si="1"/>
        <v>0</v>
      </c>
      <c r="L177" s="1">
        <v>0.83</v>
      </c>
      <c r="M177" s="1">
        <v>2.11</v>
      </c>
      <c r="N177" s="16"/>
      <c r="O177" s="1">
        <v>2.39</v>
      </c>
      <c r="P177" s="1">
        <v>3.33</v>
      </c>
      <c r="Q177" s="16"/>
      <c r="R177" s="1">
        <v>0.33</v>
      </c>
      <c r="S177" s="1">
        <v>0.56000000000000005</v>
      </c>
      <c r="T177" s="16"/>
      <c r="U177" s="1">
        <v>0</v>
      </c>
      <c r="V177" s="15">
        <v>3022.22</v>
      </c>
      <c r="W177" s="2"/>
      <c r="X177" s="2">
        <v>5100</v>
      </c>
      <c r="Y177" s="17">
        <f t="shared" si="2"/>
        <v>2077.7800000000002</v>
      </c>
      <c r="Z177" s="1">
        <v>4</v>
      </c>
      <c r="AA177" s="1">
        <v>1</v>
      </c>
      <c r="AB177" s="1">
        <v>1</v>
      </c>
      <c r="AC177" s="1">
        <v>4</v>
      </c>
      <c r="AD177" s="1">
        <v>19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8</v>
      </c>
      <c r="AU177" s="1">
        <v>4</v>
      </c>
      <c r="AV177" s="1">
        <v>5</v>
      </c>
      <c r="AW177" s="1">
        <v>13</v>
      </c>
      <c r="AX177" s="1">
        <v>30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3</v>
      </c>
      <c r="BE177" s="1">
        <v>0</v>
      </c>
      <c r="BF177" s="1">
        <v>0</v>
      </c>
      <c r="BG177" s="1">
        <v>0</v>
      </c>
      <c r="BH177" s="1">
        <v>5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>
      <c r="A178" s="1">
        <v>70141</v>
      </c>
      <c r="B178" s="1" t="s">
        <v>270</v>
      </c>
      <c r="C178" s="1">
        <v>15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28.82</v>
      </c>
      <c r="I178" s="2">
        <v>432.3</v>
      </c>
      <c r="J178" s="10">
        <f t="shared" si="0"/>
        <v>0</v>
      </c>
      <c r="K178" s="11">
        <f t="shared" si="1"/>
        <v>0</v>
      </c>
      <c r="L178" s="1">
        <v>0.9</v>
      </c>
      <c r="M178" s="1">
        <v>1.33</v>
      </c>
      <c r="N178" s="16"/>
      <c r="O178" s="1">
        <v>4.7699999999999996</v>
      </c>
      <c r="P178" s="1">
        <v>5.4</v>
      </c>
      <c r="Q178" s="16"/>
      <c r="R178" s="1">
        <v>1.1000000000000001</v>
      </c>
      <c r="S178" s="1">
        <v>0</v>
      </c>
      <c r="T178" s="16"/>
      <c r="U178" s="1">
        <v>0</v>
      </c>
      <c r="V178" s="15">
        <v>2925.23</v>
      </c>
      <c r="W178" s="2"/>
      <c r="X178" s="2">
        <v>2910.82</v>
      </c>
      <c r="Y178" s="17">
        <f t="shared" si="2"/>
        <v>-14.409999999999854</v>
      </c>
      <c r="Z178" s="1">
        <v>3</v>
      </c>
      <c r="AA178" s="1">
        <v>8</v>
      </c>
      <c r="AB178" s="1">
        <v>3</v>
      </c>
      <c r="AC178" s="1">
        <v>7</v>
      </c>
      <c r="AD178" s="1">
        <v>20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26</v>
      </c>
      <c r="AU178" s="1">
        <v>36</v>
      </c>
      <c r="AV178" s="1">
        <v>22</v>
      </c>
      <c r="AW178" s="1">
        <v>11</v>
      </c>
      <c r="AX178" s="1">
        <v>81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3</v>
      </c>
      <c r="BE178" s="1">
        <v>1</v>
      </c>
      <c r="BF178" s="1">
        <v>8</v>
      </c>
      <c r="BG178" s="1">
        <v>10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>
      <c r="A179" s="1">
        <v>70407</v>
      </c>
      <c r="B179" s="1" t="s">
        <v>220</v>
      </c>
      <c r="C179" s="1">
        <v>20</v>
      </c>
      <c r="D179" s="1">
        <v>285</v>
      </c>
      <c r="E179" s="1" t="s">
        <v>64</v>
      </c>
      <c r="F179" s="1">
        <v>557</v>
      </c>
      <c r="G179" s="1" t="s">
        <v>69</v>
      </c>
      <c r="H179" s="2">
        <v>71.849999999999994</v>
      </c>
      <c r="I179" s="2">
        <v>1437</v>
      </c>
      <c r="J179" s="10">
        <f t="shared" si="0"/>
        <v>0</v>
      </c>
      <c r="K179" s="11">
        <f t="shared" si="1"/>
        <v>0</v>
      </c>
      <c r="L179" s="1">
        <v>0</v>
      </c>
      <c r="M179" s="1">
        <v>0</v>
      </c>
      <c r="N179" s="16"/>
      <c r="O179" s="1">
        <v>1.27</v>
      </c>
      <c r="P179" s="1">
        <v>0</v>
      </c>
      <c r="Q179" s="16"/>
      <c r="R179" s="1">
        <v>0.72</v>
      </c>
      <c r="S179" s="1">
        <v>0.1</v>
      </c>
      <c r="T179" s="16"/>
      <c r="U179" s="1">
        <v>0</v>
      </c>
      <c r="V179" s="15">
        <v>2874</v>
      </c>
      <c r="W179" s="2"/>
      <c r="X179" s="2">
        <v>143.69999999999999</v>
      </c>
      <c r="Y179" s="17">
        <f t="shared" si="2"/>
        <v>-2730.3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17</v>
      </c>
      <c r="AW179" s="1">
        <v>17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13</v>
      </c>
      <c r="BE179" s="1">
        <v>3</v>
      </c>
      <c r="BF179" s="1">
        <v>0</v>
      </c>
      <c r="BG179" s="1">
        <v>0</v>
      </c>
      <c r="BH179" s="1">
        <v>2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1:65">
      <c r="A180" s="1">
        <v>70033</v>
      </c>
      <c r="B180" s="1" t="s">
        <v>179</v>
      </c>
      <c r="C180" s="1">
        <v>18</v>
      </c>
      <c r="D180" s="1">
        <v>285</v>
      </c>
      <c r="E180" s="1" t="s">
        <v>64</v>
      </c>
      <c r="F180" s="1">
        <v>991</v>
      </c>
      <c r="G180" s="1" t="s">
        <v>141</v>
      </c>
      <c r="H180" s="2">
        <v>47.222200000000001</v>
      </c>
      <c r="I180" s="2">
        <v>849.99959999999999</v>
      </c>
      <c r="J180" s="10">
        <f t="shared" si="0"/>
        <v>0</v>
      </c>
      <c r="K180" s="11">
        <f t="shared" si="1"/>
        <v>0</v>
      </c>
      <c r="L180" s="1">
        <v>0.69</v>
      </c>
      <c r="M180" s="1">
        <v>3.06</v>
      </c>
      <c r="N180" s="16"/>
      <c r="O180" s="1">
        <v>2.25</v>
      </c>
      <c r="P180" s="1">
        <v>3.61</v>
      </c>
      <c r="Q180" s="16"/>
      <c r="R180" s="1">
        <v>0.36</v>
      </c>
      <c r="S180" s="1">
        <v>0.89</v>
      </c>
      <c r="T180" s="16"/>
      <c r="U180" s="1">
        <v>0</v>
      </c>
      <c r="V180" s="15">
        <v>2809.72</v>
      </c>
      <c r="W180" s="2"/>
      <c r="X180" s="2">
        <v>6422.22</v>
      </c>
      <c r="Y180" s="17">
        <f t="shared" si="2"/>
        <v>3612.5000000000005</v>
      </c>
      <c r="Z180" s="1">
        <v>8</v>
      </c>
      <c r="AA180" s="1">
        <v>2</v>
      </c>
      <c r="AB180" s="1">
        <v>2</v>
      </c>
      <c r="AC180" s="1">
        <v>3</v>
      </c>
      <c r="AD180" s="1">
        <v>55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12</v>
      </c>
      <c r="AU180" s="1">
        <v>3</v>
      </c>
      <c r="AV180" s="1">
        <v>16</v>
      </c>
      <c r="AW180" s="1">
        <v>22</v>
      </c>
      <c r="AX180" s="1">
        <v>65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</v>
      </c>
      <c r="BE180" s="1">
        <v>2</v>
      </c>
      <c r="BF180" s="1">
        <v>0</v>
      </c>
      <c r="BG180" s="1">
        <v>9</v>
      </c>
      <c r="BH180" s="1">
        <v>16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1:65">
      <c r="A181" s="1">
        <v>70231</v>
      </c>
      <c r="B181" s="1" t="s">
        <v>331</v>
      </c>
      <c r="C181" s="1">
        <v>12</v>
      </c>
      <c r="D181" s="1">
        <v>285</v>
      </c>
      <c r="E181" s="1" t="s">
        <v>64</v>
      </c>
      <c r="F181" s="1">
        <v>558</v>
      </c>
      <c r="G181" s="1" t="s">
        <v>67</v>
      </c>
      <c r="H181" s="2">
        <v>66.930000000000007</v>
      </c>
      <c r="I181" s="2">
        <v>803.16</v>
      </c>
      <c r="J181" s="10">
        <f t="shared" si="0"/>
        <v>0</v>
      </c>
      <c r="K181" s="11">
        <f t="shared" si="1"/>
        <v>0</v>
      </c>
      <c r="L181" s="1">
        <v>0</v>
      </c>
      <c r="M181" s="1">
        <v>0</v>
      </c>
      <c r="N181" s="16"/>
      <c r="O181" s="1">
        <v>3.46</v>
      </c>
      <c r="P181" s="1">
        <v>0</v>
      </c>
      <c r="Q181" s="16"/>
      <c r="R181" s="1">
        <v>0</v>
      </c>
      <c r="S181" s="1">
        <v>0</v>
      </c>
      <c r="T181" s="16"/>
      <c r="U181" s="1">
        <v>0</v>
      </c>
      <c r="V181" s="15">
        <v>2777.6</v>
      </c>
      <c r="W181" s="2"/>
      <c r="X181" s="2">
        <v>0</v>
      </c>
      <c r="Y181" s="17">
        <f t="shared" si="2"/>
        <v>-2777.6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26</v>
      </c>
      <c r="AW181" s="1">
        <v>31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>
      <c r="A182" s="1">
        <v>70351</v>
      </c>
      <c r="B182" s="1" t="s">
        <v>275</v>
      </c>
      <c r="C182" s="1">
        <v>5</v>
      </c>
      <c r="D182" s="1">
        <v>285</v>
      </c>
      <c r="E182" s="1" t="s">
        <v>64</v>
      </c>
      <c r="F182" s="1">
        <v>562</v>
      </c>
      <c r="G182" s="1" t="s">
        <v>65</v>
      </c>
      <c r="H182" s="2">
        <v>61.49</v>
      </c>
      <c r="I182" s="2">
        <v>307.45</v>
      </c>
      <c r="J182" s="10">
        <f t="shared" si="0"/>
        <v>0</v>
      </c>
      <c r="K182" s="11">
        <f t="shared" si="1"/>
        <v>0</v>
      </c>
      <c r="L182" s="1">
        <v>2.9</v>
      </c>
      <c r="M182" s="1">
        <v>0.2</v>
      </c>
      <c r="N182" s="16"/>
      <c r="O182" s="1">
        <v>5.7</v>
      </c>
      <c r="P182" s="1">
        <v>3.6</v>
      </c>
      <c r="Q182" s="16"/>
      <c r="R182" s="1">
        <v>0.4</v>
      </c>
      <c r="S182" s="1">
        <v>0</v>
      </c>
      <c r="T182" s="16"/>
      <c r="U182" s="1">
        <v>0</v>
      </c>
      <c r="V182" s="15">
        <v>2767.05</v>
      </c>
      <c r="W182" s="2"/>
      <c r="X182" s="2">
        <v>1168.31</v>
      </c>
      <c r="Y182" s="17">
        <f t="shared" si="2"/>
        <v>-1598.7400000000002</v>
      </c>
      <c r="Z182" s="1">
        <v>6</v>
      </c>
      <c r="AA182" s="1">
        <v>3</v>
      </c>
      <c r="AB182" s="1">
        <v>5</v>
      </c>
      <c r="AC182" s="1">
        <v>4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10</v>
      </c>
      <c r="AU182" s="1">
        <v>11</v>
      </c>
      <c r="AV182" s="1">
        <v>10</v>
      </c>
      <c r="AW182" s="1">
        <v>6</v>
      </c>
      <c r="AX182" s="1">
        <v>18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2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>
      <c r="A183" s="1">
        <v>70147</v>
      </c>
      <c r="B183" s="1" t="s">
        <v>232</v>
      </c>
      <c r="C183" s="1">
        <v>40</v>
      </c>
      <c r="D183" s="1">
        <v>285</v>
      </c>
      <c r="E183" s="1" t="s">
        <v>64</v>
      </c>
      <c r="F183" s="1">
        <v>974</v>
      </c>
      <c r="G183" s="1" t="s">
        <v>110</v>
      </c>
      <c r="H183" s="2">
        <v>30.79</v>
      </c>
      <c r="I183" s="2">
        <v>1231.5999999999999</v>
      </c>
      <c r="J183" s="10">
        <f t="shared" si="0"/>
        <v>0</v>
      </c>
      <c r="K183" s="11">
        <f t="shared" si="1"/>
        <v>0</v>
      </c>
      <c r="L183" s="1">
        <v>0.59</v>
      </c>
      <c r="M183" s="1">
        <v>0.02</v>
      </c>
      <c r="N183" s="16"/>
      <c r="O183" s="1">
        <v>0.85</v>
      </c>
      <c r="P183" s="1">
        <v>0</v>
      </c>
      <c r="Q183" s="16"/>
      <c r="R183" s="1">
        <v>0.76</v>
      </c>
      <c r="S183" s="1">
        <v>0.3</v>
      </c>
      <c r="T183" s="16"/>
      <c r="U183" s="1">
        <v>0</v>
      </c>
      <c r="V183" s="15">
        <v>2709.52</v>
      </c>
      <c r="W183" s="2"/>
      <c r="X183" s="2">
        <v>400.27</v>
      </c>
      <c r="Y183" s="17">
        <f t="shared" si="2"/>
        <v>-2309.25</v>
      </c>
      <c r="Z183" s="1">
        <v>8</v>
      </c>
      <c r="AA183" s="1">
        <v>31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68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8</v>
      </c>
      <c r="BE183" s="1">
        <v>13</v>
      </c>
      <c r="BF183" s="1">
        <v>14</v>
      </c>
      <c r="BG183" s="1">
        <v>4</v>
      </c>
      <c r="BH183" s="1">
        <v>12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1:65">
      <c r="A184" s="1">
        <v>70251</v>
      </c>
      <c r="B184" s="1" t="s">
        <v>251</v>
      </c>
      <c r="C184" s="1">
        <v>15</v>
      </c>
      <c r="D184" s="1">
        <v>285</v>
      </c>
      <c r="E184" s="1" t="s">
        <v>64</v>
      </c>
      <c r="F184" s="1">
        <v>562</v>
      </c>
      <c r="G184" s="1" t="s">
        <v>65</v>
      </c>
      <c r="H184" s="2">
        <v>30.07</v>
      </c>
      <c r="I184" s="2">
        <v>451.05</v>
      </c>
      <c r="J184" s="10">
        <f t="shared" si="0"/>
        <v>0</v>
      </c>
      <c r="K184" s="11">
        <f t="shared" si="1"/>
        <v>0</v>
      </c>
      <c r="L184" s="1">
        <v>0.2</v>
      </c>
      <c r="M184" s="1">
        <v>0.2</v>
      </c>
      <c r="N184" s="16"/>
      <c r="O184" s="1">
        <v>3.93</v>
      </c>
      <c r="P184" s="1">
        <v>0.4</v>
      </c>
      <c r="Q184" s="16"/>
      <c r="R184" s="1">
        <v>1.83</v>
      </c>
      <c r="S184" s="1">
        <v>0</v>
      </c>
      <c r="T184" s="16"/>
      <c r="U184" s="1">
        <v>0</v>
      </c>
      <c r="V184" s="15">
        <v>2691.27</v>
      </c>
      <c r="W184" s="2"/>
      <c r="X184" s="2">
        <v>270.63</v>
      </c>
      <c r="Y184" s="17">
        <f t="shared" si="2"/>
        <v>-2420.64</v>
      </c>
      <c r="Z184" s="1">
        <v>0</v>
      </c>
      <c r="AA184" s="1">
        <v>0</v>
      </c>
      <c r="AB184" s="1">
        <v>2</v>
      </c>
      <c r="AC184" s="1">
        <v>2</v>
      </c>
      <c r="AD184" s="1">
        <v>3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19</v>
      </c>
      <c r="AU184" s="1">
        <v>12</v>
      </c>
      <c r="AV184" s="1">
        <v>26</v>
      </c>
      <c r="AW184" s="1">
        <v>16</v>
      </c>
      <c r="AX184" s="1">
        <v>6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18</v>
      </c>
      <c r="BG184" s="1">
        <v>19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1:65">
      <c r="A185" s="1">
        <v>70970</v>
      </c>
      <c r="B185" s="1" t="s">
        <v>237</v>
      </c>
      <c r="C185" s="1">
        <v>15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28.82</v>
      </c>
      <c r="I185" s="2">
        <v>432.3</v>
      </c>
      <c r="J185" s="10">
        <f t="shared" si="0"/>
        <v>0</v>
      </c>
      <c r="K185" s="11">
        <f t="shared" si="1"/>
        <v>0</v>
      </c>
      <c r="L185" s="1">
        <v>0.63</v>
      </c>
      <c r="M185" s="1">
        <v>1.07</v>
      </c>
      <c r="N185" s="16"/>
      <c r="O185" s="1">
        <v>4.47</v>
      </c>
      <c r="P185" s="1">
        <v>1.4</v>
      </c>
      <c r="Q185" s="16"/>
      <c r="R185" s="1">
        <v>0.93</v>
      </c>
      <c r="S185" s="1">
        <v>1.33</v>
      </c>
      <c r="T185" s="16"/>
      <c r="U185" s="1">
        <v>0</v>
      </c>
      <c r="V185" s="15">
        <v>2608.21</v>
      </c>
      <c r="W185" s="2"/>
      <c r="X185" s="2">
        <v>1642.74</v>
      </c>
      <c r="Y185" s="17">
        <f t="shared" si="2"/>
        <v>-965.47</v>
      </c>
      <c r="Z185" s="1">
        <v>1</v>
      </c>
      <c r="AA185" s="1">
        <v>3</v>
      </c>
      <c r="AB185" s="1">
        <v>5</v>
      </c>
      <c r="AC185" s="1">
        <v>4</v>
      </c>
      <c r="AD185" s="1">
        <v>16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23</v>
      </c>
      <c r="AU185" s="1">
        <v>1</v>
      </c>
      <c r="AV185" s="1">
        <v>34</v>
      </c>
      <c r="AW185" s="1">
        <v>19</v>
      </c>
      <c r="AX185" s="1">
        <v>21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3</v>
      </c>
      <c r="BE185" s="1">
        <v>1</v>
      </c>
      <c r="BF185" s="1">
        <v>7</v>
      </c>
      <c r="BG185" s="1">
        <v>7</v>
      </c>
      <c r="BH185" s="1">
        <v>20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1:65">
      <c r="A186" s="1">
        <v>70115</v>
      </c>
      <c r="B186" s="1" t="s">
        <v>241</v>
      </c>
      <c r="C186" s="1">
        <v>30</v>
      </c>
      <c r="D186" s="1">
        <v>285</v>
      </c>
      <c r="E186" s="1" t="s">
        <v>64</v>
      </c>
      <c r="F186" s="1">
        <v>573</v>
      </c>
      <c r="G186" s="1" t="s">
        <v>87</v>
      </c>
      <c r="H186" s="2">
        <v>29.93</v>
      </c>
      <c r="I186" s="2">
        <v>897.9</v>
      </c>
      <c r="J186" s="10">
        <f t="shared" si="0"/>
        <v>0</v>
      </c>
      <c r="K186" s="11">
        <f t="shared" si="1"/>
        <v>0</v>
      </c>
      <c r="L186" s="1">
        <v>0.25</v>
      </c>
      <c r="M186" s="1">
        <v>1.73</v>
      </c>
      <c r="N186" s="16"/>
      <c r="O186" s="1">
        <v>2.12</v>
      </c>
      <c r="P186" s="1">
        <v>5.17</v>
      </c>
      <c r="Q186" s="16"/>
      <c r="R186" s="1">
        <v>0.45</v>
      </c>
      <c r="S186" s="1">
        <v>1.57</v>
      </c>
      <c r="T186" s="16"/>
      <c r="U186" s="1">
        <v>0</v>
      </c>
      <c r="V186" s="15">
        <v>2529.08</v>
      </c>
      <c r="W186" s="2"/>
      <c r="X186" s="2">
        <v>7602.22</v>
      </c>
      <c r="Y186" s="17">
        <f t="shared" si="2"/>
        <v>5073.1400000000003</v>
      </c>
      <c r="Z186" s="1">
        <v>1</v>
      </c>
      <c r="AA186" s="1">
        <v>3</v>
      </c>
      <c r="AB186" s="1">
        <v>4</v>
      </c>
      <c r="AC186" s="1">
        <v>2</v>
      </c>
      <c r="AD186" s="1">
        <v>52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13</v>
      </c>
      <c r="AU186" s="1">
        <v>13</v>
      </c>
      <c r="AV186" s="1">
        <v>34</v>
      </c>
      <c r="AW186" s="1">
        <v>20</v>
      </c>
      <c r="AX186" s="1">
        <v>155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3</v>
      </c>
      <c r="BE186" s="1">
        <v>3</v>
      </c>
      <c r="BF186" s="1">
        <v>7</v>
      </c>
      <c r="BG186" s="1">
        <v>4</v>
      </c>
      <c r="BH186" s="1">
        <v>47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1:65">
      <c r="A187" s="1">
        <v>70015</v>
      </c>
      <c r="B187" s="1" t="s">
        <v>288</v>
      </c>
      <c r="C187" s="1">
        <v>12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29.4</v>
      </c>
      <c r="I187" s="2">
        <v>352.8</v>
      </c>
      <c r="J187" s="10">
        <f t="shared" si="0"/>
        <v>0</v>
      </c>
      <c r="K187" s="11">
        <f t="shared" si="1"/>
        <v>0</v>
      </c>
      <c r="L187" s="1">
        <v>0</v>
      </c>
      <c r="M187" s="1">
        <v>2.08</v>
      </c>
      <c r="N187" s="16"/>
      <c r="O187" s="1">
        <v>5.88</v>
      </c>
      <c r="P187" s="1">
        <v>7.08</v>
      </c>
      <c r="Q187" s="16"/>
      <c r="R187" s="1">
        <v>1.1200000000000001</v>
      </c>
      <c r="S187" s="1">
        <v>3.17</v>
      </c>
      <c r="T187" s="16"/>
      <c r="U187" s="1">
        <v>0</v>
      </c>
      <c r="V187" s="15">
        <v>2469.6</v>
      </c>
      <c r="W187" s="2"/>
      <c r="X187" s="2">
        <v>4351.2</v>
      </c>
      <c r="Y187" s="17">
        <f t="shared" si="2"/>
        <v>1881.6</v>
      </c>
      <c r="Z187" s="1">
        <v>0</v>
      </c>
      <c r="AA187" s="1">
        <v>0</v>
      </c>
      <c r="AB187" s="1">
        <v>0</v>
      </c>
      <c r="AC187" s="1">
        <v>0</v>
      </c>
      <c r="AD187" s="1">
        <v>25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23</v>
      </c>
      <c r="AU187" s="1">
        <v>12</v>
      </c>
      <c r="AV187" s="1">
        <v>31</v>
      </c>
      <c r="AW187" s="1">
        <v>21</v>
      </c>
      <c r="AX187" s="1">
        <v>85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2</v>
      </c>
      <c r="BE187" s="1">
        <v>1</v>
      </c>
      <c r="BF187" s="1">
        <v>8</v>
      </c>
      <c r="BG187" s="1">
        <v>6</v>
      </c>
      <c r="BH187" s="1">
        <v>38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1:65">
      <c r="A188" s="1">
        <v>70173</v>
      </c>
      <c r="B188" s="1" t="s">
        <v>316</v>
      </c>
      <c r="C188" s="1">
        <v>4</v>
      </c>
      <c r="D188" s="1">
        <v>285</v>
      </c>
      <c r="E188" s="1" t="s">
        <v>64</v>
      </c>
      <c r="F188" s="1">
        <v>562</v>
      </c>
      <c r="G188" s="1" t="s">
        <v>65</v>
      </c>
      <c r="H188" s="2">
        <v>76.63</v>
      </c>
      <c r="I188" s="2">
        <v>306.52</v>
      </c>
      <c r="J188" s="10">
        <f t="shared" si="0"/>
        <v>0</v>
      </c>
      <c r="K188" s="11">
        <f t="shared" si="1"/>
        <v>0</v>
      </c>
      <c r="L188" s="1">
        <v>0.38</v>
      </c>
      <c r="M188" s="1">
        <v>1</v>
      </c>
      <c r="N188" s="16"/>
      <c r="O188" s="1">
        <v>5.12</v>
      </c>
      <c r="P188" s="1">
        <v>3.25</v>
      </c>
      <c r="Q188" s="16"/>
      <c r="R188" s="1">
        <v>2.5</v>
      </c>
      <c r="S188" s="1">
        <v>1.25</v>
      </c>
      <c r="T188" s="16"/>
      <c r="U188" s="1">
        <v>0</v>
      </c>
      <c r="V188" s="15">
        <v>2452.16</v>
      </c>
      <c r="W188" s="2"/>
      <c r="X188" s="2">
        <v>1685.86</v>
      </c>
      <c r="Y188" s="17">
        <f t="shared" si="2"/>
        <v>-766.3</v>
      </c>
      <c r="Z188" s="1">
        <v>0</v>
      </c>
      <c r="AA188" s="1">
        <v>0</v>
      </c>
      <c r="AB188" s="1">
        <v>1</v>
      </c>
      <c r="AC188" s="1">
        <v>1</v>
      </c>
      <c r="AD188" s="1">
        <v>4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7</v>
      </c>
      <c r="AU188" s="1">
        <v>5</v>
      </c>
      <c r="AV188" s="1">
        <v>10</v>
      </c>
      <c r="AW188" s="1">
        <v>2</v>
      </c>
      <c r="AX188" s="1">
        <v>13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2</v>
      </c>
      <c r="BE188" s="1">
        <v>1</v>
      </c>
      <c r="BF188" s="1">
        <v>7</v>
      </c>
      <c r="BG188" s="1">
        <v>1</v>
      </c>
      <c r="BH188" s="1">
        <v>5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>
      <c r="A189" s="1">
        <v>70153</v>
      </c>
      <c r="B189" s="1" t="s">
        <v>186</v>
      </c>
      <c r="C189" s="1">
        <v>24</v>
      </c>
      <c r="D189" s="1">
        <v>285</v>
      </c>
      <c r="E189" s="1" t="s">
        <v>64</v>
      </c>
      <c r="F189" s="1">
        <v>974</v>
      </c>
      <c r="G189" s="1" t="s">
        <v>110</v>
      </c>
      <c r="H189" s="2">
        <v>44.36</v>
      </c>
      <c r="I189" s="2">
        <v>1064.6400000000001</v>
      </c>
      <c r="J189" s="10">
        <f t="shared" si="0"/>
        <v>0</v>
      </c>
      <c r="K189" s="11">
        <f t="shared" si="1"/>
        <v>0</v>
      </c>
      <c r="L189" s="1">
        <v>0.65</v>
      </c>
      <c r="M189" s="1">
        <v>0.04</v>
      </c>
      <c r="N189" s="16"/>
      <c r="O189" s="1">
        <v>0.92</v>
      </c>
      <c r="P189" s="1">
        <v>0.62</v>
      </c>
      <c r="Q189" s="16"/>
      <c r="R189" s="1">
        <v>0.67</v>
      </c>
      <c r="S189" s="1">
        <v>1.25</v>
      </c>
      <c r="T189" s="16"/>
      <c r="U189" s="1">
        <v>0</v>
      </c>
      <c r="V189" s="15">
        <v>2373.2600000000002</v>
      </c>
      <c r="W189" s="2"/>
      <c r="X189" s="2">
        <v>2040.56</v>
      </c>
      <c r="Y189" s="17">
        <f t="shared" si="2"/>
        <v>-332.70000000000027</v>
      </c>
      <c r="Z189" s="1">
        <v>1</v>
      </c>
      <c r="AA189" s="1">
        <v>3</v>
      </c>
      <c r="AB189" s="1">
        <v>12</v>
      </c>
      <c r="AC189" s="1">
        <v>2</v>
      </c>
      <c r="AD189" s="1">
        <v>1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7</v>
      </c>
      <c r="AU189" s="1">
        <v>4</v>
      </c>
      <c r="AV189" s="1">
        <v>12</v>
      </c>
      <c r="AW189" s="1">
        <v>2</v>
      </c>
      <c r="AX189" s="1">
        <v>15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2</v>
      </c>
      <c r="BE189" s="1">
        <v>0</v>
      </c>
      <c r="BF189" s="1">
        <v>2</v>
      </c>
      <c r="BG189" s="1">
        <v>24</v>
      </c>
      <c r="BH189" s="1">
        <v>30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>
      <c r="A190" s="1">
        <v>70219</v>
      </c>
      <c r="B190" s="1" t="s">
        <v>250</v>
      </c>
      <c r="C190" s="1">
        <v>20</v>
      </c>
      <c r="D190" s="1">
        <v>285</v>
      </c>
      <c r="E190" s="1" t="s">
        <v>64</v>
      </c>
      <c r="F190" s="1">
        <v>991</v>
      </c>
      <c r="G190" s="1" t="s">
        <v>141</v>
      </c>
      <c r="H190" s="2">
        <v>62.57</v>
      </c>
      <c r="I190" s="2">
        <v>1251.4000000000001</v>
      </c>
      <c r="J190" s="10">
        <f t="shared" si="0"/>
        <v>0</v>
      </c>
      <c r="K190" s="11">
        <f t="shared" si="1"/>
        <v>0</v>
      </c>
      <c r="L190" s="1">
        <v>0</v>
      </c>
      <c r="M190" s="1">
        <v>0</v>
      </c>
      <c r="N190" s="16"/>
      <c r="O190" s="1">
        <v>1.88</v>
      </c>
      <c r="P190" s="1">
        <v>0.75</v>
      </c>
      <c r="Q190" s="16"/>
      <c r="R190" s="1">
        <v>0</v>
      </c>
      <c r="S190" s="1">
        <v>0</v>
      </c>
      <c r="T190" s="16"/>
      <c r="U190" s="1">
        <v>0</v>
      </c>
      <c r="V190" s="15">
        <v>2346.38</v>
      </c>
      <c r="W190" s="2"/>
      <c r="X190" s="2">
        <v>938.55</v>
      </c>
      <c r="Y190" s="17">
        <f t="shared" si="2"/>
        <v>-1407.8300000000002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10</v>
      </c>
      <c r="AU190" s="1">
        <v>6</v>
      </c>
      <c r="AV190" s="1">
        <v>17</v>
      </c>
      <c r="AW190" s="1">
        <v>15</v>
      </c>
      <c r="AX190" s="1">
        <v>15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>
      <c r="A191" s="1">
        <v>70146</v>
      </c>
      <c r="B191" s="1" t="s">
        <v>313</v>
      </c>
      <c r="C191" s="1">
        <v>20</v>
      </c>
      <c r="D191" s="1">
        <v>285</v>
      </c>
      <c r="E191" s="1" t="s">
        <v>64</v>
      </c>
      <c r="F191" s="1">
        <v>588</v>
      </c>
      <c r="G191" s="1" t="s">
        <v>146</v>
      </c>
      <c r="H191" s="2">
        <v>53.1</v>
      </c>
      <c r="I191" s="2">
        <v>1062</v>
      </c>
      <c r="J191" s="10">
        <f t="shared" si="0"/>
        <v>0</v>
      </c>
      <c r="K191" s="11">
        <f t="shared" si="1"/>
        <v>0</v>
      </c>
      <c r="L191" s="1">
        <v>1.1200000000000001</v>
      </c>
      <c r="M191" s="1">
        <v>0</v>
      </c>
      <c r="N191" s="16"/>
      <c r="O191" s="1">
        <v>1</v>
      </c>
      <c r="P191" s="1">
        <v>0</v>
      </c>
      <c r="Q191" s="16"/>
      <c r="R191" s="1">
        <v>0</v>
      </c>
      <c r="S191" s="1">
        <v>0.15</v>
      </c>
      <c r="T191" s="16"/>
      <c r="U191" s="1">
        <v>0</v>
      </c>
      <c r="V191" s="15">
        <v>2256.75</v>
      </c>
      <c r="W191" s="2"/>
      <c r="X191" s="2">
        <v>159.30000000000001</v>
      </c>
      <c r="Y191" s="17">
        <f t="shared" si="2"/>
        <v>-2097.4499999999998</v>
      </c>
      <c r="Z191" s="1">
        <v>0</v>
      </c>
      <c r="AA191" s="1">
        <v>0</v>
      </c>
      <c r="AB191" s="1">
        <v>19</v>
      </c>
      <c r="AC191" s="1">
        <v>7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18</v>
      </c>
      <c r="AW191" s="1">
        <v>4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3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>
      <c r="A192" s="1">
        <v>70266</v>
      </c>
      <c r="B192" s="1" t="s">
        <v>335</v>
      </c>
      <c r="C192" s="1">
        <v>24</v>
      </c>
      <c r="D192" s="1">
        <v>285</v>
      </c>
      <c r="E192" s="1" t="s">
        <v>64</v>
      </c>
      <c r="F192" s="1">
        <v>558</v>
      </c>
      <c r="G192" s="1" t="s">
        <v>67</v>
      </c>
      <c r="H192" s="2">
        <v>45.624299999999998</v>
      </c>
      <c r="I192" s="2">
        <v>1094.9831999999999</v>
      </c>
      <c r="J192" s="10">
        <f t="shared" si="0"/>
        <v>0</v>
      </c>
      <c r="K192" s="11">
        <f t="shared" si="1"/>
        <v>0</v>
      </c>
      <c r="L192" s="1">
        <v>0.23</v>
      </c>
      <c r="M192" s="1">
        <v>0.5</v>
      </c>
      <c r="N192" s="16"/>
      <c r="O192" s="1">
        <v>1.69</v>
      </c>
      <c r="P192" s="1">
        <v>0</v>
      </c>
      <c r="Q192" s="16"/>
      <c r="R192" s="1">
        <v>0.08</v>
      </c>
      <c r="S192" s="1">
        <v>0.28999999999999998</v>
      </c>
      <c r="T192" s="16"/>
      <c r="U192" s="1">
        <v>0</v>
      </c>
      <c r="V192" s="15">
        <v>2189.9699999999998</v>
      </c>
      <c r="W192" s="2"/>
      <c r="X192" s="2">
        <v>866.86</v>
      </c>
      <c r="Y192" s="17">
        <f t="shared" si="2"/>
        <v>-1323.1099999999997</v>
      </c>
      <c r="Z192" s="1">
        <v>1</v>
      </c>
      <c r="AA192" s="1">
        <v>6</v>
      </c>
      <c r="AB192" s="1">
        <v>1</v>
      </c>
      <c r="AC192" s="1">
        <v>1</v>
      </c>
      <c r="AD192" s="1">
        <v>12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15</v>
      </c>
      <c r="AU192" s="1">
        <v>15</v>
      </c>
      <c r="AV192" s="1">
        <v>17</v>
      </c>
      <c r="AW192" s="1">
        <v>2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1</v>
      </c>
      <c r="BE192" s="1">
        <v>2</v>
      </c>
      <c r="BF192" s="1">
        <v>0</v>
      </c>
      <c r="BG192" s="1">
        <v>0</v>
      </c>
      <c r="BH192" s="1">
        <v>7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65">
      <c r="A193" s="1">
        <v>70352</v>
      </c>
      <c r="B193" s="1" t="s">
        <v>276</v>
      </c>
      <c r="C193" s="1">
        <v>5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61.49</v>
      </c>
      <c r="I193" s="2">
        <v>307.45</v>
      </c>
      <c r="J193" s="10">
        <f t="shared" si="0"/>
        <v>0</v>
      </c>
      <c r="K193" s="11">
        <f t="shared" si="1"/>
        <v>0</v>
      </c>
      <c r="L193" s="1">
        <v>0.6</v>
      </c>
      <c r="M193" s="1">
        <v>1.4</v>
      </c>
      <c r="N193" s="16"/>
      <c r="O193" s="1">
        <v>6.4</v>
      </c>
      <c r="P193" s="1">
        <v>4</v>
      </c>
      <c r="Q193" s="16"/>
      <c r="R193" s="1">
        <v>0</v>
      </c>
      <c r="S193" s="1">
        <v>0</v>
      </c>
      <c r="T193" s="16"/>
      <c r="U193" s="1">
        <v>0</v>
      </c>
      <c r="V193" s="15">
        <v>2152.15</v>
      </c>
      <c r="W193" s="2"/>
      <c r="X193" s="2">
        <v>1660.23</v>
      </c>
      <c r="Y193" s="17">
        <f t="shared" si="2"/>
        <v>-491.92000000000007</v>
      </c>
      <c r="Z193" s="1">
        <v>3</v>
      </c>
      <c r="AA193" s="1">
        <v>0</v>
      </c>
      <c r="AB193" s="1">
        <v>0</v>
      </c>
      <c r="AC193" s="1">
        <v>0</v>
      </c>
      <c r="AD193" s="1">
        <v>7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15</v>
      </c>
      <c r="AU193" s="1">
        <v>13</v>
      </c>
      <c r="AV193" s="1">
        <v>9</v>
      </c>
      <c r="AW193" s="1">
        <v>3</v>
      </c>
      <c r="AX193" s="1">
        <v>20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65">
      <c r="A194" s="1">
        <v>70095</v>
      </c>
      <c r="B194" s="1" t="s">
        <v>291</v>
      </c>
      <c r="C194" s="1">
        <v>16</v>
      </c>
      <c r="D194" s="1">
        <v>285</v>
      </c>
      <c r="E194" s="1" t="s">
        <v>64</v>
      </c>
      <c r="F194" s="1">
        <v>999</v>
      </c>
      <c r="G194" s="1" t="s">
        <v>292</v>
      </c>
      <c r="H194" s="2">
        <v>61.95</v>
      </c>
      <c r="I194" s="2">
        <v>991.2</v>
      </c>
      <c r="J194" s="10">
        <f t="shared" si="0"/>
        <v>0</v>
      </c>
      <c r="K194" s="11">
        <f t="shared" si="1"/>
        <v>0</v>
      </c>
      <c r="L194" s="1">
        <v>0.25</v>
      </c>
      <c r="M194" s="1">
        <v>2.38</v>
      </c>
      <c r="N194" s="16"/>
      <c r="O194" s="1">
        <v>1.91</v>
      </c>
      <c r="P194" s="1">
        <v>4.12</v>
      </c>
      <c r="Q194" s="16"/>
      <c r="R194" s="1">
        <v>0</v>
      </c>
      <c r="S194" s="1">
        <v>3.06</v>
      </c>
      <c r="T194" s="16"/>
      <c r="U194" s="1">
        <v>0</v>
      </c>
      <c r="V194" s="15">
        <v>2137.2800000000002</v>
      </c>
      <c r="W194" s="2"/>
      <c r="X194" s="2">
        <v>9478.35</v>
      </c>
      <c r="Y194" s="17">
        <f t="shared" si="2"/>
        <v>7341.07</v>
      </c>
      <c r="Z194" s="1">
        <v>4</v>
      </c>
      <c r="AA194" s="1">
        <v>0</v>
      </c>
      <c r="AB194" s="1">
        <v>0</v>
      </c>
      <c r="AC194" s="1">
        <v>0</v>
      </c>
      <c r="AD194" s="1">
        <v>38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16</v>
      </c>
      <c r="AU194" s="1">
        <v>29</v>
      </c>
      <c r="AV194" s="1">
        <v>0</v>
      </c>
      <c r="AW194" s="1">
        <v>0</v>
      </c>
      <c r="AX194" s="1">
        <v>66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49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65">
      <c r="A195" s="1">
        <v>70105</v>
      </c>
      <c r="B195" s="1" t="s">
        <v>307</v>
      </c>
      <c r="C195" s="1">
        <v>4</v>
      </c>
      <c r="D195" s="1">
        <v>285</v>
      </c>
      <c r="E195" s="1" t="s">
        <v>64</v>
      </c>
      <c r="F195" s="1">
        <v>570</v>
      </c>
      <c r="G195" s="1" t="s">
        <v>72</v>
      </c>
      <c r="H195" s="2">
        <v>201.48</v>
      </c>
      <c r="I195" s="2">
        <v>805.92</v>
      </c>
      <c r="J195" s="10">
        <f t="shared" si="0"/>
        <v>0</v>
      </c>
      <c r="K195" s="11">
        <f t="shared" si="1"/>
        <v>0</v>
      </c>
      <c r="L195" s="1">
        <v>0.88</v>
      </c>
      <c r="M195" s="1">
        <v>0.75</v>
      </c>
      <c r="N195" s="16"/>
      <c r="O195" s="1">
        <v>1.62</v>
      </c>
      <c r="P195" s="1">
        <v>2.75</v>
      </c>
      <c r="Q195" s="16"/>
      <c r="R195" s="1">
        <v>0</v>
      </c>
      <c r="S195" s="1">
        <v>0.25</v>
      </c>
      <c r="T195" s="16"/>
      <c r="U195" s="1">
        <v>0</v>
      </c>
      <c r="V195" s="15">
        <v>2014.8</v>
      </c>
      <c r="W195" s="2"/>
      <c r="X195" s="2">
        <v>3022.2</v>
      </c>
      <c r="Y195" s="17">
        <f t="shared" si="2"/>
        <v>1007.3999999999999</v>
      </c>
      <c r="Z195" s="1">
        <v>2</v>
      </c>
      <c r="AA195" s="1">
        <v>3</v>
      </c>
      <c r="AB195" s="1">
        <v>0</v>
      </c>
      <c r="AC195" s="1">
        <v>0</v>
      </c>
      <c r="AD195" s="1">
        <v>3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3</v>
      </c>
      <c r="AV195" s="1">
        <v>1</v>
      </c>
      <c r="AW195" s="1">
        <v>8</v>
      </c>
      <c r="AX195" s="1">
        <v>11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1:65">
      <c r="A196" s="1">
        <v>70030</v>
      </c>
      <c r="B196" s="1" t="s">
        <v>280</v>
      </c>
      <c r="C196" s="1">
        <v>20</v>
      </c>
      <c r="D196" s="1">
        <v>285</v>
      </c>
      <c r="E196" s="1" t="s">
        <v>64</v>
      </c>
      <c r="F196" s="1">
        <v>558</v>
      </c>
      <c r="G196" s="1" t="s">
        <v>67</v>
      </c>
      <c r="H196" s="2">
        <v>86.35</v>
      </c>
      <c r="I196" s="2">
        <v>1727</v>
      </c>
      <c r="J196" s="10">
        <f t="shared" si="0"/>
        <v>0</v>
      </c>
      <c r="K196" s="11">
        <f t="shared" si="1"/>
        <v>0</v>
      </c>
      <c r="L196" s="1">
        <v>0.02</v>
      </c>
      <c r="M196" s="1">
        <v>3.8</v>
      </c>
      <c r="N196" s="16"/>
      <c r="O196" s="1">
        <v>0.78</v>
      </c>
      <c r="P196" s="1">
        <v>2.5499999999999998</v>
      </c>
      <c r="Q196" s="16"/>
      <c r="R196" s="1">
        <v>0.32</v>
      </c>
      <c r="S196" s="1">
        <v>2.15</v>
      </c>
      <c r="T196" s="16"/>
      <c r="U196" s="1">
        <v>0</v>
      </c>
      <c r="V196" s="15">
        <v>1942.88</v>
      </c>
      <c r="W196" s="2"/>
      <c r="X196" s="2">
        <v>14679.5</v>
      </c>
      <c r="Y196" s="17">
        <f t="shared" si="2"/>
        <v>12736.619999999999</v>
      </c>
      <c r="Z196" s="1">
        <v>0</v>
      </c>
      <c r="AA196" s="1">
        <v>1</v>
      </c>
      <c r="AB196" s="1">
        <v>0</v>
      </c>
      <c r="AC196" s="1">
        <v>0</v>
      </c>
      <c r="AD196" s="1">
        <v>76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5</v>
      </c>
      <c r="AU196" s="1">
        <v>5</v>
      </c>
      <c r="AV196" s="1">
        <v>1</v>
      </c>
      <c r="AW196" s="1">
        <v>14</v>
      </c>
      <c r="AX196" s="1">
        <v>51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4</v>
      </c>
      <c r="BE196" s="1">
        <v>5</v>
      </c>
      <c r="BF196" s="1">
        <v>0</v>
      </c>
      <c r="BG196" s="1">
        <v>0</v>
      </c>
      <c r="BH196" s="1">
        <v>43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</row>
    <row r="197" spans="1:65">
      <c r="A197" s="1">
        <v>70981</v>
      </c>
      <c r="B197" s="1" t="s">
        <v>294</v>
      </c>
      <c r="C197" s="1">
        <v>15</v>
      </c>
      <c r="D197" s="1">
        <v>285</v>
      </c>
      <c r="E197" s="1" t="s">
        <v>64</v>
      </c>
      <c r="F197" s="1">
        <v>562</v>
      </c>
      <c r="G197" s="1" t="s">
        <v>65</v>
      </c>
      <c r="H197" s="2">
        <v>27.955400000000001</v>
      </c>
      <c r="I197" s="2">
        <v>419.33100000000002</v>
      </c>
      <c r="J197" s="10">
        <f t="shared" si="0"/>
        <v>0</v>
      </c>
      <c r="K197" s="11">
        <f t="shared" si="1"/>
        <v>0</v>
      </c>
      <c r="L197" s="1">
        <v>0.8</v>
      </c>
      <c r="M197" s="1">
        <v>0.4</v>
      </c>
      <c r="N197" s="16"/>
      <c r="O197" s="1">
        <v>2.77</v>
      </c>
      <c r="P197" s="1">
        <v>3</v>
      </c>
      <c r="Q197" s="16"/>
      <c r="R197" s="1">
        <v>0.83</v>
      </c>
      <c r="S197" s="1">
        <v>0</v>
      </c>
      <c r="T197" s="16"/>
      <c r="U197" s="1">
        <v>0</v>
      </c>
      <c r="V197" s="15">
        <v>1845.06</v>
      </c>
      <c r="W197" s="2"/>
      <c r="X197" s="2">
        <v>1425.73</v>
      </c>
      <c r="Y197" s="17">
        <f t="shared" si="2"/>
        <v>-419.32999999999993</v>
      </c>
      <c r="Z197" s="1">
        <v>2</v>
      </c>
      <c r="AA197" s="1">
        <v>8</v>
      </c>
      <c r="AB197" s="1">
        <v>3</v>
      </c>
      <c r="AC197" s="1">
        <v>6</v>
      </c>
      <c r="AD197" s="1">
        <v>6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1</v>
      </c>
      <c r="AU197" s="1">
        <v>22</v>
      </c>
      <c r="AV197" s="1">
        <v>22</v>
      </c>
      <c r="AW197" s="1">
        <v>15</v>
      </c>
      <c r="AX197" s="1">
        <v>45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2</v>
      </c>
      <c r="BE197" s="1">
        <v>5</v>
      </c>
      <c r="BF197" s="1">
        <v>5</v>
      </c>
      <c r="BG197" s="1">
        <v>6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1:65">
      <c r="A198" s="1">
        <v>70123</v>
      </c>
      <c r="B198" s="1" t="s">
        <v>169</v>
      </c>
      <c r="C198" s="1">
        <v>6</v>
      </c>
      <c r="D198" s="1">
        <v>285</v>
      </c>
      <c r="E198" s="1" t="s">
        <v>64</v>
      </c>
      <c r="F198" s="1">
        <v>285</v>
      </c>
      <c r="G198" s="1" t="s">
        <v>64</v>
      </c>
      <c r="H198" s="2">
        <v>141.66669999999999</v>
      </c>
      <c r="I198" s="2">
        <v>850.00019999999995</v>
      </c>
      <c r="J198" s="10">
        <f t="shared" si="0"/>
        <v>0</v>
      </c>
      <c r="K198" s="11">
        <f t="shared" si="1"/>
        <v>0</v>
      </c>
      <c r="L198" s="1">
        <v>1.25</v>
      </c>
      <c r="M198" s="1">
        <v>0</v>
      </c>
      <c r="N198" s="16"/>
      <c r="O198" s="1">
        <v>0.5</v>
      </c>
      <c r="P198" s="1">
        <v>0</v>
      </c>
      <c r="Q198" s="16"/>
      <c r="R198" s="1">
        <v>0.42</v>
      </c>
      <c r="S198" s="1">
        <v>0.83</v>
      </c>
      <c r="T198" s="16"/>
      <c r="U198" s="1">
        <v>0</v>
      </c>
      <c r="V198" s="15">
        <v>1841.67</v>
      </c>
      <c r="W198" s="2"/>
      <c r="X198" s="2">
        <v>708.33</v>
      </c>
      <c r="Y198" s="17">
        <f t="shared" si="2"/>
        <v>-1133.3400000000001</v>
      </c>
      <c r="Z198" s="1">
        <v>0</v>
      </c>
      <c r="AA198" s="1">
        <v>0</v>
      </c>
      <c r="AB198" s="1">
        <v>4</v>
      </c>
      <c r="AC198" s="1">
        <v>7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1</v>
      </c>
      <c r="AU198" s="1">
        <v>4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1</v>
      </c>
      <c r="BE198" s="1">
        <v>3</v>
      </c>
      <c r="BF198" s="1">
        <v>0</v>
      </c>
      <c r="BG198" s="1">
        <v>0</v>
      </c>
      <c r="BH198" s="1">
        <v>5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1:65">
      <c r="A199" s="1">
        <v>70507</v>
      </c>
      <c r="B199" s="1" t="s">
        <v>352</v>
      </c>
      <c r="C199" s="1">
        <v>12</v>
      </c>
      <c r="D199" s="1">
        <v>285</v>
      </c>
      <c r="E199" s="1" t="s">
        <v>64</v>
      </c>
      <c r="F199" s="1">
        <v>573</v>
      </c>
      <c r="G199" s="1" t="s">
        <v>87</v>
      </c>
      <c r="H199" s="2">
        <v>46.76</v>
      </c>
      <c r="I199" s="2">
        <v>561.12</v>
      </c>
      <c r="J199" s="10">
        <f t="shared" si="0"/>
        <v>0</v>
      </c>
      <c r="K199" s="11">
        <f t="shared" si="1"/>
        <v>0</v>
      </c>
      <c r="L199" s="1">
        <v>1.92</v>
      </c>
      <c r="M199" s="1">
        <v>2.67</v>
      </c>
      <c r="N199" s="16"/>
      <c r="O199" s="1">
        <v>0.83</v>
      </c>
      <c r="P199" s="1">
        <v>1.67</v>
      </c>
      <c r="Q199" s="16"/>
      <c r="R199" s="1">
        <v>0.08</v>
      </c>
      <c r="S199" s="1">
        <v>0</v>
      </c>
      <c r="T199" s="16"/>
      <c r="U199" s="1">
        <v>0</v>
      </c>
      <c r="V199" s="15">
        <v>1589.84</v>
      </c>
      <c r="W199" s="2"/>
      <c r="X199" s="2">
        <v>2431.52</v>
      </c>
      <c r="Y199" s="17">
        <f t="shared" si="2"/>
        <v>841.68000000000006</v>
      </c>
      <c r="Z199" s="1">
        <v>6</v>
      </c>
      <c r="AA199" s="1">
        <v>0</v>
      </c>
      <c r="AB199" s="1">
        <v>13</v>
      </c>
      <c r="AC199" s="1">
        <v>8</v>
      </c>
      <c r="AD199" s="1">
        <v>32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4</v>
      </c>
      <c r="AU199" s="1">
        <v>12</v>
      </c>
      <c r="AV199" s="1">
        <v>0</v>
      </c>
      <c r="AW199" s="1">
        <v>0</v>
      </c>
      <c r="AX199" s="1">
        <v>20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2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1:65">
      <c r="A200" s="1">
        <v>70063</v>
      </c>
      <c r="B200" s="1" t="s">
        <v>198</v>
      </c>
      <c r="C200" s="1">
        <v>24</v>
      </c>
      <c r="D200" s="1">
        <v>285</v>
      </c>
      <c r="E200" s="1" t="s">
        <v>64</v>
      </c>
      <c r="F200" s="1">
        <v>565</v>
      </c>
      <c r="G200" s="1" t="s">
        <v>94</v>
      </c>
      <c r="H200" s="2">
        <v>34.74</v>
      </c>
      <c r="I200" s="2">
        <v>833.76</v>
      </c>
      <c r="J200" s="10">
        <f t="shared" si="0"/>
        <v>0</v>
      </c>
      <c r="K200" s="11">
        <f t="shared" si="1"/>
        <v>0</v>
      </c>
      <c r="L200" s="1">
        <v>0.31</v>
      </c>
      <c r="M200" s="1">
        <v>0</v>
      </c>
      <c r="N200" s="16"/>
      <c r="O200" s="1">
        <v>1.48</v>
      </c>
      <c r="P200" s="1">
        <v>0.88</v>
      </c>
      <c r="Q200" s="16"/>
      <c r="R200" s="1">
        <v>0.1</v>
      </c>
      <c r="S200" s="1">
        <v>0</v>
      </c>
      <c r="T200" s="16"/>
      <c r="U200" s="1">
        <v>0</v>
      </c>
      <c r="V200" s="15">
        <v>1580.67</v>
      </c>
      <c r="W200" s="2"/>
      <c r="X200" s="2">
        <v>729.54</v>
      </c>
      <c r="Y200" s="17">
        <f t="shared" si="2"/>
        <v>-851.13000000000011</v>
      </c>
      <c r="Z200" s="1">
        <v>0</v>
      </c>
      <c r="AA200" s="1">
        <v>0</v>
      </c>
      <c r="AB200" s="1">
        <v>4</v>
      </c>
      <c r="AC200" s="1">
        <v>7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15</v>
      </c>
      <c r="AU200" s="1">
        <v>17</v>
      </c>
      <c r="AV200" s="1">
        <v>6</v>
      </c>
      <c r="AW200" s="1">
        <v>12</v>
      </c>
      <c r="AX200" s="1">
        <v>21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1</v>
      </c>
      <c r="BE200" s="1">
        <v>1</v>
      </c>
      <c r="BF200" s="1">
        <v>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1:65">
      <c r="A201" s="1">
        <v>70264</v>
      </c>
      <c r="B201" s="1" t="s">
        <v>233</v>
      </c>
      <c r="C201" s="1">
        <v>20</v>
      </c>
      <c r="D201" s="1">
        <v>285</v>
      </c>
      <c r="E201" s="1" t="s">
        <v>64</v>
      </c>
      <c r="F201" s="1">
        <v>573</v>
      </c>
      <c r="G201" s="1" t="s">
        <v>87</v>
      </c>
      <c r="H201" s="2">
        <v>50.37</v>
      </c>
      <c r="I201" s="2">
        <v>1007.4</v>
      </c>
      <c r="J201" s="10">
        <f t="shared" si="0"/>
        <v>0</v>
      </c>
      <c r="K201" s="11">
        <f t="shared" si="1"/>
        <v>0</v>
      </c>
      <c r="L201" s="1">
        <v>0.08</v>
      </c>
      <c r="M201" s="1">
        <v>0</v>
      </c>
      <c r="N201" s="16"/>
      <c r="O201" s="1">
        <v>1.08</v>
      </c>
      <c r="P201" s="1">
        <v>2.2999999999999998</v>
      </c>
      <c r="Q201" s="16"/>
      <c r="R201" s="1">
        <v>0.4</v>
      </c>
      <c r="S201" s="1">
        <v>0.8</v>
      </c>
      <c r="T201" s="16"/>
      <c r="U201" s="1">
        <v>0</v>
      </c>
      <c r="V201" s="15">
        <v>1561.47</v>
      </c>
      <c r="W201" s="2"/>
      <c r="X201" s="2">
        <v>3122.94</v>
      </c>
      <c r="Y201" s="17">
        <f t="shared" si="2"/>
        <v>1561.47</v>
      </c>
      <c r="Z201" s="1">
        <v>0</v>
      </c>
      <c r="AA201" s="1">
        <v>0</v>
      </c>
      <c r="AB201" s="1">
        <v>1</v>
      </c>
      <c r="AC201" s="1">
        <v>1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12</v>
      </c>
      <c r="AU201" s="1">
        <v>2</v>
      </c>
      <c r="AV201" s="1">
        <v>2</v>
      </c>
      <c r="AW201" s="1">
        <v>13</v>
      </c>
      <c r="AX201" s="1">
        <v>46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3</v>
      </c>
      <c r="BE201" s="1">
        <v>0</v>
      </c>
      <c r="BF201" s="1">
        <v>4</v>
      </c>
      <c r="BG201" s="1">
        <v>2</v>
      </c>
      <c r="BH201" s="1">
        <v>16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1:65">
      <c r="A202" s="1">
        <v>70132</v>
      </c>
      <c r="B202" s="1" t="s">
        <v>223</v>
      </c>
      <c r="C202" s="1">
        <v>18</v>
      </c>
      <c r="D202" s="1">
        <v>285</v>
      </c>
      <c r="E202" s="1" t="s">
        <v>64</v>
      </c>
      <c r="F202" s="1">
        <v>558</v>
      </c>
      <c r="G202" s="1" t="s">
        <v>67</v>
      </c>
      <c r="H202" s="2">
        <v>53.029899999999998</v>
      </c>
      <c r="I202" s="2">
        <v>954.53819999999996</v>
      </c>
      <c r="J202" s="10">
        <f t="shared" si="0"/>
        <v>0</v>
      </c>
      <c r="K202" s="11">
        <f t="shared" si="1"/>
        <v>0</v>
      </c>
      <c r="L202" s="1">
        <v>0.56000000000000005</v>
      </c>
      <c r="M202" s="1">
        <v>0</v>
      </c>
      <c r="N202" s="16"/>
      <c r="O202" s="1">
        <v>1.06</v>
      </c>
      <c r="P202" s="1">
        <v>0.67</v>
      </c>
      <c r="Q202" s="16"/>
      <c r="R202" s="1">
        <v>0</v>
      </c>
      <c r="S202" s="1">
        <v>0</v>
      </c>
      <c r="T202" s="16"/>
      <c r="U202" s="1">
        <v>0</v>
      </c>
      <c r="V202" s="15">
        <v>1537.87</v>
      </c>
      <c r="W202" s="2"/>
      <c r="X202" s="2">
        <v>636.36</v>
      </c>
      <c r="Y202" s="17">
        <f t="shared" si="2"/>
        <v>-901.50999999999988</v>
      </c>
      <c r="Z202" s="1">
        <v>0</v>
      </c>
      <c r="AA202" s="1">
        <v>0</v>
      </c>
      <c r="AB202" s="1">
        <v>3</v>
      </c>
      <c r="AC202" s="1">
        <v>14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11</v>
      </c>
      <c r="AU202" s="1">
        <v>5</v>
      </c>
      <c r="AV202" s="1">
        <v>4</v>
      </c>
      <c r="AW202" s="1">
        <v>3</v>
      </c>
      <c r="AX202" s="1">
        <v>12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1:65">
      <c r="A203" s="1">
        <v>70326</v>
      </c>
      <c r="B203" s="1" t="s">
        <v>340</v>
      </c>
      <c r="C203" s="1">
        <v>6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113.36</v>
      </c>
      <c r="I203" s="2">
        <v>680.16</v>
      </c>
      <c r="J203" s="10">
        <f t="shared" si="0"/>
        <v>0</v>
      </c>
      <c r="K203" s="11">
        <f t="shared" si="1"/>
        <v>0</v>
      </c>
      <c r="L203" s="1">
        <v>0</v>
      </c>
      <c r="M203" s="1">
        <v>0.17</v>
      </c>
      <c r="N203" s="16"/>
      <c r="O203" s="1">
        <v>2.25</v>
      </c>
      <c r="P203" s="1">
        <v>0</v>
      </c>
      <c r="Q203" s="16"/>
      <c r="R203" s="1">
        <v>0</v>
      </c>
      <c r="S203" s="1">
        <v>0</v>
      </c>
      <c r="T203" s="16"/>
      <c r="U203" s="1">
        <v>0</v>
      </c>
      <c r="V203" s="15">
        <v>1530.36</v>
      </c>
      <c r="W203" s="2"/>
      <c r="X203" s="2">
        <v>113.36</v>
      </c>
      <c r="Y203" s="17">
        <f t="shared" si="2"/>
        <v>-1417</v>
      </c>
      <c r="Z203" s="1">
        <v>0</v>
      </c>
      <c r="AA203" s="1">
        <v>0</v>
      </c>
      <c r="AB203" s="1">
        <v>0</v>
      </c>
      <c r="AC203" s="1">
        <v>0</v>
      </c>
      <c r="AD203" s="1">
        <v>1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4</v>
      </c>
      <c r="AW203" s="1">
        <v>19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1:65">
      <c r="A204" s="1">
        <v>70295</v>
      </c>
      <c r="B204" s="1" t="s">
        <v>263</v>
      </c>
      <c r="C204" s="1">
        <v>20</v>
      </c>
      <c r="D204" s="1">
        <v>285</v>
      </c>
      <c r="E204" s="1" t="s">
        <v>64</v>
      </c>
      <c r="F204" s="1">
        <v>991</v>
      </c>
      <c r="G204" s="1" t="s">
        <v>141</v>
      </c>
      <c r="H204" s="2">
        <v>62.57</v>
      </c>
      <c r="I204" s="2">
        <v>1251.4000000000001</v>
      </c>
      <c r="J204" s="10">
        <f t="shared" si="0"/>
        <v>0</v>
      </c>
      <c r="K204" s="11">
        <f t="shared" si="1"/>
        <v>0</v>
      </c>
      <c r="L204" s="1">
        <v>0</v>
      </c>
      <c r="M204" s="1">
        <v>0</v>
      </c>
      <c r="N204" s="16"/>
      <c r="O204" s="1">
        <v>1.1200000000000001</v>
      </c>
      <c r="P204" s="1">
        <v>2.85</v>
      </c>
      <c r="Q204" s="16"/>
      <c r="R204" s="1">
        <v>0</v>
      </c>
      <c r="S204" s="1">
        <v>0</v>
      </c>
      <c r="T204" s="16"/>
      <c r="U204" s="1">
        <v>0</v>
      </c>
      <c r="V204" s="15">
        <v>1407.82</v>
      </c>
      <c r="W204" s="2"/>
      <c r="X204" s="2">
        <v>3566.49</v>
      </c>
      <c r="Y204" s="17">
        <f t="shared" si="2"/>
        <v>2158.67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5</v>
      </c>
      <c r="AU204" s="1">
        <v>3</v>
      </c>
      <c r="AV204" s="1">
        <v>10</v>
      </c>
      <c r="AW204" s="1">
        <v>12</v>
      </c>
      <c r="AX204" s="1">
        <v>57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1:65">
      <c r="A205" s="1">
        <v>70323</v>
      </c>
      <c r="B205" s="1" t="s">
        <v>339</v>
      </c>
      <c r="C205" s="1">
        <v>8</v>
      </c>
      <c r="D205" s="1">
        <v>285</v>
      </c>
      <c r="E205" s="1" t="s">
        <v>64</v>
      </c>
      <c r="F205" s="1">
        <v>285</v>
      </c>
      <c r="G205" s="1" t="s">
        <v>64</v>
      </c>
      <c r="H205" s="2">
        <v>86.99</v>
      </c>
      <c r="I205" s="2">
        <v>695.92</v>
      </c>
      <c r="J205" s="10">
        <f t="shared" si="0"/>
        <v>0</v>
      </c>
      <c r="K205" s="11">
        <f t="shared" si="1"/>
        <v>0</v>
      </c>
      <c r="L205" s="1">
        <v>0.94</v>
      </c>
      <c r="M205" s="1">
        <v>0</v>
      </c>
      <c r="N205" s="16"/>
      <c r="O205" s="1">
        <v>0.38</v>
      </c>
      <c r="P205" s="1">
        <v>0</v>
      </c>
      <c r="Q205" s="16"/>
      <c r="R205" s="1">
        <v>0.69</v>
      </c>
      <c r="S205" s="1">
        <v>0</v>
      </c>
      <c r="T205" s="16"/>
      <c r="U205" s="1">
        <v>0</v>
      </c>
      <c r="V205" s="15">
        <v>1391.84</v>
      </c>
      <c r="W205" s="2"/>
      <c r="X205" s="2">
        <v>0</v>
      </c>
      <c r="Y205" s="17">
        <f t="shared" si="2"/>
        <v>-1391.84</v>
      </c>
      <c r="Z205" s="1">
        <v>0</v>
      </c>
      <c r="AA205" s="1">
        <v>0</v>
      </c>
      <c r="AB205" s="1">
        <v>4</v>
      </c>
      <c r="AC205" s="1">
        <v>7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2</v>
      </c>
      <c r="AW205" s="1">
        <v>2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5</v>
      </c>
      <c r="BG205" s="1">
        <v>1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1:65">
      <c r="A206" s="1">
        <v>70974</v>
      </c>
      <c r="B206" s="1" t="s">
        <v>287</v>
      </c>
      <c r="C206" s="1">
        <v>28</v>
      </c>
      <c r="D206" s="1">
        <v>285</v>
      </c>
      <c r="E206" s="1" t="s">
        <v>64</v>
      </c>
      <c r="F206" s="1">
        <v>974</v>
      </c>
      <c r="G206" s="1" t="s">
        <v>110</v>
      </c>
      <c r="H206" s="2">
        <v>37.870100000000001</v>
      </c>
      <c r="I206" s="2">
        <v>1060.3628000000001</v>
      </c>
      <c r="J206" s="10">
        <f t="shared" si="0"/>
        <v>0</v>
      </c>
      <c r="K206" s="11">
        <f t="shared" si="1"/>
        <v>0</v>
      </c>
      <c r="L206" s="1">
        <v>0</v>
      </c>
      <c r="M206" s="1">
        <v>0</v>
      </c>
      <c r="N206" s="16"/>
      <c r="O206" s="1">
        <v>1.07</v>
      </c>
      <c r="P206" s="1">
        <v>1.79</v>
      </c>
      <c r="Q206" s="16"/>
      <c r="R206" s="1">
        <v>0.18</v>
      </c>
      <c r="S206" s="1">
        <v>0.11</v>
      </c>
      <c r="T206" s="16"/>
      <c r="U206" s="1">
        <v>0</v>
      </c>
      <c r="V206" s="15">
        <v>1325.45</v>
      </c>
      <c r="W206" s="2"/>
      <c r="X206" s="2">
        <v>2007.12</v>
      </c>
      <c r="Y206" s="17">
        <f t="shared" si="2"/>
        <v>681.66999999999985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29</v>
      </c>
      <c r="AU206" s="1">
        <v>2</v>
      </c>
      <c r="AV206" s="1">
        <v>0</v>
      </c>
      <c r="AW206" s="1">
        <v>0</v>
      </c>
      <c r="AX206" s="1">
        <v>50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2</v>
      </c>
      <c r="BE206" s="1">
        <v>2</v>
      </c>
      <c r="BF206" s="1">
        <v>1</v>
      </c>
      <c r="BG206" s="1">
        <v>2</v>
      </c>
      <c r="BH206" s="1">
        <v>3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1:65">
      <c r="A207" s="1">
        <v>70065</v>
      </c>
      <c r="B207" s="1" t="s">
        <v>123</v>
      </c>
      <c r="C207" s="1">
        <v>50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16.4161</v>
      </c>
      <c r="I207" s="2">
        <v>820.80499999999995</v>
      </c>
      <c r="J207" s="10">
        <f t="shared" si="0"/>
        <v>0</v>
      </c>
      <c r="K207" s="11">
        <f t="shared" si="1"/>
        <v>0</v>
      </c>
      <c r="L207" s="1">
        <v>0.28999999999999998</v>
      </c>
      <c r="M207" s="1">
        <v>0.22</v>
      </c>
      <c r="N207" s="16"/>
      <c r="O207" s="1">
        <v>1.24</v>
      </c>
      <c r="P207" s="1">
        <v>5.66</v>
      </c>
      <c r="Q207" s="16"/>
      <c r="R207" s="1">
        <v>0</v>
      </c>
      <c r="S207" s="1">
        <v>0</v>
      </c>
      <c r="T207" s="16"/>
      <c r="U207" s="1">
        <v>0</v>
      </c>
      <c r="V207" s="15">
        <v>1255.83</v>
      </c>
      <c r="W207" s="2"/>
      <c r="X207" s="2">
        <v>4826.33</v>
      </c>
      <c r="Y207" s="17">
        <f t="shared" si="2"/>
        <v>3570.5</v>
      </c>
      <c r="Z207" s="1">
        <v>12</v>
      </c>
      <c r="AA207" s="1">
        <v>5</v>
      </c>
      <c r="AB207" s="1">
        <v>0</v>
      </c>
      <c r="AC207" s="1">
        <v>0</v>
      </c>
      <c r="AD207" s="1">
        <v>11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4</v>
      </c>
      <c r="AU207" s="1">
        <v>116</v>
      </c>
      <c r="AV207" s="1">
        <v>0</v>
      </c>
      <c r="AW207" s="1">
        <v>0</v>
      </c>
      <c r="AX207" s="1">
        <v>283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1:65">
      <c r="A208" s="1">
        <v>70183</v>
      </c>
      <c r="B208" s="1" t="s">
        <v>320</v>
      </c>
      <c r="C208" s="1">
        <v>20</v>
      </c>
      <c r="D208" s="1">
        <v>285</v>
      </c>
      <c r="E208" s="1" t="s">
        <v>64</v>
      </c>
      <c r="F208" s="1">
        <v>991</v>
      </c>
      <c r="G208" s="1" t="s">
        <v>141</v>
      </c>
      <c r="H208" s="2">
        <v>62.57</v>
      </c>
      <c r="I208" s="2">
        <v>1251.4000000000001</v>
      </c>
      <c r="J208" s="10">
        <f t="shared" si="0"/>
        <v>0</v>
      </c>
      <c r="K208" s="11">
        <f t="shared" si="1"/>
        <v>0</v>
      </c>
      <c r="L208" s="1">
        <v>0</v>
      </c>
      <c r="M208" s="1">
        <v>0</v>
      </c>
      <c r="N208" s="16"/>
      <c r="O208" s="1">
        <v>1</v>
      </c>
      <c r="P208" s="1">
        <v>0</v>
      </c>
      <c r="Q208" s="16"/>
      <c r="R208" s="1">
        <v>0</v>
      </c>
      <c r="S208" s="1">
        <v>0</v>
      </c>
      <c r="T208" s="16"/>
      <c r="U208" s="1">
        <v>0</v>
      </c>
      <c r="V208" s="15">
        <v>1251.4000000000001</v>
      </c>
      <c r="W208" s="2"/>
      <c r="X208" s="2">
        <v>0</v>
      </c>
      <c r="Y208" s="17">
        <f t="shared" si="2"/>
        <v>-1251.4000000000001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20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1:65">
      <c r="A209" s="1">
        <v>70350</v>
      </c>
      <c r="B209" s="1" t="s">
        <v>262</v>
      </c>
      <c r="C209" s="1">
        <v>5</v>
      </c>
      <c r="D209" s="1">
        <v>285</v>
      </c>
      <c r="E209" s="1" t="s">
        <v>64</v>
      </c>
      <c r="F209" s="1">
        <v>322</v>
      </c>
      <c r="G209" s="1" t="s">
        <v>167</v>
      </c>
      <c r="H209" s="2">
        <v>61.49</v>
      </c>
      <c r="I209" s="2">
        <v>307.45</v>
      </c>
      <c r="J209" s="10">
        <f t="shared" si="0"/>
        <v>0</v>
      </c>
      <c r="K209" s="11">
        <f t="shared" si="1"/>
        <v>0</v>
      </c>
      <c r="L209" s="1">
        <v>0.8</v>
      </c>
      <c r="M209" s="1">
        <v>1</v>
      </c>
      <c r="N209" s="16"/>
      <c r="O209" s="1">
        <v>3.2</v>
      </c>
      <c r="P209" s="1">
        <v>1.2</v>
      </c>
      <c r="Q209" s="16"/>
      <c r="R209" s="1">
        <v>0</v>
      </c>
      <c r="S209" s="1">
        <v>0</v>
      </c>
      <c r="T209" s="16"/>
      <c r="U209" s="1">
        <v>0</v>
      </c>
      <c r="V209" s="15">
        <v>1229.8</v>
      </c>
      <c r="W209" s="2"/>
      <c r="X209" s="2">
        <v>676.39</v>
      </c>
      <c r="Y209" s="17">
        <f t="shared" si="2"/>
        <v>-553.41</v>
      </c>
      <c r="Z209" s="1">
        <v>2</v>
      </c>
      <c r="AA209" s="1">
        <v>4</v>
      </c>
      <c r="AB209" s="1">
        <v>0</v>
      </c>
      <c r="AC209" s="1">
        <v>0</v>
      </c>
      <c r="AD209" s="1">
        <v>5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5</v>
      </c>
      <c r="AU209" s="1">
        <v>4</v>
      </c>
      <c r="AV209" s="1">
        <v>6</v>
      </c>
      <c r="AW209" s="1">
        <v>6</v>
      </c>
      <c r="AX209" s="1">
        <v>6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1:65">
      <c r="A210" s="1">
        <v>70415</v>
      </c>
      <c r="B210" s="1" t="s">
        <v>350</v>
      </c>
      <c r="C210" s="1">
        <v>20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76.3</v>
      </c>
      <c r="I210" s="2">
        <v>1526</v>
      </c>
      <c r="J210" s="10">
        <f t="shared" si="0"/>
        <v>0</v>
      </c>
      <c r="K210" s="11">
        <f t="shared" si="1"/>
        <v>0</v>
      </c>
      <c r="L210" s="1">
        <v>0</v>
      </c>
      <c r="M210" s="1">
        <v>0</v>
      </c>
      <c r="N210" s="16"/>
      <c r="O210" s="1">
        <v>0.35</v>
      </c>
      <c r="P210" s="1">
        <v>0</v>
      </c>
      <c r="Q210" s="16"/>
      <c r="R210" s="1">
        <v>0.4</v>
      </c>
      <c r="S210" s="1">
        <v>0.15</v>
      </c>
      <c r="T210" s="16"/>
      <c r="U210" s="1">
        <v>0</v>
      </c>
      <c r="V210" s="15">
        <v>1144.5</v>
      </c>
      <c r="W210" s="2"/>
      <c r="X210" s="2">
        <v>228.9</v>
      </c>
      <c r="Y210" s="17">
        <f t="shared" si="2"/>
        <v>-915.6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2</v>
      </c>
      <c r="AW210" s="1">
        <v>10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7</v>
      </c>
      <c r="BG210" s="1">
        <v>2</v>
      </c>
      <c r="BH210" s="1">
        <v>3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1:65">
      <c r="A211" s="1">
        <v>70124</v>
      </c>
      <c r="B211" s="1" t="s">
        <v>311</v>
      </c>
      <c r="C211" s="1">
        <v>72</v>
      </c>
      <c r="D211" s="1">
        <v>285</v>
      </c>
      <c r="E211" s="1" t="s">
        <v>64</v>
      </c>
      <c r="F211" s="1">
        <v>1</v>
      </c>
      <c r="G211" s="1" t="s">
        <v>312</v>
      </c>
      <c r="H211" s="2">
        <v>12.63</v>
      </c>
      <c r="I211" s="2">
        <v>909.36</v>
      </c>
      <c r="J211" s="10">
        <f t="shared" si="0"/>
        <v>0</v>
      </c>
      <c r="K211" s="11">
        <f t="shared" si="1"/>
        <v>0</v>
      </c>
      <c r="L211" s="1">
        <v>1.22</v>
      </c>
      <c r="M211" s="1">
        <v>-0.47</v>
      </c>
      <c r="N211" s="16"/>
      <c r="O211" s="1">
        <v>0</v>
      </c>
      <c r="P211" s="1">
        <v>0</v>
      </c>
      <c r="Q211" s="16"/>
      <c r="R211" s="1">
        <v>0</v>
      </c>
      <c r="S211" s="1">
        <v>0</v>
      </c>
      <c r="T211" s="16"/>
      <c r="U211" s="1">
        <v>0</v>
      </c>
      <c r="V211" s="15">
        <v>1111.44</v>
      </c>
      <c r="W211" s="2"/>
      <c r="X211" s="2">
        <v>-429.42</v>
      </c>
      <c r="Y211" s="17">
        <f t="shared" si="2"/>
        <v>-1540.8600000000001</v>
      </c>
      <c r="Z211" s="1">
        <v>29</v>
      </c>
      <c r="AA211" s="1">
        <v>1</v>
      </c>
      <c r="AB211" s="1">
        <v>48</v>
      </c>
      <c r="AC211" s="1">
        <v>21</v>
      </c>
      <c r="AD211" s="1">
        <v>-34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1:65">
      <c r="A212" s="1">
        <v>70254</v>
      </c>
      <c r="B212" s="1" t="s">
        <v>334</v>
      </c>
      <c r="C212" s="1">
        <v>12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75.378699999999995</v>
      </c>
      <c r="I212" s="2">
        <v>904.5444</v>
      </c>
      <c r="J212" s="10">
        <f t="shared" si="0"/>
        <v>0</v>
      </c>
      <c r="K212" s="11">
        <f t="shared" si="1"/>
        <v>0</v>
      </c>
      <c r="L212" s="1">
        <v>0.28999999999999998</v>
      </c>
      <c r="M212" s="1">
        <v>1.58</v>
      </c>
      <c r="N212" s="16"/>
      <c r="O212" s="1">
        <v>0.62</v>
      </c>
      <c r="P212" s="1">
        <v>0.83</v>
      </c>
      <c r="Q212" s="16"/>
      <c r="R212" s="1">
        <v>0.21</v>
      </c>
      <c r="S212" s="1">
        <v>0</v>
      </c>
      <c r="T212" s="16"/>
      <c r="U212" s="1">
        <v>0</v>
      </c>
      <c r="V212" s="15">
        <v>1017.61</v>
      </c>
      <c r="W212" s="2"/>
      <c r="X212" s="2">
        <v>2185.98</v>
      </c>
      <c r="Y212" s="17">
        <f t="shared" si="2"/>
        <v>1168.3699999999999</v>
      </c>
      <c r="Z212" s="1">
        <v>1</v>
      </c>
      <c r="AA212" s="1">
        <v>2</v>
      </c>
      <c r="AB212" s="1">
        <v>1</v>
      </c>
      <c r="AC212" s="1">
        <v>1</v>
      </c>
      <c r="AD212" s="1">
        <v>19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5</v>
      </c>
      <c r="AU212" s="1">
        <v>1</v>
      </c>
      <c r="AV212" s="1">
        <v>1</v>
      </c>
      <c r="AW212" s="1">
        <v>2</v>
      </c>
      <c r="AX212" s="1">
        <v>10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1</v>
      </c>
      <c r="BE212" s="1">
        <v>3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1:65">
      <c r="A213" s="1">
        <v>70353</v>
      </c>
      <c r="B213" s="1" t="s">
        <v>248</v>
      </c>
      <c r="C213" s="1">
        <v>5</v>
      </c>
      <c r="D213" s="1">
        <v>285</v>
      </c>
      <c r="E213" s="1" t="s">
        <v>64</v>
      </c>
      <c r="F213" s="1">
        <v>562</v>
      </c>
      <c r="G213" s="1" t="s">
        <v>65</v>
      </c>
      <c r="H213" s="2">
        <v>61.49</v>
      </c>
      <c r="I213" s="2">
        <v>307.45</v>
      </c>
      <c r="J213" s="10">
        <f t="shared" si="0"/>
        <v>0</v>
      </c>
      <c r="K213" s="11">
        <f t="shared" si="1"/>
        <v>0</v>
      </c>
      <c r="L213" s="1">
        <v>0.8</v>
      </c>
      <c r="M213" s="1">
        <v>-0.2</v>
      </c>
      <c r="N213" s="16"/>
      <c r="O213" s="1">
        <v>2.2999999999999998</v>
      </c>
      <c r="P213" s="1">
        <v>6.4</v>
      </c>
      <c r="Q213" s="16"/>
      <c r="R213" s="1">
        <v>0.2</v>
      </c>
      <c r="S213" s="1">
        <v>0</v>
      </c>
      <c r="T213" s="16"/>
      <c r="U213" s="1">
        <v>0</v>
      </c>
      <c r="V213" s="15">
        <v>1014.58</v>
      </c>
      <c r="W213" s="2"/>
      <c r="X213" s="2">
        <v>1906.19</v>
      </c>
      <c r="Y213" s="17">
        <f t="shared" si="2"/>
        <v>891.61</v>
      </c>
      <c r="Z213" s="1">
        <v>1</v>
      </c>
      <c r="AA213" s="1">
        <v>0</v>
      </c>
      <c r="AB213" s="1">
        <v>2</v>
      </c>
      <c r="AC213" s="1">
        <v>2</v>
      </c>
      <c r="AD213" s="1">
        <v>-1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3</v>
      </c>
      <c r="AU213" s="1">
        <v>0</v>
      </c>
      <c r="AV213" s="1">
        <v>6</v>
      </c>
      <c r="AW213" s="1">
        <v>5</v>
      </c>
      <c r="AX213" s="1">
        <v>32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2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1:65">
      <c r="A214" s="1">
        <v>44401</v>
      </c>
      <c r="B214" s="1" t="s">
        <v>300</v>
      </c>
      <c r="C214" s="1">
        <v>16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54.11</v>
      </c>
      <c r="I214" s="2">
        <v>865.76</v>
      </c>
      <c r="J214" s="10">
        <f t="shared" si="0"/>
        <v>0</v>
      </c>
      <c r="K214" s="11">
        <f t="shared" si="1"/>
        <v>0</v>
      </c>
      <c r="L214" s="1">
        <v>0</v>
      </c>
      <c r="M214" s="1">
        <v>0</v>
      </c>
      <c r="N214" s="16"/>
      <c r="O214" s="1">
        <v>0</v>
      </c>
      <c r="P214" s="1">
        <v>0</v>
      </c>
      <c r="Q214" s="16"/>
      <c r="R214" s="1">
        <v>1</v>
      </c>
      <c r="S214" s="1">
        <v>0</v>
      </c>
      <c r="T214" s="16"/>
      <c r="U214" s="1">
        <v>0</v>
      </c>
      <c r="V214" s="15">
        <v>865.76</v>
      </c>
      <c r="W214" s="2"/>
      <c r="X214" s="2">
        <v>0</v>
      </c>
      <c r="Y214" s="17">
        <f t="shared" si="2"/>
        <v>-865.76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16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1:65">
      <c r="A215" s="1">
        <v>79159</v>
      </c>
      <c r="B215" s="1" t="s">
        <v>358</v>
      </c>
      <c r="C215" s="1">
        <v>24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37.53</v>
      </c>
      <c r="I215" s="2">
        <v>900.72</v>
      </c>
      <c r="J215" s="10">
        <f t="shared" si="0"/>
        <v>0</v>
      </c>
      <c r="K215" s="11">
        <f t="shared" si="1"/>
        <v>0</v>
      </c>
      <c r="L215" s="1">
        <v>0.73</v>
      </c>
      <c r="M215" s="1">
        <v>0</v>
      </c>
      <c r="N215" s="16"/>
      <c r="O215" s="1">
        <v>0</v>
      </c>
      <c r="P215" s="1">
        <v>0</v>
      </c>
      <c r="Q215" s="16"/>
      <c r="R215" s="1">
        <v>0.15</v>
      </c>
      <c r="S215" s="1">
        <v>0.54</v>
      </c>
      <c r="T215" s="16"/>
      <c r="U215" s="1">
        <v>0</v>
      </c>
      <c r="V215" s="15">
        <v>788.13</v>
      </c>
      <c r="W215" s="2"/>
      <c r="X215" s="2">
        <v>487.89</v>
      </c>
      <c r="Y215" s="17">
        <f t="shared" si="2"/>
        <v>-300.24</v>
      </c>
      <c r="Z215" s="1">
        <v>0</v>
      </c>
      <c r="AA215" s="1">
        <v>0</v>
      </c>
      <c r="AB215" s="1">
        <v>12</v>
      </c>
      <c r="AC215" s="1">
        <v>11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</v>
      </c>
      <c r="BF215" s="1">
        <v>0</v>
      </c>
      <c r="BG215" s="1">
        <v>6</v>
      </c>
      <c r="BH215" s="1">
        <v>13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1:65">
      <c r="A216" s="1">
        <v>70113</v>
      </c>
      <c r="B216" s="1" t="s">
        <v>308</v>
      </c>
      <c r="C216" s="1">
        <v>24</v>
      </c>
      <c r="D216" s="1">
        <v>285</v>
      </c>
      <c r="E216" s="1" t="s">
        <v>64</v>
      </c>
      <c r="F216" s="1">
        <v>558</v>
      </c>
      <c r="G216" s="1" t="s">
        <v>67</v>
      </c>
      <c r="H216" s="2">
        <v>55.16</v>
      </c>
      <c r="I216" s="2">
        <v>1323.84</v>
      </c>
      <c r="J216" s="10">
        <f t="shared" si="0"/>
        <v>0</v>
      </c>
      <c r="K216" s="11">
        <f t="shared" si="1"/>
        <v>0</v>
      </c>
      <c r="L216" s="1">
        <v>0</v>
      </c>
      <c r="M216" s="1">
        <v>0.79</v>
      </c>
      <c r="N216" s="16"/>
      <c r="O216" s="1">
        <v>0.54</v>
      </c>
      <c r="P216" s="1">
        <v>0</v>
      </c>
      <c r="Q216" s="16"/>
      <c r="R216" s="1">
        <v>0.04</v>
      </c>
      <c r="S216" s="1">
        <v>0</v>
      </c>
      <c r="T216" s="16"/>
      <c r="U216" s="1">
        <v>0</v>
      </c>
      <c r="V216" s="15">
        <v>772.24</v>
      </c>
      <c r="W216" s="2"/>
      <c r="X216" s="2">
        <v>1048.04</v>
      </c>
      <c r="Y216" s="17">
        <f t="shared" si="2"/>
        <v>275.79999999999995</v>
      </c>
      <c r="Z216" s="1">
        <v>0</v>
      </c>
      <c r="AA216" s="1">
        <v>0</v>
      </c>
      <c r="AB216" s="1">
        <v>0</v>
      </c>
      <c r="AC216" s="1">
        <v>0</v>
      </c>
      <c r="AD216" s="1">
        <v>19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9</v>
      </c>
      <c r="AW216" s="1">
        <v>8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2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1:65">
      <c r="A217" s="1">
        <v>70971</v>
      </c>
      <c r="B217" s="1" t="s">
        <v>279</v>
      </c>
      <c r="C217" s="1">
        <v>16</v>
      </c>
      <c r="D217" s="1">
        <v>285</v>
      </c>
      <c r="E217" s="1" t="s">
        <v>64</v>
      </c>
      <c r="F217" s="1">
        <v>285</v>
      </c>
      <c r="G217" s="1" t="s">
        <v>64</v>
      </c>
      <c r="H217" s="2">
        <v>54.610999999999997</v>
      </c>
      <c r="I217" s="2">
        <v>873.77599999999995</v>
      </c>
      <c r="J217" s="10">
        <f t="shared" si="0"/>
        <v>0</v>
      </c>
      <c r="K217" s="11">
        <f t="shared" si="1"/>
        <v>0</v>
      </c>
      <c r="L217" s="1">
        <v>0.03</v>
      </c>
      <c r="M217" s="1">
        <v>0.12</v>
      </c>
      <c r="N217" s="16"/>
      <c r="O217" s="1">
        <v>0.66</v>
      </c>
      <c r="P217" s="1">
        <v>2.31</v>
      </c>
      <c r="Q217" s="16"/>
      <c r="R217" s="1">
        <v>0.16</v>
      </c>
      <c r="S217" s="1">
        <v>2.19</v>
      </c>
      <c r="T217" s="16"/>
      <c r="U217" s="1">
        <v>0</v>
      </c>
      <c r="V217" s="15">
        <v>737.25</v>
      </c>
      <c r="W217" s="2"/>
      <c r="X217" s="2">
        <v>4041.21</v>
      </c>
      <c r="Y217" s="17">
        <f t="shared" si="2"/>
        <v>3303.96</v>
      </c>
      <c r="Z217" s="1">
        <v>0</v>
      </c>
      <c r="AA217" s="1">
        <v>1</v>
      </c>
      <c r="AB217" s="1">
        <v>0</v>
      </c>
      <c r="AC217" s="1">
        <v>0</v>
      </c>
      <c r="AD217" s="1">
        <v>2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10</v>
      </c>
      <c r="AU217" s="1">
        <v>1</v>
      </c>
      <c r="AV217" s="1">
        <v>0</v>
      </c>
      <c r="AW217" s="1">
        <v>0</v>
      </c>
      <c r="AX217" s="1">
        <v>37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3</v>
      </c>
      <c r="BF217" s="1">
        <v>0</v>
      </c>
      <c r="BG217" s="1">
        <v>0</v>
      </c>
      <c r="BH217" s="1">
        <v>35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1:65">
      <c r="A218" s="1">
        <v>70985</v>
      </c>
      <c r="B218" s="1" t="s">
        <v>227</v>
      </c>
      <c r="C218" s="1">
        <v>20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58.21</v>
      </c>
      <c r="I218" s="2">
        <v>1164.2</v>
      </c>
      <c r="J218" s="10">
        <f t="shared" si="0"/>
        <v>0</v>
      </c>
      <c r="K218" s="11">
        <f t="shared" si="1"/>
        <v>0</v>
      </c>
      <c r="L218" s="1">
        <v>0</v>
      </c>
      <c r="M218" s="1">
        <v>0</v>
      </c>
      <c r="N218" s="16"/>
      <c r="O218" s="1">
        <v>0.6</v>
      </c>
      <c r="P218" s="1">
        <v>0.2</v>
      </c>
      <c r="Q218" s="16"/>
      <c r="R218" s="1">
        <v>0.02</v>
      </c>
      <c r="S218" s="1">
        <v>0</v>
      </c>
      <c r="T218" s="16"/>
      <c r="U218" s="1">
        <v>0</v>
      </c>
      <c r="V218" s="15">
        <v>727.62</v>
      </c>
      <c r="W218" s="2"/>
      <c r="X218" s="2">
        <v>232.84</v>
      </c>
      <c r="Y218" s="17">
        <f t="shared" si="2"/>
        <v>-494.78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8</v>
      </c>
      <c r="AU218" s="1">
        <v>8</v>
      </c>
      <c r="AV218" s="1">
        <v>0</v>
      </c>
      <c r="AW218" s="1">
        <v>0</v>
      </c>
      <c r="AX218" s="1">
        <v>4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1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1:65">
      <c r="A219" s="1">
        <v>70075</v>
      </c>
      <c r="B219" s="1" t="s">
        <v>231</v>
      </c>
      <c r="C219" s="1">
        <v>25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32.270000000000003</v>
      </c>
      <c r="I219" s="2">
        <v>806.75</v>
      </c>
      <c r="J219" s="10">
        <f t="shared" si="0"/>
        <v>0</v>
      </c>
      <c r="K219" s="11">
        <f t="shared" si="1"/>
        <v>0</v>
      </c>
      <c r="L219" s="1">
        <v>0</v>
      </c>
      <c r="M219" s="1">
        <v>0</v>
      </c>
      <c r="N219" s="16"/>
      <c r="O219" s="1">
        <v>0.7</v>
      </c>
      <c r="P219" s="1">
        <v>1.68</v>
      </c>
      <c r="Q219" s="16"/>
      <c r="R219" s="1">
        <v>0</v>
      </c>
      <c r="S219" s="1">
        <v>0</v>
      </c>
      <c r="T219" s="16"/>
      <c r="U219" s="1">
        <v>0</v>
      </c>
      <c r="V219" s="15">
        <v>564.72</v>
      </c>
      <c r="W219" s="2"/>
      <c r="X219" s="2">
        <v>1355.34</v>
      </c>
      <c r="Y219" s="17">
        <f t="shared" si="2"/>
        <v>790.61999999999989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5</v>
      </c>
      <c r="AU219" s="1">
        <v>25</v>
      </c>
      <c r="AV219" s="1">
        <v>0</v>
      </c>
      <c r="AW219" s="1">
        <v>0</v>
      </c>
      <c r="AX219" s="1">
        <v>42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1:65">
      <c r="A220" s="1">
        <v>70508</v>
      </c>
      <c r="B220" s="1" t="s">
        <v>353</v>
      </c>
      <c r="C220" s="1">
        <v>24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34.967700000000001</v>
      </c>
      <c r="I220" s="2">
        <v>839.22479999999996</v>
      </c>
      <c r="J220" s="10">
        <f t="shared" si="0"/>
        <v>0</v>
      </c>
      <c r="K220" s="11">
        <f t="shared" si="1"/>
        <v>0</v>
      </c>
      <c r="L220" s="1">
        <v>0</v>
      </c>
      <c r="M220" s="1">
        <v>0</v>
      </c>
      <c r="N220" s="16"/>
      <c r="O220" s="1">
        <v>0.62</v>
      </c>
      <c r="P220" s="1">
        <v>3.08</v>
      </c>
      <c r="Q220" s="16"/>
      <c r="R220" s="1">
        <v>0</v>
      </c>
      <c r="S220" s="1">
        <v>0</v>
      </c>
      <c r="T220" s="16"/>
      <c r="U220" s="1">
        <v>0</v>
      </c>
      <c r="V220" s="15">
        <v>524.52</v>
      </c>
      <c r="W220" s="2"/>
      <c r="X220" s="2">
        <v>2587.61</v>
      </c>
      <c r="Y220" s="17">
        <f t="shared" si="2"/>
        <v>2063.09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7</v>
      </c>
      <c r="AU220" s="1">
        <v>16</v>
      </c>
      <c r="AV220" s="1">
        <v>0</v>
      </c>
      <c r="AW220" s="1">
        <v>0</v>
      </c>
      <c r="AX220" s="1">
        <v>74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1:65">
      <c r="A221" s="1">
        <v>10233</v>
      </c>
      <c r="B221" s="1" t="s">
        <v>297</v>
      </c>
      <c r="C221" s="1">
        <v>16</v>
      </c>
      <c r="D221" s="1">
        <v>285</v>
      </c>
      <c r="E221" s="1" t="s">
        <v>64</v>
      </c>
      <c r="F221" s="1">
        <v>565</v>
      </c>
      <c r="G221" s="1" t="s">
        <v>94</v>
      </c>
      <c r="H221" s="2">
        <v>45.31</v>
      </c>
      <c r="I221" s="2">
        <v>724.96</v>
      </c>
      <c r="J221" s="10">
        <f t="shared" si="0"/>
        <v>0</v>
      </c>
      <c r="K221" s="11">
        <f t="shared" si="1"/>
        <v>0</v>
      </c>
      <c r="L221" s="1">
        <v>0</v>
      </c>
      <c r="M221" s="1">
        <v>0</v>
      </c>
      <c r="N221" s="16"/>
      <c r="O221" s="1">
        <v>0</v>
      </c>
      <c r="P221" s="1">
        <v>0</v>
      </c>
      <c r="Q221" s="16"/>
      <c r="R221" s="1">
        <v>0.66</v>
      </c>
      <c r="S221" s="1">
        <v>0.06</v>
      </c>
      <c r="T221" s="16"/>
      <c r="U221" s="1">
        <v>0</v>
      </c>
      <c r="V221" s="15">
        <v>475.76</v>
      </c>
      <c r="W221" s="2"/>
      <c r="X221" s="2">
        <v>45.31</v>
      </c>
      <c r="Y221" s="17">
        <f t="shared" si="2"/>
        <v>-430.45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2</v>
      </c>
      <c r="BE221" s="1">
        <v>0</v>
      </c>
      <c r="BF221" s="1">
        <v>5</v>
      </c>
      <c r="BG221" s="1">
        <v>7</v>
      </c>
      <c r="BH221" s="1">
        <v>1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1:65">
      <c r="A222" s="1">
        <v>70982</v>
      </c>
      <c r="B222" s="1" t="s">
        <v>243</v>
      </c>
      <c r="C222" s="1">
        <v>32</v>
      </c>
      <c r="D222" s="1">
        <v>285</v>
      </c>
      <c r="E222" s="1" t="s">
        <v>64</v>
      </c>
      <c r="F222" s="1">
        <v>573</v>
      </c>
      <c r="G222" s="1" t="s">
        <v>87</v>
      </c>
      <c r="H222" s="2">
        <v>32.271900000000002</v>
      </c>
      <c r="I222" s="2">
        <v>1032.7008000000001</v>
      </c>
      <c r="J222" s="10">
        <f t="shared" si="0"/>
        <v>0</v>
      </c>
      <c r="K222" s="11">
        <f t="shared" si="1"/>
        <v>0</v>
      </c>
      <c r="L222" s="1">
        <v>0.27</v>
      </c>
      <c r="M222" s="1">
        <v>0.34</v>
      </c>
      <c r="N222" s="16"/>
      <c r="O222" s="1">
        <v>0.16</v>
      </c>
      <c r="P222" s="1">
        <v>0.59</v>
      </c>
      <c r="Q222" s="16"/>
      <c r="R222" s="1">
        <v>0.03</v>
      </c>
      <c r="S222" s="1">
        <v>0.03</v>
      </c>
      <c r="T222" s="16"/>
      <c r="U222" s="1">
        <v>0</v>
      </c>
      <c r="V222" s="15">
        <v>467.94</v>
      </c>
      <c r="W222" s="2"/>
      <c r="X222" s="2">
        <v>1000.43</v>
      </c>
      <c r="Y222" s="17">
        <f t="shared" si="2"/>
        <v>532.49</v>
      </c>
      <c r="Z222" s="1">
        <v>0</v>
      </c>
      <c r="AA222" s="1">
        <v>4</v>
      </c>
      <c r="AB222" s="1">
        <v>5</v>
      </c>
      <c r="AC222" s="1">
        <v>3</v>
      </c>
      <c r="AD222" s="1">
        <v>11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5</v>
      </c>
      <c r="AU222" s="1">
        <v>0</v>
      </c>
      <c r="AV222" s="1">
        <v>0</v>
      </c>
      <c r="AW222" s="1">
        <v>0</v>
      </c>
      <c r="AX222" s="1">
        <v>19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2</v>
      </c>
      <c r="BH222" s="1">
        <v>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1:65">
      <c r="A223" s="1">
        <v>70270</v>
      </c>
      <c r="B223" s="1" t="s">
        <v>336</v>
      </c>
      <c r="C223" s="1">
        <v>1</v>
      </c>
      <c r="D223" s="1">
        <v>285</v>
      </c>
      <c r="E223" s="1" t="s">
        <v>64</v>
      </c>
      <c r="F223" s="1">
        <v>285</v>
      </c>
      <c r="G223" s="1" t="s">
        <v>64</v>
      </c>
      <c r="H223" s="2">
        <v>780.58</v>
      </c>
      <c r="I223" s="2">
        <v>780.58</v>
      </c>
      <c r="J223" s="10">
        <f t="shared" si="0"/>
        <v>0</v>
      </c>
      <c r="K223" s="11">
        <f t="shared" si="1"/>
        <v>0</v>
      </c>
      <c r="L223" s="1">
        <v>0</v>
      </c>
      <c r="M223" s="1">
        <v>0</v>
      </c>
      <c r="N223" s="16"/>
      <c r="O223" s="1">
        <v>0</v>
      </c>
      <c r="P223" s="1">
        <v>0</v>
      </c>
      <c r="Q223" s="16"/>
      <c r="R223" s="1">
        <v>0.5</v>
      </c>
      <c r="S223" s="1">
        <v>7</v>
      </c>
      <c r="T223" s="16"/>
      <c r="U223" s="1">
        <v>0</v>
      </c>
      <c r="V223" s="15">
        <v>390.29</v>
      </c>
      <c r="W223" s="2"/>
      <c r="X223" s="2">
        <v>5464.06</v>
      </c>
      <c r="Y223" s="17">
        <f t="shared" si="2"/>
        <v>5073.7700000000004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1</v>
      </c>
      <c r="BH223" s="1">
        <v>7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1:65">
      <c r="A224" s="1">
        <v>97020</v>
      </c>
      <c r="B224" s="1" t="s">
        <v>236</v>
      </c>
      <c r="C224" s="1">
        <v>16</v>
      </c>
      <c r="D224" s="1">
        <v>285</v>
      </c>
      <c r="E224" s="1" t="s">
        <v>64</v>
      </c>
      <c r="F224" s="1">
        <v>558</v>
      </c>
      <c r="G224" s="1" t="s">
        <v>67</v>
      </c>
      <c r="H224" s="2">
        <v>55.48</v>
      </c>
      <c r="I224" s="2">
        <v>887.68</v>
      </c>
      <c r="J224" s="10">
        <f t="shared" si="0"/>
        <v>0</v>
      </c>
      <c r="K224" s="11">
        <f t="shared" si="1"/>
        <v>0</v>
      </c>
      <c r="L224" s="1">
        <v>0</v>
      </c>
      <c r="M224" s="1">
        <v>0</v>
      </c>
      <c r="N224" s="16"/>
      <c r="O224" s="1">
        <v>0.31</v>
      </c>
      <c r="P224" s="1">
        <v>2.19</v>
      </c>
      <c r="Q224" s="16"/>
      <c r="R224" s="1">
        <v>0.09</v>
      </c>
      <c r="S224" s="1">
        <v>0</v>
      </c>
      <c r="T224" s="16"/>
      <c r="U224" s="1">
        <v>0</v>
      </c>
      <c r="V224" s="15">
        <v>360.62</v>
      </c>
      <c r="W224" s="2"/>
      <c r="X224" s="2">
        <v>1941.8</v>
      </c>
      <c r="Y224" s="17">
        <f t="shared" si="2"/>
        <v>1581.1799999999998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1</v>
      </c>
      <c r="AU224" s="1">
        <v>3</v>
      </c>
      <c r="AV224" s="1">
        <v>1</v>
      </c>
      <c r="AW224" s="1">
        <v>3</v>
      </c>
      <c r="AX224" s="1">
        <v>35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3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1:65">
      <c r="A225" s="1">
        <v>70980</v>
      </c>
      <c r="B225" s="1" t="s">
        <v>355</v>
      </c>
      <c r="C225" s="1">
        <v>15</v>
      </c>
      <c r="D225" s="1">
        <v>285</v>
      </c>
      <c r="E225" s="1" t="s">
        <v>64</v>
      </c>
      <c r="F225" s="1">
        <v>562</v>
      </c>
      <c r="G225" s="1" t="s">
        <v>65</v>
      </c>
      <c r="H225" s="2">
        <v>28.82</v>
      </c>
      <c r="I225" s="2">
        <v>432.3</v>
      </c>
      <c r="J225" s="10">
        <f t="shared" si="0"/>
        <v>0</v>
      </c>
      <c r="K225" s="11">
        <f t="shared" si="1"/>
        <v>0</v>
      </c>
      <c r="L225" s="1">
        <v>0</v>
      </c>
      <c r="M225" s="1">
        <v>0</v>
      </c>
      <c r="N225" s="16"/>
      <c r="O225" s="1">
        <v>0</v>
      </c>
      <c r="P225" s="1">
        <v>0</v>
      </c>
      <c r="Q225" s="16"/>
      <c r="R225" s="1">
        <v>0.83</v>
      </c>
      <c r="S225" s="1">
        <v>0</v>
      </c>
      <c r="T225" s="16"/>
      <c r="U225" s="1">
        <v>0</v>
      </c>
      <c r="V225" s="15">
        <v>360.25</v>
      </c>
      <c r="W225" s="2"/>
      <c r="X225" s="2">
        <v>0</v>
      </c>
      <c r="Y225" s="17">
        <f t="shared" si="2"/>
        <v>-360.25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12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1:65">
      <c r="A226" s="1">
        <v>70979</v>
      </c>
      <c r="B226" s="1" t="s">
        <v>354</v>
      </c>
      <c r="C226" s="1">
        <v>16</v>
      </c>
      <c r="D226" s="1">
        <v>285</v>
      </c>
      <c r="E226" s="1" t="s">
        <v>64</v>
      </c>
      <c r="F226" s="1">
        <v>1</v>
      </c>
      <c r="G226" s="1" t="s">
        <v>312</v>
      </c>
      <c r="H226" s="2">
        <v>14.07</v>
      </c>
      <c r="I226" s="2">
        <v>225.12</v>
      </c>
      <c r="J226" s="10">
        <f t="shared" si="0"/>
        <v>0</v>
      </c>
      <c r="K226" s="11">
        <f t="shared" si="1"/>
        <v>0</v>
      </c>
      <c r="L226" s="1">
        <v>1.22</v>
      </c>
      <c r="M226" s="1">
        <v>-0.12</v>
      </c>
      <c r="N226" s="16"/>
      <c r="O226" s="1">
        <v>0</v>
      </c>
      <c r="P226" s="1">
        <v>0</v>
      </c>
      <c r="Q226" s="16"/>
      <c r="R226" s="1">
        <v>0</v>
      </c>
      <c r="S226" s="1">
        <v>0</v>
      </c>
      <c r="T226" s="16"/>
      <c r="U226" s="1">
        <v>0</v>
      </c>
      <c r="V226" s="15">
        <v>274.36</v>
      </c>
      <c r="W226" s="2"/>
      <c r="X226" s="2">
        <v>-28.14</v>
      </c>
      <c r="Y226" s="17">
        <f t="shared" si="2"/>
        <v>-302.5</v>
      </c>
      <c r="Z226" s="1">
        <v>17</v>
      </c>
      <c r="AA226" s="1">
        <v>3</v>
      </c>
      <c r="AB226" s="1">
        <v>1</v>
      </c>
      <c r="AC226" s="1">
        <v>0</v>
      </c>
      <c r="AD226" s="1">
        <v>-2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1:65">
      <c r="A227" s="1">
        <v>70088</v>
      </c>
      <c r="B227" s="1" t="s">
        <v>306</v>
      </c>
      <c r="C227" s="1">
        <v>16</v>
      </c>
      <c r="D227" s="1">
        <v>285</v>
      </c>
      <c r="E227" s="1" t="s">
        <v>64</v>
      </c>
      <c r="F227" s="1">
        <v>558</v>
      </c>
      <c r="G227" s="1" t="s">
        <v>67</v>
      </c>
      <c r="H227" s="2">
        <v>54.07</v>
      </c>
      <c r="I227" s="2">
        <v>865.12</v>
      </c>
      <c r="J227" s="10">
        <f t="shared" si="0"/>
        <v>0</v>
      </c>
      <c r="K227" s="11">
        <f t="shared" si="1"/>
        <v>0</v>
      </c>
      <c r="L227" s="1">
        <v>0</v>
      </c>
      <c r="M227" s="1">
        <v>0</v>
      </c>
      <c r="N227" s="16"/>
      <c r="O227" s="1">
        <v>0</v>
      </c>
      <c r="P227" s="1">
        <v>0</v>
      </c>
      <c r="Q227" s="16"/>
      <c r="R227" s="1">
        <v>0.31</v>
      </c>
      <c r="S227" s="1">
        <v>0</v>
      </c>
      <c r="T227" s="16"/>
      <c r="U227" s="1">
        <v>0</v>
      </c>
      <c r="V227" s="15">
        <v>270.35000000000002</v>
      </c>
      <c r="W227" s="2"/>
      <c r="X227" s="2">
        <v>0</v>
      </c>
      <c r="Y227" s="17">
        <f t="shared" si="2"/>
        <v>-270.35000000000002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2</v>
      </c>
      <c r="BG227" s="1">
        <v>6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1:65">
      <c r="A228" s="1">
        <v>70416</v>
      </c>
      <c r="B228" s="1" t="s">
        <v>273</v>
      </c>
      <c r="C228" s="1">
        <v>18</v>
      </c>
      <c r="D228" s="1">
        <v>285</v>
      </c>
      <c r="E228" s="1" t="s">
        <v>64</v>
      </c>
      <c r="F228" s="1">
        <v>285</v>
      </c>
      <c r="G228" s="1" t="s">
        <v>64</v>
      </c>
      <c r="H228" s="2">
        <v>41.066000000000003</v>
      </c>
      <c r="I228" s="2">
        <v>739.18799999999999</v>
      </c>
      <c r="J228" s="10">
        <f t="shared" si="0"/>
        <v>0</v>
      </c>
      <c r="K228" s="11">
        <f t="shared" si="1"/>
        <v>0</v>
      </c>
      <c r="L228" s="1">
        <v>0.06</v>
      </c>
      <c r="M228" s="1">
        <v>2.56</v>
      </c>
      <c r="N228" s="16"/>
      <c r="O228" s="1">
        <v>0.19</v>
      </c>
      <c r="P228" s="1">
        <v>0.78</v>
      </c>
      <c r="Q228" s="16"/>
      <c r="R228" s="1">
        <v>0.11</v>
      </c>
      <c r="S228" s="1">
        <v>11.83</v>
      </c>
      <c r="T228" s="16"/>
      <c r="U228" s="1">
        <v>0</v>
      </c>
      <c r="V228" s="15">
        <v>266.93</v>
      </c>
      <c r="W228" s="2"/>
      <c r="X228" s="2">
        <v>11211.02</v>
      </c>
      <c r="Y228" s="17">
        <f t="shared" si="2"/>
        <v>10944.09</v>
      </c>
      <c r="Z228" s="1">
        <v>1</v>
      </c>
      <c r="AA228" s="1">
        <v>0</v>
      </c>
      <c r="AB228" s="1">
        <v>0</v>
      </c>
      <c r="AC228" s="1">
        <v>0</v>
      </c>
      <c r="AD228" s="1">
        <v>46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1</v>
      </c>
      <c r="AU228" s="1">
        <v>5</v>
      </c>
      <c r="AV228" s="1">
        <v>0</v>
      </c>
      <c r="AW228" s="1">
        <v>0</v>
      </c>
      <c r="AX228" s="1">
        <v>14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1</v>
      </c>
      <c r="BE228" s="1">
        <v>2</v>
      </c>
      <c r="BF228" s="1">
        <v>0</v>
      </c>
      <c r="BG228" s="1">
        <v>0</v>
      </c>
      <c r="BH228" s="1">
        <v>213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1:65">
      <c r="A229" s="1">
        <v>70194</v>
      </c>
      <c r="B229" s="1" t="s">
        <v>325</v>
      </c>
      <c r="C229" s="1">
        <v>10</v>
      </c>
      <c r="D229" s="1">
        <v>285</v>
      </c>
      <c r="E229" s="1" t="s">
        <v>64</v>
      </c>
      <c r="F229" s="1">
        <v>558</v>
      </c>
      <c r="G229" s="1" t="s">
        <v>67</v>
      </c>
      <c r="H229" s="2">
        <v>79.13</v>
      </c>
      <c r="I229" s="2">
        <v>791.3</v>
      </c>
      <c r="J229" s="10">
        <f t="shared" si="0"/>
        <v>0</v>
      </c>
      <c r="K229" s="11">
        <f t="shared" si="1"/>
        <v>0</v>
      </c>
      <c r="L229" s="1">
        <v>0</v>
      </c>
      <c r="M229" s="1">
        <v>0</v>
      </c>
      <c r="N229" s="16"/>
      <c r="O229" s="1">
        <v>0.3</v>
      </c>
      <c r="P229" s="1">
        <v>0</v>
      </c>
      <c r="Q229" s="16"/>
      <c r="R229" s="1">
        <v>0</v>
      </c>
      <c r="S229" s="1">
        <v>0</v>
      </c>
      <c r="T229" s="16"/>
      <c r="U229" s="1">
        <v>0</v>
      </c>
      <c r="V229" s="15">
        <v>237.39</v>
      </c>
      <c r="W229" s="2"/>
      <c r="X229" s="2">
        <v>0</v>
      </c>
      <c r="Y229" s="17">
        <f t="shared" si="2"/>
        <v>-237.39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3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1:65">
      <c r="A230" s="1">
        <v>70049</v>
      </c>
      <c r="B230" s="1" t="s">
        <v>302</v>
      </c>
      <c r="C230" s="1">
        <v>18</v>
      </c>
      <c r="D230" s="1">
        <v>285</v>
      </c>
      <c r="E230" s="1" t="s">
        <v>64</v>
      </c>
      <c r="F230" s="1">
        <v>558</v>
      </c>
      <c r="G230" s="1" t="s">
        <v>67</v>
      </c>
      <c r="H230" s="2">
        <v>45.62</v>
      </c>
      <c r="I230" s="2">
        <v>821.16</v>
      </c>
      <c r="J230" s="10">
        <f t="shared" si="0"/>
        <v>0</v>
      </c>
      <c r="K230" s="11">
        <f t="shared" si="1"/>
        <v>0</v>
      </c>
      <c r="L230" s="1">
        <v>0.33</v>
      </c>
      <c r="M230" s="1">
        <v>0</v>
      </c>
      <c r="N230" s="16"/>
      <c r="O230" s="1">
        <v>0</v>
      </c>
      <c r="P230" s="1">
        <v>0</v>
      </c>
      <c r="Q230" s="16"/>
      <c r="R230" s="1">
        <v>-0.06</v>
      </c>
      <c r="S230" s="1">
        <v>0</v>
      </c>
      <c r="T230" s="16"/>
      <c r="U230" s="1">
        <v>0</v>
      </c>
      <c r="V230" s="15">
        <v>228.1</v>
      </c>
      <c r="W230" s="2"/>
      <c r="X230" s="2">
        <v>0</v>
      </c>
      <c r="Y230" s="17">
        <f t="shared" si="2"/>
        <v>-228.1</v>
      </c>
      <c r="Z230" s="1">
        <v>0</v>
      </c>
      <c r="AA230" s="1">
        <v>0</v>
      </c>
      <c r="AB230" s="1">
        <v>6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-5</v>
      </c>
      <c r="BE230" s="1">
        <v>5</v>
      </c>
      <c r="BF230" s="1">
        <v>1</v>
      </c>
      <c r="BG230" s="1">
        <v>1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1:65">
      <c r="A231" s="1">
        <v>70411</v>
      </c>
      <c r="B231" s="1" t="s">
        <v>346</v>
      </c>
      <c r="C231" s="1">
        <v>16</v>
      </c>
      <c r="D231" s="1">
        <v>285</v>
      </c>
      <c r="E231" s="1" t="s">
        <v>64</v>
      </c>
      <c r="F231" s="1">
        <v>387</v>
      </c>
      <c r="G231" s="1" t="s">
        <v>94</v>
      </c>
      <c r="H231" s="2">
        <v>49.1</v>
      </c>
      <c r="I231" s="2">
        <v>785.6</v>
      </c>
      <c r="J231" s="10">
        <f t="shared" si="0"/>
        <v>0</v>
      </c>
      <c r="K231" s="11">
        <f t="shared" si="1"/>
        <v>0</v>
      </c>
      <c r="L231" s="1">
        <v>0.25</v>
      </c>
      <c r="M231" s="1">
        <v>0</v>
      </c>
      <c r="N231" s="16"/>
      <c r="O231" s="1">
        <v>0</v>
      </c>
      <c r="P231" s="1">
        <v>0</v>
      </c>
      <c r="Q231" s="16"/>
      <c r="R231" s="1">
        <v>0</v>
      </c>
      <c r="S231" s="1">
        <v>0</v>
      </c>
      <c r="T231" s="16"/>
      <c r="U231" s="1">
        <v>0</v>
      </c>
      <c r="V231" s="15">
        <v>196.4</v>
      </c>
      <c r="W231" s="2"/>
      <c r="X231" s="2">
        <v>0</v>
      </c>
      <c r="Y231" s="17">
        <f t="shared" si="2"/>
        <v>-196.4</v>
      </c>
      <c r="Z231" s="1">
        <v>0</v>
      </c>
      <c r="AA231" s="1">
        <v>0</v>
      </c>
      <c r="AB231" s="1">
        <v>4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1:65">
      <c r="A232" s="1">
        <v>70165</v>
      </c>
      <c r="B232" s="1" t="s">
        <v>314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40.15</v>
      </c>
      <c r="I232" s="2">
        <v>963.6</v>
      </c>
      <c r="J232" s="10">
        <f t="shared" si="0"/>
        <v>0</v>
      </c>
      <c r="K232" s="11">
        <f t="shared" si="1"/>
        <v>0</v>
      </c>
      <c r="L232" s="1">
        <v>0</v>
      </c>
      <c r="M232" s="1">
        <v>0</v>
      </c>
      <c r="N232" s="16"/>
      <c r="O232" s="1">
        <v>0</v>
      </c>
      <c r="P232" s="1">
        <v>0</v>
      </c>
      <c r="Q232" s="16"/>
      <c r="R232" s="1">
        <v>0.15</v>
      </c>
      <c r="S232" s="1">
        <v>0</v>
      </c>
      <c r="T232" s="16"/>
      <c r="U232" s="1">
        <v>0</v>
      </c>
      <c r="V232" s="15">
        <v>140.52000000000001</v>
      </c>
      <c r="W232" s="2"/>
      <c r="X232" s="2">
        <v>0</v>
      </c>
      <c r="Y232" s="17">
        <f t="shared" si="2"/>
        <v>-140.52000000000001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3</v>
      </c>
      <c r="BG232" s="1">
        <v>1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1:65">
      <c r="A233" s="1">
        <v>70106</v>
      </c>
      <c r="B233" s="1" t="s">
        <v>104</v>
      </c>
      <c r="C233" s="1">
        <v>24</v>
      </c>
      <c r="D233" s="1">
        <v>285</v>
      </c>
      <c r="E233" s="1" t="s">
        <v>64</v>
      </c>
      <c r="F233" s="1">
        <v>28</v>
      </c>
      <c r="G233" s="1" t="s">
        <v>98</v>
      </c>
      <c r="H233" s="2">
        <v>35</v>
      </c>
      <c r="I233" s="2">
        <v>840</v>
      </c>
      <c r="J233" s="10">
        <f t="shared" si="0"/>
        <v>0</v>
      </c>
      <c r="K233" s="11">
        <f t="shared" si="1"/>
        <v>0</v>
      </c>
      <c r="L233" s="1">
        <v>0.02</v>
      </c>
      <c r="M233" s="1">
        <v>0.08</v>
      </c>
      <c r="N233" s="16"/>
      <c r="O233" s="1">
        <v>0.15</v>
      </c>
      <c r="P233" s="1">
        <v>7.42</v>
      </c>
      <c r="Q233" s="16"/>
      <c r="R233" s="1">
        <v>0</v>
      </c>
      <c r="S233" s="1">
        <v>0.12</v>
      </c>
      <c r="T233" s="16"/>
      <c r="U233" s="1">
        <v>0</v>
      </c>
      <c r="V233" s="15">
        <v>140</v>
      </c>
      <c r="W233" s="2"/>
      <c r="X233" s="2">
        <v>6405</v>
      </c>
      <c r="Y233" s="17">
        <f t="shared" si="2"/>
        <v>6265</v>
      </c>
      <c r="Z233" s="1">
        <v>0</v>
      </c>
      <c r="AA233" s="1">
        <v>1</v>
      </c>
      <c r="AB233" s="1">
        <v>0</v>
      </c>
      <c r="AC233" s="1">
        <v>0</v>
      </c>
      <c r="AD233" s="1">
        <v>2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3</v>
      </c>
      <c r="AU233" s="1">
        <v>1</v>
      </c>
      <c r="AV233" s="1">
        <v>0</v>
      </c>
      <c r="AW233" s="1">
        <v>0</v>
      </c>
      <c r="AX233" s="1">
        <v>178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3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1:65">
      <c r="A234" s="1">
        <v>70321</v>
      </c>
      <c r="B234" s="1" t="s">
        <v>338</v>
      </c>
      <c r="C234" s="1">
        <v>24</v>
      </c>
      <c r="D234" s="1">
        <v>285</v>
      </c>
      <c r="E234" s="1" t="s">
        <v>64</v>
      </c>
      <c r="F234" s="1">
        <v>285</v>
      </c>
      <c r="G234" s="1" t="s">
        <v>64</v>
      </c>
      <c r="H234" s="2">
        <v>36.869999999999997</v>
      </c>
      <c r="I234" s="2">
        <v>884.88</v>
      </c>
      <c r="J234" s="10">
        <f t="shared" si="0"/>
        <v>0</v>
      </c>
      <c r="K234" s="11">
        <f t="shared" si="1"/>
        <v>0</v>
      </c>
      <c r="L234" s="1">
        <v>0.12</v>
      </c>
      <c r="M234" s="1">
        <v>0</v>
      </c>
      <c r="N234" s="16"/>
      <c r="O234" s="1">
        <v>0</v>
      </c>
      <c r="P234" s="1">
        <v>0</v>
      </c>
      <c r="Q234" s="16"/>
      <c r="R234" s="1">
        <v>0</v>
      </c>
      <c r="S234" s="1">
        <v>0</v>
      </c>
      <c r="T234" s="16"/>
      <c r="U234" s="1">
        <v>0</v>
      </c>
      <c r="V234" s="15">
        <v>110.61</v>
      </c>
      <c r="W234" s="2"/>
      <c r="X234" s="2">
        <v>0</v>
      </c>
      <c r="Y234" s="17">
        <f t="shared" si="2"/>
        <v>-110.61</v>
      </c>
      <c r="Z234" s="1">
        <v>0</v>
      </c>
      <c r="AA234" s="1">
        <v>0</v>
      </c>
      <c r="AB234" s="1">
        <v>1</v>
      </c>
      <c r="AC234" s="1">
        <v>4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1:65">
      <c r="A235" s="1">
        <v>70414</v>
      </c>
      <c r="B235" s="1" t="s">
        <v>349</v>
      </c>
      <c r="C235" s="1">
        <v>16</v>
      </c>
      <c r="D235" s="1">
        <v>285</v>
      </c>
      <c r="E235" s="1" t="s">
        <v>64</v>
      </c>
      <c r="F235" s="1">
        <v>387</v>
      </c>
      <c r="G235" s="1" t="s">
        <v>94</v>
      </c>
      <c r="H235" s="2">
        <v>49.1</v>
      </c>
      <c r="I235" s="2">
        <v>785.6</v>
      </c>
      <c r="J235" s="10">
        <f t="shared" si="0"/>
        <v>0</v>
      </c>
      <c r="K235" s="11">
        <f t="shared" si="1"/>
        <v>0</v>
      </c>
      <c r="L235" s="1">
        <v>0.09</v>
      </c>
      <c r="M235" s="1">
        <v>1.38</v>
      </c>
      <c r="N235" s="16"/>
      <c r="O235" s="1">
        <v>0</v>
      </c>
      <c r="P235" s="1">
        <v>0</v>
      </c>
      <c r="Q235" s="16"/>
      <c r="R235" s="1">
        <v>0</v>
      </c>
      <c r="S235" s="1">
        <v>0</v>
      </c>
      <c r="T235" s="16"/>
      <c r="U235" s="1">
        <v>0</v>
      </c>
      <c r="V235" s="15">
        <v>73.650000000000006</v>
      </c>
      <c r="W235" s="2"/>
      <c r="X235" s="2">
        <v>1080.2</v>
      </c>
      <c r="Y235" s="17">
        <f t="shared" si="2"/>
        <v>1006.5500000000001</v>
      </c>
      <c r="Z235" s="1">
        <v>0</v>
      </c>
      <c r="AA235" s="1">
        <v>0</v>
      </c>
      <c r="AB235" s="1">
        <v>0</v>
      </c>
      <c r="AC235" s="1">
        <v>3</v>
      </c>
      <c r="AD235" s="1">
        <v>22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1:65">
      <c r="A236" s="1">
        <v>70413</v>
      </c>
      <c r="B236" s="1" t="s">
        <v>348</v>
      </c>
      <c r="C236" s="1">
        <v>16</v>
      </c>
      <c r="D236" s="1">
        <v>285</v>
      </c>
      <c r="E236" s="1" t="s">
        <v>64</v>
      </c>
      <c r="F236" s="1">
        <v>387</v>
      </c>
      <c r="G236" s="1" t="s">
        <v>94</v>
      </c>
      <c r="H236" s="2">
        <v>19.100000000000001</v>
      </c>
      <c r="I236" s="2">
        <v>305.60000000000002</v>
      </c>
      <c r="J236" s="10">
        <f t="shared" si="0"/>
        <v>0</v>
      </c>
      <c r="K236" s="11">
        <f t="shared" si="1"/>
        <v>0</v>
      </c>
      <c r="L236" s="1">
        <v>0.06</v>
      </c>
      <c r="M236" s="1">
        <v>0</v>
      </c>
      <c r="N236" s="16"/>
      <c r="O236" s="1">
        <v>0.09</v>
      </c>
      <c r="P236" s="1">
        <v>0</v>
      </c>
      <c r="Q236" s="16"/>
      <c r="R236" s="1">
        <v>0</v>
      </c>
      <c r="S236" s="1">
        <v>0</v>
      </c>
      <c r="T236" s="16"/>
      <c r="U236" s="1">
        <v>0</v>
      </c>
      <c r="V236" s="15">
        <v>47.75</v>
      </c>
      <c r="W236" s="2"/>
      <c r="X236" s="2">
        <v>0</v>
      </c>
      <c r="Y236" s="17">
        <f t="shared" si="2"/>
        <v>-47.75</v>
      </c>
      <c r="Z236" s="1">
        <v>0</v>
      </c>
      <c r="AA236" s="1">
        <v>0</v>
      </c>
      <c r="AB236" s="1">
        <v>1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1</v>
      </c>
      <c r="AW236" s="1">
        <v>1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1:65">
      <c r="A237" s="1">
        <v>70193</v>
      </c>
      <c r="B237" s="1" t="s">
        <v>324</v>
      </c>
      <c r="C237" s="1">
        <v>10</v>
      </c>
      <c r="D237" s="1">
        <v>285</v>
      </c>
      <c r="E237" s="1" t="s">
        <v>64</v>
      </c>
      <c r="F237" s="1">
        <v>588</v>
      </c>
      <c r="G237" s="1" t="s">
        <v>146</v>
      </c>
      <c r="H237" s="2">
        <v>79.13</v>
      </c>
      <c r="I237" s="2">
        <v>791.3</v>
      </c>
      <c r="J237" s="10">
        <f t="shared" si="0"/>
        <v>0</v>
      </c>
      <c r="K237" s="11">
        <f t="shared" si="1"/>
        <v>0</v>
      </c>
      <c r="L237" s="1">
        <v>0.05</v>
      </c>
      <c r="M237" s="1">
        <v>0</v>
      </c>
      <c r="N237" s="16"/>
      <c r="O237" s="1">
        <v>0</v>
      </c>
      <c r="P237" s="1">
        <v>0</v>
      </c>
      <c r="Q237" s="16"/>
      <c r="R237" s="1">
        <v>0</v>
      </c>
      <c r="S237" s="1">
        <v>0</v>
      </c>
      <c r="T237" s="16"/>
      <c r="U237" s="1">
        <v>0</v>
      </c>
      <c r="V237" s="15">
        <v>39.56</v>
      </c>
      <c r="W237" s="2"/>
      <c r="X237" s="2">
        <v>0</v>
      </c>
      <c r="Y237" s="17">
        <f t="shared" si="2"/>
        <v>-39.56</v>
      </c>
      <c r="Z237" s="1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1:65">
      <c r="A238" s="1">
        <v>70317</v>
      </c>
      <c r="B238" s="1" t="s">
        <v>337</v>
      </c>
      <c r="C238" s="1">
        <v>20</v>
      </c>
      <c r="D238" s="1">
        <v>285</v>
      </c>
      <c r="E238" s="1" t="s">
        <v>64</v>
      </c>
      <c r="F238" s="1">
        <v>558</v>
      </c>
      <c r="G238" s="1" t="s">
        <v>67</v>
      </c>
      <c r="H238" s="2">
        <v>30.66</v>
      </c>
      <c r="I238" s="2">
        <v>613.20000000000005</v>
      </c>
      <c r="J238" s="10">
        <f t="shared" si="0"/>
        <v>0</v>
      </c>
      <c r="K238" s="11">
        <f t="shared" si="1"/>
        <v>0</v>
      </c>
      <c r="L238" s="1">
        <v>0</v>
      </c>
      <c r="M238" s="1">
        <v>0</v>
      </c>
      <c r="N238" s="16"/>
      <c r="O238" s="1">
        <v>0</v>
      </c>
      <c r="P238" s="1">
        <v>0</v>
      </c>
      <c r="Q238" s="16"/>
      <c r="R238" s="1">
        <v>0.05</v>
      </c>
      <c r="S238" s="1">
        <v>0</v>
      </c>
      <c r="T238" s="16"/>
      <c r="U238" s="1">
        <v>0</v>
      </c>
      <c r="V238" s="15">
        <v>30.66</v>
      </c>
      <c r="W238" s="2"/>
      <c r="X238" s="2">
        <v>0</v>
      </c>
      <c r="Y238" s="17">
        <f t="shared" si="2"/>
        <v>-30.66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1:65">
      <c r="A239" s="1">
        <v>70133</v>
      </c>
      <c r="B239" s="1" t="s">
        <v>293</v>
      </c>
      <c r="C239" s="1">
        <v>24</v>
      </c>
      <c r="D239" s="1">
        <v>285</v>
      </c>
      <c r="E239" s="1" t="s">
        <v>64</v>
      </c>
      <c r="F239" s="1">
        <v>999</v>
      </c>
      <c r="G239" s="1" t="s">
        <v>292</v>
      </c>
      <c r="H239" s="2">
        <v>48.754800000000003</v>
      </c>
      <c r="I239" s="2">
        <v>1170.1152</v>
      </c>
      <c r="J239" s="10">
        <f t="shared" si="0"/>
        <v>0</v>
      </c>
      <c r="K239" s="11">
        <f t="shared" si="1"/>
        <v>0</v>
      </c>
      <c r="L239" s="1">
        <v>0</v>
      </c>
      <c r="M239" s="1">
        <v>0</v>
      </c>
      <c r="N239" s="16"/>
      <c r="O239" s="1">
        <v>0</v>
      </c>
      <c r="P239" s="1">
        <v>0</v>
      </c>
      <c r="Q239" s="16"/>
      <c r="R239" s="1">
        <v>0.02</v>
      </c>
      <c r="S239" s="1">
        <v>0.08</v>
      </c>
      <c r="T239" s="16"/>
      <c r="U239" s="1">
        <v>0</v>
      </c>
      <c r="V239" s="15">
        <v>24.38</v>
      </c>
      <c r="W239" s="2"/>
      <c r="X239" s="2">
        <v>97.51</v>
      </c>
      <c r="Y239" s="17">
        <f t="shared" si="2"/>
        <v>73.13000000000001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1</v>
      </c>
      <c r="BH239" s="1">
        <v>2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1:65">
      <c r="A240" s="1">
        <v>70108</v>
      </c>
      <c r="B240" s="1" t="s">
        <v>295</v>
      </c>
      <c r="C240" s="1">
        <v>70</v>
      </c>
      <c r="D240" s="1">
        <v>285</v>
      </c>
      <c r="E240" s="1" t="s">
        <v>64</v>
      </c>
      <c r="F240" s="1">
        <v>28</v>
      </c>
      <c r="G240" s="1" t="s">
        <v>98</v>
      </c>
      <c r="H240" s="2">
        <v>13.911099999999999</v>
      </c>
      <c r="I240" s="2">
        <v>973.77700000000004</v>
      </c>
      <c r="J240" s="10">
        <f t="shared" si="0"/>
        <v>0</v>
      </c>
      <c r="K240" s="11">
        <f t="shared" si="1"/>
        <v>0</v>
      </c>
      <c r="L240" s="1">
        <v>0</v>
      </c>
      <c r="M240" s="1">
        <v>0</v>
      </c>
      <c r="N240" s="16"/>
      <c r="O240" s="1">
        <v>0</v>
      </c>
      <c r="P240" s="1">
        <v>0.01</v>
      </c>
      <c r="Q240" s="16"/>
      <c r="R240" s="1">
        <v>0.02</v>
      </c>
      <c r="S240" s="1">
        <v>0</v>
      </c>
      <c r="T240" s="16"/>
      <c r="U240" s="1">
        <v>0</v>
      </c>
      <c r="V240" s="15">
        <v>20.87</v>
      </c>
      <c r="W240" s="2"/>
      <c r="X240" s="2">
        <v>13.91</v>
      </c>
      <c r="Y240" s="17">
        <f t="shared" si="2"/>
        <v>-6.9600000000000009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1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3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1:65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5.3968999999999996</v>
      </c>
      <c r="I241" s="2">
        <v>1727.008</v>
      </c>
      <c r="J241" s="10">
        <f t="shared" si="0"/>
        <v>0</v>
      </c>
      <c r="K241" s="11">
        <f t="shared" si="1"/>
        <v>0</v>
      </c>
      <c r="L241" s="1">
        <v>0</v>
      </c>
      <c r="M241" s="1">
        <v>0</v>
      </c>
      <c r="N241" s="16"/>
      <c r="O241" s="1">
        <v>0</v>
      </c>
      <c r="P241" s="1">
        <v>0</v>
      </c>
      <c r="Q241" s="16"/>
      <c r="R241" s="1">
        <v>0</v>
      </c>
      <c r="S241" s="1">
        <v>0</v>
      </c>
      <c r="T241" s="16"/>
      <c r="U241" s="1">
        <v>0</v>
      </c>
      <c r="V241" s="15">
        <v>2.7</v>
      </c>
      <c r="W241" s="2"/>
      <c r="X241" s="2">
        <v>0</v>
      </c>
      <c r="Y241" s="17">
        <f t="shared" si="2"/>
        <v>-2.7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1:65">
      <c r="A242" s="1">
        <v>70175</v>
      </c>
      <c r="B242" s="1" t="s">
        <v>317</v>
      </c>
      <c r="C242" s="1">
        <v>20</v>
      </c>
      <c r="D242" s="1">
        <v>285</v>
      </c>
      <c r="E242" s="1" t="s">
        <v>64</v>
      </c>
      <c r="F242" s="1">
        <v>991</v>
      </c>
      <c r="G242" s="1" t="s">
        <v>141</v>
      </c>
      <c r="H242" s="2">
        <v>73.62</v>
      </c>
      <c r="I242" s="2">
        <v>1472.4</v>
      </c>
      <c r="J242" s="10">
        <f t="shared" si="0"/>
        <v>0</v>
      </c>
      <c r="K242" s="11">
        <f t="shared" si="1"/>
        <v>0</v>
      </c>
      <c r="L242" s="1">
        <v>0</v>
      </c>
      <c r="M242" s="1">
        <v>0.15</v>
      </c>
      <c r="N242" s="16"/>
      <c r="O242" s="1">
        <v>0</v>
      </c>
      <c r="P242" s="1">
        <v>0</v>
      </c>
      <c r="Q242" s="16"/>
      <c r="R242" s="1">
        <v>0</v>
      </c>
      <c r="S242" s="1">
        <v>0</v>
      </c>
      <c r="T242" s="16"/>
      <c r="U242" s="1">
        <v>0</v>
      </c>
      <c r="V242" s="15">
        <v>0</v>
      </c>
      <c r="W242" s="2"/>
      <c r="X242" s="2">
        <v>220.86</v>
      </c>
      <c r="Y242" s="17">
        <f t="shared" si="2"/>
        <v>220.86</v>
      </c>
      <c r="Z242" s="1">
        <v>0</v>
      </c>
      <c r="AA242" s="1">
        <v>0</v>
      </c>
      <c r="AB242" s="1">
        <v>0</v>
      </c>
      <c r="AC242" s="1">
        <v>0</v>
      </c>
      <c r="AD242" s="1">
        <v>3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1:65">
      <c r="A243" s="1">
        <v>307</v>
      </c>
      <c r="B243" s="1" t="s">
        <v>296</v>
      </c>
      <c r="C243" s="1">
        <v>10</v>
      </c>
      <c r="D243" s="1">
        <v>285</v>
      </c>
      <c r="E243" s="1" t="s">
        <v>64</v>
      </c>
      <c r="F243" s="1">
        <v>285</v>
      </c>
      <c r="G243" s="1" t="s">
        <v>64</v>
      </c>
      <c r="H243" s="2">
        <v>79.13</v>
      </c>
      <c r="I243" s="2">
        <v>791.3</v>
      </c>
      <c r="J243" s="10">
        <f t="shared" si="0"/>
        <v>0</v>
      </c>
      <c r="K243" s="11">
        <f t="shared" si="1"/>
        <v>0</v>
      </c>
      <c r="L243" s="1">
        <v>0</v>
      </c>
      <c r="M243" s="1">
        <v>0</v>
      </c>
      <c r="N243" s="16"/>
      <c r="O243" s="1">
        <v>0</v>
      </c>
      <c r="P243" s="1">
        <v>0</v>
      </c>
      <c r="Q243" s="16"/>
      <c r="R243" s="1">
        <v>0</v>
      </c>
      <c r="S243" s="1">
        <v>0</v>
      </c>
      <c r="T243" s="16"/>
      <c r="U243" s="1">
        <v>0</v>
      </c>
      <c r="V243" s="15">
        <v>0</v>
      </c>
      <c r="W243" s="2"/>
      <c r="X243" s="2">
        <v>0</v>
      </c>
      <c r="Y243" s="17">
        <f t="shared" si="2"/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1:65">
      <c r="A244" s="1">
        <v>44289</v>
      </c>
      <c r="B244" s="1" t="s">
        <v>298</v>
      </c>
      <c r="C244" s="1">
        <v>16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54.11</v>
      </c>
      <c r="I244" s="2">
        <v>865.76</v>
      </c>
      <c r="J244" s="10">
        <f t="shared" si="0"/>
        <v>0</v>
      </c>
      <c r="K244" s="11">
        <f t="shared" si="1"/>
        <v>0</v>
      </c>
      <c r="L244" s="1">
        <v>0</v>
      </c>
      <c r="M244" s="1">
        <v>0</v>
      </c>
      <c r="N244" s="16"/>
      <c r="O244" s="1">
        <v>0</v>
      </c>
      <c r="P244" s="1">
        <v>0</v>
      </c>
      <c r="Q244" s="16"/>
      <c r="R244" s="1">
        <v>0</v>
      </c>
      <c r="S244" s="1">
        <v>0</v>
      </c>
      <c r="T244" s="16"/>
      <c r="U244" s="1">
        <v>0</v>
      </c>
      <c r="V244" s="15">
        <v>0</v>
      </c>
      <c r="W244" s="2"/>
      <c r="X244" s="2">
        <v>0</v>
      </c>
      <c r="Y244" s="17">
        <f t="shared" si="2"/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1:65">
      <c r="A245" s="1">
        <v>44290</v>
      </c>
      <c r="B245" s="1" t="s">
        <v>299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53.03</v>
      </c>
      <c r="I245" s="2">
        <v>848.48</v>
      </c>
      <c r="J245" s="10">
        <f t="shared" si="0"/>
        <v>0</v>
      </c>
      <c r="K245" s="11">
        <f t="shared" si="1"/>
        <v>0</v>
      </c>
      <c r="L245" s="1">
        <v>0</v>
      </c>
      <c r="M245" s="1">
        <v>0</v>
      </c>
      <c r="N245" s="16"/>
      <c r="O245" s="1">
        <v>0</v>
      </c>
      <c r="P245" s="1">
        <v>0</v>
      </c>
      <c r="Q245" s="16"/>
      <c r="R245" s="1">
        <v>0</v>
      </c>
      <c r="S245" s="1">
        <v>0</v>
      </c>
      <c r="T245" s="16"/>
      <c r="U245" s="1">
        <v>0</v>
      </c>
      <c r="V245" s="15">
        <v>0</v>
      </c>
      <c r="W245" s="2"/>
      <c r="X245" s="2">
        <v>0</v>
      </c>
      <c r="Y245" s="17">
        <f t="shared" si="2"/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1:65">
      <c r="A246" s="1">
        <v>70057</v>
      </c>
      <c r="B246" s="1" t="s">
        <v>303</v>
      </c>
      <c r="C246" s="1">
        <v>6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138.214</v>
      </c>
      <c r="I246" s="2">
        <v>829.28399999999999</v>
      </c>
      <c r="J246" s="10">
        <f t="shared" si="0"/>
        <v>0</v>
      </c>
      <c r="K246" s="11">
        <f t="shared" si="1"/>
        <v>0</v>
      </c>
      <c r="L246" s="1">
        <v>0</v>
      </c>
      <c r="M246" s="1">
        <v>0</v>
      </c>
      <c r="N246" s="16"/>
      <c r="O246" s="1">
        <v>0</v>
      </c>
      <c r="P246" s="1">
        <v>0</v>
      </c>
      <c r="Q246" s="16"/>
      <c r="R246" s="1">
        <v>0</v>
      </c>
      <c r="S246" s="1">
        <v>0</v>
      </c>
      <c r="T246" s="16"/>
      <c r="U246" s="1">
        <v>0</v>
      </c>
      <c r="V246" s="15">
        <v>0</v>
      </c>
      <c r="W246" s="2"/>
      <c r="X246" s="2">
        <v>0</v>
      </c>
      <c r="Y246" s="17">
        <f t="shared" si="2"/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1:65">
      <c r="A247" s="1">
        <v>70059</v>
      </c>
      <c r="B247" s="1" t="s">
        <v>304</v>
      </c>
      <c r="C247" s="1">
        <v>24</v>
      </c>
      <c r="D247" s="1">
        <v>285</v>
      </c>
      <c r="E247" s="1" t="s">
        <v>64</v>
      </c>
      <c r="F247" s="1">
        <v>998</v>
      </c>
      <c r="G247" s="1" t="s">
        <v>266</v>
      </c>
      <c r="H247" s="2">
        <v>42.78</v>
      </c>
      <c r="I247" s="2">
        <v>1026.72</v>
      </c>
      <c r="J247" s="10">
        <f t="shared" si="0"/>
        <v>0</v>
      </c>
      <c r="K247" s="11">
        <f t="shared" si="1"/>
        <v>0</v>
      </c>
      <c r="L247" s="1">
        <v>0</v>
      </c>
      <c r="M247" s="1">
        <v>0</v>
      </c>
      <c r="N247" s="16"/>
      <c r="O247" s="1">
        <v>0</v>
      </c>
      <c r="P247" s="1">
        <v>0</v>
      </c>
      <c r="Q247" s="16"/>
      <c r="R247" s="1">
        <v>0</v>
      </c>
      <c r="S247" s="1">
        <v>0</v>
      </c>
      <c r="T247" s="16"/>
      <c r="U247" s="1">
        <v>0</v>
      </c>
      <c r="V247" s="15">
        <v>0</v>
      </c>
      <c r="W247" s="2"/>
      <c r="X247" s="2">
        <v>0</v>
      </c>
      <c r="Y247" s="17">
        <f t="shared" si="2"/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1:65">
      <c r="A248" s="1">
        <v>70107</v>
      </c>
      <c r="B248" s="1" t="s">
        <v>97</v>
      </c>
      <c r="C248" s="1">
        <v>40</v>
      </c>
      <c r="D248" s="1">
        <v>285</v>
      </c>
      <c r="E248" s="1" t="s">
        <v>64</v>
      </c>
      <c r="F248" s="1">
        <v>28</v>
      </c>
      <c r="G248" s="1" t="s">
        <v>98</v>
      </c>
      <c r="H248" s="2">
        <v>24.054400000000001</v>
      </c>
      <c r="I248" s="2">
        <v>962.17600000000004</v>
      </c>
      <c r="J248" s="10">
        <f t="shared" si="0"/>
        <v>0</v>
      </c>
      <c r="K248" s="11">
        <f t="shared" si="1"/>
        <v>0</v>
      </c>
      <c r="L248" s="1">
        <v>0</v>
      </c>
      <c r="M248" s="1">
        <v>0</v>
      </c>
      <c r="N248" s="16"/>
      <c r="O248" s="1">
        <v>0</v>
      </c>
      <c r="P248" s="1">
        <v>0</v>
      </c>
      <c r="Q248" s="16"/>
      <c r="R248" s="1">
        <v>0</v>
      </c>
      <c r="S248" s="1">
        <v>0</v>
      </c>
      <c r="T248" s="16"/>
      <c r="U248" s="1">
        <v>0</v>
      </c>
      <c r="V248" s="15">
        <v>0</v>
      </c>
      <c r="W248" s="2"/>
      <c r="X248" s="2">
        <v>0</v>
      </c>
      <c r="Y248" s="17">
        <f t="shared" si="2"/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1:65">
      <c r="A249" s="1">
        <v>70118</v>
      </c>
      <c r="B249" s="1" t="s">
        <v>310</v>
      </c>
      <c r="C249" s="1">
        <v>25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74.86</v>
      </c>
      <c r="I249" s="2">
        <v>1871.5</v>
      </c>
      <c r="J249" s="10">
        <f t="shared" si="0"/>
        <v>0</v>
      </c>
      <c r="K249" s="11">
        <f t="shared" si="1"/>
        <v>0</v>
      </c>
      <c r="L249" s="1">
        <v>0</v>
      </c>
      <c r="M249" s="1">
        <v>0</v>
      </c>
      <c r="N249" s="16"/>
      <c r="O249" s="1">
        <v>0</v>
      </c>
      <c r="P249" s="1">
        <v>0</v>
      </c>
      <c r="Q249" s="16"/>
      <c r="R249" s="1">
        <v>0</v>
      </c>
      <c r="S249" s="1">
        <v>0</v>
      </c>
      <c r="T249" s="16"/>
      <c r="U249" s="1">
        <v>0</v>
      </c>
      <c r="V249" s="15">
        <v>0</v>
      </c>
      <c r="W249" s="2"/>
      <c r="X249" s="2">
        <v>0</v>
      </c>
      <c r="Y249" s="17">
        <f t="shared" si="2"/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1:65">
      <c r="A250" s="1">
        <v>70190</v>
      </c>
      <c r="B250" s="1" t="s">
        <v>322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36.630000000000003</v>
      </c>
      <c r="I250" s="2">
        <v>439.56</v>
      </c>
      <c r="J250" s="10">
        <f t="shared" si="0"/>
        <v>0</v>
      </c>
      <c r="K250" s="11">
        <f t="shared" si="1"/>
        <v>0</v>
      </c>
      <c r="L250" s="1">
        <v>0</v>
      </c>
      <c r="M250" s="1">
        <v>0</v>
      </c>
      <c r="N250" s="16"/>
      <c r="O250" s="1">
        <v>0</v>
      </c>
      <c r="P250" s="1">
        <v>0</v>
      </c>
      <c r="Q250" s="16"/>
      <c r="R250" s="1">
        <v>0</v>
      </c>
      <c r="S250" s="1">
        <v>0</v>
      </c>
      <c r="T250" s="16"/>
      <c r="U250" s="1">
        <v>0</v>
      </c>
      <c r="V250" s="15">
        <v>0</v>
      </c>
      <c r="W250" s="2"/>
      <c r="X250" s="2">
        <v>0</v>
      </c>
      <c r="Y250" s="17">
        <f t="shared" si="2"/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1:65">
      <c r="A251" s="1">
        <v>70191</v>
      </c>
      <c r="B251" s="1" t="s">
        <v>323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79.13</v>
      </c>
      <c r="I251" s="2">
        <v>791.3</v>
      </c>
      <c r="J251" s="10">
        <f t="shared" si="0"/>
        <v>0</v>
      </c>
      <c r="K251" s="11">
        <f t="shared" si="1"/>
        <v>0</v>
      </c>
      <c r="L251" s="1">
        <v>0</v>
      </c>
      <c r="M251" s="1">
        <v>0</v>
      </c>
      <c r="N251" s="16"/>
      <c r="O251" s="1">
        <v>0</v>
      </c>
      <c r="P251" s="1">
        <v>0</v>
      </c>
      <c r="Q251" s="16"/>
      <c r="R251" s="1">
        <v>0</v>
      </c>
      <c r="S251" s="1">
        <v>0</v>
      </c>
      <c r="T251" s="16"/>
      <c r="U251" s="1">
        <v>0</v>
      </c>
      <c r="V251" s="15">
        <v>0</v>
      </c>
      <c r="W251" s="2"/>
      <c r="X251" s="2">
        <v>0</v>
      </c>
      <c r="Y251" s="17">
        <f t="shared" si="2"/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1:65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0"/>
        <v>0</v>
      </c>
      <c r="K252" s="11">
        <f t="shared" si="1"/>
        <v>0</v>
      </c>
      <c r="L252" s="1">
        <v>0</v>
      </c>
      <c r="M252" s="1">
        <v>0</v>
      </c>
      <c r="N252" s="16"/>
      <c r="O252" s="1">
        <v>0</v>
      </c>
      <c r="P252" s="1">
        <v>0</v>
      </c>
      <c r="Q252" s="16"/>
      <c r="R252" s="1">
        <v>0</v>
      </c>
      <c r="S252" s="1">
        <v>0</v>
      </c>
      <c r="T252" s="16"/>
      <c r="U252" s="1">
        <v>0</v>
      </c>
      <c r="V252" s="15">
        <v>0</v>
      </c>
      <c r="W252" s="2"/>
      <c r="X252" s="2">
        <v>0</v>
      </c>
      <c r="Y252" s="17">
        <f t="shared" si="2"/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1:65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>
        <f t="shared" si="0"/>
        <v>0</v>
      </c>
      <c r="K253" s="11">
        <f t="shared" si="1"/>
        <v>0</v>
      </c>
      <c r="L253" s="1">
        <v>0</v>
      </c>
      <c r="M253" s="1">
        <v>0</v>
      </c>
      <c r="N253" s="16"/>
      <c r="O253" s="1">
        <v>0</v>
      </c>
      <c r="P253" s="1">
        <v>0</v>
      </c>
      <c r="Q253" s="16"/>
      <c r="R253" s="1">
        <v>0</v>
      </c>
      <c r="S253" s="1">
        <v>0</v>
      </c>
      <c r="T253" s="16"/>
      <c r="U253" s="1">
        <v>0</v>
      </c>
      <c r="V253" s="15">
        <v>0</v>
      </c>
      <c r="W253" s="2"/>
      <c r="X253" s="2">
        <v>0</v>
      </c>
      <c r="Y253" s="17">
        <f t="shared" si="2"/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1:65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0"/>
        <v>0</v>
      </c>
      <c r="K254" s="11">
        <f t="shared" si="1"/>
        <v>0</v>
      </c>
      <c r="L254" s="1">
        <v>0</v>
      </c>
      <c r="M254" s="1">
        <v>0</v>
      </c>
      <c r="N254" s="16"/>
      <c r="O254" s="1">
        <v>0</v>
      </c>
      <c r="P254" s="1">
        <v>0</v>
      </c>
      <c r="Q254" s="16"/>
      <c r="R254" s="1">
        <v>0</v>
      </c>
      <c r="S254" s="1">
        <v>0</v>
      </c>
      <c r="T254" s="16"/>
      <c r="U254" s="1">
        <v>0</v>
      </c>
      <c r="V254" s="15">
        <v>0</v>
      </c>
      <c r="W254" s="2"/>
      <c r="X254" s="2">
        <v>0</v>
      </c>
      <c r="Y254" s="17">
        <f t="shared" si="2"/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1:65">
      <c r="A255" s="1">
        <v>70198</v>
      </c>
      <c r="B255" s="1" t="s">
        <v>329</v>
      </c>
      <c r="C255" s="1">
        <v>10</v>
      </c>
      <c r="D255" s="1">
        <v>285</v>
      </c>
      <c r="E255" s="1" t="s">
        <v>64</v>
      </c>
      <c r="F255" s="1">
        <v>558</v>
      </c>
      <c r="G255" s="1" t="s">
        <v>67</v>
      </c>
      <c r="H255" s="2">
        <v>79.13</v>
      </c>
      <c r="I255" s="2">
        <v>791.3</v>
      </c>
      <c r="J255" s="10">
        <f t="shared" si="0"/>
        <v>0</v>
      </c>
      <c r="K255" s="11">
        <f t="shared" si="1"/>
        <v>0</v>
      </c>
      <c r="L255" s="1">
        <v>0</v>
      </c>
      <c r="M255" s="1">
        <v>0</v>
      </c>
      <c r="N255" s="16"/>
      <c r="O255" s="1">
        <v>0</v>
      </c>
      <c r="P255" s="1">
        <v>0</v>
      </c>
      <c r="Q255" s="16"/>
      <c r="R255" s="1">
        <v>0</v>
      </c>
      <c r="S255" s="1">
        <v>0</v>
      </c>
      <c r="T255" s="16"/>
      <c r="U255" s="1">
        <v>0</v>
      </c>
      <c r="V255" s="15">
        <v>0</v>
      </c>
      <c r="W255" s="2"/>
      <c r="X255" s="2">
        <v>0</v>
      </c>
      <c r="Y255" s="17">
        <f t="shared" si="2"/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1:65">
      <c r="A256" s="1">
        <v>70217</v>
      </c>
      <c r="B256" s="1" t="s">
        <v>330</v>
      </c>
      <c r="C256" s="1">
        <v>20</v>
      </c>
      <c r="D256" s="1">
        <v>285</v>
      </c>
      <c r="E256" s="1" t="s">
        <v>64</v>
      </c>
      <c r="F256" s="1">
        <v>285</v>
      </c>
      <c r="G256" s="1" t="s">
        <v>64</v>
      </c>
      <c r="H256" s="2">
        <v>71.84</v>
      </c>
      <c r="I256" s="2">
        <v>1436.8</v>
      </c>
      <c r="J256" s="10">
        <f t="shared" si="0"/>
        <v>0</v>
      </c>
      <c r="K256" s="11">
        <f t="shared" si="1"/>
        <v>0</v>
      </c>
      <c r="L256" s="1">
        <v>0</v>
      </c>
      <c r="M256" s="1">
        <v>0</v>
      </c>
      <c r="N256" s="16"/>
      <c r="O256" s="1">
        <v>0</v>
      </c>
      <c r="P256" s="1">
        <v>0</v>
      </c>
      <c r="Q256" s="16"/>
      <c r="R256" s="1">
        <v>0</v>
      </c>
      <c r="S256" s="1">
        <v>0</v>
      </c>
      <c r="T256" s="16"/>
      <c r="U256" s="1">
        <v>0</v>
      </c>
      <c r="V256" s="15">
        <v>0</v>
      </c>
      <c r="W256" s="2"/>
      <c r="X256" s="2">
        <v>0</v>
      </c>
      <c r="Y256" s="17">
        <f t="shared" si="2"/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1:65">
      <c r="A257" s="1">
        <v>70248</v>
      </c>
      <c r="B257" s="1" t="s">
        <v>333</v>
      </c>
      <c r="C257" s="1">
        <v>20</v>
      </c>
      <c r="D257" s="1">
        <v>285</v>
      </c>
      <c r="E257" s="1" t="s">
        <v>64</v>
      </c>
      <c r="F257" s="1">
        <v>998</v>
      </c>
      <c r="G257" s="1" t="s">
        <v>266</v>
      </c>
      <c r="H257" s="2">
        <v>39.17</v>
      </c>
      <c r="I257" s="2">
        <v>783.4</v>
      </c>
      <c r="J257" s="10">
        <f t="shared" si="0"/>
        <v>0</v>
      </c>
      <c r="K257" s="11">
        <f t="shared" si="1"/>
        <v>0</v>
      </c>
      <c r="L257" s="1">
        <v>0</v>
      </c>
      <c r="M257" s="1">
        <v>0</v>
      </c>
      <c r="N257" s="16"/>
      <c r="O257" s="1">
        <v>0</v>
      </c>
      <c r="P257" s="1">
        <v>0</v>
      </c>
      <c r="Q257" s="16"/>
      <c r="R257" s="1">
        <v>0</v>
      </c>
      <c r="S257" s="1">
        <v>0</v>
      </c>
      <c r="T257" s="16"/>
      <c r="U257" s="1">
        <v>0</v>
      </c>
      <c r="V257" s="15">
        <v>0</v>
      </c>
      <c r="W257" s="2"/>
      <c r="X257" s="2">
        <v>0</v>
      </c>
      <c r="Y257" s="17">
        <f t="shared" si="2"/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1:65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38.04</v>
      </c>
      <c r="I258" s="2">
        <v>760.8</v>
      </c>
      <c r="J258" s="10">
        <f t="shared" si="0"/>
        <v>0</v>
      </c>
      <c r="K258" s="11">
        <f t="shared" si="1"/>
        <v>0</v>
      </c>
      <c r="L258" s="1">
        <v>0</v>
      </c>
      <c r="M258" s="1">
        <v>0</v>
      </c>
      <c r="N258" s="16"/>
      <c r="O258" s="1">
        <v>0</v>
      </c>
      <c r="P258" s="1">
        <v>0</v>
      </c>
      <c r="Q258" s="16"/>
      <c r="R258" s="1">
        <v>0</v>
      </c>
      <c r="S258" s="1">
        <v>0</v>
      </c>
      <c r="T258" s="16"/>
      <c r="U258" s="1">
        <v>0</v>
      </c>
      <c r="V258" s="15">
        <v>0</v>
      </c>
      <c r="W258" s="2"/>
      <c r="X258" s="2">
        <v>0</v>
      </c>
      <c r="Y258" s="17">
        <f t="shared" si="2"/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1:65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2">
        <v>84.22</v>
      </c>
      <c r="I259" s="2">
        <v>1010.64</v>
      </c>
      <c r="J259" s="10">
        <f t="shared" si="0"/>
        <v>0</v>
      </c>
      <c r="K259" s="11">
        <f t="shared" si="1"/>
        <v>0</v>
      </c>
      <c r="L259" s="1">
        <v>0</v>
      </c>
      <c r="M259" s="1">
        <v>0</v>
      </c>
      <c r="N259" s="16"/>
      <c r="O259" s="1">
        <v>0</v>
      </c>
      <c r="P259" s="1">
        <v>0</v>
      </c>
      <c r="Q259" s="16"/>
      <c r="R259" s="1">
        <v>0</v>
      </c>
      <c r="S259" s="1">
        <v>0</v>
      </c>
      <c r="T259" s="16"/>
      <c r="U259" s="1">
        <v>0</v>
      </c>
      <c r="V259" s="15">
        <v>0</v>
      </c>
      <c r="W259" s="2"/>
      <c r="X259" s="2">
        <v>0</v>
      </c>
      <c r="Y259" s="17">
        <f t="shared" si="2"/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1:65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36.630000000000003</v>
      </c>
      <c r="I260" s="2">
        <v>439.56</v>
      </c>
      <c r="J260" s="10">
        <f t="shared" si="0"/>
        <v>0</v>
      </c>
      <c r="K260" s="11">
        <f t="shared" si="1"/>
        <v>0</v>
      </c>
      <c r="L260" s="1">
        <v>0</v>
      </c>
      <c r="M260" s="1">
        <v>0</v>
      </c>
      <c r="N260" s="16"/>
      <c r="O260" s="1">
        <v>0</v>
      </c>
      <c r="P260" s="1">
        <v>0</v>
      </c>
      <c r="Q260" s="16"/>
      <c r="R260" s="1">
        <v>0</v>
      </c>
      <c r="S260" s="1">
        <v>0</v>
      </c>
      <c r="T260" s="16"/>
      <c r="U260" s="1">
        <v>0</v>
      </c>
      <c r="V260" s="15">
        <v>0</v>
      </c>
      <c r="W260" s="2"/>
      <c r="X260" s="2">
        <v>0</v>
      </c>
      <c r="Y260" s="17">
        <f t="shared" si="2"/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1:65">
      <c r="A261" s="1">
        <v>70412</v>
      </c>
      <c r="B261" s="1" t="s">
        <v>347</v>
      </c>
      <c r="C261" s="1">
        <v>16</v>
      </c>
      <c r="D261" s="1">
        <v>285</v>
      </c>
      <c r="E261" s="1" t="s">
        <v>64</v>
      </c>
      <c r="F261" s="1">
        <v>387</v>
      </c>
      <c r="G261" s="1" t="s">
        <v>94</v>
      </c>
      <c r="H261" s="2">
        <v>19.100000000000001</v>
      </c>
      <c r="I261" s="2">
        <v>305.60000000000002</v>
      </c>
      <c r="J261" s="10">
        <f t="shared" si="0"/>
        <v>0</v>
      </c>
      <c r="K261" s="11">
        <f t="shared" si="1"/>
        <v>0</v>
      </c>
      <c r="L261" s="1">
        <v>0</v>
      </c>
      <c r="M261" s="1">
        <v>0</v>
      </c>
      <c r="N261" s="16"/>
      <c r="O261" s="1">
        <v>0</v>
      </c>
      <c r="P261" s="1">
        <v>0</v>
      </c>
      <c r="Q261" s="16"/>
      <c r="R261" s="1">
        <v>0</v>
      </c>
      <c r="S261" s="1">
        <v>0</v>
      </c>
      <c r="T261" s="16"/>
      <c r="U261" s="1">
        <v>0</v>
      </c>
      <c r="V261" s="15">
        <v>0</v>
      </c>
      <c r="W261" s="2"/>
      <c r="X261" s="2">
        <v>0</v>
      </c>
      <c r="Y261" s="17">
        <f t="shared" si="2"/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1:65">
      <c r="A262" s="1">
        <v>70506</v>
      </c>
      <c r="B262" s="1" t="s">
        <v>351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979.59</v>
      </c>
      <c r="I262" s="2">
        <v>979.59</v>
      </c>
      <c r="J262" s="10">
        <f t="shared" si="0"/>
        <v>0</v>
      </c>
      <c r="K262" s="11">
        <f t="shared" si="1"/>
        <v>0</v>
      </c>
      <c r="L262" s="1">
        <v>0</v>
      </c>
      <c r="M262" s="1">
        <v>0</v>
      </c>
      <c r="N262" s="16"/>
      <c r="O262" s="1">
        <v>0</v>
      </c>
      <c r="P262" s="1">
        <v>0</v>
      </c>
      <c r="Q262" s="16"/>
      <c r="R262" s="1">
        <v>0</v>
      </c>
      <c r="S262" s="1">
        <v>0</v>
      </c>
      <c r="T262" s="16"/>
      <c r="U262" s="1">
        <v>0</v>
      </c>
      <c r="V262" s="15">
        <v>0</v>
      </c>
      <c r="W262" s="2"/>
      <c r="X262" s="2">
        <v>0</v>
      </c>
      <c r="Y262" s="17">
        <f t="shared" si="2"/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1:65">
      <c r="A263" s="1">
        <v>78181</v>
      </c>
      <c r="B263" s="1" t="s">
        <v>357</v>
      </c>
      <c r="C263" s="1">
        <v>40</v>
      </c>
      <c r="D263" s="1">
        <v>285</v>
      </c>
      <c r="E263" s="1" t="s">
        <v>64</v>
      </c>
      <c r="F263" s="1">
        <v>1</v>
      </c>
      <c r="G263" s="1" t="s">
        <v>312</v>
      </c>
      <c r="H263" s="2">
        <v>3.64</v>
      </c>
      <c r="I263" s="2">
        <v>145.6</v>
      </c>
      <c r="J263" s="10">
        <f t="shared" si="0"/>
        <v>0</v>
      </c>
      <c r="K263" s="11">
        <f t="shared" si="1"/>
        <v>0</v>
      </c>
      <c r="L263" s="1">
        <v>0</v>
      </c>
      <c r="M263" s="1">
        <v>0</v>
      </c>
      <c r="N263" s="16"/>
      <c r="O263" s="1">
        <v>0</v>
      </c>
      <c r="P263" s="1">
        <v>0</v>
      </c>
      <c r="Q263" s="16"/>
      <c r="R263" s="1">
        <v>0</v>
      </c>
      <c r="S263" s="1">
        <v>0</v>
      </c>
      <c r="T263" s="16"/>
      <c r="U263" s="1">
        <v>0</v>
      </c>
      <c r="V263" s="15">
        <v>0</v>
      </c>
      <c r="W263" s="2"/>
      <c r="X263" s="2">
        <v>0</v>
      </c>
      <c r="Y263" s="17">
        <f t="shared" si="2"/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1:65">
      <c r="A264" s="1">
        <v>95394</v>
      </c>
      <c r="B264" s="1" t="s">
        <v>359</v>
      </c>
      <c r="C264" s="1">
        <v>10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4</v>
      </c>
      <c r="I264" s="2">
        <v>40</v>
      </c>
      <c r="J264" s="10">
        <f t="shared" si="0"/>
        <v>0</v>
      </c>
      <c r="K264" s="11">
        <f t="shared" si="1"/>
        <v>0</v>
      </c>
      <c r="L264" s="1">
        <v>0</v>
      </c>
      <c r="M264" s="1">
        <v>0</v>
      </c>
      <c r="N264" s="16"/>
      <c r="O264" s="1">
        <v>0</v>
      </c>
      <c r="P264" s="1">
        <v>0</v>
      </c>
      <c r="Q264" s="16"/>
      <c r="R264" s="1">
        <v>0</v>
      </c>
      <c r="S264" s="1">
        <v>0</v>
      </c>
      <c r="T264" s="16"/>
      <c r="U264" s="1">
        <v>0</v>
      </c>
      <c r="V264" s="15">
        <v>0</v>
      </c>
      <c r="W264" s="2"/>
      <c r="X264" s="2">
        <v>0</v>
      </c>
      <c r="Y264" s="17">
        <f t="shared" si="2"/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1:65">
      <c r="A265" s="1">
        <v>95677</v>
      </c>
      <c r="B265" s="1" t="s">
        <v>360</v>
      </c>
      <c r="C265" s="1">
        <v>144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5.8</v>
      </c>
      <c r="I265" s="2">
        <v>835.2</v>
      </c>
      <c r="J265" s="10">
        <f t="shared" si="0"/>
        <v>0</v>
      </c>
      <c r="K265" s="11">
        <f t="shared" si="1"/>
        <v>0</v>
      </c>
      <c r="L265" s="1">
        <v>0</v>
      </c>
      <c r="M265" s="1">
        <v>0</v>
      </c>
      <c r="N265" s="16"/>
      <c r="O265" s="1">
        <v>0</v>
      </c>
      <c r="P265" s="1">
        <v>0</v>
      </c>
      <c r="Q265" s="16"/>
      <c r="R265" s="1">
        <v>0</v>
      </c>
      <c r="S265" s="1">
        <v>0</v>
      </c>
      <c r="T265" s="16"/>
      <c r="U265" s="1">
        <v>0</v>
      </c>
      <c r="V265" s="15">
        <v>0</v>
      </c>
      <c r="W265" s="2"/>
      <c r="X265" s="2">
        <v>0</v>
      </c>
      <c r="Y265" s="17">
        <f t="shared" si="2"/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1:65">
      <c r="A266" s="1">
        <v>99546</v>
      </c>
      <c r="B266" s="1" t="s">
        <v>361</v>
      </c>
      <c r="C266" s="1">
        <v>1</v>
      </c>
      <c r="D266" s="1">
        <v>285</v>
      </c>
      <c r="E266" s="1" t="s">
        <v>64</v>
      </c>
      <c r="F266" s="1">
        <v>285</v>
      </c>
      <c r="G266" s="1" t="s">
        <v>64</v>
      </c>
      <c r="H266" s="2">
        <v>285</v>
      </c>
      <c r="I266" s="2">
        <v>285</v>
      </c>
      <c r="J266" s="10">
        <f t="shared" si="0"/>
        <v>0</v>
      </c>
      <c r="K266" s="11">
        <f t="shared" si="1"/>
        <v>0</v>
      </c>
      <c r="L266" s="1">
        <v>0</v>
      </c>
      <c r="M266" s="1">
        <v>0</v>
      </c>
      <c r="N266" s="16"/>
      <c r="O266" s="1">
        <v>0</v>
      </c>
      <c r="P266" s="1">
        <v>0</v>
      </c>
      <c r="Q266" s="16"/>
      <c r="R266" s="1">
        <v>0</v>
      </c>
      <c r="S266" s="1">
        <v>0</v>
      </c>
      <c r="T266" s="16"/>
      <c r="U266" s="1">
        <v>0</v>
      </c>
      <c r="V266" s="15">
        <v>0</v>
      </c>
      <c r="W266" s="2"/>
      <c r="X266" s="2">
        <v>0</v>
      </c>
      <c r="Y266" s="17">
        <f t="shared" si="2"/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1:65">
      <c r="H267" s="17"/>
      <c r="I267" s="17"/>
      <c r="J267" s="17"/>
      <c r="V267" s="17"/>
      <c r="W267" s="17"/>
      <c r="X267" s="17"/>
    </row>
    <row r="268" spans="1:65">
      <c r="H268" s="17"/>
      <c r="I268" s="17"/>
      <c r="J268" s="17"/>
      <c r="V268" s="17"/>
      <c r="W268" s="17"/>
      <c r="X268" s="17"/>
    </row>
    <row r="269" spans="1:65">
      <c r="H269" s="17"/>
      <c r="I269" s="17"/>
      <c r="J269" s="17"/>
      <c r="V269" s="17"/>
      <c r="W269" s="17"/>
      <c r="X269" s="17"/>
    </row>
    <row r="270" spans="1:65">
      <c r="H270" s="17"/>
      <c r="I270" s="17"/>
      <c r="J270" s="17"/>
      <c r="V270" s="17"/>
      <c r="W270" s="17"/>
      <c r="X270" s="17"/>
    </row>
    <row r="271" spans="1:65">
      <c r="H271" s="17"/>
      <c r="I271" s="17"/>
      <c r="J271" s="17"/>
      <c r="V271" s="17"/>
      <c r="W271" s="17"/>
      <c r="X271" s="17"/>
    </row>
    <row r="272" spans="1:65">
      <c r="H272" s="17"/>
      <c r="I272" s="17"/>
      <c r="J272" s="17"/>
      <c r="V272" s="17"/>
      <c r="W272" s="17"/>
      <c r="X272" s="17"/>
    </row>
    <row r="273" spans="8:24">
      <c r="H273" s="17"/>
      <c r="I273" s="17"/>
      <c r="J273" s="17"/>
      <c r="V273" s="17"/>
      <c r="W273" s="17"/>
      <c r="X273" s="17"/>
    </row>
    <row r="274" spans="8:24">
      <c r="H274" s="17"/>
      <c r="I274" s="17"/>
      <c r="J274" s="17"/>
      <c r="V274" s="17"/>
      <c r="W274" s="17"/>
      <c r="X274" s="17"/>
    </row>
    <row r="275" spans="8:24">
      <c r="H275" s="17"/>
      <c r="I275" s="17"/>
      <c r="J275" s="17"/>
      <c r="V275" s="17"/>
      <c r="W275" s="17"/>
      <c r="X275" s="17"/>
    </row>
    <row r="276" spans="8:24">
      <c r="H276" s="17"/>
      <c r="I276" s="17"/>
      <c r="J276" s="17"/>
      <c r="V276" s="17"/>
      <c r="W276" s="17"/>
      <c r="X276" s="17"/>
    </row>
    <row r="277" spans="8:24">
      <c r="H277" s="17"/>
      <c r="I277" s="17"/>
      <c r="J277" s="17"/>
      <c r="V277" s="17"/>
      <c r="W277" s="17"/>
      <c r="X277" s="17"/>
    </row>
    <row r="278" spans="8:24">
      <c r="H278" s="17"/>
      <c r="I278" s="17"/>
      <c r="J278" s="17"/>
      <c r="V278" s="17"/>
      <c r="W278" s="17"/>
      <c r="X278" s="17"/>
    </row>
    <row r="279" spans="8:24">
      <c r="H279" s="17"/>
      <c r="I279" s="17"/>
      <c r="J279" s="17"/>
      <c r="V279" s="17"/>
      <c r="W279" s="17"/>
      <c r="X279" s="17"/>
    </row>
    <row r="280" spans="8:24">
      <c r="H280" s="17"/>
      <c r="I280" s="17"/>
      <c r="J280" s="17"/>
      <c r="V280" s="17"/>
      <c r="W280" s="17"/>
      <c r="X280" s="17"/>
    </row>
    <row r="281" spans="8:24">
      <c r="H281" s="17"/>
      <c r="I281" s="17"/>
      <c r="J281" s="17"/>
      <c r="V281" s="17"/>
      <c r="W281" s="17"/>
      <c r="X281" s="17"/>
    </row>
    <row r="282" spans="8:24">
      <c r="H282" s="17"/>
      <c r="I282" s="17"/>
      <c r="J282" s="17"/>
      <c r="V282" s="17"/>
      <c r="W282" s="17"/>
      <c r="X282" s="17"/>
    </row>
    <row r="283" spans="8:24">
      <c r="H283" s="17"/>
      <c r="I283" s="17"/>
      <c r="J283" s="17"/>
      <c r="V283" s="17"/>
      <c r="W283" s="17"/>
      <c r="X283" s="17"/>
    </row>
    <row r="284" spans="8:24">
      <c r="H284" s="17"/>
      <c r="I284" s="17"/>
      <c r="J284" s="17"/>
      <c r="V284" s="17"/>
      <c r="W284" s="17"/>
      <c r="X284" s="17"/>
    </row>
    <row r="285" spans="8:24">
      <c r="H285" s="17"/>
      <c r="I285" s="17"/>
      <c r="J285" s="17"/>
      <c r="V285" s="17"/>
      <c r="W285" s="17"/>
      <c r="X285" s="17"/>
    </row>
    <row r="286" spans="8:24">
      <c r="H286" s="17"/>
      <c r="I286" s="17"/>
      <c r="J286" s="17"/>
      <c r="V286" s="17"/>
      <c r="W286" s="17"/>
      <c r="X286" s="17"/>
    </row>
    <row r="287" spans="8:24">
      <c r="H287" s="17"/>
      <c r="I287" s="17"/>
      <c r="J287" s="17"/>
      <c r="V287" s="17"/>
      <c r="W287" s="17"/>
      <c r="X287" s="17"/>
    </row>
    <row r="288" spans="8:24">
      <c r="H288" s="17"/>
      <c r="I288" s="17"/>
      <c r="J288" s="17"/>
      <c r="V288" s="17"/>
      <c r="W288" s="17"/>
      <c r="X288" s="17"/>
    </row>
    <row r="289" spans="8:24">
      <c r="H289" s="17"/>
      <c r="I289" s="17"/>
      <c r="J289" s="17"/>
      <c r="V289" s="17"/>
      <c r="W289" s="17"/>
      <c r="X289" s="17"/>
    </row>
    <row r="290" spans="8:24">
      <c r="H290" s="17"/>
      <c r="I290" s="17"/>
      <c r="J290" s="17"/>
      <c r="V290" s="17"/>
      <c r="W290" s="17"/>
      <c r="X290" s="17"/>
    </row>
    <row r="291" spans="8:24">
      <c r="H291" s="17"/>
      <c r="I291" s="17"/>
      <c r="J291" s="17"/>
      <c r="V291" s="17"/>
      <c r="W291" s="17"/>
      <c r="X291" s="17"/>
    </row>
    <row r="292" spans="8:24">
      <c r="H292" s="17"/>
      <c r="I292" s="17"/>
      <c r="J292" s="17"/>
      <c r="V292" s="17"/>
      <c r="W292" s="17"/>
      <c r="X292" s="17"/>
    </row>
    <row r="293" spans="8:24">
      <c r="H293" s="17"/>
      <c r="I293" s="17"/>
      <c r="J293" s="17"/>
      <c r="V293" s="17"/>
      <c r="W293" s="17"/>
      <c r="X293" s="17"/>
    </row>
    <row r="294" spans="8:24">
      <c r="H294" s="17"/>
      <c r="I294" s="17"/>
      <c r="J294" s="17"/>
      <c r="V294" s="17"/>
      <c r="W294" s="17"/>
      <c r="X294" s="17"/>
    </row>
    <row r="295" spans="8:24">
      <c r="H295" s="17"/>
      <c r="I295" s="17"/>
      <c r="J295" s="17"/>
      <c r="V295" s="17"/>
      <c r="W295" s="17"/>
      <c r="X295" s="17"/>
    </row>
    <row r="296" spans="8:24">
      <c r="H296" s="17"/>
      <c r="I296" s="17"/>
      <c r="J296" s="17"/>
      <c r="V296" s="17"/>
      <c r="W296" s="17"/>
      <c r="X296" s="17"/>
    </row>
    <row r="297" spans="8:24">
      <c r="H297" s="17"/>
      <c r="I297" s="17"/>
      <c r="J297" s="17"/>
      <c r="V297" s="17"/>
      <c r="W297" s="17"/>
      <c r="X297" s="17"/>
    </row>
    <row r="298" spans="8:24">
      <c r="H298" s="17"/>
      <c r="I298" s="17"/>
      <c r="J298" s="17"/>
      <c r="V298" s="17"/>
      <c r="W298" s="17"/>
      <c r="X298" s="17"/>
    </row>
    <row r="299" spans="8:24">
      <c r="H299" s="17"/>
      <c r="I299" s="17"/>
      <c r="J299" s="17"/>
      <c r="V299" s="17"/>
      <c r="W299" s="17"/>
      <c r="X299" s="17"/>
    </row>
    <row r="300" spans="8:24">
      <c r="H300" s="17"/>
      <c r="I300" s="17"/>
      <c r="J300" s="17"/>
      <c r="V300" s="17"/>
      <c r="W300" s="17"/>
      <c r="X300" s="17"/>
    </row>
    <row r="301" spans="8:24">
      <c r="H301" s="17"/>
      <c r="I301" s="17"/>
      <c r="J301" s="17"/>
      <c r="V301" s="17"/>
      <c r="W301" s="17"/>
      <c r="X301" s="17"/>
    </row>
    <row r="302" spans="8:24">
      <c r="H302" s="17"/>
      <c r="I302" s="17"/>
      <c r="J302" s="17"/>
      <c r="V302" s="17"/>
      <c r="W302" s="17"/>
      <c r="X302" s="17"/>
    </row>
    <row r="303" spans="8:24">
      <c r="H303" s="17"/>
      <c r="I303" s="17"/>
      <c r="J303" s="17"/>
      <c r="V303" s="17"/>
      <c r="W303" s="17"/>
      <c r="X303" s="17"/>
    </row>
    <row r="304" spans="8:24">
      <c r="H304" s="17"/>
      <c r="I304" s="17"/>
      <c r="J304" s="17"/>
      <c r="V304" s="17"/>
      <c r="W304" s="17"/>
      <c r="X304" s="17"/>
    </row>
    <row r="305" spans="8:24">
      <c r="H305" s="17"/>
      <c r="I305" s="17"/>
      <c r="J305" s="17"/>
      <c r="V305" s="17"/>
      <c r="W305" s="17"/>
      <c r="X305" s="17"/>
    </row>
    <row r="306" spans="8:24">
      <c r="H306" s="17"/>
      <c r="I306" s="17"/>
      <c r="J306" s="17"/>
      <c r="V306" s="17"/>
      <c r="W306" s="17"/>
      <c r="X306" s="17"/>
    </row>
    <row r="307" spans="8:24">
      <c r="H307" s="17"/>
      <c r="I307" s="17"/>
      <c r="J307" s="17"/>
      <c r="V307" s="17"/>
      <c r="W307" s="17"/>
      <c r="X307" s="17"/>
    </row>
    <row r="308" spans="8:24">
      <c r="H308" s="17"/>
      <c r="I308" s="17"/>
      <c r="J308" s="17"/>
      <c r="V308" s="17"/>
      <c r="W308" s="17"/>
      <c r="X308" s="17"/>
    </row>
    <row r="309" spans="8:24">
      <c r="H309" s="17"/>
      <c r="I309" s="17"/>
      <c r="J309" s="17"/>
      <c r="V309" s="17"/>
      <c r="W309" s="17"/>
      <c r="X309" s="17"/>
    </row>
    <row r="310" spans="8:24">
      <c r="H310" s="17"/>
      <c r="I310" s="17"/>
      <c r="J310" s="17"/>
      <c r="V310" s="17"/>
      <c r="W310" s="17"/>
      <c r="X310" s="17"/>
    </row>
    <row r="311" spans="8:24">
      <c r="H311" s="17"/>
      <c r="I311" s="17"/>
      <c r="J311" s="17"/>
      <c r="V311" s="17"/>
      <c r="W311" s="17"/>
      <c r="X311" s="17"/>
    </row>
    <row r="312" spans="8:24">
      <c r="H312" s="17"/>
      <c r="I312" s="17"/>
      <c r="J312" s="17"/>
      <c r="V312" s="17"/>
      <c r="W312" s="17"/>
      <c r="X312" s="17"/>
    </row>
    <row r="313" spans="8:24">
      <c r="H313" s="17"/>
      <c r="I313" s="17"/>
      <c r="J313" s="17"/>
      <c r="V313" s="17"/>
      <c r="W313" s="17"/>
      <c r="X313" s="17"/>
    </row>
    <row r="314" spans="8:24">
      <c r="H314" s="17"/>
      <c r="I314" s="17"/>
      <c r="J314" s="17"/>
      <c r="V314" s="17"/>
      <c r="W314" s="17"/>
      <c r="X314" s="17"/>
    </row>
    <row r="315" spans="8:24">
      <c r="H315" s="17"/>
      <c r="I315" s="17"/>
      <c r="J315" s="17"/>
      <c r="V315" s="17"/>
      <c r="W315" s="17"/>
      <c r="X315" s="17"/>
    </row>
    <row r="316" spans="8:24">
      <c r="H316" s="17"/>
      <c r="I316" s="17"/>
      <c r="J316" s="17"/>
      <c r="V316" s="17"/>
      <c r="W316" s="17"/>
      <c r="X316" s="17"/>
    </row>
    <row r="317" spans="8:24">
      <c r="H317" s="17"/>
      <c r="I317" s="17"/>
      <c r="J317" s="17"/>
      <c r="V317" s="17"/>
      <c r="W317" s="17"/>
      <c r="X317" s="17"/>
    </row>
    <row r="318" spans="8:24">
      <c r="H318" s="17"/>
      <c r="I318" s="17"/>
      <c r="J318" s="17"/>
      <c r="V318" s="17"/>
      <c r="W318" s="17"/>
      <c r="X318" s="17"/>
    </row>
    <row r="319" spans="8:24">
      <c r="H319" s="17"/>
      <c r="I319" s="17"/>
      <c r="J319" s="17"/>
      <c r="V319" s="17"/>
      <c r="W319" s="17"/>
      <c r="X319" s="17"/>
    </row>
    <row r="320" spans="8:24">
      <c r="H320" s="17"/>
      <c r="I320" s="17"/>
      <c r="J320" s="17"/>
      <c r="V320" s="17"/>
      <c r="W320" s="17"/>
      <c r="X320" s="17"/>
    </row>
    <row r="321" spans="8:24">
      <c r="H321" s="17"/>
      <c r="I321" s="17"/>
      <c r="J321" s="17"/>
      <c r="V321" s="17"/>
      <c r="W321" s="17"/>
      <c r="X321" s="17"/>
    </row>
    <row r="322" spans="8:24">
      <c r="H322" s="17"/>
      <c r="I322" s="17"/>
      <c r="J322" s="17"/>
      <c r="V322" s="17"/>
      <c r="W322" s="17"/>
      <c r="X322" s="17"/>
    </row>
    <row r="323" spans="8:24">
      <c r="H323" s="17"/>
      <c r="I323" s="17"/>
      <c r="J323" s="17"/>
      <c r="V323" s="17"/>
      <c r="W323" s="17"/>
      <c r="X323" s="17"/>
    </row>
    <row r="324" spans="8:24">
      <c r="H324" s="17"/>
      <c r="I324" s="17"/>
      <c r="J324" s="17"/>
      <c r="V324" s="17"/>
      <c r="W324" s="17"/>
      <c r="X324" s="17"/>
    </row>
    <row r="325" spans="8:24">
      <c r="H325" s="17"/>
      <c r="I325" s="17"/>
      <c r="J325" s="17"/>
      <c r="V325" s="17"/>
      <c r="W325" s="17"/>
      <c r="X325" s="17"/>
    </row>
    <row r="326" spans="8:24">
      <c r="H326" s="17"/>
      <c r="I326" s="17"/>
      <c r="J326" s="17"/>
      <c r="V326" s="17"/>
      <c r="W326" s="17"/>
      <c r="X326" s="17"/>
    </row>
    <row r="327" spans="8:24">
      <c r="H327" s="17"/>
      <c r="I327" s="17"/>
      <c r="J327" s="17"/>
      <c r="V327" s="17"/>
      <c r="W327" s="17"/>
      <c r="X327" s="17"/>
    </row>
    <row r="328" spans="8:24">
      <c r="H328" s="17"/>
      <c r="I328" s="17"/>
      <c r="J328" s="17"/>
      <c r="V328" s="17"/>
      <c r="W328" s="17"/>
      <c r="X328" s="17"/>
    </row>
    <row r="329" spans="8:24">
      <c r="H329" s="17"/>
      <c r="I329" s="17"/>
      <c r="J329" s="17"/>
      <c r="V329" s="17"/>
      <c r="W329" s="17"/>
      <c r="X329" s="17"/>
    </row>
    <row r="330" spans="8:24">
      <c r="H330" s="17"/>
      <c r="I330" s="17"/>
      <c r="J330" s="17"/>
      <c r="V330" s="17"/>
      <c r="W330" s="17"/>
      <c r="X330" s="17"/>
    </row>
    <row r="331" spans="8:24">
      <c r="H331" s="17"/>
      <c r="I331" s="17"/>
      <c r="J331" s="17"/>
      <c r="V331" s="17"/>
      <c r="W331" s="17"/>
      <c r="X331" s="17"/>
    </row>
    <row r="332" spans="8:24">
      <c r="H332" s="17"/>
      <c r="I332" s="17"/>
      <c r="J332" s="17"/>
      <c r="V332" s="17"/>
      <c r="W332" s="17"/>
      <c r="X332" s="17"/>
    </row>
    <row r="333" spans="8:24">
      <c r="H333" s="17"/>
      <c r="I333" s="17"/>
      <c r="J333" s="17"/>
      <c r="V333" s="17"/>
      <c r="W333" s="17"/>
      <c r="X333" s="17"/>
    </row>
    <row r="334" spans="8:24">
      <c r="H334" s="17"/>
      <c r="I334" s="17"/>
      <c r="J334" s="17"/>
      <c r="V334" s="17"/>
      <c r="W334" s="17"/>
      <c r="X334" s="17"/>
    </row>
    <row r="335" spans="8:24">
      <c r="H335" s="17"/>
      <c r="I335" s="17"/>
      <c r="J335" s="17"/>
      <c r="V335" s="17"/>
      <c r="W335" s="17"/>
      <c r="X335" s="17"/>
    </row>
    <row r="336" spans="8:24">
      <c r="H336" s="17"/>
      <c r="I336" s="17"/>
      <c r="J336" s="17"/>
      <c r="V336" s="17"/>
      <c r="W336" s="17"/>
      <c r="X336" s="17"/>
    </row>
    <row r="337" spans="8:24">
      <c r="H337" s="17"/>
      <c r="I337" s="17"/>
      <c r="J337" s="17"/>
      <c r="V337" s="17"/>
      <c r="W337" s="17"/>
      <c r="X337" s="17"/>
    </row>
    <row r="338" spans="8:24">
      <c r="H338" s="17"/>
      <c r="I338" s="17"/>
      <c r="J338" s="17"/>
      <c r="V338" s="17"/>
      <c r="W338" s="17"/>
      <c r="X338" s="17"/>
    </row>
    <row r="339" spans="8:24">
      <c r="H339" s="17"/>
      <c r="I339" s="17"/>
      <c r="J339" s="17"/>
      <c r="V339" s="17"/>
      <c r="W339" s="17"/>
      <c r="X339" s="17"/>
    </row>
    <row r="340" spans="8:24">
      <c r="H340" s="17"/>
      <c r="I340" s="17"/>
      <c r="J340" s="17"/>
      <c r="V340" s="17"/>
      <c r="W340" s="17"/>
      <c r="X340" s="17"/>
    </row>
    <row r="341" spans="8:24">
      <c r="H341" s="17"/>
      <c r="I341" s="17"/>
      <c r="J341" s="17"/>
      <c r="V341" s="17"/>
      <c r="W341" s="17"/>
      <c r="X341" s="17"/>
    </row>
    <row r="342" spans="8:24">
      <c r="H342" s="17"/>
      <c r="I342" s="17"/>
      <c r="J342" s="17"/>
      <c r="V342" s="17"/>
      <c r="W342" s="17"/>
      <c r="X342" s="17"/>
    </row>
    <row r="343" spans="8:24">
      <c r="H343" s="17"/>
      <c r="I343" s="17"/>
      <c r="J343" s="17"/>
      <c r="V343" s="17"/>
      <c r="W343" s="17"/>
      <c r="X343" s="17"/>
    </row>
    <row r="344" spans="8:24">
      <c r="H344" s="17"/>
      <c r="I344" s="17"/>
      <c r="J344" s="17"/>
      <c r="V344" s="17"/>
      <c r="W344" s="17"/>
      <c r="X344" s="17"/>
    </row>
    <row r="345" spans="8:24">
      <c r="H345" s="17"/>
      <c r="I345" s="17"/>
      <c r="J345" s="17"/>
      <c r="V345" s="17"/>
      <c r="W345" s="17"/>
      <c r="X345" s="17"/>
    </row>
    <row r="346" spans="8:24">
      <c r="H346" s="17"/>
      <c r="I346" s="17"/>
      <c r="J346" s="17"/>
      <c r="V346" s="17"/>
      <c r="W346" s="17"/>
      <c r="X346" s="17"/>
    </row>
    <row r="347" spans="8:24">
      <c r="H347" s="17"/>
      <c r="I347" s="17"/>
      <c r="J347" s="17"/>
      <c r="V347" s="17"/>
      <c r="W347" s="17"/>
      <c r="X347" s="17"/>
    </row>
    <row r="348" spans="8:24">
      <c r="H348" s="17"/>
      <c r="I348" s="17"/>
      <c r="J348" s="17"/>
      <c r="V348" s="17"/>
      <c r="W348" s="17"/>
      <c r="X348" s="17"/>
    </row>
    <row r="349" spans="8:24">
      <c r="H349" s="17"/>
      <c r="I349" s="17"/>
      <c r="J349" s="17"/>
      <c r="V349" s="17"/>
      <c r="W349" s="17"/>
      <c r="X349" s="17"/>
    </row>
    <row r="350" spans="8:24">
      <c r="H350" s="17"/>
      <c r="I350" s="17"/>
      <c r="J350" s="17"/>
      <c r="V350" s="17"/>
      <c r="W350" s="17"/>
      <c r="X350" s="17"/>
    </row>
    <row r="351" spans="8:24">
      <c r="H351" s="17"/>
      <c r="I351" s="17"/>
      <c r="J351" s="17"/>
      <c r="V351" s="17"/>
      <c r="W351" s="17"/>
      <c r="X351" s="17"/>
    </row>
    <row r="352" spans="8:24">
      <c r="H352" s="17"/>
      <c r="I352" s="17"/>
      <c r="J352" s="17"/>
      <c r="V352" s="17"/>
      <c r="W352" s="17"/>
      <c r="X352" s="17"/>
    </row>
    <row r="353" spans="8:24">
      <c r="H353" s="17"/>
      <c r="I353" s="17"/>
      <c r="J353" s="17"/>
      <c r="V353" s="17"/>
      <c r="W353" s="17"/>
      <c r="X353" s="17"/>
    </row>
    <row r="354" spans="8:24">
      <c r="H354" s="17"/>
      <c r="I354" s="17"/>
      <c r="J354" s="17"/>
      <c r="V354" s="17"/>
      <c r="W354" s="17"/>
      <c r="X354" s="17"/>
    </row>
    <row r="355" spans="8:24">
      <c r="H355" s="17"/>
      <c r="I355" s="17"/>
      <c r="J355" s="17"/>
      <c r="V355" s="17"/>
      <c r="W355" s="17"/>
      <c r="X355" s="17"/>
    </row>
    <row r="356" spans="8:24">
      <c r="H356" s="17"/>
      <c r="I356" s="17"/>
      <c r="J356" s="17"/>
      <c r="V356" s="17"/>
      <c r="W356" s="17"/>
      <c r="X356" s="17"/>
    </row>
    <row r="357" spans="8:24">
      <c r="H357" s="17"/>
      <c r="I357" s="17"/>
      <c r="J357" s="17"/>
      <c r="V357" s="17"/>
      <c r="W357" s="17"/>
      <c r="X357" s="17"/>
    </row>
    <row r="358" spans="8:24">
      <c r="H358" s="17"/>
      <c r="I358" s="17"/>
      <c r="J358" s="17"/>
      <c r="V358" s="17"/>
      <c r="W358" s="17"/>
      <c r="X358" s="17"/>
    </row>
    <row r="359" spans="8:24">
      <c r="H359" s="17"/>
      <c r="I359" s="17"/>
      <c r="J359" s="17"/>
      <c r="V359" s="17"/>
      <c r="W359" s="17"/>
      <c r="X359" s="17"/>
    </row>
    <row r="360" spans="8:24">
      <c r="H360" s="17"/>
      <c r="I360" s="17"/>
      <c r="J360" s="17"/>
      <c r="V360" s="17"/>
      <c r="W360" s="17"/>
      <c r="X360" s="17"/>
    </row>
    <row r="361" spans="8:24">
      <c r="H361" s="17"/>
      <c r="I361" s="17"/>
      <c r="J361" s="17"/>
      <c r="V361" s="17"/>
      <c r="W361" s="17"/>
      <c r="X361" s="17"/>
    </row>
    <row r="362" spans="8:24">
      <c r="H362" s="17"/>
      <c r="I362" s="17"/>
      <c r="J362" s="17"/>
      <c r="V362" s="17"/>
      <c r="W362" s="17"/>
      <c r="X362" s="17"/>
    </row>
    <row r="363" spans="8:24">
      <c r="H363" s="17"/>
      <c r="I363" s="17"/>
      <c r="J363" s="17"/>
      <c r="V363" s="17"/>
      <c r="W363" s="17"/>
      <c r="X363" s="17"/>
    </row>
    <row r="364" spans="8:24">
      <c r="H364" s="17"/>
      <c r="I364" s="17"/>
      <c r="J364" s="17"/>
      <c r="V364" s="17"/>
      <c r="W364" s="17"/>
      <c r="X364" s="17"/>
    </row>
    <row r="365" spans="8:24">
      <c r="H365" s="17"/>
      <c r="I365" s="17"/>
      <c r="J365" s="17"/>
      <c r="V365" s="17"/>
      <c r="W365" s="17"/>
      <c r="X365" s="17"/>
    </row>
    <row r="366" spans="8:24">
      <c r="H366" s="17"/>
      <c r="I366" s="17"/>
      <c r="J366" s="17"/>
      <c r="V366" s="17"/>
      <c r="W366" s="17"/>
      <c r="X366" s="17"/>
    </row>
    <row r="367" spans="8:24">
      <c r="H367" s="17"/>
      <c r="I367" s="17"/>
      <c r="J367" s="17"/>
      <c r="V367" s="17"/>
      <c r="W367" s="17"/>
      <c r="X367" s="17"/>
    </row>
    <row r="368" spans="8:24">
      <c r="H368" s="17"/>
      <c r="I368" s="17"/>
      <c r="J368" s="17"/>
      <c r="V368" s="17"/>
      <c r="W368" s="17"/>
      <c r="X368" s="17"/>
    </row>
    <row r="369" spans="8:24">
      <c r="H369" s="17"/>
      <c r="I369" s="17"/>
      <c r="J369" s="17"/>
      <c r="V369" s="17"/>
      <c r="W369" s="17"/>
      <c r="X369" s="17"/>
    </row>
    <row r="370" spans="8:24">
      <c r="H370" s="17"/>
      <c r="I370" s="17"/>
      <c r="J370" s="17"/>
      <c r="V370" s="17"/>
      <c r="W370" s="17"/>
      <c r="X370" s="17"/>
    </row>
    <row r="371" spans="8:24">
      <c r="H371" s="17"/>
      <c r="I371" s="17"/>
      <c r="J371" s="17"/>
      <c r="V371" s="17"/>
      <c r="W371" s="17"/>
      <c r="X371" s="17"/>
    </row>
    <row r="372" spans="8:24">
      <c r="H372" s="17"/>
      <c r="I372" s="17"/>
      <c r="J372" s="17"/>
      <c r="V372" s="17"/>
      <c r="W372" s="17"/>
      <c r="X372" s="17"/>
    </row>
    <row r="373" spans="8:24">
      <c r="H373" s="17"/>
      <c r="I373" s="17"/>
      <c r="J373" s="17"/>
      <c r="V373" s="17"/>
      <c r="W373" s="17"/>
      <c r="X373" s="17"/>
    </row>
    <row r="374" spans="8:24">
      <c r="H374" s="17"/>
      <c r="I374" s="17"/>
      <c r="J374" s="17"/>
      <c r="V374" s="17"/>
      <c r="W374" s="17"/>
      <c r="X374" s="17"/>
    </row>
    <row r="375" spans="8:24">
      <c r="H375" s="17"/>
      <c r="I375" s="17"/>
      <c r="J375" s="17"/>
      <c r="V375" s="17"/>
      <c r="W375" s="17"/>
      <c r="X375" s="17"/>
    </row>
    <row r="376" spans="8:24">
      <c r="H376" s="17"/>
      <c r="I376" s="17"/>
      <c r="J376" s="17"/>
      <c r="V376" s="17"/>
      <c r="W376" s="17"/>
      <c r="X376" s="17"/>
    </row>
    <row r="377" spans="8:24">
      <c r="H377" s="17"/>
      <c r="I377" s="17"/>
      <c r="J377" s="17"/>
      <c r="V377" s="17"/>
      <c r="W377" s="17"/>
      <c r="X377" s="17"/>
    </row>
    <row r="378" spans="8:24">
      <c r="H378" s="17"/>
      <c r="I378" s="17"/>
      <c r="J378" s="17"/>
      <c r="V378" s="17"/>
      <c r="W378" s="17"/>
      <c r="X378" s="17"/>
    </row>
    <row r="379" spans="8:24">
      <c r="H379" s="17"/>
      <c r="I379" s="17"/>
      <c r="J379" s="17"/>
      <c r="V379" s="17"/>
      <c r="W379" s="17"/>
      <c r="X379" s="17"/>
    </row>
    <row r="380" spans="8:24">
      <c r="H380" s="17"/>
      <c r="I380" s="17"/>
      <c r="J380" s="17"/>
      <c r="V380" s="17"/>
      <c r="W380" s="17"/>
      <c r="X380" s="17"/>
    </row>
    <row r="381" spans="8:24">
      <c r="H381" s="17"/>
      <c r="I381" s="17"/>
      <c r="J381" s="17"/>
      <c r="V381" s="17"/>
      <c r="W381" s="17"/>
      <c r="X381" s="17"/>
    </row>
    <row r="382" spans="8:24">
      <c r="H382" s="17"/>
      <c r="I382" s="17"/>
      <c r="J382" s="17"/>
      <c r="V382" s="17"/>
      <c r="W382" s="17"/>
      <c r="X382" s="17"/>
    </row>
    <row r="383" spans="8:24">
      <c r="H383" s="17"/>
      <c r="I383" s="17"/>
      <c r="J383" s="17"/>
      <c r="V383" s="17"/>
      <c r="W383" s="17"/>
      <c r="X383" s="17"/>
    </row>
    <row r="384" spans="8:24">
      <c r="H384" s="17"/>
      <c r="I384" s="17"/>
      <c r="J384" s="17"/>
      <c r="V384" s="17"/>
      <c r="W384" s="17"/>
      <c r="X384" s="17"/>
    </row>
    <row r="385" spans="8:24">
      <c r="H385" s="17"/>
      <c r="I385" s="17"/>
      <c r="J385" s="17"/>
      <c r="V385" s="17"/>
      <c r="W385" s="17"/>
      <c r="X385" s="17"/>
    </row>
    <row r="386" spans="8:24">
      <c r="H386" s="17"/>
      <c r="I386" s="17"/>
      <c r="J386" s="17"/>
      <c r="V386" s="17"/>
      <c r="W386" s="17"/>
      <c r="X386" s="17"/>
    </row>
    <row r="387" spans="8:24">
      <c r="H387" s="17"/>
      <c r="I387" s="17"/>
      <c r="J387" s="17"/>
      <c r="V387" s="17"/>
      <c r="W387" s="17"/>
      <c r="X387" s="17"/>
    </row>
    <row r="388" spans="8:24">
      <c r="H388" s="17"/>
      <c r="I388" s="17"/>
      <c r="J388" s="17"/>
      <c r="V388" s="17"/>
      <c r="W388" s="17"/>
      <c r="X388" s="17"/>
    </row>
    <row r="389" spans="8:24">
      <c r="H389" s="17"/>
      <c r="I389" s="17"/>
      <c r="J389" s="17"/>
      <c r="V389" s="17"/>
      <c r="W389" s="17"/>
      <c r="X389" s="17"/>
    </row>
    <row r="390" spans="8:24">
      <c r="H390" s="17"/>
      <c r="I390" s="17"/>
      <c r="J390" s="17"/>
      <c r="V390" s="17"/>
      <c r="W390" s="17"/>
      <c r="X390" s="17"/>
    </row>
    <row r="391" spans="8:24">
      <c r="H391" s="17"/>
      <c r="I391" s="17"/>
      <c r="J391" s="17"/>
      <c r="V391" s="17"/>
      <c r="W391" s="17"/>
      <c r="X391" s="17"/>
    </row>
    <row r="392" spans="8:24">
      <c r="H392" s="17"/>
      <c r="I392" s="17"/>
      <c r="J392" s="17"/>
      <c r="V392" s="17"/>
      <c r="W392" s="17"/>
      <c r="X392" s="17"/>
    </row>
    <row r="393" spans="8:24">
      <c r="H393" s="17"/>
      <c r="I393" s="17"/>
      <c r="J393" s="17"/>
      <c r="V393" s="17"/>
      <c r="W393" s="17"/>
      <c r="X393" s="17"/>
    </row>
    <row r="394" spans="8:24">
      <c r="H394" s="17"/>
      <c r="I394" s="17"/>
      <c r="J394" s="17"/>
      <c r="V394" s="17"/>
      <c r="W394" s="17"/>
      <c r="X394" s="17"/>
    </row>
    <row r="395" spans="8:24">
      <c r="H395" s="17"/>
      <c r="I395" s="17"/>
      <c r="J395" s="17"/>
      <c r="V395" s="17"/>
      <c r="W395" s="17"/>
      <c r="X395" s="17"/>
    </row>
    <row r="396" spans="8:24">
      <c r="H396" s="17"/>
      <c r="I396" s="17"/>
      <c r="J396" s="17"/>
      <c r="V396" s="17"/>
      <c r="W396" s="17"/>
      <c r="X396" s="17"/>
    </row>
    <row r="397" spans="8:24">
      <c r="H397" s="17"/>
      <c r="I397" s="17"/>
      <c r="J397" s="17"/>
      <c r="V397" s="17"/>
      <c r="W397" s="17"/>
      <c r="X397" s="17"/>
    </row>
    <row r="398" spans="8:24">
      <c r="H398" s="17"/>
      <c r="I398" s="17"/>
      <c r="J398" s="17"/>
      <c r="V398" s="17"/>
      <c r="W398" s="17"/>
      <c r="X398" s="17"/>
    </row>
    <row r="399" spans="8:24">
      <c r="H399" s="17"/>
      <c r="I399" s="17"/>
      <c r="J399" s="17"/>
      <c r="V399" s="17"/>
      <c r="W399" s="17"/>
      <c r="X399" s="17"/>
    </row>
    <row r="400" spans="8:24">
      <c r="H400" s="17"/>
      <c r="I400" s="17"/>
      <c r="J400" s="17"/>
      <c r="V400" s="17"/>
      <c r="W400" s="17"/>
      <c r="X400" s="17"/>
    </row>
    <row r="401" spans="8:24">
      <c r="H401" s="17"/>
      <c r="I401" s="17"/>
      <c r="J401" s="17"/>
      <c r="V401" s="17"/>
      <c r="W401" s="17"/>
      <c r="X401" s="17"/>
    </row>
    <row r="402" spans="8:24">
      <c r="H402" s="17"/>
      <c r="I402" s="17"/>
      <c r="J402" s="17"/>
      <c r="V402" s="17"/>
      <c r="W402" s="17"/>
      <c r="X402" s="17"/>
    </row>
    <row r="403" spans="8:24">
      <c r="H403" s="17"/>
      <c r="I403" s="17"/>
      <c r="J403" s="17"/>
      <c r="V403" s="17"/>
      <c r="W403" s="17"/>
      <c r="X403" s="17"/>
    </row>
    <row r="404" spans="8:24">
      <c r="H404" s="17"/>
      <c r="I404" s="17"/>
      <c r="J404" s="17"/>
      <c r="V404" s="17"/>
      <c r="W404" s="17"/>
      <c r="X404" s="17"/>
    </row>
    <row r="405" spans="8:24">
      <c r="H405" s="17"/>
      <c r="I405" s="17"/>
      <c r="J405" s="17"/>
      <c r="V405" s="17"/>
      <c r="W405" s="17"/>
      <c r="X405" s="17"/>
    </row>
    <row r="406" spans="8:24">
      <c r="H406" s="17"/>
      <c r="I406" s="17"/>
      <c r="J406" s="17"/>
      <c r="V406" s="17"/>
      <c r="W406" s="17"/>
      <c r="X406" s="17"/>
    </row>
    <row r="407" spans="8:24">
      <c r="H407" s="17"/>
      <c r="I407" s="17"/>
      <c r="J407" s="17"/>
      <c r="V407" s="17"/>
      <c r="W407" s="17"/>
      <c r="X407" s="17"/>
    </row>
    <row r="408" spans="8:24">
      <c r="H408" s="17"/>
      <c r="I408" s="17"/>
      <c r="J408" s="17"/>
      <c r="V408" s="17"/>
      <c r="W408" s="17"/>
      <c r="X408" s="17"/>
    </row>
    <row r="409" spans="8:24">
      <c r="H409" s="17"/>
      <c r="I409" s="17"/>
      <c r="J409" s="17"/>
      <c r="V409" s="17"/>
      <c r="W409" s="17"/>
      <c r="X409" s="17"/>
    </row>
    <row r="410" spans="8:24">
      <c r="H410" s="17"/>
      <c r="I410" s="17"/>
      <c r="J410" s="17"/>
      <c r="V410" s="17"/>
      <c r="W410" s="17"/>
      <c r="X410" s="17"/>
    </row>
    <row r="411" spans="8:24">
      <c r="H411" s="17"/>
      <c r="I411" s="17"/>
      <c r="J411" s="17"/>
      <c r="V411" s="17"/>
      <c r="W411" s="17"/>
      <c r="X411" s="17"/>
    </row>
    <row r="412" spans="8:24">
      <c r="H412" s="17"/>
      <c r="I412" s="17"/>
      <c r="J412" s="17"/>
      <c r="V412" s="17"/>
      <c r="W412" s="17"/>
      <c r="X412" s="17"/>
    </row>
    <row r="413" spans="8:24">
      <c r="H413" s="17"/>
      <c r="I413" s="17"/>
      <c r="J413" s="17"/>
      <c r="V413" s="17"/>
      <c r="W413" s="17"/>
      <c r="X413" s="17"/>
    </row>
    <row r="414" spans="8:24">
      <c r="H414" s="17"/>
      <c r="I414" s="17"/>
      <c r="J414" s="17"/>
      <c r="V414" s="17"/>
      <c r="W414" s="17"/>
      <c r="X414" s="17"/>
    </row>
    <row r="415" spans="8:24">
      <c r="H415" s="17"/>
      <c r="I415" s="17"/>
      <c r="J415" s="17"/>
      <c r="V415" s="17"/>
      <c r="W415" s="17"/>
      <c r="X415" s="17"/>
    </row>
    <row r="416" spans="8:24">
      <c r="H416" s="17"/>
      <c r="I416" s="17"/>
      <c r="J416" s="17"/>
      <c r="V416" s="17"/>
      <c r="W416" s="17"/>
      <c r="X416" s="17"/>
    </row>
    <row r="417" spans="8:24">
      <c r="H417" s="17"/>
      <c r="I417" s="17"/>
      <c r="J417" s="17"/>
      <c r="V417" s="17"/>
      <c r="W417" s="17"/>
      <c r="X417" s="17"/>
    </row>
    <row r="418" spans="8:24">
      <c r="H418" s="17"/>
      <c r="I418" s="17"/>
      <c r="J418" s="17"/>
      <c r="V418" s="17"/>
      <c r="W418" s="17"/>
      <c r="X418" s="17"/>
    </row>
    <row r="419" spans="8:24">
      <c r="H419" s="17"/>
      <c r="I419" s="17"/>
      <c r="J419" s="17"/>
      <c r="V419" s="17"/>
      <c r="W419" s="17"/>
      <c r="X419" s="17"/>
    </row>
    <row r="420" spans="8:24">
      <c r="H420" s="17"/>
      <c r="I420" s="17"/>
      <c r="J420" s="17"/>
      <c r="V420" s="17"/>
      <c r="W420" s="17"/>
      <c r="X420" s="17"/>
    </row>
    <row r="421" spans="8:24">
      <c r="H421" s="17"/>
      <c r="I421" s="17"/>
      <c r="J421" s="17"/>
      <c r="V421" s="17"/>
      <c r="W421" s="17"/>
      <c r="X421" s="17"/>
    </row>
    <row r="422" spans="8:24">
      <c r="H422" s="17"/>
      <c r="I422" s="17"/>
      <c r="J422" s="17"/>
      <c r="V422" s="17"/>
      <c r="W422" s="17"/>
      <c r="X422" s="17"/>
    </row>
    <row r="423" spans="8:24">
      <c r="H423" s="17"/>
      <c r="I423" s="17"/>
      <c r="J423" s="17"/>
      <c r="V423" s="17"/>
      <c r="W423" s="17"/>
      <c r="X423" s="17"/>
    </row>
    <row r="424" spans="8:24">
      <c r="H424" s="17"/>
      <c r="I424" s="17"/>
      <c r="J424" s="17"/>
      <c r="V424" s="17"/>
      <c r="W424" s="17"/>
      <c r="X424" s="17"/>
    </row>
    <row r="425" spans="8:24">
      <c r="H425" s="17"/>
      <c r="I425" s="17"/>
      <c r="J425" s="17"/>
      <c r="V425" s="17"/>
      <c r="W425" s="17"/>
      <c r="X425" s="17"/>
    </row>
    <row r="426" spans="8:24">
      <c r="H426" s="17"/>
      <c r="I426" s="17"/>
      <c r="J426" s="17"/>
      <c r="V426" s="17"/>
      <c r="W426" s="17"/>
      <c r="X426" s="17"/>
    </row>
    <row r="427" spans="8:24">
      <c r="H427" s="17"/>
      <c r="I427" s="17"/>
      <c r="J427" s="17"/>
      <c r="V427" s="17"/>
      <c r="W427" s="17"/>
      <c r="X427" s="17"/>
    </row>
    <row r="428" spans="8:24">
      <c r="H428" s="17"/>
      <c r="I428" s="17"/>
      <c r="J428" s="17"/>
      <c r="V428" s="17"/>
      <c r="W428" s="17"/>
      <c r="X428" s="17"/>
    </row>
    <row r="429" spans="8:24">
      <c r="H429" s="17"/>
      <c r="I429" s="17"/>
      <c r="J429" s="17"/>
      <c r="V429" s="17"/>
      <c r="W429" s="17"/>
      <c r="X429" s="17"/>
    </row>
    <row r="430" spans="8:24">
      <c r="H430" s="17"/>
      <c r="I430" s="17"/>
      <c r="J430" s="17"/>
      <c r="V430" s="17"/>
      <c r="W430" s="17"/>
      <c r="X430" s="17"/>
    </row>
    <row r="431" spans="8:24">
      <c r="H431" s="17"/>
      <c r="I431" s="17"/>
      <c r="J431" s="17"/>
      <c r="V431" s="17"/>
      <c r="W431" s="17"/>
      <c r="X431" s="17"/>
    </row>
    <row r="432" spans="8:24">
      <c r="H432" s="17"/>
      <c r="I432" s="17"/>
      <c r="J432" s="17"/>
      <c r="V432" s="17"/>
      <c r="W432" s="17"/>
      <c r="X432" s="17"/>
    </row>
    <row r="433" spans="8:24">
      <c r="H433" s="17"/>
      <c r="I433" s="17"/>
      <c r="J433" s="17"/>
      <c r="V433" s="17"/>
      <c r="W433" s="17"/>
      <c r="X433" s="17"/>
    </row>
    <row r="434" spans="8:24">
      <c r="H434" s="17"/>
      <c r="I434" s="17"/>
      <c r="J434" s="17"/>
      <c r="V434" s="17"/>
      <c r="W434" s="17"/>
      <c r="X434" s="17"/>
    </row>
    <row r="435" spans="8:24">
      <c r="H435" s="17"/>
      <c r="I435" s="17"/>
      <c r="J435" s="17"/>
      <c r="V435" s="17"/>
      <c r="W435" s="17"/>
      <c r="X435" s="17"/>
    </row>
    <row r="436" spans="8:24">
      <c r="H436" s="17"/>
      <c r="I436" s="17"/>
      <c r="J436" s="17"/>
      <c r="V436" s="17"/>
      <c r="W436" s="17"/>
      <c r="X436" s="17"/>
    </row>
    <row r="437" spans="8:24">
      <c r="H437" s="17"/>
      <c r="I437" s="17"/>
      <c r="J437" s="17"/>
      <c r="V437" s="17"/>
      <c r="W437" s="17"/>
      <c r="X437" s="17"/>
    </row>
    <row r="438" spans="8:24">
      <c r="H438" s="17"/>
      <c r="I438" s="17"/>
      <c r="J438" s="17"/>
      <c r="V438" s="17"/>
      <c r="W438" s="17"/>
      <c r="X438" s="17"/>
    </row>
    <row r="439" spans="8:24">
      <c r="H439" s="17"/>
      <c r="I439" s="17"/>
      <c r="J439" s="17"/>
      <c r="V439" s="17"/>
      <c r="W439" s="17"/>
      <c r="X439" s="17"/>
    </row>
    <row r="440" spans="8:24">
      <c r="H440" s="17"/>
      <c r="I440" s="17"/>
      <c r="J440" s="17"/>
      <c r="V440" s="17"/>
      <c r="W440" s="17"/>
      <c r="X440" s="17"/>
    </row>
    <row r="441" spans="8:24">
      <c r="H441" s="17"/>
      <c r="I441" s="17"/>
      <c r="J441" s="17"/>
      <c r="V441" s="17"/>
      <c r="W441" s="17"/>
      <c r="X441" s="17"/>
    </row>
    <row r="442" spans="8:24">
      <c r="H442" s="17"/>
      <c r="I442" s="17"/>
      <c r="J442" s="17"/>
      <c r="V442" s="17"/>
      <c r="W442" s="17"/>
      <c r="X442" s="17"/>
    </row>
    <row r="443" spans="8:24">
      <c r="H443" s="17"/>
      <c r="I443" s="17"/>
      <c r="J443" s="17"/>
      <c r="V443" s="17"/>
      <c r="W443" s="17"/>
      <c r="X443" s="17"/>
    </row>
    <row r="444" spans="8:24">
      <c r="H444" s="17"/>
      <c r="I444" s="17"/>
      <c r="J444" s="17"/>
      <c r="V444" s="17"/>
      <c r="W444" s="17"/>
      <c r="X444" s="17"/>
    </row>
    <row r="445" spans="8:24">
      <c r="H445" s="17"/>
      <c r="I445" s="17"/>
      <c r="J445" s="17"/>
      <c r="V445" s="17"/>
      <c r="W445" s="17"/>
      <c r="X445" s="17"/>
    </row>
    <row r="446" spans="8:24">
      <c r="H446" s="17"/>
      <c r="I446" s="17"/>
      <c r="J446" s="17"/>
      <c r="V446" s="17"/>
      <c r="W446" s="17"/>
      <c r="X446" s="17"/>
    </row>
    <row r="447" spans="8:24">
      <c r="H447" s="17"/>
      <c r="I447" s="17"/>
      <c r="J447" s="17"/>
      <c r="V447" s="17"/>
      <c r="W447" s="17"/>
      <c r="X447" s="17"/>
    </row>
    <row r="448" spans="8:24">
      <c r="H448" s="17"/>
      <c r="I448" s="17"/>
      <c r="J448" s="17"/>
      <c r="V448" s="17"/>
      <c r="W448" s="17"/>
      <c r="X448" s="17"/>
    </row>
    <row r="449" spans="8:24">
      <c r="H449" s="17"/>
      <c r="I449" s="17"/>
      <c r="J449" s="17"/>
      <c r="V449" s="17"/>
      <c r="W449" s="17"/>
      <c r="X449" s="17"/>
    </row>
    <row r="450" spans="8:24">
      <c r="H450" s="17"/>
      <c r="I450" s="17"/>
      <c r="J450" s="17"/>
      <c r="V450" s="17"/>
      <c r="W450" s="17"/>
      <c r="X450" s="17"/>
    </row>
    <row r="451" spans="8:24">
      <c r="H451" s="17"/>
      <c r="I451" s="17"/>
      <c r="J451" s="17"/>
      <c r="V451" s="17"/>
      <c r="W451" s="17"/>
      <c r="X451" s="17"/>
    </row>
    <row r="452" spans="8:24">
      <c r="H452" s="17"/>
      <c r="I452" s="17"/>
      <c r="J452" s="17"/>
      <c r="V452" s="17"/>
      <c r="W452" s="17"/>
      <c r="X452" s="17"/>
    </row>
    <row r="453" spans="8:24">
      <c r="H453" s="17"/>
      <c r="I453" s="17"/>
      <c r="J453" s="17"/>
      <c r="V453" s="17"/>
      <c r="W453" s="17"/>
      <c r="X453" s="17"/>
    </row>
    <row r="454" spans="8:24">
      <c r="H454" s="17"/>
      <c r="I454" s="17"/>
      <c r="J454" s="17"/>
      <c r="V454" s="17"/>
      <c r="W454" s="17"/>
      <c r="X454" s="17"/>
    </row>
    <row r="455" spans="8:24">
      <c r="H455" s="17"/>
      <c r="I455" s="17"/>
      <c r="J455" s="17"/>
      <c r="V455" s="17"/>
      <c r="W455" s="17"/>
      <c r="X455" s="17"/>
    </row>
    <row r="456" spans="8:24">
      <c r="H456" s="17"/>
      <c r="I456" s="17"/>
      <c r="J456" s="17"/>
      <c r="V456" s="17"/>
      <c r="W456" s="17"/>
      <c r="X456" s="17"/>
    </row>
    <row r="457" spans="8:24">
      <c r="H457" s="17"/>
      <c r="I457" s="17"/>
      <c r="J457" s="17"/>
      <c r="V457" s="17"/>
      <c r="W457" s="17"/>
      <c r="X457" s="17"/>
    </row>
    <row r="458" spans="8:24">
      <c r="H458" s="17"/>
      <c r="I458" s="17"/>
      <c r="J458" s="17"/>
      <c r="V458" s="17"/>
      <c r="W458" s="17"/>
      <c r="X458" s="17"/>
    </row>
    <row r="459" spans="8:24">
      <c r="H459" s="17"/>
      <c r="I459" s="17"/>
      <c r="J459" s="17"/>
      <c r="V459" s="17"/>
      <c r="W459" s="17"/>
      <c r="X459" s="17"/>
    </row>
    <row r="460" spans="8:24">
      <c r="H460" s="17"/>
      <c r="I460" s="17"/>
      <c r="J460" s="17"/>
      <c r="V460" s="17"/>
      <c r="W460" s="17"/>
      <c r="X460" s="17"/>
    </row>
    <row r="461" spans="8:24">
      <c r="H461" s="17"/>
      <c r="I461" s="17"/>
      <c r="J461" s="17"/>
      <c r="V461" s="17"/>
      <c r="W461" s="17"/>
      <c r="X461" s="17"/>
    </row>
    <row r="462" spans="8:24">
      <c r="H462" s="17"/>
      <c r="I462" s="17"/>
      <c r="J462" s="17"/>
      <c r="V462" s="17"/>
      <c r="W462" s="17"/>
      <c r="X462" s="17"/>
    </row>
    <row r="463" spans="8:24">
      <c r="H463" s="17"/>
      <c r="I463" s="17"/>
      <c r="J463" s="17"/>
      <c r="V463" s="17"/>
      <c r="W463" s="17"/>
      <c r="X463" s="17"/>
    </row>
    <row r="464" spans="8:24">
      <c r="H464" s="17"/>
      <c r="I464" s="17"/>
      <c r="J464" s="17"/>
      <c r="V464" s="17"/>
      <c r="W464" s="17"/>
      <c r="X464" s="17"/>
    </row>
    <row r="465" spans="8:24">
      <c r="H465" s="17"/>
      <c r="I465" s="17"/>
      <c r="J465" s="17"/>
      <c r="V465" s="17"/>
      <c r="W465" s="17"/>
      <c r="X465" s="17"/>
    </row>
    <row r="466" spans="8:24">
      <c r="H466" s="17"/>
      <c r="I466" s="17"/>
      <c r="J466" s="17"/>
      <c r="V466" s="17"/>
      <c r="W466" s="17"/>
      <c r="X466" s="17"/>
    </row>
    <row r="467" spans="8:24">
      <c r="H467" s="17"/>
      <c r="I467" s="17"/>
      <c r="J467" s="17"/>
      <c r="V467" s="17"/>
      <c r="W467" s="17"/>
      <c r="X467" s="17"/>
    </row>
    <row r="468" spans="8:24">
      <c r="H468" s="17"/>
      <c r="I468" s="17"/>
      <c r="J468" s="17"/>
      <c r="V468" s="17"/>
      <c r="W468" s="17"/>
      <c r="X468" s="17"/>
    </row>
    <row r="469" spans="8:24">
      <c r="H469" s="17"/>
      <c r="I469" s="17"/>
      <c r="J469" s="17"/>
      <c r="V469" s="17"/>
      <c r="W469" s="17"/>
      <c r="X469" s="17"/>
    </row>
    <row r="470" spans="8:24">
      <c r="H470" s="17"/>
      <c r="I470" s="17"/>
      <c r="J470" s="17"/>
      <c r="V470" s="17"/>
      <c r="W470" s="17"/>
      <c r="X470" s="17"/>
    </row>
    <row r="471" spans="8:24">
      <c r="H471" s="17"/>
      <c r="I471" s="17"/>
      <c r="J471" s="17"/>
      <c r="V471" s="17"/>
      <c r="W471" s="17"/>
      <c r="X471" s="17"/>
    </row>
    <row r="472" spans="8:24">
      <c r="H472" s="17"/>
      <c r="I472" s="17"/>
      <c r="J472" s="17"/>
      <c r="V472" s="17"/>
      <c r="W472" s="17"/>
      <c r="X472" s="17"/>
    </row>
    <row r="473" spans="8:24">
      <c r="H473" s="17"/>
      <c r="I473" s="17"/>
      <c r="J473" s="17"/>
      <c r="V473" s="17"/>
      <c r="W473" s="17"/>
      <c r="X473" s="17"/>
    </row>
    <row r="474" spans="8:24">
      <c r="H474" s="17"/>
      <c r="I474" s="17"/>
      <c r="J474" s="17"/>
      <c r="V474" s="17"/>
      <c r="W474" s="17"/>
      <c r="X474" s="17"/>
    </row>
    <row r="475" spans="8:24">
      <c r="H475" s="17"/>
      <c r="I475" s="17"/>
      <c r="J475" s="17"/>
      <c r="V475" s="17"/>
      <c r="W475" s="17"/>
      <c r="X475" s="17"/>
    </row>
    <row r="476" spans="8:24">
      <c r="H476" s="17"/>
      <c r="I476" s="17"/>
      <c r="J476" s="17"/>
      <c r="V476" s="17"/>
      <c r="W476" s="17"/>
      <c r="X476" s="17"/>
    </row>
    <row r="477" spans="8:24">
      <c r="H477" s="17"/>
      <c r="I477" s="17"/>
      <c r="J477" s="17"/>
      <c r="V477" s="17"/>
      <c r="W477" s="17"/>
      <c r="X477" s="17"/>
    </row>
    <row r="478" spans="8:24">
      <c r="H478" s="17"/>
      <c r="I478" s="17"/>
      <c r="J478" s="17"/>
      <c r="V478" s="17"/>
      <c r="W478" s="17"/>
      <c r="X478" s="17"/>
    </row>
    <row r="479" spans="8:24">
      <c r="H479" s="17"/>
      <c r="I479" s="17"/>
      <c r="J479" s="17"/>
      <c r="V479" s="17"/>
      <c r="W479" s="17"/>
      <c r="X479" s="17"/>
    </row>
    <row r="480" spans="8:24">
      <c r="H480" s="17"/>
      <c r="I480" s="17"/>
      <c r="J480" s="17"/>
      <c r="V480" s="17"/>
      <c r="W480" s="17"/>
      <c r="X480" s="17"/>
    </row>
    <row r="481" spans="8:24">
      <c r="H481" s="17"/>
      <c r="I481" s="17"/>
      <c r="J481" s="17"/>
      <c r="V481" s="17"/>
      <c r="W481" s="17"/>
      <c r="X481" s="17"/>
    </row>
    <row r="482" spans="8:24">
      <c r="H482" s="17"/>
      <c r="I482" s="17"/>
      <c r="J482" s="17"/>
      <c r="V482" s="17"/>
      <c r="W482" s="17"/>
      <c r="X482" s="17"/>
    </row>
    <row r="483" spans="8:24">
      <c r="H483" s="17"/>
      <c r="I483" s="17"/>
      <c r="J483" s="17"/>
      <c r="V483" s="17"/>
      <c r="W483" s="17"/>
      <c r="X483" s="17"/>
    </row>
    <row r="484" spans="8:24">
      <c r="H484" s="17"/>
      <c r="I484" s="17"/>
      <c r="J484" s="17"/>
      <c r="V484" s="17"/>
      <c r="W484" s="17"/>
      <c r="X484" s="17"/>
    </row>
    <row r="485" spans="8:24">
      <c r="H485" s="17"/>
      <c r="I485" s="17"/>
      <c r="J485" s="17"/>
      <c r="V485" s="17"/>
      <c r="W485" s="17"/>
      <c r="X485" s="17"/>
    </row>
    <row r="486" spans="8:24">
      <c r="H486" s="17"/>
      <c r="I486" s="17"/>
      <c r="J486" s="17"/>
      <c r="V486" s="17"/>
      <c r="W486" s="17"/>
      <c r="X486" s="17"/>
    </row>
    <row r="487" spans="8:24">
      <c r="H487" s="17"/>
      <c r="I487" s="17"/>
      <c r="J487" s="17"/>
      <c r="V487" s="17"/>
      <c r="W487" s="17"/>
      <c r="X487" s="17"/>
    </row>
    <row r="488" spans="8:24">
      <c r="H488" s="17"/>
      <c r="I488" s="17"/>
      <c r="J488" s="17"/>
      <c r="V488" s="17"/>
      <c r="W488" s="17"/>
      <c r="X488" s="17"/>
    </row>
    <row r="489" spans="8:24">
      <c r="H489" s="17"/>
      <c r="I489" s="17"/>
      <c r="J489" s="17"/>
      <c r="V489" s="17"/>
      <c r="W489" s="17"/>
      <c r="X489" s="17"/>
    </row>
    <row r="490" spans="8:24">
      <c r="H490" s="17"/>
      <c r="I490" s="17"/>
      <c r="J490" s="17"/>
      <c r="V490" s="17"/>
      <c r="W490" s="17"/>
      <c r="X490" s="17"/>
    </row>
    <row r="491" spans="8:24">
      <c r="H491" s="17"/>
      <c r="I491" s="17"/>
      <c r="J491" s="17"/>
      <c r="V491" s="17"/>
      <c r="W491" s="17"/>
      <c r="X491" s="17"/>
    </row>
    <row r="492" spans="8:24">
      <c r="H492" s="17"/>
      <c r="I492" s="17"/>
      <c r="J492" s="17"/>
      <c r="V492" s="17"/>
      <c r="W492" s="17"/>
      <c r="X492" s="17"/>
    </row>
    <row r="493" spans="8:24">
      <c r="H493" s="17"/>
      <c r="I493" s="17"/>
      <c r="J493" s="17"/>
      <c r="V493" s="17"/>
      <c r="W493" s="17"/>
      <c r="X493" s="17"/>
    </row>
    <row r="494" spans="8:24">
      <c r="H494" s="17"/>
      <c r="I494" s="17"/>
      <c r="J494" s="17"/>
      <c r="V494" s="17"/>
      <c r="W494" s="17"/>
      <c r="X494" s="17"/>
    </row>
    <row r="495" spans="8:24">
      <c r="H495" s="17"/>
      <c r="I495" s="17"/>
      <c r="J495" s="17"/>
      <c r="V495" s="17"/>
      <c r="W495" s="17"/>
      <c r="X495" s="17"/>
    </row>
    <row r="496" spans="8:24">
      <c r="H496" s="17"/>
      <c r="I496" s="17"/>
      <c r="J496" s="17"/>
      <c r="V496" s="17"/>
      <c r="W496" s="17"/>
      <c r="X496" s="17"/>
    </row>
    <row r="497" spans="8:24">
      <c r="H497" s="17"/>
      <c r="I497" s="17"/>
      <c r="J497" s="17"/>
      <c r="V497" s="17"/>
      <c r="W497" s="17"/>
      <c r="X497" s="17"/>
    </row>
    <row r="498" spans="8:24">
      <c r="H498" s="17"/>
      <c r="I498" s="17"/>
      <c r="J498" s="17"/>
      <c r="V498" s="17"/>
      <c r="W498" s="17"/>
      <c r="X498" s="17"/>
    </row>
    <row r="499" spans="8:24">
      <c r="H499" s="17"/>
      <c r="I499" s="17"/>
      <c r="J499" s="17"/>
      <c r="V499" s="17"/>
      <c r="W499" s="17"/>
      <c r="X499" s="17"/>
    </row>
    <row r="500" spans="8:24">
      <c r="H500" s="17"/>
      <c r="I500" s="17"/>
      <c r="J500" s="17"/>
      <c r="V500" s="17"/>
      <c r="W500" s="17"/>
      <c r="X500" s="17"/>
    </row>
    <row r="501" spans="8:24">
      <c r="H501" s="17"/>
      <c r="I501" s="17"/>
      <c r="J501" s="17"/>
      <c r="V501" s="17"/>
      <c r="W501" s="17"/>
      <c r="X501" s="17"/>
    </row>
    <row r="502" spans="8:24">
      <c r="H502" s="17"/>
      <c r="I502" s="17"/>
      <c r="J502" s="17"/>
      <c r="V502" s="17"/>
      <c r="W502" s="17"/>
      <c r="X502" s="17"/>
    </row>
    <row r="503" spans="8:24">
      <c r="H503" s="17"/>
      <c r="I503" s="17"/>
      <c r="J503" s="17"/>
      <c r="V503" s="17"/>
      <c r="W503" s="17"/>
      <c r="X503" s="17"/>
    </row>
    <row r="504" spans="8:24">
      <c r="H504" s="17"/>
      <c r="I504" s="17"/>
      <c r="J504" s="17"/>
      <c r="V504" s="17"/>
      <c r="W504" s="17"/>
      <c r="X504" s="17"/>
    </row>
    <row r="505" spans="8:24">
      <c r="H505" s="17"/>
      <c r="I505" s="17"/>
      <c r="J505" s="17"/>
      <c r="V505" s="17"/>
      <c r="W505" s="17"/>
      <c r="X505" s="17"/>
    </row>
    <row r="506" spans="8:24">
      <c r="H506" s="17"/>
      <c r="I506" s="17"/>
      <c r="J506" s="17"/>
      <c r="V506" s="17"/>
      <c r="W506" s="17"/>
      <c r="X506" s="17"/>
    </row>
    <row r="507" spans="8:24">
      <c r="H507" s="17"/>
      <c r="I507" s="17"/>
      <c r="J507" s="17"/>
      <c r="V507" s="17"/>
      <c r="W507" s="17"/>
      <c r="X507" s="17"/>
    </row>
    <row r="508" spans="8:24">
      <c r="H508" s="17"/>
      <c r="I508" s="17"/>
      <c r="J508" s="17"/>
      <c r="V508" s="17"/>
      <c r="W508" s="17"/>
      <c r="X508" s="17"/>
    </row>
    <row r="509" spans="8:24">
      <c r="H509" s="17"/>
      <c r="I509" s="17"/>
      <c r="J509" s="17"/>
      <c r="V509" s="17"/>
      <c r="W509" s="17"/>
      <c r="X509" s="17"/>
    </row>
    <row r="510" spans="8:24">
      <c r="H510" s="17"/>
      <c r="I510" s="17"/>
      <c r="J510" s="17"/>
      <c r="V510" s="17"/>
      <c r="W510" s="17"/>
      <c r="X510" s="17"/>
    </row>
    <row r="511" spans="8:24">
      <c r="H511" s="17"/>
      <c r="I511" s="17"/>
      <c r="J511" s="17"/>
      <c r="V511" s="17"/>
      <c r="W511" s="17"/>
      <c r="X511" s="17"/>
    </row>
    <row r="512" spans="8:24">
      <c r="H512" s="17"/>
      <c r="I512" s="17"/>
      <c r="J512" s="17"/>
      <c r="V512" s="17"/>
      <c r="W512" s="17"/>
      <c r="X512" s="17"/>
    </row>
    <row r="513" spans="8:24">
      <c r="H513" s="17"/>
      <c r="I513" s="17"/>
      <c r="J513" s="17"/>
      <c r="V513" s="17"/>
      <c r="W513" s="17"/>
      <c r="X513" s="17"/>
    </row>
    <row r="514" spans="8:24">
      <c r="H514" s="17"/>
      <c r="I514" s="17"/>
      <c r="J514" s="17"/>
      <c r="V514" s="17"/>
      <c r="W514" s="17"/>
      <c r="X514" s="17"/>
    </row>
    <row r="515" spans="8:24">
      <c r="H515" s="17"/>
      <c r="I515" s="17"/>
      <c r="J515" s="17"/>
      <c r="V515" s="17"/>
      <c r="W515" s="17"/>
      <c r="X515" s="17"/>
    </row>
    <row r="516" spans="8:24">
      <c r="H516" s="17"/>
      <c r="I516" s="17"/>
      <c r="J516" s="17"/>
      <c r="V516" s="17"/>
      <c r="W516" s="17"/>
      <c r="X516" s="17"/>
    </row>
    <row r="517" spans="8:24">
      <c r="H517" s="17"/>
      <c r="I517" s="17"/>
      <c r="J517" s="17"/>
      <c r="V517" s="17"/>
      <c r="W517" s="17"/>
      <c r="X517" s="17"/>
    </row>
    <row r="518" spans="8:24">
      <c r="H518" s="17"/>
      <c r="I518" s="17"/>
      <c r="J518" s="17"/>
      <c r="V518" s="17"/>
      <c r="W518" s="17"/>
      <c r="X518" s="17"/>
    </row>
    <row r="519" spans="8:24">
      <c r="H519" s="17"/>
      <c r="I519" s="17"/>
      <c r="J519" s="17"/>
      <c r="V519" s="17"/>
      <c r="W519" s="17"/>
      <c r="X519" s="17"/>
    </row>
    <row r="520" spans="8:24">
      <c r="H520" s="17"/>
      <c r="I520" s="17"/>
      <c r="J520" s="17"/>
      <c r="V520" s="17"/>
      <c r="W520" s="17"/>
      <c r="X520" s="17"/>
    </row>
    <row r="521" spans="8:24">
      <c r="H521" s="17"/>
      <c r="I521" s="17"/>
      <c r="J521" s="17"/>
      <c r="V521" s="17"/>
      <c r="W521" s="17"/>
      <c r="X521" s="17"/>
    </row>
    <row r="522" spans="8:24">
      <c r="H522" s="17"/>
      <c r="I522" s="17"/>
      <c r="J522" s="17"/>
      <c r="V522" s="17"/>
      <c r="W522" s="17"/>
      <c r="X522" s="17"/>
    </row>
    <row r="523" spans="8:24">
      <c r="H523" s="17"/>
      <c r="I523" s="17"/>
      <c r="J523" s="17"/>
      <c r="V523" s="17"/>
      <c r="W523" s="17"/>
      <c r="X523" s="17"/>
    </row>
    <row r="524" spans="8:24">
      <c r="H524" s="17"/>
      <c r="I524" s="17"/>
      <c r="J524" s="17"/>
      <c r="V524" s="17"/>
      <c r="W524" s="17"/>
      <c r="X524" s="17"/>
    </row>
    <row r="525" spans="8:24">
      <c r="H525" s="17"/>
      <c r="I525" s="17"/>
      <c r="J525" s="17"/>
      <c r="V525" s="17"/>
      <c r="W525" s="17"/>
      <c r="X525" s="17"/>
    </row>
    <row r="526" spans="8:24">
      <c r="H526" s="17"/>
      <c r="I526" s="17"/>
      <c r="J526" s="17"/>
      <c r="V526" s="17"/>
      <c r="W526" s="17"/>
      <c r="X526" s="17"/>
    </row>
    <row r="527" spans="8:24">
      <c r="H527" s="17"/>
      <c r="I527" s="17"/>
      <c r="J527" s="17"/>
      <c r="V527" s="17"/>
      <c r="W527" s="17"/>
      <c r="X527" s="17"/>
    </row>
    <row r="528" spans="8:24">
      <c r="H528" s="17"/>
      <c r="I528" s="17"/>
      <c r="J528" s="17"/>
      <c r="V528" s="17"/>
      <c r="W528" s="17"/>
      <c r="X528" s="17"/>
    </row>
    <row r="529" spans="8:24">
      <c r="H529" s="17"/>
      <c r="I529" s="17"/>
      <c r="J529" s="17"/>
      <c r="V529" s="17"/>
      <c r="W529" s="17"/>
      <c r="X529" s="17"/>
    </row>
    <row r="530" spans="8:24">
      <c r="H530" s="17"/>
      <c r="I530" s="17"/>
      <c r="J530" s="17"/>
      <c r="V530" s="17"/>
      <c r="W530" s="17"/>
      <c r="X530" s="17"/>
    </row>
    <row r="531" spans="8:24">
      <c r="H531" s="17"/>
      <c r="I531" s="17"/>
      <c r="J531" s="17"/>
      <c r="V531" s="17"/>
      <c r="W531" s="17"/>
      <c r="X531" s="17"/>
    </row>
    <row r="532" spans="8:24">
      <c r="H532" s="17"/>
      <c r="I532" s="17"/>
      <c r="J532" s="17"/>
      <c r="V532" s="17"/>
      <c r="W532" s="17"/>
      <c r="X532" s="17"/>
    </row>
    <row r="533" spans="8:24">
      <c r="H533" s="17"/>
      <c r="I533" s="17"/>
      <c r="J533" s="17"/>
      <c r="V533" s="17"/>
      <c r="W533" s="17"/>
      <c r="X533" s="17"/>
    </row>
    <row r="534" spans="8:24">
      <c r="H534" s="17"/>
      <c r="I534" s="17"/>
      <c r="J534" s="17"/>
      <c r="V534" s="17"/>
      <c r="W534" s="17"/>
      <c r="X534" s="17"/>
    </row>
    <row r="535" spans="8:24">
      <c r="H535" s="17"/>
      <c r="I535" s="17"/>
      <c r="J535" s="17"/>
      <c r="V535" s="17"/>
      <c r="W535" s="17"/>
      <c r="X535" s="17"/>
    </row>
    <row r="536" spans="8:24">
      <c r="H536" s="17"/>
      <c r="I536" s="17"/>
      <c r="J536" s="17"/>
      <c r="V536" s="17"/>
      <c r="W536" s="17"/>
      <c r="X536" s="17"/>
    </row>
    <row r="537" spans="8:24">
      <c r="H537" s="17"/>
      <c r="I537" s="17"/>
      <c r="J537" s="17"/>
      <c r="V537" s="17"/>
      <c r="W537" s="17"/>
      <c r="X537" s="17"/>
    </row>
    <row r="538" spans="8:24">
      <c r="H538" s="17"/>
      <c r="I538" s="17"/>
      <c r="J538" s="17"/>
      <c r="V538" s="17"/>
      <c r="W538" s="17"/>
      <c r="X538" s="17"/>
    </row>
    <row r="539" spans="8:24">
      <c r="H539" s="17"/>
      <c r="I539" s="17"/>
      <c r="J539" s="17"/>
      <c r="V539" s="17"/>
      <c r="W539" s="17"/>
      <c r="X539" s="17"/>
    </row>
    <row r="540" spans="8:24">
      <c r="H540" s="17"/>
      <c r="I540" s="17"/>
      <c r="J540" s="17"/>
      <c r="V540" s="17"/>
      <c r="W540" s="17"/>
      <c r="X540" s="17"/>
    </row>
    <row r="541" spans="8:24">
      <c r="H541" s="17"/>
      <c r="I541" s="17"/>
      <c r="J541" s="17"/>
      <c r="V541" s="17"/>
      <c r="W541" s="17"/>
      <c r="X541" s="17"/>
    </row>
    <row r="542" spans="8:24">
      <c r="H542" s="17"/>
      <c r="I542" s="17"/>
      <c r="J542" s="17"/>
      <c r="V542" s="17"/>
      <c r="W542" s="17"/>
      <c r="X542" s="17"/>
    </row>
    <row r="543" spans="8:24">
      <c r="H543" s="17"/>
      <c r="I543" s="17"/>
      <c r="J543" s="17"/>
      <c r="V543" s="17"/>
      <c r="W543" s="17"/>
      <c r="X543" s="17"/>
    </row>
    <row r="544" spans="8:24">
      <c r="H544" s="17"/>
      <c r="I544" s="17"/>
      <c r="J544" s="17"/>
      <c r="V544" s="17"/>
      <c r="W544" s="17"/>
      <c r="X544" s="17"/>
    </row>
    <row r="545" spans="8:24">
      <c r="H545" s="17"/>
      <c r="I545" s="17"/>
      <c r="J545" s="17"/>
      <c r="V545" s="17"/>
      <c r="W545" s="17"/>
      <c r="X545" s="17"/>
    </row>
    <row r="546" spans="8:24">
      <c r="H546" s="17"/>
      <c r="I546" s="17"/>
      <c r="J546" s="17"/>
      <c r="V546" s="17"/>
      <c r="W546" s="17"/>
      <c r="X546" s="17"/>
    </row>
    <row r="547" spans="8:24">
      <c r="H547" s="17"/>
      <c r="I547" s="17"/>
      <c r="J547" s="17"/>
      <c r="V547" s="17"/>
      <c r="W547" s="17"/>
      <c r="X547" s="17"/>
    </row>
    <row r="548" spans="8:24">
      <c r="H548" s="17"/>
      <c r="I548" s="17"/>
      <c r="J548" s="17"/>
      <c r="V548" s="17"/>
      <c r="W548" s="17"/>
      <c r="X548" s="17"/>
    </row>
    <row r="549" spans="8:24">
      <c r="H549" s="17"/>
      <c r="I549" s="17"/>
      <c r="J549" s="17"/>
      <c r="V549" s="17"/>
      <c r="W549" s="17"/>
      <c r="X549" s="17"/>
    </row>
    <row r="550" spans="8:24">
      <c r="H550" s="17"/>
      <c r="I550" s="17"/>
      <c r="J550" s="17"/>
      <c r="V550" s="17"/>
      <c r="W550" s="17"/>
      <c r="X550" s="17"/>
    </row>
    <row r="551" spans="8:24">
      <c r="H551" s="17"/>
      <c r="I551" s="17"/>
      <c r="J551" s="17"/>
      <c r="V551" s="17"/>
      <c r="W551" s="17"/>
      <c r="X551" s="17"/>
    </row>
    <row r="552" spans="8:24">
      <c r="H552" s="17"/>
      <c r="I552" s="17"/>
      <c r="J552" s="17"/>
      <c r="V552" s="17"/>
      <c r="W552" s="17"/>
      <c r="X552" s="17"/>
    </row>
    <row r="553" spans="8:24">
      <c r="H553" s="17"/>
      <c r="I553" s="17"/>
      <c r="J553" s="17"/>
      <c r="V553" s="17"/>
      <c r="W553" s="17"/>
      <c r="X553" s="17"/>
    </row>
    <row r="554" spans="8:24">
      <c r="H554" s="17"/>
      <c r="I554" s="17"/>
      <c r="J554" s="17"/>
      <c r="V554" s="17"/>
      <c r="W554" s="17"/>
      <c r="X554" s="17"/>
    </row>
    <row r="555" spans="8:24">
      <c r="H555" s="17"/>
      <c r="I555" s="17"/>
      <c r="J555" s="17"/>
      <c r="V555" s="17"/>
      <c r="W555" s="17"/>
      <c r="X555" s="17"/>
    </row>
    <row r="556" spans="8:24">
      <c r="H556" s="17"/>
      <c r="I556" s="17"/>
      <c r="J556" s="17"/>
      <c r="V556" s="17"/>
      <c r="W556" s="17"/>
      <c r="X556" s="17"/>
    </row>
    <row r="557" spans="8:24">
      <c r="H557" s="17"/>
      <c r="I557" s="17"/>
      <c r="J557" s="17"/>
      <c r="V557" s="17"/>
      <c r="W557" s="17"/>
      <c r="X557" s="17"/>
    </row>
    <row r="558" spans="8:24">
      <c r="H558" s="17"/>
      <c r="I558" s="17"/>
      <c r="J558" s="17"/>
      <c r="V558" s="17"/>
      <c r="W558" s="17"/>
      <c r="X558" s="17"/>
    </row>
    <row r="559" spans="8:24">
      <c r="H559" s="17"/>
      <c r="I559" s="17"/>
      <c r="J559" s="17"/>
      <c r="V559" s="17"/>
      <c r="W559" s="17"/>
      <c r="X559" s="17"/>
    </row>
    <row r="560" spans="8:24">
      <c r="H560" s="17"/>
      <c r="I560" s="17"/>
      <c r="J560" s="17"/>
      <c r="V560" s="17"/>
      <c r="W560" s="17"/>
      <c r="X560" s="17"/>
    </row>
    <row r="561" spans="8:24">
      <c r="H561" s="17"/>
      <c r="I561" s="17"/>
      <c r="J561" s="17"/>
      <c r="V561" s="17"/>
      <c r="W561" s="17"/>
      <c r="X561" s="17"/>
    </row>
    <row r="562" spans="8:24">
      <c r="H562" s="17"/>
      <c r="I562" s="17"/>
      <c r="J562" s="17"/>
      <c r="V562" s="17"/>
      <c r="W562" s="17"/>
      <c r="X562" s="17"/>
    </row>
    <row r="563" spans="8:24">
      <c r="H563" s="17"/>
      <c r="I563" s="17"/>
      <c r="J563" s="17"/>
      <c r="V563" s="17"/>
      <c r="W563" s="17"/>
      <c r="X563" s="17"/>
    </row>
    <row r="564" spans="8:24">
      <c r="H564" s="17"/>
      <c r="I564" s="17"/>
      <c r="J564" s="17"/>
      <c r="V564" s="17"/>
      <c r="W564" s="17"/>
      <c r="X564" s="17"/>
    </row>
    <row r="565" spans="8:24">
      <c r="H565" s="17"/>
      <c r="I565" s="17"/>
      <c r="J565" s="17"/>
      <c r="V565" s="17"/>
      <c r="W565" s="17"/>
      <c r="X565" s="17"/>
    </row>
    <row r="566" spans="8:24">
      <c r="H566" s="17"/>
      <c r="I566" s="17"/>
      <c r="J566" s="17"/>
      <c r="V566" s="17"/>
      <c r="W566" s="17"/>
      <c r="X566" s="17"/>
    </row>
    <row r="567" spans="8:24">
      <c r="H567" s="17"/>
      <c r="I567" s="17"/>
      <c r="J567" s="17"/>
      <c r="V567" s="17"/>
      <c r="W567" s="17"/>
      <c r="X567" s="17"/>
    </row>
    <row r="568" spans="8:24">
      <c r="H568" s="17"/>
      <c r="I568" s="17"/>
      <c r="J568" s="17"/>
      <c r="V568" s="17"/>
      <c r="W568" s="17"/>
      <c r="X568" s="17"/>
    </row>
    <row r="569" spans="8:24">
      <c r="H569" s="17"/>
      <c r="I569" s="17"/>
      <c r="J569" s="17"/>
      <c r="V569" s="17"/>
      <c r="W569" s="17"/>
      <c r="X569" s="17"/>
    </row>
    <row r="570" spans="8:24">
      <c r="H570" s="17"/>
      <c r="I570" s="17"/>
      <c r="J570" s="17"/>
      <c r="V570" s="17"/>
      <c r="W570" s="17"/>
      <c r="X570" s="17"/>
    </row>
    <row r="571" spans="8:24">
      <c r="H571" s="17"/>
      <c r="I571" s="17"/>
      <c r="J571" s="17"/>
      <c r="V571" s="17"/>
      <c r="W571" s="17"/>
      <c r="X571" s="17"/>
    </row>
    <row r="572" spans="8:24">
      <c r="H572" s="17"/>
      <c r="I572" s="17"/>
      <c r="J572" s="17"/>
      <c r="V572" s="17"/>
      <c r="W572" s="17"/>
      <c r="X572" s="17"/>
    </row>
    <row r="573" spans="8:24">
      <c r="H573" s="17"/>
      <c r="I573" s="17"/>
      <c r="J573" s="17"/>
      <c r="V573" s="17"/>
      <c r="W573" s="17"/>
      <c r="X573" s="17"/>
    </row>
    <row r="574" spans="8:24">
      <c r="H574" s="17"/>
      <c r="I574" s="17"/>
      <c r="J574" s="17"/>
      <c r="V574" s="17"/>
      <c r="W574" s="17"/>
      <c r="X574" s="17"/>
    </row>
    <row r="575" spans="8:24">
      <c r="H575" s="17"/>
      <c r="I575" s="17"/>
      <c r="J575" s="17"/>
      <c r="V575" s="17"/>
      <c r="W575" s="17"/>
      <c r="X575" s="17"/>
    </row>
    <row r="576" spans="8:24">
      <c r="H576" s="17"/>
      <c r="I576" s="17"/>
      <c r="J576" s="17"/>
      <c r="V576" s="17"/>
      <c r="W576" s="17"/>
      <c r="X576" s="17"/>
    </row>
    <row r="577" spans="8:24">
      <c r="H577" s="17"/>
      <c r="I577" s="17"/>
      <c r="J577" s="17"/>
      <c r="V577" s="17"/>
      <c r="W577" s="17"/>
      <c r="X577" s="17"/>
    </row>
    <row r="578" spans="8:24">
      <c r="H578" s="17"/>
      <c r="I578" s="17"/>
      <c r="J578" s="17"/>
      <c r="V578" s="17"/>
      <c r="W578" s="17"/>
      <c r="X578" s="17"/>
    </row>
    <row r="579" spans="8:24">
      <c r="H579" s="17"/>
      <c r="I579" s="17"/>
      <c r="J579" s="17"/>
      <c r="V579" s="17"/>
      <c r="W579" s="17"/>
      <c r="X579" s="17"/>
    </row>
    <row r="580" spans="8:24">
      <c r="H580" s="17"/>
      <c r="I580" s="17"/>
      <c r="J580" s="17"/>
      <c r="V580" s="17"/>
      <c r="W580" s="17"/>
      <c r="X580" s="17"/>
    </row>
    <row r="581" spans="8:24">
      <c r="H581" s="17"/>
      <c r="I581" s="17"/>
      <c r="J581" s="17"/>
      <c r="V581" s="17"/>
      <c r="W581" s="17"/>
      <c r="X581" s="17"/>
    </row>
    <row r="582" spans="8:24">
      <c r="H582" s="17"/>
      <c r="I582" s="17"/>
      <c r="J582" s="17"/>
      <c r="V582" s="17"/>
      <c r="W582" s="17"/>
      <c r="X582" s="17"/>
    </row>
    <row r="583" spans="8:24">
      <c r="H583" s="17"/>
      <c r="I583" s="17"/>
      <c r="J583" s="17"/>
      <c r="V583" s="17"/>
      <c r="W583" s="17"/>
      <c r="X583" s="17"/>
    </row>
    <row r="584" spans="8:24">
      <c r="H584" s="17"/>
      <c r="I584" s="17"/>
      <c r="J584" s="17"/>
      <c r="V584" s="17"/>
      <c r="W584" s="17"/>
      <c r="X584" s="17"/>
    </row>
    <row r="585" spans="8:24">
      <c r="H585" s="17"/>
      <c r="I585" s="17"/>
      <c r="J585" s="17"/>
      <c r="V585" s="17"/>
      <c r="W585" s="17"/>
      <c r="X585" s="17"/>
    </row>
    <row r="586" spans="8:24">
      <c r="H586" s="17"/>
      <c r="I586" s="17"/>
      <c r="J586" s="17"/>
      <c r="V586" s="17"/>
      <c r="W586" s="17"/>
      <c r="X586" s="17"/>
    </row>
    <row r="587" spans="8:24">
      <c r="H587" s="17"/>
      <c r="I587" s="17"/>
      <c r="J587" s="17"/>
      <c r="V587" s="17"/>
      <c r="W587" s="17"/>
      <c r="X587" s="17"/>
    </row>
    <row r="588" spans="8:24">
      <c r="H588" s="17"/>
      <c r="I588" s="17"/>
      <c r="J588" s="17"/>
      <c r="V588" s="17"/>
      <c r="W588" s="17"/>
      <c r="X588" s="17"/>
    </row>
    <row r="589" spans="8:24">
      <c r="H589" s="17"/>
      <c r="I589" s="17"/>
      <c r="J589" s="17"/>
      <c r="V589" s="17"/>
      <c r="W589" s="17"/>
      <c r="X589" s="17"/>
    </row>
    <row r="590" spans="8:24">
      <c r="H590" s="17"/>
      <c r="I590" s="17"/>
      <c r="J590" s="17"/>
      <c r="V590" s="17"/>
      <c r="W590" s="17"/>
      <c r="X590" s="17"/>
    </row>
    <row r="591" spans="8:24">
      <c r="H591" s="17"/>
      <c r="I591" s="17"/>
      <c r="J591" s="17"/>
      <c r="V591" s="17"/>
      <c r="W591" s="17"/>
      <c r="X591" s="17"/>
    </row>
    <row r="592" spans="8:24">
      <c r="H592" s="17"/>
      <c r="I592" s="17"/>
      <c r="J592" s="17"/>
      <c r="V592" s="17"/>
      <c r="W592" s="17"/>
      <c r="X592" s="17"/>
    </row>
    <row r="593" spans="8:24">
      <c r="H593" s="17"/>
      <c r="I593" s="17"/>
      <c r="J593" s="17"/>
      <c r="V593" s="17"/>
      <c r="W593" s="17"/>
      <c r="X593" s="17"/>
    </row>
    <row r="594" spans="8:24">
      <c r="H594" s="17"/>
      <c r="I594" s="17"/>
      <c r="J594" s="17"/>
      <c r="V594" s="17"/>
      <c r="W594" s="17"/>
      <c r="X594" s="17"/>
    </row>
    <row r="595" spans="8:24">
      <c r="H595" s="17"/>
      <c r="I595" s="17"/>
      <c r="J595" s="17"/>
      <c r="V595" s="17"/>
      <c r="W595" s="17"/>
      <c r="X595" s="17"/>
    </row>
    <row r="596" spans="8:24">
      <c r="H596" s="17"/>
      <c r="I596" s="17"/>
      <c r="J596" s="17"/>
      <c r="V596" s="17"/>
      <c r="W596" s="17"/>
      <c r="X596" s="17"/>
    </row>
    <row r="597" spans="8:24">
      <c r="H597" s="17"/>
      <c r="I597" s="17"/>
      <c r="J597" s="17"/>
      <c r="V597" s="17"/>
      <c r="W597" s="17"/>
      <c r="X597" s="17"/>
    </row>
    <row r="598" spans="8:24">
      <c r="H598" s="17"/>
      <c r="I598" s="17"/>
      <c r="J598" s="17"/>
      <c r="V598" s="17"/>
      <c r="W598" s="17"/>
      <c r="X598" s="17"/>
    </row>
    <row r="599" spans="8:24">
      <c r="H599" s="17"/>
      <c r="I599" s="17"/>
      <c r="J599" s="17"/>
      <c r="V599" s="17"/>
      <c r="W599" s="17"/>
      <c r="X599" s="17"/>
    </row>
    <row r="600" spans="8:24">
      <c r="H600" s="17"/>
      <c r="I600" s="17"/>
      <c r="J600" s="17"/>
      <c r="V600" s="17"/>
      <c r="W600" s="17"/>
      <c r="X600" s="17"/>
    </row>
    <row r="601" spans="8:24">
      <c r="H601" s="17"/>
      <c r="I601" s="17"/>
      <c r="J601" s="17"/>
      <c r="V601" s="17"/>
      <c r="W601" s="17"/>
      <c r="X601" s="17"/>
    </row>
    <row r="602" spans="8:24">
      <c r="H602" s="17"/>
      <c r="I602" s="17"/>
      <c r="J602" s="17"/>
      <c r="V602" s="17"/>
      <c r="W602" s="17"/>
      <c r="X602" s="17"/>
    </row>
    <row r="603" spans="8:24">
      <c r="H603" s="17"/>
      <c r="I603" s="17"/>
      <c r="J603" s="17"/>
      <c r="V603" s="17"/>
      <c r="W603" s="17"/>
      <c r="X603" s="17"/>
    </row>
    <row r="604" spans="8:24">
      <c r="H604" s="17"/>
      <c r="I604" s="17"/>
      <c r="J604" s="17"/>
      <c r="V604" s="17"/>
      <c r="W604" s="17"/>
      <c r="X604" s="17"/>
    </row>
    <row r="605" spans="8:24">
      <c r="H605" s="17"/>
      <c r="I605" s="17"/>
      <c r="J605" s="17"/>
      <c r="V605" s="17"/>
      <c r="W605" s="17"/>
      <c r="X605" s="17"/>
    </row>
    <row r="606" spans="8:24">
      <c r="H606" s="17"/>
      <c r="I606" s="17"/>
      <c r="J606" s="17"/>
      <c r="V606" s="17"/>
      <c r="W606" s="17"/>
      <c r="X606" s="17"/>
    </row>
    <row r="607" spans="8:24">
      <c r="H607" s="17"/>
      <c r="I607" s="17"/>
      <c r="J607" s="17"/>
      <c r="V607" s="17"/>
      <c r="W607" s="17"/>
      <c r="X607" s="17"/>
    </row>
    <row r="608" spans="8:24">
      <c r="H608" s="17"/>
      <c r="I608" s="17"/>
      <c r="J608" s="17"/>
      <c r="V608" s="17"/>
      <c r="W608" s="17"/>
      <c r="X608" s="17"/>
    </row>
    <row r="609" spans="8:24">
      <c r="H609" s="17"/>
      <c r="I609" s="17"/>
      <c r="J609" s="17"/>
      <c r="V609" s="17"/>
      <c r="W609" s="17"/>
      <c r="X609" s="17"/>
    </row>
    <row r="610" spans="8:24">
      <c r="H610" s="17"/>
      <c r="I610" s="17"/>
      <c r="J610" s="17"/>
      <c r="V610" s="17"/>
      <c r="W610" s="17"/>
      <c r="X610" s="17"/>
    </row>
    <row r="611" spans="8:24">
      <c r="H611" s="17"/>
      <c r="I611" s="17"/>
      <c r="J611" s="17"/>
      <c r="V611" s="17"/>
      <c r="W611" s="17"/>
      <c r="X611" s="17"/>
    </row>
    <row r="612" spans="8:24">
      <c r="H612" s="17"/>
      <c r="I612" s="17"/>
      <c r="J612" s="17"/>
      <c r="V612" s="17"/>
      <c r="W612" s="17"/>
      <c r="X612" s="17"/>
    </row>
    <row r="613" spans="8:24">
      <c r="H613" s="17"/>
      <c r="I613" s="17"/>
      <c r="J613" s="17"/>
      <c r="V613" s="17"/>
      <c r="W613" s="17"/>
      <c r="X613" s="17"/>
    </row>
    <row r="614" spans="8:24">
      <c r="H614" s="17"/>
      <c r="I614" s="17"/>
      <c r="J614" s="17"/>
      <c r="V614" s="17"/>
      <c r="W614" s="17"/>
      <c r="X614" s="17"/>
    </row>
    <row r="615" spans="8:24">
      <c r="H615" s="17"/>
      <c r="I615" s="17"/>
      <c r="J615" s="17"/>
      <c r="V615" s="17"/>
      <c r="W615" s="17"/>
      <c r="X615" s="17"/>
    </row>
    <row r="616" spans="8:24">
      <c r="H616" s="17"/>
      <c r="I616" s="17"/>
      <c r="J616" s="17"/>
      <c r="V616" s="17"/>
      <c r="W616" s="17"/>
      <c r="X616" s="17"/>
    </row>
    <row r="617" spans="8:24">
      <c r="H617" s="17"/>
      <c r="I617" s="17"/>
      <c r="J617" s="17"/>
      <c r="V617" s="17"/>
      <c r="W617" s="17"/>
      <c r="X617" s="17"/>
    </row>
    <row r="618" spans="8:24">
      <c r="H618" s="17"/>
      <c r="I618" s="17"/>
      <c r="J618" s="17"/>
      <c r="V618" s="17"/>
      <c r="W618" s="17"/>
      <c r="X618" s="17"/>
    </row>
    <row r="619" spans="8:24">
      <c r="H619" s="17"/>
      <c r="I619" s="17"/>
      <c r="J619" s="17"/>
      <c r="V619" s="17"/>
      <c r="W619" s="17"/>
      <c r="X619" s="17"/>
    </row>
    <row r="620" spans="8:24">
      <c r="H620" s="17"/>
      <c r="I620" s="17"/>
      <c r="J620" s="17"/>
      <c r="V620" s="17"/>
      <c r="W620" s="17"/>
      <c r="X620" s="17"/>
    </row>
    <row r="621" spans="8:24">
      <c r="H621" s="17"/>
      <c r="I621" s="17"/>
      <c r="J621" s="17"/>
      <c r="V621" s="17"/>
      <c r="W621" s="17"/>
      <c r="X621" s="17"/>
    </row>
    <row r="622" spans="8:24">
      <c r="H622" s="17"/>
      <c r="I622" s="17"/>
      <c r="J622" s="17"/>
      <c r="V622" s="17"/>
      <c r="W622" s="17"/>
      <c r="X622" s="17"/>
    </row>
    <row r="623" spans="8:24">
      <c r="H623" s="17"/>
      <c r="I623" s="17"/>
      <c r="J623" s="17"/>
      <c r="V623" s="17"/>
      <c r="W623" s="17"/>
      <c r="X623" s="17"/>
    </row>
    <row r="624" spans="8:24">
      <c r="H624" s="17"/>
      <c r="I624" s="17"/>
      <c r="J624" s="17"/>
      <c r="V624" s="17"/>
      <c r="W624" s="17"/>
      <c r="X624" s="17"/>
    </row>
    <row r="625" spans="8:24">
      <c r="H625" s="17"/>
      <c r="I625" s="17"/>
      <c r="J625" s="17"/>
      <c r="V625" s="17"/>
      <c r="W625" s="17"/>
      <c r="X625" s="17"/>
    </row>
    <row r="626" spans="8:24">
      <c r="H626" s="17"/>
      <c r="I626" s="17"/>
      <c r="J626" s="17"/>
      <c r="V626" s="17"/>
      <c r="W626" s="17"/>
      <c r="X626" s="17"/>
    </row>
    <row r="627" spans="8:24">
      <c r="H627" s="17"/>
      <c r="I627" s="17"/>
      <c r="J627" s="17"/>
      <c r="V627" s="17"/>
      <c r="W627" s="17"/>
      <c r="X627" s="17"/>
    </row>
    <row r="628" spans="8:24">
      <c r="H628" s="17"/>
      <c r="I628" s="17"/>
      <c r="J628" s="17"/>
      <c r="V628" s="17"/>
      <c r="W628" s="17"/>
      <c r="X628" s="17"/>
    </row>
    <row r="629" spans="8:24">
      <c r="H629" s="17"/>
      <c r="I629" s="17"/>
      <c r="J629" s="17"/>
      <c r="V629" s="17"/>
      <c r="W629" s="17"/>
      <c r="X629" s="17"/>
    </row>
    <row r="630" spans="8:24">
      <c r="H630" s="17"/>
      <c r="I630" s="17"/>
      <c r="J630" s="17"/>
      <c r="V630" s="17"/>
      <c r="W630" s="17"/>
      <c r="X630" s="17"/>
    </row>
    <row r="631" spans="8:24">
      <c r="H631" s="17"/>
      <c r="I631" s="17"/>
      <c r="J631" s="17"/>
      <c r="V631" s="17"/>
      <c r="W631" s="17"/>
      <c r="X631" s="17"/>
    </row>
    <row r="632" spans="8:24">
      <c r="H632" s="17"/>
      <c r="I632" s="17"/>
      <c r="J632" s="17"/>
      <c r="V632" s="17"/>
      <c r="W632" s="17"/>
      <c r="X632" s="17"/>
    </row>
    <row r="633" spans="8:24">
      <c r="H633" s="17"/>
      <c r="I633" s="17"/>
      <c r="J633" s="17"/>
      <c r="V633" s="17"/>
      <c r="W633" s="17"/>
      <c r="X633" s="17"/>
    </row>
    <row r="634" spans="8:24">
      <c r="H634" s="17"/>
      <c r="I634" s="17"/>
      <c r="J634" s="17"/>
      <c r="V634" s="17"/>
      <c r="W634" s="17"/>
      <c r="X634" s="17"/>
    </row>
    <row r="635" spans="8:24">
      <c r="H635" s="17"/>
      <c r="I635" s="17"/>
      <c r="J635" s="17"/>
      <c r="V635" s="17"/>
      <c r="W635" s="17"/>
      <c r="X635" s="17"/>
    </row>
    <row r="636" spans="8:24">
      <c r="H636" s="17"/>
      <c r="I636" s="17"/>
      <c r="J636" s="17"/>
      <c r="V636" s="17"/>
      <c r="W636" s="17"/>
      <c r="X636" s="17"/>
    </row>
    <row r="637" spans="8:24">
      <c r="H637" s="17"/>
      <c r="I637" s="17"/>
      <c r="J637" s="17"/>
      <c r="V637" s="17"/>
      <c r="W637" s="17"/>
      <c r="X637" s="17"/>
    </row>
    <row r="638" spans="8:24">
      <c r="H638" s="17"/>
      <c r="I638" s="17"/>
      <c r="J638" s="17"/>
      <c r="V638" s="17"/>
      <c r="W638" s="17"/>
      <c r="X638" s="17"/>
    </row>
    <row r="639" spans="8:24">
      <c r="H639" s="17"/>
      <c r="I639" s="17"/>
      <c r="J639" s="17"/>
      <c r="V639" s="17"/>
      <c r="W639" s="17"/>
      <c r="X639" s="17"/>
    </row>
    <row r="640" spans="8:24">
      <c r="H640" s="17"/>
      <c r="I640" s="17"/>
      <c r="J640" s="17"/>
      <c r="V640" s="17"/>
      <c r="W640" s="17"/>
      <c r="X640" s="17"/>
    </row>
    <row r="641" spans="8:24">
      <c r="H641" s="17"/>
      <c r="I641" s="17"/>
      <c r="J641" s="17"/>
      <c r="V641" s="17"/>
      <c r="W641" s="17"/>
      <c r="X641" s="17"/>
    </row>
    <row r="642" spans="8:24">
      <c r="H642" s="17"/>
      <c r="I642" s="17"/>
      <c r="J642" s="17"/>
      <c r="V642" s="17"/>
      <c r="W642" s="17"/>
      <c r="X642" s="17"/>
    </row>
    <row r="643" spans="8:24">
      <c r="H643" s="17"/>
      <c r="I643" s="17"/>
      <c r="J643" s="17"/>
      <c r="V643" s="17"/>
      <c r="W643" s="17"/>
      <c r="X643" s="17"/>
    </row>
    <row r="644" spans="8:24">
      <c r="H644" s="17"/>
      <c r="I644" s="17"/>
      <c r="J644" s="17"/>
      <c r="V644" s="17"/>
      <c r="W644" s="17"/>
      <c r="X644" s="17"/>
    </row>
    <row r="645" spans="8:24">
      <c r="H645" s="17"/>
      <c r="I645" s="17"/>
      <c r="J645" s="17"/>
      <c r="V645" s="17"/>
      <c r="W645" s="17"/>
      <c r="X645" s="17"/>
    </row>
    <row r="646" spans="8:24">
      <c r="H646" s="17"/>
      <c r="I646" s="17"/>
      <c r="J646" s="17"/>
      <c r="V646" s="17"/>
      <c r="W646" s="17"/>
      <c r="X646" s="17"/>
    </row>
    <row r="647" spans="8:24">
      <c r="H647" s="17"/>
      <c r="I647" s="17"/>
      <c r="J647" s="17"/>
      <c r="V647" s="17"/>
      <c r="W647" s="17"/>
      <c r="X647" s="17"/>
    </row>
    <row r="648" spans="8:24">
      <c r="H648" s="17"/>
      <c r="I648" s="17"/>
      <c r="J648" s="17"/>
      <c r="V648" s="17"/>
      <c r="W648" s="17"/>
      <c r="X648" s="17"/>
    </row>
    <row r="649" spans="8:24">
      <c r="H649" s="17"/>
      <c r="I649" s="17"/>
      <c r="J649" s="17"/>
      <c r="V649" s="17"/>
      <c r="W649" s="17"/>
      <c r="X649" s="17"/>
    </row>
    <row r="650" spans="8:24">
      <c r="H650" s="17"/>
      <c r="I650" s="17"/>
      <c r="J650" s="17"/>
      <c r="V650" s="17"/>
      <c r="W650" s="17"/>
      <c r="X650" s="17"/>
    </row>
    <row r="651" spans="8:24">
      <c r="H651" s="17"/>
      <c r="I651" s="17"/>
      <c r="J651" s="17"/>
      <c r="V651" s="17"/>
      <c r="W651" s="17"/>
      <c r="X651" s="17"/>
    </row>
    <row r="652" spans="8:24">
      <c r="H652" s="17"/>
      <c r="I652" s="17"/>
      <c r="J652" s="17"/>
      <c r="V652" s="17"/>
      <c r="W652" s="17"/>
      <c r="X652" s="17"/>
    </row>
    <row r="653" spans="8:24">
      <c r="H653" s="17"/>
      <c r="I653" s="17"/>
      <c r="J653" s="17"/>
      <c r="V653" s="17"/>
      <c r="W653" s="17"/>
      <c r="X653" s="17"/>
    </row>
    <row r="654" spans="8:24">
      <c r="H654" s="17"/>
      <c r="I654" s="17"/>
      <c r="J654" s="17"/>
      <c r="V654" s="17"/>
      <c r="W654" s="17"/>
      <c r="X654" s="17"/>
    </row>
    <row r="655" spans="8:24">
      <c r="H655" s="17"/>
      <c r="I655" s="17"/>
      <c r="J655" s="17"/>
      <c r="V655" s="17"/>
      <c r="W655" s="17"/>
      <c r="X655" s="17"/>
    </row>
    <row r="656" spans="8:24">
      <c r="H656" s="17"/>
      <c r="I656" s="17"/>
      <c r="J656" s="17"/>
      <c r="V656" s="17"/>
      <c r="W656" s="17"/>
      <c r="X656" s="17"/>
    </row>
    <row r="657" spans="8:24">
      <c r="H657" s="17"/>
      <c r="I657" s="17"/>
      <c r="J657" s="17"/>
      <c r="V657" s="17"/>
      <c r="W657" s="17"/>
      <c r="X657" s="17"/>
    </row>
    <row r="658" spans="8:24">
      <c r="H658" s="17"/>
      <c r="I658" s="17"/>
      <c r="J658" s="17"/>
      <c r="V658" s="17"/>
      <c r="W658" s="17"/>
      <c r="X658" s="17"/>
    </row>
    <row r="659" spans="8:24">
      <c r="H659" s="17"/>
      <c r="I659" s="17"/>
      <c r="J659" s="17"/>
      <c r="V659" s="17"/>
      <c r="W659" s="17"/>
      <c r="X659" s="17"/>
    </row>
    <row r="660" spans="8:24">
      <c r="H660" s="17"/>
      <c r="I660" s="17"/>
      <c r="J660" s="17"/>
      <c r="V660" s="17"/>
      <c r="W660" s="17"/>
      <c r="X660" s="17"/>
    </row>
    <row r="661" spans="8:24">
      <c r="H661" s="17"/>
      <c r="I661" s="17"/>
      <c r="J661" s="17"/>
      <c r="V661" s="17"/>
      <c r="W661" s="17"/>
      <c r="X661" s="17"/>
    </row>
    <row r="662" spans="8:24">
      <c r="H662" s="17"/>
      <c r="I662" s="17"/>
      <c r="J662" s="17"/>
      <c r="V662" s="17"/>
      <c r="W662" s="17"/>
      <c r="X662" s="17"/>
    </row>
    <row r="663" spans="8:24">
      <c r="H663" s="17"/>
      <c r="I663" s="17"/>
      <c r="J663" s="17"/>
      <c r="V663" s="17"/>
      <c r="W663" s="17"/>
      <c r="X663" s="17"/>
    </row>
    <row r="664" spans="8:24">
      <c r="H664" s="17"/>
      <c r="I664" s="17"/>
      <c r="J664" s="17"/>
      <c r="V664" s="17"/>
      <c r="W664" s="17"/>
      <c r="X664" s="17"/>
    </row>
    <row r="665" spans="8:24">
      <c r="H665" s="17"/>
      <c r="I665" s="17"/>
      <c r="J665" s="17"/>
      <c r="V665" s="17"/>
      <c r="W665" s="17"/>
      <c r="X665" s="17"/>
    </row>
    <row r="666" spans="8:24">
      <c r="H666" s="17"/>
      <c r="I666" s="17"/>
      <c r="J666" s="17"/>
      <c r="V666" s="17"/>
      <c r="W666" s="17"/>
      <c r="X666" s="17"/>
    </row>
    <row r="667" spans="8:24">
      <c r="H667" s="17"/>
      <c r="I667" s="17"/>
      <c r="J667" s="17"/>
      <c r="V667" s="17"/>
      <c r="W667" s="17"/>
      <c r="X667" s="17"/>
    </row>
    <row r="668" spans="8:24">
      <c r="H668" s="17"/>
      <c r="I668" s="17"/>
      <c r="J668" s="17"/>
      <c r="V668" s="17"/>
      <c r="W668" s="17"/>
      <c r="X668" s="17"/>
    </row>
    <row r="669" spans="8:24">
      <c r="H669" s="17"/>
      <c r="I669" s="17"/>
      <c r="J669" s="17"/>
      <c r="V669" s="17"/>
      <c r="W669" s="17"/>
      <c r="X669" s="17"/>
    </row>
    <row r="670" spans="8:24">
      <c r="H670" s="17"/>
      <c r="I670" s="17"/>
      <c r="J670" s="17"/>
      <c r="V670" s="17"/>
      <c r="W670" s="17"/>
      <c r="X670" s="17"/>
    </row>
    <row r="671" spans="8:24">
      <c r="H671" s="17"/>
      <c r="I671" s="17"/>
      <c r="J671" s="17"/>
      <c r="V671" s="17"/>
      <c r="W671" s="17"/>
      <c r="X671" s="17"/>
    </row>
    <row r="672" spans="8:24">
      <c r="H672" s="17"/>
      <c r="I672" s="17"/>
      <c r="J672" s="17"/>
      <c r="V672" s="17"/>
      <c r="W672" s="17"/>
      <c r="X672" s="17"/>
    </row>
    <row r="673" spans="8:24">
      <c r="H673" s="17"/>
      <c r="I673" s="17"/>
      <c r="J673" s="17"/>
      <c r="V673" s="17"/>
      <c r="W673" s="17"/>
      <c r="X673" s="17"/>
    </row>
    <row r="674" spans="8:24">
      <c r="H674" s="17"/>
      <c r="I674" s="17"/>
      <c r="J674" s="17"/>
      <c r="V674" s="17"/>
      <c r="W674" s="17"/>
      <c r="X674" s="17"/>
    </row>
    <row r="675" spans="8:24">
      <c r="H675" s="17"/>
      <c r="I675" s="17"/>
      <c r="J675" s="17"/>
      <c r="V675" s="17"/>
      <c r="W675" s="17"/>
      <c r="X675" s="17"/>
    </row>
    <row r="676" spans="8:24">
      <c r="H676" s="17"/>
      <c r="I676" s="17"/>
      <c r="J676" s="17"/>
      <c r="V676" s="17"/>
      <c r="W676" s="17"/>
      <c r="X676" s="17"/>
    </row>
    <row r="677" spans="8:24">
      <c r="H677" s="17"/>
      <c r="I677" s="17"/>
      <c r="J677" s="17"/>
      <c r="V677" s="17"/>
      <c r="W677" s="17"/>
      <c r="X677" s="17"/>
    </row>
    <row r="678" spans="8:24">
      <c r="H678" s="17"/>
      <c r="I678" s="17"/>
      <c r="J678" s="17"/>
      <c r="V678" s="17"/>
      <c r="W678" s="17"/>
      <c r="X678" s="17"/>
    </row>
    <row r="679" spans="8:24">
      <c r="H679" s="17"/>
      <c r="I679" s="17"/>
      <c r="J679" s="17"/>
      <c r="V679" s="17"/>
      <c r="W679" s="17"/>
      <c r="X679" s="17"/>
    </row>
    <row r="680" spans="8:24">
      <c r="H680" s="17"/>
      <c r="I680" s="17"/>
      <c r="J680" s="17"/>
      <c r="V680" s="17"/>
      <c r="W680" s="17"/>
      <c r="X680" s="17"/>
    </row>
    <row r="681" spans="8:24">
      <c r="H681" s="17"/>
      <c r="I681" s="17"/>
      <c r="J681" s="17"/>
      <c r="V681" s="17"/>
      <c r="W681" s="17"/>
      <c r="X681" s="17"/>
    </row>
    <row r="682" spans="8:24">
      <c r="H682" s="17"/>
      <c r="I682" s="17"/>
      <c r="J682" s="17"/>
      <c r="V682" s="17"/>
      <c r="W682" s="17"/>
      <c r="X682" s="17"/>
    </row>
    <row r="683" spans="8:24">
      <c r="H683" s="17"/>
      <c r="I683" s="17"/>
      <c r="J683" s="17"/>
      <c r="V683" s="17"/>
      <c r="W683" s="17"/>
      <c r="X683" s="17"/>
    </row>
    <row r="684" spans="8:24">
      <c r="H684" s="17"/>
      <c r="I684" s="17"/>
      <c r="J684" s="17"/>
      <c r="V684" s="17"/>
      <c r="W684" s="17"/>
      <c r="X684" s="17"/>
    </row>
    <row r="685" spans="8:24">
      <c r="H685" s="17"/>
      <c r="I685" s="17"/>
      <c r="J685" s="17"/>
      <c r="V685" s="17"/>
      <c r="W685" s="17"/>
      <c r="X685" s="17"/>
    </row>
    <row r="686" spans="8:24">
      <c r="H686" s="17"/>
      <c r="I686" s="17"/>
      <c r="J686" s="17"/>
      <c r="V686" s="17"/>
      <c r="W686" s="17"/>
      <c r="X686" s="17"/>
    </row>
    <row r="687" spans="8:24">
      <c r="H687" s="17"/>
      <c r="I687" s="17"/>
      <c r="J687" s="17"/>
      <c r="V687" s="17"/>
      <c r="W687" s="17"/>
      <c r="X687" s="17"/>
    </row>
    <row r="688" spans="8:24">
      <c r="H688" s="17"/>
      <c r="I688" s="17"/>
      <c r="J688" s="17"/>
      <c r="V688" s="17"/>
      <c r="W688" s="17"/>
      <c r="X688" s="17"/>
    </row>
    <row r="689" spans="8:24">
      <c r="H689" s="17"/>
      <c r="I689" s="17"/>
      <c r="J689" s="17"/>
      <c r="V689" s="17"/>
      <c r="W689" s="17"/>
      <c r="X689" s="17"/>
    </row>
    <row r="690" spans="8:24">
      <c r="H690" s="17"/>
      <c r="I690" s="17"/>
      <c r="J690" s="17"/>
      <c r="V690" s="17"/>
      <c r="W690" s="17"/>
      <c r="X690" s="17"/>
    </row>
    <row r="691" spans="8:24">
      <c r="H691" s="17"/>
      <c r="I691" s="17"/>
      <c r="J691" s="17"/>
      <c r="V691" s="17"/>
      <c r="W691" s="17"/>
      <c r="X691" s="17"/>
    </row>
    <row r="692" spans="8:24">
      <c r="H692" s="17"/>
      <c r="I692" s="17"/>
      <c r="J692" s="17"/>
      <c r="V692" s="17"/>
      <c r="W692" s="17"/>
      <c r="X692" s="17"/>
    </row>
    <row r="693" spans="8:24">
      <c r="H693" s="17"/>
      <c r="I693" s="17"/>
      <c r="J693" s="17"/>
      <c r="V693" s="17"/>
      <c r="W693" s="17"/>
      <c r="X693" s="17"/>
    </row>
    <row r="694" spans="8:24">
      <c r="H694" s="17"/>
      <c r="I694" s="17"/>
      <c r="J694" s="17"/>
      <c r="V694" s="17"/>
      <c r="W694" s="17"/>
      <c r="X694" s="17"/>
    </row>
    <row r="695" spans="8:24">
      <c r="H695" s="17"/>
      <c r="I695" s="17"/>
      <c r="J695" s="17"/>
      <c r="V695" s="17"/>
      <c r="W695" s="17"/>
      <c r="X695" s="17"/>
    </row>
    <row r="696" spans="8:24">
      <c r="H696" s="17"/>
      <c r="I696" s="17"/>
      <c r="J696" s="17"/>
      <c r="V696" s="17"/>
      <c r="W696" s="17"/>
      <c r="X696" s="17"/>
    </row>
    <row r="697" spans="8:24">
      <c r="H697" s="17"/>
      <c r="I697" s="17"/>
      <c r="J697" s="17"/>
      <c r="V697" s="17"/>
      <c r="W697" s="17"/>
      <c r="X697" s="17"/>
    </row>
    <row r="698" spans="8:24">
      <c r="H698" s="17"/>
      <c r="I698" s="17"/>
      <c r="J698" s="17"/>
      <c r="V698" s="17"/>
      <c r="W698" s="17"/>
      <c r="X698" s="17"/>
    </row>
    <row r="699" spans="8:24">
      <c r="H699" s="17"/>
      <c r="I699" s="17"/>
      <c r="J699" s="17"/>
      <c r="V699" s="17"/>
      <c r="W699" s="17"/>
      <c r="X699" s="17"/>
    </row>
    <row r="700" spans="8:24">
      <c r="H700" s="17"/>
      <c r="I700" s="17"/>
      <c r="J700" s="17"/>
      <c r="V700" s="17"/>
      <c r="W700" s="17"/>
      <c r="X700" s="17"/>
    </row>
    <row r="701" spans="8:24">
      <c r="H701" s="17"/>
      <c r="I701" s="17"/>
      <c r="J701" s="17"/>
      <c r="V701" s="17"/>
      <c r="W701" s="17"/>
      <c r="X701" s="17"/>
    </row>
    <row r="702" spans="8:24">
      <c r="H702" s="17"/>
      <c r="I702" s="17"/>
      <c r="J702" s="17"/>
      <c r="V702" s="17"/>
      <c r="W702" s="17"/>
      <c r="X702" s="17"/>
    </row>
    <row r="703" spans="8:24">
      <c r="H703" s="17"/>
      <c r="I703" s="17"/>
      <c r="J703" s="17"/>
      <c r="V703" s="17"/>
      <c r="W703" s="17"/>
      <c r="X703" s="17"/>
    </row>
    <row r="704" spans="8:24">
      <c r="H704" s="17"/>
      <c r="I704" s="17"/>
      <c r="J704" s="17"/>
      <c r="V704" s="17"/>
      <c r="W704" s="17"/>
      <c r="X704" s="17"/>
    </row>
    <row r="705" spans="8:24">
      <c r="H705" s="17"/>
      <c r="I705" s="17"/>
      <c r="J705" s="17"/>
      <c r="V705" s="17"/>
      <c r="W705" s="17"/>
      <c r="X705" s="17"/>
    </row>
    <row r="706" spans="8:24">
      <c r="H706" s="17"/>
      <c r="I706" s="17"/>
      <c r="J706" s="17"/>
      <c r="V706" s="17"/>
      <c r="W706" s="17"/>
      <c r="X706" s="17"/>
    </row>
    <row r="707" spans="8:24">
      <c r="H707" s="17"/>
      <c r="I707" s="17"/>
      <c r="J707" s="17"/>
      <c r="V707" s="17"/>
      <c r="W707" s="17"/>
      <c r="X707" s="17"/>
    </row>
    <row r="708" spans="8:24">
      <c r="H708" s="17"/>
      <c r="I708" s="17"/>
      <c r="J708" s="17"/>
      <c r="V708" s="17"/>
      <c r="W708" s="17"/>
      <c r="X708" s="17"/>
    </row>
    <row r="709" spans="8:24">
      <c r="H709" s="17"/>
      <c r="I709" s="17"/>
      <c r="J709" s="17"/>
      <c r="V709" s="17"/>
      <c r="W709" s="17"/>
      <c r="X709" s="17"/>
    </row>
    <row r="710" spans="8:24">
      <c r="H710" s="17"/>
      <c r="I710" s="17"/>
      <c r="J710" s="17"/>
      <c r="V710" s="17"/>
      <c r="W710" s="17"/>
      <c r="X710" s="17"/>
    </row>
    <row r="711" spans="8:24">
      <c r="H711" s="17"/>
      <c r="I711" s="17"/>
      <c r="J711" s="17"/>
      <c r="V711" s="17"/>
      <c r="W711" s="17"/>
      <c r="X711" s="17"/>
    </row>
    <row r="712" spans="8:24">
      <c r="H712" s="17"/>
      <c r="I712" s="17"/>
      <c r="J712" s="17"/>
      <c r="V712" s="17"/>
      <c r="W712" s="17"/>
      <c r="X712" s="17"/>
    </row>
    <row r="713" spans="8:24">
      <c r="H713" s="17"/>
      <c r="I713" s="17"/>
      <c r="J713" s="17"/>
      <c r="V713" s="17"/>
      <c r="W713" s="17"/>
      <c r="X713" s="17"/>
    </row>
    <row r="714" spans="8:24">
      <c r="H714" s="17"/>
      <c r="I714" s="17"/>
      <c r="J714" s="17"/>
      <c r="V714" s="17"/>
      <c r="W714" s="17"/>
      <c r="X714" s="17"/>
    </row>
    <row r="715" spans="8:24">
      <c r="H715" s="17"/>
      <c r="I715" s="17"/>
      <c r="J715" s="17"/>
      <c r="V715" s="17"/>
      <c r="W715" s="17"/>
      <c r="X715" s="17"/>
    </row>
    <row r="716" spans="8:24">
      <c r="H716" s="17"/>
      <c r="I716" s="17"/>
      <c r="J716" s="17"/>
      <c r="V716" s="17"/>
      <c r="W716" s="17"/>
      <c r="X716" s="17"/>
    </row>
    <row r="717" spans="8:24">
      <c r="H717" s="17"/>
      <c r="I717" s="17"/>
      <c r="J717" s="17"/>
      <c r="V717" s="17"/>
      <c r="W717" s="17"/>
      <c r="X717" s="17"/>
    </row>
    <row r="718" spans="8:24">
      <c r="H718" s="17"/>
      <c r="I718" s="17"/>
      <c r="J718" s="17"/>
      <c r="V718" s="17"/>
      <c r="W718" s="17"/>
      <c r="X718" s="17"/>
    </row>
    <row r="719" spans="8:24">
      <c r="H719" s="17"/>
      <c r="I719" s="17"/>
      <c r="J719" s="17"/>
      <c r="V719" s="17"/>
      <c r="W719" s="17"/>
      <c r="X719" s="17"/>
    </row>
    <row r="720" spans="8:24">
      <c r="H720" s="17"/>
      <c r="I720" s="17"/>
      <c r="J720" s="17"/>
      <c r="V720" s="17"/>
      <c r="W720" s="17"/>
      <c r="X720" s="17"/>
    </row>
    <row r="721" spans="8:24">
      <c r="H721" s="17"/>
      <c r="I721" s="17"/>
      <c r="J721" s="17"/>
      <c r="V721" s="17"/>
      <c r="W721" s="17"/>
      <c r="X721" s="17"/>
    </row>
    <row r="722" spans="8:24">
      <c r="H722" s="17"/>
      <c r="I722" s="17"/>
      <c r="J722" s="17"/>
      <c r="V722" s="17"/>
      <c r="W722" s="17"/>
      <c r="X722" s="17"/>
    </row>
    <row r="723" spans="8:24">
      <c r="H723" s="17"/>
      <c r="I723" s="17"/>
      <c r="J723" s="17"/>
      <c r="V723" s="17"/>
      <c r="W723" s="17"/>
      <c r="X723" s="17"/>
    </row>
    <row r="724" spans="8:24">
      <c r="H724" s="17"/>
      <c r="I724" s="17"/>
      <c r="J724" s="17"/>
      <c r="V724" s="17"/>
      <c r="W724" s="17"/>
      <c r="X724" s="17"/>
    </row>
    <row r="725" spans="8:24">
      <c r="H725" s="17"/>
      <c r="I725" s="17"/>
      <c r="J725" s="17"/>
      <c r="V725" s="17"/>
      <c r="W725" s="17"/>
      <c r="X725" s="17"/>
    </row>
    <row r="726" spans="8:24">
      <c r="H726" s="17"/>
      <c r="I726" s="17"/>
      <c r="J726" s="17"/>
      <c r="V726" s="17"/>
      <c r="W726" s="17"/>
      <c r="X726" s="17"/>
    </row>
    <row r="727" spans="8:24">
      <c r="H727" s="17"/>
      <c r="I727" s="17"/>
      <c r="J727" s="17"/>
      <c r="V727" s="17"/>
      <c r="W727" s="17"/>
      <c r="X727" s="17"/>
    </row>
    <row r="728" spans="8:24">
      <c r="H728" s="17"/>
      <c r="I728" s="17"/>
      <c r="J728" s="17"/>
      <c r="V728" s="17"/>
      <c r="W728" s="17"/>
      <c r="X728" s="17"/>
    </row>
    <row r="729" spans="8:24">
      <c r="H729" s="17"/>
      <c r="I729" s="17"/>
      <c r="J729" s="17"/>
      <c r="V729" s="17"/>
      <c r="W729" s="17"/>
      <c r="X729" s="17"/>
    </row>
    <row r="730" spans="8:24">
      <c r="H730" s="17"/>
      <c r="I730" s="17"/>
      <c r="J730" s="17"/>
      <c r="V730" s="17"/>
      <c r="W730" s="17"/>
      <c r="X730" s="17"/>
    </row>
    <row r="731" spans="8:24">
      <c r="H731" s="17"/>
      <c r="I731" s="17"/>
      <c r="J731" s="17"/>
      <c r="V731" s="17"/>
      <c r="W731" s="17"/>
      <c r="X731" s="17"/>
    </row>
    <row r="732" spans="8:24">
      <c r="H732" s="17"/>
      <c r="I732" s="17"/>
      <c r="J732" s="17"/>
      <c r="V732" s="17"/>
      <c r="W732" s="17"/>
      <c r="X732" s="17"/>
    </row>
    <row r="733" spans="8:24">
      <c r="H733" s="17"/>
      <c r="I733" s="17"/>
      <c r="J733" s="17"/>
      <c r="V733" s="17"/>
      <c r="W733" s="17"/>
      <c r="X733" s="17"/>
    </row>
    <row r="734" spans="8:24">
      <c r="H734" s="17"/>
      <c r="I734" s="17"/>
      <c r="J734" s="17"/>
      <c r="V734" s="17"/>
      <c r="W734" s="17"/>
      <c r="X734" s="17"/>
    </row>
    <row r="735" spans="8:24">
      <c r="H735" s="17"/>
      <c r="I735" s="17"/>
      <c r="J735" s="17"/>
      <c r="V735" s="17"/>
      <c r="W735" s="17"/>
      <c r="X735" s="17"/>
    </row>
    <row r="736" spans="8:24">
      <c r="H736" s="17"/>
      <c r="I736" s="17"/>
      <c r="J736" s="17"/>
      <c r="V736" s="17"/>
      <c r="W736" s="17"/>
      <c r="X736" s="17"/>
    </row>
    <row r="737" spans="8:24">
      <c r="H737" s="17"/>
      <c r="I737" s="17"/>
      <c r="J737" s="17"/>
      <c r="V737" s="17"/>
      <c r="W737" s="17"/>
      <c r="X737" s="17"/>
    </row>
    <row r="738" spans="8:24">
      <c r="H738" s="17"/>
      <c r="I738" s="17"/>
      <c r="J738" s="17"/>
      <c r="V738" s="17"/>
      <c r="W738" s="17"/>
      <c r="X738" s="17"/>
    </row>
    <row r="739" spans="8:24">
      <c r="H739" s="17"/>
      <c r="I739" s="17"/>
      <c r="J739" s="17"/>
      <c r="V739" s="17"/>
      <c r="W739" s="17"/>
      <c r="X739" s="17"/>
    </row>
    <row r="740" spans="8:24">
      <c r="H740" s="17"/>
      <c r="I740" s="17"/>
      <c r="J740" s="17"/>
      <c r="V740" s="17"/>
      <c r="W740" s="17"/>
      <c r="X740" s="17"/>
    </row>
    <row r="741" spans="8:24">
      <c r="H741" s="17"/>
      <c r="I741" s="17"/>
      <c r="J741" s="17"/>
      <c r="V741" s="17"/>
      <c r="W741" s="17"/>
      <c r="X741" s="17"/>
    </row>
    <row r="742" spans="8:24">
      <c r="H742" s="17"/>
      <c r="I742" s="17"/>
      <c r="J742" s="17"/>
      <c r="V742" s="17"/>
      <c r="W742" s="17"/>
      <c r="X742" s="17"/>
    </row>
    <row r="743" spans="8:24">
      <c r="H743" s="17"/>
      <c r="I743" s="17"/>
      <c r="J743" s="17"/>
      <c r="V743" s="17"/>
      <c r="W743" s="17"/>
      <c r="X743" s="17"/>
    </row>
    <row r="744" spans="8:24">
      <c r="H744" s="17"/>
      <c r="I744" s="17"/>
      <c r="J744" s="17"/>
      <c r="V744" s="17"/>
      <c r="W744" s="17"/>
      <c r="X744" s="17"/>
    </row>
    <row r="745" spans="8:24">
      <c r="H745" s="17"/>
      <c r="I745" s="17"/>
      <c r="J745" s="17"/>
      <c r="V745" s="17"/>
      <c r="W745" s="17"/>
      <c r="X745" s="17"/>
    </row>
    <row r="746" spans="8:24">
      <c r="H746" s="17"/>
      <c r="I746" s="17"/>
      <c r="J746" s="17"/>
      <c r="V746" s="17"/>
      <c r="W746" s="17"/>
      <c r="X746" s="17"/>
    </row>
    <row r="747" spans="8:24">
      <c r="H747" s="17"/>
      <c r="I747" s="17"/>
      <c r="J747" s="17"/>
      <c r="V747" s="17"/>
      <c r="W747" s="17"/>
      <c r="X747" s="17"/>
    </row>
    <row r="748" spans="8:24">
      <c r="H748" s="17"/>
      <c r="I748" s="17"/>
      <c r="J748" s="17"/>
      <c r="V748" s="17"/>
      <c r="W748" s="17"/>
      <c r="X748" s="17"/>
    </row>
    <row r="749" spans="8:24">
      <c r="H749" s="17"/>
      <c r="I749" s="17"/>
      <c r="J749" s="17"/>
      <c r="V749" s="17"/>
      <c r="W749" s="17"/>
      <c r="X749" s="17"/>
    </row>
    <row r="750" spans="8:24">
      <c r="H750" s="17"/>
      <c r="I750" s="17"/>
      <c r="J750" s="17"/>
      <c r="V750" s="17"/>
      <c r="W750" s="17"/>
      <c r="X750" s="17"/>
    </row>
    <row r="751" spans="8:24">
      <c r="H751" s="17"/>
      <c r="I751" s="17"/>
      <c r="J751" s="17"/>
      <c r="V751" s="17"/>
      <c r="W751" s="17"/>
      <c r="X751" s="17"/>
    </row>
    <row r="752" spans="8:24">
      <c r="H752" s="17"/>
      <c r="I752" s="17"/>
      <c r="J752" s="17"/>
      <c r="V752" s="17"/>
      <c r="W752" s="17"/>
      <c r="X752" s="17"/>
    </row>
    <row r="753" spans="8:24">
      <c r="H753" s="17"/>
      <c r="I753" s="17"/>
      <c r="J753" s="17"/>
      <c r="V753" s="17"/>
      <c r="W753" s="17"/>
      <c r="X753" s="17"/>
    </row>
    <row r="754" spans="8:24">
      <c r="H754" s="17"/>
      <c r="I754" s="17"/>
      <c r="J754" s="17"/>
      <c r="V754" s="17"/>
      <c r="W754" s="17"/>
      <c r="X754" s="17"/>
    </row>
    <row r="755" spans="8:24">
      <c r="H755" s="17"/>
      <c r="I755" s="17"/>
      <c r="J755" s="17"/>
      <c r="V755" s="17"/>
      <c r="W755" s="17"/>
      <c r="X755" s="17"/>
    </row>
    <row r="756" spans="8:24">
      <c r="H756" s="17"/>
      <c r="I756" s="17"/>
      <c r="J756" s="17"/>
      <c r="V756" s="17"/>
      <c r="W756" s="17"/>
      <c r="X756" s="17"/>
    </row>
    <row r="757" spans="8:24">
      <c r="H757" s="17"/>
      <c r="I757" s="17"/>
      <c r="J757" s="17"/>
      <c r="V757" s="17"/>
      <c r="W757" s="17"/>
      <c r="X757" s="17"/>
    </row>
    <row r="758" spans="8:24">
      <c r="H758" s="17"/>
      <c r="I758" s="17"/>
      <c r="J758" s="17"/>
      <c r="V758" s="17"/>
      <c r="W758" s="17"/>
      <c r="X758" s="17"/>
    </row>
    <row r="759" spans="8:24">
      <c r="H759" s="17"/>
      <c r="I759" s="17"/>
      <c r="J759" s="17"/>
      <c r="V759" s="17"/>
      <c r="W759" s="17"/>
      <c r="X759" s="17"/>
    </row>
    <row r="760" spans="8:24">
      <c r="H760" s="17"/>
      <c r="I760" s="17"/>
      <c r="J760" s="17"/>
      <c r="V760" s="17"/>
      <c r="W760" s="17"/>
      <c r="X760" s="17"/>
    </row>
    <row r="761" spans="8:24">
      <c r="H761" s="17"/>
      <c r="I761" s="17"/>
      <c r="J761" s="17"/>
      <c r="V761" s="17"/>
      <c r="W761" s="17"/>
      <c r="X761" s="17"/>
    </row>
    <row r="762" spans="8:24">
      <c r="H762" s="17"/>
      <c r="I762" s="17"/>
      <c r="J762" s="17"/>
      <c r="V762" s="17"/>
      <c r="W762" s="17"/>
      <c r="X762" s="17"/>
    </row>
    <row r="763" spans="8:24">
      <c r="H763" s="17"/>
      <c r="I763" s="17"/>
      <c r="J763" s="17"/>
      <c r="V763" s="17"/>
      <c r="W763" s="17"/>
      <c r="X763" s="17"/>
    </row>
    <row r="764" spans="8:24">
      <c r="H764" s="17"/>
      <c r="I764" s="17"/>
      <c r="J764" s="17"/>
      <c r="V764" s="17"/>
      <c r="W764" s="17"/>
      <c r="X764" s="17"/>
    </row>
    <row r="765" spans="8:24">
      <c r="H765" s="17"/>
      <c r="I765" s="17"/>
      <c r="J765" s="17"/>
      <c r="V765" s="17"/>
      <c r="W765" s="17"/>
      <c r="X765" s="17"/>
    </row>
    <row r="766" spans="8:24">
      <c r="H766" s="17"/>
      <c r="I766" s="17"/>
      <c r="J766" s="17"/>
      <c r="V766" s="17"/>
      <c r="W766" s="17"/>
      <c r="X766" s="17"/>
    </row>
    <row r="767" spans="8:24">
      <c r="H767" s="17"/>
      <c r="I767" s="17"/>
      <c r="J767" s="17"/>
      <c r="V767" s="17"/>
      <c r="W767" s="17"/>
      <c r="X767" s="17"/>
    </row>
    <row r="768" spans="8:24">
      <c r="H768" s="17"/>
      <c r="I768" s="17"/>
      <c r="J768" s="17"/>
      <c r="V768" s="17"/>
      <c r="W768" s="17"/>
      <c r="X768" s="17"/>
    </row>
    <row r="769" spans="8:24">
      <c r="H769" s="17"/>
      <c r="I769" s="17"/>
      <c r="J769" s="17"/>
      <c r="V769" s="17"/>
      <c r="W769" s="17"/>
      <c r="X769" s="17"/>
    </row>
    <row r="770" spans="8:24">
      <c r="H770" s="17"/>
      <c r="I770" s="17"/>
      <c r="J770" s="17"/>
      <c r="V770" s="17"/>
      <c r="W770" s="17"/>
      <c r="X770" s="17"/>
    </row>
    <row r="771" spans="8:24">
      <c r="H771" s="17"/>
      <c r="I771" s="17"/>
      <c r="J771" s="17"/>
      <c r="V771" s="17"/>
      <c r="W771" s="17"/>
      <c r="X771" s="17"/>
    </row>
    <row r="772" spans="8:24">
      <c r="H772" s="17"/>
      <c r="I772" s="17"/>
      <c r="J772" s="17"/>
      <c r="V772" s="17"/>
      <c r="W772" s="17"/>
      <c r="X772" s="17"/>
    </row>
    <row r="773" spans="8:24">
      <c r="H773" s="17"/>
      <c r="I773" s="17"/>
      <c r="J773" s="17"/>
      <c r="V773" s="17"/>
      <c r="W773" s="17"/>
      <c r="X773" s="17"/>
    </row>
    <row r="774" spans="8:24">
      <c r="H774" s="17"/>
      <c r="I774" s="17"/>
      <c r="J774" s="17"/>
      <c r="V774" s="17"/>
      <c r="W774" s="17"/>
      <c r="X774" s="17"/>
    </row>
    <row r="775" spans="8:24">
      <c r="H775" s="17"/>
      <c r="I775" s="17"/>
      <c r="J775" s="17"/>
      <c r="V775" s="17"/>
      <c r="W775" s="17"/>
      <c r="X775" s="17"/>
    </row>
    <row r="776" spans="8:24">
      <c r="H776" s="17"/>
      <c r="I776" s="17"/>
      <c r="J776" s="17"/>
      <c r="V776" s="17"/>
      <c r="W776" s="17"/>
      <c r="X776" s="17"/>
    </row>
    <row r="777" spans="8:24">
      <c r="H777" s="17"/>
      <c r="I777" s="17"/>
      <c r="J777" s="17"/>
      <c r="V777" s="17"/>
      <c r="W777" s="17"/>
      <c r="X777" s="17"/>
    </row>
    <row r="778" spans="8:24">
      <c r="H778" s="17"/>
      <c r="I778" s="17"/>
      <c r="J778" s="17"/>
      <c r="V778" s="17"/>
      <c r="W778" s="17"/>
      <c r="X778" s="17"/>
    </row>
    <row r="779" spans="8:24">
      <c r="H779" s="17"/>
      <c r="I779" s="17"/>
      <c r="J779" s="17"/>
      <c r="V779" s="17"/>
      <c r="W779" s="17"/>
      <c r="X779" s="17"/>
    </row>
    <row r="780" spans="8:24">
      <c r="H780" s="17"/>
      <c r="I780" s="17"/>
      <c r="J780" s="17"/>
      <c r="V780" s="17"/>
      <c r="W780" s="17"/>
      <c r="X780" s="17"/>
    </row>
    <row r="781" spans="8:24">
      <c r="H781" s="17"/>
      <c r="I781" s="17"/>
      <c r="J781" s="17"/>
      <c r="V781" s="17"/>
      <c r="W781" s="17"/>
      <c r="X781" s="17"/>
    </row>
    <row r="782" spans="8:24">
      <c r="H782" s="17"/>
      <c r="I782" s="17"/>
      <c r="J782" s="17"/>
      <c r="V782" s="17"/>
      <c r="W782" s="17"/>
      <c r="X782" s="17"/>
    </row>
    <row r="783" spans="8:24">
      <c r="H783" s="17"/>
      <c r="I783" s="17"/>
      <c r="J783" s="17"/>
      <c r="V783" s="17"/>
      <c r="W783" s="17"/>
      <c r="X783" s="17"/>
    </row>
    <row r="784" spans="8:24">
      <c r="H784" s="17"/>
      <c r="I784" s="17"/>
      <c r="J784" s="17"/>
      <c r="V784" s="17"/>
      <c r="W784" s="17"/>
      <c r="X784" s="17"/>
    </row>
    <row r="785" spans="8:24">
      <c r="H785" s="17"/>
      <c r="I785" s="17"/>
      <c r="J785" s="17"/>
      <c r="V785" s="17"/>
      <c r="W785" s="17"/>
      <c r="X785" s="17"/>
    </row>
    <row r="786" spans="8:24">
      <c r="H786" s="17"/>
      <c r="I786" s="17"/>
      <c r="J786" s="17"/>
      <c r="V786" s="17"/>
      <c r="W786" s="17"/>
      <c r="X786" s="17"/>
    </row>
    <row r="787" spans="8:24">
      <c r="H787" s="17"/>
      <c r="I787" s="17"/>
      <c r="J787" s="17"/>
      <c r="V787" s="17"/>
      <c r="W787" s="17"/>
      <c r="X787" s="17"/>
    </row>
    <row r="788" spans="8:24">
      <c r="H788" s="17"/>
      <c r="I788" s="17"/>
      <c r="J788" s="17"/>
      <c r="V788" s="17"/>
      <c r="W788" s="17"/>
      <c r="X788" s="17"/>
    </row>
    <row r="789" spans="8:24">
      <c r="H789" s="17"/>
      <c r="I789" s="17"/>
      <c r="J789" s="17"/>
      <c r="V789" s="17"/>
      <c r="W789" s="17"/>
      <c r="X789" s="17"/>
    </row>
    <row r="790" spans="8:24">
      <c r="H790" s="17"/>
      <c r="I790" s="17"/>
      <c r="J790" s="17"/>
      <c r="V790" s="17"/>
      <c r="W790" s="17"/>
      <c r="X790" s="17"/>
    </row>
    <row r="791" spans="8:24">
      <c r="H791" s="17"/>
      <c r="I791" s="17"/>
      <c r="J791" s="17"/>
      <c r="V791" s="17"/>
      <c r="W791" s="17"/>
      <c r="X791" s="17"/>
    </row>
    <row r="792" spans="8:24">
      <c r="H792" s="17"/>
      <c r="I792" s="17"/>
      <c r="J792" s="17"/>
      <c r="V792" s="17"/>
      <c r="W792" s="17"/>
      <c r="X792" s="17"/>
    </row>
    <row r="793" spans="8:24">
      <c r="H793" s="17"/>
      <c r="I793" s="17"/>
      <c r="J793" s="17"/>
      <c r="V793" s="17"/>
      <c r="W793" s="17"/>
      <c r="X793" s="17"/>
    </row>
    <row r="794" spans="8:24">
      <c r="H794" s="17"/>
      <c r="I794" s="17"/>
      <c r="J794" s="17"/>
      <c r="V794" s="17"/>
      <c r="W794" s="17"/>
      <c r="X794" s="17"/>
    </row>
    <row r="795" spans="8:24">
      <c r="H795" s="17"/>
      <c r="I795" s="17"/>
      <c r="J795" s="17"/>
      <c r="V795" s="17"/>
      <c r="W795" s="17"/>
      <c r="X795" s="17"/>
    </row>
    <row r="796" spans="8:24">
      <c r="H796" s="17"/>
      <c r="I796" s="17"/>
      <c r="J796" s="17"/>
      <c r="V796" s="17"/>
      <c r="W796" s="17"/>
      <c r="X796" s="17"/>
    </row>
    <row r="797" spans="8:24">
      <c r="H797" s="17"/>
      <c r="I797" s="17"/>
      <c r="J797" s="17"/>
      <c r="V797" s="17"/>
      <c r="W797" s="17"/>
      <c r="X797" s="17"/>
    </row>
    <row r="798" spans="8:24">
      <c r="H798" s="17"/>
      <c r="I798" s="17"/>
      <c r="J798" s="17"/>
      <c r="V798" s="17"/>
      <c r="W798" s="17"/>
      <c r="X798" s="17"/>
    </row>
    <row r="799" spans="8:24">
      <c r="H799" s="17"/>
      <c r="I799" s="17"/>
      <c r="J799" s="17"/>
      <c r="V799" s="17"/>
      <c r="W799" s="17"/>
      <c r="X799" s="17"/>
    </row>
    <row r="800" spans="8:24">
      <c r="H800" s="17"/>
      <c r="I800" s="17"/>
      <c r="J800" s="17"/>
      <c r="V800" s="17"/>
      <c r="W800" s="17"/>
      <c r="X800" s="17"/>
    </row>
    <row r="801" spans="8:24">
      <c r="H801" s="17"/>
      <c r="I801" s="17"/>
      <c r="J801" s="17"/>
      <c r="V801" s="17"/>
      <c r="W801" s="17"/>
      <c r="X801" s="17"/>
    </row>
    <row r="802" spans="8:24">
      <c r="H802" s="17"/>
      <c r="I802" s="17"/>
      <c r="J802" s="17"/>
      <c r="V802" s="17"/>
      <c r="W802" s="17"/>
      <c r="X802" s="17"/>
    </row>
    <row r="803" spans="8:24">
      <c r="H803" s="17"/>
      <c r="I803" s="17"/>
      <c r="J803" s="17"/>
      <c r="V803" s="17"/>
      <c r="W803" s="17"/>
      <c r="X803" s="17"/>
    </row>
    <row r="804" spans="8:24">
      <c r="H804" s="17"/>
      <c r="I804" s="17"/>
      <c r="J804" s="17"/>
      <c r="V804" s="17"/>
      <c r="W804" s="17"/>
      <c r="X804" s="17"/>
    </row>
    <row r="805" spans="8:24">
      <c r="H805" s="17"/>
      <c r="I805" s="17"/>
      <c r="J805" s="17"/>
      <c r="V805" s="17"/>
      <c r="W805" s="17"/>
      <c r="X805" s="17"/>
    </row>
    <row r="806" spans="8:24">
      <c r="H806" s="17"/>
      <c r="I806" s="17"/>
      <c r="J806" s="17"/>
      <c r="V806" s="17"/>
      <c r="W806" s="17"/>
      <c r="X806" s="17"/>
    </row>
    <row r="807" spans="8:24">
      <c r="H807" s="17"/>
      <c r="I807" s="17"/>
      <c r="J807" s="17"/>
      <c r="V807" s="17"/>
      <c r="W807" s="17"/>
      <c r="X807" s="17"/>
    </row>
    <row r="808" spans="8:24">
      <c r="H808" s="17"/>
      <c r="I808" s="17"/>
      <c r="J808" s="17"/>
      <c r="V808" s="17"/>
      <c r="W808" s="17"/>
      <c r="X808" s="17"/>
    </row>
    <row r="809" spans="8:24">
      <c r="H809" s="17"/>
      <c r="I809" s="17"/>
      <c r="J809" s="17"/>
      <c r="V809" s="17"/>
      <c r="W809" s="17"/>
      <c r="X809" s="17"/>
    </row>
    <row r="810" spans="8:24">
      <c r="H810" s="17"/>
      <c r="I810" s="17"/>
      <c r="J810" s="17"/>
      <c r="V810" s="17"/>
      <c r="W810" s="17"/>
      <c r="X810" s="17"/>
    </row>
    <row r="811" spans="8:24">
      <c r="H811" s="17"/>
      <c r="I811" s="17"/>
      <c r="J811" s="17"/>
      <c r="V811" s="17"/>
      <c r="W811" s="17"/>
      <c r="X811" s="17"/>
    </row>
    <row r="812" spans="8:24">
      <c r="H812" s="17"/>
      <c r="I812" s="17"/>
      <c r="J812" s="17"/>
      <c r="V812" s="17"/>
      <c r="W812" s="17"/>
      <c r="X812" s="17"/>
    </row>
    <row r="813" spans="8:24">
      <c r="H813" s="17"/>
      <c r="I813" s="17"/>
      <c r="J813" s="17"/>
      <c r="V813" s="17"/>
      <c r="W813" s="17"/>
      <c r="X813" s="17"/>
    </row>
    <row r="814" spans="8:24">
      <c r="H814" s="17"/>
      <c r="I814" s="17"/>
      <c r="J814" s="17"/>
      <c r="V814" s="17"/>
      <c r="W814" s="17"/>
      <c r="X814" s="17"/>
    </row>
    <row r="815" spans="8:24">
      <c r="H815" s="17"/>
      <c r="I815" s="17"/>
      <c r="J815" s="17"/>
      <c r="V815" s="17"/>
      <c r="W815" s="17"/>
      <c r="X815" s="17"/>
    </row>
    <row r="816" spans="8:24">
      <c r="H816" s="17"/>
      <c r="I816" s="17"/>
      <c r="J816" s="17"/>
      <c r="V816" s="17"/>
      <c r="W816" s="17"/>
      <c r="X816" s="17"/>
    </row>
    <row r="817" spans="8:24">
      <c r="H817" s="17"/>
      <c r="I817" s="17"/>
      <c r="J817" s="17"/>
      <c r="V817" s="17"/>
      <c r="W817" s="17"/>
      <c r="X817" s="17"/>
    </row>
    <row r="818" spans="8:24">
      <c r="H818" s="17"/>
      <c r="I818" s="17"/>
      <c r="J818" s="17"/>
      <c r="V818" s="17"/>
      <c r="W818" s="17"/>
      <c r="X818" s="17"/>
    </row>
    <row r="819" spans="8:24">
      <c r="H819" s="17"/>
      <c r="I819" s="17"/>
      <c r="J819" s="17"/>
      <c r="V819" s="17"/>
      <c r="W819" s="17"/>
      <c r="X819" s="17"/>
    </row>
    <row r="820" spans="8:24">
      <c r="H820" s="17"/>
      <c r="I820" s="17"/>
      <c r="J820" s="17"/>
      <c r="V820" s="17"/>
      <c r="W820" s="17"/>
      <c r="X820" s="17"/>
    </row>
    <row r="821" spans="8:24">
      <c r="H821" s="17"/>
      <c r="I821" s="17"/>
      <c r="J821" s="17"/>
      <c r="V821" s="17"/>
      <c r="W821" s="17"/>
      <c r="X821" s="17"/>
    </row>
    <row r="822" spans="8:24">
      <c r="H822" s="17"/>
      <c r="I822" s="17"/>
      <c r="J822" s="17"/>
      <c r="V822" s="17"/>
      <c r="W822" s="17"/>
      <c r="X822" s="17"/>
    </row>
    <row r="823" spans="8:24">
      <c r="H823" s="17"/>
      <c r="I823" s="17"/>
      <c r="J823" s="17"/>
      <c r="V823" s="17"/>
      <c r="W823" s="17"/>
      <c r="X823" s="17"/>
    </row>
    <row r="824" spans="8:24">
      <c r="H824" s="17"/>
      <c r="I824" s="17"/>
      <c r="J824" s="17"/>
      <c r="V824" s="17"/>
      <c r="W824" s="17"/>
      <c r="X824" s="17"/>
    </row>
    <row r="825" spans="8:24">
      <c r="H825" s="17"/>
      <c r="I825" s="17"/>
      <c r="J825" s="17"/>
      <c r="V825" s="17"/>
      <c r="W825" s="17"/>
      <c r="X825" s="17"/>
    </row>
    <row r="826" spans="8:24">
      <c r="H826" s="17"/>
      <c r="I826" s="17"/>
      <c r="J826" s="17"/>
      <c r="V826" s="17"/>
      <c r="W826" s="17"/>
      <c r="X826" s="17"/>
    </row>
    <row r="827" spans="8:24">
      <c r="H827" s="17"/>
      <c r="I827" s="17"/>
      <c r="J827" s="17"/>
      <c r="V827" s="17"/>
      <c r="W827" s="17"/>
      <c r="X827" s="17"/>
    </row>
    <row r="828" spans="8:24">
      <c r="H828" s="17"/>
      <c r="I828" s="17"/>
      <c r="J828" s="17"/>
      <c r="V828" s="17"/>
      <c r="W828" s="17"/>
      <c r="X828" s="17"/>
    </row>
    <row r="829" spans="8:24">
      <c r="H829" s="17"/>
      <c r="I829" s="17"/>
      <c r="J829" s="17"/>
      <c r="V829" s="17"/>
      <c r="W829" s="17"/>
      <c r="X829" s="17"/>
    </row>
    <row r="830" spans="8:24">
      <c r="H830" s="17"/>
      <c r="I830" s="17"/>
      <c r="J830" s="17"/>
      <c r="V830" s="17"/>
      <c r="W830" s="17"/>
      <c r="X830" s="17"/>
    </row>
    <row r="831" spans="8:24">
      <c r="H831" s="17"/>
      <c r="I831" s="17"/>
      <c r="J831" s="17"/>
      <c r="V831" s="17"/>
      <c r="W831" s="17"/>
      <c r="X831" s="17"/>
    </row>
    <row r="832" spans="8:24">
      <c r="H832" s="17"/>
      <c r="I832" s="17"/>
      <c r="J832" s="17"/>
      <c r="V832" s="17"/>
      <c r="W832" s="17"/>
      <c r="X832" s="17"/>
    </row>
    <row r="833" spans="8:24">
      <c r="H833" s="17"/>
      <c r="I833" s="17"/>
      <c r="J833" s="17"/>
      <c r="V833" s="17"/>
      <c r="W833" s="17"/>
      <c r="X833" s="17"/>
    </row>
    <row r="834" spans="8:24">
      <c r="H834" s="17"/>
      <c r="I834" s="17"/>
      <c r="J834" s="17"/>
      <c r="V834" s="17"/>
      <c r="W834" s="17"/>
      <c r="X834" s="17"/>
    </row>
    <row r="835" spans="8:24">
      <c r="H835" s="17"/>
      <c r="I835" s="17"/>
      <c r="J835" s="17"/>
      <c r="V835" s="17"/>
      <c r="W835" s="17"/>
      <c r="X835" s="17"/>
    </row>
    <row r="836" spans="8:24">
      <c r="H836" s="17"/>
      <c r="I836" s="17"/>
      <c r="J836" s="17"/>
      <c r="V836" s="17"/>
      <c r="W836" s="17"/>
      <c r="X836" s="17"/>
    </row>
    <row r="837" spans="8:24">
      <c r="H837" s="17"/>
      <c r="I837" s="17"/>
      <c r="J837" s="17"/>
      <c r="V837" s="17"/>
      <c r="W837" s="17"/>
      <c r="X837" s="17"/>
    </row>
    <row r="838" spans="8:24">
      <c r="H838" s="17"/>
      <c r="I838" s="17"/>
      <c r="J838" s="17"/>
      <c r="V838" s="17"/>
      <c r="W838" s="17"/>
      <c r="X838" s="17"/>
    </row>
    <row r="839" spans="8:24">
      <c r="H839" s="17"/>
      <c r="I839" s="17"/>
      <c r="J839" s="17"/>
      <c r="V839" s="17"/>
      <c r="W839" s="17"/>
      <c r="X839" s="17"/>
    </row>
    <row r="840" spans="8:24">
      <c r="H840" s="17"/>
      <c r="I840" s="17"/>
      <c r="J840" s="17"/>
      <c r="V840" s="17"/>
      <c r="W840" s="17"/>
      <c r="X840" s="17"/>
    </row>
    <row r="841" spans="8:24">
      <c r="H841" s="17"/>
      <c r="I841" s="17"/>
      <c r="J841" s="17"/>
      <c r="V841" s="17"/>
      <c r="W841" s="17"/>
      <c r="X841" s="17"/>
    </row>
    <row r="842" spans="8:24">
      <c r="H842" s="17"/>
      <c r="I842" s="17"/>
      <c r="J842" s="17"/>
      <c r="V842" s="17"/>
      <c r="W842" s="17"/>
      <c r="X842" s="17"/>
    </row>
    <row r="843" spans="8:24">
      <c r="H843" s="17"/>
      <c r="I843" s="17"/>
      <c r="J843" s="17"/>
      <c r="V843" s="17"/>
      <c r="W843" s="17"/>
      <c r="X843" s="17"/>
    </row>
    <row r="844" spans="8:24">
      <c r="H844" s="17"/>
      <c r="I844" s="17"/>
      <c r="J844" s="17"/>
      <c r="V844" s="17"/>
      <c r="W844" s="17"/>
      <c r="X844" s="17"/>
    </row>
    <row r="845" spans="8:24">
      <c r="H845" s="17"/>
      <c r="I845" s="17"/>
      <c r="J845" s="17"/>
      <c r="V845" s="17"/>
      <c r="W845" s="17"/>
      <c r="X845" s="17"/>
    </row>
    <row r="846" spans="8:24">
      <c r="H846" s="17"/>
      <c r="I846" s="17"/>
      <c r="J846" s="17"/>
      <c r="V846" s="17"/>
      <c r="W846" s="17"/>
      <c r="X846" s="17"/>
    </row>
    <row r="847" spans="8:24">
      <c r="H847" s="17"/>
      <c r="I847" s="17"/>
      <c r="J847" s="17"/>
      <c r="V847" s="17"/>
      <c r="W847" s="17"/>
      <c r="X847" s="17"/>
    </row>
    <row r="848" spans="8:24">
      <c r="H848" s="17"/>
      <c r="I848" s="17"/>
      <c r="J848" s="17"/>
      <c r="V848" s="17"/>
      <c r="W848" s="17"/>
      <c r="X848" s="17"/>
    </row>
    <row r="849" spans="8:24">
      <c r="H849" s="17"/>
      <c r="I849" s="17"/>
      <c r="J849" s="17"/>
      <c r="V849" s="17"/>
      <c r="W849" s="17"/>
      <c r="X849" s="17"/>
    </row>
    <row r="850" spans="8:24">
      <c r="H850" s="17"/>
      <c r="I850" s="17"/>
      <c r="J850" s="17"/>
      <c r="V850" s="17"/>
      <c r="W850" s="17"/>
      <c r="X850" s="17"/>
    </row>
    <row r="851" spans="8:24">
      <c r="H851" s="17"/>
      <c r="I851" s="17"/>
      <c r="J851" s="17"/>
      <c r="V851" s="17"/>
      <c r="W851" s="17"/>
      <c r="X851" s="17"/>
    </row>
    <row r="852" spans="8:24">
      <c r="H852" s="17"/>
      <c r="I852" s="17"/>
      <c r="J852" s="17"/>
      <c r="V852" s="17"/>
      <c r="W852" s="17"/>
      <c r="X852" s="17"/>
    </row>
    <row r="853" spans="8:24">
      <c r="H853" s="17"/>
      <c r="I853" s="17"/>
      <c r="J853" s="17"/>
      <c r="V853" s="17"/>
      <c r="W853" s="17"/>
      <c r="X853" s="17"/>
    </row>
    <row r="854" spans="8:24">
      <c r="H854" s="17"/>
      <c r="I854" s="17"/>
      <c r="J854" s="17"/>
      <c r="V854" s="17"/>
      <c r="W854" s="17"/>
      <c r="X854" s="17"/>
    </row>
    <row r="855" spans="8:24">
      <c r="H855" s="17"/>
      <c r="I855" s="17"/>
      <c r="J855" s="17"/>
      <c r="V855" s="17"/>
      <c r="W855" s="17"/>
      <c r="X855" s="17"/>
    </row>
    <row r="856" spans="8:24">
      <c r="H856" s="17"/>
      <c r="I856" s="17"/>
      <c r="J856" s="17"/>
      <c r="V856" s="17"/>
      <c r="W856" s="17"/>
      <c r="X856" s="17"/>
    </row>
    <row r="857" spans="8:24">
      <c r="H857" s="17"/>
      <c r="I857" s="17"/>
      <c r="J857" s="17"/>
      <c r="V857" s="17"/>
      <c r="W857" s="17"/>
      <c r="X857" s="17"/>
    </row>
    <row r="858" spans="8:24">
      <c r="H858" s="17"/>
      <c r="I858" s="17"/>
      <c r="J858" s="17"/>
      <c r="V858" s="17"/>
      <c r="W858" s="17"/>
      <c r="X858" s="17"/>
    </row>
    <row r="859" spans="8:24">
      <c r="H859" s="17"/>
      <c r="I859" s="17"/>
      <c r="J859" s="17"/>
      <c r="V859" s="17"/>
      <c r="W859" s="17"/>
      <c r="X859" s="17"/>
    </row>
    <row r="860" spans="8:24">
      <c r="H860" s="17"/>
      <c r="I860" s="17"/>
      <c r="J860" s="17"/>
      <c r="V860" s="17"/>
      <c r="W860" s="17"/>
      <c r="X860" s="17"/>
    </row>
    <row r="861" spans="8:24">
      <c r="H861" s="17"/>
      <c r="I861" s="17"/>
      <c r="J861" s="17"/>
      <c r="V861" s="17"/>
      <c r="W861" s="17"/>
      <c r="X861" s="17"/>
    </row>
    <row r="862" spans="8:24">
      <c r="H862" s="17"/>
      <c r="I862" s="17"/>
      <c r="J862" s="17"/>
      <c r="V862" s="17"/>
      <c r="W862" s="17"/>
      <c r="X862" s="17"/>
    </row>
    <row r="863" spans="8:24">
      <c r="H863" s="17"/>
      <c r="I863" s="17"/>
      <c r="J863" s="17"/>
      <c r="V863" s="17"/>
      <c r="W863" s="17"/>
      <c r="X863" s="17"/>
    </row>
    <row r="864" spans="8:24">
      <c r="H864" s="17"/>
      <c r="I864" s="17"/>
      <c r="J864" s="17"/>
      <c r="V864" s="17"/>
      <c r="W864" s="17"/>
      <c r="X864" s="17"/>
    </row>
    <row r="865" spans="8:24">
      <c r="H865" s="17"/>
      <c r="I865" s="17"/>
      <c r="J865" s="17"/>
      <c r="V865" s="17"/>
      <c r="W865" s="17"/>
      <c r="X865" s="17"/>
    </row>
    <row r="866" spans="8:24">
      <c r="H866" s="17"/>
      <c r="I866" s="17"/>
      <c r="J866" s="17"/>
      <c r="V866" s="17"/>
      <c r="W866" s="17"/>
      <c r="X866" s="17"/>
    </row>
    <row r="867" spans="8:24">
      <c r="H867" s="17"/>
      <c r="I867" s="17"/>
      <c r="J867" s="17"/>
      <c r="V867" s="17"/>
      <c r="W867" s="17"/>
      <c r="X867" s="17"/>
    </row>
    <row r="868" spans="8:24">
      <c r="H868" s="17"/>
      <c r="I868" s="17"/>
      <c r="J868" s="17"/>
      <c r="V868" s="17"/>
      <c r="W868" s="17"/>
      <c r="X868" s="17"/>
    </row>
    <row r="869" spans="8:24">
      <c r="H869" s="17"/>
      <c r="I869" s="17"/>
      <c r="J869" s="17"/>
      <c r="V869" s="17"/>
      <c r="W869" s="17"/>
      <c r="X869" s="17"/>
    </row>
    <row r="870" spans="8:24">
      <c r="H870" s="17"/>
      <c r="I870" s="17"/>
      <c r="J870" s="17"/>
      <c r="V870" s="17"/>
      <c r="W870" s="17"/>
      <c r="X870" s="17"/>
    </row>
    <row r="871" spans="8:24">
      <c r="H871" s="17"/>
      <c r="I871" s="17"/>
      <c r="J871" s="17"/>
      <c r="V871" s="17"/>
      <c r="W871" s="17"/>
      <c r="X871" s="17"/>
    </row>
    <row r="872" spans="8:24">
      <c r="H872" s="17"/>
      <c r="I872" s="17"/>
      <c r="J872" s="17"/>
      <c r="V872" s="17"/>
      <c r="W872" s="17"/>
      <c r="X872" s="17"/>
    </row>
    <row r="873" spans="8:24">
      <c r="H873" s="17"/>
      <c r="I873" s="17"/>
      <c r="J873" s="17"/>
      <c r="V873" s="17"/>
      <c r="W873" s="17"/>
      <c r="X873" s="17"/>
    </row>
    <row r="874" spans="8:24">
      <c r="H874" s="17"/>
      <c r="I874" s="17"/>
      <c r="J874" s="17"/>
      <c r="V874" s="17"/>
      <c r="W874" s="17"/>
      <c r="X874" s="17"/>
    </row>
    <row r="875" spans="8:24">
      <c r="H875" s="17"/>
      <c r="I875" s="17"/>
      <c r="J875" s="17"/>
      <c r="V875" s="17"/>
      <c r="W875" s="17"/>
      <c r="X875" s="17"/>
    </row>
    <row r="876" spans="8:24">
      <c r="H876" s="17"/>
      <c r="I876" s="17"/>
      <c r="J876" s="17"/>
      <c r="V876" s="17"/>
      <c r="W876" s="17"/>
      <c r="X876" s="17"/>
    </row>
    <row r="877" spans="8:24">
      <c r="H877" s="17"/>
      <c r="I877" s="17"/>
      <c r="J877" s="17"/>
      <c r="V877" s="17"/>
      <c r="W877" s="17"/>
      <c r="X877" s="17"/>
    </row>
    <row r="878" spans="8:24">
      <c r="H878" s="17"/>
      <c r="I878" s="17"/>
      <c r="J878" s="17"/>
      <c r="V878" s="17"/>
      <c r="W878" s="17"/>
      <c r="X878" s="17"/>
    </row>
    <row r="879" spans="8:24">
      <c r="H879" s="17"/>
      <c r="I879" s="17"/>
      <c r="J879" s="17"/>
      <c r="V879" s="17"/>
      <c r="W879" s="17"/>
      <c r="X879" s="17"/>
    </row>
    <row r="880" spans="8:24">
      <c r="H880" s="17"/>
      <c r="I880" s="17"/>
      <c r="J880" s="17"/>
      <c r="V880" s="17"/>
      <c r="W880" s="17"/>
      <c r="X880" s="17"/>
    </row>
    <row r="881" spans="8:24">
      <c r="H881" s="17"/>
      <c r="I881" s="17"/>
      <c r="J881" s="17"/>
      <c r="V881" s="17"/>
      <c r="W881" s="17"/>
      <c r="X881" s="17"/>
    </row>
    <row r="882" spans="8:24">
      <c r="H882" s="17"/>
      <c r="I882" s="17"/>
      <c r="J882" s="17"/>
      <c r="V882" s="17"/>
      <c r="W882" s="17"/>
      <c r="X882" s="17"/>
    </row>
    <row r="883" spans="8:24">
      <c r="H883" s="17"/>
      <c r="I883" s="17"/>
      <c r="J883" s="17"/>
      <c r="V883" s="17"/>
      <c r="W883" s="17"/>
      <c r="X883" s="17"/>
    </row>
    <row r="884" spans="8:24">
      <c r="H884" s="17"/>
      <c r="I884" s="17"/>
      <c r="J884" s="17"/>
      <c r="V884" s="17"/>
      <c r="W884" s="17"/>
      <c r="X884" s="17"/>
    </row>
    <row r="885" spans="8:24">
      <c r="H885" s="17"/>
      <c r="I885" s="17"/>
      <c r="J885" s="17"/>
      <c r="V885" s="17"/>
      <c r="W885" s="17"/>
      <c r="X885" s="17"/>
    </row>
    <row r="886" spans="8:24">
      <c r="H886" s="17"/>
      <c r="I886" s="17"/>
      <c r="J886" s="17"/>
      <c r="V886" s="17"/>
      <c r="W886" s="17"/>
      <c r="X886" s="17"/>
    </row>
    <row r="887" spans="8:24">
      <c r="H887" s="17"/>
      <c r="I887" s="17"/>
      <c r="J887" s="17"/>
      <c r="V887" s="17"/>
      <c r="W887" s="17"/>
      <c r="X887" s="17"/>
    </row>
    <row r="888" spans="8:24">
      <c r="H888" s="17"/>
      <c r="I888" s="17"/>
      <c r="J888" s="17"/>
      <c r="V888" s="17"/>
      <c r="W888" s="17"/>
      <c r="X888" s="17"/>
    </row>
    <row r="889" spans="8:24">
      <c r="H889" s="17"/>
      <c r="I889" s="17"/>
      <c r="J889" s="17"/>
      <c r="V889" s="17"/>
      <c r="W889" s="17"/>
      <c r="X889" s="17"/>
    </row>
    <row r="890" spans="8:24">
      <c r="H890" s="17"/>
      <c r="I890" s="17"/>
      <c r="J890" s="17"/>
      <c r="V890" s="17"/>
      <c r="W890" s="17"/>
      <c r="X890" s="17"/>
    </row>
    <row r="891" spans="8:24">
      <c r="H891" s="17"/>
      <c r="I891" s="17"/>
      <c r="J891" s="17"/>
      <c r="V891" s="17"/>
      <c r="W891" s="17"/>
      <c r="X891" s="17"/>
    </row>
    <row r="892" spans="8:24">
      <c r="H892" s="17"/>
      <c r="I892" s="17"/>
      <c r="J892" s="17"/>
      <c r="V892" s="17"/>
      <c r="W892" s="17"/>
      <c r="X892" s="17"/>
    </row>
    <row r="893" spans="8:24">
      <c r="H893" s="17"/>
      <c r="I893" s="17"/>
      <c r="J893" s="17"/>
      <c r="V893" s="17"/>
      <c r="W893" s="17"/>
      <c r="X893" s="17"/>
    </row>
    <row r="894" spans="8:24">
      <c r="H894" s="17"/>
      <c r="I894" s="17"/>
      <c r="J894" s="17"/>
      <c r="V894" s="17"/>
      <c r="W894" s="17"/>
      <c r="X894" s="17"/>
    </row>
    <row r="895" spans="8:24">
      <c r="H895" s="17"/>
      <c r="I895" s="17"/>
      <c r="J895" s="17"/>
      <c r="V895" s="17"/>
      <c r="W895" s="17"/>
      <c r="X895" s="17"/>
    </row>
    <row r="896" spans="8:24">
      <c r="H896" s="17"/>
      <c r="I896" s="17"/>
      <c r="J896" s="17"/>
      <c r="V896" s="17"/>
      <c r="W896" s="17"/>
      <c r="X896" s="17"/>
    </row>
    <row r="897" spans="8:24">
      <c r="H897" s="17"/>
      <c r="I897" s="17"/>
      <c r="J897" s="17"/>
      <c r="V897" s="17"/>
      <c r="W897" s="17"/>
      <c r="X897" s="17"/>
    </row>
    <row r="898" spans="8:24">
      <c r="H898" s="17"/>
      <c r="I898" s="17"/>
      <c r="J898" s="17"/>
      <c r="V898" s="17"/>
      <c r="W898" s="17"/>
      <c r="X898" s="17"/>
    </row>
    <row r="899" spans="8:24">
      <c r="H899" s="17"/>
      <c r="I899" s="17"/>
      <c r="J899" s="17"/>
      <c r="V899" s="17"/>
      <c r="W899" s="17"/>
      <c r="X899" s="17"/>
    </row>
    <row r="900" spans="8:24">
      <c r="H900" s="17"/>
      <c r="I900" s="17"/>
      <c r="J900" s="17"/>
      <c r="V900" s="17"/>
      <c r="W900" s="17"/>
      <c r="X900" s="17"/>
    </row>
    <row r="901" spans="8:24">
      <c r="H901" s="17"/>
      <c r="I901" s="17"/>
      <c r="J901" s="17"/>
      <c r="V901" s="17"/>
      <c r="W901" s="17"/>
      <c r="X901" s="17"/>
    </row>
    <row r="902" spans="8:24">
      <c r="H902" s="17"/>
      <c r="I902" s="17"/>
      <c r="J902" s="17"/>
      <c r="V902" s="17"/>
      <c r="W902" s="17"/>
      <c r="X902" s="17"/>
    </row>
    <row r="903" spans="8:24">
      <c r="H903" s="17"/>
      <c r="I903" s="17"/>
      <c r="J903" s="17"/>
      <c r="V903" s="17"/>
      <c r="W903" s="17"/>
      <c r="X903" s="17"/>
    </row>
    <row r="904" spans="8:24">
      <c r="H904" s="17"/>
      <c r="I904" s="17"/>
      <c r="J904" s="17"/>
      <c r="V904" s="17"/>
      <c r="W904" s="17"/>
      <c r="X904" s="17"/>
    </row>
    <row r="905" spans="8:24">
      <c r="H905" s="17"/>
      <c r="I905" s="17"/>
      <c r="J905" s="17"/>
      <c r="V905" s="17"/>
      <c r="W905" s="17"/>
      <c r="X905" s="17"/>
    </row>
    <row r="906" spans="8:24">
      <c r="H906" s="17"/>
      <c r="I906" s="17"/>
      <c r="J906" s="17"/>
      <c r="V906" s="17"/>
      <c r="W906" s="17"/>
      <c r="X906" s="17"/>
    </row>
    <row r="907" spans="8:24">
      <c r="H907" s="17"/>
      <c r="I907" s="17"/>
      <c r="J907" s="17"/>
      <c r="V907" s="17"/>
      <c r="W907" s="17"/>
      <c r="X907" s="17"/>
    </row>
    <row r="908" spans="8:24">
      <c r="H908" s="17"/>
      <c r="I908" s="17"/>
      <c r="J908" s="17"/>
      <c r="V908" s="17"/>
      <c r="W908" s="17"/>
      <c r="X908" s="17"/>
    </row>
    <row r="909" spans="8:24">
      <c r="H909" s="17"/>
      <c r="I909" s="17"/>
      <c r="J909" s="17"/>
      <c r="V909" s="17"/>
      <c r="W909" s="17"/>
      <c r="X909" s="17"/>
    </row>
    <row r="910" spans="8:24">
      <c r="H910" s="17"/>
      <c r="I910" s="17"/>
      <c r="J910" s="17"/>
      <c r="V910" s="17"/>
      <c r="W910" s="17"/>
      <c r="X910" s="17"/>
    </row>
    <row r="911" spans="8:24">
      <c r="H911" s="17"/>
      <c r="I911" s="17"/>
      <c r="J911" s="17"/>
      <c r="V911" s="17"/>
      <c r="W911" s="17"/>
      <c r="X911" s="17"/>
    </row>
    <row r="912" spans="8:24">
      <c r="H912" s="17"/>
      <c r="I912" s="17"/>
      <c r="J912" s="17"/>
      <c r="V912" s="17"/>
      <c r="W912" s="17"/>
      <c r="X912" s="17"/>
    </row>
    <row r="913" spans="8:24">
      <c r="H913" s="17"/>
      <c r="I913" s="17"/>
      <c r="J913" s="17"/>
      <c r="V913" s="17"/>
      <c r="W913" s="17"/>
      <c r="X913" s="17"/>
    </row>
    <row r="914" spans="8:24">
      <c r="H914" s="17"/>
      <c r="I914" s="17"/>
      <c r="J914" s="17"/>
      <c r="V914" s="17"/>
      <c r="W914" s="17"/>
      <c r="X914" s="17"/>
    </row>
    <row r="915" spans="8:24">
      <c r="H915" s="17"/>
      <c r="I915" s="17"/>
      <c r="J915" s="17"/>
      <c r="V915" s="17"/>
      <c r="W915" s="17"/>
      <c r="X915" s="17"/>
    </row>
    <row r="916" spans="8:24">
      <c r="H916" s="17"/>
      <c r="I916" s="17"/>
      <c r="J916" s="17"/>
      <c r="V916" s="17"/>
      <c r="W916" s="17"/>
      <c r="X916" s="17"/>
    </row>
    <row r="917" spans="8:24">
      <c r="H917" s="17"/>
      <c r="I917" s="17"/>
      <c r="J917" s="17"/>
      <c r="V917" s="17"/>
      <c r="W917" s="17"/>
      <c r="X917" s="17"/>
    </row>
    <row r="918" spans="8:24">
      <c r="H918" s="17"/>
      <c r="I918" s="17"/>
      <c r="J918" s="17"/>
      <c r="V918" s="17"/>
      <c r="W918" s="17"/>
      <c r="X918" s="17"/>
    </row>
    <row r="919" spans="8:24">
      <c r="H919" s="17"/>
      <c r="I919" s="17"/>
      <c r="J919" s="17"/>
      <c r="V919" s="17"/>
      <c r="W919" s="17"/>
      <c r="X919" s="17"/>
    </row>
    <row r="920" spans="8:24">
      <c r="H920" s="17"/>
      <c r="I920" s="17"/>
      <c r="J920" s="17"/>
      <c r="V920" s="17"/>
      <c r="W920" s="17"/>
      <c r="X920" s="17"/>
    </row>
    <row r="921" spans="8:24">
      <c r="H921" s="17"/>
      <c r="I921" s="17"/>
      <c r="J921" s="17"/>
      <c r="V921" s="17"/>
      <c r="W921" s="17"/>
      <c r="X921" s="17"/>
    </row>
    <row r="922" spans="8:24">
      <c r="H922" s="17"/>
      <c r="I922" s="17"/>
      <c r="J922" s="17"/>
      <c r="V922" s="17"/>
      <c r="W922" s="17"/>
      <c r="X922" s="17"/>
    </row>
    <row r="923" spans="8:24">
      <c r="H923" s="17"/>
      <c r="I923" s="17"/>
      <c r="J923" s="17"/>
      <c r="V923" s="17"/>
      <c r="W923" s="17"/>
      <c r="X923" s="17"/>
    </row>
    <row r="924" spans="8:24">
      <c r="H924" s="17"/>
      <c r="I924" s="17"/>
      <c r="J924" s="17"/>
      <c r="V924" s="17"/>
      <c r="W924" s="17"/>
      <c r="X924" s="17"/>
    </row>
    <row r="925" spans="8:24">
      <c r="H925" s="17"/>
      <c r="I925" s="17"/>
      <c r="J925" s="17"/>
      <c r="V925" s="17"/>
      <c r="W925" s="17"/>
      <c r="X925" s="17"/>
    </row>
    <row r="926" spans="8:24">
      <c r="H926" s="17"/>
      <c r="I926" s="17"/>
      <c r="J926" s="17"/>
      <c r="V926" s="17"/>
      <c r="W926" s="17"/>
      <c r="X926" s="17"/>
    </row>
    <row r="927" spans="8:24">
      <c r="H927" s="17"/>
      <c r="I927" s="17"/>
      <c r="J927" s="17"/>
      <c r="V927" s="17"/>
      <c r="W927" s="17"/>
      <c r="X927" s="17"/>
    </row>
    <row r="928" spans="8:24">
      <c r="H928" s="17"/>
      <c r="I928" s="17"/>
      <c r="J928" s="17"/>
      <c r="V928" s="17"/>
      <c r="W928" s="17"/>
      <c r="X928" s="17"/>
    </row>
    <row r="929" spans="8:24">
      <c r="H929" s="17"/>
      <c r="I929" s="17"/>
      <c r="J929" s="17"/>
      <c r="V929" s="17"/>
      <c r="W929" s="17"/>
      <c r="X929" s="17"/>
    </row>
    <row r="930" spans="8:24">
      <c r="H930" s="17"/>
      <c r="I930" s="17"/>
      <c r="J930" s="17"/>
      <c r="V930" s="17"/>
      <c r="W930" s="17"/>
      <c r="X930" s="17"/>
    </row>
    <row r="931" spans="8:24">
      <c r="H931" s="17"/>
      <c r="I931" s="17"/>
      <c r="J931" s="17"/>
      <c r="V931" s="17"/>
      <c r="W931" s="17"/>
      <c r="X931" s="17"/>
    </row>
    <row r="932" spans="8:24">
      <c r="H932" s="17"/>
      <c r="I932" s="17"/>
      <c r="J932" s="17"/>
      <c r="V932" s="17"/>
      <c r="W932" s="17"/>
      <c r="X932" s="17"/>
    </row>
    <row r="933" spans="8:24">
      <c r="H933" s="17"/>
      <c r="I933" s="17"/>
      <c r="J933" s="17"/>
      <c r="V933" s="17"/>
      <c r="W933" s="17"/>
      <c r="X933" s="17"/>
    </row>
    <row r="934" spans="8:24">
      <c r="H934" s="17"/>
      <c r="I934" s="17"/>
      <c r="J934" s="17"/>
      <c r="V934" s="17"/>
      <c r="W934" s="17"/>
      <c r="X934" s="17"/>
    </row>
    <row r="935" spans="8:24">
      <c r="H935" s="17"/>
      <c r="I935" s="17"/>
      <c r="J935" s="17"/>
      <c r="V935" s="17"/>
      <c r="W935" s="17"/>
      <c r="X935" s="17"/>
    </row>
    <row r="936" spans="8:24">
      <c r="H936" s="17"/>
      <c r="I936" s="17"/>
      <c r="J936" s="17"/>
      <c r="V936" s="17"/>
      <c r="W936" s="17"/>
      <c r="X936" s="17"/>
    </row>
    <row r="937" spans="8:24">
      <c r="H937" s="17"/>
      <c r="I937" s="17"/>
      <c r="J937" s="17"/>
      <c r="V937" s="17"/>
      <c r="W937" s="17"/>
      <c r="X937" s="17"/>
    </row>
    <row r="938" spans="8:24">
      <c r="H938" s="17"/>
      <c r="I938" s="17"/>
      <c r="J938" s="17"/>
      <c r="V938" s="17"/>
      <c r="W938" s="17"/>
      <c r="X938" s="17"/>
    </row>
    <row r="939" spans="8:24">
      <c r="H939" s="17"/>
      <c r="I939" s="17"/>
      <c r="J939" s="17"/>
      <c r="V939" s="17"/>
      <c r="W939" s="17"/>
      <c r="X939" s="17"/>
    </row>
    <row r="940" spans="8:24">
      <c r="H940" s="17"/>
      <c r="I940" s="17"/>
      <c r="J940" s="17"/>
      <c r="V940" s="17"/>
      <c r="W940" s="17"/>
      <c r="X940" s="17"/>
    </row>
    <row r="941" spans="8:24">
      <c r="H941" s="17"/>
      <c r="I941" s="17"/>
      <c r="J941" s="17"/>
      <c r="V941" s="17"/>
      <c r="W941" s="17"/>
      <c r="X941" s="17"/>
    </row>
    <row r="942" spans="8:24">
      <c r="H942" s="17"/>
      <c r="I942" s="17"/>
      <c r="J942" s="17"/>
      <c r="V942" s="17"/>
      <c r="W942" s="17"/>
      <c r="X942" s="17"/>
    </row>
    <row r="943" spans="8:24">
      <c r="H943" s="17"/>
      <c r="I943" s="17"/>
      <c r="J943" s="17"/>
      <c r="V943" s="17"/>
      <c r="W943" s="17"/>
      <c r="X943" s="17"/>
    </row>
    <row r="944" spans="8:24">
      <c r="H944" s="17"/>
      <c r="I944" s="17"/>
      <c r="J944" s="17"/>
      <c r="V944" s="17"/>
      <c r="W944" s="17"/>
      <c r="X944" s="17"/>
    </row>
    <row r="945" spans="8:24">
      <c r="H945" s="17"/>
      <c r="I945" s="17"/>
      <c r="J945" s="17"/>
      <c r="V945" s="17"/>
      <c r="W945" s="17"/>
      <c r="X945" s="17"/>
    </row>
    <row r="946" spans="8:24">
      <c r="H946" s="17"/>
      <c r="I946" s="17"/>
      <c r="J946" s="17"/>
      <c r="V946" s="17"/>
      <c r="W946" s="17"/>
      <c r="X946" s="17"/>
    </row>
    <row r="947" spans="8:24">
      <c r="H947" s="17"/>
      <c r="I947" s="17"/>
      <c r="J947" s="17"/>
      <c r="V947" s="17"/>
      <c r="W947" s="17"/>
      <c r="X947" s="17"/>
    </row>
    <row r="948" spans="8:24">
      <c r="H948" s="17"/>
      <c r="I948" s="17"/>
      <c r="J948" s="17"/>
      <c r="V948" s="17"/>
      <c r="W948" s="17"/>
      <c r="X948" s="17"/>
    </row>
    <row r="949" spans="8:24">
      <c r="H949" s="17"/>
      <c r="I949" s="17"/>
      <c r="J949" s="17"/>
      <c r="V949" s="17"/>
      <c r="W949" s="17"/>
      <c r="X949" s="17"/>
    </row>
    <row r="950" spans="8:24">
      <c r="H950" s="17"/>
      <c r="I950" s="17"/>
      <c r="J950" s="17"/>
      <c r="V950" s="17"/>
      <c r="W950" s="17"/>
      <c r="X950" s="17"/>
    </row>
    <row r="951" spans="8:24">
      <c r="H951" s="17"/>
      <c r="I951" s="17"/>
      <c r="J951" s="17"/>
      <c r="V951" s="17"/>
      <c r="W951" s="17"/>
      <c r="X951" s="17"/>
    </row>
    <row r="952" spans="8:24">
      <c r="H952" s="17"/>
      <c r="I952" s="17"/>
      <c r="J952" s="17"/>
      <c r="V952" s="17"/>
      <c r="W952" s="17"/>
      <c r="X952" s="17"/>
    </row>
    <row r="953" spans="8:24">
      <c r="H953" s="17"/>
      <c r="I953" s="17"/>
      <c r="J953" s="17"/>
      <c r="V953" s="17"/>
      <c r="W953" s="17"/>
      <c r="X953" s="17"/>
    </row>
    <row r="954" spans="8:24">
      <c r="H954" s="17"/>
      <c r="I954" s="17"/>
      <c r="J954" s="17"/>
      <c r="V954" s="17"/>
      <c r="W954" s="17"/>
      <c r="X954" s="17"/>
    </row>
    <row r="955" spans="8:24">
      <c r="H955" s="17"/>
      <c r="I955" s="17"/>
      <c r="J955" s="17"/>
      <c r="V955" s="17"/>
      <c r="W955" s="17"/>
      <c r="X955" s="17"/>
    </row>
    <row r="956" spans="8:24">
      <c r="H956" s="17"/>
      <c r="I956" s="17"/>
      <c r="J956" s="17"/>
      <c r="V956" s="17"/>
      <c r="W956" s="17"/>
      <c r="X956" s="17"/>
    </row>
    <row r="957" spans="8:24">
      <c r="H957" s="17"/>
      <c r="I957" s="17"/>
      <c r="J957" s="17"/>
      <c r="V957" s="17"/>
      <c r="W957" s="17"/>
      <c r="X957" s="17"/>
    </row>
    <row r="958" spans="8:24">
      <c r="H958" s="17"/>
      <c r="I958" s="17"/>
      <c r="J958" s="17"/>
      <c r="V958" s="17"/>
      <c r="W958" s="17"/>
      <c r="X958" s="17"/>
    </row>
    <row r="959" spans="8:24">
      <c r="H959" s="17"/>
      <c r="I959" s="17"/>
      <c r="J959" s="17"/>
      <c r="V959" s="17"/>
      <c r="W959" s="17"/>
      <c r="X959" s="17"/>
    </row>
    <row r="960" spans="8:24">
      <c r="H960" s="17"/>
      <c r="I960" s="17"/>
      <c r="J960" s="17"/>
      <c r="V960" s="17"/>
      <c r="W960" s="17"/>
      <c r="X960" s="17"/>
    </row>
    <row r="961" spans="8:24">
      <c r="H961" s="17"/>
      <c r="I961" s="17"/>
      <c r="J961" s="17"/>
      <c r="V961" s="17"/>
      <c r="W961" s="17"/>
      <c r="X961" s="17"/>
    </row>
    <row r="962" spans="8:24">
      <c r="H962" s="17"/>
      <c r="I962" s="17"/>
      <c r="J962" s="17"/>
      <c r="V962" s="17"/>
      <c r="W962" s="17"/>
      <c r="X962" s="17"/>
    </row>
    <row r="963" spans="8:24">
      <c r="H963" s="17"/>
      <c r="I963" s="17"/>
      <c r="J963" s="17"/>
      <c r="V963" s="17"/>
      <c r="W963" s="17"/>
      <c r="X963" s="17"/>
    </row>
    <row r="964" spans="8:24">
      <c r="H964" s="17"/>
      <c r="I964" s="17"/>
      <c r="J964" s="17"/>
      <c r="V964" s="17"/>
      <c r="W964" s="17"/>
      <c r="X964" s="17"/>
    </row>
    <row r="965" spans="8:24">
      <c r="H965" s="17"/>
      <c r="I965" s="17"/>
      <c r="J965" s="17"/>
      <c r="V965" s="17"/>
      <c r="W965" s="17"/>
      <c r="X965" s="17"/>
    </row>
    <row r="966" spans="8:24">
      <c r="H966" s="17"/>
      <c r="I966" s="17"/>
      <c r="J966" s="17"/>
      <c r="V966" s="17"/>
      <c r="W966" s="17"/>
      <c r="X966" s="17"/>
    </row>
    <row r="967" spans="8:24">
      <c r="H967" s="17"/>
      <c r="I967" s="17"/>
      <c r="J967" s="17"/>
      <c r="V967" s="17"/>
      <c r="W967" s="17"/>
      <c r="X967" s="17"/>
    </row>
    <row r="968" spans="8:24">
      <c r="H968" s="17"/>
      <c r="I968" s="17"/>
      <c r="J968" s="17"/>
      <c r="V968" s="17"/>
      <c r="W968" s="17"/>
      <c r="X968" s="17"/>
    </row>
    <row r="969" spans="8:24">
      <c r="H969" s="17"/>
      <c r="I969" s="17"/>
      <c r="J969" s="17"/>
      <c r="V969" s="17"/>
      <c r="W969" s="17"/>
      <c r="X969" s="17"/>
    </row>
    <row r="970" spans="8:24">
      <c r="H970" s="17"/>
      <c r="I970" s="17"/>
      <c r="J970" s="17"/>
      <c r="V970" s="17"/>
      <c r="W970" s="17"/>
      <c r="X970" s="17"/>
    </row>
    <row r="971" spans="8:24">
      <c r="H971" s="17"/>
      <c r="I971" s="17"/>
      <c r="J971" s="17"/>
      <c r="V971" s="17"/>
      <c r="W971" s="17"/>
      <c r="X971" s="17"/>
    </row>
    <row r="972" spans="8:24">
      <c r="H972" s="17"/>
      <c r="I972" s="17"/>
      <c r="J972" s="17"/>
      <c r="V972" s="17"/>
      <c r="W972" s="17"/>
      <c r="X972" s="17"/>
    </row>
    <row r="973" spans="8:24">
      <c r="H973" s="17"/>
      <c r="I973" s="17"/>
      <c r="J973" s="17"/>
      <c r="V973" s="17"/>
      <c r="W973" s="17"/>
      <c r="X973" s="17"/>
    </row>
    <row r="974" spans="8:24">
      <c r="H974" s="17"/>
      <c r="I974" s="17"/>
      <c r="J974" s="17"/>
      <c r="V974" s="17"/>
      <c r="W974" s="17"/>
      <c r="X974" s="17"/>
    </row>
    <row r="975" spans="8:24">
      <c r="H975" s="17"/>
      <c r="I975" s="17"/>
      <c r="J975" s="17"/>
      <c r="V975" s="17"/>
      <c r="W975" s="17"/>
      <c r="X975" s="17"/>
    </row>
    <row r="976" spans="8:24">
      <c r="H976" s="17"/>
      <c r="I976" s="17"/>
      <c r="J976" s="17"/>
      <c r="V976" s="17"/>
      <c r="W976" s="17"/>
      <c r="X976" s="17"/>
    </row>
    <row r="977" spans="8:24">
      <c r="H977" s="17"/>
      <c r="I977" s="17"/>
      <c r="J977" s="17"/>
      <c r="V977" s="17"/>
      <c r="W977" s="17"/>
      <c r="X977" s="17"/>
    </row>
    <row r="978" spans="8:24">
      <c r="H978" s="17"/>
      <c r="I978" s="17"/>
      <c r="J978" s="17"/>
      <c r="V978" s="17"/>
      <c r="W978" s="17"/>
      <c r="X978" s="17"/>
    </row>
    <row r="979" spans="8:24">
      <c r="H979" s="17"/>
      <c r="I979" s="17"/>
      <c r="J979" s="17"/>
      <c r="V979" s="17"/>
      <c r="W979" s="17"/>
      <c r="X979" s="17"/>
    </row>
    <row r="980" spans="8:24">
      <c r="H980" s="17"/>
      <c r="I980" s="17"/>
      <c r="J980" s="17"/>
      <c r="V980" s="17"/>
      <c r="W980" s="17"/>
      <c r="X980" s="17"/>
    </row>
    <row r="981" spans="8:24">
      <c r="H981" s="17"/>
      <c r="I981" s="17"/>
      <c r="J981" s="17"/>
      <c r="V981" s="17"/>
      <c r="W981" s="17"/>
      <c r="X981" s="17"/>
    </row>
    <row r="982" spans="8:24">
      <c r="H982" s="17"/>
      <c r="I982" s="17"/>
      <c r="J982" s="17"/>
      <c r="V982" s="17"/>
      <c r="W982" s="17"/>
      <c r="X982" s="17"/>
    </row>
    <row r="983" spans="8:24">
      <c r="H983" s="17"/>
      <c r="I983" s="17"/>
      <c r="J983" s="17"/>
      <c r="V983" s="17"/>
      <c r="W983" s="17"/>
      <c r="X983" s="17"/>
    </row>
    <row r="984" spans="8:24">
      <c r="H984" s="17"/>
      <c r="I984" s="17"/>
      <c r="J984" s="17"/>
      <c r="V984" s="17"/>
      <c r="W984" s="17"/>
      <c r="X984" s="17"/>
    </row>
    <row r="985" spans="8:24">
      <c r="H985" s="17"/>
      <c r="I985" s="17"/>
      <c r="J985" s="17"/>
      <c r="V985" s="17"/>
      <c r="W985" s="17"/>
      <c r="X985" s="17"/>
    </row>
    <row r="986" spans="8:24">
      <c r="H986" s="17"/>
      <c r="I986" s="17"/>
      <c r="J986" s="17"/>
      <c r="V986" s="17"/>
      <c r="W986" s="17"/>
      <c r="X986" s="17"/>
    </row>
    <row r="987" spans="8:24">
      <c r="H987" s="17"/>
      <c r="I987" s="17"/>
      <c r="J987" s="17"/>
      <c r="V987" s="17"/>
      <c r="W987" s="17"/>
      <c r="X987" s="17"/>
    </row>
    <row r="988" spans="8:24">
      <c r="H988" s="17"/>
      <c r="I988" s="17"/>
      <c r="J988" s="17"/>
      <c r="V988" s="17"/>
      <c r="W988" s="17"/>
      <c r="X988" s="17"/>
    </row>
    <row r="989" spans="8:24">
      <c r="H989" s="17"/>
      <c r="I989" s="17"/>
      <c r="J989" s="17"/>
      <c r="V989" s="17"/>
      <c r="W989" s="17"/>
      <c r="X989" s="17"/>
    </row>
    <row r="990" spans="8:24">
      <c r="H990" s="17"/>
      <c r="I990" s="17"/>
      <c r="J990" s="17"/>
      <c r="V990" s="17"/>
      <c r="W990" s="17"/>
      <c r="X990" s="17"/>
    </row>
    <row r="991" spans="8:24">
      <c r="H991" s="17"/>
      <c r="I991" s="17"/>
      <c r="J991" s="17"/>
      <c r="V991" s="17"/>
      <c r="W991" s="17"/>
      <c r="X991" s="17"/>
    </row>
    <row r="992" spans="8:24">
      <c r="H992" s="17"/>
      <c r="I992" s="17"/>
      <c r="J992" s="17"/>
      <c r="V992" s="17"/>
      <c r="W992" s="17"/>
      <c r="X992" s="17"/>
    </row>
    <row r="993" spans="8:24">
      <c r="H993" s="17"/>
      <c r="I993" s="17"/>
      <c r="J993" s="17"/>
      <c r="V993" s="17"/>
      <c r="W993" s="17"/>
      <c r="X993" s="17"/>
    </row>
    <row r="994" spans="8:24">
      <c r="H994" s="17"/>
      <c r="I994" s="17"/>
      <c r="J994" s="17"/>
      <c r="V994" s="17"/>
      <c r="W994" s="17"/>
      <c r="X994" s="17"/>
    </row>
    <row r="995" spans="8:24">
      <c r="H995" s="17"/>
      <c r="I995" s="17"/>
      <c r="J995" s="17"/>
      <c r="V995" s="17"/>
      <c r="W995" s="17"/>
      <c r="X995" s="17"/>
    </row>
    <row r="996" spans="8:24">
      <c r="H996" s="17"/>
      <c r="I996" s="17"/>
      <c r="J996" s="17"/>
      <c r="V996" s="17"/>
      <c r="W996" s="17"/>
      <c r="X996" s="17"/>
    </row>
    <row r="997" spans="8:24">
      <c r="H997" s="17"/>
      <c r="I997" s="17"/>
      <c r="J997" s="17"/>
      <c r="V997" s="17"/>
      <c r="W997" s="17"/>
      <c r="X997" s="17"/>
    </row>
    <row r="998" spans="8:24">
      <c r="H998" s="17"/>
      <c r="I998" s="17"/>
      <c r="J998" s="17"/>
      <c r="V998" s="17"/>
      <c r="W998" s="17"/>
      <c r="X998" s="17"/>
    </row>
    <row r="999" spans="8:24">
      <c r="H999" s="17"/>
      <c r="I999" s="17"/>
      <c r="J999" s="17"/>
      <c r="V999" s="17"/>
      <c r="W999" s="17"/>
      <c r="X999" s="17"/>
    </row>
    <row r="1000" spans="8:24">
      <c r="H1000" s="17"/>
      <c r="I1000" s="17"/>
      <c r="J1000" s="17"/>
      <c r="V1000" s="17"/>
      <c r="W1000" s="17"/>
      <c r="X1000" s="17"/>
    </row>
    <row r="1001" spans="8:24">
      <c r="H1001" s="17"/>
      <c r="I1001" s="17"/>
      <c r="J1001" s="17"/>
      <c r="V1001" s="17"/>
      <c r="W1001" s="17"/>
      <c r="X1001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11.57031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6" width="9.28515625" customWidth="1"/>
    <col min="17" max="17" width="12.5703125" customWidth="1"/>
    <col min="18" max="18" width="9.42578125" customWidth="1"/>
    <col min="19" max="20" width="9.28515625" customWidth="1"/>
    <col min="21" max="21" width="11.7109375" customWidth="1"/>
    <col min="22" max="22" width="9.42578125" customWidth="1"/>
    <col min="23" max="23" width="8" customWidth="1"/>
    <col min="24" max="24" width="10.42578125" customWidth="1"/>
    <col min="25" max="25" width="13.5703125" hidden="1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SUM(J3:J266)</f>
        <v>1038944.1736999999</v>
      </c>
      <c r="K1" s="4">
        <f t="shared" si="0"/>
        <v>1401</v>
      </c>
      <c r="L1" s="1"/>
      <c r="M1" s="1"/>
      <c r="N1" s="5">
        <f t="shared" ref="N1:V1" si="1">SUM(N3:N273)</f>
        <v>309</v>
      </c>
      <c r="O1" s="5">
        <f t="shared" si="1"/>
        <v>0</v>
      </c>
      <c r="P1" s="5">
        <f t="shared" si="1"/>
        <v>3968.0899999999997</v>
      </c>
      <c r="Q1" s="5">
        <f t="shared" si="1"/>
        <v>3267.63</v>
      </c>
      <c r="R1" s="5">
        <f t="shared" si="1"/>
        <v>871</v>
      </c>
      <c r="S1" s="5">
        <f t="shared" si="1"/>
        <v>0</v>
      </c>
      <c r="T1" s="5">
        <f t="shared" si="1"/>
        <v>2900.7400000000007</v>
      </c>
      <c r="U1" s="5">
        <f t="shared" si="1"/>
        <v>3694.8899999999985</v>
      </c>
      <c r="V1" s="5">
        <f t="shared" si="1"/>
        <v>221</v>
      </c>
      <c r="W1" s="6">
        <f>Z1/X1</f>
        <v>1.1590139509006911</v>
      </c>
      <c r="X1" s="7">
        <f>SUM(X3:X266)</f>
        <v>7996815.5799999963</v>
      </c>
      <c r="Y1" s="7"/>
      <c r="Z1" s="7">
        <f>SUM(Z3:Z266)</f>
        <v>9268420.8199999984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 t="s">
        <v>16</v>
      </c>
      <c r="S2" s="8"/>
      <c r="T2" s="8" t="s">
        <v>17</v>
      </c>
      <c r="U2" s="8" t="s">
        <v>18</v>
      </c>
      <c r="V2" s="5" t="s">
        <v>19</v>
      </c>
      <c r="W2" s="8" t="s">
        <v>20</v>
      </c>
      <c r="X2" s="9" t="s">
        <v>21</v>
      </c>
      <c r="Y2" s="9"/>
      <c r="Z2" s="9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</row>
    <row r="3" spans="1:66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82.333600000000004</v>
      </c>
      <c r="I3" s="2">
        <v>1317.3376000000001</v>
      </c>
      <c r="J3" s="10">
        <f t="shared" ref="J3:J266" si="2">K3*I3</f>
        <v>0</v>
      </c>
      <c r="K3" s="11">
        <f t="shared" ref="K3:K266" si="3">SUM(N3+R3+V3)</f>
        <v>0</v>
      </c>
      <c r="L3" s="1">
        <v>109.16</v>
      </c>
      <c r="M3" s="1">
        <v>138.75</v>
      </c>
      <c r="N3" s="16">
        <f t="shared" ref="N3:N5" si="4">MAX(0,(TRUNC((L3*0.75)-M3)))</f>
        <v>0</v>
      </c>
      <c r="O3" s="1"/>
      <c r="P3" s="1">
        <v>184.5</v>
      </c>
      <c r="Q3" s="1">
        <v>139.94</v>
      </c>
      <c r="R3" s="5">
        <v>0</v>
      </c>
      <c r="S3" s="1"/>
      <c r="T3" s="1">
        <v>157.38</v>
      </c>
      <c r="U3" s="1">
        <v>123.06</v>
      </c>
      <c r="V3" s="16">
        <f t="shared" ref="V3:V18" si="5">MAX(0,(TRUNC((T3*0.75)-U3)))</f>
        <v>0</v>
      </c>
      <c r="W3" s="1">
        <v>0</v>
      </c>
      <c r="X3" s="12">
        <v>594160.42000000004</v>
      </c>
      <c r="Y3" s="2"/>
      <c r="Z3" s="2">
        <v>529240.38</v>
      </c>
      <c r="AA3" s="1">
        <v>660</v>
      </c>
      <c r="AB3" s="1">
        <v>494</v>
      </c>
      <c r="AC3" s="1">
        <v>531</v>
      </c>
      <c r="AD3" s="1">
        <v>617</v>
      </c>
      <c r="AE3" s="1">
        <v>2220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1001</v>
      </c>
      <c r="AV3" s="1">
        <v>854</v>
      </c>
      <c r="AW3" s="1">
        <v>1043</v>
      </c>
      <c r="AX3" s="1">
        <v>962</v>
      </c>
      <c r="AY3" s="1">
        <v>2239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1008</v>
      </c>
      <c r="BF3" s="1">
        <v>523</v>
      </c>
      <c r="BG3" s="1">
        <v>990</v>
      </c>
      <c r="BH3" s="1">
        <v>517</v>
      </c>
      <c r="BI3" s="1">
        <v>1969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69.684799999999996</v>
      </c>
      <c r="I4" s="2">
        <v>1393.6959999999999</v>
      </c>
      <c r="J4" s="10">
        <f t="shared" si="2"/>
        <v>0</v>
      </c>
      <c r="K4" s="11">
        <f t="shared" si="3"/>
        <v>0</v>
      </c>
      <c r="L4" s="1">
        <v>100.18</v>
      </c>
      <c r="M4" s="1">
        <v>162.75</v>
      </c>
      <c r="N4" s="16">
        <f t="shared" si="4"/>
        <v>0</v>
      </c>
      <c r="O4" s="1"/>
      <c r="P4" s="1">
        <v>164.82</v>
      </c>
      <c r="Q4" s="1">
        <v>150.35</v>
      </c>
      <c r="R4" s="5">
        <v>0</v>
      </c>
      <c r="S4" s="1"/>
      <c r="T4" s="1">
        <v>150.43</v>
      </c>
      <c r="U4" s="1">
        <v>169.55</v>
      </c>
      <c r="V4" s="16">
        <f t="shared" si="5"/>
        <v>0</v>
      </c>
      <c r="W4" s="1">
        <v>0</v>
      </c>
      <c r="X4" s="12">
        <v>578976.16</v>
      </c>
      <c r="Y4" s="2"/>
      <c r="Z4" s="2">
        <v>672667.37</v>
      </c>
      <c r="AA4" s="1">
        <v>667</v>
      </c>
      <c r="AB4" s="1">
        <v>550</v>
      </c>
      <c r="AC4" s="1">
        <v>768</v>
      </c>
      <c r="AD4" s="1">
        <v>587</v>
      </c>
      <c r="AE4" s="1">
        <v>3255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1081</v>
      </c>
      <c r="AV4" s="1">
        <v>992</v>
      </c>
      <c r="AW4" s="1">
        <v>1213</v>
      </c>
      <c r="AX4" s="1">
        <v>1013</v>
      </c>
      <c r="AY4" s="1">
        <v>3007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1371</v>
      </c>
      <c r="BF4" s="1">
        <v>640</v>
      </c>
      <c r="BG4" s="1">
        <v>992</v>
      </c>
      <c r="BH4" s="1">
        <v>651</v>
      </c>
      <c r="BI4" s="1">
        <v>3391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47.588200000000001</v>
      </c>
      <c r="I5" s="2">
        <v>713.82299999999998</v>
      </c>
      <c r="J5" s="10">
        <f t="shared" si="2"/>
        <v>0</v>
      </c>
      <c r="K5" s="11">
        <f t="shared" si="3"/>
        <v>0</v>
      </c>
      <c r="L5" s="1">
        <v>209.77</v>
      </c>
      <c r="M5" s="1">
        <v>301.52999999999997</v>
      </c>
      <c r="N5" s="16">
        <f t="shared" si="4"/>
        <v>0</v>
      </c>
      <c r="O5" s="1"/>
      <c r="P5" s="1">
        <v>202.1</v>
      </c>
      <c r="Q5" s="1">
        <v>243.47</v>
      </c>
      <c r="R5" s="5">
        <v>0</v>
      </c>
      <c r="S5" s="1"/>
      <c r="T5" s="1">
        <v>215.93</v>
      </c>
      <c r="U5" s="1">
        <v>271.52999999999997</v>
      </c>
      <c r="V5" s="16">
        <f t="shared" si="5"/>
        <v>0</v>
      </c>
      <c r="W5" s="1">
        <v>0</v>
      </c>
      <c r="X5" s="12">
        <v>448138.08</v>
      </c>
      <c r="Y5" s="2"/>
      <c r="Z5" s="2">
        <v>582860.27</v>
      </c>
      <c r="AA5" s="1">
        <v>1073</v>
      </c>
      <c r="AB5" s="1">
        <v>975</v>
      </c>
      <c r="AC5" s="1">
        <v>1107</v>
      </c>
      <c r="AD5" s="1">
        <v>958</v>
      </c>
      <c r="AE5" s="1">
        <v>4523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968</v>
      </c>
      <c r="AV5" s="1">
        <v>1025</v>
      </c>
      <c r="AW5" s="1">
        <v>1043</v>
      </c>
      <c r="AX5" s="1">
        <v>1016</v>
      </c>
      <c r="AY5" s="1">
        <v>3652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1132</v>
      </c>
      <c r="BF5" s="1">
        <v>345</v>
      </c>
      <c r="BG5" s="1">
        <v>1810</v>
      </c>
      <c r="BH5" s="1">
        <v>249</v>
      </c>
      <c r="BI5" s="1">
        <v>4073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71.4114</v>
      </c>
      <c r="I6" s="2">
        <v>856.93679999999995</v>
      </c>
      <c r="J6" s="10">
        <f t="shared" si="2"/>
        <v>0</v>
      </c>
      <c r="K6" s="11">
        <f t="shared" si="3"/>
        <v>0</v>
      </c>
      <c r="L6" s="1">
        <v>115</v>
      </c>
      <c r="M6" s="1">
        <v>69.17</v>
      </c>
      <c r="N6" s="5">
        <v>0</v>
      </c>
      <c r="O6" s="1" t="s">
        <v>365</v>
      </c>
      <c r="P6" s="1">
        <v>158.66999999999999</v>
      </c>
      <c r="Q6" s="1">
        <v>151.83000000000001</v>
      </c>
      <c r="R6" s="5">
        <v>0</v>
      </c>
      <c r="S6" s="1"/>
      <c r="T6" s="1">
        <v>151.83000000000001</v>
      </c>
      <c r="U6" s="1">
        <v>212</v>
      </c>
      <c r="V6" s="16">
        <f t="shared" si="5"/>
        <v>0</v>
      </c>
      <c r="W6" s="1">
        <v>0</v>
      </c>
      <c r="X6" s="12">
        <v>364626.61</v>
      </c>
      <c r="Y6" s="2"/>
      <c r="Z6" s="2">
        <v>371053.63</v>
      </c>
      <c r="AA6" s="1">
        <v>482</v>
      </c>
      <c r="AB6" s="1">
        <v>331</v>
      </c>
      <c r="AC6" s="1">
        <v>492</v>
      </c>
      <c r="AD6" s="1">
        <v>481</v>
      </c>
      <c r="AE6" s="1">
        <v>830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549</v>
      </c>
      <c r="AV6" s="1">
        <v>547</v>
      </c>
      <c r="AW6" s="1">
        <v>744</v>
      </c>
      <c r="AX6" s="1">
        <v>675</v>
      </c>
      <c r="AY6" s="1">
        <v>1822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539</v>
      </c>
      <c r="BF6" s="1">
        <v>407</v>
      </c>
      <c r="BG6" s="1">
        <v>874</v>
      </c>
      <c r="BH6" s="1">
        <v>411</v>
      </c>
      <c r="BI6" s="1">
        <v>2544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2"/>
        <v>0</v>
      </c>
      <c r="K7" s="11">
        <f t="shared" si="3"/>
        <v>0</v>
      </c>
      <c r="L7" s="1">
        <v>45.58</v>
      </c>
      <c r="M7" s="1">
        <v>85.75</v>
      </c>
      <c r="N7" s="16">
        <f t="shared" ref="N7:N13" si="6">MAX(0,(TRUNC((L7*0.75)-M7)))</f>
        <v>0</v>
      </c>
      <c r="O7" s="1"/>
      <c r="P7" s="1">
        <v>38.28</v>
      </c>
      <c r="Q7" s="1">
        <v>44</v>
      </c>
      <c r="R7" s="5">
        <v>0</v>
      </c>
      <c r="S7" s="1"/>
      <c r="T7" s="1">
        <v>32.619999999999997</v>
      </c>
      <c r="U7" s="1">
        <v>78.599999999999994</v>
      </c>
      <c r="V7" s="16">
        <f t="shared" si="5"/>
        <v>0</v>
      </c>
      <c r="W7" s="1">
        <v>0</v>
      </c>
      <c r="X7" s="12">
        <v>201152.32</v>
      </c>
      <c r="Y7" s="2"/>
      <c r="Z7" s="2">
        <v>359820.45</v>
      </c>
      <c r="AA7" s="1">
        <v>294</v>
      </c>
      <c r="AB7" s="1">
        <v>275</v>
      </c>
      <c r="AC7" s="1">
        <v>330</v>
      </c>
      <c r="AD7" s="1">
        <v>300</v>
      </c>
      <c r="AE7" s="1">
        <v>1715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191</v>
      </c>
      <c r="AV7" s="1">
        <v>94</v>
      </c>
      <c r="AW7" s="1">
        <v>421</v>
      </c>
      <c r="AX7" s="1">
        <v>213</v>
      </c>
      <c r="AY7" s="1">
        <v>880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212</v>
      </c>
      <c r="BF7" s="1">
        <v>232</v>
      </c>
      <c r="BG7" s="1">
        <v>171</v>
      </c>
      <c r="BH7" s="1">
        <v>307</v>
      </c>
      <c r="BI7" s="1">
        <v>1572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39.673000000000002</v>
      </c>
      <c r="I8" s="2">
        <v>952.15200000000004</v>
      </c>
      <c r="J8" s="10">
        <f t="shared" si="2"/>
        <v>0</v>
      </c>
      <c r="K8" s="11">
        <f t="shared" si="3"/>
        <v>0</v>
      </c>
      <c r="L8" s="1">
        <v>76.25</v>
      </c>
      <c r="M8" s="1">
        <v>104.54</v>
      </c>
      <c r="N8" s="16">
        <f t="shared" si="6"/>
        <v>0</v>
      </c>
      <c r="O8" s="1"/>
      <c r="P8" s="1">
        <v>67.5</v>
      </c>
      <c r="Q8" s="1">
        <v>82.29</v>
      </c>
      <c r="R8" s="5">
        <v>0</v>
      </c>
      <c r="S8" s="1"/>
      <c r="T8" s="1">
        <v>63.29</v>
      </c>
      <c r="U8" s="1">
        <v>107.79</v>
      </c>
      <c r="V8" s="16">
        <f t="shared" si="5"/>
        <v>0</v>
      </c>
      <c r="W8" s="1">
        <v>0</v>
      </c>
      <c r="X8" s="12">
        <v>197135.14</v>
      </c>
      <c r="Y8" s="2"/>
      <c r="Z8" s="2">
        <v>280527.78000000003</v>
      </c>
      <c r="AA8" s="1">
        <v>670</v>
      </c>
      <c r="AB8" s="1">
        <v>601</v>
      </c>
      <c r="AC8" s="1">
        <v>599</v>
      </c>
      <c r="AD8" s="1">
        <v>521</v>
      </c>
      <c r="AE8" s="1">
        <v>2509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417</v>
      </c>
      <c r="AV8" s="1">
        <v>509</v>
      </c>
      <c r="AW8" s="1">
        <v>678</v>
      </c>
      <c r="AX8" s="1">
        <v>541</v>
      </c>
      <c r="AY8" s="1">
        <v>1975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531</v>
      </c>
      <c r="BF8" s="1">
        <v>520</v>
      </c>
      <c r="BG8" s="1">
        <v>504</v>
      </c>
      <c r="BH8" s="1">
        <v>448</v>
      </c>
      <c r="BI8" s="1">
        <v>2587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>
      <c r="A9" s="1">
        <v>70100</v>
      </c>
      <c r="B9" s="1" t="s">
        <v>91</v>
      </c>
      <c r="C9" s="1">
        <v>16</v>
      </c>
      <c r="D9" s="1">
        <v>285</v>
      </c>
      <c r="E9" s="1" t="s">
        <v>64</v>
      </c>
      <c r="F9" s="1">
        <v>567</v>
      </c>
      <c r="G9" s="1" t="s">
        <v>74</v>
      </c>
      <c r="H9" s="2">
        <v>41.050400000000003</v>
      </c>
      <c r="I9" s="2">
        <v>656.80640000000005</v>
      </c>
      <c r="J9" s="10">
        <f t="shared" si="2"/>
        <v>0</v>
      </c>
      <c r="K9" s="11">
        <f t="shared" si="3"/>
        <v>0</v>
      </c>
      <c r="L9" s="1">
        <v>74.59</v>
      </c>
      <c r="M9" s="1">
        <v>74.88</v>
      </c>
      <c r="N9" s="16">
        <f t="shared" si="6"/>
        <v>0</v>
      </c>
      <c r="O9" s="1"/>
      <c r="P9" s="1">
        <v>89.59</v>
      </c>
      <c r="Q9" s="1">
        <v>80.62</v>
      </c>
      <c r="R9" s="5">
        <v>0</v>
      </c>
      <c r="S9" s="1"/>
      <c r="T9" s="1">
        <v>127.56</v>
      </c>
      <c r="U9" s="1">
        <v>148.38</v>
      </c>
      <c r="V9" s="16">
        <f t="shared" si="5"/>
        <v>0</v>
      </c>
      <c r="W9" s="1">
        <v>0</v>
      </c>
      <c r="X9" s="12">
        <v>191623.27</v>
      </c>
      <c r="Y9" s="2"/>
      <c r="Z9" s="2">
        <v>199587.04</v>
      </c>
      <c r="AA9" s="1">
        <v>437</v>
      </c>
      <c r="AB9" s="1">
        <v>400</v>
      </c>
      <c r="AC9" s="1">
        <v>374</v>
      </c>
      <c r="AD9" s="1">
        <v>365</v>
      </c>
      <c r="AE9" s="1">
        <v>1198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373</v>
      </c>
      <c r="AV9" s="1">
        <v>424</v>
      </c>
      <c r="AW9" s="1">
        <v>639</v>
      </c>
      <c r="AX9" s="1">
        <v>419</v>
      </c>
      <c r="AY9" s="1">
        <v>1290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542</v>
      </c>
      <c r="BF9" s="1">
        <v>108</v>
      </c>
      <c r="BG9" s="1">
        <v>1201</v>
      </c>
      <c r="BH9" s="1">
        <v>488</v>
      </c>
      <c r="BI9" s="1">
        <v>2374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>
      <c r="A10" s="1">
        <v>70101</v>
      </c>
      <c r="B10" s="1" t="s">
        <v>73</v>
      </c>
      <c r="C10" s="1">
        <v>15</v>
      </c>
      <c r="D10" s="1">
        <v>285</v>
      </c>
      <c r="E10" s="1" t="s">
        <v>64</v>
      </c>
      <c r="F10" s="1">
        <v>567</v>
      </c>
      <c r="G10" s="1" t="s">
        <v>74</v>
      </c>
      <c r="H10" s="2">
        <v>41.137700000000002</v>
      </c>
      <c r="I10" s="2">
        <v>617.06550000000004</v>
      </c>
      <c r="J10" s="10">
        <f t="shared" si="2"/>
        <v>0</v>
      </c>
      <c r="K10" s="11">
        <f t="shared" si="3"/>
        <v>0</v>
      </c>
      <c r="L10" s="1">
        <v>82.7</v>
      </c>
      <c r="M10" s="1">
        <v>121.13</v>
      </c>
      <c r="N10" s="16">
        <f t="shared" si="6"/>
        <v>0</v>
      </c>
      <c r="O10" s="1"/>
      <c r="P10" s="1">
        <v>86.77</v>
      </c>
      <c r="Q10" s="1">
        <v>71.73</v>
      </c>
      <c r="R10" s="5">
        <v>0</v>
      </c>
      <c r="S10" s="1"/>
      <c r="T10" s="1">
        <v>138.43</v>
      </c>
      <c r="U10" s="1">
        <v>167.07</v>
      </c>
      <c r="V10" s="16">
        <f t="shared" si="5"/>
        <v>0</v>
      </c>
      <c r="W10" s="1">
        <v>0</v>
      </c>
      <c r="X10" s="12">
        <v>189994.47</v>
      </c>
      <c r="Y10" s="2"/>
      <c r="Z10" s="2">
        <v>222102.44</v>
      </c>
      <c r="AA10" s="1">
        <v>391</v>
      </c>
      <c r="AB10" s="1">
        <v>330</v>
      </c>
      <c r="AC10" s="1">
        <v>497</v>
      </c>
      <c r="AD10" s="1">
        <v>375</v>
      </c>
      <c r="AE10" s="1">
        <v>1817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379</v>
      </c>
      <c r="AV10" s="1">
        <v>261</v>
      </c>
      <c r="AW10" s="1">
        <v>620</v>
      </c>
      <c r="AX10" s="1">
        <v>344</v>
      </c>
      <c r="AY10" s="1">
        <v>1076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540</v>
      </c>
      <c r="BF10" s="1">
        <v>313</v>
      </c>
      <c r="BG10" s="1">
        <v>1240</v>
      </c>
      <c r="BH10" s="1">
        <v>280</v>
      </c>
      <c r="BI10" s="1">
        <v>2506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>
      <c r="A11" s="1">
        <v>70103</v>
      </c>
      <c r="B11" s="1" t="s">
        <v>112</v>
      </c>
      <c r="C11" s="1">
        <v>18</v>
      </c>
      <c r="D11" s="1">
        <v>285</v>
      </c>
      <c r="E11" s="1" t="s">
        <v>64</v>
      </c>
      <c r="F11" s="1">
        <v>567</v>
      </c>
      <c r="G11" s="1" t="s">
        <v>74</v>
      </c>
      <c r="H11" s="2">
        <v>49.343899999999998</v>
      </c>
      <c r="I11" s="2">
        <v>888.1902</v>
      </c>
      <c r="J11" s="10">
        <f t="shared" si="2"/>
        <v>0</v>
      </c>
      <c r="K11" s="11">
        <f t="shared" si="3"/>
        <v>0</v>
      </c>
      <c r="L11" s="1">
        <v>69.61</v>
      </c>
      <c r="M11" s="1">
        <v>94.39</v>
      </c>
      <c r="N11" s="16">
        <f t="shared" si="6"/>
        <v>0</v>
      </c>
      <c r="O11" s="1"/>
      <c r="P11" s="1">
        <v>66.72</v>
      </c>
      <c r="Q11" s="1">
        <v>91.67</v>
      </c>
      <c r="R11" s="5">
        <v>0</v>
      </c>
      <c r="S11" s="1"/>
      <c r="T11" s="1">
        <v>72.11</v>
      </c>
      <c r="U11" s="1">
        <v>130.83000000000001</v>
      </c>
      <c r="V11" s="16">
        <f t="shared" si="5"/>
        <v>0</v>
      </c>
      <c r="W11" s="1">
        <v>0</v>
      </c>
      <c r="X11" s="12">
        <v>185138.31</v>
      </c>
      <c r="Y11" s="2"/>
      <c r="Z11" s="2">
        <v>281457.61</v>
      </c>
      <c r="AA11" s="1">
        <v>458</v>
      </c>
      <c r="AB11" s="1">
        <v>402</v>
      </c>
      <c r="AC11" s="1">
        <v>421</v>
      </c>
      <c r="AD11" s="1">
        <v>346</v>
      </c>
      <c r="AE11" s="1">
        <v>1699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361</v>
      </c>
      <c r="AV11" s="1">
        <v>509</v>
      </c>
      <c r="AW11" s="1">
        <v>374</v>
      </c>
      <c r="AX11" s="1">
        <v>423</v>
      </c>
      <c r="AY11" s="1">
        <v>1650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388</v>
      </c>
      <c r="BF11" s="1">
        <v>260</v>
      </c>
      <c r="BG11" s="1">
        <v>448</v>
      </c>
      <c r="BH11" s="1">
        <v>664</v>
      </c>
      <c r="BI11" s="1">
        <v>2355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2">
        <v>75.252600000000001</v>
      </c>
      <c r="I12" s="2">
        <v>1505.0519999999999</v>
      </c>
      <c r="J12" s="10">
        <f t="shared" si="2"/>
        <v>0</v>
      </c>
      <c r="K12" s="11">
        <f t="shared" si="3"/>
        <v>0</v>
      </c>
      <c r="L12" s="1">
        <v>31.82</v>
      </c>
      <c r="M12" s="1">
        <v>56.65</v>
      </c>
      <c r="N12" s="16">
        <f t="shared" si="6"/>
        <v>0</v>
      </c>
      <c r="O12" s="1"/>
      <c r="P12" s="1">
        <v>32.479999999999997</v>
      </c>
      <c r="Q12" s="1">
        <v>42.3</v>
      </c>
      <c r="R12" s="5">
        <v>0</v>
      </c>
      <c r="S12" s="1"/>
      <c r="T12" s="1">
        <v>54.3</v>
      </c>
      <c r="U12" s="1">
        <v>66.45</v>
      </c>
      <c r="V12" s="16">
        <f t="shared" si="5"/>
        <v>0</v>
      </c>
      <c r="W12" s="1">
        <v>0</v>
      </c>
      <c r="X12" s="12">
        <v>178499.17</v>
      </c>
      <c r="Y12" s="2"/>
      <c r="Z12" s="2">
        <v>248935.6</v>
      </c>
      <c r="AA12" s="1">
        <v>203</v>
      </c>
      <c r="AB12" s="1">
        <v>193</v>
      </c>
      <c r="AC12" s="1">
        <v>223</v>
      </c>
      <c r="AD12" s="1">
        <v>228</v>
      </c>
      <c r="AE12" s="1">
        <v>1133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95</v>
      </c>
      <c r="AV12" s="1">
        <v>204</v>
      </c>
      <c r="AW12" s="1">
        <v>364</v>
      </c>
      <c r="AX12" s="1">
        <v>177</v>
      </c>
      <c r="AY12" s="1">
        <v>846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476</v>
      </c>
      <c r="BF12" s="1">
        <v>229</v>
      </c>
      <c r="BG12" s="1">
        <v>377</v>
      </c>
      <c r="BH12" s="1">
        <v>237</v>
      </c>
      <c r="BI12" s="1">
        <v>1329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>
      <c r="A13" s="1">
        <v>70034</v>
      </c>
      <c r="B13" s="1" t="s">
        <v>99</v>
      </c>
      <c r="C13" s="1">
        <v>24</v>
      </c>
      <c r="D13" s="1">
        <v>285</v>
      </c>
      <c r="E13" s="1" t="s">
        <v>64</v>
      </c>
      <c r="F13" s="1">
        <v>558</v>
      </c>
      <c r="G13" s="1" t="s">
        <v>67</v>
      </c>
      <c r="H13" s="2">
        <v>54.242400000000004</v>
      </c>
      <c r="I13" s="2">
        <v>1301.8176000000001</v>
      </c>
      <c r="J13" s="10">
        <f t="shared" si="2"/>
        <v>0</v>
      </c>
      <c r="K13" s="11">
        <f t="shared" si="3"/>
        <v>0</v>
      </c>
      <c r="L13" s="1">
        <v>37.56</v>
      </c>
      <c r="M13" s="1">
        <v>76.17</v>
      </c>
      <c r="N13" s="16">
        <f t="shared" si="6"/>
        <v>0</v>
      </c>
      <c r="O13" s="1"/>
      <c r="P13" s="1">
        <v>54.38</v>
      </c>
      <c r="Q13" s="1">
        <v>55.25</v>
      </c>
      <c r="R13" s="5">
        <v>0</v>
      </c>
      <c r="S13" s="1"/>
      <c r="T13" s="1">
        <v>41.25</v>
      </c>
      <c r="U13" s="1">
        <v>122.71</v>
      </c>
      <c r="V13" s="16">
        <f t="shared" si="5"/>
        <v>0</v>
      </c>
      <c r="W13" s="1">
        <v>0</v>
      </c>
      <c r="X13" s="12">
        <v>173385.83</v>
      </c>
      <c r="Y13" s="2"/>
      <c r="Z13" s="2">
        <v>330824.40000000002</v>
      </c>
      <c r="AA13" s="1">
        <v>258</v>
      </c>
      <c r="AB13" s="1">
        <v>245</v>
      </c>
      <c r="AC13" s="1">
        <v>412</v>
      </c>
      <c r="AD13" s="1">
        <v>218</v>
      </c>
      <c r="AE13" s="1">
        <v>1828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415</v>
      </c>
      <c r="AV13" s="1">
        <v>407</v>
      </c>
      <c r="AW13" s="1">
        <v>469</v>
      </c>
      <c r="AX13" s="1">
        <v>435</v>
      </c>
      <c r="AY13" s="1">
        <v>1326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295</v>
      </c>
      <c r="BF13" s="1">
        <v>262</v>
      </c>
      <c r="BG13" s="1">
        <v>365</v>
      </c>
      <c r="BH13" s="1">
        <v>398</v>
      </c>
      <c r="BI13" s="1">
        <v>2945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>
      <c r="A14" s="1">
        <v>70019</v>
      </c>
      <c r="B14" s="1" t="s">
        <v>85</v>
      </c>
      <c r="C14" s="1">
        <v>20</v>
      </c>
      <c r="D14" s="1">
        <v>285</v>
      </c>
      <c r="E14" s="1" t="s">
        <v>64</v>
      </c>
      <c r="F14" s="1">
        <v>562</v>
      </c>
      <c r="G14" s="1" t="s">
        <v>65</v>
      </c>
      <c r="H14" s="2">
        <v>66.697199999999995</v>
      </c>
      <c r="I14" s="2">
        <v>1333.944</v>
      </c>
      <c r="J14" s="10">
        <f t="shared" si="2"/>
        <v>0</v>
      </c>
      <c r="K14" s="11">
        <f t="shared" si="3"/>
        <v>0</v>
      </c>
      <c r="L14" s="1">
        <v>28.88</v>
      </c>
      <c r="M14" s="1">
        <v>19.95</v>
      </c>
      <c r="N14" s="5">
        <v>0</v>
      </c>
      <c r="O14" s="1"/>
      <c r="P14" s="1">
        <v>66.8</v>
      </c>
      <c r="Q14" s="1">
        <v>51.15</v>
      </c>
      <c r="R14" s="5">
        <v>0</v>
      </c>
      <c r="S14" s="1"/>
      <c r="T14" s="1">
        <v>33.4</v>
      </c>
      <c r="U14" s="1">
        <v>33.700000000000003</v>
      </c>
      <c r="V14" s="16">
        <f t="shared" si="5"/>
        <v>0</v>
      </c>
      <c r="W14" s="1">
        <v>0</v>
      </c>
      <c r="X14" s="12">
        <v>172178.82</v>
      </c>
      <c r="Y14" s="2"/>
      <c r="Z14" s="2">
        <v>139797.32999999999</v>
      </c>
      <c r="AA14" s="1">
        <v>139</v>
      </c>
      <c r="AB14" s="1">
        <v>181</v>
      </c>
      <c r="AC14" s="1">
        <v>197</v>
      </c>
      <c r="AD14" s="1">
        <v>302</v>
      </c>
      <c r="AE14" s="1">
        <v>399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312</v>
      </c>
      <c r="AV14" s="1">
        <v>391</v>
      </c>
      <c r="AW14" s="1">
        <v>512</v>
      </c>
      <c r="AX14" s="1">
        <v>633</v>
      </c>
      <c r="AY14" s="1">
        <v>1023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215</v>
      </c>
      <c r="BF14" s="1">
        <v>204</v>
      </c>
      <c r="BG14" s="1">
        <v>162</v>
      </c>
      <c r="BH14" s="1">
        <v>378</v>
      </c>
      <c r="BI14" s="1">
        <v>674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44.814</v>
      </c>
      <c r="I15" s="2">
        <v>806.65200000000004</v>
      </c>
      <c r="J15" s="10">
        <f t="shared" si="2"/>
        <v>0</v>
      </c>
      <c r="K15" s="11">
        <f t="shared" si="3"/>
        <v>0</v>
      </c>
      <c r="L15" s="1">
        <v>45.17</v>
      </c>
      <c r="M15" s="1">
        <v>49.44</v>
      </c>
      <c r="N15" s="16">
        <f t="shared" ref="N15:N17" si="7">MAX(0,(TRUNC((L15*0.75)-M15)))</f>
        <v>0</v>
      </c>
      <c r="O15" s="1"/>
      <c r="P15" s="1">
        <v>82.64</v>
      </c>
      <c r="Q15" s="1">
        <v>79.67</v>
      </c>
      <c r="R15" s="5">
        <v>0</v>
      </c>
      <c r="S15" s="1"/>
      <c r="T15" s="1">
        <v>52.92</v>
      </c>
      <c r="U15" s="1">
        <v>92.17</v>
      </c>
      <c r="V15" s="16">
        <f t="shared" si="5"/>
        <v>0</v>
      </c>
      <c r="W15" s="1">
        <v>0</v>
      </c>
      <c r="X15" s="12">
        <v>145779.94</v>
      </c>
      <c r="Y15" s="2"/>
      <c r="Z15" s="2">
        <v>178494.16</v>
      </c>
      <c r="AA15" s="1">
        <v>218</v>
      </c>
      <c r="AB15" s="1">
        <v>191</v>
      </c>
      <c r="AC15" s="1">
        <v>372</v>
      </c>
      <c r="AD15" s="1">
        <v>255</v>
      </c>
      <c r="AE15" s="1">
        <v>890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334</v>
      </c>
      <c r="AV15" s="1">
        <v>566</v>
      </c>
      <c r="AW15" s="1">
        <v>675</v>
      </c>
      <c r="AX15" s="1">
        <v>391</v>
      </c>
      <c r="AY15" s="1">
        <v>1434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395</v>
      </c>
      <c r="BF15" s="1">
        <v>179</v>
      </c>
      <c r="BG15" s="1">
        <v>283</v>
      </c>
      <c r="BH15" s="1">
        <v>370</v>
      </c>
      <c r="BI15" s="1">
        <v>1659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>
      <c r="A16" s="1">
        <v>70072</v>
      </c>
      <c r="B16" s="1" t="s">
        <v>79</v>
      </c>
      <c r="C16" s="1">
        <v>20</v>
      </c>
      <c r="D16" s="1">
        <v>285</v>
      </c>
      <c r="E16" s="1" t="s">
        <v>64</v>
      </c>
      <c r="F16" s="1">
        <v>570</v>
      </c>
      <c r="G16" s="1" t="s">
        <v>72</v>
      </c>
      <c r="H16" s="2">
        <v>40.681800000000003</v>
      </c>
      <c r="I16" s="2">
        <v>813.63599999999997</v>
      </c>
      <c r="J16" s="10">
        <f t="shared" si="2"/>
        <v>0</v>
      </c>
      <c r="K16" s="11">
        <f t="shared" si="3"/>
        <v>0</v>
      </c>
      <c r="L16" s="1">
        <v>40.700000000000003</v>
      </c>
      <c r="M16" s="1">
        <v>62.45</v>
      </c>
      <c r="N16" s="16">
        <f t="shared" si="7"/>
        <v>0</v>
      </c>
      <c r="O16" s="1"/>
      <c r="P16" s="1">
        <v>93.45</v>
      </c>
      <c r="Q16" s="1">
        <v>101.15</v>
      </c>
      <c r="R16" s="5">
        <v>0</v>
      </c>
      <c r="S16" s="1"/>
      <c r="T16" s="1">
        <v>40.6</v>
      </c>
      <c r="U16" s="1">
        <v>96.7</v>
      </c>
      <c r="V16" s="16">
        <f t="shared" si="5"/>
        <v>0</v>
      </c>
      <c r="W16" s="1">
        <v>0</v>
      </c>
      <c r="X16" s="12">
        <v>142182.89000000001</v>
      </c>
      <c r="Y16" s="2"/>
      <c r="Z16" s="2">
        <v>211789.45</v>
      </c>
      <c r="AA16" s="1">
        <v>295</v>
      </c>
      <c r="AB16" s="1">
        <v>280</v>
      </c>
      <c r="AC16" s="1">
        <v>246</v>
      </c>
      <c r="AD16" s="1">
        <v>266</v>
      </c>
      <c r="AE16" s="1">
        <v>1249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660</v>
      </c>
      <c r="AV16" s="1">
        <v>657</v>
      </c>
      <c r="AW16" s="1">
        <v>630</v>
      </c>
      <c r="AX16" s="1">
        <v>501</v>
      </c>
      <c r="AY16" s="1">
        <v>2023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236</v>
      </c>
      <c r="BF16" s="1">
        <v>301</v>
      </c>
      <c r="BG16" s="1">
        <v>283</v>
      </c>
      <c r="BH16" s="1">
        <v>285</v>
      </c>
      <c r="BI16" s="1">
        <v>1934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>
      <c r="A17" s="1">
        <v>70043</v>
      </c>
      <c r="B17" s="1" t="s">
        <v>117</v>
      </c>
      <c r="C17" s="1">
        <v>1</v>
      </c>
      <c r="D17" s="1">
        <v>285</v>
      </c>
      <c r="E17" s="1" t="s">
        <v>64</v>
      </c>
      <c r="F17" s="1">
        <v>387</v>
      </c>
      <c r="G17" s="1" t="s">
        <v>94</v>
      </c>
      <c r="H17" s="2">
        <v>632.88620000000003</v>
      </c>
      <c r="I17" s="2">
        <v>632.88620000000003</v>
      </c>
      <c r="J17" s="10">
        <f t="shared" si="2"/>
        <v>50630.896000000001</v>
      </c>
      <c r="K17" s="11">
        <f t="shared" si="3"/>
        <v>80</v>
      </c>
      <c r="L17" s="1">
        <v>31.5</v>
      </c>
      <c r="M17" s="1">
        <v>61</v>
      </c>
      <c r="N17" s="16">
        <f t="shared" si="7"/>
        <v>0</v>
      </c>
      <c r="O17" s="1"/>
      <c r="P17" s="1">
        <v>112.5</v>
      </c>
      <c r="Q17" s="1">
        <v>49</v>
      </c>
      <c r="R17" s="5">
        <v>80</v>
      </c>
      <c r="S17" s="1" t="s">
        <v>2276</v>
      </c>
      <c r="T17" s="1">
        <v>73.5</v>
      </c>
      <c r="U17" s="1">
        <v>160</v>
      </c>
      <c r="V17" s="16">
        <f t="shared" si="5"/>
        <v>0</v>
      </c>
      <c r="W17" s="1">
        <v>0</v>
      </c>
      <c r="X17" s="12">
        <v>137652.75</v>
      </c>
      <c r="Y17" s="2"/>
      <c r="Z17" s="2">
        <v>170879.27</v>
      </c>
      <c r="AA17" s="1">
        <v>9</v>
      </c>
      <c r="AB17" s="1">
        <v>6</v>
      </c>
      <c r="AC17" s="1">
        <v>11</v>
      </c>
      <c r="AD17" s="1">
        <v>17</v>
      </c>
      <c r="AE17" s="1">
        <v>61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31</v>
      </c>
      <c r="AV17" s="1">
        <v>56</v>
      </c>
      <c r="AW17" s="1">
        <v>17</v>
      </c>
      <c r="AX17" s="1">
        <v>73</v>
      </c>
      <c r="AY17" s="1">
        <v>49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24</v>
      </c>
      <c r="BF17" s="1">
        <v>11</v>
      </c>
      <c r="BG17" s="1">
        <v>27</v>
      </c>
      <c r="BH17" s="1">
        <v>34</v>
      </c>
      <c r="BI17" s="1">
        <v>160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>
      <c r="A18" s="1">
        <v>70002</v>
      </c>
      <c r="B18" s="1" t="s">
        <v>113</v>
      </c>
      <c r="C18" s="1">
        <v>48</v>
      </c>
      <c r="D18" s="1">
        <v>285</v>
      </c>
      <c r="E18" s="1" t="s">
        <v>64</v>
      </c>
      <c r="F18" s="1">
        <v>557</v>
      </c>
      <c r="G18" s="1" t="s">
        <v>69</v>
      </c>
      <c r="H18" s="2">
        <v>27.994199999999999</v>
      </c>
      <c r="I18" s="2">
        <v>1343.7216000000001</v>
      </c>
      <c r="J18" s="10">
        <f t="shared" si="2"/>
        <v>40311.648000000001</v>
      </c>
      <c r="K18" s="11">
        <f t="shared" si="3"/>
        <v>30</v>
      </c>
      <c r="L18" s="1">
        <v>24.31</v>
      </c>
      <c r="M18" s="1">
        <v>14.12</v>
      </c>
      <c r="N18" s="20">
        <v>10</v>
      </c>
      <c r="O18" s="1"/>
      <c r="P18" s="1">
        <v>29.98</v>
      </c>
      <c r="Q18" s="1">
        <v>38.33</v>
      </c>
      <c r="R18" s="5">
        <v>0</v>
      </c>
      <c r="S18" s="1"/>
      <c r="T18" s="1">
        <v>40.83</v>
      </c>
      <c r="U18" s="1">
        <v>10.06</v>
      </c>
      <c r="V18" s="16">
        <f t="shared" si="5"/>
        <v>20</v>
      </c>
      <c r="W18" s="1">
        <v>0</v>
      </c>
      <c r="X18" s="12">
        <v>127821.52</v>
      </c>
      <c r="Y18" s="2"/>
      <c r="Z18" s="2">
        <v>84010.59</v>
      </c>
      <c r="AA18" s="1">
        <v>261</v>
      </c>
      <c r="AB18" s="1">
        <v>427</v>
      </c>
      <c r="AC18" s="1">
        <v>465</v>
      </c>
      <c r="AD18" s="1">
        <v>455</v>
      </c>
      <c r="AE18" s="1">
        <v>678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433</v>
      </c>
      <c r="AV18" s="1">
        <v>344</v>
      </c>
      <c r="AW18" s="1">
        <v>597</v>
      </c>
      <c r="AX18" s="1">
        <v>474</v>
      </c>
      <c r="AY18" s="1">
        <v>1840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788</v>
      </c>
      <c r="BF18" s="1">
        <v>289</v>
      </c>
      <c r="BG18" s="1">
        <v>950</v>
      </c>
      <c r="BH18" s="1">
        <v>155</v>
      </c>
      <c r="BI18" s="1">
        <v>483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>
      <c r="A19" s="1">
        <v>70500</v>
      </c>
      <c r="B19" s="1" t="s">
        <v>105</v>
      </c>
      <c r="C19" s="1">
        <v>10</v>
      </c>
      <c r="D19" s="1">
        <v>285</v>
      </c>
      <c r="E19" s="1" t="s">
        <v>64</v>
      </c>
      <c r="F19" s="1">
        <v>285</v>
      </c>
      <c r="G19" s="1" t="s">
        <v>64</v>
      </c>
      <c r="H19" s="2">
        <v>121.3858</v>
      </c>
      <c r="I19" s="2">
        <v>1213.8579999999999</v>
      </c>
      <c r="J19" s="10">
        <f t="shared" si="2"/>
        <v>36415.74</v>
      </c>
      <c r="K19" s="11">
        <f t="shared" si="3"/>
        <v>30</v>
      </c>
      <c r="L19" s="1">
        <v>25.35</v>
      </c>
      <c r="M19" s="1">
        <v>9.8000000000000007</v>
      </c>
      <c r="N19" s="20">
        <v>10</v>
      </c>
      <c r="O19" s="1"/>
      <c r="P19" s="1">
        <v>30.5</v>
      </c>
      <c r="Q19" s="1">
        <v>17</v>
      </c>
      <c r="R19" s="5">
        <v>0</v>
      </c>
      <c r="S19" s="1"/>
      <c r="T19" s="1">
        <v>41.75</v>
      </c>
      <c r="U19" s="1">
        <v>12.2</v>
      </c>
      <c r="V19" s="5">
        <v>20</v>
      </c>
      <c r="W19" s="1">
        <v>0</v>
      </c>
      <c r="X19" s="12">
        <v>118472.54</v>
      </c>
      <c r="Y19" s="2"/>
      <c r="Z19" s="2">
        <v>47340.46</v>
      </c>
      <c r="AA19" s="1">
        <v>56</v>
      </c>
      <c r="AB19" s="1">
        <v>102</v>
      </c>
      <c r="AC19" s="1">
        <v>58</v>
      </c>
      <c r="AD19" s="1">
        <v>177</v>
      </c>
      <c r="AE19" s="1">
        <v>98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50</v>
      </c>
      <c r="AV19" s="1">
        <v>85</v>
      </c>
      <c r="AW19" s="1">
        <v>123</v>
      </c>
      <c r="AX19" s="1">
        <v>179</v>
      </c>
      <c r="AY19" s="1">
        <v>170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179</v>
      </c>
      <c r="BF19" s="1">
        <v>106</v>
      </c>
      <c r="BG19" s="1">
        <v>144</v>
      </c>
      <c r="BH19" s="1">
        <v>83</v>
      </c>
      <c r="BI19" s="1">
        <v>122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>
      <c r="A20" s="1">
        <v>70005</v>
      </c>
      <c r="B20" s="1" t="s">
        <v>107</v>
      </c>
      <c r="C20" s="1">
        <v>24</v>
      </c>
      <c r="D20" s="1">
        <v>285</v>
      </c>
      <c r="E20" s="1" t="s">
        <v>64</v>
      </c>
      <c r="F20" s="1">
        <v>557</v>
      </c>
      <c r="G20" s="1" t="s">
        <v>69</v>
      </c>
      <c r="H20" s="2">
        <v>49.266300000000001</v>
      </c>
      <c r="I20" s="2">
        <v>1182.3912</v>
      </c>
      <c r="J20" s="10">
        <f t="shared" si="2"/>
        <v>0</v>
      </c>
      <c r="K20" s="11">
        <f t="shared" si="3"/>
        <v>0</v>
      </c>
      <c r="L20" s="1">
        <v>17.649999999999999</v>
      </c>
      <c r="M20" s="1">
        <v>37.619999999999997</v>
      </c>
      <c r="N20" s="16">
        <f t="shared" ref="N20:N22" si="8">MAX(0,(TRUNC((L20*0.75)-M20)))</f>
        <v>0</v>
      </c>
      <c r="O20" s="1"/>
      <c r="P20" s="1">
        <v>53.38</v>
      </c>
      <c r="Q20" s="1">
        <v>41.12</v>
      </c>
      <c r="R20" s="5">
        <v>0</v>
      </c>
      <c r="S20" s="1"/>
      <c r="T20" s="1">
        <v>20</v>
      </c>
      <c r="U20" s="1">
        <v>56.21</v>
      </c>
      <c r="V20" s="16">
        <f t="shared" ref="V20:V23" si="9">MAX(0,(TRUNC((T20*0.75)-U20)))</f>
        <v>0</v>
      </c>
      <c r="W20" s="1">
        <v>0</v>
      </c>
      <c r="X20" s="12">
        <v>107622.23</v>
      </c>
      <c r="Y20" s="2"/>
      <c r="Z20" s="2">
        <v>159573.54999999999</v>
      </c>
      <c r="AA20" s="1">
        <v>172</v>
      </c>
      <c r="AB20" s="1">
        <v>139</v>
      </c>
      <c r="AC20" s="1">
        <v>138</v>
      </c>
      <c r="AD20" s="1">
        <v>88</v>
      </c>
      <c r="AE20" s="1">
        <v>903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356</v>
      </c>
      <c r="AV20" s="1">
        <v>419</v>
      </c>
      <c r="AW20" s="1">
        <v>532</v>
      </c>
      <c r="AX20" s="1">
        <v>367</v>
      </c>
      <c r="AY20" s="1">
        <v>987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152</v>
      </c>
      <c r="BF20" s="1">
        <v>77</v>
      </c>
      <c r="BG20" s="1">
        <v>206</v>
      </c>
      <c r="BH20" s="1">
        <v>167</v>
      </c>
      <c r="BI20" s="1">
        <v>1349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>
      <c r="A21" s="1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2">
        <v>38.344099999999997</v>
      </c>
      <c r="I21" s="2">
        <v>920.25840000000005</v>
      </c>
      <c r="J21" s="10">
        <f t="shared" si="2"/>
        <v>0</v>
      </c>
      <c r="K21" s="11">
        <f t="shared" si="3"/>
        <v>0</v>
      </c>
      <c r="L21" s="1">
        <v>42.21</v>
      </c>
      <c r="M21" s="1">
        <v>38.75</v>
      </c>
      <c r="N21" s="16">
        <f t="shared" si="8"/>
        <v>0</v>
      </c>
      <c r="O21" s="1"/>
      <c r="P21" s="1">
        <v>33.79</v>
      </c>
      <c r="Q21" s="1">
        <v>36.79</v>
      </c>
      <c r="R21" s="5">
        <v>0</v>
      </c>
      <c r="S21" s="1"/>
      <c r="T21" s="1">
        <v>35.42</v>
      </c>
      <c r="U21" s="1">
        <v>56.12</v>
      </c>
      <c r="V21" s="16">
        <f t="shared" si="9"/>
        <v>0</v>
      </c>
      <c r="W21" s="1">
        <v>0</v>
      </c>
      <c r="X21" s="12">
        <v>102532.12</v>
      </c>
      <c r="Y21" s="2"/>
      <c r="Z21" s="2">
        <v>121167.36</v>
      </c>
      <c r="AA21" s="1">
        <v>325</v>
      </c>
      <c r="AB21" s="1">
        <v>319</v>
      </c>
      <c r="AC21" s="1">
        <v>359</v>
      </c>
      <c r="AD21" s="1">
        <v>339</v>
      </c>
      <c r="AE21" s="1">
        <v>930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281</v>
      </c>
      <c r="AV21" s="1">
        <v>178</v>
      </c>
      <c r="AW21" s="1">
        <v>295</v>
      </c>
      <c r="AX21" s="1">
        <v>292</v>
      </c>
      <c r="AY21" s="1">
        <v>883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264</v>
      </c>
      <c r="BF21" s="1">
        <v>193</v>
      </c>
      <c r="BG21" s="1">
        <v>331</v>
      </c>
      <c r="BH21" s="1">
        <v>317</v>
      </c>
      <c r="BI21" s="1">
        <v>1347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>
      <c r="A22" s="1">
        <v>70168</v>
      </c>
      <c r="B22" s="1" t="s">
        <v>109</v>
      </c>
      <c r="C22" s="1">
        <v>24</v>
      </c>
      <c r="D22" s="1">
        <v>285</v>
      </c>
      <c r="E22" s="1" t="s">
        <v>64</v>
      </c>
      <c r="F22" s="1">
        <v>974</v>
      </c>
      <c r="G22" s="1" t="s">
        <v>110</v>
      </c>
      <c r="H22" s="2">
        <v>49.412100000000002</v>
      </c>
      <c r="I22" s="2">
        <v>1185.8904</v>
      </c>
      <c r="J22" s="10">
        <f t="shared" si="2"/>
        <v>0</v>
      </c>
      <c r="K22" s="11">
        <f t="shared" si="3"/>
        <v>0</v>
      </c>
      <c r="L22" s="1">
        <v>24.06</v>
      </c>
      <c r="M22" s="1">
        <v>37.42</v>
      </c>
      <c r="N22" s="16">
        <f t="shared" si="8"/>
        <v>0</v>
      </c>
      <c r="O22" s="1"/>
      <c r="P22" s="1">
        <v>31.5</v>
      </c>
      <c r="Q22" s="1">
        <v>32.119999999999997</v>
      </c>
      <c r="R22" s="5">
        <v>0</v>
      </c>
      <c r="S22" s="1"/>
      <c r="T22" s="1">
        <v>28.77</v>
      </c>
      <c r="U22" s="1">
        <v>63.71</v>
      </c>
      <c r="V22" s="16">
        <f t="shared" si="9"/>
        <v>0</v>
      </c>
      <c r="W22" s="1">
        <v>0</v>
      </c>
      <c r="X22" s="12">
        <v>100010.09</v>
      </c>
      <c r="Y22" s="2"/>
      <c r="Z22" s="2">
        <v>158019.9</v>
      </c>
      <c r="AA22" s="1">
        <v>185</v>
      </c>
      <c r="AB22" s="1">
        <v>166</v>
      </c>
      <c r="AC22" s="1">
        <v>211</v>
      </c>
      <c r="AD22" s="1">
        <v>197</v>
      </c>
      <c r="AE22" s="1">
        <v>898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311</v>
      </c>
      <c r="AV22" s="1">
        <v>218</v>
      </c>
      <c r="AW22" s="1">
        <v>194</v>
      </c>
      <c r="AX22" s="1">
        <v>284</v>
      </c>
      <c r="AY22" s="1">
        <v>771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127</v>
      </c>
      <c r="BF22" s="1">
        <v>343</v>
      </c>
      <c r="BG22" s="1">
        <v>252</v>
      </c>
      <c r="BH22" s="1">
        <v>280</v>
      </c>
      <c r="BI22" s="1">
        <v>1529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>
      <c r="A23" s="1">
        <v>70038</v>
      </c>
      <c r="B23" s="1" t="s">
        <v>66</v>
      </c>
      <c r="C23" s="1">
        <v>16</v>
      </c>
      <c r="D23" s="1">
        <v>285</v>
      </c>
      <c r="E23" s="1" t="s">
        <v>64</v>
      </c>
      <c r="F23" s="1">
        <v>558</v>
      </c>
      <c r="G23" s="1" t="s">
        <v>67</v>
      </c>
      <c r="H23" s="2">
        <v>50.8581</v>
      </c>
      <c r="I23" s="2">
        <v>813.7296</v>
      </c>
      <c r="J23" s="10">
        <f t="shared" si="2"/>
        <v>16274.592000000001</v>
      </c>
      <c r="K23" s="11">
        <f t="shared" si="3"/>
        <v>20</v>
      </c>
      <c r="L23" s="1">
        <v>24.16</v>
      </c>
      <c r="M23" s="1">
        <v>5</v>
      </c>
      <c r="N23" s="20">
        <v>20</v>
      </c>
      <c r="O23" s="1"/>
      <c r="P23" s="1">
        <v>60.25</v>
      </c>
      <c r="Q23" s="1">
        <v>44.19</v>
      </c>
      <c r="R23" s="5">
        <v>0</v>
      </c>
      <c r="S23" s="1"/>
      <c r="T23" s="1">
        <v>37.840000000000003</v>
      </c>
      <c r="U23" s="1">
        <v>52.38</v>
      </c>
      <c r="V23" s="16">
        <f t="shared" si="9"/>
        <v>0</v>
      </c>
      <c r="W23" s="1">
        <v>0</v>
      </c>
      <c r="X23" s="12">
        <v>99478.44</v>
      </c>
      <c r="Y23" s="2"/>
      <c r="Z23" s="2">
        <v>82644.41</v>
      </c>
      <c r="AA23" s="1">
        <v>127</v>
      </c>
      <c r="AB23" s="1">
        <v>63</v>
      </c>
      <c r="AC23" s="1">
        <v>161</v>
      </c>
      <c r="AD23" s="1">
        <v>134</v>
      </c>
      <c r="AE23" s="1">
        <v>80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206</v>
      </c>
      <c r="AV23" s="1">
        <v>305</v>
      </c>
      <c r="AW23" s="1">
        <v>466</v>
      </c>
      <c r="AX23" s="1">
        <v>279</v>
      </c>
      <c r="AY23" s="1">
        <v>707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179</v>
      </c>
      <c r="BF23" s="1">
        <v>46</v>
      </c>
      <c r="BG23" s="1">
        <v>356</v>
      </c>
      <c r="BH23" s="1">
        <v>95</v>
      </c>
      <c r="BI23" s="1">
        <v>838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>
      <c r="A24" s="1">
        <v>70012</v>
      </c>
      <c r="B24" s="1" t="s">
        <v>89</v>
      </c>
      <c r="C24" s="1">
        <v>15</v>
      </c>
      <c r="D24" s="1">
        <v>285</v>
      </c>
      <c r="E24" s="1" t="s">
        <v>64</v>
      </c>
      <c r="F24" s="1">
        <v>562</v>
      </c>
      <c r="G24" s="1" t="s">
        <v>65</v>
      </c>
      <c r="H24" s="2">
        <v>27.955400000000001</v>
      </c>
      <c r="I24" s="2">
        <v>419.33100000000002</v>
      </c>
      <c r="J24" s="10">
        <f t="shared" si="2"/>
        <v>67092.960000000006</v>
      </c>
      <c r="K24" s="11">
        <f t="shared" si="3"/>
        <v>160</v>
      </c>
      <c r="L24" s="1">
        <v>63.73</v>
      </c>
      <c r="M24" s="1">
        <v>0.53</v>
      </c>
      <c r="N24" s="20">
        <v>70</v>
      </c>
      <c r="O24" s="1"/>
      <c r="P24" s="1">
        <v>92.37</v>
      </c>
      <c r="Q24" s="1">
        <v>20.329999999999998</v>
      </c>
      <c r="R24" s="5">
        <v>80</v>
      </c>
      <c r="S24" s="1"/>
      <c r="T24" s="1">
        <v>80.23</v>
      </c>
      <c r="U24" s="1">
        <v>52.2</v>
      </c>
      <c r="V24" s="5">
        <v>10</v>
      </c>
      <c r="W24" s="1">
        <v>0</v>
      </c>
      <c r="X24" s="12">
        <v>99101.89</v>
      </c>
      <c r="Y24" s="2"/>
      <c r="Z24" s="2">
        <v>30639.119999999999</v>
      </c>
      <c r="AA24" s="1">
        <v>272</v>
      </c>
      <c r="AB24" s="1">
        <v>175</v>
      </c>
      <c r="AC24" s="1">
        <v>394</v>
      </c>
      <c r="AD24" s="1">
        <v>405</v>
      </c>
      <c r="AE24" s="1">
        <v>8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254</v>
      </c>
      <c r="AV24" s="1">
        <v>369</v>
      </c>
      <c r="AW24" s="1">
        <v>751</v>
      </c>
      <c r="AX24" s="1">
        <v>392</v>
      </c>
      <c r="AY24" s="1">
        <v>305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397</v>
      </c>
      <c r="BF24" s="1">
        <v>229</v>
      </c>
      <c r="BG24" s="1">
        <v>539</v>
      </c>
      <c r="BH24" s="1">
        <v>306</v>
      </c>
      <c r="BI24" s="1">
        <v>783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>
      <c r="A25" s="1">
        <v>70187</v>
      </c>
      <c r="B25" s="1" t="s">
        <v>127</v>
      </c>
      <c r="C25" s="1">
        <v>1</v>
      </c>
      <c r="D25" s="1">
        <v>285</v>
      </c>
      <c r="E25" s="1" t="s">
        <v>64</v>
      </c>
      <c r="F25" s="1">
        <v>567</v>
      </c>
      <c r="G25" s="1" t="s">
        <v>74</v>
      </c>
      <c r="H25" s="2">
        <v>1099.0197000000001</v>
      </c>
      <c r="I25" s="2">
        <v>1099.0197000000001</v>
      </c>
      <c r="J25" s="10">
        <f t="shared" si="2"/>
        <v>0</v>
      </c>
      <c r="K25" s="11">
        <f t="shared" si="3"/>
        <v>0</v>
      </c>
      <c r="L25" s="1">
        <v>0</v>
      </c>
      <c r="M25" s="1">
        <v>0</v>
      </c>
      <c r="N25" s="16">
        <f t="shared" ref="N25:N31" si="10">MAX(0,(TRUNC((L25*0.75)-M25)))</f>
        <v>0</v>
      </c>
      <c r="O25" s="1"/>
      <c r="P25" s="1">
        <v>56.5</v>
      </c>
      <c r="Q25" s="1">
        <v>63</v>
      </c>
      <c r="R25" s="5">
        <v>0</v>
      </c>
      <c r="S25" s="1"/>
      <c r="T25" s="1">
        <v>32.5</v>
      </c>
      <c r="U25" s="1">
        <v>22</v>
      </c>
      <c r="V25" s="5">
        <v>0</v>
      </c>
      <c r="W25" s="1">
        <v>0</v>
      </c>
      <c r="X25" s="12">
        <v>97812.75</v>
      </c>
      <c r="Y25" s="2"/>
      <c r="Z25" s="2">
        <v>93416.67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3</v>
      </c>
      <c r="AV25" s="1">
        <v>57</v>
      </c>
      <c r="AW25" s="1">
        <v>25</v>
      </c>
      <c r="AX25" s="1">
        <v>0</v>
      </c>
      <c r="AY25" s="1">
        <v>63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14</v>
      </c>
      <c r="BF25" s="1">
        <v>11</v>
      </c>
      <c r="BG25" s="1">
        <v>13</v>
      </c>
      <c r="BH25" s="1">
        <v>0</v>
      </c>
      <c r="BI25" s="1">
        <v>22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>
      <c r="A26" s="1">
        <v>70070</v>
      </c>
      <c r="B26" s="1" t="s">
        <v>63</v>
      </c>
      <c r="C26" s="1">
        <v>5</v>
      </c>
      <c r="D26" s="1">
        <v>285</v>
      </c>
      <c r="E26" s="1" t="s">
        <v>64</v>
      </c>
      <c r="F26" s="1">
        <v>562</v>
      </c>
      <c r="G26" s="1" t="s">
        <v>65</v>
      </c>
      <c r="H26" s="2">
        <v>72.478399999999993</v>
      </c>
      <c r="I26" s="2">
        <v>362.392</v>
      </c>
      <c r="J26" s="10">
        <f t="shared" si="2"/>
        <v>0</v>
      </c>
      <c r="K26" s="11">
        <f t="shared" si="3"/>
        <v>0</v>
      </c>
      <c r="L26" s="1">
        <v>51.9</v>
      </c>
      <c r="M26" s="1">
        <v>50.4</v>
      </c>
      <c r="N26" s="16">
        <f t="shared" si="10"/>
        <v>0</v>
      </c>
      <c r="O26" s="1"/>
      <c r="P26" s="1">
        <v>121.1</v>
      </c>
      <c r="Q26" s="1">
        <v>59.2</v>
      </c>
      <c r="R26" s="5">
        <v>0</v>
      </c>
      <c r="S26" s="1"/>
      <c r="T26" s="1">
        <v>84.7</v>
      </c>
      <c r="U26" s="1">
        <v>65.599999999999994</v>
      </c>
      <c r="V26" s="16">
        <f>MAX(0,(TRUNC((T26*0.75)-U26)))</f>
        <v>0</v>
      </c>
      <c r="W26" s="1">
        <v>0</v>
      </c>
      <c r="X26" s="12">
        <v>93388.42</v>
      </c>
      <c r="Y26" s="2"/>
      <c r="Z26" s="2">
        <v>63491.08</v>
      </c>
      <c r="AA26" s="1">
        <v>91</v>
      </c>
      <c r="AB26" s="1">
        <v>51</v>
      </c>
      <c r="AC26" s="1">
        <v>115</v>
      </c>
      <c r="AD26" s="1">
        <v>56</v>
      </c>
      <c r="AE26" s="1">
        <v>252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132</v>
      </c>
      <c r="AV26" s="1">
        <v>197</v>
      </c>
      <c r="AW26" s="1">
        <v>295</v>
      </c>
      <c r="AX26" s="1">
        <v>160</v>
      </c>
      <c r="AY26" s="1">
        <v>296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70</v>
      </c>
      <c r="BF26" s="1">
        <v>63</v>
      </c>
      <c r="BG26" s="1">
        <v>259</v>
      </c>
      <c r="BH26" s="1">
        <v>126</v>
      </c>
      <c r="BI26" s="1">
        <v>328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>
      <c r="A27" s="1">
        <v>70006</v>
      </c>
      <c r="B27" s="1" t="s">
        <v>88</v>
      </c>
      <c r="C27" s="1">
        <v>1</v>
      </c>
      <c r="D27" s="1">
        <v>285</v>
      </c>
      <c r="E27" s="1" t="s">
        <v>64</v>
      </c>
      <c r="F27" s="1">
        <v>570</v>
      </c>
      <c r="G27" s="1" t="s">
        <v>72</v>
      </c>
      <c r="H27" s="2">
        <v>850</v>
      </c>
      <c r="I27" s="2">
        <v>850</v>
      </c>
      <c r="J27" s="10">
        <f t="shared" si="2"/>
        <v>0</v>
      </c>
      <c r="K27" s="11">
        <f t="shared" si="3"/>
        <v>0</v>
      </c>
      <c r="L27" s="1">
        <v>2.5</v>
      </c>
      <c r="M27" s="1">
        <v>134</v>
      </c>
      <c r="N27" s="16">
        <f t="shared" si="10"/>
        <v>0</v>
      </c>
      <c r="O27" s="1"/>
      <c r="P27" s="1">
        <v>17</v>
      </c>
      <c r="Q27" s="1">
        <v>173</v>
      </c>
      <c r="R27" s="5">
        <v>0</v>
      </c>
      <c r="S27" s="1"/>
      <c r="T27" s="1">
        <v>87</v>
      </c>
      <c r="U27" s="1">
        <v>8</v>
      </c>
      <c r="V27" s="5">
        <v>0</v>
      </c>
      <c r="W27" s="1">
        <v>158</v>
      </c>
      <c r="X27" s="12">
        <v>90525</v>
      </c>
      <c r="Y27" s="2">
        <f>W27*I27</f>
        <v>134300</v>
      </c>
      <c r="Z27" s="2">
        <f>SUM(267750+Y27)</f>
        <v>402050</v>
      </c>
      <c r="AA27" s="1">
        <v>0</v>
      </c>
      <c r="AB27" s="1">
        <v>3</v>
      </c>
      <c r="AC27" s="1">
        <v>0</v>
      </c>
      <c r="AD27" s="1">
        <v>2</v>
      </c>
      <c r="AE27" s="1">
        <v>134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2</v>
      </c>
      <c r="AV27" s="1">
        <v>21</v>
      </c>
      <c r="AW27" s="1">
        <v>3</v>
      </c>
      <c r="AX27" s="1">
        <v>3</v>
      </c>
      <c r="AY27" s="1">
        <v>173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23</v>
      </c>
      <c r="BF27" s="1">
        <v>93</v>
      </c>
      <c r="BG27" s="1">
        <v>7</v>
      </c>
      <c r="BH27" s="1">
        <v>21</v>
      </c>
      <c r="BI27" s="1">
        <v>8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>
      <c r="A28" s="1">
        <v>70090</v>
      </c>
      <c r="B28" s="1" t="s">
        <v>86</v>
      </c>
      <c r="C28" s="1">
        <v>32</v>
      </c>
      <c r="D28" s="1">
        <v>285</v>
      </c>
      <c r="E28" s="1" t="s">
        <v>64</v>
      </c>
      <c r="F28" s="1">
        <v>573</v>
      </c>
      <c r="G28" s="1" t="s">
        <v>87</v>
      </c>
      <c r="H28" s="2">
        <v>32.271900000000002</v>
      </c>
      <c r="I28" s="2">
        <v>1032.7008000000001</v>
      </c>
      <c r="J28" s="10">
        <f t="shared" si="2"/>
        <v>10327.008000000002</v>
      </c>
      <c r="K28" s="11">
        <f t="shared" si="3"/>
        <v>10</v>
      </c>
      <c r="L28" s="1">
        <v>25.16</v>
      </c>
      <c r="M28" s="1">
        <v>19.34</v>
      </c>
      <c r="N28" s="16">
        <f t="shared" si="10"/>
        <v>0</v>
      </c>
      <c r="O28" s="1"/>
      <c r="P28" s="1">
        <v>36.049999999999997</v>
      </c>
      <c r="Q28" s="1">
        <v>24.41</v>
      </c>
      <c r="R28" s="5">
        <v>10</v>
      </c>
      <c r="S28" s="1"/>
      <c r="T28" s="1">
        <v>21.75</v>
      </c>
      <c r="U28" s="1">
        <v>26.59</v>
      </c>
      <c r="V28" s="16">
        <f t="shared" ref="V28:V38" si="11">MAX(0,(TRUNC((T28*0.75)-U28)))</f>
        <v>0</v>
      </c>
      <c r="W28" s="1">
        <v>0</v>
      </c>
      <c r="X28" s="12">
        <v>85665.76</v>
      </c>
      <c r="Y28" s="2"/>
      <c r="Z28" s="2">
        <v>72644.05</v>
      </c>
      <c r="AA28" s="1">
        <v>325</v>
      </c>
      <c r="AB28" s="1">
        <v>201</v>
      </c>
      <c r="AC28" s="1">
        <v>305</v>
      </c>
      <c r="AD28" s="1">
        <v>149</v>
      </c>
      <c r="AE28" s="1">
        <v>619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356</v>
      </c>
      <c r="AV28" s="1">
        <v>376</v>
      </c>
      <c r="AW28" s="1">
        <v>446</v>
      </c>
      <c r="AX28" s="1">
        <v>327</v>
      </c>
      <c r="AY28" s="1">
        <v>781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243</v>
      </c>
      <c r="BF28" s="1">
        <v>327</v>
      </c>
      <c r="BG28" s="1">
        <v>217</v>
      </c>
      <c r="BH28" s="1">
        <v>145</v>
      </c>
      <c r="BI28" s="1">
        <v>851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>
      <c r="A29" s="1">
        <v>70003</v>
      </c>
      <c r="B29" s="1" t="s">
        <v>82</v>
      </c>
      <c r="C29" s="1">
        <v>25</v>
      </c>
      <c r="D29" s="1">
        <v>285</v>
      </c>
      <c r="E29" s="1" t="s">
        <v>64</v>
      </c>
      <c r="F29" s="1">
        <v>557</v>
      </c>
      <c r="G29" s="1" t="s">
        <v>69</v>
      </c>
      <c r="H29" s="2">
        <v>62.836599999999997</v>
      </c>
      <c r="I29" s="2">
        <v>1570.915</v>
      </c>
      <c r="J29" s="10">
        <f t="shared" si="2"/>
        <v>0</v>
      </c>
      <c r="K29" s="11">
        <f t="shared" si="3"/>
        <v>0</v>
      </c>
      <c r="L29" s="1">
        <v>13.28</v>
      </c>
      <c r="M29" s="1">
        <v>47.12</v>
      </c>
      <c r="N29" s="16">
        <f t="shared" si="10"/>
        <v>0</v>
      </c>
      <c r="O29" s="1"/>
      <c r="P29" s="1">
        <v>17.12</v>
      </c>
      <c r="Q29" s="1">
        <v>15.56</v>
      </c>
      <c r="R29" s="5">
        <v>0</v>
      </c>
      <c r="S29" s="1"/>
      <c r="T29" s="1">
        <v>19.239999999999998</v>
      </c>
      <c r="U29" s="1">
        <v>55.88</v>
      </c>
      <c r="V29" s="16">
        <f t="shared" si="11"/>
        <v>0</v>
      </c>
      <c r="W29" s="1">
        <v>0</v>
      </c>
      <c r="X29" s="12">
        <v>77980.22</v>
      </c>
      <c r="Y29" s="2"/>
      <c r="Z29" s="2">
        <v>186247.67999999999</v>
      </c>
      <c r="AA29" s="1">
        <v>33</v>
      </c>
      <c r="AB29" s="1">
        <v>69</v>
      </c>
      <c r="AC29" s="1">
        <v>219</v>
      </c>
      <c r="AD29" s="1">
        <v>91</v>
      </c>
      <c r="AE29" s="1">
        <v>1178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150</v>
      </c>
      <c r="AV29" s="1">
        <v>186</v>
      </c>
      <c r="AW29" s="1">
        <v>124</v>
      </c>
      <c r="AX29" s="1">
        <v>122</v>
      </c>
      <c r="AY29" s="1">
        <v>389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147</v>
      </c>
      <c r="BF29" s="1">
        <v>57</v>
      </c>
      <c r="BG29" s="1">
        <v>277</v>
      </c>
      <c r="BH29" s="1">
        <v>57</v>
      </c>
      <c r="BI29" s="1">
        <v>1397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>
      <c r="A30" s="1">
        <v>70044</v>
      </c>
      <c r="B30" s="1" t="s">
        <v>96</v>
      </c>
      <c r="C30" s="1">
        <v>21</v>
      </c>
      <c r="D30" s="1">
        <v>285</v>
      </c>
      <c r="E30" s="1" t="s">
        <v>64</v>
      </c>
      <c r="F30" s="1">
        <v>565</v>
      </c>
      <c r="G30" s="1" t="s">
        <v>94</v>
      </c>
      <c r="H30" s="2">
        <v>30.254300000000001</v>
      </c>
      <c r="I30" s="2">
        <v>635.34029999999996</v>
      </c>
      <c r="J30" s="10">
        <f t="shared" si="2"/>
        <v>0</v>
      </c>
      <c r="K30" s="11">
        <f t="shared" si="3"/>
        <v>0</v>
      </c>
      <c r="L30" s="1">
        <v>41.33</v>
      </c>
      <c r="M30" s="1">
        <v>32.57</v>
      </c>
      <c r="N30" s="16">
        <f t="shared" si="10"/>
        <v>0</v>
      </c>
      <c r="O30" s="1"/>
      <c r="P30" s="1">
        <v>51.31</v>
      </c>
      <c r="Q30" s="1">
        <v>48.76</v>
      </c>
      <c r="R30" s="5">
        <v>0</v>
      </c>
      <c r="S30" s="1"/>
      <c r="T30" s="1">
        <v>29.05</v>
      </c>
      <c r="U30" s="1">
        <v>65.52</v>
      </c>
      <c r="V30" s="16">
        <f t="shared" si="11"/>
        <v>0</v>
      </c>
      <c r="W30" s="1">
        <v>0</v>
      </c>
      <c r="X30" s="12">
        <v>77314.86</v>
      </c>
      <c r="Y30" s="2"/>
      <c r="Z30" s="2">
        <v>93304.26</v>
      </c>
      <c r="AA30" s="1">
        <v>212</v>
      </c>
      <c r="AB30" s="1">
        <v>133</v>
      </c>
      <c r="AC30" s="1">
        <v>432</v>
      </c>
      <c r="AD30" s="1">
        <v>315</v>
      </c>
      <c r="AE30" s="1">
        <v>684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231</v>
      </c>
      <c r="AV30" s="1">
        <v>218</v>
      </c>
      <c r="AW30" s="1">
        <v>579</v>
      </c>
      <c r="AX30" s="1">
        <v>317</v>
      </c>
      <c r="AY30" s="1">
        <v>1024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157</v>
      </c>
      <c r="BF30" s="1">
        <v>118</v>
      </c>
      <c r="BG30" s="1">
        <v>313</v>
      </c>
      <c r="BH30" s="1">
        <v>162</v>
      </c>
      <c r="BI30" s="1">
        <v>1376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>
      <c r="A31" s="1">
        <v>70039</v>
      </c>
      <c r="B31" s="1" t="s">
        <v>78</v>
      </c>
      <c r="C31" s="1">
        <v>18</v>
      </c>
      <c r="D31" s="1">
        <v>285</v>
      </c>
      <c r="E31" s="1" t="s">
        <v>64</v>
      </c>
      <c r="F31" s="1">
        <v>558</v>
      </c>
      <c r="G31" s="1" t="s">
        <v>67</v>
      </c>
      <c r="H31" s="2">
        <v>41.593600000000002</v>
      </c>
      <c r="I31" s="2">
        <v>748.6848</v>
      </c>
      <c r="J31" s="10">
        <f t="shared" si="2"/>
        <v>3743.424</v>
      </c>
      <c r="K31" s="11">
        <f t="shared" si="3"/>
        <v>5</v>
      </c>
      <c r="L31" s="1">
        <v>28.83</v>
      </c>
      <c r="M31" s="1">
        <v>99.78</v>
      </c>
      <c r="N31" s="16">
        <f t="shared" si="10"/>
        <v>0</v>
      </c>
      <c r="O31" s="1"/>
      <c r="P31" s="1">
        <v>38.36</v>
      </c>
      <c r="Q31" s="1">
        <v>33.39</v>
      </c>
      <c r="R31" s="5">
        <v>5</v>
      </c>
      <c r="S31" s="1"/>
      <c r="T31" s="1">
        <v>20.78</v>
      </c>
      <c r="U31" s="1">
        <v>57.44</v>
      </c>
      <c r="V31" s="16">
        <f t="shared" si="11"/>
        <v>0</v>
      </c>
      <c r="W31" s="1">
        <v>0</v>
      </c>
      <c r="X31" s="12">
        <v>65863.47</v>
      </c>
      <c r="Y31" s="2"/>
      <c r="Z31" s="2">
        <v>142707.64000000001</v>
      </c>
      <c r="AA31" s="1">
        <v>144</v>
      </c>
      <c r="AB31" s="1">
        <v>214</v>
      </c>
      <c r="AC31" s="1">
        <v>216</v>
      </c>
      <c r="AD31" s="1">
        <v>104</v>
      </c>
      <c r="AE31" s="1">
        <v>1796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105</v>
      </c>
      <c r="AV31" s="1">
        <v>237</v>
      </c>
      <c r="AW31" s="1">
        <v>366</v>
      </c>
      <c r="AX31" s="1">
        <v>202</v>
      </c>
      <c r="AY31" s="1">
        <v>601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42</v>
      </c>
      <c r="BF31" s="1">
        <v>95</v>
      </c>
      <c r="BG31" s="1">
        <v>211</v>
      </c>
      <c r="BH31" s="1">
        <v>147</v>
      </c>
      <c r="BI31" s="1">
        <v>1034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>
      <c r="A32" s="1">
        <v>70137</v>
      </c>
      <c r="B32" s="1" t="s">
        <v>152</v>
      </c>
      <c r="C32" s="1">
        <v>12</v>
      </c>
      <c r="D32" s="1">
        <v>285</v>
      </c>
      <c r="E32" s="1" t="s">
        <v>64</v>
      </c>
      <c r="F32" s="1">
        <v>567</v>
      </c>
      <c r="G32" s="1" t="s">
        <v>74</v>
      </c>
      <c r="H32" s="2">
        <v>76.562100000000001</v>
      </c>
      <c r="I32" s="2">
        <v>918.74519999999995</v>
      </c>
      <c r="J32" s="10">
        <f t="shared" si="2"/>
        <v>55124.712</v>
      </c>
      <c r="K32" s="11">
        <f t="shared" si="3"/>
        <v>60</v>
      </c>
      <c r="L32" s="1">
        <v>24</v>
      </c>
      <c r="M32" s="1">
        <v>0.92</v>
      </c>
      <c r="N32" s="20">
        <v>30</v>
      </c>
      <c r="O32" s="1"/>
      <c r="P32" s="1">
        <v>33.92</v>
      </c>
      <c r="Q32" s="1">
        <v>6.67</v>
      </c>
      <c r="R32" s="5">
        <v>30</v>
      </c>
      <c r="S32" s="1"/>
      <c r="T32" s="1">
        <v>12.46</v>
      </c>
      <c r="U32" s="1">
        <v>11.33</v>
      </c>
      <c r="V32" s="16">
        <f t="shared" si="11"/>
        <v>0</v>
      </c>
      <c r="W32" s="1">
        <v>0</v>
      </c>
      <c r="X32" s="12">
        <v>64656.69</v>
      </c>
      <c r="Y32" s="2"/>
      <c r="Z32" s="2">
        <v>17379.599999999999</v>
      </c>
      <c r="AA32" s="1">
        <v>178</v>
      </c>
      <c r="AB32" s="1">
        <v>99</v>
      </c>
      <c r="AC32" s="1">
        <v>49</v>
      </c>
      <c r="AD32" s="1">
        <v>23</v>
      </c>
      <c r="AE32" s="1">
        <v>11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120</v>
      </c>
      <c r="AV32" s="1">
        <v>135</v>
      </c>
      <c r="AW32" s="1">
        <v>158</v>
      </c>
      <c r="AX32" s="1">
        <v>123</v>
      </c>
      <c r="AY32" s="1">
        <v>80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64</v>
      </c>
      <c r="BF32" s="1">
        <v>44</v>
      </c>
      <c r="BG32" s="1">
        <v>27</v>
      </c>
      <c r="BH32" s="1">
        <v>73</v>
      </c>
      <c r="BI32" s="1">
        <v>136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>
      <c r="A33" s="1">
        <v>70246</v>
      </c>
      <c r="B33" s="1" t="s">
        <v>154</v>
      </c>
      <c r="C33" s="1">
        <v>16</v>
      </c>
      <c r="D33" s="1">
        <v>285</v>
      </c>
      <c r="E33" s="1" t="s">
        <v>64</v>
      </c>
      <c r="F33" s="1">
        <v>387</v>
      </c>
      <c r="G33" s="1" t="s">
        <v>94</v>
      </c>
      <c r="H33" s="2">
        <v>43.950699999999998</v>
      </c>
      <c r="I33" s="2">
        <v>703.21119999999996</v>
      </c>
      <c r="J33" s="10">
        <f t="shared" si="2"/>
        <v>14064.223999999998</v>
      </c>
      <c r="K33" s="11">
        <f t="shared" si="3"/>
        <v>20</v>
      </c>
      <c r="L33" s="1">
        <v>23.88</v>
      </c>
      <c r="M33" s="1">
        <v>28.94</v>
      </c>
      <c r="N33" s="16">
        <f t="shared" ref="N33:N46" si="12">MAX(0,(TRUNC((L33*0.75)-M33)))</f>
        <v>0</v>
      </c>
      <c r="O33" s="1"/>
      <c r="P33" s="1">
        <v>36.22</v>
      </c>
      <c r="Q33" s="1">
        <v>18.38</v>
      </c>
      <c r="R33" s="5">
        <v>20</v>
      </c>
      <c r="S33" s="1"/>
      <c r="T33" s="1">
        <v>29.5</v>
      </c>
      <c r="U33" s="1">
        <v>23.38</v>
      </c>
      <c r="V33" s="16">
        <f t="shared" si="11"/>
        <v>0</v>
      </c>
      <c r="W33" s="1">
        <v>0</v>
      </c>
      <c r="X33" s="12">
        <v>63003.33</v>
      </c>
      <c r="Y33" s="2"/>
      <c r="Z33" s="2">
        <v>49708.24</v>
      </c>
      <c r="AA33" s="1">
        <v>150</v>
      </c>
      <c r="AB33" s="1">
        <v>82</v>
      </c>
      <c r="AC33" s="1">
        <v>135</v>
      </c>
      <c r="AD33" s="1">
        <v>112</v>
      </c>
      <c r="AE33" s="1">
        <v>463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216</v>
      </c>
      <c r="AV33" s="1">
        <v>146</v>
      </c>
      <c r="AW33" s="1">
        <v>209</v>
      </c>
      <c r="AX33" s="1">
        <v>163</v>
      </c>
      <c r="AY33" s="1">
        <v>294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220</v>
      </c>
      <c r="BF33" s="1">
        <v>90</v>
      </c>
      <c r="BG33" s="1">
        <v>154</v>
      </c>
      <c r="BH33" s="1">
        <v>106</v>
      </c>
      <c r="BI33" s="1">
        <v>374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>
      <c r="A34" s="1">
        <v>70263</v>
      </c>
      <c r="B34" s="1" t="s">
        <v>129</v>
      </c>
      <c r="C34" s="1">
        <v>16</v>
      </c>
      <c r="D34" s="1">
        <v>285</v>
      </c>
      <c r="E34" s="1" t="s">
        <v>64</v>
      </c>
      <c r="F34" s="1">
        <v>557</v>
      </c>
      <c r="G34" s="1" t="s">
        <v>69</v>
      </c>
      <c r="H34" s="2">
        <v>97.94</v>
      </c>
      <c r="I34" s="2">
        <v>1567.04</v>
      </c>
      <c r="J34" s="10">
        <f t="shared" si="2"/>
        <v>7835.2</v>
      </c>
      <c r="K34" s="11">
        <f t="shared" si="3"/>
        <v>5</v>
      </c>
      <c r="L34" s="1">
        <v>6.5</v>
      </c>
      <c r="M34" s="1">
        <v>11.12</v>
      </c>
      <c r="N34" s="16">
        <f t="shared" si="12"/>
        <v>0</v>
      </c>
      <c r="O34" s="1"/>
      <c r="P34" s="1">
        <v>24.59</v>
      </c>
      <c r="Q34" s="1">
        <v>19</v>
      </c>
      <c r="R34" s="5">
        <v>5</v>
      </c>
      <c r="S34" s="1"/>
      <c r="T34" s="1">
        <v>8.94</v>
      </c>
      <c r="U34" s="1">
        <v>11.5</v>
      </c>
      <c r="V34" s="16">
        <f t="shared" si="11"/>
        <v>0</v>
      </c>
      <c r="W34" s="1">
        <v>0</v>
      </c>
      <c r="X34" s="12">
        <v>62730.57</v>
      </c>
      <c r="Y34" s="2"/>
      <c r="Z34" s="2">
        <v>65228.04</v>
      </c>
      <c r="AA34" s="1">
        <v>31</v>
      </c>
      <c r="AB34" s="1">
        <v>39</v>
      </c>
      <c r="AC34" s="1">
        <v>39</v>
      </c>
      <c r="AD34" s="1">
        <v>29</v>
      </c>
      <c r="AE34" s="1">
        <v>178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121</v>
      </c>
      <c r="AV34" s="1">
        <v>115</v>
      </c>
      <c r="AW34" s="1">
        <v>166</v>
      </c>
      <c r="AX34" s="1">
        <v>98</v>
      </c>
      <c r="AY34" s="1">
        <v>304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52</v>
      </c>
      <c r="BF34" s="1">
        <v>35</v>
      </c>
      <c r="BG34" s="1">
        <v>49</v>
      </c>
      <c r="BH34" s="1">
        <v>49</v>
      </c>
      <c r="BI34" s="1">
        <v>184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>
      <c r="A35" s="1">
        <v>70104</v>
      </c>
      <c r="B35" s="1" t="s">
        <v>71</v>
      </c>
      <c r="C35" s="1">
        <v>6</v>
      </c>
      <c r="D35" s="1">
        <v>285</v>
      </c>
      <c r="E35" s="1" t="s">
        <v>64</v>
      </c>
      <c r="F35" s="1">
        <v>570</v>
      </c>
      <c r="G35" s="1" t="s">
        <v>72</v>
      </c>
      <c r="H35" s="2">
        <v>192.9427</v>
      </c>
      <c r="I35" s="2">
        <v>1157.6561999999999</v>
      </c>
      <c r="J35" s="10">
        <f t="shared" si="2"/>
        <v>11576.561999999998</v>
      </c>
      <c r="K35" s="11">
        <f t="shared" si="3"/>
        <v>10</v>
      </c>
      <c r="L35" s="1">
        <v>11.33</v>
      </c>
      <c r="M35" s="1">
        <v>19.829999999999998</v>
      </c>
      <c r="N35" s="16">
        <f t="shared" si="12"/>
        <v>0</v>
      </c>
      <c r="O35" s="1"/>
      <c r="P35" s="1">
        <v>27</v>
      </c>
      <c r="Q35" s="1">
        <v>14.83</v>
      </c>
      <c r="R35" s="5">
        <v>10</v>
      </c>
      <c r="S35" s="1"/>
      <c r="T35" s="1">
        <v>13.5</v>
      </c>
      <c r="U35" s="1">
        <v>21</v>
      </c>
      <c r="V35" s="16">
        <f t="shared" si="11"/>
        <v>0</v>
      </c>
      <c r="W35" s="1">
        <v>0</v>
      </c>
      <c r="X35" s="12">
        <v>60005.18</v>
      </c>
      <c r="Y35" s="2"/>
      <c r="Z35" s="2">
        <v>64442.86</v>
      </c>
      <c r="AA35" s="1">
        <v>26</v>
      </c>
      <c r="AB35" s="1">
        <v>21</v>
      </c>
      <c r="AC35" s="1">
        <v>26</v>
      </c>
      <c r="AD35" s="1">
        <v>11</v>
      </c>
      <c r="AE35" s="1">
        <v>119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28</v>
      </c>
      <c r="AV35" s="1">
        <v>19</v>
      </c>
      <c r="AW35" s="1">
        <v>90</v>
      </c>
      <c r="AX35" s="1">
        <v>69</v>
      </c>
      <c r="AY35" s="1">
        <v>89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20</v>
      </c>
      <c r="BF35" s="1">
        <v>16</v>
      </c>
      <c r="BG35" s="1">
        <v>38</v>
      </c>
      <c r="BH35" s="1">
        <v>30</v>
      </c>
      <c r="BI35" s="1">
        <v>126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>
      <c r="A36" s="1">
        <v>70011</v>
      </c>
      <c r="B36" s="1" t="s">
        <v>101</v>
      </c>
      <c r="C36" s="1">
        <v>15</v>
      </c>
      <c r="D36" s="1">
        <v>285</v>
      </c>
      <c r="E36" s="1" t="s">
        <v>64</v>
      </c>
      <c r="F36" s="1">
        <v>562</v>
      </c>
      <c r="G36" s="1" t="s">
        <v>65</v>
      </c>
      <c r="H36" s="2">
        <v>27.955400000000001</v>
      </c>
      <c r="I36" s="2">
        <v>419.33100000000002</v>
      </c>
      <c r="J36" s="10">
        <f t="shared" si="2"/>
        <v>6289.9650000000001</v>
      </c>
      <c r="K36" s="11">
        <f t="shared" si="3"/>
        <v>15</v>
      </c>
      <c r="L36" s="1">
        <v>35.93</v>
      </c>
      <c r="M36" s="1">
        <v>30.33</v>
      </c>
      <c r="N36" s="16">
        <f t="shared" si="12"/>
        <v>0</v>
      </c>
      <c r="O36" s="1"/>
      <c r="P36" s="1">
        <v>59.47</v>
      </c>
      <c r="Q36" s="1">
        <v>45</v>
      </c>
      <c r="R36" s="5">
        <v>15</v>
      </c>
      <c r="S36" s="1"/>
      <c r="T36" s="1">
        <v>47.47</v>
      </c>
      <c r="U36" s="1">
        <v>68.87</v>
      </c>
      <c r="V36" s="16">
        <f t="shared" si="11"/>
        <v>0</v>
      </c>
      <c r="W36" s="1">
        <v>0</v>
      </c>
      <c r="X36" s="12">
        <v>59908.42</v>
      </c>
      <c r="Y36" s="2"/>
      <c r="Z36" s="2">
        <v>60467.53</v>
      </c>
      <c r="AA36" s="1">
        <v>257</v>
      </c>
      <c r="AB36" s="1">
        <v>72</v>
      </c>
      <c r="AC36" s="1">
        <v>150</v>
      </c>
      <c r="AD36" s="1">
        <v>192</v>
      </c>
      <c r="AE36" s="1">
        <v>455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250</v>
      </c>
      <c r="AV36" s="1">
        <v>287</v>
      </c>
      <c r="AW36" s="1">
        <v>344</v>
      </c>
      <c r="AX36" s="1">
        <v>309</v>
      </c>
      <c r="AY36" s="1">
        <v>675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210</v>
      </c>
      <c r="BF36" s="1">
        <v>217</v>
      </c>
      <c r="BG36" s="1">
        <v>305</v>
      </c>
      <c r="BH36" s="1">
        <v>177</v>
      </c>
      <c r="BI36" s="1">
        <v>1033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>
      <c r="A37" s="1">
        <v>70013</v>
      </c>
      <c r="B37" s="1" t="s">
        <v>84</v>
      </c>
      <c r="C37" s="1">
        <v>5</v>
      </c>
      <c r="D37" s="1">
        <v>285</v>
      </c>
      <c r="E37" s="1" t="s">
        <v>64</v>
      </c>
      <c r="F37" s="1">
        <v>562</v>
      </c>
      <c r="G37" s="1" t="s">
        <v>65</v>
      </c>
      <c r="H37" s="2">
        <v>59.645299999999999</v>
      </c>
      <c r="I37" s="2">
        <v>298.22649999999999</v>
      </c>
      <c r="J37" s="10">
        <f t="shared" si="2"/>
        <v>14911.324999999999</v>
      </c>
      <c r="K37" s="11">
        <f t="shared" si="3"/>
        <v>50</v>
      </c>
      <c r="L37" s="1">
        <v>44.7</v>
      </c>
      <c r="M37" s="1">
        <v>43.8</v>
      </c>
      <c r="N37" s="16">
        <f t="shared" si="12"/>
        <v>0</v>
      </c>
      <c r="O37" s="1"/>
      <c r="P37" s="1">
        <v>119.4</v>
      </c>
      <c r="Q37" s="1">
        <v>75.8</v>
      </c>
      <c r="R37" s="5">
        <v>50</v>
      </c>
      <c r="S37" s="1"/>
      <c r="T37" s="1">
        <v>36.299999999999997</v>
      </c>
      <c r="U37" s="1">
        <v>57</v>
      </c>
      <c r="V37" s="16">
        <f t="shared" si="11"/>
        <v>0</v>
      </c>
      <c r="W37" s="1">
        <v>0</v>
      </c>
      <c r="X37" s="12">
        <v>59764.59</v>
      </c>
      <c r="Y37" s="2"/>
      <c r="Z37" s="2">
        <v>52666.8</v>
      </c>
      <c r="AA37" s="1">
        <v>67</v>
      </c>
      <c r="AB37" s="1">
        <v>39</v>
      </c>
      <c r="AC37" s="1">
        <v>98</v>
      </c>
      <c r="AD37" s="1">
        <v>78</v>
      </c>
      <c r="AE37" s="1">
        <v>219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188</v>
      </c>
      <c r="AV37" s="1">
        <v>108</v>
      </c>
      <c r="AW37" s="1">
        <v>258</v>
      </c>
      <c r="AX37" s="1">
        <v>194</v>
      </c>
      <c r="AY37" s="1">
        <v>379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27</v>
      </c>
      <c r="BF37" s="1">
        <v>102</v>
      </c>
      <c r="BG37" s="1">
        <v>79</v>
      </c>
      <c r="BH37" s="1">
        <v>49</v>
      </c>
      <c r="BI37" s="1">
        <v>285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>
      <c r="A38" s="1">
        <v>70048</v>
      </c>
      <c r="B38" s="1" t="s">
        <v>133</v>
      </c>
      <c r="C38" s="1">
        <v>20</v>
      </c>
      <c r="D38" s="1">
        <v>285</v>
      </c>
      <c r="E38" s="1" t="s">
        <v>64</v>
      </c>
      <c r="F38" s="1">
        <v>558</v>
      </c>
      <c r="G38" s="1" t="s">
        <v>67</v>
      </c>
      <c r="H38" s="2">
        <v>85.447299999999998</v>
      </c>
      <c r="I38" s="2">
        <v>1708.9459999999999</v>
      </c>
      <c r="J38" s="10">
        <f t="shared" si="2"/>
        <v>17089.46</v>
      </c>
      <c r="K38" s="11">
        <f t="shared" si="3"/>
        <v>10</v>
      </c>
      <c r="L38" s="1">
        <v>6.88</v>
      </c>
      <c r="M38" s="1">
        <v>18.149999999999999</v>
      </c>
      <c r="N38" s="16">
        <f t="shared" si="12"/>
        <v>0</v>
      </c>
      <c r="O38" s="1"/>
      <c r="P38" s="1">
        <v>16.32</v>
      </c>
      <c r="Q38" s="1">
        <v>9.8000000000000007</v>
      </c>
      <c r="R38" s="5">
        <v>10</v>
      </c>
      <c r="S38" s="1"/>
      <c r="T38" s="1">
        <v>10.45</v>
      </c>
      <c r="U38" s="1">
        <v>11.15</v>
      </c>
      <c r="V38" s="16">
        <f t="shared" si="11"/>
        <v>0</v>
      </c>
      <c r="W38" s="1">
        <v>0</v>
      </c>
      <c r="X38" s="12">
        <v>57506.03</v>
      </c>
      <c r="Y38" s="2"/>
      <c r="Z38" s="2">
        <v>66819.789999999994</v>
      </c>
      <c r="AA38" s="1">
        <v>25</v>
      </c>
      <c r="AB38" s="1">
        <v>28</v>
      </c>
      <c r="AC38" s="1">
        <v>69</v>
      </c>
      <c r="AD38" s="1">
        <v>59</v>
      </c>
      <c r="AE38" s="1">
        <v>363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75</v>
      </c>
      <c r="AV38" s="1">
        <v>36</v>
      </c>
      <c r="AW38" s="1">
        <v>193</v>
      </c>
      <c r="AX38" s="1">
        <v>81</v>
      </c>
      <c r="AY38" s="1">
        <v>196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82</v>
      </c>
      <c r="BF38" s="1">
        <v>30</v>
      </c>
      <c r="BG38" s="1">
        <v>60</v>
      </c>
      <c r="BH38" s="1">
        <v>104</v>
      </c>
      <c r="BI38" s="1">
        <v>223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>
      <c r="A39" s="1">
        <v>70192</v>
      </c>
      <c r="B39" s="1" t="s">
        <v>173</v>
      </c>
      <c r="C39" s="1">
        <v>16</v>
      </c>
      <c r="D39" s="1">
        <v>285</v>
      </c>
      <c r="E39" s="1" t="s">
        <v>64</v>
      </c>
      <c r="F39" s="1">
        <v>588</v>
      </c>
      <c r="G39" s="1" t="s">
        <v>146</v>
      </c>
      <c r="H39" s="2">
        <v>113.9</v>
      </c>
      <c r="I39" s="2">
        <v>1822.4</v>
      </c>
      <c r="J39" s="10">
        <f t="shared" si="2"/>
        <v>9112</v>
      </c>
      <c r="K39" s="11">
        <f t="shared" si="3"/>
        <v>5</v>
      </c>
      <c r="L39" s="1">
        <v>5.44</v>
      </c>
      <c r="M39" s="1">
        <v>10.88</v>
      </c>
      <c r="N39" s="16">
        <f t="shared" si="12"/>
        <v>0</v>
      </c>
      <c r="O39" s="1"/>
      <c r="P39" s="1">
        <v>15.28</v>
      </c>
      <c r="Q39" s="1">
        <v>18</v>
      </c>
      <c r="R39" s="5">
        <v>0</v>
      </c>
      <c r="S39" s="1"/>
      <c r="T39" s="1">
        <v>10.06</v>
      </c>
      <c r="U39" s="1">
        <v>4.12</v>
      </c>
      <c r="V39" s="5">
        <v>5</v>
      </c>
      <c r="W39" s="1">
        <v>0</v>
      </c>
      <c r="X39" s="12">
        <v>56095.75</v>
      </c>
      <c r="Y39" s="2"/>
      <c r="Z39" s="2">
        <v>60139.199999999997</v>
      </c>
      <c r="AA39" s="1">
        <v>24</v>
      </c>
      <c r="AB39" s="1">
        <v>27</v>
      </c>
      <c r="AC39" s="1">
        <v>35</v>
      </c>
      <c r="AD39" s="1">
        <v>29</v>
      </c>
      <c r="AE39" s="1">
        <v>174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57</v>
      </c>
      <c r="AV39" s="1">
        <v>115</v>
      </c>
      <c r="AW39" s="1">
        <v>86</v>
      </c>
      <c r="AX39" s="1">
        <v>88</v>
      </c>
      <c r="AY39" s="1">
        <v>288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113</v>
      </c>
      <c r="BF39" s="1">
        <v>13</v>
      </c>
      <c r="BG39" s="1">
        <v>31</v>
      </c>
      <c r="BH39" s="1">
        <v>21</v>
      </c>
      <c r="BI39" s="1">
        <v>66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>
      <c r="A40" s="1">
        <v>70253</v>
      </c>
      <c r="B40" s="1" t="s">
        <v>111</v>
      </c>
      <c r="C40" s="1">
        <v>12</v>
      </c>
      <c r="D40" s="1">
        <v>285</v>
      </c>
      <c r="E40" s="1" t="s">
        <v>64</v>
      </c>
      <c r="F40" s="1">
        <v>558</v>
      </c>
      <c r="G40" s="1" t="s">
        <v>67</v>
      </c>
      <c r="H40" s="2">
        <v>95.089100000000002</v>
      </c>
      <c r="I40" s="2">
        <v>1141.0691999999999</v>
      </c>
      <c r="J40" s="10">
        <f t="shared" si="2"/>
        <v>5705.3459999999995</v>
      </c>
      <c r="K40" s="11">
        <f t="shared" si="3"/>
        <v>5</v>
      </c>
      <c r="L40" s="1">
        <v>8.83</v>
      </c>
      <c r="M40" s="1">
        <v>20.420000000000002</v>
      </c>
      <c r="N40" s="16">
        <f t="shared" si="12"/>
        <v>0</v>
      </c>
      <c r="O40" s="1"/>
      <c r="P40" s="1">
        <v>27.92</v>
      </c>
      <c r="Q40" s="1">
        <v>24.17</v>
      </c>
      <c r="R40" s="5">
        <v>5</v>
      </c>
      <c r="S40" s="1"/>
      <c r="T40" s="1">
        <v>12.25</v>
      </c>
      <c r="U40" s="1">
        <v>20.170000000000002</v>
      </c>
      <c r="V40" s="16">
        <f t="shared" ref="V40:V44" si="13">MAX(0,(TRUNC((T40*0.75)-U40)))</f>
        <v>0</v>
      </c>
      <c r="W40" s="1">
        <v>0</v>
      </c>
      <c r="X40" s="12">
        <v>55912.39</v>
      </c>
      <c r="Y40" s="2"/>
      <c r="Z40" s="2">
        <v>73884.23</v>
      </c>
      <c r="AA40" s="1">
        <v>6</v>
      </c>
      <c r="AB40" s="1">
        <v>30</v>
      </c>
      <c r="AC40" s="1">
        <v>80</v>
      </c>
      <c r="AD40" s="1">
        <v>10</v>
      </c>
      <c r="AE40" s="1">
        <v>245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112</v>
      </c>
      <c r="AV40" s="1">
        <v>89</v>
      </c>
      <c r="AW40" s="1">
        <v>112</v>
      </c>
      <c r="AX40" s="1">
        <v>133</v>
      </c>
      <c r="AY40" s="1">
        <v>290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41</v>
      </c>
      <c r="BF40" s="1">
        <v>14</v>
      </c>
      <c r="BG40" s="1">
        <v>58</v>
      </c>
      <c r="BH40" s="1">
        <v>82</v>
      </c>
      <c r="BI40" s="1">
        <v>242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>
      <c r="A41" s="1">
        <v>70080</v>
      </c>
      <c r="B41" s="1" t="s">
        <v>159</v>
      </c>
      <c r="C41" s="1">
        <v>12</v>
      </c>
      <c r="D41" s="1">
        <v>285</v>
      </c>
      <c r="E41" s="1" t="s">
        <v>64</v>
      </c>
      <c r="F41" s="1">
        <v>35</v>
      </c>
      <c r="G41" s="1" t="s">
        <v>76</v>
      </c>
      <c r="H41" s="2">
        <v>74.31</v>
      </c>
      <c r="I41" s="2">
        <v>891.72</v>
      </c>
      <c r="J41" s="10">
        <f t="shared" si="2"/>
        <v>13375.800000000001</v>
      </c>
      <c r="K41" s="11">
        <f t="shared" si="3"/>
        <v>15</v>
      </c>
      <c r="L41" s="1">
        <v>3.42</v>
      </c>
      <c r="M41" s="1">
        <v>4.5</v>
      </c>
      <c r="N41" s="16">
        <f t="shared" si="12"/>
        <v>0</v>
      </c>
      <c r="O41" s="1"/>
      <c r="P41" s="1">
        <v>43.62</v>
      </c>
      <c r="Q41" s="1">
        <v>28.42</v>
      </c>
      <c r="R41" s="5">
        <v>15</v>
      </c>
      <c r="S41" s="1"/>
      <c r="T41" s="1">
        <v>14.42</v>
      </c>
      <c r="U41" s="1">
        <v>13.33</v>
      </c>
      <c r="V41" s="16">
        <f t="shared" si="13"/>
        <v>0</v>
      </c>
      <c r="W41" s="1">
        <v>0</v>
      </c>
      <c r="X41" s="12">
        <v>54803.63</v>
      </c>
      <c r="Y41" s="2"/>
      <c r="Z41" s="2">
        <v>41242.050000000003</v>
      </c>
      <c r="AA41" s="1">
        <v>14</v>
      </c>
      <c r="AB41" s="1">
        <v>12</v>
      </c>
      <c r="AC41" s="1">
        <v>16</v>
      </c>
      <c r="AD41" s="1">
        <v>10</v>
      </c>
      <c r="AE41" s="1">
        <v>54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63</v>
      </c>
      <c r="AV41" s="1">
        <v>234</v>
      </c>
      <c r="AW41" s="1">
        <v>257</v>
      </c>
      <c r="AX41" s="1">
        <v>173</v>
      </c>
      <c r="AY41" s="1">
        <v>341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56</v>
      </c>
      <c r="BF41" s="1">
        <v>35</v>
      </c>
      <c r="BG41" s="1">
        <v>78</v>
      </c>
      <c r="BH41" s="1">
        <v>43</v>
      </c>
      <c r="BI41" s="1">
        <v>160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>
      <c r="A42" s="1">
        <v>70067</v>
      </c>
      <c r="B42" s="1" t="s">
        <v>136</v>
      </c>
      <c r="C42" s="1">
        <v>16</v>
      </c>
      <c r="D42" s="1">
        <v>285</v>
      </c>
      <c r="E42" s="1" t="s">
        <v>64</v>
      </c>
      <c r="F42" s="1">
        <v>387</v>
      </c>
      <c r="G42" s="1" t="s">
        <v>94</v>
      </c>
      <c r="H42" s="2">
        <v>50.88</v>
      </c>
      <c r="I42" s="2">
        <v>814.08</v>
      </c>
      <c r="J42" s="10">
        <f t="shared" si="2"/>
        <v>0</v>
      </c>
      <c r="K42" s="11">
        <f t="shared" si="3"/>
        <v>0</v>
      </c>
      <c r="L42" s="1">
        <v>10.47</v>
      </c>
      <c r="M42" s="1">
        <v>18.5</v>
      </c>
      <c r="N42" s="16">
        <f t="shared" si="12"/>
        <v>0</v>
      </c>
      <c r="O42" s="1"/>
      <c r="P42" s="1">
        <v>31.72</v>
      </c>
      <c r="Q42" s="1">
        <v>31.75</v>
      </c>
      <c r="R42" s="5">
        <v>0</v>
      </c>
      <c r="S42" s="1"/>
      <c r="T42" s="1">
        <v>22.75</v>
      </c>
      <c r="U42" s="1">
        <v>78.38</v>
      </c>
      <c r="V42" s="16">
        <f t="shared" si="13"/>
        <v>0</v>
      </c>
      <c r="W42" s="1">
        <v>0</v>
      </c>
      <c r="X42" s="12">
        <v>52864.32</v>
      </c>
      <c r="Y42" s="2"/>
      <c r="Z42" s="2">
        <v>104711.03999999999</v>
      </c>
      <c r="AA42" s="1">
        <v>36</v>
      </c>
      <c r="AB42" s="1">
        <v>65</v>
      </c>
      <c r="AC42" s="1">
        <v>65</v>
      </c>
      <c r="AD42" s="1">
        <v>68</v>
      </c>
      <c r="AE42" s="1">
        <v>296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102</v>
      </c>
      <c r="AV42" s="1">
        <v>192</v>
      </c>
      <c r="AW42" s="1">
        <v>207</v>
      </c>
      <c r="AX42" s="1">
        <v>205</v>
      </c>
      <c r="AY42" s="1">
        <v>508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112</v>
      </c>
      <c r="BF42" s="1">
        <v>61</v>
      </c>
      <c r="BG42" s="1">
        <v>112</v>
      </c>
      <c r="BH42" s="1">
        <v>219</v>
      </c>
      <c r="BI42" s="1">
        <v>1254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>
      <c r="A43" s="1">
        <v>70122</v>
      </c>
      <c r="B43" s="1" t="s">
        <v>132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2">
        <v>74.69</v>
      </c>
      <c r="I43" s="2">
        <v>1493.8</v>
      </c>
      <c r="J43" s="10">
        <f t="shared" si="2"/>
        <v>7469</v>
      </c>
      <c r="K43" s="11">
        <f t="shared" si="3"/>
        <v>5</v>
      </c>
      <c r="L43" s="1">
        <v>5.75</v>
      </c>
      <c r="M43" s="1">
        <v>17.399999999999999</v>
      </c>
      <c r="N43" s="16">
        <f t="shared" si="12"/>
        <v>0</v>
      </c>
      <c r="O43" s="1"/>
      <c r="P43" s="1">
        <v>21.98</v>
      </c>
      <c r="Q43" s="1">
        <v>17.350000000000001</v>
      </c>
      <c r="R43" s="5">
        <v>5</v>
      </c>
      <c r="S43" s="1"/>
      <c r="T43" s="1">
        <v>7.5</v>
      </c>
      <c r="U43" s="1">
        <v>17.55</v>
      </c>
      <c r="V43" s="16">
        <f t="shared" si="13"/>
        <v>0</v>
      </c>
      <c r="W43" s="1">
        <v>0</v>
      </c>
      <c r="X43" s="12">
        <v>52619.1</v>
      </c>
      <c r="Y43" s="2"/>
      <c r="Z43" s="2">
        <v>78125.740000000005</v>
      </c>
      <c r="AA43" s="1">
        <v>30</v>
      </c>
      <c r="AB43" s="1">
        <v>54</v>
      </c>
      <c r="AC43" s="1">
        <v>38</v>
      </c>
      <c r="AD43" s="1">
        <v>40</v>
      </c>
      <c r="AE43" s="1">
        <v>348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86</v>
      </c>
      <c r="AV43" s="1">
        <v>132</v>
      </c>
      <c r="AW43" s="1">
        <v>251</v>
      </c>
      <c r="AX43" s="1">
        <v>73</v>
      </c>
      <c r="AY43" s="1">
        <v>347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79</v>
      </c>
      <c r="BF43" s="1">
        <v>47</v>
      </c>
      <c r="BG43" s="1">
        <v>39</v>
      </c>
      <c r="BH43" s="1">
        <v>17</v>
      </c>
      <c r="BI43" s="1">
        <v>351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>
      <c r="A44" s="1">
        <v>70257</v>
      </c>
      <c r="B44" s="1" t="s">
        <v>93</v>
      </c>
      <c r="C44" s="1">
        <v>25</v>
      </c>
      <c r="D44" s="1">
        <v>285</v>
      </c>
      <c r="E44" s="1" t="s">
        <v>64</v>
      </c>
      <c r="F44" s="1">
        <v>387</v>
      </c>
      <c r="G44" s="1" t="s">
        <v>94</v>
      </c>
      <c r="H44" s="2">
        <v>28.24</v>
      </c>
      <c r="I44" s="2">
        <v>706</v>
      </c>
      <c r="J44" s="10">
        <f t="shared" si="2"/>
        <v>10590</v>
      </c>
      <c r="K44" s="11">
        <f t="shared" si="3"/>
        <v>15</v>
      </c>
      <c r="L44" s="1">
        <v>13.72</v>
      </c>
      <c r="M44" s="1">
        <v>17.760000000000002</v>
      </c>
      <c r="N44" s="16">
        <f t="shared" si="12"/>
        <v>0</v>
      </c>
      <c r="O44" s="1"/>
      <c r="P44" s="1">
        <v>36.18</v>
      </c>
      <c r="Q44" s="1">
        <v>23.12</v>
      </c>
      <c r="R44" s="5">
        <v>15</v>
      </c>
      <c r="S44" s="1"/>
      <c r="T44" s="1">
        <v>23.76</v>
      </c>
      <c r="U44" s="1">
        <v>19.239999999999998</v>
      </c>
      <c r="V44" s="16">
        <f t="shared" si="13"/>
        <v>0</v>
      </c>
      <c r="W44" s="1">
        <v>0</v>
      </c>
      <c r="X44" s="12">
        <v>52003.96</v>
      </c>
      <c r="Y44" s="2"/>
      <c r="Z44" s="2">
        <v>42444.72</v>
      </c>
      <c r="AA44" s="1">
        <v>133</v>
      </c>
      <c r="AB44" s="1">
        <v>40</v>
      </c>
      <c r="AC44" s="1">
        <v>128</v>
      </c>
      <c r="AD44" s="1">
        <v>124</v>
      </c>
      <c r="AE44" s="1">
        <v>444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164</v>
      </c>
      <c r="AV44" s="1">
        <v>192</v>
      </c>
      <c r="AW44" s="1">
        <v>482</v>
      </c>
      <c r="AX44" s="1">
        <v>325</v>
      </c>
      <c r="AY44" s="1">
        <v>578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238</v>
      </c>
      <c r="BF44" s="1">
        <v>69</v>
      </c>
      <c r="BG44" s="1">
        <v>202</v>
      </c>
      <c r="BH44" s="1">
        <v>239</v>
      </c>
      <c r="BI44" s="1">
        <v>481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>
      <c r="A45" s="1">
        <v>70046</v>
      </c>
      <c r="B45" s="1" t="s">
        <v>194</v>
      </c>
      <c r="C45" s="1">
        <v>24</v>
      </c>
      <c r="D45" s="1">
        <v>285</v>
      </c>
      <c r="E45" s="1" t="s">
        <v>64</v>
      </c>
      <c r="F45" s="1">
        <v>558</v>
      </c>
      <c r="G45" s="1" t="s">
        <v>67</v>
      </c>
      <c r="H45" s="2">
        <v>40.9</v>
      </c>
      <c r="I45" s="2">
        <v>981.6</v>
      </c>
      <c r="J45" s="10">
        <f t="shared" si="2"/>
        <v>9816</v>
      </c>
      <c r="K45" s="11">
        <f t="shared" si="3"/>
        <v>10</v>
      </c>
      <c r="L45" s="1">
        <v>11.04</v>
      </c>
      <c r="M45" s="1">
        <v>12.33</v>
      </c>
      <c r="N45" s="16">
        <f t="shared" si="12"/>
        <v>0</v>
      </c>
      <c r="O45" s="1"/>
      <c r="P45" s="1">
        <v>19.149999999999999</v>
      </c>
      <c r="Q45" s="1">
        <v>7.62</v>
      </c>
      <c r="R45" s="5">
        <v>10</v>
      </c>
      <c r="S45" s="1"/>
      <c r="T45" s="1">
        <v>19.350000000000001</v>
      </c>
      <c r="U45" s="1">
        <v>12.96</v>
      </c>
      <c r="V45" s="5">
        <v>0</v>
      </c>
      <c r="W45" s="1">
        <v>0</v>
      </c>
      <c r="X45" s="12">
        <v>48630.1</v>
      </c>
      <c r="Y45" s="2"/>
      <c r="Z45" s="2">
        <v>32311</v>
      </c>
      <c r="AA45" s="1">
        <v>64</v>
      </c>
      <c r="AB45" s="1">
        <v>65</v>
      </c>
      <c r="AC45" s="1">
        <v>106</v>
      </c>
      <c r="AD45" s="1">
        <v>125</v>
      </c>
      <c r="AE45" s="1">
        <v>296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152</v>
      </c>
      <c r="AV45" s="1">
        <v>128</v>
      </c>
      <c r="AW45" s="1">
        <v>193</v>
      </c>
      <c r="AX45" s="1">
        <v>101</v>
      </c>
      <c r="AY45" s="1">
        <v>183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180</v>
      </c>
      <c r="BF45" s="1">
        <v>42</v>
      </c>
      <c r="BG45" s="1">
        <v>197</v>
      </c>
      <c r="BH45" s="1">
        <v>133</v>
      </c>
      <c r="BI45" s="1">
        <v>311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>
      <c r="A46" s="1">
        <v>70078</v>
      </c>
      <c r="B46" s="1" t="s">
        <v>100</v>
      </c>
      <c r="C46" s="1">
        <v>10</v>
      </c>
      <c r="D46" s="1">
        <v>285</v>
      </c>
      <c r="E46" s="1" t="s">
        <v>64</v>
      </c>
      <c r="F46" s="1">
        <v>285</v>
      </c>
      <c r="G46" s="1" t="s">
        <v>64</v>
      </c>
      <c r="H46" s="2">
        <v>125.14</v>
      </c>
      <c r="I46" s="2">
        <v>1251.4000000000001</v>
      </c>
      <c r="J46" s="10">
        <f t="shared" si="2"/>
        <v>6257</v>
      </c>
      <c r="K46" s="11">
        <f t="shared" si="3"/>
        <v>5</v>
      </c>
      <c r="L46" s="1">
        <v>6.2</v>
      </c>
      <c r="M46" s="1">
        <v>6.7</v>
      </c>
      <c r="N46" s="16">
        <f t="shared" si="12"/>
        <v>0</v>
      </c>
      <c r="O46" s="1"/>
      <c r="P46" s="1">
        <v>19.899999999999999</v>
      </c>
      <c r="Q46" s="1">
        <v>14.3</v>
      </c>
      <c r="R46" s="5">
        <v>5</v>
      </c>
      <c r="S46" s="1"/>
      <c r="T46" s="1">
        <v>11.85</v>
      </c>
      <c r="U46" s="1">
        <v>13.6</v>
      </c>
      <c r="V46" s="16">
        <f t="shared" ref="V46:V54" si="14">MAX(0,(TRUNC((T46*0.75)-U46)))</f>
        <v>0</v>
      </c>
      <c r="W46" s="1">
        <v>0</v>
      </c>
      <c r="X46" s="12">
        <v>47490.63</v>
      </c>
      <c r="Y46" s="2"/>
      <c r="Z46" s="2">
        <v>43298.44</v>
      </c>
      <c r="AA46" s="1">
        <v>25</v>
      </c>
      <c r="AB46" s="1">
        <v>22</v>
      </c>
      <c r="AC46" s="1">
        <v>7</v>
      </c>
      <c r="AD46" s="1">
        <v>38</v>
      </c>
      <c r="AE46" s="1">
        <v>67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36</v>
      </c>
      <c r="AV46" s="1">
        <v>88</v>
      </c>
      <c r="AW46" s="1">
        <v>63</v>
      </c>
      <c r="AX46" s="1">
        <v>112</v>
      </c>
      <c r="AY46" s="1">
        <v>143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43</v>
      </c>
      <c r="BF46" s="1">
        <v>50</v>
      </c>
      <c r="BG46" s="1">
        <v>39</v>
      </c>
      <c r="BH46" s="1">
        <v>23</v>
      </c>
      <c r="BI46" s="1">
        <v>136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>
      <c r="A47" s="1">
        <v>70042</v>
      </c>
      <c r="B47" s="1" t="s">
        <v>182</v>
      </c>
      <c r="C47" s="1">
        <v>25</v>
      </c>
      <c r="D47" s="1">
        <v>285</v>
      </c>
      <c r="E47" s="1" t="s">
        <v>64</v>
      </c>
      <c r="F47" s="1">
        <v>387</v>
      </c>
      <c r="G47" s="1" t="s">
        <v>94</v>
      </c>
      <c r="H47" s="2">
        <v>27.499500000000001</v>
      </c>
      <c r="I47" s="2">
        <v>687.48749999999995</v>
      </c>
      <c r="J47" s="10">
        <f t="shared" si="2"/>
        <v>21312.112499999999</v>
      </c>
      <c r="K47" s="11">
        <f t="shared" si="3"/>
        <v>31</v>
      </c>
      <c r="L47" s="1">
        <v>21.96</v>
      </c>
      <c r="M47" s="1">
        <v>6.08</v>
      </c>
      <c r="N47" s="26">
        <v>16</v>
      </c>
      <c r="O47" s="1"/>
      <c r="P47" s="1">
        <v>24.96</v>
      </c>
      <c r="Q47" s="1">
        <v>12.8</v>
      </c>
      <c r="R47" s="5">
        <v>15</v>
      </c>
      <c r="S47" s="1"/>
      <c r="T47" s="1">
        <v>13</v>
      </c>
      <c r="U47" s="1">
        <v>9.2799999999999994</v>
      </c>
      <c r="V47" s="16">
        <f t="shared" si="14"/>
        <v>0</v>
      </c>
      <c r="W47" s="1">
        <v>0</v>
      </c>
      <c r="X47" s="12">
        <v>41194.25</v>
      </c>
      <c r="Y47" s="2"/>
      <c r="Z47" s="2">
        <v>19359.650000000001</v>
      </c>
      <c r="AA47" s="1">
        <v>242</v>
      </c>
      <c r="AB47" s="1">
        <v>188</v>
      </c>
      <c r="AC47" s="1">
        <v>143</v>
      </c>
      <c r="AD47" s="1">
        <v>140</v>
      </c>
      <c r="AE47" s="1">
        <v>152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159</v>
      </c>
      <c r="AV47" s="1">
        <v>210</v>
      </c>
      <c r="AW47" s="1">
        <v>215</v>
      </c>
      <c r="AX47" s="1">
        <v>290</v>
      </c>
      <c r="AY47" s="1">
        <v>320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88</v>
      </c>
      <c r="BF47" s="1">
        <v>115</v>
      </c>
      <c r="BG47" s="1">
        <v>102</v>
      </c>
      <c r="BH47" s="1">
        <v>155</v>
      </c>
      <c r="BI47" s="1">
        <v>232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>
      <c r="A48" s="1">
        <v>70027</v>
      </c>
      <c r="B48" s="1" t="s">
        <v>164</v>
      </c>
      <c r="C48" s="1">
        <v>24</v>
      </c>
      <c r="D48" s="1">
        <v>285</v>
      </c>
      <c r="E48" s="1" t="s">
        <v>64</v>
      </c>
      <c r="F48" s="1">
        <v>558</v>
      </c>
      <c r="G48" s="1" t="s">
        <v>67</v>
      </c>
      <c r="H48" s="2">
        <v>41.93</v>
      </c>
      <c r="I48" s="2">
        <v>1006.32</v>
      </c>
      <c r="J48" s="10">
        <f t="shared" si="2"/>
        <v>5031.6000000000004</v>
      </c>
      <c r="K48" s="11">
        <f t="shared" si="3"/>
        <v>5</v>
      </c>
      <c r="L48" s="1">
        <v>11.27</v>
      </c>
      <c r="M48" s="1">
        <v>17.5</v>
      </c>
      <c r="N48" s="16">
        <f>MAX(0,(TRUNC((L48*0.75)-M48)))</f>
        <v>0</v>
      </c>
      <c r="O48" s="1"/>
      <c r="P48" s="1">
        <v>20.170000000000002</v>
      </c>
      <c r="Q48" s="1">
        <v>15.71</v>
      </c>
      <c r="R48" s="5">
        <v>5</v>
      </c>
      <c r="S48" s="1"/>
      <c r="T48" s="1">
        <v>9</v>
      </c>
      <c r="U48" s="1">
        <v>15.25</v>
      </c>
      <c r="V48" s="16">
        <f t="shared" si="14"/>
        <v>0</v>
      </c>
      <c r="W48" s="1">
        <v>0</v>
      </c>
      <c r="X48" s="12">
        <v>40693.06</v>
      </c>
      <c r="Y48" s="2"/>
      <c r="Z48" s="2">
        <v>48764.59</v>
      </c>
      <c r="AA48" s="1">
        <v>72</v>
      </c>
      <c r="AB48" s="1">
        <v>88</v>
      </c>
      <c r="AC48" s="1">
        <v>110</v>
      </c>
      <c r="AD48" s="1">
        <v>89</v>
      </c>
      <c r="AE48" s="1">
        <v>420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186</v>
      </c>
      <c r="AV48" s="1">
        <v>122</v>
      </c>
      <c r="AW48" s="1">
        <v>156</v>
      </c>
      <c r="AX48" s="1">
        <v>162</v>
      </c>
      <c r="AY48" s="1">
        <v>377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64</v>
      </c>
      <c r="BF48" s="1">
        <v>88</v>
      </c>
      <c r="BG48" s="1">
        <v>60</v>
      </c>
      <c r="BH48" s="1">
        <v>96</v>
      </c>
      <c r="BI48" s="1">
        <v>366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>
      <c r="A49" s="1">
        <v>70087</v>
      </c>
      <c r="B49" s="1" t="s">
        <v>115</v>
      </c>
      <c r="C49" s="1">
        <v>25</v>
      </c>
      <c r="D49" s="1">
        <v>285</v>
      </c>
      <c r="E49" s="1" t="s">
        <v>64</v>
      </c>
      <c r="F49" s="1">
        <v>35</v>
      </c>
      <c r="G49" s="1" t="s">
        <v>76</v>
      </c>
      <c r="H49" s="2">
        <v>42.321100000000001</v>
      </c>
      <c r="I49" s="2">
        <v>1058.0274999999999</v>
      </c>
      <c r="J49" s="10">
        <f t="shared" si="2"/>
        <v>15870.412499999999</v>
      </c>
      <c r="K49" s="11">
        <f t="shared" si="3"/>
        <v>15</v>
      </c>
      <c r="L49" s="1">
        <v>12.36</v>
      </c>
      <c r="M49" s="1">
        <v>3.92</v>
      </c>
      <c r="N49" s="20">
        <v>10</v>
      </c>
      <c r="O49" s="1"/>
      <c r="P49" s="1">
        <v>13.34</v>
      </c>
      <c r="Q49" s="1">
        <v>8.56</v>
      </c>
      <c r="R49" s="5">
        <v>5</v>
      </c>
      <c r="S49" s="1"/>
      <c r="T49" s="1">
        <v>11.76</v>
      </c>
      <c r="U49" s="1">
        <v>16.72</v>
      </c>
      <c r="V49" s="16">
        <f t="shared" si="14"/>
        <v>0</v>
      </c>
      <c r="W49" s="1">
        <v>0</v>
      </c>
      <c r="X49" s="12">
        <v>39633.71</v>
      </c>
      <c r="Y49" s="2"/>
      <c r="Z49" s="2">
        <v>30894.400000000001</v>
      </c>
      <c r="AA49" s="1">
        <v>81</v>
      </c>
      <c r="AB49" s="1">
        <v>24</v>
      </c>
      <c r="AC49" s="1">
        <v>215</v>
      </c>
      <c r="AD49" s="1">
        <v>2</v>
      </c>
      <c r="AE49" s="1">
        <v>98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107</v>
      </c>
      <c r="AV49" s="1">
        <v>89</v>
      </c>
      <c r="AW49" s="1">
        <v>138</v>
      </c>
      <c r="AX49" s="1">
        <v>88</v>
      </c>
      <c r="AY49" s="1">
        <v>214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58</v>
      </c>
      <c r="BF49" s="1">
        <v>82</v>
      </c>
      <c r="BG49" s="1">
        <v>126</v>
      </c>
      <c r="BH49" s="1">
        <v>138</v>
      </c>
      <c r="BI49" s="1">
        <v>418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>
      <c r="A50" s="1">
        <v>70089</v>
      </c>
      <c r="B50" s="1" t="s">
        <v>122</v>
      </c>
      <c r="C50" s="1">
        <v>20</v>
      </c>
      <c r="D50" s="1">
        <v>285</v>
      </c>
      <c r="E50" s="1" t="s">
        <v>64</v>
      </c>
      <c r="F50" s="1">
        <v>558</v>
      </c>
      <c r="G50" s="1" t="s">
        <v>67</v>
      </c>
      <c r="H50" s="2">
        <v>62.962699999999998</v>
      </c>
      <c r="I50" s="2">
        <v>1259.2539999999999</v>
      </c>
      <c r="J50" s="10">
        <f t="shared" si="2"/>
        <v>6296.2699999999995</v>
      </c>
      <c r="K50" s="11">
        <f t="shared" si="3"/>
        <v>5</v>
      </c>
      <c r="L50" s="1">
        <v>7.78</v>
      </c>
      <c r="M50" s="1">
        <v>11.6</v>
      </c>
      <c r="N50" s="16">
        <f t="shared" ref="N50:N53" si="15">MAX(0,(TRUNC((L50*0.75)-M50)))</f>
        <v>0</v>
      </c>
      <c r="O50" s="1"/>
      <c r="P50" s="1">
        <v>14.25</v>
      </c>
      <c r="Q50" s="1">
        <v>12.2</v>
      </c>
      <c r="R50" s="5">
        <v>5</v>
      </c>
      <c r="S50" s="1"/>
      <c r="T50" s="1">
        <v>8.85</v>
      </c>
      <c r="U50" s="1">
        <v>23.25</v>
      </c>
      <c r="V50" s="16">
        <f t="shared" si="14"/>
        <v>0</v>
      </c>
      <c r="W50" s="1">
        <v>0</v>
      </c>
      <c r="X50" s="12">
        <v>38879.47</v>
      </c>
      <c r="Y50" s="2"/>
      <c r="Z50" s="2">
        <v>59247.9</v>
      </c>
      <c r="AA50" s="1">
        <v>50</v>
      </c>
      <c r="AB50" s="1">
        <v>66</v>
      </c>
      <c r="AC50" s="1">
        <v>50</v>
      </c>
      <c r="AD50" s="1">
        <v>45</v>
      </c>
      <c r="AE50" s="1">
        <v>232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86</v>
      </c>
      <c r="AV50" s="1">
        <v>76</v>
      </c>
      <c r="AW50" s="1">
        <v>128</v>
      </c>
      <c r="AX50" s="1">
        <v>66</v>
      </c>
      <c r="AY50" s="1">
        <v>244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86</v>
      </c>
      <c r="BF50" s="1">
        <v>97</v>
      </c>
      <c r="BG50" s="1">
        <v>24</v>
      </c>
      <c r="BH50" s="1">
        <v>37</v>
      </c>
      <c r="BI50" s="1">
        <v>465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>
      <c r="A51" s="1">
        <v>70968</v>
      </c>
      <c r="B51" s="1" t="s">
        <v>197</v>
      </c>
      <c r="C51" s="1">
        <v>12</v>
      </c>
      <c r="D51" s="1">
        <v>285</v>
      </c>
      <c r="E51" s="1" t="s">
        <v>64</v>
      </c>
      <c r="F51" s="1">
        <v>567</v>
      </c>
      <c r="G51" s="1" t="s">
        <v>74</v>
      </c>
      <c r="H51" s="2">
        <v>64.44</v>
      </c>
      <c r="I51" s="2">
        <v>773.28</v>
      </c>
      <c r="J51" s="10">
        <f t="shared" si="2"/>
        <v>3866.3999999999996</v>
      </c>
      <c r="K51" s="11">
        <f t="shared" si="3"/>
        <v>5</v>
      </c>
      <c r="L51" s="1">
        <v>2.83</v>
      </c>
      <c r="M51" s="1">
        <v>6.83</v>
      </c>
      <c r="N51" s="16">
        <f t="shared" si="15"/>
        <v>0</v>
      </c>
      <c r="O51" s="1"/>
      <c r="P51" s="1">
        <v>23.21</v>
      </c>
      <c r="Q51" s="1">
        <v>22</v>
      </c>
      <c r="R51" s="5">
        <v>5</v>
      </c>
      <c r="S51" s="1"/>
      <c r="T51" s="1">
        <v>22.17</v>
      </c>
      <c r="U51" s="1">
        <v>28.42</v>
      </c>
      <c r="V51" s="16">
        <f t="shared" si="14"/>
        <v>0</v>
      </c>
      <c r="W51" s="1">
        <v>0</v>
      </c>
      <c r="X51" s="12">
        <v>37278.54</v>
      </c>
      <c r="Y51" s="2"/>
      <c r="Z51" s="2">
        <v>44270.28</v>
      </c>
      <c r="AA51" s="1">
        <v>7</v>
      </c>
      <c r="AB51" s="1">
        <v>18</v>
      </c>
      <c r="AC51" s="1">
        <v>8</v>
      </c>
      <c r="AD51" s="1">
        <v>20</v>
      </c>
      <c r="AE51" s="1">
        <v>82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73</v>
      </c>
      <c r="AV51" s="1">
        <v>84</v>
      </c>
      <c r="AW51" s="1">
        <v>82</v>
      </c>
      <c r="AX51" s="1">
        <v>163</v>
      </c>
      <c r="AY51" s="1">
        <v>264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88</v>
      </c>
      <c r="BF51" s="1">
        <v>70</v>
      </c>
      <c r="BG51" s="1">
        <v>97</v>
      </c>
      <c r="BH51" s="1">
        <v>92</v>
      </c>
      <c r="BI51" s="1">
        <v>341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>
      <c r="A52" s="1">
        <v>70121</v>
      </c>
      <c r="B52" s="1" t="s">
        <v>116</v>
      </c>
      <c r="C52" s="1">
        <v>20</v>
      </c>
      <c r="D52" s="1">
        <v>285</v>
      </c>
      <c r="E52" s="1" t="s">
        <v>64</v>
      </c>
      <c r="F52" s="1">
        <v>573</v>
      </c>
      <c r="G52" s="1" t="s">
        <v>87</v>
      </c>
      <c r="H52" s="2">
        <v>36.898800000000001</v>
      </c>
      <c r="I52" s="2">
        <v>737.976</v>
      </c>
      <c r="J52" s="10">
        <f t="shared" si="2"/>
        <v>14759.52</v>
      </c>
      <c r="K52" s="11">
        <f t="shared" si="3"/>
        <v>20</v>
      </c>
      <c r="L52" s="1">
        <v>10.02</v>
      </c>
      <c r="M52" s="1">
        <v>7.75</v>
      </c>
      <c r="N52" s="16">
        <f t="shared" si="15"/>
        <v>0</v>
      </c>
      <c r="O52" s="1"/>
      <c r="P52" s="1">
        <v>23.28</v>
      </c>
      <c r="Q52" s="1">
        <v>2.95</v>
      </c>
      <c r="R52" s="5">
        <v>20</v>
      </c>
      <c r="S52" s="1"/>
      <c r="T52" s="1">
        <v>15.45</v>
      </c>
      <c r="U52" s="1">
        <v>12.05</v>
      </c>
      <c r="V52" s="16">
        <f t="shared" si="14"/>
        <v>0</v>
      </c>
      <c r="W52" s="1">
        <v>0</v>
      </c>
      <c r="X52" s="12">
        <v>35976.33</v>
      </c>
      <c r="Y52" s="2"/>
      <c r="Z52" s="2">
        <v>16788.95</v>
      </c>
      <c r="AA52" s="1">
        <v>58</v>
      </c>
      <c r="AB52" s="1">
        <v>52</v>
      </c>
      <c r="AC52" s="1">
        <v>79</v>
      </c>
      <c r="AD52" s="1">
        <v>75</v>
      </c>
      <c r="AE52" s="1">
        <v>155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96</v>
      </c>
      <c r="AV52" s="1">
        <v>168</v>
      </c>
      <c r="AW52" s="1">
        <v>200</v>
      </c>
      <c r="AX52" s="1">
        <v>171</v>
      </c>
      <c r="AY52" s="1">
        <v>59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152</v>
      </c>
      <c r="BF52" s="1">
        <v>140</v>
      </c>
      <c r="BG52" s="1">
        <v>41</v>
      </c>
      <c r="BH52" s="1">
        <v>92</v>
      </c>
      <c r="BI52" s="1">
        <v>241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>
      <c r="A53" s="1">
        <v>70135</v>
      </c>
      <c r="B53" s="1" t="s">
        <v>80</v>
      </c>
      <c r="C53" s="1">
        <v>15</v>
      </c>
      <c r="D53" s="1">
        <v>285</v>
      </c>
      <c r="E53" s="1" t="s">
        <v>64</v>
      </c>
      <c r="F53" s="1">
        <v>567</v>
      </c>
      <c r="G53" s="1" t="s">
        <v>74</v>
      </c>
      <c r="H53" s="2">
        <v>49.295400000000001</v>
      </c>
      <c r="I53" s="2">
        <v>739.43100000000004</v>
      </c>
      <c r="J53" s="10">
        <f t="shared" si="2"/>
        <v>7394.31</v>
      </c>
      <c r="K53" s="11">
        <f t="shared" si="3"/>
        <v>10</v>
      </c>
      <c r="L53" s="1">
        <v>13.2</v>
      </c>
      <c r="M53" s="1">
        <v>17.07</v>
      </c>
      <c r="N53" s="16">
        <f t="shared" si="15"/>
        <v>0</v>
      </c>
      <c r="O53" s="1"/>
      <c r="P53" s="1">
        <v>18.73</v>
      </c>
      <c r="Q53" s="1">
        <v>10.8</v>
      </c>
      <c r="R53" s="5">
        <v>10</v>
      </c>
      <c r="S53" s="1"/>
      <c r="T53" s="1">
        <v>16.57</v>
      </c>
      <c r="U53" s="1">
        <v>26</v>
      </c>
      <c r="V53" s="16">
        <f t="shared" si="14"/>
        <v>0</v>
      </c>
      <c r="W53" s="1">
        <v>0</v>
      </c>
      <c r="X53" s="12">
        <v>35862.400000000001</v>
      </c>
      <c r="Y53" s="2"/>
      <c r="Z53" s="2">
        <v>39830.68</v>
      </c>
      <c r="AA53" s="1">
        <v>37</v>
      </c>
      <c r="AB53" s="1">
        <v>38</v>
      </c>
      <c r="AC53" s="1">
        <v>96</v>
      </c>
      <c r="AD53" s="1">
        <v>92</v>
      </c>
      <c r="AE53" s="1">
        <v>256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59</v>
      </c>
      <c r="AV53" s="1">
        <v>66</v>
      </c>
      <c r="AW53" s="1">
        <v>146</v>
      </c>
      <c r="AX53" s="1">
        <v>86</v>
      </c>
      <c r="AY53" s="1">
        <v>162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42</v>
      </c>
      <c r="BF53" s="1">
        <v>59</v>
      </c>
      <c r="BG53" s="1">
        <v>132</v>
      </c>
      <c r="BH53" s="1">
        <v>90</v>
      </c>
      <c r="BI53" s="1">
        <v>390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>
      <c r="A54" s="1">
        <v>70050</v>
      </c>
      <c r="B54" s="1" t="s">
        <v>126</v>
      </c>
      <c r="C54" s="1">
        <v>24</v>
      </c>
      <c r="D54" s="1">
        <v>285</v>
      </c>
      <c r="E54" s="1" t="s">
        <v>64</v>
      </c>
      <c r="F54" s="1">
        <v>974</v>
      </c>
      <c r="G54" s="1" t="s">
        <v>110</v>
      </c>
      <c r="H54" s="2">
        <v>35.046599999999998</v>
      </c>
      <c r="I54" s="2">
        <v>841.11839999999995</v>
      </c>
      <c r="J54" s="10">
        <f t="shared" si="2"/>
        <v>8411.1839999999993</v>
      </c>
      <c r="K54" s="11">
        <f t="shared" si="3"/>
        <v>10</v>
      </c>
      <c r="L54" s="1">
        <v>10.119999999999999</v>
      </c>
      <c r="M54" s="1">
        <v>4.04</v>
      </c>
      <c r="N54" s="21">
        <v>5</v>
      </c>
      <c r="O54" s="1"/>
      <c r="P54" s="1">
        <v>17.75</v>
      </c>
      <c r="Q54" s="1">
        <v>15</v>
      </c>
      <c r="R54" s="5">
        <v>5</v>
      </c>
      <c r="S54" s="1"/>
      <c r="T54" s="1">
        <v>14.08</v>
      </c>
      <c r="U54" s="1">
        <v>16.5</v>
      </c>
      <c r="V54" s="16">
        <f t="shared" si="14"/>
        <v>0</v>
      </c>
      <c r="W54" s="1">
        <v>0</v>
      </c>
      <c r="X54" s="12">
        <v>35291.93</v>
      </c>
      <c r="Y54" s="2"/>
      <c r="Z54" s="2">
        <v>29894.75</v>
      </c>
      <c r="AA54" s="1">
        <v>65</v>
      </c>
      <c r="AB54" s="1">
        <v>103</v>
      </c>
      <c r="AC54" s="1">
        <v>90</v>
      </c>
      <c r="AD54" s="1">
        <v>73</v>
      </c>
      <c r="AE54" s="1">
        <v>97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180</v>
      </c>
      <c r="AW54" s="1">
        <v>222</v>
      </c>
      <c r="AX54" s="1">
        <v>228</v>
      </c>
      <c r="AY54" s="1">
        <v>360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60</v>
      </c>
      <c r="BF54" s="1">
        <v>186</v>
      </c>
      <c r="BG54" s="1">
        <v>120</v>
      </c>
      <c r="BH54" s="1">
        <v>130</v>
      </c>
      <c r="BI54" s="1">
        <v>396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>
      <c r="A55" s="1">
        <v>70269</v>
      </c>
      <c r="B55" s="1" t="s">
        <v>125</v>
      </c>
      <c r="C55" s="1">
        <v>10</v>
      </c>
      <c r="D55" s="1">
        <v>285</v>
      </c>
      <c r="E55" s="1" t="s">
        <v>64</v>
      </c>
      <c r="F55" s="1">
        <v>285</v>
      </c>
      <c r="G55" s="1" t="s">
        <v>64</v>
      </c>
      <c r="H55" s="2">
        <v>125.14</v>
      </c>
      <c r="I55" s="2">
        <v>1251.4000000000001</v>
      </c>
      <c r="J55" s="10">
        <f t="shared" si="2"/>
        <v>0</v>
      </c>
      <c r="K55" s="11">
        <f t="shared" si="3"/>
        <v>0</v>
      </c>
      <c r="L55" s="1">
        <v>5.4</v>
      </c>
      <c r="M55" s="1">
        <v>6.7</v>
      </c>
      <c r="N55" s="16">
        <f t="shared" ref="N55:N56" si="16">MAX(0,(TRUNC((L55*0.75)-M55)))</f>
        <v>0</v>
      </c>
      <c r="O55" s="1"/>
      <c r="P55" s="1">
        <v>7.1</v>
      </c>
      <c r="Q55" s="1">
        <v>10.1</v>
      </c>
      <c r="R55" s="5">
        <v>0</v>
      </c>
      <c r="S55" s="1"/>
      <c r="T55" s="1">
        <v>15.7</v>
      </c>
      <c r="U55" s="1">
        <v>10.7</v>
      </c>
      <c r="V55" s="5">
        <v>0</v>
      </c>
      <c r="W55" s="1">
        <v>0</v>
      </c>
      <c r="X55" s="12">
        <v>35289.480000000003</v>
      </c>
      <c r="Y55" s="2"/>
      <c r="Z55" s="2">
        <v>34413.5</v>
      </c>
      <c r="AA55" s="1">
        <v>16</v>
      </c>
      <c r="AB55" s="1">
        <v>11</v>
      </c>
      <c r="AC55" s="1">
        <v>15</v>
      </c>
      <c r="AD55" s="1">
        <v>35</v>
      </c>
      <c r="AE55" s="1">
        <v>67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19</v>
      </c>
      <c r="AV55" s="1">
        <v>12</v>
      </c>
      <c r="AW55" s="1">
        <v>46</v>
      </c>
      <c r="AX55" s="1">
        <v>0</v>
      </c>
      <c r="AY55" s="1">
        <v>101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50</v>
      </c>
      <c r="BF55" s="1">
        <v>50</v>
      </c>
      <c r="BG55" s="1">
        <v>60</v>
      </c>
      <c r="BH55" s="1">
        <v>44</v>
      </c>
      <c r="BI55" s="1">
        <v>107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>
      <c r="A56" s="1">
        <v>70140</v>
      </c>
      <c r="B56" s="1" t="s">
        <v>206</v>
      </c>
      <c r="C56" s="1">
        <v>1</v>
      </c>
      <c r="D56" s="1">
        <v>285</v>
      </c>
      <c r="E56" s="1" t="s">
        <v>64</v>
      </c>
      <c r="F56" s="1">
        <v>558</v>
      </c>
      <c r="G56" s="1" t="s">
        <v>67</v>
      </c>
      <c r="H56" s="2">
        <v>1133.7747999999999</v>
      </c>
      <c r="I56" s="2">
        <v>1133.7747999999999</v>
      </c>
      <c r="J56" s="10">
        <f t="shared" si="2"/>
        <v>0</v>
      </c>
      <c r="K56" s="11">
        <f t="shared" si="3"/>
        <v>0</v>
      </c>
      <c r="L56" s="1">
        <v>11</v>
      </c>
      <c r="M56" s="1">
        <v>52</v>
      </c>
      <c r="N56" s="16">
        <f t="shared" si="16"/>
        <v>0</v>
      </c>
      <c r="O56" s="1"/>
      <c r="P56" s="1">
        <v>5</v>
      </c>
      <c r="Q56" s="1">
        <v>8</v>
      </c>
      <c r="R56" s="5">
        <v>0</v>
      </c>
      <c r="S56" s="1"/>
      <c r="T56" s="1">
        <v>13</v>
      </c>
      <c r="U56" s="1">
        <v>53</v>
      </c>
      <c r="V56" s="16">
        <f>MAX(0,(TRUNC((T56*0.75)-U56)))</f>
        <v>0</v>
      </c>
      <c r="W56" s="1">
        <v>0</v>
      </c>
      <c r="X56" s="12">
        <v>32879.47</v>
      </c>
      <c r="Y56" s="2"/>
      <c r="Z56" s="2">
        <v>128116.55</v>
      </c>
      <c r="AA56" s="1">
        <v>2</v>
      </c>
      <c r="AB56" s="1">
        <v>3</v>
      </c>
      <c r="AC56" s="1">
        <v>5</v>
      </c>
      <c r="AD56" s="1">
        <v>5</v>
      </c>
      <c r="AE56" s="1">
        <v>52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2</v>
      </c>
      <c r="AV56" s="1">
        <v>3</v>
      </c>
      <c r="AW56" s="1">
        <v>1</v>
      </c>
      <c r="AX56" s="1">
        <v>1</v>
      </c>
      <c r="AY56" s="1">
        <v>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6</v>
      </c>
      <c r="BF56" s="1">
        <v>2</v>
      </c>
      <c r="BG56" s="1">
        <v>5</v>
      </c>
      <c r="BH56" s="1">
        <v>2</v>
      </c>
      <c r="BI56" s="1">
        <v>53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>
      <c r="A57" s="1">
        <v>70023</v>
      </c>
      <c r="B57" s="1" t="s">
        <v>185</v>
      </c>
      <c r="C57" s="1">
        <v>12</v>
      </c>
      <c r="D57" s="1">
        <v>285</v>
      </c>
      <c r="E57" s="1" t="s">
        <v>64</v>
      </c>
      <c r="F57" s="1">
        <v>991</v>
      </c>
      <c r="G57" s="1" t="s">
        <v>141</v>
      </c>
      <c r="H57" s="2">
        <v>54.37</v>
      </c>
      <c r="I57" s="2">
        <v>652.44000000000005</v>
      </c>
      <c r="J57" s="10">
        <f t="shared" si="2"/>
        <v>0</v>
      </c>
      <c r="K57" s="11">
        <f t="shared" si="3"/>
        <v>0</v>
      </c>
      <c r="L57" s="1">
        <v>21.25</v>
      </c>
      <c r="M57" s="1">
        <v>-6.08</v>
      </c>
      <c r="N57" s="5">
        <v>0</v>
      </c>
      <c r="O57" s="1"/>
      <c r="P57" s="1">
        <v>16.420000000000002</v>
      </c>
      <c r="Q57" s="1">
        <v>-2.25</v>
      </c>
      <c r="R57" s="5">
        <v>0</v>
      </c>
      <c r="S57" s="1"/>
      <c r="T57" s="1">
        <v>10.38</v>
      </c>
      <c r="U57" s="1">
        <v>-5.58</v>
      </c>
      <c r="V57" s="5">
        <v>0</v>
      </c>
      <c r="W57" s="1">
        <v>0</v>
      </c>
      <c r="X57" s="12">
        <v>31344.3</v>
      </c>
      <c r="Y57" s="2"/>
      <c r="Z57" s="2">
        <v>-9079.7900000000009</v>
      </c>
      <c r="AA57" s="1">
        <v>75</v>
      </c>
      <c r="AB57" s="1">
        <v>60</v>
      </c>
      <c r="AC57" s="1">
        <v>102</v>
      </c>
      <c r="AD57" s="1">
        <v>96</v>
      </c>
      <c r="AE57" s="1">
        <v>-73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62</v>
      </c>
      <c r="AV57" s="1">
        <v>80</v>
      </c>
      <c r="AW57" s="1">
        <v>74</v>
      </c>
      <c r="AX57" s="1">
        <v>42</v>
      </c>
      <c r="AY57" s="1">
        <v>-27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64</v>
      </c>
      <c r="BF57" s="1">
        <v>3</v>
      </c>
      <c r="BG57" s="1">
        <v>45</v>
      </c>
      <c r="BH57" s="1">
        <v>28</v>
      </c>
      <c r="BI57" s="1">
        <v>-67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>
      <c r="A58" s="1">
        <v>70233</v>
      </c>
      <c r="B58" s="1" t="s">
        <v>216</v>
      </c>
      <c r="C58" s="1">
        <v>12</v>
      </c>
      <c r="D58" s="1">
        <v>285</v>
      </c>
      <c r="E58" s="1" t="s">
        <v>64</v>
      </c>
      <c r="F58" s="1">
        <v>557</v>
      </c>
      <c r="G58" s="1" t="s">
        <v>69</v>
      </c>
      <c r="H58" s="2">
        <v>77.78</v>
      </c>
      <c r="I58" s="2">
        <v>933.36</v>
      </c>
      <c r="J58" s="10">
        <f t="shared" si="2"/>
        <v>18667.2</v>
      </c>
      <c r="K58" s="11">
        <f t="shared" si="3"/>
        <v>20</v>
      </c>
      <c r="L58" s="1">
        <v>11.38</v>
      </c>
      <c r="M58" s="1">
        <v>3</v>
      </c>
      <c r="N58" s="28">
        <f>MAX(0,(TRUNC((L58*0.75)-M58)))</f>
        <v>5</v>
      </c>
      <c r="O58" s="1"/>
      <c r="P58" s="1">
        <v>10.5</v>
      </c>
      <c r="Q58" s="1">
        <v>7</v>
      </c>
      <c r="R58" s="5">
        <v>5</v>
      </c>
      <c r="S58" s="1"/>
      <c r="T58" s="1">
        <v>11.46</v>
      </c>
      <c r="U58" s="1">
        <v>0.92</v>
      </c>
      <c r="V58" s="5">
        <v>10</v>
      </c>
      <c r="W58" s="1">
        <v>0</v>
      </c>
      <c r="X58" s="12">
        <v>31112</v>
      </c>
      <c r="Y58" s="2"/>
      <c r="Z58" s="2">
        <v>10189.18</v>
      </c>
      <c r="AA58" s="1">
        <v>49</v>
      </c>
      <c r="AB58" s="1">
        <v>57</v>
      </c>
      <c r="AC58" s="1">
        <v>56</v>
      </c>
      <c r="AD58" s="1">
        <v>6</v>
      </c>
      <c r="AE58" s="1">
        <v>36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59</v>
      </c>
      <c r="AV58" s="1">
        <v>73</v>
      </c>
      <c r="AW58" s="1">
        <v>23</v>
      </c>
      <c r="AX58" s="1">
        <v>15</v>
      </c>
      <c r="AY58" s="1">
        <v>84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73</v>
      </c>
      <c r="BF58" s="1">
        <v>97</v>
      </c>
      <c r="BG58" s="1">
        <v>13</v>
      </c>
      <c r="BH58" s="1">
        <v>6</v>
      </c>
      <c r="BI58" s="1">
        <v>11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>
      <c r="A59" s="1">
        <v>70016</v>
      </c>
      <c r="B59" s="1" t="s">
        <v>128</v>
      </c>
      <c r="C59" s="1">
        <v>5</v>
      </c>
      <c r="D59" s="1">
        <v>285</v>
      </c>
      <c r="E59" s="1" t="s">
        <v>64</v>
      </c>
      <c r="F59" s="1">
        <v>562</v>
      </c>
      <c r="G59" s="1" t="s">
        <v>65</v>
      </c>
      <c r="H59" s="2">
        <v>61.49</v>
      </c>
      <c r="I59" s="2">
        <v>307.45</v>
      </c>
      <c r="J59" s="10">
        <f t="shared" si="2"/>
        <v>33819.5</v>
      </c>
      <c r="K59" s="11">
        <f t="shared" si="3"/>
        <v>110</v>
      </c>
      <c r="L59" s="1">
        <v>12.4</v>
      </c>
      <c r="M59" s="1">
        <v>3</v>
      </c>
      <c r="N59" s="5">
        <v>10</v>
      </c>
      <c r="O59" s="1"/>
      <c r="P59" s="1">
        <v>62.6</v>
      </c>
      <c r="Q59" s="1">
        <v>0.8</v>
      </c>
      <c r="R59" s="5">
        <v>80</v>
      </c>
      <c r="S59" s="1"/>
      <c r="T59" s="1">
        <v>21.5</v>
      </c>
      <c r="U59" s="1">
        <v>2.4</v>
      </c>
      <c r="V59" s="5">
        <v>20</v>
      </c>
      <c r="W59" s="1">
        <v>0</v>
      </c>
      <c r="X59" s="12">
        <v>29668.92</v>
      </c>
      <c r="Y59" s="2"/>
      <c r="Z59" s="2">
        <v>1906.19</v>
      </c>
      <c r="AA59" s="1">
        <v>9</v>
      </c>
      <c r="AB59" s="1">
        <v>13</v>
      </c>
      <c r="AC59" s="1">
        <v>34</v>
      </c>
      <c r="AD59" s="1">
        <v>25</v>
      </c>
      <c r="AE59" s="1">
        <v>15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78</v>
      </c>
      <c r="AV59" s="1">
        <v>100</v>
      </c>
      <c r="AW59" s="1">
        <v>133</v>
      </c>
      <c r="AX59" s="1">
        <v>104</v>
      </c>
      <c r="AY59" s="1">
        <v>4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32</v>
      </c>
      <c r="BF59" s="1">
        <v>45</v>
      </c>
      <c r="BG59" s="1">
        <v>42</v>
      </c>
      <c r="BH59" s="1">
        <v>22</v>
      </c>
      <c r="BI59" s="1">
        <v>12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>
      <c r="A60" s="1">
        <v>70163</v>
      </c>
      <c r="B60" s="1" t="s">
        <v>187</v>
      </c>
      <c r="C60" s="1">
        <v>18</v>
      </c>
      <c r="D60" s="1">
        <v>285</v>
      </c>
      <c r="E60" s="1" t="s">
        <v>64</v>
      </c>
      <c r="F60" s="1">
        <v>974</v>
      </c>
      <c r="G60" s="1" t="s">
        <v>110</v>
      </c>
      <c r="H60" s="2">
        <v>57.171399999999998</v>
      </c>
      <c r="I60" s="2">
        <v>1029.0852</v>
      </c>
      <c r="J60" s="10">
        <f t="shared" si="2"/>
        <v>15436.278</v>
      </c>
      <c r="K60" s="11">
        <f t="shared" si="3"/>
        <v>15</v>
      </c>
      <c r="L60" s="1">
        <v>5.31</v>
      </c>
      <c r="M60" s="1">
        <v>0.94</v>
      </c>
      <c r="N60" s="21">
        <v>5</v>
      </c>
      <c r="O60" s="1"/>
      <c r="P60" s="1">
        <v>13.31</v>
      </c>
      <c r="Q60" s="1">
        <v>5.89</v>
      </c>
      <c r="R60" s="5">
        <v>10</v>
      </c>
      <c r="S60" s="1"/>
      <c r="T60" s="1">
        <v>9.5299999999999994</v>
      </c>
      <c r="U60" s="1">
        <v>9</v>
      </c>
      <c r="V60" s="16">
        <f t="shared" ref="V60:V61" si="17">MAX(0,(TRUNC((T60*0.75)-U60)))</f>
        <v>0</v>
      </c>
      <c r="W60" s="1">
        <v>0</v>
      </c>
      <c r="X60" s="12">
        <v>28957.31</v>
      </c>
      <c r="Y60" s="2"/>
      <c r="Z60" s="2">
        <v>16293.85</v>
      </c>
      <c r="AA60" s="1">
        <v>12</v>
      </c>
      <c r="AB60" s="1">
        <v>42</v>
      </c>
      <c r="AC60" s="1">
        <v>43</v>
      </c>
      <c r="AD60" s="1">
        <v>39</v>
      </c>
      <c r="AE60" s="1">
        <v>17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47</v>
      </c>
      <c r="AV60" s="1">
        <v>88</v>
      </c>
      <c r="AW60" s="1">
        <v>104</v>
      </c>
      <c r="AX60" s="1">
        <v>89</v>
      </c>
      <c r="AY60" s="1">
        <v>106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45</v>
      </c>
      <c r="BF60" s="1">
        <v>48</v>
      </c>
      <c r="BG60" s="1">
        <v>66</v>
      </c>
      <c r="BH60" s="1">
        <v>73</v>
      </c>
      <c r="BI60" s="1">
        <v>162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>
      <c r="A61" s="1">
        <v>70144</v>
      </c>
      <c r="B61" s="1" t="s">
        <v>177</v>
      </c>
      <c r="C61" s="1">
        <v>12</v>
      </c>
      <c r="D61" s="1">
        <v>285</v>
      </c>
      <c r="E61" s="1" t="s">
        <v>64</v>
      </c>
      <c r="F61" s="1">
        <v>567</v>
      </c>
      <c r="G61" s="1" t="s">
        <v>74</v>
      </c>
      <c r="H61" s="2">
        <v>64.44</v>
      </c>
      <c r="I61" s="2">
        <v>773.28</v>
      </c>
      <c r="J61" s="10">
        <f t="shared" si="2"/>
        <v>3866.3999999999996</v>
      </c>
      <c r="K61" s="11">
        <f t="shared" si="3"/>
        <v>5</v>
      </c>
      <c r="L61" s="1">
        <v>6.42</v>
      </c>
      <c r="M61" s="1">
        <v>8.92</v>
      </c>
      <c r="N61" s="16">
        <f>MAX(0,(TRUNC((L61*0.75)-M61)))</f>
        <v>0</v>
      </c>
      <c r="O61" s="1"/>
      <c r="P61" s="1">
        <v>13.33</v>
      </c>
      <c r="Q61" s="1">
        <v>10.5</v>
      </c>
      <c r="R61" s="5">
        <v>5</v>
      </c>
      <c r="S61" s="1"/>
      <c r="T61" s="1">
        <v>17</v>
      </c>
      <c r="U61" s="1">
        <v>12</v>
      </c>
      <c r="V61" s="16">
        <f t="shared" si="17"/>
        <v>0</v>
      </c>
      <c r="W61" s="1">
        <v>0</v>
      </c>
      <c r="X61" s="12">
        <v>28418.04</v>
      </c>
      <c r="Y61" s="2"/>
      <c r="Z61" s="2">
        <v>24293.88</v>
      </c>
      <c r="AA61" s="1">
        <v>17</v>
      </c>
      <c r="AB61" s="1">
        <v>36</v>
      </c>
      <c r="AC61" s="1">
        <v>27</v>
      </c>
      <c r="AD61" s="1">
        <v>30</v>
      </c>
      <c r="AE61" s="1">
        <v>107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76</v>
      </c>
      <c r="AV61" s="1">
        <v>61</v>
      </c>
      <c r="AW61" s="1">
        <v>39</v>
      </c>
      <c r="AX61" s="1">
        <v>29</v>
      </c>
      <c r="AY61" s="1">
        <v>126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110</v>
      </c>
      <c r="BF61" s="1">
        <v>25</v>
      </c>
      <c r="BG61" s="1">
        <v>70</v>
      </c>
      <c r="BH61" s="1">
        <v>23</v>
      </c>
      <c r="BI61" s="1">
        <v>144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>
      <c r="A62" s="1">
        <v>70169</v>
      </c>
      <c r="B62" s="1" t="s">
        <v>137</v>
      </c>
      <c r="C62" s="1">
        <v>15</v>
      </c>
      <c r="D62" s="1">
        <v>285</v>
      </c>
      <c r="E62" s="1" t="s">
        <v>64</v>
      </c>
      <c r="F62" s="1">
        <v>562</v>
      </c>
      <c r="G62" s="1" t="s">
        <v>65</v>
      </c>
      <c r="H62" s="2">
        <v>30.07</v>
      </c>
      <c r="I62" s="2">
        <v>451.05</v>
      </c>
      <c r="J62" s="10">
        <f t="shared" si="2"/>
        <v>13531.5</v>
      </c>
      <c r="K62" s="11">
        <f t="shared" si="3"/>
        <v>30</v>
      </c>
      <c r="L62" s="1">
        <v>10.5</v>
      </c>
      <c r="M62" s="1">
        <v>6.67</v>
      </c>
      <c r="N62" s="20">
        <v>5</v>
      </c>
      <c r="O62" s="1"/>
      <c r="P62" s="1">
        <v>33.869999999999997</v>
      </c>
      <c r="Q62" s="1">
        <v>17.600000000000001</v>
      </c>
      <c r="R62" s="5">
        <v>15</v>
      </c>
      <c r="S62" s="1"/>
      <c r="T62" s="1">
        <v>16.2</v>
      </c>
      <c r="U62" s="1">
        <v>5.27</v>
      </c>
      <c r="V62" s="5">
        <v>10</v>
      </c>
      <c r="W62" s="1">
        <v>0</v>
      </c>
      <c r="X62" s="12">
        <v>27318.6</v>
      </c>
      <c r="Y62" s="2"/>
      <c r="Z62" s="2">
        <v>13321.01</v>
      </c>
      <c r="AA62" s="1">
        <v>43</v>
      </c>
      <c r="AB62" s="1">
        <v>10</v>
      </c>
      <c r="AC62" s="1">
        <v>60</v>
      </c>
      <c r="AD62" s="1">
        <v>99</v>
      </c>
      <c r="AE62" s="1">
        <v>100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175</v>
      </c>
      <c r="AV62" s="1">
        <v>77</v>
      </c>
      <c r="AW62" s="1">
        <v>209</v>
      </c>
      <c r="AX62" s="1">
        <v>171</v>
      </c>
      <c r="AY62" s="1">
        <v>264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65</v>
      </c>
      <c r="BF62" s="1">
        <v>50</v>
      </c>
      <c r="BG62" s="1">
        <v>140</v>
      </c>
      <c r="BH62" s="1">
        <v>26</v>
      </c>
      <c r="BI62" s="1">
        <v>79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>
      <c r="A63" s="1">
        <v>70091</v>
      </c>
      <c r="B63" s="1" t="s">
        <v>106</v>
      </c>
      <c r="C63" s="1">
        <v>30</v>
      </c>
      <c r="D63" s="1">
        <v>285</v>
      </c>
      <c r="E63" s="1" t="s">
        <v>64</v>
      </c>
      <c r="F63" s="1">
        <v>573</v>
      </c>
      <c r="G63" s="1" t="s">
        <v>87</v>
      </c>
      <c r="H63" s="2">
        <v>29.0321</v>
      </c>
      <c r="I63" s="2">
        <v>870.96299999999997</v>
      </c>
      <c r="J63" s="10">
        <f t="shared" si="2"/>
        <v>4354.8149999999996</v>
      </c>
      <c r="K63" s="11">
        <f t="shared" si="3"/>
        <v>5</v>
      </c>
      <c r="L63" s="1">
        <v>10</v>
      </c>
      <c r="M63" s="1">
        <v>28.73</v>
      </c>
      <c r="N63" s="16">
        <f t="shared" ref="N63:N64" si="18">MAX(0,(TRUNC((L63*0.75)-M63)))</f>
        <v>0</v>
      </c>
      <c r="O63" s="1"/>
      <c r="P63" s="1">
        <v>14.77</v>
      </c>
      <c r="Q63" s="1">
        <v>11.63</v>
      </c>
      <c r="R63" s="5">
        <v>5</v>
      </c>
      <c r="S63" s="1"/>
      <c r="T63" s="1">
        <v>6.47</v>
      </c>
      <c r="U63" s="1">
        <v>12.33</v>
      </c>
      <c r="V63" s="16">
        <f t="shared" ref="V63:V64" si="19">MAX(0,(TRUNC((T63*0.75)-U63)))</f>
        <v>0</v>
      </c>
      <c r="W63" s="1">
        <v>0</v>
      </c>
      <c r="X63" s="12">
        <v>27203.08</v>
      </c>
      <c r="Y63" s="2"/>
      <c r="Z63" s="2">
        <v>45899.75</v>
      </c>
      <c r="AA63" s="1">
        <v>55</v>
      </c>
      <c r="AB63" s="1">
        <v>81</v>
      </c>
      <c r="AC63" s="1">
        <v>142</v>
      </c>
      <c r="AD63" s="1">
        <v>125</v>
      </c>
      <c r="AE63" s="1">
        <v>862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72</v>
      </c>
      <c r="AV63" s="1">
        <v>80</v>
      </c>
      <c r="AW63" s="1">
        <v>263</v>
      </c>
      <c r="AX63" s="1">
        <v>136</v>
      </c>
      <c r="AY63" s="1">
        <v>349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19</v>
      </c>
      <c r="BF63" s="1">
        <v>122</v>
      </c>
      <c r="BG63" s="1">
        <v>80</v>
      </c>
      <c r="BH63" s="1">
        <v>68</v>
      </c>
      <c r="BI63" s="1">
        <v>370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>
      <c r="A64" s="1">
        <v>70159</v>
      </c>
      <c r="B64" s="1" t="s">
        <v>166</v>
      </c>
      <c r="C64" s="1">
        <v>20</v>
      </c>
      <c r="D64" s="1">
        <v>285</v>
      </c>
      <c r="E64" s="1" t="s">
        <v>64</v>
      </c>
      <c r="F64" s="1">
        <v>322</v>
      </c>
      <c r="G64" s="1" t="s">
        <v>167</v>
      </c>
      <c r="H64" s="2">
        <v>68.760000000000005</v>
      </c>
      <c r="I64" s="2">
        <v>1375.2</v>
      </c>
      <c r="J64" s="10">
        <f t="shared" si="2"/>
        <v>0</v>
      </c>
      <c r="K64" s="11">
        <f t="shared" si="3"/>
        <v>0</v>
      </c>
      <c r="L64" s="1">
        <v>2.72</v>
      </c>
      <c r="M64" s="1">
        <v>21.25</v>
      </c>
      <c r="N64" s="16">
        <f t="shared" si="18"/>
        <v>0</v>
      </c>
      <c r="O64" s="1"/>
      <c r="P64" s="1">
        <v>12.18</v>
      </c>
      <c r="Q64" s="1">
        <v>32.450000000000003</v>
      </c>
      <c r="R64" s="5">
        <v>0</v>
      </c>
      <c r="S64" s="1"/>
      <c r="T64" s="1">
        <v>4.3499999999999996</v>
      </c>
      <c r="U64" s="1">
        <v>11.85</v>
      </c>
      <c r="V64" s="16">
        <f t="shared" si="19"/>
        <v>0</v>
      </c>
      <c r="W64" s="1">
        <v>0</v>
      </c>
      <c r="X64" s="12">
        <v>26472.6</v>
      </c>
      <c r="Y64" s="2"/>
      <c r="Z64" s="2">
        <v>90144.36</v>
      </c>
      <c r="AA64" s="1">
        <v>7</v>
      </c>
      <c r="AB64" s="1">
        <v>3</v>
      </c>
      <c r="AC64" s="1">
        <v>19</v>
      </c>
      <c r="AD64" s="1">
        <v>54</v>
      </c>
      <c r="AE64" s="1">
        <v>425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39</v>
      </c>
      <c r="AV64" s="1">
        <v>46</v>
      </c>
      <c r="AW64" s="1">
        <v>128</v>
      </c>
      <c r="AX64" s="1">
        <v>107</v>
      </c>
      <c r="AY64" s="1">
        <v>649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35</v>
      </c>
      <c r="BF64" s="1">
        <v>15</v>
      </c>
      <c r="BG64" s="1">
        <v>24</v>
      </c>
      <c r="BH64" s="1">
        <v>41</v>
      </c>
      <c r="BI64" s="1">
        <v>237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>
      <c r="A65" s="1">
        <v>70306</v>
      </c>
      <c r="B65" s="1" t="s">
        <v>204</v>
      </c>
      <c r="C65" s="1">
        <v>16</v>
      </c>
      <c r="D65" s="1">
        <v>285</v>
      </c>
      <c r="E65" s="1" t="s">
        <v>64</v>
      </c>
      <c r="F65" s="1">
        <v>558</v>
      </c>
      <c r="G65" s="1" t="s">
        <v>67</v>
      </c>
      <c r="H65" s="2">
        <v>81.209999999999994</v>
      </c>
      <c r="I65" s="2">
        <v>1299.3599999999999</v>
      </c>
      <c r="J65" s="10">
        <f t="shared" si="2"/>
        <v>25987.199999999997</v>
      </c>
      <c r="K65" s="11">
        <f t="shared" si="3"/>
        <v>20</v>
      </c>
      <c r="L65" s="1">
        <v>7.19</v>
      </c>
      <c r="M65" s="1">
        <v>3.81</v>
      </c>
      <c r="N65" s="20">
        <v>5</v>
      </c>
      <c r="O65" s="1"/>
      <c r="P65" s="1">
        <v>9.6199999999999992</v>
      </c>
      <c r="Q65" s="1">
        <v>0.62</v>
      </c>
      <c r="R65" s="5">
        <v>10</v>
      </c>
      <c r="S65" s="1"/>
      <c r="T65" s="1">
        <v>3.53</v>
      </c>
      <c r="U65" s="1">
        <v>1.38</v>
      </c>
      <c r="V65" s="5">
        <v>5</v>
      </c>
      <c r="W65" s="1">
        <v>0</v>
      </c>
      <c r="X65" s="12">
        <v>26433.86</v>
      </c>
      <c r="Y65" s="2"/>
      <c r="Z65" s="2">
        <v>7552.53</v>
      </c>
      <c r="AA65" s="1">
        <v>42</v>
      </c>
      <c r="AB65" s="1">
        <v>20</v>
      </c>
      <c r="AC65" s="1">
        <v>52</v>
      </c>
      <c r="AD65" s="1">
        <v>22</v>
      </c>
      <c r="AE65" s="1">
        <v>61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80</v>
      </c>
      <c r="AV65" s="1">
        <v>9</v>
      </c>
      <c r="AW65" s="1">
        <v>37</v>
      </c>
      <c r="AX65" s="1">
        <v>65</v>
      </c>
      <c r="AY65" s="1">
        <v>10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32</v>
      </c>
      <c r="BF65" s="1">
        <v>13</v>
      </c>
      <c r="BG65" s="1">
        <v>16</v>
      </c>
      <c r="BH65" s="1">
        <v>4</v>
      </c>
      <c r="BI65" s="1">
        <v>22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>
      <c r="A66" s="1">
        <v>70259</v>
      </c>
      <c r="B66" s="1" t="s">
        <v>155</v>
      </c>
      <c r="C66" s="1">
        <v>24</v>
      </c>
      <c r="D66" s="1">
        <v>285</v>
      </c>
      <c r="E66" s="1" t="s">
        <v>64</v>
      </c>
      <c r="F66" s="1">
        <v>974</v>
      </c>
      <c r="G66" s="1" t="s">
        <v>110</v>
      </c>
      <c r="H66" s="2">
        <v>35.979999999999997</v>
      </c>
      <c r="I66" s="2">
        <v>863.52</v>
      </c>
      <c r="J66" s="10">
        <f t="shared" si="2"/>
        <v>4317.6000000000004</v>
      </c>
      <c r="K66" s="11">
        <f t="shared" si="3"/>
        <v>5</v>
      </c>
      <c r="L66" s="1">
        <v>4.96</v>
      </c>
      <c r="M66" s="1">
        <v>6.54</v>
      </c>
      <c r="N66" s="16">
        <f t="shared" ref="N66:N67" si="20">MAX(0,(TRUNC((L66*0.75)-M66)))</f>
        <v>0</v>
      </c>
      <c r="O66" s="1"/>
      <c r="P66" s="1">
        <v>14.96</v>
      </c>
      <c r="Q66" s="1">
        <v>10.08</v>
      </c>
      <c r="R66" s="5">
        <v>5</v>
      </c>
      <c r="S66" s="1"/>
      <c r="T66" s="1">
        <v>10.15</v>
      </c>
      <c r="U66" s="1">
        <v>21.75</v>
      </c>
      <c r="V66" s="16">
        <f t="shared" ref="V66:V71" si="21">MAX(0,(TRUNC((T66*0.75)-U66)))</f>
        <v>0</v>
      </c>
      <c r="W66" s="1">
        <v>0</v>
      </c>
      <c r="X66" s="12">
        <v>25959.57</v>
      </c>
      <c r="Y66" s="2"/>
      <c r="Z66" s="2">
        <v>33137.58</v>
      </c>
      <c r="AA66" s="1">
        <v>38</v>
      </c>
      <c r="AB66" s="1">
        <v>50</v>
      </c>
      <c r="AC66" s="1">
        <v>42</v>
      </c>
      <c r="AD66" s="1">
        <v>28</v>
      </c>
      <c r="AE66" s="1">
        <v>157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91</v>
      </c>
      <c r="AV66" s="1">
        <v>157</v>
      </c>
      <c r="AW66" s="1">
        <v>125</v>
      </c>
      <c r="AX66" s="1">
        <v>129</v>
      </c>
      <c r="AY66" s="1">
        <v>242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109</v>
      </c>
      <c r="BF66" s="1">
        <v>120</v>
      </c>
      <c r="BG66" s="1">
        <v>42</v>
      </c>
      <c r="BH66" s="1">
        <v>65</v>
      </c>
      <c r="BI66" s="1">
        <v>522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>
      <c r="A67" s="1">
        <v>70024</v>
      </c>
      <c r="B67" s="1" t="s">
        <v>196</v>
      </c>
      <c r="C67" s="1">
        <v>20</v>
      </c>
      <c r="D67" s="1">
        <v>285</v>
      </c>
      <c r="E67" s="1" t="s">
        <v>64</v>
      </c>
      <c r="F67" s="1">
        <v>558</v>
      </c>
      <c r="G67" s="1" t="s">
        <v>67</v>
      </c>
      <c r="H67" s="2">
        <v>77.58</v>
      </c>
      <c r="I67" s="2">
        <v>1551.6</v>
      </c>
      <c r="J67" s="10">
        <f t="shared" si="2"/>
        <v>0</v>
      </c>
      <c r="K67" s="11">
        <f t="shared" si="3"/>
        <v>0</v>
      </c>
      <c r="L67" s="1">
        <v>6.75</v>
      </c>
      <c r="M67" s="1">
        <v>4.7</v>
      </c>
      <c r="N67" s="16">
        <f t="shared" si="20"/>
        <v>0</v>
      </c>
      <c r="O67" s="1"/>
      <c r="P67" s="1">
        <v>3.92</v>
      </c>
      <c r="Q67" s="1">
        <v>4.0999999999999996</v>
      </c>
      <c r="R67" s="5">
        <v>0</v>
      </c>
      <c r="S67" s="1"/>
      <c r="T67" s="1">
        <v>5.78</v>
      </c>
      <c r="U67" s="1">
        <v>13.05</v>
      </c>
      <c r="V67" s="16">
        <f t="shared" si="21"/>
        <v>0</v>
      </c>
      <c r="W67" s="1">
        <v>0</v>
      </c>
      <c r="X67" s="12">
        <v>25523.82</v>
      </c>
      <c r="Y67" s="2"/>
      <c r="Z67" s="2">
        <v>33902.46</v>
      </c>
      <c r="AA67" s="1">
        <v>22</v>
      </c>
      <c r="AB67" s="1">
        <v>54</v>
      </c>
      <c r="AC67" s="1">
        <v>65</v>
      </c>
      <c r="AD67" s="1">
        <v>42</v>
      </c>
      <c r="AE67" s="1">
        <v>94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25</v>
      </c>
      <c r="AV67" s="1">
        <v>22</v>
      </c>
      <c r="AW67" s="1">
        <v>27</v>
      </c>
      <c r="AX67" s="1">
        <v>31</v>
      </c>
      <c r="AY67" s="1">
        <v>82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30</v>
      </c>
      <c r="BF67" s="1">
        <v>17</v>
      </c>
      <c r="BG67" s="1">
        <v>56</v>
      </c>
      <c r="BH67" s="1">
        <v>42</v>
      </c>
      <c r="BI67" s="1">
        <v>261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>
      <c r="A68" s="1">
        <v>70972</v>
      </c>
      <c r="B68" s="1" t="s">
        <v>181</v>
      </c>
      <c r="C68" s="1">
        <v>20</v>
      </c>
      <c r="D68" s="1">
        <v>285</v>
      </c>
      <c r="E68" s="1" t="s">
        <v>64</v>
      </c>
      <c r="F68" s="1">
        <v>558</v>
      </c>
      <c r="G68" s="1" t="s">
        <v>67</v>
      </c>
      <c r="H68" s="2">
        <v>100.1</v>
      </c>
      <c r="I68" s="2">
        <v>2002</v>
      </c>
      <c r="J68" s="10">
        <f t="shared" si="2"/>
        <v>20020</v>
      </c>
      <c r="K68" s="11">
        <f t="shared" si="3"/>
        <v>10</v>
      </c>
      <c r="L68" s="1">
        <v>6</v>
      </c>
      <c r="M68" s="1">
        <v>0.8</v>
      </c>
      <c r="N68" s="20">
        <v>10</v>
      </c>
      <c r="O68" s="1"/>
      <c r="P68" s="1">
        <v>2.33</v>
      </c>
      <c r="Q68" s="1">
        <v>3.3</v>
      </c>
      <c r="R68" s="5">
        <v>0</v>
      </c>
      <c r="S68" s="1"/>
      <c r="T68" s="1">
        <v>3.5</v>
      </c>
      <c r="U68" s="1">
        <v>3.2</v>
      </c>
      <c r="V68" s="16">
        <f t="shared" si="21"/>
        <v>0</v>
      </c>
      <c r="W68" s="1">
        <v>0</v>
      </c>
      <c r="X68" s="12">
        <v>23673.65</v>
      </c>
      <c r="Y68" s="2"/>
      <c r="Z68" s="2">
        <v>14614.6</v>
      </c>
      <c r="AA68" s="1">
        <v>79</v>
      </c>
      <c r="AB68" s="1">
        <v>24</v>
      </c>
      <c r="AC68" s="1">
        <v>20</v>
      </c>
      <c r="AD68" s="1">
        <v>18</v>
      </c>
      <c r="AE68" s="1">
        <v>16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18</v>
      </c>
      <c r="AV68" s="1">
        <v>17</v>
      </c>
      <c r="AW68" s="1">
        <v>9</v>
      </c>
      <c r="AX68" s="1">
        <v>22</v>
      </c>
      <c r="AY68" s="1">
        <v>66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27</v>
      </c>
      <c r="BF68" s="1">
        <v>6</v>
      </c>
      <c r="BG68" s="1">
        <v>23</v>
      </c>
      <c r="BH68" s="1">
        <v>34</v>
      </c>
      <c r="BI68" s="1">
        <v>64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>
      <c r="A69" s="1">
        <v>70128</v>
      </c>
      <c r="B69" s="1" t="s">
        <v>134</v>
      </c>
      <c r="C69" s="1">
        <v>20</v>
      </c>
      <c r="D69" s="1">
        <v>285</v>
      </c>
      <c r="E69" s="1" t="s">
        <v>64</v>
      </c>
      <c r="F69" s="1">
        <v>573</v>
      </c>
      <c r="G69" s="1" t="s">
        <v>87</v>
      </c>
      <c r="H69" s="2">
        <v>50.367400000000004</v>
      </c>
      <c r="I69" s="2">
        <v>1007.348</v>
      </c>
      <c r="J69" s="10">
        <f t="shared" si="2"/>
        <v>8058.7839999999997</v>
      </c>
      <c r="K69" s="11">
        <f t="shared" si="3"/>
        <v>8</v>
      </c>
      <c r="L69" s="1">
        <v>5.42</v>
      </c>
      <c r="M69" s="1">
        <v>2.75</v>
      </c>
      <c r="N69" s="5">
        <v>3</v>
      </c>
      <c r="O69" s="1"/>
      <c r="P69" s="1">
        <v>11.12</v>
      </c>
      <c r="Q69" s="1">
        <v>7.5</v>
      </c>
      <c r="R69" s="5">
        <v>5</v>
      </c>
      <c r="S69" s="1"/>
      <c r="T69" s="1">
        <v>5.9</v>
      </c>
      <c r="U69" s="1">
        <v>7.2</v>
      </c>
      <c r="V69" s="16">
        <f t="shared" si="21"/>
        <v>0</v>
      </c>
      <c r="W69" s="1">
        <v>0</v>
      </c>
      <c r="X69" s="12">
        <v>22614.959999999999</v>
      </c>
      <c r="Y69" s="2"/>
      <c r="Z69" s="2">
        <v>17578.22</v>
      </c>
      <c r="AA69" s="1">
        <v>37</v>
      </c>
      <c r="AB69" s="1">
        <v>26</v>
      </c>
      <c r="AC69" s="1">
        <v>28</v>
      </c>
      <c r="AD69" s="1">
        <v>61</v>
      </c>
      <c r="AE69" s="1">
        <v>55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66</v>
      </c>
      <c r="AV69" s="1">
        <v>70</v>
      </c>
      <c r="AW69" s="1">
        <v>71</v>
      </c>
      <c r="AX69" s="1">
        <v>101</v>
      </c>
      <c r="AY69" s="1">
        <v>150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32</v>
      </c>
      <c r="BF69" s="1">
        <v>62</v>
      </c>
      <c r="BG69" s="1">
        <v>50</v>
      </c>
      <c r="BH69" s="1">
        <v>10</v>
      </c>
      <c r="BI69" s="1">
        <v>144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>
      <c r="A70" s="1">
        <v>70130</v>
      </c>
      <c r="B70" s="1" t="s">
        <v>163</v>
      </c>
      <c r="C70" s="1">
        <v>24</v>
      </c>
      <c r="D70" s="1">
        <v>285</v>
      </c>
      <c r="E70" s="1" t="s">
        <v>64</v>
      </c>
      <c r="F70" s="1">
        <v>974</v>
      </c>
      <c r="G70" s="1" t="s">
        <v>110</v>
      </c>
      <c r="H70" s="2">
        <v>31.439900000000002</v>
      </c>
      <c r="I70" s="2">
        <v>754.55759999999998</v>
      </c>
      <c r="J70" s="10">
        <f t="shared" si="2"/>
        <v>7545.576</v>
      </c>
      <c r="K70" s="11">
        <f t="shared" si="3"/>
        <v>10</v>
      </c>
      <c r="L70" s="1">
        <v>6.54</v>
      </c>
      <c r="M70" s="1">
        <v>1.62</v>
      </c>
      <c r="N70" s="21">
        <v>5</v>
      </c>
      <c r="O70" s="1"/>
      <c r="P70" s="1">
        <v>16.62</v>
      </c>
      <c r="Q70" s="1">
        <v>8.7100000000000009</v>
      </c>
      <c r="R70" s="5">
        <v>5</v>
      </c>
      <c r="S70" s="1"/>
      <c r="T70" s="1">
        <v>6.42</v>
      </c>
      <c r="U70" s="1">
        <v>8.58</v>
      </c>
      <c r="V70" s="16">
        <f t="shared" si="21"/>
        <v>0</v>
      </c>
      <c r="W70" s="1">
        <v>0</v>
      </c>
      <c r="X70" s="12">
        <v>22322.33</v>
      </c>
      <c r="Y70" s="2"/>
      <c r="Z70" s="2">
        <v>14273.71</v>
      </c>
      <c r="AA70" s="1">
        <v>79</v>
      </c>
      <c r="AB70" s="1">
        <v>38</v>
      </c>
      <c r="AC70" s="1">
        <v>57</v>
      </c>
      <c r="AD70" s="1">
        <v>4</v>
      </c>
      <c r="AE70" s="1">
        <v>39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140</v>
      </c>
      <c r="AV70" s="1">
        <v>136</v>
      </c>
      <c r="AW70" s="1">
        <v>139</v>
      </c>
      <c r="AX70" s="1">
        <v>104</v>
      </c>
      <c r="AY70" s="1">
        <v>209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45</v>
      </c>
      <c r="BF70" s="1">
        <v>84</v>
      </c>
      <c r="BG70" s="1">
        <v>32</v>
      </c>
      <c r="BH70" s="1">
        <v>70</v>
      </c>
      <c r="BI70" s="1">
        <v>206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>
      <c r="A71" s="1">
        <v>70110</v>
      </c>
      <c r="B71" s="1" t="s">
        <v>235</v>
      </c>
      <c r="C71" s="1">
        <v>18</v>
      </c>
      <c r="D71" s="1">
        <v>285</v>
      </c>
      <c r="E71" s="1" t="s">
        <v>64</v>
      </c>
      <c r="F71" s="1">
        <v>567</v>
      </c>
      <c r="G71" s="1" t="s">
        <v>74</v>
      </c>
      <c r="H71" s="2">
        <v>51.52</v>
      </c>
      <c r="I71" s="2">
        <v>927.36</v>
      </c>
      <c r="J71" s="10">
        <f t="shared" si="2"/>
        <v>4636.8</v>
      </c>
      <c r="K71" s="11">
        <f t="shared" si="3"/>
        <v>5</v>
      </c>
      <c r="L71" s="1">
        <v>8.56</v>
      </c>
      <c r="M71" s="1">
        <v>6.11</v>
      </c>
      <c r="N71" s="16">
        <f t="shared" ref="N71:N87" si="22">MAX(0,(TRUNC((L71*0.75)-M71)))</f>
        <v>0</v>
      </c>
      <c r="O71" s="1"/>
      <c r="P71" s="1">
        <v>8.4700000000000006</v>
      </c>
      <c r="Q71" s="1">
        <v>6</v>
      </c>
      <c r="R71" s="5">
        <v>5</v>
      </c>
      <c r="S71" s="1"/>
      <c r="T71" s="1">
        <v>5.75</v>
      </c>
      <c r="U71" s="1">
        <v>11.39</v>
      </c>
      <c r="V71" s="16">
        <f t="shared" si="21"/>
        <v>0</v>
      </c>
      <c r="W71" s="1">
        <v>0</v>
      </c>
      <c r="X71" s="12">
        <v>21123.200000000001</v>
      </c>
      <c r="Y71" s="2"/>
      <c r="Z71" s="2">
        <v>21792.959999999999</v>
      </c>
      <c r="AA71" s="1">
        <v>45</v>
      </c>
      <c r="AB71" s="1">
        <v>86</v>
      </c>
      <c r="AC71" s="1">
        <v>36</v>
      </c>
      <c r="AD71" s="1">
        <v>60</v>
      </c>
      <c r="AE71" s="1">
        <v>110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35</v>
      </c>
      <c r="AV71" s="1">
        <v>83</v>
      </c>
      <c r="AW71" s="1">
        <v>53</v>
      </c>
      <c r="AX71" s="1">
        <v>46</v>
      </c>
      <c r="AY71" s="1">
        <v>108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40</v>
      </c>
      <c r="BF71" s="1">
        <v>54</v>
      </c>
      <c r="BG71" s="1">
        <v>8</v>
      </c>
      <c r="BH71" s="1">
        <v>57</v>
      </c>
      <c r="BI71" s="1">
        <v>205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>
      <c r="A72" s="1">
        <v>70055</v>
      </c>
      <c r="B72" s="1" t="s">
        <v>139</v>
      </c>
      <c r="C72" s="1">
        <v>28</v>
      </c>
      <c r="D72" s="1">
        <v>285</v>
      </c>
      <c r="E72" s="1" t="s">
        <v>64</v>
      </c>
      <c r="F72" s="1">
        <v>974</v>
      </c>
      <c r="G72" s="1" t="s">
        <v>110</v>
      </c>
      <c r="H72" s="2">
        <v>33.523099999999999</v>
      </c>
      <c r="I72" s="2">
        <v>938.64679999999998</v>
      </c>
      <c r="J72" s="10">
        <f t="shared" si="2"/>
        <v>14079.701999999999</v>
      </c>
      <c r="K72" s="11">
        <f t="shared" si="3"/>
        <v>15</v>
      </c>
      <c r="L72" s="1">
        <v>4.6399999999999997</v>
      </c>
      <c r="M72" s="1">
        <v>3.82</v>
      </c>
      <c r="N72" s="16">
        <f t="shared" si="22"/>
        <v>0</v>
      </c>
      <c r="O72" s="1"/>
      <c r="P72" s="1">
        <v>7.02</v>
      </c>
      <c r="Q72" s="1">
        <v>4.25</v>
      </c>
      <c r="R72" s="5">
        <v>5</v>
      </c>
      <c r="S72" s="1"/>
      <c r="T72" s="1">
        <v>10.38</v>
      </c>
      <c r="U72" s="1">
        <v>1.68</v>
      </c>
      <c r="V72" s="5">
        <v>10</v>
      </c>
      <c r="W72" s="1">
        <v>0</v>
      </c>
      <c r="X72" s="12">
        <v>20683.75</v>
      </c>
      <c r="Y72" s="2"/>
      <c r="Z72" s="2">
        <v>9151.81</v>
      </c>
      <c r="AA72" s="1">
        <v>33</v>
      </c>
      <c r="AB72" s="1">
        <v>54</v>
      </c>
      <c r="AC72" s="1">
        <v>55</v>
      </c>
      <c r="AD72" s="1">
        <v>30</v>
      </c>
      <c r="AE72" s="1">
        <v>107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81</v>
      </c>
      <c r="AV72" s="1">
        <v>63</v>
      </c>
      <c r="AW72" s="1">
        <v>65</v>
      </c>
      <c r="AX72" s="1">
        <v>38</v>
      </c>
      <c r="AY72" s="1">
        <v>119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93</v>
      </c>
      <c r="BF72" s="1">
        <v>98</v>
      </c>
      <c r="BG72" s="1">
        <v>128</v>
      </c>
      <c r="BH72" s="1">
        <v>41</v>
      </c>
      <c r="BI72" s="1">
        <v>47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>
      <c r="A73" s="1">
        <v>70277</v>
      </c>
      <c r="B73" s="1" t="s">
        <v>138</v>
      </c>
      <c r="C73" s="1">
        <v>18</v>
      </c>
      <c r="D73" s="1">
        <v>285</v>
      </c>
      <c r="E73" s="1" t="s">
        <v>64</v>
      </c>
      <c r="F73" s="1">
        <v>558</v>
      </c>
      <c r="G73" s="1" t="s">
        <v>67</v>
      </c>
      <c r="H73" s="2">
        <v>41.593600000000002</v>
      </c>
      <c r="I73" s="2">
        <v>748.6848</v>
      </c>
      <c r="J73" s="10">
        <f t="shared" si="2"/>
        <v>11230.272000000001</v>
      </c>
      <c r="K73" s="11">
        <f t="shared" si="3"/>
        <v>15</v>
      </c>
      <c r="L73" s="1">
        <v>3.17</v>
      </c>
      <c r="M73" s="1">
        <v>5.22</v>
      </c>
      <c r="N73" s="16">
        <f t="shared" si="22"/>
        <v>0</v>
      </c>
      <c r="O73" s="1"/>
      <c r="P73" s="1">
        <v>20.25</v>
      </c>
      <c r="Q73" s="1">
        <v>7.94</v>
      </c>
      <c r="R73" s="5">
        <v>15</v>
      </c>
      <c r="S73" s="1"/>
      <c r="T73" s="1">
        <v>4.1900000000000004</v>
      </c>
      <c r="U73" s="1">
        <v>3.94</v>
      </c>
      <c r="V73" s="16">
        <f>MAX(0,(TRUNC((T73*0.75)-U73)))</f>
        <v>0</v>
      </c>
      <c r="W73" s="1">
        <v>0</v>
      </c>
      <c r="X73" s="12">
        <v>20672.02</v>
      </c>
      <c r="Y73" s="2"/>
      <c r="Z73" s="2">
        <v>12810.83</v>
      </c>
      <c r="AA73" s="1">
        <v>13</v>
      </c>
      <c r="AB73" s="1">
        <v>41</v>
      </c>
      <c r="AC73" s="1">
        <v>17</v>
      </c>
      <c r="AD73" s="1">
        <v>13</v>
      </c>
      <c r="AE73" s="1">
        <v>94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138</v>
      </c>
      <c r="AV73" s="1">
        <v>178</v>
      </c>
      <c r="AW73" s="1">
        <v>83</v>
      </c>
      <c r="AX73" s="1">
        <v>109</v>
      </c>
      <c r="AY73" s="1">
        <v>143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24</v>
      </c>
      <c r="BF73" s="1">
        <v>17</v>
      </c>
      <c r="BG73" s="1">
        <v>30</v>
      </c>
      <c r="BH73" s="1">
        <v>26</v>
      </c>
      <c r="BI73" s="1">
        <v>71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>
      <c r="A74" s="1">
        <v>70138</v>
      </c>
      <c r="B74" s="1" t="s">
        <v>148</v>
      </c>
      <c r="C74" s="1">
        <v>12</v>
      </c>
      <c r="D74" s="1">
        <v>285</v>
      </c>
      <c r="E74" s="1" t="s">
        <v>64</v>
      </c>
      <c r="F74" s="1">
        <v>35</v>
      </c>
      <c r="G74" s="1" t="s">
        <v>76</v>
      </c>
      <c r="H74" s="2">
        <v>73.620900000000006</v>
      </c>
      <c r="I74" s="2">
        <v>883.45079999999996</v>
      </c>
      <c r="J74" s="10">
        <f t="shared" si="2"/>
        <v>11484.8604</v>
      </c>
      <c r="K74" s="11">
        <f t="shared" si="3"/>
        <v>13</v>
      </c>
      <c r="L74" s="1">
        <v>3.58</v>
      </c>
      <c r="M74" s="1">
        <v>4.17</v>
      </c>
      <c r="N74" s="16">
        <f t="shared" si="22"/>
        <v>0</v>
      </c>
      <c r="O74" s="1"/>
      <c r="P74" s="1">
        <v>13.79</v>
      </c>
      <c r="Q74" s="1">
        <v>5.83</v>
      </c>
      <c r="R74" s="5">
        <v>10</v>
      </c>
      <c r="S74" s="1"/>
      <c r="T74" s="1">
        <v>5.92</v>
      </c>
      <c r="U74" s="1">
        <v>2.42</v>
      </c>
      <c r="V74" s="5">
        <v>3</v>
      </c>
      <c r="W74" s="1">
        <v>0</v>
      </c>
      <c r="X74" s="12">
        <v>20577.04</v>
      </c>
      <c r="Y74" s="2"/>
      <c r="Z74" s="2">
        <v>10969.51</v>
      </c>
      <c r="AA74" s="1">
        <v>14</v>
      </c>
      <c r="AB74" s="1">
        <v>20</v>
      </c>
      <c r="AC74" s="1">
        <v>14</v>
      </c>
      <c r="AD74" s="1">
        <v>10</v>
      </c>
      <c r="AE74" s="1">
        <v>50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41</v>
      </c>
      <c r="AV74" s="1">
        <v>40</v>
      </c>
      <c r="AW74" s="1">
        <v>93</v>
      </c>
      <c r="AX74" s="1">
        <v>23</v>
      </c>
      <c r="AY74" s="1">
        <v>70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16</v>
      </c>
      <c r="BF74" s="1">
        <v>34</v>
      </c>
      <c r="BG74" s="1">
        <v>21</v>
      </c>
      <c r="BH74" s="1">
        <v>34</v>
      </c>
      <c r="BI74" s="1">
        <v>29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>
      <c r="A75" s="1">
        <v>70093</v>
      </c>
      <c r="B75" s="1" t="s">
        <v>144</v>
      </c>
      <c r="C75" s="1">
        <v>16</v>
      </c>
      <c r="D75" s="1">
        <v>285</v>
      </c>
      <c r="E75" s="1" t="s">
        <v>64</v>
      </c>
      <c r="F75" s="1">
        <v>573</v>
      </c>
      <c r="G75" s="1" t="s">
        <v>87</v>
      </c>
      <c r="H75" s="2">
        <v>61.95</v>
      </c>
      <c r="I75" s="2">
        <v>991.2</v>
      </c>
      <c r="J75" s="10">
        <f t="shared" si="2"/>
        <v>4956</v>
      </c>
      <c r="K75" s="11">
        <f t="shared" si="3"/>
        <v>5</v>
      </c>
      <c r="L75" s="1">
        <v>3.66</v>
      </c>
      <c r="M75" s="1">
        <v>1.94</v>
      </c>
      <c r="N75" s="16">
        <f t="shared" si="22"/>
        <v>0</v>
      </c>
      <c r="O75" s="1"/>
      <c r="P75" s="1">
        <v>10.75</v>
      </c>
      <c r="Q75" s="1">
        <v>4.25</v>
      </c>
      <c r="R75" s="5">
        <v>5</v>
      </c>
      <c r="S75" s="1"/>
      <c r="T75" s="1">
        <v>6.19</v>
      </c>
      <c r="U75" s="1">
        <v>6.81</v>
      </c>
      <c r="V75" s="16">
        <f t="shared" ref="V75:V77" si="23">MAX(0,(TRUNC((T75*0.75)-U75)))</f>
        <v>0</v>
      </c>
      <c r="W75" s="1">
        <v>0</v>
      </c>
      <c r="X75" s="12">
        <v>20412.53</v>
      </c>
      <c r="Y75" s="2"/>
      <c r="Z75" s="2">
        <v>12885.6</v>
      </c>
      <c r="AA75" s="1">
        <v>22</v>
      </c>
      <c r="AB75" s="1">
        <v>25</v>
      </c>
      <c r="AC75" s="1">
        <v>11</v>
      </c>
      <c r="AD75" s="1">
        <v>26</v>
      </c>
      <c r="AE75" s="1">
        <v>31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47</v>
      </c>
      <c r="AV75" s="1">
        <v>100</v>
      </c>
      <c r="AW75" s="1">
        <v>37</v>
      </c>
      <c r="AX75" s="1">
        <v>76</v>
      </c>
      <c r="AY75" s="1">
        <v>68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11</v>
      </c>
      <c r="BF75" s="1">
        <v>91</v>
      </c>
      <c r="BG75" s="1">
        <v>32</v>
      </c>
      <c r="BH75" s="1">
        <v>21</v>
      </c>
      <c r="BI75" s="1">
        <v>109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>
      <c r="A76" s="1">
        <v>70129</v>
      </c>
      <c r="B76" s="1" t="s">
        <v>142</v>
      </c>
      <c r="C76" s="1">
        <v>16</v>
      </c>
      <c r="D76" s="1">
        <v>285</v>
      </c>
      <c r="E76" s="1" t="s">
        <v>64</v>
      </c>
      <c r="F76" s="1">
        <v>558</v>
      </c>
      <c r="G76" s="1" t="s">
        <v>67</v>
      </c>
      <c r="H76" s="2">
        <v>47.85</v>
      </c>
      <c r="I76" s="2">
        <v>765.6</v>
      </c>
      <c r="J76" s="10">
        <f t="shared" si="2"/>
        <v>0</v>
      </c>
      <c r="K76" s="11">
        <f t="shared" si="3"/>
        <v>0</v>
      </c>
      <c r="L76" s="1">
        <v>5</v>
      </c>
      <c r="M76" s="1">
        <v>9.6199999999999992</v>
      </c>
      <c r="N76" s="16">
        <f t="shared" si="22"/>
        <v>0</v>
      </c>
      <c r="O76" s="1"/>
      <c r="P76" s="1">
        <v>12.91</v>
      </c>
      <c r="Q76" s="1">
        <v>13.56</v>
      </c>
      <c r="R76" s="5">
        <v>0</v>
      </c>
      <c r="S76" s="1"/>
      <c r="T76" s="1">
        <v>8.66</v>
      </c>
      <c r="U76" s="1">
        <v>11.12</v>
      </c>
      <c r="V76" s="16">
        <f t="shared" si="23"/>
        <v>0</v>
      </c>
      <c r="W76" s="1">
        <v>0</v>
      </c>
      <c r="X76" s="12">
        <v>20336.25</v>
      </c>
      <c r="Y76" s="2"/>
      <c r="Z76" s="2">
        <v>26269.65</v>
      </c>
      <c r="AA76" s="1">
        <v>21</v>
      </c>
      <c r="AB76" s="1">
        <v>18</v>
      </c>
      <c r="AC76" s="1">
        <v>38</v>
      </c>
      <c r="AD76" s="1">
        <v>24</v>
      </c>
      <c r="AE76" s="1">
        <v>154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26</v>
      </c>
      <c r="AV76" s="1">
        <v>41</v>
      </c>
      <c r="AW76" s="1">
        <v>139</v>
      </c>
      <c r="AX76" s="1">
        <v>42</v>
      </c>
      <c r="AY76" s="1">
        <v>217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19</v>
      </c>
      <c r="BF76" s="1">
        <v>82</v>
      </c>
      <c r="BG76" s="1">
        <v>46</v>
      </c>
      <c r="BH76" s="1">
        <v>65</v>
      </c>
      <c r="BI76" s="1">
        <v>178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>
      <c r="A77" s="1">
        <v>75000</v>
      </c>
      <c r="B77" s="1" t="s">
        <v>156</v>
      </c>
      <c r="C77" s="1">
        <v>25</v>
      </c>
      <c r="D77" s="1">
        <v>285</v>
      </c>
      <c r="E77" s="1" t="s">
        <v>64</v>
      </c>
      <c r="F77" s="1">
        <v>285</v>
      </c>
      <c r="G77" s="1" t="s">
        <v>64</v>
      </c>
      <c r="H77" s="2">
        <v>31.3019</v>
      </c>
      <c r="I77" s="2">
        <v>782.54750000000001</v>
      </c>
      <c r="J77" s="10">
        <f t="shared" si="2"/>
        <v>0</v>
      </c>
      <c r="K77" s="11">
        <f t="shared" si="3"/>
        <v>0</v>
      </c>
      <c r="L77" s="1">
        <v>4.54</v>
      </c>
      <c r="M77" s="1">
        <v>4.3600000000000003</v>
      </c>
      <c r="N77" s="16">
        <f t="shared" si="22"/>
        <v>0</v>
      </c>
      <c r="O77" s="1"/>
      <c r="P77" s="1">
        <v>9.48</v>
      </c>
      <c r="Q77" s="1">
        <v>9.36</v>
      </c>
      <c r="R77" s="5">
        <v>0</v>
      </c>
      <c r="S77" s="1"/>
      <c r="T77" s="1">
        <v>10.56</v>
      </c>
      <c r="U77" s="1">
        <v>9.1199999999999992</v>
      </c>
      <c r="V77" s="16">
        <f t="shared" si="23"/>
        <v>0</v>
      </c>
      <c r="W77" s="1">
        <v>0</v>
      </c>
      <c r="X77" s="12">
        <v>19235.02</v>
      </c>
      <c r="Y77" s="2"/>
      <c r="Z77" s="2">
        <v>17873.38</v>
      </c>
      <c r="AA77" s="1">
        <v>8</v>
      </c>
      <c r="AB77" s="1">
        <v>7</v>
      </c>
      <c r="AC77" s="1">
        <v>92</v>
      </c>
      <c r="AD77" s="1">
        <v>20</v>
      </c>
      <c r="AE77" s="1">
        <v>109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63</v>
      </c>
      <c r="AV77" s="1">
        <v>76</v>
      </c>
      <c r="AW77" s="1">
        <v>86</v>
      </c>
      <c r="AX77" s="1">
        <v>100</v>
      </c>
      <c r="AY77" s="1">
        <v>234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109</v>
      </c>
      <c r="BF77" s="1">
        <v>27</v>
      </c>
      <c r="BG77" s="1">
        <v>110</v>
      </c>
      <c r="BH77" s="1">
        <v>63</v>
      </c>
      <c r="BI77" s="1">
        <v>228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>
      <c r="A78" s="1">
        <v>70406</v>
      </c>
      <c r="B78" s="1" t="s">
        <v>180</v>
      </c>
      <c r="C78" s="1">
        <v>20</v>
      </c>
      <c r="D78" s="1">
        <v>285</v>
      </c>
      <c r="E78" s="1" t="s">
        <v>64</v>
      </c>
      <c r="F78" s="1">
        <v>562</v>
      </c>
      <c r="G78" s="1" t="s">
        <v>65</v>
      </c>
      <c r="H78" s="2">
        <v>68.760000000000005</v>
      </c>
      <c r="I78" s="2">
        <v>1375.2</v>
      </c>
      <c r="J78" s="10">
        <f t="shared" si="2"/>
        <v>20628</v>
      </c>
      <c r="K78" s="11">
        <f t="shared" si="3"/>
        <v>15</v>
      </c>
      <c r="L78" s="1">
        <v>0.6</v>
      </c>
      <c r="M78" s="1">
        <v>1.9</v>
      </c>
      <c r="N78" s="16">
        <f t="shared" si="22"/>
        <v>0</v>
      </c>
      <c r="O78" s="1"/>
      <c r="P78" s="1">
        <v>10.25</v>
      </c>
      <c r="Q78" s="1">
        <v>0.5</v>
      </c>
      <c r="R78" s="5">
        <v>10</v>
      </c>
      <c r="S78" s="1"/>
      <c r="T78" s="1">
        <v>2.78</v>
      </c>
      <c r="U78" s="1">
        <v>0.95</v>
      </c>
      <c r="V78" s="5">
        <v>5</v>
      </c>
      <c r="W78" s="1">
        <v>0</v>
      </c>
      <c r="X78" s="12">
        <v>18737.099999999999</v>
      </c>
      <c r="Y78" s="2"/>
      <c r="Z78" s="2">
        <v>4606.92</v>
      </c>
      <c r="AA78" s="1">
        <v>2</v>
      </c>
      <c r="AB78" s="1">
        <v>0</v>
      </c>
      <c r="AC78" s="1">
        <v>3</v>
      </c>
      <c r="AD78" s="1">
        <v>14</v>
      </c>
      <c r="AE78" s="1">
        <v>38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32</v>
      </c>
      <c r="AV78" s="1">
        <v>91</v>
      </c>
      <c r="AW78" s="1">
        <v>87</v>
      </c>
      <c r="AX78" s="1">
        <v>81</v>
      </c>
      <c r="AY78" s="1">
        <v>10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17</v>
      </c>
      <c r="BF78" s="1">
        <v>12</v>
      </c>
      <c r="BG78" s="1">
        <v>24</v>
      </c>
      <c r="BH78" s="1">
        <v>17</v>
      </c>
      <c r="BI78" s="1">
        <v>19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>
      <c r="A79" s="1">
        <v>70976</v>
      </c>
      <c r="B79" s="1" t="s">
        <v>191</v>
      </c>
      <c r="C79" s="1">
        <v>20</v>
      </c>
      <c r="D79" s="1">
        <v>285</v>
      </c>
      <c r="E79" s="1" t="s">
        <v>64</v>
      </c>
      <c r="F79" s="1">
        <v>974</v>
      </c>
      <c r="G79" s="1" t="s">
        <v>110</v>
      </c>
      <c r="H79" s="2">
        <v>40.81</v>
      </c>
      <c r="I79" s="2">
        <v>816.2</v>
      </c>
      <c r="J79" s="10">
        <f t="shared" si="2"/>
        <v>8162</v>
      </c>
      <c r="K79" s="11">
        <f t="shared" si="3"/>
        <v>10</v>
      </c>
      <c r="L79" s="1">
        <v>2.82</v>
      </c>
      <c r="M79" s="1">
        <v>2.75</v>
      </c>
      <c r="N79" s="16">
        <f t="shared" si="22"/>
        <v>0</v>
      </c>
      <c r="O79" s="1"/>
      <c r="P79" s="1">
        <v>18.350000000000001</v>
      </c>
      <c r="Q79" s="1">
        <v>8.4499999999999993</v>
      </c>
      <c r="R79" s="5">
        <v>10</v>
      </c>
      <c r="S79" s="1"/>
      <c r="T79" s="1">
        <v>0.7</v>
      </c>
      <c r="U79" s="1">
        <v>5.35</v>
      </c>
      <c r="V79" s="16">
        <f t="shared" ref="V79:V86" si="24">MAX(0,(TRUNC((T79*0.75)-U79)))</f>
        <v>0</v>
      </c>
      <c r="W79" s="1">
        <v>0</v>
      </c>
      <c r="X79" s="12">
        <v>17854.38</v>
      </c>
      <c r="Y79" s="2"/>
      <c r="Z79" s="2">
        <v>13508.11</v>
      </c>
      <c r="AA79" s="1">
        <v>11</v>
      </c>
      <c r="AB79" s="1">
        <v>30</v>
      </c>
      <c r="AC79" s="1">
        <v>2</v>
      </c>
      <c r="AD79" s="1">
        <v>57</v>
      </c>
      <c r="AE79" s="1">
        <v>55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132</v>
      </c>
      <c r="AV79" s="1">
        <v>136</v>
      </c>
      <c r="AW79" s="1">
        <v>139</v>
      </c>
      <c r="AX79" s="1">
        <v>56</v>
      </c>
      <c r="AY79" s="1">
        <v>169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2</v>
      </c>
      <c r="BF79" s="1">
        <v>3</v>
      </c>
      <c r="BG79" s="1">
        <v>4</v>
      </c>
      <c r="BH79" s="1">
        <v>13</v>
      </c>
      <c r="BI79" s="1">
        <v>107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>
      <c r="A80" s="1">
        <v>78116</v>
      </c>
      <c r="B80" s="1" t="s">
        <v>183</v>
      </c>
      <c r="C80" s="1">
        <v>20</v>
      </c>
      <c r="D80" s="1">
        <v>285</v>
      </c>
      <c r="E80" s="1" t="s">
        <v>64</v>
      </c>
      <c r="F80" s="1">
        <v>558</v>
      </c>
      <c r="G80" s="1" t="s">
        <v>67</v>
      </c>
      <c r="H80" s="2">
        <v>52.38</v>
      </c>
      <c r="I80" s="2">
        <v>1047.5999999999999</v>
      </c>
      <c r="J80" s="10">
        <f t="shared" si="2"/>
        <v>0</v>
      </c>
      <c r="K80" s="11">
        <f t="shared" si="3"/>
        <v>0</v>
      </c>
      <c r="L80" s="1">
        <v>3.52</v>
      </c>
      <c r="M80" s="1">
        <v>5.3</v>
      </c>
      <c r="N80" s="16">
        <f t="shared" si="22"/>
        <v>0</v>
      </c>
      <c r="O80" s="1"/>
      <c r="P80" s="1">
        <v>4.28</v>
      </c>
      <c r="Q80" s="1">
        <v>6.2</v>
      </c>
      <c r="R80" s="5">
        <v>0</v>
      </c>
      <c r="S80" s="1"/>
      <c r="T80" s="1">
        <v>8.75</v>
      </c>
      <c r="U80" s="1">
        <v>12.55</v>
      </c>
      <c r="V80" s="16">
        <f t="shared" si="24"/>
        <v>0</v>
      </c>
      <c r="W80" s="1">
        <v>0</v>
      </c>
      <c r="X80" s="12">
        <v>17337.78</v>
      </c>
      <c r="Y80" s="2"/>
      <c r="Z80" s="2">
        <v>25194.78</v>
      </c>
      <c r="AA80" s="1">
        <v>14</v>
      </c>
      <c r="AB80" s="1">
        <v>29</v>
      </c>
      <c r="AC80" s="1">
        <v>39</v>
      </c>
      <c r="AD80" s="1">
        <v>6</v>
      </c>
      <c r="AE80" s="1">
        <v>106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19</v>
      </c>
      <c r="AV80" s="1">
        <v>10</v>
      </c>
      <c r="AW80" s="1">
        <v>43</v>
      </c>
      <c r="AX80" s="1">
        <v>37</v>
      </c>
      <c r="AY80" s="1">
        <v>124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41</v>
      </c>
      <c r="BF80" s="1">
        <v>21</v>
      </c>
      <c r="BG80" s="1">
        <v>73</v>
      </c>
      <c r="BH80" s="1">
        <v>101</v>
      </c>
      <c r="BI80" s="1">
        <v>251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>
      <c r="A81" s="1">
        <v>70040</v>
      </c>
      <c r="B81" s="1" t="s">
        <v>121</v>
      </c>
      <c r="C81" s="1">
        <v>25</v>
      </c>
      <c r="D81" s="1">
        <v>285</v>
      </c>
      <c r="E81" s="1" t="s">
        <v>64</v>
      </c>
      <c r="F81" s="1">
        <v>35</v>
      </c>
      <c r="G81" s="1" t="s">
        <v>76</v>
      </c>
      <c r="H81" s="2">
        <v>42.5</v>
      </c>
      <c r="I81" s="2">
        <v>1062.5</v>
      </c>
      <c r="J81" s="10">
        <f t="shared" si="2"/>
        <v>0</v>
      </c>
      <c r="K81" s="11">
        <f t="shared" si="3"/>
        <v>0</v>
      </c>
      <c r="L81" s="1">
        <v>2.12</v>
      </c>
      <c r="M81" s="1">
        <v>2.56</v>
      </c>
      <c r="N81" s="16">
        <f t="shared" si="22"/>
        <v>0</v>
      </c>
      <c r="O81" s="1"/>
      <c r="P81" s="1">
        <v>8.16</v>
      </c>
      <c r="Q81" s="1">
        <v>11.88</v>
      </c>
      <c r="R81" s="5">
        <v>0</v>
      </c>
      <c r="S81" s="1"/>
      <c r="T81" s="1">
        <v>5.96</v>
      </c>
      <c r="U81" s="1">
        <v>8.4</v>
      </c>
      <c r="V81" s="16">
        <f t="shared" si="24"/>
        <v>0</v>
      </c>
      <c r="W81" s="1">
        <v>0</v>
      </c>
      <c r="X81" s="12">
        <v>17255</v>
      </c>
      <c r="Y81" s="2"/>
      <c r="Z81" s="2">
        <v>24267.5</v>
      </c>
      <c r="AA81" s="1">
        <v>5</v>
      </c>
      <c r="AB81" s="1">
        <v>18</v>
      </c>
      <c r="AC81" s="1">
        <v>21</v>
      </c>
      <c r="AD81" s="1">
        <v>36</v>
      </c>
      <c r="AE81" s="1">
        <v>64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84</v>
      </c>
      <c r="AV81" s="1">
        <v>76</v>
      </c>
      <c r="AW81" s="1">
        <v>47</v>
      </c>
      <c r="AX81" s="1">
        <v>70</v>
      </c>
      <c r="AY81" s="1">
        <v>297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76</v>
      </c>
      <c r="BF81" s="1">
        <v>9</v>
      </c>
      <c r="BG81" s="1">
        <v>7</v>
      </c>
      <c r="BH81" s="1">
        <v>123</v>
      </c>
      <c r="BI81" s="1">
        <v>210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>
      <c r="A82" s="1">
        <v>70245</v>
      </c>
      <c r="B82" s="1" t="s">
        <v>217</v>
      </c>
      <c r="C82" s="1">
        <v>8</v>
      </c>
      <c r="D82" s="1">
        <v>285</v>
      </c>
      <c r="E82" s="1" t="s">
        <v>64</v>
      </c>
      <c r="F82" s="1">
        <v>387</v>
      </c>
      <c r="G82" s="1" t="s">
        <v>94</v>
      </c>
      <c r="H82" s="2">
        <v>73.37</v>
      </c>
      <c r="I82" s="2">
        <v>586.96</v>
      </c>
      <c r="J82" s="10">
        <f t="shared" si="2"/>
        <v>5869.6</v>
      </c>
      <c r="K82" s="11">
        <f t="shared" si="3"/>
        <v>10</v>
      </c>
      <c r="L82" s="1">
        <v>7.88</v>
      </c>
      <c r="M82" s="1">
        <v>11.62</v>
      </c>
      <c r="N82" s="16">
        <f t="shared" si="22"/>
        <v>0</v>
      </c>
      <c r="O82" s="1"/>
      <c r="P82" s="1">
        <v>15.62</v>
      </c>
      <c r="Q82" s="1">
        <v>7.38</v>
      </c>
      <c r="R82" s="5">
        <v>10</v>
      </c>
      <c r="S82" s="1"/>
      <c r="T82" s="1">
        <v>5.31</v>
      </c>
      <c r="U82" s="1">
        <v>10.119999999999999</v>
      </c>
      <c r="V82" s="16">
        <f t="shared" si="24"/>
        <v>0</v>
      </c>
      <c r="W82" s="1">
        <v>0</v>
      </c>
      <c r="X82" s="12">
        <v>16911.78</v>
      </c>
      <c r="Y82" s="2"/>
      <c r="Z82" s="2">
        <v>17095.21</v>
      </c>
      <c r="AA82" s="1">
        <v>21</v>
      </c>
      <c r="AB82" s="1">
        <v>18</v>
      </c>
      <c r="AC82" s="1">
        <v>21</v>
      </c>
      <c r="AD82" s="1">
        <v>24</v>
      </c>
      <c r="AE82" s="1">
        <v>93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47</v>
      </c>
      <c r="AV82" s="1">
        <v>40</v>
      </c>
      <c r="AW82" s="1">
        <v>34</v>
      </c>
      <c r="AX82" s="1">
        <v>48</v>
      </c>
      <c r="AY82" s="1">
        <v>59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7</v>
      </c>
      <c r="BF82" s="1">
        <v>20</v>
      </c>
      <c r="BG82" s="1">
        <v>22</v>
      </c>
      <c r="BH82" s="1">
        <v>7</v>
      </c>
      <c r="BI82" s="1">
        <v>81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>
      <c r="A83" s="1">
        <v>70161</v>
      </c>
      <c r="B83" s="1" t="s">
        <v>289</v>
      </c>
      <c r="C83" s="1">
        <v>16</v>
      </c>
      <c r="D83" s="1">
        <v>285</v>
      </c>
      <c r="E83" s="1" t="s">
        <v>64</v>
      </c>
      <c r="F83" s="1">
        <v>567</v>
      </c>
      <c r="G83" s="1" t="s">
        <v>74</v>
      </c>
      <c r="H83" s="2">
        <v>54.11</v>
      </c>
      <c r="I83" s="2">
        <v>865.76</v>
      </c>
      <c r="J83" s="10">
        <f t="shared" si="2"/>
        <v>0</v>
      </c>
      <c r="K83" s="11">
        <f t="shared" si="3"/>
        <v>0</v>
      </c>
      <c r="L83" s="1">
        <v>6.41</v>
      </c>
      <c r="M83" s="1">
        <v>10.62</v>
      </c>
      <c r="N83" s="16">
        <f t="shared" si="22"/>
        <v>0</v>
      </c>
      <c r="O83" s="1"/>
      <c r="P83" s="1">
        <v>9.44</v>
      </c>
      <c r="Q83" s="1">
        <v>13.38</v>
      </c>
      <c r="R83" s="5">
        <v>0</v>
      </c>
      <c r="S83" s="1"/>
      <c r="T83" s="1">
        <v>3.47</v>
      </c>
      <c r="U83" s="1">
        <v>3.69</v>
      </c>
      <c r="V83" s="16">
        <f t="shared" si="24"/>
        <v>0</v>
      </c>
      <c r="W83" s="1">
        <v>0</v>
      </c>
      <c r="X83" s="12">
        <v>16719.990000000002</v>
      </c>
      <c r="Y83" s="2"/>
      <c r="Z83" s="2">
        <v>23970.73</v>
      </c>
      <c r="AA83" s="1">
        <v>47</v>
      </c>
      <c r="AB83" s="1">
        <v>20</v>
      </c>
      <c r="AC83" s="1">
        <v>38</v>
      </c>
      <c r="AD83" s="1">
        <v>15</v>
      </c>
      <c r="AE83" s="1">
        <v>170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34</v>
      </c>
      <c r="AV83" s="1">
        <v>73</v>
      </c>
      <c r="AW83" s="1">
        <v>59</v>
      </c>
      <c r="AX83" s="1">
        <v>43</v>
      </c>
      <c r="AY83" s="1">
        <v>214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17</v>
      </c>
      <c r="BF83" s="1">
        <v>32</v>
      </c>
      <c r="BG83" s="1">
        <v>19</v>
      </c>
      <c r="BH83" s="1">
        <v>7</v>
      </c>
      <c r="BI83" s="1">
        <v>59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>
      <c r="A84" s="1">
        <v>70085</v>
      </c>
      <c r="B84" s="1" t="s">
        <v>153</v>
      </c>
      <c r="C84" s="1">
        <v>12</v>
      </c>
      <c r="D84" s="1">
        <v>285</v>
      </c>
      <c r="E84" s="1" t="s">
        <v>64</v>
      </c>
      <c r="F84" s="1">
        <v>573</v>
      </c>
      <c r="G84" s="1" t="s">
        <v>87</v>
      </c>
      <c r="H84" s="2">
        <v>77.58</v>
      </c>
      <c r="I84" s="2">
        <v>930.96</v>
      </c>
      <c r="J84" s="10">
        <f t="shared" si="2"/>
        <v>0</v>
      </c>
      <c r="K84" s="11">
        <f t="shared" si="3"/>
        <v>0</v>
      </c>
      <c r="L84" s="1">
        <v>0.88</v>
      </c>
      <c r="M84" s="1">
        <v>3.5</v>
      </c>
      <c r="N84" s="16">
        <f t="shared" si="22"/>
        <v>0</v>
      </c>
      <c r="O84" s="1"/>
      <c r="P84" s="1">
        <v>10.67</v>
      </c>
      <c r="Q84" s="1">
        <v>10.5</v>
      </c>
      <c r="R84" s="5">
        <v>0</v>
      </c>
      <c r="S84" s="1"/>
      <c r="T84" s="1">
        <v>6.38</v>
      </c>
      <c r="U84" s="1">
        <v>10.33</v>
      </c>
      <c r="V84" s="16">
        <f t="shared" si="24"/>
        <v>0</v>
      </c>
      <c r="W84" s="1">
        <v>0</v>
      </c>
      <c r="X84" s="12">
        <v>16679.7</v>
      </c>
      <c r="Y84" s="2"/>
      <c r="Z84" s="2">
        <v>22653.360000000001</v>
      </c>
      <c r="AA84" s="1">
        <v>6</v>
      </c>
      <c r="AB84" s="1">
        <v>3</v>
      </c>
      <c r="AC84" s="1">
        <v>3</v>
      </c>
      <c r="AD84" s="1">
        <v>0</v>
      </c>
      <c r="AE84" s="1">
        <v>42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43</v>
      </c>
      <c r="AV84" s="1">
        <v>11</v>
      </c>
      <c r="AW84" s="1">
        <v>66</v>
      </c>
      <c r="AX84" s="1">
        <v>27</v>
      </c>
      <c r="AY84" s="1">
        <v>126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20</v>
      </c>
      <c r="BF84" s="1">
        <v>29</v>
      </c>
      <c r="BG84" s="1">
        <v>22</v>
      </c>
      <c r="BH84" s="1">
        <v>40</v>
      </c>
      <c r="BI84" s="1">
        <v>124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>
      <c r="A85" s="1">
        <v>70047</v>
      </c>
      <c r="B85" s="1" t="s">
        <v>200</v>
      </c>
      <c r="C85" s="1">
        <v>16</v>
      </c>
      <c r="D85" s="1">
        <v>285</v>
      </c>
      <c r="E85" s="1" t="s">
        <v>64</v>
      </c>
      <c r="F85" s="1">
        <v>387</v>
      </c>
      <c r="G85" s="1" t="s">
        <v>94</v>
      </c>
      <c r="H85" s="2">
        <v>43.950699999999998</v>
      </c>
      <c r="I85" s="2">
        <v>703.21119999999996</v>
      </c>
      <c r="J85" s="10">
        <f t="shared" si="2"/>
        <v>7032.1119999999992</v>
      </c>
      <c r="K85" s="11">
        <f t="shared" si="3"/>
        <v>10</v>
      </c>
      <c r="L85" s="1">
        <v>0.59</v>
      </c>
      <c r="M85" s="1">
        <v>4.4400000000000004</v>
      </c>
      <c r="N85" s="16">
        <f t="shared" si="22"/>
        <v>0</v>
      </c>
      <c r="O85" s="1"/>
      <c r="P85" s="1">
        <v>19.91</v>
      </c>
      <c r="Q85" s="1">
        <v>10</v>
      </c>
      <c r="R85" s="5">
        <v>10</v>
      </c>
      <c r="S85" s="1"/>
      <c r="T85" s="1">
        <v>2.62</v>
      </c>
      <c r="U85" s="1">
        <v>1.1200000000000001</v>
      </c>
      <c r="V85" s="16">
        <f t="shared" si="24"/>
        <v>0</v>
      </c>
      <c r="W85" s="1">
        <v>0</v>
      </c>
      <c r="X85" s="12">
        <v>16261.76</v>
      </c>
      <c r="Y85" s="2"/>
      <c r="Z85" s="2">
        <v>10943.72</v>
      </c>
      <c r="AA85" s="1">
        <v>2</v>
      </c>
      <c r="AB85" s="1">
        <v>0</v>
      </c>
      <c r="AC85" s="1">
        <v>5</v>
      </c>
      <c r="AD85" s="1">
        <v>5</v>
      </c>
      <c r="AE85" s="1">
        <v>71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105</v>
      </c>
      <c r="AV85" s="1">
        <v>122</v>
      </c>
      <c r="AW85" s="1">
        <v>90</v>
      </c>
      <c r="AX85" s="1">
        <v>125</v>
      </c>
      <c r="AY85" s="1">
        <v>160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42</v>
      </c>
      <c r="BH85" s="1">
        <v>0</v>
      </c>
      <c r="BI85" s="1">
        <v>18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>
      <c r="A86" s="1">
        <v>70102</v>
      </c>
      <c r="B86" s="1" t="s">
        <v>188</v>
      </c>
      <c r="C86" s="1">
        <v>16</v>
      </c>
      <c r="D86" s="1">
        <v>285</v>
      </c>
      <c r="E86" s="1" t="s">
        <v>64</v>
      </c>
      <c r="F86" s="1">
        <v>570</v>
      </c>
      <c r="G86" s="1" t="s">
        <v>72</v>
      </c>
      <c r="H86" s="2">
        <v>38.191299999999998</v>
      </c>
      <c r="I86" s="2">
        <v>611.06079999999997</v>
      </c>
      <c r="J86" s="10">
        <f t="shared" si="2"/>
        <v>3055.3040000000001</v>
      </c>
      <c r="K86" s="11">
        <f t="shared" si="3"/>
        <v>5</v>
      </c>
      <c r="L86" s="1">
        <v>3.25</v>
      </c>
      <c r="M86" s="1">
        <v>2.06</v>
      </c>
      <c r="N86" s="16">
        <f t="shared" si="22"/>
        <v>0</v>
      </c>
      <c r="O86" s="1"/>
      <c r="P86" s="1">
        <v>14.28</v>
      </c>
      <c r="Q86" s="1">
        <v>10</v>
      </c>
      <c r="R86" s="5">
        <v>5</v>
      </c>
      <c r="S86" s="1"/>
      <c r="T86" s="1">
        <v>7.84</v>
      </c>
      <c r="U86" s="1">
        <v>5.12</v>
      </c>
      <c r="V86" s="16">
        <f t="shared" si="24"/>
        <v>0</v>
      </c>
      <c r="W86" s="1">
        <v>0</v>
      </c>
      <c r="X86" s="12">
        <v>15505.67</v>
      </c>
      <c r="Y86" s="2"/>
      <c r="Z86" s="2">
        <v>10502.61</v>
      </c>
      <c r="AA86" s="1">
        <v>19</v>
      </c>
      <c r="AB86" s="1">
        <v>30</v>
      </c>
      <c r="AC86" s="1">
        <v>14</v>
      </c>
      <c r="AD86" s="1">
        <v>8</v>
      </c>
      <c r="AE86" s="1">
        <v>33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73</v>
      </c>
      <c r="AV86" s="1">
        <v>100</v>
      </c>
      <c r="AW86" s="1">
        <v>51</v>
      </c>
      <c r="AX86" s="1">
        <v>109</v>
      </c>
      <c r="AY86" s="1">
        <v>160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55</v>
      </c>
      <c r="BF86" s="1">
        <v>36</v>
      </c>
      <c r="BG86" s="1">
        <v>17</v>
      </c>
      <c r="BH86" s="1">
        <v>71</v>
      </c>
      <c r="BI86" s="1">
        <v>82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>
      <c r="A87" s="1">
        <v>70010</v>
      </c>
      <c r="B87" s="1" t="s">
        <v>178</v>
      </c>
      <c r="C87" s="1">
        <v>15</v>
      </c>
      <c r="D87" s="1">
        <v>285</v>
      </c>
      <c r="E87" s="1" t="s">
        <v>64</v>
      </c>
      <c r="F87" s="1">
        <v>562</v>
      </c>
      <c r="G87" s="1" t="s">
        <v>65</v>
      </c>
      <c r="H87" s="2">
        <v>28.82</v>
      </c>
      <c r="I87" s="2">
        <v>432.3</v>
      </c>
      <c r="J87" s="10">
        <f t="shared" si="2"/>
        <v>4323</v>
      </c>
      <c r="K87" s="11">
        <f t="shared" si="3"/>
        <v>10</v>
      </c>
      <c r="L87" s="1">
        <v>0.13</v>
      </c>
      <c r="M87" s="1">
        <v>2.73</v>
      </c>
      <c r="N87" s="16">
        <f t="shared" si="22"/>
        <v>0</v>
      </c>
      <c r="O87" s="1"/>
      <c r="P87" s="1">
        <v>21.77</v>
      </c>
      <c r="Q87" s="1">
        <v>9.67</v>
      </c>
      <c r="R87" s="5">
        <v>10</v>
      </c>
      <c r="S87" s="1"/>
      <c r="T87" s="1">
        <v>13.83</v>
      </c>
      <c r="U87" s="1">
        <v>8.4</v>
      </c>
      <c r="V87" s="5">
        <v>0</v>
      </c>
      <c r="W87" s="1">
        <v>0</v>
      </c>
      <c r="X87" s="12">
        <v>15447.52</v>
      </c>
      <c r="Y87" s="2"/>
      <c r="Z87" s="2">
        <v>8991.84</v>
      </c>
      <c r="AA87" s="1">
        <v>0</v>
      </c>
      <c r="AB87" s="1">
        <v>0</v>
      </c>
      <c r="AC87" s="1">
        <v>2</v>
      </c>
      <c r="AD87" s="1">
        <v>0</v>
      </c>
      <c r="AE87" s="1">
        <v>41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69</v>
      </c>
      <c r="AV87" s="1">
        <v>92</v>
      </c>
      <c r="AW87" s="1">
        <v>159</v>
      </c>
      <c r="AX87" s="1">
        <v>105</v>
      </c>
      <c r="AY87" s="1">
        <v>145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71</v>
      </c>
      <c r="BF87" s="1">
        <v>17</v>
      </c>
      <c r="BG87" s="1">
        <v>83</v>
      </c>
      <c r="BH87" s="1">
        <v>90</v>
      </c>
      <c r="BI87" s="1">
        <v>126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>
      <c r="A88" s="1">
        <v>70058</v>
      </c>
      <c r="B88" s="1" t="s">
        <v>147</v>
      </c>
      <c r="C88" s="1">
        <v>32</v>
      </c>
      <c r="D88" s="1">
        <v>285</v>
      </c>
      <c r="E88" s="1" t="s">
        <v>64</v>
      </c>
      <c r="F88" s="1">
        <v>573</v>
      </c>
      <c r="G88" s="1" t="s">
        <v>87</v>
      </c>
      <c r="H88" s="2">
        <v>33.270000000000003</v>
      </c>
      <c r="I88" s="2">
        <v>1064.6400000000001</v>
      </c>
      <c r="J88" s="10">
        <f t="shared" si="2"/>
        <v>13840.320000000002</v>
      </c>
      <c r="K88" s="11">
        <f t="shared" si="3"/>
        <v>13</v>
      </c>
      <c r="L88" s="1">
        <v>1.73</v>
      </c>
      <c r="M88" s="1">
        <v>0.16</v>
      </c>
      <c r="N88" s="20">
        <v>3</v>
      </c>
      <c r="O88" s="1"/>
      <c r="P88" s="1">
        <v>8.5299999999999994</v>
      </c>
      <c r="Q88" s="1">
        <v>1.41</v>
      </c>
      <c r="R88" s="5">
        <v>5</v>
      </c>
      <c r="S88" s="1"/>
      <c r="T88" s="1">
        <v>3.92</v>
      </c>
      <c r="U88" s="1">
        <v>0</v>
      </c>
      <c r="V88" s="5">
        <v>5</v>
      </c>
      <c r="W88" s="1">
        <v>0</v>
      </c>
      <c r="X88" s="12">
        <v>15104.58</v>
      </c>
      <c r="Y88" s="2"/>
      <c r="Z88" s="2">
        <v>1663.5</v>
      </c>
      <c r="AA88" s="1">
        <v>10</v>
      </c>
      <c r="AB88" s="1">
        <v>15</v>
      </c>
      <c r="AC88" s="1">
        <v>35</v>
      </c>
      <c r="AD88" s="1">
        <v>6</v>
      </c>
      <c r="AE88" s="1">
        <v>5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92</v>
      </c>
      <c r="AV88" s="1">
        <v>62</v>
      </c>
      <c r="AW88" s="1">
        <v>105</v>
      </c>
      <c r="AX88" s="1">
        <v>90</v>
      </c>
      <c r="AY88" s="1">
        <v>45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8</v>
      </c>
      <c r="BF88" s="1">
        <v>54</v>
      </c>
      <c r="BG88" s="1">
        <v>83</v>
      </c>
      <c r="BH88" s="1">
        <v>15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>
      <c r="A89" s="1">
        <v>70229</v>
      </c>
      <c r="B89" s="1" t="s">
        <v>199</v>
      </c>
      <c r="C89" s="1">
        <v>3</v>
      </c>
      <c r="D89" s="1">
        <v>285</v>
      </c>
      <c r="E89" s="1" t="s">
        <v>64</v>
      </c>
      <c r="F89" s="1">
        <v>567</v>
      </c>
      <c r="G89" s="1" t="s">
        <v>74</v>
      </c>
      <c r="H89" s="2">
        <v>298.38170000000002</v>
      </c>
      <c r="I89" s="2">
        <v>895.14509999999996</v>
      </c>
      <c r="J89" s="10">
        <f t="shared" si="2"/>
        <v>4475.7254999999996</v>
      </c>
      <c r="K89" s="11">
        <f t="shared" si="3"/>
        <v>5</v>
      </c>
      <c r="L89" s="1">
        <v>6</v>
      </c>
      <c r="M89" s="1">
        <v>7.67</v>
      </c>
      <c r="N89" s="16">
        <f t="shared" ref="N89:N90" si="25">MAX(0,(TRUNC((L89*0.75)-M89)))</f>
        <v>0</v>
      </c>
      <c r="O89" s="1"/>
      <c r="P89" s="1">
        <v>6.67</v>
      </c>
      <c r="Q89" s="1">
        <v>1.33</v>
      </c>
      <c r="R89" s="5">
        <v>5</v>
      </c>
      <c r="S89" s="1"/>
      <c r="T89" s="1">
        <v>4</v>
      </c>
      <c r="U89" s="1">
        <v>9.33</v>
      </c>
      <c r="V89" s="16">
        <f t="shared" ref="V89:V90" si="26">MAX(0,(TRUNC((T89*0.75)-U89)))</f>
        <v>0</v>
      </c>
      <c r="W89" s="1">
        <v>0</v>
      </c>
      <c r="X89" s="12">
        <v>14919.09</v>
      </c>
      <c r="Y89" s="2"/>
      <c r="Z89" s="2">
        <v>16410.990000000002</v>
      </c>
      <c r="AA89" s="1">
        <v>5</v>
      </c>
      <c r="AB89" s="1">
        <v>9</v>
      </c>
      <c r="AC89" s="1">
        <v>4</v>
      </c>
      <c r="AD89" s="1">
        <v>9</v>
      </c>
      <c r="AE89" s="1">
        <v>23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8</v>
      </c>
      <c r="AV89" s="1">
        <v>8</v>
      </c>
      <c r="AW89" s="1">
        <v>5</v>
      </c>
      <c r="AX89" s="1">
        <v>6</v>
      </c>
      <c r="AY89" s="1">
        <v>4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2</v>
      </c>
      <c r="BF89" s="1">
        <v>8</v>
      </c>
      <c r="BG89" s="1">
        <v>6</v>
      </c>
      <c r="BH89" s="1">
        <v>0</v>
      </c>
      <c r="BI89" s="1">
        <v>28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>
      <c r="A90" s="1">
        <v>70149</v>
      </c>
      <c r="B90" s="1" t="s">
        <v>130</v>
      </c>
      <c r="C90" s="1">
        <v>24</v>
      </c>
      <c r="D90" s="1">
        <v>285</v>
      </c>
      <c r="E90" s="1" t="s">
        <v>64</v>
      </c>
      <c r="F90" s="1">
        <v>570</v>
      </c>
      <c r="G90" s="1" t="s">
        <v>72</v>
      </c>
      <c r="H90" s="2">
        <v>33.04</v>
      </c>
      <c r="I90" s="2">
        <v>792.96</v>
      </c>
      <c r="J90" s="10">
        <f t="shared" si="2"/>
        <v>3964.8</v>
      </c>
      <c r="K90" s="11">
        <f t="shared" si="3"/>
        <v>5</v>
      </c>
      <c r="L90" s="1">
        <v>1.54</v>
      </c>
      <c r="M90" s="1">
        <v>5.21</v>
      </c>
      <c r="N90" s="16">
        <f t="shared" si="25"/>
        <v>0</v>
      </c>
      <c r="O90" s="1"/>
      <c r="P90" s="1">
        <v>8.35</v>
      </c>
      <c r="Q90" s="1">
        <v>5.12</v>
      </c>
      <c r="R90" s="5">
        <v>5</v>
      </c>
      <c r="S90" s="1"/>
      <c r="T90" s="1">
        <v>8.75</v>
      </c>
      <c r="U90" s="1">
        <v>12.88</v>
      </c>
      <c r="V90" s="16">
        <f t="shared" si="26"/>
        <v>0</v>
      </c>
      <c r="W90" s="1">
        <v>0</v>
      </c>
      <c r="X90" s="12">
        <v>14785.4</v>
      </c>
      <c r="Y90" s="2"/>
      <c r="Z90" s="2">
        <v>18403.28</v>
      </c>
      <c r="AA90" s="1">
        <v>13</v>
      </c>
      <c r="AB90" s="1">
        <v>22</v>
      </c>
      <c r="AC90" s="1">
        <v>8</v>
      </c>
      <c r="AD90" s="1">
        <v>10</v>
      </c>
      <c r="AE90" s="1">
        <v>125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57</v>
      </c>
      <c r="AV90" s="1">
        <v>84</v>
      </c>
      <c r="AW90" s="1">
        <v>73</v>
      </c>
      <c r="AX90" s="1">
        <v>57</v>
      </c>
      <c r="AY90" s="1">
        <v>123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85</v>
      </c>
      <c r="BF90" s="1">
        <v>113</v>
      </c>
      <c r="BG90" s="1">
        <v>31</v>
      </c>
      <c r="BH90" s="1">
        <v>75</v>
      </c>
      <c r="BI90" s="1">
        <v>309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>
      <c r="A91" s="1">
        <v>70142</v>
      </c>
      <c r="B91" s="1" t="s">
        <v>252</v>
      </c>
      <c r="C91" s="1">
        <v>18</v>
      </c>
      <c r="D91" s="1">
        <v>285</v>
      </c>
      <c r="E91" s="1" t="s">
        <v>64</v>
      </c>
      <c r="F91" s="1">
        <v>991</v>
      </c>
      <c r="G91" s="1" t="s">
        <v>141</v>
      </c>
      <c r="H91" s="2">
        <v>64.94</v>
      </c>
      <c r="I91" s="2">
        <v>1168.92</v>
      </c>
      <c r="J91" s="10">
        <f t="shared" si="2"/>
        <v>5844.6</v>
      </c>
      <c r="K91" s="11">
        <f t="shared" si="3"/>
        <v>5</v>
      </c>
      <c r="L91" s="1">
        <v>5.69</v>
      </c>
      <c r="M91" s="1">
        <v>-2.72</v>
      </c>
      <c r="N91" s="5">
        <v>0</v>
      </c>
      <c r="O91" s="1"/>
      <c r="P91" s="1">
        <v>3.81</v>
      </c>
      <c r="Q91" s="1">
        <v>0.78</v>
      </c>
      <c r="R91" s="5">
        <v>5</v>
      </c>
      <c r="S91" s="1"/>
      <c r="T91" s="1">
        <v>3.06</v>
      </c>
      <c r="U91" s="1">
        <v>-0.89</v>
      </c>
      <c r="V91" s="5">
        <v>0</v>
      </c>
      <c r="W91" s="1">
        <v>0</v>
      </c>
      <c r="X91" s="12">
        <v>14676.44</v>
      </c>
      <c r="Y91" s="2"/>
      <c r="Z91" s="2">
        <v>-3311.94</v>
      </c>
      <c r="AA91" s="1">
        <v>43</v>
      </c>
      <c r="AB91" s="1">
        <v>38</v>
      </c>
      <c r="AC91" s="1">
        <v>31</v>
      </c>
      <c r="AD91" s="1">
        <v>19</v>
      </c>
      <c r="AE91" s="1">
        <v>-49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12</v>
      </c>
      <c r="AV91" s="1">
        <v>15</v>
      </c>
      <c r="AW91" s="1">
        <v>25</v>
      </c>
      <c r="AX91" s="1">
        <v>48</v>
      </c>
      <c r="AY91" s="1">
        <v>14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16</v>
      </c>
      <c r="BF91" s="1">
        <v>8</v>
      </c>
      <c r="BG91" s="1">
        <v>33</v>
      </c>
      <c r="BH91" s="1">
        <v>4</v>
      </c>
      <c r="BI91" s="1">
        <v>-16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>
      <c r="A92" s="1">
        <v>70026</v>
      </c>
      <c r="B92" s="1" t="s">
        <v>143</v>
      </c>
      <c r="C92" s="1">
        <v>18</v>
      </c>
      <c r="D92" s="1">
        <v>285</v>
      </c>
      <c r="E92" s="1" t="s">
        <v>64</v>
      </c>
      <c r="F92" s="1">
        <v>558</v>
      </c>
      <c r="G92" s="1" t="s">
        <v>67</v>
      </c>
      <c r="H92" s="2">
        <v>47.597900000000003</v>
      </c>
      <c r="I92" s="2">
        <v>856.76220000000001</v>
      </c>
      <c r="J92" s="10">
        <f t="shared" si="2"/>
        <v>2570.2865999999999</v>
      </c>
      <c r="K92" s="11">
        <f t="shared" si="3"/>
        <v>3</v>
      </c>
      <c r="L92" s="1">
        <v>4.5</v>
      </c>
      <c r="M92" s="1">
        <v>2.17</v>
      </c>
      <c r="N92" s="20">
        <v>3</v>
      </c>
      <c r="O92" s="1"/>
      <c r="P92" s="1">
        <v>9.92</v>
      </c>
      <c r="Q92" s="1">
        <v>12.94</v>
      </c>
      <c r="R92" s="5">
        <v>0</v>
      </c>
      <c r="S92" s="1"/>
      <c r="T92" s="1">
        <v>2</v>
      </c>
      <c r="U92" s="1">
        <v>6.72</v>
      </c>
      <c r="V92" s="16">
        <f t="shared" ref="V92:V96" si="27">MAX(0,(TRUNC((T92*0.75)-U92)))</f>
        <v>0</v>
      </c>
      <c r="W92" s="1">
        <v>0</v>
      </c>
      <c r="X92" s="12">
        <v>14065.18</v>
      </c>
      <c r="Y92" s="2"/>
      <c r="Z92" s="2">
        <v>18705.97</v>
      </c>
      <c r="AA92" s="1">
        <v>20</v>
      </c>
      <c r="AB92" s="1">
        <v>6</v>
      </c>
      <c r="AC92" s="1">
        <v>33</v>
      </c>
      <c r="AD92" s="1">
        <v>50</v>
      </c>
      <c r="AE92" s="1">
        <v>39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22</v>
      </c>
      <c r="AV92" s="1">
        <v>72</v>
      </c>
      <c r="AW92" s="1">
        <v>88</v>
      </c>
      <c r="AX92" s="1">
        <v>65</v>
      </c>
      <c r="AY92" s="1">
        <v>233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21</v>
      </c>
      <c r="BF92" s="1">
        <v>7</v>
      </c>
      <c r="BG92" s="1">
        <v>0</v>
      </c>
      <c r="BH92" s="1">
        <v>23</v>
      </c>
      <c r="BI92" s="1">
        <v>121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>
      <c r="A93" s="1">
        <v>70083</v>
      </c>
      <c r="B93" s="1" t="s">
        <v>119</v>
      </c>
      <c r="C93" s="1">
        <v>25</v>
      </c>
      <c r="D93" s="1">
        <v>285</v>
      </c>
      <c r="E93" s="1" t="s">
        <v>64</v>
      </c>
      <c r="F93" s="1">
        <v>35</v>
      </c>
      <c r="G93" s="1" t="s">
        <v>76</v>
      </c>
      <c r="H93" s="2">
        <v>42.323999999999998</v>
      </c>
      <c r="I93" s="2">
        <v>1058.0999999999999</v>
      </c>
      <c r="J93" s="10">
        <f t="shared" si="2"/>
        <v>10581</v>
      </c>
      <c r="K93" s="11">
        <f t="shared" si="3"/>
        <v>10</v>
      </c>
      <c r="L93" s="1">
        <v>3.68</v>
      </c>
      <c r="M93" s="1">
        <v>0.24</v>
      </c>
      <c r="N93" s="20">
        <v>5</v>
      </c>
      <c r="O93" s="1"/>
      <c r="P93" s="1">
        <v>6.02</v>
      </c>
      <c r="Q93" s="1">
        <v>1.1599999999999999</v>
      </c>
      <c r="R93" s="5">
        <v>5</v>
      </c>
      <c r="S93" s="1"/>
      <c r="T93" s="1">
        <v>3.44</v>
      </c>
      <c r="U93" s="1">
        <v>6.2</v>
      </c>
      <c r="V93" s="16">
        <f t="shared" si="27"/>
        <v>0</v>
      </c>
      <c r="W93" s="1">
        <v>0</v>
      </c>
      <c r="X93" s="12">
        <v>13903.43</v>
      </c>
      <c r="Y93" s="2"/>
      <c r="Z93" s="2">
        <v>8041.56</v>
      </c>
      <c r="AA93" s="1">
        <v>22</v>
      </c>
      <c r="AB93" s="1">
        <v>21</v>
      </c>
      <c r="AC93" s="1">
        <v>52</v>
      </c>
      <c r="AD93" s="1">
        <v>15</v>
      </c>
      <c r="AE93" s="1">
        <v>6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68</v>
      </c>
      <c r="AV93" s="1">
        <v>64</v>
      </c>
      <c r="AW93" s="1">
        <v>40</v>
      </c>
      <c r="AX93" s="1">
        <v>21</v>
      </c>
      <c r="AY93" s="1">
        <v>29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28</v>
      </c>
      <c r="BF93" s="1">
        <v>43</v>
      </c>
      <c r="BG93" s="1">
        <v>10</v>
      </c>
      <c r="BH93" s="1">
        <v>53</v>
      </c>
      <c r="BI93" s="1">
        <v>155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>
      <c r="A94" s="1">
        <v>70097</v>
      </c>
      <c r="B94" s="1" t="s">
        <v>239</v>
      </c>
      <c r="C94" s="1">
        <v>16</v>
      </c>
      <c r="D94" s="1">
        <v>285</v>
      </c>
      <c r="E94" s="1" t="s">
        <v>64</v>
      </c>
      <c r="F94" s="1">
        <v>567</v>
      </c>
      <c r="G94" s="1" t="s">
        <v>74</v>
      </c>
      <c r="H94" s="2">
        <v>43.77</v>
      </c>
      <c r="I94" s="2">
        <v>700.32</v>
      </c>
      <c r="J94" s="10">
        <f t="shared" si="2"/>
        <v>3501.6000000000004</v>
      </c>
      <c r="K94" s="11">
        <f t="shared" si="3"/>
        <v>5</v>
      </c>
      <c r="L94" s="1">
        <v>0.19</v>
      </c>
      <c r="M94" s="1">
        <v>5.88</v>
      </c>
      <c r="N94" s="16">
        <f t="shared" ref="N94:N102" si="28">MAX(0,(TRUNC((L94*0.75)-M94)))</f>
        <v>0</v>
      </c>
      <c r="O94" s="1"/>
      <c r="P94" s="1">
        <v>13.81</v>
      </c>
      <c r="Q94" s="1">
        <v>6.75</v>
      </c>
      <c r="R94" s="5">
        <v>5</v>
      </c>
      <c r="S94" s="1"/>
      <c r="T94" s="1">
        <v>5.44</v>
      </c>
      <c r="U94" s="1">
        <v>3.31</v>
      </c>
      <c r="V94" s="16">
        <f t="shared" si="27"/>
        <v>0</v>
      </c>
      <c r="W94" s="1">
        <v>0</v>
      </c>
      <c r="X94" s="12">
        <v>13612.47</v>
      </c>
      <c r="Y94" s="2"/>
      <c r="Z94" s="2">
        <v>11161.35</v>
      </c>
      <c r="AA94" s="1">
        <v>2</v>
      </c>
      <c r="AB94" s="1">
        <v>0</v>
      </c>
      <c r="AC94" s="1">
        <v>1</v>
      </c>
      <c r="AD94" s="1">
        <v>0</v>
      </c>
      <c r="AE94" s="1">
        <v>94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54</v>
      </c>
      <c r="AV94" s="1">
        <v>87</v>
      </c>
      <c r="AW94" s="1">
        <v>69</v>
      </c>
      <c r="AX94" s="1">
        <v>109</v>
      </c>
      <c r="AY94" s="1">
        <v>108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45</v>
      </c>
      <c r="BF94" s="1">
        <v>16</v>
      </c>
      <c r="BG94" s="1">
        <v>18</v>
      </c>
      <c r="BH94" s="1">
        <v>32</v>
      </c>
      <c r="BI94" s="1">
        <v>53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>
      <c r="A95" s="1">
        <v>70116</v>
      </c>
      <c r="B95" s="1" t="s">
        <v>120</v>
      </c>
      <c r="C95" s="1">
        <v>24</v>
      </c>
      <c r="D95" s="1">
        <v>285</v>
      </c>
      <c r="E95" s="1" t="s">
        <v>64</v>
      </c>
      <c r="F95" s="1">
        <v>558</v>
      </c>
      <c r="G95" s="1" t="s">
        <v>67</v>
      </c>
      <c r="H95" s="2">
        <v>48.430700000000002</v>
      </c>
      <c r="I95" s="2">
        <v>1162.3368</v>
      </c>
      <c r="J95" s="10">
        <f t="shared" si="2"/>
        <v>0</v>
      </c>
      <c r="K95" s="11">
        <f t="shared" si="3"/>
        <v>0</v>
      </c>
      <c r="L95" s="1">
        <v>3.67</v>
      </c>
      <c r="M95" s="1">
        <v>13.83</v>
      </c>
      <c r="N95" s="16">
        <f t="shared" si="28"/>
        <v>0</v>
      </c>
      <c r="O95" s="1"/>
      <c r="P95" s="1">
        <v>5.79</v>
      </c>
      <c r="Q95" s="1">
        <v>6.04</v>
      </c>
      <c r="R95" s="5">
        <v>0</v>
      </c>
      <c r="S95" s="1"/>
      <c r="T95" s="1">
        <v>1.75</v>
      </c>
      <c r="U95" s="1">
        <v>5.96</v>
      </c>
      <c r="V95" s="16">
        <f t="shared" si="27"/>
        <v>0</v>
      </c>
      <c r="W95" s="1">
        <v>0</v>
      </c>
      <c r="X95" s="12">
        <v>13027.86</v>
      </c>
      <c r="Y95" s="2"/>
      <c r="Z95" s="2">
        <v>30027.03</v>
      </c>
      <c r="AA95" s="1">
        <v>24</v>
      </c>
      <c r="AB95" s="1">
        <v>31</v>
      </c>
      <c r="AC95" s="1">
        <v>48</v>
      </c>
      <c r="AD95" s="1">
        <v>1</v>
      </c>
      <c r="AE95" s="1">
        <v>332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28</v>
      </c>
      <c r="AV95" s="1">
        <v>8</v>
      </c>
      <c r="AW95" s="1">
        <v>84</v>
      </c>
      <c r="AX95" s="1">
        <v>46</v>
      </c>
      <c r="AY95" s="1">
        <v>145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2</v>
      </c>
      <c r="BF95" s="1">
        <v>26</v>
      </c>
      <c r="BG95" s="1">
        <v>13</v>
      </c>
      <c r="BH95" s="1">
        <v>28</v>
      </c>
      <c r="BI95" s="1">
        <v>143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>
      <c r="A96" s="1">
        <v>70126</v>
      </c>
      <c r="B96" s="1" t="s">
        <v>168</v>
      </c>
      <c r="C96" s="1">
        <v>15</v>
      </c>
      <c r="D96" s="1">
        <v>285</v>
      </c>
      <c r="E96" s="1" t="s">
        <v>64</v>
      </c>
      <c r="F96" s="1">
        <v>570</v>
      </c>
      <c r="G96" s="1" t="s">
        <v>72</v>
      </c>
      <c r="H96" s="2">
        <v>56.71</v>
      </c>
      <c r="I96" s="2">
        <v>850.65</v>
      </c>
      <c r="J96" s="10">
        <f t="shared" si="2"/>
        <v>8506.5</v>
      </c>
      <c r="K96" s="11">
        <f t="shared" si="3"/>
        <v>10</v>
      </c>
      <c r="L96" s="1">
        <v>1.87</v>
      </c>
      <c r="M96" s="1">
        <v>1.2</v>
      </c>
      <c r="N96" s="16">
        <f t="shared" si="28"/>
        <v>0</v>
      </c>
      <c r="O96" s="1"/>
      <c r="P96" s="1">
        <v>9.3699999999999992</v>
      </c>
      <c r="Q96" s="1">
        <v>1.2</v>
      </c>
      <c r="R96" s="5">
        <v>10</v>
      </c>
      <c r="S96" s="1"/>
      <c r="T96" s="1">
        <v>3.8</v>
      </c>
      <c r="U96" s="1">
        <v>6.27</v>
      </c>
      <c r="V96" s="16">
        <f t="shared" si="27"/>
        <v>0</v>
      </c>
      <c r="W96" s="1">
        <v>0</v>
      </c>
      <c r="X96" s="12">
        <v>12788.1</v>
      </c>
      <c r="Y96" s="2"/>
      <c r="Z96" s="2">
        <v>7372.3</v>
      </c>
      <c r="AA96" s="1">
        <v>2</v>
      </c>
      <c r="AB96" s="1">
        <v>6</v>
      </c>
      <c r="AC96" s="1">
        <v>20</v>
      </c>
      <c r="AD96" s="1">
        <v>6</v>
      </c>
      <c r="AE96" s="1">
        <v>18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69</v>
      </c>
      <c r="AV96" s="1">
        <v>46</v>
      </c>
      <c r="AW96" s="1">
        <v>21</v>
      </c>
      <c r="AX96" s="1">
        <v>55</v>
      </c>
      <c r="AY96" s="1">
        <v>18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7</v>
      </c>
      <c r="BF96" s="1">
        <v>27</v>
      </c>
      <c r="BG96" s="1">
        <v>17</v>
      </c>
      <c r="BH96" s="1">
        <v>39</v>
      </c>
      <c r="BI96" s="1">
        <v>94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>
      <c r="A97" s="1">
        <v>70336</v>
      </c>
      <c r="B97" s="1" t="s">
        <v>342</v>
      </c>
      <c r="C97" s="1">
        <v>12</v>
      </c>
      <c r="D97" s="1">
        <v>285</v>
      </c>
      <c r="E97" s="1" t="s">
        <v>64</v>
      </c>
      <c r="F97" s="1">
        <v>285</v>
      </c>
      <c r="G97" s="1" t="s">
        <v>64</v>
      </c>
      <c r="H97" s="2">
        <v>30.69</v>
      </c>
      <c r="I97" s="2">
        <v>368.28</v>
      </c>
      <c r="J97" s="10">
        <f t="shared" si="2"/>
        <v>9207</v>
      </c>
      <c r="K97" s="11">
        <f t="shared" si="3"/>
        <v>25</v>
      </c>
      <c r="L97" s="1">
        <v>3.67</v>
      </c>
      <c r="M97" s="1">
        <v>2.92</v>
      </c>
      <c r="N97" s="16">
        <f t="shared" si="28"/>
        <v>0</v>
      </c>
      <c r="O97" s="1"/>
      <c r="P97" s="1">
        <v>24.62</v>
      </c>
      <c r="Q97" s="1">
        <v>5.92</v>
      </c>
      <c r="R97" s="5">
        <v>20</v>
      </c>
      <c r="S97" s="1"/>
      <c r="T97" s="1">
        <v>5.92</v>
      </c>
      <c r="U97" s="1">
        <v>0.08</v>
      </c>
      <c r="V97" s="5">
        <v>5</v>
      </c>
      <c r="W97" s="1">
        <v>0</v>
      </c>
      <c r="X97" s="12">
        <v>12598.25</v>
      </c>
      <c r="Y97" s="2"/>
      <c r="Z97" s="2">
        <v>3283.83</v>
      </c>
      <c r="AA97" s="1">
        <v>35</v>
      </c>
      <c r="AB97" s="1">
        <v>18</v>
      </c>
      <c r="AC97" s="1">
        <v>0</v>
      </c>
      <c r="AD97" s="1">
        <v>0</v>
      </c>
      <c r="AE97" s="1">
        <v>35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110</v>
      </c>
      <c r="AV97" s="1">
        <v>112</v>
      </c>
      <c r="AW97" s="1">
        <v>51</v>
      </c>
      <c r="AX97" s="1">
        <v>157</v>
      </c>
      <c r="AY97" s="1">
        <v>71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40</v>
      </c>
      <c r="BF97" s="1">
        <v>14</v>
      </c>
      <c r="BG97" s="1">
        <v>22</v>
      </c>
      <c r="BH97" s="1">
        <v>4</v>
      </c>
      <c r="BI97" s="1">
        <v>1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>
      <c r="A98" s="1">
        <v>70073</v>
      </c>
      <c r="B98" s="1" t="s">
        <v>158</v>
      </c>
      <c r="C98" s="1">
        <v>24</v>
      </c>
      <c r="D98" s="1">
        <v>285</v>
      </c>
      <c r="E98" s="1" t="s">
        <v>64</v>
      </c>
      <c r="F98" s="1">
        <v>570</v>
      </c>
      <c r="G98" s="1" t="s">
        <v>72</v>
      </c>
      <c r="H98" s="2">
        <v>36.869999999999997</v>
      </c>
      <c r="I98" s="2">
        <v>884.88</v>
      </c>
      <c r="J98" s="10">
        <f t="shared" si="2"/>
        <v>0</v>
      </c>
      <c r="K98" s="11">
        <f t="shared" si="3"/>
        <v>0</v>
      </c>
      <c r="L98" s="1">
        <v>2.6</v>
      </c>
      <c r="M98" s="1">
        <v>5.46</v>
      </c>
      <c r="N98" s="16">
        <f t="shared" si="28"/>
        <v>0</v>
      </c>
      <c r="O98" s="1"/>
      <c r="P98" s="1">
        <v>3.77</v>
      </c>
      <c r="Q98" s="1">
        <v>1.71</v>
      </c>
      <c r="R98" s="5">
        <v>0</v>
      </c>
      <c r="S98" s="1"/>
      <c r="T98" s="1">
        <v>7.73</v>
      </c>
      <c r="U98" s="1">
        <v>7.29</v>
      </c>
      <c r="V98" s="16">
        <f t="shared" ref="V98:V99" si="29">MAX(0,(TRUNC((T98*0.75)-U98)))</f>
        <v>0</v>
      </c>
      <c r="W98" s="1">
        <v>0</v>
      </c>
      <c r="X98" s="12">
        <v>12480.49</v>
      </c>
      <c r="Y98" s="2"/>
      <c r="Z98" s="2">
        <v>12793.89</v>
      </c>
      <c r="AA98" s="1">
        <v>1</v>
      </c>
      <c r="AB98" s="1">
        <v>46</v>
      </c>
      <c r="AC98" s="1">
        <v>7</v>
      </c>
      <c r="AD98" s="1">
        <v>63</v>
      </c>
      <c r="AE98" s="1">
        <v>131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14</v>
      </c>
      <c r="AV98" s="1">
        <v>10</v>
      </c>
      <c r="AW98" s="1">
        <v>68</v>
      </c>
      <c r="AX98" s="1">
        <v>7</v>
      </c>
      <c r="AY98" s="1">
        <v>41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4</v>
      </c>
      <c r="BF98" s="1">
        <v>37</v>
      </c>
      <c r="BG98" s="1">
        <v>162</v>
      </c>
      <c r="BH98" s="1">
        <v>2</v>
      </c>
      <c r="BI98" s="1">
        <v>175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>
      <c r="A99" s="1">
        <v>70275</v>
      </c>
      <c r="B99" s="1" t="s">
        <v>161</v>
      </c>
      <c r="C99" s="1">
        <v>32</v>
      </c>
      <c r="D99" s="1">
        <v>285</v>
      </c>
      <c r="E99" s="1" t="s">
        <v>64</v>
      </c>
      <c r="F99" s="1">
        <v>573</v>
      </c>
      <c r="G99" s="1" t="s">
        <v>87</v>
      </c>
      <c r="H99" s="2">
        <v>33.270000000000003</v>
      </c>
      <c r="I99" s="2">
        <v>1064.6400000000001</v>
      </c>
      <c r="J99" s="10">
        <f t="shared" si="2"/>
        <v>0</v>
      </c>
      <c r="K99" s="11">
        <f t="shared" si="3"/>
        <v>0</v>
      </c>
      <c r="L99" s="1">
        <v>0.8</v>
      </c>
      <c r="M99" s="1">
        <v>2.72</v>
      </c>
      <c r="N99" s="16">
        <f t="shared" si="28"/>
        <v>0</v>
      </c>
      <c r="O99" s="1"/>
      <c r="P99" s="1">
        <v>6.92</v>
      </c>
      <c r="Q99" s="1">
        <v>8.0299999999999994</v>
      </c>
      <c r="R99" s="5">
        <v>0</v>
      </c>
      <c r="S99" s="1"/>
      <c r="T99" s="1">
        <v>3.94</v>
      </c>
      <c r="U99" s="1">
        <v>3</v>
      </c>
      <c r="V99" s="16">
        <f t="shared" si="29"/>
        <v>0</v>
      </c>
      <c r="W99" s="1">
        <v>0</v>
      </c>
      <c r="X99" s="12">
        <v>12409.71</v>
      </c>
      <c r="Y99" s="2"/>
      <c r="Z99" s="2">
        <v>14638.8</v>
      </c>
      <c r="AA99" s="1">
        <v>9</v>
      </c>
      <c r="AB99" s="1">
        <v>6</v>
      </c>
      <c r="AC99" s="1">
        <v>10</v>
      </c>
      <c r="AD99" s="1">
        <v>7</v>
      </c>
      <c r="AE99" s="1">
        <v>87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62</v>
      </c>
      <c r="AV99" s="1">
        <v>60</v>
      </c>
      <c r="AW99" s="1">
        <v>97</v>
      </c>
      <c r="AX99" s="1">
        <v>65</v>
      </c>
      <c r="AY99" s="1">
        <v>257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53</v>
      </c>
      <c r="BF99" s="1">
        <v>25</v>
      </c>
      <c r="BG99" s="1">
        <v>46</v>
      </c>
      <c r="BH99" s="1">
        <v>29</v>
      </c>
      <c r="BI99" s="1">
        <v>96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>
      <c r="A100" s="1">
        <v>70337</v>
      </c>
      <c r="B100" s="1" t="s">
        <v>208</v>
      </c>
      <c r="C100" s="1">
        <v>12</v>
      </c>
      <c r="D100" s="1">
        <v>285</v>
      </c>
      <c r="E100" s="1" t="s">
        <v>64</v>
      </c>
      <c r="F100" s="1">
        <v>285</v>
      </c>
      <c r="G100" s="1" t="s">
        <v>64</v>
      </c>
      <c r="H100" s="2">
        <v>30.69</v>
      </c>
      <c r="I100" s="2">
        <v>368.28</v>
      </c>
      <c r="J100" s="10">
        <f t="shared" si="2"/>
        <v>3682.7999999999997</v>
      </c>
      <c r="K100" s="11">
        <f t="shared" si="3"/>
        <v>10</v>
      </c>
      <c r="L100" s="1">
        <v>5.96</v>
      </c>
      <c r="M100" s="1">
        <v>16.75</v>
      </c>
      <c r="N100" s="16">
        <f t="shared" si="28"/>
        <v>0</v>
      </c>
      <c r="O100" s="1"/>
      <c r="P100" s="1">
        <v>20.04</v>
      </c>
      <c r="Q100" s="1">
        <v>20.83</v>
      </c>
      <c r="R100" s="5">
        <v>0</v>
      </c>
      <c r="S100" s="1"/>
      <c r="T100" s="1">
        <v>7.67</v>
      </c>
      <c r="U100" s="1">
        <v>0.08</v>
      </c>
      <c r="V100" s="5">
        <v>10</v>
      </c>
      <c r="W100" s="1">
        <v>0</v>
      </c>
      <c r="X100" s="12">
        <v>12398.76</v>
      </c>
      <c r="Y100" s="2"/>
      <c r="Z100" s="2">
        <v>13871.88</v>
      </c>
      <c r="AA100" s="1">
        <v>35</v>
      </c>
      <c r="AB100" s="1">
        <v>16</v>
      </c>
      <c r="AC100" s="1">
        <v>21</v>
      </c>
      <c r="AD100" s="1">
        <v>15</v>
      </c>
      <c r="AE100" s="1">
        <v>201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95</v>
      </c>
      <c r="AV100" s="1">
        <v>145</v>
      </c>
      <c r="AW100" s="1">
        <v>0</v>
      </c>
      <c r="AX100" s="1">
        <v>146</v>
      </c>
      <c r="AY100" s="1">
        <v>250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28</v>
      </c>
      <c r="BF100" s="1">
        <v>39</v>
      </c>
      <c r="BG100" s="1">
        <v>24</v>
      </c>
      <c r="BH100" s="1">
        <v>41</v>
      </c>
      <c r="BI100" s="1">
        <v>1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>
      <c r="A101" s="1">
        <v>70014</v>
      </c>
      <c r="B101" s="1" t="s">
        <v>124</v>
      </c>
      <c r="C101" s="1">
        <v>4</v>
      </c>
      <c r="D101" s="1">
        <v>285</v>
      </c>
      <c r="E101" s="1" t="s">
        <v>64</v>
      </c>
      <c r="F101" s="1">
        <v>562</v>
      </c>
      <c r="G101" s="1" t="s">
        <v>65</v>
      </c>
      <c r="H101" s="2">
        <v>80.58</v>
      </c>
      <c r="I101" s="2">
        <v>322.32</v>
      </c>
      <c r="J101" s="10">
        <f t="shared" si="2"/>
        <v>3223.2</v>
      </c>
      <c r="K101" s="11">
        <f t="shared" si="3"/>
        <v>10</v>
      </c>
      <c r="L101" s="1">
        <v>6.88</v>
      </c>
      <c r="M101" s="1">
        <v>2.25</v>
      </c>
      <c r="N101" s="28">
        <f t="shared" si="28"/>
        <v>2</v>
      </c>
      <c r="O101" s="1"/>
      <c r="P101" s="1">
        <v>21.62</v>
      </c>
      <c r="Q101" s="1">
        <v>17.25</v>
      </c>
      <c r="R101" s="5">
        <v>5</v>
      </c>
      <c r="S101" s="1"/>
      <c r="T101" s="1">
        <v>8.25</v>
      </c>
      <c r="U101" s="1">
        <v>4.25</v>
      </c>
      <c r="V101" s="5">
        <v>3</v>
      </c>
      <c r="W101" s="1">
        <v>0</v>
      </c>
      <c r="X101" s="12">
        <v>11845.26</v>
      </c>
      <c r="Y101" s="2"/>
      <c r="Z101" s="2">
        <v>7655.1</v>
      </c>
      <c r="AA101" s="1">
        <v>0</v>
      </c>
      <c r="AB101" s="1">
        <v>5</v>
      </c>
      <c r="AC101" s="1">
        <v>22</v>
      </c>
      <c r="AD101" s="1">
        <v>6</v>
      </c>
      <c r="AE101" s="1">
        <v>9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28</v>
      </c>
      <c r="AV101" s="1">
        <v>19</v>
      </c>
      <c r="AW101" s="1">
        <v>39</v>
      </c>
      <c r="AX101" s="1">
        <v>20</v>
      </c>
      <c r="AY101" s="1">
        <v>69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4</v>
      </c>
      <c r="BF101" s="1">
        <v>16</v>
      </c>
      <c r="BG101" s="1">
        <v>10</v>
      </c>
      <c r="BH101" s="1">
        <v>22</v>
      </c>
      <c r="BI101" s="1">
        <v>17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>
      <c r="A102" s="1">
        <v>70008</v>
      </c>
      <c r="B102" s="1" t="s">
        <v>213</v>
      </c>
      <c r="C102" s="1">
        <v>24</v>
      </c>
      <c r="D102" s="1">
        <v>285</v>
      </c>
      <c r="E102" s="1" t="s">
        <v>64</v>
      </c>
      <c r="F102" s="1">
        <v>558</v>
      </c>
      <c r="G102" s="1" t="s">
        <v>67</v>
      </c>
      <c r="H102" s="2">
        <v>39.53</v>
      </c>
      <c r="I102" s="2">
        <v>948.72</v>
      </c>
      <c r="J102" s="10">
        <f t="shared" si="2"/>
        <v>0</v>
      </c>
      <c r="K102" s="11">
        <f t="shared" si="3"/>
        <v>0</v>
      </c>
      <c r="L102" s="1">
        <v>6.08</v>
      </c>
      <c r="M102" s="1">
        <v>9.83</v>
      </c>
      <c r="N102" s="16">
        <f t="shared" si="28"/>
        <v>0</v>
      </c>
      <c r="O102" s="1"/>
      <c r="P102" s="1">
        <v>4.92</v>
      </c>
      <c r="Q102" s="1">
        <v>4.75</v>
      </c>
      <c r="R102" s="5">
        <v>0</v>
      </c>
      <c r="S102" s="1"/>
      <c r="T102" s="1">
        <v>1.46</v>
      </c>
      <c r="U102" s="1">
        <v>3.12</v>
      </c>
      <c r="V102" s="16">
        <f t="shared" ref="V102:V105" si="30">MAX(0,(TRUNC((T102*0.75)-U102)))</f>
        <v>0</v>
      </c>
      <c r="W102" s="1">
        <v>0</v>
      </c>
      <c r="X102" s="12">
        <v>11819.47</v>
      </c>
      <c r="Y102" s="2"/>
      <c r="Z102" s="2">
        <v>16800.25</v>
      </c>
      <c r="AA102" s="1">
        <v>45</v>
      </c>
      <c r="AB102" s="1">
        <v>20</v>
      </c>
      <c r="AC102" s="1">
        <v>75</v>
      </c>
      <c r="AD102" s="1">
        <v>32</v>
      </c>
      <c r="AE102" s="1">
        <v>236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45</v>
      </c>
      <c r="AV102" s="1">
        <v>42</v>
      </c>
      <c r="AW102" s="1">
        <v>35</v>
      </c>
      <c r="AX102" s="1">
        <v>34</v>
      </c>
      <c r="AY102" s="1">
        <v>114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12</v>
      </c>
      <c r="BF102" s="1">
        <v>9</v>
      </c>
      <c r="BG102" s="1">
        <v>17</v>
      </c>
      <c r="BH102" s="1">
        <v>3</v>
      </c>
      <c r="BI102" s="1">
        <v>75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>
      <c r="A103" s="1">
        <v>70184</v>
      </c>
      <c r="B103" s="1" t="s">
        <v>229</v>
      </c>
      <c r="C103" s="1">
        <v>20</v>
      </c>
      <c r="D103" s="1">
        <v>285</v>
      </c>
      <c r="E103" s="1" t="s">
        <v>64</v>
      </c>
      <c r="F103" s="1">
        <v>573</v>
      </c>
      <c r="G103" s="1" t="s">
        <v>87</v>
      </c>
      <c r="H103" s="2">
        <v>38.04</v>
      </c>
      <c r="I103" s="2">
        <v>760.8</v>
      </c>
      <c r="J103" s="10">
        <f t="shared" si="2"/>
        <v>7608</v>
      </c>
      <c r="K103" s="11">
        <f t="shared" si="3"/>
        <v>10</v>
      </c>
      <c r="L103" s="1">
        <v>1.3</v>
      </c>
      <c r="M103" s="1">
        <v>0.55000000000000004</v>
      </c>
      <c r="N103" s="5">
        <v>3</v>
      </c>
      <c r="O103" s="1"/>
      <c r="P103" s="1">
        <v>9.6999999999999993</v>
      </c>
      <c r="Q103" s="1">
        <v>3.2</v>
      </c>
      <c r="R103" s="5">
        <v>5</v>
      </c>
      <c r="S103" s="1"/>
      <c r="T103" s="1">
        <v>4.5</v>
      </c>
      <c r="U103" s="1">
        <v>0.55000000000000004</v>
      </c>
      <c r="V103" s="16">
        <f t="shared" si="30"/>
        <v>2</v>
      </c>
      <c r="W103" s="1">
        <v>0</v>
      </c>
      <c r="X103" s="12">
        <v>11792.4</v>
      </c>
      <c r="Y103" s="2"/>
      <c r="Z103" s="2">
        <v>3271.44</v>
      </c>
      <c r="AA103" s="1">
        <v>3</v>
      </c>
      <c r="AB103" s="1">
        <v>25</v>
      </c>
      <c r="AC103" s="1">
        <v>7</v>
      </c>
      <c r="AD103" s="1">
        <v>7</v>
      </c>
      <c r="AE103" s="1">
        <v>11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55</v>
      </c>
      <c r="AV103" s="1">
        <v>74</v>
      </c>
      <c r="AW103" s="1">
        <v>49</v>
      </c>
      <c r="AX103" s="1">
        <v>106</v>
      </c>
      <c r="AY103" s="1">
        <v>64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18</v>
      </c>
      <c r="BF103" s="1">
        <v>106</v>
      </c>
      <c r="BG103" s="1">
        <v>17</v>
      </c>
      <c r="BH103" s="1">
        <v>4</v>
      </c>
      <c r="BI103" s="1">
        <v>11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>
      <c r="A104" s="1">
        <v>70052</v>
      </c>
      <c r="B104" s="1" t="s">
        <v>202</v>
      </c>
      <c r="C104" s="1">
        <v>28</v>
      </c>
      <c r="D104" s="1">
        <v>285</v>
      </c>
      <c r="E104" s="1" t="s">
        <v>64</v>
      </c>
      <c r="F104" s="1">
        <v>974</v>
      </c>
      <c r="G104" s="1" t="s">
        <v>110</v>
      </c>
      <c r="H104" s="2">
        <v>37.870100000000001</v>
      </c>
      <c r="I104" s="2">
        <v>1060.3628000000001</v>
      </c>
      <c r="J104" s="10">
        <f t="shared" si="2"/>
        <v>0</v>
      </c>
      <c r="K104" s="11">
        <f t="shared" si="3"/>
        <v>0</v>
      </c>
      <c r="L104" s="1">
        <v>4.7699999999999996</v>
      </c>
      <c r="M104" s="1">
        <v>7.07</v>
      </c>
      <c r="N104" s="16">
        <f t="shared" ref="N104:N106" si="31">MAX(0,(TRUNC((L104*0.75)-M104)))</f>
        <v>0</v>
      </c>
      <c r="O104" s="1"/>
      <c r="P104" s="1">
        <v>3.68</v>
      </c>
      <c r="Q104" s="1">
        <v>3.25</v>
      </c>
      <c r="R104" s="5">
        <v>0</v>
      </c>
      <c r="S104" s="1"/>
      <c r="T104" s="1">
        <v>2.61</v>
      </c>
      <c r="U104" s="1">
        <v>4.3899999999999997</v>
      </c>
      <c r="V104" s="16">
        <f t="shared" si="30"/>
        <v>0</v>
      </c>
      <c r="W104" s="1">
        <v>0</v>
      </c>
      <c r="X104" s="12">
        <v>11720.8</v>
      </c>
      <c r="Y104" s="2"/>
      <c r="Z104" s="2">
        <v>15602.48</v>
      </c>
      <c r="AA104" s="1">
        <v>22</v>
      </c>
      <c r="AB104" s="1">
        <v>50</v>
      </c>
      <c r="AC104" s="1">
        <v>48</v>
      </c>
      <c r="AD104" s="1">
        <v>77</v>
      </c>
      <c r="AE104" s="1">
        <v>198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22</v>
      </c>
      <c r="AV104" s="1">
        <v>74</v>
      </c>
      <c r="AW104" s="1">
        <v>26</v>
      </c>
      <c r="AX104" s="1">
        <v>36</v>
      </c>
      <c r="AY104" s="1">
        <v>91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45</v>
      </c>
      <c r="BF104" s="1">
        <v>56</v>
      </c>
      <c r="BG104" s="1">
        <v>0</v>
      </c>
      <c r="BH104" s="1">
        <v>0</v>
      </c>
      <c r="BI104" s="1">
        <v>123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>
      <c r="A105" s="1">
        <v>70209</v>
      </c>
      <c r="B105" s="1" t="s">
        <v>290</v>
      </c>
      <c r="C105" s="1">
        <v>10</v>
      </c>
      <c r="D105" s="1">
        <v>285</v>
      </c>
      <c r="E105" s="1" t="s">
        <v>64</v>
      </c>
      <c r="F105" s="1">
        <v>387</v>
      </c>
      <c r="G105" s="1" t="s">
        <v>94</v>
      </c>
      <c r="H105" s="2">
        <v>122.98</v>
      </c>
      <c r="I105" s="2">
        <v>1229.8</v>
      </c>
      <c r="J105" s="10">
        <f t="shared" si="2"/>
        <v>6149</v>
      </c>
      <c r="K105" s="11">
        <f t="shared" si="3"/>
        <v>5</v>
      </c>
      <c r="L105" s="1">
        <v>0.85</v>
      </c>
      <c r="M105" s="1">
        <v>4.4000000000000004</v>
      </c>
      <c r="N105" s="16">
        <f t="shared" si="31"/>
        <v>0</v>
      </c>
      <c r="O105" s="1"/>
      <c r="P105" s="1">
        <v>4.25</v>
      </c>
      <c r="Q105" s="1">
        <v>0.6</v>
      </c>
      <c r="R105" s="5">
        <v>5</v>
      </c>
      <c r="S105" s="1"/>
      <c r="T105" s="1">
        <v>4.3</v>
      </c>
      <c r="U105" s="1">
        <v>2.4</v>
      </c>
      <c r="V105" s="16">
        <f t="shared" si="30"/>
        <v>0</v>
      </c>
      <c r="W105" s="1">
        <v>0</v>
      </c>
      <c r="X105" s="12">
        <v>11560.12</v>
      </c>
      <c r="Y105" s="2"/>
      <c r="Z105" s="2">
        <v>9100.52</v>
      </c>
      <c r="AA105" s="1">
        <v>5</v>
      </c>
      <c r="AB105" s="1">
        <v>4</v>
      </c>
      <c r="AC105" s="1">
        <v>1</v>
      </c>
      <c r="AD105" s="1">
        <v>1</v>
      </c>
      <c r="AE105" s="1">
        <v>44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14</v>
      </c>
      <c r="AV105" s="1">
        <v>12</v>
      </c>
      <c r="AW105" s="1">
        <v>18</v>
      </c>
      <c r="AX105" s="1">
        <v>9</v>
      </c>
      <c r="AY105" s="1">
        <v>6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16</v>
      </c>
      <c r="BF105" s="1">
        <v>26</v>
      </c>
      <c r="BG105" s="1">
        <v>14</v>
      </c>
      <c r="BH105" s="1">
        <v>0</v>
      </c>
      <c r="BI105" s="1">
        <v>24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>
      <c r="A106" s="1">
        <v>70212</v>
      </c>
      <c r="B106" s="1" t="s">
        <v>230</v>
      </c>
      <c r="C106" s="1">
        <v>12</v>
      </c>
      <c r="D106" s="1">
        <v>285</v>
      </c>
      <c r="E106" s="1" t="s">
        <v>64</v>
      </c>
      <c r="F106" s="1">
        <v>285</v>
      </c>
      <c r="G106" s="1" t="s">
        <v>64</v>
      </c>
      <c r="H106" s="2">
        <v>49.1</v>
      </c>
      <c r="I106" s="2">
        <v>589.20000000000005</v>
      </c>
      <c r="J106" s="10">
        <f t="shared" si="2"/>
        <v>4124.4000000000005</v>
      </c>
      <c r="K106" s="11">
        <f t="shared" si="3"/>
        <v>7</v>
      </c>
      <c r="L106" s="1">
        <v>3.62</v>
      </c>
      <c r="M106" s="1">
        <v>5.33</v>
      </c>
      <c r="N106" s="16">
        <f t="shared" si="31"/>
        <v>0</v>
      </c>
      <c r="O106" s="1"/>
      <c r="P106" s="1">
        <v>12.29</v>
      </c>
      <c r="Q106" s="1">
        <v>7</v>
      </c>
      <c r="R106" s="5">
        <v>5</v>
      </c>
      <c r="S106" s="1"/>
      <c r="T106" s="1">
        <v>3.29</v>
      </c>
      <c r="U106" s="1">
        <v>1.25</v>
      </c>
      <c r="V106" s="5">
        <v>2</v>
      </c>
      <c r="W106" s="1">
        <v>0</v>
      </c>
      <c r="X106" s="12">
        <v>11317.55</v>
      </c>
      <c r="Y106" s="2"/>
      <c r="Z106" s="2">
        <v>8003.3</v>
      </c>
      <c r="AA106" s="1">
        <v>7</v>
      </c>
      <c r="AB106" s="1">
        <v>21</v>
      </c>
      <c r="AC106" s="1">
        <v>13</v>
      </c>
      <c r="AD106" s="1">
        <v>26</v>
      </c>
      <c r="AE106" s="1">
        <v>64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75</v>
      </c>
      <c r="AV106" s="1">
        <v>70</v>
      </c>
      <c r="AW106" s="1">
        <v>28</v>
      </c>
      <c r="AX106" s="1">
        <v>19</v>
      </c>
      <c r="AY106" s="1">
        <v>84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15</v>
      </c>
      <c r="BF106" s="1">
        <v>5</v>
      </c>
      <c r="BG106" s="1">
        <v>19</v>
      </c>
      <c r="BH106" s="1">
        <v>6</v>
      </c>
      <c r="BI106" s="1">
        <v>15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>
      <c r="A107" s="1">
        <v>70020</v>
      </c>
      <c r="B107" s="1" t="s">
        <v>170</v>
      </c>
      <c r="C107" s="1">
        <v>12</v>
      </c>
      <c r="D107" s="1">
        <v>285</v>
      </c>
      <c r="E107" s="1" t="s">
        <v>64</v>
      </c>
      <c r="F107" s="1">
        <v>558</v>
      </c>
      <c r="G107" s="1" t="s">
        <v>67</v>
      </c>
      <c r="H107" s="2">
        <v>77.97</v>
      </c>
      <c r="I107" s="2">
        <v>935.64</v>
      </c>
      <c r="J107" s="10">
        <f t="shared" si="2"/>
        <v>4678.2</v>
      </c>
      <c r="K107" s="11">
        <f t="shared" si="3"/>
        <v>5</v>
      </c>
      <c r="L107" s="1">
        <v>4.71</v>
      </c>
      <c r="M107" s="1">
        <v>1</v>
      </c>
      <c r="N107" s="20">
        <v>5</v>
      </c>
      <c r="O107" s="1"/>
      <c r="P107" s="1">
        <v>3.33</v>
      </c>
      <c r="Q107" s="1">
        <v>4.33</v>
      </c>
      <c r="R107" s="5">
        <v>0</v>
      </c>
      <c r="S107" s="1"/>
      <c r="T107" s="1">
        <v>4</v>
      </c>
      <c r="U107" s="1">
        <v>11.5</v>
      </c>
      <c r="V107" s="16">
        <f>MAX(0,(TRUNC((T107*0.75)-U107)))</f>
        <v>0</v>
      </c>
      <c r="W107" s="1">
        <v>0</v>
      </c>
      <c r="X107" s="12">
        <v>11266.66</v>
      </c>
      <c r="Y107" s="2"/>
      <c r="Z107" s="2">
        <v>15749.94</v>
      </c>
      <c r="AA107" s="1">
        <v>12</v>
      </c>
      <c r="AB107" s="1">
        <v>3</v>
      </c>
      <c r="AC107" s="1">
        <v>32</v>
      </c>
      <c r="AD107" s="1">
        <v>22</v>
      </c>
      <c r="AE107" s="1">
        <v>12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15</v>
      </c>
      <c r="AV107" s="1">
        <v>2</v>
      </c>
      <c r="AW107" s="1">
        <v>12</v>
      </c>
      <c r="AX107" s="1">
        <v>24</v>
      </c>
      <c r="AY107" s="1">
        <v>52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8</v>
      </c>
      <c r="BF107" s="1">
        <v>13</v>
      </c>
      <c r="BG107" s="1">
        <v>2</v>
      </c>
      <c r="BH107" s="1">
        <v>63</v>
      </c>
      <c r="BI107" s="1">
        <v>138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>
      <c r="A108" s="1">
        <v>70348</v>
      </c>
      <c r="B108" s="1" t="s">
        <v>343</v>
      </c>
      <c r="C108" s="1">
        <v>10</v>
      </c>
      <c r="D108" s="1">
        <v>285</v>
      </c>
      <c r="E108" s="1" t="s">
        <v>64</v>
      </c>
      <c r="F108" s="1">
        <v>285</v>
      </c>
      <c r="G108" s="1" t="s">
        <v>64</v>
      </c>
      <c r="H108" s="2">
        <v>125.1382</v>
      </c>
      <c r="I108" s="2">
        <v>1251.3820000000001</v>
      </c>
      <c r="J108" s="10">
        <f t="shared" si="2"/>
        <v>12513.82</v>
      </c>
      <c r="K108" s="11">
        <f t="shared" si="3"/>
        <v>10</v>
      </c>
      <c r="L108" s="1">
        <v>0</v>
      </c>
      <c r="M108" s="1">
        <v>0</v>
      </c>
      <c r="N108" s="20">
        <v>5</v>
      </c>
      <c r="O108" s="1"/>
      <c r="P108" s="1">
        <v>9</v>
      </c>
      <c r="Q108" s="1">
        <v>8.5</v>
      </c>
      <c r="R108" s="5">
        <v>0</v>
      </c>
      <c r="S108" s="1"/>
      <c r="T108" s="1">
        <v>0</v>
      </c>
      <c r="U108" s="1">
        <v>0</v>
      </c>
      <c r="V108" s="5">
        <v>5</v>
      </c>
      <c r="W108" s="1">
        <v>0</v>
      </c>
      <c r="X108" s="12">
        <v>11262.44</v>
      </c>
      <c r="Y108" s="2"/>
      <c r="Z108" s="2">
        <v>10636.75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15</v>
      </c>
      <c r="AV108" s="1">
        <v>150</v>
      </c>
      <c r="AW108" s="1">
        <v>0</v>
      </c>
      <c r="AX108" s="1">
        <v>0</v>
      </c>
      <c r="AY108" s="1">
        <v>85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>
      <c r="A109" s="1">
        <v>70272</v>
      </c>
      <c r="B109" s="1" t="s">
        <v>207</v>
      </c>
      <c r="C109" s="1">
        <v>20</v>
      </c>
      <c r="D109" s="1">
        <v>285</v>
      </c>
      <c r="E109" s="1" t="s">
        <v>64</v>
      </c>
      <c r="F109" s="1">
        <v>35</v>
      </c>
      <c r="G109" s="1" t="s">
        <v>76</v>
      </c>
      <c r="H109" s="2">
        <v>28.89</v>
      </c>
      <c r="I109" s="2">
        <v>577.79999999999995</v>
      </c>
      <c r="J109" s="10">
        <f t="shared" si="2"/>
        <v>6355.7999999999993</v>
      </c>
      <c r="K109" s="11">
        <f t="shared" si="3"/>
        <v>11</v>
      </c>
      <c r="L109" s="1">
        <v>7.98</v>
      </c>
      <c r="M109" s="1">
        <v>1.5</v>
      </c>
      <c r="N109" s="20">
        <v>5</v>
      </c>
      <c r="O109" s="1"/>
      <c r="P109" s="1">
        <v>6.58</v>
      </c>
      <c r="Q109" s="1">
        <v>4.0999999999999996</v>
      </c>
      <c r="R109" s="5">
        <v>3</v>
      </c>
      <c r="S109" s="1"/>
      <c r="T109" s="1">
        <v>4.78</v>
      </c>
      <c r="U109" s="1">
        <v>2</v>
      </c>
      <c r="V109" s="5">
        <v>3</v>
      </c>
      <c r="W109" s="1">
        <v>0</v>
      </c>
      <c r="X109" s="12">
        <v>11165.98</v>
      </c>
      <c r="Y109" s="2"/>
      <c r="Z109" s="2">
        <v>4391.28</v>
      </c>
      <c r="AA109" s="1">
        <v>55</v>
      </c>
      <c r="AB109" s="1">
        <v>49</v>
      </c>
      <c r="AC109" s="1">
        <v>35</v>
      </c>
      <c r="AD109" s="1">
        <v>90</v>
      </c>
      <c r="AE109" s="1">
        <v>30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41</v>
      </c>
      <c r="AV109" s="1">
        <v>74</v>
      </c>
      <c r="AW109" s="1">
        <v>46</v>
      </c>
      <c r="AX109" s="1">
        <v>15</v>
      </c>
      <c r="AY109" s="1">
        <v>82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18</v>
      </c>
      <c r="BF109" s="1">
        <v>12</v>
      </c>
      <c r="BG109" s="1">
        <v>32</v>
      </c>
      <c r="BH109" s="1">
        <v>79</v>
      </c>
      <c r="BI109" s="1">
        <v>40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>
      <c r="A110" s="1">
        <v>70120</v>
      </c>
      <c r="B110" s="1" t="s">
        <v>189</v>
      </c>
      <c r="C110" s="1">
        <v>24</v>
      </c>
      <c r="D110" s="1">
        <v>285</v>
      </c>
      <c r="E110" s="1" t="s">
        <v>64</v>
      </c>
      <c r="F110" s="1">
        <v>570</v>
      </c>
      <c r="G110" s="1" t="s">
        <v>72</v>
      </c>
      <c r="H110" s="2">
        <v>36</v>
      </c>
      <c r="I110" s="2">
        <v>864</v>
      </c>
      <c r="J110" s="10">
        <f t="shared" si="2"/>
        <v>2592</v>
      </c>
      <c r="K110" s="11">
        <f t="shared" si="3"/>
        <v>3</v>
      </c>
      <c r="L110" s="1">
        <v>1.85</v>
      </c>
      <c r="M110" s="1">
        <v>1.04</v>
      </c>
      <c r="N110" s="16">
        <f t="shared" ref="N110:N113" si="32">MAX(0,(TRUNC((L110*0.75)-M110)))</f>
        <v>0</v>
      </c>
      <c r="O110" s="1"/>
      <c r="P110" s="1">
        <v>8.98</v>
      </c>
      <c r="Q110" s="1">
        <v>6.21</v>
      </c>
      <c r="R110" s="5">
        <v>3</v>
      </c>
      <c r="S110" s="1"/>
      <c r="T110" s="1">
        <v>1.92</v>
      </c>
      <c r="U110" s="1">
        <v>3.25</v>
      </c>
      <c r="V110" s="16">
        <f t="shared" ref="V110:V113" si="33">MAX(0,(TRUNC((T110*0.75)-U110)))</f>
        <v>0</v>
      </c>
      <c r="W110" s="1">
        <v>0</v>
      </c>
      <c r="X110" s="12">
        <v>11016</v>
      </c>
      <c r="Y110" s="2"/>
      <c r="Z110" s="2">
        <v>9072</v>
      </c>
      <c r="AA110" s="1">
        <v>12</v>
      </c>
      <c r="AB110" s="1">
        <v>8</v>
      </c>
      <c r="AC110" s="1">
        <v>15</v>
      </c>
      <c r="AD110" s="1">
        <v>27</v>
      </c>
      <c r="AE110" s="1">
        <v>25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18</v>
      </c>
      <c r="AV110" s="1">
        <v>104</v>
      </c>
      <c r="AW110" s="1">
        <v>132</v>
      </c>
      <c r="AX110" s="1">
        <v>27</v>
      </c>
      <c r="AY110" s="1">
        <v>149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8</v>
      </c>
      <c r="BF110" s="1">
        <v>22</v>
      </c>
      <c r="BG110" s="1">
        <v>23</v>
      </c>
      <c r="BH110" s="1">
        <v>8</v>
      </c>
      <c r="BI110" s="1">
        <v>78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>
      <c r="A111" s="1">
        <v>70084</v>
      </c>
      <c r="B111" s="1" t="s">
        <v>135</v>
      </c>
      <c r="C111" s="1">
        <v>12</v>
      </c>
      <c r="D111" s="1">
        <v>285</v>
      </c>
      <c r="E111" s="1" t="s">
        <v>64</v>
      </c>
      <c r="F111" s="1">
        <v>35</v>
      </c>
      <c r="G111" s="1" t="s">
        <v>76</v>
      </c>
      <c r="H111" s="2">
        <v>65.12</v>
      </c>
      <c r="I111" s="2">
        <v>781.44</v>
      </c>
      <c r="J111" s="10">
        <f t="shared" si="2"/>
        <v>2344.3200000000002</v>
      </c>
      <c r="K111" s="11">
        <f t="shared" si="3"/>
        <v>3</v>
      </c>
      <c r="L111" s="1">
        <v>1.38</v>
      </c>
      <c r="M111" s="1">
        <v>3.42</v>
      </c>
      <c r="N111" s="16">
        <f t="shared" si="32"/>
        <v>0</v>
      </c>
      <c r="O111" s="1"/>
      <c r="P111" s="1">
        <v>10</v>
      </c>
      <c r="Q111" s="1">
        <v>6.33</v>
      </c>
      <c r="R111" s="5">
        <v>3</v>
      </c>
      <c r="S111" s="1"/>
      <c r="T111" s="1">
        <v>2.67</v>
      </c>
      <c r="U111" s="1">
        <v>1.83</v>
      </c>
      <c r="V111" s="16">
        <f t="shared" si="33"/>
        <v>0</v>
      </c>
      <c r="W111" s="1">
        <v>0</v>
      </c>
      <c r="X111" s="12">
        <v>10972.72</v>
      </c>
      <c r="Y111" s="2"/>
      <c r="Z111" s="2">
        <v>9051.68</v>
      </c>
      <c r="AA111" s="1">
        <v>3</v>
      </c>
      <c r="AB111" s="1">
        <v>6</v>
      </c>
      <c r="AC111" s="1">
        <v>9</v>
      </c>
      <c r="AD111" s="1">
        <v>3</v>
      </c>
      <c r="AE111" s="1">
        <v>41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59</v>
      </c>
      <c r="AV111" s="1">
        <v>33</v>
      </c>
      <c r="AW111" s="1">
        <v>33</v>
      </c>
      <c r="AX111" s="1">
        <v>23</v>
      </c>
      <c r="AY111" s="1">
        <v>76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23</v>
      </c>
      <c r="BF111" s="1">
        <v>5</v>
      </c>
      <c r="BG111" s="1">
        <v>1</v>
      </c>
      <c r="BH111" s="1">
        <v>11</v>
      </c>
      <c r="BI111" s="1">
        <v>22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>
      <c r="A112" s="1">
        <v>70154</v>
      </c>
      <c r="B112" s="1" t="s">
        <v>224</v>
      </c>
      <c r="C112" s="1">
        <v>24</v>
      </c>
      <c r="D112" s="1">
        <v>285</v>
      </c>
      <c r="E112" s="1" t="s">
        <v>64</v>
      </c>
      <c r="F112" s="1">
        <v>570</v>
      </c>
      <c r="G112" s="1" t="s">
        <v>72</v>
      </c>
      <c r="H112" s="2">
        <v>34.979999999999997</v>
      </c>
      <c r="I112" s="2">
        <v>839.52</v>
      </c>
      <c r="J112" s="10">
        <f t="shared" si="2"/>
        <v>2518.56</v>
      </c>
      <c r="K112" s="11">
        <f t="shared" si="3"/>
        <v>3</v>
      </c>
      <c r="L112" s="1">
        <v>5.65</v>
      </c>
      <c r="M112" s="1">
        <v>4.67</v>
      </c>
      <c r="N112" s="16">
        <f t="shared" si="32"/>
        <v>0</v>
      </c>
      <c r="O112" s="1"/>
      <c r="P112" s="1">
        <v>4.0999999999999996</v>
      </c>
      <c r="Q112" s="1">
        <v>1.62</v>
      </c>
      <c r="R112" s="5">
        <v>3</v>
      </c>
      <c r="S112" s="1"/>
      <c r="T112" s="1">
        <v>3.19</v>
      </c>
      <c r="U112" s="1">
        <v>5.42</v>
      </c>
      <c r="V112" s="16">
        <f t="shared" si="33"/>
        <v>0</v>
      </c>
      <c r="W112" s="1">
        <v>0</v>
      </c>
      <c r="X112" s="12">
        <v>10861.29</v>
      </c>
      <c r="Y112" s="2"/>
      <c r="Z112" s="2">
        <v>9829.3799999999992</v>
      </c>
      <c r="AA112" s="1">
        <v>36</v>
      </c>
      <c r="AB112" s="1">
        <v>10</v>
      </c>
      <c r="AC112" s="1">
        <v>80</v>
      </c>
      <c r="AD112" s="1">
        <v>29</v>
      </c>
      <c r="AE112" s="1">
        <v>112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19</v>
      </c>
      <c r="AV112" s="1">
        <v>5</v>
      </c>
      <c r="AW112" s="1">
        <v>54</v>
      </c>
      <c r="AX112" s="1">
        <v>46</v>
      </c>
      <c r="AY112" s="1">
        <v>39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4</v>
      </c>
      <c r="BF112" s="1">
        <v>29</v>
      </c>
      <c r="BG112" s="1">
        <v>55</v>
      </c>
      <c r="BH112" s="1">
        <v>6</v>
      </c>
      <c r="BI112" s="1">
        <v>130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>
      <c r="A113" s="1">
        <v>70131</v>
      </c>
      <c r="B113" s="1" t="s">
        <v>203</v>
      </c>
      <c r="C113" s="1">
        <v>5</v>
      </c>
      <c r="D113" s="1">
        <v>285</v>
      </c>
      <c r="E113" s="1" t="s">
        <v>64</v>
      </c>
      <c r="F113" s="1">
        <v>322</v>
      </c>
      <c r="G113" s="1" t="s">
        <v>167</v>
      </c>
      <c r="H113" s="2">
        <v>61.49</v>
      </c>
      <c r="I113" s="2">
        <v>307.45</v>
      </c>
      <c r="J113" s="10">
        <f t="shared" si="2"/>
        <v>3074.5</v>
      </c>
      <c r="K113" s="11">
        <f t="shared" si="3"/>
        <v>10</v>
      </c>
      <c r="L113" s="1">
        <v>3.1</v>
      </c>
      <c r="M113" s="1">
        <v>1.4</v>
      </c>
      <c r="N113" s="16">
        <f t="shared" si="32"/>
        <v>0</v>
      </c>
      <c r="O113" s="1"/>
      <c r="P113" s="1">
        <v>25.2</v>
      </c>
      <c r="Q113" s="1">
        <v>8</v>
      </c>
      <c r="R113" s="5">
        <v>10</v>
      </c>
      <c r="S113" s="1"/>
      <c r="T113" s="1">
        <v>6.9</v>
      </c>
      <c r="U113" s="1">
        <v>6.4</v>
      </c>
      <c r="V113" s="16">
        <f t="shared" si="33"/>
        <v>0</v>
      </c>
      <c r="W113" s="1">
        <v>0</v>
      </c>
      <c r="X113" s="12">
        <v>10822.24</v>
      </c>
      <c r="Y113" s="2"/>
      <c r="Z113" s="2">
        <v>4857.71</v>
      </c>
      <c r="AA113" s="1">
        <v>9</v>
      </c>
      <c r="AB113" s="1">
        <v>1</v>
      </c>
      <c r="AC113" s="1">
        <v>3</v>
      </c>
      <c r="AD113" s="1">
        <v>6</v>
      </c>
      <c r="AE113" s="1">
        <v>7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23</v>
      </c>
      <c r="AV113" s="1">
        <v>22</v>
      </c>
      <c r="AW113" s="1">
        <v>82</v>
      </c>
      <c r="AX113" s="1">
        <v>20</v>
      </c>
      <c r="AY113" s="1">
        <v>40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20</v>
      </c>
      <c r="BF113" s="1">
        <v>10</v>
      </c>
      <c r="BG113" s="1">
        <v>6</v>
      </c>
      <c r="BH113" s="1">
        <v>7</v>
      </c>
      <c r="BI113" s="1">
        <v>32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>
      <c r="A114" s="1">
        <v>70148</v>
      </c>
      <c r="B114" s="1" t="s">
        <v>210</v>
      </c>
      <c r="C114" s="1">
        <v>20</v>
      </c>
      <c r="D114" s="1">
        <v>285</v>
      </c>
      <c r="E114" s="1" t="s">
        <v>64</v>
      </c>
      <c r="F114" s="1">
        <v>974</v>
      </c>
      <c r="G114" s="1" t="s">
        <v>110</v>
      </c>
      <c r="H114" s="2">
        <v>48.577100000000002</v>
      </c>
      <c r="I114" s="2">
        <v>971.54200000000003</v>
      </c>
      <c r="J114" s="10">
        <f t="shared" si="2"/>
        <v>9715.42</v>
      </c>
      <c r="K114" s="11">
        <f t="shared" si="3"/>
        <v>10</v>
      </c>
      <c r="L114" s="1">
        <v>1.45</v>
      </c>
      <c r="M114" s="1">
        <v>0.35</v>
      </c>
      <c r="N114" s="21">
        <v>2</v>
      </c>
      <c r="O114" s="1"/>
      <c r="P114" s="1">
        <v>7.75</v>
      </c>
      <c r="Q114" s="1">
        <v>2.9</v>
      </c>
      <c r="R114" s="5">
        <v>5</v>
      </c>
      <c r="S114" s="1"/>
      <c r="T114" s="1">
        <v>1.85</v>
      </c>
      <c r="U114" s="1">
        <v>0.2</v>
      </c>
      <c r="V114" s="5">
        <v>3</v>
      </c>
      <c r="W114" s="1">
        <v>0</v>
      </c>
      <c r="X114" s="12">
        <v>10735.54</v>
      </c>
      <c r="Y114" s="2"/>
      <c r="Z114" s="2">
        <v>3351.82</v>
      </c>
      <c r="AA114" s="1">
        <v>7</v>
      </c>
      <c r="AB114" s="1">
        <v>3</v>
      </c>
      <c r="AC114" s="1">
        <v>18</v>
      </c>
      <c r="AD114" s="1">
        <v>5</v>
      </c>
      <c r="AE114" s="1">
        <v>7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44</v>
      </c>
      <c r="AV114" s="1">
        <v>14</v>
      </c>
      <c r="AW114" s="1">
        <v>89</v>
      </c>
      <c r="AX114" s="1">
        <v>30</v>
      </c>
      <c r="AY114" s="1">
        <v>58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11</v>
      </c>
      <c r="BF114" s="1">
        <v>10</v>
      </c>
      <c r="BG114" s="1">
        <v>16</v>
      </c>
      <c r="BH114" s="1">
        <v>10</v>
      </c>
      <c r="BI114" s="1">
        <v>4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>
      <c r="A115" s="1">
        <v>70066</v>
      </c>
      <c r="B115" s="1" t="s">
        <v>228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42.86</v>
      </c>
      <c r="I115" s="2">
        <v>1071.5</v>
      </c>
      <c r="J115" s="10">
        <f t="shared" si="2"/>
        <v>3214.5</v>
      </c>
      <c r="K115" s="11">
        <f t="shared" si="3"/>
        <v>3</v>
      </c>
      <c r="L115" s="1">
        <v>0.32</v>
      </c>
      <c r="M115" s="1">
        <v>3.4</v>
      </c>
      <c r="N115" s="16">
        <f t="shared" ref="N115:N117" si="34">MAX(0,(TRUNC((L115*0.75)-M115)))</f>
        <v>0</v>
      </c>
      <c r="O115" s="1"/>
      <c r="P115" s="1">
        <v>7.58</v>
      </c>
      <c r="Q115" s="1">
        <v>5.68</v>
      </c>
      <c r="R115" s="5">
        <v>3</v>
      </c>
      <c r="S115" s="1"/>
      <c r="T115" s="1">
        <v>1.86</v>
      </c>
      <c r="U115" s="1">
        <v>1.36</v>
      </c>
      <c r="V115" s="16">
        <f t="shared" ref="V115:V117" si="35">MAX(0,(TRUNC((T115*0.75)-U115)))</f>
        <v>0</v>
      </c>
      <c r="W115" s="1">
        <v>0</v>
      </c>
      <c r="X115" s="12">
        <v>10457.84</v>
      </c>
      <c r="Y115" s="2"/>
      <c r="Z115" s="2">
        <v>11186.46</v>
      </c>
      <c r="AA115" s="1">
        <v>4</v>
      </c>
      <c r="AB115" s="1">
        <v>3</v>
      </c>
      <c r="AC115" s="1">
        <v>2</v>
      </c>
      <c r="AD115" s="1">
        <v>1</v>
      </c>
      <c r="AE115" s="1">
        <v>85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59</v>
      </c>
      <c r="AV115" s="1">
        <v>73</v>
      </c>
      <c r="AW115" s="1">
        <v>53</v>
      </c>
      <c r="AX115" s="1">
        <v>82</v>
      </c>
      <c r="AY115" s="1">
        <v>142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34</v>
      </c>
      <c r="BF115" s="1">
        <v>7</v>
      </c>
      <c r="BG115" s="1">
        <v>3</v>
      </c>
      <c r="BH115" s="1">
        <v>12</v>
      </c>
      <c r="BI115" s="1">
        <v>34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>
      <c r="A116" s="1">
        <v>70160</v>
      </c>
      <c r="B116" s="1" t="s">
        <v>172</v>
      </c>
      <c r="C116" s="1">
        <v>16</v>
      </c>
      <c r="D116" s="1">
        <v>285</v>
      </c>
      <c r="E116" s="1" t="s">
        <v>64</v>
      </c>
      <c r="F116" s="1">
        <v>558</v>
      </c>
      <c r="G116" s="1" t="s">
        <v>67</v>
      </c>
      <c r="H116" s="2">
        <v>77.67</v>
      </c>
      <c r="I116" s="2">
        <v>1242.72</v>
      </c>
      <c r="J116" s="10">
        <f t="shared" si="2"/>
        <v>6213.6</v>
      </c>
      <c r="K116" s="11">
        <f t="shared" si="3"/>
        <v>5</v>
      </c>
      <c r="L116" s="1">
        <v>0.81</v>
      </c>
      <c r="M116" s="1">
        <v>1.88</v>
      </c>
      <c r="N116" s="16">
        <f t="shared" si="34"/>
        <v>0</v>
      </c>
      <c r="O116" s="1"/>
      <c r="P116" s="1">
        <v>6.44</v>
      </c>
      <c r="Q116" s="1">
        <v>1.56</v>
      </c>
      <c r="R116" s="5">
        <v>5</v>
      </c>
      <c r="S116" s="1"/>
      <c r="T116" s="1">
        <v>1.06</v>
      </c>
      <c r="U116" s="1">
        <v>3.38</v>
      </c>
      <c r="V116" s="16">
        <f t="shared" si="35"/>
        <v>0</v>
      </c>
      <c r="W116" s="1">
        <v>0</v>
      </c>
      <c r="X116" s="12">
        <v>10330.11</v>
      </c>
      <c r="Y116" s="2"/>
      <c r="Z116" s="2">
        <v>8466.0300000000007</v>
      </c>
      <c r="AA116" s="1">
        <v>4</v>
      </c>
      <c r="AB116" s="1">
        <v>2</v>
      </c>
      <c r="AC116" s="1">
        <v>6</v>
      </c>
      <c r="AD116" s="1">
        <v>4</v>
      </c>
      <c r="AE116" s="1">
        <v>30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51</v>
      </c>
      <c r="AV116" s="1">
        <v>15</v>
      </c>
      <c r="AW116" s="1">
        <v>23</v>
      </c>
      <c r="AX116" s="1">
        <v>43</v>
      </c>
      <c r="AY116" s="1">
        <v>25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5</v>
      </c>
      <c r="BF116" s="1">
        <v>18</v>
      </c>
      <c r="BG116" s="1">
        <v>1</v>
      </c>
      <c r="BH116" s="1">
        <v>4</v>
      </c>
      <c r="BI116" s="1">
        <v>54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>
      <c r="A117" s="1">
        <v>70069</v>
      </c>
      <c r="B117" s="1" t="s">
        <v>205</v>
      </c>
      <c r="C117" s="1">
        <v>12</v>
      </c>
      <c r="D117" s="1">
        <v>285</v>
      </c>
      <c r="E117" s="1" t="s">
        <v>64</v>
      </c>
      <c r="F117" s="1">
        <v>570</v>
      </c>
      <c r="G117" s="1" t="s">
        <v>72</v>
      </c>
      <c r="H117" s="2">
        <v>74.209999999999994</v>
      </c>
      <c r="I117" s="2">
        <v>890.52</v>
      </c>
      <c r="J117" s="10">
        <f t="shared" si="2"/>
        <v>0</v>
      </c>
      <c r="K117" s="11">
        <f t="shared" si="3"/>
        <v>0</v>
      </c>
      <c r="L117" s="1">
        <v>0.83</v>
      </c>
      <c r="M117" s="1">
        <v>4</v>
      </c>
      <c r="N117" s="16">
        <f t="shared" si="34"/>
        <v>0</v>
      </c>
      <c r="O117" s="1"/>
      <c r="P117" s="1">
        <v>3.96</v>
      </c>
      <c r="Q117" s="1">
        <v>3.58</v>
      </c>
      <c r="R117" s="5">
        <v>0</v>
      </c>
      <c r="S117" s="1"/>
      <c r="T117" s="1">
        <v>6.79</v>
      </c>
      <c r="U117" s="1">
        <v>18.25</v>
      </c>
      <c r="V117" s="16">
        <f t="shared" si="35"/>
        <v>0</v>
      </c>
      <c r="W117" s="1">
        <v>0</v>
      </c>
      <c r="X117" s="12">
        <v>10315.19</v>
      </c>
      <c r="Y117" s="2"/>
      <c r="Z117" s="2">
        <v>23005.1</v>
      </c>
      <c r="AA117" s="1">
        <v>1</v>
      </c>
      <c r="AB117" s="1">
        <v>0</v>
      </c>
      <c r="AC117" s="1">
        <v>3</v>
      </c>
      <c r="AD117" s="1">
        <v>12</v>
      </c>
      <c r="AE117" s="1">
        <v>48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32</v>
      </c>
      <c r="AV117" s="1">
        <v>6</v>
      </c>
      <c r="AW117" s="1">
        <v>7</v>
      </c>
      <c r="AX117" s="1">
        <v>11</v>
      </c>
      <c r="AY117" s="1">
        <v>43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12</v>
      </c>
      <c r="BF117" s="1">
        <v>37</v>
      </c>
      <c r="BG117" s="1">
        <v>26</v>
      </c>
      <c r="BH117" s="1">
        <v>50</v>
      </c>
      <c r="BI117" s="1">
        <v>219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>
      <c r="A118" s="1">
        <v>70235</v>
      </c>
      <c r="B118" s="1" t="s">
        <v>274</v>
      </c>
      <c r="C118" s="1">
        <v>20</v>
      </c>
      <c r="D118" s="1">
        <v>285</v>
      </c>
      <c r="E118" s="1" t="s">
        <v>64</v>
      </c>
      <c r="F118" s="1">
        <v>558</v>
      </c>
      <c r="G118" s="1" t="s">
        <v>67</v>
      </c>
      <c r="H118" s="2">
        <v>63.65</v>
      </c>
      <c r="I118" s="2">
        <v>1273</v>
      </c>
      <c r="J118" s="10">
        <f t="shared" si="2"/>
        <v>6365</v>
      </c>
      <c r="K118" s="11">
        <f t="shared" si="3"/>
        <v>5</v>
      </c>
      <c r="L118" s="1">
        <v>4.2</v>
      </c>
      <c r="M118" s="1">
        <v>1.9</v>
      </c>
      <c r="N118" s="20">
        <v>3</v>
      </c>
      <c r="O118" s="1"/>
      <c r="P118" s="1">
        <v>2.5</v>
      </c>
      <c r="Q118" s="1">
        <v>1.75</v>
      </c>
      <c r="R118" s="5">
        <v>0</v>
      </c>
      <c r="S118" s="1"/>
      <c r="T118" s="1">
        <v>1.38</v>
      </c>
      <c r="U118" s="1">
        <v>0.75</v>
      </c>
      <c r="V118" s="5">
        <v>2</v>
      </c>
      <c r="W118" s="1">
        <v>0</v>
      </c>
      <c r="X118" s="12">
        <v>10279.469999999999</v>
      </c>
      <c r="Y118" s="2"/>
      <c r="Z118" s="2">
        <v>5601.2</v>
      </c>
      <c r="AA118" s="1">
        <v>43</v>
      </c>
      <c r="AB118" s="1">
        <v>13</v>
      </c>
      <c r="AC118" s="1">
        <v>26</v>
      </c>
      <c r="AD118" s="1">
        <v>17</v>
      </c>
      <c r="AE118" s="1">
        <v>38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8</v>
      </c>
      <c r="AV118" s="1">
        <v>8</v>
      </c>
      <c r="AW118" s="1">
        <v>32</v>
      </c>
      <c r="AX118" s="1">
        <v>12</v>
      </c>
      <c r="AY118" s="1">
        <v>35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25</v>
      </c>
      <c r="BF118" s="1">
        <v>0</v>
      </c>
      <c r="BG118" s="1">
        <v>1</v>
      </c>
      <c r="BH118" s="1">
        <v>3</v>
      </c>
      <c r="BI118" s="1">
        <v>15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>
      <c r="A119" s="1">
        <v>70009</v>
      </c>
      <c r="B119" s="1" t="s">
        <v>184</v>
      </c>
      <c r="C119" s="1">
        <v>24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37.83</v>
      </c>
      <c r="I119" s="2">
        <v>907.92</v>
      </c>
      <c r="J119" s="10">
        <f t="shared" si="2"/>
        <v>1815.84</v>
      </c>
      <c r="K119" s="11">
        <f t="shared" si="3"/>
        <v>2</v>
      </c>
      <c r="L119" s="1">
        <v>2.42</v>
      </c>
      <c r="M119" s="1">
        <v>5.5</v>
      </c>
      <c r="N119" s="16">
        <f>MAX(0,(TRUNC((L119*0.75)-M119)))</f>
        <v>0</v>
      </c>
      <c r="O119" s="1"/>
      <c r="P119" s="1">
        <v>7.38</v>
      </c>
      <c r="Q119" s="1">
        <v>6.38</v>
      </c>
      <c r="R119" s="5">
        <v>0</v>
      </c>
      <c r="S119" s="1"/>
      <c r="T119" s="1">
        <v>1.06</v>
      </c>
      <c r="U119" s="1">
        <v>0.54</v>
      </c>
      <c r="V119" s="5">
        <v>2</v>
      </c>
      <c r="W119" s="1">
        <v>0</v>
      </c>
      <c r="X119" s="14">
        <v>9854.7099999999991</v>
      </c>
      <c r="Y119" s="2"/>
      <c r="Z119" s="2">
        <v>11273.34</v>
      </c>
      <c r="AA119" s="1">
        <v>16</v>
      </c>
      <c r="AB119" s="1">
        <v>14</v>
      </c>
      <c r="AC119" s="1">
        <v>27</v>
      </c>
      <c r="AD119" s="1">
        <v>16</v>
      </c>
      <c r="AE119" s="1">
        <v>132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67</v>
      </c>
      <c r="AV119" s="1">
        <v>41</v>
      </c>
      <c r="AW119" s="1">
        <v>70</v>
      </c>
      <c r="AX119" s="1">
        <v>39</v>
      </c>
      <c r="AY119" s="1">
        <v>153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11</v>
      </c>
      <c r="BF119" s="1">
        <v>5</v>
      </c>
      <c r="BG119" s="1">
        <v>7</v>
      </c>
      <c r="BH119" s="1">
        <v>10</v>
      </c>
      <c r="BI119" s="1">
        <v>13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>
      <c r="A120" s="1">
        <v>70271</v>
      </c>
      <c r="B120" s="1" t="s">
        <v>145</v>
      </c>
      <c r="C120" s="1">
        <v>16</v>
      </c>
      <c r="D120" s="1">
        <v>285</v>
      </c>
      <c r="E120" s="1" t="s">
        <v>64</v>
      </c>
      <c r="F120" s="1">
        <v>588</v>
      </c>
      <c r="G120" s="1" t="s">
        <v>146</v>
      </c>
      <c r="H120" s="2">
        <v>47.85</v>
      </c>
      <c r="I120" s="2">
        <v>765.6</v>
      </c>
      <c r="J120" s="10">
        <f t="shared" si="2"/>
        <v>2296.8000000000002</v>
      </c>
      <c r="K120" s="11">
        <f t="shared" si="3"/>
        <v>3</v>
      </c>
      <c r="L120" s="1">
        <v>1.69</v>
      </c>
      <c r="M120" s="1">
        <v>0.44</v>
      </c>
      <c r="N120" s="20">
        <v>3</v>
      </c>
      <c r="O120" s="1"/>
      <c r="P120" s="1">
        <v>8.5299999999999994</v>
      </c>
      <c r="Q120" s="1">
        <v>11.69</v>
      </c>
      <c r="R120" s="5">
        <v>0</v>
      </c>
      <c r="S120" s="1"/>
      <c r="T120" s="1">
        <v>2.59</v>
      </c>
      <c r="U120" s="1">
        <v>2.94</v>
      </c>
      <c r="V120" s="16">
        <f>MAX(0,(TRUNC((T120*0.75)-U120)))</f>
        <v>0</v>
      </c>
      <c r="W120" s="1">
        <v>0</v>
      </c>
      <c r="X120" s="14">
        <v>9809.25</v>
      </c>
      <c r="Y120" s="2"/>
      <c r="Z120" s="2">
        <v>11531.85</v>
      </c>
      <c r="AA120" s="1">
        <v>8</v>
      </c>
      <c r="AB120" s="1">
        <v>7</v>
      </c>
      <c r="AC120" s="1">
        <v>8</v>
      </c>
      <c r="AD120" s="1">
        <v>15</v>
      </c>
      <c r="AE120" s="1">
        <v>7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28</v>
      </c>
      <c r="AV120" s="1">
        <v>23</v>
      </c>
      <c r="AW120" s="1">
        <v>77</v>
      </c>
      <c r="AX120" s="1">
        <v>40</v>
      </c>
      <c r="AY120" s="1">
        <v>187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5</v>
      </c>
      <c r="BF120" s="1">
        <v>18</v>
      </c>
      <c r="BG120" s="1">
        <v>23</v>
      </c>
      <c r="BH120" s="1">
        <v>9</v>
      </c>
      <c r="BI120" s="1">
        <v>47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>
      <c r="A121" s="1">
        <v>70032</v>
      </c>
      <c r="B121" s="1" t="s">
        <v>221</v>
      </c>
      <c r="C121" s="1">
        <v>20</v>
      </c>
      <c r="D121" s="1">
        <v>285</v>
      </c>
      <c r="E121" s="1" t="s">
        <v>64</v>
      </c>
      <c r="F121" s="1">
        <v>558</v>
      </c>
      <c r="G121" s="1" t="s">
        <v>67</v>
      </c>
      <c r="H121" s="2">
        <v>83.759500000000003</v>
      </c>
      <c r="I121" s="2">
        <v>1675.19</v>
      </c>
      <c r="J121" s="10">
        <f t="shared" si="2"/>
        <v>5025.57</v>
      </c>
      <c r="K121" s="11">
        <f t="shared" si="3"/>
        <v>3</v>
      </c>
      <c r="L121" s="1">
        <v>1.1200000000000001</v>
      </c>
      <c r="M121" s="1">
        <v>1.5</v>
      </c>
      <c r="N121" s="16">
        <f t="shared" ref="N121:N125" si="36">MAX(0,(TRUNC((L121*0.75)-M121)))</f>
        <v>0</v>
      </c>
      <c r="O121" s="1"/>
      <c r="P121" s="1">
        <v>3.85</v>
      </c>
      <c r="Q121" s="1">
        <v>3.55</v>
      </c>
      <c r="R121" s="5">
        <v>0</v>
      </c>
      <c r="S121" s="1"/>
      <c r="T121" s="1">
        <v>0.85</v>
      </c>
      <c r="U121" s="1">
        <v>0</v>
      </c>
      <c r="V121" s="5">
        <v>3</v>
      </c>
      <c r="W121" s="1">
        <v>0</v>
      </c>
      <c r="X121" s="14">
        <v>9757.98</v>
      </c>
      <c r="Y121" s="2"/>
      <c r="Z121" s="2">
        <v>8459.7099999999991</v>
      </c>
      <c r="AA121" s="1">
        <v>7</v>
      </c>
      <c r="AB121" s="1">
        <v>2</v>
      </c>
      <c r="AC121" s="1">
        <v>12</v>
      </c>
      <c r="AD121" s="1">
        <v>5</v>
      </c>
      <c r="AE121" s="1">
        <v>30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23</v>
      </c>
      <c r="AV121" s="1">
        <v>44</v>
      </c>
      <c r="AW121" s="1">
        <v>26</v>
      </c>
      <c r="AX121" s="1">
        <v>12</v>
      </c>
      <c r="AY121" s="1">
        <v>71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15</v>
      </c>
      <c r="BH121" s="1">
        <v>4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>
      <c r="A122" s="1">
        <v>70092</v>
      </c>
      <c r="B122" s="1" t="s">
        <v>195</v>
      </c>
      <c r="C122" s="1">
        <v>32</v>
      </c>
      <c r="D122" s="1">
        <v>285</v>
      </c>
      <c r="E122" s="1" t="s">
        <v>64</v>
      </c>
      <c r="F122" s="1">
        <v>573</v>
      </c>
      <c r="G122" s="1" t="s">
        <v>87</v>
      </c>
      <c r="H122" s="2">
        <v>32.271900000000002</v>
      </c>
      <c r="I122" s="2">
        <v>1032.7008000000001</v>
      </c>
      <c r="J122" s="10">
        <f t="shared" si="2"/>
        <v>0</v>
      </c>
      <c r="K122" s="11">
        <f t="shared" si="3"/>
        <v>0</v>
      </c>
      <c r="L122" s="1">
        <v>1.97</v>
      </c>
      <c r="M122" s="1">
        <v>6.34</v>
      </c>
      <c r="N122" s="16">
        <f t="shared" si="36"/>
        <v>0</v>
      </c>
      <c r="O122" s="1"/>
      <c r="P122" s="1">
        <v>4.91</v>
      </c>
      <c r="Q122" s="1">
        <v>10.220000000000001</v>
      </c>
      <c r="R122" s="5">
        <v>0</v>
      </c>
      <c r="S122" s="1"/>
      <c r="T122" s="1">
        <v>2.38</v>
      </c>
      <c r="U122" s="1">
        <v>4</v>
      </c>
      <c r="V122" s="16">
        <f t="shared" ref="V122:V126" si="37">MAX(0,(TRUNC((T122*0.75)-U122)))</f>
        <v>0</v>
      </c>
      <c r="W122" s="1">
        <v>0</v>
      </c>
      <c r="X122" s="14">
        <v>9552.48</v>
      </c>
      <c r="Y122" s="2"/>
      <c r="Z122" s="2">
        <v>21234.91</v>
      </c>
      <c r="AA122" s="1">
        <v>11</v>
      </c>
      <c r="AB122" s="1">
        <v>9</v>
      </c>
      <c r="AC122" s="1">
        <v>37</v>
      </c>
      <c r="AD122" s="1">
        <v>21</v>
      </c>
      <c r="AE122" s="1">
        <v>203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43</v>
      </c>
      <c r="AV122" s="1">
        <v>59</v>
      </c>
      <c r="AW122" s="1">
        <v>68</v>
      </c>
      <c r="AX122" s="1">
        <v>33</v>
      </c>
      <c r="AY122" s="1">
        <v>327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20</v>
      </c>
      <c r="BF122" s="1">
        <v>18</v>
      </c>
      <c r="BG122" s="1">
        <v>21</v>
      </c>
      <c r="BH122" s="1">
        <v>52</v>
      </c>
      <c r="BI122" s="1">
        <v>128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>
      <c r="A123" s="1">
        <v>70256</v>
      </c>
      <c r="B123" s="1" t="s">
        <v>192</v>
      </c>
      <c r="C123" s="1">
        <v>25</v>
      </c>
      <c r="D123" s="1">
        <v>285</v>
      </c>
      <c r="E123" s="1" t="s">
        <v>64</v>
      </c>
      <c r="F123" s="1">
        <v>35</v>
      </c>
      <c r="G123" s="1" t="s">
        <v>76</v>
      </c>
      <c r="H123" s="2">
        <v>35.67</v>
      </c>
      <c r="I123" s="2">
        <v>891.75</v>
      </c>
      <c r="J123" s="10">
        <f t="shared" si="2"/>
        <v>8917.5</v>
      </c>
      <c r="K123" s="11">
        <f t="shared" si="3"/>
        <v>10</v>
      </c>
      <c r="L123" s="1">
        <v>5.24</v>
      </c>
      <c r="M123" s="1">
        <v>8.1999999999999993</v>
      </c>
      <c r="N123" s="16">
        <f t="shared" si="36"/>
        <v>0</v>
      </c>
      <c r="O123" s="1"/>
      <c r="P123" s="1">
        <v>3.06</v>
      </c>
      <c r="Q123" s="1">
        <v>0</v>
      </c>
      <c r="R123" s="5">
        <v>10</v>
      </c>
      <c r="S123" s="1"/>
      <c r="T123" s="1">
        <v>2.38</v>
      </c>
      <c r="U123" s="1">
        <v>1.04</v>
      </c>
      <c r="V123" s="16">
        <f t="shared" si="37"/>
        <v>0</v>
      </c>
      <c r="W123" s="1">
        <v>0</v>
      </c>
      <c r="X123" s="14">
        <v>9523.89</v>
      </c>
      <c r="Y123" s="2"/>
      <c r="Z123" s="2">
        <v>8239.77</v>
      </c>
      <c r="AA123" s="1">
        <v>20</v>
      </c>
      <c r="AB123" s="1">
        <v>1</v>
      </c>
      <c r="AC123" s="1">
        <v>79</v>
      </c>
      <c r="AD123" s="1">
        <v>63</v>
      </c>
      <c r="AE123" s="1">
        <v>205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2</v>
      </c>
      <c r="AW123" s="1">
        <v>75</v>
      </c>
      <c r="AX123" s="1">
        <v>1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53</v>
      </c>
      <c r="BF123" s="1">
        <v>3</v>
      </c>
      <c r="BG123" s="1">
        <v>4</v>
      </c>
      <c r="BH123" s="1">
        <v>2</v>
      </c>
      <c r="BI123" s="1">
        <v>26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>
      <c r="A124" s="1">
        <v>70364</v>
      </c>
      <c r="B124" s="1" t="s">
        <v>212</v>
      </c>
      <c r="C124" s="1">
        <v>10</v>
      </c>
      <c r="D124" s="1">
        <v>285</v>
      </c>
      <c r="E124" s="1" t="s">
        <v>64</v>
      </c>
      <c r="F124" s="1">
        <v>285</v>
      </c>
      <c r="G124" s="1" t="s">
        <v>64</v>
      </c>
      <c r="H124" s="2">
        <v>125.14</v>
      </c>
      <c r="I124" s="2">
        <v>1251.4000000000001</v>
      </c>
      <c r="J124" s="10">
        <f t="shared" si="2"/>
        <v>0</v>
      </c>
      <c r="K124" s="11">
        <f t="shared" si="3"/>
        <v>0</v>
      </c>
      <c r="L124" s="1">
        <v>0.55000000000000004</v>
      </c>
      <c r="M124" s="1">
        <v>5.6</v>
      </c>
      <c r="N124" s="16">
        <f t="shared" si="36"/>
        <v>0</v>
      </c>
      <c r="O124" s="1"/>
      <c r="P124" s="1">
        <v>5.9</v>
      </c>
      <c r="Q124" s="1">
        <v>7.3</v>
      </c>
      <c r="R124" s="5">
        <v>0</v>
      </c>
      <c r="S124" s="1"/>
      <c r="T124" s="1">
        <v>1.1499999999999999</v>
      </c>
      <c r="U124" s="1">
        <v>11</v>
      </c>
      <c r="V124" s="16">
        <f t="shared" si="37"/>
        <v>0</v>
      </c>
      <c r="W124" s="1">
        <v>0</v>
      </c>
      <c r="X124" s="14">
        <v>9510.64</v>
      </c>
      <c r="Y124" s="2"/>
      <c r="Z124" s="2">
        <v>29908.46</v>
      </c>
      <c r="AA124" s="1">
        <v>0</v>
      </c>
      <c r="AB124" s="1">
        <v>5</v>
      </c>
      <c r="AC124" s="1">
        <v>1</v>
      </c>
      <c r="AD124" s="1">
        <v>4</v>
      </c>
      <c r="AE124" s="1">
        <v>56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17</v>
      </c>
      <c r="AV124" s="1">
        <v>25</v>
      </c>
      <c r="AW124" s="1">
        <v>10</v>
      </c>
      <c r="AX124" s="1">
        <v>39</v>
      </c>
      <c r="AY124" s="1">
        <v>73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</v>
      </c>
      <c r="BG124" s="1">
        <v>0</v>
      </c>
      <c r="BH124" s="1">
        <v>22</v>
      </c>
      <c r="BI124" s="1">
        <v>110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>
      <c r="A125" s="1">
        <v>70329</v>
      </c>
      <c r="B125" s="1" t="s">
        <v>267</v>
      </c>
      <c r="C125" s="1">
        <v>12</v>
      </c>
      <c r="D125" s="1">
        <v>285</v>
      </c>
      <c r="E125" s="1" t="s">
        <v>64</v>
      </c>
      <c r="F125" s="1">
        <v>285</v>
      </c>
      <c r="G125" s="1" t="s">
        <v>64</v>
      </c>
      <c r="H125" s="2">
        <v>28.88</v>
      </c>
      <c r="I125" s="2">
        <v>346.56</v>
      </c>
      <c r="J125" s="10">
        <f t="shared" si="2"/>
        <v>0</v>
      </c>
      <c r="K125" s="11">
        <f t="shared" si="3"/>
        <v>0</v>
      </c>
      <c r="L125" s="1">
        <v>6.46</v>
      </c>
      <c r="M125" s="1">
        <v>4.5</v>
      </c>
      <c r="N125" s="16">
        <f t="shared" si="36"/>
        <v>0</v>
      </c>
      <c r="O125" s="1"/>
      <c r="P125" s="1">
        <v>15.04</v>
      </c>
      <c r="Q125" s="1">
        <v>9.92</v>
      </c>
      <c r="R125" s="5">
        <v>0</v>
      </c>
      <c r="S125" s="1"/>
      <c r="T125" s="1">
        <v>5.92</v>
      </c>
      <c r="U125" s="1">
        <v>4.5</v>
      </c>
      <c r="V125" s="16">
        <f t="shared" si="37"/>
        <v>0</v>
      </c>
      <c r="W125" s="1">
        <v>0</v>
      </c>
      <c r="X125" s="14">
        <v>9501.52</v>
      </c>
      <c r="Y125" s="2"/>
      <c r="Z125" s="2">
        <v>6555.76</v>
      </c>
      <c r="AA125" s="1">
        <v>30</v>
      </c>
      <c r="AB125" s="1">
        <v>10</v>
      </c>
      <c r="AC125" s="1">
        <v>35</v>
      </c>
      <c r="AD125" s="1">
        <v>15</v>
      </c>
      <c r="AE125" s="1">
        <v>54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45</v>
      </c>
      <c r="AV125" s="1">
        <v>50</v>
      </c>
      <c r="AW125" s="1">
        <v>79</v>
      </c>
      <c r="AX125" s="1">
        <v>63</v>
      </c>
      <c r="AY125" s="1">
        <v>119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30</v>
      </c>
      <c r="BF125" s="1">
        <v>18</v>
      </c>
      <c r="BG125" s="1">
        <v>24</v>
      </c>
      <c r="BH125" s="1">
        <v>16</v>
      </c>
      <c r="BI125" s="1">
        <v>54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>
      <c r="A126" s="1">
        <v>70215</v>
      </c>
      <c r="B126" s="1" t="s">
        <v>257</v>
      </c>
      <c r="C126" s="1">
        <v>24</v>
      </c>
      <c r="D126" s="1">
        <v>285</v>
      </c>
      <c r="E126" s="1" t="s">
        <v>64</v>
      </c>
      <c r="F126" s="1">
        <v>795</v>
      </c>
      <c r="G126" s="1" t="s">
        <v>258</v>
      </c>
      <c r="H126" s="2">
        <v>40.33</v>
      </c>
      <c r="I126" s="2">
        <v>967.92</v>
      </c>
      <c r="J126" s="10">
        <f t="shared" si="2"/>
        <v>2903.7599999999998</v>
      </c>
      <c r="K126" s="11">
        <f t="shared" si="3"/>
        <v>3</v>
      </c>
      <c r="L126" s="1">
        <v>2.71</v>
      </c>
      <c r="M126" s="1">
        <v>0.5</v>
      </c>
      <c r="N126" s="20">
        <v>3</v>
      </c>
      <c r="O126" s="1"/>
      <c r="P126" s="1">
        <v>5.19</v>
      </c>
      <c r="Q126" s="1">
        <v>5.83</v>
      </c>
      <c r="R126" s="5">
        <v>0</v>
      </c>
      <c r="S126" s="1"/>
      <c r="T126" s="1">
        <v>1.65</v>
      </c>
      <c r="U126" s="1">
        <v>4.12</v>
      </c>
      <c r="V126" s="16">
        <f t="shared" si="37"/>
        <v>0</v>
      </c>
      <c r="W126" s="1">
        <v>0</v>
      </c>
      <c r="X126" s="14">
        <v>9235.57</v>
      </c>
      <c r="Y126" s="2"/>
      <c r="Z126" s="2">
        <v>10122.83</v>
      </c>
      <c r="AA126" s="1">
        <v>20</v>
      </c>
      <c r="AB126" s="1">
        <v>4</v>
      </c>
      <c r="AC126" s="1">
        <v>30</v>
      </c>
      <c r="AD126" s="1">
        <v>26</v>
      </c>
      <c r="AE126" s="1">
        <v>12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46</v>
      </c>
      <c r="AV126" s="1">
        <v>22</v>
      </c>
      <c r="AW126" s="1">
        <v>50</v>
      </c>
      <c r="AX126" s="1">
        <v>35</v>
      </c>
      <c r="AY126" s="1">
        <v>140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18</v>
      </c>
      <c r="BF126" s="1">
        <v>3</v>
      </c>
      <c r="BG126" s="1">
        <v>15</v>
      </c>
      <c r="BH126" s="1">
        <v>10</v>
      </c>
      <c r="BI126" s="1">
        <v>99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>
      <c r="A127" s="1">
        <v>70258</v>
      </c>
      <c r="B127" s="1" t="s">
        <v>240</v>
      </c>
      <c r="C127" s="1">
        <v>16</v>
      </c>
      <c r="D127" s="1">
        <v>285</v>
      </c>
      <c r="E127" s="1" t="s">
        <v>64</v>
      </c>
      <c r="F127" s="1">
        <v>573</v>
      </c>
      <c r="G127" s="1" t="s">
        <v>87</v>
      </c>
      <c r="H127" s="2">
        <v>61.95</v>
      </c>
      <c r="I127" s="2">
        <v>991.2</v>
      </c>
      <c r="J127" s="10">
        <f t="shared" si="2"/>
        <v>11894.400000000001</v>
      </c>
      <c r="K127" s="11">
        <f t="shared" si="3"/>
        <v>12</v>
      </c>
      <c r="L127" s="1">
        <v>1.19</v>
      </c>
      <c r="M127" s="1">
        <v>0</v>
      </c>
      <c r="N127" s="5">
        <v>2</v>
      </c>
      <c r="O127" s="1"/>
      <c r="P127" s="1">
        <v>5</v>
      </c>
      <c r="Q127" s="1">
        <v>0</v>
      </c>
      <c r="R127" s="5">
        <v>5</v>
      </c>
      <c r="S127" s="1"/>
      <c r="T127" s="1">
        <v>3.03</v>
      </c>
      <c r="U127" s="1">
        <v>0.75</v>
      </c>
      <c r="V127" s="5">
        <v>5</v>
      </c>
      <c r="W127" s="1">
        <v>0</v>
      </c>
      <c r="X127" s="14">
        <v>9137.6200000000008</v>
      </c>
      <c r="Y127" s="2"/>
      <c r="Z127" s="2">
        <v>743.4</v>
      </c>
      <c r="AA127" s="1">
        <v>0</v>
      </c>
      <c r="AB127" s="1">
        <v>0</v>
      </c>
      <c r="AC127" s="1">
        <v>12</v>
      </c>
      <c r="AD127" s="1">
        <v>14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6</v>
      </c>
      <c r="AV127" s="1">
        <v>48</v>
      </c>
      <c r="AW127" s="1">
        <v>24</v>
      </c>
      <c r="AX127" s="1">
        <v>52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9</v>
      </c>
      <c r="BF127" s="1">
        <v>35</v>
      </c>
      <c r="BG127" s="1">
        <v>20</v>
      </c>
      <c r="BH127" s="1">
        <v>4</v>
      </c>
      <c r="BI127" s="1">
        <v>12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>
      <c r="A128" s="1">
        <v>70017</v>
      </c>
      <c r="B128" s="1" t="s">
        <v>253</v>
      </c>
      <c r="C128" s="1">
        <v>20</v>
      </c>
      <c r="D128" s="1">
        <v>285</v>
      </c>
      <c r="E128" s="1" t="s">
        <v>64</v>
      </c>
      <c r="F128" s="1">
        <v>562</v>
      </c>
      <c r="G128" s="1" t="s">
        <v>65</v>
      </c>
      <c r="H128" s="2">
        <v>78.930000000000007</v>
      </c>
      <c r="I128" s="2">
        <v>1578.6</v>
      </c>
      <c r="J128" s="10">
        <f t="shared" si="2"/>
        <v>12628.8</v>
      </c>
      <c r="K128" s="11">
        <f t="shared" si="3"/>
        <v>8</v>
      </c>
      <c r="L128" s="1">
        <v>0.68</v>
      </c>
      <c r="M128" s="1">
        <v>3.4</v>
      </c>
      <c r="N128" s="16">
        <f t="shared" ref="N128:N137" si="38">MAX(0,(TRUNC((L128*0.75)-M128)))</f>
        <v>0</v>
      </c>
      <c r="O128" s="1"/>
      <c r="P128" s="1">
        <v>3.55</v>
      </c>
      <c r="Q128" s="1">
        <v>0</v>
      </c>
      <c r="R128" s="5">
        <v>5</v>
      </c>
      <c r="S128" s="1"/>
      <c r="T128" s="1">
        <v>1.52</v>
      </c>
      <c r="U128" s="1">
        <v>0.9</v>
      </c>
      <c r="V128" s="5">
        <v>3</v>
      </c>
      <c r="W128" s="1">
        <v>0</v>
      </c>
      <c r="X128" s="14">
        <v>9076.9500000000007</v>
      </c>
      <c r="Y128" s="2"/>
      <c r="Z128" s="2">
        <v>6787.98</v>
      </c>
      <c r="AA128" s="1">
        <v>4</v>
      </c>
      <c r="AB128" s="1">
        <v>2</v>
      </c>
      <c r="AC128" s="1">
        <v>5</v>
      </c>
      <c r="AD128" s="1">
        <v>7</v>
      </c>
      <c r="AE128" s="1">
        <v>68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23</v>
      </c>
      <c r="AV128" s="1">
        <v>24</v>
      </c>
      <c r="AW128" s="1">
        <v>28</v>
      </c>
      <c r="AX128" s="1">
        <v>16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21</v>
      </c>
      <c r="BF128" s="1">
        <v>8</v>
      </c>
      <c r="BG128" s="1">
        <v>5</v>
      </c>
      <c r="BH128" s="1">
        <v>1</v>
      </c>
      <c r="BI128" s="1">
        <v>18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>
      <c r="A129" s="1">
        <v>70158</v>
      </c>
      <c r="B129" s="1" t="s">
        <v>218</v>
      </c>
      <c r="C129" s="1">
        <v>16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60.091500000000003</v>
      </c>
      <c r="I129" s="2">
        <v>961.46400000000006</v>
      </c>
      <c r="J129" s="10">
        <f t="shared" si="2"/>
        <v>4807.3200000000006</v>
      </c>
      <c r="K129" s="11">
        <f t="shared" si="3"/>
        <v>5</v>
      </c>
      <c r="L129" s="1">
        <v>1.56</v>
      </c>
      <c r="M129" s="1">
        <v>4.0599999999999996</v>
      </c>
      <c r="N129" s="16">
        <f t="shared" si="38"/>
        <v>0</v>
      </c>
      <c r="O129" s="1"/>
      <c r="P129" s="1">
        <v>5.44</v>
      </c>
      <c r="Q129" s="1">
        <v>0.38</v>
      </c>
      <c r="R129" s="5">
        <v>5</v>
      </c>
      <c r="S129" s="1"/>
      <c r="T129" s="1">
        <v>2.38</v>
      </c>
      <c r="U129" s="1">
        <v>3.56</v>
      </c>
      <c r="V129" s="16">
        <f t="shared" ref="V129:V138" si="39">MAX(0,(TRUNC((T129*0.75)-U129)))</f>
        <v>0</v>
      </c>
      <c r="W129" s="1">
        <v>0</v>
      </c>
      <c r="X129" s="14">
        <v>9013.7199999999993</v>
      </c>
      <c r="Y129" s="2"/>
      <c r="Z129" s="2">
        <v>7691.71</v>
      </c>
      <c r="AA129" s="1">
        <v>9</v>
      </c>
      <c r="AB129" s="1">
        <v>6</v>
      </c>
      <c r="AC129" s="1">
        <v>5</v>
      </c>
      <c r="AD129" s="1">
        <v>16</v>
      </c>
      <c r="AE129" s="1">
        <v>65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20</v>
      </c>
      <c r="AV129" s="1">
        <v>22</v>
      </c>
      <c r="AW129" s="1">
        <v>28</v>
      </c>
      <c r="AX129" s="1">
        <v>56</v>
      </c>
      <c r="AY129" s="1">
        <v>6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7</v>
      </c>
      <c r="BF129" s="1">
        <v>16</v>
      </c>
      <c r="BG129" s="1">
        <v>20</v>
      </c>
      <c r="BH129" s="1">
        <v>6</v>
      </c>
      <c r="BI129" s="1">
        <v>57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>
      <c r="A130" s="1">
        <v>70136</v>
      </c>
      <c r="B130" s="1" t="s">
        <v>272</v>
      </c>
      <c r="C130" s="1">
        <v>24</v>
      </c>
      <c r="D130" s="1">
        <v>285</v>
      </c>
      <c r="E130" s="1" t="s">
        <v>64</v>
      </c>
      <c r="F130" s="1">
        <v>570</v>
      </c>
      <c r="G130" s="1" t="s">
        <v>72</v>
      </c>
      <c r="H130" s="2">
        <v>36.869999999999997</v>
      </c>
      <c r="I130" s="2">
        <v>884.88</v>
      </c>
      <c r="J130" s="10">
        <f t="shared" si="2"/>
        <v>1769.76</v>
      </c>
      <c r="K130" s="11">
        <f t="shared" si="3"/>
        <v>2</v>
      </c>
      <c r="L130" s="1">
        <v>2.31</v>
      </c>
      <c r="M130" s="1">
        <v>3.25</v>
      </c>
      <c r="N130" s="16">
        <f t="shared" si="38"/>
        <v>0</v>
      </c>
      <c r="O130" s="1"/>
      <c r="P130" s="1">
        <v>3.23</v>
      </c>
      <c r="Q130" s="1">
        <v>3.75</v>
      </c>
      <c r="R130" s="5">
        <v>0</v>
      </c>
      <c r="S130" s="1"/>
      <c r="T130" s="1">
        <v>4.62</v>
      </c>
      <c r="U130" s="1">
        <v>0.83</v>
      </c>
      <c r="V130" s="16">
        <f t="shared" si="39"/>
        <v>2</v>
      </c>
      <c r="W130" s="1">
        <v>0</v>
      </c>
      <c r="X130" s="14">
        <v>8996.2800000000007</v>
      </c>
      <c r="Y130" s="2"/>
      <c r="Z130" s="2">
        <v>6931.56</v>
      </c>
      <c r="AA130" s="1">
        <v>26</v>
      </c>
      <c r="AB130" s="1">
        <v>29</v>
      </c>
      <c r="AC130" s="1">
        <v>10</v>
      </c>
      <c r="AD130" s="1">
        <v>10</v>
      </c>
      <c r="AE130" s="1">
        <v>78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35</v>
      </c>
      <c r="AV130" s="1">
        <v>13</v>
      </c>
      <c r="AW130" s="1">
        <v>30</v>
      </c>
      <c r="AX130" s="1">
        <v>12</v>
      </c>
      <c r="AY130" s="1">
        <v>90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15</v>
      </c>
      <c r="BF130" s="1">
        <v>45</v>
      </c>
      <c r="BG130" s="1">
        <v>52</v>
      </c>
      <c r="BH130" s="1">
        <v>43</v>
      </c>
      <c r="BI130" s="1">
        <v>20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>
      <c r="A131" s="1">
        <v>70180</v>
      </c>
      <c r="B131" s="1" t="s">
        <v>319</v>
      </c>
      <c r="C131" s="1">
        <v>25</v>
      </c>
      <c r="D131" s="1">
        <v>285</v>
      </c>
      <c r="E131" s="1" t="s">
        <v>64</v>
      </c>
      <c r="F131" s="1">
        <v>35</v>
      </c>
      <c r="G131" s="1" t="s">
        <v>76</v>
      </c>
      <c r="H131" s="2">
        <v>43.63</v>
      </c>
      <c r="I131" s="2">
        <v>1090.75</v>
      </c>
      <c r="J131" s="10">
        <f t="shared" si="2"/>
        <v>5453.75</v>
      </c>
      <c r="K131" s="11">
        <f t="shared" si="3"/>
        <v>5</v>
      </c>
      <c r="L131" s="1">
        <v>0.2</v>
      </c>
      <c r="M131" s="1">
        <v>0.96</v>
      </c>
      <c r="N131" s="16">
        <f t="shared" si="38"/>
        <v>0</v>
      </c>
      <c r="O131" s="1"/>
      <c r="P131" s="1">
        <v>5.36</v>
      </c>
      <c r="Q131" s="1">
        <v>0.24</v>
      </c>
      <c r="R131" s="5">
        <v>5</v>
      </c>
      <c r="S131" s="1"/>
      <c r="T131" s="1">
        <v>1.86</v>
      </c>
      <c r="U131" s="1">
        <v>3</v>
      </c>
      <c r="V131" s="16">
        <f t="shared" si="39"/>
        <v>0</v>
      </c>
      <c r="W131" s="1">
        <v>0</v>
      </c>
      <c r="X131" s="14">
        <v>8093.36</v>
      </c>
      <c r="Y131" s="2"/>
      <c r="Z131" s="2">
        <v>4581.1499999999996</v>
      </c>
      <c r="AA131" s="1">
        <v>1</v>
      </c>
      <c r="AB131" s="1">
        <v>0</v>
      </c>
      <c r="AC131" s="1">
        <v>3</v>
      </c>
      <c r="AD131" s="1">
        <v>2</v>
      </c>
      <c r="AE131" s="1">
        <v>24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24</v>
      </c>
      <c r="AV131" s="1">
        <v>41</v>
      </c>
      <c r="AW131" s="1">
        <v>71</v>
      </c>
      <c r="AX131" s="1">
        <v>37</v>
      </c>
      <c r="AY131" s="1">
        <v>6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42</v>
      </c>
      <c r="BH131" s="1">
        <v>9</v>
      </c>
      <c r="BI131" s="1">
        <v>75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>
      <c r="A132" s="1">
        <v>70061</v>
      </c>
      <c r="B132" s="1" t="s">
        <v>131</v>
      </c>
      <c r="C132" s="1">
        <v>24</v>
      </c>
      <c r="D132" s="1">
        <v>285</v>
      </c>
      <c r="E132" s="1" t="s">
        <v>64</v>
      </c>
      <c r="F132" s="1">
        <v>570</v>
      </c>
      <c r="G132" s="1" t="s">
        <v>72</v>
      </c>
      <c r="H132" s="2">
        <v>34.97</v>
      </c>
      <c r="I132" s="2">
        <v>839.28</v>
      </c>
      <c r="J132" s="10">
        <f t="shared" si="2"/>
        <v>0</v>
      </c>
      <c r="K132" s="11">
        <f t="shared" si="3"/>
        <v>0</v>
      </c>
      <c r="L132" s="1">
        <v>1.23</v>
      </c>
      <c r="M132" s="1">
        <v>24.08</v>
      </c>
      <c r="N132" s="16">
        <f t="shared" si="38"/>
        <v>0</v>
      </c>
      <c r="O132" s="1"/>
      <c r="P132" s="1">
        <v>2.04</v>
      </c>
      <c r="Q132" s="1">
        <v>8.58</v>
      </c>
      <c r="R132" s="5">
        <v>0</v>
      </c>
      <c r="S132" s="1"/>
      <c r="T132" s="1">
        <v>6.15</v>
      </c>
      <c r="U132" s="1">
        <v>9.25</v>
      </c>
      <c r="V132" s="16">
        <f t="shared" si="39"/>
        <v>0</v>
      </c>
      <c r="W132" s="1">
        <v>0</v>
      </c>
      <c r="X132" s="14">
        <v>7903.22</v>
      </c>
      <c r="Y132" s="2"/>
      <c r="Z132" s="2">
        <v>35179.82</v>
      </c>
      <c r="AA132" s="1">
        <v>7</v>
      </c>
      <c r="AB132" s="1">
        <v>6</v>
      </c>
      <c r="AC132" s="1">
        <v>6</v>
      </c>
      <c r="AD132" s="1">
        <v>27</v>
      </c>
      <c r="AE132" s="1">
        <v>578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10</v>
      </c>
      <c r="AV132" s="1">
        <v>11</v>
      </c>
      <c r="AW132" s="1">
        <v>22</v>
      </c>
      <c r="AX132" s="1">
        <v>23</v>
      </c>
      <c r="AY132" s="1">
        <v>206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32</v>
      </c>
      <c r="BF132" s="1">
        <v>57</v>
      </c>
      <c r="BG132" s="1">
        <v>86</v>
      </c>
      <c r="BH132" s="1">
        <v>2</v>
      </c>
      <c r="BI132" s="1">
        <v>222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>
      <c r="A133" s="1">
        <v>70503</v>
      </c>
      <c r="B133" s="1" t="s">
        <v>219</v>
      </c>
      <c r="C133" s="1">
        <v>32</v>
      </c>
      <c r="D133" s="1">
        <v>285</v>
      </c>
      <c r="E133" s="1" t="s">
        <v>64</v>
      </c>
      <c r="F133" s="1">
        <v>573</v>
      </c>
      <c r="G133" s="1" t="s">
        <v>87</v>
      </c>
      <c r="H133" s="2">
        <v>33.270000000000003</v>
      </c>
      <c r="I133" s="2">
        <v>1064.6400000000001</v>
      </c>
      <c r="J133" s="10">
        <f t="shared" si="2"/>
        <v>0</v>
      </c>
      <c r="K133" s="11">
        <f t="shared" si="3"/>
        <v>0</v>
      </c>
      <c r="L133" s="1">
        <v>0.5</v>
      </c>
      <c r="M133" s="1">
        <v>0.03</v>
      </c>
      <c r="N133" s="16">
        <f t="shared" si="38"/>
        <v>0</v>
      </c>
      <c r="O133" s="1"/>
      <c r="P133" s="1">
        <v>5.09</v>
      </c>
      <c r="Q133" s="1">
        <v>1.56</v>
      </c>
      <c r="R133" s="5">
        <v>0</v>
      </c>
      <c r="S133" s="1"/>
      <c r="T133" s="1">
        <v>1.66</v>
      </c>
      <c r="U133" s="1">
        <v>0.34</v>
      </c>
      <c r="V133" s="16">
        <f t="shared" si="39"/>
        <v>0</v>
      </c>
      <c r="W133" s="1">
        <v>0</v>
      </c>
      <c r="X133" s="14">
        <v>7718.64</v>
      </c>
      <c r="Y133" s="2"/>
      <c r="Z133" s="2">
        <v>2062.7399999999998</v>
      </c>
      <c r="AA133" s="1">
        <v>1</v>
      </c>
      <c r="AB133" s="1">
        <v>6</v>
      </c>
      <c r="AC133" s="1">
        <v>7</v>
      </c>
      <c r="AD133" s="1">
        <v>10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93</v>
      </c>
      <c r="AV133" s="1">
        <v>32</v>
      </c>
      <c r="AW133" s="1">
        <v>49</v>
      </c>
      <c r="AX133" s="1">
        <v>10</v>
      </c>
      <c r="AY133" s="1">
        <v>50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13</v>
      </c>
      <c r="BF133" s="1">
        <v>36</v>
      </c>
      <c r="BG133" s="1">
        <v>3</v>
      </c>
      <c r="BH133" s="1">
        <v>38</v>
      </c>
      <c r="BI133" s="1">
        <v>11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>
      <c r="A134" s="1">
        <v>70036</v>
      </c>
      <c r="B134" s="1" t="s">
        <v>214</v>
      </c>
      <c r="C134" s="1">
        <v>15</v>
      </c>
      <c r="D134" s="1">
        <v>285</v>
      </c>
      <c r="E134" s="1" t="s">
        <v>64</v>
      </c>
      <c r="F134" s="1">
        <v>562</v>
      </c>
      <c r="G134" s="1" t="s">
        <v>65</v>
      </c>
      <c r="H134" s="2">
        <v>28.82</v>
      </c>
      <c r="I134" s="2">
        <v>432.3</v>
      </c>
      <c r="J134" s="10">
        <f t="shared" si="2"/>
        <v>4323</v>
      </c>
      <c r="K134" s="11">
        <f t="shared" si="3"/>
        <v>10</v>
      </c>
      <c r="L134" s="1">
        <v>5.93</v>
      </c>
      <c r="M134" s="1">
        <v>0.87</v>
      </c>
      <c r="N134" s="16">
        <f t="shared" si="38"/>
        <v>3</v>
      </c>
      <c r="O134" s="1"/>
      <c r="P134" s="1">
        <v>6.93</v>
      </c>
      <c r="Q134" s="1">
        <v>0</v>
      </c>
      <c r="R134" s="5">
        <v>5</v>
      </c>
      <c r="S134" s="1"/>
      <c r="T134" s="1">
        <v>4.87</v>
      </c>
      <c r="U134" s="1">
        <v>1</v>
      </c>
      <c r="V134" s="16">
        <f t="shared" si="39"/>
        <v>2</v>
      </c>
      <c r="W134" s="1">
        <v>0</v>
      </c>
      <c r="X134" s="14">
        <v>7666.12</v>
      </c>
      <c r="Y134" s="2"/>
      <c r="Z134" s="2">
        <v>806.96</v>
      </c>
      <c r="AA134" s="1">
        <v>1</v>
      </c>
      <c r="AB134" s="1">
        <v>22</v>
      </c>
      <c r="AC134" s="1">
        <v>69</v>
      </c>
      <c r="AD134" s="1">
        <v>16</v>
      </c>
      <c r="AE134" s="1">
        <v>13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5</v>
      </c>
      <c r="AW134" s="1">
        <v>80</v>
      </c>
      <c r="AX134" s="1">
        <v>43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27</v>
      </c>
      <c r="BF134" s="1">
        <v>29</v>
      </c>
      <c r="BG134" s="1">
        <v>18</v>
      </c>
      <c r="BH134" s="1">
        <v>27</v>
      </c>
      <c r="BI134" s="1">
        <v>15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>
      <c r="A135" s="1">
        <v>70302</v>
      </c>
      <c r="B135" s="1" t="s">
        <v>242</v>
      </c>
      <c r="C135" s="1">
        <v>20</v>
      </c>
      <c r="D135" s="1">
        <v>285</v>
      </c>
      <c r="E135" s="1" t="s">
        <v>64</v>
      </c>
      <c r="F135" s="1">
        <v>285</v>
      </c>
      <c r="G135" s="1" t="s">
        <v>64</v>
      </c>
      <c r="H135" s="2">
        <v>86.351399999999998</v>
      </c>
      <c r="I135" s="2">
        <v>1727.028</v>
      </c>
      <c r="J135" s="10">
        <f t="shared" si="2"/>
        <v>0</v>
      </c>
      <c r="K135" s="11">
        <f t="shared" si="3"/>
        <v>0</v>
      </c>
      <c r="L135" s="1">
        <v>1.08</v>
      </c>
      <c r="M135" s="1">
        <v>1.65</v>
      </c>
      <c r="N135" s="16">
        <f t="shared" si="38"/>
        <v>0</v>
      </c>
      <c r="O135" s="1"/>
      <c r="P135" s="1">
        <v>2.2999999999999998</v>
      </c>
      <c r="Q135" s="1">
        <v>0.2</v>
      </c>
      <c r="R135" s="5">
        <v>0</v>
      </c>
      <c r="S135" s="1"/>
      <c r="T135" s="1">
        <v>1.02</v>
      </c>
      <c r="U135" s="1">
        <v>0.8</v>
      </c>
      <c r="V135" s="16">
        <f t="shared" si="39"/>
        <v>0</v>
      </c>
      <c r="W135" s="1">
        <v>0</v>
      </c>
      <c r="X135" s="14">
        <v>7598.92</v>
      </c>
      <c r="Y135" s="2"/>
      <c r="Z135" s="2">
        <v>4576.62</v>
      </c>
      <c r="AA135" s="1">
        <v>16</v>
      </c>
      <c r="AB135" s="1">
        <v>11</v>
      </c>
      <c r="AC135" s="1">
        <v>0</v>
      </c>
      <c r="AD135" s="1">
        <v>0</v>
      </c>
      <c r="AE135" s="1">
        <v>33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16</v>
      </c>
      <c r="AV135" s="1">
        <v>60</v>
      </c>
      <c r="AW135" s="1">
        <v>0</v>
      </c>
      <c r="AX135" s="1">
        <v>0</v>
      </c>
      <c r="AY135" s="1">
        <v>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5</v>
      </c>
      <c r="BF135" s="1">
        <v>31</v>
      </c>
      <c r="BG135" s="1">
        <v>0</v>
      </c>
      <c r="BH135" s="1">
        <v>0</v>
      </c>
      <c r="BI135" s="1">
        <v>16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>
      <c r="A136" s="1">
        <v>70119</v>
      </c>
      <c r="B136" s="1" t="s">
        <v>264</v>
      </c>
      <c r="C136" s="1">
        <v>16</v>
      </c>
      <c r="D136" s="1">
        <v>285</v>
      </c>
      <c r="E136" s="1" t="s">
        <v>64</v>
      </c>
      <c r="F136" s="1">
        <v>573</v>
      </c>
      <c r="G136" s="1" t="s">
        <v>87</v>
      </c>
      <c r="H136" s="2">
        <v>61.95</v>
      </c>
      <c r="I136" s="2">
        <v>991.2</v>
      </c>
      <c r="J136" s="10">
        <f t="shared" si="2"/>
        <v>991.2</v>
      </c>
      <c r="K136" s="11">
        <f t="shared" si="3"/>
        <v>1</v>
      </c>
      <c r="L136" s="1">
        <v>0.84</v>
      </c>
      <c r="M136" s="1">
        <v>0.06</v>
      </c>
      <c r="N136" s="16">
        <f t="shared" si="38"/>
        <v>0</v>
      </c>
      <c r="O136" s="1"/>
      <c r="P136" s="1">
        <v>4.88</v>
      </c>
      <c r="Q136" s="1">
        <v>2.31</v>
      </c>
      <c r="R136" s="5">
        <v>0</v>
      </c>
      <c r="S136" s="1"/>
      <c r="T136" s="1">
        <v>1.88</v>
      </c>
      <c r="U136" s="1">
        <v>0.12</v>
      </c>
      <c r="V136" s="16">
        <f t="shared" si="39"/>
        <v>1</v>
      </c>
      <c r="W136" s="1">
        <v>0</v>
      </c>
      <c r="X136" s="14">
        <v>7526.92</v>
      </c>
      <c r="Y136" s="2"/>
      <c r="Z136" s="2">
        <v>2478</v>
      </c>
      <c r="AA136" s="1">
        <v>1</v>
      </c>
      <c r="AB136" s="1">
        <v>10</v>
      </c>
      <c r="AC136" s="1">
        <v>7</v>
      </c>
      <c r="AD136" s="1">
        <v>1</v>
      </c>
      <c r="AE136" s="1">
        <v>1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16</v>
      </c>
      <c r="AV136" s="1">
        <v>62</v>
      </c>
      <c r="AW136" s="1">
        <v>13</v>
      </c>
      <c r="AX136" s="1">
        <v>36</v>
      </c>
      <c r="AY136" s="1">
        <v>37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4</v>
      </c>
      <c r="BF136" s="1">
        <v>10</v>
      </c>
      <c r="BG136" s="1">
        <v>19</v>
      </c>
      <c r="BH136" s="1">
        <v>4</v>
      </c>
      <c r="BI136" s="1">
        <v>2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>
      <c r="A137" s="1">
        <v>70074</v>
      </c>
      <c r="B137" s="1" t="s">
        <v>222</v>
      </c>
      <c r="C137" s="1">
        <v>21</v>
      </c>
      <c r="D137" s="1">
        <v>285</v>
      </c>
      <c r="E137" s="1" t="s">
        <v>64</v>
      </c>
      <c r="F137" s="1">
        <v>387</v>
      </c>
      <c r="G137" s="1" t="s">
        <v>94</v>
      </c>
      <c r="H137" s="2">
        <v>31.19</v>
      </c>
      <c r="I137" s="2">
        <v>654.99</v>
      </c>
      <c r="J137" s="10">
        <f t="shared" si="2"/>
        <v>0</v>
      </c>
      <c r="K137" s="11">
        <f t="shared" si="3"/>
        <v>0</v>
      </c>
      <c r="L137" s="1">
        <v>2.5499999999999998</v>
      </c>
      <c r="M137" s="1">
        <v>5.05</v>
      </c>
      <c r="N137" s="16">
        <f t="shared" si="38"/>
        <v>0</v>
      </c>
      <c r="O137" s="1"/>
      <c r="P137" s="1">
        <v>8.57</v>
      </c>
      <c r="Q137" s="1">
        <v>2.48</v>
      </c>
      <c r="R137" s="5">
        <v>0</v>
      </c>
      <c r="S137" s="1"/>
      <c r="T137" s="1">
        <v>0.1</v>
      </c>
      <c r="U137" s="1">
        <v>3</v>
      </c>
      <c r="V137" s="16">
        <f t="shared" si="39"/>
        <v>0</v>
      </c>
      <c r="W137" s="1">
        <v>0</v>
      </c>
      <c r="X137" s="14">
        <v>7345.24</v>
      </c>
      <c r="Y137" s="2"/>
      <c r="Z137" s="2">
        <v>6892.99</v>
      </c>
      <c r="AA137" s="1">
        <v>10</v>
      </c>
      <c r="AB137" s="1">
        <v>18</v>
      </c>
      <c r="AC137" s="1">
        <v>20</v>
      </c>
      <c r="AD137" s="1">
        <v>29</v>
      </c>
      <c r="AE137" s="1">
        <v>106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15</v>
      </c>
      <c r="AV137" s="1">
        <v>76</v>
      </c>
      <c r="AW137" s="1">
        <v>87</v>
      </c>
      <c r="AX137" s="1">
        <v>80</v>
      </c>
      <c r="AY137" s="1">
        <v>52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2</v>
      </c>
      <c r="BH137" s="1">
        <v>0</v>
      </c>
      <c r="BI137" s="1">
        <v>63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>
      <c r="A138" s="1">
        <v>70054</v>
      </c>
      <c r="B138" s="1" t="s">
        <v>260</v>
      </c>
      <c r="C138" s="1">
        <v>16</v>
      </c>
      <c r="D138" s="1">
        <v>285</v>
      </c>
      <c r="E138" s="1" t="s">
        <v>64</v>
      </c>
      <c r="F138" s="1">
        <v>387</v>
      </c>
      <c r="G138" s="1" t="s">
        <v>94</v>
      </c>
      <c r="H138" s="2">
        <v>45.31</v>
      </c>
      <c r="I138" s="2">
        <v>724.96</v>
      </c>
      <c r="J138" s="10">
        <f t="shared" si="2"/>
        <v>0</v>
      </c>
      <c r="K138" s="11">
        <f t="shared" si="3"/>
        <v>0</v>
      </c>
      <c r="L138" s="1">
        <v>6.12</v>
      </c>
      <c r="M138" s="1">
        <v>-0.38</v>
      </c>
      <c r="N138" s="5">
        <v>0</v>
      </c>
      <c r="O138" s="1"/>
      <c r="P138" s="1">
        <v>0.94</v>
      </c>
      <c r="Q138" s="1">
        <v>4.0599999999999996</v>
      </c>
      <c r="R138" s="5">
        <v>0</v>
      </c>
      <c r="S138" s="1"/>
      <c r="T138" s="1">
        <v>3.03</v>
      </c>
      <c r="U138" s="1">
        <v>10.06</v>
      </c>
      <c r="V138" s="16">
        <f t="shared" si="39"/>
        <v>0</v>
      </c>
      <c r="W138" s="1">
        <v>0</v>
      </c>
      <c r="X138" s="14">
        <v>7317.56</v>
      </c>
      <c r="Y138" s="2"/>
      <c r="Z138" s="2">
        <v>9968.2000000000007</v>
      </c>
      <c r="AA138" s="1">
        <v>42</v>
      </c>
      <c r="AB138" s="1">
        <v>37</v>
      </c>
      <c r="AC138" s="1">
        <v>27</v>
      </c>
      <c r="AD138" s="1">
        <v>21</v>
      </c>
      <c r="AE138" s="1">
        <v>-6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15</v>
      </c>
      <c r="AV138" s="1">
        <v>0</v>
      </c>
      <c r="AW138" s="1">
        <v>0</v>
      </c>
      <c r="AX138" s="1">
        <v>0</v>
      </c>
      <c r="AY138" s="1">
        <v>65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16</v>
      </c>
      <c r="BF138" s="1">
        <v>1</v>
      </c>
      <c r="BG138" s="1">
        <v>32</v>
      </c>
      <c r="BH138" s="1">
        <v>0</v>
      </c>
      <c r="BI138" s="1">
        <v>161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>
      <c r="A139" s="1">
        <v>70328</v>
      </c>
      <c r="B139" s="1" t="s">
        <v>255</v>
      </c>
      <c r="C139" s="1">
        <v>12</v>
      </c>
      <c r="D139" s="1">
        <v>285</v>
      </c>
      <c r="E139" s="1" t="s">
        <v>64</v>
      </c>
      <c r="F139" s="1">
        <v>285</v>
      </c>
      <c r="G139" s="1" t="s">
        <v>64</v>
      </c>
      <c r="H139" s="2">
        <v>28.88</v>
      </c>
      <c r="I139" s="2">
        <v>346.56</v>
      </c>
      <c r="J139" s="10">
        <f t="shared" si="2"/>
        <v>1732.8</v>
      </c>
      <c r="K139" s="11">
        <f t="shared" si="3"/>
        <v>5</v>
      </c>
      <c r="L139" s="1">
        <v>3.42</v>
      </c>
      <c r="M139" s="1">
        <v>4.67</v>
      </c>
      <c r="N139" s="16">
        <f>MAX(0,(TRUNC((L139*0.75)-M139)))</f>
        <v>0</v>
      </c>
      <c r="O139" s="1"/>
      <c r="P139" s="1">
        <v>12.42</v>
      </c>
      <c r="Q139" s="1">
        <v>5.5</v>
      </c>
      <c r="R139" s="5">
        <v>0</v>
      </c>
      <c r="S139" s="1"/>
      <c r="T139" s="1">
        <v>5.08</v>
      </c>
      <c r="U139" s="1">
        <v>0</v>
      </c>
      <c r="V139" s="5">
        <v>5</v>
      </c>
      <c r="W139" s="1">
        <v>0</v>
      </c>
      <c r="X139" s="14">
        <v>7248.88</v>
      </c>
      <c r="Y139" s="2"/>
      <c r="Z139" s="2">
        <v>3523.36</v>
      </c>
      <c r="AA139" s="1">
        <v>31</v>
      </c>
      <c r="AB139" s="1">
        <v>6</v>
      </c>
      <c r="AC139" s="1">
        <v>7</v>
      </c>
      <c r="AD139" s="1">
        <v>0</v>
      </c>
      <c r="AE139" s="1">
        <v>56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44</v>
      </c>
      <c r="AV139" s="1">
        <v>58</v>
      </c>
      <c r="AW139" s="1">
        <v>53</v>
      </c>
      <c r="AX139" s="1">
        <v>46</v>
      </c>
      <c r="AY139" s="1">
        <v>66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29</v>
      </c>
      <c r="BF139" s="1">
        <v>31</v>
      </c>
      <c r="BG139" s="1">
        <v>9</v>
      </c>
      <c r="BH139" s="1">
        <v>15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>
      <c r="A140" s="1">
        <v>70501</v>
      </c>
      <c r="B140" s="1" t="s">
        <v>190</v>
      </c>
      <c r="C140" s="1">
        <v>24</v>
      </c>
      <c r="D140" s="1">
        <v>285</v>
      </c>
      <c r="E140" s="1" t="s">
        <v>64</v>
      </c>
      <c r="F140" s="1">
        <v>974</v>
      </c>
      <c r="G140" s="1" t="s">
        <v>110</v>
      </c>
      <c r="H140" s="2">
        <v>36.130099999999999</v>
      </c>
      <c r="I140" s="2">
        <v>867.12239999999997</v>
      </c>
      <c r="J140" s="10">
        <f t="shared" si="2"/>
        <v>8671.2240000000002</v>
      </c>
      <c r="K140" s="11">
        <f t="shared" si="3"/>
        <v>10</v>
      </c>
      <c r="L140" s="1">
        <v>0.6</v>
      </c>
      <c r="M140" s="1">
        <v>0</v>
      </c>
      <c r="N140" s="21">
        <v>5</v>
      </c>
      <c r="O140" s="1"/>
      <c r="P140" s="1">
        <v>4.5999999999999996</v>
      </c>
      <c r="Q140" s="1">
        <v>2</v>
      </c>
      <c r="R140" s="5">
        <v>0</v>
      </c>
      <c r="S140" s="1"/>
      <c r="T140" s="1">
        <v>3.12</v>
      </c>
      <c r="U140" s="1">
        <v>0</v>
      </c>
      <c r="V140" s="5">
        <v>5</v>
      </c>
      <c r="W140" s="1">
        <v>0</v>
      </c>
      <c r="X140" s="14">
        <v>7226.02</v>
      </c>
      <c r="Y140" s="2"/>
      <c r="Z140" s="2">
        <v>1734.24</v>
      </c>
      <c r="AA140" s="1">
        <v>0</v>
      </c>
      <c r="AB140" s="1">
        <v>0</v>
      </c>
      <c r="AC140" s="1">
        <v>10</v>
      </c>
      <c r="AD140" s="1">
        <v>9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48</v>
      </c>
      <c r="AV140" s="1">
        <v>0</v>
      </c>
      <c r="AW140" s="1">
        <v>59</v>
      </c>
      <c r="AX140" s="1">
        <v>7</v>
      </c>
      <c r="AY140" s="1">
        <v>48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9</v>
      </c>
      <c r="BF140" s="1">
        <v>2</v>
      </c>
      <c r="BG140" s="1">
        <v>45</v>
      </c>
      <c r="BH140" s="1">
        <v>40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>
      <c r="A141" s="1">
        <v>70504</v>
      </c>
      <c r="B141" s="1" t="s">
        <v>254</v>
      </c>
      <c r="C141" s="1">
        <v>20</v>
      </c>
      <c r="D141" s="1">
        <v>285</v>
      </c>
      <c r="E141" s="1" t="s">
        <v>64</v>
      </c>
      <c r="F141" s="1">
        <v>991</v>
      </c>
      <c r="G141" s="1" t="s">
        <v>141</v>
      </c>
      <c r="H141" s="2">
        <v>62.57</v>
      </c>
      <c r="I141" s="2">
        <v>1251.4000000000001</v>
      </c>
      <c r="J141" s="10">
        <f t="shared" si="2"/>
        <v>0</v>
      </c>
      <c r="K141" s="11">
        <f t="shared" si="3"/>
        <v>0</v>
      </c>
      <c r="L141" s="1">
        <v>2.5499999999999998</v>
      </c>
      <c r="M141" s="1">
        <v>2</v>
      </c>
      <c r="N141" s="16">
        <f>MAX(0,(TRUNC((L141*0.75)-M141)))</f>
        <v>0</v>
      </c>
      <c r="O141" s="1"/>
      <c r="P141" s="1">
        <v>3</v>
      </c>
      <c r="Q141" s="1">
        <v>1.5</v>
      </c>
      <c r="R141" s="5">
        <v>0</v>
      </c>
      <c r="S141" s="1"/>
      <c r="T141" s="1">
        <v>0</v>
      </c>
      <c r="U141" s="1">
        <v>0</v>
      </c>
      <c r="V141" s="16">
        <f>MAX(0,(TRUNC((T141*0.75)-U141)))</f>
        <v>0</v>
      </c>
      <c r="W141" s="1">
        <v>0</v>
      </c>
      <c r="X141" s="14">
        <v>6945.27</v>
      </c>
      <c r="Y141" s="2"/>
      <c r="Z141" s="2">
        <v>4379.8999999999996</v>
      </c>
      <c r="AA141" s="1">
        <v>9</v>
      </c>
      <c r="AB141" s="1">
        <v>12</v>
      </c>
      <c r="AC141" s="1">
        <v>29</v>
      </c>
      <c r="AD141" s="1">
        <v>14</v>
      </c>
      <c r="AE141" s="1">
        <v>40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14</v>
      </c>
      <c r="AV141" s="1">
        <v>7</v>
      </c>
      <c r="AW141" s="1">
        <v>7</v>
      </c>
      <c r="AX141" s="1">
        <v>71</v>
      </c>
      <c r="AY141" s="1">
        <v>30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>
      <c r="A142" s="1">
        <v>70139</v>
      </c>
      <c r="B142" s="1" t="s">
        <v>259</v>
      </c>
      <c r="C142" s="1">
        <v>15</v>
      </c>
      <c r="D142" s="1">
        <v>285</v>
      </c>
      <c r="E142" s="1" t="s">
        <v>64</v>
      </c>
      <c r="F142" s="1">
        <v>562</v>
      </c>
      <c r="G142" s="1" t="s">
        <v>65</v>
      </c>
      <c r="H142" s="2">
        <v>28.82</v>
      </c>
      <c r="I142" s="2">
        <v>432.3</v>
      </c>
      <c r="J142" s="10">
        <f t="shared" si="2"/>
        <v>4323</v>
      </c>
      <c r="K142" s="11">
        <f t="shared" si="3"/>
        <v>10</v>
      </c>
      <c r="L142" s="1">
        <v>3.27</v>
      </c>
      <c r="M142" s="1">
        <v>0.13</v>
      </c>
      <c r="N142" s="20">
        <v>5</v>
      </c>
      <c r="O142" s="1"/>
      <c r="P142" s="1">
        <v>9.17</v>
      </c>
      <c r="Q142" s="1">
        <v>9.8699999999999992</v>
      </c>
      <c r="R142" s="5">
        <v>0</v>
      </c>
      <c r="S142" s="1"/>
      <c r="T142" s="1">
        <v>3.47</v>
      </c>
      <c r="U142" s="1">
        <v>0.2</v>
      </c>
      <c r="V142" s="5">
        <v>5</v>
      </c>
      <c r="W142" s="1">
        <v>0</v>
      </c>
      <c r="X142" s="14">
        <v>6873.57</v>
      </c>
      <c r="Y142" s="2"/>
      <c r="Z142" s="2">
        <v>4409.46</v>
      </c>
      <c r="AA142" s="1">
        <v>17</v>
      </c>
      <c r="AB142" s="1">
        <v>17</v>
      </c>
      <c r="AC142" s="1">
        <v>15</v>
      </c>
      <c r="AD142" s="1">
        <v>17</v>
      </c>
      <c r="AE142" s="1">
        <v>2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32</v>
      </c>
      <c r="AV142" s="1">
        <v>63</v>
      </c>
      <c r="AW142" s="1">
        <v>62</v>
      </c>
      <c r="AX142" s="1">
        <v>24</v>
      </c>
      <c r="AY142" s="1">
        <v>148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38</v>
      </c>
      <c r="BF142" s="1">
        <v>14</v>
      </c>
      <c r="BG142" s="1">
        <v>3</v>
      </c>
      <c r="BH142" s="1">
        <v>8</v>
      </c>
      <c r="BI142" s="1">
        <v>3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>
      <c r="A143" s="1">
        <v>70164</v>
      </c>
      <c r="B143" s="1" t="s">
        <v>225</v>
      </c>
      <c r="C143" s="1">
        <v>24</v>
      </c>
      <c r="D143" s="1">
        <v>285</v>
      </c>
      <c r="E143" s="1" t="s">
        <v>64</v>
      </c>
      <c r="F143" s="1">
        <v>558</v>
      </c>
      <c r="G143" s="1" t="s">
        <v>67</v>
      </c>
      <c r="H143" s="2">
        <v>39.53</v>
      </c>
      <c r="I143" s="2">
        <v>948.72</v>
      </c>
      <c r="J143" s="10">
        <f t="shared" si="2"/>
        <v>0</v>
      </c>
      <c r="K143" s="11">
        <f t="shared" si="3"/>
        <v>0</v>
      </c>
      <c r="L143" s="1">
        <v>2.65</v>
      </c>
      <c r="M143" s="1">
        <v>2.79</v>
      </c>
      <c r="N143" s="16">
        <f t="shared" ref="N143:N148" si="40">MAX(0,(TRUNC((L143*0.75)-M143)))</f>
        <v>0</v>
      </c>
      <c r="O143" s="1"/>
      <c r="P143" s="1">
        <v>3.21</v>
      </c>
      <c r="Q143" s="1">
        <v>3.88</v>
      </c>
      <c r="R143" s="5">
        <v>0</v>
      </c>
      <c r="S143" s="1"/>
      <c r="T143" s="1">
        <v>1.27</v>
      </c>
      <c r="U143" s="1">
        <v>2.54</v>
      </c>
      <c r="V143" s="16">
        <f t="shared" ref="V143:V148" si="41">MAX(0,(TRUNC((T143*0.75)-U143)))</f>
        <v>0</v>
      </c>
      <c r="W143" s="1">
        <v>0</v>
      </c>
      <c r="X143" s="14">
        <v>6759.63</v>
      </c>
      <c r="Y143" s="2"/>
      <c r="Z143" s="2">
        <v>8736.1299999999992</v>
      </c>
      <c r="AA143" s="1">
        <v>6</v>
      </c>
      <c r="AB143" s="1">
        <v>9</v>
      </c>
      <c r="AC143" s="1">
        <v>49</v>
      </c>
      <c r="AD143" s="1">
        <v>8</v>
      </c>
      <c r="AE143" s="1">
        <v>67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17</v>
      </c>
      <c r="AV143" s="1">
        <v>34</v>
      </c>
      <c r="AW143" s="1">
        <v>30</v>
      </c>
      <c r="AX143" s="1">
        <v>26</v>
      </c>
      <c r="AY143" s="1">
        <v>93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11</v>
      </c>
      <c r="BF143" s="1">
        <v>15</v>
      </c>
      <c r="BG143" s="1">
        <v>12</v>
      </c>
      <c r="BH143" s="1">
        <v>0</v>
      </c>
      <c r="BI143" s="1">
        <v>61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>
      <c r="A144" s="1">
        <v>70053</v>
      </c>
      <c r="B144" s="1" t="s">
        <v>249</v>
      </c>
      <c r="C144" s="1">
        <v>20</v>
      </c>
      <c r="D144" s="1">
        <v>285</v>
      </c>
      <c r="E144" s="1" t="s">
        <v>64</v>
      </c>
      <c r="F144" s="1">
        <v>573</v>
      </c>
      <c r="G144" s="1" t="s">
        <v>87</v>
      </c>
      <c r="H144" s="2">
        <v>38.04</v>
      </c>
      <c r="I144" s="2">
        <v>760.8</v>
      </c>
      <c r="J144" s="10">
        <f t="shared" si="2"/>
        <v>0</v>
      </c>
      <c r="K144" s="11">
        <f t="shared" si="3"/>
        <v>0</v>
      </c>
      <c r="L144" s="1">
        <v>1.5</v>
      </c>
      <c r="M144" s="1">
        <v>2.1</v>
      </c>
      <c r="N144" s="16">
        <f t="shared" si="40"/>
        <v>0</v>
      </c>
      <c r="O144" s="1"/>
      <c r="P144" s="1">
        <v>3.6</v>
      </c>
      <c r="Q144" s="1">
        <v>2.65</v>
      </c>
      <c r="R144" s="5">
        <v>0</v>
      </c>
      <c r="S144" s="1"/>
      <c r="T144" s="1">
        <v>3.75</v>
      </c>
      <c r="U144" s="1">
        <v>2</v>
      </c>
      <c r="V144" s="16">
        <f t="shared" si="41"/>
        <v>0</v>
      </c>
      <c r="W144" s="1">
        <v>0</v>
      </c>
      <c r="X144" s="14">
        <v>6733.08</v>
      </c>
      <c r="Y144" s="2"/>
      <c r="Z144" s="2">
        <v>5135.3999999999996</v>
      </c>
      <c r="AA144" s="1">
        <v>4</v>
      </c>
      <c r="AB144" s="1">
        <v>10</v>
      </c>
      <c r="AC144" s="1">
        <v>20</v>
      </c>
      <c r="AD144" s="1">
        <v>2</v>
      </c>
      <c r="AE144" s="1">
        <v>42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43</v>
      </c>
      <c r="AV144" s="1">
        <v>4</v>
      </c>
      <c r="AW144" s="1">
        <v>23</v>
      </c>
      <c r="AX144" s="1">
        <v>8</v>
      </c>
      <c r="AY144" s="1">
        <v>53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19</v>
      </c>
      <c r="BF144" s="1">
        <v>41</v>
      </c>
      <c r="BG144" s="1">
        <v>10</v>
      </c>
      <c r="BH144" s="1">
        <v>51</v>
      </c>
      <c r="BI144" s="1">
        <v>40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>
      <c r="A145" s="1">
        <v>70185</v>
      </c>
      <c r="B145" s="1" t="s">
        <v>174</v>
      </c>
      <c r="C145" s="1">
        <v>40</v>
      </c>
      <c r="D145" s="1">
        <v>285</v>
      </c>
      <c r="E145" s="1" t="s">
        <v>64</v>
      </c>
      <c r="F145" s="1">
        <v>570</v>
      </c>
      <c r="G145" s="1" t="s">
        <v>72</v>
      </c>
      <c r="H145" s="2">
        <v>26.14</v>
      </c>
      <c r="I145" s="2">
        <v>1045.5999999999999</v>
      </c>
      <c r="J145" s="10">
        <f t="shared" si="2"/>
        <v>0</v>
      </c>
      <c r="K145" s="11">
        <f t="shared" si="3"/>
        <v>0</v>
      </c>
      <c r="L145" s="1">
        <v>3.01</v>
      </c>
      <c r="M145" s="1">
        <v>2.2200000000000002</v>
      </c>
      <c r="N145" s="16">
        <f t="shared" si="40"/>
        <v>0</v>
      </c>
      <c r="O145" s="1"/>
      <c r="P145" s="1">
        <v>2.71</v>
      </c>
      <c r="Q145" s="1">
        <v>5</v>
      </c>
      <c r="R145" s="5">
        <v>0</v>
      </c>
      <c r="S145" s="1"/>
      <c r="T145" s="1">
        <v>0.55000000000000004</v>
      </c>
      <c r="U145" s="1">
        <v>2.2999999999999998</v>
      </c>
      <c r="V145" s="16">
        <f t="shared" si="41"/>
        <v>0</v>
      </c>
      <c r="W145" s="1">
        <v>0</v>
      </c>
      <c r="X145" s="14">
        <v>6561.14</v>
      </c>
      <c r="Y145" s="2"/>
      <c r="Z145" s="2">
        <v>9959.34</v>
      </c>
      <c r="AA145" s="1">
        <v>9</v>
      </c>
      <c r="AB145" s="1">
        <v>59</v>
      </c>
      <c r="AC145" s="1">
        <v>40</v>
      </c>
      <c r="AD145" s="1">
        <v>84</v>
      </c>
      <c r="AE145" s="1">
        <v>89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84</v>
      </c>
      <c r="AX145" s="1">
        <v>49</v>
      </c>
      <c r="AY145" s="1">
        <v>200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17</v>
      </c>
      <c r="BF145" s="1">
        <v>10</v>
      </c>
      <c r="BG145" s="1">
        <v>0</v>
      </c>
      <c r="BH145" s="1">
        <v>0</v>
      </c>
      <c r="BI145" s="1">
        <v>92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>
      <c r="A146" s="1">
        <v>70268</v>
      </c>
      <c r="B146" s="1" t="s">
        <v>175</v>
      </c>
      <c r="C146" s="1">
        <v>20</v>
      </c>
      <c r="D146" s="1">
        <v>285</v>
      </c>
      <c r="E146" s="1" t="s">
        <v>64</v>
      </c>
      <c r="F146" s="1">
        <v>387</v>
      </c>
      <c r="G146" s="1" t="s">
        <v>94</v>
      </c>
      <c r="H146" s="2">
        <v>50.78</v>
      </c>
      <c r="I146" s="2">
        <v>1015.6</v>
      </c>
      <c r="J146" s="10">
        <f t="shared" si="2"/>
        <v>0</v>
      </c>
      <c r="K146" s="11">
        <f t="shared" si="3"/>
        <v>0</v>
      </c>
      <c r="L146" s="1">
        <v>2.4</v>
      </c>
      <c r="M146" s="1">
        <v>3.2</v>
      </c>
      <c r="N146" s="16">
        <f t="shared" si="40"/>
        <v>0</v>
      </c>
      <c r="O146" s="1"/>
      <c r="P146" s="1">
        <v>3.35</v>
      </c>
      <c r="Q146" s="1">
        <v>5.65</v>
      </c>
      <c r="R146" s="5">
        <v>0</v>
      </c>
      <c r="S146" s="1"/>
      <c r="T146" s="1">
        <v>0.56999999999999995</v>
      </c>
      <c r="U146" s="1">
        <v>1.65</v>
      </c>
      <c r="V146" s="16">
        <f t="shared" si="41"/>
        <v>0</v>
      </c>
      <c r="W146" s="1">
        <v>0</v>
      </c>
      <c r="X146" s="14">
        <v>6423.67</v>
      </c>
      <c r="Y146" s="2"/>
      <c r="Z146" s="2">
        <v>10663.8</v>
      </c>
      <c r="AA146" s="1">
        <v>10</v>
      </c>
      <c r="AB146" s="1">
        <v>12</v>
      </c>
      <c r="AC146" s="1">
        <v>30</v>
      </c>
      <c r="AD146" s="1">
        <v>4</v>
      </c>
      <c r="AE146" s="1">
        <v>64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21</v>
      </c>
      <c r="AV146" s="1">
        <v>15</v>
      </c>
      <c r="AW146" s="1">
        <v>21</v>
      </c>
      <c r="AX146" s="1">
        <v>35</v>
      </c>
      <c r="AY146" s="1">
        <v>113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3</v>
      </c>
      <c r="BF146" s="1">
        <v>7</v>
      </c>
      <c r="BG146" s="1">
        <v>5</v>
      </c>
      <c r="BH146" s="1">
        <v>0</v>
      </c>
      <c r="BI146" s="1">
        <v>33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>
      <c r="A147" s="1">
        <v>70064</v>
      </c>
      <c r="B147" s="1" t="s">
        <v>193</v>
      </c>
      <c r="C147" s="1">
        <v>24</v>
      </c>
      <c r="D147" s="1">
        <v>285</v>
      </c>
      <c r="E147" s="1" t="s">
        <v>64</v>
      </c>
      <c r="F147" s="1">
        <v>570</v>
      </c>
      <c r="G147" s="1" t="s">
        <v>72</v>
      </c>
      <c r="H147" s="2">
        <v>34.97</v>
      </c>
      <c r="I147" s="2">
        <v>839.28</v>
      </c>
      <c r="J147" s="10">
        <f t="shared" si="2"/>
        <v>0</v>
      </c>
      <c r="K147" s="11">
        <f t="shared" si="3"/>
        <v>0</v>
      </c>
      <c r="L147" s="1">
        <v>1</v>
      </c>
      <c r="M147" s="1">
        <v>5.58</v>
      </c>
      <c r="N147" s="16">
        <f t="shared" si="40"/>
        <v>0</v>
      </c>
      <c r="O147" s="1"/>
      <c r="P147" s="1">
        <v>2.5</v>
      </c>
      <c r="Q147" s="1">
        <v>4.25</v>
      </c>
      <c r="R147" s="5">
        <v>0</v>
      </c>
      <c r="S147" s="1"/>
      <c r="T147" s="1">
        <v>4.12</v>
      </c>
      <c r="U147" s="1">
        <v>9.7899999999999991</v>
      </c>
      <c r="V147" s="16">
        <f t="shared" si="41"/>
        <v>0</v>
      </c>
      <c r="W147" s="1">
        <v>0</v>
      </c>
      <c r="X147" s="14">
        <v>6399.51</v>
      </c>
      <c r="Y147" s="2"/>
      <c r="Z147" s="2">
        <v>16470.87</v>
      </c>
      <c r="AA147" s="1">
        <v>12</v>
      </c>
      <c r="AB147" s="1">
        <v>1</v>
      </c>
      <c r="AC147" s="1">
        <v>10</v>
      </c>
      <c r="AD147" s="1">
        <v>3</v>
      </c>
      <c r="AE147" s="1">
        <v>134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28</v>
      </c>
      <c r="AV147" s="1">
        <v>7</v>
      </c>
      <c r="AW147" s="1">
        <v>24</v>
      </c>
      <c r="AX147" s="1">
        <v>9</v>
      </c>
      <c r="AY147" s="1">
        <v>102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12</v>
      </c>
      <c r="BF147" s="1">
        <v>37</v>
      </c>
      <c r="BG147" s="1">
        <v>44</v>
      </c>
      <c r="BH147" s="1">
        <v>49</v>
      </c>
      <c r="BI147" s="1">
        <v>235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>
      <c r="A148" s="1">
        <v>70045</v>
      </c>
      <c r="B148" s="1" t="s">
        <v>209</v>
      </c>
      <c r="C148" s="1">
        <v>16</v>
      </c>
      <c r="D148" s="1">
        <v>285</v>
      </c>
      <c r="E148" s="1" t="s">
        <v>64</v>
      </c>
      <c r="F148" s="1">
        <v>387</v>
      </c>
      <c r="G148" s="1" t="s">
        <v>94</v>
      </c>
      <c r="H148" s="2">
        <v>43.950699999999998</v>
      </c>
      <c r="I148" s="2">
        <v>703.21119999999996</v>
      </c>
      <c r="J148" s="10">
        <f t="shared" si="2"/>
        <v>3516.0559999999996</v>
      </c>
      <c r="K148" s="11">
        <f t="shared" si="3"/>
        <v>5</v>
      </c>
      <c r="L148" s="1">
        <v>2.69</v>
      </c>
      <c r="M148" s="1">
        <v>2.25</v>
      </c>
      <c r="N148" s="16">
        <f t="shared" si="40"/>
        <v>0</v>
      </c>
      <c r="O148" s="1"/>
      <c r="P148" s="1">
        <v>5.19</v>
      </c>
      <c r="Q148" s="1">
        <v>0</v>
      </c>
      <c r="R148" s="5">
        <v>5</v>
      </c>
      <c r="S148" s="1"/>
      <c r="T148" s="1">
        <v>1.1599999999999999</v>
      </c>
      <c r="U148" s="1">
        <v>1.1200000000000001</v>
      </c>
      <c r="V148" s="16">
        <f t="shared" si="41"/>
        <v>0</v>
      </c>
      <c r="W148" s="1">
        <v>0</v>
      </c>
      <c r="X148" s="14">
        <v>6350.88</v>
      </c>
      <c r="Y148" s="2"/>
      <c r="Z148" s="2">
        <v>2373.34</v>
      </c>
      <c r="AA148" s="1">
        <v>15</v>
      </c>
      <c r="AB148" s="1">
        <v>7</v>
      </c>
      <c r="AC148" s="1">
        <v>15</v>
      </c>
      <c r="AD148" s="1">
        <v>19</v>
      </c>
      <c r="AE148" s="1">
        <v>36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</v>
      </c>
      <c r="AV148" s="1">
        <v>15</v>
      </c>
      <c r="AW148" s="1">
        <v>35</v>
      </c>
      <c r="AX148" s="1">
        <v>79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3</v>
      </c>
      <c r="BG148" s="1">
        <v>16</v>
      </c>
      <c r="BH148" s="1">
        <v>0</v>
      </c>
      <c r="BI148" s="1">
        <v>18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>
      <c r="A149" s="1">
        <v>76001</v>
      </c>
      <c r="B149" s="1" t="s">
        <v>247</v>
      </c>
      <c r="C149" s="1">
        <v>30</v>
      </c>
      <c r="D149" s="1">
        <v>285</v>
      </c>
      <c r="E149" s="1" t="s">
        <v>64</v>
      </c>
      <c r="F149" s="1">
        <v>558</v>
      </c>
      <c r="G149" s="1" t="s">
        <v>67</v>
      </c>
      <c r="H149" s="2">
        <v>14.71</v>
      </c>
      <c r="I149" s="2">
        <v>441.3</v>
      </c>
      <c r="J149" s="10">
        <f t="shared" si="2"/>
        <v>2206.5</v>
      </c>
      <c r="K149" s="11">
        <f t="shared" si="3"/>
        <v>5</v>
      </c>
      <c r="L149" s="1">
        <v>2.48</v>
      </c>
      <c r="M149" s="1">
        <v>0</v>
      </c>
      <c r="N149" s="20">
        <v>3</v>
      </c>
      <c r="O149" s="1"/>
      <c r="P149" s="1">
        <v>10.78</v>
      </c>
      <c r="Q149" s="1">
        <v>4.93</v>
      </c>
      <c r="R149" s="5">
        <v>0</v>
      </c>
      <c r="S149" s="1"/>
      <c r="T149" s="1">
        <v>1</v>
      </c>
      <c r="U149" s="1">
        <v>0</v>
      </c>
      <c r="V149" s="5">
        <v>2</v>
      </c>
      <c r="W149" s="1">
        <v>0</v>
      </c>
      <c r="X149" s="14">
        <v>6295.88</v>
      </c>
      <c r="Y149" s="2"/>
      <c r="Z149" s="2">
        <v>2177.08</v>
      </c>
      <c r="AA149" s="1">
        <v>0</v>
      </c>
      <c r="AB149" s="1">
        <v>0</v>
      </c>
      <c r="AC149" s="1">
        <v>30</v>
      </c>
      <c r="AD149" s="1">
        <v>89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100</v>
      </c>
      <c r="AV149" s="1">
        <v>40</v>
      </c>
      <c r="AW149" s="1">
        <v>85</v>
      </c>
      <c r="AX149" s="1">
        <v>237</v>
      </c>
      <c r="AY149" s="1">
        <v>148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60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>
      <c r="A150" s="1">
        <v>70098</v>
      </c>
      <c r="B150" s="1" t="s">
        <v>278</v>
      </c>
      <c r="C150" s="1">
        <v>24</v>
      </c>
      <c r="D150" s="1">
        <v>285</v>
      </c>
      <c r="E150" s="1" t="s">
        <v>64</v>
      </c>
      <c r="F150" s="1">
        <v>558</v>
      </c>
      <c r="G150" s="1" t="s">
        <v>67</v>
      </c>
      <c r="H150" s="2">
        <v>51.47</v>
      </c>
      <c r="I150" s="2">
        <v>1235.28</v>
      </c>
      <c r="J150" s="10">
        <f t="shared" si="2"/>
        <v>0</v>
      </c>
      <c r="K150" s="11">
        <f t="shared" si="3"/>
        <v>0</v>
      </c>
      <c r="L150" s="1">
        <v>0.65</v>
      </c>
      <c r="M150" s="1">
        <v>1.04</v>
      </c>
      <c r="N150" s="16">
        <f t="shared" ref="N150:N152" si="42">MAX(0,(TRUNC((L150*0.75)-M150)))</f>
        <v>0</v>
      </c>
      <c r="O150" s="1"/>
      <c r="P150" s="1">
        <v>2.33</v>
      </c>
      <c r="Q150" s="1">
        <v>6.33</v>
      </c>
      <c r="R150" s="5">
        <v>0</v>
      </c>
      <c r="S150" s="1"/>
      <c r="T150" s="1">
        <v>2.06</v>
      </c>
      <c r="U150" s="1">
        <v>13.29</v>
      </c>
      <c r="V150" s="16">
        <f>MAX(0,(TRUNC((T150*0.75)-U150)))</f>
        <v>0</v>
      </c>
      <c r="W150" s="1">
        <v>0</v>
      </c>
      <c r="X150" s="14">
        <v>6227.87</v>
      </c>
      <c r="Y150" s="2"/>
      <c r="Z150" s="2">
        <v>25529.119999999999</v>
      </c>
      <c r="AA150" s="1">
        <v>6</v>
      </c>
      <c r="AB150" s="1">
        <v>6</v>
      </c>
      <c r="AC150" s="1">
        <v>5</v>
      </c>
      <c r="AD150" s="1">
        <v>3</v>
      </c>
      <c r="AE150" s="1">
        <v>25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7</v>
      </c>
      <c r="AV150" s="1">
        <v>38</v>
      </c>
      <c r="AW150" s="1">
        <v>17</v>
      </c>
      <c r="AX150" s="1">
        <v>26</v>
      </c>
      <c r="AY150" s="1">
        <v>152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12</v>
      </c>
      <c r="BF150" s="1">
        <v>22</v>
      </c>
      <c r="BG150" s="1">
        <v>12</v>
      </c>
      <c r="BH150" s="1">
        <v>29</v>
      </c>
      <c r="BI150" s="1">
        <v>319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>
      <c r="A151" s="1">
        <v>70969</v>
      </c>
      <c r="B151" s="1" t="s">
        <v>277</v>
      </c>
      <c r="C151" s="1">
        <v>12</v>
      </c>
      <c r="D151" s="1">
        <v>285</v>
      </c>
      <c r="E151" s="1" t="s">
        <v>64</v>
      </c>
      <c r="F151" s="1">
        <v>567</v>
      </c>
      <c r="G151" s="1" t="s">
        <v>74</v>
      </c>
      <c r="H151" s="2">
        <v>62.506799999999998</v>
      </c>
      <c r="I151" s="2">
        <v>750.08159999999998</v>
      </c>
      <c r="J151" s="10">
        <f t="shared" si="2"/>
        <v>3750.4079999999999</v>
      </c>
      <c r="K151" s="11">
        <f t="shared" si="3"/>
        <v>5</v>
      </c>
      <c r="L151" s="1">
        <v>3.83</v>
      </c>
      <c r="M151" s="1">
        <v>5.75</v>
      </c>
      <c r="N151" s="16">
        <f t="shared" si="42"/>
        <v>0</v>
      </c>
      <c r="O151" s="1"/>
      <c r="P151" s="1">
        <v>1.08</v>
      </c>
      <c r="Q151" s="1">
        <v>9.83</v>
      </c>
      <c r="R151" s="5">
        <v>0</v>
      </c>
      <c r="S151" s="1"/>
      <c r="T151" s="1">
        <v>2.92</v>
      </c>
      <c r="U151" s="1">
        <v>0.57999999999999996</v>
      </c>
      <c r="V151" s="5">
        <v>5</v>
      </c>
      <c r="W151" s="1">
        <v>0</v>
      </c>
      <c r="X151" s="14">
        <v>5875.64</v>
      </c>
      <c r="Y151" s="2"/>
      <c r="Z151" s="2">
        <v>12126.32</v>
      </c>
      <c r="AA151" s="1">
        <v>11</v>
      </c>
      <c r="AB151" s="1">
        <v>4</v>
      </c>
      <c r="AC151" s="1">
        <v>25</v>
      </c>
      <c r="AD151" s="1">
        <v>16</v>
      </c>
      <c r="AE151" s="1">
        <v>69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2</v>
      </c>
      <c r="AV151" s="1">
        <v>0</v>
      </c>
      <c r="AW151" s="1">
        <v>7</v>
      </c>
      <c r="AX151" s="1">
        <v>8</v>
      </c>
      <c r="AY151" s="1">
        <v>118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8</v>
      </c>
      <c r="BF151" s="1">
        <v>4</v>
      </c>
      <c r="BG151" s="1">
        <v>18</v>
      </c>
      <c r="BH151" s="1">
        <v>14</v>
      </c>
      <c r="BI151" s="1">
        <v>7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>
      <c r="A152" s="1">
        <v>70134</v>
      </c>
      <c r="B152" s="1" t="s">
        <v>151</v>
      </c>
      <c r="C152" s="1">
        <v>24</v>
      </c>
      <c r="D152" s="1">
        <v>285</v>
      </c>
      <c r="E152" s="1" t="s">
        <v>64</v>
      </c>
      <c r="F152" s="1">
        <v>570</v>
      </c>
      <c r="G152" s="1" t="s">
        <v>72</v>
      </c>
      <c r="H152" s="2">
        <v>34.97</v>
      </c>
      <c r="I152" s="2">
        <v>839.28</v>
      </c>
      <c r="J152" s="10">
        <f t="shared" si="2"/>
        <v>0</v>
      </c>
      <c r="K152" s="11">
        <f t="shared" si="3"/>
        <v>0</v>
      </c>
      <c r="L152" s="1">
        <v>1.21</v>
      </c>
      <c r="M152" s="1">
        <v>1.29</v>
      </c>
      <c r="N152" s="16">
        <f t="shared" si="42"/>
        <v>0</v>
      </c>
      <c r="O152" s="1"/>
      <c r="P152" s="1">
        <v>3.98</v>
      </c>
      <c r="Q152" s="1">
        <v>0.92</v>
      </c>
      <c r="R152" s="5">
        <v>0</v>
      </c>
      <c r="S152" s="1"/>
      <c r="T152" s="1">
        <v>1.79</v>
      </c>
      <c r="U152" s="1">
        <v>3.04</v>
      </c>
      <c r="V152" s="16">
        <f>MAX(0,(TRUNC((T152*0.75)-U152)))</f>
        <v>0</v>
      </c>
      <c r="W152" s="1">
        <v>0</v>
      </c>
      <c r="X152" s="14">
        <v>5857.48</v>
      </c>
      <c r="Y152" s="2"/>
      <c r="Z152" s="2">
        <v>4406.22</v>
      </c>
      <c r="AA152" s="1">
        <v>17</v>
      </c>
      <c r="AB152" s="1">
        <v>5</v>
      </c>
      <c r="AC152" s="1">
        <v>5</v>
      </c>
      <c r="AD152" s="1">
        <v>9</v>
      </c>
      <c r="AE152" s="1">
        <v>31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20</v>
      </c>
      <c r="AV152" s="1">
        <v>17</v>
      </c>
      <c r="AW152" s="1">
        <v>37</v>
      </c>
      <c r="AX152" s="1">
        <v>60</v>
      </c>
      <c r="AY152" s="1">
        <v>22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14</v>
      </c>
      <c r="BF152" s="1">
        <v>13</v>
      </c>
      <c r="BG152" s="1">
        <v>7</v>
      </c>
      <c r="BH152" s="1">
        <v>31</v>
      </c>
      <c r="BI152" s="1">
        <v>73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>
      <c r="A153" s="1">
        <v>70361</v>
      </c>
      <c r="B153" s="1" t="s">
        <v>271</v>
      </c>
      <c r="C153" s="1">
        <v>15</v>
      </c>
      <c r="D153" s="1">
        <v>285</v>
      </c>
      <c r="E153" s="1" t="s">
        <v>64</v>
      </c>
      <c r="F153" s="1">
        <v>562</v>
      </c>
      <c r="G153" s="1" t="s">
        <v>65</v>
      </c>
      <c r="H153" s="2">
        <v>30.07</v>
      </c>
      <c r="I153" s="2">
        <v>451.05</v>
      </c>
      <c r="J153" s="10">
        <f t="shared" si="2"/>
        <v>6765.75</v>
      </c>
      <c r="K153" s="11">
        <f t="shared" si="3"/>
        <v>15</v>
      </c>
      <c r="L153" s="1">
        <v>2.1</v>
      </c>
      <c r="M153" s="1">
        <v>0.6</v>
      </c>
      <c r="N153" s="5">
        <v>5</v>
      </c>
      <c r="O153" s="1"/>
      <c r="P153" s="1">
        <v>6.23</v>
      </c>
      <c r="Q153" s="1">
        <v>0</v>
      </c>
      <c r="R153" s="5">
        <v>5</v>
      </c>
      <c r="S153" s="1"/>
      <c r="T153" s="1">
        <v>4.37</v>
      </c>
      <c r="U153" s="1">
        <v>7.0000000000000007E-2</v>
      </c>
      <c r="V153" s="5">
        <v>5</v>
      </c>
      <c r="W153" s="1">
        <v>0</v>
      </c>
      <c r="X153" s="14">
        <v>5728.34</v>
      </c>
      <c r="Y153" s="2"/>
      <c r="Z153" s="2">
        <v>300.7</v>
      </c>
      <c r="AA153" s="1">
        <v>7</v>
      </c>
      <c r="AB153" s="1">
        <v>32</v>
      </c>
      <c r="AC153" s="1">
        <v>8</v>
      </c>
      <c r="AD153" s="1">
        <v>1</v>
      </c>
      <c r="AE153" s="1">
        <v>9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36</v>
      </c>
      <c r="AW153" s="1">
        <v>50</v>
      </c>
      <c r="AX153" s="1">
        <v>51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8</v>
      </c>
      <c r="BF153" s="1">
        <v>21</v>
      </c>
      <c r="BG153" s="1">
        <v>34</v>
      </c>
      <c r="BH153" s="1">
        <v>26</v>
      </c>
      <c r="BI153" s="1">
        <v>1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>
      <c r="A154" s="1">
        <v>70071</v>
      </c>
      <c r="B154" s="1" t="s">
        <v>285</v>
      </c>
      <c r="C154" s="1">
        <v>6</v>
      </c>
      <c r="D154" s="1">
        <v>285</v>
      </c>
      <c r="E154" s="1" t="s">
        <v>64</v>
      </c>
      <c r="F154" s="1">
        <v>974</v>
      </c>
      <c r="G154" s="1" t="s">
        <v>110</v>
      </c>
      <c r="H154" s="2">
        <v>174.97</v>
      </c>
      <c r="I154" s="2">
        <v>1049.82</v>
      </c>
      <c r="J154" s="10">
        <f t="shared" si="2"/>
        <v>3149.46</v>
      </c>
      <c r="K154" s="11">
        <f t="shared" si="3"/>
        <v>3</v>
      </c>
      <c r="L154" s="1">
        <v>0.92</v>
      </c>
      <c r="M154" s="1">
        <v>0.83</v>
      </c>
      <c r="N154" s="16">
        <f t="shared" ref="N154:N155" si="43">MAX(0,(TRUNC((L154*0.75)-M154)))</f>
        <v>0</v>
      </c>
      <c r="O154" s="1"/>
      <c r="P154" s="1">
        <v>3.75</v>
      </c>
      <c r="Q154" s="1">
        <v>0.83</v>
      </c>
      <c r="R154" s="5">
        <v>3</v>
      </c>
      <c r="S154" s="1"/>
      <c r="T154" s="1">
        <v>0.75</v>
      </c>
      <c r="U154" s="1">
        <v>4.67</v>
      </c>
      <c r="V154" s="16">
        <f t="shared" ref="V154:V155" si="44">MAX(0,(TRUNC((T154*0.75)-U154)))</f>
        <v>0</v>
      </c>
      <c r="W154" s="1">
        <v>0</v>
      </c>
      <c r="X154" s="14">
        <v>5686.52</v>
      </c>
      <c r="Y154" s="2"/>
      <c r="Z154" s="2">
        <v>6648.86</v>
      </c>
      <c r="AA154" s="1">
        <v>4</v>
      </c>
      <c r="AB154" s="1">
        <v>3</v>
      </c>
      <c r="AC154" s="1">
        <v>0</v>
      </c>
      <c r="AD154" s="1">
        <v>0</v>
      </c>
      <c r="AE154" s="1">
        <v>5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5</v>
      </c>
      <c r="AV154" s="1">
        <v>7</v>
      </c>
      <c r="AW154" s="1">
        <v>12</v>
      </c>
      <c r="AX154" s="1">
        <v>4</v>
      </c>
      <c r="AY154" s="1">
        <v>5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</v>
      </c>
      <c r="BG154" s="1">
        <v>3</v>
      </c>
      <c r="BH154" s="1">
        <v>2</v>
      </c>
      <c r="BI154" s="1">
        <v>28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>
      <c r="A155" s="1">
        <v>70166</v>
      </c>
      <c r="B155" s="1" t="s">
        <v>201</v>
      </c>
      <c r="C155" s="1">
        <v>24</v>
      </c>
      <c r="D155" s="1">
        <v>285</v>
      </c>
      <c r="E155" s="1" t="s">
        <v>64</v>
      </c>
      <c r="F155" s="1">
        <v>570</v>
      </c>
      <c r="G155" s="1" t="s">
        <v>72</v>
      </c>
      <c r="H155" s="2">
        <v>40.15</v>
      </c>
      <c r="I155" s="2">
        <v>963.6</v>
      </c>
      <c r="J155" s="10">
        <f t="shared" si="2"/>
        <v>0</v>
      </c>
      <c r="K155" s="11">
        <f t="shared" si="3"/>
        <v>0</v>
      </c>
      <c r="L155" s="1">
        <v>1.19</v>
      </c>
      <c r="M155" s="1">
        <v>4</v>
      </c>
      <c r="N155" s="16">
        <f t="shared" si="43"/>
        <v>0</v>
      </c>
      <c r="O155" s="1"/>
      <c r="P155" s="1">
        <v>3.96</v>
      </c>
      <c r="Q155" s="1">
        <v>5.83</v>
      </c>
      <c r="R155" s="5">
        <v>0</v>
      </c>
      <c r="S155" s="1"/>
      <c r="T155" s="1">
        <v>0.69</v>
      </c>
      <c r="U155" s="1">
        <v>2.04</v>
      </c>
      <c r="V155" s="16">
        <f t="shared" si="44"/>
        <v>0</v>
      </c>
      <c r="W155" s="1">
        <v>0</v>
      </c>
      <c r="X155" s="14">
        <v>5621</v>
      </c>
      <c r="Y155" s="2"/>
      <c r="Z155" s="2">
        <v>11442.75</v>
      </c>
      <c r="AA155" s="1">
        <v>7</v>
      </c>
      <c r="AB155" s="1">
        <v>8</v>
      </c>
      <c r="AC155" s="1">
        <v>13</v>
      </c>
      <c r="AD155" s="1">
        <v>9</v>
      </c>
      <c r="AE155" s="1">
        <v>96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16</v>
      </c>
      <c r="AV155" s="1">
        <v>77</v>
      </c>
      <c r="AW155" s="1">
        <v>23</v>
      </c>
      <c r="AX155" s="1">
        <v>35</v>
      </c>
      <c r="AY155" s="1">
        <v>140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3</v>
      </c>
      <c r="BF155" s="1">
        <v>6</v>
      </c>
      <c r="BG155" s="1">
        <v>8</v>
      </c>
      <c r="BH155" s="1">
        <v>5</v>
      </c>
      <c r="BI155" s="1">
        <v>49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>
      <c r="A156" s="1">
        <v>76000</v>
      </c>
      <c r="B156" s="1" t="s">
        <v>356</v>
      </c>
      <c r="C156" s="1">
        <v>75</v>
      </c>
      <c r="D156" s="1">
        <v>285</v>
      </c>
      <c r="E156" s="1" t="s">
        <v>64</v>
      </c>
      <c r="F156" s="1">
        <v>502</v>
      </c>
      <c r="G156" s="1" t="s">
        <v>146</v>
      </c>
      <c r="H156" s="2">
        <v>8.5500000000000007</v>
      </c>
      <c r="I156" s="2">
        <v>641.25</v>
      </c>
      <c r="J156" s="10">
        <f t="shared" si="2"/>
        <v>5130</v>
      </c>
      <c r="K156" s="11">
        <f t="shared" si="3"/>
        <v>8</v>
      </c>
      <c r="L156" s="1">
        <v>1.91</v>
      </c>
      <c r="M156" s="1">
        <v>0</v>
      </c>
      <c r="N156" s="20">
        <v>2</v>
      </c>
      <c r="O156" s="1"/>
      <c r="P156" s="1">
        <v>6.25</v>
      </c>
      <c r="Q156" s="1">
        <v>1.71</v>
      </c>
      <c r="R156" s="5">
        <v>3</v>
      </c>
      <c r="S156" s="1"/>
      <c r="T156" s="1">
        <v>0.31</v>
      </c>
      <c r="U156" s="1">
        <v>0</v>
      </c>
      <c r="V156" s="5">
        <v>3</v>
      </c>
      <c r="W156" s="1">
        <v>0</v>
      </c>
      <c r="X156" s="14">
        <v>5437.8</v>
      </c>
      <c r="Y156" s="2"/>
      <c r="Z156" s="2">
        <v>1094.4000000000001</v>
      </c>
      <c r="AA156" s="1">
        <v>0</v>
      </c>
      <c r="AB156" s="1">
        <v>0</v>
      </c>
      <c r="AC156" s="1">
        <v>20</v>
      </c>
      <c r="AD156" s="1">
        <v>247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97</v>
      </c>
      <c r="AV156" s="1">
        <v>95</v>
      </c>
      <c r="AW156" s="1">
        <v>184</v>
      </c>
      <c r="AX156" s="1">
        <v>281</v>
      </c>
      <c r="AY156" s="1">
        <v>128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47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>
      <c r="A157" s="1">
        <v>70200</v>
      </c>
      <c r="B157" s="1" t="s">
        <v>176</v>
      </c>
      <c r="C157" s="1">
        <v>24</v>
      </c>
      <c r="D157" s="1">
        <v>285</v>
      </c>
      <c r="E157" s="1" t="s">
        <v>64</v>
      </c>
      <c r="F157" s="1">
        <v>565</v>
      </c>
      <c r="G157" s="1" t="s">
        <v>94</v>
      </c>
      <c r="H157" s="2">
        <v>34.74</v>
      </c>
      <c r="I157" s="2">
        <v>833.76</v>
      </c>
      <c r="J157" s="10">
        <f t="shared" si="2"/>
        <v>0</v>
      </c>
      <c r="K157" s="11">
        <f t="shared" si="3"/>
        <v>0</v>
      </c>
      <c r="L157" s="1">
        <v>1.31</v>
      </c>
      <c r="M157" s="1">
        <v>4.5</v>
      </c>
      <c r="N157" s="16">
        <f>MAX(0,(TRUNC((L157*0.75)-M157)))</f>
        <v>0</v>
      </c>
      <c r="O157" s="1"/>
      <c r="P157" s="1">
        <v>5</v>
      </c>
      <c r="Q157" s="1">
        <v>3.38</v>
      </c>
      <c r="R157" s="5">
        <v>0</v>
      </c>
      <c r="S157" s="1"/>
      <c r="T157" s="1">
        <v>0.17</v>
      </c>
      <c r="U157" s="1">
        <v>1.83</v>
      </c>
      <c r="V157" s="16">
        <f>MAX(0,(TRUNC((T157*0.75)-U157)))</f>
        <v>0</v>
      </c>
      <c r="W157" s="1">
        <v>0</v>
      </c>
      <c r="X157" s="14">
        <v>5402.07</v>
      </c>
      <c r="Y157" s="2"/>
      <c r="Z157" s="2">
        <v>8094.42</v>
      </c>
      <c r="AA157" s="1">
        <v>12</v>
      </c>
      <c r="AB157" s="1">
        <v>15</v>
      </c>
      <c r="AC157" s="1">
        <v>8</v>
      </c>
      <c r="AD157" s="1">
        <v>8</v>
      </c>
      <c r="AE157" s="1">
        <v>108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31</v>
      </c>
      <c r="AV157" s="1">
        <v>27</v>
      </c>
      <c r="AW157" s="1">
        <v>60</v>
      </c>
      <c r="AX157" s="1">
        <v>31</v>
      </c>
      <c r="AY157" s="1">
        <v>81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2</v>
      </c>
      <c r="BF157" s="1">
        <v>0</v>
      </c>
      <c r="BG157" s="1">
        <v>2</v>
      </c>
      <c r="BH157" s="1">
        <v>0</v>
      </c>
      <c r="BI157" s="1">
        <v>44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>
      <c r="A158" s="1">
        <v>70316</v>
      </c>
      <c r="B158" s="1" t="s">
        <v>261</v>
      </c>
      <c r="C158" s="1">
        <v>15</v>
      </c>
      <c r="D158" s="1">
        <v>285</v>
      </c>
      <c r="E158" s="1" t="s">
        <v>64</v>
      </c>
      <c r="F158" s="1">
        <v>562</v>
      </c>
      <c r="G158" s="1" t="s">
        <v>65</v>
      </c>
      <c r="H158" s="2">
        <v>28.82</v>
      </c>
      <c r="I158" s="2">
        <v>432.3</v>
      </c>
      <c r="J158" s="10">
        <f t="shared" si="2"/>
        <v>4323</v>
      </c>
      <c r="K158" s="11">
        <f t="shared" si="3"/>
        <v>10</v>
      </c>
      <c r="L158" s="1">
        <v>3.27</v>
      </c>
      <c r="M158" s="1">
        <v>0.6</v>
      </c>
      <c r="N158" s="20">
        <v>5</v>
      </c>
      <c r="O158" s="1"/>
      <c r="P158" s="1">
        <v>4.67</v>
      </c>
      <c r="Q158" s="1">
        <v>4.4000000000000004</v>
      </c>
      <c r="R158" s="5">
        <v>0</v>
      </c>
      <c r="S158" s="1"/>
      <c r="T158" s="1">
        <v>4.47</v>
      </c>
      <c r="U158" s="1">
        <v>0.8</v>
      </c>
      <c r="V158" s="5">
        <v>5</v>
      </c>
      <c r="W158" s="1">
        <v>0</v>
      </c>
      <c r="X158" s="14">
        <v>5360.52</v>
      </c>
      <c r="Y158" s="2"/>
      <c r="Z158" s="2">
        <v>2507.34</v>
      </c>
      <c r="AA158" s="1">
        <v>21</v>
      </c>
      <c r="AB158" s="1">
        <v>12</v>
      </c>
      <c r="AC158" s="1">
        <v>13</v>
      </c>
      <c r="AD158" s="1">
        <v>18</v>
      </c>
      <c r="AE158" s="1">
        <v>9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27</v>
      </c>
      <c r="AV158" s="1">
        <v>23</v>
      </c>
      <c r="AW158" s="1">
        <v>17</v>
      </c>
      <c r="AX158" s="1">
        <v>29</v>
      </c>
      <c r="AY158" s="1">
        <v>66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11</v>
      </c>
      <c r="BF158" s="1">
        <v>9</v>
      </c>
      <c r="BG158" s="1">
        <v>39</v>
      </c>
      <c r="BH158" s="1">
        <v>25</v>
      </c>
      <c r="BI158" s="1">
        <v>12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>
      <c r="A159" s="1">
        <v>70082</v>
      </c>
      <c r="B159" s="1" t="s">
        <v>268</v>
      </c>
      <c r="C159" s="1">
        <v>24</v>
      </c>
      <c r="D159" s="1">
        <v>285</v>
      </c>
      <c r="E159" s="1" t="s">
        <v>64</v>
      </c>
      <c r="F159" s="1">
        <v>572</v>
      </c>
      <c r="G159" s="1" t="s">
        <v>269</v>
      </c>
      <c r="H159" s="2">
        <v>37.17</v>
      </c>
      <c r="I159" s="2">
        <v>892.08</v>
      </c>
      <c r="J159" s="10">
        <f t="shared" si="2"/>
        <v>4460.4000000000005</v>
      </c>
      <c r="K159" s="11">
        <f t="shared" si="3"/>
        <v>5</v>
      </c>
      <c r="L159" s="1">
        <v>0.44</v>
      </c>
      <c r="M159" s="1">
        <v>0.92</v>
      </c>
      <c r="N159" s="16">
        <f t="shared" ref="N159:N161" si="45">MAX(0,(TRUNC((L159*0.75)-M159)))</f>
        <v>0</v>
      </c>
      <c r="O159" s="1"/>
      <c r="P159" s="1">
        <v>5.35</v>
      </c>
      <c r="Q159" s="1">
        <v>0</v>
      </c>
      <c r="R159" s="5">
        <v>5</v>
      </c>
      <c r="S159" s="1"/>
      <c r="T159" s="1">
        <v>0.21</v>
      </c>
      <c r="U159" s="1">
        <v>0.62</v>
      </c>
      <c r="V159" s="16">
        <f t="shared" ref="V159:V161" si="46">MAX(0,(TRUNC((T159*0.75)-U159)))</f>
        <v>0</v>
      </c>
      <c r="W159" s="1">
        <v>0</v>
      </c>
      <c r="X159" s="14">
        <v>5352.48</v>
      </c>
      <c r="Y159" s="2"/>
      <c r="Z159" s="2">
        <v>1375.29</v>
      </c>
      <c r="AA159" s="1">
        <v>7</v>
      </c>
      <c r="AB159" s="1">
        <v>7</v>
      </c>
      <c r="AC159" s="1">
        <v>0</v>
      </c>
      <c r="AD159" s="1">
        <v>0</v>
      </c>
      <c r="AE159" s="1">
        <v>22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46</v>
      </c>
      <c r="AW159" s="1">
        <v>85</v>
      </c>
      <c r="AX159" s="1">
        <v>41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1</v>
      </c>
      <c r="BF159" s="1">
        <v>8</v>
      </c>
      <c r="BG159" s="1">
        <v>0</v>
      </c>
      <c r="BH159" s="1">
        <v>0</v>
      </c>
      <c r="BI159" s="1">
        <v>15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>
      <c r="A160" s="1">
        <v>70117</v>
      </c>
      <c r="B160" s="1" t="s">
        <v>284</v>
      </c>
      <c r="C160" s="1">
        <v>24</v>
      </c>
      <c r="D160" s="1">
        <v>285</v>
      </c>
      <c r="E160" s="1" t="s">
        <v>64</v>
      </c>
      <c r="F160" s="1">
        <v>974</v>
      </c>
      <c r="G160" s="1" t="s">
        <v>110</v>
      </c>
      <c r="H160" s="2">
        <v>37.630099999999999</v>
      </c>
      <c r="I160" s="2">
        <v>903.12239999999997</v>
      </c>
      <c r="J160" s="10">
        <f t="shared" si="2"/>
        <v>903.12239999999997</v>
      </c>
      <c r="K160" s="11">
        <f t="shared" si="3"/>
        <v>1</v>
      </c>
      <c r="L160" s="1">
        <v>0.88</v>
      </c>
      <c r="M160" s="1">
        <v>1.21</v>
      </c>
      <c r="N160" s="16">
        <f t="shared" si="45"/>
        <v>0</v>
      </c>
      <c r="O160" s="1"/>
      <c r="P160" s="1">
        <v>2.73</v>
      </c>
      <c r="Q160" s="1">
        <v>3.12</v>
      </c>
      <c r="R160" s="5">
        <v>0</v>
      </c>
      <c r="S160" s="1"/>
      <c r="T160" s="1">
        <v>2.21</v>
      </c>
      <c r="U160" s="1">
        <v>0</v>
      </c>
      <c r="V160" s="16">
        <f t="shared" si="46"/>
        <v>1</v>
      </c>
      <c r="W160" s="1">
        <v>0</v>
      </c>
      <c r="X160" s="14">
        <v>5249.4</v>
      </c>
      <c r="Y160" s="2"/>
      <c r="Z160" s="2">
        <v>3913.53</v>
      </c>
      <c r="AA160" s="1">
        <v>2</v>
      </c>
      <c r="AB160" s="1">
        <v>4</v>
      </c>
      <c r="AC160" s="1">
        <v>3</v>
      </c>
      <c r="AD160" s="1">
        <v>28</v>
      </c>
      <c r="AE160" s="1">
        <v>29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18</v>
      </c>
      <c r="AV160" s="1">
        <v>22</v>
      </c>
      <c r="AW160" s="1">
        <v>30</v>
      </c>
      <c r="AX160" s="1">
        <v>13</v>
      </c>
      <c r="AY160" s="1">
        <v>75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13</v>
      </c>
      <c r="BF160" s="1">
        <v>6</v>
      </c>
      <c r="BG160" s="1">
        <v>31</v>
      </c>
      <c r="BH160" s="1">
        <v>12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>
      <c r="A161" s="1">
        <v>70975</v>
      </c>
      <c r="B161" s="1" t="s">
        <v>256</v>
      </c>
      <c r="C161" s="1">
        <v>20</v>
      </c>
      <c r="D161" s="1">
        <v>285</v>
      </c>
      <c r="E161" s="1" t="s">
        <v>64</v>
      </c>
      <c r="F161" s="1">
        <v>974</v>
      </c>
      <c r="G161" s="1" t="s">
        <v>110</v>
      </c>
      <c r="H161" s="2">
        <v>40.81</v>
      </c>
      <c r="I161" s="2">
        <v>816.2</v>
      </c>
      <c r="J161" s="10">
        <f t="shared" si="2"/>
        <v>0</v>
      </c>
      <c r="K161" s="11">
        <f t="shared" si="3"/>
        <v>0</v>
      </c>
      <c r="L161" s="1">
        <v>1.65</v>
      </c>
      <c r="M161" s="1">
        <v>1.1000000000000001</v>
      </c>
      <c r="N161" s="16">
        <f t="shared" si="45"/>
        <v>0</v>
      </c>
      <c r="O161" s="1"/>
      <c r="P161" s="1">
        <v>4.58</v>
      </c>
      <c r="Q161" s="1">
        <v>3.1</v>
      </c>
      <c r="R161" s="5">
        <v>0</v>
      </c>
      <c r="S161" s="1"/>
      <c r="T161" s="1">
        <v>0.18</v>
      </c>
      <c r="U161" s="1">
        <v>0</v>
      </c>
      <c r="V161" s="16">
        <f t="shared" si="46"/>
        <v>0</v>
      </c>
      <c r="W161" s="1">
        <v>0</v>
      </c>
      <c r="X161" s="14">
        <v>5223.68</v>
      </c>
      <c r="Y161" s="2"/>
      <c r="Z161" s="2">
        <v>3428.04</v>
      </c>
      <c r="AA161" s="1">
        <v>6</v>
      </c>
      <c r="AB161" s="1">
        <v>4</v>
      </c>
      <c r="AC161" s="1">
        <v>23</v>
      </c>
      <c r="AD161" s="1">
        <v>4</v>
      </c>
      <c r="AE161" s="1">
        <v>22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11</v>
      </c>
      <c r="AV161" s="1">
        <v>47</v>
      </c>
      <c r="AW161" s="1">
        <v>57</v>
      </c>
      <c r="AX161" s="1">
        <v>0</v>
      </c>
      <c r="AY161" s="1">
        <v>62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3</v>
      </c>
      <c r="BH161" s="1">
        <v>1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>
      <c r="A162" s="1">
        <v>70243</v>
      </c>
      <c r="B162" s="1" t="s">
        <v>378</v>
      </c>
      <c r="C162" s="1">
        <v>20</v>
      </c>
      <c r="D162" s="1">
        <v>285</v>
      </c>
      <c r="E162" s="1" t="s">
        <v>64</v>
      </c>
      <c r="F162" s="1">
        <v>557</v>
      </c>
      <c r="G162" s="1" t="s">
        <v>69</v>
      </c>
      <c r="H162" s="2">
        <v>87.881</v>
      </c>
      <c r="I162" s="2">
        <v>1757.62</v>
      </c>
      <c r="J162" s="10">
        <f t="shared" si="2"/>
        <v>8788.0999999999985</v>
      </c>
      <c r="K162" s="11">
        <f t="shared" si="3"/>
        <v>5</v>
      </c>
      <c r="L162" s="1">
        <v>2.52</v>
      </c>
      <c r="M162" s="1">
        <v>0.35</v>
      </c>
      <c r="N162" s="5">
        <v>3</v>
      </c>
      <c r="O162" s="1"/>
      <c r="P162" s="1">
        <v>0.4</v>
      </c>
      <c r="Q162" s="1">
        <v>1.95</v>
      </c>
      <c r="R162" s="5">
        <v>0</v>
      </c>
      <c r="S162" s="1"/>
      <c r="T162" s="1">
        <v>0</v>
      </c>
      <c r="U162" s="1">
        <v>0</v>
      </c>
      <c r="V162" s="5">
        <v>2</v>
      </c>
      <c r="W162" s="1">
        <v>0</v>
      </c>
      <c r="X162" s="14">
        <v>5141.04</v>
      </c>
      <c r="Y162" s="2"/>
      <c r="Z162" s="2">
        <v>4042.53</v>
      </c>
      <c r="AA162" s="1">
        <v>29</v>
      </c>
      <c r="AB162" s="1">
        <v>43</v>
      </c>
      <c r="AC162" s="1">
        <v>0</v>
      </c>
      <c r="AD162" s="1">
        <v>0</v>
      </c>
      <c r="AE162" s="1">
        <v>7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2</v>
      </c>
      <c r="AV162" s="1">
        <v>12</v>
      </c>
      <c r="AW162" s="1">
        <v>0</v>
      </c>
      <c r="AX162" s="1">
        <v>0</v>
      </c>
      <c r="AY162" s="1">
        <v>39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>
      <c r="A163" s="1">
        <v>18071</v>
      </c>
      <c r="B163" s="1" t="s">
        <v>281</v>
      </c>
      <c r="C163" s="1">
        <v>24</v>
      </c>
      <c r="D163" s="1">
        <v>285</v>
      </c>
      <c r="E163" s="1" t="s">
        <v>64</v>
      </c>
      <c r="F163" s="1">
        <v>285</v>
      </c>
      <c r="G163" s="1" t="s">
        <v>64</v>
      </c>
      <c r="H163" s="2">
        <v>51.47</v>
      </c>
      <c r="I163" s="2">
        <v>1235.28</v>
      </c>
      <c r="J163" s="10">
        <f t="shared" si="2"/>
        <v>6176.4</v>
      </c>
      <c r="K163" s="11">
        <f t="shared" si="3"/>
        <v>5</v>
      </c>
      <c r="L163" s="1">
        <v>3.75</v>
      </c>
      <c r="M163" s="1">
        <v>0.67</v>
      </c>
      <c r="N163" s="20">
        <v>5</v>
      </c>
      <c r="O163" s="1"/>
      <c r="P163" s="1">
        <v>0.54</v>
      </c>
      <c r="Q163" s="1">
        <v>1.38</v>
      </c>
      <c r="R163" s="5">
        <v>0</v>
      </c>
      <c r="S163" s="1"/>
      <c r="T163" s="1">
        <v>-0.17</v>
      </c>
      <c r="U163" s="1">
        <v>2.96</v>
      </c>
      <c r="V163" s="16">
        <f t="shared" ref="V163:V170" si="47">MAX(0,(TRUNC((T163*0.75)-U163)))</f>
        <v>0</v>
      </c>
      <c r="W163" s="1">
        <v>0</v>
      </c>
      <c r="X163" s="14">
        <v>5095.53</v>
      </c>
      <c r="Y163" s="2"/>
      <c r="Z163" s="2">
        <v>6176.4</v>
      </c>
      <c r="AA163" s="1">
        <v>25</v>
      </c>
      <c r="AB163" s="1">
        <v>11</v>
      </c>
      <c r="AC163" s="1">
        <v>54</v>
      </c>
      <c r="AD163" s="1">
        <v>11</v>
      </c>
      <c r="AE163" s="1">
        <v>16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4</v>
      </c>
      <c r="AV163" s="1">
        <v>1</v>
      </c>
      <c r="AW163" s="1">
        <v>6</v>
      </c>
      <c r="AX163" s="1">
        <v>5</v>
      </c>
      <c r="AY163" s="1">
        <v>33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1</v>
      </c>
      <c r="BF163" s="1">
        <v>-24</v>
      </c>
      <c r="BG163" s="1">
        <v>4</v>
      </c>
      <c r="BH163" s="1">
        <v>6</v>
      </c>
      <c r="BI163" s="1">
        <v>71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>
      <c r="A164" s="1">
        <v>70018</v>
      </c>
      <c r="B164" s="1" t="s">
        <v>238</v>
      </c>
      <c r="C164" s="1">
        <v>20</v>
      </c>
      <c r="D164" s="1">
        <v>285</v>
      </c>
      <c r="E164" s="1" t="s">
        <v>64</v>
      </c>
      <c r="F164" s="1">
        <v>573</v>
      </c>
      <c r="G164" s="1" t="s">
        <v>87</v>
      </c>
      <c r="H164" s="2">
        <v>50.37</v>
      </c>
      <c r="I164" s="2">
        <v>1007.4</v>
      </c>
      <c r="J164" s="10">
        <f t="shared" si="2"/>
        <v>0</v>
      </c>
      <c r="K164" s="11">
        <f t="shared" si="3"/>
        <v>0</v>
      </c>
      <c r="L164" s="1">
        <v>0.8</v>
      </c>
      <c r="M164" s="1">
        <v>3.8</v>
      </c>
      <c r="N164" s="16">
        <f t="shared" ref="N164:N165" si="48">MAX(0,(TRUNC((L164*0.75)-M164)))</f>
        <v>0</v>
      </c>
      <c r="O164" s="1"/>
      <c r="P164" s="1">
        <v>3.7</v>
      </c>
      <c r="Q164" s="1">
        <v>4.6500000000000004</v>
      </c>
      <c r="R164" s="5">
        <v>0</v>
      </c>
      <c r="S164" s="1"/>
      <c r="T164" s="1">
        <v>0.2</v>
      </c>
      <c r="U164" s="1">
        <v>0</v>
      </c>
      <c r="V164" s="16">
        <f t="shared" si="47"/>
        <v>0</v>
      </c>
      <c r="W164" s="1">
        <v>0</v>
      </c>
      <c r="X164" s="15">
        <v>4734.78</v>
      </c>
      <c r="Y164" s="2"/>
      <c r="Z164" s="2">
        <v>8512.5300000000007</v>
      </c>
      <c r="AA164" s="1">
        <v>4</v>
      </c>
      <c r="AB164" s="1">
        <v>5</v>
      </c>
      <c r="AC164" s="1">
        <v>5</v>
      </c>
      <c r="AD164" s="1">
        <v>9</v>
      </c>
      <c r="AE164" s="1">
        <v>76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22</v>
      </c>
      <c r="AV164" s="1">
        <v>27</v>
      </c>
      <c r="AW164" s="1">
        <v>32</v>
      </c>
      <c r="AX164" s="1">
        <v>13</v>
      </c>
      <c r="AY164" s="1">
        <v>93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3</v>
      </c>
      <c r="BH164" s="1">
        <v>2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>
      <c r="A165" s="1">
        <v>70114</v>
      </c>
      <c r="B165" s="1" t="s">
        <v>309</v>
      </c>
      <c r="C165" s="1">
        <v>16</v>
      </c>
      <c r="D165" s="1">
        <v>285</v>
      </c>
      <c r="E165" s="1" t="s">
        <v>64</v>
      </c>
      <c r="F165" s="1">
        <v>974</v>
      </c>
      <c r="G165" s="1" t="s">
        <v>110</v>
      </c>
      <c r="H165" s="2">
        <v>51.921599999999998</v>
      </c>
      <c r="I165" s="2">
        <v>830.74559999999997</v>
      </c>
      <c r="J165" s="10">
        <f t="shared" si="2"/>
        <v>2492.2367999999997</v>
      </c>
      <c r="K165" s="11">
        <f t="shared" si="3"/>
        <v>3</v>
      </c>
      <c r="L165" s="1">
        <v>0.16</v>
      </c>
      <c r="M165" s="1">
        <v>0</v>
      </c>
      <c r="N165" s="16">
        <f t="shared" si="48"/>
        <v>0</v>
      </c>
      <c r="O165" s="1"/>
      <c r="P165" s="1">
        <v>4.8099999999999996</v>
      </c>
      <c r="Q165" s="1">
        <v>1.06</v>
      </c>
      <c r="R165" s="5">
        <v>3</v>
      </c>
      <c r="S165" s="1"/>
      <c r="T165" s="1">
        <v>0.69</v>
      </c>
      <c r="U165" s="1">
        <v>0</v>
      </c>
      <c r="V165" s="16">
        <f t="shared" si="47"/>
        <v>0</v>
      </c>
      <c r="W165" s="1">
        <v>0</v>
      </c>
      <c r="X165" s="15">
        <v>4698.8999999999996</v>
      </c>
      <c r="Y165" s="2"/>
      <c r="Z165" s="2">
        <v>882.67</v>
      </c>
      <c r="AA165" s="1">
        <v>0</v>
      </c>
      <c r="AB165" s="1">
        <v>0</v>
      </c>
      <c r="AC165" s="1">
        <v>1</v>
      </c>
      <c r="AD165" s="1">
        <v>3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47</v>
      </c>
      <c r="AV165" s="1">
        <v>16</v>
      </c>
      <c r="AW165" s="1">
        <v>19</v>
      </c>
      <c r="AX165" s="1">
        <v>6</v>
      </c>
      <c r="AY165" s="1">
        <v>17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2</v>
      </c>
      <c r="BH165" s="1">
        <v>18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>
      <c r="A166" s="1">
        <v>70232</v>
      </c>
      <c r="B166" s="1" t="s">
        <v>234</v>
      </c>
      <c r="C166" s="1">
        <v>5</v>
      </c>
      <c r="D166" s="1">
        <v>285</v>
      </c>
      <c r="E166" s="1" t="s">
        <v>64</v>
      </c>
      <c r="F166" s="1">
        <v>562</v>
      </c>
      <c r="G166" s="1" t="s">
        <v>65</v>
      </c>
      <c r="H166" s="2">
        <v>61.49</v>
      </c>
      <c r="I166" s="2">
        <v>307.45</v>
      </c>
      <c r="J166" s="10">
        <f t="shared" si="2"/>
        <v>1537.25</v>
      </c>
      <c r="K166" s="11">
        <f t="shared" si="3"/>
        <v>5</v>
      </c>
      <c r="L166" s="1">
        <v>2.7</v>
      </c>
      <c r="M166" s="1">
        <v>1</v>
      </c>
      <c r="N166" s="5">
        <v>0</v>
      </c>
      <c r="O166" s="1"/>
      <c r="P166" s="1">
        <v>10.7</v>
      </c>
      <c r="Q166" s="1">
        <v>0.8</v>
      </c>
      <c r="R166" s="5">
        <v>5</v>
      </c>
      <c r="S166" s="1"/>
      <c r="T166" s="1">
        <v>1.3</v>
      </c>
      <c r="U166" s="1">
        <v>2.8</v>
      </c>
      <c r="V166" s="16">
        <f t="shared" si="47"/>
        <v>0</v>
      </c>
      <c r="W166" s="1">
        <v>0</v>
      </c>
      <c r="X166" s="15">
        <v>4519.51</v>
      </c>
      <c r="Y166" s="2"/>
      <c r="Z166" s="2">
        <v>1414.27</v>
      </c>
      <c r="AA166" s="1">
        <v>5</v>
      </c>
      <c r="AB166" s="1">
        <v>4</v>
      </c>
      <c r="AC166" s="1">
        <v>6</v>
      </c>
      <c r="AD166" s="1">
        <v>1</v>
      </c>
      <c r="AE166" s="1">
        <v>5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17</v>
      </c>
      <c r="AV166" s="1">
        <v>16</v>
      </c>
      <c r="AW166" s="1">
        <v>23</v>
      </c>
      <c r="AX166" s="1">
        <v>11</v>
      </c>
      <c r="AY166" s="1">
        <v>4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2</v>
      </c>
      <c r="BF166" s="1">
        <v>4</v>
      </c>
      <c r="BG166" s="1">
        <v>2</v>
      </c>
      <c r="BH166" s="1">
        <v>1</v>
      </c>
      <c r="BI166" s="1">
        <v>14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>
      <c r="A167" s="1">
        <v>70984</v>
      </c>
      <c r="B167" s="1" t="s">
        <v>149</v>
      </c>
      <c r="C167" s="1">
        <v>5</v>
      </c>
      <c r="D167" s="1">
        <v>285</v>
      </c>
      <c r="E167" s="1" t="s">
        <v>64</v>
      </c>
      <c r="F167" s="1">
        <v>573</v>
      </c>
      <c r="G167" s="1" t="s">
        <v>87</v>
      </c>
      <c r="H167" s="2">
        <v>171.09</v>
      </c>
      <c r="I167" s="2">
        <v>855.45</v>
      </c>
      <c r="J167" s="10">
        <f t="shared" si="2"/>
        <v>0</v>
      </c>
      <c r="K167" s="11">
        <f t="shared" si="3"/>
        <v>0</v>
      </c>
      <c r="L167" s="1">
        <v>1.9</v>
      </c>
      <c r="M167" s="1">
        <v>1.4</v>
      </c>
      <c r="N167" s="16">
        <f t="shared" ref="N167:N168" si="49">MAX(0,(TRUNC((L167*0.75)-M167)))</f>
        <v>0</v>
      </c>
      <c r="O167" s="1"/>
      <c r="P167" s="1">
        <v>3.1</v>
      </c>
      <c r="Q167" s="1">
        <v>7.8</v>
      </c>
      <c r="R167" s="5">
        <v>0</v>
      </c>
      <c r="S167" s="1"/>
      <c r="T167" s="1">
        <v>0</v>
      </c>
      <c r="U167" s="1">
        <v>1.2</v>
      </c>
      <c r="V167" s="16">
        <f t="shared" si="47"/>
        <v>0</v>
      </c>
      <c r="W167" s="1">
        <v>0</v>
      </c>
      <c r="X167" s="15">
        <v>4277.25</v>
      </c>
      <c r="Y167" s="2"/>
      <c r="Z167" s="2">
        <v>8896.68</v>
      </c>
      <c r="AA167" s="1">
        <v>1</v>
      </c>
      <c r="AB167" s="1">
        <v>3</v>
      </c>
      <c r="AC167" s="1">
        <v>4</v>
      </c>
      <c r="AD167" s="1">
        <v>6</v>
      </c>
      <c r="AE167" s="1">
        <v>7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4</v>
      </c>
      <c r="AV167" s="1">
        <v>5</v>
      </c>
      <c r="AW167" s="1">
        <v>8</v>
      </c>
      <c r="AX167" s="1">
        <v>2</v>
      </c>
      <c r="AY167" s="1">
        <v>39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6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>
      <c r="A168" s="1">
        <v>70004</v>
      </c>
      <c r="B168" s="1" t="s">
        <v>211</v>
      </c>
      <c r="C168" s="1">
        <v>24</v>
      </c>
      <c r="D168" s="1">
        <v>285</v>
      </c>
      <c r="E168" s="1" t="s">
        <v>64</v>
      </c>
      <c r="F168" s="1">
        <v>557</v>
      </c>
      <c r="G168" s="1" t="s">
        <v>69</v>
      </c>
      <c r="H168" s="2">
        <v>51.12</v>
      </c>
      <c r="I168" s="2">
        <v>1226.8800000000001</v>
      </c>
      <c r="J168" s="10">
        <f t="shared" si="2"/>
        <v>0</v>
      </c>
      <c r="K168" s="11">
        <f t="shared" si="3"/>
        <v>0</v>
      </c>
      <c r="L168" s="1">
        <v>1.04</v>
      </c>
      <c r="M168" s="1">
        <v>3.17</v>
      </c>
      <c r="N168" s="16">
        <f t="shared" si="49"/>
        <v>0</v>
      </c>
      <c r="O168" s="1"/>
      <c r="P168" s="1">
        <v>2.02</v>
      </c>
      <c r="Q168" s="1">
        <v>0.04</v>
      </c>
      <c r="R168" s="5">
        <v>0</v>
      </c>
      <c r="S168" s="1"/>
      <c r="T168" s="1">
        <v>0.42</v>
      </c>
      <c r="U168" s="1">
        <v>1.04</v>
      </c>
      <c r="V168" s="16">
        <f t="shared" si="47"/>
        <v>0</v>
      </c>
      <c r="W168" s="1">
        <v>0</v>
      </c>
      <c r="X168" s="15">
        <v>4268.5200000000004</v>
      </c>
      <c r="Y168" s="2"/>
      <c r="Z168" s="2">
        <v>5214.24</v>
      </c>
      <c r="AA168" s="1">
        <v>8</v>
      </c>
      <c r="AB168" s="1">
        <v>0</v>
      </c>
      <c r="AC168" s="1">
        <v>12</v>
      </c>
      <c r="AD168" s="1">
        <v>10</v>
      </c>
      <c r="AE168" s="1">
        <v>76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15</v>
      </c>
      <c r="AV168" s="1">
        <v>13</v>
      </c>
      <c r="AW168" s="1">
        <v>22</v>
      </c>
      <c r="AX168" s="1">
        <v>10</v>
      </c>
      <c r="AY168" s="1">
        <v>1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6</v>
      </c>
      <c r="BF168" s="1">
        <v>7</v>
      </c>
      <c r="BG168" s="1">
        <v>0</v>
      </c>
      <c r="BH168" s="1">
        <v>1</v>
      </c>
      <c r="BI168" s="1">
        <v>25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>
      <c r="A169" s="1">
        <v>70314</v>
      </c>
      <c r="B169" s="1" t="s">
        <v>286</v>
      </c>
      <c r="C169" s="1">
        <v>15</v>
      </c>
      <c r="D169" s="1">
        <v>285</v>
      </c>
      <c r="E169" s="1" t="s">
        <v>64</v>
      </c>
      <c r="F169" s="1">
        <v>562</v>
      </c>
      <c r="G169" s="1" t="s">
        <v>65</v>
      </c>
      <c r="H169" s="2">
        <v>28.82</v>
      </c>
      <c r="I169" s="2">
        <v>432.3</v>
      </c>
      <c r="J169" s="10">
        <f t="shared" si="2"/>
        <v>1296.9000000000001</v>
      </c>
      <c r="K169" s="11">
        <f t="shared" si="3"/>
        <v>3</v>
      </c>
      <c r="L169" s="1">
        <v>1.7</v>
      </c>
      <c r="M169" s="1">
        <v>0</v>
      </c>
      <c r="N169" s="20">
        <v>3</v>
      </c>
      <c r="O169" s="1"/>
      <c r="P169" s="1">
        <v>5.57</v>
      </c>
      <c r="Q169" s="1">
        <v>1.8</v>
      </c>
      <c r="R169" s="5">
        <v>0</v>
      </c>
      <c r="S169" s="1"/>
      <c r="T169" s="1">
        <v>2.5</v>
      </c>
      <c r="U169" s="1">
        <v>2.4</v>
      </c>
      <c r="V169" s="16">
        <f t="shared" si="47"/>
        <v>0</v>
      </c>
      <c r="W169" s="1">
        <v>0</v>
      </c>
      <c r="X169" s="15">
        <v>4222.13</v>
      </c>
      <c r="Y169" s="2"/>
      <c r="Z169" s="2">
        <v>1815.66</v>
      </c>
      <c r="AA169" s="1">
        <v>0</v>
      </c>
      <c r="AB169" s="1">
        <v>6</v>
      </c>
      <c r="AC169" s="1">
        <v>11</v>
      </c>
      <c r="AD169" s="1">
        <v>23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26</v>
      </c>
      <c r="AV169" s="1">
        <v>18</v>
      </c>
      <c r="AW169" s="1">
        <v>31</v>
      </c>
      <c r="AX169" s="1">
        <v>35</v>
      </c>
      <c r="AY169" s="1">
        <v>27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8</v>
      </c>
      <c r="BF169" s="1">
        <v>15</v>
      </c>
      <c r="BG169" s="1">
        <v>17</v>
      </c>
      <c r="BH169" s="1">
        <v>10</v>
      </c>
      <c r="BI169" s="1">
        <v>36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>
      <c r="A170" s="1">
        <v>70112</v>
      </c>
      <c r="B170" s="1" t="s">
        <v>246</v>
      </c>
      <c r="C170" s="1">
        <v>18</v>
      </c>
      <c r="D170" s="1">
        <v>285</v>
      </c>
      <c r="E170" s="1" t="s">
        <v>64</v>
      </c>
      <c r="F170" s="1">
        <v>558</v>
      </c>
      <c r="G170" s="1" t="s">
        <v>67</v>
      </c>
      <c r="H170" s="2">
        <v>47.35</v>
      </c>
      <c r="I170" s="2">
        <v>852.3</v>
      </c>
      <c r="J170" s="10">
        <f t="shared" si="2"/>
        <v>0</v>
      </c>
      <c r="K170" s="11">
        <f t="shared" si="3"/>
        <v>0</v>
      </c>
      <c r="L170" s="1">
        <v>2.2799999999999998</v>
      </c>
      <c r="M170" s="1">
        <v>1.17</v>
      </c>
      <c r="N170" s="16">
        <f>MAX(0,(TRUNC((L170*0.75)-M170)))</f>
        <v>0</v>
      </c>
      <c r="O170" s="1"/>
      <c r="P170" s="1">
        <v>1.56</v>
      </c>
      <c r="Q170" s="1">
        <v>1.28</v>
      </c>
      <c r="R170" s="5">
        <v>0</v>
      </c>
      <c r="S170" s="1"/>
      <c r="T170" s="1">
        <v>0.89</v>
      </c>
      <c r="U170" s="1">
        <v>0.72</v>
      </c>
      <c r="V170" s="16">
        <f t="shared" si="47"/>
        <v>0</v>
      </c>
      <c r="W170" s="1">
        <v>0</v>
      </c>
      <c r="X170" s="15">
        <v>4024.75</v>
      </c>
      <c r="Y170" s="2"/>
      <c r="Z170" s="2">
        <v>2698.95</v>
      </c>
      <c r="AA170" s="1">
        <v>3</v>
      </c>
      <c r="AB170" s="1">
        <v>2</v>
      </c>
      <c r="AC170" s="1">
        <v>37</v>
      </c>
      <c r="AD170" s="1">
        <v>0</v>
      </c>
      <c r="AE170" s="1">
        <v>21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2</v>
      </c>
      <c r="AV170" s="1">
        <v>1</v>
      </c>
      <c r="AW170" s="1">
        <v>25</v>
      </c>
      <c r="AX170" s="1">
        <v>1</v>
      </c>
      <c r="AY170" s="1">
        <v>23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1</v>
      </c>
      <c r="BF170" s="1">
        <v>4</v>
      </c>
      <c r="BG170" s="1">
        <v>13</v>
      </c>
      <c r="BH170" s="1">
        <v>0</v>
      </c>
      <c r="BI170" s="1">
        <v>13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>
      <c r="A171" s="1">
        <v>70315</v>
      </c>
      <c r="B171" s="1" t="s">
        <v>244</v>
      </c>
      <c r="C171" s="1">
        <v>15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28.82</v>
      </c>
      <c r="I171" s="2">
        <v>432.3</v>
      </c>
      <c r="J171" s="10">
        <f t="shared" si="2"/>
        <v>1729.2</v>
      </c>
      <c r="K171" s="11">
        <f t="shared" si="3"/>
        <v>4</v>
      </c>
      <c r="L171" s="1">
        <v>1.8</v>
      </c>
      <c r="M171" s="1">
        <v>0.27</v>
      </c>
      <c r="N171" s="20">
        <v>2</v>
      </c>
      <c r="O171" s="1"/>
      <c r="P171" s="1">
        <v>3.3</v>
      </c>
      <c r="Q171" s="1">
        <v>7.67</v>
      </c>
      <c r="R171" s="5">
        <v>0</v>
      </c>
      <c r="S171" s="1"/>
      <c r="T171" s="1">
        <v>4.0999999999999996</v>
      </c>
      <c r="U171" s="1">
        <v>1.87</v>
      </c>
      <c r="V171" s="5">
        <v>2</v>
      </c>
      <c r="W171" s="1">
        <v>0</v>
      </c>
      <c r="X171" s="15">
        <v>3977.16</v>
      </c>
      <c r="Y171" s="2"/>
      <c r="Z171" s="2">
        <v>4236.54</v>
      </c>
      <c r="AA171" s="1">
        <v>7</v>
      </c>
      <c r="AB171" s="1">
        <v>4</v>
      </c>
      <c r="AC171" s="1">
        <v>7</v>
      </c>
      <c r="AD171" s="1">
        <v>22</v>
      </c>
      <c r="AE171" s="1">
        <v>4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14</v>
      </c>
      <c r="AV171" s="1">
        <v>18</v>
      </c>
      <c r="AW171" s="1">
        <v>16</v>
      </c>
      <c r="AX171" s="1">
        <v>21</v>
      </c>
      <c r="AY171" s="1">
        <v>115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10</v>
      </c>
      <c r="BF171" s="1">
        <v>26</v>
      </c>
      <c r="BG171" s="1">
        <v>28</v>
      </c>
      <c r="BH171" s="1">
        <v>21</v>
      </c>
      <c r="BI171" s="1">
        <v>28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>
      <c r="A172" s="1">
        <v>70060</v>
      </c>
      <c r="B172" s="1" t="s">
        <v>305</v>
      </c>
      <c r="C172" s="1">
        <v>1</v>
      </c>
      <c r="D172" s="1">
        <v>285</v>
      </c>
      <c r="E172" s="1" t="s">
        <v>64</v>
      </c>
      <c r="F172" s="1">
        <v>570</v>
      </c>
      <c r="G172" s="1" t="s">
        <v>72</v>
      </c>
      <c r="H172" s="2">
        <v>780.58</v>
      </c>
      <c r="I172" s="2">
        <v>780.58</v>
      </c>
      <c r="J172" s="10">
        <f t="shared" si="2"/>
        <v>0</v>
      </c>
      <c r="K172" s="11">
        <f t="shared" si="3"/>
        <v>0</v>
      </c>
      <c r="L172" s="1">
        <v>0</v>
      </c>
      <c r="M172" s="1">
        <v>0</v>
      </c>
      <c r="N172" s="16">
        <f t="shared" ref="N172:N176" si="50">MAX(0,(TRUNC((L172*0.75)-M172)))</f>
        <v>0</v>
      </c>
      <c r="O172" s="1"/>
      <c r="P172" s="1">
        <v>0</v>
      </c>
      <c r="Q172" s="1">
        <v>0</v>
      </c>
      <c r="R172" s="5">
        <v>0</v>
      </c>
      <c r="S172" s="1"/>
      <c r="T172" s="1">
        <v>5</v>
      </c>
      <c r="U172" s="1">
        <v>2</v>
      </c>
      <c r="V172" s="5">
        <v>0</v>
      </c>
      <c r="W172" s="1">
        <v>0</v>
      </c>
      <c r="X172" s="15">
        <v>3902.9</v>
      </c>
      <c r="Y172" s="2"/>
      <c r="Z172" s="2">
        <v>1561.16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5</v>
      </c>
      <c r="BF172" s="1">
        <v>0</v>
      </c>
      <c r="BG172" s="1">
        <v>0</v>
      </c>
      <c r="BH172" s="1">
        <v>0</v>
      </c>
      <c r="BI172" s="1">
        <v>2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>
      <c r="A173" s="1">
        <v>70000</v>
      </c>
      <c r="B173" s="1" t="s">
        <v>140</v>
      </c>
      <c r="C173" s="1">
        <v>9</v>
      </c>
      <c r="D173" s="1">
        <v>285</v>
      </c>
      <c r="E173" s="1" t="s">
        <v>64</v>
      </c>
      <c r="F173" s="1">
        <v>991</v>
      </c>
      <c r="G173" s="1" t="s">
        <v>141</v>
      </c>
      <c r="H173" s="2">
        <v>94.444400000000002</v>
      </c>
      <c r="I173" s="2">
        <v>849.99959999999999</v>
      </c>
      <c r="J173" s="10">
        <f t="shared" si="2"/>
        <v>0</v>
      </c>
      <c r="K173" s="11">
        <f t="shared" si="3"/>
        <v>0</v>
      </c>
      <c r="L173" s="1">
        <v>0.83</v>
      </c>
      <c r="M173" s="1">
        <v>2</v>
      </c>
      <c r="N173" s="16">
        <f t="shared" si="50"/>
        <v>0</v>
      </c>
      <c r="O173" s="1"/>
      <c r="P173" s="1">
        <v>3</v>
      </c>
      <c r="Q173" s="1">
        <v>2.89</v>
      </c>
      <c r="R173" s="5">
        <v>0</v>
      </c>
      <c r="S173" s="1"/>
      <c r="T173" s="1">
        <v>0.61</v>
      </c>
      <c r="U173" s="1">
        <v>0.56000000000000005</v>
      </c>
      <c r="V173" s="16">
        <f t="shared" ref="V173:V176" si="51">MAX(0,(TRUNC((T173*0.75)-U173)))</f>
        <v>0</v>
      </c>
      <c r="W173" s="1">
        <v>0</v>
      </c>
      <c r="X173" s="15">
        <v>3777.78</v>
      </c>
      <c r="Y173" s="2"/>
      <c r="Z173" s="2">
        <v>4627.78</v>
      </c>
      <c r="AA173" s="1">
        <v>5</v>
      </c>
      <c r="AB173" s="1">
        <v>1</v>
      </c>
      <c r="AC173" s="1">
        <v>0</v>
      </c>
      <c r="AD173" s="1">
        <v>4</v>
      </c>
      <c r="AE173" s="1">
        <v>18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11</v>
      </c>
      <c r="AV173" s="1">
        <v>3</v>
      </c>
      <c r="AW173" s="1">
        <v>9</v>
      </c>
      <c r="AX173" s="1">
        <v>11</v>
      </c>
      <c r="AY173" s="1">
        <v>26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3</v>
      </c>
      <c r="BF173" s="1">
        <v>0</v>
      </c>
      <c r="BG173" s="1">
        <v>0</v>
      </c>
      <c r="BH173" s="1">
        <v>5</v>
      </c>
      <c r="BI173" s="1">
        <v>5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>
      <c r="A174" s="1">
        <v>70147</v>
      </c>
      <c r="B174" s="1" t="s">
        <v>232</v>
      </c>
      <c r="C174" s="1">
        <v>40</v>
      </c>
      <c r="D174" s="1">
        <v>285</v>
      </c>
      <c r="E174" s="1" t="s">
        <v>64</v>
      </c>
      <c r="F174" s="1">
        <v>974</v>
      </c>
      <c r="G174" s="1" t="s">
        <v>110</v>
      </c>
      <c r="H174" s="2">
        <v>30.79</v>
      </c>
      <c r="I174" s="2">
        <v>1231.5999999999999</v>
      </c>
      <c r="J174" s="10">
        <f t="shared" si="2"/>
        <v>0</v>
      </c>
      <c r="K174" s="11">
        <f t="shared" si="3"/>
        <v>0</v>
      </c>
      <c r="L174" s="1">
        <v>1.08</v>
      </c>
      <c r="M174" s="1">
        <v>0.02</v>
      </c>
      <c r="N174" s="16">
        <f t="shared" si="50"/>
        <v>0</v>
      </c>
      <c r="O174" s="1"/>
      <c r="P174" s="1">
        <v>1.08</v>
      </c>
      <c r="Q174" s="1">
        <v>0</v>
      </c>
      <c r="R174" s="5">
        <v>0</v>
      </c>
      <c r="S174" s="1"/>
      <c r="T174" s="1">
        <v>0.79</v>
      </c>
      <c r="U174" s="1">
        <v>0.22</v>
      </c>
      <c r="V174" s="16">
        <f t="shared" si="51"/>
        <v>0</v>
      </c>
      <c r="W174" s="1">
        <v>0</v>
      </c>
      <c r="X174" s="15">
        <v>3617.82</v>
      </c>
      <c r="Y174" s="2"/>
      <c r="Z174" s="2">
        <v>307.89999999999998</v>
      </c>
      <c r="AA174" s="1">
        <v>3</v>
      </c>
      <c r="AB174" s="1">
        <v>23</v>
      </c>
      <c r="AC174" s="1">
        <v>0</v>
      </c>
      <c r="AD174" s="1">
        <v>57</v>
      </c>
      <c r="AE174" s="1">
        <v>1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10</v>
      </c>
      <c r="AX174" s="1">
        <v>66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10</v>
      </c>
      <c r="BF174" s="1">
        <v>11</v>
      </c>
      <c r="BG174" s="1">
        <v>15</v>
      </c>
      <c r="BH174" s="1">
        <v>2</v>
      </c>
      <c r="BI174" s="1">
        <v>9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>
      <c r="A175" s="1">
        <v>70171</v>
      </c>
      <c r="B175" s="1" t="s">
        <v>283</v>
      </c>
      <c r="C175" s="1">
        <v>15</v>
      </c>
      <c r="D175" s="1">
        <v>285</v>
      </c>
      <c r="E175" s="1" t="s">
        <v>64</v>
      </c>
      <c r="F175" s="1">
        <v>322</v>
      </c>
      <c r="G175" s="1" t="s">
        <v>167</v>
      </c>
      <c r="H175" s="2">
        <v>30.07</v>
      </c>
      <c r="I175" s="2">
        <v>451.05</v>
      </c>
      <c r="J175" s="10">
        <f t="shared" si="2"/>
        <v>0</v>
      </c>
      <c r="K175" s="11">
        <f t="shared" si="3"/>
        <v>0</v>
      </c>
      <c r="L175" s="1">
        <v>0.9</v>
      </c>
      <c r="M175" s="1">
        <v>6.33</v>
      </c>
      <c r="N175" s="16">
        <f t="shared" si="50"/>
        <v>0</v>
      </c>
      <c r="O175" s="1"/>
      <c r="P175" s="1">
        <v>6.7</v>
      </c>
      <c r="Q175" s="1">
        <v>6.13</v>
      </c>
      <c r="R175" s="5">
        <v>0</v>
      </c>
      <c r="S175" s="1"/>
      <c r="T175" s="1">
        <v>0.37</v>
      </c>
      <c r="U175" s="1">
        <v>1.67</v>
      </c>
      <c r="V175" s="16">
        <f t="shared" si="51"/>
        <v>0</v>
      </c>
      <c r="W175" s="1">
        <v>0</v>
      </c>
      <c r="X175" s="15">
        <v>3593.36</v>
      </c>
      <c r="Y175" s="2"/>
      <c r="Z175" s="2">
        <v>6374.84</v>
      </c>
      <c r="AA175" s="1">
        <v>3</v>
      </c>
      <c r="AB175" s="1">
        <v>4</v>
      </c>
      <c r="AC175" s="1">
        <v>6</v>
      </c>
      <c r="AD175" s="1">
        <v>5</v>
      </c>
      <c r="AE175" s="1">
        <v>95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38</v>
      </c>
      <c r="AV175" s="1">
        <v>6</v>
      </c>
      <c r="AW175" s="1">
        <v>41</v>
      </c>
      <c r="AX175" s="1">
        <v>37</v>
      </c>
      <c r="AY175" s="1">
        <v>92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11</v>
      </c>
      <c r="BG175" s="1">
        <v>0</v>
      </c>
      <c r="BH175" s="1">
        <v>0</v>
      </c>
      <c r="BI175" s="1">
        <v>25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>
      <c r="A176" s="1">
        <v>70360</v>
      </c>
      <c r="B176" s="1" t="s">
        <v>245</v>
      </c>
      <c r="C176" s="1">
        <v>15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30.07</v>
      </c>
      <c r="I176" s="2">
        <v>451.05</v>
      </c>
      <c r="J176" s="10">
        <f t="shared" si="2"/>
        <v>0</v>
      </c>
      <c r="K176" s="11">
        <f t="shared" si="3"/>
        <v>0</v>
      </c>
      <c r="L176" s="1">
        <v>0.3</v>
      </c>
      <c r="M176" s="1">
        <v>0.4</v>
      </c>
      <c r="N176" s="16">
        <f t="shared" si="50"/>
        <v>0</v>
      </c>
      <c r="O176" s="1"/>
      <c r="P176" s="1">
        <v>6.6</v>
      </c>
      <c r="Q176" s="1">
        <v>5.07</v>
      </c>
      <c r="R176" s="5">
        <v>0</v>
      </c>
      <c r="S176" s="1"/>
      <c r="T176" s="1">
        <v>1</v>
      </c>
      <c r="U176" s="1">
        <v>1.73</v>
      </c>
      <c r="V176" s="16">
        <f t="shared" si="51"/>
        <v>0</v>
      </c>
      <c r="W176" s="1">
        <v>0</v>
      </c>
      <c r="X176" s="15">
        <v>3563.3</v>
      </c>
      <c r="Y176" s="2"/>
      <c r="Z176" s="2">
        <v>3247.56</v>
      </c>
      <c r="AA176" s="1">
        <v>2</v>
      </c>
      <c r="AB176" s="1">
        <v>5</v>
      </c>
      <c r="AC176" s="1">
        <v>0</v>
      </c>
      <c r="AD176" s="1">
        <v>0</v>
      </c>
      <c r="AE176" s="1">
        <v>6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40</v>
      </c>
      <c r="AV176" s="1">
        <v>22</v>
      </c>
      <c r="AW176" s="1">
        <v>37</v>
      </c>
      <c r="AX176" s="1">
        <v>22</v>
      </c>
      <c r="AY176" s="1">
        <v>76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12</v>
      </c>
      <c r="BF176" s="1">
        <v>4</v>
      </c>
      <c r="BG176" s="1">
        <v>1</v>
      </c>
      <c r="BH176" s="1">
        <v>0</v>
      </c>
      <c r="BI176" s="1">
        <v>26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>
      <c r="A177" s="1">
        <v>70141</v>
      </c>
      <c r="B177" s="1" t="s">
        <v>270</v>
      </c>
      <c r="C177" s="1">
        <v>15</v>
      </c>
      <c r="D177" s="1">
        <v>285</v>
      </c>
      <c r="E177" s="1" t="s">
        <v>64</v>
      </c>
      <c r="F177" s="1">
        <v>562</v>
      </c>
      <c r="G177" s="1" t="s">
        <v>65</v>
      </c>
      <c r="H177" s="2">
        <v>28.82</v>
      </c>
      <c r="I177" s="2">
        <v>432.3</v>
      </c>
      <c r="J177" s="10">
        <f t="shared" si="2"/>
        <v>2161.5</v>
      </c>
      <c r="K177" s="11">
        <f t="shared" si="3"/>
        <v>5</v>
      </c>
      <c r="L177" s="1">
        <v>1.3</v>
      </c>
      <c r="M177" s="1">
        <v>1</v>
      </c>
      <c r="N177" s="20">
        <v>2</v>
      </c>
      <c r="O177" s="1"/>
      <c r="P177" s="1">
        <v>5.43</v>
      </c>
      <c r="Q177" s="1">
        <v>4.33</v>
      </c>
      <c r="R177" s="5">
        <v>0</v>
      </c>
      <c r="S177" s="1"/>
      <c r="T177" s="1">
        <v>1.43</v>
      </c>
      <c r="U177" s="1">
        <v>0</v>
      </c>
      <c r="V177" s="5">
        <v>3</v>
      </c>
      <c r="W177" s="1">
        <v>0</v>
      </c>
      <c r="X177" s="15">
        <v>3530.45</v>
      </c>
      <c r="Y177" s="2"/>
      <c r="Z177" s="2">
        <v>2305.6</v>
      </c>
      <c r="AA177" s="1">
        <v>7</v>
      </c>
      <c r="AB177" s="1">
        <v>7</v>
      </c>
      <c r="AC177" s="1">
        <v>7</v>
      </c>
      <c r="AD177" s="1">
        <v>4</v>
      </c>
      <c r="AE177" s="1">
        <v>15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33</v>
      </c>
      <c r="AV177" s="1">
        <v>44</v>
      </c>
      <c r="AW177" s="1">
        <v>23</v>
      </c>
      <c r="AX177" s="1">
        <v>7</v>
      </c>
      <c r="AY177" s="1">
        <v>65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3</v>
      </c>
      <c r="BF177" s="1">
        <v>1</v>
      </c>
      <c r="BG177" s="1">
        <v>4</v>
      </c>
      <c r="BH177" s="1">
        <v>28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>
      <c r="A178" s="1">
        <v>70351</v>
      </c>
      <c r="B178" s="1" t="s">
        <v>275</v>
      </c>
      <c r="C178" s="1">
        <v>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61.49</v>
      </c>
      <c r="I178" s="2">
        <v>307.45</v>
      </c>
      <c r="J178" s="10">
        <f t="shared" si="2"/>
        <v>2152.15</v>
      </c>
      <c r="K178" s="11">
        <f t="shared" si="3"/>
        <v>7</v>
      </c>
      <c r="L178" s="1">
        <v>3</v>
      </c>
      <c r="M178" s="1">
        <v>0.2</v>
      </c>
      <c r="N178" s="20">
        <v>2</v>
      </c>
      <c r="O178" s="1"/>
      <c r="P178" s="1">
        <v>7.5</v>
      </c>
      <c r="Q178" s="1">
        <v>1.4</v>
      </c>
      <c r="R178" s="5">
        <v>3</v>
      </c>
      <c r="S178" s="1"/>
      <c r="T178" s="1">
        <v>0.4</v>
      </c>
      <c r="U178" s="1">
        <v>0</v>
      </c>
      <c r="V178" s="5">
        <v>2</v>
      </c>
      <c r="W178" s="1">
        <v>0</v>
      </c>
      <c r="X178" s="15">
        <v>3351.2</v>
      </c>
      <c r="Y178" s="2"/>
      <c r="Z178" s="2">
        <v>491.92</v>
      </c>
      <c r="AA178" s="1">
        <v>4</v>
      </c>
      <c r="AB178" s="1">
        <v>5</v>
      </c>
      <c r="AC178" s="1">
        <v>7</v>
      </c>
      <c r="AD178" s="1">
        <v>3</v>
      </c>
      <c r="AE178" s="1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13</v>
      </c>
      <c r="AV178" s="1">
        <v>18</v>
      </c>
      <c r="AW178" s="1">
        <v>10</v>
      </c>
      <c r="AX178" s="1">
        <v>11</v>
      </c>
      <c r="AY178" s="1">
        <v>7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2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>
      <c r="A179" s="1">
        <v>70105</v>
      </c>
      <c r="B179" s="1" t="s">
        <v>307</v>
      </c>
      <c r="C179" s="1">
        <v>4</v>
      </c>
      <c r="D179" s="1">
        <v>285</v>
      </c>
      <c r="E179" s="1" t="s">
        <v>64</v>
      </c>
      <c r="F179" s="1">
        <v>570</v>
      </c>
      <c r="G179" s="1" t="s">
        <v>72</v>
      </c>
      <c r="H179" s="2">
        <v>201.48</v>
      </c>
      <c r="I179" s="2">
        <v>805.92</v>
      </c>
      <c r="J179" s="10">
        <f t="shared" si="2"/>
        <v>0</v>
      </c>
      <c r="K179" s="11">
        <f t="shared" si="3"/>
        <v>0</v>
      </c>
      <c r="L179" s="1">
        <v>1.25</v>
      </c>
      <c r="M179" s="1">
        <v>0.25</v>
      </c>
      <c r="N179" s="16">
        <f t="shared" ref="N179:N227" si="52">MAX(0,(TRUNC((L179*0.75)-M179)))</f>
        <v>0</v>
      </c>
      <c r="O179" s="1"/>
      <c r="P179" s="1">
        <v>2.88</v>
      </c>
      <c r="Q179" s="1">
        <v>2.5</v>
      </c>
      <c r="R179" s="5">
        <v>0</v>
      </c>
      <c r="S179" s="1"/>
      <c r="T179" s="1">
        <v>0</v>
      </c>
      <c r="U179" s="1">
        <v>0.25</v>
      </c>
      <c r="V179" s="16">
        <f t="shared" ref="V179:V185" si="53">MAX(0,(TRUNC((T179*0.75)-U179)))</f>
        <v>0</v>
      </c>
      <c r="W179" s="1">
        <v>0</v>
      </c>
      <c r="X179" s="15">
        <v>3324.42</v>
      </c>
      <c r="Y179" s="2"/>
      <c r="Z179" s="2">
        <v>2417.7600000000002</v>
      </c>
      <c r="AA179" s="1">
        <v>3</v>
      </c>
      <c r="AB179" s="1">
        <v>4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3</v>
      </c>
      <c r="AW179" s="1">
        <v>9</v>
      </c>
      <c r="AX179" s="1">
        <v>0</v>
      </c>
      <c r="AY179" s="1">
        <v>10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>
      <c r="A180" s="1">
        <v>70978</v>
      </c>
      <c r="B180" s="1" t="s">
        <v>265</v>
      </c>
      <c r="C180" s="1">
        <v>16</v>
      </c>
      <c r="D180" s="1">
        <v>285</v>
      </c>
      <c r="E180" s="1" t="s">
        <v>64</v>
      </c>
      <c r="F180" s="1">
        <v>998</v>
      </c>
      <c r="G180" s="1" t="s">
        <v>266</v>
      </c>
      <c r="H180" s="2">
        <v>84.48</v>
      </c>
      <c r="I180" s="2">
        <v>1351.68</v>
      </c>
      <c r="J180" s="10">
        <f t="shared" si="2"/>
        <v>0</v>
      </c>
      <c r="K180" s="11">
        <f t="shared" si="3"/>
        <v>0</v>
      </c>
      <c r="L180" s="1">
        <v>0.06</v>
      </c>
      <c r="M180" s="1">
        <v>0.62</v>
      </c>
      <c r="N180" s="16">
        <f t="shared" si="52"/>
        <v>0</v>
      </c>
      <c r="O180" s="1"/>
      <c r="P180" s="1">
        <v>1.97</v>
      </c>
      <c r="Q180" s="1">
        <v>4.62</v>
      </c>
      <c r="R180" s="5">
        <v>0</v>
      </c>
      <c r="S180" s="1"/>
      <c r="T180" s="1">
        <v>0.38</v>
      </c>
      <c r="U180" s="1">
        <v>2.81</v>
      </c>
      <c r="V180" s="16">
        <f t="shared" si="53"/>
        <v>0</v>
      </c>
      <c r="W180" s="1">
        <v>0</v>
      </c>
      <c r="X180" s="15">
        <v>3252.48</v>
      </c>
      <c r="Y180" s="2"/>
      <c r="Z180" s="2">
        <v>10897.92</v>
      </c>
      <c r="AA180" s="1">
        <v>0</v>
      </c>
      <c r="AB180" s="1">
        <v>0</v>
      </c>
      <c r="AC180" s="1">
        <v>0</v>
      </c>
      <c r="AD180" s="1">
        <v>2</v>
      </c>
      <c r="AE180" s="1">
        <v>10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7</v>
      </c>
      <c r="AV180" s="1">
        <v>12</v>
      </c>
      <c r="AW180" s="1">
        <v>13</v>
      </c>
      <c r="AX180" s="1">
        <v>11</v>
      </c>
      <c r="AY180" s="1">
        <v>74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2</v>
      </c>
      <c r="BF180" s="1">
        <v>0</v>
      </c>
      <c r="BG180" s="1">
        <v>0</v>
      </c>
      <c r="BH180" s="1">
        <v>8</v>
      </c>
      <c r="BI180" s="1">
        <v>45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>
      <c r="A181" s="1">
        <v>70172</v>
      </c>
      <c r="B181" s="1" t="s">
        <v>282</v>
      </c>
      <c r="C181" s="1">
        <v>15</v>
      </c>
      <c r="D181" s="1">
        <v>285</v>
      </c>
      <c r="E181" s="1" t="s">
        <v>64</v>
      </c>
      <c r="F181" s="1">
        <v>562</v>
      </c>
      <c r="G181" s="1" t="s">
        <v>65</v>
      </c>
      <c r="H181" s="2">
        <v>30.07</v>
      </c>
      <c r="I181" s="2">
        <v>451.05</v>
      </c>
      <c r="J181" s="10">
        <f t="shared" si="2"/>
        <v>0</v>
      </c>
      <c r="K181" s="11">
        <f t="shared" si="3"/>
        <v>0</v>
      </c>
      <c r="L181" s="1">
        <v>0.5</v>
      </c>
      <c r="M181" s="1">
        <v>1.4</v>
      </c>
      <c r="N181" s="16">
        <f t="shared" si="52"/>
        <v>0</v>
      </c>
      <c r="O181" s="1"/>
      <c r="P181" s="1">
        <v>6.53</v>
      </c>
      <c r="Q181" s="1">
        <v>4.67</v>
      </c>
      <c r="R181" s="5">
        <v>0</v>
      </c>
      <c r="S181" s="1"/>
      <c r="T181" s="1">
        <v>0</v>
      </c>
      <c r="U181" s="1">
        <v>1</v>
      </c>
      <c r="V181" s="16">
        <f t="shared" si="53"/>
        <v>0</v>
      </c>
      <c r="W181" s="1">
        <v>0</v>
      </c>
      <c r="X181" s="15">
        <v>3172.38</v>
      </c>
      <c r="Y181" s="2"/>
      <c r="Z181" s="2">
        <v>3187.42</v>
      </c>
      <c r="AA181" s="1">
        <v>4</v>
      </c>
      <c r="AB181" s="1">
        <v>3</v>
      </c>
      <c r="AC181" s="1">
        <v>2</v>
      </c>
      <c r="AD181" s="1">
        <v>0</v>
      </c>
      <c r="AE181" s="1">
        <v>21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24</v>
      </c>
      <c r="AV181" s="1">
        <v>11</v>
      </c>
      <c r="AW181" s="1">
        <v>61</v>
      </c>
      <c r="AX181" s="1">
        <v>15</v>
      </c>
      <c r="AY181" s="1">
        <v>70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15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>
      <c r="A182" s="1">
        <v>70407</v>
      </c>
      <c r="B182" s="1" t="s">
        <v>220</v>
      </c>
      <c r="C182" s="1">
        <v>20</v>
      </c>
      <c r="D182" s="1">
        <v>285</v>
      </c>
      <c r="E182" s="1" t="s">
        <v>64</v>
      </c>
      <c r="F182" s="1">
        <v>557</v>
      </c>
      <c r="G182" s="1" t="s">
        <v>69</v>
      </c>
      <c r="H182" s="2">
        <v>71.849999999999994</v>
      </c>
      <c r="I182" s="2">
        <v>1437</v>
      </c>
      <c r="J182" s="10">
        <f t="shared" si="2"/>
        <v>0</v>
      </c>
      <c r="K182" s="11">
        <f t="shared" si="3"/>
        <v>0</v>
      </c>
      <c r="L182" s="1">
        <v>0</v>
      </c>
      <c r="M182" s="1">
        <v>0</v>
      </c>
      <c r="N182" s="16">
        <f t="shared" si="52"/>
        <v>0</v>
      </c>
      <c r="O182" s="1"/>
      <c r="P182" s="1">
        <v>1.42</v>
      </c>
      <c r="Q182" s="1">
        <v>0</v>
      </c>
      <c r="R182" s="5">
        <v>0</v>
      </c>
      <c r="S182" s="1"/>
      <c r="T182" s="1">
        <v>0.72</v>
      </c>
      <c r="U182" s="1">
        <v>0.05</v>
      </c>
      <c r="V182" s="16">
        <f t="shared" si="53"/>
        <v>0</v>
      </c>
      <c r="W182" s="1">
        <v>0</v>
      </c>
      <c r="X182" s="15">
        <v>3089.55</v>
      </c>
      <c r="Y182" s="2"/>
      <c r="Z182" s="2">
        <v>71.849999999999994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20</v>
      </c>
      <c r="AX182" s="1">
        <v>17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13</v>
      </c>
      <c r="BF182" s="1">
        <v>3</v>
      </c>
      <c r="BG182" s="1">
        <v>0</v>
      </c>
      <c r="BH182" s="1">
        <v>0</v>
      </c>
      <c r="BI182" s="1">
        <v>1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>
      <c r="A183" s="1">
        <v>70970</v>
      </c>
      <c r="B183" s="1" t="s">
        <v>237</v>
      </c>
      <c r="C183" s="1">
        <v>15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28.82</v>
      </c>
      <c r="I183" s="2">
        <v>432.3</v>
      </c>
      <c r="J183" s="10">
        <f t="shared" si="2"/>
        <v>1296.9000000000001</v>
      </c>
      <c r="K183" s="11">
        <f t="shared" si="3"/>
        <v>3</v>
      </c>
      <c r="L183" s="1">
        <v>0.87</v>
      </c>
      <c r="M183" s="1">
        <v>0.8</v>
      </c>
      <c r="N183" s="16">
        <f t="shared" si="52"/>
        <v>0</v>
      </c>
      <c r="O183" s="1"/>
      <c r="P183" s="1">
        <v>4.8</v>
      </c>
      <c r="Q183" s="1">
        <v>0.6</v>
      </c>
      <c r="R183" s="5">
        <v>3</v>
      </c>
      <c r="S183" s="1"/>
      <c r="T183" s="1">
        <v>1.1000000000000001</v>
      </c>
      <c r="U183" s="1">
        <v>1.33</v>
      </c>
      <c r="V183" s="16">
        <f t="shared" si="53"/>
        <v>0</v>
      </c>
      <c r="W183" s="1">
        <v>0</v>
      </c>
      <c r="X183" s="15">
        <v>2925.23</v>
      </c>
      <c r="Y183" s="2"/>
      <c r="Z183" s="2">
        <v>1181.6199999999999</v>
      </c>
      <c r="AA183" s="1">
        <v>5</v>
      </c>
      <c r="AB183" s="1">
        <v>2</v>
      </c>
      <c r="AC183" s="1">
        <v>5</v>
      </c>
      <c r="AD183" s="1">
        <v>4</v>
      </c>
      <c r="AE183" s="1">
        <v>12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24</v>
      </c>
      <c r="AV183" s="1">
        <v>11</v>
      </c>
      <c r="AW183" s="1">
        <v>38</v>
      </c>
      <c r="AX183" s="1">
        <v>9</v>
      </c>
      <c r="AY183" s="1">
        <v>9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2</v>
      </c>
      <c r="BF183" s="1">
        <v>1</v>
      </c>
      <c r="BG183" s="1">
        <v>14</v>
      </c>
      <c r="BH183" s="1">
        <v>0</v>
      </c>
      <c r="BI183" s="1">
        <v>20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>
      <c r="A184" s="1">
        <v>70231</v>
      </c>
      <c r="B184" s="1" t="s">
        <v>331</v>
      </c>
      <c r="C184" s="1">
        <v>12</v>
      </c>
      <c r="D184" s="1">
        <v>285</v>
      </c>
      <c r="E184" s="1" t="s">
        <v>64</v>
      </c>
      <c r="F184" s="1">
        <v>558</v>
      </c>
      <c r="G184" s="1" t="s">
        <v>67</v>
      </c>
      <c r="H184" s="2">
        <v>66.930000000000007</v>
      </c>
      <c r="I184" s="2">
        <v>803.16</v>
      </c>
      <c r="J184" s="10">
        <f t="shared" si="2"/>
        <v>2409.48</v>
      </c>
      <c r="K184" s="11">
        <f t="shared" si="3"/>
        <v>3</v>
      </c>
      <c r="L184" s="1">
        <v>0</v>
      </c>
      <c r="M184" s="1">
        <v>0</v>
      </c>
      <c r="N184" s="16">
        <f t="shared" si="52"/>
        <v>0</v>
      </c>
      <c r="O184" s="1"/>
      <c r="P184" s="1">
        <v>3.54</v>
      </c>
      <c r="Q184" s="1">
        <v>0</v>
      </c>
      <c r="R184" s="5">
        <v>3</v>
      </c>
      <c r="S184" s="1"/>
      <c r="T184" s="1">
        <v>0.04</v>
      </c>
      <c r="U184" s="1">
        <v>0</v>
      </c>
      <c r="V184" s="16">
        <f t="shared" si="53"/>
        <v>0</v>
      </c>
      <c r="W184" s="1">
        <v>0</v>
      </c>
      <c r="X184" s="15">
        <v>2877.99</v>
      </c>
      <c r="Y184" s="2"/>
      <c r="Z184" s="2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29</v>
      </c>
      <c r="AX184" s="1">
        <v>27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1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>
      <c r="A185" s="1">
        <v>70033</v>
      </c>
      <c r="B185" s="1" t="s">
        <v>179</v>
      </c>
      <c r="C185" s="1">
        <v>18</v>
      </c>
      <c r="D185" s="1">
        <v>285</v>
      </c>
      <c r="E185" s="1" t="s">
        <v>64</v>
      </c>
      <c r="F185" s="1">
        <v>991</v>
      </c>
      <c r="G185" s="1" t="s">
        <v>141</v>
      </c>
      <c r="H185" s="2">
        <v>47.222200000000001</v>
      </c>
      <c r="I185" s="2">
        <v>849.99959999999999</v>
      </c>
      <c r="J185" s="10">
        <f t="shared" si="2"/>
        <v>0</v>
      </c>
      <c r="K185" s="11">
        <f t="shared" si="3"/>
        <v>0</v>
      </c>
      <c r="L185" s="1">
        <v>0.64</v>
      </c>
      <c r="M185" s="1">
        <v>3.06</v>
      </c>
      <c r="N185" s="16">
        <f t="shared" si="52"/>
        <v>0</v>
      </c>
      <c r="O185" s="1"/>
      <c r="P185" s="1">
        <v>2.2200000000000002</v>
      </c>
      <c r="Q185" s="1">
        <v>3.44</v>
      </c>
      <c r="R185" s="5">
        <v>0</v>
      </c>
      <c r="S185" s="1"/>
      <c r="T185" s="1">
        <v>0.47</v>
      </c>
      <c r="U185" s="1">
        <v>0.89</v>
      </c>
      <c r="V185" s="16">
        <f t="shared" si="53"/>
        <v>0</v>
      </c>
      <c r="W185" s="1">
        <v>0</v>
      </c>
      <c r="X185" s="15">
        <v>2833.33</v>
      </c>
      <c r="Y185" s="2"/>
      <c r="Z185" s="2">
        <v>6280.55</v>
      </c>
      <c r="AA185" s="1">
        <v>6</v>
      </c>
      <c r="AB185" s="1">
        <v>3</v>
      </c>
      <c r="AC185" s="1">
        <v>2</v>
      </c>
      <c r="AD185" s="1">
        <v>4</v>
      </c>
      <c r="AE185" s="1">
        <v>55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11</v>
      </c>
      <c r="AV185" s="1">
        <v>5</v>
      </c>
      <c r="AW185" s="1">
        <v>17</v>
      </c>
      <c r="AX185" s="1">
        <v>19</v>
      </c>
      <c r="AY185" s="1">
        <v>62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1</v>
      </c>
      <c r="BF185" s="1">
        <v>2</v>
      </c>
      <c r="BG185" s="1">
        <v>4</v>
      </c>
      <c r="BH185" s="1">
        <v>5</v>
      </c>
      <c r="BI185" s="1">
        <v>16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>
      <c r="A186" s="1">
        <v>70251</v>
      </c>
      <c r="B186" s="1" t="s">
        <v>251</v>
      </c>
      <c r="C186" s="1">
        <v>15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30.07</v>
      </c>
      <c r="I186" s="2">
        <v>451.05</v>
      </c>
      <c r="J186" s="10">
        <f t="shared" si="2"/>
        <v>1353.15</v>
      </c>
      <c r="K186" s="11">
        <f t="shared" si="3"/>
        <v>3</v>
      </c>
      <c r="L186" s="1">
        <v>0.17</v>
      </c>
      <c r="M186" s="1">
        <v>0.2</v>
      </c>
      <c r="N186" s="16">
        <f t="shared" si="52"/>
        <v>0</v>
      </c>
      <c r="O186" s="1"/>
      <c r="P186" s="1">
        <v>4.03</v>
      </c>
      <c r="Q186" s="1">
        <v>0.33</v>
      </c>
      <c r="R186" s="5">
        <v>3</v>
      </c>
      <c r="S186" s="1"/>
      <c r="T186" s="1">
        <v>1.77</v>
      </c>
      <c r="U186" s="1">
        <v>0</v>
      </c>
      <c r="V186" s="5">
        <v>0</v>
      </c>
      <c r="W186" s="1">
        <v>0</v>
      </c>
      <c r="X186" s="15">
        <v>2691.27</v>
      </c>
      <c r="Y186" s="2"/>
      <c r="Z186" s="2">
        <v>240.56</v>
      </c>
      <c r="AA186" s="1">
        <v>0</v>
      </c>
      <c r="AB186" s="1">
        <v>0</v>
      </c>
      <c r="AC186" s="1">
        <v>2</v>
      </c>
      <c r="AD186" s="1">
        <v>1</v>
      </c>
      <c r="AE186" s="1">
        <v>3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15</v>
      </c>
      <c r="AV186" s="1">
        <v>16</v>
      </c>
      <c r="AW186" s="1">
        <v>32</v>
      </c>
      <c r="AX186" s="1">
        <v>11</v>
      </c>
      <c r="AY186" s="1">
        <v>5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17</v>
      </c>
      <c r="BH186" s="1">
        <v>19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>
      <c r="A187" s="1">
        <v>70015</v>
      </c>
      <c r="B187" s="1" t="s">
        <v>288</v>
      </c>
      <c r="C187" s="1">
        <v>12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29.4</v>
      </c>
      <c r="I187" s="2">
        <v>352.8</v>
      </c>
      <c r="J187" s="10">
        <f t="shared" si="2"/>
        <v>0</v>
      </c>
      <c r="K187" s="11">
        <f t="shared" si="3"/>
        <v>0</v>
      </c>
      <c r="L187" s="1">
        <v>0</v>
      </c>
      <c r="M187" s="1">
        <v>2.08</v>
      </c>
      <c r="N187" s="16">
        <f t="shared" si="52"/>
        <v>0</v>
      </c>
      <c r="O187" s="1"/>
      <c r="P187" s="1">
        <v>5.96</v>
      </c>
      <c r="Q187" s="1">
        <v>6.25</v>
      </c>
      <c r="R187" s="5">
        <v>0</v>
      </c>
      <c r="S187" s="1"/>
      <c r="T187" s="1">
        <v>1.33</v>
      </c>
      <c r="U187" s="1">
        <v>3.08</v>
      </c>
      <c r="V187" s="16">
        <f t="shared" ref="V187:V266" si="54">MAX(0,(TRUNC((T187*0.75)-U187)))</f>
        <v>0</v>
      </c>
      <c r="W187" s="1">
        <v>0</v>
      </c>
      <c r="X187" s="15">
        <v>2572.5</v>
      </c>
      <c r="Y187" s="2"/>
      <c r="Z187" s="2">
        <v>4027.8</v>
      </c>
      <c r="AA187" s="1">
        <v>0</v>
      </c>
      <c r="AB187" s="1">
        <v>0</v>
      </c>
      <c r="AC187" s="1">
        <v>0</v>
      </c>
      <c r="AD187" s="1">
        <v>0</v>
      </c>
      <c r="AE187" s="1">
        <v>25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30</v>
      </c>
      <c r="AV187" s="1">
        <v>12</v>
      </c>
      <c r="AW187" s="1">
        <v>24</v>
      </c>
      <c r="AX187" s="1">
        <v>23</v>
      </c>
      <c r="AY187" s="1">
        <v>75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3</v>
      </c>
      <c r="BF187" s="1">
        <v>0</v>
      </c>
      <c r="BG187" s="1">
        <v>5</v>
      </c>
      <c r="BH187" s="1">
        <v>16</v>
      </c>
      <c r="BI187" s="1">
        <v>37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>
      <c r="A188" s="1">
        <v>70173</v>
      </c>
      <c r="B188" s="1" t="s">
        <v>316</v>
      </c>
      <c r="C188" s="1">
        <v>4</v>
      </c>
      <c r="D188" s="1">
        <v>285</v>
      </c>
      <c r="E188" s="1" t="s">
        <v>64</v>
      </c>
      <c r="F188" s="1">
        <v>562</v>
      </c>
      <c r="G188" s="1" t="s">
        <v>65</v>
      </c>
      <c r="H188" s="2">
        <v>76.63</v>
      </c>
      <c r="I188" s="2">
        <v>306.52</v>
      </c>
      <c r="J188" s="10">
        <f t="shared" si="2"/>
        <v>0</v>
      </c>
      <c r="K188" s="11">
        <f t="shared" si="3"/>
        <v>0</v>
      </c>
      <c r="L188" s="1">
        <v>0.38</v>
      </c>
      <c r="M188" s="1">
        <v>1</v>
      </c>
      <c r="N188" s="16">
        <f t="shared" si="52"/>
        <v>0</v>
      </c>
      <c r="O188" s="1"/>
      <c r="P188" s="1">
        <v>6</v>
      </c>
      <c r="Q188" s="1">
        <v>2.5</v>
      </c>
      <c r="R188" s="5">
        <v>0</v>
      </c>
      <c r="S188" s="1"/>
      <c r="T188" s="1">
        <v>2</v>
      </c>
      <c r="U188" s="1">
        <v>1</v>
      </c>
      <c r="V188" s="16">
        <f t="shared" si="54"/>
        <v>0</v>
      </c>
      <c r="W188" s="1">
        <v>0</v>
      </c>
      <c r="X188" s="15">
        <v>2567.1</v>
      </c>
      <c r="Y188" s="2"/>
      <c r="Z188" s="2">
        <v>1379.34</v>
      </c>
      <c r="AA188" s="1">
        <v>0</v>
      </c>
      <c r="AB188" s="1">
        <v>0</v>
      </c>
      <c r="AC188" s="1">
        <v>1</v>
      </c>
      <c r="AD188" s="1">
        <v>1</v>
      </c>
      <c r="AE188" s="1">
        <v>4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10</v>
      </c>
      <c r="AV188" s="1">
        <v>4</v>
      </c>
      <c r="AW188" s="1">
        <v>10</v>
      </c>
      <c r="AX188" s="1">
        <v>4</v>
      </c>
      <c r="AY188" s="1">
        <v>10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3</v>
      </c>
      <c r="BF188" s="1">
        <v>1</v>
      </c>
      <c r="BG188" s="1">
        <v>4</v>
      </c>
      <c r="BH188" s="1">
        <v>1</v>
      </c>
      <c r="BI188" s="1">
        <v>4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>
      <c r="A189" s="1">
        <v>70030</v>
      </c>
      <c r="B189" s="1" t="s">
        <v>280</v>
      </c>
      <c r="C189" s="1">
        <v>20</v>
      </c>
      <c r="D189" s="1">
        <v>285</v>
      </c>
      <c r="E189" s="1" t="s">
        <v>64</v>
      </c>
      <c r="F189" s="1">
        <v>558</v>
      </c>
      <c r="G189" s="1" t="s">
        <v>67</v>
      </c>
      <c r="H189" s="2">
        <v>86.35</v>
      </c>
      <c r="I189" s="2">
        <v>1727</v>
      </c>
      <c r="J189" s="10">
        <f t="shared" si="2"/>
        <v>0</v>
      </c>
      <c r="K189" s="11">
        <f t="shared" si="3"/>
        <v>0</v>
      </c>
      <c r="L189" s="1">
        <v>0.08</v>
      </c>
      <c r="M189" s="1">
        <v>3.75</v>
      </c>
      <c r="N189" s="16">
        <f t="shared" si="52"/>
        <v>0</v>
      </c>
      <c r="O189" s="1"/>
      <c r="P189" s="1">
        <v>1.05</v>
      </c>
      <c r="Q189" s="1">
        <v>2.4</v>
      </c>
      <c r="R189" s="5">
        <v>0</v>
      </c>
      <c r="S189" s="1"/>
      <c r="T189" s="1">
        <v>0.35</v>
      </c>
      <c r="U189" s="1">
        <v>2.0499999999999998</v>
      </c>
      <c r="V189" s="16">
        <f t="shared" si="54"/>
        <v>0</v>
      </c>
      <c r="W189" s="1">
        <v>0</v>
      </c>
      <c r="X189" s="15">
        <v>2547.33</v>
      </c>
      <c r="Y189" s="2"/>
      <c r="Z189" s="2">
        <v>14161.4</v>
      </c>
      <c r="AA189" s="1">
        <v>1</v>
      </c>
      <c r="AB189" s="1">
        <v>1</v>
      </c>
      <c r="AC189" s="1">
        <v>0</v>
      </c>
      <c r="AD189" s="1">
        <v>0</v>
      </c>
      <c r="AE189" s="1">
        <v>75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8</v>
      </c>
      <c r="AV189" s="1">
        <v>4</v>
      </c>
      <c r="AW189" s="1">
        <v>3</v>
      </c>
      <c r="AX189" s="1">
        <v>16</v>
      </c>
      <c r="AY189" s="1">
        <v>48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5</v>
      </c>
      <c r="BF189" s="1">
        <v>4</v>
      </c>
      <c r="BG189" s="1">
        <v>0</v>
      </c>
      <c r="BH189" s="1">
        <v>0</v>
      </c>
      <c r="BI189" s="1">
        <v>41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>
      <c r="A190" s="1">
        <v>70115</v>
      </c>
      <c r="B190" s="1" t="s">
        <v>241</v>
      </c>
      <c r="C190" s="1">
        <v>30</v>
      </c>
      <c r="D190" s="1">
        <v>285</v>
      </c>
      <c r="E190" s="1" t="s">
        <v>64</v>
      </c>
      <c r="F190" s="1">
        <v>573</v>
      </c>
      <c r="G190" s="1" t="s">
        <v>87</v>
      </c>
      <c r="H190" s="2">
        <v>29.93</v>
      </c>
      <c r="I190" s="2">
        <v>897.9</v>
      </c>
      <c r="J190" s="10">
        <f t="shared" si="2"/>
        <v>0</v>
      </c>
      <c r="K190" s="11">
        <f t="shared" si="3"/>
        <v>0</v>
      </c>
      <c r="L190" s="1">
        <v>0.28000000000000003</v>
      </c>
      <c r="M190" s="1">
        <v>1.7</v>
      </c>
      <c r="N190" s="16">
        <f t="shared" si="52"/>
        <v>0</v>
      </c>
      <c r="O190" s="1"/>
      <c r="P190" s="1">
        <v>1.48</v>
      </c>
      <c r="Q190" s="1">
        <v>4.93</v>
      </c>
      <c r="R190" s="5">
        <v>0</v>
      </c>
      <c r="S190" s="1"/>
      <c r="T190" s="1">
        <v>0.88</v>
      </c>
      <c r="U190" s="1">
        <v>1.57</v>
      </c>
      <c r="V190" s="16">
        <f t="shared" si="54"/>
        <v>0</v>
      </c>
      <c r="W190" s="1">
        <v>0</v>
      </c>
      <c r="X190" s="15">
        <v>2379.44</v>
      </c>
      <c r="Y190" s="2"/>
      <c r="Z190" s="2">
        <v>7362.78</v>
      </c>
      <c r="AA190" s="1">
        <v>2</v>
      </c>
      <c r="AB190" s="1">
        <v>3</v>
      </c>
      <c r="AC190" s="1">
        <v>4</v>
      </c>
      <c r="AD190" s="1">
        <v>2</v>
      </c>
      <c r="AE190" s="1">
        <v>51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18</v>
      </c>
      <c r="AV190" s="1">
        <v>10</v>
      </c>
      <c r="AW190" s="1">
        <v>21</v>
      </c>
      <c r="AX190" s="1">
        <v>1</v>
      </c>
      <c r="AY190" s="1">
        <v>148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2</v>
      </c>
      <c r="BF190" s="1">
        <v>3</v>
      </c>
      <c r="BG190" s="1">
        <v>6</v>
      </c>
      <c r="BH190" s="1">
        <v>34</v>
      </c>
      <c r="BI190" s="1">
        <v>47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>
      <c r="A191" s="1">
        <v>70352</v>
      </c>
      <c r="B191" s="1" t="s">
        <v>276</v>
      </c>
      <c r="C191" s="1">
        <v>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61.49</v>
      </c>
      <c r="I191" s="2">
        <v>307.45</v>
      </c>
      <c r="J191" s="10">
        <f t="shared" si="2"/>
        <v>0</v>
      </c>
      <c r="K191" s="11">
        <f t="shared" si="3"/>
        <v>0</v>
      </c>
      <c r="L191" s="1">
        <v>0.5</v>
      </c>
      <c r="M191" s="1">
        <v>1.4</v>
      </c>
      <c r="N191" s="16">
        <f t="shared" si="52"/>
        <v>0</v>
      </c>
      <c r="O191" s="1"/>
      <c r="P191" s="1">
        <v>6.9</v>
      </c>
      <c r="Q191" s="1">
        <v>2.8</v>
      </c>
      <c r="R191" s="5">
        <v>0</v>
      </c>
      <c r="S191" s="1"/>
      <c r="T191" s="1">
        <v>0</v>
      </c>
      <c r="U191" s="1">
        <v>0</v>
      </c>
      <c r="V191" s="16">
        <f t="shared" si="54"/>
        <v>0</v>
      </c>
      <c r="W191" s="1">
        <v>0</v>
      </c>
      <c r="X191" s="15">
        <v>2275.13</v>
      </c>
      <c r="Y191" s="2"/>
      <c r="Z191" s="2">
        <v>1291.29</v>
      </c>
      <c r="AA191" s="1">
        <v>2</v>
      </c>
      <c r="AB191" s="1">
        <v>1</v>
      </c>
      <c r="AC191" s="1">
        <v>0</v>
      </c>
      <c r="AD191" s="1">
        <v>0</v>
      </c>
      <c r="AE191" s="1">
        <v>7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14</v>
      </c>
      <c r="AV191" s="1">
        <v>18</v>
      </c>
      <c r="AW191" s="1">
        <v>10</v>
      </c>
      <c r="AX191" s="1">
        <v>3</v>
      </c>
      <c r="AY191" s="1">
        <v>14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>
      <c r="A192" s="1">
        <v>70219</v>
      </c>
      <c r="B192" s="1" t="s">
        <v>250</v>
      </c>
      <c r="C192" s="1">
        <v>20</v>
      </c>
      <c r="D192" s="1">
        <v>285</v>
      </c>
      <c r="E192" s="1" t="s">
        <v>64</v>
      </c>
      <c r="F192" s="1">
        <v>991</v>
      </c>
      <c r="G192" s="1" t="s">
        <v>141</v>
      </c>
      <c r="H192" s="2">
        <v>62.57</v>
      </c>
      <c r="I192" s="2">
        <v>1251.4000000000001</v>
      </c>
      <c r="J192" s="10">
        <f t="shared" si="2"/>
        <v>0</v>
      </c>
      <c r="K192" s="11">
        <f t="shared" si="3"/>
        <v>0</v>
      </c>
      <c r="L192" s="1">
        <v>0</v>
      </c>
      <c r="M192" s="1">
        <v>0</v>
      </c>
      <c r="N192" s="16">
        <f t="shared" si="52"/>
        <v>0</v>
      </c>
      <c r="O192" s="1"/>
      <c r="P192" s="1">
        <v>1.62</v>
      </c>
      <c r="Q192" s="1">
        <v>0.75</v>
      </c>
      <c r="R192" s="5">
        <v>0</v>
      </c>
      <c r="S192" s="1"/>
      <c r="T192" s="1">
        <v>0</v>
      </c>
      <c r="U192" s="1">
        <v>0</v>
      </c>
      <c r="V192" s="16">
        <f t="shared" si="54"/>
        <v>0</v>
      </c>
      <c r="W192" s="1">
        <v>0</v>
      </c>
      <c r="X192" s="15">
        <v>2033.52</v>
      </c>
      <c r="Y192" s="2"/>
      <c r="Z192" s="2">
        <v>938.55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5</v>
      </c>
      <c r="AV192" s="1">
        <v>7</v>
      </c>
      <c r="AW192" s="1">
        <v>17</v>
      </c>
      <c r="AX192" s="1">
        <v>14</v>
      </c>
      <c r="AY192" s="1">
        <v>15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>
      <c r="A193" s="1">
        <v>70981</v>
      </c>
      <c r="B193" s="1" t="s">
        <v>294</v>
      </c>
      <c r="C193" s="1">
        <v>15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27.955400000000001</v>
      </c>
      <c r="I193" s="2">
        <v>419.33100000000002</v>
      </c>
      <c r="J193" s="10">
        <f t="shared" si="2"/>
        <v>0</v>
      </c>
      <c r="K193" s="11">
        <f t="shared" si="3"/>
        <v>0</v>
      </c>
      <c r="L193" s="1">
        <v>0.63</v>
      </c>
      <c r="M193" s="1">
        <v>0.4</v>
      </c>
      <c r="N193" s="16">
        <f t="shared" si="52"/>
        <v>0</v>
      </c>
      <c r="O193" s="1"/>
      <c r="P193" s="1">
        <v>3.63</v>
      </c>
      <c r="Q193" s="1">
        <v>1.8</v>
      </c>
      <c r="R193" s="5">
        <v>0</v>
      </c>
      <c r="S193" s="1"/>
      <c r="T193" s="1">
        <v>0.53</v>
      </c>
      <c r="U193" s="1">
        <v>0</v>
      </c>
      <c r="V193" s="16">
        <f t="shared" si="54"/>
        <v>0</v>
      </c>
      <c r="W193" s="1">
        <v>0</v>
      </c>
      <c r="X193" s="15">
        <v>2012.79</v>
      </c>
      <c r="Y193" s="2"/>
      <c r="Z193" s="2">
        <v>922.53</v>
      </c>
      <c r="AA193" s="1">
        <v>2</v>
      </c>
      <c r="AB193" s="1">
        <v>5</v>
      </c>
      <c r="AC193" s="1">
        <v>2</v>
      </c>
      <c r="AD193" s="1">
        <v>6</v>
      </c>
      <c r="AE193" s="1">
        <v>6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18</v>
      </c>
      <c r="AV193" s="1">
        <v>19</v>
      </c>
      <c r="AW193" s="1">
        <v>21</v>
      </c>
      <c r="AX193" s="1">
        <v>12</v>
      </c>
      <c r="AY193" s="1">
        <v>27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7</v>
      </c>
      <c r="BG193" s="1">
        <v>0</v>
      </c>
      <c r="BH193" s="1">
        <v>9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>
      <c r="A194" s="1">
        <v>70123</v>
      </c>
      <c r="B194" s="1" t="s">
        <v>169</v>
      </c>
      <c r="C194" s="1">
        <v>6</v>
      </c>
      <c r="D194" s="1">
        <v>285</v>
      </c>
      <c r="E194" s="1" t="s">
        <v>64</v>
      </c>
      <c r="F194" s="1">
        <v>285</v>
      </c>
      <c r="G194" s="1" t="s">
        <v>64</v>
      </c>
      <c r="H194" s="2">
        <v>141.66669999999999</v>
      </c>
      <c r="I194" s="2">
        <v>850.00019999999995</v>
      </c>
      <c r="J194" s="10">
        <f t="shared" si="2"/>
        <v>0</v>
      </c>
      <c r="K194" s="11">
        <f t="shared" si="3"/>
        <v>0</v>
      </c>
      <c r="L194" s="1">
        <v>1.33</v>
      </c>
      <c r="M194" s="1">
        <v>0</v>
      </c>
      <c r="N194" s="16">
        <f t="shared" si="52"/>
        <v>0</v>
      </c>
      <c r="O194" s="1"/>
      <c r="P194" s="1">
        <v>0.42</v>
      </c>
      <c r="Q194" s="1">
        <v>0</v>
      </c>
      <c r="R194" s="5">
        <v>0</v>
      </c>
      <c r="S194" s="1"/>
      <c r="T194" s="1">
        <v>0.57999999999999996</v>
      </c>
      <c r="U194" s="1">
        <v>0.5</v>
      </c>
      <c r="V194" s="16">
        <f t="shared" si="54"/>
        <v>0</v>
      </c>
      <c r="W194" s="1">
        <v>0</v>
      </c>
      <c r="X194" s="15">
        <v>1983.33</v>
      </c>
      <c r="Y194" s="2"/>
      <c r="Z194" s="2">
        <v>425</v>
      </c>
      <c r="AA194" s="1">
        <v>0</v>
      </c>
      <c r="AB194" s="1">
        <v>0</v>
      </c>
      <c r="AC194" s="1">
        <v>4</v>
      </c>
      <c r="AD194" s="1">
        <v>8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5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3</v>
      </c>
      <c r="BF194" s="1">
        <v>1</v>
      </c>
      <c r="BG194" s="1">
        <v>0</v>
      </c>
      <c r="BH194" s="1">
        <v>0</v>
      </c>
      <c r="BI194" s="1">
        <v>3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>
      <c r="A195" s="1">
        <v>70264</v>
      </c>
      <c r="B195" s="1" t="s">
        <v>233</v>
      </c>
      <c r="C195" s="1">
        <v>20</v>
      </c>
      <c r="D195" s="1">
        <v>285</v>
      </c>
      <c r="E195" s="1" t="s">
        <v>64</v>
      </c>
      <c r="F195" s="1">
        <v>573</v>
      </c>
      <c r="G195" s="1" t="s">
        <v>87</v>
      </c>
      <c r="H195" s="2">
        <v>50.37</v>
      </c>
      <c r="I195" s="2">
        <v>1007.4</v>
      </c>
      <c r="J195" s="10">
        <f t="shared" si="2"/>
        <v>0</v>
      </c>
      <c r="K195" s="11">
        <f t="shared" si="3"/>
        <v>0</v>
      </c>
      <c r="L195" s="1">
        <v>0.08</v>
      </c>
      <c r="M195" s="1">
        <v>0</v>
      </c>
      <c r="N195" s="16">
        <f t="shared" si="52"/>
        <v>0</v>
      </c>
      <c r="O195" s="1"/>
      <c r="P195" s="1">
        <v>1.42</v>
      </c>
      <c r="Q195" s="1">
        <v>2.25</v>
      </c>
      <c r="R195" s="5">
        <v>0</v>
      </c>
      <c r="S195" s="1"/>
      <c r="T195" s="1">
        <v>0.45</v>
      </c>
      <c r="U195" s="1">
        <v>0.7</v>
      </c>
      <c r="V195" s="16">
        <f t="shared" si="54"/>
        <v>0</v>
      </c>
      <c r="W195" s="1">
        <v>0</v>
      </c>
      <c r="X195" s="15">
        <v>1964.43</v>
      </c>
      <c r="Y195" s="2"/>
      <c r="Z195" s="2">
        <v>2971.83</v>
      </c>
      <c r="AA195" s="1">
        <v>0</v>
      </c>
      <c r="AB195" s="1">
        <v>0</v>
      </c>
      <c r="AC195" s="1">
        <v>1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13</v>
      </c>
      <c r="AV195" s="1">
        <v>2</v>
      </c>
      <c r="AW195" s="1">
        <v>10</v>
      </c>
      <c r="AX195" s="1">
        <v>9</v>
      </c>
      <c r="AY195" s="1">
        <v>45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5</v>
      </c>
      <c r="BF195" s="1">
        <v>0</v>
      </c>
      <c r="BG195" s="1">
        <v>3</v>
      </c>
      <c r="BH195" s="1">
        <v>2</v>
      </c>
      <c r="BI195" s="1">
        <v>14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>
      <c r="A196" s="1">
        <v>70065</v>
      </c>
      <c r="B196" s="1" t="s">
        <v>123</v>
      </c>
      <c r="C196" s="1">
        <v>50</v>
      </c>
      <c r="D196" s="1">
        <v>285</v>
      </c>
      <c r="E196" s="1" t="s">
        <v>64</v>
      </c>
      <c r="F196" s="1">
        <v>285</v>
      </c>
      <c r="G196" s="1" t="s">
        <v>64</v>
      </c>
      <c r="H196" s="2">
        <v>16.4161</v>
      </c>
      <c r="I196" s="2">
        <v>820.80499999999995</v>
      </c>
      <c r="J196" s="10">
        <f t="shared" si="2"/>
        <v>0</v>
      </c>
      <c r="K196" s="11">
        <f t="shared" si="3"/>
        <v>0</v>
      </c>
      <c r="L196" s="1">
        <v>0.14000000000000001</v>
      </c>
      <c r="M196" s="1">
        <v>0.22</v>
      </c>
      <c r="N196" s="16">
        <f t="shared" si="52"/>
        <v>0</v>
      </c>
      <c r="O196" s="1"/>
      <c r="P196" s="1">
        <v>2.17</v>
      </c>
      <c r="Q196" s="1">
        <v>4.54</v>
      </c>
      <c r="R196" s="5">
        <v>0</v>
      </c>
      <c r="S196" s="1"/>
      <c r="T196" s="1">
        <v>0</v>
      </c>
      <c r="U196" s="1">
        <v>0</v>
      </c>
      <c r="V196" s="16">
        <f t="shared" si="54"/>
        <v>0</v>
      </c>
      <c r="W196" s="1">
        <v>0</v>
      </c>
      <c r="X196" s="15">
        <v>1896.06</v>
      </c>
      <c r="Y196" s="2"/>
      <c r="Z196" s="2">
        <v>3907.03</v>
      </c>
      <c r="AA196" s="1">
        <v>0</v>
      </c>
      <c r="AB196" s="1">
        <v>14</v>
      </c>
      <c r="AC196" s="1">
        <v>0</v>
      </c>
      <c r="AD196" s="1">
        <v>0</v>
      </c>
      <c r="AE196" s="1">
        <v>11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60</v>
      </c>
      <c r="AV196" s="1">
        <v>97</v>
      </c>
      <c r="AW196" s="1">
        <v>0</v>
      </c>
      <c r="AX196" s="1">
        <v>0</v>
      </c>
      <c r="AY196" s="1">
        <v>227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>
      <c r="A197" s="1">
        <v>70266</v>
      </c>
      <c r="B197" s="1" t="s">
        <v>335</v>
      </c>
      <c r="C197" s="1">
        <v>24</v>
      </c>
      <c r="D197" s="1">
        <v>285</v>
      </c>
      <c r="E197" s="1" t="s">
        <v>64</v>
      </c>
      <c r="F197" s="1">
        <v>558</v>
      </c>
      <c r="G197" s="1" t="s">
        <v>67</v>
      </c>
      <c r="H197" s="2">
        <v>45.624299999999998</v>
      </c>
      <c r="I197" s="2">
        <v>1094.9831999999999</v>
      </c>
      <c r="J197" s="10">
        <f t="shared" si="2"/>
        <v>0</v>
      </c>
      <c r="K197" s="11">
        <f t="shared" si="3"/>
        <v>0</v>
      </c>
      <c r="L197" s="1">
        <v>0.27</v>
      </c>
      <c r="M197" s="1">
        <v>0.46</v>
      </c>
      <c r="N197" s="16">
        <f t="shared" si="52"/>
        <v>0</v>
      </c>
      <c r="O197" s="1"/>
      <c r="P197" s="1">
        <v>1.35</v>
      </c>
      <c r="Q197" s="1">
        <v>0</v>
      </c>
      <c r="R197" s="5">
        <v>0</v>
      </c>
      <c r="S197" s="1"/>
      <c r="T197" s="1">
        <v>0.04</v>
      </c>
      <c r="U197" s="1">
        <v>0.28999999999999998</v>
      </c>
      <c r="V197" s="16">
        <f t="shared" si="54"/>
        <v>0</v>
      </c>
      <c r="W197" s="1">
        <v>0</v>
      </c>
      <c r="X197" s="15">
        <v>1824.97</v>
      </c>
      <c r="Y197" s="2"/>
      <c r="Z197" s="2">
        <v>821.24</v>
      </c>
      <c r="AA197" s="1">
        <v>2</v>
      </c>
      <c r="AB197" s="1">
        <v>4</v>
      </c>
      <c r="AC197" s="1">
        <v>2</v>
      </c>
      <c r="AD197" s="1">
        <v>1</v>
      </c>
      <c r="AE197" s="1">
        <v>11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8</v>
      </c>
      <c r="AV197" s="1">
        <v>13</v>
      </c>
      <c r="AW197" s="1">
        <v>18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1</v>
      </c>
      <c r="BF197" s="1">
        <v>0</v>
      </c>
      <c r="BG197" s="1">
        <v>0</v>
      </c>
      <c r="BH197" s="1">
        <v>0</v>
      </c>
      <c r="BI197" s="1">
        <v>7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>
      <c r="A198" s="1">
        <v>70507</v>
      </c>
      <c r="B198" s="1" t="s">
        <v>352</v>
      </c>
      <c r="C198" s="1">
        <v>12</v>
      </c>
      <c r="D198" s="1">
        <v>285</v>
      </c>
      <c r="E198" s="1" t="s">
        <v>64</v>
      </c>
      <c r="F198" s="1">
        <v>573</v>
      </c>
      <c r="G198" s="1" t="s">
        <v>87</v>
      </c>
      <c r="H198" s="2">
        <v>46.76</v>
      </c>
      <c r="I198" s="2">
        <v>561.12</v>
      </c>
      <c r="J198" s="10">
        <f t="shared" si="2"/>
        <v>0</v>
      </c>
      <c r="K198" s="11">
        <f t="shared" si="3"/>
        <v>0</v>
      </c>
      <c r="L198" s="1">
        <v>2.12</v>
      </c>
      <c r="M198" s="1">
        <v>1.67</v>
      </c>
      <c r="N198" s="16">
        <f t="shared" si="52"/>
        <v>0</v>
      </c>
      <c r="O198" s="1"/>
      <c r="P198" s="1">
        <v>1.04</v>
      </c>
      <c r="Q198" s="1">
        <v>1.33</v>
      </c>
      <c r="R198" s="5">
        <v>0</v>
      </c>
      <c r="S198" s="1"/>
      <c r="T198" s="1">
        <v>0.08</v>
      </c>
      <c r="U198" s="1">
        <v>0</v>
      </c>
      <c r="V198" s="16">
        <f t="shared" si="54"/>
        <v>0</v>
      </c>
      <c r="W198" s="1">
        <v>0</v>
      </c>
      <c r="X198" s="15">
        <v>1823.64</v>
      </c>
      <c r="Y198" s="2"/>
      <c r="Z198" s="2">
        <v>1683.36</v>
      </c>
      <c r="AA198" s="1">
        <v>18</v>
      </c>
      <c r="AB198" s="1">
        <v>0</v>
      </c>
      <c r="AC198" s="1">
        <v>6</v>
      </c>
      <c r="AD198" s="1">
        <v>3</v>
      </c>
      <c r="AE198" s="1">
        <v>20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7</v>
      </c>
      <c r="AV198" s="1">
        <v>11</v>
      </c>
      <c r="AW198" s="1">
        <v>0</v>
      </c>
      <c r="AX198" s="1">
        <v>0</v>
      </c>
      <c r="AY198" s="1">
        <v>16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2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>
      <c r="A199" s="1">
        <v>70153</v>
      </c>
      <c r="B199" s="1" t="s">
        <v>186</v>
      </c>
      <c r="C199" s="1">
        <v>24</v>
      </c>
      <c r="D199" s="1">
        <v>285</v>
      </c>
      <c r="E199" s="1" t="s">
        <v>64</v>
      </c>
      <c r="F199" s="1">
        <v>974</v>
      </c>
      <c r="G199" s="1" t="s">
        <v>110</v>
      </c>
      <c r="H199" s="2">
        <v>44.36</v>
      </c>
      <c r="I199" s="2">
        <v>1064.6400000000001</v>
      </c>
      <c r="J199" s="10">
        <f t="shared" si="2"/>
        <v>0</v>
      </c>
      <c r="K199" s="11">
        <f t="shared" si="3"/>
        <v>0</v>
      </c>
      <c r="L199" s="1">
        <v>0.15</v>
      </c>
      <c r="M199" s="1">
        <v>0.04</v>
      </c>
      <c r="N199" s="16">
        <f t="shared" si="52"/>
        <v>0</v>
      </c>
      <c r="O199" s="1"/>
      <c r="P199" s="1">
        <v>0.81</v>
      </c>
      <c r="Q199" s="1">
        <v>0.38</v>
      </c>
      <c r="R199" s="5">
        <v>0</v>
      </c>
      <c r="S199" s="1"/>
      <c r="T199" s="1">
        <v>0.75</v>
      </c>
      <c r="U199" s="1">
        <v>1.21</v>
      </c>
      <c r="V199" s="16">
        <f t="shared" si="54"/>
        <v>0</v>
      </c>
      <c r="W199" s="1">
        <v>0</v>
      </c>
      <c r="X199" s="15">
        <v>1818.76</v>
      </c>
      <c r="Y199" s="2"/>
      <c r="Z199" s="2">
        <v>1730.04</v>
      </c>
      <c r="AA199" s="1">
        <v>0</v>
      </c>
      <c r="AB199" s="1">
        <v>1</v>
      </c>
      <c r="AC199" s="1">
        <v>2</v>
      </c>
      <c r="AD199" s="1">
        <v>2</v>
      </c>
      <c r="AE199" s="1">
        <v>1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8</v>
      </c>
      <c r="AV199" s="1">
        <v>8</v>
      </c>
      <c r="AW199" s="1">
        <v>7</v>
      </c>
      <c r="AX199" s="1">
        <v>1</v>
      </c>
      <c r="AY199" s="1">
        <v>9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3</v>
      </c>
      <c r="BF199" s="1">
        <v>0</v>
      </c>
      <c r="BG199" s="1">
        <v>2</v>
      </c>
      <c r="BH199" s="1">
        <v>26</v>
      </c>
      <c r="BI199" s="1">
        <v>29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>
      <c r="A200" s="1">
        <v>70146</v>
      </c>
      <c r="B200" s="1" t="s">
        <v>313</v>
      </c>
      <c r="C200" s="1">
        <v>20</v>
      </c>
      <c r="D200" s="1">
        <v>285</v>
      </c>
      <c r="E200" s="1" t="s">
        <v>64</v>
      </c>
      <c r="F200" s="1">
        <v>588</v>
      </c>
      <c r="G200" s="1" t="s">
        <v>146</v>
      </c>
      <c r="H200" s="2">
        <v>53.1</v>
      </c>
      <c r="I200" s="2">
        <v>1062</v>
      </c>
      <c r="J200" s="10">
        <f t="shared" si="2"/>
        <v>0</v>
      </c>
      <c r="K200" s="11">
        <f t="shared" si="3"/>
        <v>0</v>
      </c>
      <c r="L200" s="1">
        <v>0.78</v>
      </c>
      <c r="M200" s="1">
        <v>0</v>
      </c>
      <c r="N200" s="16">
        <f t="shared" si="52"/>
        <v>0</v>
      </c>
      <c r="O200" s="1"/>
      <c r="P200" s="1">
        <v>0.9</v>
      </c>
      <c r="Q200" s="1">
        <v>0</v>
      </c>
      <c r="R200" s="5">
        <v>0</v>
      </c>
      <c r="S200" s="1"/>
      <c r="T200" s="1">
        <v>0</v>
      </c>
      <c r="U200" s="1">
        <v>0.15</v>
      </c>
      <c r="V200" s="16">
        <f t="shared" si="54"/>
        <v>0</v>
      </c>
      <c r="W200" s="1">
        <v>0</v>
      </c>
      <c r="X200" s="15">
        <v>1778.85</v>
      </c>
      <c r="Y200" s="2"/>
      <c r="Z200" s="2">
        <v>159.30000000000001</v>
      </c>
      <c r="AA200" s="1">
        <v>0</v>
      </c>
      <c r="AB200" s="1">
        <v>0</v>
      </c>
      <c r="AC200" s="1">
        <v>15</v>
      </c>
      <c r="AD200" s="1">
        <v>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15</v>
      </c>
      <c r="AX200" s="1">
        <v>6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3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>
      <c r="A201" s="1">
        <v>70326</v>
      </c>
      <c r="B201" s="1" t="s">
        <v>340</v>
      </c>
      <c r="C201" s="1">
        <v>6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113.36</v>
      </c>
      <c r="I201" s="2">
        <v>680.16</v>
      </c>
      <c r="J201" s="10">
        <f t="shared" si="2"/>
        <v>0</v>
      </c>
      <c r="K201" s="11">
        <f t="shared" si="3"/>
        <v>0</v>
      </c>
      <c r="L201" s="1">
        <v>0</v>
      </c>
      <c r="M201" s="1">
        <v>0.17</v>
      </c>
      <c r="N201" s="16">
        <f t="shared" si="52"/>
        <v>0</v>
      </c>
      <c r="O201" s="1"/>
      <c r="P201" s="1">
        <v>2.58</v>
      </c>
      <c r="Q201" s="1">
        <v>0</v>
      </c>
      <c r="R201" s="5">
        <v>0</v>
      </c>
      <c r="S201" s="1"/>
      <c r="T201" s="1">
        <v>0</v>
      </c>
      <c r="U201" s="1">
        <v>0</v>
      </c>
      <c r="V201" s="16">
        <f t="shared" si="54"/>
        <v>0</v>
      </c>
      <c r="W201" s="1">
        <v>0</v>
      </c>
      <c r="X201" s="15">
        <v>1757.08</v>
      </c>
      <c r="Y201" s="2"/>
      <c r="Z201" s="2">
        <v>113.36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7</v>
      </c>
      <c r="AX201" s="1">
        <v>17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>
      <c r="A202" s="1">
        <v>70132</v>
      </c>
      <c r="B202" s="1" t="s">
        <v>223</v>
      </c>
      <c r="C202" s="1">
        <v>18</v>
      </c>
      <c r="D202" s="1">
        <v>285</v>
      </c>
      <c r="E202" s="1" t="s">
        <v>64</v>
      </c>
      <c r="F202" s="1">
        <v>558</v>
      </c>
      <c r="G202" s="1" t="s">
        <v>67</v>
      </c>
      <c r="H202" s="2">
        <v>53.029899999999998</v>
      </c>
      <c r="I202" s="2">
        <v>954.53819999999996</v>
      </c>
      <c r="J202" s="10">
        <f t="shared" si="2"/>
        <v>0</v>
      </c>
      <c r="K202" s="11">
        <f t="shared" si="3"/>
        <v>0</v>
      </c>
      <c r="L202" s="1">
        <v>0.75</v>
      </c>
      <c r="M202" s="1">
        <v>0</v>
      </c>
      <c r="N202" s="16">
        <f t="shared" si="52"/>
        <v>0</v>
      </c>
      <c r="O202" s="1"/>
      <c r="P202" s="1">
        <v>0.97</v>
      </c>
      <c r="Q202" s="1">
        <v>0.5</v>
      </c>
      <c r="R202" s="5">
        <v>0</v>
      </c>
      <c r="S202" s="1"/>
      <c r="T202" s="1">
        <v>0</v>
      </c>
      <c r="U202" s="1">
        <v>0</v>
      </c>
      <c r="V202" s="16">
        <f t="shared" si="54"/>
        <v>0</v>
      </c>
      <c r="W202" s="1">
        <v>0</v>
      </c>
      <c r="X202" s="15">
        <v>1643.93</v>
      </c>
      <c r="Y202" s="2"/>
      <c r="Z202" s="2">
        <v>477.27</v>
      </c>
      <c r="AA202" s="1">
        <v>0</v>
      </c>
      <c r="AB202" s="1">
        <v>0</v>
      </c>
      <c r="AC202" s="1">
        <v>7</v>
      </c>
      <c r="AD202" s="1">
        <v>13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10</v>
      </c>
      <c r="AV202" s="1">
        <v>7</v>
      </c>
      <c r="AW202" s="1">
        <v>3</v>
      </c>
      <c r="AX202" s="1">
        <v>2</v>
      </c>
      <c r="AY202" s="1">
        <v>9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>
      <c r="A203" s="1">
        <v>70323</v>
      </c>
      <c r="B203" s="1" t="s">
        <v>339</v>
      </c>
      <c r="C203" s="1">
        <v>8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86.99</v>
      </c>
      <c r="I203" s="2">
        <v>695.92</v>
      </c>
      <c r="J203" s="10">
        <f t="shared" si="2"/>
        <v>0</v>
      </c>
      <c r="K203" s="11">
        <f t="shared" si="3"/>
        <v>0</v>
      </c>
      <c r="L203" s="1">
        <v>1</v>
      </c>
      <c r="M203" s="1">
        <v>0</v>
      </c>
      <c r="N203" s="16">
        <f t="shared" si="52"/>
        <v>0</v>
      </c>
      <c r="O203" s="1"/>
      <c r="P203" s="1">
        <v>0.56000000000000005</v>
      </c>
      <c r="Q203" s="1">
        <v>0</v>
      </c>
      <c r="R203" s="5">
        <v>0</v>
      </c>
      <c r="S203" s="1"/>
      <c r="T203" s="1">
        <v>0.75</v>
      </c>
      <c r="U203" s="1">
        <v>0</v>
      </c>
      <c r="V203" s="16">
        <f t="shared" si="54"/>
        <v>0</v>
      </c>
      <c r="W203" s="1">
        <v>0</v>
      </c>
      <c r="X203" s="15">
        <v>1609.31</v>
      </c>
      <c r="Y203" s="2"/>
      <c r="Z203" s="2">
        <v>0</v>
      </c>
      <c r="AA203" s="1">
        <v>0</v>
      </c>
      <c r="AB203" s="1">
        <v>0</v>
      </c>
      <c r="AC203" s="1">
        <v>4</v>
      </c>
      <c r="AD203" s="1">
        <v>8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4</v>
      </c>
      <c r="AX203" s="1">
        <v>1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6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>
      <c r="A204" s="1">
        <v>70063</v>
      </c>
      <c r="B204" s="1" t="s">
        <v>198</v>
      </c>
      <c r="C204" s="1">
        <v>24</v>
      </c>
      <c r="D204" s="1">
        <v>285</v>
      </c>
      <c r="E204" s="1" t="s">
        <v>64</v>
      </c>
      <c r="F204" s="1">
        <v>565</v>
      </c>
      <c r="G204" s="1" t="s">
        <v>94</v>
      </c>
      <c r="H204" s="2">
        <v>34.74</v>
      </c>
      <c r="I204" s="2">
        <v>833.76</v>
      </c>
      <c r="J204" s="10">
        <f t="shared" si="2"/>
        <v>0</v>
      </c>
      <c r="K204" s="11">
        <f t="shared" si="3"/>
        <v>0</v>
      </c>
      <c r="L204" s="1">
        <v>0.5</v>
      </c>
      <c r="M204" s="1">
        <v>0</v>
      </c>
      <c r="N204" s="16">
        <f t="shared" si="52"/>
        <v>0</v>
      </c>
      <c r="O204" s="1"/>
      <c r="P204" s="1">
        <v>1.17</v>
      </c>
      <c r="Q204" s="1">
        <v>0.75</v>
      </c>
      <c r="R204" s="5">
        <v>0</v>
      </c>
      <c r="S204" s="1"/>
      <c r="T204" s="1">
        <v>0.1</v>
      </c>
      <c r="U204" s="1">
        <v>0</v>
      </c>
      <c r="V204" s="16">
        <f t="shared" si="54"/>
        <v>0</v>
      </c>
      <c r="W204" s="1">
        <v>0</v>
      </c>
      <c r="X204" s="15">
        <v>1476.45</v>
      </c>
      <c r="Y204" s="2"/>
      <c r="Z204" s="2">
        <v>625.32000000000005</v>
      </c>
      <c r="AA204" s="1">
        <v>0</v>
      </c>
      <c r="AB204" s="1">
        <v>0</v>
      </c>
      <c r="AC204" s="1">
        <v>10</v>
      </c>
      <c r="AD204" s="1">
        <v>4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12</v>
      </c>
      <c r="AV204" s="1">
        <v>11</v>
      </c>
      <c r="AW204" s="1">
        <v>5</v>
      </c>
      <c r="AX204" s="1">
        <v>11</v>
      </c>
      <c r="AY204" s="1">
        <v>18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1</v>
      </c>
      <c r="BF204" s="1">
        <v>1</v>
      </c>
      <c r="BG204" s="1">
        <v>1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>
      <c r="A205" s="1">
        <v>70095</v>
      </c>
      <c r="B205" s="1" t="s">
        <v>291</v>
      </c>
      <c r="C205" s="1">
        <v>16</v>
      </c>
      <c r="D205" s="1">
        <v>285</v>
      </c>
      <c r="E205" s="1" t="s">
        <v>64</v>
      </c>
      <c r="F205" s="1">
        <v>999</v>
      </c>
      <c r="G205" s="1" t="s">
        <v>292</v>
      </c>
      <c r="H205" s="2">
        <v>61.95</v>
      </c>
      <c r="I205" s="2">
        <v>991.2</v>
      </c>
      <c r="J205" s="10">
        <f t="shared" si="2"/>
        <v>0</v>
      </c>
      <c r="K205" s="11">
        <f t="shared" si="3"/>
        <v>0</v>
      </c>
      <c r="L205" s="1">
        <v>0.19</v>
      </c>
      <c r="M205" s="1">
        <v>2.38</v>
      </c>
      <c r="N205" s="16">
        <f t="shared" si="52"/>
        <v>0</v>
      </c>
      <c r="O205" s="1"/>
      <c r="P205" s="1">
        <v>1.22</v>
      </c>
      <c r="Q205" s="1">
        <v>4.0599999999999996</v>
      </c>
      <c r="R205" s="5">
        <v>0</v>
      </c>
      <c r="S205" s="1"/>
      <c r="T205" s="1">
        <v>0</v>
      </c>
      <c r="U205" s="1">
        <v>3.06</v>
      </c>
      <c r="V205" s="16">
        <f t="shared" si="54"/>
        <v>0</v>
      </c>
      <c r="W205" s="1">
        <v>0</v>
      </c>
      <c r="X205" s="15">
        <v>1393.88</v>
      </c>
      <c r="Y205" s="2"/>
      <c r="Z205" s="2">
        <v>9416.4</v>
      </c>
      <c r="AA205" s="1">
        <v>2</v>
      </c>
      <c r="AB205" s="1">
        <v>2</v>
      </c>
      <c r="AC205" s="1">
        <v>0</v>
      </c>
      <c r="AD205" s="1">
        <v>0</v>
      </c>
      <c r="AE205" s="1">
        <v>38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15</v>
      </c>
      <c r="AV205" s="1">
        <v>9</v>
      </c>
      <c r="AW205" s="1">
        <v>0</v>
      </c>
      <c r="AX205" s="1">
        <v>0</v>
      </c>
      <c r="AY205" s="1">
        <v>65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49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>
      <c r="A206" s="1">
        <v>70254</v>
      </c>
      <c r="B206" s="1" t="s">
        <v>334</v>
      </c>
      <c r="C206" s="1">
        <v>12</v>
      </c>
      <c r="D206" s="1">
        <v>285</v>
      </c>
      <c r="E206" s="1" t="s">
        <v>64</v>
      </c>
      <c r="F206" s="1">
        <v>285</v>
      </c>
      <c r="G206" s="1" t="s">
        <v>64</v>
      </c>
      <c r="H206" s="2">
        <v>75.378699999999995</v>
      </c>
      <c r="I206" s="2">
        <v>904.5444</v>
      </c>
      <c r="J206" s="10">
        <f t="shared" si="2"/>
        <v>0</v>
      </c>
      <c r="K206" s="11">
        <f t="shared" si="3"/>
        <v>0</v>
      </c>
      <c r="L206" s="1">
        <v>0.28999999999999998</v>
      </c>
      <c r="M206" s="1">
        <v>1.58</v>
      </c>
      <c r="N206" s="16">
        <f t="shared" si="52"/>
        <v>0</v>
      </c>
      <c r="O206" s="1"/>
      <c r="P206" s="1">
        <v>0.96</v>
      </c>
      <c r="Q206" s="1">
        <v>0.75</v>
      </c>
      <c r="R206" s="5">
        <v>0</v>
      </c>
      <c r="S206" s="1"/>
      <c r="T206" s="1">
        <v>0.21</v>
      </c>
      <c r="U206" s="1">
        <v>0</v>
      </c>
      <c r="V206" s="16">
        <f t="shared" si="54"/>
        <v>0</v>
      </c>
      <c r="W206" s="1">
        <v>0</v>
      </c>
      <c r="X206" s="15">
        <v>1319.13</v>
      </c>
      <c r="Y206" s="2"/>
      <c r="Z206" s="2">
        <v>2110.6</v>
      </c>
      <c r="AA206" s="1">
        <v>1</v>
      </c>
      <c r="AB206" s="1">
        <v>2</v>
      </c>
      <c r="AC206" s="1">
        <v>1</v>
      </c>
      <c r="AD206" s="1">
        <v>1</v>
      </c>
      <c r="AE206" s="1">
        <v>19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5</v>
      </c>
      <c r="AV206" s="1">
        <v>2</v>
      </c>
      <c r="AW206" s="1">
        <v>0</v>
      </c>
      <c r="AX206" s="1">
        <v>11</v>
      </c>
      <c r="AY206" s="1">
        <v>9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1</v>
      </c>
      <c r="BF206" s="1">
        <v>3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>
      <c r="A207" s="1">
        <v>70295</v>
      </c>
      <c r="B207" s="1" t="s">
        <v>263</v>
      </c>
      <c r="C207" s="1">
        <v>20</v>
      </c>
      <c r="D207" s="1">
        <v>285</v>
      </c>
      <c r="E207" s="1" t="s">
        <v>64</v>
      </c>
      <c r="F207" s="1">
        <v>991</v>
      </c>
      <c r="G207" s="1" t="s">
        <v>141</v>
      </c>
      <c r="H207" s="2">
        <v>62.57</v>
      </c>
      <c r="I207" s="2">
        <v>1251.4000000000001</v>
      </c>
      <c r="J207" s="10">
        <f t="shared" si="2"/>
        <v>0</v>
      </c>
      <c r="K207" s="11">
        <f t="shared" si="3"/>
        <v>0</v>
      </c>
      <c r="L207" s="1">
        <v>0</v>
      </c>
      <c r="M207" s="1">
        <v>0</v>
      </c>
      <c r="N207" s="16">
        <f t="shared" si="52"/>
        <v>0</v>
      </c>
      <c r="O207" s="1"/>
      <c r="P207" s="1">
        <v>1.02</v>
      </c>
      <c r="Q207" s="1">
        <v>2.8</v>
      </c>
      <c r="R207" s="5">
        <v>0</v>
      </c>
      <c r="S207" s="1"/>
      <c r="T207" s="1">
        <v>0</v>
      </c>
      <c r="U207" s="1">
        <v>0</v>
      </c>
      <c r="V207" s="16">
        <f t="shared" si="54"/>
        <v>0</v>
      </c>
      <c r="W207" s="1">
        <v>0</v>
      </c>
      <c r="X207" s="15">
        <v>1282.68</v>
      </c>
      <c r="Y207" s="2"/>
      <c r="Z207" s="2">
        <v>3503.92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3</v>
      </c>
      <c r="AV207" s="1">
        <v>4</v>
      </c>
      <c r="AW207" s="1">
        <v>9</v>
      </c>
      <c r="AX207" s="1">
        <v>13</v>
      </c>
      <c r="AY207" s="1">
        <v>56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>
      <c r="A208" s="1">
        <v>70974</v>
      </c>
      <c r="B208" s="1" t="s">
        <v>287</v>
      </c>
      <c r="C208" s="1">
        <v>28</v>
      </c>
      <c r="D208" s="1">
        <v>285</v>
      </c>
      <c r="E208" s="1" t="s">
        <v>64</v>
      </c>
      <c r="F208" s="1">
        <v>974</v>
      </c>
      <c r="G208" s="1" t="s">
        <v>110</v>
      </c>
      <c r="H208" s="2">
        <v>37.870100000000001</v>
      </c>
      <c r="I208" s="2">
        <v>1060.3628000000001</v>
      </c>
      <c r="J208" s="10">
        <f t="shared" si="2"/>
        <v>0</v>
      </c>
      <c r="K208" s="11">
        <f t="shared" si="3"/>
        <v>0</v>
      </c>
      <c r="L208" s="1">
        <v>0</v>
      </c>
      <c r="M208" s="1">
        <v>0</v>
      </c>
      <c r="N208" s="16">
        <f t="shared" si="52"/>
        <v>0</v>
      </c>
      <c r="O208" s="1"/>
      <c r="P208" s="1">
        <v>1.0900000000000001</v>
      </c>
      <c r="Q208" s="1">
        <v>1.75</v>
      </c>
      <c r="R208" s="5">
        <v>0</v>
      </c>
      <c r="S208" s="1"/>
      <c r="T208" s="1">
        <v>0.09</v>
      </c>
      <c r="U208" s="1">
        <v>0.11</v>
      </c>
      <c r="V208" s="16">
        <f t="shared" si="54"/>
        <v>0</v>
      </c>
      <c r="W208" s="1">
        <v>0</v>
      </c>
      <c r="X208" s="15">
        <v>1249.71</v>
      </c>
      <c r="Y208" s="2"/>
      <c r="Z208" s="2">
        <v>1969.25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30</v>
      </c>
      <c r="AV208" s="1">
        <v>0</v>
      </c>
      <c r="AW208" s="1">
        <v>0</v>
      </c>
      <c r="AX208" s="1">
        <v>1</v>
      </c>
      <c r="AY208" s="1">
        <v>49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3</v>
      </c>
      <c r="BG208" s="1">
        <v>0</v>
      </c>
      <c r="BH208" s="1">
        <v>2</v>
      </c>
      <c r="BI208" s="1">
        <v>3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>
      <c r="A209" s="1">
        <v>70124</v>
      </c>
      <c r="B209" s="1" t="s">
        <v>311</v>
      </c>
      <c r="C209" s="1">
        <v>72</v>
      </c>
      <c r="D209" s="1">
        <v>285</v>
      </c>
      <c r="E209" s="1" t="s">
        <v>64</v>
      </c>
      <c r="F209" s="1">
        <v>1</v>
      </c>
      <c r="G209" s="1" t="s">
        <v>312</v>
      </c>
      <c r="H209" s="2">
        <v>12.63</v>
      </c>
      <c r="I209" s="2">
        <v>909.36</v>
      </c>
      <c r="J209" s="10">
        <f t="shared" si="2"/>
        <v>909.36</v>
      </c>
      <c r="K209" s="11">
        <f t="shared" si="3"/>
        <v>1</v>
      </c>
      <c r="L209" s="1">
        <v>1.36</v>
      </c>
      <c r="M209" s="1">
        <v>-0.69</v>
      </c>
      <c r="N209" s="16">
        <f t="shared" si="52"/>
        <v>1</v>
      </c>
      <c r="O209" s="1"/>
      <c r="P209" s="1">
        <v>0</v>
      </c>
      <c r="Q209" s="1">
        <v>0</v>
      </c>
      <c r="R209" s="5">
        <v>0</v>
      </c>
      <c r="S209" s="1"/>
      <c r="T209" s="1">
        <v>0</v>
      </c>
      <c r="U209" s="1">
        <v>0</v>
      </c>
      <c r="V209" s="16">
        <f t="shared" si="54"/>
        <v>0</v>
      </c>
      <c r="W209" s="1">
        <v>0</v>
      </c>
      <c r="X209" s="15">
        <v>1237.74</v>
      </c>
      <c r="Y209" s="2"/>
      <c r="Z209" s="2">
        <v>-631.5</v>
      </c>
      <c r="AA209" s="1">
        <v>37</v>
      </c>
      <c r="AB209" s="1">
        <v>9</v>
      </c>
      <c r="AC209" s="1">
        <v>45</v>
      </c>
      <c r="AD209" s="1">
        <v>23</v>
      </c>
      <c r="AE209" s="1">
        <v>-50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>
      <c r="A210" s="1">
        <v>70350</v>
      </c>
      <c r="B210" s="1" t="s">
        <v>262</v>
      </c>
      <c r="C210" s="1">
        <v>5</v>
      </c>
      <c r="D210" s="1">
        <v>285</v>
      </c>
      <c r="E210" s="1" t="s">
        <v>64</v>
      </c>
      <c r="F210" s="1">
        <v>322</v>
      </c>
      <c r="G210" s="1" t="s">
        <v>167</v>
      </c>
      <c r="H210" s="2">
        <v>61.49</v>
      </c>
      <c r="I210" s="2">
        <v>307.45</v>
      </c>
      <c r="J210" s="10">
        <f t="shared" si="2"/>
        <v>0</v>
      </c>
      <c r="K210" s="11">
        <f t="shared" si="3"/>
        <v>0</v>
      </c>
      <c r="L210" s="1">
        <v>1.2</v>
      </c>
      <c r="M210" s="1">
        <v>0.6</v>
      </c>
      <c r="N210" s="16">
        <f t="shared" si="52"/>
        <v>0</v>
      </c>
      <c r="O210" s="1"/>
      <c r="P210" s="1">
        <v>2.7</v>
      </c>
      <c r="Q210" s="1">
        <v>1.2</v>
      </c>
      <c r="R210" s="5">
        <v>0</v>
      </c>
      <c r="S210" s="1"/>
      <c r="T210" s="1">
        <v>0</v>
      </c>
      <c r="U210" s="1">
        <v>0</v>
      </c>
      <c r="V210" s="16">
        <f t="shared" si="54"/>
        <v>0</v>
      </c>
      <c r="W210" s="1">
        <v>0</v>
      </c>
      <c r="X210" s="15">
        <v>1199.05</v>
      </c>
      <c r="Y210" s="2"/>
      <c r="Z210" s="2">
        <v>553.41</v>
      </c>
      <c r="AA210" s="1">
        <v>4</v>
      </c>
      <c r="AB210" s="1">
        <v>4</v>
      </c>
      <c r="AC210" s="1">
        <v>0</v>
      </c>
      <c r="AD210" s="1">
        <v>0</v>
      </c>
      <c r="AE210" s="1">
        <v>3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5</v>
      </c>
      <c r="AV210" s="1">
        <v>3</v>
      </c>
      <c r="AW210" s="1">
        <v>4</v>
      </c>
      <c r="AX210" s="1">
        <v>6</v>
      </c>
      <c r="AY210" s="1">
        <v>6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>
      <c r="A211" s="1">
        <v>70183</v>
      </c>
      <c r="B211" s="1" t="s">
        <v>320</v>
      </c>
      <c r="C211" s="1">
        <v>20</v>
      </c>
      <c r="D211" s="1">
        <v>285</v>
      </c>
      <c r="E211" s="1" t="s">
        <v>64</v>
      </c>
      <c r="F211" s="1">
        <v>991</v>
      </c>
      <c r="G211" s="1" t="s">
        <v>141</v>
      </c>
      <c r="H211" s="2">
        <v>62.57</v>
      </c>
      <c r="I211" s="2">
        <v>1251.4000000000001</v>
      </c>
      <c r="J211" s="10">
        <f t="shared" si="2"/>
        <v>0</v>
      </c>
      <c r="K211" s="11">
        <f t="shared" si="3"/>
        <v>0</v>
      </c>
      <c r="L211" s="1">
        <v>0</v>
      </c>
      <c r="M211" s="1">
        <v>0</v>
      </c>
      <c r="N211" s="16">
        <f t="shared" si="52"/>
        <v>0</v>
      </c>
      <c r="O211" s="1"/>
      <c r="P211" s="1">
        <v>0.95</v>
      </c>
      <c r="Q211" s="1">
        <v>0</v>
      </c>
      <c r="R211" s="5">
        <v>0</v>
      </c>
      <c r="S211" s="1"/>
      <c r="T211" s="1">
        <v>0</v>
      </c>
      <c r="U211" s="1">
        <v>0</v>
      </c>
      <c r="V211" s="16">
        <f t="shared" si="54"/>
        <v>0</v>
      </c>
      <c r="W211" s="1">
        <v>0</v>
      </c>
      <c r="X211" s="15">
        <v>1188.83</v>
      </c>
      <c r="Y211" s="2"/>
      <c r="Z211" s="2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19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>
      <c r="A212" s="1">
        <v>70415</v>
      </c>
      <c r="B212" s="1" t="s">
        <v>350</v>
      </c>
      <c r="C212" s="1">
        <v>20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76.3</v>
      </c>
      <c r="I212" s="2">
        <v>1526</v>
      </c>
      <c r="J212" s="10">
        <f t="shared" si="2"/>
        <v>0</v>
      </c>
      <c r="K212" s="11">
        <f t="shared" si="3"/>
        <v>0</v>
      </c>
      <c r="L212" s="1">
        <v>0</v>
      </c>
      <c r="M212" s="1">
        <v>0</v>
      </c>
      <c r="N212" s="16">
        <f t="shared" si="52"/>
        <v>0</v>
      </c>
      <c r="O212" s="1"/>
      <c r="P212" s="1">
        <v>0.35</v>
      </c>
      <c r="Q212" s="1">
        <v>0</v>
      </c>
      <c r="R212" s="5">
        <v>0</v>
      </c>
      <c r="S212" s="1"/>
      <c r="T212" s="1">
        <v>0.42</v>
      </c>
      <c r="U212" s="1">
        <v>0.1</v>
      </c>
      <c r="V212" s="16">
        <f t="shared" si="54"/>
        <v>0</v>
      </c>
      <c r="W212" s="1">
        <v>0</v>
      </c>
      <c r="X212" s="15">
        <v>1182.6500000000001</v>
      </c>
      <c r="Y212" s="2"/>
      <c r="Z212" s="2">
        <v>152.6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2</v>
      </c>
      <c r="AX212" s="1">
        <v>10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7</v>
      </c>
      <c r="BH212" s="1">
        <v>1</v>
      </c>
      <c r="BI212" s="1">
        <v>2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>
      <c r="A213" s="1">
        <v>70353</v>
      </c>
      <c r="B213" s="1" t="s">
        <v>248</v>
      </c>
      <c r="C213" s="1">
        <v>5</v>
      </c>
      <c r="D213" s="1">
        <v>285</v>
      </c>
      <c r="E213" s="1" t="s">
        <v>64</v>
      </c>
      <c r="F213" s="1">
        <v>562</v>
      </c>
      <c r="G213" s="1" t="s">
        <v>65</v>
      </c>
      <c r="H213" s="2">
        <v>61.49</v>
      </c>
      <c r="I213" s="2">
        <v>307.45</v>
      </c>
      <c r="J213" s="10">
        <f t="shared" si="2"/>
        <v>0</v>
      </c>
      <c r="K213" s="11">
        <f t="shared" si="3"/>
        <v>0</v>
      </c>
      <c r="L213" s="1">
        <v>0.7</v>
      </c>
      <c r="M213" s="1">
        <v>-0.2</v>
      </c>
      <c r="N213" s="16">
        <f t="shared" si="52"/>
        <v>0</v>
      </c>
      <c r="O213" s="1"/>
      <c r="P213" s="1">
        <v>2.8</v>
      </c>
      <c r="Q213" s="1">
        <v>6</v>
      </c>
      <c r="R213" s="5">
        <v>0</v>
      </c>
      <c r="S213" s="1"/>
      <c r="T213" s="1">
        <v>0.2</v>
      </c>
      <c r="U213" s="1">
        <v>0</v>
      </c>
      <c r="V213" s="16">
        <f t="shared" si="54"/>
        <v>0</v>
      </c>
      <c r="W213" s="1">
        <v>0</v>
      </c>
      <c r="X213" s="15">
        <v>1137.56</v>
      </c>
      <c r="Y213" s="2"/>
      <c r="Z213" s="2">
        <v>1783.21</v>
      </c>
      <c r="AA213" s="1">
        <v>1</v>
      </c>
      <c r="AB213" s="1">
        <v>0</v>
      </c>
      <c r="AC213" s="1">
        <v>1</v>
      </c>
      <c r="AD213" s="1">
        <v>3</v>
      </c>
      <c r="AE213" s="1">
        <v>-1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5</v>
      </c>
      <c r="AV213" s="1">
        <v>0</v>
      </c>
      <c r="AW213" s="1">
        <v>7</v>
      </c>
      <c r="AX213" s="1">
        <v>4</v>
      </c>
      <c r="AY213" s="1">
        <v>30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2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>
      <c r="A214" s="1">
        <v>79159</v>
      </c>
      <c r="B214" s="1" t="s">
        <v>358</v>
      </c>
      <c r="C214" s="1">
        <v>24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37.53</v>
      </c>
      <c r="I214" s="2">
        <v>900.72</v>
      </c>
      <c r="J214" s="10">
        <f t="shared" si="2"/>
        <v>0</v>
      </c>
      <c r="K214" s="11">
        <f t="shared" si="3"/>
        <v>0</v>
      </c>
      <c r="L214" s="1">
        <v>0.94</v>
      </c>
      <c r="M214" s="1">
        <v>0</v>
      </c>
      <c r="N214" s="16">
        <f t="shared" si="52"/>
        <v>0</v>
      </c>
      <c r="O214" s="1"/>
      <c r="P214" s="1">
        <v>0</v>
      </c>
      <c r="Q214" s="1">
        <v>0</v>
      </c>
      <c r="R214" s="5">
        <v>0</v>
      </c>
      <c r="S214" s="1"/>
      <c r="T214" s="1">
        <v>0.27</v>
      </c>
      <c r="U214" s="1">
        <v>0.5</v>
      </c>
      <c r="V214" s="16">
        <f t="shared" si="54"/>
        <v>0</v>
      </c>
      <c r="W214" s="1">
        <v>0</v>
      </c>
      <c r="X214" s="15">
        <v>1088.3699999999999</v>
      </c>
      <c r="Y214" s="2"/>
      <c r="Z214" s="2">
        <v>450.36</v>
      </c>
      <c r="AA214" s="1">
        <v>0</v>
      </c>
      <c r="AB214" s="1">
        <v>0</v>
      </c>
      <c r="AC214" s="1">
        <v>17</v>
      </c>
      <c r="AD214" s="1">
        <v>11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1</v>
      </c>
      <c r="BF214" s="1">
        <v>1</v>
      </c>
      <c r="BG214" s="1">
        <v>4</v>
      </c>
      <c r="BH214" s="1">
        <v>2</v>
      </c>
      <c r="BI214" s="1">
        <v>12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>
      <c r="A215" s="1">
        <v>70971</v>
      </c>
      <c r="B215" s="1" t="s">
        <v>279</v>
      </c>
      <c r="C215" s="1">
        <v>16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54.610999999999997</v>
      </c>
      <c r="I215" s="2">
        <v>873.77599999999995</v>
      </c>
      <c r="J215" s="10">
        <f t="shared" si="2"/>
        <v>0</v>
      </c>
      <c r="K215" s="11">
        <f t="shared" si="3"/>
        <v>0</v>
      </c>
      <c r="L215" s="1">
        <v>0</v>
      </c>
      <c r="M215" s="1">
        <v>0.12</v>
      </c>
      <c r="N215" s="16">
        <f t="shared" si="52"/>
        <v>0</v>
      </c>
      <c r="O215" s="1"/>
      <c r="P215" s="1">
        <v>0.84</v>
      </c>
      <c r="Q215" s="1">
        <v>2.12</v>
      </c>
      <c r="R215" s="5">
        <v>0</v>
      </c>
      <c r="S215" s="1"/>
      <c r="T215" s="1">
        <v>0.22</v>
      </c>
      <c r="U215" s="1">
        <v>2.12</v>
      </c>
      <c r="V215" s="16">
        <f t="shared" si="54"/>
        <v>0</v>
      </c>
      <c r="W215" s="1">
        <v>0</v>
      </c>
      <c r="X215" s="15">
        <v>928.39</v>
      </c>
      <c r="Y215" s="2"/>
      <c r="Z215" s="2">
        <v>3822.77</v>
      </c>
      <c r="AA215" s="1">
        <v>0</v>
      </c>
      <c r="AB215" s="1">
        <v>0</v>
      </c>
      <c r="AC215" s="1">
        <v>0</v>
      </c>
      <c r="AD215" s="1">
        <v>0</v>
      </c>
      <c r="AE215" s="1">
        <v>2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13</v>
      </c>
      <c r="AV215" s="1">
        <v>1</v>
      </c>
      <c r="AW215" s="1">
        <v>0</v>
      </c>
      <c r="AX215" s="1">
        <v>0</v>
      </c>
      <c r="AY215" s="1">
        <v>34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2</v>
      </c>
      <c r="BF215" s="1">
        <v>3</v>
      </c>
      <c r="BG215" s="1">
        <v>0</v>
      </c>
      <c r="BH215" s="1">
        <v>0</v>
      </c>
      <c r="BI215" s="1">
        <v>34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>
      <c r="A216" s="1">
        <v>70113</v>
      </c>
      <c r="B216" s="1" t="s">
        <v>308</v>
      </c>
      <c r="C216" s="1">
        <v>24</v>
      </c>
      <c r="D216" s="1">
        <v>285</v>
      </c>
      <c r="E216" s="1" t="s">
        <v>64</v>
      </c>
      <c r="F216" s="1">
        <v>558</v>
      </c>
      <c r="G216" s="1" t="s">
        <v>67</v>
      </c>
      <c r="H216" s="2">
        <v>55.16</v>
      </c>
      <c r="I216" s="2">
        <v>1323.84</v>
      </c>
      <c r="J216" s="10">
        <f t="shared" si="2"/>
        <v>0</v>
      </c>
      <c r="K216" s="11">
        <f t="shared" si="3"/>
        <v>0</v>
      </c>
      <c r="L216" s="1">
        <v>0</v>
      </c>
      <c r="M216" s="1">
        <v>0.79</v>
      </c>
      <c r="N216" s="16">
        <f t="shared" si="52"/>
        <v>0</v>
      </c>
      <c r="O216" s="1"/>
      <c r="P216" s="1">
        <v>0.62</v>
      </c>
      <c r="Q216" s="1">
        <v>0</v>
      </c>
      <c r="R216" s="5">
        <v>0</v>
      </c>
      <c r="S216" s="1"/>
      <c r="T216" s="1">
        <v>0.06</v>
      </c>
      <c r="U216" s="1">
        <v>0</v>
      </c>
      <c r="V216" s="16">
        <f t="shared" si="54"/>
        <v>0</v>
      </c>
      <c r="W216" s="1">
        <v>0</v>
      </c>
      <c r="X216" s="15">
        <v>910.14</v>
      </c>
      <c r="Y216" s="2"/>
      <c r="Z216" s="2">
        <v>1048.04</v>
      </c>
      <c r="AA216" s="1">
        <v>0</v>
      </c>
      <c r="AB216" s="1">
        <v>0</v>
      </c>
      <c r="AC216" s="1">
        <v>0</v>
      </c>
      <c r="AD216" s="1">
        <v>0</v>
      </c>
      <c r="AE216" s="1">
        <v>19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10</v>
      </c>
      <c r="AX216" s="1">
        <v>10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1</v>
      </c>
      <c r="BH216" s="1">
        <v>1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>
      <c r="A217" s="1">
        <v>44401</v>
      </c>
      <c r="B217" s="1" t="s">
        <v>300</v>
      </c>
      <c r="C217" s="1">
        <v>16</v>
      </c>
      <c r="D217" s="1">
        <v>285</v>
      </c>
      <c r="E217" s="1" t="s">
        <v>64</v>
      </c>
      <c r="F217" s="1">
        <v>285</v>
      </c>
      <c r="G217" s="1" t="s">
        <v>64</v>
      </c>
      <c r="H217" s="2">
        <v>54.11</v>
      </c>
      <c r="I217" s="2">
        <v>865.76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52"/>
        <v>0</v>
      </c>
      <c r="O217" s="1"/>
      <c r="P217" s="1">
        <v>0</v>
      </c>
      <c r="Q217" s="1">
        <v>0</v>
      </c>
      <c r="R217" s="5">
        <v>0</v>
      </c>
      <c r="S217" s="1"/>
      <c r="T217" s="1">
        <v>1</v>
      </c>
      <c r="U217" s="1">
        <v>0</v>
      </c>
      <c r="V217" s="16">
        <f t="shared" si="54"/>
        <v>0</v>
      </c>
      <c r="W217" s="1">
        <v>0</v>
      </c>
      <c r="X217" s="15">
        <v>865.76</v>
      </c>
      <c r="Y217" s="2"/>
      <c r="Z217" s="2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16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>
      <c r="A218" s="1">
        <v>70985</v>
      </c>
      <c r="B218" s="1" t="s">
        <v>227</v>
      </c>
      <c r="C218" s="1">
        <v>20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58.21</v>
      </c>
      <c r="I218" s="2">
        <v>1164.2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16">
        <f t="shared" si="52"/>
        <v>0</v>
      </c>
      <c r="O218" s="1"/>
      <c r="P218" s="1">
        <v>0.55000000000000004</v>
      </c>
      <c r="Q218" s="1">
        <v>0.15</v>
      </c>
      <c r="R218" s="5">
        <v>0</v>
      </c>
      <c r="S218" s="1"/>
      <c r="T218" s="1">
        <v>0.02</v>
      </c>
      <c r="U218" s="1">
        <v>0</v>
      </c>
      <c r="V218" s="16">
        <f t="shared" si="54"/>
        <v>0</v>
      </c>
      <c r="W218" s="1">
        <v>0</v>
      </c>
      <c r="X218" s="15">
        <v>669.42</v>
      </c>
      <c r="Y218" s="2"/>
      <c r="Z218" s="2">
        <v>174.63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8</v>
      </c>
      <c r="AV218" s="1">
        <v>6</v>
      </c>
      <c r="AW218" s="1">
        <v>0</v>
      </c>
      <c r="AX218" s="1">
        <v>0</v>
      </c>
      <c r="AY218" s="1">
        <v>3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>
      <c r="A219" s="1">
        <v>70982</v>
      </c>
      <c r="B219" s="1" t="s">
        <v>243</v>
      </c>
      <c r="C219" s="1">
        <v>32</v>
      </c>
      <c r="D219" s="1">
        <v>285</v>
      </c>
      <c r="E219" s="1" t="s">
        <v>64</v>
      </c>
      <c r="F219" s="1">
        <v>573</v>
      </c>
      <c r="G219" s="1" t="s">
        <v>87</v>
      </c>
      <c r="H219" s="2">
        <v>32.271900000000002</v>
      </c>
      <c r="I219" s="2">
        <v>1032.7008000000001</v>
      </c>
      <c r="J219" s="10">
        <f t="shared" si="2"/>
        <v>0</v>
      </c>
      <c r="K219" s="11">
        <f t="shared" si="3"/>
        <v>0</v>
      </c>
      <c r="L219" s="1">
        <v>0.23</v>
      </c>
      <c r="M219" s="1">
        <v>0.34</v>
      </c>
      <c r="N219" s="16">
        <f t="shared" si="52"/>
        <v>0</v>
      </c>
      <c r="O219" s="1"/>
      <c r="P219" s="1">
        <v>0.23</v>
      </c>
      <c r="Q219" s="1">
        <v>0.5</v>
      </c>
      <c r="R219" s="5">
        <v>0</v>
      </c>
      <c r="S219" s="1"/>
      <c r="T219" s="1">
        <v>0.05</v>
      </c>
      <c r="U219" s="1">
        <v>0.03</v>
      </c>
      <c r="V219" s="16">
        <f t="shared" si="54"/>
        <v>0</v>
      </c>
      <c r="W219" s="1">
        <v>0</v>
      </c>
      <c r="X219" s="15">
        <v>532.49</v>
      </c>
      <c r="Y219" s="2"/>
      <c r="Z219" s="2">
        <v>903.61</v>
      </c>
      <c r="AA219" s="1">
        <v>0</v>
      </c>
      <c r="AB219" s="1">
        <v>2</v>
      </c>
      <c r="AC219" s="1">
        <v>6</v>
      </c>
      <c r="AD219" s="1">
        <v>1</v>
      </c>
      <c r="AE219" s="1">
        <v>11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7</v>
      </c>
      <c r="AV219" s="1">
        <v>1</v>
      </c>
      <c r="AW219" s="1">
        <v>0</v>
      </c>
      <c r="AX219" s="1">
        <v>0</v>
      </c>
      <c r="AY219" s="1">
        <v>16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1</v>
      </c>
      <c r="BH219" s="1">
        <v>1</v>
      </c>
      <c r="BI219" s="1">
        <v>1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>
      <c r="A220" s="1">
        <v>70075</v>
      </c>
      <c r="B220" s="1" t="s">
        <v>231</v>
      </c>
      <c r="C220" s="1">
        <v>25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32.270000000000003</v>
      </c>
      <c r="I220" s="2">
        <v>806.75</v>
      </c>
      <c r="J220" s="10">
        <f t="shared" si="2"/>
        <v>0</v>
      </c>
      <c r="K220" s="11">
        <f t="shared" si="3"/>
        <v>0</v>
      </c>
      <c r="L220" s="1">
        <v>0</v>
      </c>
      <c r="M220" s="1">
        <v>0</v>
      </c>
      <c r="N220" s="16">
        <f t="shared" si="52"/>
        <v>0</v>
      </c>
      <c r="O220" s="1"/>
      <c r="P220" s="1">
        <v>0.66</v>
      </c>
      <c r="Q220" s="1">
        <v>1.48</v>
      </c>
      <c r="R220" s="5">
        <v>0</v>
      </c>
      <c r="S220" s="1"/>
      <c r="T220" s="1">
        <v>0</v>
      </c>
      <c r="U220" s="1">
        <v>0</v>
      </c>
      <c r="V220" s="16">
        <f t="shared" si="54"/>
        <v>0</v>
      </c>
      <c r="W220" s="1">
        <v>0</v>
      </c>
      <c r="X220" s="15">
        <v>532.46</v>
      </c>
      <c r="Y220" s="2"/>
      <c r="Z220" s="2">
        <v>1193.99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6</v>
      </c>
      <c r="AV220" s="1">
        <v>21</v>
      </c>
      <c r="AW220" s="1">
        <v>0</v>
      </c>
      <c r="AX220" s="1">
        <v>0</v>
      </c>
      <c r="AY220" s="1">
        <v>37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>
      <c r="A221" s="1">
        <v>97020</v>
      </c>
      <c r="B221" s="1" t="s">
        <v>236</v>
      </c>
      <c r="C221" s="1">
        <v>16</v>
      </c>
      <c r="D221" s="1">
        <v>285</v>
      </c>
      <c r="E221" s="1" t="s">
        <v>64</v>
      </c>
      <c r="F221" s="1">
        <v>558</v>
      </c>
      <c r="G221" s="1" t="s">
        <v>67</v>
      </c>
      <c r="H221" s="2">
        <v>55.48</v>
      </c>
      <c r="I221" s="2">
        <v>887.68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16">
        <f t="shared" si="52"/>
        <v>0</v>
      </c>
      <c r="O221" s="1"/>
      <c r="P221" s="1">
        <v>0.44</v>
      </c>
      <c r="Q221" s="1">
        <v>2.06</v>
      </c>
      <c r="R221" s="5">
        <v>0</v>
      </c>
      <c r="S221" s="1"/>
      <c r="T221" s="1">
        <v>0.09</v>
      </c>
      <c r="U221" s="1">
        <v>0</v>
      </c>
      <c r="V221" s="16">
        <f t="shared" si="54"/>
        <v>0</v>
      </c>
      <c r="W221" s="1">
        <v>0</v>
      </c>
      <c r="X221" s="15">
        <v>471.58</v>
      </c>
      <c r="Y221" s="2"/>
      <c r="Z221" s="2">
        <v>1830.84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3</v>
      </c>
      <c r="AV221" s="1">
        <v>2</v>
      </c>
      <c r="AW221" s="1">
        <v>2</v>
      </c>
      <c r="AX221" s="1">
        <v>2</v>
      </c>
      <c r="AY221" s="1">
        <v>33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3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>
      <c r="A222" s="1">
        <v>70416</v>
      </c>
      <c r="B222" s="1" t="s">
        <v>273</v>
      </c>
      <c r="C222" s="1">
        <v>18</v>
      </c>
      <c r="D222" s="1">
        <v>285</v>
      </c>
      <c r="E222" s="1" t="s">
        <v>64</v>
      </c>
      <c r="F222" s="1">
        <v>285</v>
      </c>
      <c r="G222" s="1" t="s">
        <v>64</v>
      </c>
      <c r="H222" s="2">
        <v>41.066000000000003</v>
      </c>
      <c r="I222" s="2">
        <v>739.18799999999999</v>
      </c>
      <c r="J222" s="10">
        <f t="shared" si="2"/>
        <v>0</v>
      </c>
      <c r="K222" s="11">
        <f t="shared" si="3"/>
        <v>0</v>
      </c>
      <c r="L222" s="1">
        <v>0.17</v>
      </c>
      <c r="M222" s="1">
        <v>2.44</v>
      </c>
      <c r="N222" s="16">
        <f t="shared" si="52"/>
        <v>0</v>
      </c>
      <c r="O222" s="1"/>
      <c r="P222" s="1">
        <v>0.25</v>
      </c>
      <c r="Q222" s="1">
        <v>0.67</v>
      </c>
      <c r="R222" s="5">
        <v>0</v>
      </c>
      <c r="S222" s="1"/>
      <c r="T222" s="1">
        <v>0.14000000000000001</v>
      </c>
      <c r="U222" s="1">
        <v>11.78</v>
      </c>
      <c r="V222" s="16">
        <f t="shared" si="54"/>
        <v>0</v>
      </c>
      <c r="W222" s="1">
        <v>0</v>
      </c>
      <c r="X222" s="15">
        <v>410.66</v>
      </c>
      <c r="Y222" s="2"/>
      <c r="Z222" s="2">
        <v>11005.69</v>
      </c>
      <c r="AA222" s="1">
        <v>3</v>
      </c>
      <c r="AB222" s="1">
        <v>0</v>
      </c>
      <c r="AC222" s="1">
        <v>0</v>
      </c>
      <c r="AD222" s="1">
        <v>0</v>
      </c>
      <c r="AE222" s="1">
        <v>44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3</v>
      </c>
      <c r="AV222" s="1">
        <v>3</v>
      </c>
      <c r="AW222" s="1">
        <v>0</v>
      </c>
      <c r="AX222" s="1">
        <v>0</v>
      </c>
      <c r="AY222" s="1">
        <v>12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</v>
      </c>
      <c r="BF222" s="1">
        <v>3</v>
      </c>
      <c r="BG222" s="1">
        <v>0</v>
      </c>
      <c r="BH222" s="1">
        <v>0</v>
      </c>
      <c r="BI222" s="1">
        <v>212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>
      <c r="A223" s="1">
        <v>10233</v>
      </c>
      <c r="B223" s="1" t="s">
        <v>297</v>
      </c>
      <c r="C223" s="1">
        <v>16</v>
      </c>
      <c r="D223" s="1">
        <v>285</v>
      </c>
      <c r="E223" s="1" t="s">
        <v>64</v>
      </c>
      <c r="F223" s="1">
        <v>565</v>
      </c>
      <c r="G223" s="1" t="s">
        <v>94</v>
      </c>
      <c r="H223" s="2">
        <v>45.31</v>
      </c>
      <c r="I223" s="2">
        <v>724.96</v>
      </c>
      <c r="J223" s="10">
        <f t="shared" si="2"/>
        <v>0</v>
      </c>
      <c r="K223" s="11">
        <f t="shared" si="3"/>
        <v>0</v>
      </c>
      <c r="L223" s="1">
        <v>0</v>
      </c>
      <c r="M223" s="1">
        <v>0</v>
      </c>
      <c r="N223" s="16">
        <f t="shared" si="52"/>
        <v>0</v>
      </c>
      <c r="O223" s="1"/>
      <c r="P223" s="1">
        <v>0</v>
      </c>
      <c r="Q223" s="1">
        <v>0</v>
      </c>
      <c r="R223" s="5">
        <v>0</v>
      </c>
      <c r="S223" s="1"/>
      <c r="T223" s="1">
        <v>0.56000000000000005</v>
      </c>
      <c r="U223" s="1">
        <v>0.06</v>
      </c>
      <c r="V223" s="16">
        <f t="shared" si="54"/>
        <v>0</v>
      </c>
      <c r="W223" s="1">
        <v>0</v>
      </c>
      <c r="X223" s="15">
        <v>407.79</v>
      </c>
      <c r="Y223" s="2"/>
      <c r="Z223" s="2">
        <v>45.31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2</v>
      </c>
      <c r="BG223" s="1">
        <v>5</v>
      </c>
      <c r="BH223" s="1">
        <v>6</v>
      </c>
      <c r="BI223" s="1">
        <v>1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>
      <c r="A224" s="1">
        <v>70270</v>
      </c>
      <c r="B224" s="1" t="s">
        <v>336</v>
      </c>
      <c r="C224" s="1">
        <v>1</v>
      </c>
      <c r="D224" s="1">
        <v>285</v>
      </c>
      <c r="E224" s="1" t="s">
        <v>64</v>
      </c>
      <c r="F224" s="1">
        <v>285</v>
      </c>
      <c r="G224" s="1" t="s">
        <v>64</v>
      </c>
      <c r="H224" s="2">
        <v>780.58</v>
      </c>
      <c r="I224" s="2">
        <v>780.58</v>
      </c>
      <c r="J224" s="10">
        <f t="shared" si="2"/>
        <v>0</v>
      </c>
      <c r="K224" s="11">
        <f t="shared" si="3"/>
        <v>0</v>
      </c>
      <c r="L224" s="1">
        <v>0</v>
      </c>
      <c r="M224" s="1">
        <v>0</v>
      </c>
      <c r="N224" s="16">
        <f t="shared" si="52"/>
        <v>0</v>
      </c>
      <c r="O224" s="1"/>
      <c r="P224" s="1">
        <v>0</v>
      </c>
      <c r="Q224" s="1">
        <v>0</v>
      </c>
      <c r="R224" s="5">
        <v>0</v>
      </c>
      <c r="S224" s="1"/>
      <c r="T224" s="1">
        <v>0.5</v>
      </c>
      <c r="U224" s="1">
        <v>7</v>
      </c>
      <c r="V224" s="16">
        <f t="shared" si="54"/>
        <v>0</v>
      </c>
      <c r="W224" s="1">
        <v>0</v>
      </c>
      <c r="X224" s="15">
        <v>390.29</v>
      </c>
      <c r="Y224" s="2"/>
      <c r="Z224" s="2">
        <v>5464.06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7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>
      <c r="A225" s="1">
        <v>70508</v>
      </c>
      <c r="B225" s="1" t="s">
        <v>353</v>
      </c>
      <c r="C225" s="1">
        <v>24</v>
      </c>
      <c r="D225" s="1">
        <v>285</v>
      </c>
      <c r="E225" s="1" t="s">
        <v>64</v>
      </c>
      <c r="F225" s="1">
        <v>285</v>
      </c>
      <c r="G225" s="1" t="s">
        <v>64</v>
      </c>
      <c r="H225" s="2">
        <v>34.967700000000001</v>
      </c>
      <c r="I225" s="2">
        <v>839.22479999999996</v>
      </c>
      <c r="J225" s="10">
        <f t="shared" si="2"/>
        <v>0</v>
      </c>
      <c r="K225" s="11">
        <f t="shared" si="3"/>
        <v>0</v>
      </c>
      <c r="L225" s="1">
        <v>0</v>
      </c>
      <c r="M225" s="1">
        <v>0</v>
      </c>
      <c r="N225" s="16">
        <f t="shared" si="52"/>
        <v>0</v>
      </c>
      <c r="O225" s="1"/>
      <c r="P225" s="1">
        <v>0.46</v>
      </c>
      <c r="Q225" s="1">
        <v>3.08</v>
      </c>
      <c r="R225" s="5">
        <v>0</v>
      </c>
      <c r="S225" s="1"/>
      <c r="T225" s="1">
        <v>0</v>
      </c>
      <c r="U225" s="1">
        <v>0</v>
      </c>
      <c r="V225" s="16">
        <f t="shared" si="54"/>
        <v>0</v>
      </c>
      <c r="W225" s="1">
        <v>0</v>
      </c>
      <c r="X225" s="15">
        <v>384.64</v>
      </c>
      <c r="Y225" s="2"/>
      <c r="Z225" s="2">
        <v>2587.61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5</v>
      </c>
      <c r="AV225" s="1">
        <v>12</v>
      </c>
      <c r="AW225" s="1">
        <v>0</v>
      </c>
      <c r="AX225" s="1">
        <v>0</v>
      </c>
      <c r="AY225" s="1">
        <v>74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>
      <c r="A226" s="1">
        <v>70980</v>
      </c>
      <c r="B226" s="1" t="s">
        <v>355</v>
      </c>
      <c r="C226" s="1">
        <v>15</v>
      </c>
      <c r="D226" s="1">
        <v>285</v>
      </c>
      <c r="E226" s="1" t="s">
        <v>64</v>
      </c>
      <c r="F226" s="1">
        <v>562</v>
      </c>
      <c r="G226" s="1" t="s">
        <v>65</v>
      </c>
      <c r="H226" s="2">
        <v>28.82</v>
      </c>
      <c r="I226" s="2">
        <v>432.3</v>
      </c>
      <c r="J226" s="10">
        <f t="shared" si="2"/>
        <v>0</v>
      </c>
      <c r="K226" s="11">
        <f t="shared" si="3"/>
        <v>0</v>
      </c>
      <c r="L226" s="1">
        <v>0</v>
      </c>
      <c r="M226" s="1">
        <v>0</v>
      </c>
      <c r="N226" s="16">
        <f t="shared" si="52"/>
        <v>0</v>
      </c>
      <c r="O226" s="1"/>
      <c r="P226" s="1">
        <v>0</v>
      </c>
      <c r="Q226" s="1">
        <v>0</v>
      </c>
      <c r="R226" s="5">
        <v>0</v>
      </c>
      <c r="S226" s="1"/>
      <c r="T226" s="1">
        <v>0.87</v>
      </c>
      <c r="U226" s="1">
        <v>0</v>
      </c>
      <c r="V226" s="16">
        <f t="shared" si="54"/>
        <v>0</v>
      </c>
      <c r="W226" s="1">
        <v>0</v>
      </c>
      <c r="X226" s="15">
        <v>374.66</v>
      </c>
      <c r="Y226" s="2"/>
      <c r="Z226" s="2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13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>
      <c r="A227" s="1">
        <v>70049</v>
      </c>
      <c r="B227" s="1" t="s">
        <v>302</v>
      </c>
      <c r="C227" s="1">
        <v>18</v>
      </c>
      <c r="D227" s="1">
        <v>285</v>
      </c>
      <c r="E227" s="1" t="s">
        <v>64</v>
      </c>
      <c r="F227" s="1">
        <v>558</v>
      </c>
      <c r="G227" s="1" t="s">
        <v>67</v>
      </c>
      <c r="H227" s="2">
        <v>45.62</v>
      </c>
      <c r="I227" s="2">
        <v>821.16</v>
      </c>
      <c r="J227" s="10">
        <f t="shared" si="2"/>
        <v>0</v>
      </c>
      <c r="K227" s="11">
        <f t="shared" si="3"/>
        <v>0</v>
      </c>
      <c r="L227" s="1">
        <v>0.25</v>
      </c>
      <c r="M227" s="1">
        <v>0</v>
      </c>
      <c r="N227" s="16">
        <f t="shared" si="52"/>
        <v>0</v>
      </c>
      <c r="O227" s="1"/>
      <c r="P227" s="1">
        <v>0</v>
      </c>
      <c r="Q227" s="1">
        <v>0</v>
      </c>
      <c r="R227" s="5">
        <v>0</v>
      </c>
      <c r="S227" s="1"/>
      <c r="T227" s="1">
        <v>0.11</v>
      </c>
      <c r="U227" s="1">
        <v>0</v>
      </c>
      <c r="V227" s="16">
        <f t="shared" si="54"/>
        <v>0</v>
      </c>
      <c r="W227" s="1">
        <v>0</v>
      </c>
      <c r="X227" s="15">
        <v>296.52999999999997</v>
      </c>
      <c r="Y227" s="2"/>
      <c r="Z227" s="2">
        <v>0</v>
      </c>
      <c r="AA227" s="1">
        <v>0</v>
      </c>
      <c r="AB227" s="1">
        <v>0</v>
      </c>
      <c r="AC227" s="1">
        <v>2</v>
      </c>
      <c r="AD227" s="1">
        <v>5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1</v>
      </c>
      <c r="BH227" s="1">
        <v>2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>
      <c r="A228" s="1">
        <v>70979</v>
      </c>
      <c r="B228" s="1" t="s">
        <v>354</v>
      </c>
      <c r="C228" s="1">
        <v>16</v>
      </c>
      <c r="D228" s="1">
        <v>285</v>
      </c>
      <c r="E228" s="1" t="s">
        <v>64</v>
      </c>
      <c r="F228" s="1">
        <v>1</v>
      </c>
      <c r="G228" s="1" t="s">
        <v>312</v>
      </c>
      <c r="H228" s="2">
        <v>14.07</v>
      </c>
      <c r="I228" s="2">
        <v>225.12</v>
      </c>
      <c r="J228" s="10">
        <f t="shared" si="2"/>
        <v>0</v>
      </c>
      <c r="K228" s="11">
        <f t="shared" si="3"/>
        <v>0</v>
      </c>
      <c r="L228" s="1">
        <v>1.22</v>
      </c>
      <c r="M228" s="1">
        <v>-0.44</v>
      </c>
      <c r="N228" s="5">
        <v>0</v>
      </c>
      <c r="O228" s="1"/>
      <c r="P228" s="1">
        <v>0</v>
      </c>
      <c r="Q228" s="1">
        <v>0</v>
      </c>
      <c r="R228" s="5">
        <v>0</v>
      </c>
      <c r="S228" s="1"/>
      <c r="T228" s="1">
        <v>0</v>
      </c>
      <c r="U228" s="1">
        <v>0</v>
      </c>
      <c r="V228" s="16">
        <f t="shared" si="54"/>
        <v>0</v>
      </c>
      <c r="W228" s="1">
        <v>0</v>
      </c>
      <c r="X228" s="15">
        <v>274.36</v>
      </c>
      <c r="Y228" s="2"/>
      <c r="Z228" s="2">
        <v>-98.49</v>
      </c>
      <c r="AA228" s="1">
        <v>15</v>
      </c>
      <c r="AB228" s="1">
        <v>7</v>
      </c>
      <c r="AC228" s="1">
        <v>1</v>
      </c>
      <c r="AD228" s="1">
        <v>0</v>
      </c>
      <c r="AE228" s="1">
        <v>-7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>
      <c r="A229" s="1">
        <v>70088</v>
      </c>
      <c r="B229" s="1" t="s">
        <v>306</v>
      </c>
      <c r="C229" s="1">
        <v>16</v>
      </c>
      <c r="D229" s="1">
        <v>285</v>
      </c>
      <c r="E229" s="1" t="s">
        <v>64</v>
      </c>
      <c r="F229" s="1">
        <v>558</v>
      </c>
      <c r="G229" s="1" t="s">
        <v>67</v>
      </c>
      <c r="H229" s="2">
        <v>54.07</v>
      </c>
      <c r="I229" s="2">
        <v>865.12</v>
      </c>
      <c r="J229" s="10">
        <f t="shared" si="2"/>
        <v>0</v>
      </c>
      <c r="K229" s="11">
        <f t="shared" si="3"/>
        <v>0</v>
      </c>
      <c r="L229" s="1">
        <v>0</v>
      </c>
      <c r="M229" s="1">
        <v>0</v>
      </c>
      <c r="N229" s="16">
        <f t="shared" ref="N229:N266" si="55">MAX(0,(TRUNC((L229*0.75)-M229)))</f>
        <v>0</v>
      </c>
      <c r="O229" s="1"/>
      <c r="P229" s="1">
        <v>0</v>
      </c>
      <c r="Q229" s="1">
        <v>0</v>
      </c>
      <c r="R229" s="5">
        <v>0</v>
      </c>
      <c r="S229" s="1"/>
      <c r="T229" s="1">
        <v>0.31</v>
      </c>
      <c r="U229" s="1">
        <v>0</v>
      </c>
      <c r="V229" s="16">
        <f t="shared" si="54"/>
        <v>0</v>
      </c>
      <c r="W229" s="1">
        <v>0</v>
      </c>
      <c r="X229" s="15">
        <v>270.35000000000002</v>
      </c>
      <c r="Y229" s="2"/>
      <c r="Z229" s="2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2</v>
      </c>
      <c r="BH229" s="1">
        <v>6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>
      <c r="A230" s="1">
        <v>70194</v>
      </c>
      <c r="B230" s="1" t="s">
        <v>325</v>
      </c>
      <c r="C230" s="1">
        <v>10</v>
      </c>
      <c r="D230" s="1">
        <v>285</v>
      </c>
      <c r="E230" s="1" t="s">
        <v>64</v>
      </c>
      <c r="F230" s="1">
        <v>558</v>
      </c>
      <c r="G230" s="1" t="s">
        <v>67</v>
      </c>
      <c r="H230" s="2">
        <v>79.13</v>
      </c>
      <c r="I230" s="2">
        <v>791.3</v>
      </c>
      <c r="J230" s="10">
        <f t="shared" si="2"/>
        <v>0</v>
      </c>
      <c r="K230" s="11">
        <f t="shared" si="3"/>
        <v>0</v>
      </c>
      <c r="L230" s="1">
        <v>0</v>
      </c>
      <c r="M230" s="1">
        <v>0</v>
      </c>
      <c r="N230" s="16">
        <f t="shared" si="55"/>
        <v>0</v>
      </c>
      <c r="O230" s="1"/>
      <c r="P230" s="1">
        <v>0.3</v>
      </c>
      <c r="Q230" s="1">
        <v>0</v>
      </c>
      <c r="R230" s="5">
        <v>0</v>
      </c>
      <c r="S230" s="1"/>
      <c r="T230" s="1">
        <v>0</v>
      </c>
      <c r="U230" s="1">
        <v>0</v>
      </c>
      <c r="V230" s="16">
        <f t="shared" si="54"/>
        <v>0</v>
      </c>
      <c r="W230" s="1">
        <v>0</v>
      </c>
      <c r="X230" s="15">
        <v>237.39</v>
      </c>
      <c r="Y230" s="2"/>
      <c r="Z230" s="2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3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>
      <c r="A231" s="1">
        <v>70321</v>
      </c>
      <c r="B231" s="1" t="s">
        <v>338</v>
      </c>
      <c r="C231" s="1">
        <v>24</v>
      </c>
      <c r="D231" s="1">
        <v>285</v>
      </c>
      <c r="E231" s="1" t="s">
        <v>64</v>
      </c>
      <c r="F231" s="1">
        <v>285</v>
      </c>
      <c r="G231" s="1" t="s">
        <v>64</v>
      </c>
      <c r="H231" s="2">
        <v>36.869999999999997</v>
      </c>
      <c r="I231" s="2">
        <v>884.88</v>
      </c>
      <c r="J231" s="10">
        <f t="shared" si="2"/>
        <v>0</v>
      </c>
      <c r="K231" s="11">
        <f t="shared" si="3"/>
        <v>0</v>
      </c>
      <c r="L231" s="1">
        <v>0.19</v>
      </c>
      <c r="M231" s="1">
        <v>0</v>
      </c>
      <c r="N231" s="16">
        <f t="shared" si="55"/>
        <v>0</v>
      </c>
      <c r="O231" s="1"/>
      <c r="P231" s="1">
        <v>0</v>
      </c>
      <c r="Q231" s="1">
        <v>0</v>
      </c>
      <c r="R231" s="5">
        <v>0</v>
      </c>
      <c r="S231" s="1"/>
      <c r="T231" s="1">
        <v>0</v>
      </c>
      <c r="U231" s="1">
        <v>0</v>
      </c>
      <c r="V231" s="16">
        <f t="shared" si="54"/>
        <v>0</v>
      </c>
      <c r="W231" s="1">
        <v>0</v>
      </c>
      <c r="X231" s="15">
        <v>165.91</v>
      </c>
      <c r="Y231" s="2"/>
      <c r="Z231" s="2">
        <v>0</v>
      </c>
      <c r="AA231" s="1">
        <v>0</v>
      </c>
      <c r="AB231" s="1">
        <v>0</v>
      </c>
      <c r="AC231" s="1">
        <v>1</v>
      </c>
      <c r="AD231" s="1">
        <v>7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>
      <c r="A232" s="1">
        <v>70165</v>
      </c>
      <c r="B232" s="1" t="s">
        <v>314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40.15</v>
      </c>
      <c r="I232" s="2">
        <v>963.6</v>
      </c>
      <c r="J232" s="10">
        <f t="shared" si="2"/>
        <v>0</v>
      </c>
      <c r="K232" s="11">
        <f t="shared" si="3"/>
        <v>0</v>
      </c>
      <c r="L232" s="1">
        <v>0</v>
      </c>
      <c r="M232" s="1">
        <v>0</v>
      </c>
      <c r="N232" s="16">
        <f t="shared" si="55"/>
        <v>0</v>
      </c>
      <c r="O232" s="1"/>
      <c r="P232" s="1">
        <v>0</v>
      </c>
      <c r="Q232" s="1">
        <v>0</v>
      </c>
      <c r="R232" s="5">
        <v>0</v>
      </c>
      <c r="S232" s="1"/>
      <c r="T232" s="1">
        <v>0.15</v>
      </c>
      <c r="U232" s="1">
        <v>0</v>
      </c>
      <c r="V232" s="16">
        <f t="shared" si="54"/>
        <v>0</v>
      </c>
      <c r="W232" s="1">
        <v>0</v>
      </c>
      <c r="X232" s="15">
        <v>140.52000000000001</v>
      </c>
      <c r="Y232" s="2"/>
      <c r="Z232" s="2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3</v>
      </c>
      <c r="BH232" s="1">
        <v>1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>
      <c r="A233" s="1">
        <v>70106</v>
      </c>
      <c r="B233" s="1" t="s">
        <v>104</v>
      </c>
      <c r="C233" s="1">
        <v>24</v>
      </c>
      <c r="D233" s="1">
        <v>285</v>
      </c>
      <c r="E233" s="1" t="s">
        <v>64</v>
      </c>
      <c r="F233" s="1">
        <v>28</v>
      </c>
      <c r="G233" s="1" t="s">
        <v>98</v>
      </c>
      <c r="H233" s="2">
        <v>35</v>
      </c>
      <c r="I233" s="2">
        <v>840</v>
      </c>
      <c r="J233" s="10">
        <f t="shared" si="2"/>
        <v>0</v>
      </c>
      <c r="K233" s="11">
        <f t="shared" si="3"/>
        <v>0</v>
      </c>
      <c r="L233" s="1">
        <v>0.02</v>
      </c>
      <c r="M233" s="1">
        <v>0.08</v>
      </c>
      <c r="N233" s="16">
        <f t="shared" si="55"/>
        <v>0</v>
      </c>
      <c r="O233" s="1"/>
      <c r="P233" s="1">
        <v>0.15</v>
      </c>
      <c r="Q233" s="1">
        <v>7.42</v>
      </c>
      <c r="R233" s="5">
        <v>0</v>
      </c>
      <c r="S233" s="1"/>
      <c r="T233" s="1">
        <v>0</v>
      </c>
      <c r="U233" s="1">
        <v>0.12</v>
      </c>
      <c r="V233" s="16">
        <f t="shared" si="54"/>
        <v>0</v>
      </c>
      <c r="W233" s="1">
        <v>0</v>
      </c>
      <c r="X233" s="15">
        <v>140</v>
      </c>
      <c r="Y233" s="2"/>
      <c r="Z233" s="2">
        <v>6405</v>
      </c>
      <c r="AA233" s="1">
        <v>0</v>
      </c>
      <c r="AB233" s="1">
        <v>1</v>
      </c>
      <c r="AC233" s="1">
        <v>0</v>
      </c>
      <c r="AD233" s="1">
        <v>0</v>
      </c>
      <c r="AE233" s="1">
        <v>2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3</v>
      </c>
      <c r="AV233" s="1">
        <v>1</v>
      </c>
      <c r="AW233" s="1">
        <v>0</v>
      </c>
      <c r="AX233" s="1">
        <v>0</v>
      </c>
      <c r="AY233" s="1">
        <v>178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3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>
      <c r="A234" s="1">
        <v>70411</v>
      </c>
      <c r="B234" s="1" t="s">
        <v>346</v>
      </c>
      <c r="C234" s="1">
        <v>16</v>
      </c>
      <c r="D234" s="1">
        <v>285</v>
      </c>
      <c r="E234" s="1" t="s">
        <v>64</v>
      </c>
      <c r="F234" s="1">
        <v>387</v>
      </c>
      <c r="G234" s="1" t="s">
        <v>94</v>
      </c>
      <c r="H234" s="2">
        <v>49.1</v>
      </c>
      <c r="I234" s="2">
        <v>785.6</v>
      </c>
      <c r="J234" s="10">
        <f t="shared" si="2"/>
        <v>0</v>
      </c>
      <c r="K234" s="11">
        <f t="shared" si="3"/>
        <v>0</v>
      </c>
      <c r="L234" s="1">
        <v>0.12</v>
      </c>
      <c r="M234" s="1">
        <v>0</v>
      </c>
      <c r="N234" s="16">
        <f t="shared" si="55"/>
        <v>0</v>
      </c>
      <c r="O234" s="1"/>
      <c r="P234" s="1">
        <v>0</v>
      </c>
      <c r="Q234" s="1">
        <v>0</v>
      </c>
      <c r="R234" s="5">
        <v>0</v>
      </c>
      <c r="S234" s="1"/>
      <c r="T234" s="1">
        <v>0</v>
      </c>
      <c r="U234" s="1">
        <v>0</v>
      </c>
      <c r="V234" s="16">
        <f t="shared" si="54"/>
        <v>0</v>
      </c>
      <c r="W234" s="1">
        <v>0</v>
      </c>
      <c r="X234" s="15">
        <v>98.2</v>
      </c>
      <c r="Y234" s="2"/>
      <c r="Z234" s="2">
        <v>0</v>
      </c>
      <c r="AA234" s="1">
        <v>0</v>
      </c>
      <c r="AB234" s="1">
        <v>0</v>
      </c>
      <c r="AC234" s="1">
        <v>2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>
      <c r="A235" s="1">
        <v>70193</v>
      </c>
      <c r="B235" s="1" t="s">
        <v>324</v>
      </c>
      <c r="C235" s="1">
        <v>10</v>
      </c>
      <c r="D235" s="1">
        <v>285</v>
      </c>
      <c r="E235" s="1" t="s">
        <v>64</v>
      </c>
      <c r="F235" s="1">
        <v>588</v>
      </c>
      <c r="G235" s="1" t="s">
        <v>146</v>
      </c>
      <c r="H235" s="2">
        <v>79.13</v>
      </c>
      <c r="I235" s="2">
        <v>791.3</v>
      </c>
      <c r="J235" s="10">
        <f t="shared" si="2"/>
        <v>0</v>
      </c>
      <c r="K235" s="11">
        <f t="shared" si="3"/>
        <v>0</v>
      </c>
      <c r="L235" s="1">
        <v>0.1</v>
      </c>
      <c r="M235" s="1">
        <v>0</v>
      </c>
      <c r="N235" s="16">
        <f t="shared" si="55"/>
        <v>0</v>
      </c>
      <c r="O235" s="1"/>
      <c r="P235" s="1">
        <v>0</v>
      </c>
      <c r="Q235" s="1">
        <v>0</v>
      </c>
      <c r="R235" s="5">
        <v>0</v>
      </c>
      <c r="S235" s="1"/>
      <c r="T235" s="1">
        <v>0</v>
      </c>
      <c r="U235" s="1">
        <v>0</v>
      </c>
      <c r="V235" s="16">
        <f t="shared" si="54"/>
        <v>0</v>
      </c>
      <c r="W235" s="1">
        <v>0</v>
      </c>
      <c r="X235" s="15">
        <v>79.13</v>
      </c>
      <c r="Y235" s="2"/>
      <c r="Z235" s="2">
        <v>0</v>
      </c>
      <c r="AA235" s="1">
        <v>0</v>
      </c>
      <c r="AB235" s="1">
        <v>0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>
      <c r="A236" s="1">
        <v>70198</v>
      </c>
      <c r="B236" s="1" t="s">
        <v>329</v>
      </c>
      <c r="C236" s="1">
        <v>10</v>
      </c>
      <c r="D236" s="1">
        <v>285</v>
      </c>
      <c r="E236" s="1" t="s">
        <v>64</v>
      </c>
      <c r="F236" s="1">
        <v>558</v>
      </c>
      <c r="G236" s="1" t="s">
        <v>67</v>
      </c>
      <c r="H236" s="2">
        <v>79.13</v>
      </c>
      <c r="I236" s="2">
        <v>791.3</v>
      </c>
      <c r="J236" s="10">
        <f t="shared" si="2"/>
        <v>0</v>
      </c>
      <c r="K236" s="11">
        <f t="shared" si="3"/>
        <v>0</v>
      </c>
      <c r="L236" s="1">
        <v>0.1</v>
      </c>
      <c r="M236" s="1">
        <v>0</v>
      </c>
      <c r="N236" s="16">
        <f t="shared" si="55"/>
        <v>0</v>
      </c>
      <c r="O236" s="1"/>
      <c r="P236" s="1">
        <v>0</v>
      </c>
      <c r="Q236" s="1">
        <v>0</v>
      </c>
      <c r="R236" s="5">
        <v>0</v>
      </c>
      <c r="S236" s="1"/>
      <c r="T236" s="1">
        <v>0</v>
      </c>
      <c r="U236" s="1">
        <v>0</v>
      </c>
      <c r="V236" s="16">
        <f t="shared" si="54"/>
        <v>0</v>
      </c>
      <c r="W236" s="1">
        <v>0</v>
      </c>
      <c r="X236" s="15">
        <v>79.13</v>
      </c>
      <c r="Y236" s="2"/>
      <c r="Z236" s="2">
        <v>0</v>
      </c>
      <c r="AA236" s="1">
        <v>0</v>
      </c>
      <c r="AB236" s="1">
        <v>0</v>
      </c>
      <c r="AC236" s="1">
        <v>0</v>
      </c>
      <c r="AD236" s="1">
        <v>2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>
      <c r="A237" s="1">
        <v>70414</v>
      </c>
      <c r="B237" s="1" t="s">
        <v>349</v>
      </c>
      <c r="C237" s="1">
        <v>16</v>
      </c>
      <c r="D237" s="1">
        <v>285</v>
      </c>
      <c r="E237" s="1" t="s">
        <v>64</v>
      </c>
      <c r="F237" s="1">
        <v>387</v>
      </c>
      <c r="G237" s="1" t="s">
        <v>94</v>
      </c>
      <c r="H237" s="2">
        <v>49.1</v>
      </c>
      <c r="I237" s="2">
        <v>785.6</v>
      </c>
      <c r="J237" s="10">
        <f t="shared" si="2"/>
        <v>0</v>
      </c>
      <c r="K237" s="11">
        <f t="shared" si="3"/>
        <v>0</v>
      </c>
      <c r="L237" s="1">
        <v>0.09</v>
      </c>
      <c r="M237" s="1">
        <v>-0.12</v>
      </c>
      <c r="N237" s="16">
        <f t="shared" si="55"/>
        <v>0</v>
      </c>
      <c r="O237" s="1"/>
      <c r="P237" s="1">
        <v>0</v>
      </c>
      <c r="Q237" s="1">
        <v>0</v>
      </c>
      <c r="R237" s="5">
        <v>0</v>
      </c>
      <c r="S237" s="1"/>
      <c r="T237" s="1">
        <v>0</v>
      </c>
      <c r="U237" s="1">
        <v>0</v>
      </c>
      <c r="V237" s="16">
        <f t="shared" si="54"/>
        <v>0</v>
      </c>
      <c r="W237" s="1">
        <v>0</v>
      </c>
      <c r="X237" s="15">
        <v>73.650000000000006</v>
      </c>
      <c r="Y237" s="2"/>
      <c r="Z237" s="2">
        <v>-98.2</v>
      </c>
      <c r="AA237" s="1">
        <v>0</v>
      </c>
      <c r="AB237" s="1">
        <v>0</v>
      </c>
      <c r="AC237" s="1">
        <v>0</v>
      </c>
      <c r="AD237" s="1">
        <v>3</v>
      </c>
      <c r="AE237" s="1">
        <v>-2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>
      <c r="A238" s="1">
        <v>70133</v>
      </c>
      <c r="B238" s="1" t="s">
        <v>293</v>
      </c>
      <c r="C238" s="1">
        <v>24</v>
      </c>
      <c r="D238" s="1">
        <v>285</v>
      </c>
      <c r="E238" s="1" t="s">
        <v>64</v>
      </c>
      <c r="F238" s="1">
        <v>999</v>
      </c>
      <c r="G238" s="1" t="s">
        <v>292</v>
      </c>
      <c r="H238" s="2">
        <v>48.754800000000003</v>
      </c>
      <c r="I238" s="2">
        <v>1170.1152</v>
      </c>
      <c r="J238" s="10">
        <f t="shared" si="2"/>
        <v>0</v>
      </c>
      <c r="K238" s="11">
        <f t="shared" si="3"/>
        <v>0</v>
      </c>
      <c r="L238" s="1">
        <v>0</v>
      </c>
      <c r="M238" s="1">
        <v>0</v>
      </c>
      <c r="N238" s="16">
        <f t="shared" si="55"/>
        <v>0</v>
      </c>
      <c r="O238" s="1"/>
      <c r="P238" s="1">
        <v>0</v>
      </c>
      <c r="Q238" s="1">
        <v>0</v>
      </c>
      <c r="R238" s="5">
        <v>0</v>
      </c>
      <c r="S238" s="1"/>
      <c r="T238" s="1">
        <v>0.04</v>
      </c>
      <c r="U238" s="1">
        <v>0.08</v>
      </c>
      <c r="V238" s="16">
        <f t="shared" si="54"/>
        <v>0</v>
      </c>
      <c r="W238" s="1">
        <v>0</v>
      </c>
      <c r="X238" s="15">
        <v>48.75</v>
      </c>
      <c r="Y238" s="2"/>
      <c r="Z238" s="2">
        <v>97.51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1</v>
      </c>
      <c r="BH238" s="1">
        <v>0</v>
      </c>
      <c r="BI238" s="1">
        <v>2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>
      <c r="A239" s="1">
        <v>70413</v>
      </c>
      <c r="B239" s="1" t="s">
        <v>348</v>
      </c>
      <c r="C239" s="1">
        <v>16</v>
      </c>
      <c r="D239" s="1">
        <v>285</v>
      </c>
      <c r="E239" s="1" t="s">
        <v>64</v>
      </c>
      <c r="F239" s="1">
        <v>387</v>
      </c>
      <c r="G239" s="1" t="s">
        <v>94</v>
      </c>
      <c r="H239" s="2">
        <v>19.100000000000001</v>
      </c>
      <c r="I239" s="2">
        <v>305.60000000000002</v>
      </c>
      <c r="J239" s="10">
        <f t="shared" si="2"/>
        <v>0</v>
      </c>
      <c r="K239" s="11">
        <f t="shared" si="3"/>
        <v>0</v>
      </c>
      <c r="L239" s="1">
        <v>0.03</v>
      </c>
      <c r="M239" s="1">
        <v>0</v>
      </c>
      <c r="N239" s="16">
        <f t="shared" si="55"/>
        <v>0</v>
      </c>
      <c r="O239" s="1"/>
      <c r="P239" s="1">
        <v>0.12</v>
      </c>
      <c r="Q239" s="1">
        <v>0</v>
      </c>
      <c r="R239" s="5">
        <v>0</v>
      </c>
      <c r="S239" s="1"/>
      <c r="T239" s="1">
        <v>0</v>
      </c>
      <c r="U239" s="1">
        <v>0</v>
      </c>
      <c r="V239" s="16">
        <f t="shared" si="54"/>
        <v>0</v>
      </c>
      <c r="W239" s="1">
        <v>0</v>
      </c>
      <c r="X239" s="15">
        <v>47.75</v>
      </c>
      <c r="Y239" s="2"/>
      <c r="Z239" s="2">
        <v>0</v>
      </c>
      <c r="AA239" s="1">
        <v>0</v>
      </c>
      <c r="AB239" s="1">
        <v>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2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>
      <c r="A240" s="1">
        <v>70108</v>
      </c>
      <c r="B240" s="1" t="s">
        <v>295</v>
      </c>
      <c r="C240" s="1">
        <v>70</v>
      </c>
      <c r="D240" s="1">
        <v>285</v>
      </c>
      <c r="E240" s="1" t="s">
        <v>64</v>
      </c>
      <c r="F240" s="1">
        <v>28</v>
      </c>
      <c r="G240" s="1" t="s">
        <v>98</v>
      </c>
      <c r="H240" s="2">
        <v>13.911099999999999</v>
      </c>
      <c r="I240" s="2">
        <v>973.77700000000004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55"/>
        <v>0</v>
      </c>
      <c r="O240" s="1"/>
      <c r="P240" s="1">
        <v>0</v>
      </c>
      <c r="Q240" s="1">
        <v>0.01</v>
      </c>
      <c r="R240" s="5">
        <v>0</v>
      </c>
      <c r="S240" s="1"/>
      <c r="T240" s="1">
        <v>0.02</v>
      </c>
      <c r="U240" s="1">
        <v>0</v>
      </c>
      <c r="V240" s="16">
        <f t="shared" si="54"/>
        <v>0</v>
      </c>
      <c r="W240" s="1">
        <v>0</v>
      </c>
      <c r="X240" s="15">
        <v>20.87</v>
      </c>
      <c r="Y240" s="2"/>
      <c r="Z240" s="2">
        <v>13.91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1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3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5.3968999999999996</v>
      </c>
      <c r="I241" s="2">
        <v>1727.008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55"/>
        <v>0</v>
      </c>
      <c r="O241" s="1"/>
      <c r="P241" s="1">
        <v>0</v>
      </c>
      <c r="Q241" s="1">
        <v>0</v>
      </c>
      <c r="R241" s="5">
        <v>0</v>
      </c>
      <c r="S241" s="1"/>
      <c r="T241" s="1">
        <v>0</v>
      </c>
      <c r="U241" s="1">
        <v>0</v>
      </c>
      <c r="V241" s="16">
        <f t="shared" si="54"/>
        <v>0</v>
      </c>
      <c r="W241" s="1">
        <v>0</v>
      </c>
      <c r="X241" s="15">
        <v>5.4</v>
      </c>
      <c r="Y241" s="2"/>
      <c r="Z241" s="2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>
      <c r="A242" s="1">
        <v>307</v>
      </c>
      <c r="B242" s="1" t="s">
        <v>296</v>
      </c>
      <c r="C242" s="1">
        <v>10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79.13</v>
      </c>
      <c r="I242" s="2">
        <v>791.3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55"/>
        <v>0</v>
      </c>
      <c r="O242" s="1"/>
      <c r="P242" s="1">
        <v>0</v>
      </c>
      <c r="Q242" s="1">
        <v>0</v>
      </c>
      <c r="R242" s="5">
        <v>0</v>
      </c>
      <c r="S242" s="1"/>
      <c r="T242" s="1">
        <v>0</v>
      </c>
      <c r="U242" s="1">
        <v>0</v>
      </c>
      <c r="V242" s="16">
        <f t="shared" si="54"/>
        <v>0</v>
      </c>
      <c r="W242" s="1">
        <v>0</v>
      </c>
      <c r="X242" s="15">
        <v>0</v>
      </c>
      <c r="Y242" s="2"/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>
      <c r="A243" s="1">
        <v>44289</v>
      </c>
      <c r="B243" s="1" t="s">
        <v>298</v>
      </c>
      <c r="C243" s="1">
        <v>16</v>
      </c>
      <c r="D243" s="1">
        <v>285</v>
      </c>
      <c r="E243" s="1" t="s">
        <v>64</v>
      </c>
      <c r="F243" s="1">
        <v>285</v>
      </c>
      <c r="G243" s="1" t="s">
        <v>64</v>
      </c>
      <c r="H243" s="2">
        <v>54.11</v>
      </c>
      <c r="I243" s="2">
        <v>865.76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55"/>
        <v>0</v>
      </c>
      <c r="O243" s="1"/>
      <c r="P243" s="1">
        <v>0</v>
      </c>
      <c r="Q243" s="1">
        <v>0</v>
      </c>
      <c r="R243" s="5">
        <v>0</v>
      </c>
      <c r="S243" s="1"/>
      <c r="T243" s="1">
        <v>0</v>
      </c>
      <c r="U243" s="1">
        <v>0</v>
      </c>
      <c r="V243" s="16">
        <f t="shared" si="54"/>
        <v>0</v>
      </c>
      <c r="W243" s="1">
        <v>0</v>
      </c>
      <c r="X243" s="15">
        <v>0</v>
      </c>
      <c r="Y243" s="2"/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>
      <c r="A244" s="1">
        <v>44290</v>
      </c>
      <c r="B244" s="1" t="s">
        <v>299</v>
      </c>
      <c r="C244" s="1">
        <v>16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53.03</v>
      </c>
      <c r="I244" s="2">
        <v>848.48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55"/>
        <v>0</v>
      </c>
      <c r="O244" s="1"/>
      <c r="P244" s="1">
        <v>0</v>
      </c>
      <c r="Q244" s="1">
        <v>0</v>
      </c>
      <c r="R244" s="5">
        <v>0</v>
      </c>
      <c r="S244" s="1"/>
      <c r="T244" s="1">
        <v>0</v>
      </c>
      <c r="U244" s="1">
        <v>0</v>
      </c>
      <c r="V244" s="16">
        <f t="shared" si="54"/>
        <v>0</v>
      </c>
      <c r="W244" s="1">
        <v>0</v>
      </c>
      <c r="X244" s="15">
        <v>0</v>
      </c>
      <c r="Y244" s="2"/>
      <c r="Z244" s="2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>
      <c r="A245" s="1">
        <v>70057</v>
      </c>
      <c r="B245" s="1" t="s">
        <v>303</v>
      </c>
      <c r="C245" s="1">
        <v>6</v>
      </c>
      <c r="D245" s="1">
        <v>285</v>
      </c>
      <c r="E245" s="1" t="s">
        <v>64</v>
      </c>
      <c r="F245" s="1">
        <v>998</v>
      </c>
      <c r="G245" s="1" t="s">
        <v>266</v>
      </c>
      <c r="H245" s="2">
        <v>138.214</v>
      </c>
      <c r="I245" s="2">
        <v>829.28399999999999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55"/>
        <v>0</v>
      </c>
      <c r="O245" s="1"/>
      <c r="P245" s="1">
        <v>0</v>
      </c>
      <c r="Q245" s="1">
        <v>0</v>
      </c>
      <c r="R245" s="5">
        <v>0</v>
      </c>
      <c r="S245" s="1"/>
      <c r="T245" s="1">
        <v>0</v>
      </c>
      <c r="U245" s="1">
        <v>0</v>
      </c>
      <c r="V245" s="16">
        <f t="shared" si="54"/>
        <v>0</v>
      </c>
      <c r="W245" s="1">
        <v>0</v>
      </c>
      <c r="X245" s="15">
        <v>0</v>
      </c>
      <c r="Y245" s="2"/>
      <c r="Z245" s="2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>
      <c r="A246" s="1">
        <v>70059</v>
      </c>
      <c r="B246" s="1" t="s">
        <v>304</v>
      </c>
      <c r="C246" s="1">
        <v>24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42.78</v>
      </c>
      <c r="I246" s="2">
        <v>1026.72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55"/>
        <v>0</v>
      </c>
      <c r="O246" s="1"/>
      <c r="P246" s="1">
        <v>0</v>
      </c>
      <c r="Q246" s="1">
        <v>0</v>
      </c>
      <c r="R246" s="5">
        <v>0</v>
      </c>
      <c r="S246" s="1"/>
      <c r="T246" s="1">
        <v>0</v>
      </c>
      <c r="U246" s="1">
        <v>0</v>
      </c>
      <c r="V246" s="16">
        <f t="shared" si="54"/>
        <v>0</v>
      </c>
      <c r="W246" s="1">
        <v>0</v>
      </c>
      <c r="X246" s="15">
        <v>0</v>
      </c>
      <c r="Y246" s="2"/>
      <c r="Z246" s="2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</row>
    <row r="247" spans="1:66">
      <c r="A247" s="1">
        <v>70107</v>
      </c>
      <c r="B247" s="1" t="s">
        <v>97</v>
      </c>
      <c r="C247" s="1">
        <v>40</v>
      </c>
      <c r="D247" s="1">
        <v>285</v>
      </c>
      <c r="E247" s="1" t="s">
        <v>64</v>
      </c>
      <c r="F247" s="1">
        <v>28</v>
      </c>
      <c r="G247" s="1" t="s">
        <v>98</v>
      </c>
      <c r="H247" s="2">
        <v>24.054400000000001</v>
      </c>
      <c r="I247" s="2">
        <v>962.17600000000004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55"/>
        <v>0</v>
      </c>
      <c r="O247" s="1"/>
      <c r="P247" s="1">
        <v>0</v>
      </c>
      <c r="Q247" s="1">
        <v>0</v>
      </c>
      <c r="R247" s="5">
        <v>0</v>
      </c>
      <c r="S247" s="1"/>
      <c r="T247" s="1">
        <v>0</v>
      </c>
      <c r="U247" s="1">
        <v>0</v>
      </c>
      <c r="V247" s="16">
        <f t="shared" si="54"/>
        <v>0</v>
      </c>
      <c r="W247" s="1">
        <v>0</v>
      </c>
      <c r="X247" s="15">
        <v>0</v>
      </c>
      <c r="Y247" s="2"/>
      <c r="Z247" s="2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>
      <c r="A248" s="1">
        <v>70118</v>
      </c>
      <c r="B248" s="1" t="s">
        <v>310</v>
      </c>
      <c r="C248" s="1">
        <v>25</v>
      </c>
      <c r="D248" s="1">
        <v>285</v>
      </c>
      <c r="E248" s="1" t="s">
        <v>64</v>
      </c>
      <c r="F248" s="1">
        <v>558</v>
      </c>
      <c r="G248" s="1" t="s">
        <v>67</v>
      </c>
      <c r="H248" s="2">
        <v>74.86</v>
      </c>
      <c r="I248" s="2">
        <v>1871.5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>
        <f t="shared" si="55"/>
        <v>0</v>
      </c>
      <c r="O248" s="1"/>
      <c r="P248" s="1">
        <v>0</v>
      </c>
      <c r="Q248" s="1">
        <v>0</v>
      </c>
      <c r="R248" s="5">
        <v>0</v>
      </c>
      <c r="S248" s="1"/>
      <c r="T248" s="1">
        <v>0</v>
      </c>
      <c r="U248" s="1">
        <v>0</v>
      </c>
      <c r="V248" s="16">
        <f t="shared" si="54"/>
        <v>0</v>
      </c>
      <c r="W248" s="1">
        <v>0</v>
      </c>
      <c r="X248" s="15">
        <v>0</v>
      </c>
      <c r="Y248" s="2"/>
      <c r="Z248" s="2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</row>
    <row r="249" spans="1:66">
      <c r="A249" s="1">
        <v>70175</v>
      </c>
      <c r="B249" s="1" t="s">
        <v>317</v>
      </c>
      <c r="C249" s="1">
        <v>20</v>
      </c>
      <c r="D249" s="1">
        <v>285</v>
      </c>
      <c r="E249" s="1" t="s">
        <v>64</v>
      </c>
      <c r="F249" s="1">
        <v>991</v>
      </c>
      <c r="G249" s="1" t="s">
        <v>141</v>
      </c>
      <c r="H249" s="2">
        <v>73.62</v>
      </c>
      <c r="I249" s="2">
        <v>1472.4</v>
      </c>
      <c r="J249" s="10">
        <f t="shared" si="2"/>
        <v>0</v>
      </c>
      <c r="K249" s="11">
        <f t="shared" si="3"/>
        <v>0</v>
      </c>
      <c r="L249" s="1">
        <v>0</v>
      </c>
      <c r="M249" s="1">
        <v>0.15</v>
      </c>
      <c r="N249" s="16">
        <f t="shared" si="55"/>
        <v>0</v>
      </c>
      <c r="O249" s="1"/>
      <c r="P249" s="1">
        <v>0</v>
      </c>
      <c r="Q249" s="1">
        <v>0</v>
      </c>
      <c r="R249" s="5">
        <v>0</v>
      </c>
      <c r="S249" s="1"/>
      <c r="T249" s="1">
        <v>0</v>
      </c>
      <c r="U249" s="1">
        <v>0</v>
      </c>
      <c r="V249" s="16">
        <f t="shared" si="54"/>
        <v>0</v>
      </c>
      <c r="W249" s="1">
        <v>0</v>
      </c>
      <c r="X249" s="15">
        <v>0</v>
      </c>
      <c r="Y249" s="2"/>
      <c r="Z249" s="2">
        <v>220.86</v>
      </c>
      <c r="AA249" s="1">
        <v>0</v>
      </c>
      <c r="AB249" s="1">
        <v>0</v>
      </c>
      <c r="AC249" s="1">
        <v>0</v>
      </c>
      <c r="AD249" s="1">
        <v>0</v>
      </c>
      <c r="AE249" s="1">
        <v>3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</row>
    <row r="250" spans="1:66">
      <c r="A250" s="1">
        <v>70190</v>
      </c>
      <c r="B250" s="1" t="s">
        <v>322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36.630000000000003</v>
      </c>
      <c r="I250" s="2">
        <v>439.56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55"/>
        <v>0</v>
      </c>
      <c r="O250" s="1"/>
      <c r="P250" s="1">
        <v>0</v>
      </c>
      <c r="Q250" s="1">
        <v>0</v>
      </c>
      <c r="R250" s="5">
        <v>0</v>
      </c>
      <c r="S250" s="1"/>
      <c r="T250" s="1">
        <v>0</v>
      </c>
      <c r="U250" s="1">
        <v>0</v>
      </c>
      <c r="V250" s="16">
        <f t="shared" si="54"/>
        <v>0</v>
      </c>
      <c r="W250" s="1">
        <v>0</v>
      </c>
      <c r="X250" s="15">
        <v>0</v>
      </c>
      <c r="Y250" s="2"/>
      <c r="Z250" s="2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</row>
    <row r="251" spans="1:66">
      <c r="A251" s="1">
        <v>70191</v>
      </c>
      <c r="B251" s="1" t="s">
        <v>323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79.13</v>
      </c>
      <c r="I251" s="2">
        <v>791.3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55"/>
        <v>0</v>
      </c>
      <c r="O251" s="1"/>
      <c r="P251" s="1">
        <v>0</v>
      </c>
      <c r="Q251" s="1">
        <v>0</v>
      </c>
      <c r="R251" s="5">
        <v>0</v>
      </c>
      <c r="S251" s="1"/>
      <c r="T251" s="1">
        <v>0</v>
      </c>
      <c r="U251" s="1">
        <v>0</v>
      </c>
      <c r="V251" s="16">
        <f t="shared" si="54"/>
        <v>0</v>
      </c>
      <c r="W251" s="1">
        <v>0</v>
      </c>
      <c r="X251" s="15">
        <v>0</v>
      </c>
      <c r="Y251" s="2"/>
      <c r="Z251" s="2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</row>
    <row r="252" spans="1:66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55"/>
        <v>0</v>
      </c>
      <c r="O252" s="1"/>
      <c r="P252" s="1">
        <v>0</v>
      </c>
      <c r="Q252" s="1">
        <v>0</v>
      </c>
      <c r="R252" s="5">
        <v>0</v>
      </c>
      <c r="S252" s="1"/>
      <c r="T252" s="1">
        <v>0</v>
      </c>
      <c r="U252" s="1">
        <v>0</v>
      </c>
      <c r="V252" s="16">
        <f t="shared" si="54"/>
        <v>0</v>
      </c>
      <c r="W252" s="1">
        <v>0</v>
      </c>
      <c r="X252" s="15">
        <v>0</v>
      </c>
      <c r="Y252" s="2"/>
      <c r="Z252" s="2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</row>
    <row r="253" spans="1:66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55"/>
        <v>0</v>
      </c>
      <c r="O253" s="1"/>
      <c r="P253" s="1">
        <v>0</v>
      </c>
      <c r="Q253" s="1">
        <v>0</v>
      </c>
      <c r="R253" s="5">
        <v>0</v>
      </c>
      <c r="S253" s="1"/>
      <c r="T253" s="1">
        <v>0</v>
      </c>
      <c r="U253" s="1">
        <v>0</v>
      </c>
      <c r="V253" s="16">
        <f t="shared" si="54"/>
        <v>0</v>
      </c>
      <c r="W253" s="1">
        <v>0</v>
      </c>
      <c r="X253" s="15">
        <v>0</v>
      </c>
      <c r="Y253" s="2"/>
      <c r="Z253" s="2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</row>
    <row r="254" spans="1:66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55"/>
        <v>0</v>
      </c>
      <c r="O254" s="1"/>
      <c r="P254" s="1">
        <v>0</v>
      </c>
      <c r="Q254" s="1">
        <v>0</v>
      </c>
      <c r="R254" s="5">
        <v>0</v>
      </c>
      <c r="S254" s="1"/>
      <c r="T254" s="1">
        <v>0</v>
      </c>
      <c r="U254" s="1">
        <v>0</v>
      </c>
      <c r="V254" s="16">
        <f t="shared" si="54"/>
        <v>0</v>
      </c>
      <c r="W254" s="1">
        <v>0</v>
      </c>
      <c r="X254" s="15">
        <v>0</v>
      </c>
      <c r="Y254" s="2"/>
      <c r="Z254" s="2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</row>
    <row r="255" spans="1:66">
      <c r="A255" s="1">
        <v>70217</v>
      </c>
      <c r="B255" s="1" t="s">
        <v>330</v>
      </c>
      <c r="C255" s="1">
        <v>20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71.84</v>
      </c>
      <c r="I255" s="2">
        <v>1436.8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55"/>
        <v>0</v>
      </c>
      <c r="O255" s="1"/>
      <c r="P255" s="1">
        <v>0</v>
      </c>
      <c r="Q255" s="1">
        <v>0</v>
      </c>
      <c r="R255" s="5">
        <v>0</v>
      </c>
      <c r="S255" s="1"/>
      <c r="T255" s="1">
        <v>0</v>
      </c>
      <c r="U255" s="1">
        <v>0</v>
      </c>
      <c r="V255" s="16">
        <f t="shared" si="54"/>
        <v>0</v>
      </c>
      <c r="W255" s="1">
        <v>0</v>
      </c>
      <c r="X255" s="15">
        <v>0</v>
      </c>
      <c r="Y255" s="2"/>
      <c r="Z255" s="2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</row>
    <row r="256" spans="1:66">
      <c r="A256" s="1">
        <v>70248</v>
      </c>
      <c r="B256" s="1" t="s">
        <v>333</v>
      </c>
      <c r="C256" s="1">
        <v>20</v>
      </c>
      <c r="D256" s="1">
        <v>285</v>
      </c>
      <c r="E256" s="1" t="s">
        <v>64</v>
      </c>
      <c r="F256" s="1">
        <v>998</v>
      </c>
      <c r="G256" s="1" t="s">
        <v>266</v>
      </c>
      <c r="H256" s="2">
        <v>39.17</v>
      </c>
      <c r="I256" s="2">
        <v>783.4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55"/>
        <v>0</v>
      </c>
      <c r="O256" s="1"/>
      <c r="P256" s="1">
        <v>0</v>
      </c>
      <c r="Q256" s="1">
        <v>0</v>
      </c>
      <c r="R256" s="5">
        <v>0</v>
      </c>
      <c r="S256" s="1"/>
      <c r="T256" s="1">
        <v>0</v>
      </c>
      <c r="U256" s="1">
        <v>0</v>
      </c>
      <c r="V256" s="16">
        <f t="shared" si="54"/>
        <v>0</v>
      </c>
      <c r="W256" s="1">
        <v>0</v>
      </c>
      <c r="X256" s="15">
        <v>0</v>
      </c>
      <c r="Y256" s="2"/>
      <c r="Z256" s="2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</row>
    <row r="257" spans="1:66">
      <c r="A257" s="1">
        <v>70317</v>
      </c>
      <c r="B257" s="1" t="s">
        <v>337</v>
      </c>
      <c r="C257" s="1">
        <v>20</v>
      </c>
      <c r="D257" s="1">
        <v>285</v>
      </c>
      <c r="E257" s="1" t="s">
        <v>64</v>
      </c>
      <c r="F257" s="1">
        <v>558</v>
      </c>
      <c r="G257" s="1" t="s">
        <v>67</v>
      </c>
      <c r="H257" s="2">
        <v>30.66</v>
      </c>
      <c r="I257" s="2">
        <v>613.20000000000005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55"/>
        <v>0</v>
      </c>
      <c r="O257" s="1"/>
      <c r="P257" s="1">
        <v>0</v>
      </c>
      <c r="Q257" s="1">
        <v>0</v>
      </c>
      <c r="R257" s="5">
        <v>0</v>
      </c>
      <c r="S257" s="1"/>
      <c r="T257" s="1">
        <v>0</v>
      </c>
      <c r="U257" s="1">
        <v>0</v>
      </c>
      <c r="V257" s="16">
        <f t="shared" si="54"/>
        <v>0</v>
      </c>
      <c r="W257" s="1">
        <v>0</v>
      </c>
      <c r="X257" s="15">
        <v>0</v>
      </c>
      <c r="Y257" s="2"/>
      <c r="Z257" s="2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38.04</v>
      </c>
      <c r="I258" s="2">
        <v>760.8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55"/>
        <v>0</v>
      </c>
      <c r="O258" s="1"/>
      <c r="P258" s="1">
        <v>0</v>
      </c>
      <c r="Q258" s="1">
        <v>0</v>
      </c>
      <c r="R258" s="5">
        <v>0</v>
      </c>
      <c r="S258" s="1"/>
      <c r="T258" s="1">
        <v>0</v>
      </c>
      <c r="U258" s="1">
        <v>0</v>
      </c>
      <c r="V258" s="16">
        <f t="shared" si="54"/>
        <v>0</v>
      </c>
      <c r="W258" s="1">
        <v>0</v>
      </c>
      <c r="X258" s="15">
        <v>0</v>
      </c>
      <c r="Y258" s="2"/>
      <c r="Z258" s="2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2">
        <v>84.22</v>
      </c>
      <c r="I259" s="2">
        <v>1010.64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55"/>
        <v>0</v>
      </c>
      <c r="O259" s="1"/>
      <c r="P259" s="1">
        <v>0</v>
      </c>
      <c r="Q259" s="1">
        <v>0</v>
      </c>
      <c r="R259" s="5">
        <v>0</v>
      </c>
      <c r="S259" s="1"/>
      <c r="T259" s="1">
        <v>0</v>
      </c>
      <c r="U259" s="1">
        <v>0</v>
      </c>
      <c r="V259" s="16">
        <f t="shared" si="54"/>
        <v>0</v>
      </c>
      <c r="W259" s="1">
        <v>0</v>
      </c>
      <c r="X259" s="15">
        <v>0</v>
      </c>
      <c r="Y259" s="2"/>
      <c r="Z259" s="2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36.630000000000003</v>
      </c>
      <c r="I260" s="2">
        <v>439.56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55"/>
        <v>0</v>
      </c>
      <c r="O260" s="1"/>
      <c r="P260" s="1">
        <v>0</v>
      </c>
      <c r="Q260" s="1">
        <v>0</v>
      </c>
      <c r="R260" s="5">
        <v>0</v>
      </c>
      <c r="S260" s="1"/>
      <c r="T260" s="1">
        <v>0</v>
      </c>
      <c r="U260" s="1">
        <v>0</v>
      </c>
      <c r="V260" s="16">
        <f t="shared" si="54"/>
        <v>0</v>
      </c>
      <c r="W260" s="1">
        <v>0</v>
      </c>
      <c r="X260" s="15">
        <v>0</v>
      </c>
      <c r="Y260" s="2"/>
      <c r="Z260" s="2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</row>
    <row r="261" spans="1:66">
      <c r="A261" s="1">
        <v>70412</v>
      </c>
      <c r="B261" s="1" t="s">
        <v>347</v>
      </c>
      <c r="C261" s="1">
        <v>16</v>
      </c>
      <c r="D261" s="1">
        <v>285</v>
      </c>
      <c r="E261" s="1" t="s">
        <v>64</v>
      </c>
      <c r="F261" s="1">
        <v>387</v>
      </c>
      <c r="G261" s="1" t="s">
        <v>94</v>
      </c>
      <c r="H261" s="2">
        <v>19.100000000000001</v>
      </c>
      <c r="I261" s="2">
        <v>305.60000000000002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55"/>
        <v>0</v>
      </c>
      <c r="O261" s="1"/>
      <c r="P261" s="1">
        <v>0</v>
      </c>
      <c r="Q261" s="1">
        <v>0</v>
      </c>
      <c r="R261" s="5">
        <v>0</v>
      </c>
      <c r="S261" s="1"/>
      <c r="T261" s="1">
        <v>0</v>
      </c>
      <c r="U261" s="1">
        <v>0</v>
      </c>
      <c r="V261" s="16">
        <f t="shared" si="54"/>
        <v>0</v>
      </c>
      <c r="W261" s="1">
        <v>0</v>
      </c>
      <c r="X261" s="15">
        <v>0</v>
      </c>
      <c r="Y261" s="2"/>
      <c r="Z261" s="2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</row>
    <row r="262" spans="1:66">
      <c r="A262" s="1">
        <v>70506</v>
      </c>
      <c r="B262" s="1" t="s">
        <v>351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979.59</v>
      </c>
      <c r="I262" s="2">
        <v>979.59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55"/>
        <v>0</v>
      </c>
      <c r="O262" s="1"/>
      <c r="P262" s="1">
        <v>0</v>
      </c>
      <c r="Q262" s="1">
        <v>0</v>
      </c>
      <c r="R262" s="5">
        <v>0</v>
      </c>
      <c r="S262" s="1"/>
      <c r="T262" s="1">
        <v>0</v>
      </c>
      <c r="U262" s="1">
        <v>0</v>
      </c>
      <c r="V262" s="16">
        <f t="shared" si="54"/>
        <v>0</v>
      </c>
      <c r="W262" s="1">
        <v>0</v>
      </c>
      <c r="X262" s="15">
        <v>0</v>
      </c>
      <c r="Y262" s="2"/>
      <c r="Z262" s="2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>
      <c r="A263" s="1">
        <v>78181</v>
      </c>
      <c r="B263" s="1" t="s">
        <v>357</v>
      </c>
      <c r="C263" s="1">
        <v>40</v>
      </c>
      <c r="D263" s="1">
        <v>285</v>
      </c>
      <c r="E263" s="1" t="s">
        <v>64</v>
      </c>
      <c r="F263" s="1">
        <v>1</v>
      </c>
      <c r="G263" s="1" t="s">
        <v>312</v>
      </c>
      <c r="H263" s="2">
        <v>3.64</v>
      </c>
      <c r="I263" s="2">
        <v>145.6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55"/>
        <v>0</v>
      </c>
      <c r="O263" s="1"/>
      <c r="P263" s="1">
        <v>0</v>
      </c>
      <c r="Q263" s="1">
        <v>0</v>
      </c>
      <c r="R263" s="5">
        <v>0</v>
      </c>
      <c r="S263" s="1"/>
      <c r="T263" s="1">
        <v>0</v>
      </c>
      <c r="U263" s="1">
        <v>0</v>
      </c>
      <c r="V263" s="16">
        <f t="shared" si="54"/>
        <v>0</v>
      </c>
      <c r="W263" s="1">
        <v>0</v>
      </c>
      <c r="X263" s="15">
        <v>0</v>
      </c>
      <c r="Y263" s="2"/>
      <c r="Z263" s="2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>
      <c r="A264" s="1">
        <v>95394</v>
      </c>
      <c r="B264" s="1" t="s">
        <v>359</v>
      </c>
      <c r="C264" s="1">
        <v>10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4</v>
      </c>
      <c r="I264" s="2">
        <v>40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55"/>
        <v>0</v>
      </c>
      <c r="O264" s="1"/>
      <c r="P264" s="1">
        <v>0</v>
      </c>
      <c r="Q264" s="1">
        <v>0</v>
      </c>
      <c r="R264" s="5">
        <v>0</v>
      </c>
      <c r="S264" s="1"/>
      <c r="T264" s="1">
        <v>0</v>
      </c>
      <c r="U264" s="1">
        <v>0</v>
      </c>
      <c r="V264" s="16">
        <f t="shared" si="54"/>
        <v>0</v>
      </c>
      <c r="W264" s="1">
        <v>0</v>
      </c>
      <c r="X264" s="15">
        <v>0</v>
      </c>
      <c r="Y264" s="2"/>
      <c r="Z264" s="2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</row>
    <row r="265" spans="1:66">
      <c r="A265" s="1">
        <v>95677</v>
      </c>
      <c r="B265" s="1" t="s">
        <v>360</v>
      </c>
      <c r="C265" s="1">
        <v>144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5.8</v>
      </c>
      <c r="I265" s="2">
        <v>835.2</v>
      </c>
      <c r="J265" s="10">
        <f t="shared" si="2"/>
        <v>0</v>
      </c>
      <c r="K265" s="11">
        <f t="shared" si="3"/>
        <v>0</v>
      </c>
      <c r="L265" s="1">
        <v>0</v>
      </c>
      <c r="M265" s="1">
        <v>0</v>
      </c>
      <c r="N265" s="16">
        <f t="shared" si="55"/>
        <v>0</v>
      </c>
      <c r="O265" s="1"/>
      <c r="P265" s="1">
        <v>0</v>
      </c>
      <c r="Q265" s="1">
        <v>0</v>
      </c>
      <c r="R265" s="5">
        <v>0</v>
      </c>
      <c r="S265" s="1"/>
      <c r="T265" s="1">
        <v>0</v>
      </c>
      <c r="U265" s="1">
        <v>0</v>
      </c>
      <c r="V265" s="16">
        <f t="shared" si="54"/>
        <v>0</v>
      </c>
      <c r="W265" s="1">
        <v>0</v>
      </c>
      <c r="X265" s="15">
        <v>0</v>
      </c>
      <c r="Y265" s="2"/>
      <c r="Z265" s="2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>
      <c r="A266" s="1">
        <v>99546</v>
      </c>
      <c r="B266" s="1" t="s">
        <v>361</v>
      </c>
      <c r="C266" s="1">
        <v>1</v>
      </c>
      <c r="D266" s="1">
        <v>285</v>
      </c>
      <c r="E266" s="1" t="s">
        <v>64</v>
      </c>
      <c r="F266" s="1">
        <v>285</v>
      </c>
      <c r="G266" s="1" t="s">
        <v>64</v>
      </c>
      <c r="H266" s="2">
        <v>285</v>
      </c>
      <c r="I266" s="2">
        <v>285</v>
      </c>
      <c r="J266" s="10">
        <f t="shared" si="2"/>
        <v>0</v>
      </c>
      <c r="K266" s="11">
        <f t="shared" si="3"/>
        <v>0</v>
      </c>
      <c r="L266" s="1">
        <v>0</v>
      </c>
      <c r="M266" s="1">
        <v>0</v>
      </c>
      <c r="N266" s="16">
        <f t="shared" si="55"/>
        <v>0</v>
      </c>
      <c r="O266" s="1"/>
      <c r="P266" s="1">
        <v>0</v>
      </c>
      <c r="Q266" s="1">
        <v>0</v>
      </c>
      <c r="R266" s="5">
        <v>0</v>
      </c>
      <c r="S266" s="1"/>
      <c r="T266" s="1">
        <v>0</v>
      </c>
      <c r="U266" s="1">
        <v>0</v>
      </c>
      <c r="V266" s="16">
        <f t="shared" si="54"/>
        <v>0</v>
      </c>
      <c r="W266" s="1">
        <v>0</v>
      </c>
      <c r="X266" s="15">
        <v>0</v>
      </c>
      <c r="Y266" s="2"/>
      <c r="Z266" s="2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</row>
    <row r="267" spans="1:66">
      <c r="H267" s="17"/>
      <c r="I267" s="17"/>
      <c r="J267" s="17"/>
      <c r="R267" s="5">
        <v>0</v>
      </c>
      <c r="X267" s="17"/>
      <c r="Y267" s="17"/>
      <c r="Z267" s="17"/>
    </row>
    <row r="268" spans="1:66">
      <c r="H268" s="17"/>
      <c r="I268" s="17"/>
      <c r="J268" s="17"/>
      <c r="R268" s="5">
        <v>0</v>
      </c>
      <c r="X268" s="17"/>
      <c r="Y268" s="17"/>
      <c r="Z268" s="17"/>
    </row>
    <row r="269" spans="1:66">
      <c r="H269" s="17"/>
      <c r="I269" s="17"/>
      <c r="J269" s="17"/>
      <c r="R269" s="5">
        <v>0</v>
      </c>
      <c r="X269" s="17"/>
      <c r="Y269" s="17"/>
      <c r="Z269" s="17"/>
    </row>
    <row r="270" spans="1:66">
      <c r="H270" s="17"/>
      <c r="I270" s="17"/>
      <c r="J270" s="17"/>
      <c r="R270" s="5">
        <v>0</v>
      </c>
      <c r="X270" s="17"/>
      <c r="Y270" s="17"/>
      <c r="Z270" s="17"/>
    </row>
    <row r="271" spans="1:66">
      <c r="H271" s="17"/>
      <c r="I271" s="17"/>
      <c r="J271" s="17"/>
      <c r="R271" s="5">
        <v>0</v>
      </c>
      <c r="X271" s="17"/>
      <c r="Y271" s="17"/>
      <c r="Z271" s="17"/>
    </row>
    <row r="272" spans="1:66">
      <c r="H272" s="17"/>
      <c r="I272" s="17"/>
      <c r="J272" s="17"/>
      <c r="R272" s="5">
        <v>0</v>
      </c>
      <c r="X272" s="17"/>
      <c r="Y272" s="17"/>
      <c r="Z272" s="17"/>
    </row>
    <row r="273" spans="8:26">
      <c r="H273" s="17"/>
      <c r="I273" s="17"/>
      <c r="J273" s="17"/>
      <c r="R273" s="5">
        <v>0</v>
      </c>
      <c r="X273" s="17"/>
      <c r="Y273" s="17"/>
      <c r="Z273" s="17"/>
    </row>
    <row r="274" spans="8:26">
      <c r="H274" s="17"/>
      <c r="I274" s="17"/>
      <c r="J274" s="17"/>
      <c r="X274" s="17"/>
      <c r="Y274" s="17"/>
      <c r="Z274" s="17"/>
    </row>
    <row r="275" spans="8:26">
      <c r="H275" s="17"/>
      <c r="I275" s="17"/>
      <c r="J275" s="17"/>
      <c r="X275" s="17"/>
      <c r="Y275" s="17"/>
      <c r="Z275" s="17"/>
    </row>
    <row r="276" spans="8:26">
      <c r="H276" s="17"/>
      <c r="I276" s="17"/>
      <c r="J276" s="17"/>
      <c r="X276" s="17"/>
      <c r="Y276" s="17"/>
      <c r="Z276" s="17"/>
    </row>
    <row r="277" spans="8:26">
      <c r="H277" s="17"/>
      <c r="I277" s="17"/>
      <c r="J277" s="17"/>
      <c r="X277" s="17"/>
      <c r="Y277" s="17"/>
      <c r="Z277" s="17"/>
    </row>
    <row r="278" spans="8:26">
      <c r="H278" s="17"/>
      <c r="I278" s="17"/>
      <c r="J278" s="17"/>
      <c r="X278" s="17"/>
      <c r="Y278" s="17"/>
      <c r="Z278" s="17"/>
    </row>
    <row r="279" spans="8:26">
      <c r="H279" s="17"/>
      <c r="I279" s="17"/>
      <c r="J279" s="17"/>
      <c r="X279" s="17"/>
      <c r="Y279" s="17"/>
      <c r="Z279" s="17"/>
    </row>
    <row r="280" spans="8:26">
      <c r="H280" s="17"/>
      <c r="I280" s="17"/>
      <c r="J280" s="17"/>
      <c r="X280" s="17"/>
      <c r="Y280" s="17"/>
      <c r="Z280" s="17"/>
    </row>
    <row r="281" spans="8:26">
      <c r="H281" s="17"/>
      <c r="I281" s="17"/>
      <c r="J281" s="17"/>
      <c r="X281" s="17"/>
      <c r="Y281" s="17"/>
      <c r="Z281" s="17"/>
    </row>
    <row r="282" spans="8:26">
      <c r="H282" s="17"/>
      <c r="I282" s="17"/>
      <c r="J282" s="17"/>
      <c r="X282" s="17"/>
      <c r="Y282" s="17"/>
      <c r="Z282" s="17"/>
    </row>
    <row r="283" spans="8:26">
      <c r="H283" s="17"/>
      <c r="I283" s="17"/>
      <c r="J283" s="17"/>
      <c r="X283" s="17"/>
      <c r="Y283" s="17"/>
      <c r="Z283" s="17"/>
    </row>
    <row r="284" spans="8:26">
      <c r="H284" s="17"/>
      <c r="I284" s="17"/>
      <c r="J284" s="17"/>
      <c r="X284" s="17"/>
      <c r="Y284" s="17"/>
      <c r="Z284" s="17"/>
    </row>
    <row r="285" spans="8:26">
      <c r="H285" s="17"/>
      <c r="I285" s="17"/>
      <c r="J285" s="17"/>
      <c r="X285" s="17"/>
      <c r="Y285" s="17"/>
      <c r="Z285" s="17"/>
    </row>
    <row r="286" spans="8:26">
      <c r="H286" s="17"/>
      <c r="I286" s="17"/>
      <c r="J286" s="17"/>
      <c r="X286" s="17"/>
      <c r="Y286" s="17"/>
      <c r="Z286" s="17"/>
    </row>
    <row r="287" spans="8:26">
      <c r="H287" s="17"/>
      <c r="I287" s="17"/>
      <c r="J287" s="17"/>
      <c r="X287" s="17"/>
      <c r="Y287" s="17"/>
      <c r="Z287" s="17"/>
    </row>
    <row r="288" spans="8:26">
      <c r="H288" s="17"/>
      <c r="I288" s="17"/>
      <c r="J288" s="17"/>
      <c r="X288" s="17"/>
      <c r="Y288" s="17"/>
      <c r="Z288" s="17"/>
    </row>
    <row r="289" spans="8:26">
      <c r="H289" s="17"/>
      <c r="I289" s="17"/>
      <c r="J289" s="17"/>
      <c r="X289" s="17"/>
      <c r="Y289" s="17"/>
      <c r="Z289" s="17"/>
    </row>
    <row r="290" spans="8:26">
      <c r="H290" s="17"/>
      <c r="I290" s="17"/>
      <c r="J290" s="17"/>
      <c r="X290" s="17"/>
      <c r="Y290" s="17"/>
      <c r="Z290" s="17"/>
    </row>
    <row r="291" spans="8:26">
      <c r="H291" s="17"/>
      <c r="I291" s="17"/>
      <c r="J291" s="17"/>
      <c r="X291" s="17"/>
      <c r="Y291" s="17"/>
      <c r="Z291" s="17"/>
    </row>
    <row r="292" spans="8:26">
      <c r="H292" s="17"/>
      <c r="I292" s="17"/>
      <c r="J292" s="17"/>
      <c r="X292" s="17"/>
      <c r="Y292" s="17"/>
      <c r="Z292" s="17"/>
    </row>
    <row r="293" spans="8:26">
      <c r="H293" s="17"/>
      <c r="I293" s="17"/>
      <c r="J293" s="17"/>
      <c r="X293" s="17"/>
      <c r="Y293" s="17"/>
      <c r="Z293" s="17"/>
    </row>
    <row r="294" spans="8:26">
      <c r="H294" s="17"/>
      <c r="I294" s="17"/>
      <c r="J294" s="17"/>
      <c r="X294" s="17"/>
      <c r="Y294" s="17"/>
      <c r="Z294" s="17"/>
    </row>
    <row r="295" spans="8:26">
      <c r="H295" s="17"/>
      <c r="I295" s="17"/>
      <c r="J295" s="17"/>
      <c r="X295" s="17"/>
      <c r="Y295" s="17"/>
      <c r="Z295" s="17"/>
    </row>
    <row r="296" spans="8:26">
      <c r="H296" s="17"/>
      <c r="I296" s="17"/>
      <c r="J296" s="17"/>
      <c r="X296" s="17"/>
      <c r="Y296" s="17"/>
      <c r="Z296" s="17"/>
    </row>
    <row r="297" spans="8:26">
      <c r="H297" s="17"/>
      <c r="I297" s="17"/>
      <c r="J297" s="17"/>
      <c r="X297" s="17"/>
      <c r="Y297" s="17"/>
      <c r="Z297" s="17"/>
    </row>
    <row r="298" spans="8:26">
      <c r="H298" s="17"/>
      <c r="I298" s="17"/>
      <c r="J298" s="17"/>
      <c r="X298" s="17"/>
      <c r="Y298" s="17"/>
      <c r="Z298" s="17"/>
    </row>
    <row r="299" spans="8:26">
      <c r="H299" s="17"/>
      <c r="I299" s="17"/>
      <c r="J299" s="17"/>
      <c r="X299" s="17"/>
      <c r="Y299" s="17"/>
      <c r="Z299" s="17"/>
    </row>
    <row r="300" spans="8:26">
      <c r="H300" s="17"/>
      <c r="I300" s="17"/>
      <c r="J300" s="17"/>
      <c r="X300" s="17"/>
      <c r="Y300" s="17"/>
      <c r="Z300" s="17"/>
    </row>
    <row r="301" spans="8:26">
      <c r="H301" s="17"/>
      <c r="I301" s="17"/>
      <c r="J301" s="17"/>
      <c r="X301" s="17"/>
      <c r="Y301" s="17"/>
      <c r="Z301" s="17"/>
    </row>
    <row r="302" spans="8:26">
      <c r="H302" s="17"/>
      <c r="I302" s="17"/>
      <c r="J302" s="17"/>
      <c r="X302" s="17"/>
      <c r="Y302" s="17"/>
      <c r="Z302" s="17"/>
    </row>
    <row r="303" spans="8:26">
      <c r="H303" s="17"/>
      <c r="I303" s="17"/>
      <c r="J303" s="17"/>
      <c r="X303" s="17"/>
      <c r="Y303" s="17"/>
      <c r="Z303" s="17"/>
    </row>
    <row r="304" spans="8:26">
      <c r="H304" s="17"/>
      <c r="I304" s="17"/>
      <c r="J304" s="17"/>
      <c r="X304" s="17"/>
      <c r="Y304" s="17"/>
      <c r="Z304" s="17"/>
    </row>
    <row r="305" spans="8:26">
      <c r="H305" s="17"/>
      <c r="I305" s="17"/>
      <c r="J305" s="17"/>
      <c r="X305" s="17"/>
      <c r="Y305" s="17"/>
      <c r="Z305" s="17"/>
    </row>
    <row r="306" spans="8:26">
      <c r="H306" s="17"/>
      <c r="I306" s="17"/>
      <c r="J306" s="17"/>
      <c r="X306" s="17"/>
      <c r="Y306" s="17"/>
      <c r="Z306" s="17"/>
    </row>
    <row r="307" spans="8:26">
      <c r="H307" s="17"/>
      <c r="I307" s="17"/>
      <c r="J307" s="17"/>
      <c r="X307" s="17"/>
      <c r="Y307" s="17"/>
      <c r="Z307" s="17"/>
    </row>
    <row r="308" spans="8:26">
      <c r="H308" s="17"/>
      <c r="I308" s="17"/>
      <c r="J308" s="17"/>
      <c r="X308" s="17"/>
      <c r="Y308" s="17"/>
      <c r="Z308" s="17"/>
    </row>
    <row r="309" spans="8:26">
      <c r="H309" s="17"/>
      <c r="I309" s="17"/>
      <c r="J309" s="17"/>
      <c r="X309" s="17"/>
      <c r="Y309" s="17"/>
      <c r="Z309" s="17"/>
    </row>
    <row r="310" spans="8:26">
      <c r="H310" s="17"/>
      <c r="I310" s="17"/>
      <c r="J310" s="17"/>
      <c r="X310" s="17"/>
      <c r="Y310" s="17"/>
      <c r="Z310" s="17"/>
    </row>
    <row r="311" spans="8:26">
      <c r="H311" s="17"/>
      <c r="I311" s="17"/>
      <c r="J311" s="17"/>
      <c r="X311" s="17"/>
      <c r="Y311" s="17"/>
      <c r="Z311" s="17"/>
    </row>
    <row r="312" spans="8:26">
      <c r="H312" s="17"/>
      <c r="I312" s="17"/>
      <c r="J312" s="17"/>
      <c r="X312" s="17"/>
      <c r="Y312" s="17"/>
      <c r="Z312" s="17"/>
    </row>
    <row r="313" spans="8:26">
      <c r="H313" s="17"/>
      <c r="I313" s="17"/>
      <c r="J313" s="17"/>
      <c r="X313" s="17"/>
      <c r="Y313" s="17"/>
      <c r="Z313" s="17"/>
    </row>
    <row r="314" spans="8:26">
      <c r="H314" s="17"/>
      <c r="I314" s="17"/>
      <c r="J314" s="17"/>
      <c r="X314" s="17"/>
      <c r="Y314" s="17"/>
      <c r="Z314" s="17"/>
    </row>
    <row r="315" spans="8:26">
      <c r="H315" s="17"/>
      <c r="I315" s="17"/>
      <c r="J315" s="17"/>
      <c r="X315" s="17"/>
      <c r="Y315" s="17"/>
      <c r="Z315" s="17"/>
    </row>
    <row r="316" spans="8:26">
      <c r="H316" s="17"/>
      <c r="I316" s="17"/>
      <c r="J316" s="17"/>
      <c r="X316" s="17"/>
      <c r="Y316" s="17"/>
      <c r="Z316" s="17"/>
    </row>
    <row r="317" spans="8:26">
      <c r="H317" s="17"/>
      <c r="I317" s="17"/>
      <c r="J317" s="17"/>
      <c r="X317" s="17"/>
      <c r="Y317" s="17"/>
      <c r="Z317" s="17"/>
    </row>
    <row r="318" spans="8:26">
      <c r="H318" s="17"/>
      <c r="I318" s="17"/>
      <c r="J318" s="17"/>
      <c r="X318" s="17"/>
      <c r="Y318" s="17"/>
      <c r="Z318" s="17"/>
    </row>
    <row r="319" spans="8:26">
      <c r="H319" s="17"/>
      <c r="I319" s="17"/>
      <c r="J319" s="17"/>
      <c r="X319" s="17"/>
      <c r="Y319" s="17"/>
      <c r="Z319" s="17"/>
    </row>
    <row r="320" spans="8:26">
      <c r="H320" s="17"/>
      <c r="I320" s="17"/>
      <c r="J320" s="17"/>
      <c r="X320" s="17"/>
      <c r="Y320" s="17"/>
      <c r="Z320" s="17"/>
    </row>
    <row r="321" spans="8:26">
      <c r="H321" s="17"/>
      <c r="I321" s="17"/>
      <c r="J321" s="17"/>
      <c r="X321" s="17"/>
      <c r="Y321" s="17"/>
      <c r="Z321" s="17"/>
    </row>
    <row r="322" spans="8:26">
      <c r="H322" s="17"/>
      <c r="I322" s="17"/>
      <c r="J322" s="17"/>
      <c r="X322" s="17"/>
      <c r="Y322" s="17"/>
      <c r="Z322" s="17"/>
    </row>
    <row r="323" spans="8:26">
      <c r="H323" s="17"/>
      <c r="I323" s="17"/>
      <c r="J323" s="17"/>
      <c r="X323" s="17"/>
      <c r="Y323" s="17"/>
      <c r="Z323" s="17"/>
    </row>
    <row r="324" spans="8:26">
      <c r="H324" s="17"/>
      <c r="I324" s="17"/>
      <c r="J324" s="17"/>
      <c r="X324" s="17"/>
      <c r="Y324" s="17"/>
      <c r="Z324" s="17"/>
    </row>
    <row r="325" spans="8:26">
      <c r="H325" s="17"/>
      <c r="I325" s="17"/>
      <c r="J325" s="17"/>
      <c r="X325" s="17"/>
      <c r="Y325" s="17"/>
      <c r="Z325" s="17"/>
    </row>
    <row r="326" spans="8:26">
      <c r="H326" s="17"/>
      <c r="I326" s="17"/>
      <c r="J326" s="17"/>
      <c r="X326" s="17"/>
      <c r="Y326" s="17"/>
      <c r="Z326" s="17"/>
    </row>
    <row r="327" spans="8:26">
      <c r="H327" s="17"/>
      <c r="I327" s="17"/>
      <c r="J327" s="17"/>
      <c r="X327" s="17"/>
      <c r="Y327" s="17"/>
      <c r="Z327" s="17"/>
    </row>
    <row r="328" spans="8:26">
      <c r="H328" s="17"/>
      <c r="I328" s="17"/>
      <c r="J328" s="17"/>
      <c r="X328" s="17"/>
      <c r="Y328" s="17"/>
      <c r="Z328" s="17"/>
    </row>
    <row r="329" spans="8:26">
      <c r="H329" s="17"/>
      <c r="I329" s="17"/>
      <c r="J329" s="17"/>
      <c r="X329" s="17"/>
      <c r="Y329" s="17"/>
      <c r="Z329" s="17"/>
    </row>
    <row r="330" spans="8:26">
      <c r="H330" s="17"/>
      <c r="I330" s="17"/>
      <c r="J330" s="17"/>
      <c r="X330" s="17"/>
      <c r="Y330" s="17"/>
      <c r="Z330" s="17"/>
    </row>
    <row r="331" spans="8:26">
      <c r="H331" s="17"/>
      <c r="I331" s="17"/>
      <c r="J331" s="17"/>
      <c r="X331" s="17"/>
      <c r="Y331" s="17"/>
      <c r="Z331" s="17"/>
    </row>
    <row r="332" spans="8:26">
      <c r="H332" s="17"/>
      <c r="I332" s="17"/>
      <c r="J332" s="17"/>
      <c r="X332" s="17"/>
      <c r="Y332" s="17"/>
      <c r="Z332" s="17"/>
    </row>
    <row r="333" spans="8:26">
      <c r="H333" s="17"/>
      <c r="I333" s="17"/>
      <c r="J333" s="17"/>
      <c r="X333" s="17"/>
      <c r="Y333" s="17"/>
      <c r="Z333" s="17"/>
    </row>
    <row r="334" spans="8:26">
      <c r="H334" s="17"/>
      <c r="I334" s="17"/>
      <c r="J334" s="17"/>
      <c r="X334" s="17"/>
      <c r="Y334" s="17"/>
      <c r="Z334" s="17"/>
    </row>
    <row r="335" spans="8:26">
      <c r="H335" s="17"/>
      <c r="I335" s="17"/>
      <c r="J335" s="17"/>
      <c r="X335" s="17"/>
      <c r="Y335" s="17"/>
      <c r="Z335" s="17"/>
    </row>
    <row r="336" spans="8:26">
      <c r="H336" s="17"/>
      <c r="I336" s="17"/>
      <c r="J336" s="17"/>
      <c r="X336" s="17"/>
      <c r="Y336" s="17"/>
      <c r="Z336" s="17"/>
    </row>
    <row r="337" spans="8:26">
      <c r="H337" s="17"/>
      <c r="I337" s="17"/>
      <c r="J337" s="17"/>
      <c r="X337" s="17"/>
      <c r="Y337" s="17"/>
      <c r="Z337" s="17"/>
    </row>
    <row r="338" spans="8:26">
      <c r="H338" s="17"/>
      <c r="I338" s="17"/>
      <c r="J338" s="17"/>
      <c r="X338" s="17"/>
      <c r="Y338" s="17"/>
      <c r="Z338" s="17"/>
    </row>
    <row r="339" spans="8:26">
      <c r="H339" s="17"/>
      <c r="I339" s="17"/>
      <c r="J339" s="17"/>
      <c r="X339" s="17"/>
      <c r="Y339" s="17"/>
      <c r="Z339" s="17"/>
    </row>
    <row r="340" spans="8:26">
      <c r="H340" s="17"/>
      <c r="I340" s="17"/>
      <c r="J340" s="17"/>
      <c r="X340" s="17"/>
      <c r="Y340" s="17"/>
      <c r="Z340" s="17"/>
    </row>
    <row r="341" spans="8:26">
      <c r="H341" s="17"/>
      <c r="I341" s="17"/>
      <c r="J341" s="17"/>
      <c r="X341" s="17"/>
      <c r="Y341" s="17"/>
      <c r="Z341" s="17"/>
    </row>
    <row r="342" spans="8:26">
      <c r="H342" s="17"/>
      <c r="I342" s="17"/>
      <c r="J342" s="17"/>
      <c r="X342" s="17"/>
      <c r="Y342" s="17"/>
      <c r="Z342" s="17"/>
    </row>
    <row r="343" spans="8:26">
      <c r="H343" s="17"/>
      <c r="I343" s="17"/>
      <c r="J343" s="17"/>
      <c r="X343" s="17"/>
      <c r="Y343" s="17"/>
      <c r="Z343" s="17"/>
    </row>
    <row r="344" spans="8:26">
      <c r="H344" s="17"/>
      <c r="I344" s="17"/>
      <c r="J344" s="17"/>
      <c r="X344" s="17"/>
      <c r="Y344" s="17"/>
      <c r="Z344" s="17"/>
    </row>
    <row r="345" spans="8:26">
      <c r="H345" s="17"/>
      <c r="I345" s="17"/>
      <c r="J345" s="17"/>
      <c r="X345" s="17"/>
      <c r="Y345" s="17"/>
      <c r="Z345" s="17"/>
    </row>
    <row r="346" spans="8:26">
      <c r="H346" s="17"/>
      <c r="I346" s="17"/>
      <c r="J346" s="17"/>
      <c r="X346" s="17"/>
      <c r="Y346" s="17"/>
      <c r="Z346" s="17"/>
    </row>
    <row r="347" spans="8:26">
      <c r="H347" s="17"/>
      <c r="I347" s="17"/>
      <c r="J347" s="17"/>
      <c r="X347" s="17"/>
      <c r="Y347" s="17"/>
      <c r="Z347" s="17"/>
    </row>
    <row r="348" spans="8:26">
      <c r="H348" s="17"/>
      <c r="I348" s="17"/>
      <c r="J348" s="17"/>
      <c r="X348" s="17"/>
      <c r="Y348" s="17"/>
      <c r="Z348" s="17"/>
    </row>
    <row r="349" spans="8:26">
      <c r="H349" s="17"/>
      <c r="I349" s="17"/>
      <c r="J349" s="17"/>
      <c r="X349" s="17"/>
      <c r="Y349" s="17"/>
      <c r="Z349" s="17"/>
    </row>
    <row r="350" spans="8:26">
      <c r="H350" s="17"/>
      <c r="I350" s="17"/>
      <c r="J350" s="17"/>
      <c r="X350" s="17"/>
      <c r="Y350" s="17"/>
      <c r="Z350" s="17"/>
    </row>
    <row r="351" spans="8:26">
      <c r="H351" s="17"/>
      <c r="I351" s="17"/>
      <c r="J351" s="17"/>
      <c r="X351" s="17"/>
      <c r="Y351" s="17"/>
      <c r="Z351" s="17"/>
    </row>
    <row r="352" spans="8:26">
      <c r="H352" s="17"/>
      <c r="I352" s="17"/>
      <c r="J352" s="17"/>
      <c r="X352" s="17"/>
      <c r="Y352" s="17"/>
      <c r="Z352" s="17"/>
    </row>
    <row r="353" spans="8:26">
      <c r="H353" s="17"/>
      <c r="I353" s="17"/>
      <c r="J353" s="17"/>
      <c r="X353" s="17"/>
      <c r="Y353" s="17"/>
      <c r="Z353" s="17"/>
    </row>
    <row r="354" spans="8:26">
      <c r="H354" s="17"/>
      <c r="I354" s="17"/>
      <c r="J354" s="17"/>
      <c r="X354" s="17"/>
      <c r="Y354" s="17"/>
      <c r="Z354" s="17"/>
    </row>
    <row r="355" spans="8:26">
      <c r="H355" s="17"/>
      <c r="I355" s="17"/>
      <c r="J355" s="17"/>
      <c r="X355" s="17"/>
      <c r="Y355" s="17"/>
      <c r="Z355" s="17"/>
    </row>
    <row r="356" spans="8:26">
      <c r="H356" s="17"/>
      <c r="I356" s="17"/>
      <c r="J356" s="17"/>
      <c r="X356" s="17"/>
      <c r="Y356" s="17"/>
      <c r="Z356" s="17"/>
    </row>
    <row r="357" spans="8:26">
      <c r="H357" s="17"/>
      <c r="I357" s="17"/>
      <c r="J357" s="17"/>
      <c r="X357" s="17"/>
      <c r="Y357" s="17"/>
      <c r="Z357" s="17"/>
    </row>
    <row r="358" spans="8:26">
      <c r="H358" s="17"/>
      <c r="I358" s="17"/>
      <c r="J358" s="17"/>
      <c r="X358" s="17"/>
      <c r="Y358" s="17"/>
      <c r="Z358" s="17"/>
    </row>
    <row r="359" spans="8:26">
      <c r="H359" s="17"/>
      <c r="I359" s="17"/>
      <c r="J359" s="17"/>
      <c r="X359" s="17"/>
      <c r="Y359" s="17"/>
      <c r="Z359" s="17"/>
    </row>
    <row r="360" spans="8:26">
      <c r="H360" s="17"/>
      <c r="I360" s="17"/>
      <c r="J360" s="17"/>
      <c r="X360" s="17"/>
      <c r="Y360" s="17"/>
      <c r="Z360" s="17"/>
    </row>
    <row r="361" spans="8:26">
      <c r="H361" s="17"/>
      <c r="I361" s="17"/>
      <c r="J361" s="17"/>
      <c r="X361" s="17"/>
      <c r="Y361" s="17"/>
      <c r="Z361" s="17"/>
    </row>
    <row r="362" spans="8:26">
      <c r="H362" s="17"/>
      <c r="I362" s="17"/>
      <c r="J362" s="17"/>
      <c r="X362" s="17"/>
      <c r="Y362" s="17"/>
      <c r="Z362" s="17"/>
    </row>
    <row r="363" spans="8:26">
      <c r="H363" s="17"/>
      <c r="I363" s="17"/>
      <c r="J363" s="17"/>
      <c r="X363" s="17"/>
      <c r="Y363" s="17"/>
      <c r="Z363" s="17"/>
    </row>
    <row r="364" spans="8:26">
      <c r="H364" s="17"/>
      <c r="I364" s="17"/>
      <c r="J364" s="17"/>
      <c r="X364" s="17"/>
      <c r="Y364" s="17"/>
      <c r="Z364" s="17"/>
    </row>
    <row r="365" spans="8:26">
      <c r="H365" s="17"/>
      <c r="I365" s="17"/>
      <c r="J365" s="17"/>
      <c r="X365" s="17"/>
      <c r="Y365" s="17"/>
      <c r="Z365" s="17"/>
    </row>
    <row r="366" spans="8:26">
      <c r="H366" s="17"/>
      <c r="I366" s="17"/>
      <c r="J366" s="17"/>
      <c r="X366" s="17"/>
      <c r="Y366" s="17"/>
      <c r="Z366" s="17"/>
    </row>
    <row r="367" spans="8:26">
      <c r="H367" s="17"/>
      <c r="I367" s="17"/>
      <c r="J367" s="17"/>
      <c r="X367" s="17"/>
      <c r="Y367" s="17"/>
      <c r="Z367" s="17"/>
    </row>
    <row r="368" spans="8:26">
      <c r="H368" s="17"/>
      <c r="I368" s="17"/>
      <c r="J368" s="17"/>
      <c r="X368" s="17"/>
      <c r="Y368" s="17"/>
      <c r="Z368" s="17"/>
    </row>
    <row r="369" spans="8:26">
      <c r="H369" s="17"/>
      <c r="I369" s="17"/>
      <c r="J369" s="17"/>
      <c r="X369" s="17"/>
      <c r="Y369" s="17"/>
      <c r="Z369" s="17"/>
    </row>
    <row r="370" spans="8:26">
      <c r="H370" s="17"/>
      <c r="I370" s="17"/>
      <c r="J370" s="17"/>
      <c r="X370" s="17"/>
      <c r="Y370" s="17"/>
      <c r="Z370" s="17"/>
    </row>
    <row r="371" spans="8:26">
      <c r="H371" s="17"/>
      <c r="I371" s="17"/>
      <c r="J371" s="17"/>
      <c r="X371" s="17"/>
      <c r="Y371" s="17"/>
      <c r="Z371" s="17"/>
    </row>
    <row r="372" spans="8:26">
      <c r="H372" s="17"/>
      <c r="I372" s="17"/>
      <c r="J372" s="17"/>
      <c r="X372" s="17"/>
      <c r="Y372" s="17"/>
      <c r="Z372" s="17"/>
    </row>
    <row r="373" spans="8:26">
      <c r="H373" s="17"/>
      <c r="I373" s="17"/>
      <c r="J373" s="17"/>
      <c r="X373" s="17"/>
      <c r="Y373" s="17"/>
      <c r="Z373" s="17"/>
    </row>
    <row r="374" spans="8:26">
      <c r="H374" s="17"/>
      <c r="I374" s="17"/>
      <c r="J374" s="17"/>
      <c r="X374" s="17"/>
      <c r="Y374" s="17"/>
      <c r="Z374" s="17"/>
    </row>
    <row r="375" spans="8:26">
      <c r="H375" s="17"/>
      <c r="I375" s="17"/>
      <c r="J375" s="17"/>
      <c r="X375" s="17"/>
      <c r="Y375" s="17"/>
      <c r="Z375" s="17"/>
    </row>
    <row r="376" spans="8:26">
      <c r="H376" s="17"/>
      <c r="I376" s="17"/>
      <c r="J376" s="17"/>
      <c r="X376" s="17"/>
      <c r="Y376" s="17"/>
      <c r="Z376" s="17"/>
    </row>
    <row r="377" spans="8:26">
      <c r="H377" s="17"/>
      <c r="I377" s="17"/>
      <c r="J377" s="17"/>
      <c r="X377" s="17"/>
      <c r="Y377" s="17"/>
      <c r="Z377" s="17"/>
    </row>
    <row r="378" spans="8:26">
      <c r="H378" s="17"/>
      <c r="I378" s="17"/>
      <c r="J378" s="17"/>
      <c r="X378" s="17"/>
      <c r="Y378" s="17"/>
      <c r="Z378" s="17"/>
    </row>
    <row r="379" spans="8:26">
      <c r="H379" s="17"/>
      <c r="I379" s="17"/>
      <c r="J379" s="17"/>
      <c r="X379" s="17"/>
      <c r="Y379" s="17"/>
      <c r="Z379" s="17"/>
    </row>
    <row r="380" spans="8:26">
      <c r="H380" s="17"/>
      <c r="I380" s="17"/>
      <c r="J380" s="17"/>
      <c r="X380" s="17"/>
      <c r="Y380" s="17"/>
      <c r="Z380" s="17"/>
    </row>
    <row r="381" spans="8:26">
      <c r="H381" s="17"/>
      <c r="I381" s="17"/>
      <c r="J381" s="17"/>
      <c r="X381" s="17"/>
      <c r="Y381" s="17"/>
      <c r="Z381" s="17"/>
    </row>
    <row r="382" spans="8:26">
      <c r="H382" s="17"/>
      <c r="I382" s="17"/>
      <c r="J382" s="17"/>
      <c r="X382" s="17"/>
      <c r="Y382" s="17"/>
      <c r="Z382" s="17"/>
    </row>
    <row r="383" spans="8:26">
      <c r="H383" s="17"/>
      <c r="I383" s="17"/>
      <c r="J383" s="17"/>
      <c r="X383" s="17"/>
      <c r="Y383" s="17"/>
      <c r="Z383" s="17"/>
    </row>
    <row r="384" spans="8:26">
      <c r="H384" s="17"/>
      <c r="I384" s="17"/>
      <c r="J384" s="17"/>
      <c r="X384" s="17"/>
      <c r="Y384" s="17"/>
      <c r="Z384" s="17"/>
    </row>
    <row r="385" spans="8:26">
      <c r="H385" s="17"/>
      <c r="I385" s="17"/>
      <c r="J385" s="17"/>
      <c r="X385" s="17"/>
      <c r="Y385" s="17"/>
      <c r="Z385" s="17"/>
    </row>
    <row r="386" spans="8:26">
      <c r="H386" s="17"/>
      <c r="I386" s="17"/>
      <c r="J386" s="17"/>
      <c r="X386" s="17"/>
      <c r="Y386" s="17"/>
      <c r="Z386" s="17"/>
    </row>
    <row r="387" spans="8:26">
      <c r="H387" s="17"/>
      <c r="I387" s="17"/>
      <c r="J387" s="17"/>
      <c r="X387" s="17"/>
      <c r="Y387" s="17"/>
      <c r="Z387" s="17"/>
    </row>
    <row r="388" spans="8:26">
      <c r="H388" s="17"/>
      <c r="I388" s="17"/>
      <c r="J388" s="17"/>
      <c r="X388" s="17"/>
      <c r="Y388" s="17"/>
      <c r="Z388" s="17"/>
    </row>
    <row r="389" spans="8:26">
      <c r="H389" s="17"/>
      <c r="I389" s="17"/>
      <c r="J389" s="17"/>
      <c r="X389" s="17"/>
      <c r="Y389" s="17"/>
      <c r="Z389" s="17"/>
    </row>
    <row r="390" spans="8:26">
      <c r="H390" s="17"/>
      <c r="I390" s="17"/>
      <c r="J390" s="17"/>
      <c r="X390" s="17"/>
      <c r="Y390" s="17"/>
      <c r="Z390" s="17"/>
    </row>
    <row r="391" spans="8:26">
      <c r="H391" s="17"/>
      <c r="I391" s="17"/>
      <c r="J391" s="17"/>
      <c r="X391" s="17"/>
      <c r="Y391" s="17"/>
      <c r="Z391" s="17"/>
    </row>
    <row r="392" spans="8:26">
      <c r="H392" s="17"/>
      <c r="I392" s="17"/>
      <c r="J392" s="17"/>
      <c r="X392" s="17"/>
      <c r="Y392" s="17"/>
      <c r="Z392" s="17"/>
    </row>
    <row r="393" spans="8:26">
      <c r="H393" s="17"/>
      <c r="I393" s="17"/>
      <c r="J393" s="17"/>
      <c r="X393" s="17"/>
      <c r="Y393" s="17"/>
      <c r="Z393" s="17"/>
    </row>
    <row r="394" spans="8:26">
      <c r="H394" s="17"/>
      <c r="I394" s="17"/>
      <c r="J394" s="17"/>
      <c r="X394" s="17"/>
      <c r="Y394" s="17"/>
      <c r="Z394" s="17"/>
    </row>
    <row r="395" spans="8:26">
      <c r="H395" s="17"/>
      <c r="I395" s="17"/>
      <c r="J395" s="17"/>
      <c r="X395" s="17"/>
      <c r="Y395" s="17"/>
      <c r="Z395" s="17"/>
    </row>
    <row r="396" spans="8:26">
      <c r="H396" s="17"/>
      <c r="I396" s="17"/>
      <c r="J396" s="17"/>
      <c r="X396" s="17"/>
      <c r="Y396" s="17"/>
      <c r="Z396" s="17"/>
    </row>
    <row r="397" spans="8:26">
      <c r="H397" s="17"/>
      <c r="I397" s="17"/>
      <c r="J397" s="17"/>
      <c r="X397" s="17"/>
      <c r="Y397" s="17"/>
      <c r="Z397" s="17"/>
    </row>
    <row r="398" spans="8:26">
      <c r="H398" s="17"/>
      <c r="I398" s="17"/>
      <c r="J398" s="17"/>
      <c r="X398" s="17"/>
      <c r="Y398" s="17"/>
      <c r="Z398" s="17"/>
    </row>
    <row r="399" spans="8:26">
      <c r="H399" s="17"/>
      <c r="I399" s="17"/>
      <c r="J399" s="17"/>
      <c r="X399" s="17"/>
      <c r="Y399" s="17"/>
      <c r="Z399" s="17"/>
    </row>
    <row r="400" spans="8:26">
      <c r="H400" s="17"/>
      <c r="I400" s="17"/>
      <c r="J400" s="17"/>
      <c r="X400" s="17"/>
      <c r="Y400" s="17"/>
      <c r="Z400" s="17"/>
    </row>
    <row r="401" spans="8:26">
      <c r="H401" s="17"/>
      <c r="I401" s="17"/>
      <c r="J401" s="17"/>
      <c r="X401" s="17"/>
      <c r="Y401" s="17"/>
      <c r="Z401" s="17"/>
    </row>
    <row r="402" spans="8:26">
      <c r="H402" s="17"/>
      <c r="I402" s="17"/>
      <c r="J402" s="17"/>
      <c r="X402" s="17"/>
      <c r="Y402" s="17"/>
      <c r="Z402" s="17"/>
    </row>
    <row r="403" spans="8:26">
      <c r="H403" s="17"/>
      <c r="I403" s="17"/>
      <c r="J403" s="17"/>
      <c r="X403" s="17"/>
      <c r="Y403" s="17"/>
      <c r="Z403" s="17"/>
    </row>
    <row r="404" spans="8:26">
      <c r="H404" s="17"/>
      <c r="I404" s="17"/>
      <c r="J404" s="17"/>
      <c r="X404" s="17"/>
      <c r="Y404" s="17"/>
      <c r="Z404" s="17"/>
    </row>
    <row r="405" spans="8:26">
      <c r="H405" s="17"/>
      <c r="I405" s="17"/>
      <c r="J405" s="17"/>
      <c r="X405" s="17"/>
      <c r="Y405" s="17"/>
      <c r="Z405" s="17"/>
    </row>
    <row r="406" spans="8:26">
      <c r="H406" s="17"/>
      <c r="I406" s="17"/>
      <c r="J406" s="17"/>
      <c r="X406" s="17"/>
      <c r="Y406" s="17"/>
      <c r="Z406" s="17"/>
    </row>
    <row r="407" spans="8:26">
      <c r="H407" s="17"/>
      <c r="I407" s="17"/>
      <c r="J407" s="17"/>
      <c r="X407" s="17"/>
      <c r="Y407" s="17"/>
      <c r="Z407" s="17"/>
    </row>
    <row r="408" spans="8:26">
      <c r="H408" s="17"/>
      <c r="I408" s="17"/>
      <c r="J408" s="17"/>
      <c r="X408" s="17"/>
      <c r="Y408" s="17"/>
      <c r="Z408" s="17"/>
    </row>
    <row r="409" spans="8:26">
      <c r="H409" s="17"/>
      <c r="I409" s="17"/>
      <c r="J409" s="17"/>
      <c r="X409" s="17"/>
      <c r="Y409" s="17"/>
      <c r="Z409" s="17"/>
    </row>
    <row r="410" spans="8:26">
      <c r="H410" s="17"/>
      <c r="I410" s="17"/>
      <c r="J410" s="17"/>
      <c r="X410" s="17"/>
      <c r="Y410" s="17"/>
      <c r="Z410" s="17"/>
    </row>
    <row r="411" spans="8:26">
      <c r="H411" s="17"/>
      <c r="I411" s="17"/>
      <c r="J411" s="17"/>
      <c r="X411" s="17"/>
      <c r="Y411" s="17"/>
      <c r="Z411" s="17"/>
    </row>
    <row r="412" spans="8:26">
      <c r="H412" s="17"/>
      <c r="I412" s="17"/>
      <c r="J412" s="17"/>
      <c r="X412" s="17"/>
      <c r="Y412" s="17"/>
      <c r="Z412" s="17"/>
    </row>
    <row r="413" spans="8:26">
      <c r="H413" s="17"/>
      <c r="I413" s="17"/>
      <c r="J413" s="17"/>
      <c r="X413" s="17"/>
      <c r="Y413" s="17"/>
      <c r="Z413" s="17"/>
    </row>
    <row r="414" spans="8:26">
      <c r="H414" s="17"/>
      <c r="I414" s="17"/>
      <c r="J414" s="17"/>
      <c r="X414" s="17"/>
      <c r="Y414" s="17"/>
      <c r="Z414" s="17"/>
    </row>
    <row r="415" spans="8:26">
      <c r="H415" s="17"/>
      <c r="I415" s="17"/>
      <c r="J415" s="17"/>
      <c r="X415" s="17"/>
      <c r="Y415" s="17"/>
      <c r="Z415" s="17"/>
    </row>
    <row r="416" spans="8:26">
      <c r="H416" s="17"/>
      <c r="I416" s="17"/>
      <c r="J416" s="17"/>
      <c r="X416" s="17"/>
      <c r="Y416" s="17"/>
      <c r="Z416" s="17"/>
    </row>
    <row r="417" spans="8:26">
      <c r="H417" s="17"/>
      <c r="I417" s="17"/>
      <c r="J417" s="17"/>
      <c r="X417" s="17"/>
      <c r="Y417" s="17"/>
      <c r="Z417" s="17"/>
    </row>
    <row r="418" spans="8:26">
      <c r="H418" s="17"/>
      <c r="I418" s="17"/>
      <c r="J418" s="17"/>
      <c r="X418" s="17"/>
      <c r="Y418" s="17"/>
      <c r="Z418" s="17"/>
    </row>
    <row r="419" spans="8:26">
      <c r="H419" s="17"/>
      <c r="I419" s="17"/>
      <c r="J419" s="17"/>
      <c r="X419" s="17"/>
      <c r="Y419" s="17"/>
      <c r="Z419" s="17"/>
    </row>
    <row r="420" spans="8:26">
      <c r="H420" s="17"/>
      <c r="I420" s="17"/>
      <c r="J420" s="17"/>
      <c r="X420" s="17"/>
      <c r="Y420" s="17"/>
      <c r="Z420" s="17"/>
    </row>
    <row r="421" spans="8:26">
      <c r="H421" s="17"/>
      <c r="I421" s="17"/>
      <c r="J421" s="17"/>
      <c r="X421" s="17"/>
      <c r="Y421" s="17"/>
      <c r="Z421" s="17"/>
    </row>
    <row r="422" spans="8:26">
      <c r="H422" s="17"/>
      <c r="I422" s="17"/>
      <c r="J422" s="17"/>
      <c r="X422" s="17"/>
      <c r="Y422" s="17"/>
      <c r="Z422" s="17"/>
    </row>
    <row r="423" spans="8:26">
      <c r="H423" s="17"/>
      <c r="I423" s="17"/>
      <c r="J423" s="17"/>
      <c r="X423" s="17"/>
      <c r="Y423" s="17"/>
      <c r="Z423" s="17"/>
    </row>
    <row r="424" spans="8:26">
      <c r="H424" s="17"/>
      <c r="I424" s="17"/>
      <c r="J424" s="17"/>
      <c r="X424" s="17"/>
      <c r="Y424" s="17"/>
      <c r="Z424" s="17"/>
    </row>
    <row r="425" spans="8:26">
      <c r="H425" s="17"/>
      <c r="I425" s="17"/>
      <c r="J425" s="17"/>
      <c r="X425" s="17"/>
      <c r="Y425" s="17"/>
      <c r="Z425" s="17"/>
    </row>
    <row r="426" spans="8:26">
      <c r="H426" s="17"/>
      <c r="I426" s="17"/>
      <c r="J426" s="17"/>
      <c r="X426" s="17"/>
      <c r="Y426" s="17"/>
      <c r="Z426" s="17"/>
    </row>
    <row r="427" spans="8:26">
      <c r="H427" s="17"/>
      <c r="I427" s="17"/>
      <c r="J427" s="17"/>
      <c r="X427" s="17"/>
      <c r="Y427" s="17"/>
      <c r="Z427" s="17"/>
    </row>
    <row r="428" spans="8:26">
      <c r="H428" s="17"/>
      <c r="I428" s="17"/>
      <c r="J428" s="17"/>
      <c r="X428" s="17"/>
      <c r="Y428" s="17"/>
      <c r="Z428" s="17"/>
    </row>
    <row r="429" spans="8:26">
      <c r="H429" s="17"/>
      <c r="I429" s="17"/>
      <c r="J429" s="17"/>
      <c r="X429" s="17"/>
      <c r="Y429" s="17"/>
      <c r="Z429" s="17"/>
    </row>
    <row r="430" spans="8:26">
      <c r="H430" s="17"/>
      <c r="I430" s="17"/>
      <c r="J430" s="17"/>
      <c r="X430" s="17"/>
      <c r="Y430" s="17"/>
      <c r="Z430" s="17"/>
    </row>
    <row r="431" spans="8:26">
      <c r="H431" s="17"/>
      <c r="I431" s="17"/>
      <c r="J431" s="17"/>
      <c r="X431" s="17"/>
      <c r="Y431" s="17"/>
      <c r="Z431" s="17"/>
    </row>
    <row r="432" spans="8:26">
      <c r="H432" s="17"/>
      <c r="I432" s="17"/>
      <c r="J432" s="17"/>
      <c r="X432" s="17"/>
      <c r="Y432" s="17"/>
      <c r="Z432" s="17"/>
    </row>
    <row r="433" spans="8:26">
      <c r="H433" s="17"/>
      <c r="I433" s="17"/>
      <c r="J433" s="17"/>
      <c r="X433" s="17"/>
      <c r="Y433" s="17"/>
      <c r="Z433" s="17"/>
    </row>
    <row r="434" spans="8:26">
      <c r="H434" s="17"/>
      <c r="I434" s="17"/>
      <c r="J434" s="17"/>
      <c r="X434" s="17"/>
      <c r="Y434" s="17"/>
      <c r="Z434" s="17"/>
    </row>
    <row r="435" spans="8:26">
      <c r="H435" s="17"/>
      <c r="I435" s="17"/>
      <c r="J435" s="17"/>
      <c r="X435" s="17"/>
      <c r="Y435" s="17"/>
      <c r="Z435" s="17"/>
    </row>
    <row r="436" spans="8:26">
      <c r="H436" s="17"/>
      <c r="I436" s="17"/>
      <c r="J436" s="17"/>
      <c r="X436" s="17"/>
      <c r="Y436" s="17"/>
      <c r="Z436" s="17"/>
    </row>
    <row r="437" spans="8:26">
      <c r="H437" s="17"/>
      <c r="I437" s="17"/>
      <c r="J437" s="17"/>
      <c r="X437" s="17"/>
      <c r="Y437" s="17"/>
      <c r="Z437" s="17"/>
    </row>
    <row r="438" spans="8:26">
      <c r="H438" s="17"/>
      <c r="I438" s="17"/>
      <c r="J438" s="17"/>
      <c r="X438" s="17"/>
      <c r="Y438" s="17"/>
      <c r="Z438" s="17"/>
    </row>
    <row r="439" spans="8:26">
      <c r="H439" s="17"/>
      <c r="I439" s="17"/>
      <c r="J439" s="17"/>
      <c r="X439" s="17"/>
      <c r="Y439" s="17"/>
      <c r="Z439" s="17"/>
    </row>
    <row r="440" spans="8:26">
      <c r="H440" s="17"/>
      <c r="I440" s="17"/>
      <c r="J440" s="17"/>
      <c r="X440" s="17"/>
      <c r="Y440" s="17"/>
      <c r="Z440" s="17"/>
    </row>
    <row r="441" spans="8:26">
      <c r="H441" s="17"/>
      <c r="I441" s="17"/>
      <c r="J441" s="17"/>
      <c r="X441" s="17"/>
      <c r="Y441" s="17"/>
      <c r="Z441" s="17"/>
    </row>
    <row r="442" spans="8:26">
      <c r="H442" s="17"/>
      <c r="I442" s="17"/>
      <c r="J442" s="17"/>
      <c r="X442" s="17"/>
      <c r="Y442" s="17"/>
      <c r="Z442" s="17"/>
    </row>
    <row r="443" spans="8:26">
      <c r="H443" s="17"/>
      <c r="I443" s="17"/>
      <c r="J443" s="17"/>
      <c r="X443" s="17"/>
      <c r="Y443" s="17"/>
      <c r="Z443" s="17"/>
    </row>
    <row r="444" spans="8:26">
      <c r="H444" s="17"/>
      <c r="I444" s="17"/>
      <c r="J444" s="17"/>
      <c r="X444" s="17"/>
      <c r="Y444" s="17"/>
      <c r="Z444" s="17"/>
    </row>
    <row r="445" spans="8:26">
      <c r="H445" s="17"/>
      <c r="I445" s="17"/>
      <c r="J445" s="17"/>
      <c r="X445" s="17"/>
      <c r="Y445" s="17"/>
      <c r="Z445" s="17"/>
    </row>
    <row r="446" spans="8:26">
      <c r="H446" s="17"/>
      <c r="I446" s="17"/>
      <c r="J446" s="17"/>
      <c r="X446" s="17"/>
      <c r="Y446" s="17"/>
      <c r="Z446" s="17"/>
    </row>
    <row r="447" spans="8:26">
      <c r="H447" s="17"/>
      <c r="I447" s="17"/>
      <c r="J447" s="17"/>
      <c r="X447" s="17"/>
      <c r="Y447" s="17"/>
      <c r="Z447" s="17"/>
    </row>
    <row r="448" spans="8:26">
      <c r="H448" s="17"/>
      <c r="I448" s="17"/>
      <c r="J448" s="17"/>
      <c r="X448" s="17"/>
      <c r="Y448" s="17"/>
      <c r="Z448" s="17"/>
    </row>
    <row r="449" spans="8:26">
      <c r="H449" s="17"/>
      <c r="I449" s="17"/>
      <c r="J449" s="17"/>
      <c r="X449" s="17"/>
      <c r="Y449" s="17"/>
      <c r="Z449" s="17"/>
    </row>
    <row r="450" spans="8:26">
      <c r="H450" s="17"/>
      <c r="I450" s="17"/>
      <c r="J450" s="17"/>
      <c r="X450" s="17"/>
      <c r="Y450" s="17"/>
      <c r="Z450" s="17"/>
    </row>
    <row r="451" spans="8:26">
      <c r="H451" s="17"/>
      <c r="I451" s="17"/>
      <c r="J451" s="17"/>
      <c r="X451" s="17"/>
      <c r="Y451" s="17"/>
      <c r="Z451" s="17"/>
    </row>
    <row r="452" spans="8:26">
      <c r="H452" s="17"/>
      <c r="I452" s="17"/>
      <c r="J452" s="17"/>
      <c r="X452" s="17"/>
      <c r="Y452" s="17"/>
      <c r="Z452" s="17"/>
    </row>
    <row r="453" spans="8:26">
      <c r="H453" s="17"/>
      <c r="I453" s="17"/>
      <c r="J453" s="17"/>
      <c r="X453" s="17"/>
      <c r="Y453" s="17"/>
      <c r="Z453" s="17"/>
    </row>
    <row r="454" spans="8:26">
      <c r="H454" s="17"/>
      <c r="I454" s="17"/>
      <c r="J454" s="17"/>
      <c r="X454" s="17"/>
      <c r="Y454" s="17"/>
      <c r="Z454" s="17"/>
    </row>
    <row r="455" spans="8:26">
      <c r="H455" s="17"/>
      <c r="I455" s="17"/>
      <c r="J455" s="17"/>
      <c r="X455" s="17"/>
      <c r="Y455" s="17"/>
      <c r="Z455" s="17"/>
    </row>
    <row r="456" spans="8:26">
      <c r="H456" s="17"/>
      <c r="I456" s="17"/>
      <c r="J456" s="17"/>
      <c r="X456" s="17"/>
      <c r="Y456" s="17"/>
      <c r="Z456" s="17"/>
    </row>
    <row r="457" spans="8:26">
      <c r="H457" s="17"/>
      <c r="I457" s="17"/>
      <c r="J457" s="17"/>
      <c r="X457" s="17"/>
      <c r="Y457" s="17"/>
      <c r="Z457" s="17"/>
    </row>
    <row r="458" spans="8:26">
      <c r="H458" s="17"/>
      <c r="I458" s="17"/>
      <c r="J458" s="17"/>
      <c r="X458" s="17"/>
      <c r="Y458" s="17"/>
      <c r="Z458" s="17"/>
    </row>
    <row r="459" spans="8:26">
      <c r="H459" s="17"/>
      <c r="I459" s="17"/>
      <c r="J459" s="17"/>
      <c r="X459" s="17"/>
      <c r="Y459" s="17"/>
      <c r="Z459" s="17"/>
    </row>
    <row r="460" spans="8:26">
      <c r="H460" s="17"/>
      <c r="I460" s="17"/>
      <c r="J460" s="17"/>
      <c r="X460" s="17"/>
      <c r="Y460" s="17"/>
      <c r="Z460" s="17"/>
    </row>
    <row r="461" spans="8:26">
      <c r="H461" s="17"/>
      <c r="I461" s="17"/>
      <c r="J461" s="17"/>
      <c r="X461" s="17"/>
      <c r="Y461" s="17"/>
      <c r="Z461" s="17"/>
    </row>
    <row r="462" spans="8:26">
      <c r="H462" s="17"/>
      <c r="I462" s="17"/>
      <c r="J462" s="17"/>
      <c r="X462" s="17"/>
      <c r="Y462" s="17"/>
      <c r="Z462" s="17"/>
    </row>
    <row r="463" spans="8:26">
      <c r="H463" s="17"/>
      <c r="I463" s="17"/>
      <c r="J463" s="17"/>
      <c r="X463" s="17"/>
      <c r="Y463" s="17"/>
      <c r="Z463" s="17"/>
    </row>
    <row r="464" spans="8:26">
      <c r="H464" s="17"/>
      <c r="I464" s="17"/>
      <c r="J464" s="17"/>
      <c r="X464" s="17"/>
      <c r="Y464" s="17"/>
      <c r="Z464" s="17"/>
    </row>
    <row r="465" spans="8:26">
      <c r="H465" s="17"/>
      <c r="I465" s="17"/>
      <c r="J465" s="17"/>
      <c r="X465" s="17"/>
      <c r="Y465" s="17"/>
      <c r="Z465" s="17"/>
    </row>
    <row r="466" spans="8:26">
      <c r="H466" s="17"/>
      <c r="I466" s="17"/>
      <c r="J466" s="17"/>
      <c r="X466" s="17"/>
      <c r="Y466" s="17"/>
      <c r="Z466" s="17"/>
    </row>
    <row r="467" spans="8:26">
      <c r="H467" s="17"/>
      <c r="I467" s="17"/>
      <c r="J467" s="17"/>
      <c r="X467" s="17"/>
      <c r="Y467" s="17"/>
      <c r="Z467" s="17"/>
    </row>
    <row r="468" spans="8:26">
      <c r="H468" s="17"/>
      <c r="I468" s="17"/>
      <c r="J468" s="17"/>
      <c r="X468" s="17"/>
      <c r="Y468" s="17"/>
      <c r="Z468" s="17"/>
    </row>
    <row r="469" spans="8:26">
      <c r="H469" s="17"/>
      <c r="I469" s="17"/>
      <c r="J469" s="17"/>
      <c r="X469" s="17"/>
      <c r="Y469" s="17"/>
      <c r="Z469" s="17"/>
    </row>
    <row r="470" spans="8:26">
      <c r="H470" s="17"/>
      <c r="I470" s="17"/>
      <c r="J470" s="17"/>
      <c r="X470" s="17"/>
      <c r="Y470" s="17"/>
      <c r="Z470" s="17"/>
    </row>
    <row r="471" spans="8:26">
      <c r="H471" s="17"/>
      <c r="I471" s="17"/>
      <c r="J471" s="17"/>
      <c r="X471" s="17"/>
      <c r="Y471" s="17"/>
      <c r="Z471" s="17"/>
    </row>
    <row r="472" spans="8:26">
      <c r="H472" s="17"/>
      <c r="I472" s="17"/>
      <c r="J472" s="17"/>
      <c r="X472" s="17"/>
      <c r="Y472" s="17"/>
      <c r="Z472" s="17"/>
    </row>
    <row r="473" spans="8:26">
      <c r="H473" s="17"/>
      <c r="I473" s="17"/>
      <c r="J473" s="17"/>
      <c r="X473" s="17"/>
      <c r="Y473" s="17"/>
      <c r="Z473" s="17"/>
    </row>
    <row r="474" spans="8:26">
      <c r="H474" s="17"/>
      <c r="I474" s="17"/>
      <c r="J474" s="17"/>
      <c r="X474" s="17"/>
      <c r="Y474" s="17"/>
      <c r="Z474" s="17"/>
    </row>
    <row r="475" spans="8:26">
      <c r="H475" s="17"/>
      <c r="I475" s="17"/>
      <c r="J475" s="17"/>
      <c r="X475" s="17"/>
      <c r="Y475" s="17"/>
      <c r="Z475" s="17"/>
    </row>
    <row r="476" spans="8:26">
      <c r="H476" s="17"/>
      <c r="I476" s="17"/>
      <c r="J476" s="17"/>
      <c r="X476" s="17"/>
      <c r="Y476" s="17"/>
      <c r="Z476" s="17"/>
    </row>
    <row r="477" spans="8:26">
      <c r="H477" s="17"/>
      <c r="I477" s="17"/>
      <c r="J477" s="17"/>
      <c r="X477" s="17"/>
      <c r="Y477" s="17"/>
      <c r="Z477" s="17"/>
    </row>
    <row r="478" spans="8:26">
      <c r="H478" s="17"/>
      <c r="I478" s="17"/>
      <c r="J478" s="17"/>
      <c r="X478" s="17"/>
      <c r="Y478" s="17"/>
      <c r="Z478" s="17"/>
    </row>
    <row r="479" spans="8:26">
      <c r="H479" s="17"/>
      <c r="I479" s="17"/>
      <c r="J479" s="17"/>
      <c r="X479" s="17"/>
      <c r="Y479" s="17"/>
      <c r="Z479" s="17"/>
    </row>
    <row r="480" spans="8:26">
      <c r="H480" s="17"/>
      <c r="I480" s="17"/>
      <c r="J480" s="17"/>
      <c r="X480" s="17"/>
      <c r="Y480" s="17"/>
      <c r="Z480" s="17"/>
    </row>
    <row r="481" spans="8:26">
      <c r="H481" s="17"/>
      <c r="I481" s="17"/>
      <c r="J481" s="17"/>
      <c r="X481" s="17"/>
      <c r="Y481" s="17"/>
      <c r="Z481" s="17"/>
    </row>
    <row r="482" spans="8:26">
      <c r="H482" s="17"/>
      <c r="I482" s="17"/>
      <c r="J482" s="17"/>
      <c r="X482" s="17"/>
      <c r="Y482" s="17"/>
      <c r="Z482" s="17"/>
    </row>
    <row r="483" spans="8:26">
      <c r="H483" s="17"/>
      <c r="I483" s="17"/>
      <c r="J483" s="17"/>
      <c r="X483" s="17"/>
      <c r="Y483" s="17"/>
      <c r="Z483" s="17"/>
    </row>
    <row r="484" spans="8:26">
      <c r="H484" s="17"/>
      <c r="I484" s="17"/>
      <c r="J484" s="17"/>
      <c r="X484" s="17"/>
      <c r="Y484" s="17"/>
      <c r="Z484" s="17"/>
    </row>
    <row r="485" spans="8:26">
      <c r="H485" s="17"/>
      <c r="I485" s="17"/>
      <c r="J485" s="17"/>
      <c r="X485" s="17"/>
      <c r="Y485" s="17"/>
      <c r="Z485" s="17"/>
    </row>
    <row r="486" spans="8:26">
      <c r="H486" s="17"/>
      <c r="I486" s="17"/>
      <c r="J486" s="17"/>
      <c r="X486" s="17"/>
      <c r="Y486" s="17"/>
      <c r="Z486" s="17"/>
    </row>
    <row r="487" spans="8:26">
      <c r="H487" s="17"/>
      <c r="I487" s="17"/>
      <c r="J487" s="17"/>
      <c r="X487" s="17"/>
      <c r="Y487" s="17"/>
      <c r="Z487" s="17"/>
    </row>
    <row r="488" spans="8:26">
      <c r="H488" s="17"/>
      <c r="I488" s="17"/>
      <c r="J488" s="17"/>
      <c r="X488" s="17"/>
      <c r="Y488" s="17"/>
      <c r="Z488" s="17"/>
    </row>
    <row r="489" spans="8:26">
      <c r="H489" s="17"/>
      <c r="I489" s="17"/>
      <c r="J489" s="17"/>
      <c r="X489" s="17"/>
      <c r="Y489" s="17"/>
      <c r="Z489" s="17"/>
    </row>
    <row r="490" spans="8:26">
      <c r="H490" s="17"/>
      <c r="I490" s="17"/>
      <c r="J490" s="17"/>
      <c r="X490" s="17"/>
      <c r="Y490" s="17"/>
      <c r="Z490" s="17"/>
    </row>
    <row r="491" spans="8:26">
      <c r="H491" s="17"/>
      <c r="I491" s="17"/>
      <c r="J491" s="17"/>
      <c r="X491" s="17"/>
      <c r="Y491" s="17"/>
      <c r="Z491" s="17"/>
    </row>
    <row r="492" spans="8:26">
      <c r="H492" s="17"/>
      <c r="I492" s="17"/>
      <c r="J492" s="17"/>
      <c r="X492" s="17"/>
      <c r="Y492" s="17"/>
      <c r="Z492" s="17"/>
    </row>
    <row r="493" spans="8:26">
      <c r="H493" s="17"/>
      <c r="I493" s="17"/>
      <c r="J493" s="17"/>
      <c r="X493" s="17"/>
      <c r="Y493" s="17"/>
      <c r="Z493" s="17"/>
    </row>
    <row r="494" spans="8:26">
      <c r="H494" s="17"/>
      <c r="I494" s="17"/>
      <c r="J494" s="17"/>
      <c r="X494" s="17"/>
      <c r="Y494" s="17"/>
      <c r="Z494" s="17"/>
    </row>
    <row r="495" spans="8:26">
      <c r="H495" s="17"/>
      <c r="I495" s="17"/>
      <c r="J495" s="17"/>
      <c r="X495" s="17"/>
      <c r="Y495" s="17"/>
      <c r="Z495" s="17"/>
    </row>
    <row r="496" spans="8:26">
      <c r="H496" s="17"/>
      <c r="I496" s="17"/>
      <c r="J496" s="17"/>
      <c r="X496" s="17"/>
      <c r="Y496" s="17"/>
      <c r="Z496" s="17"/>
    </row>
    <row r="497" spans="8:26">
      <c r="H497" s="17"/>
      <c r="I497" s="17"/>
      <c r="J497" s="17"/>
      <c r="X497" s="17"/>
      <c r="Y497" s="17"/>
      <c r="Z497" s="17"/>
    </row>
    <row r="498" spans="8:26">
      <c r="H498" s="17"/>
      <c r="I498" s="17"/>
      <c r="J498" s="17"/>
      <c r="X498" s="17"/>
      <c r="Y498" s="17"/>
      <c r="Z498" s="17"/>
    </row>
    <row r="499" spans="8:26">
      <c r="H499" s="17"/>
      <c r="I499" s="17"/>
      <c r="J499" s="17"/>
      <c r="X499" s="17"/>
      <c r="Y499" s="17"/>
      <c r="Z499" s="17"/>
    </row>
    <row r="500" spans="8:26">
      <c r="H500" s="17"/>
      <c r="I500" s="17"/>
      <c r="J500" s="17"/>
      <c r="X500" s="17"/>
      <c r="Y500" s="17"/>
      <c r="Z500" s="17"/>
    </row>
    <row r="501" spans="8:26">
      <c r="H501" s="17"/>
      <c r="I501" s="17"/>
      <c r="J501" s="17"/>
      <c r="X501" s="17"/>
      <c r="Y501" s="17"/>
      <c r="Z501" s="17"/>
    </row>
    <row r="502" spans="8:26">
      <c r="H502" s="17"/>
      <c r="I502" s="17"/>
      <c r="J502" s="17"/>
      <c r="X502" s="17"/>
      <c r="Y502" s="17"/>
      <c r="Z502" s="17"/>
    </row>
    <row r="503" spans="8:26">
      <c r="H503" s="17"/>
      <c r="I503" s="17"/>
      <c r="J503" s="17"/>
      <c r="X503" s="17"/>
      <c r="Y503" s="17"/>
      <c r="Z503" s="17"/>
    </row>
    <row r="504" spans="8:26">
      <c r="H504" s="17"/>
      <c r="I504" s="17"/>
      <c r="J504" s="17"/>
      <c r="X504" s="17"/>
      <c r="Y504" s="17"/>
      <c r="Z504" s="17"/>
    </row>
    <row r="505" spans="8:26">
      <c r="H505" s="17"/>
      <c r="I505" s="17"/>
      <c r="J505" s="17"/>
      <c r="X505" s="17"/>
      <c r="Y505" s="17"/>
      <c r="Z505" s="17"/>
    </row>
    <row r="506" spans="8:26">
      <c r="H506" s="17"/>
      <c r="I506" s="17"/>
      <c r="J506" s="17"/>
      <c r="X506" s="17"/>
      <c r="Y506" s="17"/>
      <c r="Z506" s="17"/>
    </row>
    <row r="507" spans="8:26">
      <c r="H507" s="17"/>
      <c r="I507" s="17"/>
      <c r="J507" s="17"/>
      <c r="X507" s="17"/>
      <c r="Y507" s="17"/>
      <c r="Z507" s="17"/>
    </row>
    <row r="508" spans="8:26">
      <c r="H508" s="17"/>
      <c r="I508" s="17"/>
      <c r="J508" s="17"/>
      <c r="X508" s="17"/>
      <c r="Y508" s="17"/>
      <c r="Z508" s="17"/>
    </row>
    <row r="509" spans="8:26">
      <c r="H509" s="17"/>
      <c r="I509" s="17"/>
      <c r="J509" s="17"/>
      <c r="X509" s="17"/>
      <c r="Y509" s="17"/>
      <c r="Z509" s="17"/>
    </row>
    <row r="510" spans="8:26">
      <c r="H510" s="17"/>
      <c r="I510" s="17"/>
      <c r="J510" s="17"/>
      <c r="X510" s="17"/>
      <c r="Y510" s="17"/>
      <c r="Z510" s="17"/>
    </row>
    <row r="511" spans="8:26">
      <c r="H511" s="17"/>
      <c r="I511" s="17"/>
      <c r="J511" s="17"/>
      <c r="X511" s="17"/>
      <c r="Y511" s="17"/>
      <c r="Z511" s="17"/>
    </row>
    <row r="512" spans="8:26">
      <c r="H512" s="17"/>
      <c r="I512" s="17"/>
      <c r="J512" s="17"/>
      <c r="X512" s="17"/>
      <c r="Y512" s="17"/>
      <c r="Z512" s="17"/>
    </row>
    <row r="513" spans="8:26">
      <c r="H513" s="17"/>
      <c r="I513" s="17"/>
      <c r="J513" s="17"/>
      <c r="X513" s="17"/>
      <c r="Y513" s="17"/>
      <c r="Z513" s="17"/>
    </row>
    <row r="514" spans="8:26">
      <c r="H514" s="17"/>
      <c r="I514" s="17"/>
      <c r="J514" s="17"/>
      <c r="X514" s="17"/>
      <c r="Y514" s="17"/>
      <c r="Z514" s="17"/>
    </row>
    <row r="515" spans="8:26">
      <c r="H515" s="17"/>
      <c r="I515" s="17"/>
      <c r="J515" s="17"/>
      <c r="X515" s="17"/>
      <c r="Y515" s="17"/>
      <c r="Z515" s="17"/>
    </row>
    <row r="516" spans="8:26">
      <c r="H516" s="17"/>
      <c r="I516" s="17"/>
      <c r="J516" s="17"/>
      <c r="X516" s="17"/>
      <c r="Y516" s="17"/>
      <c r="Z516" s="17"/>
    </row>
    <row r="517" spans="8:26">
      <c r="H517" s="17"/>
      <c r="I517" s="17"/>
      <c r="J517" s="17"/>
      <c r="X517" s="17"/>
      <c r="Y517" s="17"/>
      <c r="Z517" s="17"/>
    </row>
    <row r="518" spans="8:26">
      <c r="H518" s="17"/>
      <c r="I518" s="17"/>
      <c r="J518" s="17"/>
      <c r="X518" s="17"/>
      <c r="Y518" s="17"/>
      <c r="Z518" s="17"/>
    </row>
    <row r="519" spans="8:26">
      <c r="H519" s="17"/>
      <c r="I519" s="17"/>
      <c r="J519" s="17"/>
      <c r="X519" s="17"/>
      <c r="Y519" s="17"/>
      <c r="Z519" s="17"/>
    </row>
    <row r="520" spans="8:26">
      <c r="H520" s="17"/>
      <c r="I520" s="17"/>
      <c r="J520" s="17"/>
      <c r="X520" s="17"/>
      <c r="Y520" s="17"/>
      <c r="Z520" s="17"/>
    </row>
    <row r="521" spans="8:26">
      <c r="H521" s="17"/>
      <c r="I521" s="17"/>
      <c r="J521" s="17"/>
      <c r="X521" s="17"/>
      <c r="Y521" s="17"/>
      <c r="Z521" s="17"/>
    </row>
    <row r="522" spans="8:26">
      <c r="H522" s="17"/>
      <c r="I522" s="17"/>
      <c r="J522" s="17"/>
      <c r="X522" s="17"/>
      <c r="Y522" s="17"/>
      <c r="Z522" s="17"/>
    </row>
    <row r="523" spans="8:26">
      <c r="H523" s="17"/>
      <c r="I523" s="17"/>
      <c r="J523" s="17"/>
      <c r="X523" s="17"/>
      <c r="Y523" s="17"/>
      <c r="Z523" s="17"/>
    </row>
    <row r="524" spans="8:26">
      <c r="H524" s="17"/>
      <c r="I524" s="17"/>
      <c r="J524" s="17"/>
      <c r="X524" s="17"/>
      <c r="Y524" s="17"/>
      <c r="Z524" s="17"/>
    </row>
    <row r="525" spans="8:26">
      <c r="H525" s="17"/>
      <c r="I525" s="17"/>
      <c r="J525" s="17"/>
      <c r="X525" s="17"/>
      <c r="Y525" s="17"/>
      <c r="Z525" s="17"/>
    </row>
    <row r="526" spans="8:26">
      <c r="H526" s="17"/>
      <c r="I526" s="17"/>
      <c r="J526" s="17"/>
      <c r="X526" s="17"/>
      <c r="Y526" s="17"/>
      <c r="Z526" s="17"/>
    </row>
    <row r="527" spans="8:26">
      <c r="H527" s="17"/>
      <c r="I527" s="17"/>
      <c r="J527" s="17"/>
      <c r="X527" s="17"/>
      <c r="Y527" s="17"/>
      <c r="Z527" s="17"/>
    </row>
    <row r="528" spans="8:26">
      <c r="H528" s="17"/>
      <c r="I528" s="17"/>
      <c r="J528" s="17"/>
      <c r="X528" s="17"/>
      <c r="Y528" s="17"/>
      <c r="Z528" s="17"/>
    </row>
    <row r="529" spans="8:26">
      <c r="H529" s="17"/>
      <c r="I529" s="17"/>
      <c r="J529" s="17"/>
      <c r="X529" s="17"/>
      <c r="Y529" s="17"/>
      <c r="Z529" s="17"/>
    </row>
    <row r="530" spans="8:26">
      <c r="H530" s="17"/>
      <c r="I530" s="17"/>
      <c r="J530" s="17"/>
      <c r="X530" s="17"/>
      <c r="Y530" s="17"/>
      <c r="Z530" s="17"/>
    </row>
    <row r="531" spans="8:26">
      <c r="H531" s="17"/>
      <c r="I531" s="17"/>
      <c r="J531" s="17"/>
      <c r="X531" s="17"/>
      <c r="Y531" s="17"/>
      <c r="Z531" s="17"/>
    </row>
    <row r="532" spans="8:26">
      <c r="H532" s="17"/>
      <c r="I532" s="17"/>
      <c r="J532" s="17"/>
      <c r="X532" s="17"/>
      <c r="Y532" s="17"/>
      <c r="Z532" s="17"/>
    </row>
    <row r="533" spans="8:26">
      <c r="H533" s="17"/>
      <c r="I533" s="17"/>
      <c r="J533" s="17"/>
      <c r="X533" s="17"/>
      <c r="Y533" s="17"/>
      <c r="Z533" s="17"/>
    </row>
    <row r="534" spans="8:26">
      <c r="H534" s="17"/>
      <c r="I534" s="17"/>
      <c r="J534" s="17"/>
      <c r="X534" s="17"/>
      <c r="Y534" s="17"/>
      <c r="Z534" s="17"/>
    </row>
    <row r="535" spans="8:26">
      <c r="H535" s="17"/>
      <c r="I535" s="17"/>
      <c r="J535" s="17"/>
      <c r="X535" s="17"/>
      <c r="Y535" s="17"/>
      <c r="Z535" s="17"/>
    </row>
    <row r="536" spans="8:26">
      <c r="H536" s="17"/>
      <c r="I536" s="17"/>
      <c r="J536" s="17"/>
      <c r="X536" s="17"/>
      <c r="Y536" s="17"/>
      <c r="Z536" s="17"/>
    </row>
    <row r="537" spans="8:26">
      <c r="H537" s="17"/>
      <c r="I537" s="17"/>
      <c r="J537" s="17"/>
      <c r="X537" s="17"/>
      <c r="Y537" s="17"/>
      <c r="Z537" s="17"/>
    </row>
    <row r="538" spans="8:26">
      <c r="H538" s="17"/>
      <c r="I538" s="17"/>
      <c r="J538" s="17"/>
      <c r="X538" s="17"/>
      <c r="Y538" s="17"/>
      <c r="Z538" s="17"/>
    </row>
    <row r="539" spans="8:26">
      <c r="H539" s="17"/>
      <c r="I539" s="17"/>
      <c r="J539" s="17"/>
      <c r="X539" s="17"/>
      <c r="Y539" s="17"/>
      <c r="Z539" s="17"/>
    </row>
    <row r="540" spans="8:26">
      <c r="H540" s="17"/>
      <c r="I540" s="17"/>
      <c r="J540" s="17"/>
      <c r="X540" s="17"/>
      <c r="Y540" s="17"/>
      <c r="Z540" s="17"/>
    </row>
    <row r="541" spans="8:26">
      <c r="H541" s="17"/>
      <c r="I541" s="17"/>
      <c r="J541" s="17"/>
      <c r="X541" s="17"/>
      <c r="Y541" s="17"/>
      <c r="Z541" s="17"/>
    </row>
    <row r="542" spans="8:26">
      <c r="H542" s="17"/>
      <c r="I542" s="17"/>
      <c r="J542" s="17"/>
      <c r="X542" s="17"/>
      <c r="Y542" s="17"/>
      <c r="Z542" s="17"/>
    </row>
    <row r="543" spans="8:26">
      <c r="H543" s="17"/>
      <c r="I543" s="17"/>
      <c r="J543" s="17"/>
      <c r="X543" s="17"/>
      <c r="Y543" s="17"/>
      <c r="Z543" s="17"/>
    </row>
    <row r="544" spans="8:26">
      <c r="H544" s="17"/>
      <c r="I544" s="17"/>
      <c r="J544" s="17"/>
      <c r="X544" s="17"/>
      <c r="Y544" s="17"/>
      <c r="Z544" s="17"/>
    </row>
    <row r="545" spans="8:26">
      <c r="H545" s="17"/>
      <c r="I545" s="17"/>
      <c r="J545" s="17"/>
      <c r="X545" s="17"/>
      <c r="Y545" s="17"/>
      <c r="Z545" s="17"/>
    </row>
    <row r="546" spans="8:26">
      <c r="H546" s="17"/>
      <c r="I546" s="17"/>
      <c r="J546" s="17"/>
      <c r="X546" s="17"/>
      <c r="Y546" s="17"/>
      <c r="Z546" s="17"/>
    </row>
    <row r="547" spans="8:26">
      <c r="H547" s="17"/>
      <c r="I547" s="17"/>
      <c r="J547" s="17"/>
      <c r="X547" s="17"/>
      <c r="Y547" s="17"/>
      <c r="Z547" s="17"/>
    </row>
    <row r="548" spans="8:26">
      <c r="H548" s="17"/>
      <c r="I548" s="17"/>
      <c r="J548" s="17"/>
      <c r="X548" s="17"/>
      <c r="Y548" s="17"/>
      <c r="Z548" s="17"/>
    </row>
    <row r="549" spans="8:26">
      <c r="H549" s="17"/>
      <c r="I549" s="17"/>
      <c r="J549" s="17"/>
      <c r="X549" s="17"/>
      <c r="Y549" s="17"/>
      <c r="Z549" s="17"/>
    </row>
    <row r="550" spans="8:26">
      <c r="H550" s="17"/>
      <c r="I550" s="17"/>
      <c r="J550" s="17"/>
      <c r="X550" s="17"/>
      <c r="Y550" s="17"/>
      <c r="Z550" s="17"/>
    </row>
    <row r="551" spans="8:26">
      <c r="H551" s="17"/>
      <c r="I551" s="17"/>
      <c r="J551" s="17"/>
      <c r="X551" s="17"/>
      <c r="Y551" s="17"/>
      <c r="Z551" s="17"/>
    </row>
    <row r="552" spans="8:26">
      <c r="H552" s="17"/>
      <c r="I552" s="17"/>
      <c r="J552" s="17"/>
      <c r="X552" s="17"/>
      <c r="Y552" s="17"/>
      <c r="Z552" s="17"/>
    </row>
    <row r="553" spans="8:26">
      <c r="H553" s="17"/>
      <c r="I553" s="17"/>
      <c r="J553" s="17"/>
      <c r="X553" s="17"/>
      <c r="Y553" s="17"/>
      <c r="Z553" s="17"/>
    </row>
    <row r="554" spans="8:26">
      <c r="H554" s="17"/>
      <c r="I554" s="17"/>
      <c r="J554" s="17"/>
      <c r="X554" s="17"/>
      <c r="Y554" s="17"/>
      <c r="Z554" s="17"/>
    </row>
    <row r="555" spans="8:26">
      <c r="H555" s="17"/>
      <c r="I555" s="17"/>
      <c r="J555" s="17"/>
      <c r="X555" s="17"/>
      <c r="Y555" s="17"/>
      <c r="Z555" s="17"/>
    </row>
    <row r="556" spans="8:26">
      <c r="H556" s="17"/>
      <c r="I556" s="17"/>
      <c r="J556" s="17"/>
      <c r="X556" s="17"/>
      <c r="Y556" s="17"/>
      <c r="Z556" s="17"/>
    </row>
    <row r="557" spans="8:26">
      <c r="H557" s="17"/>
      <c r="I557" s="17"/>
      <c r="J557" s="17"/>
      <c r="X557" s="17"/>
      <c r="Y557" s="17"/>
      <c r="Z557" s="17"/>
    </row>
    <row r="558" spans="8:26">
      <c r="H558" s="17"/>
      <c r="I558" s="17"/>
      <c r="J558" s="17"/>
      <c r="X558" s="17"/>
      <c r="Y558" s="17"/>
      <c r="Z558" s="17"/>
    </row>
    <row r="559" spans="8:26">
      <c r="H559" s="17"/>
      <c r="I559" s="17"/>
      <c r="J559" s="17"/>
      <c r="X559" s="17"/>
      <c r="Y559" s="17"/>
      <c r="Z559" s="17"/>
    </row>
    <row r="560" spans="8:26">
      <c r="H560" s="17"/>
      <c r="I560" s="17"/>
      <c r="J560" s="17"/>
      <c r="X560" s="17"/>
      <c r="Y560" s="17"/>
      <c r="Z560" s="17"/>
    </row>
    <row r="561" spans="8:26">
      <c r="H561" s="17"/>
      <c r="I561" s="17"/>
      <c r="J561" s="17"/>
      <c r="X561" s="17"/>
      <c r="Y561" s="17"/>
      <c r="Z561" s="17"/>
    </row>
    <row r="562" spans="8:26">
      <c r="H562" s="17"/>
      <c r="I562" s="17"/>
      <c r="J562" s="17"/>
      <c r="X562" s="17"/>
      <c r="Y562" s="17"/>
      <c r="Z562" s="17"/>
    </row>
    <row r="563" spans="8:26">
      <c r="H563" s="17"/>
      <c r="I563" s="17"/>
      <c r="J563" s="17"/>
      <c r="X563" s="17"/>
      <c r="Y563" s="17"/>
      <c r="Z563" s="17"/>
    </row>
    <row r="564" spans="8:26">
      <c r="H564" s="17"/>
      <c r="I564" s="17"/>
      <c r="J564" s="17"/>
      <c r="X564" s="17"/>
      <c r="Y564" s="17"/>
      <c r="Z564" s="17"/>
    </row>
    <row r="565" spans="8:26">
      <c r="H565" s="17"/>
      <c r="I565" s="17"/>
      <c r="J565" s="17"/>
      <c r="X565" s="17"/>
      <c r="Y565" s="17"/>
      <c r="Z565" s="17"/>
    </row>
    <row r="566" spans="8:26">
      <c r="H566" s="17"/>
      <c r="I566" s="17"/>
      <c r="J566" s="17"/>
      <c r="X566" s="17"/>
      <c r="Y566" s="17"/>
      <c r="Z566" s="17"/>
    </row>
    <row r="567" spans="8:26">
      <c r="H567" s="17"/>
      <c r="I567" s="17"/>
      <c r="J567" s="17"/>
      <c r="X567" s="17"/>
      <c r="Y567" s="17"/>
      <c r="Z567" s="17"/>
    </row>
    <row r="568" spans="8:26">
      <c r="H568" s="17"/>
      <c r="I568" s="17"/>
      <c r="J568" s="17"/>
      <c r="X568" s="17"/>
      <c r="Y568" s="17"/>
      <c r="Z568" s="17"/>
    </row>
    <row r="569" spans="8:26">
      <c r="H569" s="17"/>
      <c r="I569" s="17"/>
      <c r="J569" s="17"/>
      <c r="X569" s="17"/>
      <c r="Y569" s="17"/>
      <c r="Z569" s="17"/>
    </row>
    <row r="570" spans="8:26">
      <c r="H570" s="17"/>
      <c r="I570" s="17"/>
      <c r="J570" s="17"/>
      <c r="X570" s="17"/>
      <c r="Y570" s="17"/>
      <c r="Z570" s="17"/>
    </row>
    <row r="571" spans="8:26">
      <c r="H571" s="17"/>
      <c r="I571" s="17"/>
      <c r="J571" s="17"/>
      <c r="X571" s="17"/>
      <c r="Y571" s="17"/>
      <c r="Z571" s="17"/>
    </row>
    <row r="572" spans="8:26">
      <c r="H572" s="17"/>
      <c r="I572" s="17"/>
      <c r="J572" s="17"/>
      <c r="X572" s="17"/>
      <c r="Y572" s="17"/>
      <c r="Z572" s="17"/>
    </row>
    <row r="573" spans="8:26">
      <c r="H573" s="17"/>
      <c r="I573" s="17"/>
      <c r="J573" s="17"/>
      <c r="X573" s="17"/>
      <c r="Y573" s="17"/>
      <c r="Z573" s="17"/>
    </row>
    <row r="574" spans="8:26">
      <c r="H574" s="17"/>
      <c r="I574" s="17"/>
      <c r="J574" s="17"/>
      <c r="X574" s="17"/>
      <c r="Y574" s="17"/>
      <c r="Z574" s="17"/>
    </row>
    <row r="575" spans="8:26">
      <c r="H575" s="17"/>
      <c r="I575" s="17"/>
      <c r="J575" s="17"/>
      <c r="X575" s="17"/>
      <c r="Y575" s="17"/>
      <c r="Z575" s="17"/>
    </row>
    <row r="576" spans="8:26">
      <c r="H576" s="17"/>
      <c r="I576" s="17"/>
      <c r="J576" s="17"/>
      <c r="X576" s="17"/>
      <c r="Y576" s="17"/>
      <c r="Z576" s="17"/>
    </row>
    <row r="577" spans="8:26">
      <c r="H577" s="17"/>
      <c r="I577" s="17"/>
      <c r="J577" s="17"/>
      <c r="X577" s="17"/>
      <c r="Y577" s="17"/>
      <c r="Z577" s="17"/>
    </row>
    <row r="578" spans="8:26">
      <c r="H578" s="17"/>
      <c r="I578" s="17"/>
      <c r="J578" s="17"/>
      <c r="X578" s="17"/>
      <c r="Y578" s="17"/>
      <c r="Z578" s="17"/>
    </row>
    <row r="579" spans="8:26">
      <c r="H579" s="17"/>
      <c r="I579" s="17"/>
      <c r="J579" s="17"/>
      <c r="X579" s="17"/>
      <c r="Y579" s="17"/>
      <c r="Z579" s="17"/>
    </row>
    <row r="580" spans="8:26">
      <c r="H580" s="17"/>
      <c r="I580" s="17"/>
      <c r="J580" s="17"/>
      <c r="X580" s="17"/>
      <c r="Y580" s="17"/>
      <c r="Z580" s="17"/>
    </row>
    <row r="581" spans="8:26">
      <c r="H581" s="17"/>
      <c r="I581" s="17"/>
      <c r="J581" s="17"/>
      <c r="X581" s="17"/>
      <c r="Y581" s="17"/>
      <c r="Z581" s="17"/>
    </row>
    <row r="582" spans="8:26">
      <c r="H582" s="17"/>
      <c r="I582" s="17"/>
      <c r="J582" s="17"/>
      <c r="X582" s="17"/>
      <c r="Y582" s="17"/>
      <c r="Z582" s="17"/>
    </row>
    <row r="583" spans="8:26">
      <c r="H583" s="17"/>
      <c r="I583" s="17"/>
      <c r="J583" s="17"/>
      <c r="X583" s="17"/>
      <c r="Y583" s="17"/>
      <c r="Z583" s="17"/>
    </row>
    <row r="584" spans="8:26">
      <c r="H584" s="17"/>
      <c r="I584" s="17"/>
      <c r="J584" s="17"/>
      <c r="X584" s="17"/>
      <c r="Y584" s="17"/>
      <c r="Z584" s="17"/>
    </row>
    <row r="585" spans="8:26">
      <c r="H585" s="17"/>
      <c r="I585" s="17"/>
      <c r="J585" s="17"/>
      <c r="X585" s="17"/>
      <c r="Y585" s="17"/>
      <c r="Z585" s="17"/>
    </row>
    <row r="586" spans="8:26">
      <c r="H586" s="17"/>
      <c r="I586" s="17"/>
      <c r="J586" s="17"/>
      <c r="X586" s="17"/>
      <c r="Y586" s="17"/>
      <c r="Z586" s="17"/>
    </row>
    <row r="587" spans="8:26">
      <c r="H587" s="17"/>
      <c r="I587" s="17"/>
      <c r="J587" s="17"/>
      <c r="X587" s="17"/>
      <c r="Y587" s="17"/>
      <c r="Z587" s="17"/>
    </row>
    <row r="588" spans="8:26">
      <c r="H588" s="17"/>
      <c r="I588" s="17"/>
      <c r="J588" s="17"/>
      <c r="X588" s="17"/>
      <c r="Y588" s="17"/>
      <c r="Z588" s="17"/>
    </row>
    <row r="589" spans="8:26">
      <c r="H589" s="17"/>
      <c r="I589" s="17"/>
      <c r="J589" s="17"/>
      <c r="X589" s="17"/>
      <c r="Y589" s="17"/>
      <c r="Z589" s="17"/>
    </row>
    <row r="590" spans="8:26">
      <c r="H590" s="17"/>
      <c r="I590" s="17"/>
      <c r="J590" s="17"/>
      <c r="X590" s="17"/>
      <c r="Y590" s="17"/>
      <c r="Z590" s="17"/>
    </row>
    <row r="591" spans="8:26">
      <c r="H591" s="17"/>
      <c r="I591" s="17"/>
      <c r="J591" s="17"/>
      <c r="X591" s="17"/>
      <c r="Y591" s="17"/>
      <c r="Z591" s="17"/>
    </row>
    <row r="592" spans="8:26">
      <c r="H592" s="17"/>
      <c r="I592" s="17"/>
      <c r="J592" s="17"/>
      <c r="X592" s="17"/>
      <c r="Y592" s="17"/>
      <c r="Z592" s="17"/>
    </row>
    <row r="593" spans="8:26">
      <c r="H593" s="17"/>
      <c r="I593" s="17"/>
      <c r="J593" s="17"/>
      <c r="X593" s="17"/>
      <c r="Y593" s="17"/>
      <c r="Z593" s="17"/>
    </row>
    <row r="594" spans="8:26">
      <c r="H594" s="17"/>
      <c r="I594" s="17"/>
      <c r="J594" s="17"/>
      <c r="X594" s="17"/>
      <c r="Y594" s="17"/>
      <c r="Z594" s="17"/>
    </row>
    <row r="595" spans="8:26">
      <c r="H595" s="17"/>
      <c r="I595" s="17"/>
      <c r="J595" s="17"/>
      <c r="X595" s="17"/>
      <c r="Y595" s="17"/>
      <c r="Z595" s="17"/>
    </row>
    <row r="596" spans="8:26">
      <c r="H596" s="17"/>
      <c r="I596" s="17"/>
      <c r="J596" s="17"/>
      <c r="X596" s="17"/>
      <c r="Y596" s="17"/>
      <c r="Z596" s="17"/>
    </row>
    <row r="597" spans="8:26">
      <c r="H597" s="17"/>
      <c r="I597" s="17"/>
      <c r="J597" s="17"/>
      <c r="X597" s="17"/>
      <c r="Y597" s="17"/>
      <c r="Z597" s="17"/>
    </row>
    <row r="598" spans="8:26">
      <c r="H598" s="17"/>
      <c r="I598" s="17"/>
      <c r="J598" s="17"/>
      <c r="X598" s="17"/>
      <c r="Y598" s="17"/>
      <c r="Z598" s="17"/>
    </row>
    <row r="599" spans="8:26">
      <c r="H599" s="17"/>
      <c r="I599" s="17"/>
      <c r="J599" s="17"/>
      <c r="X599" s="17"/>
      <c r="Y599" s="17"/>
      <c r="Z599" s="17"/>
    </row>
    <row r="600" spans="8:26">
      <c r="H600" s="17"/>
      <c r="I600" s="17"/>
      <c r="J600" s="17"/>
      <c r="X600" s="17"/>
      <c r="Y600" s="17"/>
      <c r="Z600" s="17"/>
    </row>
    <row r="601" spans="8:26">
      <c r="H601" s="17"/>
      <c r="I601" s="17"/>
      <c r="J601" s="17"/>
      <c r="X601" s="17"/>
      <c r="Y601" s="17"/>
      <c r="Z601" s="17"/>
    </row>
    <row r="602" spans="8:26">
      <c r="H602" s="17"/>
      <c r="I602" s="17"/>
      <c r="J602" s="17"/>
      <c r="X602" s="17"/>
      <c r="Y602" s="17"/>
      <c r="Z602" s="17"/>
    </row>
    <row r="603" spans="8:26">
      <c r="H603" s="17"/>
      <c r="I603" s="17"/>
      <c r="J603" s="17"/>
      <c r="X603" s="17"/>
      <c r="Y603" s="17"/>
      <c r="Z603" s="17"/>
    </row>
    <row r="604" spans="8:26">
      <c r="H604" s="17"/>
      <c r="I604" s="17"/>
      <c r="J604" s="17"/>
      <c r="X604" s="17"/>
      <c r="Y604" s="17"/>
      <c r="Z604" s="17"/>
    </row>
    <row r="605" spans="8:26">
      <c r="H605" s="17"/>
      <c r="I605" s="17"/>
      <c r="J605" s="17"/>
      <c r="X605" s="17"/>
      <c r="Y605" s="17"/>
      <c r="Z605" s="17"/>
    </row>
    <row r="606" spans="8:26">
      <c r="H606" s="17"/>
      <c r="I606" s="17"/>
      <c r="J606" s="17"/>
      <c r="X606" s="17"/>
      <c r="Y606" s="17"/>
      <c r="Z606" s="17"/>
    </row>
    <row r="607" spans="8:26">
      <c r="H607" s="17"/>
      <c r="I607" s="17"/>
      <c r="J607" s="17"/>
      <c r="X607" s="17"/>
      <c r="Y607" s="17"/>
      <c r="Z607" s="17"/>
    </row>
    <row r="608" spans="8:26">
      <c r="H608" s="17"/>
      <c r="I608" s="17"/>
      <c r="J608" s="17"/>
      <c r="X608" s="17"/>
      <c r="Y608" s="17"/>
      <c r="Z608" s="17"/>
    </row>
    <row r="609" spans="8:26">
      <c r="H609" s="17"/>
      <c r="I609" s="17"/>
      <c r="J609" s="17"/>
      <c r="X609" s="17"/>
      <c r="Y609" s="17"/>
      <c r="Z609" s="17"/>
    </row>
    <row r="610" spans="8:26">
      <c r="H610" s="17"/>
      <c r="I610" s="17"/>
      <c r="J610" s="17"/>
      <c r="X610" s="17"/>
      <c r="Y610" s="17"/>
      <c r="Z610" s="17"/>
    </row>
    <row r="611" spans="8:26">
      <c r="H611" s="17"/>
      <c r="I611" s="17"/>
      <c r="J611" s="17"/>
      <c r="X611" s="17"/>
      <c r="Y611" s="17"/>
      <c r="Z611" s="17"/>
    </row>
    <row r="612" spans="8:26">
      <c r="H612" s="17"/>
      <c r="I612" s="17"/>
      <c r="J612" s="17"/>
      <c r="X612" s="17"/>
      <c r="Y612" s="17"/>
      <c r="Z612" s="17"/>
    </row>
    <row r="613" spans="8:26">
      <c r="H613" s="17"/>
      <c r="I613" s="17"/>
      <c r="J613" s="17"/>
      <c r="X613" s="17"/>
      <c r="Y613" s="17"/>
      <c r="Z613" s="17"/>
    </row>
    <row r="614" spans="8:26">
      <c r="H614" s="17"/>
      <c r="I614" s="17"/>
      <c r="J614" s="17"/>
      <c r="X614" s="17"/>
      <c r="Y614" s="17"/>
      <c r="Z614" s="17"/>
    </row>
    <row r="615" spans="8:26">
      <c r="H615" s="17"/>
      <c r="I615" s="17"/>
      <c r="J615" s="17"/>
      <c r="X615" s="17"/>
      <c r="Y615" s="17"/>
      <c r="Z615" s="17"/>
    </row>
    <row r="616" spans="8:26">
      <c r="H616" s="17"/>
      <c r="I616" s="17"/>
      <c r="J616" s="17"/>
      <c r="X616" s="17"/>
      <c r="Y616" s="17"/>
      <c r="Z616" s="17"/>
    </row>
    <row r="617" spans="8:26">
      <c r="H617" s="17"/>
      <c r="I617" s="17"/>
      <c r="J617" s="17"/>
      <c r="X617" s="17"/>
      <c r="Y617" s="17"/>
      <c r="Z617" s="17"/>
    </row>
    <row r="618" spans="8:26">
      <c r="H618" s="17"/>
      <c r="I618" s="17"/>
      <c r="J618" s="17"/>
      <c r="X618" s="17"/>
      <c r="Y618" s="17"/>
      <c r="Z618" s="17"/>
    </row>
    <row r="619" spans="8:26">
      <c r="H619" s="17"/>
      <c r="I619" s="17"/>
      <c r="J619" s="17"/>
      <c r="X619" s="17"/>
      <c r="Y619" s="17"/>
      <c r="Z619" s="17"/>
    </row>
    <row r="620" spans="8:26">
      <c r="H620" s="17"/>
      <c r="I620" s="17"/>
      <c r="J620" s="17"/>
      <c r="X620" s="17"/>
      <c r="Y620" s="17"/>
      <c r="Z620" s="17"/>
    </row>
    <row r="621" spans="8:26">
      <c r="H621" s="17"/>
      <c r="I621" s="17"/>
      <c r="J621" s="17"/>
      <c r="X621" s="17"/>
      <c r="Y621" s="17"/>
      <c r="Z621" s="17"/>
    </row>
    <row r="622" spans="8:26">
      <c r="H622" s="17"/>
      <c r="I622" s="17"/>
      <c r="J622" s="17"/>
      <c r="X622" s="17"/>
      <c r="Y622" s="17"/>
      <c r="Z622" s="17"/>
    </row>
    <row r="623" spans="8:26">
      <c r="H623" s="17"/>
      <c r="I623" s="17"/>
      <c r="J623" s="17"/>
      <c r="X623" s="17"/>
      <c r="Y623" s="17"/>
      <c r="Z623" s="17"/>
    </row>
    <row r="624" spans="8:26">
      <c r="H624" s="17"/>
      <c r="I624" s="17"/>
      <c r="J624" s="17"/>
      <c r="X624" s="17"/>
      <c r="Y624" s="17"/>
      <c r="Z624" s="17"/>
    </row>
    <row r="625" spans="8:26">
      <c r="H625" s="17"/>
      <c r="I625" s="17"/>
      <c r="J625" s="17"/>
      <c r="X625" s="17"/>
      <c r="Y625" s="17"/>
      <c r="Z625" s="17"/>
    </row>
    <row r="626" spans="8:26">
      <c r="H626" s="17"/>
      <c r="I626" s="17"/>
      <c r="J626" s="17"/>
      <c r="X626" s="17"/>
      <c r="Y626" s="17"/>
      <c r="Z626" s="17"/>
    </row>
    <row r="627" spans="8:26">
      <c r="H627" s="17"/>
      <c r="I627" s="17"/>
      <c r="J627" s="17"/>
      <c r="X627" s="17"/>
      <c r="Y627" s="17"/>
      <c r="Z627" s="17"/>
    </row>
    <row r="628" spans="8:26">
      <c r="H628" s="17"/>
      <c r="I628" s="17"/>
      <c r="J628" s="17"/>
      <c r="X628" s="17"/>
      <c r="Y628" s="17"/>
      <c r="Z628" s="17"/>
    </row>
    <row r="629" spans="8:26">
      <c r="H629" s="17"/>
      <c r="I629" s="17"/>
      <c r="J629" s="17"/>
      <c r="X629" s="17"/>
      <c r="Y629" s="17"/>
      <c r="Z629" s="17"/>
    </row>
    <row r="630" spans="8:26">
      <c r="H630" s="17"/>
      <c r="I630" s="17"/>
      <c r="J630" s="17"/>
      <c r="X630" s="17"/>
      <c r="Y630" s="17"/>
      <c r="Z630" s="17"/>
    </row>
    <row r="631" spans="8:26">
      <c r="H631" s="17"/>
      <c r="I631" s="17"/>
      <c r="J631" s="17"/>
      <c r="X631" s="17"/>
      <c r="Y631" s="17"/>
      <c r="Z631" s="17"/>
    </row>
    <row r="632" spans="8:26">
      <c r="H632" s="17"/>
      <c r="I632" s="17"/>
      <c r="J632" s="17"/>
      <c r="X632" s="17"/>
      <c r="Y632" s="17"/>
      <c r="Z632" s="17"/>
    </row>
    <row r="633" spans="8:26">
      <c r="H633" s="17"/>
      <c r="I633" s="17"/>
      <c r="J633" s="17"/>
      <c r="X633" s="17"/>
      <c r="Y633" s="17"/>
      <c r="Z633" s="17"/>
    </row>
    <row r="634" spans="8:26">
      <c r="H634" s="17"/>
      <c r="I634" s="17"/>
      <c r="J634" s="17"/>
      <c r="X634" s="17"/>
      <c r="Y634" s="17"/>
      <c r="Z634" s="17"/>
    </row>
    <row r="635" spans="8:26">
      <c r="H635" s="17"/>
      <c r="I635" s="17"/>
      <c r="J635" s="17"/>
      <c r="X635" s="17"/>
      <c r="Y635" s="17"/>
      <c r="Z635" s="17"/>
    </row>
    <row r="636" spans="8:26">
      <c r="H636" s="17"/>
      <c r="I636" s="17"/>
      <c r="J636" s="17"/>
      <c r="X636" s="17"/>
      <c r="Y636" s="17"/>
      <c r="Z636" s="17"/>
    </row>
    <row r="637" spans="8:26">
      <c r="H637" s="17"/>
      <c r="I637" s="17"/>
      <c r="J637" s="17"/>
      <c r="X637" s="17"/>
      <c r="Y637" s="17"/>
      <c r="Z637" s="17"/>
    </row>
    <row r="638" spans="8:26">
      <c r="H638" s="17"/>
      <c r="I638" s="17"/>
      <c r="J638" s="17"/>
      <c r="X638" s="17"/>
      <c r="Y638" s="17"/>
      <c r="Z638" s="17"/>
    </row>
    <row r="639" spans="8:26">
      <c r="H639" s="17"/>
      <c r="I639" s="17"/>
      <c r="J639" s="17"/>
      <c r="X639" s="17"/>
      <c r="Y639" s="17"/>
      <c r="Z639" s="17"/>
    </row>
    <row r="640" spans="8:26">
      <c r="H640" s="17"/>
      <c r="I640" s="17"/>
      <c r="J640" s="17"/>
      <c r="X640" s="17"/>
      <c r="Y640" s="17"/>
      <c r="Z640" s="17"/>
    </row>
    <row r="641" spans="8:26">
      <c r="H641" s="17"/>
      <c r="I641" s="17"/>
      <c r="J641" s="17"/>
      <c r="X641" s="17"/>
      <c r="Y641" s="17"/>
      <c r="Z641" s="17"/>
    </row>
    <row r="642" spans="8:26">
      <c r="H642" s="17"/>
      <c r="I642" s="17"/>
      <c r="J642" s="17"/>
      <c r="X642" s="17"/>
      <c r="Y642" s="17"/>
      <c r="Z642" s="17"/>
    </row>
    <row r="643" spans="8:26">
      <c r="H643" s="17"/>
      <c r="I643" s="17"/>
      <c r="J643" s="17"/>
      <c r="X643" s="17"/>
      <c r="Y643" s="17"/>
      <c r="Z643" s="17"/>
    </row>
    <row r="644" spans="8:26">
      <c r="H644" s="17"/>
      <c r="I644" s="17"/>
      <c r="J644" s="17"/>
      <c r="X644" s="17"/>
      <c r="Y644" s="17"/>
      <c r="Z644" s="17"/>
    </row>
    <row r="645" spans="8:26">
      <c r="H645" s="17"/>
      <c r="I645" s="17"/>
      <c r="J645" s="17"/>
      <c r="X645" s="17"/>
      <c r="Y645" s="17"/>
      <c r="Z645" s="17"/>
    </row>
    <row r="646" spans="8:26">
      <c r="H646" s="17"/>
      <c r="I646" s="17"/>
      <c r="J646" s="17"/>
      <c r="X646" s="17"/>
      <c r="Y646" s="17"/>
      <c r="Z646" s="17"/>
    </row>
    <row r="647" spans="8:26">
      <c r="H647" s="17"/>
      <c r="I647" s="17"/>
      <c r="J647" s="17"/>
      <c r="X647" s="17"/>
      <c r="Y647" s="17"/>
      <c r="Z647" s="17"/>
    </row>
    <row r="648" spans="8:26">
      <c r="H648" s="17"/>
      <c r="I648" s="17"/>
      <c r="J648" s="17"/>
      <c r="X648" s="17"/>
      <c r="Y648" s="17"/>
      <c r="Z648" s="17"/>
    </row>
    <row r="649" spans="8:26">
      <c r="H649" s="17"/>
      <c r="I649" s="17"/>
      <c r="J649" s="17"/>
      <c r="X649" s="17"/>
      <c r="Y649" s="17"/>
      <c r="Z649" s="17"/>
    </row>
    <row r="650" spans="8:26">
      <c r="H650" s="17"/>
      <c r="I650" s="17"/>
      <c r="J650" s="17"/>
      <c r="X650" s="17"/>
      <c r="Y650" s="17"/>
      <c r="Z650" s="17"/>
    </row>
    <row r="651" spans="8:26">
      <c r="H651" s="17"/>
      <c r="I651" s="17"/>
      <c r="J651" s="17"/>
      <c r="X651" s="17"/>
      <c r="Y651" s="17"/>
      <c r="Z651" s="17"/>
    </row>
    <row r="652" spans="8:26">
      <c r="H652" s="17"/>
      <c r="I652" s="17"/>
      <c r="J652" s="17"/>
      <c r="X652" s="17"/>
      <c r="Y652" s="17"/>
      <c r="Z652" s="17"/>
    </row>
    <row r="653" spans="8:26">
      <c r="H653" s="17"/>
      <c r="I653" s="17"/>
      <c r="J653" s="17"/>
      <c r="X653" s="17"/>
      <c r="Y653" s="17"/>
      <c r="Z653" s="17"/>
    </row>
    <row r="654" spans="8:26">
      <c r="H654" s="17"/>
      <c r="I654" s="17"/>
      <c r="J654" s="17"/>
      <c r="X654" s="17"/>
      <c r="Y654" s="17"/>
      <c r="Z654" s="17"/>
    </row>
    <row r="655" spans="8:26">
      <c r="H655" s="17"/>
      <c r="I655" s="17"/>
      <c r="J655" s="17"/>
      <c r="X655" s="17"/>
      <c r="Y655" s="17"/>
      <c r="Z655" s="17"/>
    </row>
    <row r="656" spans="8:26">
      <c r="H656" s="17"/>
      <c r="I656" s="17"/>
      <c r="J656" s="17"/>
      <c r="X656" s="17"/>
      <c r="Y656" s="17"/>
      <c r="Z656" s="17"/>
    </row>
    <row r="657" spans="8:26">
      <c r="H657" s="17"/>
      <c r="I657" s="17"/>
      <c r="J657" s="17"/>
      <c r="X657" s="17"/>
      <c r="Y657" s="17"/>
      <c r="Z657" s="17"/>
    </row>
    <row r="658" spans="8:26">
      <c r="H658" s="17"/>
      <c r="I658" s="17"/>
      <c r="J658" s="17"/>
      <c r="X658" s="17"/>
      <c r="Y658" s="17"/>
      <c r="Z658" s="17"/>
    </row>
    <row r="659" spans="8:26">
      <c r="H659" s="17"/>
      <c r="I659" s="17"/>
      <c r="J659" s="17"/>
      <c r="X659" s="17"/>
      <c r="Y659" s="17"/>
      <c r="Z659" s="17"/>
    </row>
    <row r="660" spans="8:26">
      <c r="H660" s="17"/>
      <c r="I660" s="17"/>
      <c r="J660" s="17"/>
      <c r="X660" s="17"/>
      <c r="Y660" s="17"/>
      <c r="Z660" s="17"/>
    </row>
    <row r="661" spans="8:26">
      <c r="H661" s="17"/>
      <c r="I661" s="17"/>
      <c r="J661" s="17"/>
      <c r="X661" s="17"/>
      <c r="Y661" s="17"/>
      <c r="Z661" s="17"/>
    </row>
    <row r="662" spans="8:26">
      <c r="H662" s="17"/>
      <c r="I662" s="17"/>
      <c r="J662" s="17"/>
      <c r="X662" s="17"/>
      <c r="Y662" s="17"/>
      <c r="Z662" s="17"/>
    </row>
    <row r="663" spans="8:26">
      <c r="H663" s="17"/>
      <c r="I663" s="17"/>
      <c r="J663" s="17"/>
      <c r="X663" s="17"/>
      <c r="Y663" s="17"/>
      <c r="Z663" s="17"/>
    </row>
    <row r="664" spans="8:26">
      <c r="H664" s="17"/>
      <c r="I664" s="17"/>
      <c r="J664" s="17"/>
      <c r="X664" s="17"/>
      <c r="Y664" s="17"/>
      <c r="Z664" s="17"/>
    </row>
    <row r="665" spans="8:26">
      <c r="H665" s="17"/>
      <c r="I665" s="17"/>
      <c r="J665" s="17"/>
      <c r="X665" s="17"/>
      <c r="Y665" s="17"/>
      <c r="Z665" s="17"/>
    </row>
    <row r="666" spans="8:26">
      <c r="H666" s="17"/>
      <c r="I666" s="17"/>
      <c r="J666" s="17"/>
      <c r="X666" s="17"/>
      <c r="Y666" s="17"/>
      <c r="Z666" s="17"/>
    </row>
    <row r="667" spans="8:26">
      <c r="H667" s="17"/>
      <c r="I667" s="17"/>
      <c r="J667" s="17"/>
      <c r="X667" s="17"/>
      <c r="Y667" s="17"/>
      <c r="Z667" s="17"/>
    </row>
    <row r="668" spans="8:26">
      <c r="H668" s="17"/>
      <c r="I668" s="17"/>
      <c r="J668" s="17"/>
      <c r="X668" s="17"/>
      <c r="Y668" s="17"/>
      <c r="Z668" s="17"/>
    </row>
    <row r="669" spans="8:26">
      <c r="H669" s="17"/>
      <c r="I669" s="17"/>
      <c r="J669" s="17"/>
      <c r="X669" s="17"/>
      <c r="Y669" s="17"/>
      <c r="Z669" s="17"/>
    </row>
    <row r="670" spans="8:26">
      <c r="H670" s="17"/>
      <c r="I670" s="17"/>
      <c r="J670" s="17"/>
      <c r="X670" s="17"/>
      <c r="Y670" s="17"/>
      <c r="Z670" s="17"/>
    </row>
    <row r="671" spans="8:26">
      <c r="H671" s="17"/>
      <c r="I671" s="17"/>
      <c r="J671" s="17"/>
      <c r="X671" s="17"/>
      <c r="Y671" s="17"/>
      <c r="Z671" s="17"/>
    </row>
    <row r="672" spans="8:26">
      <c r="H672" s="17"/>
      <c r="I672" s="17"/>
      <c r="J672" s="17"/>
      <c r="X672" s="17"/>
      <c r="Y672" s="17"/>
      <c r="Z672" s="17"/>
    </row>
    <row r="673" spans="8:26">
      <c r="H673" s="17"/>
      <c r="I673" s="17"/>
      <c r="J673" s="17"/>
      <c r="X673" s="17"/>
      <c r="Y673" s="17"/>
      <c r="Z673" s="17"/>
    </row>
    <row r="674" spans="8:26">
      <c r="H674" s="17"/>
      <c r="I674" s="17"/>
      <c r="J674" s="17"/>
      <c r="X674" s="17"/>
      <c r="Y674" s="17"/>
      <c r="Z674" s="17"/>
    </row>
    <row r="675" spans="8:26">
      <c r="H675" s="17"/>
      <c r="I675" s="17"/>
      <c r="J675" s="17"/>
      <c r="X675" s="17"/>
      <c r="Y675" s="17"/>
      <c r="Z675" s="17"/>
    </row>
    <row r="676" spans="8:26">
      <c r="H676" s="17"/>
      <c r="I676" s="17"/>
      <c r="J676" s="17"/>
      <c r="X676" s="17"/>
      <c r="Y676" s="17"/>
      <c r="Z676" s="17"/>
    </row>
    <row r="677" spans="8:26">
      <c r="H677" s="17"/>
      <c r="I677" s="17"/>
      <c r="J677" s="17"/>
      <c r="X677" s="17"/>
      <c r="Y677" s="17"/>
      <c r="Z677" s="17"/>
    </row>
    <row r="678" spans="8:26">
      <c r="H678" s="17"/>
      <c r="I678" s="17"/>
      <c r="J678" s="17"/>
      <c r="X678" s="17"/>
      <c r="Y678" s="17"/>
      <c r="Z678" s="17"/>
    </row>
    <row r="679" spans="8:26">
      <c r="H679" s="17"/>
      <c r="I679" s="17"/>
      <c r="J679" s="17"/>
      <c r="X679" s="17"/>
      <c r="Y679" s="17"/>
      <c r="Z679" s="17"/>
    </row>
    <row r="680" spans="8:26">
      <c r="H680" s="17"/>
      <c r="I680" s="17"/>
      <c r="J680" s="17"/>
      <c r="X680" s="17"/>
      <c r="Y680" s="17"/>
      <c r="Z680" s="17"/>
    </row>
    <row r="681" spans="8:26">
      <c r="H681" s="17"/>
      <c r="I681" s="17"/>
      <c r="J681" s="17"/>
      <c r="X681" s="17"/>
      <c r="Y681" s="17"/>
      <c r="Z681" s="17"/>
    </row>
    <row r="682" spans="8:26">
      <c r="H682" s="17"/>
      <c r="I682" s="17"/>
      <c r="J682" s="17"/>
      <c r="X682" s="17"/>
      <c r="Y682" s="17"/>
      <c r="Z682" s="17"/>
    </row>
    <row r="683" spans="8:26">
      <c r="H683" s="17"/>
      <c r="I683" s="17"/>
      <c r="J683" s="17"/>
      <c r="X683" s="17"/>
      <c r="Y683" s="17"/>
      <c r="Z683" s="17"/>
    </row>
    <row r="684" spans="8:26">
      <c r="H684" s="17"/>
      <c r="I684" s="17"/>
      <c r="J684" s="17"/>
      <c r="X684" s="17"/>
      <c r="Y684" s="17"/>
      <c r="Z684" s="17"/>
    </row>
    <row r="685" spans="8:26">
      <c r="H685" s="17"/>
      <c r="I685" s="17"/>
      <c r="J685" s="17"/>
      <c r="X685" s="17"/>
      <c r="Y685" s="17"/>
      <c r="Z685" s="17"/>
    </row>
    <row r="686" spans="8:26">
      <c r="H686" s="17"/>
      <c r="I686" s="17"/>
      <c r="J686" s="17"/>
      <c r="X686" s="17"/>
      <c r="Y686" s="17"/>
      <c r="Z686" s="17"/>
    </row>
    <row r="687" spans="8:26">
      <c r="H687" s="17"/>
      <c r="I687" s="17"/>
      <c r="J687" s="17"/>
      <c r="X687" s="17"/>
      <c r="Y687" s="17"/>
      <c r="Z687" s="17"/>
    </row>
    <row r="688" spans="8:26">
      <c r="H688" s="17"/>
      <c r="I688" s="17"/>
      <c r="J688" s="17"/>
      <c r="X688" s="17"/>
      <c r="Y688" s="17"/>
      <c r="Z688" s="17"/>
    </row>
    <row r="689" spans="8:26">
      <c r="H689" s="17"/>
      <c r="I689" s="17"/>
      <c r="J689" s="17"/>
      <c r="X689" s="17"/>
      <c r="Y689" s="17"/>
      <c r="Z689" s="17"/>
    </row>
    <row r="690" spans="8:26">
      <c r="H690" s="17"/>
      <c r="I690" s="17"/>
      <c r="J690" s="17"/>
      <c r="X690" s="17"/>
      <c r="Y690" s="17"/>
      <c r="Z690" s="17"/>
    </row>
    <row r="691" spans="8:26">
      <c r="H691" s="17"/>
      <c r="I691" s="17"/>
      <c r="J691" s="17"/>
      <c r="X691" s="17"/>
      <c r="Y691" s="17"/>
      <c r="Z691" s="17"/>
    </row>
    <row r="692" spans="8:26">
      <c r="H692" s="17"/>
      <c r="I692" s="17"/>
      <c r="J692" s="17"/>
      <c r="X692" s="17"/>
      <c r="Y692" s="17"/>
      <c r="Z692" s="17"/>
    </row>
    <row r="693" spans="8:26">
      <c r="H693" s="17"/>
      <c r="I693" s="17"/>
      <c r="J693" s="17"/>
      <c r="X693" s="17"/>
      <c r="Y693" s="17"/>
      <c r="Z693" s="17"/>
    </row>
    <row r="694" spans="8:26">
      <c r="H694" s="17"/>
      <c r="I694" s="17"/>
      <c r="J694" s="17"/>
      <c r="X694" s="17"/>
      <c r="Y694" s="17"/>
      <c r="Z694" s="17"/>
    </row>
    <row r="695" spans="8:26">
      <c r="H695" s="17"/>
      <c r="I695" s="17"/>
      <c r="J695" s="17"/>
      <c r="X695" s="17"/>
      <c r="Y695" s="17"/>
      <c r="Z695" s="17"/>
    </row>
    <row r="696" spans="8:26">
      <c r="H696" s="17"/>
      <c r="I696" s="17"/>
      <c r="J696" s="17"/>
      <c r="X696" s="17"/>
      <c r="Y696" s="17"/>
      <c r="Z696" s="17"/>
    </row>
    <row r="697" spans="8:26">
      <c r="H697" s="17"/>
      <c r="I697" s="17"/>
      <c r="J697" s="17"/>
      <c r="X697" s="17"/>
      <c r="Y697" s="17"/>
      <c r="Z697" s="17"/>
    </row>
    <row r="698" spans="8:26">
      <c r="H698" s="17"/>
      <c r="I698" s="17"/>
      <c r="J698" s="17"/>
      <c r="X698" s="17"/>
      <c r="Y698" s="17"/>
      <c r="Z698" s="17"/>
    </row>
    <row r="699" spans="8:26">
      <c r="H699" s="17"/>
      <c r="I699" s="17"/>
      <c r="J699" s="17"/>
      <c r="X699" s="17"/>
      <c r="Y699" s="17"/>
      <c r="Z699" s="17"/>
    </row>
    <row r="700" spans="8:26">
      <c r="H700" s="17"/>
      <c r="I700" s="17"/>
      <c r="J700" s="17"/>
      <c r="X700" s="17"/>
      <c r="Y700" s="17"/>
      <c r="Z700" s="17"/>
    </row>
    <row r="701" spans="8:26">
      <c r="H701" s="17"/>
      <c r="I701" s="17"/>
      <c r="J701" s="17"/>
      <c r="X701" s="17"/>
      <c r="Y701" s="17"/>
      <c r="Z701" s="17"/>
    </row>
    <row r="702" spans="8:26">
      <c r="H702" s="17"/>
      <c r="I702" s="17"/>
      <c r="J702" s="17"/>
      <c r="X702" s="17"/>
      <c r="Y702" s="17"/>
      <c r="Z702" s="17"/>
    </row>
    <row r="703" spans="8:26">
      <c r="H703" s="17"/>
      <c r="I703" s="17"/>
      <c r="J703" s="17"/>
      <c r="X703" s="17"/>
      <c r="Y703" s="17"/>
      <c r="Z703" s="17"/>
    </row>
    <row r="704" spans="8:26">
      <c r="H704" s="17"/>
      <c r="I704" s="17"/>
      <c r="J704" s="17"/>
      <c r="X704" s="17"/>
      <c r="Y704" s="17"/>
      <c r="Z704" s="17"/>
    </row>
    <row r="705" spans="8:26">
      <c r="H705" s="17"/>
      <c r="I705" s="17"/>
      <c r="J705" s="17"/>
      <c r="X705" s="17"/>
      <c r="Y705" s="17"/>
      <c r="Z705" s="17"/>
    </row>
    <row r="706" spans="8:26">
      <c r="H706" s="17"/>
      <c r="I706" s="17"/>
      <c r="J706" s="17"/>
      <c r="X706" s="17"/>
      <c r="Y706" s="17"/>
      <c r="Z706" s="17"/>
    </row>
    <row r="707" spans="8:26">
      <c r="H707" s="17"/>
      <c r="I707" s="17"/>
      <c r="J707" s="17"/>
      <c r="X707" s="17"/>
      <c r="Y707" s="17"/>
      <c r="Z707" s="17"/>
    </row>
    <row r="708" spans="8:26">
      <c r="H708" s="17"/>
      <c r="I708" s="17"/>
      <c r="J708" s="17"/>
      <c r="X708" s="17"/>
      <c r="Y708" s="17"/>
      <c r="Z708" s="17"/>
    </row>
    <row r="709" spans="8:26">
      <c r="H709" s="17"/>
      <c r="I709" s="17"/>
      <c r="J709" s="17"/>
      <c r="X709" s="17"/>
      <c r="Y709" s="17"/>
      <c r="Z709" s="17"/>
    </row>
    <row r="710" spans="8:26">
      <c r="H710" s="17"/>
      <c r="I710" s="17"/>
      <c r="J710" s="17"/>
      <c r="X710" s="17"/>
      <c r="Y710" s="17"/>
      <c r="Z710" s="17"/>
    </row>
    <row r="711" spans="8:26">
      <c r="H711" s="17"/>
      <c r="I711" s="17"/>
      <c r="J711" s="17"/>
      <c r="X711" s="17"/>
      <c r="Y711" s="17"/>
      <c r="Z711" s="17"/>
    </row>
    <row r="712" spans="8:26">
      <c r="H712" s="17"/>
      <c r="I712" s="17"/>
      <c r="J712" s="17"/>
      <c r="X712" s="17"/>
      <c r="Y712" s="17"/>
      <c r="Z712" s="17"/>
    </row>
    <row r="713" spans="8:26">
      <c r="H713" s="17"/>
      <c r="I713" s="17"/>
      <c r="J713" s="17"/>
      <c r="X713" s="17"/>
      <c r="Y713" s="17"/>
      <c r="Z713" s="17"/>
    </row>
    <row r="714" spans="8:26">
      <c r="H714" s="17"/>
      <c r="I714" s="17"/>
      <c r="J714" s="17"/>
      <c r="X714" s="17"/>
      <c r="Y714" s="17"/>
      <c r="Z714" s="17"/>
    </row>
    <row r="715" spans="8:26">
      <c r="H715" s="17"/>
      <c r="I715" s="17"/>
      <c r="J715" s="17"/>
      <c r="X715" s="17"/>
      <c r="Y715" s="17"/>
      <c r="Z715" s="17"/>
    </row>
    <row r="716" spans="8:26">
      <c r="H716" s="17"/>
      <c r="I716" s="17"/>
      <c r="J716" s="17"/>
      <c r="X716" s="17"/>
      <c r="Y716" s="17"/>
      <c r="Z716" s="17"/>
    </row>
    <row r="717" spans="8:26">
      <c r="H717" s="17"/>
      <c r="I717" s="17"/>
      <c r="J717" s="17"/>
      <c r="X717" s="17"/>
      <c r="Y717" s="17"/>
      <c r="Z717" s="17"/>
    </row>
    <row r="718" spans="8:26">
      <c r="H718" s="17"/>
      <c r="I718" s="17"/>
      <c r="J718" s="17"/>
      <c r="X718" s="17"/>
      <c r="Y718" s="17"/>
      <c r="Z718" s="17"/>
    </row>
    <row r="719" spans="8:26">
      <c r="H719" s="17"/>
      <c r="I719" s="17"/>
      <c r="J719" s="17"/>
      <c r="X719" s="17"/>
      <c r="Y719" s="17"/>
      <c r="Z719" s="17"/>
    </row>
    <row r="720" spans="8:26">
      <c r="H720" s="17"/>
      <c r="I720" s="17"/>
      <c r="J720" s="17"/>
      <c r="X720" s="17"/>
      <c r="Y720" s="17"/>
      <c r="Z720" s="17"/>
    </row>
    <row r="721" spans="8:26">
      <c r="H721" s="17"/>
      <c r="I721" s="17"/>
      <c r="J721" s="17"/>
      <c r="X721" s="17"/>
      <c r="Y721" s="17"/>
      <c r="Z721" s="17"/>
    </row>
    <row r="722" spans="8:26">
      <c r="H722" s="17"/>
      <c r="I722" s="17"/>
      <c r="J722" s="17"/>
      <c r="X722" s="17"/>
      <c r="Y722" s="17"/>
      <c r="Z722" s="17"/>
    </row>
    <row r="723" spans="8:26">
      <c r="H723" s="17"/>
      <c r="I723" s="17"/>
      <c r="J723" s="17"/>
      <c r="X723" s="17"/>
      <c r="Y723" s="17"/>
      <c r="Z723" s="17"/>
    </row>
    <row r="724" spans="8:26">
      <c r="H724" s="17"/>
      <c r="I724" s="17"/>
      <c r="J724" s="17"/>
      <c r="X724" s="17"/>
      <c r="Y724" s="17"/>
      <c r="Z724" s="17"/>
    </row>
    <row r="725" spans="8:26">
      <c r="H725" s="17"/>
      <c r="I725" s="17"/>
      <c r="J725" s="17"/>
      <c r="X725" s="17"/>
      <c r="Y725" s="17"/>
      <c r="Z725" s="17"/>
    </row>
    <row r="726" spans="8:26">
      <c r="H726" s="17"/>
      <c r="I726" s="17"/>
      <c r="J726" s="17"/>
      <c r="X726" s="17"/>
      <c r="Y726" s="17"/>
      <c r="Z726" s="17"/>
    </row>
    <row r="727" spans="8:26">
      <c r="H727" s="17"/>
      <c r="I727" s="17"/>
      <c r="J727" s="17"/>
      <c r="X727" s="17"/>
      <c r="Y727" s="17"/>
      <c r="Z727" s="17"/>
    </row>
    <row r="728" spans="8:26">
      <c r="H728" s="17"/>
      <c r="I728" s="17"/>
      <c r="J728" s="17"/>
      <c r="X728" s="17"/>
      <c r="Y728" s="17"/>
      <c r="Z728" s="17"/>
    </row>
    <row r="729" spans="8:26">
      <c r="H729" s="17"/>
      <c r="I729" s="17"/>
      <c r="J729" s="17"/>
      <c r="X729" s="17"/>
      <c r="Y729" s="17"/>
      <c r="Z729" s="17"/>
    </row>
    <row r="730" spans="8:26">
      <c r="H730" s="17"/>
      <c r="I730" s="17"/>
      <c r="J730" s="17"/>
      <c r="X730" s="17"/>
      <c r="Y730" s="17"/>
      <c r="Z730" s="17"/>
    </row>
    <row r="731" spans="8:26">
      <c r="H731" s="17"/>
      <c r="I731" s="17"/>
      <c r="J731" s="17"/>
      <c r="X731" s="17"/>
      <c r="Y731" s="17"/>
      <c r="Z731" s="17"/>
    </row>
    <row r="732" spans="8:26">
      <c r="H732" s="17"/>
      <c r="I732" s="17"/>
      <c r="J732" s="17"/>
      <c r="X732" s="17"/>
      <c r="Y732" s="17"/>
      <c r="Z732" s="17"/>
    </row>
    <row r="733" spans="8:26">
      <c r="H733" s="17"/>
      <c r="I733" s="17"/>
      <c r="J733" s="17"/>
      <c r="X733" s="17"/>
      <c r="Y733" s="17"/>
      <c r="Z733" s="17"/>
    </row>
    <row r="734" spans="8:26">
      <c r="H734" s="17"/>
      <c r="I734" s="17"/>
      <c r="J734" s="17"/>
      <c r="X734" s="17"/>
      <c r="Y734" s="17"/>
      <c r="Z734" s="17"/>
    </row>
    <row r="735" spans="8:26">
      <c r="H735" s="17"/>
      <c r="I735" s="17"/>
      <c r="J735" s="17"/>
      <c r="X735" s="17"/>
      <c r="Y735" s="17"/>
      <c r="Z735" s="17"/>
    </row>
    <row r="736" spans="8:26">
      <c r="H736" s="17"/>
      <c r="I736" s="17"/>
      <c r="J736" s="17"/>
      <c r="X736" s="17"/>
      <c r="Y736" s="17"/>
      <c r="Z736" s="17"/>
    </row>
    <row r="737" spans="8:26">
      <c r="H737" s="17"/>
      <c r="I737" s="17"/>
      <c r="J737" s="17"/>
      <c r="X737" s="17"/>
      <c r="Y737" s="17"/>
      <c r="Z737" s="17"/>
    </row>
    <row r="738" spans="8:26">
      <c r="H738" s="17"/>
      <c r="I738" s="17"/>
      <c r="J738" s="17"/>
      <c r="X738" s="17"/>
      <c r="Y738" s="17"/>
      <c r="Z738" s="17"/>
    </row>
    <row r="739" spans="8:26">
      <c r="H739" s="17"/>
      <c r="I739" s="17"/>
      <c r="J739" s="17"/>
      <c r="X739" s="17"/>
      <c r="Y739" s="17"/>
      <c r="Z739" s="17"/>
    </row>
    <row r="740" spans="8:26">
      <c r="H740" s="17"/>
      <c r="I740" s="17"/>
      <c r="J740" s="17"/>
      <c r="X740" s="17"/>
      <c r="Y740" s="17"/>
      <c r="Z740" s="17"/>
    </row>
    <row r="741" spans="8:26">
      <c r="H741" s="17"/>
      <c r="I741" s="17"/>
      <c r="J741" s="17"/>
      <c r="X741" s="17"/>
      <c r="Y741" s="17"/>
      <c r="Z741" s="17"/>
    </row>
    <row r="742" spans="8:26">
      <c r="H742" s="17"/>
      <c r="I742" s="17"/>
      <c r="J742" s="17"/>
      <c r="X742" s="17"/>
      <c r="Y742" s="17"/>
      <c r="Z742" s="17"/>
    </row>
    <row r="743" spans="8:26">
      <c r="H743" s="17"/>
      <c r="I743" s="17"/>
      <c r="J743" s="17"/>
      <c r="X743" s="17"/>
      <c r="Y743" s="17"/>
      <c r="Z743" s="17"/>
    </row>
    <row r="744" spans="8:26">
      <c r="H744" s="17"/>
      <c r="I744" s="17"/>
      <c r="J744" s="17"/>
      <c r="X744" s="17"/>
      <c r="Y744" s="17"/>
      <c r="Z744" s="17"/>
    </row>
    <row r="745" spans="8:26">
      <c r="H745" s="17"/>
      <c r="I745" s="17"/>
      <c r="J745" s="17"/>
      <c r="X745" s="17"/>
      <c r="Y745" s="17"/>
      <c r="Z745" s="17"/>
    </row>
    <row r="746" spans="8:26">
      <c r="H746" s="17"/>
      <c r="I746" s="17"/>
      <c r="J746" s="17"/>
      <c r="X746" s="17"/>
      <c r="Y746" s="17"/>
      <c r="Z746" s="17"/>
    </row>
    <row r="747" spans="8:26">
      <c r="H747" s="17"/>
      <c r="I747" s="17"/>
      <c r="J747" s="17"/>
      <c r="X747" s="17"/>
      <c r="Y747" s="17"/>
      <c r="Z747" s="17"/>
    </row>
    <row r="748" spans="8:26">
      <c r="H748" s="17"/>
      <c r="I748" s="17"/>
      <c r="J748" s="17"/>
      <c r="X748" s="17"/>
      <c r="Y748" s="17"/>
      <c r="Z748" s="17"/>
    </row>
    <row r="749" spans="8:26">
      <c r="H749" s="17"/>
      <c r="I749" s="17"/>
      <c r="J749" s="17"/>
      <c r="X749" s="17"/>
      <c r="Y749" s="17"/>
      <c r="Z749" s="17"/>
    </row>
    <row r="750" spans="8:26">
      <c r="H750" s="17"/>
      <c r="I750" s="17"/>
      <c r="J750" s="17"/>
      <c r="X750" s="17"/>
      <c r="Y750" s="17"/>
      <c r="Z750" s="17"/>
    </row>
    <row r="751" spans="8:26">
      <c r="H751" s="17"/>
      <c r="I751" s="17"/>
      <c r="J751" s="17"/>
      <c r="X751" s="17"/>
      <c r="Y751" s="17"/>
      <c r="Z751" s="17"/>
    </row>
    <row r="752" spans="8:26">
      <c r="H752" s="17"/>
      <c r="I752" s="17"/>
      <c r="J752" s="17"/>
      <c r="X752" s="17"/>
      <c r="Y752" s="17"/>
      <c r="Z752" s="17"/>
    </row>
    <row r="753" spans="8:26">
      <c r="H753" s="17"/>
      <c r="I753" s="17"/>
      <c r="J753" s="17"/>
      <c r="X753" s="17"/>
      <c r="Y753" s="17"/>
      <c r="Z753" s="17"/>
    </row>
    <row r="754" spans="8:26">
      <c r="H754" s="17"/>
      <c r="I754" s="17"/>
      <c r="J754" s="17"/>
      <c r="X754" s="17"/>
      <c r="Y754" s="17"/>
      <c r="Z754" s="17"/>
    </row>
    <row r="755" spans="8:26">
      <c r="H755" s="17"/>
      <c r="I755" s="17"/>
      <c r="J755" s="17"/>
      <c r="X755" s="17"/>
      <c r="Y755" s="17"/>
      <c r="Z755" s="17"/>
    </row>
    <row r="756" spans="8:26">
      <c r="H756" s="17"/>
      <c r="I756" s="17"/>
      <c r="J756" s="17"/>
      <c r="X756" s="17"/>
      <c r="Y756" s="17"/>
      <c r="Z756" s="17"/>
    </row>
    <row r="757" spans="8:26">
      <c r="H757" s="17"/>
      <c r="I757" s="17"/>
      <c r="J757" s="17"/>
      <c r="X757" s="17"/>
      <c r="Y757" s="17"/>
      <c r="Z757" s="17"/>
    </row>
    <row r="758" spans="8:26">
      <c r="H758" s="17"/>
      <c r="I758" s="17"/>
      <c r="J758" s="17"/>
      <c r="X758" s="17"/>
      <c r="Y758" s="17"/>
      <c r="Z758" s="17"/>
    </row>
    <row r="759" spans="8:26">
      <c r="H759" s="17"/>
      <c r="I759" s="17"/>
      <c r="J759" s="17"/>
      <c r="X759" s="17"/>
      <c r="Y759" s="17"/>
      <c r="Z759" s="17"/>
    </row>
    <row r="760" spans="8:26">
      <c r="H760" s="17"/>
      <c r="I760" s="17"/>
      <c r="J760" s="17"/>
      <c r="X760" s="17"/>
      <c r="Y760" s="17"/>
      <c r="Z760" s="17"/>
    </row>
    <row r="761" spans="8:26">
      <c r="H761" s="17"/>
      <c r="I761" s="17"/>
      <c r="J761" s="17"/>
      <c r="X761" s="17"/>
      <c r="Y761" s="17"/>
      <c r="Z761" s="17"/>
    </row>
    <row r="762" spans="8:26">
      <c r="H762" s="17"/>
      <c r="I762" s="17"/>
      <c r="J762" s="17"/>
      <c r="X762" s="17"/>
      <c r="Y762" s="17"/>
      <c r="Z762" s="17"/>
    </row>
    <row r="763" spans="8:26">
      <c r="H763" s="17"/>
      <c r="I763" s="17"/>
      <c r="J763" s="17"/>
      <c r="X763" s="17"/>
      <c r="Y763" s="17"/>
      <c r="Z763" s="17"/>
    </row>
    <row r="764" spans="8:26">
      <c r="H764" s="17"/>
      <c r="I764" s="17"/>
      <c r="J764" s="17"/>
      <c r="X764" s="17"/>
      <c r="Y764" s="17"/>
      <c r="Z764" s="17"/>
    </row>
    <row r="765" spans="8:26">
      <c r="H765" s="17"/>
      <c r="I765" s="17"/>
      <c r="J765" s="17"/>
      <c r="X765" s="17"/>
      <c r="Y765" s="17"/>
      <c r="Z765" s="17"/>
    </row>
    <row r="766" spans="8:26">
      <c r="H766" s="17"/>
      <c r="I766" s="17"/>
      <c r="J766" s="17"/>
      <c r="X766" s="17"/>
      <c r="Y766" s="17"/>
      <c r="Z766" s="17"/>
    </row>
    <row r="767" spans="8:26">
      <c r="H767" s="17"/>
      <c r="I767" s="17"/>
      <c r="J767" s="17"/>
      <c r="X767" s="17"/>
      <c r="Y767" s="17"/>
      <c r="Z767" s="17"/>
    </row>
    <row r="768" spans="8:26">
      <c r="H768" s="17"/>
      <c r="I768" s="17"/>
      <c r="J768" s="17"/>
      <c r="X768" s="17"/>
      <c r="Y768" s="17"/>
      <c r="Z768" s="17"/>
    </row>
    <row r="769" spans="8:26">
      <c r="H769" s="17"/>
      <c r="I769" s="17"/>
      <c r="J769" s="17"/>
      <c r="X769" s="17"/>
      <c r="Y769" s="17"/>
      <c r="Z769" s="17"/>
    </row>
    <row r="770" spans="8:26">
      <c r="H770" s="17"/>
      <c r="I770" s="17"/>
      <c r="J770" s="17"/>
      <c r="X770" s="17"/>
      <c r="Y770" s="17"/>
      <c r="Z770" s="17"/>
    </row>
    <row r="771" spans="8:26">
      <c r="H771" s="17"/>
      <c r="I771" s="17"/>
      <c r="J771" s="17"/>
      <c r="X771" s="17"/>
      <c r="Y771" s="17"/>
      <c r="Z771" s="17"/>
    </row>
    <row r="772" spans="8:26">
      <c r="H772" s="17"/>
      <c r="I772" s="17"/>
      <c r="J772" s="17"/>
      <c r="X772" s="17"/>
      <c r="Y772" s="17"/>
      <c r="Z772" s="17"/>
    </row>
    <row r="773" spans="8:26">
      <c r="H773" s="17"/>
      <c r="I773" s="17"/>
      <c r="J773" s="17"/>
      <c r="X773" s="17"/>
      <c r="Y773" s="17"/>
      <c r="Z773" s="17"/>
    </row>
    <row r="774" spans="8:26">
      <c r="H774" s="17"/>
      <c r="I774" s="17"/>
      <c r="J774" s="17"/>
      <c r="X774" s="17"/>
      <c r="Y774" s="17"/>
      <c r="Z774" s="17"/>
    </row>
    <row r="775" spans="8:26">
      <c r="H775" s="17"/>
      <c r="I775" s="17"/>
      <c r="J775" s="17"/>
      <c r="X775" s="17"/>
      <c r="Y775" s="17"/>
      <c r="Z775" s="17"/>
    </row>
    <row r="776" spans="8:26">
      <c r="H776" s="17"/>
      <c r="I776" s="17"/>
      <c r="J776" s="17"/>
      <c r="X776" s="17"/>
      <c r="Y776" s="17"/>
      <c r="Z776" s="17"/>
    </row>
    <row r="777" spans="8:26">
      <c r="H777" s="17"/>
      <c r="I777" s="17"/>
      <c r="J777" s="17"/>
      <c r="X777" s="17"/>
      <c r="Y777" s="17"/>
      <c r="Z777" s="17"/>
    </row>
    <row r="778" spans="8:26">
      <c r="H778" s="17"/>
      <c r="I778" s="17"/>
      <c r="J778" s="17"/>
      <c r="X778" s="17"/>
      <c r="Y778" s="17"/>
      <c r="Z778" s="17"/>
    </row>
    <row r="779" spans="8:26">
      <c r="H779" s="17"/>
      <c r="I779" s="17"/>
      <c r="J779" s="17"/>
      <c r="X779" s="17"/>
      <c r="Y779" s="17"/>
      <c r="Z779" s="17"/>
    </row>
    <row r="780" spans="8:26">
      <c r="H780" s="17"/>
      <c r="I780" s="17"/>
      <c r="J780" s="17"/>
      <c r="X780" s="17"/>
      <c r="Y780" s="17"/>
      <c r="Z780" s="17"/>
    </row>
    <row r="781" spans="8:26">
      <c r="H781" s="17"/>
      <c r="I781" s="17"/>
      <c r="J781" s="17"/>
      <c r="X781" s="17"/>
      <c r="Y781" s="17"/>
      <c r="Z781" s="17"/>
    </row>
    <row r="782" spans="8:26">
      <c r="H782" s="17"/>
      <c r="I782" s="17"/>
      <c r="J782" s="17"/>
      <c r="X782" s="17"/>
      <c r="Y782" s="17"/>
      <c r="Z782" s="17"/>
    </row>
    <row r="783" spans="8:26">
      <c r="H783" s="17"/>
      <c r="I783" s="17"/>
      <c r="J783" s="17"/>
      <c r="X783" s="17"/>
      <c r="Y783" s="17"/>
      <c r="Z783" s="17"/>
    </row>
    <row r="784" spans="8:26">
      <c r="H784" s="17"/>
      <c r="I784" s="17"/>
      <c r="J784" s="17"/>
      <c r="X784" s="17"/>
      <c r="Y784" s="17"/>
      <c r="Z784" s="17"/>
    </row>
    <row r="785" spans="8:26">
      <c r="H785" s="17"/>
      <c r="I785" s="17"/>
      <c r="J785" s="17"/>
      <c r="X785" s="17"/>
      <c r="Y785" s="17"/>
      <c r="Z785" s="17"/>
    </row>
    <row r="786" spans="8:26">
      <c r="H786" s="17"/>
      <c r="I786" s="17"/>
      <c r="J786" s="17"/>
      <c r="X786" s="17"/>
      <c r="Y786" s="17"/>
      <c r="Z786" s="17"/>
    </row>
    <row r="787" spans="8:26">
      <c r="H787" s="17"/>
      <c r="I787" s="17"/>
      <c r="J787" s="17"/>
      <c r="X787" s="17"/>
      <c r="Y787" s="17"/>
      <c r="Z787" s="17"/>
    </row>
    <row r="788" spans="8:26">
      <c r="H788" s="17"/>
      <c r="I788" s="17"/>
      <c r="J788" s="17"/>
      <c r="X788" s="17"/>
      <c r="Y788" s="17"/>
      <c r="Z788" s="17"/>
    </row>
    <row r="789" spans="8:26">
      <c r="H789" s="17"/>
      <c r="I789" s="17"/>
      <c r="J789" s="17"/>
      <c r="X789" s="17"/>
      <c r="Y789" s="17"/>
      <c r="Z789" s="17"/>
    </row>
    <row r="790" spans="8:26">
      <c r="H790" s="17"/>
      <c r="I790" s="17"/>
      <c r="J790" s="17"/>
      <c r="X790" s="17"/>
      <c r="Y790" s="17"/>
      <c r="Z790" s="17"/>
    </row>
    <row r="791" spans="8:26">
      <c r="H791" s="17"/>
      <c r="I791" s="17"/>
      <c r="J791" s="17"/>
      <c r="X791" s="17"/>
      <c r="Y791" s="17"/>
      <c r="Z791" s="17"/>
    </row>
    <row r="792" spans="8:26">
      <c r="H792" s="17"/>
      <c r="I792" s="17"/>
      <c r="J792" s="17"/>
      <c r="X792" s="17"/>
      <c r="Y792" s="17"/>
      <c r="Z792" s="17"/>
    </row>
    <row r="793" spans="8:26">
      <c r="H793" s="17"/>
      <c r="I793" s="17"/>
      <c r="J793" s="17"/>
      <c r="X793" s="17"/>
      <c r="Y793" s="17"/>
      <c r="Z793" s="17"/>
    </row>
    <row r="794" spans="8:26">
      <c r="H794" s="17"/>
      <c r="I794" s="17"/>
      <c r="J794" s="17"/>
      <c r="X794" s="17"/>
      <c r="Y794" s="17"/>
      <c r="Z794" s="17"/>
    </row>
    <row r="795" spans="8:26">
      <c r="H795" s="17"/>
      <c r="I795" s="17"/>
      <c r="J795" s="17"/>
      <c r="X795" s="17"/>
      <c r="Y795" s="17"/>
      <c r="Z795" s="17"/>
    </row>
    <row r="796" spans="8:26">
      <c r="H796" s="17"/>
      <c r="I796" s="17"/>
      <c r="J796" s="17"/>
      <c r="X796" s="17"/>
      <c r="Y796" s="17"/>
      <c r="Z796" s="17"/>
    </row>
    <row r="797" spans="8:26">
      <c r="H797" s="17"/>
      <c r="I797" s="17"/>
      <c r="J797" s="17"/>
      <c r="X797" s="17"/>
      <c r="Y797" s="17"/>
      <c r="Z797" s="17"/>
    </row>
    <row r="798" spans="8:26">
      <c r="H798" s="17"/>
      <c r="I798" s="17"/>
      <c r="J798" s="17"/>
      <c r="X798" s="17"/>
      <c r="Y798" s="17"/>
      <c r="Z798" s="17"/>
    </row>
    <row r="799" spans="8:26">
      <c r="H799" s="17"/>
      <c r="I799" s="17"/>
      <c r="J799" s="17"/>
      <c r="X799" s="17"/>
      <c r="Y799" s="17"/>
      <c r="Z799" s="17"/>
    </row>
    <row r="800" spans="8:26">
      <c r="H800" s="17"/>
      <c r="I800" s="17"/>
      <c r="J800" s="17"/>
      <c r="X800" s="17"/>
      <c r="Y800" s="17"/>
      <c r="Z800" s="17"/>
    </row>
    <row r="801" spans="8:26">
      <c r="H801" s="17"/>
      <c r="I801" s="17"/>
      <c r="J801" s="17"/>
      <c r="X801" s="17"/>
      <c r="Y801" s="17"/>
      <c r="Z801" s="17"/>
    </row>
    <row r="802" spans="8:26">
      <c r="H802" s="17"/>
      <c r="I802" s="17"/>
      <c r="J802" s="17"/>
      <c r="X802" s="17"/>
      <c r="Y802" s="17"/>
      <c r="Z802" s="17"/>
    </row>
    <row r="803" spans="8:26">
      <c r="H803" s="17"/>
      <c r="I803" s="17"/>
      <c r="J803" s="17"/>
      <c r="X803" s="17"/>
      <c r="Y803" s="17"/>
      <c r="Z803" s="17"/>
    </row>
    <row r="804" spans="8:26">
      <c r="H804" s="17"/>
      <c r="I804" s="17"/>
      <c r="J804" s="17"/>
      <c r="X804" s="17"/>
      <c r="Y804" s="17"/>
      <c r="Z804" s="17"/>
    </row>
    <row r="805" spans="8:26">
      <c r="H805" s="17"/>
      <c r="I805" s="17"/>
      <c r="J805" s="17"/>
      <c r="X805" s="17"/>
      <c r="Y805" s="17"/>
      <c r="Z805" s="17"/>
    </row>
    <row r="806" spans="8:26">
      <c r="H806" s="17"/>
      <c r="I806" s="17"/>
      <c r="J806" s="17"/>
      <c r="X806" s="17"/>
      <c r="Y806" s="17"/>
      <c r="Z806" s="17"/>
    </row>
    <row r="807" spans="8:26">
      <c r="H807" s="17"/>
      <c r="I807" s="17"/>
      <c r="J807" s="17"/>
      <c r="X807" s="17"/>
      <c r="Y807" s="17"/>
      <c r="Z807" s="17"/>
    </row>
    <row r="808" spans="8:26">
      <c r="H808" s="17"/>
      <c r="I808" s="17"/>
      <c r="J808" s="17"/>
      <c r="X808" s="17"/>
      <c r="Y808" s="17"/>
      <c r="Z808" s="17"/>
    </row>
    <row r="809" spans="8:26">
      <c r="H809" s="17"/>
      <c r="I809" s="17"/>
      <c r="J809" s="17"/>
      <c r="X809" s="17"/>
      <c r="Y809" s="17"/>
      <c r="Z809" s="17"/>
    </row>
    <row r="810" spans="8:26">
      <c r="H810" s="17"/>
      <c r="I810" s="17"/>
      <c r="J810" s="17"/>
      <c r="X810" s="17"/>
      <c r="Y810" s="17"/>
      <c r="Z810" s="17"/>
    </row>
    <row r="811" spans="8:26">
      <c r="H811" s="17"/>
      <c r="I811" s="17"/>
      <c r="J811" s="17"/>
      <c r="X811" s="17"/>
      <c r="Y811" s="17"/>
      <c r="Z811" s="17"/>
    </row>
    <row r="812" spans="8:26">
      <c r="H812" s="17"/>
      <c r="I812" s="17"/>
      <c r="J812" s="17"/>
      <c r="X812" s="17"/>
      <c r="Y812" s="17"/>
      <c r="Z812" s="17"/>
    </row>
    <row r="813" spans="8:26">
      <c r="H813" s="17"/>
      <c r="I813" s="17"/>
      <c r="J813" s="17"/>
      <c r="X813" s="17"/>
      <c r="Y813" s="17"/>
      <c r="Z813" s="17"/>
    </row>
    <row r="814" spans="8:26">
      <c r="H814" s="17"/>
      <c r="I814" s="17"/>
      <c r="J814" s="17"/>
      <c r="X814" s="17"/>
      <c r="Y814" s="17"/>
      <c r="Z814" s="17"/>
    </row>
    <row r="815" spans="8:26">
      <c r="H815" s="17"/>
      <c r="I815" s="17"/>
      <c r="J815" s="17"/>
      <c r="X815" s="17"/>
      <c r="Y815" s="17"/>
      <c r="Z815" s="17"/>
    </row>
    <row r="816" spans="8:26">
      <c r="H816" s="17"/>
      <c r="I816" s="17"/>
      <c r="J816" s="17"/>
      <c r="X816" s="17"/>
      <c r="Y816" s="17"/>
      <c r="Z816" s="17"/>
    </row>
    <row r="817" spans="8:26">
      <c r="H817" s="17"/>
      <c r="I817" s="17"/>
      <c r="J817" s="17"/>
      <c r="X817" s="17"/>
      <c r="Y817" s="17"/>
      <c r="Z817" s="17"/>
    </row>
    <row r="818" spans="8:26">
      <c r="H818" s="17"/>
      <c r="I818" s="17"/>
      <c r="J818" s="17"/>
      <c r="X818" s="17"/>
      <c r="Y818" s="17"/>
      <c r="Z818" s="17"/>
    </row>
    <row r="819" spans="8:26">
      <c r="H819" s="17"/>
      <c r="I819" s="17"/>
      <c r="J819" s="17"/>
      <c r="X819" s="17"/>
      <c r="Y819" s="17"/>
      <c r="Z819" s="17"/>
    </row>
    <row r="820" spans="8:26">
      <c r="H820" s="17"/>
      <c r="I820" s="17"/>
      <c r="J820" s="17"/>
      <c r="X820" s="17"/>
      <c r="Y820" s="17"/>
      <c r="Z820" s="17"/>
    </row>
    <row r="821" spans="8:26">
      <c r="H821" s="17"/>
      <c r="I821" s="17"/>
      <c r="J821" s="17"/>
      <c r="X821" s="17"/>
      <c r="Y821" s="17"/>
      <c r="Z821" s="17"/>
    </row>
    <row r="822" spans="8:26">
      <c r="H822" s="17"/>
      <c r="I822" s="17"/>
      <c r="J822" s="17"/>
      <c r="X822" s="17"/>
      <c r="Y822" s="17"/>
      <c r="Z822" s="17"/>
    </row>
    <row r="823" spans="8:26">
      <c r="H823" s="17"/>
      <c r="I823" s="17"/>
      <c r="J823" s="17"/>
      <c r="X823" s="17"/>
      <c r="Y823" s="17"/>
      <c r="Z823" s="17"/>
    </row>
    <row r="824" spans="8:26">
      <c r="H824" s="17"/>
      <c r="I824" s="17"/>
      <c r="J824" s="17"/>
      <c r="X824" s="17"/>
      <c r="Y824" s="17"/>
      <c r="Z824" s="17"/>
    </row>
    <row r="825" spans="8:26">
      <c r="H825" s="17"/>
      <c r="I825" s="17"/>
      <c r="J825" s="17"/>
      <c r="X825" s="17"/>
      <c r="Y825" s="17"/>
      <c r="Z825" s="17"/>
    </row>
    <row r="826" spans="8:26">
      <c r="H826" s="17"/>
      <c r="I826" s="17"/>
      <c r="J826" s="17"/>
      <c r="X826" s="17"/>
      <c r="Y826" s="17"/>
      <c r="Z826" s="17"/>
    </row>
    <row r="827" spans="8:26">
      <c r="H827" s="17"/>
      <c r="I827" s="17"/>
      <c r="J827" s="17"/>
      <c r="X827" s="17"/>
      <c r="Y827" s="17"/>
      <c r="Z827" s="17"/>
    </row>
    <row r="828" spans="8:26">
      <c r="H828" s="17"/>
      <c r="I828" s="17"/>
      <c r="J828" s="17"/>
      <c r="X828" s="17"/>
      <c r="Y828" s="17"/>
      <c r="Z828" s="17"/>
    </row>
    <row r="829" spans="8:26">
      <c r="H829" s="17"/>
      <c r="I829" s="17"/>
      <c r="J829" s="17"/>
      <c r="X829" s="17"/>
      <c r="Y829" s="17"/>
      <c r="Z829" s="17"/>
    </row>
    <row r="830" spans="8:26">
      <c r="H830" s="17"/>
      <c r="I830" s="17"/>
      <c r="J830" s="17"/>
      <c r="X830" s="17"/>
      <c r="Y830" s="17"/>
      <c r="Z830" s="17"/>
    </row>
    <row r="831" spans="8:26">
      <c r="H831" s="17"/>
      <c r="I831" s="17"/>
      <c r="J831" s="17"/>
      <c r="X831" s="17"/>
      <c r="Y831" s="17"/>
      <c r="Z831" s="17"/>
    </row>
    <row r="832" spans="8:26">
      <c r="H832" s="17"/>
      <c r="I832" s="17"/>
      <c r="J832" s="17"/>
      <c r="X832" s="17"/>
      <c r="Y832" s="17"/>
      <c r="Z832" s="17"/>
    </row>
    <row r="833" spans="8:26">
      <c r="H833" s="17"/>
      <c r="I833" s="17"/>
      <c r="J833" s="17"/>
      <c r="X833" s="17"/>
      <c r="Y833" s="17"/>
      <c r="Z833" s="17"/>
    </row>
    <row r="834" spans="8:26">
      <c r="H834" s="17"/>
      <c r="I834" s="17"/>
      <c r="J834" s="17"/>
      <c r="X834" s="17"/>
      <c r="Y834" s="17"/>
      <c r="Z834" s="17"/>
    </row>
    <row r="835" spans="8:26">
      <c r="H835" s="17"/>
      <c r="I835" s="17"/>
      <c r="J835" s="17"/>
      <c r="X835" s="17"/>
      <c r="Y835" s="17"/>
      <c r="Z835" s="17"/>
    </row>
    <row r="836" spans="8:26">
      <c r="H836" s="17"/>
      <c r="I836" s="17"/>
      <c r="J836" s="17"/>
      <c r="X836" s="17"/>
      <c r="Y836" s="17"/>
      <c r="Z836" s="17"/>
    </row>
    <row r="837" spans="8:26">
      <c r="H837" s="17"/>
      <c r="I837" s="17"/>
      <c r="J837" s="17"/>
      <c r="X837" s="17"/>
      <c r="Y837" s="17"/>
      <c r="Z837" s="17"/>
    </row>
    <row r="838" spans="8:26">
      <c r="H838" s="17"/>
      <c r="I838" s="17"/>
      <c r="J838" s="17"/>
      <c r="X838" s="17"/>
      <c r="Y838" s="17"/>
      <c r="Z838" s="17"/>
    </row>
    <row r="839" spans="8:26">
      <c r="H839" s="17"/>
      <c r="I839" s="17"/>
      <c r="J839" s="17"/>
      <c r="X839" s="17"/>
      <c r="Y839" s="17"/>
      <c r="Z839" s="17"/>
    </row>
    <row r="840" spans="8:26">
      <c r="H840" s="17"/>
      <c r="I840" s="17"/>
      <c r="J840" s="17"/>
      <c r="X840" s="17"/>
      <c r="Y840" s="17"/>
      <c r="Z840" s="17"/>
    </row>
    <row r="841" spans="8:26">
      <c r="H841" s="17"/>
      <c r="I841" s="17"/>
      <c r="J841" s="17"/>
      <c r="X841" s="17"/>
      <c r="Y841" s="17"/>
      <c r="Z841" s="17"/>
    </row>
    <row r="842" spans="8:26">
      <c r="H842" s="17"/>
      <c r="I842" s="17"/>
      <c r="J842" s="17"/>
      <c r="X842" s="17"/>
      <c r="Y842" s="17"/>
      <c r="Z842" s="17"/>
    </row>
    <row r="843" spans="8:26">
      <c r="H843" s="17"/>
      <c r="I843" s="17"/>
      <c r="J843" s="17"/>
      <c r="X843" s="17"/>
      <c r="Y843" s="17"/>
      <c r="Z843" s="17"/>
    </row>
    <row r="844" spans="8:26">
      <c r="H844" s="17"/>
      <c r="I844" s="17"/>
      <c r="J844" s="17"/>
      <c r="X844" s="17"/>
      <c r="Y844" s="17"/>
      <c r="Z844" s="17"/>
    </row>
    <row r="845" spans="8:26">
      <c r="H845" s="17"/>
      <c r="I845" s="17"/>
      <c r="J845" s="17"/>
      <c r="X845" s="17"/>
      <c r="Y845" s="17"/>
      <c r="Z845" s="17"/>
    </row>
    <row r="846" spans="8:26">
      <c r="H846" s="17"/>
      <c r="I846" s="17"/>
      <c r="J846" s="17"/>
      <c r="X846" s="17"/>
      <c r="Y846" s="17"/>
      <c r="Z846" s="17"/>
    </row>
    <row r="847" spans="8:26">
      <c r="H847" s="17"/>
      <c r="I847" s="17"/>
      <c r="J847" s="17"/>
      <c r="X847" s="17"/>
      <c r="Y847" s="17"/>
      <c r="Z847" s="17"/>
    </row>
    <row r="848" spans="8:26">
      <c r="H848" s="17"/>
      <c r="I848" s="17"/>
      <c r="J848" s="17"/>
      <c r="X848" s="17"/>
      <c r="Y848" s="17"/>
      <c r="Z848" s="17"/>
    </row>
    <row r="849" spans="8:26">
      <c r="H849" s="17"/>
      <c r="I849" s="17"/>
      <c r="J849" s="17"/>
      <c r="X849" s="17"/>
      <c r="Y849" s="17"/>
      <c r="Z849" s="17"/>
    </row>
    <row r="850" spans="8:26">
      <c r="H850" s="17"/>
      <c r="I850" s="17"/>
      <c r="J850" s="17"/>
      <c r="X850" s="17"/>
      <c r="Y850" s="17"/>
      <c r="Z850" s="17"/>
    </row>
    <row r="851" spans="8:26">
      <c r="H851" s="17"/>
      <c r="I851" s="17"/>
      <c r="J851" s="17"/>
      <c r="X851" s="17"/>
      <c r="Y851" s="17"/>
      <c r="Z851" s="17"/>
    </row>
    <row r="852" spans="8:26">
      <c r="H852" s="17"/>
      <c r="I852" s="17"/>
      <c r="J852" s="17"/>
      <c r="X852" s="17"/>
      <c r="Y852" s="17"/>
      <c r="Z852" s="17"/>
    </row>
    <row r="853" spans="8:26">
      <c r="H853" s="17"/>
      <c r="I853" s="17"/>
      <c r="J853" s="17"/>
      <c r="X853" s="17"/>
      <c r="Y853" s="17"/>
      <c r="Z853" s="17"/>
    </row>
    <row r="854" spans="8:26">
      <c r="H854" s="17"/>
      <c r="I854" s="17"/>
      <c r="J854" s="17"/>
      <c r="X854" s="17"/>
      <c r="Y854" s="17"/>
      <c r="Z854" s="17"/>
    </row>
    <row r="855" spans="8:26">
      <c r="H855" s="17"/>
      <c r="I855" s="17"/>
      <c r="J855" s="17"/>
      <c r="X855" s="17"/>
      <c r="Y855" s="17"/>
      <c r="Z855" s="17"/>
    </row>
    <row r="856" spans="8:26">
      <c r="H856" s="17"/>
      <c r="I856" s="17"/>
      <c r="J856" s="17"/>
      <c r="X856" s="17"/>
      <c r="Y856" s="17"/>
      <c r="Z856" s="17"/>
    </row>
    <row r="857" spans="8:26">
      <c r="H857" s="17"/>
      <c r="I857" s="17"/>
      <c r="J857" s="17"/>
      <c r="X857" s="17"/>
      <c r="Y857" s="17"/>
      <c r="Z857" s="17"/>
    </row>
    <row r="858" spans="8:26">
      <c r="H858" s="17"/>
      <c r="I858" s="17"/>
      <c r="J858" s="17"/>
      <c r="X858" s="17"/>
      <c r="Y858" s="17"/>
      <c r="Z858" s="17"/>
    </row>
    <row r="859" spans="8:26">
      <c r="H859" s="17"/>
      <c r="I859" s="17"/>
      <c r="J859" s="17"/>
      <c r="X859" s="17"/>
      <c r="Y859" s="17"/>
      <c r="Z859" s="17"/>
    </row>
    <row r="860" spans="8:26">
      <c r="H860" s="17"/>
      <c r="I860" s="17"/>
      <c r="J860" s="17"/>
      <c r="X860" s="17"/>
      <c r="Y860" s="17"/>
      <c r="Z860" s="17"/>
    </row>
    <row r="861" spans="8:26">
      <c r="H861" s="17"/>
      <c r="I861" s="17"/>
      <c r="J861" s="17"/>
      <c r="X861" s="17"/>
      <c r="Y861" s="17"/>
      <c r="Z861" s="17"/>
    </row>
    <row r="862" spans="8:26">
      <c r="H862" s="17"/>
      <c r="I862" s="17"/>
      <c r="J862" s="17"/>
      <c r="X862" s="17"/>
      <c r="Y862" s="17"/>
      <c r="Z862" s="17"/>
    </row>
    <row r="863" spans="8:26">
      <c r="H863" s="17"/>
      <c r="I863" s="17"/>
      <c r="J863" s="17"/>
      <c r="X863" s="17"/>
      <c r="Y863" s="17"/>
      <c r="Z863" s="17"/>
    </row>
    <row r="864" spans="8:26">
      <c r="H864" s="17"/>
      <c r="I864" s="17"/>
      <c r="J864" s="17"/>
      <c r="X864" s="17"/>
      <c r="Y864" s="17"/>
      <c r="Z864" s="17"/>
    </row>
    <row r="865" spans="8:26">
      <c r="H865" s="17"/>
      <c r="I865" s="17"/>
      <c r="J865" s="17"/>
      <c r="X865" s="17"/>
      <c r="Y865" s="17"/>
      <c r="Z865" s="17"/>
    </row>
    <row r="866" spans="8:26">
      <c r="H866" s="17"/>
      <c r="I866" s="17"/>
      <c r="J866" s="17"/>
      <c r="X866" s="17"/>
      <c r="Y866" s="17"/>
      <c r="Z866" s="17"/>
    </row>
    <row r="867" spans="8:26">
      <c r="H867" s="17"/>
      <c r="I867" s="17"/>
      <c r="J867" s="17"/>
      <c r="X867" s="17"/>
      <c r="Y867" s="17"/>
      <c r="Z867" s="17"/>
    </row>
    <row r="868" spans="8:26">
      <c r="H868" s="17"/>
      <c r="I868" s="17"/>
      <c r="J868" s="17"/>
      <c r="X868" s="17"/>
      <c r="Y868" s="17"/>
      <c r="Z868" s="17"/>
    </row>
    <row r="869" spans="8:26">
      <c r="H869" s="17"/>
      <c r="I869" s="17"/>
      <c r="J869" s="17"/>
      <c r="X869" s="17"/>
      <c r="Y869" s="17"/>
      <c r="Z869" s="17"/>
    </row>
    <row r="870" spans="8:26">
      <c r="H870" s="17"/>
      <c r="I870" s="17"/>
      <c r="J870" s="17"/>
      <c r="X870" s="17"/>
      <c r="Y870" s="17"/>
      <c r="Z870" s="17"/>
    </row>
    <row r="871" spans="8:26">
      <c r="H871" s="17"/>
      <c r="I871" s="17"/>
      <c r="J871" s="17"/>
      <c r="X871" s="17"/>
      <c r="Y871" s="17"/>
      <c r="Z871" s="17"/>
    </row>
    <row r="872" spans="8:26">
      <c r="H872" s="17"/>
      <c r="I872" s="17"/>
      <c r="J872" s="17"/>
      <c r="X872" s="17"/>
      <c r="Y872" s="17"/>
      <c r="Z872" s="17"/>
    </row>
    <row r="873" spans="8:26">
      <c r="H873" s="17"/>
      <c r="I873" s="17"/>
      <c r="J873" s="17"/>
      <c r="X873" s="17"/>
      <c r="Y873" s="17"/>
      <c r="Z873" s="17"/>
    </row>
    <row r="874" spans="8:26">
      <c r="H874" s="17"/>
      <c r="I874" s="17"/>
      <c r="J874" s="17"/>
      <c r="X874" s="17"/>
      <c r="Y874" s="17"/>
      <c r="Z874" s="17"/>
    </row>
    <row r="875" spans="8:26">
      <c r="H875" s="17"/>
      <c r="I875" s="17"/>
      <c r="J875" s="17"/>
      <c r="X875" s="17"/>
      <c r="Y875" s="17"/>
      <c r="Z875" s="17"/>
    </row>
    <row r="876" spans="8:26">
      <c r="H876" s="17"/>
      <c r="I876" s="17"/>
      <c r="J876" s="17"/>
      <c r="X876" s="17"/>
      <c r="Y876" s="17"/>
      <c r="Z876" s="17"/>
    </row>
    <row r="877" spans="8:26">
      <c r="H877" s="17"/>
      <c r="I877" s="17"/>
      <c r="J877" s="17"/>
      <c r="X877" s="17"/>
      <c r="Y877" s="17"/>
      <c r="Z877" s="17"/>
    </row>
    <row r="878" spans="8:26">
      <c r="H878" s="17"/>
      <c r="I878" s="17"/>
      <c r="J878" s="17"/>
      <c r="X878" s="17"/>
      <c r="Y878" s="17"/>
      <c r="Z878" s="17"/>
    </row>
    <row r="879" spans="8:26">
      <c r="H879" s="17"/>
      <c r="I879" s="17"/>
      <c r="J879" s="17"/>
      <c r="X879" s="17"/>
      <c r="Y879" s="17"/>
      <c r="Z879" s="17"/>
    </row>
    <row r="880" spans="8:26">
      <c r="H880" s="17"/>
      <c r="I880" s="17"/>
      <c r="J880" s="17"/>
      <c r="X880" s="17"/>
      <c r="Y880" s="17"/>
      <c r="Z880" s="17"/>
    </row>
    <row r="881" spans="8:26">
      <c r="H881" s="17"/>
      <c r="I881" s="17"/>
      <c r="J881" s="17"/>
      <c r="X881" s="17"/>
      <c r="Y881" s="17"/>
      <c r="Z881" s="17"/>
    </row>
    <row r="882" spans="8:26">
      <c r="H882" s="17"/>
      <c r="I882" s="17"/>
      <c r="J882" s="17"/>
      <c r="X882" s="17"/>
      <c r="Y882" s="17"/>
      <c r="Z882" s="17"/>
    </row>
    <row r="883" spans="8:26">
      <c r="H883" s="17"/>
      <c r="I883" s="17"/>
      <c r="J883" s="17"/>
      <c r="X883" s="17"/>
      <c r="Y883" s="17"/>
      <c r="Z883" s="17"/>
    </row>
    <row r="884" spans="8:26">
      <c r="H884" s="17"/>
      <c r="I884" s="17"/>
      <c r="J884" s="17"/>
      <c r="X884" s="17"/>
      <c r="Y884" s="17"/>
      <c r="Z884" s="17"/>
    </row>
    <row r="885" spans="8:26">
      <c r="H885" s="17"/>
      <c r="I885" s="17"/>
      <c r="J885" s="17"/>
      <c r="X885" s="17"/>
      <c r="Y885" s="17"/>
      <c r="Z885" s="17"/>
    </row>
    <row r="886" spans="8:26">
      <c r="H886" s="17"/>
      <c r="I886" s="17"/>
      <c r="J886" s="17"/>
      <c r="X886" s="17"/>
      <c r="Y886" s="17"/>
      <c r="Z886" s="17"/>
    </row>
    <row r="887" spans="8:26">
      <c r="H887" s="17"/>
      <c r="I887" s="17"/>
      <c r="J887" s="17"/>
      <c r="X887" s="17"/>
      <c r="Y887" s="17"/>
      <c r="Z887" s="17"/>
    </row>
    <row r="888" spans="8:26">
      <c r="H888" s="17"/>
      <c r="I888" s="17"/>
      <c r="J888" s="17"/>
      <c r="X888" s="17"/>
      <c r="Y888" s="17"/>
      <c r="Z888" s="17"/>
    </row>
    <row r="889" spans="8:26">
      <c r="H889" s="17"/>
      <c r="I889" s="17"/>
      <c r="J889" s="17"/>
      <c r="X889" s="17"/>
      <c r="Y889" s="17"/>
      <c r="Z889" s="17"/>
    </row>
    <row r="890" spans="8:26">
      <c r="H890" s="17"/>
      <c r="I890" s="17"/>
      <c r="J890" s="17"/>
      <c r="X890" s="17"/>
      <c r="Y890" s="17"/>
      <c r="Z890" s="17"/>
    </row>
    <row r="891" spans="8:26">
      <c r="H891" s="17"/>
      <c r="I891" s="17"/>
      <c r="J891" s="17"/>
      <c r="X891" s="17"/>
      <c r="Y891" s="17"/>
      <c r="Z891" s="17"/>
    </row>
    <row r="892" spans="8:26">
      <c r="H892" s="17"/>
      <c r="I892" s="17"/>
      <c r="J892" s="17"/>
      <c r="X892" s="17"/>
      <c r="Y892" s="17"/>
      <c r="Z892" s="17"/>
    </row>
    <row r="893" spans="8:26">
      <c r="H893" s="17"/>
      <c r="I893" s="17"/>
      <c r="J893" s="17"/>
      <c r="X893" s="17"/>
      <c r="Y893" s="17"/>
      <c r="Z893" s="17"/>
    </row>
    <row r="894" spans="8:26">
      <c r="H894" s="17"/>
      <c r="I894" s="17"/>
      <c r="J894" s="17"/>
      <c r="X894" s="17"/>
      <c r="Y894" s="17"/>
      <c r="Z894" s="17"/>
    </row>
    <row r="895" spans="8:26">
      <c r="H895" s="17"/>
      <c r="I895" s="17"/>
      <c r="J895" s="17"/>
      <c r="X895" s="17"/>
      <c r="Y895" s="17"/>
      <c r="Z895" s="17"/>
    </row>
    <row r="896" spans="8:26">
      <c r="H896" s="17"/>
      <c r="I896" s="17"/>
      <c r="J896" s="17"/>
      <c r="X896" s="17"/>
      <c r="Y896" s="17"/>
      <c r="Z896" s="17"/>
    </row>
    <row r="897" spans="8:26">
      <c r="H897" s="17"/>
      <c r="I897" s="17"/>
      <c r="J897" s="17"/>
      <c r="X897" s="17"/>
      <c r="Y897" s="17"/>
      <c r="Z897" s="17"/>
    </row>
    <row r="898" spans="8:26">
      <c r="H898" s="17"/>
      <c r="I898" s="17"/>
      <c r="J898" s="17"/>
      <c r="X898" s="17"/>
      <c r="Y898" s="17"/>
      <c r="Z898" s="17"/>
    </row>
    <row r="899" spans="8:26">
      <c r="H899" s="17"/>
      <c r="I899" s="17"/>
      <c r="J899" s="17"/>
      <c r="X899" s="17"/>
      <c r="Y899" s="17"/>
      <c r="Z899" s="17"/>
    </row>
    <row r="900" spans="8:26">
      <c r="H900" s="17"/>
      <c r="I900" s="17"/>
      <c r="J900" s="17"/>
      <c r="X900" s="17"/>
      <c r="Y900" s="17"/>
      <c r="Z900" s="17"/>
    </row>
    <row r="901" spans="8:26">
      <c r="H901" s="17"/>
      <c r="I901" s="17"/>
      <c r="J901" s="17"/>
      <c r="X901" s="17"/>
      <c r="Y901" s="17"/>
      <c r="Z901" s="17"/>
    </row>
    <row r="902" spans="8:26">
      <c r="H902" s="17"/>
      <c r="I902" s="17"/>
      <c r="J902" s="17"/>
      <c r="X902" s="17"/>
      <c r="Y902" s="17"/>
      <c r="Z902" s="17"/>
    </row>
    <row r="903" spans="8:26">
      <c r="H903" s="17"/>
      <c r="I903" s="17"/>
      <c r="J903" s="17"/>
      <c r="X903" s="17"/>
      <c r="Y903" s="17"/>
      <c r="Z903" s="17"/>
    </row>
    <row r="904" spans="8:26">
      <c r="H904" s="17"/>
      <c r="I904" s="17"/>
      <c r="J904" s="17"/>
      <c r="X904" s="17"/>
      <c r="Y904" s="17"/>
      <c r="Z904" s="17"/>
    </row>
    <row r="905" spans="8:26">
      <c r="H905" s="17"/>
      <c r="I905" s="17"/>
      <c r="J905" s="17"/>
      <c r="X905" s="17"/>
      <c r="Y905" s="17"/>
      <c r="Z905" s="17"/>
    </row>
    <row r="906" spans="8:26">
      <c r="H906" s="17"/>
      <c r="I906" s="17"/>
      <c r="J906" s="17"/>
      <c r="X906" s="17"/>
      <c r="Y906" s="17"/>
      <c r="Z906" s="17"/>
    </row>
    <row r="907" spans="8:26">
      <c r="H907" s="17"/>
      <c r="I907" s="17"/>
      <c r="J907" s="17"/>
      <c r="X907" s="17"/>
      <c r="Y907" s="17"/>
      <c r="Z907" s="17"/>
    </row>
    <row r="908" spans="8:26">
      <c r="H908" s="17"/>
      <c r="I908" s="17"/>
      <c r="J908" s="17"/>
      <c r="X908" s="17"/>
      <c r="Y908" s="17"/>
      <c r="Z908" s="17"/>
    </row>
    <row r="909" spans="8:26">
      <c r="H909" s="17"/>
      <c r="I909" s="17"/>
      <c r="J909" s="17"/>
      <c r="X909" s="17"/>
      <c r="Y909" s="17"/>
      <c r="Z909" s="17"/>
    </row>
    <row r="910" spans="8:26">
      <c r="H910" s="17"/>
      <c r="I910" s="17"/>
      <c r="J910" s="17"/>
      <c r="X910" s="17"/>
      <c r="Y910" s="17"/>
      <c r="Z910" s="17"/>
    </row>
    <row r="911" spans="8:26">
      <c r="H911" s="17"/>
      <c r="I911" s="17"/>
      <c r="J911" s="17"/>
      <c r="X911" s="17"/>
      <c r="Y911" s="17"/>
      <c r="Z911" s="17"/>
    </row>
    <row r="912" spans="8:26">
      <c r="H912" s="17"/>
      <c r="I912" s="17"/>
      <c r="J912" s="17"/>
      <c r="X912" s="17"/>
      <c r="Y912" s="17"/>
      <c r="Z912" s="17"/>
    </row>
    <row r="913" spans="8:26">
      <c r="H913" s="17"/>
      <c r="I913" s="17"/>
      <c r="J913" s="17"/>
      <c r="X913" s="17"/>
      <c r="Y913" s="17"/>
      <c r="Z913" s="17"/>
    </row>
    <row r="914" spans="8:26">
      <c r="H914" s="17"/>
      <c r="I914" s="17"/>
      <c r="J914" s="17"/>
      <c r="X914" s="17"/>
      <c r="Y914" s="17"/>
      <c r="Z914" s="17"/>
    </row>
    <row r="915" spans="8:26">
      <c r="H915" s="17"/>
      <c r="I915" s="17"/>
      <c r="J915" s="17"/>
      <c r="X915" s="17"/>
      <c r="Y915" s="17"/>
      <c r="Z915" s="17"/>
    </row>
    <row r="916" spans="8:26">
      <c r="H916" s="17"/>
      <c r="I916" s="17"/>
      <c r="J916" s="17"/>
      <c r="X916" s="17"/>
      <c r="Y916" s="17"/>
      <c r="Z916" s="17"/>
    </row>
    <row r="917" spans="8:26">
      <c r="H917" s="17"/>
      <c r="I917" s="17"/>
      <c r="J917" s="17"/>
      <c r="X917" s="17"/>
      <c r="Y917" s="17"/>
      <c r="Z917" s="17"/>
    </row>
    <row r="918" spans="8:26">
      <c r="H918" s="17"/>
      <c r="I918" s="17"/>
      <c r="J918" s="17"/>
      <c r="X918" s="17"/>
      <c r="Y918" s="17"/>
      <c r="Z918" s="17"/>
    </row>
    <row r="919" spans="8:26">
      <c r="H919" s="17"/>
      <c r="I919" s="17"/>
      <c r="J919" s="17"/>
      <c r="X919" s="17"/>
      <c r="Y919" s="17"/>
      <c r="Z919" s="17"/>
    </row>
    <row r="920" spans="8:26">
      <c r="H920" s="17"/>
      <c r="I920" s="17"/>
      <c r="J920" s="17"/>
      <c r="X920" s="17"/>
      <c r="Y920" s="17"/>
      <c r="Z920" s="17"/>
    </row>
    <row r="921" spans="8:26">
      <c r="H921" s="17"/>
      <c r="I921" s="17"/>
      <c r="J921" s="17"/>
      <c r="X921" s="17"/>
      <c r="Y921" s="17"/>
      <c r="Z921" s="17"/>
    </row>
    <row r="922" spans="8:26">
      <c r="H922" s="17"/>
      <c r="I922" s="17"/>
      <c r="J922" s="17"/>
      <c r="X922" s="17"/>
      <c r="Y922" s="17"/>
      <c r="Z922" s="17"/>
    </row>
    <row r="923" spans="8:26">
      <c r="H923" s="17"/>
      <c r="I923" s="17"/>
      <c r="J923" s="17"/>
      <c r="X923" s="17"/>
      <c r="Y923" s="17"/>
      <c r="Z923" s="17"/>
    </row>
    <row r="924" spans="8:26">
      <c r="H924" s="17"/>
      <c r="I924" s="17"/>
      <c r="J924" s="17"/>
      <c r="X924" s="17"/>
      <c r="Y924" s="17"/>
      <c r="Z924" s="17"/>
    </row>
    <row r="925" spans="8:26">
      <c r="H925" s="17"/>
      <c r="I925" s="17"/>
      <c r="J925" s="17"/>
      <c r="X925" s="17"/>
      <c r="Y925" s="17"/>
      <c r="Z925" s="17"/>
    </row>
    <row r="926" spans="8:26">
      <c r="H926" s="17"/>
      <c r="I926" s="17"/>
      <c r="J926" s="17"/>
      <c r="X926" s="17"/>
      <c r="Y926" s="17"/>
      <c r="Z926" s="17"/>
    </row>
    <row r="927" spans="8:26">
      <c r="H927" s="17"/>
      <c r="I927" s="17"/>
      <c r="J927" s="17"/>
      <c r="X927" s="17"/>
      <c r="Y927" s="17"/>
      <c r="Z927" s="17"/>
    </row>
    <row r="928" spans="8:26">
      <c r="H928" s="17"/>
      <c r="I928" s="17"/>
      <c r="J928" s="17"/>
      <c r="X928" s="17"/>
      <c r="Y928" s="17"/>
      <c r="Z928" s="17"/>
    </row>
    <row r="929" spans="8:26">
      <c r="H929" s="17"/>
      <c r="I929" s="17"/>
      <c r="J929" s="17"/>
      <c r="X929" s="17"/>
      <c r="Y929" s="17"/>
      <c r="Z929" s="17"/>
    </row>
    <row r="930" spans="8:26">
      <c r="H930" s="17"/>
      <c r="I930" s="17"/>
      <c r="J930" s="17"/>
      <c r="X930" s="17"/>
      <c r="Y930" s="17"/>
      <c r="Z930" s="17"/>
    </row>
    <row r="931" spans="8:26">
      <c r="H931" s="17"/>
      <c r="I931" s="17"/>
      <c r="J931" s="17"/>
      <c r="X931" s="17"/>
      <c r="Y931" s="17"/>
      <c r="Z931" s="17"/>
    </row>
    <row r="932" spans="8:26">
      <c r="H932" s="17"/>
      <c r="I932" s="17"/>
      <c r="J932" s="17"/>
      <c r="X932" s="17"/>
      <c r="Y932" s="17"/>
      <c r="Z932" s="17"/>
    </row>
    <row r="933" spans="8:26">
      <c r="H933" s="17"/>
      <c r="I933" s="17"/>
      <c r="J933" s="17"/>
      <c r="X933" s="17"/>
      <c r="Y933" s="17"/>
      <c r="Z933" s="17"/>
    </row>
    <row r="934" spans="8:26">
      <c r="H934" s="17"/>
      <c r="I934" s="17"/>
      <c r="J934" s="17"/>
      <c r="X934" s="17"/>
      <c r="Y934" s="17"/>
      <c r="Z934" s="17"/>
    </row>
    <row r="935" spans="8:26">
      <c r="H935" s="17"/>
      <c r="I935" s="17"/>
      <c r="J935" s="17"/>
      <c r="X935" s="17"/>
      <c r="Y935" s="17"/>
      <c r="Z935" s="17"/>
    </row>
    <row r="936" spans="8:26">
      <c r="H936" s="17"/>
      <c r="I936" s="17"/>
      <c r="J936" s="17"/>
      <c r="X936" s="17"/>
      <c r="Y936" s="17"/>
      <c r="Z936" s="17"/>
    </row>
    <row r="937" spans="8:26">
      <c r="H937" s="17"/>
      <c r="I937" s="17"/>
      <c r="J937" s="17"/>
      <c r="X937" s="17"/>
      <c r="Y937" s="17"/>
      <c r="Z937" s="17"/>
    </row>
    <row r="938" spans="8:26">
      <c r="H938" s="17"/>
      <c r="I938" s="17"/>
      <c r="J938" s="17"/>
      <c r="X938" s="17"/>
      <c r="Y938" s="17"/>
      <c r="Z938" s="17"/>
    </row>
    <row r="939" spans="8:26">
      <c r="H939" s="17"/>
      <c r="I939" s="17"/>
      <c r="J939" s="17"/>
      <c r="X939" s="17"/>
      <c r="Y939" s="17"/>
      <c r="Z939" s="17"/>
    </row>
    <row r="940" spans="8:26">
      <c r="H940" s="17"/>
      <c r="I940" s="17"/>
      <c r="J940" s="17"/>
      <c r="X940" s="17"/>
      <c r="Y940" s="17"/>
      <c r="Z940" s="17"/>
    </row>
    <row r="941" spans="8:26">
      <c r="H941" s="17"/>
      <c r="I941" s="17"/>
      <c r="J941" s="17"/>
      <c r="X941" s="17"/>
      <c r="Y941" s="17"/>
      <c r="Z941" s="17"/>
    </row>
    <row r="942" spans="8:26">
      <c r="H942" s="17"/>
      <c r="I942" s="17"/>
      <c r="J942" s="17"/>
      <c r="X942" s="17"/>
      <c r="Y942" s="17"/>
      <c r="Z942" s="17"/>
    </row>
    <row r="943" spans="8:26">
      <c r="H943" s="17"/>
      <c r="I943" s="17"/>
      <c r="J943" s="17"/>
      <c r="X943" s="17"/>
      <c r="Y943" s="17"/>
      <c r="Z943" s="17"/>
    </row>
    <row r="944" spans="8:26">
      <c r="H944" s="17"/>
      <c r="I944" s="17"/>
      <c r="J944" s="17"/>
      <c r="X944" s="17"/>
      <c r="Y944" s="17"/>
      <c r="Z944" s="17"/>
    </row>
    <row r="945" spans="8:26">
      <c r="H945" s="17"/>
      <c r="I945" s="17"/>
      <c r="J945" s="17"/>
      <c r="X945" s="17"/>
      <c r="Y945" s="17"/>
      <c r="Z945" s="17"/>
    </row>
    <row r="946" spans="8:26">
      <c r="H946" s="17"/>
      <c r="I946" s="17"/>
      <c r="J946" s="17"/>
      <c r="X946" s="17"/>
      <c r="Y946" s="17"/>
      <c r="Z946" s="17"/>
    </row>
    <row r="947" spans="8:26">
      <c r="H947" s="17"/>
      <c r="I947" s="17"/>
      <c r="J947" s="17"/>
      <c r="X947" s="17"/>
      <c r="Y947" s="17"/>
      <c r="Z947" s="17"/>
    </row>
    <row r="948" spans="8:26">
      <c r="H948" s="17"/>
      <c r="I948" s="17"/>
      <c r="J948" s="17"/>
      <c r="X948" s="17"/>
      <c r="Y948" s="17"/>
      <c r="Z948" s="17"/>
    </row>
    <row r="949" spans="8:26">
      <c r="H949" s="17"/>
      <c r="I949" s="17"/>
      <c r="J949" s="17"/>
      <c r="X949" s="17"/>
      <c r="Y949" s="17"/>
      <c r="Z949" s="17"/>
    </row>
    <row r="950" spans="8:26">
      <c r="H950" s="17"/>
      <c r="I950" s="17"/>
      <c r="J950" s="17"/>
      <c r="X950" s="17"/>
      <c r="Y950" s="17"/>
      <c r="Z950" s="17"/>
    </row>
    <row r="951" spans="8:26">
      <c r="H951" s="17"/>
      <c r="I951" s="17"/>
      <c r="J951" s="17"/>
      <c r="X951" s="17"/>
      <c r="Y951" s="17"/>
      <c r="Z951" s="17"/>
    </row>
    <row r="952" spans="8:26">
      <c r="H952" s="17"/>
      <c r="I952" s="17"/>
      <c r="J952" s="17"/>
      <c r="X952" s="17"/>
      <c r="Y952" s="17"/>
      <c r="Z952" s="17"/>
    </row>
    <row r="953" spans="8:26">
      <c r="H953" s="17"/>
      <c r="I953" s="17"/>
      <c r="J953" s="17"/>
      <c r="X953" s="17"/>
      <c r="Y953" s="17"/>
      <c r="Z953" s="17"/>
    </row>
    <row r="954" spans="8:26">
      <c r="H954" s="17"/>
      <c r="I954" s="17"/>
      <c r="J954" s="17"/>
      <c r="X954" s="17"/>
      <c r="Y954" s="17"/>
      <c r="Z954" s="17"/>
    </row>
    <row r="955" spans="8:26">
      <c r="H955" s="17"/>
      <c r="I955" s="17"/>
      <c r="J955" s="17"/>
      <c r="X955" s="17"/>
      <c r="Y955" s="17"/>
      <c r="Z955" s="17"/>
    </row>
    <row r="956" spans="8:26">
      <c r="H956" s="17"/>
      <c r="I956" s="17"/>
      <c r="J956" s="17"/>
      <c r="X956" s="17"/>
      <c r="Y956" s="17"/>
      <c r="Z956" s="17"/>
    </row>
    <row r="957" spans="8:26">
      <c r="H957" s="17"/>
      <c r="I957" s="17"/>
      <c r="J957" s="17"/>
      <c r="X957" s="17"/>
      <c r="Y957" s="17"/>
      <c r="Z957" s="17"/>
    </row>
    <row r="958" spans="8:26">
      <c r="H958" s="17"/>
      <c r="I958" s="17"/>
      <c r="J958" s="17"/>
      <c r="X958" s="17"/>
      <c r="Y958" s="17"/>
      <c r="Z958" s="17"/>
    </row>
    <row r="959" spans="8:26">
      <c r="H959" s="17"/>
      <c r="I959" s="17"/>
      <c r="J959" s="17"/>
      <c r="X959" s="17"/>
      <c r="Y959" s="17"/>
      <c r="Z959" s="17"/>
    </row>
    <row r="960" spans="8:26">
      <c r="H960" s="17"/>
      <c r="I960" s="17"/>
      <c r="J960" s="17"/>
      <c r="X960" s="17"/>
      <c r="Y960" s="17"/>
      <c r="Z960" s="17"/>
    </row>
    <row r="961" spans="8:26">
      <c r="H961" s="17"/>
      <c r="I961" s="17"/>
      <c r="J961" s="17"/>
      <c r="X961" s="17"/>
      <c r="Y961" s="17"/>
      <c r="Z961" s="17"/>
    </row>
    <row r="962" spans="8:26">
      <c r="H962" s="17"/>
      <c r="I962" s="17"/>
      <c r="J962" s="17"/>
      <c r="X962" s="17"/>
      <c r="Y962" s="17"/>
      <c r="Z962" s="17"/>
    </row>
    <row r="963" spans="8:26">
      <c r="H963" s="17"/>
      <c r="I963" s="17"/>
      <c r="J963" s="17"/>
      <c r="X963" s="17"/>
      <c r="Y963" s="17"/>
      <c r="Z963" s="17"/>
    </row>
    <row r="964" spans="8:26">
      <c r="H964" s="17"/>
      <c r="I964" s="17"/>
      <c r="J964" s="17"/>
      <c r="X964" s="17"/>
      <c r="Y964" s="17"/>
      <c r="Z964" s="17"/>
    </row>
    <row r="965" spans="8:26">
      <c r="H965" s="17"/>
      <c r="I965" s="17"/>
      <c r="J965" s="17"/>
      <c r="X965" s="17"/>
      <c r="Y965" s="17"/>
      <c r="Z965" s="17"/>
    </row>
    <row r="966" spans="8:26">
      <c r="H966" s="17"/>
      <c r="I966" s="17"/>
      <c r="J966" s="17"/>
      <c r="X966" s="17"/>
      <c r="Y966" s="17"/>
      <c r="Z966" s="17"/>
    </row>
    <row r="967" spans="8:26">
      <c r="H967" s="17"/>
      <c r="I967" s="17"/>
      <c r="J967" s="17"/>
      <c r="X967" s="17"/>
      <c r="Y967" s="17"/>
      <c r="Z967" s="17"/>
    </row>
    <row r="968" spans="8:26">
      <c r="H968" s="17"/>
      <c r="I968" s="17"/>
      <c r="J968" s="17"/>
      <c r="X968" s="17"/>
      <c r="Y968" s="17"/>
      <c r="Z968" s="17"/>
    </row>
    <row r="969" spans="8:26">
      <c r="H969" s="17"/>
      <c r="I969" s="17"/>
      <c r="J969" s="17"/>
      <c r="X969" s="17"/>
      <c r="Y969" s="17"/>
      <c r="Z969" s="17"/>
    </row>
    <row r="970" spans="8:26">
      <c r="H970" s="17"/>
      <c r="I970" s="17"/>
      <c r="J970" s="17"/>
      <c r="X970" s="17"/>
      <c r="Y970" s="17"/>
      <c r="Z970" s="17"/>
    </row>
    <row r="971" spans="8:26">
      <c r="H971" s="17"/>
      <c r="I971" s="17"/>
      <c r="J971" s="17"/>
      <c r="X971" s="17"/>
      <c r="Y971" s="17"/>
      <c r="Z971" s="17"/>
    </row>
    <row r="972" spans="8:26">
      <c r="H972" s="17"/>
      <c r="I972" s="17"/>
      <c r="J972" s="17"/>
      <c r="X972" s="17"/>
      <c r="Y972" s="17"/>
      <c r="Z972" s="17"/>
    </row>
    <row r="973" spans="8:26">
      <c r="H973" s="17"/>
      <c r="I973" s="17"/>
      <c r="J973" s="17"/>
      <c r="X973" s="17"/>
      <c r="Y973" s="17"/>
      <c r="Z973" s="17"/>
    </row>
    <row r="974" spans="8:26">
      <c r="H974" s="17"/>
      <c r="I974" s="17"/>
      <c r="J974" s="17"/>
      <c r="X974" s="17"/>
      <c r="Y974" s="17"/>
      <c r="Z974" s="17"/>
    </row>
    <row r="975" spans="8:26">
      <c r="H975" s="17"/>
      <c r="I975" s="17"/>
      <c r="J975" s="17"/>
      <c r="X975" s="17"/>
      <c r="Y975" s="17"/>
      <c r="Z975" s="17"/>
    </row>
    <row r="976" spans="8:26">
      <c r="H976" s="17"/>
      <c r="I976" s="17"/>
      <c r="J976" s="17"/>
      <c r="X976" s="17"/>
      <c r="Y976" s="17"/>
      <c r="Z976" s="17"/>
    </row>
    <row r="977" spans="8:26">
      <c r="H977" s="17"/>
      <c r="I977" s="17"/>
      <c r="J977" s="17"/>
      <c r="X977" s="17"/>
      <c r="Y977" s="17"/>
      <c r="Z977" s="17"/>
    </row>
    <row r="978" spans="8:26">
      <c r="H978" s="17"/>
      <c r="I978" s="17"/>
      <c r="J978" s="17"/>
      <c r="X978" s="17"/>
      <c r="Y978" s="17"/>
      <c r="Z978" s="17"/>
    </row>
    <row r="979" spans="8:26">
      <c r="H979" s="17"/>
      <c r="I979" s="17"/>
      <c r="J979" s="17"/>
      <c r="X979" s="17"/>
      <c r="Y979" s="17"/>
      <c r="Z979" s="17"/>
    </row>
    <row r="980" spans="8:26">
      <c r="H980" s="17"/>
      <c r="I980" s="17"/>
      <c r="J980" s="17"/>
      <c r="X980" s="17"/>
      <c r="Y980" s="17"/>
      <c r="Z980" s="17"/>
    </row>
    <row r="981" spans="8:26">
      <c r="H981" s="17"/>
      <c r="I981" s="17"/>
      <c r="J981" s="17"/>
      <c r="X981" s="17"/>
      <c r="Y981" s="17"/>
      <c r="Z981" s="17"/>
    </row>
    <row r="982" spans="8:26">
      <c r="H982" s="17"/>
      <c r="I982" s="17"/>
      <c r="J982" s="17"/>
      <c r="X982" s="17"/>
      <c r="Y982" s="17"/>
      <c r="Z982" s="17"/>
    </row>
    <row r="983" spans="8:26">
      <c r="H983" s="17"/>
      <c r="I983" s="17"/>
      <c r="J983" s="17"/>
      <c r="X983" s="17"/>
      <c r="Y983" s="17"/>
      <c r="Z983" s="17"/>
    </row>
    <row r="984" spans="8:26">
      <c r="H984" s="17"/>
      <c r="I984" s="17"/>
      <c r="J984" s="17"/>
      <c r="X984" s="17"/>
      <c r="Y984" s="17"/>
      <c r="Z984" s="17"/>
    </row>
    <row r="985" spans="8:26">
      <c r="H985" s="17"/>
      <c r="I985" s="17"/>
      <c r="J985" s="17"/>
      <c r="X985" s="17"/>
      <c r="Y985" s="17"/>
      <c r="Z985" s="17"/>
    </row>
    <row r="986" spans="8:26">
      <c r="H986" s="17"/>
      <c r="I986" s="17"/>
      <c r="J986" s="17"/>
      <c r="X986" s="17"/>
      <c r="Y986" s="17"/>
      <c r="Z986" s="17"/>
    </row>
    <row r="987" spans="8:26">
      <c r="H987" s="17"/>
      <c r="I987" s="17"/>
      <c r="J987" s="17"/>
      <c r="X987" s="17"/>
      <c r="Y987" s="17"/>
      <c r="Z987" s="17"/>
    </row>
    <row r="988" spans="8:26">
      <c r="H988" s="17"/>
      <c r="I988" s="17"/>
      <c r="J988" s="17"/>
      <c r="X988" s="17"/>
      <c r="Y988" s="17"/>
      <c r="Z988" s="17"/>
    </row>
    <row r="989" spans="8:26">
      <c r="H989" s="17"/>
      <c r="I989" s="17"/>
      <c r="J989" s="17"/>
      <c r="X989" s="17"/>
      <c r="Y989" s="17"/>
      <c r="Z989" s="17"/>
    </row>
    <row r="990" spans="8:26">
      <c r="H990" s="17"/>
      <c r="I990" s="17"/>
      <c r="J990" s="17"/>
      <c r="X990" s="17"/>
      <c r="Y990" s="17"/>
      <c r="Z990" s="17"/>
    </row>
    <row r="991" spans="8:26">
      <c r="H991" s="17"/>
      <c r="I991" s="17"/>
      <c r="J991" s="17"/>
      <c r="X991" s="17"/>
      <c r="Y991" s="17"/>
      <c r="Z991" s="17"/>
    </row>
    <row r="992" spans="8:26">
      <c r="H992" s="17"/>
      <c r="I992" s="17"/>
      <c r="J992" s="17"/>
      <c r="X992" s="17"/>
      <c r="Y992" s="17"/>
      <c r="Z992" s="17"/>
    </row>
    <row r="993" spans="8:26">
      <c r="H993" s="17"/>
      <c r="I993" s="17"/>
      <c r="J993" s="17"/>
      <c r="X993" s="17"/>
      <c r="Y993" s="17"/>
      <c r="Z993" s="17"/>
    </row>
    <row r="994" spans="8:26">
      <c r="H994" s="17"/>
      <c r="I994" s="17"/>
      <c r="J994" s="17"/>
      <c r="X994" s="17"/>
      <c r="Y994" s="17"/>
      <c r="Z994" s="17"/>
    </row>
    <row r="995" spans="8:26">
      <c r="H995" s="17"/>
      <c r="I995" s="17"/>
      <c r="J995" s="17"/>
      <c r="X995" s="17"/>
      <c r="Y995" s="17"/>
      <c r="Z995" s="17"/>
    </row>
    <row r="996" spans="8:26">
      <c r="H996" s="17"/>
      <c r="I996" s="17"/>
      <c r="J996" s="17"/>
      <c r="X996" s="17"/>
      <c r="Y996" s="17"/>
      <c r="Z996" s="17"/>
    </row>
    <row r="997" spans="8:26">
      <c r="H997" s="17"/>
      <c r="I997" s="17"/>
      <c r="J997" s="17"/>
      <c r="X997" s="17"/>
      <c r="Y997" s="17"/>
      <c r="Z997" s="17"/>
    </row>
    <row r="998" spans="8:26">
      <c r="H998" s="17"/>
      <c r="I998" s="17"/>
      <c r="J998" s="17"/>
      <c r="X998" s="17"/>
      <c r="Y998" s="17"/>
      <c r="Z998" s="17"/>
    </row>
    <row r="999" spans="8:26">
      <c r="H999" s="17"/>
      <c r="I999" s="17"/>
      <c r="J999" s="17"/>
      <c r="X999" s="17"/>
      <c r="Y999" s="17"/>
      <c r="Z999" s="17"/>
    </row>
    <row r="1000" spans="8:26">
      <c r="H1000" s="17"/>
      <c r="I1000" s="17"/>
      <c r="J1000" s="17"/>
      <c r="X1000" s="17"/>
      <c r="Y1000" s="17"/>
      <c r="Z1000" s="17"/>
    </row>
    <row r="1001" spans="8:26">
      <c r="H1001" s="17"/>
      <c r="I1001" s="17"/>
      <c r="J1001" s="17"/>
      <c r="X1001" s="17"/>
      <c r="Y1001" s="17"/>
      <c r="Z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hidden="1" customWidth="1"/>
    <col min="15" max="17" width="9.42578125" customWidth="1"/>
    <col min="18" max="18" width="9.28515625" customWidth="1"/>
    <col min="19" max="19" width="12.5703125" customWidth="1"/>
    <col min="20" max="20" width="9.42578125" customWidth="1"/>
    <col min="21" max="21" width="9.28515625" customWidth="1"/>
    <col min="22" max="22" width="11.7109375" customWidth="1"/>
    <col min="23" max="23" width="9.42578125" customWidth="1"/>
    <col min="24" max="24" width="8" customWidth="1"/>
    <col min="25" max="25" width="10.42578125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SUM(J3:J267)</f>
        <v>3014380.2795999991</v>
      </c>
      <c r="K1" s="4">
        <f t="shared" si="0"/>
        <v>3591</v>
      </c>
      <c r="L1" s="1"/>
      <c r="M1" s="1"/>
      <c r="N1" s="5"/>
      <c r="O1" s="4"/>
      <c r="P1" s="4">
        <f t="shared" ref="P1:Q1" si="1">SUM(P3:P267)</f>
        <v>901</v>
      </c>
      <c r="Q1" s="4">
        <f t="shared" si="1"/>
        <v>599</v>
      </c>
      <c r="R1" s="1"/>
      <c r="S1" s="1"/>
      <c r="T1" s="4">
        <f>SUM(T3:T267)</f>
        <v>1712</v>
      </c>
      <c r="U1" s="1"/>
      <c r="V1" s="1"/>
      <c r="W1" s="4">
        <f>SUM(W3:W267)</f>
        <v>571</v>
      </c>
      <c r="X1" s="6">
        <f>Z1/Y1</f>
        <v>0.85441052953955166</v>
      </c>
      <c r="Y1" s="7">
        <f t="shared" ref="Y1:Z1" si="2">SUM(Y3:Y267)</f>
        <v>8591495.9100000095</v>
      </c>
      <c r="Z1" s="7">
        <f t="shared" si="2"/>
        <v>7340664.5700000003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/>
      <c r="O2" s="5"/>
      <c r="P2" s="5" t="s">
        <v>13</v>
      </c>
      <c r="Q2" s="5" t="s">
        <v>2277</v>
      </c>
      <c r="R2" s="8" t="s">
        <v>14</v>
      </c>
      <c r="S2" s="8" t="s">
        <v>15</v>
      </c>
      <c r="T2" s="5" t="s">
        <v>16</v>
      </c>
      <c r="U2" s="8" t="s">
        <v>17</v>
      </c>
      <c r="V2" s="8" t="s">
        <v>18</v>
      </c>
      <c r="W2" s="5" t="s">
        <v>19</v>
      </c>
      <c r="X2" s="8" t="s">
        <v>20</v>
      </c>
      <c r="Y2" s="9" t="s">
        <v>21</v>
      </c>
      <c r="Z2" s="9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</row>
    <row r="3" spans="1:66" ht="15.75" customHeight="1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82.333600000000004</v>
      </c>
      <c r="I3" s="2">
        <v>1317.3376000000001</v>
      </c>
      <c r="J3" s="10">
        <f t="shared" ref="J3:J267" si="3">K3*I3</f>
        <v>314843.68640000001</v>
      </c>
      <c r="K3" s="11">
        <f t="shared" ref="K3:K9" si="4">SUM(P3+T3+W3+Q3)</f>
        <v>239</v>
      </c>
      <c r="L3" s="1">
        <v>129.91</v>
      </c>
      <c r="M3" s="1">
        <v>99.12</v>
      </c>
      <c r="N3" s="5">
        <f t="shared" ref="N3:N60" si="5">O3+P3</f>
        <v>50</v>
      </c>
      <c r="O3" s="26">
        <v>21</v>
      </c>
      <c r="P3" s="20">
        <v>29</v>
      </c>
      <c r="Q3" s="5">
        <v>10</v>
      </c>
      <c r="R3" s="1">
        <v>209.81</v>
      </c>
      <c r="S3" s="65">
        <v>79.13</v>
      </c>
      <c r="T3" s="5">
        <v>130</v>
      </c>
      <c r="U3" s="1">
        <v>152.03</v>
      </c>
      <c r="V3" s="1">
        <v>99.69</v>
      </c>
      <c r="W3" s="5">
        <v>70</v>
      </c>
      <c r="X3" s="1">
        <v>0</v>
      </c>
      <c r="Y3" s="12">
        <v>647800.76</v>
      </c>
      <c r="Z3" s="2">
        <v>367866.52</v>
      </c>
      <c r="AA3" s="1">
        <v>865</v>
      </c>
      <c r="AB3" s="1">
        <v>498</v>
      </c>
      <c r="AC3" s="1">
        <v>646</v>
      </c>
      <c r="AD3" s="1">
        <v>637</v>
      </c>
      <c r="AE3" s="1">
        <v>1586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1225</v>
      </c>
      <c r="AV3" s="1">
        <v>884</v>
      </c>
      <c r="AW3" s="1">
        <v>1228</v>
      </c>
      <c r="AX3" s="1">
        <v>924</v>
      </c>
      <c r="AY3" s="1">
        <v>1287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1106</v>
      </c>
      <c r="BF3" s="1">
        <v>468</v>
      </c>
      <c r="BG3" s="1">
        <v>817</v>
      </c>
      <c r="BH3" s="1">
        <v>551</v>
      </c>
      <c r="BI3" s="1">
        <v>1595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ht="15.75" customHeight="1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69.684799999999996</v>
      </c>
      <c r="I4" s="2">
        <v>1393.6959999999999</v>
      </c>
      <c r="J4" s="10">
        <f t="shared" si="3"/>
        <v>181180.47999999998</v>
      </c>
      <c r="K4" s="11">
        <f t="shared" si="4"/>
        <v>130</v>
      </c>
      <c r="L4" s="1">
        <v>112.95</v>
      </c>
      <c r="M4" s="1">
        <v>131.65</v>
      </c>
      <c r="N4" s="5">
        <f t="shared" si="5"/>
        <v>0</v>
      </c>
      <c r="O4" s="16"/>
      <c r="P4" s="16">
        <f>MAX(0,(TRUNC((L4*0.8)-M4)))</f>
        <v>0</v>
      </c>
      <c r="Q4" s="5">
        <v>10</v>
      </c>
      <c r="R4" s="1">
        <v>191.75</v>
      </c>
      <c r="S4" s="65">
        <v>87.95</v>
      </c>
      <c r="T4" s="5">
        <v>100</v>
      </c>
      <c r="U4" s="1">
        <v>140.85</v>
      </c>
      <c r="V4" s="1">
        <v>155.94999999999999</v>
      </c>
      <c r="W4" s="5">
        <v>20</v>
      </c>
      <c r="X4" s="1">
        <v>0</v>
      </c>
      <c r="Y4" s="12">
        <v>620961.25</v>
      </c>
      <c r="Z4" s="2">
        <v>524238.75</v>
      </c>
      <c r="AA4" s="1">
        <v>936</v>
      </c>
      <c r="AB4" s="1">
        <v>528</v>
      </c>
      <c r="AC4" s="1">
        <v>769</v>
      </c>
      <c r="AD4" s="1">
        <v>580</v>
      </c>
      <c r="AE4" s="1">
        <v>2633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1615</v>
      </c>
      <c r="AV4" s="1">
        <v>886</v>
      </c>
      <c r="AW4" s="1">
        <v>1340</v>
      </c>
      <c r="AX4" s="1">
        <v>874</v>
      </c>
      <c r="AY4" s="1">
        <v>1771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1330</v>
      </c>
      <c r="BF4" s="1">
        <v>546</v>
      </c>
      <c r="BG4" s="1">
        <v>893</v>
      </c>
      <c r="BH4" s="1">
        <v>642</v>
      </c>
      <c r="BI4" s="1">
        <v>3119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ht="15.75" customHeight="1">
      <c r="A5" s="1">
        <v>70079</v>
      </c>
      <c r="B5" s="1" t="s">
        <v>75</v>
      </c>
      <c r="C5" s="1">
        <v>12</v>
      </c>
      <c r="D5" s="1">
        <v>285</v>
      </c>
      <c r="E5" s="1" t="s">
        <v>64</v>
      </c>
      <c r="F5" s="1">
        <v>35</v>
      </c>
      <c r="G5" s="1" t="s">
        <v>76</v>
      </c>
      <c r="H5" s="2">
        <v>71.4114</v>
      </c>
      <c r="I5" s="2">
        <v>856.93679999999995</v>
      </c>
      <c r="J5" s="10">
        <f t="shared" si="3"/>
        <v>209949.51599999997</v>
      </c>
      <c r="K5" s="11">
        <f t="shared" si="4"/>
        <v>245</v>
      </c>
      <c r="L5" s="1">
        <v>144.91999999999999</v>
      </c>
      <c r="M5" s="1">
        <v>19.579999999999998</v>
      </c>
      <c r="N5" s="5">
        <f t="shared" si="5"/>
        <v>150</v>
      </c>
      <c r="O5" s="5"/>
      <c r="P5" s="20">
        <v>150</v>
      </c>
      <c r="Q5" s="5">
        <v>15</v>
      </c>
      <c r="R5" s="1">
        <v>185.83</v>
      </c>
      <c r="S5" s="65">
        <v>96.17</v>
      </c>
      <c r="T5" s="5">
        <v>80</v>
      </c>
      <c r="U5" s="1">
        <v>155.75</v>
      </c>
      <c r="V5" s="1">
        <v>177.67</v>
      </c>
      <c r="W5" s="16">
        <f t="shared" ref="W5:W8" si="6">MAX(0,(TRUNC((U5*0.8)-V5)))</f>
        <v>0</v>
      </c>
      <c r="X5" s="1">
        <v>0</v>
      </c>
      <c r="Y5" s="12">
        <v>416899.75</v>
      </c>
      <c r="Z5" s="2">
        <v>252510.71</v>
      </c>
      <c r="AA5" s="1">
        <v>709</v>
      </c>
      <c r="AB5" s="1">
        <v>431</v>
      </c>
      <c r="AC5" s="1">
        <v>651</v>
      </c>
      <c r="AD5" s="1">
        <v>327</v>
      </c>
      <c r="AE5" s="1">
        <v>235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820</v>
      </c>
      <c r="AV5" s="1">
        <v>458</v>
      </c>
      <c r="AW5" s="1">
        <v>838</v>
      </c>
      <c r="AX5" s="1">
        <v>686</v>
      </c>
      <c r="AY5" s="1">
        <v>1169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668</v>
      </c>
      <c r="BF5" s="1">
        <v>434</v>
      </c>
      <c r="BG5" s="1">
        <v>699</v>
      </c>
      <c r="BH5" s="1">
        <v>570</v>
      </c>
      <c r="BI5" s="1">
        <v>2132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ht="15.75" customHeight="1">
      <c r="A6" s="1">
        <v>70068</v>
      </c>
      <c r="B6" s="1" t="s">
        <v>77</v>
      </c>
      <c r="C6" s="1">
        <v>15</v>
      </c>
      <c r="D6" s="1">
        <v>285</v>
      </c>
      <c r="E6" s="1" t="s">
        <v>64</v>
      </c>
      <c r="F6" s="1">
        <v>567</v>
      </c>
      <c r="G6" s="1" t="s">
        <v>74</v>
      </c>
      <c r="H6" s="2">
        <v>47.588200000000001</v>
      </c>
      <c r="I6" s="2">
        <v>713.82299999999998</v>
      </c>
      <c r="J6" s="10">
        <f t="shared" si="3"/>
        <v>46398.494999999995</v>
      </c>
      <c r="K6" s="11">
        <f t="shared" si="4"/>
        <v>65</v>
      </c>
      <c r="L6" s="1">
        <v>210.47</v>
      </c>
      <c r="M6" s="1">
        <v>235.87</v>
      </c>
      <c r="N6" s="5">
        <f t="shared" si="5"/>
        <v>0</v>
      </c>
      <c r="O6" s="16"/>
      <c r="P6" s="16">
        <f t="shared" ref="P6:P8" si="7">MAX(0,(TRUNC((L6*0.8)-M6)))</f>
        <v>0</v>
      </c>
      <c r="Q6" s="5">
        <v>15</v>
      </c>
      <c r="R6" s="1">
        <v>236.1</v>
      </c>
      <c r="S6" s="65">
        <v>179.8</v>
      </c>
      <c r="T6" s="5">
        <v>50</v>
      </c>
      <c r="U6" s="1">
        <v>135.33000000000001</v>
      </c>
      <c r="V6" s="1">
        <v>258.33</v>
      </c>
      <c r="W6" s="16">
        <f t="shared" si="6"/>
        <v>0</v>
      </c>
      <c r="X6" s="1">
        <v>0</v>
      </c>
      <c r="Y6" s="12">
        <v>415373.6</v>
      </c>
      <c r="Z6" s="2">
        <v>482020.88</v>
      </c>
      <c r="AA6" s="1">
        <v>1070</v>
      </c>
      <c r="AB6" s="1">
        <v>944</v>
      </c>
      <c r="AC6" s="1">
        <v>1161</v>
      </c>
      <c r="AD6" s="1">
        <v>908</v>
      </c>
      <c r="AE6" s="1">
        <v>3538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1440</v>
      </c>
      <c r="AV6" s="1">
        <v>825</v>
      </c>
      <c r="AW6" s="1">
        <v>1164</v>
      </c>
      <c r="AX6" s="1">
        <v>1050</v>
      </c>
      <c r="AY6" s="1">
        <v>2716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1045</v>
      </c>
      <c r="BF6" s="1">
        <v>378</v>
      </c>
      <c r="BG6" s="1">
        <v>633</v>
      </c>
      <c r="BH6" s="1">
        <v>326</v>
      </c>
      <c r="BI6" s="1">
        <v>3875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ht="15.75" customHeight="1">
      <c r="A7" s="1">
        <v>70031</v>
      </c>
      <c r="B7" s="1" t="s">
        <v>90</v>
      </c>
      <c r="C7" s="1">
        <v>20</v>
      </c>
      <c r="D7" s="1">
        <v>285</v>
      </c>
      <c r="E7" s="1" t="s">
        <v>64</v>
      </c>
      <c r="F7" s="1">
        <v>558</v>
      </c>
      <c r="G7" s="1" t="s">
        <v>67</v>
      </c>
      <c r="H7" s="2">
        <v>86.35</v>
      </c>
      <c r="I7" s="2">
        <v>1727</v>
      </c>
      <c r="J7" s="10">
        <f t="shared" si="3"/>
        <v>36267</v>
      </c>
      <c r="K7" s="11">
        <f t="shared" si="4"/>
        <v>21</v>
      </c>
      <c r="L7" s="1">
        <v>47.52</v>
      </c>
      <c r="M7" s="1">
        <v>73.7</v>
      </c>
      <c r="N7" s="5">
        <f t="shared" si="5"/>
        <v>0</v>
      </c>
      <c r="O7" s="16"/>
      <c r="P7" s="16">
        <f t="shared" si="7"/>
        <v>0</v>
      </c>
      <c r="Q7" s="5">
        <v>6</v>
      </c>
      <c r="R7" s="1">
        <v>45.65</v>
      </c>
      <c r="S7" s="65">
        <v>30.3</v>
      </c>
      <c r="T7" s="5">
        <v>15</v>
      </c>
      <c r="U7" s="1">
        <v>35.380000000000003</v>
      </c>
      <c r="V7" s="1">
        <v>74</v>
      </c>
      <c r="W7" s="16">
        <f t="shared" si="6"/>
        <v>0</v>
      </c>
      <c r="X7" s="1">
        <v>0</v>
      </c>
      <c r="Y7" s="12">
        <v>222005.85</v>
      </c>
      <c r="Z7" s="2">
        <v>307578.7</v>
      </c>
      <c r="AA7" s="1">
        <v>380</v>
      </c>
      <c r="AB7" s="1">
        <v>256</v>
      </c>
      <c r="AC7" s="1">
        <v>318</v>
      </c>
      <c r="AD7" s="1">
        <v>249</v>
      </c>
      <c r="AE7" s="1">
        <v>1474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312</v>
      </c>
      <c r="AV7" s="1">
        <v>142</v>
      </c>
      <c r="AW7" s="1">
        <v>384</v>
      </c>
      <c r="AX7" s="1">
        <v>292</v>
      </c>
      <c r="AY7" s="1">
        <v>608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185</v>
      </c>
      <c r="BF7" s="1">
        <v>175</v>
      </c>
      <c r="BG7" s="1">
        <v>354</v>
      </c>
      <c r="BH7" s="1">
        <v>162</v>
      </c>
      <c r="BI7" s="1">
        <v>1480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ht="15.75" customHeight="1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39.673000000000002</v>
      </c>
      <c r="I8" s="2">
        <v>952.15200000000004</v>
      </c>
      <c r="J8" s="10">
        <f t="shared" si="3"/>
        <v>16186.584000000001</v>
      </c>
      <c r="K8" s="11">
        <f t="shared" si="4"/>
        <v>17</v>
      </c>
      <c r="L8" s="1">
        <v>76.44</v>
      </c>
      <c r="M8" s="1">
        <v>84.42</v>
      </c>
      <c r="N8" s="5">
        <f t="shared" si="5"/>
        <v>0</v>
      </c>
      <c r="O8" s="16"/>
      <c r="P8" s="16">
        <f t="shared" si="7"/>
        <v>0</v>
      </c>
      <c r="Q8" s="5">
        <v>7</v>
      </c>
      <c r="R8" s="1">
        <v>74.75</v>
      </c>
      <c r="S8" s="65">
        <v>63.04</v>
      </c>
      <c r="T8" s="5">
        <v>10</v>
      </c>
      <c r="U8" s="1">
        <v>67.77</v>
      </c>
      <c r="V8" s="1">
        <v>96.25</v>
      </c>
      <c r="W8" s="16">
        <f t="shared" si="6"/>
        <v>0</v>
      </c>
      <c r="X8" s="1">
        <v>0</v>
      </c>
      <c r="Y8" s="12">
        <v>208481.62</v>
      </c>
      <c r="Z8" s="2">
        <v>232325.09</v>
      </c>
      <c r="AA8" s="1">
        <v>617</v>
      </c>
      <c r="AB8" s="1">
        <v>636</v>
      </c>
      <c r="AC8" s="1">
        <v>664</v>
      </c>
      <c r="AD8" s="1">
        <v>471</v>
      </c>
      <c r="AE8" s="1">
        <v>2026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588</v>
      </c>
      <c r="AV8" s="1">
        <v>376</v>
      </c>
      <c r="AW8" s="1">
        <v>758</v>
      </c>
      <c r="AX8" s="1">
        <v>520</v>
      </c>
      <c r="AY8" s="1">
        <v>1520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681</v>
      </c>
      <c r="BF8" s="1">
        <v>248</v>
      </c>
      <c r="BG8" s="1">
        <v>615</v>
      </c>
      <c r="BH8" s="1">
        <v>413</v>
      </c>
      <c r="BI8" s="1">
        <v>2310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ht="15.75" customHeight="1">
      <c r="A9" s="1">
        <v>70019</v>
      </c>
      <c r="B9" s="1" t="s">
        <v>85</v>
      </c>
      <c r="C9" s="1">
        <v>20</v>
      </c>
      <c r="D9" s="1">
        <v>285</v>
      </c>
      <c r="E9" s="1" t="s">
        <v>64</v>
      </c>
      <c r="F9" s="1">
        <v>562</v>
      </c>
      <c r="G9" s="1" t="s">
        <v>65</v>
      </c>
      <c r="H9" s="2">
        <v>66.697199999999995</v>
      </c>
      <c r="I9" s="2">
        <v>1333.944</v>
      </c>
      <c r="J9" s="10">
        <f t="shared" si="3"/>
        <v>118721.016</v>
      </c>
      <c r="K9" s="11">
        <f t="shared" si="4"/>
        <v>89</v>
      </c>
      <c r="L9" s="1">
        <v>30.9</v>
      </c>
      <c r="M9" s="1">
        <v>13.55</v>
      </c>
      <c r="N9" s="5">
        <f t="shared" si="5"/>
        <v>20</v>
      </c>
      <c r="O9" s="26">
        <v>6</v>
      </c>
      <c r="P9" s="20">
        <v>14</v>
      </c>
      <c r="Q9" s="5">
        <v>5</v>
      </c>
      <c r="R9" s="1">
        <v>75.7</v>
      </c>
      <c r="S9" s="65">
        <v>36.450000000000003</v>
      </c>
      <c r="T9" s="5">
        <v>40</v>
      </c>
      <c r="U9" s="1">
        <v>42.38</v>
      </c>
      <c r="V9" s="1">
        <v>28.1</v>
      </c>
      <c r="W9" s="5">
        <v>30</v>
      </c>
      <c r="X9" s="1">
        <v>0</v>
      </c>
      <c r="Y9" s="12">
        <v>198724.31</v>
      </c>
      <c r="Z9" s="2">
        <v>104848</v>
      </c>
      <c r="AA9" s="1">
        <v>175</v>
      </c>
      <c r="AB9" s="1">
        <v>159</v>
      </c>
      <c r="AC9" s="1">
        <v>260</v>
      </c>
      <c r="AD9" s="1">
        <v>207</v>
      </c>
      <c r="AE9" s="1">
        <v>271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441</v>
      </c>
      <c r="AV9" s="1">
        <v>273</v>
      </c>
      <c r="AW9" s="1">
        <v>684</v>
      </c>
      <c r="AX9" s="1">
        <v>505</v>
      </c>
      <c r="AY9" s="1">
        <v>739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219</v>
      </c>
      <c r="BF9" s="1">
        <v>198</v>
      </c>
      <c r="BG9" s="1">
        <v>398</v>
      </c>
      <c r="BH9" s="1">
        <v>263</v>
      </c>
      <c r="BI9" s="1">
        <v>562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ht="15.75" customHeight="1">
      <c r="A10" s="1">
        <v>70103</v>
      </c>
      <c r="B10" s="1" t="s">
        <v>112</v>
      </c>
      <c r="C10" s="1">
        <v>18</v>
      </c>
      <c r="D10" s="1">
        <v>285</v>
      </c>
      <c r="E10" s="1" t="s">
        <v>64</v>
      </c>
      <c r="F10" s="1">
        <v>567</v>
      </c>
      <c r="G10" s="1" t="s">
        <v>74</v>
      </c>
      <c r="H10" s="2">
        <v>49.343899999999998</v>
      </c>
      <c r="I10" s="2">
        <v>888.1902</v>
      </c>
      <c r="J10" s="10">
        <f t="shared" si="3"/>
        <v>0</v>
      </c>
      <c r="K10" s="11">
        <f>SUM(P10+T10+W10)</f>
        <v>0</v>
      </c>
      <c r="L10" s="1">
        <v>76.89</v>
      </c>
      <c r="M10" s="1">
        <v>63.67</v>
      </c>
      <c r="N10" s="5">
        <f t="shared" si="5"/>
        <v>0</v>
      </c>
      <c r="O10" s="16"/>
      <c r="P10" s="16">
        <f>MAX(0,(TRUNC((L10*0.8)-M10)))</f>
        <v>0</v>
      </c>
      <c r="Q10" s="5">
        <v>15</v>
      </c>
      <c r="R10" s="1">
        <v>69.44</v>
      </c>
      <c r="S10" s="65">
        <v>69.94</v>
      </c>
      <c r="T10" s="5">
        <v>0</v>
      </c>
      <c r="U10" s="1">
        <v>77.08</v>
      </c>
      <c r="V10" s="1">
        <v>120.22</v>
      </c>
      <c r="W10" s="16">
        <f t="shared" ref="W10:W17" si="8">MAX(0,(TRUNC((U10*0.8)-V10)))</f>
        <v>0</v>
      </c>
      <c r="X10" s="1">
        <v>0</v>
      </c>
      <c r="Y10" s="12">
        <v>198436.49</v>
      </c>
      <c r="Z10" s="2">
        <v>225600.31</v>
      </c>
      <c r="AA10" s="1">
        <v>578</v>
      </c>
      <c r="AB10" s="1">
        <v>409</v>
      </c>
      <c r="AC10" s="1">
        <v>404</v>
      </c>
      <c r="AD10" s="1">
        <v>395</v>
      </c>
      <c r="AE10" s="1">
        <v>1146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371</v>
      </c>
      <c r="AV10" s="1">
        <v>400</v>
      </c>
      <c r="AW10" s="1">
        <v>552</v>
      </c>
      <c r="AX10" s="1">
        <v>254</v>
      </c>
      <c r="AY10" s="1">
        <v>1262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485</v>
      </c>
      <c r="BF10" s="1">
        <v>172</v>
      </c>
      <c r="BG10" s="1">
        <v>531</v>
      </c>
      <c r="BH10" s="1">
        <v>571</v>
      </c>
      <c r="BI10" s="1">
        <v>2164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ht="15.75" customHeight="1">
      <c r="A11" s="1">
        <v>70100</v>
      </c>
      <c r="B11" s="1" t="s">
        <v>91</v>
      </c>
      <c r="C11" s="1">
        <v>16</v>
      </c>
      <c r="D11" s="1">
        <v>285</v>
      </c>
      <c r="E11" s="1" t="s">
        <v>64</v>
      </c>
      <c r="F11" s="1">
        <v>567</v>
      </c>
      <c r="G11" s="1" t="s">
        <v>74</v>
      </c>
      <c r="H11" s="2">
        <v>41.050400000000003</v>
      </c>
      <c r="I11" s="2">
        <v>656.80640000000005</v>
      </c>
      <c r="J11" s="10">
        <f t="shared" si="3"/>
        <v>30213.094400000002</v>
      </c>
      <c r="K11" s="11">
        <f t="shared" ref="K11:K13" si="9">SUM(P11+T11+W11+Q11)</f>
        <v>46</v>
      </c>
      <c r="L11" s="1">
        <v>86.56</v>
      </c>
      <c r="M11" s="1">
        <v>31</v>
      </c>
      <c r="N11" s="5">
        <f t="shared" si="5"/>
        <v>50</v>
      </c>
      <c r="O11" s="20">
        <v>44</v>
      </c>
      <c r="P11" s="26">
        <v>6</v>
      </c>
      <c r="Q11" s="5">
        <v>10</v>
      </c>
      <c r="R11" s="1">
        <v>92.88</v>
      </c>
      <c r="S11" s="65">
        <v>60.75</v>
      </c>
      <c r="T11" s="5">
        <v>30</v>
      </c>
      <c r="U11" s="1">
        <v>120.03</v>
      </c>
      <c r="V11" s="1">
        <v>142.25</v>
      </c>
      <c r="W11" s="16">
        <f t="shared" si="8"/>
        <v>0</v>
      </c>
      <c r="X11" s="1">
        <v>0</v>
      </c>
      <c r="Y11" s="12">
        <v>196692.99</v>
      </c>
      <c r="Z11" s="2">
        <v>153980.04999999999</v>
      </c>
      <c r="AA11" s="1">
        <v>624</v>
      </c>
      <c r="AB11" s="1">
        <v>384</v>
      </c>
      <c r="AC11" s="1">
        <v>372</v>
      </c>
      <c r="AD11" s="1">
        <v>394</v>
      </c>
      <c r="AE11" s="1">
        <v>496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540</v>
      </c>
      <c r="AV11" s="1">
        <v>305</v>
      </c>
      <c r="AW11" s="1">
        <v>623</v>
      </c>
      <c r="AX11" s="1">
        <v>341</v>
      </c>
      <c r="AY11" s="1">
        <v>979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567</v>
      </c>
      <c r="BF11" s="1">
        <v>106</v>
      </c>
      <c r="BG11" s="1">
        <v>1155</v>
      </c>
      <c r="BH11" s="1">
        <v>291</v>
      </c>
      <c r="BI11" s="1">
        <v>2276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ht="15.75" customHeight="1">
      <c r="A12" s="1">
        <v>70034</v>
      </c>
      <c r="B12" s="1" t="s">
        <v>99</v>
      </c>
      <c r="C12" s="1">
        <v>24</v>
      </c>
      <c r="D12" s="1">
        <v>285</v>
      </c>
      <c r="E12" s="1" t="s">
        <v>64</v>
      </c>
      <c r="F12" s="1">
        <v>558</v>
      </c>
      <c r="G12" s="1" t="s">
        <v>67</v>
      </c>
      <c r="H12" s="2">
        <v>54.242400000000004</v>
      </c>
      <c r="I12" s="2">
        <v>1301.8176000000001</v>
      </c>
      <c r="J12" s="10">
        <f t="shared" si="3"/>
        <v>39054.528000000006</v>
      </c>
      <c r="K12" s="11">
        <f t="shared" si="9"/>
        <v>30</v>
      </c>
      <c r="L12" s="1">
        <v>43.06</v>
      </c>
      <c r="M12" s="1">
        <v>56.67</v>
      </c>
      <c r="N12" s="5">
        <f t="shared" si="5"/>
        <v>0</v>
      </c>
      <c r="O12" s="16"/>
      <c r="P12" s="16">
        <f t="shared" ref="P12:P14" si="10">MAX(0,(TRUNC((L12*0.8)-M12)))</f>
        <v>0</v>
      </c>
      <c r="Q12" s="5">
        <v>10</v>
      </c>
      <c r="R12" s="1">
        <v>57.31</v>
      </c>
      <c r="S12" s="65">
        <v>40.130000000000003</v>
      </c>
      <c r="T12" s="5">
        <v>20</v>
      </c>
      <c r="U12" s="1">
        <v>46.02</v>
      </c>
      <c r="V12" s="1">
        <v>111.46</v>
      </c>
      <c r="W12" s="16">
        <f t="shared" si="8"/>
        <v>0</v>
      </c>
      <c r="X12" s="1">
        <v>0</v>
      </c>
      <c r="Y12" s="12">
        <v>190580.67</v>
      </c>
      <c r="Z12" s="2">
        <v>271157.76000000001</v>
      </c>
      <c r="AA12" s="1">
        <v>414</v>
      </c>
      <c r="AB12" s="1">
        <v>186</v>
      </c>
      <c r="AC12" s="1">
        <v>437</v>
      </c>
      <c r="AD12" s="1">
        <v>179</v>
      </c>
      <c r="AE12" s="1">
        <v>1360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431</v>
      </c>
      <c r="AV12" s="1">
        <v>353</v>
      </c>
      <c r="AW12" s="1">
        <v>594</v>
      </c>
      <c r="AX12" s="1">
        <v>348</v>
      </c>
      <c r="AY12" s="1">
        <v>964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335</v>
      </c>
      <c r="BF12" s="1">
        <v>306</v>
      </c>
      <c r="BG12" s="1">
        <v>490</v>
      </c>
      <c r="BH12" s="1">
        <v>253</v>
      </c>
      <c r="BI12" s="1">
        <v>2675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ht="15.75" customHeight="1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2">
        <v>41.137700000000002</v>
      </c>
      <c r="I13" s="2">
        <v>617.06550000000004</v>
      </c>
      <c r="J13" s="10">
        <f t="shared" si="3"/>
        <v>37023.93</v>
      </c>
      <c r="K13" s="11">
        <f t="shared" si="9"/>
        <v>60</v>
      </c>
      <c r="L13" s="1">
        <v>91.23</v>
      </c>
      <c r="M13" s="1">
        <v>80.069999999999993</v>
      </c>
      <c r="N13" s="5">
        <f t="shared" si="5"/>
        <v>0</v>
      </c>
      <c r="O13" s="16"/>
      <c r="P13" s="16">
        <f t="shared" si="10"/>
        <v>0</v>
      </c>
      <c r="Q13" s="5">
        <v>10</v>
      </c>
      <c r="R13" s="1">
        <v>95</v>
      </c>
      <c r="S13" s="65">
        <v>43.8</v>
      </c>
      <c r="T13" s="5">
        <v>50</v>
      </c>
      <c r="U13" s="1">
        <v>113.27</v>
      </c>
      <c r="V13" s="1">
        <v>151.19999999999999</v>
      </c>
      <c r="W13" s="16">
        <f t="shared" si="8"/>
        <v>0</v>
      </c>
      <c r="X13" s="1">
        <v>0</v>
      </c>
      <c r="Y13" s="12">
        <v>184811.12</v>
      </c>
      <c r="Z13" s="2">
        <v>169898.7</v>
      </c>
      <c r="AA13" s="1">
        <v>568</v>
      </c>
      <c r="AB13" s="1">
        <v>353</v>
      </c>
      <c r="AC13" s="1">
        <v>481</v>
      </c>
      <c r="AD13" s="1">
        <v>286</v>
      </c>
      <c r="AE13" s="1">
        <v>1201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599</v>
      </c>
      <c r="AV13" s="1">
        <v>314</v>
      </c>
      <c r="AW13" s="1">
        <v>474</v>
      </c>
      <c r="AX13" s="1">
        <v>390</v>
      </c>
      <c r="AY13" s="1">
        <v>661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501</v>
      </c>
      <c r="BF13" s="1">
        <v>368</v>
      </c>
      <c r="BG13" s="1">
        <v>836</v>
      </c>
      <c r="BH13" s="1">
        <v>356</v>
      </c>
      <c r="BI13" s="1">
        <v>2268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ht="15.75" customHeight="1">
      <c r="A14" s="1">
        <v>70150</v>
      </c>
      <c r="B14" s="1" t="s">
        <v>118</v>
      </c>
      <c r="C14" s="1">
        <v>20</v>
      </c>
      <c r="D14" s="1">
        <v>285</v>
      </c>
      <c r="E14" s="1" t="s">
        <v>64</v>
      </c>
      <c r="F14" s="1">
        <v>558</v>
      </c>
      <c r="G14" s="1" t="s">
        <v>67</v>
      </c>
      <c r="H14" s="2">
        <v>75.252600000000001</v>
      </c>
      <c r="I14" s="2">
        <v>1505.0519999999999</v>
      </c>
      <c r="J14" s="10">
        <f t="shared" si="3"/>
        <v>0</v>
      </c>
      <c r="K14" s="11">
        <f>SUM(P14+T14+W14)</f>
        <v>0</v>
      </c>
      <c r="L14" s="1">
        <v>32.4</v>
      </c>
      <c r="M14" s="1">
        <v>48.2</v>
      </c>
      <c r="N14" s="5">
        <f t="shared" si="5"/>
        <v>0</v>
      </c>
      <c r="O14" s="16"/>
      <c r="P14" s="16">
        <f t="shared" si="10"/>
        <v>0</v>
      </c>
      <c r="Q14" s="5">
        <v>3</v>
      </c>
      <c r="R14" s="1">
        <v>33.950000000000003</v>
      </c>
      <c r="S14" s="65">
        <v>34.049999999999997</v>
      </c>
      <c r="T14" s="5">
        <v>0</v>
      </c>
      <c r="U14" s="1">
        <v>53.25</v>
      </c>
      <c r="V14" s="1">
        <v>61.45</v>
      </c>
      <c r="W14" s="16">
        <f t="shared" si="8"/>
        <v>0</v>
      </c>
      <c r="X14" s="1">
        <v>0</v>
      </c>
      <c r="Y14" s="12">
        <v>180004.22</v>
      </c>
      <c r="Z14" s="2">
        <v>216802.74</v>
      </c>
      <c r="AA14" s="1">
        <v>193</v>
      </c>
      <c r="AB14" s="1">
        <v>199</v>
      </c>
      <c r="AC14" s="1">
        <v>233</v>
      </c>
      <c r="AD14" s="1">
        <v>245</v>
      </c>
      <c r="AE14" s="1">
        <v>964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148</v>
      </c>
      <c r="AV14" s="1">
        <v>92</v>
      </c>
      <c r="AW14" s="1">
        <v>385</v>
      </c>
      <c r="AX14" s="1">
        <v>200</v>
      </c>
      <c r="AY14" s="1">
        <v>688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414</v>
      </c>
      <c r="BF14" s="1">
        <v>277</v>
      </c>
      <c r="BG14" s="1">
        <v>354</v>
      </c>
      <c r="BH14" s="1">
        <v>317</v>
      </c>
      <c r="BI14" s="1">
        <v>1229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ht="15.75" customHeight="1">
      <c r="A15" s="1">
        <v>70029</v>
      </c>
      <c r="B15" s="1" t="s">
        <v>102</v>
      </c>
      <c r="C15" s="1">
        <v>18</v>
      </c>
      <c r="D15" s="1">
        <v>285</v>
      </c>
      <c r="E15" s="1" t="s">
        <v>64</v>
      </c>
      <c r="F15" s="1">
        <v>558</v>
      </c>
      <c r="G15" s="1" t="s">
        <v>67</v>
      </c>
      <c r="H15" s="2">
        <v>44.814</v>
      </c>
      <c r="I15" s="2">
        <v>806.65200000000004</v>
      </c>
      <c r="J15" s="10">
        <f t="shared" si="3"/>
        <v>64532.160000000003</v>
      </c>
      <c r="K15" s="11">
        <f t="shared" ref="K15:K20" si="11">SUM(P15+T15+W15+Q15)</f>
        <v>80</v>
      </c>
      <c r="L15" s="1">
        <v>59.08</v>
      </c>
      <c r="M15" s="1">
        <v>26.22</v>
      </c>
      <c r="N15" s="5">
        <f t="shared" si="5"/>
        <v>40</v>
      </c>
      <c r="O15" s="20"/>
      <c r="P15" s="20">
        <v>40</v>
      </c>
      <c r="Q15" s="5">
        <v>10</v>
      </c>
      <c r="R15" s="1">
        <v>89.58</v>
      </c>
      <c r="S15" s="65">
        <v>58.39</v>
      </c>
      <c r="T15" s="5">
        <v>30</v>
      </c>
      <c r="U15" s="1">
        <v>68.03</v>
      </c>
      <c r="V15" s="1">
        <v>76.94</v>
      </c>
      <c r="W15" s="16">
        <f t="shared" si="8"/>
        <v>0</v>
      </c>
      <c r="X15" s="1">
        <v>0</v>
      </c>
      <c r="Y15" s="12">
        <v>174797.01</v>
      </c>
      <c r="Z15" s="2">
        <v>130543.18</v>
      </c>
      <c r="AA15" s="1">
        <v>509</v>
      </c>
      <c r="AB15" s="1">
        <v>185</v>
      </c>
      <c r="AC15" s="1">
        <v>364</v>
      </c>
      <c r="AD15" s="1">
        <v>196</v>
      </c>
      <c r="AE15" s="1">
        <v>472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476</v>
      </c>
      <c r="AV15" s="1">
        <v>296</v>
      </c>
      <c r="AW15" s="1">
        <v>790</v>
      </c>
      <c r="AX15" s="1">
        <v>397</v>
      </c>
      <c r="AY15" s="1">
        <v>1056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557</v>
      </c>
      <c r="BF15" s="1">
        <v>183</v>
      </c>
      <c r="BG15" s="1">
        <v>478</v>
      </c>
      <c r="BH15" s="1">
        <v>196</v>
      </c>
      <c r="BI15" s="1">
        <v>1385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ht="15.75" customHeight="1">
      <c r="A16" s="1">
        <v>70043</v>
      </c>
      <c r="B16" s="1" t="s">
        <v>117</v>
      </c>
      <c r="C16" s="1">
        <v>1</v>
      </c>
      <c r="D16" s="1">
        <v>285</v>
      </c>
      <c r="E16" s="1" t="s">
        <v>64</v>
      </c>
      <c r="F16" s="1">
        <v>387</v>
      </c>
      <c r="G16" s="1" t="s">
        <v>94</v>
      </c>
      <c r="H16" s="2">
        <v>632.88620000000003</v>
      </c>
      <c r="I16" s="2">
        <v>632.88620000000003</v>
      </c>
      <c r="J16" s="10">
        <f t="shared" si="3"/>
        <v>34808.741000000002</v>
      </c>
      <c r="K16" s="11">
        <f t="shared" si="11"/>
        <v>55</v>
      </c>
      <c r="L16" s="1">
        <v>43</v>
      </c>
      <c r="M16" s="1">
        <v>37</v>
      </c>
      <c r="N16" s="5">
        <f t="shared" si="5"/>
        <v>0</v>
      </c>
      <c r="O16" s="16"/>
      <c r="P16" s="16">
        <f>MAX(0,(TRUNC((L16*0.8)-M16)))</f>
        <v>0</v>
      </c>
      <c r="Q16" s="5">
        <v>5</v>
      </c>
      <c r="R16" s="1">
        <v>113</v>
      </c>
      <c r="S16" s="65">
        <v>88</v>
      </c>
      <c r="T16" s="5">
        <v>50</v>
      </c>
      <c r="U16" s="1">
        <v>117</v>
      </c>
      <c r="V16" s="1">
        <v>119</v>
      </c>
      <c r="W16" s="16">
        <f t="shared" si="8"/>
        <v>0</v>
      </c>
      <c r="X16" s="1">
        <v>0</v>
      </c>
      <c r="Y16" s="12">
        <v>172777.93</v>
      </c>
      <c r="Z16" s="2">
        <v>103793.34</v>
      </c>
      <c r="AA16" s="1">
        <v>17</v>
      </c>
      <c r="AB16" s="1">
        <v>11</v>
      </c>
      <c r="AC16" s="1">
        <v>17</v>
      </c>
      <c r="AD16" s="1">
        <v>7</v>
      </c>
      <c r="AE16" s="1">
        <v>37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41</v>
      </c>
      <c r="AV16" s="1">
        <v>27</v>
      </c>
      <c r="AW16" s="1">
        <v>27</v>
      </c>
      <c r="AX16" s="1">
        <v>63</v>
      </c>
      <c r="AY16" s="1">
        <v>8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43</v>
      </c>
      <c r="BF16" s="1">
        <v>20</v>
      </c>
      <c r="BG16" s="1">
        <v>37</v>
      </c>
      <c r="BH16" s="1">
        <v>54</v>
      </c>
      <c r="BI16" s="1">
        <v>119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15.75" customHeight="1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2">
        <v>40.681800000000003</v>
      </c>
      <c r="I17" s="2">
        <v>813.63599999999997</v>
      </c>
      <c r="J17" s="10">
        <f t="shared" si="3"/>
        <v>65090.879999999997</v>
      </c>
      <c r="K17" s="11">
        <f t="shared" si="11"/>
        <v>80</v>
      </c>
      <c r="L17" s="1">
        <v>52.02</v>
      </c>
      <c r="M17" s="1">
        <v>40.6</v>
      </c>
      <c r="N17" s="5">
        <f t="shared" si="5"/>
        <v>20</v>
      </c>
      <c r="O17" s="5"/>
      <c r="P17" s="20">
        <v>20</v>
      </c>
      <c r="Q17" s="5">
        <v>10</v>
      </c>
      <c r="R17" s="1">
        <v>107.25</v>
      </c>
      <c r="S17" s="65">
        <v>61.45</v>
      </c>
      <c r="T17" s="5">
        <v>50</v>
      </c>
      <c r="U17" s="1">
        <v>37.479999999999997</v>
      </c>
      <c r="V17" s="1">
        <v>84.25</v>
      </c>
      <c r="W17" s="16">
        <f t="shared" si="8"/>
        <v>0</v>
      </c>
      <c r="X17" s="1">
        <v>0</v>
      </c>
      <c r="Y17" s="12">
        <v>160082.88</v>
      </c>
      <c r="Z17" s="2">
        <v>152231.29999999999</v>
      </c>
      <c r="AA17" s="1">
        <v>460</v>
      </c>
      <c r="AB17" s="1">
        <v>333</v>
      </c>
      <c r="AC17" s="1">
        <v>310</v>
      </c>
      <c r="AD17" s="1">
        <v>208</v>
      </c>
      <c r="AE17" s="1">
        <v>812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912</v>
      </c>
      <c r="AV17" s="1">
        <v>570</v>
      </c>
      <c r="AW17" s="1">
        <v>686</v>
      </c>
      <c r="AX17" s="1">
        <v>524</v>
      </c>
      <c r="AY17" s="1">
        <v>1245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237</v>
      </c>
      <c r="BF17" s="1">
        <v>252</v>
      </c>
      <c r="BG17" s="1">
        <v>228</v>
      </c>
      <c r="BH17" s="1">
        <v>317</v>
      </c>
      <c r="BI17" s="1">
        <v>1685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ht="15.75" customHeight="1">
      <c r="A18" s="1">
        <v>70500</v>
      </c>
      <c r="B18" s="1" t="s">
        <v>105</v>
      </c>
      <c r="C18" s="1">
        <v>10</v>
      </c>
      <c r="D18" s="1">
        <v>285</v>
      </c>
      <c r="E18" s="1" t="s">
        <v>64</v>
      </c>
      <c r="F18" s="1">
        <v>285</v>
      </c>
      <c r="G18" s="1" t="s">
        <v>64</v>
      </c>
      <c r="H18" s="2">
        <v>121.3858</v>
      </c>
      <c r="I18" s="2">
        <v>1213.8579999999999</v>
      </c>
      <c r="J18" s="10">
        <f t="shared" si="3"/>
        <v>91039.349999999991</v>
      </c>
      <c r="K18" s="11">
        <f t="shared" si="11"/>
        <v>75</v>
      </c>
      <c r="L18" s="1">
        <v>32.549999999999997</v>
      </c>
      <c r="M18" s="1">
        <v>10.6</v>
      </c>
      <c r="N18" s="5">
        <f t="shared" si="5"/>
        <v>30</v>
      </c>
      <c r="O18" s="5"/>
      <c r="P18" s="21">
        <v>30</v>
      </c>
      <c r="Q18" s="5">
        <v>5</v>
      </c>
      <c r="R18" s="1">
        <v>38.6</v>
      </c>
      <c r="S18" s="65">
        <v>6.9</v>
      </c>
      <c r="T18" s="5">
        <v>30</v>
      </c>
      <c r="U18" s="1">
        <v>39.15</v>
      </c>
      <c r="V18" s="1">
        <v>30.2</v>
      </c>
      <c r="W18" s="5">
        <v>10</v>
      </c>
      <c r="X18" s="1">
        <v>0</v>
      </c>
      <c r="Y18" s="12">
        <v>133888.54</v>
      </c>
      <c r="Z18" s="2">
        <v>57901.03</v>
      </c>
      <c r="AA18" s="1">
        <v>105</v>
      </c>
      <c r="AB18" s="1">
        <v>54</v>
      </c>
      <c r="AC18" s="1">
        <v>153</v>
      </c>
      <c r="AD18" s="1">
        <v>81</v>
      </c>
      <c r="AE18" s="1">
        <v>106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130</v>
      </c>
      <c r="AV18" s="1">
        <v>41</v>
      </c>
      <c r="AW18" s="1">
        <v>176</v>
      </c>
      <c r="AX18" s="1">
        <v>119</v>
      </c>
      <c r="AY18" s="1">
        <v>69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125</v>
      </c>
      <c r="BF18" s="1">
        <v>137</v>
      </c>
      <c r="BG18" s="1">
        <v>135</v>
      </c>
      <c r="BH18" s="1">
        <v>126</v>
      </c>
      <c r="BI18" s="1">
        <v>302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ht="15.75" customHeight="1">
      <c r="A19" s="1">
        <v>70002</v>
      </c>
      <c r="B19" s="1" t="s">
        <v>113</v>
      </c>
      <c r="C19" s="1">
        <v>48</v>
      </c>
      <c r="D19" s="1">
        <v>285</v>
      </c>
      <c r="E19" s="1" t="s">
        <v>64</v>
      </c>
      <c r="F19" s="1">
        <v>557</v>
      </c>
      <c r="G19" s="1" t="s">
        <v>69</v>
      </c>
      <c r="H19" s="2">
        <v>27.994199999999999</v>
      </c>
      <c r="I19" s="2">
        <v>1343.7216000000001</v>
      </c>
      <c r="J19" s="10">
        <f t="shared" si="3"/>
        <v>55092.585600000006</v>
      </c>
      <c r="K19" s="11">
        <f t="shared" si="11"/>
        <v>41</v>
      </c>
      <c r="L19" s="1">
        <v>30.85</v>
      </c>
      <c r="M19" s="1">
        <v>16.38</v>
      </c>
      <c r="N19" s="5">
        <f t="shared" si="5"/>
        <v>20</v>
      </c>
      <c r="O19" s="26">
        <v>4</v>
      </c>
      <c r="P19" s="20">
        <v>16</v>
      </c>
      <c r="Q19" s="5">
        <v>10</v>
      </c>
      <c r="R19" s="1">
        <v>33.159999999999997</v>
      </c>
      <c r="S19" s="65">
        <v>28.6</v>
      </c>
      <c r="T19" s="5">
        <v>5</v>
      </c>
      <c r="U19" s="1">
        <v>31.38</v>
      </c>
      <c r="V19" s="1">
        <v>25.69</v>
      </c>
      <c r="W19" s="5">
        <v>10</v>
      </c>
      <c r="X19" s="1">
        <v>0</v>
      </c>
      <c r="Y19" s="12">
        <v>128171.44</v>
      </c>
      <c r="Z19" s="2">
        <v>95180.28</v>
      </c>
      <c r="AA19" s="1">
        <v>508</v>
      </c>
      <c r="AB19" s="1">
        <v>334</v>
      </c>
      <c r="AC19" s="1">
        <v>576</v>
      </c>
      <c r="AD19" s="1">
        <v>460</v>
      </c>
      <c r="AE19" s="1">
        <v>786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536</v>
      </c>
      <c r="AV19" s="1">
        <v>235</v>
      </c>
      <c r="AW19" s="1">
        <v>674</v>
      </c>
      <c r="AX19" s="1">
        <v>528</v>
      </c>
      <c r="AY19" s="1">
        <v>1381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686</v>
      </c>
      <c r="BF19" s="1">
        <v>282</v>
      </c>
      <c r="BG19" s="1">
        <v>401</v>
      </c>
      <c r="BH19" s="1">
        <v>556</v>
      </c>
      <c r="BI19" s="1">
        <v>1233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ht="15.75" customHeight="1">
      <c r="A20" s="1">
        <v>70168</v>
      </c>
      <c r="B20" s="1" t="s">
        <v>109</v>
      </c>
      <c r="C20" s="1">
        <v>24</v>
      </c>
      <c r="D20" s="1">
        <v>285</v>
      </c>
      <c r="E20" s="1" t="s">
        <v>64</v>
      </c>
      <c r="F20" s="1">
        <v>974</v>
      </c>
      <c r="G20" s="1" t="s">
        <v>110</v>
      </c>
      <c r="H20" s="2">
        <v>49.412100000000002</v>
      </c>
      <c r="I20" s="2">
        <v>1185.8904</v>
      </c>
      <c r="J20" s="10">
        <f t="shared" si="3"/>
        <v>47435.616000000002</v>
      </c>
      <c r="K20" s="11">
        <f t="shared" si="11"/>
        <v>40</v>
      </c>
      <c r="L20" s="1">
        <v>31.85</v>
      </c>
      <c r="M20" s="1">
        <v>23.04</v>
      </c>
      <c r="N20" s="5">
        <f t="shared" si="5"/>
        <v>20</v>
      </c>
      <c r="O20" s="5"/>
      <c r="P20" s="35">
        <v>20</v>
      </c>
      <c r="Q20" s="5">
        <v>5</v>
      </c>
      <c r="R20" s="1">
        <v>37</v>
      </c>
      <c r="S20" s="65">
        <v>23.25</v>
      </c>
      <c r="T20" s="5">
        <v>15</v>
      </c>
      <c r="U20" s="1">
        <v>33.880000000000003</v>
      </c>
      <c r="V20" s="1">
        <v>53.79</v>
      </c>
      <c r="W20" s="16">
        <f>MAX(0,(TRUNC((U20*0.8)-V20)))</f>
        <v>0</v>
      </c>
      <c r="X20" s="1">
        <v>0</v>
      </c>
      <c r="Y20" s="12">
        <v>121825.53</v>
      </c>
      <c r="Z20" s="2">
        <v>118687.86</v>
      </c>
      <c r="AA20" s="1">
        <v>350</v>
      </c>
      <c r="AB20" s="1">
        <v>137</v>
      </c>
      <c r="AC20" s="1">
        <v>265</v>
      </c>
      <c r="AD20" s="1">
        <v>162</v>
      </c>
      <c r="AE20" s="1">
        <v>553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372</v>
      </c>
      <c r="AV20" s="1">
        <v>196</v>
      </c>
      <c r="AW20" s="1">
        <v>316</v>
      </c>
      <c r="AX20" s="1">
        <v>204</v>
      </c>
      <c r="AY20" s="1">
        <v>558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279</v>
      </c>
      <c r="BF20" s="1">
        <v>249</v>
      </c>
      <c r="BG20" s="1">
        <v>267</v>
      </c>
      <c r="BH20" s="1">
        <v>285</v>
      </c>
      <c r="BI20" s="1">
        <v>1291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ht="15.75" customHeight="1">
      <c r="A21" s="1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2">
        <v>38.344099999999997</v>
      </c>
      <c r="I21" s="2">
        <v>920.25840000000005</v>
      </c>
      <c r="J21" s="10">
        <f t="shared" si="3"/>
        <v>35890.077600000004</v>
      </c>
      <c r="K21" s="11">
        <f>SUM(P21+T21+W21)</f>
        <v>39</v>
      </c>
      <c r="L21" s="1">
        <v>49.27</v>
      </c>
      <c r="M21" s="1">
        <v>24.58</v>
      </c>
      <c r="N21" s="5">
        <f t="shared" si="5"/>
        <v>30</v>
      </c>
      <c r="O21" s="20">
        <v>1</v>
      </c>
      <c r="P21" s="26">
        <v>29</v>
      </c>
      <c r="Q21" s="5">
        <v>8</v>
      </c>
      <c r="R21" s="1">
        <v>34.770000000000003</v>
      </c>
      <c r="S21" s="65">
        <v>31.96</v>
      </c>
      <c r="T21" s="5">
        <v>0</v>
      </c>
      <c r="U21" s="1">
        <v>40</v>
      </c>
      <c r="V21" s="1">
        <v>49.54</v>
      </c>
      <c r="W21" s="5">
        <v>10</v>
      </c>
      <c r="X21" s="1">
        <v>0</v>
      </c>
      <c r="Y21" s="12">
        <v>114150.39</v>
      </c>
      <c r="Z21" s="2">
        <v>97930.83</v>
      </c>
      <c r="AA21" s="1">
        <v>424</v>
      </c>
      <c r="AB21" s="1">
        <v>319</v>
      </c>
      <c r="AC21" s="1">
        <v>418</v>
      </c>
      <c r="AD21" s="1">
        <v>362</v>
      </c>
      <c r="AE21" s="1">
        <v>590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245</v>
      </c>
      <c r="AV21" s="1">
        <v>157</v>
      </c>
      <c r="AW21" s="1">
        <v>347</v>
      </c>
      <c r="AX21" s="1">
        <v>328</v>
      </c>
      <c r="AY21" s="1">
        <v>775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292</v>
      </c>
      <c r="BF21" s="1">
        <v>195</v>
      </c>
      <c r="BG21" s="1">
        <v>473</v>
      </c>
      <c r="BH21" s="1">
        <v>195</v>
      </c>
      <c r="BI21" s="1">
        <v>1189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ht="15.75" customHeight="1">
      <c r="A22" s="1">
        <v>70005</v>
      </c>
      <c r="B22" s="1" t="s">
        <v>107</v>
      </c>
      <c r="C22" s="1">
        <v>24</v>
      </c>
      <c r="D22" s="1">
        <v>285</v>
      </c>
      <c r="E22" s="1" t="s">
        <v>64</v>
      </c>
      <c r="F22" s="1">
        <v>557</v>
      </c>
      <c r="G22" s="1" t="s">
        <v>69</v>
      </c>
      <c r="H22" s="2">
        <v>49.266300000000001</v>
      </c>
      <c r="I22" s="2">
        <v>1182.3912</v>
      </c>
      <c r="J22" s="10">
        <f t="shared" si="3"/>
        <v>47295.648000000001</v>
      </c>
      <c r="K22" s="11">
        <f t="shared" ref="K22:K29" si="12">SUM(P22+T22+W22+Q22)</f>
        <v>40</v>
      </c>
      <c r="L22" s="1">
        <v>17.899999999999999</v>
      </c>
      <c r="M22" s="1">
        <v>32.880000000000003</v>
      </c>
      <c r="N22" s="5">
        <f t="shared" si="5"/>
        <v>0</v>
      </c>
      <c r="O22" s="16"/>
      <c r="P22" s="16">
        <f>MAX(0,(TRUNC((L22*0.8)-M22)))</f>
        <v>0</v>
      </c>
      <c r="Q22" s="5">
        <v>5</v>
      </c>
      <c r="R22" s="1">
        <v>59.31</v>
      </c>
      <c r="S22" s="65">
        <v>25.25</v>
      </c>
      <c r="T22" s="5">
        <v>35</v>
      </c>
      <c r="U22" s="1">
        <v>17.04</v>
      </c>
      <c r="V22" s="1">
        <v>51.75</v>
      </c>
      <c r="W22" s="16">
        <f t="shared" ref="W22:W23" si="13">MAX(0,(TRUNC((U22*0.8)-V22)))</f>
        <v>0</v>
      </c>
      <c r="X22" s="1">
        <v>0</v>
      </c>
      <c r="Y22" s="12">
        <v>111440.37</v>
      </c>
      <c r="Z22" s="2">
        <v>131294.69</v>
      </c>
      <c r="AA22" s="1">
        <v>158</v>
      </c>
      <c r="AB22" s="1">
        <v>164</v>
      </c>
      <c r="AC22" s="1">
        <v>142</v>
      </c>
      <c r="AD22" s="1">
        <v>95</v>
      </c>
      <c r="AE22" s="1">
        <v>789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508</v>
      </c>
      <c r="AV22" s="1">
        <v>350</v>
      </c>
      <c r="AW22" s="1">
        <v>583</v>
      </c>
      <c r="AX22" s="1">
        <v>315</v>
      </c>
      <c r="AY22" s="1">
        <v>634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186</v>
      </c>
      <c r="BF22" s="1">
        <v>68</v>
      </c>
      <c r="BG22" s="1">
        <v>102</v>
      </c>
      <c r="BH22" s="1">
        <v>174</v>
      </c>
      <c r="BI22" s="1">
        <v>1242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ht="15.75" customHeight="1">
      <c r="A23" s="1">
        <v>70038</v>
      </c>
      <c r="B23" s="1" t="s">
        <v>66</v>
      </c>
      <c r="C23" s="1">
        <v>16</v>
      </c>
      <c r="D23" s="1">
        <v>285</v>
      </c>
      <c r="E23" s="1" t="s">
        <v>64</v>
      </c>
      <c r="F23" s="1">
        <v>558</v>
      </c>
      <c r="G23" s="1" t="s">
        <v>67</v>
      </c>
      <c r="H23" s="2">
        <v>50.8581</v>
      </c>
      <c r="I23" s="2">
        <v>813.7296</v>
      </c>
      <c r="J23" s="10">
        <f t="shared" si="3"/>
        <v>65098.368000000002</v>
      </c>
      <c r="K23" s="11">
        <f t="shared" si="12"/>
        <v>80</v>
      </c>
      <c r="L23" s="1">
        <v>28.53</v>
      </c>
      <c r="M23" s="1">
        <v>17.059999999999999</v>
      </c>
      <c r="N23" s="5">
        <f t="shared" si="5"/>
        <v>20</v>
      </c>
      <c r="O23" s="5"/>
      <c r="P23" s="21">
        <v>20</v>
      </c>
      <c r="Q23" s="5">
        <v>10</v>
      </c>
      <c r="R23" s="1">
        <v>67.78</v>
      </c>
      <c r="S23" s="65">
        <v>19.38</v>
      </c>
      <c r="T23" s="5">
        <v>50</v>
      </c>
      <c r="U23" s="1">
        <v>35.81</v>
      </c>
      <c r="V23" s="1">
        <v>49.62</v>
      </c>
      <c r="W23" s="16">
        <f t="shared" si="13"/>
        <v>0</v>
      </c>
      <c r="X23" s="1">
        <v>0</v>
      </c>
      <c r="Y23" s="12">
        <v>107514.02</v>
      </c>
      <c r="Z23" s="2">
        <v>70540.179999999993</v>
      </c>
      <c r="AA23" s="1">
        <v>211</v>
      </c>
      <c r="AB23" s="1">
        <v>52</v>
      </c>
      <c r="AC23" s="1">
        <v>182</v>
      </c>
      <c r="AD23" s="1">
        <v>75</v>
      </c>
      <c r="AE23" s="1">
        <v>273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338</v>
      </c>
      <c r="AV23" s="1">
        <v>222</v>
      </c>
      <c r="AW23" s="1">
        <v>528</v>
      </c>
      <c r="AX23" s="1">
        <v>215</v>
      </c>
      <c r="AY23" s="1">
        <v>320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98</v>
      </c>
      <c r="BF23" s="1">
        <v>132</v>
      </c>
      <c r="BG23" s="1">
        <v>355</v>
      </c>
      <c r="BH23" s="1">
        <v>108</v>
      </c>
      <c r="BI23" s="1">
        <v>794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ht="15.75" customHeight="1">
      <c r="A24" s="1">
        <v>70070</v>
      </c>
      <c r="B24" s="1" t="s">
        <v>63</v>
      </c>
      <c r="C24" s="1">
        <v>5</v>
      </c>
      <c r="D24" s="1">
        <v>285</v>
      </c>
      <c r="E24" s="1" t="s">
        <v>64</v>
      </c>
      <c r="F24" s="1">
        <v>562</v>
      </c>
      <c r="G24" s="1" t="s">
        <v>65</v>
      </c>
      <c r="H24" s="2">
        <v>72.478399999999993</v>
      </c>
      <c r="I24" s="2">
        <v>362.392</v>
      </c>
      <c r="J24" s="10">
        <f t="shared" si="3"/>
        <v>72478.399999999994</v>
      </c>
      <c r="K24" s="11">
        <f t="shared" si="12"/>
        <v>200</v>
      </c>
      <c r="L24" s="1">
        <v>64.900000000000006</v>
      </c>
      <c r="M24" s="1">
        <v>14.2</v>
      </c>
      <c r="N24" s="5">
        <f t="shared" si="5"/>
        <v>60</v>
      </c>
      <c r="O24" s="5"/>
      <c r="P24" s="21">
        <v>60</v>
      </c>
      <c r="Q24" s="5">
        <v>10</v>
      </c>
      <c r="R24" s="1">
        <v>139.19999999999999</v>
      </c>
      <c r="S24" s="65">
        <v>5</v>
      </c>
      <c r="T24" s="5">
        <v>80</v>
      </c>
      <c r="U24" s="1">
        <v>89.8</v>
      </c>
      <c r="V24" s="1">
        <v>50.2</v>
      </c>
      <c r="W24" s="5">
        <v>50</v>
      </c>
      <c r="X24" s="1">
        <v>0</v>
      </c>
      <c r="Y24" s="12">
        <v>106507.01</v>
      </c>
      <c r="Z24" s="2">
        <v>25657.35</v>
      </c>
      <c r="AA24" s="1">
        <v>142</v>
      </c>
      <c r="AB24" s="1">
        <v>49</v>
      </c>
      <c r="AC24" s="1">
        <v>122</v>
      </c>
      <c r="AD24" s="1">
        <v>72</v>
      </c>
      <c r="AE24" s="1">
        <v>71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306</v>
      </c>
      <c r="AV24" s="1">
        <v>148</v>
      </c>
      <c r="AW24" s="1">
        <v>258</v>
      </c>
      <c r="AX24" s="1">
        <v>116</v>
      </c>
      <c r="AY24" s="1">
        <v>32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107</v>
      </c>
      <c r="BF24" s="1">
        <v>85</v>
      </c>
      <c r="BG24" s="1">
        <v>271</v>
      </c>
      <c r="BH24" s="1">
        <v>57</v>
      </c>
      <c r="BI24" s="1">
        <v>251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ht="15.75" customHeight="1">
      <c r="A25" s="1">
        <v>70090</v>
      </c>
      <c r="B25" s="1" t="s">
        <v>86</v>
      </c>
      <c r="C25" s="1">
        <v>32</v>
      </c>
      <c r="D25" s="1">
        <v>285</v>
      </c>
      <c r="E25" s="1" t="s">
        <v>64</v>
      </c>
      <c r="F25" s="1">
        <v>573</v>
      </c>
      <c r="G25" s="1" t="s">
        <v>87</v>
      </c>
      <c r="H25" s="2">
        <v>32.271900000000002</v>
      </c>
      <c r="I25" s="2">
        <v>1032.7008000000001</v>
      </c>
      <c r="J25" s="10">
        <f t="shared" si="3"/>
        <v>82616.064000000013</v>
      </c>
      <c r="K25" s="11">
        <f t="shared" si="12"/>
        <v>80</v>
      </c>
      <c r="L25" s="1">
        <v>31.86</v>
      </c>
      <c r="M25" s="1">
        <v>6.91</v>
      </c>
      <c r="N25" s="5">
        <f t="shared" si="5"/>
        <v>35</v>
      </c>
      <c r="O25" s="30">
        <v>5</v>
      </c>
      <c r="P25" s="5">
        <v>30</v>
      </c>
      <c r="Q25" s="5">
        <v>10</v>
      </c>
      <c r="R25" s="1">
        <v>44.38</v>
      </c>
      <c r="S25" s="65">
        <v>21.63</v>
      </c>
      <c r="T25" s="5">
        <v>20</v>
      </c>
      <c r="U25" s="1">
        <v>22.06</v>
      </c>
      <c r="V25" s="1">
        <v>19.59</v>
      </c>
      <c r="W25" s="5">
        <v>20</v>
      </c>
      <c r="X25" s="1">
        <v>0</v>
      </c>
      <c r="Y25" s="12">
        <v>101511.26</v>
      </c>
      <c r="Z25" s="2">
        <v>39952.61</v>
      </c>
      <c r="AA25" s="1">
        <v>536</v>
      </c>
      <c r="AB25" s="1">
        <v>293</v>
      </c>
      <c r="AC25" s="1">
        <v>212</v>
      </c>
      <c r="AD25" s="1">
        <v>250</v>
      </c>
      <c r="AE25" s="1">
        <v>221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593</v>
      </c>
      <c r="AV25" s="1">
        <v>289</v>
      </c>
      <c r="AW25" s="1">
        <v>532</v>
      </c>
      <c r="AX25" s="1">
        <v>301</v>
      </c>
      <c r="AY25" s="1">
        <v>390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323</v>
      </c>
      <c r="BF25" s="1">
        <v>252</v>
      </c>
      <c r="BG25" s="1">
        <v>186</v>
      </c>
      <c r="BH25" s="1">
        <v>142</v>
      </c>
      <c r="BI25" s="1">
        <v>627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ht="15.75" customHeight="1">
      <c r="A26" s="1">
        <v>70012</v>
      </c>
      <c r="B26" s="1" t="s">
        <v>89</v>
      </c>
      <c r="C26" s="1">
        <v>15</v>
      </c>
      <c r="D26" s="1">
        <v>285</v>
      </c>
      <c r="E26" s="1" t="s">
        <v>64</v>
      </c>
      <c r="F26" s="1">
        <v>562</v>
      </c>
      <c r="G26" s="1" t="s">
        <v>65</v>
      </c>
      <c r="H26" s="2">
        <v>27.955400000000001</v>
      </c>
      <c r="I26" s="2">
        <v>419.33100000000002</v>
      </c>
      <c r="J26" s="10">
        <f t="shared" si="3"/>
        <v>29353.170000000002</v>
      </c>
      <c r="K26" s="11">
        <f t="shared" si="12"/>
        <v>70</v>
      </c>
      <c r="L26" s="1">
        <v>48.7</v>
      </c>
      <c r="M26" s="1">
        <v>60.6</v>
      </c>
      <c r="N26" s="5">
        <f t="shared" si="5"/>
        <v>0</v>
      </c>
      <c r="O26" s="16"/>
      <c r="P26" s="16">
        <f>MAX(0,(TRUNC((L26*0.8)-M26)))</f>
        <v>0</v>
      </c>
      <c r="Q26" s="5">
        <v>10</v>
      </c>
      <c r="R26" s="1">
        <v>97.6</v>
      </c>
      <c r="S26" s="65">
        <v>85.6</v>
      </c>
      <c r="T26" s="5">
        <v>20</v>
      </c>
      <c r="U26" s="1">
        <v>76.430000000000007</v>
      </c>
      <c r="V26" s="1">
        <v>49.07</v>
      </c>
      <c r="W26" s="5">
        <v>40</v>
      </c>
      <c r="X26" s="1">
        <v>0</v>
      </c>
      <c r="Y26" s="12">
        <v>93398.99</v>
      </c>
      <c r="Z26" s="2">
        <v>48614.44</v>
      </c>
      <c r="AA26" s="1">
        <v>81</v>
      </c>
      <c r="AB26" s="1">
        <v>321</v>
      </c>
      <c r="AC26" s="1">
        <v>384</v>
      </c>
      <c r="AD26" s="1">
        <v>210</v>
      </c>
      <c r="AE26" s="1">
        <v>909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367</v>
      </c>
      <c r="AV26" s="1">
        <v>261</v>
      </c>
      <c r="AW26" s="1">
        <v>873</v>
      </c>
      <c r="AX26" s="1">
        <v>187</v>
      </c>
      <c r="AY26" s="1">
        <v>94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255</v>
      </c>
      <c r="BF26" s="1">
        <v>367</v>
      </c>
      <c r="BG26" s="1">
        <v>537</v>
      </c>
      <c r="BH26" s="1">
        <v>342</v>
      </c>
      <c r="BI26" s="1">
        <v>736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ht="15.75" customHeight="1">
      <c r="A27" s="1">
        <v>70044</v>
      </c>
      <c r="B27" s="1" t="s">
        <v>96</v>
      </c>
      <c r="C27" s="1">
        <v>21</v>
      </c>
      <c r="D27" s="1">
        <v>285</v>
      </c>
      <c r="E27" s="1" t="s">
        <v>64</v>
      </c>
      <c r="F27" s="1">
        <v>565</v>
      </c>
      <c r="G27" s="1" t="s">
        <v>94</v>
      </c>
      <c r="H27" s="2">
        <v>30.254300000000001</v>
      </c>
      <c r="I27" s="2">
        <v>635.34029999999996</v>
      </c>
      <c r="J27" s="10">
        <f t="shared" si="3"/>
        <v>50827.223999999995</v>
      </c>
      <c r="K27" s="11">
        <f t="shared" si="12"/>
        <v>80</v>
      </c>
      <c r="L27" s="1">
        <v>49.02</v>
      </c>
      <c r="M27" s="1">
        <v>17.62</v>
      </c>
      <c r="N27" s="5">
        <f t="shared" si="5"/>
        <v>30</v>
      </c>
      <c r="O27" s="5"/>
      <c r="P27" s="21">
        <v>30</v>
      </c>
      <c r="Q27" s="5">
        <v>10</v>
      </c>
      <c r="R27" s="1">
        <v>62.17</v>
      </c>
      <c r="S27" s="65">
        <v>25.29</v>
      </c>
      <c r="T27" s="5">
        <v>40</v>
      </c>
      <c r="U27" s="1">
        <v>31.62</v>
      </c>
      <c r="V27" s="1">
        <v>59.52</v>
      </c>
      <c r="W27" s="16">
        <f>MAX(0,(TRUNC((U27*0.8)-V27)))</f>
        <v>0</v>
      </c>
      <c r="X27" s="1">
        <v>0</v>
      </c>
      <c r="Y27" s="12">
        <v>90732.65</v>
      </c>
      <c r="Z27" s="2">
        <v>65409.8</v>
      </c>
      <c r="AA27" s="1">
        <v>401</v>
      </c>
      <c r="AB27" s="1">
        <v>202</v>
      </c>
      <c r="AC27" s="1">
        <v>435</v>
      </c>
      <c r="AD27" s="1">
        <v>185</v>
      </c>
      <c r="AE27" s="1">
        <v>370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503</v>
      </c>
      <c r="AV27" s="1">
        <v>175</v>
      </c>
      <c r="AW27" s="1">
        <v>559</v>
      </c>
      <c r="AX27" s="1">
        <v>312</v>
      </c>
      <c r="AY27" s="1">
        <v>542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187</v>
      </c>
      <c r="BF27" s="1">
        <v>174</v>
      </c>
      <c r="BG27" s="1">
        <v>300</v>
      </c>
      <c r="BH27" s="1">
        <v>180</v>
      </c>
      <c r="BI27" s="1">
        <v>1250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ht="15.75" customHeight="1">
      <c r="A28" s="1">
        <v>70187</v>
      </c>
      <c r="B28" s="1" t="s">
        <v>127</v>
      </c>
      <c r="C28" s="1">
        <v>1</v>
      </c>
      <c r="D28" s="1">
        <v>285</v>
      </c>
      <c r="E28" s="1" t="s">
        <v>64</v>
      </c>
      <c r="F28" s="1">
        <v>567</v>
      </c>
      <c r="G28" s="1" t="s">
        <v>74</v>
      </c>
      <c r="H28" s="2">
        <v>1099.0197000000001</v>
      </c>
      <c r="I28" s="2">
        <v>1099.0197000000001</v>
      </c>
      <c r="J28" s="10">
        <f t="shared" si="3"/>
        <v>87921.576000000001</v>
      </c>
      <c r="K28" s="11">
        <f t="shared" si="12"/>
        <v>80</v>
      </c>
      <c r="L28" s="1">
        <v>0</v>
      </c>
      <c r="M28" s="1">
        <v>0</v>
      </c>
      <c r="N28" s="5">
        <f t="shared" si="5"/>
        <v>0</v>
      </c>
      <c r="O28" s="16"/>
      <c r="P28" s="16">
        <f t="shared" ref="P28:P32" si="14">MAX(0,(TRUNC((L28*0.8)-M28)))</f>
        <v>0</v>
      </c>
      <c r="Q28" s="5">
        <v>0</v>
      </c>
      <c r="R28" s="1">
        <v>51</v>
      </c>
      <c r="S28" s="65">
        <v>18</v>
      </c>
      <c r="T28" s="5">
        <v>50</v>
      </c>
      <c r="U28" s="1">
        <v>31.5</v>
      </c>
      <c r="V28" s="1">
        <v>16</v>
      </c>
      <c r="W28" s="5">
        <v>30</v>
      </c>
      <c r="X28" s="1">
        <v>0</v>
      </c>
      <c r="Y28" s="12">
        <v>90669.13</v>
      </c>
      <c r="Z28" s="2">
        <v>37366.67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45</v>
      </c>
      <c r="AV28" s="1">
        <v>6</v>
      </c>
      <c r="AW28" s="1">
        <v>3</v>
      </c>
      <c r="AX28" s="1">
        <v>0</v>
      </c>
      <c r="AY28" s="1">
        <v>18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13</v>
      </c>
      <c r="BF28" s="1">
        <v>11</v>
      </c>
      <c r="BG28" s="1">
        <v>13</v>
      </c>
      <c r="BH28" s="1">
        <v>0</v>
      </c>
      <c r="BI28" s="1">
        <v>16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ht="15.75" customHeight="1">
      <c r="A29" s="1">
        <v>70003</v>
      </c>
      <c r="B29" s="1" t="s">
        <v>82</v>
      </c>
      <c r="C29" s="1">
        <v>25</v>
      </c>
      <c r="D29" s="1">
        <v>285</v>
      </c>
      <c r="E29" s="1" t="s">
        <v>64</v>
      </c>
      <c r="F29" s="1">
        <v>557</v>
      </c>
      <c r="G29" s="1" t="s">
        <v>69</v>
      </c>
      <c r="H29" s="2">
        <v>62.836599999999997</v>
      </c>
      <c r="I29" s="2">
        <v>1570.915</v>
      </c>
      <c r="J29" s="10">
        <f t="shared" si="3"/>
        <v>12567.32</v>
      </c>
      <c r="K29" s="11">
        <f t="shared" si="12"/>
        <v>8</v>
      </c>
      <c r="L29" s="1">
        <v>15.98</v>
      </c>
      <c r="M29" s="1">
        <v>43.16</v>
      </c>
      <c r="N29" s="5">
        <f t="shared" si="5"/>
        <v>0</v>
      </c>
      <c r="O29" s="16"/>
      <c r="P29" s="16">
        <f t="shared" si="14"/>
        <v>0</v>
      </c>
      <c r="Q29" s="5">
        <v>3</v>
      </c>
      <c r="R29" s="1">
        <v>17.059999999999999</v>
      </c>
      <c r="S29" s="65">
        <v>12.76</v>
      </c>
      <c r="T29" s="5">
        <v>5</v>
      </c>
      <c r="U29" s="1">
        <v>24.12</v>
      </c>
      <c r="V29" s="1">
        <v>51</v>
      </c>
      <c r="W29" s="16">
        <f>MAX(0,(TRUNC((U29*0.8)-V29)))</f>
        <v>0</v>
      </c>
      <c r="X29" s="1">
        <v>0</v>
      </c>
      <c r="Y29" s="12">
        <v>89793.5</v>
      </c>
      <c r="Z29" s="2">
        <v>168025.07</v>
      </c>
      <c r="AA29" s="1">
        <v>97</v>
      </c>
      <c r="AB29" s="1">
        <v>29</v>
      </c>
      <c r="AC29" s="1">
        <v>271</v>
      </c>
      <c r="AD29" s="1">
        <v>34</v>
      </c>
      <c r="AE29" s="1">
        <v>1079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132</v>
      </c>
      <c r="AV29" s="1">
        <v>120</v>
      </c>
      <c r="AW29" s="1">
        <v>161</v>
      </c>
      <c r="AX29" s="1">
        <v>147</v>
      </c>
      <c r="AY29" s="1">
        <v>320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256</v>
      </c>
      <c r="BF29" s="1">
        <v>45</v>
      </c>
      <c r="BG29" s="1">
        <v>300</v>
      </c>
      <c r="BH29" s="1">
        <v>49</v>
      </c>
      <c r="BI29" s="1">
        <v>1275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ht="15.75" customHeight="1">
      <c r="A30" s="1">
        <v>70006</v>
      </c>
      <c r="B30" s="1" t="s">
        <v>88</v>
      </c>
      <c r="C30" s="1">
        <v>1</v>
      </c>
      <c r="D30" s="1">
        <v>285</v>
      </c>
      <c r="E30" s="1" t="s">
        <v>64</v>
      </c>
      <c r="F30" s="1">
        <v>570</v>
      </c>
      <c r="G30" s="1" t="s">
        <v>72</v>
      </c>
      <c r="H30" s="2">
        <v>850</v>
      </c>
      <c r="I30" s="2">
        <v>850</v>
      </c>
      <c r="J30" s="10">
        <f t="shared" si="3"/>
        <v>0</v>
      </c>
      <c r="K30" s="11">
        <f>SUM(P30+T30+W30)</f>
        <v>0</v>
      </c>
      <c r="L30" s="1">
        <v>7.5</v>
      </c>
      <c r="M30" s="1">
        <v>129</v>
      </c>
      <c r="N30" s="5">
        <f t="shared" si="5"/>
        <v>0</v>
      </c>
      <c r="O30" s="16"/>
      <c r="P30" s="16">
        <f t="shared" si="14"/>
        <v>0</v>
      </c>
      <c r="Q30" s="5">
        <v>0</v>
      </c>
      <c r="R30" s="1">
        <v>6.5</v>
      </c>
      <c r="S30" s="65">
        <v>164</v>
      </c>
      <c r="T30" s="5">
        <v>0</v>
      </c>
      <c r="U30" s="1">
        <v>82</v>
      </c>
      <c r="V30" s="1">
        <v>7</v>
      </c>
      <c r="W30" s="5">
        <v>0</v>
      </c>
      <c r="X30" s="1">
        <v>54</v>
      </c>
      <c r="Y30" s="12">
        <v>81600</v>
      </c>
      <c r="Z30" s="2">
        <v>255000</v>
      </c>
      <c r="AA30" s="1">
        <v>5</v>
      </c>
      <c r="AB30" s="1">
        <v>2</v>
      </c>
      <c r="AC30" s="1">
        <v>1</v>
      </c>
      <c r="AD30" s="1">
        <v>1</v>
      </c>
      <c r="AE30" s="1">
        <v>129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3</v>
      </c>
      <c r="AW30" s="1">
        <v>1</v>
      </c>
      <c r="AX30" s="1">
        <v>6</v>
      </c>
      <c r="AY30" s="1">
        <v>164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11</v>
      </c>
      <c r="BF30" s="1">
        <v>90</v>
      </c>
      <c r="BG30" s="1">
        <v>23</v>
      </c>
      <c r="BH30" s="1">
        <v>6</v>
      </c>
      <c r="BI30" s="1">
        <v>7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ht="15.75" customHeight="1">
      <c r="A31" s="1">
        <v>70039</v>
      </c>
      <c r="B31" s="1" t="s">
        <v>78</v>
      </c>
      <c r="C31" s="1">
        <v>18</v>
      </c>
      <c r="D31" s="1">
        <v>285</v>
      </c>
      <c r="E31" s="1" t="s">
        <v>64</v>
      </c>
      <c r="F31" s="1">
        <v>558</v>
      </c>
      <c r="G31" s="1" t="s">
        <v>67</v>
      </c>
      <c r="H31" s="2">
        <v>41.593600000000002</v>
      </c>
      <c r="I31" s="2">
        <v>748.6848</v>
      </c>
      <c r="J31" s="10">
        <f t="shared" si="3"/>
        <v>18717.12</v>
      </c>
      <c r="K31" s="11">
        <f t="shared" ref="K31:K40" si="15">SUM(P31+T31+W31+Q31)</f>
        <v>25</v>
      </c>
      <c r="L31" s="1">
        <v>37.69</v>
      </c>
      <c r="M31" s="1">
        <v>82.72</v>
      </c>
      <c r="N31" s="5">
        <f t="shared" si="5"/>
        <v>0</v>
      </c>
      <c r="O31" s="16"/>
      <c r="P31" s="16">
        <f t="shared" si="14"/>
        <v>0</v>
      </c>
      <c r="Q31" s="5">
        <v>5</v>
      </c>
      <c r="R31" s="1">
        <v>42.64</v>
      </c>
      <c r="S31" s="65">
        <v>22.67</v>
      </c>
      <c r="T31" s="5">
        <v>20</v>
      </c>
      <c r="U31" s="1">
        <v>26.89</v>
      </c>
      <c r="V31" s="1">
        <v>53</v>
      </c>
      <c r="W31" s="16">
        <f>MAX(0,(TRUNC((U31*0.8)-V31)))</f>
        <v>0</v>
      </c>
      <c r="X31" s="1">
        <v>0</v>
      </c>
      <c r="Y31" s="12">
        <v>80275.649999999994</v>
      </c>
      <c r="Z31" s="2">
        <v>114923.12</v>
      </c>
      <c r="AA31" s="1">
        <v>365</v>
      </c>
      <c r="AB31" s="1">
        <v>132</v>
      </c>
      <c r="AC31" s="1">
        <v>230</v>
      </c>
      <c r="AD31" s="1">
        <v>35</v>
      </c>
      <c r="AE31" s="1">
        <v>1489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232</v>
      </c>
      <c r="AV31" s="1">
        <v>167</v>
      </c>
      <c r="AW31" s="1">
        <v>352</v>
      </c>
      <c r="AX31" s="1">
        <v>200</v>
      </c>
      <c r="AY31" s="1">
        <v>320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90</v>
      </c>
      <c r="BF31" s="1">
        <v>75</v>
      </c>
      <c r="BG31" s="1">
        <v>228</v>
      </c>
      <c r="BH31" s="1">
        <v>257</v>
      </c>
      <c r="BI31" s="1">
        <v>954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ht="15.75" customHeight="1">
      <c r="A32" s="1">
        <v>70253</v>
      </c>
      <c r="B32" s="1" t="s">
        <v>111</v>
      </c>
      <c r="C32" s="1">
        <v>12</v>
      </c>
      <c r="D32" s="1">
        <v>285</v>
      </c>
      <c r="E32" s="1" t="s">
        <v>64</v>
      </c>
      <c r="F32" s="1">
        <v>558</v>
      </c>
      <c r="G32" s="1" t="s">
        <v>67</v>
      </c>
      <c r="H32" s="2">
        <v>95.089100000000002</v>
      </c>
      <c r="I32" s="2">
        <v>1141.0691999999999</v>
      </c>
      <c r="J32" s="10">
        <f t="shared" si="3"/>
        <v>34232.076000000001</v>
      </c>
      <c r="K32" s="11">
        <f t="shared" si="15"/>
        <v>30</v>
      </c>
      <c r="L32" s="1">
        <v>13.42</v>
      </c>
      <c r="M32" s="1">
        <v>14.83</v>
      </c>
      <c r="N32" s="5">
        <f t="shared" si="5"/>
        <v>0</v>
      </c>
      <c r="O32" s="16"/>
      <c r="P32" s="16">
        <f t="shared" si="14"/>
        <v>0</v>
      </c>
      <c r="Q32" s="5">
        <v>0</v>
      </c>
      <c r="R32" s="1">
        <v>34.58</v>
      </c>
      <c r="S32" s="65">
        <v>18.25</v>
      </c>
      <c r="T32" s="5">
        <v>20</v>
      </c>
      <c r="U32" s="1">
        <v>17.88</v>
      </c>
      <c r="V32" s="1">
        <v>11.83</v>
      </c>
      <c r="W32" s="5">
        <v>10</v>
      </c>
      <c r="X32" s="1">
        <v>0</v>
      </c>
      <c r="Y32" s="12">
        <v>75167.929999999993</v>
      </c>
      <c r="Z32" s="2">
        <v>45642.77</v>
      </c>
      <c r="AA32" s="1">
        <v>71</v>
      </c>
      <c r="AB32" s="1">
        <v>15</v>
      </c>
      <c r="AC32" s="1">
        <v>64</v>
      </c>
      <c r="AD32" s="1">
        <v>37</v>
      </c>
      <c r="AE32" s="1">
        <v>178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197</v>
      </c>
      <c r="AV32" s="1">
        <v>56</v>
      </c>
      <c r="AW32" s="1">
        <v>140</v>
      </c>
      <c r="AX32" s="1">
        <v>100</v>
      </c>
      <c r="AY32" s="1">
        <v>160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116</v>
      </c>
      <c r="BF32" s="1">
        <v>26</v>
      </c>
      <c r="BG32" s="1">
        <v>45</v>
      </c>
      <c r="BH32" s="1">
        <v>81</v>
      </c>
      <c r="BI32" s="1">
        <v>142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ht="15.75" customHeight="1">
      <c r="A33" s="1">
        <v>70013</v>
      </c>
      <c r="B33" s="1" t="s">
        <v>84</v>
      </c>
      <c r="C33" s="1">
        <v>5</v>
      </c>
      <c r="D33" s="1">
        <v>285</v>
      </c>
      <c r="E33" s="1" t="s">
        <v>64</v>
      </c>
      <c r="F33" s="1">
        <v>562</v>
      </c>
      <c r="G33" s="1" t="s">
        <v>65</v>
      </c>
      <c r="H33" s="2">
        <v>59.645299999999999</v>
      </c>
      <c r="I33" s="2">
        <v>298.22649999999999</v>
      </c>
      <c r="J33" s="10">
        <f t="shared" si="3"/>
        <v>42646.389499999997</v>
      </c>
      <c r="K33" s="11">
        <f t="shared" si="15"/>
        <v>143</v>
      </c>
      <c r="L33" s="1">
        <v>66.8</v>
      </c>
      <c r="M33" s="1">
        <v>19</v>
      </c>
      <c r="N33" s="5">
        <f t="shared" si="5"/>
        <v>118</v>
      </c>
      <c r="O33" s="26">
        <v>58</v>
      </c>
      <c r="P33" s="5">
        <v>60</v>
      </c>
      <c r="Q33" s="5">
        <v>3</v>
      </c>
      <c r="R33" s="1">
        <v>144.1</v>
      </c>
      <c r="S33" s="65">
        <v>54.8</v>
      </c>
      <c r="T33" s="5">
        <v>80</v>
      </c>
      <c r="U33" s="1">
        <v>32.5</v>
      </c>
      <c r="V33" s="1">
        <v>52.6</v>
      </c>
      <c r="W33" s="16">
        <f>MAX(0,(TRUNC((U33*0.8)-V33)))</f>
        <v>0</v>
      </c>
      <c r="X33" s="1">
        <v>0</v>
      </c>
      <c r="Y33" s="12">
        <v>72588.33</v>
      </c>
      <c r="Z33" s="2">
        <v>33162.79</v>
      </c>
      <c r="AA33" s="1">
        <v>155</v>
      </c>
      <c r="AB33" s="1">
        <v>49</v>
      </c>
      <c r="AC33" s="1">
        <v>137</v>
      </c>
      <c r="AD33" s="1">
        <v>35</v>
      </c>
      <c r="AE33" s="1">
        <v>95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266</v>
      </c>
      <c r="AV33" s="1">
        <v>99</v>
      </c>
      <c r="AW33" s="1">
        <v>320</v>
      </c>
      <c r="AX33" s="1">
        <v>170</v>
      </c>
      <c r="AY33" s="1">
        <v>198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42</v>
      </c>
      <c r="BF33" s="1">
        <v>34</v>
      </c>
      <c r="BG33" s="1">
        <v>71</v>
      </c>
      <c r="BH33" s="1">
        <v>65</v>
      </c>
      <c r="BI33" s="1">
        <v>263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ht="15.75" customHeight="1">
      <c r="A34" s="1">
        <v>70246</v>
      </c>
      <c r="B34" s="1" t="s">
        <v>154</v>
      </c>
      <c r="C34" s="1">
        <v>16</v>
      </c>
      <c r="D34" s="1">
        <v>285</v>
      </c>
      <c r="E34" s="1" t="s">
        <v>64</v>
      </c>
      <c r="F34" s="1">
        <v>387</v>
      </c>
      <c r="G34" s="1" t="s">
        <v>94</v>
      </c>
      <c r="H34" s="2">
        <v>43.950699999999998</v>
      </c>
      <c r="I34" s="2">
        <v>703.21119999999996</v>
      </c>
      <c r="J34" s="10">
        <f t="shared" si="3"/>
        <v>37270.193599999999</v>
      </c>
      <c r="K34" s="11">
        <f t="shared" si="15"/>
        <v>53</v>
      </c>
      <c r="L34" s="1">
        <v>29.69</v>
      </c>
      <c r="M34" s="1">
        <v>12.06</v>
      </c>
      <c r="N34" s="5">
        <f t="shared" si="5"/>
        <v>20</v>
      </c>
      <c r="O34" s="5"/>
      <c r="P34" s="21">
        <v>20</v>
      </c>
      <c r="Q34" s="5">
        <v>3</v>
      </c>
      <c r="R34" s="1">
        <v>39.590000000000003</v>
      </c>
      <c r="S34" s="65">
        <v>30</v>
      </c>
      <c r="T34" s="5">
        <v>10</v>
      </c>
      <c r="U34" s="1">
        <v>29.66</v>
      </c>
      <c r="V34" s="1">
        <v>18.690000000000001</v>
      </c>
      <c r="W34" s="5">
        <v>20</v>
      </c>
      <c r="X34" s="1">
        <v>0</v>
      </c>
      <c r="Y34" s="12">
        <v>69573.960000000006</v>
      </c>
      <c r="Z34" s="2">
        <v>28831.66</v>
      </c>
      <c r="AA34" s="1">
        <v>204</v>
      </c>
      <c r="AB34" s="1">
        <v>185</v>
      </c>
      <c r="AC34" s="1">
        <v>117</v>
      </c>
      <c r="AD34" s="1">
        <v>123</v>
      </c>
      <c r="AE34" s="1">
        <v>193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198</v>
      </c>
      <c r="AV34" s="1">
        <v>206</v>
      </c>
      <c r="AW34" s="1">
        <v>245</v>
      </c>
      <c r="AX34" s="1">
        <v>175</v>
      </c>
      <c r="AY34" s="1">
        <v>164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192</v>
      </c>
      <c r="BF34" s="1">
        <v>149</v>
      </c>
      <c r="BG34" s="1">
        <v>165</v>
      </c>
      <c r="BH34" s="1">
        <v>86</v>
      </c>
      <c r="BI34" s="1">
        <v>299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ht="15.75" customHeight="1">
      <c r="A35" s="1">
        <v>70011</v>
      </c>
      <c r="B35" s="1" t="s">
        <v>101</v>
      </c>
      <c r="C35" s="1">
        <v>15</v>
      </c>
      <c r="D35" s="1">
        <v>285</v>
      </c>
      <c r="E35" s="1" t="s">
        <v>64</v>
      </c>
      <c r="F35" s="1">
        <v>562</v>
      </c>
      <c r="G35" s="1" t="s">
        <v>65</v>
      </c>
      <c r="H35" s="2">
        <v>27.955400000000001</v>
      </c>
      <c r="I35" s="2">
        <v>419.33100000000002</v>
      </c>
      <c r="J35" s="10">
        <f t="shared" si="3"/>
        <v>39836.445</v>
      </c>
      <c r="K35" s="11">
        <f t="shared" si="15"/>
        <v>95</v>
      </c>
      <c r="L35" s="1">
        <v>47.27</v>
      </c>
      <c r="M35" s="1">
        <v>13.67</v>
      </c>
      <c r="N35" s="5">
        <f t="shared" si="5"/>
        <v>78</v>
      </c>
      <c r="O35" s="26">
        <v>38</v>
      </c>
      <c r="P35" s="5">
        <v>40</v>
      </c>
      <c r="Q35" s="5">
        <v>5</v>
      </c>
      <c r="R35" s="1">
        <v>80.33</v>
      </c>
      <c r="S35" s="65">
        <v>17.670000000000002</v>
      </c>
      <c r="T35" s="5">
        <v>50</v>
      </c>
      <c r="U35" s="1">
        <v>38.229999999999997</v>
      </c>
      <c r="V35" s="1">
        <v>59.67</v>
      </c>
      <c r="W35" s="16">
        <f t="shared" ref="W35:W36" si="16">MAX(0,(TRUNC((U35*0.8)-V35)))</f>
        <v>0</v>
      </c>
      <c r="X35" s="1">
        <v>0</v>
      </c>
      <c r="Y35" s="12">
        <v>69539.06</v>
      </c>
      <c r="Z35" s="2">
        <v>37739.79</v>
      </c>
      <c r="AA35" s="1">
        <v>365</v>
      </c>
      <c r="AB35" s="1">
        <v>103</v>
      </c>
      <c r="AC35" s="1">
        <v>249</v>
      </c>
      <c r="AD35" s="1">
        <v>87</v>
      </c>
      <c r="AE35" s="1">
        <v>205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510</v>
      </c>
      <c r="AV35" s="1">
        <v>226</v>
      </c>
      <c r="AW35" s="1">
        <v>460</v>
      </c>
      <c r="AX35" s="1">
        <v>244</v>
      </c>
      <c r="AY35" s="1">
        <v>250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218</v>
      </c>
      <c r="BF35" s="1">
        <v>130</v>
      </c>
      <c r="BG35" s="1">
        <v>235</v>
      </c>
      <c r="BH35" s="1">
        <v>111</v>
      </c>
      <c r="BI35" s="1">
        <v>895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ht="15.75" customHeight="1">
      <c r="A36" s="1">
        <v>70104</v>
      </c>
      <c r="B36" s="1" t="s">
        <v>71</v>
      </c>
      <c r="C36" s="1">
        <v>6</v>
      </c>
      <c r="D36" s="1">
        <v>285</v>
      </c>
      <c r="E36" s="1" t="s">
        <v>64</v>
      </c>
      <c r="F36" s="1">
        <v>570</v>
      </c>
      <c r="G36" s="1" t="s">
        <v>72</v>
      </c>
      <c r="H36" s="2">
        <v>192.9427</v>
      </c>
      <c r="I36" s="2">
        <v>1157.6561999999999</v>
      </c>
      <c r="J36" s="10">
        <f t="shared" si="3"/>
        <v>28941.404999999999</v>
      </c>
      <c r="K36" s="11">
        <f t="shared" si="15"/>
        <v>25</v>
      </c>
      <c r="L36" s="1">
        <v>11.33</v>
      </c>
      <c r="M36" s="1">
        <v>13.17</v>
      </c>
      <c r="N36" s="5">
        <f t="shared" si="5"/>
        <v>0</v>
      </c>
      <c r="O36" s="16"/>
      <c r="P36" s="16">
        <f t="shared" ref="P36:P39" si="17">MAX(0,(TRUNC((L36*0.8)-M36)))</f>
        <v>0</v>
      </c>
      <c r="Q36" s="5">
        <v>5</v>
      </c>
      <c r="R36" s="1">
        <v>32.5</v>
      </c>
      <c r="S36" s="65">
        <v>18</v>
      </c>
      <c r="T36" s="5">
        <v>20</v>
      </c>
      <c r="U36" s="1">
        <v>15.25</v>
      </c>
      <c r="V36" s="1">
        <v>19</v>
      </c>
      <c r="W36" s="16">
        <f t="shared" si="16"/>
        <v>0</v>
      </c>
      <c r="X36" s="1">
        <v>0</v>
      </c>
      <c r="Y36" s="12">
        <v>68398.19</v>
      </c>
      <c r="Z36" s="2">
        <v>46499.19</v>
      </c>
      <c r="AA36" s="1">
        <v>27</v>
      </c>
      <c r="AB36" s="1">
        <v>16</v>
      </c>
      <c r="AC36" s="1">
        <v>24</v>
      </c>
      <c r="AD36" s="1">
        <v>18</v>
      </c>
      <c r="AE36" s="1">
        <v>79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54</v>
      </c>
      <c r="AV36" s="1">
        <v>13</v>
      </c>
      <c r="AW36" s="1">
        <v>110</v>
      </c>
      <c r="AX36" s="1">
        <v>49</v>
      </c>
      <c r="AY36" s="1">
        <v>48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30</v>
      </c>
      <c r="BF36" s="1">
        <v>14</v>
      </c>
      <c r="BG36" s="1">
        <v>45</v>
      </c>
      <c r="BH36" s="1">
        <v>19</v>
      </c>
      <c r="BI36" s="1">
        <v>114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ht="15.75" customHeight="1">
      <c r="A37" s="1">
        <v>70048</v>
      </c>
      <c r="B37" s="1" t="s">
        <v>133</v>
      </c>
      <c r="C37" s="1">
        <v>20</v>
      </c>
      <c r="D37" s="1">
        <v>285</v>
      </c>
      <c r="E37" s="1" t="s">
        <v>64</v>
      </c>
      <c r="F37" s="1">
        <v>558</v>
      </c>
      <c r="G37" s="1" t="s">
        <v>67</v>
      </c>
      <c r="H37" s="2">
        <v>85.447299999999998</v>
      </c>
      <c r="I37" s="2">
        <v>1708.9459999999999</v>
      </c>
      <c r="J37" s="10">
        <f t="shared" si="3"/>
        <v>29052.081999999999</v>
      </c>
      <c r="K37" s="11">
        <f t="shared" si="15"/>
        <v>17</v>
      </c>
      <c r="L37" s="1">
        <v>6.45</v>
      </c>
      <c r="M37" s="1">
        <v>17.5</v>
      </c>
      <c r="N37" s="5">
        <f t="shared" si="5"/>
        <v>0</v>
      </c>
      <c r="O37" s="16"/>
      <c r="P37" s="16">
        <f t="shared" si="17"/>
        <v>0</v>
      </c>
      <c r="Q37" s="5">
        <v>2</v>
      </c>
      <c r="R37" s="1">
        <v>18.73</v>
      </c>
      <c r="S37" s="65">
        <v>13.75</v>
      </c>
      <c r="T37" s="5">
        <v>5</v>
      </c>
      <c r="U37" s="1">
        <v>11.55</v>
      </c>
      <c r="V37" s="1">
        <v>9.1</v>
      </c>
      <c r="W37" s="5">
        <v>10</v>
      </c>
      <c r="X37" s="1">
        <v>0</v>
      </c>
      <c r="Y37" s="12">
        <v>62761.04</v>
      </c>
      <c r="Z37" s="2">
        <v>51866.51</v>
      </c>
      <c r="AA37" s="1">
        <v>25</v>
      </c>
      <c r="AB37" s="1">
        <v>20</v>
      </c>
      <c r="AC37" s="1">
        <v>67</v>
      </c>
      <c r="AD37" s="1">
        <v>54</v>
      </c>
      <c r="AE37" s="1">
        <v>350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103</v>
      </c>
      <c r="AV37" s="1">
        <v>62</v>
      </c>
      <c r="AW37" s="1">
        <v>185</v>
      </c>
      <c r="AX37" s="1">
        <v>111</v>
      </c>
      <c r="AY37" s="1">
        <v>75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57</v>
      </c>
      <c r="BF37" s="1">
        <v>79</v>
      </c>
      <c r="BG37" s="1">
        <v>95</v>
      </c>
      <c r="BH37" s="1">
        <v>79</v>
      </c>
      <c r="BI37" s="1">
        <v>182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ht="15.75" customHeight="1">
      <c r="A38" s="1">
        <v>70080</v>
      </c>
      <c r="B38" s="1" t="s">
        <v>159</v>
      </c>
      <c r="C38" s="1">
        <v>12</v>
      </c>
      <c r="D38" s="1">
        <v>285</v>
      </c>
      <c r="E38" s="1" t="s">
        <v>64</v>
      </c>
      <c r="F38" s="1">
        <v>35</v>
      </c>
      <c r="G38" s="1" t="s">
        <v>76</v>
      </c>
      <c r="H38" s="2">
        <v>74.31</v>
      </c>
      <c r="I38" s="2">
        <v>891.72</v>
      </c>
      <c r="J38" s="10">
        <f t="shared" si="3"/>
        <v>31210.2</v>
      </c>
      <c r="K38" s="11">
        <f t="shared" si="15"/>
        <v>35</v>
      </c>
      <c r="L38" s="1">
        <v>2.46</v>
      </c>
      <c r="M38" s="1">
        <v>4</v>
      </c>
      <c r="N38" s="5">
        <f t="shared" si="5"/>
        <v>0</v>
      </c>
      <c r="O38" s="16"/>
      <c r="P38" s="16">
        <f t="shared" si="17"/>
        <v>0</v>
      </c>
      <c r="Q38" s="5">
        <v>0</v>
      </c>
      <c r="R38" s="1">
        <v>43.92</v>
      </c>
      <c r="S38" s="65">
        <v>28.33</v>
      </c>
      <c r="T38" s="5">
        <v>15</v>
      </c>
      <c r="U38" s="1">
        <v>22.25</v>
      </c>
      <c r="V38" s="1">
        <v>6.83</v>
      </c>
      <c r="W38" s="5">
        <v>20</v>
      </c>
      <c r="X38" s="1">
        <v>0</v>
      </c>
      <c r="Y38" s="12">
        <v>61194.28</v>
      </c>
      <c r="Z38" s="2">
        <v>21698.52</v>
      </c>
      <c r="AA38" s="1">
        <v>13</v>
      </c>
      <c r="AB38" s="1">
        <v>11</v>
      </c>
      <c r="AC38" s="1">
        <v>3</v>
      </c>
      <c r="AD38" s="1">
        <v>16</v>
      </c>
      <c r="AE38" s="1">
        <v>48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222</v>
      </c>
      <c r="AV38" s="1">
        <v>62</v>
      </c>
      <c r="AW38" s="1">
        <v>198</v>
      </c>
      <c r="AX38" s="1">
        <v>152</v>
      </c>
      <c r="AY38" s="1">
        <v>162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113</v>
      </c>
      <c r="BF38" s="1">
        <v>45</v>
      </c>
      <c r="BG38" s="1">
        <v>100</v>
      </c>
      <c r="BH38" s="1">
        <v>63</v>
      </c>
      <c r="BI38" s="1">
        <v>82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ht="15.75" customHeight="1">
      <c r="A39" s="1">
        <v>70263</v>
      </c>
      <c r="B39" s="1" t="s">
        <v>129</v>
      </c>
      <c r="C39" s="1">
        <v>16</v>
      </c>
      <c r="D39" s="1">
        <v>285</v>
      </c>
      <c r="E39" s="1" t="s">
        <v>64</v>
      </c>
      <c r="F39" s="1">
        <v>557</v>
      </c>
      <c r="G39" s="1" t="s">
        <v>69</v>
      </c>
      <c r="H39" s="2">
        <v>97.94</v>
      </c>
      <c r="I39" s="2">
        <v>1567.04</v>
      </c>
      <c r="J39" s="10">
        <f t="shared" si="3"/>
        <v>20371.52</v>
      </c>
      <c r="K39" s="11">
        <f t="shared" si="15"/>
        <v>13</v>
      </c>
      <c r="L39" s="1">
        <v>6.22</v>
      </c>
      <c r="M39" s="1">
        <v>10</v>
      </c>
      <c r="N39" s="5">
        <f t="shared" si="5"/>
        <v>0</v>
      </c>
      <c r="O39" s="16"/>
      <c r="P39" s="16">
        <f t="shared" si="17"/>
        <v>0</v>
      </c>
      <c r="Q39" s="5">
        <v>3</v>
      </c>
      <c r="R39" s="1">
        <v>23.28</v>
      </c>
      <c r="S39" s="65">
        <v>15.75</v>
      </c>
      <c r="T39" s="5">
        <v>10</v>
      </c>
      <c r="U39" s="1">
        <v>8.41</v>
      </c>
      <c r="V39" s="1">
        <v>10.75</v>
      </c>
      <c r="W39" s="16">
        <f>MAX(0,(TRUNC((U39*0.8)-V39)))</f>
        <v>0</v>
      </c>
      <c r="X39" s="1">
        <v>0</v>
      </c>
      <c r="Y39" s="12">
        <v>59400.61</v>
      </c>
      <c r="Z39" s="2">
        <v>49557.64</v>
      </c>
      <c r="AA39" s="1">
        <v>28</v>
      </c>
      <c r="AB39" s="1">
        <v>45</v>
      </c>
      <c r="AC39" s="1">
        <v>33</v>
      </c>
      <c r="AD39" s="1">
        <v>32</v>
      </c>
      <c r="AE39" s="1">
        <v>160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132</v>
      </c>
      <c r="AV39" s="1">
        <v>115</v>
      </c>
      <c r="AW39" s="1">
        <v>140</v>
      </c>
      <c r="AX39" s="1">
        <v>86</v>
      </c>
      <c r="AY39" s="1">
        <v>174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53</v>
      </c>
      <c r="BF39" s="1">
        <v>16</v>
      </c>
      <c r="BG39" s="1">
        <v>27</v>
      </c>
      <c r="BH39" s="1">
        <v>93</v>
      </c>
      <c r="BI39" s="1">
        <v>172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ht="15">
      <c r="A40" s="1">
        <v>70257</v>
      </c>
      <c r="B40" s="1" t="s">
        <v>93</v>
      </c>
      <c r="C40" s="1">
        <v>25</v>
      </c>
      <c r="D40" s="1">
        <v>285</v>
      </c>
      <c r="E40" s="1" t="s">
        <v>64</v>
      </c>
      <c r="F40" s="1">
        <v>387</v>
      </c>
      <c r="G40" s="1" t="s">
        <v>94</v>
      </c>
      <c r="H40" s="2">
        <v>28.24</v>
      </c>
      <c r="I40" s="2">
        <v>706</v>
      </c>
      <c r="J40" s="10">
        <f t="shared" si="3"/>
        <v>35300</v>
      </c>
      <c r="K40" s="11">
        <f t="shared" si="15"/>
        <v>50</v>
      </c>
      <c r="L40" s="1">
        <v>15.36</v>
      </c>
      <c r="M40" s="1">
        <v>9.44</v>
      </c>
      <c r="N40" s="5">
        <f t="shared" si="5"/>
        <v>10</v>
      </c>
      <c r="O40" s="5"/>
      <c r="P40" s="21">
        <v>10</v>
      </c>
      <c r="Q40" s="5">
        <v>5</v>
      </c>
      <c r="R40" s="1">
        <v>42.28</v>
      </c>
      <c r="S40" s="65">
        <v>28.96</v>
      </c>
      <c r="T40" s="5">
        <v>15</v>
      </c>
      <c r="U40" s="1">
        <v>26.22</v>
      </c>
      <c r="V40" s="1">
        <v>16.28</v>
      </c>
      <c r="W40" s="5">
        <v>20</v>
      </c>
      <c r="X40" s="1">
        <v>0</v>
      </c>
      <c r="Y40" s="12">
        <v>59205.16</v>
      </c>
      <c r="Z40" s="2">
        <v>28070.560000000001</v>
      </c>
      <c r="AA40" s="1">
        <v>154</v>
      </c>
      <c r="AB40" s="1">
        <v>70</v>
      </c>
      <c r="AC40" s="1">
        <v>164</v>
      </c>
      <c r="AD40" s="1">
        <v>62</v>
      </c>
      <c r="AE40" s="1">
        <v>236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224</v>
      </c>
      <c r="AV40" s="1">
        <v>163</v>
      </c>
      <c r="AW40" s="1">
        <v>638</v>
      </c>
      <c r="AX40" s="1">
        <v>227</v>
      </c>
      <c r="AY40" s="1">
        <v>351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209</v>
      </c>
      <c r="BF40" s="1">
        <v>119</v>
      </c>
      <c r="BG40" s="1">
        <v>370</v>
      </c>
      <c r="BH40" s="1">
        <v>34</v>
      </c>
      <c r="BI40" s="1">
        <v>407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ht="15">
      <c r="A41" s="1">
        <v>70137</v>
      </c>
      <c r="B41" s="1" t="s">
        <v>152</v>
      </c>
      <c r="C41" s="1">
        <v>12</v>
      </c>
      <c r="D41" s="1">
        <v>285</v>
      </c>
      <c r="E41" s="1" t="s">
        <v>64</v>
      </c>
      <c r="F41" s="1">
        <v>567</v>
      </c>
      <c r="G41" s="1" t="s">
        <v>74</v>
      </c>
      <c r="H41" s="2">
        <v>76.562100000000001</v>
      </c>
      <c r="I41" s="2">
        <v>918.74519999999995</v>
      </c>
      <c r="J41" s="10">
        <f t="shared" si="3"/>
        <v>0</v>
      </c>
      <c r="K41" s="11">
        <f t="shared" ref="K41:K44" si="18">SUM(P41+T41+W41)</f>
        <v>0</v>
      </c>
      <c r="L41" s="1">
        <v>22.29</v>
      </c>
      <c r="M41" s="1">
        <v>25.08</v>
      </c>
      <c r="N41" s="5">
        <f t="shared" si="5"/>
        <v>0</v>
      </c>
      <c r="O41" s="16"/>
      <c r="P41" s="16">
        <f t="shared" ref="P41:P43" si="19">MAX(0,(TRUNC((L41*0.8)-M41)))</f>
        <v>0</v>
      </c>
      <c r="Q41" s="5">
        <v>10</v>
      </c>
      <c r="R41" s="1">
        <v>31.21</v>
      </c>
      <c r="S41" s="65">
        <v>30.08</v>
      </c>
      <c r="T41" s="5">
        <v>0</v>
      </c>
      <c r="U41" s="1">
        <v>9.9600000000000009</v>
      </c>
      <c r="V41" s="1">
        <v>10.75</v>
      </c>
      <c r="W41" s="16">
        <f t="shared" ref="W41:W44" si="20">MAX(0,(TRUNC((U41*0.8)-V41)))</f>
        <v>0</v>
      </c>
      <c r="X41" s="1">
        <v>0</v>
      </c>
      <c r="Y41" s="12">
        <v>58302.04</v>
      </c>
      <c r="Z41" s="2">
        <v>33381.08</v>
      </c>
      <c r="AA41" s="1">
        <v>78</v>
      </c>
      <c r="AB41" s="1">
        <v>235</v>
      </c>
      <c r="AC41" s="1">
        <v>60</v>
      </c>
      <c r="AD41" s="1">
        <v>24</v>
      </c>
      <c r="AE41" s="1">
        <v>301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125</v>
      </c>
      <c r="AV41" s="1">
        <v>116</v>
      </c>
      <c r="AW41" s="1">
        <v>118</v>
      </c>
      <c r="AX41" s="1">
        <v>147</v>
      </c>
      <c r="AY41" s="1">
        <v>6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62</v>
      </c>
      <c r="BF41" s="1">
        <v>12</v>
      </c>
      <c r="BG41" s="1">
        <v>17</v>
      </c>
      <c r="BH41" s="1">
        <v>69</v>
      </c>
      <c r="BI41" s="1">
        <v>129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ht="15">
      <c r="A42" s="1">
        <v>70067</v>
      </c>
      <c r="B42" s="1" t="s">
        <v>136</v>
      </c>
      <c r="C42" s="1">
        <v>16</v>
      </c>
      <c r="D42" s="1">
        <v>285</v>
      </c>
      <c r="E42" s="1" t="s">
        <v>64</v>
      </c>
      <c r="F42" s="1">
        <v>387</v>
      </c>
      <c r="G42" s="1" t="s">
        <v>94</v>
      </c>
      <c r="H42" s="2">
        <v>50.88</v>
      </c>
      <c r="I42" s="2">
        <v>814.08</v>
      </c>
      <c r="J42" s="10">
        <f t="shared" si="3"/>
        <v>0</v>
      </c>
      <c r="K42" s="11">
        <f t="shared" si="18"/>
        <v>0</v>
      </c>
      <c r="L42" s="1">
        <v>11.34</v>
      </c>
      <c r="M42" s="1">
        <v>16.559999999999999</v>
      </c>
      <c r="N42" s="5">
        <f t="shared" si="5"/>
        <v>0</v>
      </c>
      <c r="O42" s="16"/>
      <c r="P42" s="16">
        <f t="shared" si="19"/>
        <v>0</v>
      </c>
      <c r="Q42" s="5">
        <v>0</v>
      </c>
      <c r="R42" s="1">
        <v>33.22</v>
      </c>
      <c r="S42" s="65">
        <v>23.75</v>
      </c>
      <c r="T42" s="5">
        <v>0</v>
      </c>
      <c r="U42" s="1">
        <v>26.22</v>
      </c>
      <c r="V42" s="1">
        <v>74.19</v>
      </c>
      <c r="W42" s="16">
        <f t="shared" si="20"/>
        <v>0</v>
      </c>
      <c r="X42" s="1">
        <v>0</v>
      </c>
      <c r="Y42" s="12">
        <v>57621.599999999999</v>
      </c>
      <c r="Z42" s="2">
        <v>93415.679999999993</v>
      </c>
      <c r="AA42" s="1">
        <v>64</v>
      </c>
      <c r="AB42" s="1">
        <v>48</v>
      </c>
      <c r="AC42" s="1">
        <v>64</v>
      </c>
      <c r="AD42" s="1">
        <v>59</v>
      </c>
      <c r="AE42" s="1">
        <v>265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174</v>
      </c>
      <c r="AV42" s="1">
        <v>107</v>
      </c>
      <c r="AW42" s="1">
        <v>212</v>
      </c>
      <c r="AX42" s="1">
        <v>184</v>
      </c>
      <c r="AY42" s="1">
        <v>384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107</v>
      </c>
      <c r="BF42" s="1">
        <v>87</v>
      </c>
      <c r="BG42" s="1">
        <v>179</v>
      </c>
      <c r="BH42" s="1">
        <v>180</v>
      </c>
      <c r="BI42" s="1">
        <v>1187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ht="15">
      <c r="A43" s="1">
        <v>70192</v>
      </c>
      <c r="B43" s="1" t="s">
        <v>173</v>
      </c>
      <c r="C43" s="1">
        <v>16</v>
      </c>
      <c r="D43" s="1">
        <v>285</v>
      </c>
      <c r="E43" s="1" t="s">
        <v>64</v>
      </c>
      <c r="F43" s="1">
        <v>588</v>
      </c>
      <c r="G43" s="1" t="s">
        <v>146</v>
      </c>
      <c r="H43" s="2">
        <v>113.9</v>
      </c>
      <c r="I43" s="2">
        <v>1822.4</v>
      </c>
      <c r="J43" s="10">
        <f t="shared" si="3"/>
        <v>0</v>
      </c>
      <c r="K43" s="11">
        <f t="shared" si="18"/>
        <v>0</v>
      </c>
      <c r="L43" s="1">
        <v>4.6900000000000004</v>
      </c>
      <c r="M43" s="1">
        <v>8.44</v>
      </c>
      <c r="N43" s="5">
        <f t="shared" si="5"/>
        <v>0</v>
      </c>
      <c r="O43" s="16"/>
      <c r="P43" s="16">
        <f t="shared" si="19"/>
        <v>0</v>
      </c>
      <c r="Q43" s="5">
        <v>2</v>
      </c>
      <c r="R43" s="1">
        <v>17.559999999999999</v>
      </c>
      <c r="S43" s="65">
        <v>16.5</v>
      </c>
      <c r="T43" s="5">
        <v>0</v>
      </c>
      <c r="U43" s="1">
        <v>6.88</v>
      </c>
      <c r="V43" s="1">
        <v>8.81</v>
      </c>
      <c r="W43" s="16">
        <f t="shared" si="20"/>
        <v>0</v>
      </c>
      <c r="X43" s="1">
        <v>0</v>
      </c>
      <c r="Y43" s="12">
        <v>53077.4</v>
      </c>
      <c r="Z43" s="2">
        <v>62189.4</v>
      </c>
      <c r="AA43" s="1">
        <v>23</v>
      </c>
      <c r="AB43" s="1">
        <v>18</v>
      </c>
      <c r="AC43" s="1">
        <v>35</v>
      </c>
      <c r="AD43" s="1">
        <v>16</v>
      </c>
      <c r="AE43" s="1">
        <v>135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64</v>
      </c>
      <c r="AV43" s="1">
        <v>81</v>
      </c>
      <c r="AW43" s="1">
        <v>142</v>
      </c>
      <c r="AX43" s="1">
        <v>69</v>
      </c>
      <c r="AY43" s="1">
        <v>270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14</v>
      </c>
      <c r="BF43" s="1">
        <v>105</v>
      </c>
      <c r="BG43" s="1">
        <v>21</v>
      </c>
      <c r="BH43" s="1">
        <v>45</v>
      </c>
      <c r="BI43" s="1">
        <v>141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ht="15">
      <c r="A44" s="1">
        <v>70078</v>
      </c>
      <c r="B44" s="1" t="s">
        <v>100</v>
      </c>
      <c r="C44" s="1">
        <v>10</v>
      </c>
      <c r="D44" s="1">
        <v>285</v>
      </c>
      <c r="E44" s="1" t="s">
        <v>64</v>
      </c>
      <c r="F44" s="1">
        <v>285</v>
      </c>
      <c r="G44" s="1" t="s">
        <v>64</v>
      </c>
      <c r="H44" s="2">
        <v>125.14</v>
      </c>
      <c r="I44" s="2">
        <v>1251.4000000000001</v>
      </c>
      <c r="J44" s="10">
        <f t="shared" si="3"/>
        <v>12514</v>
      </c>
      <c r="K44" s="11">
        <f t="shared" si="18"/>
        <v>10</v>
      </c>
      <c r="L44" s="1">
        <v>8.4499999999999993</v>
      </c>
      <c r="M44" s="1">
        <v>3.5</v>
      </c>
      <c r="N44" s="5">
        <f t="shared" si="5"/>
        <v>10</v>
      </c>
      <c r="O44" s="5"/>
      <c r="P44" s="21">
        <v>10</v>
      </c>
      <c r="Q44" s="5">
        <v>0</v>
      </c>
      <c r="R44" s="1">
        <v>22.4</v>
      </c>
      <c r="S44" s="65">
        <v>15</v>
      </c>
      <c r="T44" s="5">
        <v>0</v>
      </c>
      <c r="U44" s="1">
        <v>11.4</v>
      </c>
      <c r="V44" s="1">
        <v>10.7</v>
      </c>
      <c r="W44" s="16">
        <f t="shared" si="20"/>
        <v>0</v>
      </c>
      <c r="X44" s="1">
        <v>0</v>
      </c>
      <c r="Y44" s="12">
        <v>52871.65</v>
      </c>
      <c r="Z44" s="2">
        <v>30409.02</v>
      </c>
      <c r="AA44" s="1">
        <v>29</v>
      </c>
      <c r="AB44" s="1">
        <v>26</v>
      </c>
      <c r="AC44" s="1">
        <v>30</v>
      </c>
      <c r="AD44" s="1">
        <v>25</v>
      </c>
      <c r="AE44" s="1">
        <v>35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43</v>
      </c>
      <c r="AV44" s="1">
        <v>64</v>
      </c>
      <c r="AW44" s="1">
        <v>115</v>
      </c>
      <c r="AX44" s="1">
        <v>68</v>
      </c>
      <c r="AY44" s="1">
        <v>101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34</v>
      </c>
      <c r="BF44" s="1">
        <v>46</v>
      </c>
      <c r="BG44" s="1">
        <v>38</v>
      </c>
      <c r="BH44" s="1">
        <v>38</v>
      </c>
      <c r="BI44" s="1">
        <v>107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ht="15">
      <c r="A45" s="1">
        <v>70042</v>
      </c>
      <c r="B45" s="1" t="s">
        <v>182</v>
      </c>
      <c r="C45" s="1">
        <v>25</v>
      </c>
      <c r="D45" s="1">
        <v>285</v>
      </c>
      <c r="E45" s="1" t="s">
        <v>64</v>
      </c>
      <c r="F45" s="1">
        <v>387</v>
      </c>
      <c r="G45" s="1" t="s">
        <v>94</v>
      </c>
      <c r="H45" s="2">
        <v>27.499500000000001</v>
      </c>
      <c r="I45" s="2">
        <v>687.48749999999995</v>
      </c>
      <c r="J45" s="10">
        <f t="shared" si="3"/>
        <v>30936.937499999996</v>
      </c>
      <c r="K45" s="11">
        <f>SUM(P45+T45+W45+Q45)</f>
        <v>45</v>
      </c>
      <c r="L45" s="1">
        <v>22.58</v>
      </c>
      <c r="M45" s="1">
        <v>12.76</v>
      </c>
      <c r="N45" s="5">
        <f t="shared" si="5"/>
        <v>10</v>
      </c>
      <c r="O45" s="26">
        <v>5</v>
      </c>
      <c r="P45" s="26">
        <v>5</v>
      </c>
      <c r="Q45" s="5">
        <v>5</v>
      </c>
      <c r="R45" s="1">
        <v>33.880000000000003</v>
      </c>
      <c r="S45" s="65">
        <v>15</v>
      </c>
      <c r="T45" s="5">
        <v>15</v>
      </c>
      <c r="U45" s="1">
        <v>16.66</v>
      </c>
      <c r="V45" s="1">
        <v>6.36</v>
      </c>
      <c r="W45" s="5">
        <v>20</v>
      </c>
      <c r="X45" s="1">
        <v>0</v>
      </c>
      <c r="Y45" s="12">
        <v>50269.09</v>
      </c>
      <c r="Z45" s="2">
        <v>23677.07</v>
      </c>
      <c r="AA45" s="1">
        <v>229</v>
      </c>
      <c r="AB45" s="1">
        <v>237</v>
      </c>
      <c r="AC45" s="1">
        <v>171</v>
      </c>
      <c r="AD45" s="1">
        <v>92</v>
      </c>
      <c r="AE45" s="1">
        <v>319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319</v>
      </c>
      <c r="AV45" s="1">
        <v>181</v>
      </c>
      <c r="AW45" s="1">
        <v>334</v>
      </c>
      <c r="AX45" s="1">
        <v>207</v>
      </c>
      <c r="AY45" s="1">
        <v>383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116</v>
      </c>
      <c r="BF45" s="1">
        <v>114</v>
      </c>
      <c r="BG45" s="1">
        <v>223</v>
      </c>
      <c r="BH45" s="1">
        <v>41</v>
      </c>
      <c r="BI45" s="1">
        <v>159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ht="15">
      <c r="A46" s="1">
        <v>70122</v>
      </c>
      <c r="B46" s="1" t="s">
        <v>132</v>
      </c>
      <c r="C46" s="1">
        <v>20</v>
      </c>
      <c r="D46" s="1">
        <v>285</v>
      </c>
      <c r="E46" s="1" t="s">
        <v>64</v>
      </c>
      <c r="F46" s="1">
        <v>558</v>
      </c>
      <c r="G46" s="1" t="s">
        <v>67</v>
      </c>
      <c r="H46" s="2">
        <v>74.69</v>
      </c>
      <c r="I46" s="2">
        <v>1493.8</v>
      </c>
      <c r="J46" s="10">
        <f t="shared" si="3"/>
        <v>0</v>
      </c>
      <c r="K46" s="11">
        <f t="shared" ref="K46:K47" si="21">SUM(P46+T46+W46)</f>
        <v>0</v>
      </c>
      <c r="L46" s="1">
        <v>5</v>
      </c>
      <c r="M46" s="1">
        <v>14.5</v>
      </c>
      <c r="N46" s="5">
        <f t="shared" si="5"/>
        <v>0</v>
      </c>
      <c r="O46" s="16"/>
      <c r="P46" s="16">
        <f t="shared" ref="P46:P48" si="22">MAX(0,(TRUNC((L46*0.8)-M46)))</f>
        <v>0</v>
      </c>
      <c r="Q46" s="5">
        <v>2</v>
      </c>
      <c r="R46" s="1">
        <v>21.72</v>
      </c>
      <c r="S46" s="65">
        <v>15.55</v>
      </c>
      <c r="T46" s="5">
        <v>0</v>
      </c>
      <c r="U46" s="1">
        <v>6.3</v>
      </c>
      <c r="V46" s="1">
        <v>16.75</v>
      </c>
      <c r="W46" s="16">
        <f>MAX(0,(TRUNC((U46*0.8)-V46)))</f>
        <v>0</v>
      </c>
      <c r="X46" s="1">
        <v>0</v>
      </c>
      <c r="Y46" s="12">
        <v>49332.74</v>
      </c>
      <c r="Z46" s="2">
        <v>62440.84</v>
      </c>
      <c r="AA46" s="1">
        <v>29</v>
      </c>
      <c r="AB46" s="1">
        <v>30</v>
      </c>
      <c r="AC46" s="1">
        <v>46</v>
      </c>
      <c r="AD46" s="1">
        <v>20</v>
      </c>
      <c r="AE46" s="1">
        <v>290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118</v>
      </c>
      <c r="AV46" s="1">
        <v>145</v>
      </c>
      <c r="AW46" s="1">
        <v>184</v>
      </c>
      <c r="AX46" s="1">
        <v>120</v>
      </c>
      <c r="AY46" s="1">
        <v>211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46</v>
      </c>
      <c r="BF46" s="1">
        <v>59</v>
      </c>
      <c r="BG46" s="1">
        <v>32</v>
      </c>
      <c r="BH46" s="1">
        <v>37</v>
      </c>
      <c r="BI46" s="1">
        <v>335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ht="15">
      <c r="A47" s="1">
        <v>70087</v>
      </c>
      <c r="B47" s="1" t="s">
        <v>115</v>
      </c>
      <c r="C47" s="1">
        <v>25</v>
      </c>
      <c r="D47" s="1">
        <v>285</v>
      </c>
      <c r="E47" s="1" t="s">
        <v>64</v>
      </c>
      <c r="F47" s="1">
        <v>35</v>
      </c>
      <c r="G47" s="1" t="s">
        <v>76</v>
      </c>
      <c r="H47" s="2">
        <v>42.321100000000001</v>
      </c>
      <c r="I47" s="2">
        <v>1058.0274999999999</v>
      </c>
      <c r="J47" s="10">
        <f t="shared" si="3"/>
        <v>10580.275</v>
      </c>
      <c r="K47" s="11">
        <f t="shared" si="21"/>
        <v>10</v>
      </c>
      <c r="L47" s="1">
        <v>12</v>
      </c>
      <c r="M47" s="1">
        <v>9.64</v>
      </c>
      <c r="N47" s="5">
        <f t="shared" si="5"/>
        <v>0</v>
      </c>
      <c r="O47" s="16"/>
      <c r="P47" s="16">
        <f t="shared" si="22"/>
        <v>0</v>
      </c>
      <c r="Q47" s="5">
        <v>3</v>
      </c>
      <c r="R47" s="1">
        <v>16.82</v>
      </c>
      <c r="S47" s="65">
        <v>10.52</v>
      </c>
      <c r="T47" s="5">
        <v>0</v>
      </c>
      <c r="U47" s="1">
        <v>14.8</v>
      </c>
      <c r="V47" s="1">
        <v>11.84</v>
      </c>
      <c r="W47" s="5">
        <v>10</v>
      </c>
      <c r="X47" s="1">
        <v>0</v>
      </c>
      <c r="Y47" s="12">
        <v>46151.16</v>
      </c>
      <c r="Z47" s="2">
        <v>28651.38</v>
      </c>
      <c r="AA47" s="1">
        <v>161</v>
      </c>
      <c r="AB47" s="1">
        <v>21</v>
      </c>
      <c r="AC47" s="1">
        <v>120</v>
      </c>
      <c r="AD47" s="1">
        <v>17</v>
      </c>
      <c r="AE47" s="1">
        <v>241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154</v>
      </c>
      <c r="AV47" s="1">
        <v>71</v>
      </c>
      <c r="AW47" s="1">
        <v>151</v>
      </c>
      <c r="AX47" s="1">
        <v>160</v>
      </c>
      <c r="AY47" s="1">
        <v>140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131</v>
      </c>
      <c r="BF47" s="1">
        <v>61</v>
      </c>
      <c r="BG47" s="1">
        <v>175</v>
      </c>
      <c r="BH47" s="1">
        <v>67</v>
      </c>
      <c r="BI47" s="1">
        <v>296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ht="15">
      <c r="A48" s="1">
        <v>70140</v>
      </c>
      <c r="B48" s="1" t="s">
        <v>206</v>
      </c>
      <c r="C48" s="1">
        <v>1</v>
      </c>
      <c r="D48" s="1">
        <v>285</v>
      </c>
      <c r="E48" s="1" t="s">
        <v>64</v>
      </c>
      <c r="F48" s="1">
        <v>558</v>
      </c>
      <c r="G48" s="1" t="s">
        <v>67</v>
      </c>
      <c r="H48" s="2">
        <v>1133.7747999999999</v>
      </c>
      <c r="I48" s="2">
        <v>1133.7747999999999</v>
      </c>
      <c r="J48" s="10">
        <f t="shared" si="3"/>
        <v>5668.8739999999998</v>
      </c>
      <c r="K48" s="11">
        <f>SUM(P48+T48+W48+Q48)</f>
        <v>5</v>
      </c>
      <c r="L48" s="1">
        <v>17</v>
      </c>
      <c r="M48" s="1">
        <v>43</v>
      </c>
      <c r="N48" s="5">
        <f t="shared" si="5"/>
        <v>0</v>
      </c>
      <c r="O48" s="16"/>
      <c r="P48" s="16">
        <f t="shared" si="22"/>
        <v>0</v>
      </c>
      <c r="Q48" s="5">
        <v>0</v>
      </c>
      <c r="R48" s="1">
        <v>8</v>
      </c>
      <c r="S48" s="65">
        <v>1</v>
      </c>
      <c r="T48" s="5">
        <v>5</v>
      </c>
      <c r="U48" s="1">
        <v>15</v>
      </c>
      <c r="V48" s="1">
        <v>50</v>
      </c>
      <c r="W48" s="16">
        <f>MAX(0,(TRUNC((U48*0.8)-V48)))</f>
        <v>0</v>
      </c>
      <c r="X48" s="1">
        <v>0</v>
      </c>
      <c r="Y48" s="12">
        <v>45350.99</v>
      </c>
      <c r="Z48" s="2">
        <v>106574.83</v>
      </c>
      <c r="AA48" s="1">
        <v>8</v>
      </c>
      <c r="AB48" s="1">
        <v>3</v>
      </c>
      <c r="AC48" s="1">
        <v>6</v>
      </c>
      <c r="AD48" s="1">
        <v>3</v>
      </c>
      <c r="AE48" s="1">
        <v>43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4</v>
      </c>
      <c r="AV48" s="1">
        <v>3</v>
      </c>
      <c r="AW48" s="1">
        <v>2</v>
      </c>
      <c r="AX48" s="1">
        <v>1</v>
      </c>
      <c r="AY48" s="1">
        <v>1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6</v>
      </c>
      <c r="BF48" s="1">
        <v>2</v>
      </c>
      <c r="BG48" s="1">
        <v>6</v>
      </c>
      <c r="BH48" s="1">
        <v>4</v>
      </c>
      <c r="BI48" s="1">
        <v>50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ht="15">
      <c r="A49" s="1">
        <v>70046</v>
      </c>
      <c r="B49" s="1" t="s">
        <v>194</v>
      </c>
      <c r="C49" s="1">
        <v>24</v>
      </c>
      <c r="D49" s="1">
        <v>285</v>
      </c>
      <c r="E49" s="1" t="s">
        <v>64</v>
      </c>
      <c r="F49" s="1">
        <v>558</v>
      </c>
      <c r="G49" s="1" t="s">
        <v>67</v>
      </c>
      <c r="H49" s="2">
        <v>40.9</v>
      </c>
      <c r="I49" s="2">
        <v>981.6</v>
      </c>
      <c r="J49" s="10">
        <f t="shared" si="3"/>
        <v>9816</v>
      </c>
      <c r="K49" s="11">
        <f>SUM(P49+T49+W49)</f>
        <v>10</v>
      </c>
      <c r="L49" s="1">
        <v>12.79</v>
      </c>
      <c r="M49" s="1">
        <v>7.92</v>
      </c>
      <c r="N49" s="5">
        <f t="shared" si="5"/>
        <v>5</v>
      </c>
      <c r="O49" s="5"/>
      <c r="P49" s="26">
        <v>5</v>
      </c>
      <c r="Q49" s="5">
        <v>2</v>
      </c>
      <c r="R49" s="1">
        <v>17.73</v>
      </c>
      <c r="S49" s="65">
        <v>15.25</v>
      </c>
      <c r="T49" s="5">
        <v>0</v>
      </c>
      <c r="U49" s="1">
        <v>13.1</v>
      </c>
      <c r="V49" s="1">
        <v>12.29</v>
      </c>
      <c r="W49" s="5">
        <v>5</v>
      </c>
      <c r="X49" s="1">
        <v>0</v>
      </c>
      <c r="Y49" s="12">
        <v>42822.3</v>
      </c>
      <c r="Z49" s="2">
        <v>25071.7</v>
      </c>
      <c r="AA49" s="1">
        <v>102</v>
      </c>
      <c r="AB49" s="1">
        <v>64</v>
      </c>
      <c r="AC49" s="1">
        <v>119</v>
      </c>
      <c r="AD49" s="1">
        <v>108</v>
      </c>
      <c r="AE49" s="1">
        <v>190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152</v>
      </c>
      <c r="AV49" s="1">
        <v>73</v>
      </c>
      <c r="AW49" s="1">
        <v>189</v>
      </c>
      <c r="AX49" s="1">
        <v>96</v>
      </c>
      <c r="AY49" s="1">
        <v>128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117</v>
      </c>
      <c r="BF49" s="1">
        <v>86</v>
      </c>
      <c r="BG49" s="1">
        <v>81</v>
      </c>
      <c r="BH49" s="1">
        <v>147</v>
      </c>
      <c r="BI49" s="1">
        <v>295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ht="15">
      <c r="A50" s="1">
        <v>70968</v>
      </c>
      <c r="B50" s="1" t="s">
        <v>197</v>
      </c>
      <c r="C50" s="1">
        <v>12</v>
      </c>
      <c r="D50" s="1">
        <v>285</v>
      </c>
      <c r="E50" s="1" t="s">
        <v>64</v>
      </c>
      <c r="F50" s="1">
        <v>567</v>
      </c>
      <c r="G50" s="1" t="s">
        <v>74</v>
      </c>
      <c r="H50" s="2">
        <v>64.44</v>
      </c>
      <c r="I50" s="2">
        <v>773.28</v>
      </c>
      <c r="J50" s="10">
        <f t="shared" si="3"/>
        <v>5412.96</v>
      </c>
      <c r="K50" s="11">
        <f t="shared" ref="K50:K51" si="23">SUM(P50+T50+W50+Q50)</f>
        <v>7</v>
      </c>
      <c r="L50" s="1">
        <v>4.33</v>
      </c>
      <c r="M50" s="1">
        <v>3.67</v>
      </c>
      <c r="N50" s="5">
        <f t="shared" si="5"/>
        <v>0</v>
      </c>
      <c r="O50" s="16"/>
      <c r="P50" s="16">
        <f>MAX(0,(TRUNC((L50*0.8)-M50)))</f>
        <v>0</v>
      </c>
      <c r="Q50" s="5">
        <v>2</v>
      </c>
      <c r="R50" s="1">
        <v>26.88</v>
      </c>
      <c r="S50" s="65">
        <v>17.420000000000002</v>
      </c>
      <c r="T50" s="5">
        <v>5</v>
      </c>
      <c r="U50" s="1">
        <v>23.71</v>
      </c>
      <c r="V50" s="1">
        <v>22.33</v>
      </c>
      <c r="W50" s="16">
        <f t="shared" ref="W50:W52" si="24">MAX(0,(TRUNC((U50*0.8)-V50)))</f>
        <v>0</v>
      </c>
      <c r="X50" s="1">
        <v>0</v>
      </c>
      <c r="Y50" s="12">
        <v>42465.96</v>
      </c>
      <c r="Z50" s="2">
        <v>29706.84</v>
      </c>
      <c r="AA50" s="1">
        <v>18</v>
      </c>
      <c r="AB50" s="1">
        <v>7</v>
      </c>
      <c r="AC50" s="1">
        <v>21</v>
      </c>
      <c r="AD50" s="1">
        <v>19</v>
      </c>
      <c r="AE50" s="1">
        <v>44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83</v>
      </c>
      <c r="AV50" s="1">
        <v>126</v>
      </c>
      <c r="AW50" s="1">
        <v>156</v>
      </c>
      <c r="AX50" s="1">
        <v>41</v>
      </c>
      <c r="AY50" s="1">
        <v>149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109</v>
      </c>
      <c r="BF50" s="1">
        <v>58</v>
      </c>
      <c r="BG50" s="1">
        <v>119</v>
      </c>
      <c r="BH50" s="1">
        <v>55</v>
      </c>
      <c r="BI50" s="1">
        <v>268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ht="15">
      <c r="A51" s="1">
        <v>70050</v>
      </c>
      <c r="B51" s="1" t="s">
        <v>126</v>
      </c>
      <c r="C51" s="1">
        <v>24</v>
      </c>
      <c r="D51" s="1">
        <v>285</v>
      </c>
      <c r="E51" s="1" t="s">
        <v>64</v>
      </c>
      <c r="F51" s="1">
        <v>974</v>
      </c>
      <c r="G51" s="1" t="s">
        <v>110</v>
      </c>
      <c r="H51" s="2">
        <v>35.046599999999998</v>
      </c>
      <c r="I51" s="2">
        <v>841.11839999999995</v>
      </c>
      <c r="J51" s="10">
        <f t="shared" si="3"/>
        <v>10093.4208</v>
      </c>
      <c r="K51" s="11">
        <f t="shared" si="23"/>
        <v>12</v>
      </c>
      <c r="L51" s="1">
        <v>11.58</v>
      </c>
      <c r="M51" s="1">
        <v>5.58</v>
      </c>
      <c r="N51" s="5">
        <f t="shared" si="5"/>
        <v>5</v>
      </c>
      <c r="O51" s="5"/>
      <c r="P51" s="35">
        <v>5</v>
      </c>
      <c r="Q51" s="5">
        <v>2</v>
      </c>
      <c r="R51" s="1">
        <v>23.4</v>
      </c>
      <c r="S51" s="65">
        <v>13.79</v>
      </c>
      <c r="T51" s="5">
        <v>5</v>
      </c>
      <c r="U51" s="1">
        <v>14.12</v>
      </c>
      <c r="V51" s="1">
        <v>14</v>
      </c>
      <c r="W51" s="16">
        <f t="shared" si="24"/>
        <v>0</v>
      </c>
      <c r="X51" s="1">
        <v>0</v>
      </c>
      <c r="Y51" s="12">
        <v>41302.42</v>
      </c>
      <c r="Z51" s="2">
        <v>23901.78</v>
      </c>
      <c r="AA51" s="1">
        <v>97</v>
      </c>
      <c r="AB51" s="1">
        <v>75</v>
      </c>
      <c r="AC51" s="1">
        <v>124</v>
      </c>
      <c r="AD51" s="1">
        <v>39</v>
      </c>
      <c r="AE51" s="1">
        <v>134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148</v>
      </c>
      <c r="AV51" s="1">
        <v>18</v>
      </c>
      <c r="AW51" s="1">
        <v>315</v>
      </c>
      <c r="AX51" s="1">
        <v>179</v>
      </c>
      <c r="AY51" s="1">
        <v>212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87</v>
      </c>
      <c r="BF51" s="1">
        <v>93</v>
      </c>
      <c r="BG51" s="1">
        <v>155</v>
      </c>
      <c r="BH51" s="1">
        <v>101</v>
      </c>
      <c r="BI51" s="1">
        <v>336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ht="15">
      <c r="A52" s="1">
        <v>70089</v>
      </c>
      <c r="B52" s="1" t="s">
        <v>122</v>
      </c>
      <c r="C52" s="1">
        <v>20</v>
      </c>
      <c r="D52" s="1">
        <v>285</v>
      </c>
      <c r="E52" s="1" t="s">
        <v>64</v>
      </c>
      <c r="F52" s="1">
        <v>558</v>
      </c>
      <c r="G52" s="1" t="s">
        <v>67</v>
      </c>
      <c r="H52" s="2">
        <v>62.962699999999998</v>
      </c>
      <c r="I52" s="2">
        <v>1259.2539999999999</v>
      </c>
      <c r="J52" s="10">
        <f t="shared" si="3"/>
        <v>0</v>
      </c>
      <c r="K52" s="11">
        <f>SUM(P52+T52+W52)</f>
        <v>0</v>
      </c>
      <c r="L52" s="1">
        <v>9.35</v>
      </c>
      <c r="M52" s="1">
        <v>6.4</v>
      </c>
      <c r="N52" s="5">
        <f t="shared" si="5"/>
        <v>0</v>
      </c>
      <c r="O52" s="5"/>
      <c r="P52" s="5">
        <v>0</v>
      </c>
      <c r="Q52" s="5">
        <v>2</v>
      </c>
      <c r="R52" s="1">
        <v>14.65</v>
      </c>
      <c r="S52" s="65">
        <v>14.55</v>
      </c>
      <c r="T52" s="5">
        <v>0</v>
      </c>
      <c r="U52" s="1">
        <v>8.57</v>
      </c>
      <c r="V52" s="1">
        <v>20.7</v>
      </c>
      <c r="W52" s="16">
        <f t="shared" si="24"/>
        <v>0</v>
      </c>
      <c r="X52" s="1">
        <v>0</v>
      </c>
      <c r="Y52" s="12">
        <v>41020.199999999997</v>
      </c>
      <c r="Z52" s="2">
        <v>46151.66</v>
      </c>
      <c r="AA52" s="1">
        <v>88</v>
      </c>
      <c r="AB52" s="1">
        <v>44</v>
      </c>
      <c r="AC52" s="1">
        <v>62</v>
      </c>
      <c r="AD52" s="1">
        <v>30</v>
      </c>
      <c r="AE52" s="1">
        <v>128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81</v>
      </c>
      <c r="AV52" s="1">
        <v>68</v>
      </c>
      <c r="AW52" s="1">
        <v>159</v>
      </c>
      <c r="AX52" s="1">
        <v>38</v>
      </c>
      <c r="AY52" s="1">
        <v>191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72</v>
      </c>
      <c r="BF52" s="1">
        <v>76</v>
      </c>
      <c r="BG52" s="1">
        <v>47</v>
      </c>
      <c r="BH52" s="1">
        <v>29</v>
      </c>
      <c r="BI52" s="1">
        <v>414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ht="15">
      <c r="A53" s="1">
        <v>70121</v>
      </c>
      <c r="B53" s="1" t="s">
        <v>116</v>
      </c>
      <c r="C53" s="1">
        <v>20</v>
      </c>
      <c r="D53" s="1">
        <v>285</v>
      </c>
      <c r="E53" s="1" t="s">
        <v>64</v>
      </c>
      <c r="F53" s="1">
        <v>573</v>
      </c>
      <c r="G53" s="1" t="s">
        <v>87</v>
      </c>
      <c r="H53" s="2">
        <v>36.898800000000001</v>
      </c>
      <c r="I53" s="2">
        <v>737.976</v>
      </c>
      <c r="J53" s="10">
        <f t="shared" si="3"/>
        <v>41326.656000000003</v>
      </c>
      <c r="K53" s="11">
        <f>SUM(P53+T53+W53+Q53)</f>
        <v>56</v>
      </c>
      <c r="L53" s="1">
        <v>15.55</v>
      </c>
      <c r="M53" s="1">
        <v>2.4</v>
      </c>
      <c r="N53" s="5">
        <f t="shared" si="5"/>
        <v>15</v>
      </c>
      <c r="O53" s="20">
        <v>9</v>
      </c>
      <c r="P53" s="26">
        <v>6</v>
      </c>
      <c r="Q53" s="5">
        <v>10</v>
      </c>
      <c r="R53" s="1">
        <v>25.62</v>
      </c>
      <c r="S53" s="65">
        <v>-1</v>
      </c>
      <c r="T53" s="5">
        <v>30</v>
      </c>
      <c r="U53" s="1">
        <v>14.15</v>
      </c>
      <c r="V53" s="1">
        <v>9.6</v>
      </c>
      <c r="W53" s="5">
        <v>10</v>
      </c>
      <c r="X53" s="1">
        <v>0</v>
      </c>
      <c r="Y53" s="12">
        <v>40828.519999999997</v>
      </c>
      <c r="Z53" s="2">
        <v>8117.74</v>
      </c>
      <c r="AA53" s="1">
        <v>136</v>
      </c>
      <c r="AB53" s="1">
        <v>45</v>
      </c>
      <c r="AC53" s="1">
        <v>133</v>
      </c>
      <c r="AD53" s="1">
        <v>39</v>
      </c>
      <c r="AE53" s="1">
        <v>48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108</v>
      </c>
      <c r="AV53" s="1">
        <v>152</v>
      </c>
      <c r="AW53" s="1">
        <v>258</v>
      </c>
      <c r="AX53" s="1">
        <v>141</v>
      </c>
      <c r="AY53" s="1">
        <v>-20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110</v>
      </c>
      <c r="BF53" s="1">
        <v>97</v>
      </c>
      <c r="BG53" s="1">
        <v>60</v>
      </c>
      <c r="BH53" s="1">
        <v>129</v>
      </c>
      <c r="BI53" s="1">
        <v>192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ht="15">
      <c r="A54" s="1">
        <v>70027</v>
      </c>
      <c r="B54" s="1" t="s">
        <v>164</v>
      </c>
      <c r="C54" s="1">
        <v>24</v>
      </c>
      <c r="D54" s="1">
        <v>285</v>
      </c>
      <c r="E54" s="1" t="s">
        <v>64</v>
      </c>
      <c r="F54" s="1">
        <v>558</v>
      </c>
      <c r="G54" s="1" t="s">
        <v>67</v>
      </c>
      <c r="H54" s="2">
        <v>41.93</v>
      </c>
      <c r="I54" s="2">
        <v>1006.32</v>
      </c>
      <c r="J54" s="10">
        <f t="shared" si="3"/>
        <v>0</v>
      </c>
      <c r="K54" s="11">
        <f>SUM(P54+T54+W54)</f>
        <v>0</v>
      </c>
      <c r="L54" s="1">
        <v>11.98</v>
      </c>
      <c r="M54" s="1">
        <v>14</v>
      </c>
      <c r="N54" s="5">
        <f t="shared" si="5"/>
        <v>0</v>
      </c>
      <c r="O54" s="16"/>
      <c r="P54" s="16">
        <f>MAX(0,(TRUNC((L54*0.8)-M54)))</f>
        <v>0</v>
      </c>
      <c r="Q54" s="5">
        <v>0</v>
      </c>
      <c r="R54" s="1">
        <v>19.579999999999998</v>
      </c>
      <c r="S54" s="65">
        <v>18</v>
      </c>
      <c r="T54" s="5">
        <v>0</v>
      </c>
      <c r="U54" s="1">
        <v>8.67</v>
      </c>
      <c r="V54" s="1">
        <v>14.54</v>
      </c>
      <c r="W54" s="16">
        <f>MAX(0,(TRUNC((U54*0.8)-V54)))</f>
        <v>0</v>
      </c>
      <c r="X54" s="1">
        <v>0</v>
      </c>
      <c r="Y54" s="12">
        <v>40483.410000000003</v>
      </c>
      <c r="Z54" s="2">
        <v>41888.07</v>
      </c>
      <c r="AA54" s="1">
        <v>77</v>
      </c>
      <c r="AB54" s="1">
        <v>99</v>
      </c>
      <c r="AC54" s="1">
        <v>116</v>
      </c>
      <c r="AD54" s="1">
        <v>90</v>
      </c>
      <c r="AE54" s="1">
        <v>336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121</v>
      </c>
      <c r="AV54" s="1">
        <v>160</v>
      </c>
      <c r="AW54" s="1">
        <v>184</v>
      </c>
      <c r="AX54" s="1">
        <v>170</v>
      </c>
      <c r="AY54" s="1">
        <v>314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46</v>
      </c>
      <c r="BF54" s="1">
        <v>38</v>
      </c>
      <c r="BG54" s="1">
        <v>131</v>
      </c>
      <c r="BH54" s="1">
        <v>24</v>
      </c>
      <c r="BI54" s="1">
        <v>349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ht="15">
      <c r="A55" s="1">
        <v>70091</v>
      </c>
      <c r="B55" s="1" t="s">
        <v>106</v>
      </c>
      <c r="C55" s="1">
        <v>30</v>
      </c>
      <c r="D55" s="1">
        <v>285</v>
      </c>
      <c r="E55" s="1" t="s">
        <v>64</v>
      </c>
      <c r="F55" s="1">
        <v>573</v>
      </c>
      <c r="G55" s="1" t="s">
        <v>87</v>
      </c>
      <c r="H55" s="2">
        <v>29.0321</v>
      </c>
      <c r="I55" s="2">
        <v>870.96299999999997</v>
      </c>
      <c r="J55" s="10">
        <f t="shared" si="3"/>
        <v>26128.89</v>
      </c>
      <c r="K55" s="11">
        <f>SUM(P55+T55+W55+Q55)</f>
        <v>30</v>
      </c>
      <c r="L55" s="1">
        <v>18.23</v>
      </c>
      <c r="M55" s="1">
        <v>18.87</v>
      </c>
      <c r="N55" s="5">
        <f t="shared" si="5"/>
        <v>19</v>
      </c>
      <c r="O55" s="20">
        <v>9</v>
      </c>
      <c r="P55" s="5">
        <v>10</v>
      </c>
      <c r="Q55" s="5">
        <v>5</v>
      </c>
      <c r="R55" s="1">
        <v>18.55</v>
      </c>
      <c r="S55" s="65">
        <v>12.5</v>
      </c>
      <c r="T55" s="5">
        <v>5</v>
      </c>
      <c r="U55" s="1">
        <v>8.42</v>
      </c>
      <c r="V55" s="1">
        <v>9.07</v>
      </c>
      <c r="W55" s="5">
        <v>10</v>
      </c>
      <c r="X55" s="1">
        <v>0</v>
      </c>
      <c r="Y55" s="12">
        <v>39367.53</v>
      </c>
      <c r="Z55" s="2">
        <v>31035.31</v>
      </c>
      <c r="AA55" s="1">
        <v>301</v>
      </c>
      <c r="AB55" s="1">
        <v>30</v>
      </c>
      <c r="AC55" s="1">
        <v>176</v>
      </c>
      <c r="AD55" s="1">
        <v>110</v>
      </c>
      <c r="AE55" s="1">
        <v>566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134</v>
      </c>
      <c r="AV55" s="1">
        <v>59</v>
      </c>
      <c r="AW55" s="1">
        <v>354</v>
      </c>
      <c r="AX55" s="1">
        <v>78</v>
      </c>
      <c r="AY55" s="1">
        <v>231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99</v>
      </c>
      <c r="BF55" s="1">
        <v>66</v>
      </c>
      <c r="BG55" s="1">
        <v>100</v>
      </c>
      <c r="BH55" s="1">
        <v>41</v>
      </c>
      <c r="BI55" s="1">
        <v>272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ht="15">
      <c r="A56" s="1">
        <v>70135</v>
      </c>
      <c r="B56" s="1" t="s">
        <v>80</v>
      </c>
      <c r="C56" s="1">
        <v>15</v>
      </c>
      <c r="D56" s="1">
        <v>285</v>
      </c>
      <c r="E56" s="1" t="s">
        <v>64</v>
      </c>
      <c r="F56" s="1">
        <v>567</v>
      </c>
      <c r="G56" s="1" t="s">
        <v>74</v>
      </c>
      <c r="H56" s="2">
        <v>49.295400000000001</v>
      </c>
      <c r="I56" s="2">
        <v>739.43100000000004</v>
      </c>
      <c r="J56" s="10">
        <f t="shared" si="3"/>
        <v>7394.31</v>
      </c>
      <c r="K56" s="11">
        <f>SUM(P56+T56+W56)</f>
        <v>10</v>
      </c>
      <c r="L56" s="1">
        <v>14.67</v>
      </c>
      <c r="M56" s="1">
        <v>9.27</v>
      </c>
      <c r="N56" s="5">
        <f t="shared" si="5"/>
        <v>10</v>
      </c>
      <c r="O56" s="5"/>
      <c r="P56" s="21">
        <v>10</v>
      </c>
      <c r="Q56" s="5">
        <v>10</v>
      </c>
      <c r="R56" s="1">
        <v>20.03</v>
      </c>
      <c r="S56" s="65">
        <v>15.53</v>
      </c>
      <c r="T56" s="5">
        <v>0</v>
      </c>
      <c r="U56" s="1">
        <v>13.47</v>
      </c>
      <c r="V56" s="1">
        <v>24.27</v>
      </c>
      <c r="W56" s="16">
        <f t="shared" ref="W56:W57" si="25">MAX(0,(TRUNC((U56*0.8)-V56)))</f>
        <v>0</v>
      </c>
      <c r="X56" s="1">
        <v>0</v>
      </c>
      <c r="Y56" s="12">
        <v>35615.93</v>
      </c>
      <c r="Z56" s="2">
        <v>29133.58</v>
      </c>
      <c r="AA56" s="1">
        <v>67</v>
      </c>
      <c r="AB56" s="1">
        <v>28</v>
      </c>
      <c r="AC56" s="1">
        <v>107</v>
      </c>
      <c r="AD56" s="1">
        <v>64</v>
      </c>
      <c r="AE56" s="1">
        <v>139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115</v>
      </c>
      <c r="AV56" s="1">
        <v>40</v>
      </c>
      <c r="AW56" s="1">
        <v>140</v>
      </c>
      <c r="AX56" s="1">
        <v>51</v>
      </c>
      <c r="AY56" s="1">
        <v>88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51</v>
      </c>
      <c r="BF56" s="1">
        <v>35</v>
      </c>
      <c r="BG56" s="1">
        <v>89</v>
      </c>
      <c r="BH56" s="1">
        <v>89</v>
      </c>
      <c r="BI56" s="1">
        <v>364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ht="15">
      <c r="A57" s="1">
        <v>70259</v>
      </c>
      <c r="B57" s="1" t="s">
        <v>155</v>
      </c>
      <c r="C57" s="1">
        <v>24</v>
      </c>
      <c r="D57" s="1">
        <v>285</v>
      </c>
      <c r="E57" s="1" t="s">
        <v>64</v>
      </c>
      <c r="F57" s="1">
        <v>974</v>
      </c>
      <c r="G57" s="1" t="s">
        <v>110</v>
      </c>
      <c r="H57" s="2">
        <v>35.979999999999997</v>
      </c>
      <c r="I57" s="2">
        <v>863.52</v>
      </c>
      <c r="J57" s="10">
        <f t="shared" si="3"/>
        <v>21588</v>
      </c>
      <c r="K57" s="11">
        <f t="shared" ref="K57:K58" si="26">SUM(P57+T57+W57+Q57)</f>
        <v>25</v>
      </c>
      <c r="L57" s="1">
        <v>8.48</v>
      </c>
      <c r="M57" s="1">
        <v>2.54</v>
      </c>
      <c r="N57" s="5">
        <f t="shared" si="5"/>
        <v>10</v>
      </c>
      <c r="O57" s="5"/>
      <c r="P57" s="35">
        <v>10</v>
      </c>
      <c r="Q57" s="5">
        <v>5</v>
      </c>
      <c r="R57" s="1">
        <v>21.31</v>
      </c>
      <c r="S57" s="65">
        <v>9.0399999999999991</v>
      </c>
      <c r="T57" s="5">
        <v>10</v>
      </c>
      <c r="U57" s="1">
        <v>10.58</v>
      </c>
      <c r="V57" s="1">
        <v>20.71</v>
      </c>
      <c r="W57" s="16">
        <f t="shared" si="25"/>
        <v>0</v>
      </c>
      <c r="X57" s="1">
        <v>0</v>
      </c>
      <c r="Y57" s="12">
        <v>34864.620000000003</v>
      </c>
      <c r="Z57" s="2">
        <v>23602.880000000001</v>
      </c>
      <c r="AA57" s="1">
        <v>121</v>
      </c>
      <c r="AB57" s="1">
        <v>45</v>
      </c>
      <c r="AC57" s="1">
        <v>45</v>
      </c>
      <c r="AD57" s="1">
        <v>30</v>
      </c>
      <c r="AE57" s="1">
        <v>61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173</v>
      </c>
      <c r="AV57" s="1">
        <v>143</v>
      </c>
      <c r="AW57" s="1">
        <v>171</v>
      </c>
      <c r="AX57" s="1">
        <v>192</v>
      </c>
      <c r="AY57" s="1">
        <v>98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93</v>
      </c>
      <c r="BF57" s="1">
        <v>53</v>
      </c>
      <c r="BG57" s="1">
        <v>54</v>
      </c>
      <c r="BH57" s="1">
        <v>161</v>
      </c>
      <c r="BI57" s="1">
        <v>497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ht="15">
      <c r="A58" s="1">
        <v>70023</v>
      </c>
      <c r="B58" s="1" t="s">
        <v>185</v>
      </c>
      <c r="C58" s="1">
        <v>12</v>
      </c>
      <c r="D58" s="1">
        <v>285</v>
      </c>
      <c r="E58" s="1" t="s">
        <v>64</v>
      </c>
      <c r="F58" s="1">
        <v>991</v>
      </c>
      <c r="G58" s="1" t="s">
        <v>141</v>
      </c>
      <c r="H58" s="2">
        <v>54.37</v>
      </c>
      <c r="I58" s="2">
        <v>652.44000000000005</v>
      </c>
      <c r="J58" s="10">
        <f t="shared" si="3"/>
        <v>13048.800000000001</v>
      </c>
      <c r="K58" s="11">
        <f t="shared" si="26"/>
        <v>20</v>
      </c>
      <c r="L58" s="1">
        <v>23.04</v>
      </c>
      <c r="M58" s="1">
        <v>-8.67</v>
      </c>
      <c r="N58" s="5">
        <f t="shared" si="5"/>
        <v>0</v>
      </c>
      <c r="O58" s="5"/>
      <c r="P58" s="5">
        <v>0</v>
      </c>
      <c r="Q58" s="5">
        <v>5</v>
      </c>
      <c r="R58" s="1">
        <v>16.5</v>
      </c>
      <c r="S58" s="65">
        <v>1.08</v>
      </c>
      <c r="T58" s="5">
        <v>15</v>
      </c>
      <c r="U58" s="1">
        <v>11.29</v>
      </c>
      <c r="V58" s="1">
        <v>-2.17</v>
      </c>
      <c r="W58" s="5">
        <v>0</v>
      </c>
      <c r="X58" s="1">
        <v>0</v>
      </c>
      <c r="Y58" s="12">
        <v>33165.699999999997</v>
      </c>
      <c r="Z58" s="2">
        <v>-6361.29</v>
      </c>
      <c r="AA58" s="1">
        <v>92</v>
      </c>
      <c r="AB58" s="1">
        <v>69</v>
      </c>
      <c r="AC58" s="1">
        <v>91</v>
      </c>
      <c r="AD58" s="1">
        <v>118</v>
      </c>
      <c r="AE58" s="1">
        <v>-104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80</v>
      </c>
      <c r="AV58" s="1">
        <v>50</v>
      </c>
      <c r="AW58" s="1">
        <v>72</v>
      </c>
      <c r="AX58" s="1">
        <v>42</v>
      </c>
      <c r="AY58" s="1">
        <v>13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53</v>
      </c>
      <c r="BF58" s="1">
        <v>45</v>
      </c>
      <c r="BG58" s="1">
        <v>45</v>
      </c>
      <c r="BH58" s="1">
        <v>30</v>
      </c>
      <c r="BI58" s="1">
        <v>-26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ht="15">
      <c r="A59" s="1">
        <v>70163</v>
      </c>
      <c r="B59" s="1" t="s">
        <v>187</v>
      </c>
      <c r="C59" s="1">
        <v>18</v>
      </c>
      <c r="D59" s="1">
        <v>285</v>
      </c>
      <c r="E59" s="1" t="s">
        <v>64</v>
      </c>
      <c r="F59" s="1">
        <v>974</v>
      </c>
      <c r="G59" s="1" t="s">
        <v>110</v>
      </c>
      <c r="H59" s="2">
        <v>57.171399999999998</v>
      </c>
      <c r="I59" s="2">
        <v>1029.0852</v>
      </c>
      <c r="J59" s="10">
        <f t="shared" si="3"/>
        <v>5145.4259999999995</v>
      </c>
      <c r="K59" s="11">
        <f>SUM(P59+T59+W59)</f>
        <v>5</v>
      </c>
      <c r="L59" s="1">
        <v>5.03</v>
      </c>
      <c r="M59" s="1">
        <v>4.67</v>
      </c>
      <c r="N59" s="5">
        <f t="shared" si="5"/>
        <v>0</v>
      </c>
      <c r="O59" s="16"/>
      <c r="P59" s="16">
        <f>MAX(0,(TRUNC((L59*0.8)-M59)))</f>
        <v>0</v>
      </c>
      <c r="Q59" s="5">
        <v>2</v>
      </c>
      <c r="R59" s="1">
        <v>15.56</v>
      </c>
      <c r="S59" s="65">
        <v>12.61</v>
      </c>
      <c r="T59" s="5">
        <v>0</v>
      </c>
      <c r="U59" s="1">
        <v>10.53</v>
      </c>
      <c r="V59" s="1">
        <v>6.39</v>
      </c>
      <c r="W59" s="5">
        <v>5</v>
      </c>
      <c r="X59" s="1">
        <v>0</v>
      </c>
      <c r="Y59" s="12">
        <v>32015.98</v>
      </c>
      <c r="Z59" s="2">
        <v>14121.34</v>
      </c>
      <c r="AA59" s="1">
        <v>15</v>
      </c>
      <c r="AB59" s="1">
        <v>22</v>
      </c>
      <c r="AC59" s="1">
        <v>50</v>
      </c>
      <c r="AD59" s="1">
        <v>29</v>
      </c>
      <c r="AE59" s="1">
        <v>84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78</v>
      </c>
      <c r="AV59" s="1">
        <v>82</v>
      </c>
      <c r="AW59" s="1">
        <v>125</v>
      </c>
      <c r="AX59" s="1">
        <v>72</v>
      </c>
      <c r="AY59" s="1">
        <v>48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58</v>
      </c>
      <c r="BF59" s="1">
        <v>50</v>
      </c>
      <c r="BG59" s="1">
        <v>74</v>
      </c>
      <c r="BH59" s="1">
        <v>65</v>
      </c>
      <c r="BI59" s="1">
        <v>115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ht="15">
      <c r="A60" s="1">
        <v>70144</v>
      </c>
      <c r="B60" s="1" t="s">
        <v>177</v>
      </c>
      <c r="C60" s="1">
        <v>12</v>
      </c>
      <c r="D60" s="1">
        <v>285</v>
      </c>
      <c r="E60" s="1" t="s">
        <v>64</v>
      </c>
      <c r="F60" s="1">
        <v>567</v>
      </c>
      <c r="G60" s="1" t="s">
        <v>74</v>
      </c>
      <c r="H60" s="2">
        <v>64.44</v>
      </c>
      <c r="I60" s="2">
        <v>773.28</v>
      </c>
      <c r="J60" s="10">
        <f t="shared" si="3"/>
        <v>19332</v>
      </c>
      <c r="K60" s="11">
        <f>SUM(P60+T60+W60+Q60)</f>
        <v>25</v>
      </c>
      <c r="L60" s="1">
        <v>9.25</v>
      </c>
      <c r="M60" s="1">
        <v>5.83</v>
      </c>
      <c r="N60" s="5">
        <f t="shared" si="5"/>
        <v>10</v>
      </c>
      <c r="O60" s="5"/>
      <c r="P60" s="21">
        <v>10</v>
      </c>
      <c r="Q60" s="5">
        <v>0</v>
      </c>
      <c r="R60" s="1">
        <v>14.42</v>
      </c>
      <c r="S60" s="65">
        <v>7.25</v>
      </c>
      <c r="T60" s="5">
        <v>5</v>
      </c>
      <c r="U60" s="1">
        <v>16.96</v>
      </c>
      <c r="V60" s="1">
        <v>8.5</v>
      </c>
      <c r="W60" s="5">
        <v>10</v>
      </c>
      <c r="X60" s="1">
        <v>0</v>
      </c>
      <c r="Y60" s="12">
        <v>31414.5</v>
      </c>
      <c r="Z60" s="2">
        <v>12823.56</v>
      </c>
      <c r="AA60" s="1">
        <v>46</v>
      </c>
      <c r="AB60" s="1">
        <v>31</v>
      </c>
      <c r="AC60" s="1">
        <v>49</v>
      </c>
      <c r="AD60" s="1">
        <v>1</v>
      </c>
      <c r="AE60" s="1">
        <v>70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69</v>
      </c>
      <c r="AV60" s="1">
        <v>106</v>
      </c>
      <c r="AW60" s="1">
        <v>51</v>
      </c>
      <c r="AX60" s="1">
        <v>0</v>
      </c>
      <c r="AY60" s="1">
        <v>27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114</v>
      </c>
      <c r="BF60" s="1">
        <v>48</v>
      </c>
      <c r="BG60" s="1">
        <v>38</v>
      </c>
      <c r="BH60" s="1">
        <v>55</v>
      </c>
      <c r="BI60" s="1">
        <v>102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ht="15">
      <c r="A61" s="1">
        <v>70233</v>
      </c>
      <c r="B61" s="1" t="s">
        <v>216</v>
      </c>
      <c r="C61" s="1">
        <v>12</v>
      </c>
      <c r="D61" s="1">
        <v>285</v>
      </c>
      <c r="E61" s="1" t="s">
        <v>64</v>
      </c>
      <c r="F61" s="1">
        <v>557</v>
      </c>
      <c r="G61" s="1" t="s">
        <v>69</v>
      </c>
      <c r="H61" s="2">
        <v>77.78</v>
      </c>
      <c r="I61" s="2">
        <v>933.36</v>
      </c>
      <c r="J61" s="10">
        <f t="shared" si="3"/>
        <v>9333.6</v>
      </c>
      <c r="K61" s="11">
        <f t="shared" ref="K61:K63" si="27">SUM(P61+T61+W61)</f>
        <v>10</v>
      </c>
      <c r="L61" s="1">
        <v>11.83</v>
      </c>
      <c r="M61" s="1">
        <v>6</v>
      </c>
      <c r="N61" s="5">
        <v>0</v>
      </c>
      <c r="O61" s="5"/>
      <c r="P61" s="5">
        <v>5</v>
      </c>
      <c r="Q61" s="5">
        <v>3</v>
      </c>
      <c r="R61" s="1">
        <v>9.83</v>
      </c>
      <c r="S61" s="65">
        <v>8.08</v>
      </c>
      <c r="T61" s="5">
        <v>0</v>
      </c>
      <c r="U61" s="1">
        <v>10.96</v>
      </c>
      <c r="V61" s="1">
        <v>10.75</v>
      </c>
      <c r="W61" s="5">
        <v>5</v>
      </c>
      <c r="X61" s="1">
        <v>0</v>
      </c>
      <c r="Y61" s="12">
        <v>30450.87</v>
      </c>
      <c r="Z61" s="2">
        <v>18667.2</v>
      </c>
      <c r="AA61" s="1">
        <v>41</v>
      </c>
      <c r="AB61" s="1">
        <v>69</v>
      </c>
      <c r="AC61" s="1">
        <v>56</v>
      </c>
      <c r="AD61" s="1">
        <v>21</v>
      </c>
      <c r="AE61" s="1">
        <v>72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65</v>
      </c>
      <c r="AV61" s="1">
        <v>48</v>
      </c>
      <c r="AW61" s="1">
        <v>22</v>
      </c>
      <c r="AX61" s="1">
        <v>14</v>
      </c>
      <c r="AY61" s="1">
        <v>39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59</v>
      </c>
      <c r="BF61" s="1">
        <v>112</v>
      </c>
      <c r="BG61" s="1">
        <v>9</v>
      </c>
      <c r="BH61" s="1">
        <v>15</v>
      </c>
      <c r="BI61" s="1">
        <v>129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ht="15">
      <c r="A62" s="1">
        <v>70269</v>
      </c>
      <c r="B62" s="1" t="s">
        <v>125</v>
      </c>
      <c r="C62" s="1">
        <v>10</v>
      </c>
      <c r="D62" s="1">
        <v>285</v>
      </c>
      <c r="E62" s="1" t="s">
        <v>64</v>
      </c>
      <c r="F62" s="1">
        <v>285</v>
      </c>
      <c r="G62" s="1" t="s">
        <v>64</v>
      </c>
      <c r="H62" s="2">
        <v>125.14</v>
      </c>
      <c r="I62" s="2">
        <v>1251.4000000000001</v>
      </c>
      <c r="J62" s="10">
        <f t="shared" si="3"/>
        <v>8759.8000000000011</v>
      </c>
      <c r="K62" s="11">
        <f t="shared" si="27"/>
        <v>7</v>
      </c>
      <c r="L62" s="1">
        <v>5.65</v>
      </c>
      <c r="M62" s="1">
        <v>6.1</v>
      </c>
      <c r="N62" s="5">
        <f t="shared" ref="N62:N119" si="28">O62+P62</f>
        <v>5</v>
      </c>
      <c r="O62" s="21">
        <v>3</v>
      </c>
      <c r="P62" s="72">
        <v>2</v>
      </c>
      <c r="Q62" s="5">
        <v>0</v>
      </c>
      <c r="R62" s="1">
        <v>5.8</v>
      </c>
      <c r="S62" s="65">
        <v>9.5</v>
      </c>
      <c r="T62" s="5">
        <v>0</v>
      </c>
      <c r="U62" s="1">
        <v>12.6</v>
      </c>
      <c r="V62" s="1">
        <v>10.1</v>
      </c>
      <c r="W62" s="5">
        <v>5</v>
      </c>
      <c r="X62" s="1">
        <v>0</v>
      </c>
      <c r="Y62" s="12">
        <v>30096.17</v>
      </c>
      <c r="Z62" s="2">
        <v>32160.98</v>
      </c>
      <c r="AA62" s="1">
        <v>11</v>
      </c>
      <c r="AB62" s="1">
        <v>17</v>
      </c>
      <c r="AC62" s="1">
        <v>32</v>
      </c>
      <c r="AD62" s="1">
        <v>10</v>
      </c>
      <c r="AE62" s="1">
        <v>61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14</v>
      </c>
      <c r="AV62" s="1">
        <v>19</v>
      </c>
      <c r="AW62" s="1">
        <v>15</v>
      </c>
      <c r="AX62" s="1">
        <v>39</v>
      </c>
      <c r="AY62" s="1">
        <v>95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19</v>
      </c>
      <c r="BF62" s="1">
        <v>52</v>
      </c>
      <c r="BG62" s="1">
        <v>64</v>
      </c>
      <c r="BH62" s="1">
        <v>34</v>
      </c>
      <c r="BI62" s="1">
        <v>101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ht="15">
      <c r="A63" s="1">
        <v>70159</v>
      </c>
      <c r="B63" s="1" t="s">
        <v>166</v>
      </c>
      <c r="C63" s="1">
        <v>20</v>
      </c>
      <c r="D63" s="1">
        <v>285</v>
      </c>
      <c r="E63" s="1" t="s">
        <v>64</v>
      </c>
      <c r="F63" s="1">
        <v>322</v>
      </c>
      <c r="G63" s="1" t="s">
        <v>167</v>
      </c>
      <c r="H63" s="2">
        <v>68.760000000000005</v>
      </c>
      <c r="I63" s="2">
        <v>1375.2</v>
      </c>
      <c r="J63" s="10">
        <f t="shared" si="3"/>
        <v>0</v>
      </c>
      <c r="K63" s="11">
        <f t="shared" si="27"/>
        <v>0</v>
      </c>
      <c r="L63" s="1">
        <v>4.1500000000000004</v>
      </c>
      <c r="M63" s="1">
        <v>21</v>
      </c>
      <c r="N63" s="5">
        <f t="shared" si="28"/>
        <v>0</v>
      </c>
      <c r="O63" s="16"/>
      <c r="P63" s="16">
        <f>MAX(0,(TRUNC((L63*0.8)-M63)))</f>
        <v>0</v>
      </c>
      <c r="Q63" s="5">
        <v>0</v>
      </c>
      <c r="R63" s="1">
        <v>12.7</v>
      </c>
      <c r="S63" s="65">
        <v>30.55</v>
      </c>
      <c r="T63" s="5">
        <v>0</v>
      </c>
      <c r="U63" s="1">
        <v>3.35</v>
      </c>
      <c r="V63" s="1">
        <v>11.65</v>
      </c>
      <c r="W63" s="16">
        <f t="shared" ref="W63:W65" si="29">MAX(0,(TRUNC((U63*0.8)-V63)))</f>
        <v>0</v>
      </c>
      <c r="X63" s="1">
        <v>0</v>
      </c>
      <c r="Y63" s="12">
        <v>27779.040000000001</v>
      </c>
      <c r="Z63" s="2">
        <v>86981.4</v>
      </c>
      <c r="AA63" s="1">
        <v>6</v>
      </c>
      <c r="AB63" s="1">
        <v>9</v>
      </c>
      <c r="AC63" s="1">
        <v>46</v>
      </c>
      <c r="AD63" s="1">
        <v>53</v>
      </c>
      <c r="AE63" s="1">
        <v>420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57</v>
      </c>
      <c r="AV63" s="1">
        <v>42</v>
      </c>
      <c r="AW63" s="1">
        <v>145</v>
      </c>
      <c r="AX63" s="1">
        <v>62</v>
      </c>
      <c r="AY63" s="1">
        <v>612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16</v>
      </c>
      <c r="BF63" s="1">
        <v>27</v>
      </c>
      <c r="BG63" s="1">
        <v>28</v>
      </c>
      <c r="BH63" s="1">
        <v>19</v>
      </c>
      <c r="BI63" s="1">
        <v>233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ht="15">
      <c r="A64" s="1">
        <v>70128</v>
      </c>
      <c r="B64" s="1" t="s">
        <v>134</v>
      </c>
      <c r="C64" s="1">
        <v>20</v>
      </c>
      <c r="D64" s="1">
        <v>285</v>
      </c>
      <c r="E64" s="1" t="s">
        <v>64</v>
      </c>
      <c r="F64" s="1">
        <v>573</v>
      </c>
      <c r="G64" s="1" t="s">
        <v>87</v>
      </c>
      <c r="H64" s="2">
        <v>50.367400000000004</v>
      </c>
      <c r="I64" s="2">
        <v>1007.348</v>
      </c>
      <c r="J64" s="10">
        <f t="shared" si="3"/>
        <v>18132.263999999999</v>
      </c>
      <c r="K64" s="11">
        <f>SUM(P64+T64+W64+Q64)</f>
        <v>18</v>
      </c>
      <c r="L64" s="1">
        <v>8.15</v>
      </c>
      <c r="M64" s="1">
        <v>0.7</v>
      </c>
      <c r="N64" s="5">
        <f t="shared" si="28"/>
        <v>10</v>
      </c>
      <c r="O64" s="5"/>
      <c r="P64" s="21">
        <v>10</v>
      </c>
      <c r="Q64" s="5">
        <v>3</v>
      </c>
      <c r="R64" s="1">
        <v>13.88</v>
      </c>
      <c r="S64" s="65">
        <v>8.3000000000000007</v>
      </c>
      <c r="T64" s="5">
        <v>5</v>
      </c>
      <c r="U64" s="1">
        <v>5.22</v>
      </c>
      <c r="V64" s="1">
        <v>5.6</v>
      </c>
      <c r="W64" s="16">
        <f t="shared" si="29"/>
        <v>0</v>
      </c>
      <c r="X64" s="1">
        <v>0</v>
      </c>
      <c r="Y64" s="12">
        <v>27450.23</v>
      </c>
      <c r="Z64" s="2">
        <v>9720.91</v>
      </c>
      <c r="AA64" s="1">
        <v>73</v>
      </c>
      <c r="AB64" s="1">
        <v>31</v>
      </c>
      <c r="AC64" s="1">
        <v>39</v>
      </c>
      <c r="AD64" s="1">
        <v>71</v>
      </c>
      <c r="AE64" s="1">
        <v>14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112</v>
      </c>
      <c r="AV64" s="1">
        <v>65</v>
      </c>
      <c r="AW64" s="1">
        <v>94</v>
      </c>
      <c r="AX64" s="1">
        <v>78</v>
      </c>
      <c r="AY64" s="1">
        <v>67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41</v>
      </c>
      <c r="BF64" s="1">
        <v>65</v>
      </c>
      <c r="BG64" s="1">
        <v>23</v>
      </c>
      <c r="BH64" s="1">
        <v>16</v>
      </c>
      <c r="BI64" s="1">
        <v>112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ht="15">
      <c r="A65" s="1">
        <v>70169</v>
      </c>
      <c r="B65" s="1" t="s">
        <v>137</v>
      </c>
      <c r="C65" s="1">
        <v>15</v>
      </c>
      <c r="D65" s="1">
        <v>285</v>
      </c>
      <c r="E65" s="1" t="s">
        <v>64</v>
      </c>
      <c r="F65" s="1">
        <v>562</v>
      </c>
      <c r="G65" s="1" t="s">
        <v>65</v>
      </c>
      <c r="H65" s="2">
        <v>30.07</v>
      </c>
      <c r="I65" s="2">
        <v>451.05</v>
      </c>
      <c r="J65" s="10">
        <f t="shared" si="3"/>
        <v>2255.25</v>
      </c>
      <c r="K65" s="11">
        <f>SUM(P65+T65+W65)</f>
        <v>5</v>
      </c>
      <c r="L65" s="1">
        <v>14.37</v>
      </c>
      <c r="M65" s="1">
        <v>8.1300000000000008</v>
      </c>
      <c r="N65" s="5">
        <f t="shared" si="28"/>
        <v>5</v>
      </c>
      <c r="O65" s="5"/>
      <c r="P65" s="21">
        <v>5</v>
      </c>
      <c r="Q65" s="5">
        <v>2</v>
      </c>
      <c r="R65" s="1">
        <v>32.6</v>
      </c>
      <c r="S65" s="65">
        <v>24.87</v>
      </c>
      <c r="T65" s="5">
        <v>0</v>
      </c>
      <c r="U65" s="1">
        <v>11.83</v>
      </c>
      <c r="V65" s="1">
        <v>14.67</v>
      </c>
      <c r="W65" s="16">
        <f t="shared" si="29"/>
        <v>0</v>
      </c>
      <c r="X65" s="1">
        <v>0</v>
      </c>
      <c r="Y65" s="12">
        <v>26521.74</v>
      </c>
      <c r="Z65" s="2">
        <v>14734.3</v>
      </c>
      <c r="AA65" s="1">
        <v>73</v>
      </c>
      <c r="AB65" s="1">
        <v>27</v>
      </c>
      <c r="AC65" s="1">
        <v>103</v>
      </c>
      <c r="AD65" s="1">
        <v>52</v>
      </c>
      <c r="AE65" s="1">
        <v>122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138</v>
      </c>
      <c r="AV65" s="1">
        <v>152</v>
      </c>
      <c r="AW65" s="1">
        <v>173</v>
      </c>
      <c r="AX65" s="1">
        <v>204</v>
      </c>
      <c r="AY65" s="1">
        <v>148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48</v>
      </c>
      <c r="BF65" s="1">
        <v>34</v>
      </c>
      <c r="BG65" s="1">
        <v>94</v>
      </c>
      <c r="BH65" s="1">
        <v>37</v>
      </c>
      <c r="BI65" s="1">
        <v>220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ht="15">
      <c r="A66" s="1">
        <v>70016</v>
      </c>
      <c r="B66" s="1" t="s">
        <v>128</v>
      </c>
      <c r="C66" s="1">
        <v>5</v>
      </c>
      <c r="D66" s="1">
        <v>285</v>
      </c>
      <c r="E66" s="1" t="s">
        <v>64</v>
      </c>
      <c r="F66" s="1">
        <v>562</v>
      </c>
      <c r="G66" s="1" t="s">
        <v>65</v>
      </c>
      <c r="H66" s="2">
        <v>61.49</v>
      </c>
      <c r="I66" s="2">
        <v>307.45</v>
      </c>
      <c r="J66" s="10">
        <f t="shared" si="3"/>
        <v>19984.25</v>
      </c>
      <c r="K66" s="11">
        <f t="shared" ref="K66:K67" si="30">SUM(P66+T66+W66+Q66)</f>
        <v>65</v>
      </c>
      <c r="L66" s="1">
        <v>9</v>
      </c>
      <c r="M66" s="1">
        <v>3</v>
      </c>
      <c r="N66" s="5">
        <f t="shared" si="28"/>
        <v>7</v>
      </c>
      <c r="O66" s="21">
        <v>5</v>
      </c>
      <c r="P66" s="20">
        <v>2</v>
      </c>
      <c r="Q66" s="5">
        <v>3</v>
      </c>
      <c r="R66" s="1">
        <v>53.1</v>
      </c>
      <c r="S66" s="65">
        <v>0.8</v>
      </c>
      <c r="T66" s="5">
        <v>40</v>
      </c>
      <c r="U66" s="1">
        <v>20</v>
      </c>
      <c r="V66" s="1">
        <v>-0.2</v>
      </c>
      <c r="W66" s="5">
        <v>20</v>
      </c>
      <c r="X66" s="1">
        <v>0</v>
      </c>
      <c r="Y66" s="12">
        <v>25241.64</v>
      </c>
      <c r="Z66" s="2">
        <v>1106.82</v>
      </c>
      <c r="AA66" s="1">
        <v>1</v>
      </c>
      <c r="AB66" s="1">
        <v>10</v>
      </c>
      <c r="AC66" s="1">
        <v>32</v>
      </c>
      <c r="AD66" s="1">
        <v>14</v>
      </c>
      <c r="AE66" s="1">
        <v>15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42</v>
      </c>
      <c r="AV66" s="1">
        <v>74</v>
      </c>
      <c r="AW66" s="1">
        <v>133</v>
      </c>
      <c r="AX66" s="1">
        <v>107</v>
      </c>
      <c r="AY66" s="1">
        <v>4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31</v>
      </c>
      <c r="BF66" s="1">
        <v>24</v>
      </c>
      <c r="BG66" s="1">
        <v>50</v>
      </c>
      <c r="BH66" s="1">
        <v>14</v>
      </c>
      <c r="BI66" s="1">
        <v>-1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ht="15">
      <c r="A67" s="1">
        <v>70277</v>
      </c>
      <c r="B67" s="1" t="s">
        <v>138</v>
      </c>
      <c r="C67" s="1">
        <v>18</v>
      </c>
      <c r="D67" s="1">
        <v>285</v>
      </c>
      <c r="E67" s="1" t="s">
        <v>64</v>
      </c>
      <c r="F67" s="1">
        <v>558</v>
      </c>
      <c r="G67" s="1" t="s">
        <v>67</v>
      </c>
      <c r="H67" s="2">
        <v>41.593600000000002</v>
      </c>
      <c r="I67" s="2">
        <v>748.6848</v>
      </c>
      <c r="J67" s="10">
        <f t="shared" si="3"/>
        <v>5989.4784</v>
      </c>
      <c r="K67" s="11">
        <f t="shared" si="30"/>
        <v>8</v>
      </c>
      <c r="L67" s="1">
        <v>3.14</v>
      </c>
      <c r="M67" s="1">
        <v>3.67</v>
      </c>
      <c r="N67" s="5">
        <f t="shared" si="28"/>
        <v>0</v>
      </c>
      <c r="O67" s="16"/>
      <c r="P67" s="16">
        <f>MAX(0,(TRUNC((L67*0.8)-M67)))</f>
        <v>0</v>
      </c>
      <c r="Q67" s="5">
        <v>0</v>
      </c>
      <c r="R67" s="1">
        <v>24.47</v>
      </c>
      <c r="S67" s="65">
        <v>17.78</v>
      </c>
      <c r="T67" s="5">
        <v>3</v>
      </c>
      <c r="U67" s="1">
        <v>5.89</v>
      </c>
      <c r="V67" s="1">
        <v>2.11</v>
      </c>
      <c r="W67" s="5">
        <v>5</v>
      </c>
      <c r="X67" s="1">
        <v>0</v>
      </c>
      <c r="Y67" s="12">
        <v>25080.94</v>
      </c>
      <c r="Z67" s="2">
        <v>6447.01</v>
      </c>
      <c r="AA67" s="1">
        <v>16</v>
      </c>
      <c r="AB67" s="1">
        <v>35</v>
      </c>
      <c r="AC67" s="1">
        <v>17</v>
      </c>
      <c r="AD67" s="1">
        <v>12</v>
      </c>
      <c r="AE67" s="1">
        <v>66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183</v>
      </c>
      <c r="AV67" s="1">
        <v>123</v>
      </c>
      <c r="AW67" s="1">
        <v>113</v>
      </c>
      <c r="AX67" s="1">
        <v>166</v>
      </c>
      <c r="AY67" s="1">
        <v>51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52</v>
      </c>
      <c r="BF67" s="1">
        <v>7</v>
      </c>
      <c r="BG67" s="1">
        <v>29</v>
      </c>
      <c r="BH67" s="1">
        <v>43</v>
      </c>
      <c r="BI67" s="1">
        <v>38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ht="15">
      <c r="A68" s="1">
        <v>70110</v>
      </c>
      <c r="B68" s="1" t="s">
        <v>235</v>
      </c>
      <c r="C68" s="1">
        <v>18</v>
      </c>
      <c r="D68" s="1">
        <v>285</v>
      </c>
      <c r="E68" s="1" t="s">
        <v>64</v>
      </c>
      <c r="F68" s="1">
        <v>567</v>
      </c>
      <c r="G68" s="1" t="s">
        <v>74</v>
      </c>
      <c r="H68" s="2">
        <v>51.52</v>
      </c>
      <c r="I68" s="2">
        <v>927.36</v>
      </c>
      <c r="J68" s="10">
        <f t="shared" si="3"/>
        <v>13910.4</v>
      </c>
      <c r="K68" s="11">
        <f t="shared" ref="K68:K69" si="31">SUM(P68+T68+W68)</f>
        <v>15</v>
      </c>
      <c r="L68" s="1">
        <v>12.72</v>
      </c>
      <c r="M68" s="1">
        <v>0.06</v>
      </c>
      <c r="N68" s="5">
        <f t="shared" si="28"/>
        <v>15</v>
      </c>
      <c r="O68" s="5"/>
      <c r="P68" s="21">
        <v>15</v>
      </c>
      <c r="Q68" s="5">
        <v>5</v>
      </c>
      <c r="R68" s="1">
        <v>7.47</v>
      </c>
      <c r="S68" s="65">
        <v>9.94</v>
      </c>
      <c r="T68" s="5">
        <v>0</v>
      </c>
      <c r="U68" s="1">
        <v>6.61</v>
      </c>
      <c r="V68" s="1">
        <v>9.5</v>
      </c>
      <c r="W68" s="16">
        <f t="shared" ref="W68:W72" si="32">MAX(0,(TRUNC((U68*0.8)-V68)))</f>
        <v>0</v>
      </c>
      <c r="X68" s="1">
        <v>0</v>
      </c>
      <c r="Y68" s="12">
        <v>24858.400000000001</v>
      </c>
      <c r="Z68" s="2">
        <v>13446.72</v>
      </c>
      <c r="AA68" s="1">
        <v>112</v>
      </c>
      <c r="AB68" s="1">
        <v>58</v>
      </c>
      <c r="AC68" s="1">
        <v>64</v>
      </c>
      <c r="AD68" s="1">
        <v>48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41</v>
      </c>
      <c r="AV68" s="1">
        <v>81</v>
      </c>
      <c r="AW68" s="1">
        <v>33</v>
      </c>
      <c r="AX68" s="1">
        <v>40</v>
      </c>
      <c r="AY68" s="1">
        <v>89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46</v>
      </c>
      <c r="BF68" s="1">
        <v>67</v>
      </c>
      <c r="BG68" s="1">
        <v>9</v>
      </c>
      <c r="BH68" s="1">
        <v>61</v>
      </c>
      <c r="BI68" s="1">
        <v>171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ht="15">
      <c r="A69" s="1">
        <v>70306</v>
      </c>
      <c r="B69" s="1" t="s">
        <v>204</v>
      </c>
      <c r="C69" s="1">
        <v>16</v>
      </c>
      <c r="D69" s="1">
        <v>285</v>
      </c>
      <c r="E69" s="1" t="s">
        <v>64</v>
      </c>
      <c r="F69" s="1">
        <v>558</v>
      </c>
      <c r="G69" s="1" t="s">
        <v>67</v>
      </c>
      <c r="H69" s="2">
        <v>81.209999999999994</v>
      </c>
      <c r="I69" s="2">
        <v>1299.3599999999999</v>
      </c>
      <c r="J69" s="10">
        <f t="shared" si="3"/>
        <v>0</v>
      </c>
      <c r="K69" s="11">
        <f t="shared" si="31"/>
        <v>0</v>
      </c>
      <c r="L69" s="1">
        <v>5.88</v>
      </c>
      <c r="M69" s="1">
        <v>7</v>
      </c>
      <c r="N69" s="5">
        <f t="shared" si="28"/>
        <v>0</v>
      </c>
      <c r="O69" s="16"/>
      <c r="P69" s="16">
        <f t="shared" ref="P69:P72" si="33">MAX(0,(TRUNC((L69*0.8)-M69)))</f>
        <v>0</v>
      </c>
      <c r="Q69" s="5">
        <v>1</v>
      </c>
      <c r="R69" s="1">
        <v>10.84</v>
      </c>
      <c r="S69" s="65">
        <v>10.19</v>
      </c>
      <c r="T69" s="5">
        <v>0</v>
      </c>
      <c r="U69" s="1">
        <v>2.16</v>
      </c>
      <c r="V69" s="1">
        <v>6.25</v>
      </c>
      <c r="W69" s="16">
        <f t="shared" si="32"/>
        <v>0</v>
      </c>
      <c r="X69" s="1">
        <v>0</v>
      </c>
      <c r="Y69" s="12">
        <v>24525.42</v>
      </c>
      <c r="Z69" s="2">
        <v>17460.150000000001</v>
      </c>
      <c r="AA69" s="1">
        <v>32</v>
      </c>
      <c r="AB69" s="1">
        <v>48</v>
      </c>
      <c r="AC69" s="1">
        <v>28</v>
      </c>
      <c r="AD69" s="1">
        <v>20</v>
      </c>
      <c r="AE69" s="1">
        <v>112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82</v>
      </c>
      <c r="AV69" s="1">
        <v>10</v>
      </c>
      <c r="AW69" s="1">
        <v>53</v>
      </c>
      <c r="AX69" s="1">
        <v>67</v>
      </c>
      <c r="AY69" s="1">
        <v>3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13</v>
      </c>
      <c r="BF69" s="1">
        <v>21</v>
      </c>
      <c r="BG69" s="1">
        <v>9</v>
      </c>
      <c r="BH69" s="1">
        <v>4</v>
      </c>
      <c r="BI69" s="1">
        <v>100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ht="15">
      <c r="A70" s="1">
        <v>70129</v>
      </c>
      <c r="B70" s="1" t="s">
        <v>142</v>
      </c>
      <c r="C70" s="1">
        <v>16</v>
      </c>
      <c r="D70" s="1">
        <v>285</v>
      </c>
      <c r="E70" s="1" t="s">
        <v>64</v>
      </c>
      <c r="F70" s="1">
        <v>558</v>
      </c>
      <c r="G70" s="1" t="s">
        <v>67</v>
      </c>
      <c r="H70" s="2">
        <v>47.85</v>
      </c>
      <c r="I70" s="2">
        <v>765.6</v>
      </c>
      <c r="J70" s="10">
        <f t="shared" si="3"/>
        <v>5359.2</v>
      </c>
      <c r="K70" s="11">
        <f>SUM(P70+T70+W70+Q70)</f>
        <v>7</v>
      </c>
      <c r="L70" s="1">
        <v>5.75</v>
      </c>
      <c r="M70" s="1">
        <v>8.69</v>
      </c>
      <c r="N70" s="5">
        <f t="shared" si="28"/>
        <v>0</v>
      </c>
      <c r="O70" s="16"/>
      <c r="P70" s="16">
        <f t="shared" si="33"/>
        <v>0</v>
      </c>
      <c r="Q70" s="5">
        <v>2</v>
      </c>
      <c r="R70" s="1">
        <v>16.91</v>
      </c>
      <c r="S70" s="65">
        <v>7.19</v>
      </c>
      <c r="T70" s="5">
        <v>5</v>
      </c>
      <c r="U70" s="1">
        <v>9.31</v>
      </c>
      <c r="V70" s="1">
        <v>10.38</v>
      </c>
      <c r="W70" s="16">
        <f t="shared" si="32"/>
        <v>0</v>
      </c>
      <c r="X70" s="1">
        <v>0</v>
      </c>
      <c r="Y70" s="12">
        <v>24475.279999999999</v>
      </c>
      <c r="Z70" s="2">
        <v>20097</v>
      </c>
      <c r="AA70" s="1">
        <v>27</v>
      </c>
      <c r="AB70" s="1">
        <v>16</v>
      </c>
      <c r="AC70" s="1">
        <v>52</v>
      </c>
      <c r="AD70" s="1">
        <v>10</v>
      </c>
      <c r="AE70" s="1">
        <v>139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77</v>
      </c>
      <c r="AV70" s="1">
        <v>38</v>
      </c>
      <c r="AW70" s="1">
        <v>149</v>
      </c>
      <c r="AX70" s="1">
        <v>51</v>
      </c>
      <c r="AY70" s="1">
        <v>115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22</v>
      </c>
      <c r="BF70" s="1">
        <v>52</v>
      </c>
      <c r="BG70" s="1">
        <v>63</v>
      </c>
      <c r="BH70" s="1">
        <v>76</v>
      </c>
      <c r="BI70" s="1">
        <v>166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ht="15">
      <c r="A71" s="1">
        <v>70024</v>
      </c>
      <c r="B71" s="1" t="s">
        <v>196</v>
      </c>
      <c r="C71" s="1">
        <v>20</v>
      </c>
      <c r="D71" s="1">
        <v>285</v>
      </c>
      <c r="E71" s="1" t="s">
        <v>64</v>
      </c>
      <c r="F71" s="1">
        <v>558</v>
      </c>
      <c r="G71" s="1" t="s">
        <v>67</v>
      </c>
      <c r="H71" s="2">
        <v>77.58</v>
      </c>
      <c r="I71" s="2">
        <v>1551.6</v>
      </c>
      <c r="J71" s="10">
        <f t="shared" si="3"/>
        <v>0</v>
      </c>
      <c r="K71" s="11">
        <f>SUM(P71+T71+W71)</f>
        <v>0</v>
      </c>
      <c r="L71" s="1">
        <v>5.8</v>
      </c>
      <c r="M71" s="1">
        <v>4</v>
      </c>
      <c r="N71" s="5">
        <f t="shared" si="28"/>
        <v>0</v>
      </c>
      <c r="O71" s="16"/>
      <c r="P71" s="16">
        <f t="shared" si="33"/>
        <v>0</v>
      </c>
      <c r="Q71" s="5">
        <v>0</v>
      </c>
      <c r="R71" s="1">
        <v>4.32</v>
      </c>
      <c r="S71" s="65">
        <v>3.05</v>
      </c>
      <c r="T71" s="5">
        <v>0</v>
      </c>
      <c r="U71" s="1">
        <v>5.15</v>
      </c>
      <c r="V71" s="1">
        <v>12.55</v>
      </c>
      <c r="W71" s="16">
        <f t="shared" si="32"/>
        <v>0</v>
      </c>
      <c r="X71" s="1">
        <v>0</v>
      </c>
      <c r="Y71" s="12">
        <v>23700.69</v>
      </c>
      <c r="Z71" s="2">
        <v>30488.94</v>
      </c>
      <c r="AA71" s="1">
        <v>23</v>
      </c>
      <c r="AB71" s="1">
        <v>26</v>
      </c>
      <c r="AC71" s="1">
        <v>65</v>
      </c>
      <c r="AD71" s="1">
        <v>30</v>
      </c>
      <c r="AE71" s="1">
        <v>80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35</v>
      </c>
      <c r="AV71" s="1">
        <v>19</v>
      </c>
      <c r="AW71" s="1">
        <v>26</v>
      </c>
      <c r="AX71" s="1">
        <v>32</v>
      </c>
      <c r="AY71" s="1">
        <v>62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33</v>
      </c>
      <c r="BF71" s="1">
        <v>18</v>
      </c>
      <c r="BG71" s="1">
        <v>42</v>
      </c>
      <c r="BH71" s="1">
        <v>38</v>
      </c>
      <c r="BI71" s="1">
        <v>251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ht="15">
      <c r="A72" s="1">
        <v>70055</v>
      </c>
      <c r="B72" s="1" t="s">
        <v>139</v>
      </c>
      <c r="C72" s="1">
        <v>28</v>
      </c>
      <c r="D72" s="1">
        <v>285</v>
      </c>
      <c r="E72" s="1" t="s">
        <v>64</v>
      </c>
      <c r="F72" s="1">
        <v>974</v>
      </c>
      <c r="G72" s="1" t="s">
        <v>110</v>
      </c>
      <c r="H72" s="2">
        <v>33.523099999999999</v>
      </c>
      <c r="I72" s="2">
        <v>938.64679999999998</v>
      </c>
      <c r="J72" s="10">
        <f t="shared" si="3"/>
        <v>5631.8807999999999</v>
      </c>
      <c r="K72" s="11">
        <f t="shared" ref="K72:K76" si="34">SUM(P72+T72+W72+Q72)</f>
        <v>6</v>
      </c>
      <c r="L72" s="1">
        <v>4.2</v>
      </c>
      <c r="M72" s="1">
        <v>2.54</v>
      </c>
      <c r="N72" s="5">
        <f t="shared" si="28"/>
        <v>0</v>
      </c>
      <c r="O72" s="16"/>
      <c r="P72" s="16">
        <f t="shared" si="33"/>
        <v>0</v>
      </c>
      <c r="Q72" s="5">
        <v>1</v>
      </c>
      <c r="R72" s="1">
        <v>11.38</v>
      </c>
      <c r="S72" s="65">
        <v>4.93</v>
      </c>
      <c r="T72" s="5">
        <v>5</v>
      </c>
      <c r="U72" s="1">
        <v>9.11</v>
      </c>
      <c r="V72" s="1">
        <v>11.21</v>
      </c>
      <c r="W72" s="16">
        <f t="shared" si="32"/>
        <v>0</v>
      </c>
      <c r="X72" s="1">
        <v>0</v>
      </c>
      <c r="Y72" s="12">
        <v>23164.46</v>
      </c>
      <c r="Z72" s="2">
        <v>12839.35</v>
      </c>
      <c r="AA72" s="1">
        <v>40</v>
      </c>
      <c r="AB72" s="1">
        <v>21</v>
      </c>
      <c r="AC72" s="1">
        <v>44</v>
      </c>
      <c r="AD72" s="1">
        <v>46</v>
      </c>
      <c r="AE72" s="1">
        <v>71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183</v>
      </c>
      <c r="AV72" s="1">
        <v>44</v>
      </c>
      <c r="AW72" s="1">
        <v>69</v>
      </c>
      <c r="AX72" s="1">
        <v>89</v>
      </c>
      <c r="AY72" s="1">
        <v>-2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101</v>
      </c>
      <c r="BF72" s="1">
        <v>43</v>
      </c>
      <c r="BG72" s="1">
        <v>128</v>
      </c>
      <c r="BH72" s="1">
        <v>9</v>
      </c>
      <c r="BI72" s="1">
        <v>314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ht="15">
      <c r="A73" s="1">
        <v>70093</v>
      </c>
      <c r="B73" s="1" t="s">
        <v>144</v>
      </c>
      <c r="C73" s="1">
        <v>16</v>
      </c>
      <c r="D73" s="1">
        <v>285</v>
      </c>
      <c r="E73" s="1" t="s">
        <v>64</v>
      </c>
      <c r="F73" s="1">
        <v>573</v>
      </c>
      <c r="G73" s="1" t="s">
        <v>87</v>
      </c>
      <c r="H73" s="2">
        <v>61.95</v>
      </c>
      <c r="I73" s="2">
        <v>991.2</v>
      </c>
      <c r="J73" s="10">
        <f t="shared" si="3"/>
        <v>12885.6</v>
      </c>
      <c r="K73" s="11">
        <f t="shared" si="34"/>
        <v>13</v>
      </c>
      <c r="L73" s="1">
        <v>4.8099999999999996</v>
      </c>
      <c r="M73" s="1">
        <v>0.62</v>
      </c>
      <c r="N73" s="5">
        <f t="shared" si="28"/>
        <v>5</v>
      </c>
      <c r="O73" s="5"/>
      <c r="P73" s="20">
        <v>5</v>
      </c>
      <c r="Q73" s="5">
        <v>0</v>
      </c>
      <c r="R73" s="1">
        <v>10.78</v>
      </c>
      <c r="S73" s="65">
        <v>6.06</v>
      </c>
      <c r="T73" s="5">
        <v>3</v>
      </c>
      <c r="U73" s="1">
        <v>7.47</v>
      </c>
      <c r="V73" s="1">
        <v>5.31</v>
      </c>
      <c r="W73" s="5">
        <v>5</v>
      </c>
      <c r="X73" s="1">
        <v>0</v>
      </c>
      <c r="Y73" s="12">
        <v>22859.55</v>
      </c>
      <c r="Z73" s="2">
        <v>7434</v>
      </c>
      <c r="AA73" s="1">
        <v>34</v>
      </c>
      <c r="AB73" s="1">
        <v>22</v>
      </c>
      <c r="AC73" s="1">
        <v>21</v>
      </c>
      <c r="AD73" s="1">
        <v>22</v>
      </c>
      <c r="AE73" s="1">
        <v>10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68</v>
      </c>
      <c r="AV73" s="1">
        <v>43</v>
      </c>
      <c r="AW73" s="1">
        <v>54</v>
      </c>
      <c r="AX73" s="1">
        <v>58</v>
      </c>
      <c r="AY73" s="1">
        <v>25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31</v>
      </c>
      <c r="BF73" s="1">
        <v>60</v>
      </c>
      <c r="BG73" s="1">
        <v>42</v>
      </c>
      <c r="BH73" s="1">
        <v>33</v>
      </c>
      <c r="BI73" s="1">
        <v>85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ht="15">
      <c r="A74" s="1">
        <v>70972</v>
      </c>
      <c r="B74" s="1" t="s">
        <v>181</v>
      </c>
      <c r="C74" s="1">
        <v>20</v>
      </c>
      <c r="D74" s="1">
        <v>285</v>
      </c>
      <c r="E74" s="1" t="s">
        <v>64</v>
      </c>
      <c r="F74" s="1">
        <v>558</v>
      </c>
      <c r="G74" s="1" t="s">
        <v>67</v>
      </c>
      <c r="H74" s="2">
        <v>100.1</v>
      </c>
      <c r="I74" s="2">
        <v>2002</v>
      </c>
      <c r="J74" s="10">
        <f t="shared" si="3"/>
        <v>12012</v>
      </c>
      <c r="K74" s="11">
        <f t="shared" si="34"/>
        <v>6</v>
      </c>
      <c r="L74" s="1">
        <v>6.12</v>
      </c>
      <c r="M74" s="1">
        <v>9</v>
      </c>
      <c r="N74" s="5">
        <f t="shared" si="28"/>
        <v>0</v>
      </c>
      <c r="O74" s="16"/>
      <c r="P74" s="16">
        <f t="shared" ref="P74:P75" si="35">MAX(0,(TRUNC((L74*0.8)-M74)))</f>
        <v>0</v>
      </c>
      <c r="Q74" s="5">
        <v>3</v>
      </c>
      <c r="R74" s="1">
        <v>2.7</v>
      </c>
      <c r="S74" s="65">
        <v>0.6</v>
      </c>
      <c r="T74" s="5">
        <v>3</v>
      </c>
      <c r="U74" s="1">
        <v>2.42</v>
      </c>
      <c r="V74" s="1">
        <v>2.9</v>
      </c>
      <c r="W74" s="16">
        <f t="shared" ref="W74:W86" si="36">MAX(0,(TRUNC((U74*0.8)-V74)))</f>
        <v>0</v>
      </c>
      <c r="X74" s="1">
        <v>0</v>
      </c>
      <c r="Y74" s="12">
        <v>22522.5</v>
      </c>
      <c r="Z74" s="2">
        <v>25025</v>
      </c>
      <c r="AA74" s="1">
        <v>72</v>
      </c>
      <c r="AB74" s="1">
        <v>31</v>
      </c>
      <c r="AC74" s="1">
        <v>21</v>
      </c>
      <c r="AD74" s="1">
        <v>28</v>
      </c>
      <c r="AE74" s="1">
        <v>180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18</v>
      </c>
      <c r="AV74" s="1">
        <v>20</v>
      </c>
      <c r="AW74" s="1">
        <v>21</v>
      </c>
      <c r="AX74" s="1">
        <v>10</v>
      </c>
      <c r="AY74" s="1">
        <v>12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7</v>
      </c>
      <c r="BF74" s="1">
        <v>29</v>
      </c>
      <c r="BG74" s="1">
        <v>10</v>
      </c>
      <c r="BH74" s="1">
        <v>34</v>
      </c>
      <c r="BI74" s="1">
        <v>58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ht="15">
      <c r="A75" s="1">
        <v>70130</v>
      </c>
      <c r="B75" s="1" t="s">
        <v>163</v>
      </c>
      <c r="C75" s="1">
        <v>24</v>
      </c>
      <c r="D75" s="1">
        <v>285</v>
      </c>
      <c r="E75" s="1" t="s">
        <v>64</v>
      </c>
      <c r="F75" s="1">
        <v>974</v>
      </c>
      <c r="G75" s="1" t="s">
        <v>110</v>
      </c>
      <c r="H75" s="2">
        <v>31.439900000000002</v>
      </c>
      <c r="I75" s="2">
        <v>754.55759999999998</v>
      </c>
      <c r="J75" s="10">
        <f t="shared" si="3"/>
        <v>4527.3455999999996</v>
      </c>
      <c r="K75" s="11">
        <f t="shared" si="34"/>
        <v>6</v>
      </c>
      <c r="L75" s="1">
        <v>5.38</v>
      </c>
      <c r="M75" s="1">
        <v>5.46</v>
      </c>
      <c r="N75" s="5">
        <f t="shared" si="28"/>
        <v>0</v>
      </c>
      <c r="O75" s="16"/>
      <c r="P75" s="16">
        <f t="shared" si="35"/>
        <v>0</v>
      </c>
      <c r="Q75" s="5">
        <v>3</v>
      </c>
      <c r="R75" s="1">
        <v>16.850000000000001</v>
      </c>
      <c r="S75" s="65">
        <v>11.92</v>
      </c>
      <c r="T75" s="5">
        <v>3</v>
      </c>
      <c r="U75" s="1">
        <v>7.52</v>
      </c>
      <c r="V75" s="1">
        <v>6.83</v>
      </c>
      <c r="W75" s="16">
        <f t="shared" si="36"/>
        <v>0</v>
      </c>
      <c r="X75" s="1">
        <v>0</v>
      </c>
      <c r="Y75" s="12">
        <v>22448.09</v>
      </c>
      <c r="Z75" s="2">
        <v>14619.55</v>
      </c>
      <c r="AA75" s="1">
        <v>56</v>
      </c>
      <c r="AB75" s="1">
        <v>72</v>
      </c>
      <c r="AC75" s="1">
        <v>25</v>
      </c>
      <c r="AD75" s="1">
        <v>24</v>
      </c>
      <c r="AE75" s="1">
        <v>131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126</v>
      </c>
      <c r="AV75" s="1">
        <v>102</v>
      </c>
      <c r="AW75" s="1">
        <v>166</v>
      </c>
      <c r="AX75" s="1">
        <v>123</v>
      </c>
      <c r="AY75" s="1">
        <v>170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75</v>
      </c>
      <c r="BF75" s="1">
        <v>46</v>
      </c>
      <c r="BG75" s="1">
        <v>63</v>
      </c>
      <c r="BH75" s="1">
        <v>39</v>
      </c>
      <c r="BI75" s="1">
        <v>164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ht="15">
      <c r="A76" s="1">
        <v>70976</v>
      </c>
      <c r="B76" s="1" t="s">
        <v>191</v>
      </c>
      <c r="C76" s="1">
        <v>20</v>
      </c>
      <c r="D76" s="1">
        <v>285</v>
      </c>
      <c r="E76" s="1" t="s">
        <v>64</v>
      </c>
      <c r="F76" s="1">
        <v>974</v>
      </c>
      <c r="G76" s="1" t="s">
        <v>110</v>
      </c>
      <c r="H76" s="2">
        <v>40.81</v>
      </c>
      <c r="I76" s="2">
        <v>816.2</v>
      </c>
      <c r="J76" s="10">
        <f t="shared" si="3"/>
        <v>11426.800000000001</v>
      </c>
      <c r="K76" s="11">
        <f t="shared" si="34"/>
        <v>14</v>
      </c>
      <c r="L76" s="1">
        <v>5.68</v>
      </c>
      <c r="M76" s="1">
        <v>0.95</v>
      </c>
      <c r="N76" s="5">
        <f t="shared" si="28"/>
        <v>10</v>
      </c>
      <c r="O76" s="5"/>
      <c r="P76" s="35">
        <v>10</v>
      </c>
      <c r="Q76" s="5">
        <v>1</v>
      </c>
      <c r="R76" s="1">
        <v>19.079999999999998</v>
      </c>
      <c r="S76" s="65">
        <v>13.45</v>
      </c>
      <c r="T76" s="5">
        <v>3</v>
      </c>
      <c r="U76" s="1">
        <v>1.6</v>
      </c>
      <c r="V76" s="1">
        <v>4.5999999999999996</v>
      </c>
      <c r="W76" s="16">
        <f t="shared" si="36"/>
        <v>0</v>
      </c>
      <c r="X76" s="1">
        <v>0</v>
      </c>
      <c r="Y76" s="12">
        <v>21506.87</v>
      </c>
      <c r="Z76" s="2">
        <v>7427.42</v>
      </c>
      <c r="AA76" s="1">
        <v>37</v>
      </c>
      <c r="AB76" s="1">
        <v>36</v>
      </c>
      <c r="AC76" s="1">
        <v>53</v>
      </c>
      <c r="AD76" s="1">
        <v>11</v>
      </c>
      <c r="AE76" s="1">
        <v>19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163</v>
      </c>
      <c r="AV76" s="1">
        <v>95</v>
      </c>
      <c r="AW76" s="1">
        <v>143</v>
      </c>
      <c r="AX76" s="1">
        <v>56</v>
      </c>
      <c r="AY76" s="1">
        <v>71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15</v>
      </c>
      <c r="BF76" s="1">
        <v>4</v>
      </c>
      <c r="BG76" s="1">
        <v>14</v>
      </c>
      <c r="BH76" s="1">
        <v>2</v>
      </c>
      <c r="BI76" s="1">
        <v>92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ht="15">
      <c r="A77" s="1">
        <v>70040</v>
      </c>
      <c r="B77" s="1" t="s">
        <v>121</v>
      </c>
      <c r="C77" s="1">
        <v>25</v>
      </c>
      <c r="D77" s="1">
        <v>285</v>
      </c>
      <c r="E77" s="1" t="s">
        <v>64</v>
      </c>
      <c r="F77" s="1">
        <v>35</v>
      </c>
      <c r="G77" s="1" t="s">
        <v>76</v>
      </c>
      <c r="H77" s="2">
        <v>42.5</v>
      </c>
      <c r="I77" s="2">
        <v>1062.5</v>
      </c>
      <c r="J77" s="10">
        <f t="shared" si="3"/>
        <v>0</v>
      </c>
      <c r="K77" s="11">
        <f>SUM(P77+T77+W77)</f>
        <v>0</v>
      </c>
      <c r="L77" s="1">
        <v>2.08</v>
      </c>
      <c r="M77" s="1">
        <v>2.3199999999999998</v>
      </c>
      <c r="N77" s="5">
        <f t="shared" si="28"/>
        <v>0</v>
      </c>
      <c r="O77" s="16"/>
      <c r="P77" s="16">
        <f>MAX(0,(TRUNC((L77*0.8)-M77)))</f>
        <v>0</v>
      </c>
      <c r="Q77" s="5">
        <v>1</v>
      </c>
      <c r="R77" s="1">
        <v>10.9</v>
      </c>
      <c r="S77" s="65">
        <v>8.7200000000000006</v>
      </c>
      <c r="T77" s="5">
        <v>0</v>
      </c>
      <c r="U77" s="1">
        <v>6.06</v>
      </c>
      <c r="V77" s="1">
        <v>7.96</v>
      </c>
      <c r="W77" s="16">
        <f t="shared" si="36"/>
        <v>0</v>
      </c>
      <c r="X77" s="1">
        <v>0</v>
      </c>
      <c r="Y77" s="12">
        <v>20230</v>
      </c>
      <c r="Z77" s="2">
        <v>20315</v>
      </c>
      <c r="AA77" s="1">
        <v>10</v>
      </c>
      <c r="AB77" s="1">
        <v>12</v>
      </c>
      <c r="AC77" s="1">
        <v>22</v>
      </c>
      <c r="AD77" s="1">
        <v>28</v>
      </c>
      <c r="AE77" s="1">
        <v>58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125</v>
      </c>
      <c r="AV77" s="1">
        <v>65</v>
      </c>
      <c r="AW77" s="1">
        <v>72</v>
      </c>
      <c r="AX77" s="1">
        <v>86</v>
      </c>
      <c r="AY77" s="1">
        <v>221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26</v>
      </c>
      <c r="BF77" s="1">
        <v>68</v>
      </c>
      <c r="BG77" s="1">
        <v>53</v>
      </c>
      <c r="BH77" s="1">
        <v>77</v>
      </c>
      <c r="BI77" s="1">
        <v>199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ht="15">
      <c r="A78" s="1">
        <v>75000</v>
      </c>
      <c r="B78" s="1" t="s">
        <v>156</v>
      </c>
      <c r="C78" s="1">
        <v>25</v>
      </c>
      <c r="D78" s="1">
        <v>285</v>
      </c>
      <c r="E78" s="1" t="s">
        <v>64</v>
      </c>
      <c r="F78" s="1">
        <v>285</v>
      </c>
      <c r="G78" s="1" t="s">
        <v>64</v>
      </c>
      <c r="H78" s="2">
        <v>31.3019</v>
      </c>
      <c r="I78" s="2">
        <v>782.54750000000001</v>
      </c>
      <c r="J78" s="10">
        <f t="shared" si="3"/>
        <v>12520.76</v>
      </c>
      <c r="K78" s="11">
        <f>SUM(P78+T78+W78+Q78)</f>
        <v>16</v>
      </c>
      <c r="L78" s="1">
        <v>5.96</v>
      </c>
      <c r="M78" s="1">
        <v>0.28000000000000003</v>
      </c>
      <c r="N78" s="5">
        <f t="shared" si="28"/>
        <v>10</v>
      </c>
      <c r="O78" s="5"/>
      <c r="P78" s="21">
        <v>10</v>
      </c>
      <c r="Q78" s="5">
        <v>3</v>
      </c>
      <c r="R78" s="1">
        <v>10.9</v>
      </c>
      <c r="S78" s="65">
        <v>6.56</v>
      </c>
      <c r="T78" s="5">
        <v>3</v>
      </c>
      <c r="U78" s="1">
        <v>8.24</v>
      </c>
      <c r="V78" s="1">
        <v>9.1199999999999992</v>
      </c>
      <c r="W78" s="16">
        <f t="shared" si="36"/>
        <v>0</v>
      </c>
      <c r="X78" s="1">
        <v>0</v>
      </c>
      <c r="Y78" s="12">
        <v>19641.939999999999</v>
      </c>
      <c r="Z78" s="2">
        <v>12865.08</v>
      </c>
      <c r="AA78" s="1">
        <v>107</v>
      </c>
      <c r="AB78" s="1">
        <v>3</v>
      </c>
      <c r="AC78" s="1">
        <v>7</v>
      </c>
      <c r="AD78" s="1">
        <v>67</v>
      </c>
      <c r="AE78" s="1">
        <v>7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71</v>
      </c>
      <c r="AV78" s="1">
        <v>53</v>
      </c>
      <c r="AW78" s="1">
        <v>133</v>
      </c>
      <c r="AX78" s="1">
        <v>84</v>
      </c>
      <c r="AY78" s="1">
        <v>176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83</v>
      </c>
      <c r="BF78" s="1">
        <v>36</v>
      </c>
      <c r="BG78" s="1">
        <v>87</v>
      </c>
      <c r="BH78" s="1">
        <v>36</v>
      </c>
      <c r="BI78" s="1">
        <v>228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ht="15">
      <c r="A79" s="1">
        <v>70245</v>
      </c>
      <c r="B79" s="1" t="s">
        <v>217</v>
      </c>
      <c r="C79" s="1">
        <v>8</v>
      </c>
      <c r="D79" s="1">
        <v>285</v>
      </c>
      <c r="E79" s="1" t="s">
        <v>64</v>
      </c>
      <c r="F79" s="1">
        <v>387</v>
      </c>
      <c r="G79" s="1" t="s">
        <v>94</v>
      </c>
      <c r="H79" s="2">
        <v>73.37</v>
      </c>
      <c r="I79" s="2">
        <v>586.96</v>
      </c>
      <c r="J79" s="10">
        <f t="shared" si="3"/>
        <v>2934.8</v>
      </c>
      <c r="K79" s="11">
        <f t="shared" ref="K79:K80" si="37">SUM(P79+T79+W79)</f>
        <v>5</v>
      </c>
      <c r="L79" s="1">
        <v>9.19</v>
      </c>
      <c r="M79" s="1">
        <v>4.88</v>
      </c>
      <c r="N79" s="5">
        <f t="shared" si="28"/>
        <v>5</v>
      </c>
      <c r="O79" s="5"/>
      <c r="P79" s="21">
        <v>5</v>
      </c>
      <c r="Q79" s="5">
        <v>5</v>
      </c>
      <c r="R79" s="1">
        <v>18.059999999999999</v>
      </c>
      <c r="S79" s="65">
        <v>13.5</v>
      </c>
      <c r="T79" s="5">
        <v>0</v>
      </c>
      <c r="U79" s="1">
        <v>6.19</v>
      </c>
      <c r="V79" s="1">
        <v>9.3800000000000008</v>
      </c>
      <c r="W79" s="16">
        <f t="shared" si="36"/>
        <v>0</v>
      </c>
      <c r="X79" s="1">
        <v>0</v>
      </c>
      <c r="Y79" s="12">
        <v>19626.48</v>
      </c>
      <c r="Z79" s="2">
        <v>10491.91</v>
      </c>
      <c r="AA79" s="1">
        <v>28</v>
      </c>
      <c r="AB79" s="1">
        <v>13</v>
      </c>
      <c r="AC79" s="1">
        <v>29</v>
      </c>
      <c r="AD79" s="1">
        <v>20</v>
      </c>
      <c r="AE79" s="1">
        <v>39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54</v>
      </c>
      <c r="AV79" s="1">
        <v>40</v>
      </c>
      <c r="AW79" s="1">
        <v>48</v>
      </c>
      <c r="AX79" s="1">
        <v>45</v>
      </c>
      <c r="AY79" s="1">
        <v>29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9</v>
      </c>
      <c r="BF79" s="1">
        <v>18</v>
      </c>
      <c r="BG79" s="1">
        <v>23</v>
      </c>
      <c r="BH79" s="1">
        <v>17</v>
      </c>
      <c r="BI79" s="1">
        <v>75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ht="15">
      <c r="A80" s="1">
        <v>70138</v>
      </c>
      <c r="B80" s="1" t="s">
        <v>148</v>
      </c>
      <c r="C80" s="1">
        <v>12</v>
      </c>
      <c r="D80" s="1">
        <v>285</v>
      </c>
      <c r="E80" s="1" t="s">
        <v>64</v>
      </c>
      <c r="F80" s="1">
        <v>35</v>
      </c>
      <c r="G80" s="1" t="s">
        <v>76</v>
      </c>
      <c r="H80" s="2">
        <v>73.620900000000006</v>
      </c>
      <c r="I80" s="2">
        <v>883.45079999999996</v>
      </c>
      <c r="J80" s="10">
        <f t="shared" si="3"/>
        <v>0</v>
      </c>
      <c r="K80" s="11">
        <f t="shared" si="37"/>
        <v>0</v>
      </c>
      <c r="L80" s="1">
        <v>4.42</v>
      </c>
      <c r="M80" s="1">
        <v>3.92</v>
      </c>
      <c r="N80" s="5">
        <f t="shared" si="28"/>
        <v>0</v>
      </c>
      <c r="O80" s="16"/>
      <c r="P80" s="16">
        <f t="shared" ref="P80:P81" si="38">MAX(0,(TRUNC((L80*0.8)-M80)))</f>
        <v>0</v>
      </c>
      <c r="Q80" s="5">
        <v>2</v>
      </c>
      <c r="R80" s="1">
        <v>12.42</v>
      </c>
      <c r="S80" s="65">
        <v>14.33</v>
      </c>
      <c r="T80" s="5">
        <v>0</v>
      </c>
      <c r="U80" s="1">
        <v>5</v>
      </c>
      <c r="V80" s="1">
        <v>4.92</v>
      </c>
      <c r="W80" s="16">
        <f t="shared" si="36"/>
        <v>0</v>
      </c>
      <c r="X80" s="1">
        <v>0</v>
      </c>
      <c r="Y80" s="12">
        <v>19288.68</v>
      </c>
      <c r="Z80" s="2">
        <v>11632.1</v>
      </c>
      <c r="AA80" s="1">
        <v>22</v>
      </c>
      <c r="AB80" s="1">
        <v>9</v>
      </c>
      <c r="AC80" s="1">
        <v>17</v>
      </c>
      <c r="AD80" s="1">
        <v>19</v>
      </c>
      <c r="AE80" s="1">
        <v>47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36</v>
      </c>
      <c r="AV80" s="1">
        <v>42</v>
      </c>
      <c r="AW80" s="1">
        <v>49</v>
      </c>
      <c r="AX80" s="1">
        <v>86</v>
      </c>
      <c r="AY80" s="1">
        <v>52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12</v>
      </c>
      <c r="BF80" s="1">
        <v>30</v>
      </c>
      <c r="BG80" s="1">
        <v>15</v>
      </c>
      <c r="BH80" s="1">
        <v>36</v>
      </c>
      <c r="BI80" s="1">
        <v>59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ht="15">
      <c r="A81" s="1">
        <v>70085</v>
      </c>
      <c r="B81" s="1" t="s">
        <v>153</v>
      </c>
      <c r="C81" s="1">
        <v>12</v>
      </c>
      <c r="D81" s="1">
        <v>285</v>
      </c>
      <c r="E81" s="1" t="s">
        <v>64</v>
      </c>
      <c r="F81" s="1">
        <v>573</v>
      </c>
      <c r="G81" s="1" t="s">
        <v>87</v>
      </c>
      <c r="H81" s="2">
        <v>77.58</v>
      </c>
      <c r="I81" s="2">
        <v>930.96</v>
      </c>
      <c r="J81" s="10">
        <f t="shared" si="3"/>
        <v>5585.76</v>
      </c>
      <c r="K81" s="11">
        <f t="shared" ref="K81:K83" si="39">SUM(P81+T81+W81+Q81)</f>
        <v>6</v>
      </c>
      <c r="L81" s="1">
        <v>0.71</v>
      </c>
      <c r="M81" s="1">
        <v>3.5</v>
      </c>
      <c r="N81" s="5">
        <f t="shared" si="28"/>
        <v>0</v>
      </c>
      <c r="O81" s="16"/>
      <c r="P81" s="16">
        <f t="shared" si="38"/>
        <v>0</v>
      </c>
      <c r="Q81" s="5">
        <v>1</v>
      </c>
      <c r="R81" s="1">
        <v>13.25</v>
      </c>
      <c r="S81" s="65">
        <v>5.92</v>
      </c>
      <c r="T81" s="5">
        <v>5</v>
      </c>
      <c r="U81" s="1">
        <v>6.17</v>
      </c>
      <c r="V81" s="1">
        <v>8.42</v>
      </c>
      <c r="W81" s="16">
        <f t="shared" si="36"/>
        <v>0</v>
      </c>
      <c r="X81" s="1">
        <v>0</v>
      </c>
      <c r="Y81" s="12">
        <v>18735.57</v>
      </c>
      <c r="Z81" s="2">
        <v>16757.28</v>
      </c>
      <c r="AA81" s="1">
        <v>5</v>
      </c>
      <c r="AB81" s="1">
        <v>1</v>
      </c>
      <c r="AC81" s="1">
        <v>2</v>
      </c>
      <c r="AD81" s="1">
        <v>2</v>
      </c>
      <c r="AE81" s="1">
        <v>42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72</v>
      </c>
      <c r="AV81" s="1">
        <v>35</v>
      </c>
      <c r="AW81" s="1">
        <v>52</v>
      </c>
      <c r="AX81" s="1">
        <v>35</v>
      </c>
      <c r="AY81" s="1">
        <v>73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37</v>
      </c>
      <c r="BF81" s="1">
        <v>8</v>
      </c>
      <c r="BG81" s="1">
        <v>9</v>
      </c>
      <c r="BH81" s="1">
        <v>48</v>
      </c>
      <c r="BI81" s="1">
        <v>101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ht="15">
      <c r="A82" s="1">
        <v>70229</v>
      </c>
      <c r="B82" s="1" t="s">
        <v>199</v>
      </c>
      <c r="C82" s="1">
        <v>3</v>
      </c>
      <c r="D82" s="1">
        <v>285</v>
      </c>
      <c r="E82" s="1" t="s">
        <v>64</v>
      </c>
      <c r="F82" s="1">
        <v>567</v>
      </c>
      <c r="G82" s="1" t="s">
        <v>74</v>
      </c>
      <c r="H82" s="2">
        <v>298.38170000000002</v>
      </c>
      <c r="I82" s="2">
        <v>895.14509999999996</v>
      </c>
      <c r="J82" s="10">
        <f t="shared" si="3"/>
        <v>16112.611799999999</v>
      </c>
      <c r="K82" s="11">
        <f t="shared" si="39"/>
        <v>18</v>
      </c>
      <c r="L82" s="1">
        <v>8</v>
      </c>
      <c r="M82" s="1">
        <v>1</v>
      </c>
      <c r="N82" s="5">
        <f t="shared" si="28"/>
        <v>10</v>
      </c>
      <c r="O82" s="5"/>
      <c r="P82" s="21">
        <v>10</v>
      </c>
      <c r="Q82" s="5">
        <v>5</v>
      </c>
      <c r="R82" s="1">
        <v>8.5</v>
      </c>
      <c r="S82" s="65">
        <v>5</v>
      </c>
      <c r="T82" s="5">
        <v>3</v>
      </c>
      <c r="U82" s="1">
        <v>4</v>
      </c>
      <c r="V82" s="1">
        <v>7.67</v>
      </c>
      <c r="W82" s="16">
        <f t="shared" si="36"/>
        <v>0</v>
      </c>
      <c r="X82" s="1">
        <v>0</v>
      </c>
      <c r="Y82" s="12">
        <v>18350.47</v>
      </c>
      <c r="Z82" s="2">
        <v>7757.92</v>
      </c>
      <c r="AA82" s="1">
        <v>6</v>
      </c>
      <c r="AB82" s="1">
        <v>6</v>
      </c>
      <c r="AC82" s="1">
        <v>8</v>
      </c>
      <c r="AD82" s="1">
        <v>14</v>
      </c>
      <c r="AE82" s="1">
        <v>3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11</v>
      </c>
      <c r="AV82" s="1">
        <v>3</v>
      </c>
      <c r="AW82" s="1">
        <v>9</v>
      </c>
      <c r="AX82" s="1">
        <v>8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6</v>
      </c>
      <c r="BF82" s="1">
        <v>3</v>
      </c>
      <c r="BG82" s="1">
        <v>4</v>
      </c>
      <c r="BH82" s="1">
        <v>1</v>
      </c>
      <c r="BI82" s="1">
        <v>23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ht="15">
      <c r="A83" s="1">
        <v>70348</v>
      </c>
      <c r="B83" s="1" t="s">
        <v>343</v>
      </c>
      <c r="C83" s="1">
        <v>10</v>
      </c>
      <c r="D83" s="1">
        <v>285</v>
      </c>
      <c r="E83" s="1" t="s">
        <v>64</v>
      </c>
      <c r="F83" s="1">
        <v>285</v>
      </c>
      <c r="G83" s="1" t="s">
        <v>64</v>
      </c>
      <c r="H83" s="2">
        <v>125.1382</v>
      </c>
      <c r="I83" s="2">
        <v>1251.3820000000001</v>
      </c>
      <c r="J83" s="10">
        <f t="shared" si="3"/>
        <v>13765.202000000001</v>
      </c>
      <c r="K83" s="11">
        <f t="shared" si="39"/>
        <v>11</v>
      </c>
      <c r="L83" s="1">
        <v>0</v>
      </c>
      <c r="M83" s="1">
        <v>4</v>
      </c>
      <c r="N83" s="5">
        <f t="shared" si="28"/>
        <v>0</v>
      </c>
      <c r="O83" s="16"/>
      <c r="P83" s="16">
        <f t="shared" ref="P83:P85" si="40">MAX(0,(TRUNC((L83*0.8)-M83)))</f>
        <v>0</v>
      </c>
      <c r="Q83" s="5">
        <v>1</v>
      </c>
      <c r="R83" s="1">
        <v>14.4</v>
      </c>
      <c r="S83" s="65">
        <v>1.1000000000000001</v>
      </c>
      <c r="T83" s="5">
        <v>10</v>
      </c>
      <c r="U83" s="1">
        <v>0</v>
      </c>
      <c r="V83" s="1">
        <v>5</v>
      </c>
      <c r="W83" s="16">
        <f t="shared" si="36"/>
        <v>0</v>
      </c>
      <c r="X83" s="1">
        <v>0</v>
      </c>
      <c r="Y83" s="12">
        <v>18019.900000000001</v>
      </c>
      <c r="Z83" s="2">
        <v>12638.96</v>
      </c>
      <c r="AA83" s="1">
        <v>0</v>
      </c>
      <c r="AB83" s="1">
        <v>0</v>
      </c>
      <c r="AC83" s="1">
        <v>0</v>
      </c>
      <c r="AD83" s="1">
        <v>0</v>
      </c>
      <c r="AE83" s="1">
        <v>40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69</v>
      </c>
      <c r="AV83" s="1">
        <v>150</v>
      </c>
      <c r="AW83" s="1">
        <v>0</v>
      </c>
      <c r="AX83" s="1">
        <v>0</v>
      </c>
      <c r="AY83" s="1">
        <v>11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50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ht="15">
      <c r="A84" s="1">
        <v>70406</v>
      </c>
      <c r="B84" s="1" t="s">
        <v>180</v>
      </c>
      <c r="C84" s="1">
        <v>20</v>
      </c>
      <c r="D84" s="1">
        <v>285</v>
      </c>
      <c r="E84" s="1" t="s">
        <v>64</v>
      </c>
      <c r="F84" s="1">
        <v>562</v>
      </c>
      <c r="G84" s="1" t="s">
        <v>65</v>
      </c>
      <c r="H84" s="2">
        <v>68.760000000000005</v>
      </c>
      <c r="I84" s="2">
        <v>1375.2</v>
      </c>
      <c r="J84" s="10">
        <f t="shared" si="3"/>
        <v>0</v>
      </c>
      <c r="K84" s="11">
        <f t="shared" ref="K84:K85" si="41">SUM(P84+T84+W84)</f>
        <v>0</v>
      </c>
      <c r="L84" s="1">
        <v>0.85</v>
      </c>
      <c r="M84" s="1">
        <v>1.9</v>
      </c>
      <c r="N84" s="5">
        <f t="shared" si="28"/>
        <v>0</v>
      </c>
      <c r="O84" s="16"/>
      <c r="P84" s="16">
        <f t="shared" si="40"/>
        <v>0</v>
      </c>
      <c r="Q84" s="5">
        <v>1</v>
      </c>
      <c r="R84" s="1">
        <v>9.2799999999999994</v>
      </c>
      <c r="S84" s="65">
        <v>10</v>
      </c>
      <c r="T84" s="5">
        <v>0</v>
      </c>
      <c r="U84" s="1">
        <v>2.78</v>
      </c>
      <c r="V84" s="1">
        <v>5.9</v>
      </c>
      <c r="W84" s="16">
        <f t="shared" si="36"/>
        <v>0</v>
      </c>
      <c r="X84" s="1">
        <v>0</v>
      </c>
      <c r="Y84" s="12">
        <v>17740.080000000002</v>
      </c>
      <c r="Z84" s="2">
        <v>10726.56</v>
      </c>
      <c r="AA84" s="1">
        <v>0</v>
      </c>
      <c r="AB84" s="1">
        <v>2</v>
      </c>
      <c r="AC84" s="1">
        <v>11</v>
      </c>
      <c r="AD84" s="1">
        <v>10</v>
      </c>
      <c r="AE84" s="1">
        <v>38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14</v>
      </c>
      <c r="AV84" s="1">
        <v>77</v>
      </c>
      <c r="AW84" s="1">
        <v>111</v>
      </c>
      <c r="AX84" s="1">
        <v>44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15</v>
      </c>
      <c r="BF84" s="1">
        <v>6</v>
      </c>
      <c r="BG84" s="1">
        <v>35</v>
      </c>
      <c r="BH84" s="1">
        <v>5</v>
      </c>
      <c r="BI84" s="1">
        <v>118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ht="15">
      <c r="A85" s="1">
        <v>78116</v>
      </c>
      <c r="B85" s="1" t="s">
        <v>183</v>
      </c>
      <c r="C85" s="1">
        <v>20</v>
      </c>
      <c r="D85" s="1">
        <v>285</v>
      </c>
      <c r="E85" s="1" t="s">
        <v>64</v>
      </c>
      <c r="F85" s="1">
        <v>558</v>
      </c>
      <c r="G85" s="1" t="s">
        <v>67</v>
      </c>
      <c r="H85" s="2">
        <v>52.38</v>
      </c>
      <c r="I85" s="2">
        <v>1047.5999999999999</v>
      </c>
      <c r="J85" s="10">
        <f t="shared" si="3"/>
        <v>0</v>
      </c>
      <c r="K85" s="11">
        <f t="shared" si="41"/>
        <v>0</v>
      </c>
      <c r="L85" s="1">
        <v>3.38</v>
      </c>
      <c r="M85" s="1">
        <v>3.75</v>
      </c>
      <c r="N85" s="5">
        <f t="shared" si="28"/>
        <v>0</v>
      </c>
      <c r="O85" s="16"/>
      <c r="P85" s="16">
        <f t="shared" si="40"/>
        <v>0</v>
      </c>
      <c r="Q85" s="5">
        <v>0</v>
      </c>
      <c r="R85" s="1">
        <v>4.42</v>
      </c>
      <c r="S85" s="65">
        <v>4.5999999999999996</v>
      </c>
      <c r="T85" s="5">
        <v>0</v>
      </c>
      <c r="U85" s="1">
        <v>9.0500000000000007</v>
      </c>
      <c r="V85" s="1">
        <v>10.4</v>
      </c>
      <c r="W85" s="16">
        <f t="shared" si="36"/>
        <v>0</v>
      </c>
      <c r="X85" s="1">
        <v>0</v>
      </c>
      <c r="Y85" s="12">
        <v>17652.060000000001</v>
      </c>
      <c r="Z85" s="2">
        <v>19642.5</v>
      </c>
      <c r="AA85" s="1">
        <v>37</v>
      </c>
      <c r="AB85" s="1">
        <v>18</v>
      </c>
      <c r="AC85" s="1">
        <v>14</v>
      </c>
      <c r="AD85" s="1">
        <v>15</v>
      </c>
      <c r="AE85" s="1">
        <v>75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40</v>
      </c>
      <c r="AV85" s="1">
        <v>15</v>
      </c>
      <c r="AW85" s="1">
        <v>24</v>
      </c>
      <c r="AX85" s="1">
        <v>34</v>
      </c>
      <c r="AY85" s="1">
        <v>92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64</v>
      </c>
      <c r="BF85" s="1">
        <v>21</v>
      </c>
      <c r="BG85" s="1">
        <v>66</v>
      </c>
      <c r="BH85" s="1">
        <v>81</v>
      </c>
      <c r="BI85" s="1">
        <v>208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ht="15">
      <c r="A86" s="1">
        <v>70047</v>
      </c>
      <c r="B86" s="1" t="s">
        <v>200</v>
      </c>
      <c r="C86" s="1">
        <v>16</v>
      </c>
      <c r="D86" s="1">
        <v>285</v>
      </c>
      <c r="E86" s="1" t="s">
        <v>64</v>
      </c>
      <c r="F86" s="1">
        <v>387</v>
      </c>
      <c r="G86" s="1" t="s">
        <v>94</v>
      </c>
      <c r="H86" s="2">
        <v>43.950699999999998</v>
      </c>
      <c r="I86" s="2">
        <v>703.21119999999996</v>
      </c>
      <c r="J86" s="10">
        <f t="shared" si="3"/>
        <v>14064.223999999998</v>
      </c>
      <c r="K86" s="11">
        <f t="shared" ref="K86:K87" si="42">SUM(P86+T86+W86+Q86)</f>
        <v>20</v>
      </c>
      <c r="L86" s="1">
        <v>2.69</v>
      </c>
      <c r="M86" s="1">
        <v>4.12</v>
      </c>
      <c r="N86" s="5">
        <f t="shared" si="28"/>
        <v>5</v>
      </c>
      <c r="O86" s="16"/>
      <c r="P86" s="20">
        <v>5</v>
      </c>
      <c r="Q86" s="5">
        <v>5</v>
      </c>
      <c r="R86" s="1">
        <v>21.31</v>
      </c>
      <c r="S86" s="65">
        <v>4.25</v>
      </c>
      <c r="T86" s="5">
        <v>10</v>
      </c>
      <c r="U86" s="1">
        <v>0.62</v>
      </c>
      <c r="V86" s="1">
        <v>1.1200000000000001</v>
      </c>
      <c r="W86" s="16">
        <f t="shared" si="36"/>
        <v>0</v>
      </c>
      <c r="X86" s="1">
        <v>0</v>
      </c>
      <c r="Y86" s="12">
        <v>17316.580000000002</v>
      </c>
      <c r="Z86" s="2">
        <v>6768.41</v>
      </c>
      <c r="AA86" s="1">
        <v>5</v>
      </c>
      <c r="AB86" s="1">
        <v>2</v>
      </c>
      <c r="AC86" s="1">
        <v>0</v>
      </c>
      <c r="AD86" s="1">
        <v>74</v>
      </c>
      <c r="AE86" s="1">
        <v>66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130</v>
      </c>
      <c r="AV86" s="1">
        <v>117</v>
      </c>
      <c r="AW86" s="1">
        <v>106</v>
      </c>
      <c r="AX86" s="1">
        <v>93</v>
      </c>
      <c r="AY86" s="1">
        <v>70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10</v>
      </c>
      <c r="BH86" s="1">
        <v>0</v>
      </c>
      <c r="BI86" s="1">
        <v>18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ht="15">
      <c r="A87" s="1">
        <v>70010</v>
      </c>
      <c r="B87" s="1" t="s">
        <v>178</v>
      </c>
      <c r="C87" s="1">
        <v>15</v>
      </c>
      <c r="D87" s="1">
        <v>285</v>
      </c>
      <c r="E87" s="1" t="s">
        <v>64</v>
      </c>
      <c r="F87" s="1">
        <v>562</v>
      </c>
      <c r="G87" s="1" t="s">
        <v>65</v>
      </c>
      <c r="H87" s="2">
        <v>28.82</v>
      </c>
      <c r="I87" s="2">
        <v>432.3</v>
      </c>
      <c r="J87" s="10">
        <f t="shared" si="3"/>
        <v>5187.6000000000004</v>
      </c>
      <c r="K87" s="11">
        <f t="shared" si="42"/>
        <v>12</v>
      </c>
      <c r="L87" s="1">
        <v>0.1</v>
      </c>
      <c r="M87" s="1">
        <v>2.73</v>
      </c>
      <c r="N87" s="5">
        <f t="shared" si="28"/>
        <v>0</v>
      </c>
      <c r="O87" s="16"/>
      <c r="P87" s="16">
        <f t="shared" ref="P87:P90" si="43">MAX(0,(TRUNC((L87*0.8)-M87)))</f>
        <v>0</v>
      </c>
      <c r="Q87" s="5">
        <v>2</v>
      </c>
      <c r="R87" s="1">
        <v>26.47</v>
      </c>
      <c r="S87" s="65">
        <v>13.27</v>
      </c>
      <c r="T87" s="5">
        <v>5</v>
      </c>
      <c r="U87" s="1">
        <v>13.23</v>
      </c>
      <c r="V87" s="1">
        <v>7.13</v>
      </c>
      <c r="W87" s="5">
        <v>5</v>
      </c>
      <c r="X87" s="1">
        <v>0</v>
      </c>
      <c r="Y87" s="12">
        <v>17205.54</v>
      </c>
      <c r="Z87" s="2">
        <v>5706.36</v>
      </c>
      <c r="AA87" s="1">
        <v>0</v>
      </c>
      <c r="AB87" s="1">
        <v>0</v>
      </c>
      <c r="AC87" s="1">
        <v>1</v>
      </c>
      <c r="AD87" s="1">
        <v>1</v>
      </c>
      <c r="AE87" s="1">
        <v>41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125</v>
      </c>
      <c r="AV87" s="1">
        <v>76</v>
      </c>
      <c r="AW87" s="1">
        <v>185</v>
      </c>
      <c r="AX87" s="1">
        <v>98</v>
      </c>
      <c r="AY87" s="1">
        <v>50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47</v>
      </c>
      <c r="BF87" s="1">
        <v>35</v>
      </c>
      <c r="BG87" s="1">
        <v>122</v>
      </c>
      <c r="BH87" s="1">
        <v>24</v>
      </c>
      <c r="BI87" s="1">
        <v>107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ht="15">
      <c r="A88" s="1">
        <v>70026</v>
      </c>
      <c r="B88" s="1" t="s">
        <v>143</v>
      </c>
      <c r="C88" s="1">
        <v>18</v>
      </c>
      <c r="D88" s="1">
        <v>285</v>
      </c>
      <c r="E88" s="1" t="s">
        <v>64</v>
      </c>
      <c r="F88" s="1">
        <v>558</v>
      </c>
      <c r="G88" s="1" t="s">
        <v>67</v>
      </c>
      <c r="H88" s="2">
        <v>47.597900000000003</v>
      </c>
      <c r="I88" s="2">
        <v>856.76220000000001</v>
      </c>
      <c r="J88" s="10">
        <f t="shared" si="3"/>
        <v>0</v>
      </c>
      <c r="K88" s="11">
        <f t="shared" ref="K88:K89" si="44">SUM(P88+T88+W88)</f>
        <v>0</v>
      </c>
      <c r="L88" s="1">
        <v>5.86</v>
      </c>
      <c r="M88" s="1">
        <v>4.1100000000000003</v>
      </c>
      <c r="N88" s="5">
        <f t="shared" si="28"/>
        <v>0</v>
      </c>
      <c r="O88" s="16"/>
      <c r="P88" s="16">
        <f t="shared" si="43"/>
        <v>0</v>
      </c>
      <c r="Q88" s="5">
        <v>2</v>
      </c>
      <c r="R88" s="1">
        <v>12.25</v>
      </c>
      <c r="S88" s="65">
        <v>9.17</v>
      </c>
      <c r="T88" s="5">
        <v>0</v>
      </c>
      <c r="U88" s="1">
        <v>1.75</v>
      </c>
      <c r="V88" s="1">
        <v>6.72</v>
      </c>
      <c r="W88" s="16">
        <f t="shared" ref="W88:W91" si="45">MAX(0,(TRUNC((U88*0.8)-V88)))</f>
        <v>0</v>
      </c>
      <c r="X88" s="1">
        <v>0</v>
      </c>
      <c r="Y88" s="12">
        <v>17016.25</v>
      </c>
      <c r="Z88" s="2">
        <v>17135.240000000002</v>
      </c>
      <c r="AA88" s="1">
        <v>34</v>
      </c>
      <c r="AB88" s="1">
        <v>6</v>
      </c>
      <c r="AC88" s="1">
        <v>63</v>
      </c>
      <c r="AD88" s="1">
        <v>11</v>
      </c>
      <c r="AE88" s="1">
        <v>74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87</v>
      </c>
      <c r="AV88" s="1">
        <v>24</v>
      </c>
      <c r="AW88" s="1">
        <v>100</v>
      </c>
      <c r="AX88" s="1">
        <v>43</v>
      </c>
      <c r="AY88" s="1">
        <v>165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20</v>
      </c>
      <c r="BF88" s="1">
        <v>-5</v>
      </c>
      <c r="BG88" s="1">
        <v>5</v>
      </c>
      <c r="BH88" s="1">
        <v>18</v>
      </c>
      <c r="BI88" s="1">
        <v>121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ht="15">
      <c r="A89" s="1">
        <v>70161</v>
      </c>
      <c r="B89" s="1" t="s">
        <v>289</v>
      </c>
      <c r="C89" s="1">
        <v>16</v>
      </c>
      <c r="D89" s="1">
        <v>285</v>
      </c>
      <c r="E89" s="1" t="s">
        <v>64</v>
      </c>
      <c r="F89" s="1">
        <v>567</v>
      </c>
      <c r="G89" s="1" t="s">
        <v>74</v>
      </c>
      <c r="H89" s="2">
        <v>54.11</v>
      </c>
      <c r="I89" s="2">
        <v>865.76</v>
      </c>
      <c r="J89" s="10">
        <f t="shared" si="3"/>
        <v>0</v>
      </c>
      <c r="K89" s="11">
        <f t="shared" si="44"/>
        <v>0</v>
      </c>
      <c r="L89" s="1">
        <v>7.47</v>
      </c>
      <c r="M89" s="1">
        <v>8.56</v>
      </c>
      <c r="N89" s="5">
        <f t="shared" si="28"/>
        <v>0</v>
      </c>
      <c r="O89" s="16"/>
      <c r="P89" s="16">
        <f t="shared" si="43"/>
        <v>0</v>
      </c>
      <c r="Q89" s="5">
        <v>1</v>
      </c>
      <c r="R89" s="1">
        <v>9.5299999999999994</v>
      </c>
      <c r="S89" s="65">
        <v>9.31</v>
      </c>
      <c r="T89" s="5">
        <v>0</v>
      </c>
      <c r="U89" s="1">
        <v>2.44</v>
      </c>
      <c r="V89" s="1">
        <v>3.62</v>
      </c>
      <c r="W89" s="16">
        <f t="shared" si="45"/>
        <v>0</v>
      </c>
      <c r="X89" s="1">
        <v>0</v>
      </c>
      <c r="Y89" s="12">
        <v>16828.21</v>
      </c>
      <c r="Z89" s="2">
        <v>18667.95</v>
      </c>
      <c r="AA89" s="1">
        <v>75</v>
      </c>
      <c r="AB89" s="1">
        <v>13</v>
      </c>
      <c r="AC89" s="1">
        <v>30</v>
      </c>
      <c r="AD89" s="1">
        <v>16</v>
      </c>
      <c r="AE89" s="1">
        <v>137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73</v>
      </c>
      <c r="AV89" s="1">
        <v>65</v>
      </c>
      <c r="AW89" s="1">
        <v>12</v>
      </c>
      <c r="AX89" s="1">
        <v>70</v>
      </c>
      <c r="AY89" s="1">
        <v>150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1</v>
      </c>
      <c r="BF89" s="1">
        <v>33</v>
      </c>
      <c r="BG89" s="1">
        <v>18</v>
      </c>
      <c r="BH89" s="1">
        <v>7</v>
      </c>
      <c r="BI89" s="1">
        <v>58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ht="15">
      <c r="A90" s="1">
        <v>70364</v>
      </c>
      <c r="B90" s="1" t="s">
        <v>212</v>
      </c>
      <c r="C90" s="1">
        <v>10</v>
      </c>
      <c r="D90" s="1">
        <v>285</v>
      </c>
      <c r="E90" s="1" t="s">
        <v>64</v>
      </c>
      <c r="F90" s="1">
        <v>285</v>
      </c>
      <c r="G90" s="1" t="s">
        <v>64</v>
      </c>
      <c r="H90" s="2">
        <v>125.14</v>
      </c>
      <c r="I90" s="2">
        <v>1251.4000000000001</v>
      </c>
      <c r="J90" s="10">
        <f t="shared" si="3"/>
        <v>6257</v>
      </c>
      <c r="K90" s="11">
        <f>SUM(P90+T90+W90+Q90)</f>
        <v>5</v>
      </c>
      <c r="L90" s="1">
        <v>0.8</v>
      </c>
      <c r="M90" s="1">
        <v>5.4</v>
      </c>
      <c r="N90" s="5">
        <f t="shared" si="28"/>
        <v>0</v>
      </c>
      <c r="O90" s="16"/>
      <c r="P90" s="16">
        <f t="shared" si="43"/>
        <v>0</v>
      </c>
      <c r="Q90" s="5">
        <v>0</v>
      </c>
      <c r="R90" s="1">
        <v>10.050000000000001</v>
      </c>
      <c r="S90" s="65">
        <v>2.1</v>
      </c>
      <c r="T90" s="5">
        <v>5</v>
      </c>
      <c r="U90" s="1">
        <v>2.1</v>
      </c>
      <c r="V90" s="1">
        <v>11</v>
      </c>
      <c r="W90" s="16">
        <f t="shared" si="45"/>
        <v>0</v>
      </c>
      <c r="X90" s="1">
        <v>0</v>
      </c>
      <c r="Y90" s="12">
        <v>16205.63</v>
      </c>
      <c r="Z90" s="2">
        <v>23150.9</v>
      </c>
      <c r="AA90" s="1">
        <v>2</v>
      </c>
      <c r="AB90" s="1">
        <v>0</v>
      </c>
      <c r="AC90" s="1">
        <v>4</v>
      </c>
      <c r="AD90" s="1">
        <v>4</v>
      </c>
      <c r="AE90" s="1">
        <v>54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32</v>
      </c>
      <c r="AV90" s="1">
        <v>22</v>
      </c>
      <c r="AW90" s="1">
        <v>30</v>
      </c>
      <c r="AX90" s="1">
        <v>55</v>
      </c>
      <c r="AY90" s="1">
        <v>21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</v>
      </c>
      <c r="BG90" s="1">
        <v>6</v>
      </c>
      <c r="BH90" s="1">
        <v>29</v>
      </c>
      <c r="BI90" s="1">
        <v>110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ht="15">
      <c r="A91" s="1">
        <v>70275</v>
      </c>
      <c r="B91" s="1" t="s">
        <v>161</v>
      </c>
      <c r="C91" s="1">
        <v>32</v>
      </c>
      <c r="D91" s="1">
        <v>285</v>
      </c>
      <c r="E91" s="1" t="s">
        <v>64</v>
      </c>
      <c r="F91" s="1">
        <v>573</v>
      </c>
      <c r="G91" s="1" t="s">
        <v>87</v>
      </c>
      <c r="H91" s="2">
        <v>33.270000000000003</v>
      </c>
      <c r="I91" s="2">
        <v>1064.6400000000001</v>
      </c>
      <c r="J91" s="10">
        <f t="shared" si="3"/>
        <v>5323.2000000000007</v>
      </c>
      <c r="K91" s="11">
        <f t="shared" ref="K91:K93" si="46">SUM(P91+T91+W91)</f>
        <v>5</v>
      </c>
      <c r="L91" s="1">
        <v>2.0499999999999998</v>
      </c>
      <c r="M91" s="1">
        <v>0.41</v>
      </c>
      <c r="N91" s="5">
        <f t="shared" si="28"/>
        <v>5</v>
      </c>
      <c r="O91" s="5"/>
      <c r="P91" s="21">
        <v>5</v>
      </c>
      <c r="Q91" s="5">
        <v>0</v>
      </c>
      <c r="R91" s="1">
        <v>8.7799999999999994</v>
      </c>
      <c r="S91" s="65">
        <v>5.5</v>
      </c>
      <c r="T91" s="5">
        <v>0</v>
      </c>
      <c r="U91" s="1">
        <v>4.0199999999999996</v>
      </c>
      <c r="V91" s="1">
        <v>2.88</v>
      </c>
      <c r="W91" s="16">
        <f t="shared" si="45"/>
        <v>0</v>
      </c>
      <c r="X91" s="1">
        <v>0</v>
      </c>
      <c r="Y91" s="12">
        <v>15803.25</v>
      </c>
      <c r="Z91" s="2">
        <v>9348.8700000000008</v>
      </c>
      <c r="AA91" s="1">
        <v>49</v>
      </c>
      <c r="AB91" s="1">
        <v>5</v>
      </c>
      <c r="AC91" s="1">
        <v>12</v>
      </c>
      <c r="AD91" s="1">
        <v>4</v>
      </c>
      <c r="AE91" s="1">
        <v>13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122</v>
      </c>
      <c r="AV91" s="1">
        <v>57</v>
      </c>
      <c r="AW91" s="1">
        <v>93</v>
      </c>
      <c r="AX91" s="1">
        <v>75</v>
      </c>
      <c r="AY91" s="1">
        <v>176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49</v>
      </c>
      <c r="BF91" s="1">
        <v>23</v>
      </c>
      <c r="BG91" s="1">
        <v>59</v>
      </c>
      <c r="BH91" s="1">
        <v>18</v>
      </c>
      <c r="BI91" s="1">
        <v>92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ht="15">
      <c r="A92" s="1">
        <v>70102</v>
      </c>
      <c r="B92" s="1" t="s">
        <v>188</v>
      </c>
      <c r="C92" s="1">
        <v>16</v>
      </c>
      <c r="D92" s="1">
        <v>285</v>
      </c>
      <c r="E92" s="1" t="s">
        <v>64</v>
      </c>
      <c r="F92" s="1">
        <v>570</v>
      </c>
      <c r="G92" s="1" t="s">
        <v>72</v>
      </c>
      <c r="H92" s="2">
        <v>38.191299999999998</v>
      </c>
      <c r="I92" s="2">
        <v>611.06079999999997</v>
      </c>
      <c r="J92" s="10">
        <f t="shared" si="3"/>
        <v>9165.9120000000003</v>
      </c>
      <c r="K92" s="11">
        <f t="shared" si="46"/>
        <v>15</v>
      </c>
      <c r="L92" s="1">
        <v>2.72</v>
      </c>
      <c r="M92" s="1">
        <v>0.44</v>
      </c>
      <c r="N92" s="5">
        <f t="shared" si="28"/>
        <v>5</v>
      </c>
      <c r="O92" s="5"/>
      <c r="P92" s="21">
        <v>5</v>
      </c>
      <c r="Q92" s="5">
        <v>5</v>
      </c>
      <c r="R92" s="1">
        <v>13.78</v>
      </c>
      <c r="S92" s="65">
        <v>13.94</v>
      </c>
      <c r="T92" s="5">
        <v>0</v>
      </c>
      <c r="U92" s="1">
        <v>8.34</v>
      </c>
      <c r="V92" s="1">
        <v>2.94</v>
      </c>
      <c r="W92" s="5">
        <v>10</v>
      </c>
      <c r="X92" s="1">
        <v>0</v>
      </c>
      <c r="Y92" s="12">
        <v>15181.04</v>
      </c>
      <c r="Z92" s="2">
        <v>7523.69</v>
      </c>
      <c r="AA92" s="1">
        <v>16</v>
      </c>
      <c r="AB92" s="1">
        <v>27</v>
      </c>
      <c r="AC92" s="1">
        <v>10</v>
      </c>
      <c r="AD92" s="1">
        <v>8</v>
      </c>
      <c r="AE92" s="1">
        <v>7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34</v>
      </c>
      <c r="AV92" s="1">
        <v>121</v>
      </c>
      <c r="AW92" s="1">
        <v>89</v>
      </c>
      <c r="AX92" s="1">
        <v>74</v>
      </c>
      <c r="AY92" s="1">
        <v>143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52</v>
      </c>
      <c r="BF92" s="1">
        <v>45</v>
      </c>
      <c r="BG92" s="1">
        <v>34</v>
      </c>
      <c r="BH92" s="1">
        <v>50</v>
      </c>
      <c r="BI92" s="1">
        <v>47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ht="15">
      <c r="A93" s="1">
        <v>70337</v>
      </c>
      <c r="B93" s="1" t="s">
        <v>208</v>
      </c>
      <c r="C93" s="1">
        <v>12</v>
      </c>
      <c r="D93" s="1">
        <v>285</v>
      </c>
      <c r="E93" s="1" t="s">
        <v>64</v>
      </c>
      <c r="F93" s="1">
        <v>285</v>
      </c>
      <c r="G93" s="1" t="s">
        <v>64</v>
      </c>
      <c r="H93" s="2">
        <v>30.69</v>
      </c>
      <c r="I93" s="2">
        <v>368.28</v>
      </c>
      <c r="J93" s="10">
        <f t="shared" si="3"/>
        <v>0</v>
      </c>
      <c r="K93" s="11">
        <f t="shared" si="46"/>
        <v>0</v>
      </c>
      <c r="L93" s="1">
        <v>6.29</v>
      </c>
      <c r="M93" s="1">
        <v>14.25</v>
      </c>
      <c r="N93" s="5">
        <f t="shared" si="28"/>
        <v>0</v>
      </c>
      <c r="O93" s="16"/>
      <c r="P93" s="16">
        <f t="shared" ref="P93:P95" si="47">MAX(0,(TRUNC((L93*0.8)-M93)))</f>
        <v>0</v>
      </c>
      <c r="Q93" s="5">
        <v>5</v>
      </c>
      <c r="R93" s="1">
        <v>24.67</v>
      </c>
      <c r="S93" s="65">
        <v>35.83</v>
      </c>
      <c r="T93" s="5">
        <v>0</v>
      </c>
      <c r="U93" s="1">
        <v>7.96</v>
      </c>
      <c r="V93" s="1">
        <v>10.08</v>
      </c>
      <c r="W93" s="16">
        <f>MAX(0,(TRUNC((U93*0.8)-V93)))</f>
        <v>0</v>
      </c>
      <c r="X93" s="1">
        <v>0</v>
      </c>
      <c r="Y93" s="12">
        <v>14332.23</v>
      </c>
      <c r="Z93" s="2">
        <v>15038.1</v>
      </c>
      <c r="AA93" s="1">
        <v>30</v>
      </c>
      <c r="AB93" s="1">
        <v>37</v>
      </c>
      <c r="AC93" s="1">
        <v>24</v>
      </c>
      <c r="AD93" s="1">
        <v>6</v>
      </c>
      <c r="AE93" s="1">
        <v>171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120</v>
      </c>
      <c r="AV93" s="1">
        <v>73</v>
      </c>
      <c r="AW93" s="1">
        <v>88</v>
      </c>
      <c r="AX93" s="1">
        <v>103</v>
      </c>
      <c r="AY93" s="1">
        <v>198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7</v>
      </c>
      <c r="BF93" s="1">
        <v>55</v>
      </c>
      <c r="BG93" s="1">
        <v>51</v>
      </c>
      <c r="BH93" s="1">
        <v>20</v>
      </c>
      <c r="BI93" s="1">
        <v>121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ht="15">
      <c r="A94" s="1">
        <v>70097</v>
      </c>
      <c r="B94" s="1" t="s">
        <v>239</v>
      </c>
      <c r="C94" s="1">
        <v>16</v>
      </c>
      <c r="D94" s="1">
        <v>285</v>
      </c>
      <c r="E94" s="1" t="s">
        <v>64</v>
      </c>
      <c r="F94" s="1">
        <v>567</v>
      </c>
      <c r="G94" s="1" t="s">
        <v>74</v>
      </c>
      <c r="H94" s="2">
        <v>43.77</v>
      </c>
      <c r="I94" s="2">
        <v>700.32</v>
      </c>
      <c r="J94" s="10">
        <f t="shared" si="3"/>
        <v>5602.56</v>
      </c>
      <c r="K94" s="11">
        <f>SUM(P94+T94+W94+Q94)</f>
        <v>8</v>
      </c>
      <c r="L94" s="1">
        <v>0.12</v>
      </c>
      <c r="M94" s="1">
        <v>5.81</v>
      </c>
      <c r="N94" s="5">
        <f t="shared" si="28"/>
        <v>0</v>
      </c>
      <c r="O94" s="16"/>
      <c r="P94" s="16">
        <f t="shared" si="47"/>
        <v>0</v>
      </c>
      <c r="Q94" s="5">
        <v>0</v>
      </c>
      <c r="R94" s="1">
        <v>16.16</v>
      </c>
      <c r="S94" s="65">
        <v>7.06</v>
      </c>
      <c r="T94" s="5">
        <v>5</v>
      </c>
      <c r="U94" s="1">
        <v>3.94</v>
      </c>
      <c r="V94" s="1">
        <v>3.31</v>
      </c>
      <c r="W94" s="5">
        <v>3</v>
      </c>
      <c r="X94" s="1">
        <v>0</v>
      </c>
      <c r="Y94" s="12">
        <v>14159.6</v>
      </c>
      <c r="Z94" s="2">
        <v>7922.37</v>
      </c>
      <c r="AA94" s="1">
        <v>1</v>
      </c>
      <c r="AB94" s="1">
        <v>2</v>
      </c>
      <c r="AC94" s="1">
        <v>0</v>
      </c>
      <c r="AD94" s="1">
        <v>0</v>
      </c>
      <c r="AE94" s="1">
        <v>93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124</v>
      </c>
      <c r="AV94" s="1">
        <v>54</v>
      </c>
      <c r="AW94" s="1">
        <v>60</v>
      </c>
      <c r="AX94" s="1">
        <v>95</v>
      </c>
      <c r="AY94" s="1">
        <v>35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43</v>
      </c>
      <c r="BF94" s="1">
        <v>2</v>
      </c>
      <c r="BG94" s="1">
        <v>2</v>
      </c>
      <c r="BH94" s="1">
        <v>34</v>
      </c>
      <c r="BI94" s="1">
        <v>53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ht="15">
      <c r="A95" s="1">
        <v>70083</v>
      </c>
      <c r="B95" s="1" t="s">
        <v>119</v>
      </c>
      <c r="C95" s="1">
        <v>25</v>
      </c>
      <c r="D95" s="1">
        <v>285</v>
      </c>
      <c r="E95" s="1" t="s">
        <v>64</v>
      </c>
      <c r="F95" s="1">
        <v>35</v>
      </c>
      <c r="G95" s="1" t="s">
        <v>76</v>
      </c>
      <c r="H95" s="2">
        <v>42.323999999999998</v>
      </c>
      <c r="I95" s="2">
        <v>1058.0999999999999</v>
      </c>
      <c r="J95" s="10">
        <f t="shared" si="3"/>
        <v>0</v>
      </c>
      <c r="K95" s="11">
        <f>SUM(P95+T95+W95)</f>
        <v>0</v>
      </c>
      <c r="L95" s="1">
        <v>4.66</v>
      </c>
      <c r="M95" s="1">
        <v>4.08</v>
      </c>
      <c r="N95" s="5">
        <f t="shared" si="28"/>
        <v>0</v>
      </c>
      <c r="O95" s="16"/>
      <c r="P95" s="16">
        <f t="shared" si="47"/>
        <v>0</v>
      </c>
      <c r="Q95" s="5">
        <v>1</v>
      </c>
      <c r="R95" s="1">
        <v>5.8</v>
      </c>
      <c r="S95" s="65">
        <v>5.2</v>
      </c>
      <c r="T95" s="5">
        <v>0</v>
      </c>
      <c r="U95" s="1">
        <v>2.92</v>
      </c>
      <c r="V95" s="1">
        <v>6.04</v>
      </c>
      <c r="W95" s="16">
        <f t="shared" ref="W95:W96" si="48">MAX(0,(TRUNC((U95*0.8)-V95)))</f>
        <v>0</v>
      </c>
      <c r="X95" s="1">
        <v>0</v>
      </c>
      <c r="Y95" s="12">
        <v>14157.38</v>
      </c>
      <c r="Z95" s="2">
        <v>11046.56</v>
      </c>
      <c r="AA95" s="1">
        <v>40</v>
      </c>
      <c r="AB95" s="1">
        <v>15</v>
      </c>
      <c r="AC95" s="1">
        <v>56</v>
      </c>
      <c r="AD95" s="1">
        <v>26</v>
      </c>
      <c r="AE95" s="1">
        <v>102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52</v>
      </c>
      <c r="AV95" s="1">
        <v>93</v>
      </c>
      <c r="AW95" s="1">
        <v>38</v>
      </c>
      <c r="AX95" s="1">
        <v>17</v>
      </c>
      <c r="AY95" s="1">
        <v>8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5</v>
      </c>
      <c r="BF95" s="1">
        <v>39</v>
      </c>
      <c r="BG95" s="1">
        <v>35</v>
      </c>
      <c r="BH95" s="1">
        <v>27</v>
      </c>
      <c r="BI95" s="1">
        <v>151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ht="15">
      <c r="A96" s="1">
        <v>70149</v>
      </c>
      <c r="B96" s="1" t="s">
        <v>130</v>
      </c>
      <c r="C96" s="1">
        <v>24</v>
      </c>
      <c r="D96" s="1">
        <v>285</v>
      </c>
      <c r="E96" s="1" t="s">
        <v>64</v>
      </c>
      <c r="F96" s="1">
        <v>570</v>
      </c>
      <c r="G96" s="1" t="s">
        <v>72</v>
      </c>
      <c r="H96" s="2">
        <v>33.04</v>
      </c>
      <c r="I96" s="2">
        <v>792.96</v>
      </c>
      <c r="J96" s="10">
        <f t="shared" si="3"/>
        <v>9515.52</v>
      </c>
      <c r="K96" s="11">
        <f t="shared" ref="K96:K97" si="49">SUM(P96+T96+W96+Q96)</f>
        <v>12</v>
      </c>
      <c r="L96" s="1">
        <v>2.5</v>
      </c>
      <c r="M96" s="1">
        <v>1.38</v>
      </c>
      <c r="N96" s="5">
        <f t="shared" si="28"/>
        <v>2</v>
      </c>
      <c r="O96" s="5"/>
      <c r="P96" s="20">
        <v>2</v>
      </c>
      <c r="Q96" s="5">
        <v>5</v>
      </c>
      <c r="R96" s="1">
        <v>8.1199999999999992</v>
      </c>
      <c r="S96" s="65">
        <v>3.33</v>
      </c>
      <c r="T96" s="5">
        <v>5</v>
      </c>
      <c r="U96" s="1">
        <v>7.19</v>
      </c>
      <c r="V96" s="1">
        <v>12.88</v>
      </c>
      <c r="W96" s="16">
        <f t="shared" si="48"/>
        <v>0</v>
      </c>
      <c r="X96" s="1">
        <v>0</v>
      </c>
      <c r="Y96" s="12">
        <v>14124.6</v>
      </c>
      <c r="Z96" s="2">
        <v>13942.88</v>
      </c>
      <c r="AA96" s="1">
        <v>37</v>
      </c>
      <c r="AB96" s="1">
        <v>21</v>
      </c>
      <c r="AC96" s="1">
        <v>7</v>
      </c>
      <c r="AD96" s="1">
        <v>11</v>
      </c>
      <c r="AE96" s="1">
        <v>33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74</v>
      </c>
      <c r="AV96" s="1">
        <v>60</v>
      </c>
      <c r="AW96" s="1">
        <v>39</v>
      </c>
      <c r="AX96" s="1">
        <v>104</v>
      </c>
      <c r="AY96" s="1">
        <v>80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30</v>
      </c>
      <c r="BF96" s="1">
        <v>114</v>
      </c>
      <c r="BG96" s="1">
        <v>54</v>
      </c>
      <c r="BH96" s="1">
        <v>63</v>
      </c>
      <c r="BI96" s="1">
        <v>309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ht="15">
      <c r="A97" s="1">
        <v>70014</v>
      </c>
      <c r="B97" s="1" t="s">
        <v>124</v>
      </c>
      <c r="C97" s="1">
        <v>4</v>
      </c>
      <c r="D97" s="1">
        <v>285</v>
      </c>
      <c r="E97" s="1" t="s">
        <v>64</v>
      </c>
      <c r="F97" s="1">
        <v>562</v>
      </c>
      <c r="G97" s="1" t="s">
        <v>65</v>
      </c>
      <c r="H97" s="2">
        <v>80.58</v>
      </c>
      <c r="I97" s="2">
        <v>322.32</v>
      </c>
      <c r="J97" s="10">
        <f t="shared" si="3"/>
        <v>8058</v>
      </c>
      <c r="K97" s="11">
        <f t="shared" si="49"/>
        <v>25</v>
      </c>
      <c r="L97" s="1">
        <v>6.25</v>
      </c>
      <c r="M97" s="1">
        <v>1.75</v>
      </c>
      <c r="N97" s="5">
        <f t="shared" si="28"/>
        <v>10</v>
      </c>
      <c r="O97" s="26">
        <v>8</v>
      </c>
      <c r="P97" s="20">
        <v>2</v>
      </c>
      <c r="Q97" s="5">
        <v>3</v>
      </c>
      <c r="R97" s="1">
        <v>30.5</v>
      </c>
      <c r="S97" s="65">
        <v>10.75</v>
      </c>
      <c r="T97" s="5">
        <v>15</v>
      </c>
      <c r="U97" s="1">
        <v>6.88</v>
      </c>
      <c r="V97" s="1">
        <v>5.75</v>
      </c>
      <c r="W97" s="5">
        <v>5</v>
      </c>
      <c r="X97" s="1">
        <v>0</v>
      </c>
      <c r="Y97" s="12">
        <v>14061.21</v>
      </c>
      <c r="Z97" s="2">
        <v>4351.32</v>
      </c>
      <c r="AA97" s="1">
        <v>6</v>
      </c>
      <c r="AB97" s="1">
        <v>2</v>
      </c>
      <c r="AC97" s="1">
        <v>15</v>
      </c>
      <c r="AD97" s="1">
        <v>6</v>
      </c>
      <c r="AE97" s="1">
        <v>7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62</v>
      </c>
      <c r="AV97" s="1">
        <v>20</v>
      </c>
      <c r="AW97" s="1">
        <v>40</v>
      </c>
      <c r="AX97" s="1">
        <v>20</v>
      </c>
      <c r="AY97" s="1">
        <v>24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7</v>
      </c>
      <c r="BF97" s="1">
        <v>17</v>
      </c>
      <c r="BG97" s="1">
        <v>9</v>
      </c>
      <c r="BH97" s="1">
        <v>6</v>
      </c>
      <c r="BI97" s="1">
        <v>23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ht="15">
      <c r="A98" s="1">
        <v>70142</v>
      </c>
      <c r="B98" s="1" t="s">
        <v>252</v>
      </c>
      <c r="C98" s="1">
        <v>18</v>
      </c>
      <c r="D98" s="1">
        <v>285</v>
      </c>
      <c r="E98" s="1" t="s">
        <v>64</v>
      </c>
      <c r="F98" s="1">
        <v>991</v>
      </c>
      <c r="G98" s="1" t="s">
        <v>141</v>
      </c>
      <c r="H98" s="2">
        <v>64.94</v>
      </c>
      <c r="I98" s="2">
        <v>1168.92</v>
      </c>
      <c r="J98" s="10">
        <f t="shared" si="3"/>
        <v>17533.800000000003</v>
      </c>
      <c r="K98" s="11">
        <f t="shared" ref="K98:K99" si="50">SUM(P98+T98+W98)</f>
        <v>15</v>
      </c>
      <c r="L98" s="1">
        <v>5.47</v>
      </c>
      <c r="M98" s="1">
        <v>-4.28</v>
      </c>
      <c r="N98" s="5">
        <f t="shared" si="28"/>
        <v>10</v>
      </c>
      <c r="O98" s="5"/>
      <c r="P98" s="5">
        <v>10</v>
      </c>
      <c r="Q98" s="5">
        <v>0</v>
      </c>
      <c r="R98" s="1">
        <v>4</v>
      </c>
      <c r="S98" s="65">
        <v>3.39</v>
      </c>
      <c r="T98" s="5">
        <v>0</v>
      </c>
      <c r="U98" s="1">
        <v>2.19</v>
      </c>
      <c r="V98" s="1">
        <v>0.39</v>
      </c>
      <c r="W98" s="5">
        <v>5</v>
      </c>
      <c r="X98" s="1">
        <v>0</v>
      </c>
      <c r="Y98" s="12">
        <v>13637.4</v>
      </c>
      <c r="Z98" s="2">
        <v>-584.46</v>
      </c>
      <c r="AA98" s="1">
        <v>46</v>
      </c>
      <c r="AB98" s="1">
        <v>42</v>
      </c>
      <c r="AC98" s="1">
        <v>26</v>
      </c>
      <c r="AD98" s="1">
        <v>11</v>
      </c>
      <c r="AE98" s="1">
        <v>-77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10</v>
      </c>
      <c r="AV98" s="1">
        <v>14</v>
      </c>
      <c r="AW98" s="1">
        <v>30</v>
      </c>
      <c r="AX98" s="1">
        <v>50</v>
      </c>
      <c r="AY98" s="1">
        <v>61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16</v>
      </c>
      <c r="BF98" s="1">
        <v>16</v>
      </c>
      <c r="BG98" s="1">
        <v>12</v>
      </c>
      <c r="BH98" s="1">
        <v>7</v>
      </c>
      <c r="BI98" s="1">
        <v>7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ht="15">
      <c r="A99" s="1">
        <v>70052</v>
      </c>
      <c r="B99" s="1" t="s">
        <v>202</v>
      </c>
      <c r="C99" s="1">
        <v>28</v>
      </c>
      <c r="D99" s="1">
        <v>285</v>
      </c>
      <c r="E99" s="1" t="s">
        <v>64</v>
      </c>
      <c r="F99" s="1">
        <v>974</v>
      </c>
      <c r="G99" s="1" t="s">
        <v>110</v>
      </c>
      <c r="H99" s="2">
        <v>37.870100000000001</v>
      </c>
      <c r="I99" s="2">
        <v>1060.3628000000001</v>
      </c>
      <c r="J99" s="10">
        <f t="shared" si="3"/>
        <v>0</v>
      </c>
      <c r="K99" s="11">
        <f t="shared" si="50"/>
        <v>0</v>
      </c>
      <c r="L99" s="1">
        <v>5.09</v>
      </c>
      <c r="M99" s="1">
        <v>3.71</v>
      </c>
      <c r="N99" s="5">
        <f t="shared" si="28"/>
        <v>0</v>
      </c>
      <c r="O99" s="16"/>
      <c r="P99" s="16">
        <f>MAX(0,(TRUNC((L99*0.8)-M99)))</f>
        <v>0</v>
      </c>
      <c r="Q99" s="5">
        <v>0</v>
      </c>
      <c r="R99" s="1">
        <v>3.73</v>
      </c>
      <c r="S99" s="65">
        <v>2.86</v>
      </c>
      <c r="T99" s="5">
        <v>0</v>
      </c>
      <c r="U99" s="1">
        <v>3.86</v>
      </c>
      <c r="V99" s="1">
        <v>3.04</v>
      </c>
      <c r="W99" s="16">
        <f>MAX(0,(TRUNC((U99*0.8)-V99)))</f>
        <v>0</v>
      </c>
      <c r="X99" s="1">
        <v>0</v>
      </c>
      <c r="Y99" s="12">
        <v>13443.89</v>
      </c>
      <c r="Z99" s="2">
        <v>10187.06</v>
      </c>
      <c r="AA99" s="1">
        <v>43</v>
      </c>
      <c r="AB99" s="1">
        <v>53</v>
      </c>
      <c r="AC99" s="1">
        <v>55</v>
      </c>
      <c r="AD99" s="1">
        <v>36</v>
      </c>
      <c r="AE99" s="1">
        <v>104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16</v>
      </c>
      <c r="AV99" s="1">
        <v>47</v>
      </c>
      <c r="AW99" s="1">
        <v>28</v>
      </c>
      <c r="AX99" s="1">
        <v>74</v>
      </c>
      <c r="AY99" s="1">
        <v>80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77</v>
      </c>
      <c r="BF99" s="1">
        <v>62</v>
      </c>
      <c r="BG99" s="1">
        <v>0</v>
      </c>
      <c r="BH99" s="1">
        <v>0</v>
      </c>
      <c r="BI99" s="1">
        <v>85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ht="15">
      <c r="A100" s="1">
        <v>70336</v>
      </c>
      <c r="B100" s="1" t="s">
        <v>342</v>
      </c>
      <c r="C100" s="1">
        <v>12</v>
      </c>
      <c r="D100" s="1">
        <v>285</v>
      </c>
      <c r="E100" s="1" t="s">
        <v>64</v>
      </c>
      <c r="F100" s="1">
        <v>285</v>
      </c>
      <c r="G100" s="1" t="s">
        <v>64</v>
      </c>
      <c r="H100" s="2">
        <v>30.69</v>
      </c>
      <c r="I100" s="2">
        <v>368.28</v>
      </c>
      <c r="J100" s="10">
        <f t="shared" si="3"/>
        <v>12889.8</v>
      </c>
      <c r="K100" s="11">
        <f t="shared" ref="K100:K101" si="51">SUM(P100+T100+W100+Q100)</f>
        <v>35</v>
      </c>
      <c r="L100" s="1">
        <v>3.79</v>
      </c>
      <c r="M100" s="1">
        <v>0.83</v>
      </c>
      <c r="N100" s="5">
        <f t="shared" si="28"/>
        <v>5</v>
      </c>
      <c r="O100" s="5"/>
      <c r="P100" s="73">
        <v>5</v>
      </c>
      <c r="Q100" s="5">
        <v>5</v>
      </c>
      <c r="R100" s="1">
        <v>27.96</v>
      </c>
      <c r="S100" s="65">
        <v>0.67</v>
      </c>
      <c r="T100" s="5">
        <v>20</v>
      </c>
      <c r="U100" s="1">
        <v>4.71</v>
      </c>
      <c r="V100" s="1">
        <v>5</v>
      </c>
      <c r="W100" s="5">
        <v>5</v>
      </c>
      <c r="X100" s="1">
        <v>0</v>
      </c>
      <c r="Y100" s="12">
        <v>13426.88</v>
      </c>
      <c r="Z100" s="2">
        <v>2393.8200000000002</v>
      </c>
      <c r="AA100" s="1">
        <v>26</v>
      </c>
      <c r="AB100" s="1">
        <v>39</v>
      </c>
      <c r="AC100" s="1">
        <v>0</v>
      </c>
      <c r="AD100" s="1">
        <v>0</v>
      </c>
      <c r="AE100" s="1">
        <v>10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128</v>
      </c>
      <c r="AV100" s="1">
        <v>92</v>
      </c>
      <c r="AW100" s="1">
        <v>105</v>
      </c>
      <c r="AX100" s="1">
        <v>113</v>
      </c>
      <c r="AY100" s="1">
        <v>8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8</v>
      </c>
      <c r="BF100" s="1">
        <v>42</v>
      </c>
      <c r="BG100" s="1">
        <v>17</v>
      </c>
      <c r="BH100" s="1">
        <v>21</v>
      </c>
      <c r="BI100" s="1">
        <v>60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ht="15">
      <c r="A101" s="1">
        <v>70058</v>
      </c>
      <c r="B101" s="1" t="s">
        <v>147</v>
      </c>
      <c r="C101" s="1">
        <v>32</v>
      </c>
      <c r="D101" s="1">
        <v>285</v>
      </c>
      <c r="E101" s="1" t="s">
        <v>64</v>
      </c>
      <c r="F101" s="1">
        <v>573</v>
      </c>
      <c r="G101" s="1" t="s">
        <v>87</v>
      </c>
      <c r="H101" s="2">
        <v>33.270000000000003</v>
      </c>
      <c r="I101" s="2">
        <v>1064.6400000000001</v>
      </c>
      <c r="J101" s="10">
        <f t="shared" si="3"/>
        <v>5323.2000000000007</v>
      </c>
      <c r="K101" s="11">
        <f t="shared" si="51"/>
        <v>5</v>
      </c>
      <c r="L101" s="1">
        <v>1.33</v>
      </c>
      <c r="M101" s="1">
        <v>2.81</v>
      </c>
      <c r="N101" s="5">
        <f t="shared" si="28"/>
        <v>0</v>
      </c>
      <c r="O101" s="16"/>
      <c r="P101" s="16">
        <f t="shared" ref="P101:P108" si="52">MAX(0,(TRUNC((L101*0.8)-M101)))</f>
        <v>0</v>
      </c>
      <c r="Q101" s="5">
        <v>2</v>
      </c>
      <c r="R101" s="1">
        <v>8</v>
      </c>
      <c r="S101" s="65">
        <v>5.16</v>
      </c>
      <c r="T101" s="5">
        <v>3</v>
      </c>
      <c r="U101" s="1">
        <v>3.09</v>
      </c>
      <c r="V101" s="1">
        <v>5</v>
      </c>
      <c r="W101" s="16">
        <f t="shared" ref="W101:W103" si="53">MAX(0,(TRUNC((U101*0.8)-V101)))</f>
        <v>0</v>
      </c>
      <c r="X101" s="1">
        <v>0</v>
      </c>
      <c r="Y101" s="12">
        <v>13224.82</v>
      </c>
      <c r="Z101" s="2">
        <v>8483.85</v>
      </c>
      <c r="AA101" s="1">
        <v>15</v>
      </c>
      <c r="AB101" s="1">
        <v>12</v>
      </c>
      <c r="AC101" s="1">
        <v>17</v>
      </c>
      <c r="AD101" s="1">
        <v>9</v>
      </c>
      <c r="AE101" s="1">
        <v>90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68</v>
      </c>
      <c r="AV101" s="1">
        <v>93</v>
      </c>
      <c r="AW101" s="1">
        <v>94</v>
      </c>
      <c r="AX101" s="1">
        <v>95</v>
      </c>
      <c r="AY101" s="1">
        <v>5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16</v>
      </c>
      <c r="BG101" s="1">
        <v>55</v>
      </c>
      <c r="BH101" s="1">
        <v>72</v>
      </c>
      <c r="BI101" s="1">
        <v>160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ht="15">
      <c r="A102" s="1">
        <v>70061</v>
      </c>
      <c r="B102" s="1" t="s">
        <v>131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34.97</v>
      </c>
      <c r="I102" s="2">
        <v>839.28</v>
      </c>
      <c r="J102" s="10">
        <f t="shared" si="3"/>
        <v>0</v>
      </c>
      <c r="K102" s="11">
        <f t="shared" ref="K102:K103" si="54">SUM(P102+T102+W102)</f>
        <v>0</v>
      </c>
      <c r="L102" s="1">
        <v>2.21</v>
      </c>
      <c r="M102" s="1">
        <v>23.96</v>
      </c>
      <c r="N102" s="5">
        <f t="shared" si="28"/>
        <v>0</v>
      </c>
      <c r="O102" s="16"/>
      <c r="P102" s="16">
        <f t="shared" si="52"/>
        <v>0</v>
      </c>
      <c r="Q102" s="5">
        <v>0</v>
      </c>
      <c r="R102" s="1">
        <v>6.52</v>
      </c>
      <c r="S102" s="65">
        <v>4.54</v>
      </c>
      <c r="T102" s="5">
        <v>0</v>
      </c>
      <c r="U102" s="1">
        <v>6.62</v>
      </c>
      <c r="V102" s="1">
        <v>7.83</v>
      </c>
      <c r="W102" s="16">
        <f t="shared" si="53"/>
        <v>0</v>
      </c>
      <c r="X102" s="1">
        <v>0</v>
      </c>
      <c r="Y102" s="12">
        <v>12886.44</v>
      </c>
      <c r="Z102" s="2">
        <v>30493.84</v>
      </c>
      <c r="AA102" s="1">
        <v>6</v>
      </c>
      <c r="AB102" s="1">
        <v>8</v>
      </c>
      <c r="AC102" s="1">
        <v>25</v>
      </c>
      <c r="AD102" s="1">
        <v>36</v>
      </c>
      <c r="AE102" s="1">
        <v>575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78</v>
      </c>
      <c r="AV102" s="1">
        <v>9</v>
      </c>
      <c r="AW102" s="1">
        <v>28</v>
      </c>
      <c r="AX102" s="1">
        <v>92</v>
      </c>
      <c r="AY102" s="1">
        <v>109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58</v>
      </c>
      <c r="BF102" s="1">
        <v>32</v>
      </c>
      <c r="BG102" s="1">
        <v>67</v>
      </c>
      <c r="BH102" s="1">
        <v>36</v>
      </c>
      <c r="BI102" s="1">
        <v>188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ht="15">
      <c r="A103" s="1">
        <v>70020</v>
      </c>
      <c r="B103" s="1" t="s">
        <v>170</v>
      </c>
      <c r="C103" s="1">
        <v>12</v>
      </c>
      <c r="D103" s="1">
        <v>285</v>
      </c>
      <c r="E103" s="1" t="s">
        <v>64</v>
      </c>
      <c r="F103" s="1">
        <v>558</v>
      </c>
      <c r="G103" s="1" t="s">
        <v>67</v>
      </c>
      <c r="H103" s="2">
        <v>77.97</v>
      </c>
      <c r="I103" s="2">
        <v>935.64</v>
      </c>
      <c r="J103" s="10">
        <f t="shared" si="3"/>
        <v>0</v>
      </c>
      <c r="K103" s="11">
        <f t="shared" si="54"/>
        <v>0</v>
      </c>
      <c r="L103" s="1">
        <v>5.12</v>
      </c>
      <c r="M103" s="1">
        <v>5.17</v>
      </c>
      <c r="N103" s="5">
        <f t="shared" si="28"/>
        <v>0</v>
      </c>
      <c r="O103" s="16"/>
      <c r="P103" s="16">
        <f t="shared" si="52"/>
        <v>0</v>
      </c>
      <c r="Q103" s="5">
        <v>2</v>
      </c>
      <c r="R103" s="1">
        <v>3.5</v>
      </c>
      <c r="S103" s="65">
        <v>2.5</v>
      </c>
      <c r="T103" s="5">
        <v>0</v>
      </c>
      <c r="U103" s="1">
        <v>4.54</v>
      </c>
      <c r="V103" s="1">
        <v>11</v>
      </c>
      <c r="W103" s="16">
        <f t="shared" si="53"/>
        <v>0</v>
      </c>
      <c r="X103" s="1">
        <v>0</v>
      </c>
      <c r="Y103" s="12">
        <v>12319.26</v>
      </c>
      <c r="Z103" s="2">
        <v>17465.28</v>
      </c>
      <c r="AA103" s="1">
        <v>22</v>
      </c>
      <c r="AB103" s="1">
        <v>0</v>
      </c>
      <c r="AC103" s="1">
        <v>37</v>
      </c>
      <c r="AD103" s="1">
        <v>5</v>
      </c>
      <c r="AE103" s="1">
        <v>62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16</v>
      </c>
      <c r="AV103" s="1">
        <v>10</v>
      </c>
      <c r="AW103" s="1">
        <v>8</v>
      </c>
      <c r="AX103" s="1">
        <v>26</v>
      </c>
      <c r="AY103" s="1">
        <v>30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10</v>
      </c>
      <c r="BF103" s="1">
        <v>4</v>
      </c>
      <c r="BG103" s="1">
        <v>5</v>
      </c>
      <c r="BH103" s="1">
        <v>75</v>
      </c>
      <c r="BI103" s="1">
        <v>132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ht="15">
      <c r="A104" s="1">
        <v>70158</v>
      </c>
      <c r="B104" s="1" t="s">
        <v>218</v>
      </c>
      <c r="C104" s="1">
        <v>16</v>
      </c>
      <c r="D104" s="1">
        <v>285</v>
      </c>
      <c r="E104" s="1" t="s">
        <v>64</v>
      </c>
      <c r="F104" s="1">
        <v>573</v>
      </c>
      <c r="G104" s="1" t="s">
        <v>87</v>
      </c>
      <c r="H104" s="2">
        <v>60.091500000000003</v>
      </c>
      <c r="I104" s="2">
        <v>961.46400000000006</v>
      </c>
      <c r="J104" s="10">
        <f t="shared" si="3"/>
        <v>11537.568000000001</v>
      </c>
      <c r="K104" s="11">
        <f>SUM(P104+T104+W104+Q104)</f>
        <v>12</v>
      </c>
      <c r="L104" s="1">
        <v>2.31</v>
      </c>
      <c r="M104" s="1">
        <v>2.38</v>
      </c>
      <c r="N104" s="5">
        <f t="shared" si="28"/>
        <v>0</v>
      </c>
      <c r="O104" s="16"/>
      <c r="P104" s="16">
        <f t="shared" si="52"/>
        <v>0</v>
      </c>
      <c r="Q104" s="5">
        <v>2</v>
      </c>
      <c r="R104" s="1">
        <v>6.66</v>
      </c>
      <c r="S104" s="65">
        <v>0.06</v>
      </c>
      <c r="T104" s="5">
        <v>5</v>
      </c>
      <c r="U104" s="1">
        <v>3.84</v>
      </c>
      <c r="V104" s="1">
        <v>2.06</v>
      </c>
      <c r="W104" s="5">
        <v>5</v>
      </c>
      <c r="X104" s="1">
        <v>0</v>
      </c>
      <c r="Y104" s="12">
        <v>12318.76</v>
      </c>
      <c r="Z104" s="2">
        <v>4326.59</v>
      </c>
      <c r="AA104" s="1">
        <v>15</v>
      </c>
      <c r="AB104" s="1">
        <v>11</v>
      </c>
      <c r="AC104" s="1">
        <v>9</v>
      </c>
      <c r="AD104" s="1">
        <v>15</v>
      </c>
      <c r="AE104" s="1">
        <v>38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15</v>
      </c>
      <c r="AV104" s="1">
        <v>32</v>
      </c>
      <c r="AW104" s="1">
        <v>44</v>
      </c>
      <c r="AX104" s="1">
        <v>63</v>
      </c>
      <c r="AY104" s="1">
        <v>1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28</v>
      </c>
      <c r="BF104" s="1">
        <v>19</v>
      </c>
      <c r="BG104" s="1">
        <v>22</v>
      </c>
      <c r="BH104" s="1">
        <v>4</v>
      </c>
      <c r="BI104" s="1">
        <v>33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ht="15">
      <c r="A105" s="1">
        <v>70066</v>
      </c>
      <c r="B105" s="1" t="s">
        <v>228</v>
      </c>
      <c r="C105" s="1">
        <v>25</v>
      </c>
      <c r="D105" s="1">
        <v>285</v>
      </c>
      <c r="E105" s="1" t="s">
        <v>64</v>
      </c>
      <c r="F105" s="1">
        <v>35</v>
      </c>
      <c r="G105" s="1" t="s">
        <v>76</v>
      </c>
      <c r="H105" s="2">
        <v>42.86</v>
      </c>
      <c r="I105" s="2">
        <v>1071.5</v>
      </c>
      <c r="J105" s="10">
        <f t="shared" si="3"/>
        <v>5357.5</v>
      </c>
      <c r="K105" s="11">
        <f t="shared" ref="K105:K110" si="55">SUM(P105+T105+W105)</f>
        <v>5</v>
      </c>
      <c r="L105" s="1">
        <v>0.3</v>
      </c>
      <c r="M105" s="1">
        <v>3.4</v>
      </c>
      <c r="N105" s="5">
        <f t="shared" si="28"/>
        <v>0</v>
      </c>
      <c r="O105" s="16"/>
      <c r="P105" s="16">
        <f t="shared" si="52"/>
        <v>0</v>
      </c>
      <c r="Q105" s="5">
        <v>0</v>
      </c>
      <c r="R105" s="1">
        <v>9.14</v>
      </c>
      <c r="S105" s="65">
        <v>6.6</v>
      </c>
      <c r="T105" s="5">
        <v>0</v>
      </c>
      <c r="U105" s="1">
        <v>2.04</v>
      </c>
      <c r="V105" s="1">
        <v>0.72</v>
      </c>
      <c r="W105" s="5">
        <v>5</v>
      </c>
      <c r="X105" s="1">
        <v>0</v>
      </c>
      <c r="Y105" s="12">
        <v>12300.82</v>
      </c>
      <c r="Z105" s="2">
        <v>8271.98</v>
      </c>
      <c r="AA105" s="1">
        <v>1</v>
      </c>
      <c r="AB105" s="1">
        <v>6</v>
      </c>
      <c r="AC105" s="1">
        <v>3</v>
      </c>
      <c r="AD105" s="1">
        <v>1</v>
      </c>
      <c r="AE105" s="1">
        <v>85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70</v>
      </c>
      <c r="AV105" s="1">
        <v>103</v>
      </c>
      <c r="AW105" s="1">
        <v>92</v>
      </c>
      <c r="AX105" s="1">
        <v>30</v>
      </c>
      <c r="AY105" s="1">
        <v>90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19</v>
      </c>
      <c r="BF105" s="1">
        <v>32</v>
      </c>
      <c r="BG105" s="1">
        <v>13</v>
      </c>
      <c r="BH105" s="1">
        <v>6</v>
      </c>
      <c r="BI105" s="1">
        <v>18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ht="15">
      <c r="A106" s="1">
        <v>70073</v>
      </c>
      <c r="B106" s="1" t="s">
        <v>158</v>
      </c>
      <c r="C106" s="1">
        <v>24</v>
      </c>
      <c r="D106" s="1">
        <v>285</v>
      </c>
      <c r="E106" s="1" t="s">
        <v>64</v>
      </c>
      <c r="F106" s="1">
        <v>570</v>
      </c>
      <c r="G106" s="1" t="s">
        <v>72</v>
      </c>
      <c r="H106" s="2">
        <v>36.869999999999997</v>
      </c>
      <c r="I106" s="2">
        <v>884.88</v>
      </c>
      <c r="J106" s="10">
        <f t="shared" si="3"/>
        <v>0</v>
      </c>
      <c r="K106" s="11">
        <f t="shared" si="55"/>
        <v>0</v>
      </c>
      <c r="L106" s="1">
        <v>4.0199999999999996</v>
      </c>
      <c r="M106" s="1">
        <v>4.33</v>
      </c>
      <c r="N106" s="5">
        <f t="shared" si="28"/>
        <v>0</v>
      </c>
      <c r="O106" s="16"/>
      <c r="P106" s="16">
        <f t="shared" si="52"/>
        <v>0</v>
      </c>
      <c r="Q106" s="5">
        <v>2</v>
      </c>
      <c r="R106" s="1">
        <v>2.52</v>
      </c>
      <c r="S106" s="65">
        <v>1.5</v>
      </c>
      <c r="T106" s="5">
        <v>0</v>
      </c>
      <c r="U106" s="1">
        <v>7.31</v>
      </c>
      <c r="V106" s="1">
        <v>7.29</v>
      </c>
      <c r="W106" s="16">
        <f t="shared" ref="W106:W113" si="56">MAX(0,(TRUNC((U106*0.8)-V106)))</f>
        <v>0</v>
      </c>
      <c r="X106" s="1">
        <v>0</v>
      </c>
      <c r="Y106" s="12">
        <v>12259.27</v>
      </c>
      <c r="Z106" s="2">
        <v>11614.05</v>
      </c>
      <c r="AA106" s="1">
        <v>3</v>
      </c>
      <c r="AB106" s="1">
        <v>30</v>
      </c>
      <c r="AC106" s="1">
        <v>64</v>
      </c>
      <c r="AD106" s="1">
        <v>29</v>
      </c>
      <c r="AE106" s="1">
        <v>104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12</v>
      </c>
      <c r="AV106" s="1">
        <v>16</v>
      </c>
      <c r="AW106" s="1">
        <v>24</v>
      </c>
      <c r="AX106" s="1">
        <v>33</v>
      </c>
      <c r="AY106" s="1">
        <v>36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1</v>
      </c>
      <c r="BF106" s="1">
        <v>4</v>
      </c>
      <c r="BG106" s="1">
        <v>160</v>
      </c>
      <c r="BH106" s="1">
        <v>25</v>
      </c>
      <c r="BI106" s="1">
        <v>175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ht="15">
      <c r="A107" s="1">
        <v>70126</v>
      </c>
      <c r="B107" s="1" t="s">
        <v>168</v>
      </c>
      <c r="C107" s="1">
        <v>15</v>
      </c>
      <c r="D107" s="1">
        <v>285</v>
      </c>
      <c r="E107" s="1" t="s">
        <v>64</v>
      </c>
      <c r="F107" s="1">
        <v>570</v>
      </c>
      <c r="G107" s="1" t="s">
        <v>72</v>
      </c>
      <c r="H107" s="2">
        <v>56.71</v>
      </c>
      <c r="I107" s="2">
        <v>850.65</v>
      </c>
      <c r="J107" s="10">
        <f t="shared" si="3"/>
        <v>0</v>
      </c>
      <c r="K107" s="11">
        <f t="shared" si="55"/>
        <v>0</v>
      </c>
      <c r="L107" s="1">
        <v>2.1</v>
      </c>
      <c r="M107" s="1">
        <v>0.87</v>
      </c>
      <c r="N107" s="5">
        <f t="shared" si="28"/>
        <v>0</v>
      </c>
      <c r="O107" s="16"/>
      <c r="P107" s="16">
        <f t="shared" si="52"/>
        <v>0</v>
      </c>
      <c r="Q107" s="5">
        <v>5</v>
      </c>
      <c r="R107" s="1">
        <v>7.9</v>
      </c>
      <c r="S107" s="65">
        <v>10.07</v>
      </c>
      <c r="T107" s="5">
        <v>0</v>
      </c>
      <c r="U107" s="1">
        <v>4.33</v>
      </c>
      <c r="V107" s="1">
        <v>5.4</v>
      </c>
      <c r="W107" s="16">
        <f t="shared" si="56"/>
        <v>0</v>
      </c>
      <c r="X107" s="1">
        <v>0</v>
      </c>
      <c r="Y107" s="12">
        <v>12192.65</v>
      </c>
      <c r="Z107" s="2">
        <v>5387.45</v>
      </c>
      <c r="AA107" s="1">
        <v>6</v>
      </c>
      <c r="AB107" s="1">
        <v>4</v>
      </c>
      <c r="AC107" s="1">
        <v>22</v>
      </c>
      <c r="AD107" s="1">
        <v>3</v>
      </c>
      <c r="AE107" s="1">
        <v>13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35</v>
      </c>
      <c r="AV107" s="1">
        <v>60</v>
      </c>
      <c r="AW107" s="1">
        <v>24</v>
      </c>
      <c r="AX107" s="1">
        <v>59</v>
      </c>
      <c r="AY107" s="1">
        <v>1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18</v>
      </c>
      <c r="BF107" s="1">
        <v>20</v>
      </c>
      <c r="BG107" s="1">
        <v>28</v>
      </c>
      <c r="BH107" s="1">
        <v>18</v>
      </c>
      <c r="BI107" s="1">
        <v>81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ht="15">
      <c r="A108" s="1">
        <v>70116</v>
      </c>
      <c r="B108" s="1" t="s">
        <v>120</v>
      </c>
      <c r="C108" s="1">
        <v>24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48.430700000000002</v>
      </c>
      <c r="I108" s="2">
        <v>1162.3368</v>
      </c>
      <c r="J108" s="10">
        <f t="shared" si="3"/>
        <v>0</v>
      </c>
      <c r="K108" s="11">
        <f t="shared" si="55"/>
        <v>0</v>
      </c>
      <c r="L108" s="1">
        <v>2.27</v>
      </c>
      <c r="M108" s="1">
        <v>13.58</v>
      </c>
      <c r="N108" s="5">
        <f t="shared" si="28"/>
        <v>0</v>
      </c>
      <c r="O108" s="16"/>
      <c r="P108" s="16">
        <f t="shared" si="52"/>
        <v>0</v>
      </c>
      <c r="Q108" s="5">
        <v>0</v>
      </c>
      <c r="R108" s="1">
        <v>5.79</v>
      </c>
      <c r="S108" s="65">
        <v>4.17</v>
      </c>
      <c r="T108" s="5">
        <v>0</v>
      </c>
      <c r="U108" s="1">
        <v>2.17</v>
      </c>
      <c r="V108" s="1">
        <v>4.83</v>
      </c>
      <c r="W108" s="16">
        <f t="shared" si="56"/>
        <v>0</v>
      </c>
      <c r="X108" s="1">
        <v>0</v>
      </c>
      <c r="Y108" s="12">
        <v>11889.74</v>
      </c>
      <c r="Z108" s="2">
        <v>26249.439999999999</v>
      </c>
      <c r="AA108" s="1">
        <v>18</v>
      </c>
      <c r="AB108" s="1">
        <v>23</v>
      </c>
      <c r="AC108" s="1">
        <v>25</v>
      </c>
      <c r="AD108" s="1">
        <v>0</v>
      </c>
      <c r="AE108" s="1">
        <v>326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45</v>
      </c>
      <c r="AV108" s="1">
        <v>10</v>
      </c>
      <c r="AW108" s="1">
        <v>82</v>
      </c>
      <c r="AX108" s="1">
        <v>14</v>
      </c>
      <c r="AY108" s="1">
        <v>100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5</v>
      </c>
      <c r="BF108" s="1">
        <v>0</v>
      </c>
      <c r="BG108" s="1">
        <v>34</v>
      </c>
      <c r="BH108" s="1">
        <v>26</v>
      </c>
      <c r="BI108" s="1">
        <v>116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ht="15">
      <c r="A109" s="1">
        <v>70272</v>
      </c>
      <c r="B109" s="1" t="s">
        <v>207</v>
      </c>
      <c r="C109" s="1">
        <v>20</v>
      </c>
      <c r="D109" s="1">
        <v>285</v>
      </c>
      <c r="E109" s="1" t="s">
        <v>64</v>
      </c>
      <c r="F109" s="1">
        <v>35</v>
      </c>
      <c r="G109" s="1" t="s">
        <v>76</v>
      </c>
      <c r="H109" s="2">
        <v>28.89</v>
      </c>
      <c r="I109" s="2">
        <v>577.79999999999995</v>
      </c>
      <c r="J109" s="10">
        <f t="shared" si="3"/>
        <v>2889</v>
      </c>
      <c r="K109" s="11">
        <f t="shared" si="55"/>
        <v>5</v>
      </c>
      <c r="L109" s="1">
        <v>8.75</v>
      </c>
      <c r="M109" s="1">
        <v>4.0999999999999996</v>
      </c>
      <c r="N109" s="5">
        <f t="shared" si="28"/>
        <v>5</v>
      </c>
      <c r="O109" s="5"/>
      <c r="P109" s="26">
        <v>5</v>
      </c>
      <c r="Q109" s="5">
        <v>5</v>
      </c>
      <c r="R109" s="1">
        <v>6.1</v>
      </c>
      <c r="S109" s="65">
        <v>6.35</v>
      </c>
      <c r="T109" s="5">
        <v>0</v>
      </c>
      <c r="U109" s="1">
        <v>5.25</v>
      </c>
      <c r="V109" s="1">
        <v>4.8499999999999996</v>
      </c>
      <c r="W109" s="16">
        <f t="shared" si="56"/>
        <v>0</v>
      </c>
      <c r="X109" s="1">
        <v>0</v>
      </c>
      <c r="Y109" s="12">
        <v>11613.78</v>
      </c>
      <c r="Z109" s="2">
        <v>7106.94</v>
      </c>
      <c r="AA109" s="1">
        <v>37</v>
      </c>
      <c r="AB109" s="1">
        <v>60</v>
      </c>
      <c r="AC109" s="1">
        <v>78</v>
      </c>
      <c r="AD109" s="1">
        <v>60</v>
      </c>
      <c r="AE109" s="1">
        <v>82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34</v>
      </c>
      <c r="AV109" s="1">
        <v>47</v>
      </c>
      <c r="AW109" s="1">
        <v>39</v>
      </c>
      <c r="AX109" s="1">
        <v>51</v>
      </c>
      <c r="AY109" s="1">
        <v>67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6</v>
      </c>
      <c r="BF109" s="1">
        <v>20</v>
      </c>
      <c r="BG109" s="1">
        <v>81</v>
      </c>
      <c r="BH109" s="1">
        <v>16</v>
      </c>
      <c r="BI109" s="1">
        <v>97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ht="15">
      <c r="A110" s="1">
        <v>70160</v>
      </c>
      <c r="B110" s="1" t="s">
        <v>172</v>
      </c>
      <c r="C110" s="1">
        <v>16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77.67</v>
      </c>
      <c r="I110" s="2">
        <v>1242.72</v>
      </c>
      <c r="J110" s="10">
        <f t="shared" si="3"/>
        <v>0</v>
      </c>
      <c r="K110" s="11">
        <f t="shared" si="55"/>
        <v>0</v>
      </c>
      <c r="L110" s="1">
        <v>0.78</v>
      </c>
      <c r="M110" s="1">
        <v>1.62</v>
      </c>
      <c r="N110" s="5">
        <f t="shared" si="28"/>
        <v>0</v>
      </c>
      <c r="O110" s="16"/>
      <c r="P110" s="16">
        <f t="shared" ref="P110:P112" si="57">MAX(0,(TRUNC((L110*0.8)-M110)))</f>
        <v>0</v>
      </c>
      <c r="Q110" s="5">
        <v>0</v>
      </c>
      <c r="R110" s="1">
        <v>7.69</v>
      </c>
      <c r="S110" s="65">
        <v>5.25</v>
      </c>
      <c r="T110" s="5">
        <v>0</v>
      </c>
      <c r="U110" s="1">
        <v>0.81</v>
      </c>
      <c r="V110" s="1">
        <v>3.19</v>
      </c>
      <c r="W110" s="16">
        <f t="shared" si="56"/>
        <v>0</v>
      </c>
      <c r="X110" s="1">
        <v>0</v>
      </c>
      <c r="Y110" s="12">
        <v>11534</v>
      </c>
      <c r="Z110" s="2">
        <v>6291.27</v>
      </c>
      <c r="AA110" s="1">
        <v>6</v>
      </c>
      <c r="AB110" s="1">
        <v>2</v>
      </c>
      <c r="AC110" s="1">
        <v>3</v>
      </c>
      <c r="AD110" s="1">
        <v>5</v>
      </c>
      <c r="AE110" s="1">
        <v>26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61</v>
      </c>
      <c r="AV110" s="1">
        <v>14</v>
      </c>
      <c r="AW110" s="1">
        <v>42</v>
      </c>
      <c r="AX110" s="1">
        <v>26</v>
      </c>
      <c r="AY110" s="1">
        <v>4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8</v>
      </c>
      <c r="BF110" s="1">
        <v>0</v>
      </c>
      <c r="BG110" s="1">
        <v>5</v>
      </c>
      <c r="BH110" s="1">
        <v>0</v>
      </c>
      <c r="BI110" s="1">
        <v>51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ht="15">
      <c r="A111" s="1">
        <v>70009</v>
      </c>
      <c r="B111" s="1" t="s">
        <v>184</v>
      </c>
      <c r="C111" s="1">
        <v>24</v>
      </c>
      <c r="D111" s="1">
        <v>285</v>
      </c>
      <c r="E111" s="1" t="s">
        <v>64</v>
      </c>
      <c r="F111" s="1">
        <v>558</v>
      </c>
      <c r="G111" s="1" t="s">
        <v>67</v>
      </c>
      <c r="H111" s="2">
        <v>37.83</v>
      </c>
      <c r="I111" s="2">
        <v>907.92</v>
      </c>
      <c r="J111" s="10">
        <f t="shared" si="3"/>
        <v>4539.5999999999995</v>
      </c>
      <c r="K111" s="11">
        <f>SUM(P111+T111+W111+Q111)</f>
        <v>5</v>
      </c>
      <c r="L111" s="1">
        <v>2.73</v>
      </c>
      <c r="M111" s="1">
        <v>4.88</v>
      </c>
      <c r="N111" s="5">
        <f t="shared" si="28"/>
        <v>0</v>
      </c>
      <c r="O111" s="16"/>
      <c r="P111" s="16">
        <f t="shared" si="57"/>
        <v>0</v>
      </c>
      <c r="Q111" s="5">
        <v>0</v>
      </c>
      <c r="R111" s="1">
        <v>9.19</v>
      </c>
      <c r="S111" s="65">
        <v>4.33</v>
      </c>
      <c r="T111" s="5">
        <v>5</v>
      </c>
      <c r="U111" s="1">
        <v>0.75</v>
      </c>
      <c r="V111" s="1">
        <v>2.5</v>
      </c>
      <c r="W111" s="16">
        <f t="shared" si="56"/>
        <v>0</v>
      </c>
      <c r="X111" s="1">
        <v>0</v>
      </c>
      <c r="Y111" s="12">
        <v>11500.32</v>
      </c>
      <c r="Z111" s="2">
        <v>10668.06</v>
      </c>
      <c r="AA111" s="1">
        <v>23</v>
      </c>
      <c r="AB111" s="1">
        <v>20</v>
      </c>
      <c r="AC111" s="1">
        <v>24</v>
      </c>
      <c r="AD111" s="1">
        <v>17</v>
      </c>
      <c r="AE111" s="1">
        <v>117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80</v>
      </c>
      <c r="AV111" s="1">
        <v>54</v>
      </c>
      <c r="AW111" s="1">
        <v>75</v>
      </c>
      <c r="AX111" s="1">
        <v>77</v>
      </c>
      <c r="AY111" s="1">
        <v>105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4</v>
      </c>
      <c r="BF111" s="1">
        <v>11</v>
      </c>
      <c r="BG111" s="1">
        <v>1</v>
      </c>
      <c r="BH111" s="1">
        <v>15</v>
      </c>
      <c r="BI111" s="1">
        <v>60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ht="15">
      <c r="A112" s="1">
        <v>70092</v>
      </c>
      <c r="B112" s="1" t="s">
        <v>195</v>
      </c>
      <c r="C112" s="1">
        <v>32</v>
      </c>
      <c r="D112" s="1">
        <v>285</v>
      </c>
      <c r="E112" s="1" t="s">
        <v>64</v>
      </c>
      <c r="F112" s="1">
        <v>573</v>
      </c>
      <c r="G112" s="1" t="s">
        <v>87</v>
      </c>
      <c r="H112" s="2">
        <v>32.271900000000002</v>
      </c>
      <c r="I112" s="2">
        <v>1032.7008000000001</v>
      </c>
      <c r="J112" s="10">
        <f t="shared" si="3"/>
        <v>0</v>
      </c>
      <c r="K112" s="11">
        <f>SUM(P112+T112+W112)</f>
        <v>0</v>
      </c>
      <c r="L112" s="1">
        <v>2.09</v>
      </c>
      <c r="M112" s="1">
        <v>5.19</v>
      </c>
      <c r="N112" s="5">
        <f t="shared" si="28"/>
        <v>0</v>
      </c>
      <c r="O112" s="16"/>
      <c r="P112" s="16">
        <f t="shared" si="57"/>
        <v>0</v>
      </c>
      <c r="Q112" s="5">
        <v>2</v>
      </c>
      <c r="R112" s="1">
        <v>7.16</v>
      </c>
      <c r="S112" s="65">
        <v>7.19</v>
      </c>
      <c r="T112" s="5">
        <v>0</v>
      </c>
      <c r="U112" s="1">
        <v>1.86</v>
      </c>
      <c r="V112" s="1">
        <v>3.84</v>
      </c>
      <c r="W112" s="16">
        <f t="shared" si="56"/>
        <v>0</v>
      </c>
      <c r="X112" s="1">
        <v>0</v>
      </c>
      <c r="Y112" s="12">
        <v>11472.66</v>
      </c>
      <c r="Z112" s="2">
        <v>16749.12</v>
      </c>
      <c r="AA112" s="1">
        <v>41</v>
      </c>
      <c r="AB112" s="1">
        <v>13</v>
      </c>
      <c r="AC112" s="1">
        <v>10</v>
      </c>
      <c r="AD112" s="1">
        <v>19</v>
      </c>
      <c r="AE112" s="1">
        <v>166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122</v>
      </c>
      <c r="AV112" s="1">
        <v>44</v>
      </c>
      <c r="AW112" s="1">
        <v>72</v>
      </c>
      <c r="AX112" s="1">
        <v>26</v>
      </c>
      <c r="AY112" s="1">
        <v>230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14</v>
      </c>
      <c r="BF112" s="1">
        <v>17</v>
      </c>
      <c r="BG112" s="1">
        <v>18</v>
      </c>
      <c r="BH112" s="1">
        <v>38</v>
      </c>
      <c r="BI112" s="1">
        <v>123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ht="15">
      <c r="A113" s="1">
        <v>70212</v>
      </c>
      <c r="B113" s="1" t="s">
        <v>230</v>
      </c>
      <c r="C113" s="1">
        <v>12</v>
      </c>
      <c r="D113" s="1">
        <v>285</v>
      </c>
      <c r="E113" s="1" t="s">
        <v>64</v>
      </c>
      <c r="F113" s="1">
        <v>285</v>
      </c>
      <c r="G113" s="1" t="s">
        <v>64</v>
      </c>
      <c r="H113" s="2">
        <v>49.1</v>
      </c>
      <c r="I113" s="2">
        <v>589.20000000000005</v>
      </c>
      <c r="J113" s="10">
        <f t="shared" si="3"/>
        <v>6481.2000000000007</v>
      </c>
      <c r="K113" s="11">
        <f t="shared" ref="K113:K114" si="58">SUM(P113+T113+W113+Q113)</f>
        <v>11</v>
      </c>
      <c r="L113" s="1">
        <v>5.75</v>
      </c>
      <c r="M113" s="1">
        <v>2.42</v>
      </c>
      <c r="N113" s="5">
        <f t="shared" si="28"/>
        <v>3</v>
      </c>
      <c r="O113" s="5"/>
      <c r="P113" s="21">
        <v>3</v>
      </c>
      <c r="Q113" s="5">
        <v>5</v>
      </c>
      <c r="R113" s="1">
        <v>11.58</v>
      </c>
      <c r="S113" s="65">
        <v>6.67</v>
      </c>
      <c r="T113" s="5">
        <v>3</v>
      </c>
      <c r="U113" s="1">
        <v>2.04</v>
      </c>
      <c r="V113" s="1">
        <v>3.17</v>
      </c>
      <c r="W113" s="16">
        <f t="shared" si="56"/>
        <v>0</v>
      </c>
      <c r="X113" s="1">
        <v>0</v>
      </c>
      <c r="Y113" s="12">
        <v>11415.75</v>
      </c>
      <c r="Z113" s="2">
        <v>4320.8</v>
      </c>
      <c r="AA113" s="1">
        <v>32</v>
      </c>
      <c r="AB113" s="1">
        <v>6</v>
      </c>
      <c r="AC113" s="1">
        <v>28</v>
      </c>
      <c r="AD113" s="1">
        <v>12</v>
      </c>
      <c r="AE113" s="1">
        <v>29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66</v>
      </c>
      <c r="AV113" s="1">
        <v>76</v>
      </c>
      <c r="AW113" s="1">
        <v>24</v>
      </c>
      <c r="AX113" s="1">
        <v>22</v>
      </c>
      <c r="AY113" s="1">
        <v>21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13</v>
      </c>
      <c r="BF113" s="1">
        <v>3</v>
      </c>
      <c r="BG113" s="1">
        <v>9</v>
      </c>
      <c r="BH113" s="1">
        <v>2</v>
      </c>
      <c r="BI113" s="1">
        <v>38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ht="15">
      <c r="A114" s="1">
        <v>70008</v>
      </c>
      <c r="B114" s="1" t="s">
        <v>213</v>
      </c>
      <c r="C114" s="1">
        <v>24</v>
      </c>
      <c r="D114" s="1">
        <v>285</v>
      </c>
      <c r="E114" s="1" t="s">
        <v>64</v>
      </c>
      <c r="F114" s="1">
        <v>558</v>
      </c>
      <c r="G114" s="1" t="s">
        <v>67</v>
      </c>
      <c r="H114" s="2">
        <v>39.53</v>
      </c>
      <c r="I114" s="2">
        <v>948.72</v>
      </c>
      <c r="J114" s="10">
        <f t="shared" si="3"/>
        <v>8538.48</v>
      </c>
      <c r="K114" s="11">
        <f t="shared" si="58"/>
        <v>9</v>
      </c>
      <c r="L114" s="1">
        <v>3.88</v>
      </c>
      <c r="M114" s="1">
        <v>8.67</v>
      </c>
      <c r="N114" s="5">
        <f t="shared" si="28"/>
        <v>0</v>
      </c>
      <c r="O114" s="16"/>
      <c r="P114" s="16">
        <f t="shared" ref="P114:P119" si="59">MAX(0,(TRUNC((L114*0.8)-M114)))</f>
        <v>0</v>
      </c>
      <c r="Q114" s="5">
        <v>1</v>
      </c>
      <c r="R114" s="1">
        <v>5.81</v>
      </c>
      <c r="S114" s="65">
        <v>2.67</v>
      </c>
      <c r="T114" s="5">
        <v>3</v>
      </c>
      <c r="U114" s="1">
        <v>2.33</v>
      </c>
      <c r="V114" s="1">
        <v>1.96</v>
      </c>
      <c r="W114" s="5">
        <v>5</v>
      </c>
      <c r="X114" s="1">
        <v>0</v>
      </c>
      <c r="Y114" s="12">
        <v>11404.4</v>
      </c>
      <c r="Z114" s="2">
        <v>12610.07</v>
      </c>
      <c r="AA114" s="1">
        <v>38</v>
      </c>
      <c r="AB114" s="1">
        <v>29</v>
      </c>
      <c r="AC114" s="1">
        <v>26</v>
      </c>
      <c r="AD114" s="1">
        <v>29</v>
      </c>
      <c r="AE114" s="1">
        <v>208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40</v>
      </c>
      <c r="AV114" s="1">
        <v>61</v>
      </c>
      <c r="AW114" s="1">
        <v>29</v>
      </c>
      <c r="AX114" s="1">
        <v>80</v>
      </c>
      <c r="AY114" s="1">
        <v>64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32</v>
      </c>
      <c r="BF114" s="1">
        <v>11</v>
      </c>
      <c r="BG114" s="1">
        <v>14</v>
      </c>
      <c r="BH114" s="1">
        <v>9</v>
      </c>
      <c r="BI114" s="1">
        <v>47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ht="15">
      <c r="A115" s="1">
        <v>70069</v>
      </c>
      <c r="B115" s="1" t="s">
        <v>205</v>
      </c>
      <c r="C115" s="1">
        <v>12</v>
      </c>
      <c r="D115" s="1">
        <v>285</v>
      </c>
      <c r="E115" s="1" t="s">
        <v>64</v>
      </c>
      <c r="F115" s="1">
        <v>570</v>
      </c>
      <c r="G115" s="1" t="s">
        <v>72</v>
      </c>
      <c r="H115" s="2">
        <v>74.209999999999994</v>
      </c>
      <c r="I115" s="2">
        <v>890.52</v>
      </c>
      <c r="J115" s="10">
        <f t="shared" si="3"/>
        <v>0</v>
      </c>
      <c r="K115" s="11">
        <f t="shared" ref="K115:K116" si="60">SUM(P115+T115+W115)</f>
        <v>0</v>
      </c>
      <c r="L115" s="1">
        <v>1.21</v>
      </c>
      <c r="M115" s="1">
        <v>4</v>
      </c>
      <c r="N115" s="5">
        <f t="shared" si="28"/>
        <v>0</v>
      </c>
      <c r="O115" s="16"/>
      <c r="P115" s="16">
        <f t="shared" si="59"/>
        <v>0</v>
      </c>
      <c r="Q115" s="5">
        <v>1</v>
      </c>
      <c r="R115" s="1">
        <v>3.75</v>
      </c>
      <c r="S115" s="65">
        <v>3.42</v>
      </c>
      <c r="T115" s="5">
        <v>0</v>
      </c>
      <c r="U115" s="1">
        <v>7.75</v>
      </c>
      <c r="V115" s="1">
        <v>17.75</v>
      </c>
      <c r="W115" s="16">
        <f t="shared" ref="W115:W116" si="61">MAX(0,(TRUNC((U115*0.8)-V115)))</f>
        <v>0</v>
      </c>
      <c r="X115" s="1">
        <v>0</v>
      </c>
      <c r="Y115" s="12">
        <v>11317.02</v>
      </c>
      <c r="Z115" s="2">
        <v>22411.42</v>
      </c>
      <c r="AA115" s="1">
        <v>1</v>
      </c>
      <c r="AB115" s="1">
        <v>0</v>
      </c>
      <c r="AC115" s="1">
        <v>2</v>
      </c>
      <c r="AD115" s="1">
        <v>23</v>
      </c>
      <c r="AE115" s="1">
        <v>48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34</v>
      </c>
      <c r="AV115" s="1">
        <v>1</v>
      </c>
      <c r="AW115" s="1">
        <v>4</v>
      </c>
      <c r="AX115" s="1">
        <v>13</v>
      </c>
      <c r="AY115" s="1">
        <v>41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18</v>
      </c>
      <c r="BF115" s="1">
        <v>24</v>
      </c>
      <c r="BG115" s="1">
        <v>51</v>
      </c>
      <c r="BH115" s="1">
        <v>24</v>
      </c>
      <c r="BI115" s="1">
        <v>213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 ht="15">
      <c r="A116" s="1">
        <v>70271</v>
      </c>
      <c r="B116" s="1" t="s">
        <v>145</v>
      </c>
      <c r="C116" s="1">
        <v>16</v>
      </c>
      <c r="D116" s="1">
        <v>285</v>
      </c>
      <c r="E116" s="1" t="s">
        <v>64</v>
      </c>
      <c r="F116" s="1">
        <v>588</v>
      </c>
      <c r="G116" s="1" t="s">
        <v>146</v>
      </c>
      <c r="H116" s="2">
        <v>47.85</v>
      </c>
      <c r="I116" s="2">
        <v>765.6</v>
      </c>
      <c r="J116" s="10">
        <f t="shared" si="3"/>
        <v>0</v>
      </c>
      <c r="K116" s="11">
        <f t="shared" si="60"/>
        <v>0</v>
      </c>
      <c r="L116" s="1">
        <v>2</v>
      </c>
      <c r="M116" s="1">
        <v>3.12</v>
      </c>
      <c r="N116" s="5">
        <f t="shared" si="28"/>
        <v>0</v>
      </c>
      <c r="O116" s="16"/>
      <c r="P116" s="16">
        <f t="shared" si="59"/>
        <v>0</v>
      </c>
      <c r="Q116" s="5">
        <v>2</v>
      </c>
      <c r="R116" s="1">
        <v>9.91</v>
      </c>
      <c r="S116" s="65">
        <v>9.31</v>
      </c>
      <c r="T116" s="5">
        <v>0</v>
      </c>
      <c r="U116" s="1">
        <v>2.56</v>
      </c>
      <c r="V116" s="1">
        <v>2.56</v>
      </c>
      <c r="W116" s="16">
        <f t="shared" si="61"/>
        <v>0</v>
      </c>
      <c r="X116" s="1">
        <v>0</v>
      </c>
      <c r="Y116" s="12">
        <v>11077.28</v>
      </c>
      <c r="Z116" s="2">
        <v>11484</v>
      </c>
      <c r="AA116" s="1">
        <v>8</v>
      </c>
      <c r="AB116" s="1">
        <v>9</v>
      </c>
      <c r="AC116" s="1">
        <v>15</v>
      </c>
      <c r="AD116" s="1">
        <v>9</v>
      </c>
      <c r="AE116" s="1">
        <v>50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52</v>
      </c>
      <c r="AV116" s="1">
        <v>16</v>
      </c>
      <c r="AW116" s="1">
        <v>93</v>
      </c>
      <c r="AX116" s="1">
        <v>11</v>
      </c>
      <c r="AY116" s="1">
        <v>149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11</v>
      </c>
      <c r="BF116" s="1">
        <v>0</v>
      </c>
      <c r="BG116" s="1">
        <v>27</v>
      </c>
      <c r="BH116" s="1">
        <v>6</v>
      </c>
      <c r="BI116" s="1">
        <v>41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ht="15">
      <c r="A117" s="1">
        <v>70084</v>
      </c>
      <c r="B117" s="1" t="s">
        <v>135</v>
      </c>
      <c r="C117" s="1">
        <v>12</v>
      </c>
      <c r="D117" s="1">
        <v>285</v>
      </c>
      <c r="E117" s="1" t="s">
        <v>64</v>
      </c>
      <c r="F117" s="1">
        <v>35</v>
      </c>
      <c r="G117" s="1" t="s">
        <v>76</v>
      </c>
      <c r="H117" s="2">
        <v>65.12</v>
      </c>
      <c r="I117" s="2">
        <v>781.44</v>
      </c>
      <c r="J117" s="10">
        <f t="shared" si="3"/>
        <v>8595.84</v>
      </c>
      <c r="K117" s="11">
        <f>SUM(P117+T117+W117+Q117)</f>
        <v>11</v>
      </c>
      <c r="L117" s="1">
        <v>1.21</v>
      </c>
      <c r="M117" s="1">
        <v>3.17</v>
      </c>
      <c r="N117" s="5">
        <f t="shared" si="28"/>
        <v>0</v>
      </c>
      <c r="O117" s="16"/>
      <c r="P117" s="16">
        <f t="shared" si="59"/>
        <v>0</v>
      </c>
      <c r="Q117" s="5">
        <v>1</v>
      </c>
      <c r="R117" s="1">
        <v>9.5</v>
      </c>
      <c r="S117" s="65">
        <v>5.92</v>
      </c>
      <c r="T117" s="5">
        <v>5</v>
      </c>
      <c r="U117" s="1">
        <v>2.75</v>
      </c>
      <c r="V117" s="1">
        <v>1.08</v>
      </c>
      <c r="W117" s="5">
        <v>5</v>
      </c>
      <c r="X117" s="1">
        <v>0</v>
      </c>
      <c r="Y117" s="12">
        <v>10516.88</v>
      </c>
      <c r="Z117" s="2">
        <v>5665.44</v>
      </c>
      <c r="AA117" s="1">
        <v>4</v>
      </c>
      <c r="AB117" s="1">
        <v>3</v>
      </c>
      <c r="AC117" s="1">
        <v>8</v>
      </c>
      <c r="AD117" s="1">
        <v>2</v>
      </c>
      <c r="AE117" s="1">
        <v>38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47</v>
      </c>
      <c r="AV117" s="1">
        <v>50</v>
      </c>
      <c r="AW117" s="1">
        <v>32</v>
      </c>
      <c r="AX117" s="1">
        <v>20</v>
      </c>
      <c r="AY117" s="1">
        <v>36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12</v>
      </c>
      <c r="BF117" s="1">
        <v>21</v>
      </c>
      <c r="BG117" s="1">
        <v>3</v>
      </c>
      <c r="BH117" s="1">
        <v>15</v>
      </c>
      <c r="BI117" s="1">
        <v>13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ht="15">
      <c r="A118" s="1">
        <v>70148</v>
      </c>
      <c r="B118" s="1" t="s">
        <v>210</v>
      </c>
      <c r="C118" s="1">
        <v>20</v>
      </c>
      <c r="D118" s="1">
        <v>285</v>
      </c>
      <c r="E118" s="1" t="s">
        <v>64</v>
      </c>
      <c r="F118" s="1">
        <v>974</v>
      </c>
      <c r="G118" s="1" t="s">
        <v>110</v>
      </c>
      <c r="H118" s="2">
        <v>48.577100000000002</v>
      </c>
      <c r="I118" s="2">
        <v>971.54200000000003</v>
      </c>
      <c r="J118" s="10">
        <f t="shared" si="3"/>
        <v>0</v>
      </c>
      <c r="K118" s="11">
        <f>SUM(P118+T118+W118)</f>
        <v>0</v>
      </c>
      <c r="L118" s="1">
        <v>1.88</v>
      </c>
      <c r="M118" s="1">
        <v>2.2000000000000002</v>
      </c>
      <c r="N118" s="5">
        <f t="shared" si="28"/>
        <v>0</v>
      </c>
      <c r="O118" s="16"/>
      <c r="P118" s="16">
        <f t="shared" si="59"/>
        <v>0</v>
      </c>
      <c r="Q118" s="5">
        <v>0</v>
      </c>
      <c r="R118" s="1">
        <v>7.15</v>
      </c>
      <c r="S118" s="65">
        <v>7.3</v>
      </c>
      <c r="T118" s="5">
        <v>0</v>
      </c>
      <c r="U118" s="1">
        <v>1.75</v>
      </c>
      <c r="V118" s="1">
        <v>3</v>
      </c>
      <c r="W118" s="16">
        <f t="shared" ref="W118:W120" si="62">MAX(0,(TRUNC((U118*0.8)-V118)))</f>
        <v>0</v>
      </c>
      <c r="X118" s="1">
        <v>0</v>
      </c>
      <c r="Y118" s="12">
        <v>10468.370000000001</v>
      </c>
      <c r="Z118" s="2">
        <v>7335.14</v>
      </c>
      <c r="AA118" s="1">
        <v>4</v>
      </c>
      <c r="AB118" s="1">
        <v>6</v>
      </c>
      <c r="AC118" s="1">
        <v>18</v>
      </c>
      <c r="AD118" s="1">
        <v>25</v>
      </c>
      <c r="AE118" s="1">
        <v>44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33</v>
      </c>
      <c r="AV118" s="1">
        <v>34</v>
      </c>
      <c r="AW118" s="1">
        <v>80</v>
      </c>
      <c r="AX118" s="1">
        <v>26</v>
      </c>
      <c r="AY118" s="1">
        <v>47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7</v>
      </c>
      <c r="BF118" s="1">
        <v>15</v>
      </c>
      <c r="BG118" s="1">
        <v>15</v>
      </c>
      <c r="BH118" s="1">
        <v>11</v>
      </c>
      <c r="BI118" s="1">
        <v>60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 ht="15">
      <c r="A119" s="1">
        <v>70184</v>
      </c>
      <c r="B119" s="1" t="s">
        <v>229</v>
      </c>
      <c r="C119" s="1">
        <v>20</v>
      </c>
      <c r="D119" s="1">
        <v>285</v>
      </c>
      <c r="E119" s="1" t="s">
        <v>64</v>
      </c>
      <c r="F119" s="1">
        <v>573</v>
      </c>
      <c r="G119" s="1" t="s">
        <v>87</v>
      </c>
      <c r="H119" s="2">
        <v>38.04</v>
      </c>
      <c r="I119" s="2">
        <v>760.8</v>
      </c>
      <c r="J119" s="10">
        <f t="shared" si="3"/>
        <v>8368.7999999999993</v>
      </c>
      <c r="K119" s="11">
        <f t="shared" ref="K119:K120" si="63">SUM(P119+T119+W119+Q119)</f>
        <v>11</v>
      </c>
      <c r="L119" s="1">
        <v>0.72</v>
      </c>
      <c r="M119" s="1">
        <v>0.45</v>
      </c>
      <c r="N119" s="5">
        <f t="shared" si="28"/>
        <v>0</v>
      </c>
      <c r="O119" s="16"/>
      <c r="P119" s="16">
        <f t="shared" si="59"/>
        <v>0</v>
      </c>
      <c r="Q119" s="5">
        <v>1</v>
      </c>
      <c r="R119" s="1">
        <v>10.52</v>
      </c>
      <c r="S119" s="65">
        <v>2.2000000000000002</v>
      </c>
      <c r="T119" s="5">
        <v>10</v>
      </c>
      <c r="U119" s="1">
        <v>2.4</v>
      </c>
      <c r="V119" s="1">
        <v>2</v>
      </c>
      <c r="W119" s="16">
        <f t="shared" si="62"/>
        <v>0</v>
      </c>
      <c r="X119" s="1">
        <v>0</v>
      </c>
      <c r="Y119" s="12">
        <v>10384.92</v>
      </c>
      <c r="Z119" s="2">
        <v>3537.72</v>
      </c>
      <c r="AA119" s="1">
        <v>3</v>
      </c>
      <c r="AB119" s="1">
        <v>5</v>
      </c>
      <c r="AC119" s="1">
        <v>5</v>
      </c>
      <c r="AD119" s="1">
        <v>8</v>
      </c>
      <c r="AE119" s="1">
        <v>9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61</v>
      </c>
      <c r="AV119" s="1">
        <v>71</v>
      </c>
      <c r="AW119" s="1">
        <v>67</v>
      </c>
      <c r="AX119" s="1">
        <v>94</v>
      </c>
      <c r="AY119" s="1">
        <v>44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25</v>
      </c>
      <c r="BF119" s="1">
        <v>25</v>
      </c>
      <c r="BG119" s="1">
        <v>9</v>
      </c>
      <c r="BH119" s="1">
        <v>3</v>
      </c>
      <c r="BI119" s="1">
        <v>40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ht="15">
      <c r="A120" s="1">
        <v>70185</v>
      </c>
      <c r="B120" s="1" t="s">
        <v>174</v>
      </c>
      <c r="C120" s="1">
        <v>40</v>
      </c>
      <c r="D120" s="1">
        <v>285</v>
      </c>
      <c r="E120" s="1" t="s">
        <v>64</v>
      </c>
      <c r="F120" s="1">
        <v>570</v>
      </c>
      <c r="G120" s="1" t="s">
        <v>72</v>
      </c>
      <c r="H120" s="2">
        <v>26.14</v>
      </c>
      <c r="I120" s="2">
        <v>1045.5999999999999</v>
      </c>
      <c r="J120" s="10">
        <f t="shared" si="3"/>
        <v>18820.8</v>
      </c>
      <c r="K120" s="11">
        <f t="shared" si="63"/>
        <v>18</v>
      </c>
      <c r="L120" s="1">
        <v>5.29</v>
      </c>
      <c r="M120" s="1">
        <v>0.72</v>
      </c>
      <c r="N120" s="5">
        <v>0</v>
      </c>
      <c r="O120" s="5"/>
      <c r="P120" s="5">
        <v>10</v>
      </c>
      <c r="Q120" s="5">
        <v>5</v>
      </c>
      <c r="R120" s="1">
        <v>3.96</v>
      </c>
      <c r="S120" s="65">
        <v>2.13</v>
      </c>
      <c r="T120" s="5">
        <v>3</v>
      </c>
      <c r="U120" s="1">
        <v>0.45</v>
      </c>
      <c r="V120" s="1">
        <v>2.25</v>
      </c>
      <c r="W120" s="16">
        <f t="shared" si="62"/>
        <v>0</v>
      </c>
      <c r="X120" s="1">
        <v>0</v>
      </c>
      <c r="Y120" s="12">
        <v>10142.32</v>
      </c>
      <c r="Z120" s="2">
        <v>5332.56</v>
      </c>
      <c r="AA120" s="1">
        <v>63</v>
      </c>
      <c r="AB120" s="1">
        <v>58</v>
      </c>
      <c r="AC120" s="1">
        <v>116</v>
      </c>
      <c r="AD120" s="1">
        <v>7</v>
      </c>
      <c r="AE120" s="1">
        <v>29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35</v>
      </c>
      <c r="AV120" s="1">
        <v>0</v>
      </c>
      <c r="AW120" s="1">
        <v>101</v>
      </c>
      <c r="AX120" s="1">
        <v>45</v>
      </c>
      <c r="AY120" s="1">
        <v>85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17</v>
      </c>
      <c r="BF120" s="1">
        <v>2</v>
      </c>
      <c r="BG120" s="1">
        <v>0</v>
      </c>
      <c r="BH120" s="1">
        <v>0</v>
      </c>
      <c r="BI120" s="1">
        <v>90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ht="15">
      <c r="A121" s="1">
        <v>70256</v>
      </c>
      <c r="B121" s="1" t="s">
        <v>192</v>
      </c>
      <c r="C121" s="1">
        <v>25</v>
      </c>
      <c r="D121" s="1">
        <v>285</v>
      </c>
      <c r="E121" s="1" t="s">
        <v>64</v>
      </c>
      <c r="F121" s="1">
        <v>35</v>
      </c>
      <c r="G121" s="1" t="s">
        <v>76</v>
      </c>
      <c r="H121" s="2">
        <v>35.67</v>
      </c>
      <c r="I121" s="2">
        <v>891.75</v>
      </c>
      <c r="J121" s="10">
        <f t="shared" si="3"/>
        <v>4458.75</v>
      </c>
      <c r="K121" s="11">
        <f>SUM(P121+T121+W121)</f>
        <v>5</v>
      </c>
      <c r="L121" s="1">
        <v>6.66</v>
      </c>
      <c r="M121" s="1">
        <v>6.92</v>
      </c>
      <c r="N121" s="5">
        <f t="shared" ref="N121:N142" si="64">O121+P121</f>
        <v>0</v>
      </c>
      <c r="O121" s="16"/>
      <c r="P121" s="16">
        <f>MAX(0,(TRUNC((L121*0.8)-M121)))</f>
        <v>0</v>
      </c>
      <c r="Q121" s="5">
        <v>5</v>
      </c>
      <c r="R121" s="1">
        <v>2.12</v>
      </c>
      <c r="S121" s="65">
        <v>9.9600000000000009</v>
      </c>
      <c r="T121" s="5">
        <v>0</v>
      </c>
      <c r="U121" s="1">
        <v>2.56</v>
      </c>
      <c r="V121" s="1">
        <v>0.04</v>
      </c>
      <c r="W121" s="5">
        <v>5</v>
      </c>
      <c r="X121" s="1">
        <v>0</v>
      </c>
      <c r="Y121" s="12">
        <v>10112.44</v>
      </c>
      <c r="Z121" s="2">
        <v>6206.58</v>
      </c>
      <c r="AA121" s="1">
        <v>52</v>
      </c>
      <c r="AB121" s="1">
        <v>0</v>
      </c>
      <c r="AC121" s="1">
        <v>100</v>
      </c>
      <c r="AD121" s="1">
        <v>29</v>
      </c>
      <c r="AE121" s="1">
        <v>173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34</v>
      </c>
      <c r="AX121" s="1">
        <v>38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41</v>
      </c>
      <c r="BF121" s="1">
        <v>37</v>
      </c>
      <c r="BG121" s="1">
        <v>2</v>
      </c>
      <c r="BH121" s="1">
        <v>5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ht="15">
      <c r="A122" s="1">
        <v>76001</v>
      </c>
      <c r="B122" s="1" t="s">
        <v>247</v>
      </c>
      <c r="C122" s="1">
        <v>30</v>
      </c>
      <c r="D122" s="1">
        <v>285</v>
      </c>
      <c r="E122" s="1" t="s">
        <v>64</v>
      </c>
      <c r="F122" s="1">
        <v>558</v>
      </c>
      <c r="G122" s="1" t="s">
        <v>67</v>
      </c>
      <c r="H122" s="2">
        <v>14.71</v>
      </c>
      <c r="I122" s="2">
        <v>441.3</v>
      </c>
      <c r="J122" s="10">
        <f t="shared" si="3"/>
        <v>10149.9</v>
      </c>
      <c r="K122" s="11">
        <f t="shared" ref="K122:K123" si="65">SUM(P122+T122+W122+Q122)</f>
        <v>23</v>
      </c>
      <c r="L122" s="1">
        <v>4.0199999999999996</v>
      </c>
      <c r="M122" s="1">
        <v>1.83</v>
      </c>
      <c r="N122" s="5">
        <f t="shared" si="64"/>
        <v>5</v>
      </c>
      <c r="O122" s="5"/>
      <c r="P122" s="21">
        <v>5</v>
      </c>
      <c r="Q122" s="5">
        <v>3</v>
      </c>
      <c r="R122" s="1">
        <v>16.7</v>
      </c>
      <c r="S122" s="65">
        <v>1.3</v>
      </c>
      <c r="T122" s="5">
        <v>15</v>
      </c>
      <c r="U122" s="1">
        <v>2</v>
      </c>
      <c r="V122" s="1">
        <v>2</v>
      </c>
      <c r="W122" s="16">
        <f>MAX(0,(TRUNC((U122*0.8)-V122)))</f>
        <v>0</v>
      </c>
      <c r="X122" s="1">
        <v>0</v>
      </c>
      <c r="Y122" s="12">
        <v>10024.86</v>
      </c>
      <c r="Z122" s="2">
        <v>2280.0500000000002</v>
      </c>
      <c r="AA122" s="1">
        <v>5</v>
      </c>
      <c r="AB122" s="1">
        <v>0</v>
      </c>
      <c r="AC122" s="1">
        <v>66</v>
      </c>
      <c r="AD122" s="1">
        <v>99</v>
      </c>
      <c r="AE122" s="1">
        <v>55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177</v>
      </c>
      <c r="AV122" s="1">
        <v>54</v>
      </c>
      <c r="AW122" s="1">
        <v>234</v>
      </c>
      <c r="AX122" s="1">
        <v>126</v>
      </c>
      <c r="AY122" s="1">
        <v>40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60</v>
      </c>
      <c r="BH122" s="1">
        <v>0</v>
      </c>
      <c r="BI122" s="1">
        <v>60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ht="15">
      <c r="A123" s="1">
        <v>70329</v>
      </c>
      <c r="B123" s="1" t="s">
        <v>267</v>
      </c>
      <c r="C123" s="1">
        <v>12</v>
      </c>
      <c r="D123" s="1">
        <v>285</v>
      </c>
      <c r="E123" s="1" t="s">
        <v>64</v>
      </c>
      <c r="F123" s="1">
        <v>285</v>
      </c>
      <c r="G123" s="1" t="s">
        <v>64</v>
      </c>
      <c r="H123" s="2">
        <v>28.88</v>
      </c>
      <c r="I123" s="2">
        <v>346.56</v>
      </c>
      <c r="J123" s="10">
        <f t="shared" si="3"/>
        <v>6931.2</v>
      </c>
      <c r="K123" s="11">
        <f t="shared" si="65"/>
        <v>20</v>
      </c>
      <c r="L123" s="1">
        <v>7.08</v>
      </c>
      <c r="M123" s="1">
        <v>2.58</v>
      </c>
      <c r="N123" s="5">
        <f t="shared" si="64"/>
        <v>10</v>
      </c>
      <c r="O123" s="5"/>
      <c r="P123" s="21">
        <v>10</v>
      </c>
      <c r="Q123" s="5">
        <v>5</v>
      </c>
      <c r="R123" s="1">
        <v>14.46</v>
      </c>
      <c r="S123" s="65">
        <v>8</v>
      </c>
      <c r="T123" s="5">
        <v>5</v>
      </c>
      <c r="U123" s="1">
        <v>6.58</v>
      </c>
      <c r="V123" s="1">
        <v>3.33</v>
      </c>
      <c r="W123" s="5">
        <v>0</v>
      </c>
      <c r="X123" s="1">
        <v>0</v>
      </c>
      <c r="Y123" s="14">
        <v>9747</v>
      </c>
      <c r="Z123" s="2">
        <v>4822.96</v>
      </c>
      <c r="AA123" s="1">
        <v>25</v>
      </c>
      <c r="AB123" s="1">
        <v>19</v>
      </c>
      <c r="AC123" s="1">
        <v>48</v>
      </c>
      <c r="AD123" s="1">
        <v>5</v>
      </c>
      <c r="AE123" s="1">
        <v>31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40</v>
      </c>
      <c r="AV123" s="1">
        <v>42</v>
      </c>
      <c r="AW123" s="1">
        <v>101</v>
      </c>
      <c r="AX123" s="1">
        <v>23</v>
      </c>
      <c r="AY123" s="1">
        <v>96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27</v>
      </c>
      <c r="BF123" s="1">
        <v>32</v>
      </c>
      <c r="BG123" s="1">
        <v>32</v>
      </c>
      <c r="BH123" s="1">
        <v>8</v>
      </c>
      <c r="BI123" s="1">
        <v>40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ht="15">
      <c r="A124" s="1">
        <v>70131</v>
      </c>
      <c r="B124" s="1" t="s">
        <v>203</v>
      </c>
      <c r="C124" s="1">
        <v>5</v>
      </c>
      <c r="D124" s="1">
        <v>285</v>
      </c>
      <c r="E124" s="1" t="s">
        <v>64</v>
      </c>
      <c r="F124" s="1">
        <v>322</v>
      </c>
      <c r="G124" s="1" t="s">
        <v>167</v>
      </c>
      <c r="H124" s="2">
        <v>61.49</v>
      </c>
      <c r="I124" s="2">
        <v>307.45</v>
      </c>
      <c r="J124" s="10">
        <f t="shared" si="3"/>
        <v>922.34999999999991</v>
      </c>
      <c r="K124" s="11">
        <f t="shared" ref="K124:K125" si="66">SUM(P124+T124+W124)</f>
        <v>3</v>
      </c>
      <c r="L124" s="1">
        <v>4</v>
      </c>
      <c r="M124" s="1">
        <v>0.2</v>
      </c>
      <c r="N124" s="5">
        <f t="shared" si="64"/>
        <v>3</v>
      </c>
      <c r="O124" s="26">
        <v>2</v>
      </c>
      <c r="P124" s="20">
        <v>1</v>
      </c>
      <c r="Q124" s="5">
        <v>0</v>
      </c>
      <c r="R124" s="1">
        <v>21.6</v>
      </c>
      <c r="S124" s="65">
        <v>13.2</v>
      </c>
      <c r="T124" s="5">
        <v>0</v>
      </c>
      <c r="U124" s="1">
        <v>5.8</v>
      </c>
      <c r="V124" s="1">
        <v>5.4</v>
      </c>
      <c r="W124" s="5">
        <v>2</v>
      </c>
      <c r="X124" s="1">
        <v>0</v>
      </c>
      <c r="Y124" s="14">
        <v>9653.93</v>
      </c>
      <c r="Z124" s="2">
        <v>2705.56</v>
      </c>
      <c r="AA124" s="1">
        <v>9</v>
      </c>
      <c r="AB124" s="1">
        <v>7</v>
      </c>
      <c r="AC124" s="1">
        <v>6</v>
      </c>
      <c r="AD124" s="1">
        <v>3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20</v>
      </c>
      <c r="AV124" s="1">
        <v>22</v>
      </c>
      <c r="AW124" s="1">
        <v>70</v>
      </c>
      <c r="AX124" s="1">
        <v>14</v>
      </c>
      <c r="AY124" s="1">
        <v>16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10</v>
      </c>
      <c r="BF124" s="1">
        <v>16</v>
      </c>
      <c r="BG124" s="1">
        <v>7</v>
      </c>
      <c r="BH124" s="1">
        <v>8</v>
      </c>
      <c r="BI124" s="1">
        <v>27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ht="15">
      <c r="A125" s="1">
        <v>70120</v>
      </c>
      <c r="B125" s="1" t="s">
        <v>189</v>
      </c>
      <c r="C125" s="1">
        <v>24</v>
      </c>
      <c r="D125" s="1">
        <v>285</v>
      </c>
      <c r="E125" s="1" t="s">
        <v>64</v>
      </c>
      <c r="F125" s="1">
        <v>570</v>
      </c>
      <c r="G125" s="1" t="s">
        <v>72</v>
      </c>
      <c r="H125" s="2">
        <v>36</v>
      </c>
      <c r="I125" s="2">
        <v>864</v>
      </c>
      <c r="J125" s="10">
        <f t="shared" si="3"/>
        <v>2592</v>
      </c>
      <c r="K125" s="11">
        <f t="shared" si="66"/>
        <v>3</v>
      </c>
      <c r="L125" s="1">
        <v>2.33</v>
      </c>
      <c r="M125" s="1">
        <v>0.5</v>
      </c>
      <c r="N125" s="5">
        <f t="shared" si="64"/>
        <v>3</v>
      </c>
      <c r="O125" s="5"/>
      <c r="P125" s="20">
        <v>3</v>
      </c>
      <c r="Q125" s="5">
        <v>0</v>
      </c>
      <c r="R125" s="1">
        <v>6.98</v>
      </c>
      <c r="S125" s="65">
        <v>8.9600000000000009</v>
      </c>
      <c r="T125" s="5">
        <v>0</v>
      </c>
      <c r="U125" s="1">
        <v>1.65</v>
      </c>
      <c r="V125" s="1">
        <v>3.25</v>
      </c>
      <c r="W125" s="16">
        <f t="shared" ref="W125:W136" si="67">MAX(0,(TRUNC((U125*0.8)-V125)))</f>
        <v>0</v>
      </c>
      <c r="X125" s="1">
        <v>0</v>
      </c>
      <c r="Y125" s="14">
        <v>9468</v>
      </c>
      <c r="Z125" s="2">
        <v>8460</v>
      </c>
      <c r="AA125" s="1">
        <v>18</v>
      </c>
      <c r="AB125" s="1">
        <v>11</v>
      </c>
      <c r="AC125" s="1">
        <v>15</v>
      </c>
      <c r="AD125" s="1">
        <v>35</v>
      </c>
      <c r="AE125" s="1">
        <v>12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8</v>
      </c>
      <c r="AV125" s="1">
        <v>46</v>
      </c>
      <c r="AW125" s="1">
        <v>104</v>
      </c>
      <c r="AX125" s="1">
        <v>65</v>
      </c>
      <c r="AY125" s="1">
        <v>145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2</v>
      </c>
      <c r="BF125" s="1">
        <v>14</v>
      </c>
      <c r="BG125" s="1">
        <v>17</v>
      </c>
      <c r="BH125" s="1">
        <v>27</v>
      </c>
      <c r="BI125" s="1">
        <v>78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ht="15">
      <c r="A126" s="1">
        <v>70074</v>
      </c>
      <c r="B126" s="1" t="s">
        <v>222</v>
      </c>
      <c r="C126" s="1">
        <v>21</v>
      </c>
      <c r="D126" s="1">
        <v>285</v>
      </c>
      <c r="E126" s="1" t="s">
        <v>64</v>
      </c>
      <c r="F126" s="1">
        <v>387</v>
      </c>
      <c r="G126" s="1" t="s">
        <v>94</v>
      </c>
      <c r="H126" s="2">
        <v>31.19</v>
      </c>
      <c r="I126" s="2">
        <v>654.99</v>
      </c>
      <c r="J126" s="10">
        <f t="shared" si="3"/>
        <v>7859.88</v>
      </c>
      <c r="K126" s="11">
        <f>SUM(P126+T126+W126+Q126)</f>
        <v>12</v>
      </c>
      <c r="L126" s="1">
        <v>4.67</v>
      </c>
      <c r="M126" s="1">
        <v>3</v>
      </c>
      <c r="N126" s="5">
        <f t="shared" si="64"/>
        <v>0</v>
      </c>
      <c r="O126" s="16"/>
      <c r="P126" s="16">
        <f t="shared" ref="P126:P129" si="68">MAX(0,(TRUNC((L126*0.8)-M126)))</f>
        <v>0</v>
      </c>
      <c r="Q126" s="5">
        <v>2</v>
      </c>
      <c r="R126" s="1">
        <v>8.93</v>
      </c>
      <c r="S126" s="65">
        <v>0.81</v>
      </c>
      <c r="T126" s="5">
        <v>10</v>
      </c>
      <c r="U126" s="1">
        <v>0.05</v>
      </c>
      <c r="V126" s="1">
        <v>3</v>
      </c>
      <c r="W126" s="16">
        <f t="shared" si="67"/>
        <v>0</v>
      </c>
      <c r="X126" s="1">
        <v>0</v>
      </c>
      <c r="Y126" s="14">
        <v>8935.94</v>
      </c>
      <c r="Z126" s="2">
        <v>4460.17</v>
      </c>
      <c r="AA126" s="1">
        <v>47</v>
      </c>
      <c r="AB126" s="1">
        <v>13</v>
      </c>
      <c r="AC126" s="1">
        <v>41</v>
      </c>
      <c r="AD126" s="1">
        <v>7</v>
      </c>
      <c r="AE126" s="1">
        <v>63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39</v>
      </c>
      <c r="AV126" s="1">
        <v>32</v>
      </c>
      <c r="AW126" s="1">
        <v>116</v>
      </c>
      <c r="AX126" s="1">
        <v>33</v>
      </c>
      <c r="AY126" s="1">
        <v>17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1</v>
      </c>
      <c r="BH126" s="1">
        <v>0</v>
      </c>
      <c r="BI126" s="1">
        <v>63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ht="15">
      <c r="A127" s="1">
        <v>70235</v>
      </c>
      <c r="B127" s="1" t="s">
        <v>274</v>
      </c>
      <c r="C127" s="1">
        <v>20</v>
      </c>
      <c r="D127" s="1">
        <v>285</v>
      </c>
      <c r="E127" s="1" t="s">
        <v>64</v>
      </c>
      <c r="F127" s="1">
        <v>558</v>
      </c>
      <c r="G127" s="1" t="s">
        <v>67</v>
      </c>
      <c r="H127" s="2">
        <v>63.65</v>
      </c>
      <c r="I127" s="2">
        <v>1273</v>
      </c>
      <c r="J127" s="10">
        <f t="shared" si="3"/>
        <v>0</v>
      </c>
      <c r="K127" s="11">
        <f t="shared" ref="K127:K128" si="69">SUM(P127+T127+W127)</f>
        <v>0</v>
      </c>
      <c r="L127" s="1">
        <v>3.28</v>
      </c>
      <c r="M127" s="1">
        <v>4.0999999999999996</v>
      </c>
      <c r="N127" s="5">
        <f t="shared" si="64"/>
        <v>0</v>
      </c>
      <c r="O127" s="16"/>
      <c r="P127" s="16">
        <f t="shared" si="68"/>
        <v>0</v>
      </c>
      <c r="Q127" s="5">
        <v>2</v>
      </c>
      <c r="R127" s="1">
        <v>1.68</v>
      </c>
      <c r="S127" s="65">
        <v>1.45</v>
      </c>
      <c r="T127" s="5">
        <v>0</v>
      </c>
      <c r="U127" s="1">
        <v>1.9</v>
      </c>
      <c r="V127" s="1">
        <v>2.25</v>
      </c>
      <c r="W127" s="16">
        <f t="shared" si="67"/>
        <v>0</v>
      </c>
      <c r="X127" s="1">
        <v>0</v>
      </c>
      <c r="Y127" s="14">
        <v>8720.0499999999993</v>
      </c>
      <c r="Z127" s="2">
        <v>9929.4</v>
      </c>
      <c r="AA127" s="1">
        <v>19</v>
      </c>
      <c r="AB127" s="1">
        <v>42</v>
      </c>
      <c r="AC127" s="1">
        <v>16</v>
      </c>
      <c r="AD127" s="1">
        <v>19</v>
      </c>
      <c r="AE127" s="1">
        <v>82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12</v>
      </c>
      <c r="AV127" s="1">
        <v>5</v>
      </c>
      <c r="AW127" s="1">
        <v>14</v>
      </c>
      <c r="AX127" s="1">
        <v>10</v>
      </c>
      <c r="AY127" s="1">
        <v>29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31</v>
      </c>
      <c r="BF127" s="1">
        <v>4</v>
      </c>
      <c r="BG127" s="1">
        <v>3</v>
      </c>
      <c r="BH127" s="1">
        <v>4</v>
      </c>
      <c r="BI127" s="1">
        <v>45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ht="15">
      <c r="A128" s="1">
        <v>70136</v>
      </c>
      <c r="B128" s="1" t="s">
        <v>272</v>
      </c>
      <c r="C128" s="1">
        <v>24</v>
      </c>
      <c r="D128" s="1">
        <v>285</v>
      </c>
      <c r="E128" s="1" t="s">
        <v>64</v>
      </c>
      <c r="F128" s="1">
        <v>570</v>
      </c>
      <c r="G128" s="1" t="s">
        <v>72</v>
      </c>
      <c r="H128" s="2">
        <v>36.869999999999997</v>
      </c>
      <c r="I128" s="2">
        <v>884.88</v>
      </c>
      <c r="J128" s="10">
        <f t="shared" si="3"/>
        <v>0</v>
      </c>
      <c r="K128" s="11">
        <f t="shared" si="69"/>
        <v>0</v>
      </c>
      <c r="L128" s="1">
        <v>2.06</v>
      </c>
      <c r="M128" s="1">
        <v>2.62</v>
      </c>
      <c r="N128" s="5">
        <f t="shared" si="64"/>
        <v>0</v>
      </c>
      <c r="O128" s="16"/>
      <c r="P128" s="16">
        <f t="shared" si="68"/>
        <v>0</v>
      </c>
      <c r="Q128" s="5">
        <v>2</v>
      </c>
      <c r="R128" s="1">
        <v>3.4</v>
      </c>
      <c r="S128" s="65">
        <v>2.29</v>
      </c>
      <c r="T128" s="5">
        <v>0</v>
      </c>
      <c r="U128" s="1">
        <v>4.3099999999999996</v>
      </c>
      <c r="V128" s="1">
        <v>2.83</v>
      </c>
      <c r="W128" s="16">
        <f t="shared" si="67"/>
        <v>0</v>
      </c>
      <c r="X128" s="1">
        <v>0</v>
      </c>
      <c r="Y128" s="14">
        <v>8646.02</v>
      </c>
      <c r="Z128" s="2">
        <v>6857.82</v>
      </c>
      <c r="AA128" s="1">
        <v>16</v>
      </c>
      <c r="AB128" s="1">
        <v>31</v>
      </c>
      <c r="AC128" s="1">
        <v>10</v>
      </c>
      <c r="AD128" s="1">
        <v>16</v>
      </c>
      <c r="AE128" s="1">
        <v>63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61</v>
      </c>
      <c r="AV128" s="1">
        <v>10</v>
      </c>
      <c r="AW128" s="1">
        <v>12</v>
      </c>
      <c r="AX128" s="1">
        <v>7</v>
      </c>
      <c r="AY128" s="1">
        <v>55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13</v>
      </c>
      <c r="BF128" s="1">
        <v>10</v>
      </c>
      <c r="BG128" s="1">
        <v>70</v>
      </c>
      <c r="BH128" s="1">
        <v>31</v>
      </c>
      <c r="BI128" s="1">
        <v>68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 ht="15">
      <c r="A129" s="1">
        <v>76000</v>
      </c>
      <c r="B129" s="1" t="s">
        <v>356</v>
      </c>
      <c r="C129" s="1">
        <v>75</v>
      </c>
      <c r="D129" s="1">
        <v>285</v>
      </c>
      <c r="E129" s="1" t="s">
        <v>64</v>
      </c>
      <c r="F129" s="1">
        <v>502</v>
      </c>
      <c r="G129" s="1" t="s">
        <v>146</v>
      </c>
      <c r="H129" s="2">
        <v>8.5500000000000007</v>
      </c>
      <c r="I129" s="2">
        <v>641.25</v>
      </c>
      <c r="J129" s="10">
        <f t="shared" si="3"/>
        <v>5130</v>
      </c>
      <c r="K129" s="11">
        <f>SUM(P129+T129+W129+Q129)</f>
        <v>8</v>
      </c>
      <c r="L129" s="1">
        <v>3.23</v>
      </c>
      <c r="M129" s="1">
        <v>1.65</v>
      </c>
      <c r="N129" s="5">
        <f t="shared" si="64"/>
        <v>0</v>
      </c>
      <c r="O129" s="16"/>
      <c r="P129" s="16">
        <f t="shared" si="68"/>
        <v>0</v>
      </c>
      <c r="Q129" s="5">
        <v>3</v>
      </c>
      <c r="R129" s="1">
        <v>9.25</v>
      </c>
      <c r="S129" s="65">
        <v>3</v>
      </c>
      <c r="T129" s="5">
        <v>5</v>
      </c>
      <c r="U129" s="1">
        <v>0.47</v>
      </c>
      <c r="V129" s="1">
        <v>3</v>
      </c>
      <c r="W129" s="16">
        <f t="shared" si="67"/>
        <v>0</v>
      </c>
      <c r="X129" s="1">
        <v>0</v>
      </c>
      <c r="Y129" s="14">
        <v>8306.33</v>
      </c>
      <c r="Z129" s="2">
        <v>2983.95</v>
      </c>
      <c r="AA129" s="1">
        <v>11</v>
      </c>
      <c r="AB129" s="1">
        <v>0</v>
      </c>
      <c r="AC129" s="1">
        <v>140</v>
      </c>
      <c r="AD129" s="1">
        <v>182</v>
      </c>
      <c r="AE129" s="1">
        <v>124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225</v>
      </c>
      <c r="AV129" s="1">
        <v>2</v>
      </c>
      <c r="AW129" s="1">
        <v>410</v>
      </c>
      <c r="AX129" s="1">
        <v>116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11</v>
      </c>
      <c r="BH129" s="1">
        <v>49</v>
      </c>
      <c r="BI129" s="1">
        <v>225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ht="15">
      <c r="A130" s="1">
        <v>70032</v>
      </c>
      <c r="B130" s="1" t="s">
        <v>221</v>
      </c>
      <c r="C130" s="1">
        <v>20</v>
      </c>
      <c r="D130" s="1">
        <v>285</v>
      </c>
      <c r="E130" s="1" t="s">
        <v>64</v>
      </c>
      <c r="F130" s="1">
        <v>558</v>
      </c>
      <c r="G130" s="1" t="s">
        <v>67</v>
      </c>
      <c r="H130" s="2">
        <v>83.759500000000003</v>
      </c>
      <c r="I130" s="2">
        <v>1675.19</v>
      </c>
      <c r="J130" s="10">
        <f t="shared" si="3"/>
        <v>5025.57</v>
      </c>
      <c r="K130" s="11">
        <f t="shared" ref="K130:K131" si="70">SUM(P130+T130+W130)</f>
        <v>3</v>
      </c>
      <c r="L130" s="1">
        <v>1.1499999999999999</v>
      </c>
      <c r="M130" s="1">
        <v>0.9</v>
      </c>
      <c r="N130" s="5">
        <f t="shared" si="64"/>
        <v>3</v>
      </c>
      <c r="O130" s="5"/>
      <c r="P130" s="74">
        <v>3</v>
      </c>
      <c r="Q130" s="5">
        <v>2</v>
      </c>
      <c r="R130" s="1">
        <v>3.05</v>
      </c>
      <c r="S130" s="65">
        <v>3.4</v>
      </c>
      <c r="T130" s="5">
        <v>0</v>
      </c>
      <c r="U130" s="1">
        <v>0.75</v>
      </c>
      <c r="V130" s="1">
        <v>3</v>
      </c>
      <c r="W130" s="16">
        <f t="shared" si="67"/>
        <v>0</v>
      </c>
      <c r="X130" s="1">
        <v>0</v>
      </c>
      <c r="Y130" s="14">
        <v>8292.19</v>
      </c>
      <c r="Z130" s="2">
        <v>12228.89</v>
      </c>
      <c r="AA130" s="1">
        <v>7</v>
      </c>
      <c r="AB130" s="1">
        <v>8</v>
      </c>
      <c r="AC130" s="1">
        <v>9</v>
      </c>
      <c r="AD130" s="1">
        <v>6</v>
      </c>
      <c r="AE130" s="1">
        <v>18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14</v>
      </c>
      <c r="AV130" s="1">
        <v>35</v>
      </c>
      <c r="AW130" s="1">
        <v>21</v>
      </c>
      <c r="AX130" s="1">
        <v>17</v>
      </c>
      <c r="AY130" s="1">
        <v>68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13</v>
      </c>
      <c r="BH130" s="1">
        <v>4</v>
      </c>
      <c r="BI130" s="1">
        <v>60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ht="15">
      <c r="A131" s="1">
        <v>70045</v>
      </c>
      <c r="B131" s="1" t="s">
        <v>209</v>
      </c>
      <c r="C131" s="1">
        <v>16</v>
      </c>
      <c r="D131" s="1">
        <v>285</v>
      </c>
      <c r="E131" s="1" t="s">
        <v>64</v>
      </c>
      <c r="F131" s="1">
        <v>387</v>
      </c>
      <c r="G131" s="1" t="s">
        <v>94</v>
      </c>
      <c r="H131" s="2">
        <v>43.950699999999998</v>
      </c>
      <c r="I131" s="2">
        <v>703.21119999999996</v>
      </c>
      <c r="J131" s="10">
        <f t="shared" si="3"/>
        <v>3516.0559999999996</v>
      </c>
      <c r="K131" s="11">
        <f t="shared" si="70"/>
        <v>5</v>
      </c>
      <c r="L131" s="1">
        <v>3.12</v>
      </c>
      <c r="M131" s="1">
        <v>0.81</v>
      </c>
      <c r="N131" s="5">
        <f t="shared" si="64"/>
        <v>5</v>
      </c>
      <c r="O131" s="5"/>
      <c r="P131" s="20">
        <v>5</v>
      </c>
      <c r="Q131" s="5">
        <v>3</v>
      </c>
      <c r="R131" s="1">
        <v>7.19</v>
      </c>
      <c r="S131" s="65">
        <v>5</v>
      </c>
      <c r="T131" s="5">
        <v>0</v>
      </c>
      <c r="U131" s="1">
        <v>1.41</v>
      </c>
      <c r="V131" s="1">
        <v>1.06</v>
      </c>
      <c r="W131" s="16">
        <f t="shared" si="67"/>
        <v>0</v>
      </c>
      <c r="X131" s="1">
        <v>0</v>
      </c>
      <c r="Y131" s="14">
        <v>8240.76</v>
      </c>
      <c r="Z131" s="2">
        <v>1318.52</v>
      </c>
      <c r="AA131" s="1">
        <v>15</v>
      </c>
      <c r="AB131" s="1">
        <v>14</v>
      </c>
      <c r="AC131" s="1">
        <v>21</v>
      </c>
      <c r="AD131" s="1">
        <v>14</v>
      </c>
      <c r="AE131" s="1">
        <v>13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10</v>
      </c>
      <c r="AW131" s="1">
        <v>94</v>
      </c>
      <c r="AX131" s="1">
        <v>32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1</v>
      </c>
      <c r="BF131" s="1">
        <v>4</v>
      </c>
      <c r="BG131" s="1">
        <v>16</v>
      </c>
      <c r="BH131" s="1">
        <v>7</v>
      </c>
      <c r="BI131" s="1">
        <v>17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ht="15">
      <c r="A132" s="1">
        <v>70504</v>
      </c>
      <c r="B132" s="1" t="s">
        <v>254</v>
      </c>
      <c r="C132" s="1">
        <v>20</v>
      </c>
      <c r="D132" s="1">
        <v>285</v>
      </c>
      <c r="E132" s="1" t="s">
        <v>64</v>
      </c>
      <c r="F132" s="1">
        <v>991</v>
      </c>
      <c r="G132" s="1" t="s">
        <v>141</v>
      </c>
      <c r="H132" s="2">
        <v>62.57</v>
      </c>
      <c r="I132" s="2">
        <v>1251.4000000000001</v>
      </c>
      <c r="J132" s="10">
        <f t="shared" si="3"/>
        <v>6257</v>
      </c>
      <c r="K132" s="11">
        <f>SUM(P132+T132+W132+Q132)</f>
        <v>5</v>
      </c>
      <c r="L132" s="1">
        <v>1.95</v>
      </c>
      <c r="M132" s="1">
        <v>1.7</v>
      </c>
      <c r="N132" s="5">
        <f t="shared" si="64"/>
        <v>0</v>
      </c>
      <c r="O132" s="16"/>
      <c r="P132" s="16">
        <f t="shared" ref="P132:P135" si="71">MAX(0,(TRUNC((L132*0.8)-M132)))</f>
        <v>0</v>
      </c>
      <c r="Q132" s="5">
        <v>0</v>
      </c>
      <c r="R132" s="1">
        <v>4.62</v>
      </c>
      <c r="S132" s="65">
        <v>0.15</v>
      </c>
      <c r="T132" s="5">
        <v>5</v>
      </c>
      <c r="U132" s="1">
        <v>0</v>
      </c>
      <c r="V132" s="1">
        <v>0</v>
      </c>
      <c r="W132" s="16">
        <f t="shared" si="67"/>
        <v>0</v>
      </c>
      <c r="X132" s="1">
        <v>0</v>
      </c>
      <c r="Y132" s="14">
        <v>8227.9599999999991</v>
      </c>
      <c r="Z132" s="2">
        <v>2315.09</v>
      </c>
      <c r="AA132" s="1">
        <v>8</v>
      </c>
      <c r="AB132" s="1">
        <v>11</v>
      </c>
      <c r="AC132" s="1">
        <v>19</v>
      </c>
      <c r="AD132" s="1">
        <v>13</v>
      </c>
      <c r="AE132" s="1">
        <v>34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12</v>
      </c>
      <c r="AV132" s="1">
        <v>12</v>
      </c>
      <c r="AW132" s="1">
        <v>62</v>
      </c>
      <c r="AX132" s="1">
        <v>25</v>
      </c>
      <c r="AY132" s="1">
        <v>3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ht="15">
      <c r="A133" s="1">
        <v>70209</v>
      </c>
      <c r="B133" s="1" t="s">
        <v>290</v>
      </c>
      <c r="C133" s="1">
        <v>10</v>
      </c>
      <c r="D133" s="1">
        <v>285</v>
      </c>
      <c r="E133" s="1" t="s">
        <v>64</v>
      </c>
      <c r="F133" s="1">
        <v>387</v>
      </c>
      <c r="G133" s="1" t="s">
        <v>94</v>
      </c>
      <c r="H133" s="2">
        <v>122.98</v>
      </c>
      <c r="I133" s="2">
        <v>1229.8</v>
      </c>
      <c r="J133" s="10">
        <f t="shared" si="3"/>
        <v>0</v>
      </c>
      <c r="K133" s="11">
        <f>SUM(P133+T133+W133)</f>
        <v>0</v>
      </c>
      <c r="L133" s="1">
        <v>1.7</v>
      </c>
      <c r="M133" s="1">
        <v>3.3</v>
      </c>
      <c r="N133" s="5">
        <f t="shared" si="64"/>
        <v>0</v>
      </c>
      <c r="O133" s="16"/>
      <c r="P133" s="16">
        <f t="shared" si="71"/>
        <v>0</v>
      </c>
      <c r="Q133" s="5">
        <v>1</v>
      </c>
      <c r="R133" s="1">
        <v>2.8</v>
      </c>
      <c r="S133" s="65">
        <v>5.3</v>
      </c>
      <c r="T133" s="5">
        <v>0</v>
      </c>
      <c r="U133" s="1">
        <v>2.1</v>
      </c>
      <c r="V133" s="1">
        <v>2.2999999999999998</v>
      </c>
      <c r="W133" s="16">
        <f t="shared" si="67"/>
        <v>0</v>
      </c>
      <c r="X133" s="1">
        <v>0</v>
      </c>
      <c r="Y133" s="14">
        <v>8116.68</v>
      </c>
      <c r="Z133" s="2">
        <v>7255.82</v>
      </c>
      <c r="AA133" s="1">
        <v>15</v>
      </c>
      <c r="AB133" s="1">
        <v>2</v>
      </c>
      <c r="AC133" s="1">
        <v>0</v>
      </c>
      <c r="AD133" s="1">
        <v>2</v>
      </c>
      <c r="AE133" s="1">
        <v>33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12</v>
      </c>
      <c r="AV133" s="1">
        <v>10</v>
      </c>
      <c r="AW133" s="1">
        <v>5</v>
      </c>
      <c r="AX133" s="1">
        <v>12</v>
      </c>
      <c r="AY133" s="1">
        <v>3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</v>
      </c>
      <c r="BF133" s="1">
        <v>20</v>
      </c>
      <c r="BG133" s="1">
        <v>10</v>
      </c>
      <c r="BH133" s="1">
        <v>0</v>
      </c>
      <c r="BI133" s="1">
        <v>23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ht="15">
      <c r="A134" s="1">
        <v>70328</v>
      </c>
      <c r="B134" s="1" t="s">
        <v>255</v>
      </c>
      <c r="C134" s="1">
        <v>12</v>
      </c>
      <c r="D134" s="1">
        <v>285</v>
      </c>
      <c r="E134" s="1" t="s">
        <v>64</v>
      </c>
      <c r="F134" s="1">
        <v>285</v>
      </c>
      <c r="G134" s="1" t="s">
        <v>64</v>
      </c>
      <c r="H134" s="2">
        <v>28.88</v>
      </c>
      <c r="I134" s="2">
        <v>346.56</v>
      </c>
      <c r="J134" s="10">
        <f t="shared" si="3"/>
        <v>5198.3999999999996</v>
      </c>
      <c r="K134" s="11">
        <f>SUM(P134+T134+W134+Q134)</f>
        <v>15</v>
      </c>
      <c r="L134" s="1">
        <v>2.96</v>
      </c>
      <c r="M134" s="1">
        <v>2.17</v>
      </c>
      <c r="N134" s="5">
        <f t="shared" si="64"/>
        <v>0</v>
      </c>
      <c r="O134" s="16"/>
      <c r="P134" s="16">
        <f t="shared" si="71"/>
        <v>0</v>
      </c>
      <c r="Q134" s="5">
        <v>5</v>
      </c>
      <c r="R134" s="1">
        <v>15.71</v>
      </c>
      <c r="S134" s="65">
        <v>2.75</v>
      </c>
      <c r="T134" s="5">
        <v>10</v>
      </c>
      <c r="U134" s="1">
        <v>4.67</v>
      </c>
      <c r="V134" s="1">
        <v>5</v>
      </c>
      <c r="W134" s="16">
        <f t="shared" si="67"/>
        <v>0</v>
      </c>
      <c r="X134" s="1">
        <v>0</v>
      </c>
      <c r="Y134" s="14">
        <v>8086.4</v>
      </c>
      <c r="Z134" s="2">
        <v>3436.72</v>
      </c>
      <c r="AA134" s="1">
        <v>25</v>
      </c>
      <c r="AB134" s="1">
        <v>12</v>
      </c>
      <c r="AC134" s="1">
        <v>3</v>
      </c>
      <c r="AD134" s="1">
        <v>3</v>
      </c>
      <c r="AE134" s="1">
        <v>26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57</v>
      </c>
      <c r="AV134" s="1">
        <v>39</v>
      </c>
      <c r="AW134" s="1">
        <v>82</v>
      </c>
      <c r="AX134" s="1">
        <v>60</v>
      </c>
      <c r="AY134" s="1">
        <v>33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24</v>
      </c>
      <c r="BF134" s="1">
        <v>17</v>
      </c>
      <c r="BG134" s="1">
        <v>19</v>
      </c>
      <c r="BH134" s="1">
        <v>9</v>
      </c>
      <c r="BI134" s="1">
        <v>60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ht="15">
      <c r="A135" s="1">
        <v>70215</v>
      </c>
      <c r="B135" s="1" t="s">
        <v>257</v>
      </c>
      <c r="C135" s="1">
        <v>24</v>
      </c>
      <c r="D135" s="1">
        <v>285</v>
      </c>
      <c r="E135" s="1" t="s">
        <v>64</v>
      </c>
      <c r="F135" s="1">
        <v>795</v>
      </c>
      <c r="G135" s="1" t="s">
        <v>258</v>
      </c>
      <c r="H135" s="2">
        <v>40.33</v>
      </c>
      <c r="I135" s="2">
        <v>967.92</v>
      </c>
      <c r="J135" s="10">
        <f t="shared" si="3"/>
        <v>0</v>
      </c>
      <c r="K135" s="11">
        <f t="shared" ref="K135:K136" si="72">SUM(P135+T135+W135)</f>
        <v>0</v>
      </c>
      <c r="L135" s="1">
        <v>2.65</v>
      </c>
      <c r="M135" s="1">
        <v>3.08</v>
      </c>
      <c r="N135" s="5">
        <f t="shared" si="64"/>
        <v>0</v>
      </c>
      <c r="O135" s="16"/>
      <c r="P135" s="16">
        <f t="shared" si="71"/>
        <v>0</v>
      </c>
      <c r="Q135" s="5">
        <v>3</v>
      </c>
      <c r="R135" s="1">
        <v>4.0999999999999996</v>
      </c>
      <c r="S135" s="65">
        <v>5.13</v>
      </c>
      <c r="T135" s="5">
        <v>0</v>
      </c>
      <c r="U135" s="1">
        <v>1.44</v>
      </c>
      <c r="V135" s="1">
        <v>3.92</v>
      </c>
      <c r="W135" s="16">
        <f t="shared" si="67"/>
        <v>0</v>
      </c>
      <c r="X135" s="1">
        <v>0</v>
      </c>
      <c r="Y135" s="14">
        <v>7924.84</v>
      </c>
      <c r="Z135" s="2">
        <v>11776.36</v>
      </c>
      <c r="AA135" s="1">
        <v>19</v>
      </c>
      <c r="AB135" s="1">
        <v>15</v>
      </c>
      <c r="AC135" s="1">
        <v>31</v>
      </c>
      <c r="AD135" s="1">
        <v>12</v>
      </c>
      <c r="AE135" s="1">
        <v>74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41</v>
      </c>
      <c r="AV135" s="1">
        <v>28</v>
      </c>
      <c r="AW135" s="1">
        <v>24</v>
      </c>
      <c r="AX135" s="1">
        <v>39</v>
      </c>
      <c r="AY135" s="1">
        <v>124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16</v>
      </c>
      <c r="BF135" s="1">
        <v>10</v>
      </c>
      <c r="BG135" s="1">
        <v>8</v>
      </c>
      <c r="BH135" s="1">
        <v>11</v>
      </c>
      <c r="BI135" s="1">
        <v>94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ht="15">
      <c r="A136" s="1">
        <v>70180</v>
      </c>
      <c r="B136" s="1" t="s">
        <v>319</v>
      </c>
      <c r="C136" s="1">
        <v>25</v>
      </c>
      <c r="D136" s="1">
        <v>285</v>
      </c>
      <c r="E136" s="1" t="s">
        <v>64</v>
      </c>
      <c r="F136" s="1">
        <v>35</v>
      </c>
      <c r="G136" s="1" t="s">
        <v>76</v>
      </c>
      <c r="H136" s="2">
        <v>43.63</v>
      </c>
      <c r="I136" s="2">
        <v>1090.75</v>
      </c>
      <c r="J136" s="10">
        <f t="shared" si="3"/>
        <v>5453.75</v>
      </c>
      <c r="K136" s="11">
        <f t="shared" si="72"/>
        <v>5</v>
      </c>
      <c r="L136" s="1">
        <v>0.7</v>
      </c>
      <c r="M136" s="1">
        <v>0</v>
      </c>
      <c r="N136" s="5">
        <f t="shared" si="64"/>
        <v>5</v>
      </c>
      <c r="O136" s="5"/>
      <c r="P136" s="21">
        <v>5</v>
      </c>
      <c r="Q136" s="5">
        <v>1</v>
      </c>
      <c r="R136" s="1">
        <v>3.82</v>
      </c>
      <c r="S136" s="65">
        <v>5</v>
      </c>
      <c r="T136" s="5">
        <v>0</v>
      </c>
      <c r="U136" s="1">
        <v>2.64</v>
      </c>
      <c r="V136" s="1">
        <v>2.16</v>
      </c>
      <c r="W136" s="16">
        <f t="shared" si="67"/>
        <v>0</v>
      </c>
      <c r="X136" s="1">
        <v>0</v>
      </c>
      <c r="Y136" s="14">
        <v>7809.77</v>
      </c>
      <c r="Z136" s="2">
        <v>2356.02</v>
      </c>
      <c r="AA136" s="1">
        <v>13</v>
      </c>
      <c r="AB136" s="1">
        <v>0</v>
      </c>
      <c r="AC136" s="1">
        <v>4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18</v>
      </c>
      <c r="AV136" s="1">
        <v>22</v>
      </c>
      <c r="AW136" s="1">
        <v>51</v>
      </c>
      <c r="AX136" s="1">
        <v>31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21</v>
      </c>
      <c r="BF136" s="1">
        <v>0</v>
      </c>
      <c r="BG136" s="1">
        <v>41</v>
      </c>
      <c r="BH136" s="1">
        <v>8</v>
      </c>
      <c r="BI136" s="1">
        <v>54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 ht="15">
      <c r="A137" s="1">
        <v>70258</v>
      </c>
      <c r="B137" s="1" t="s">
        <v>240</v>
      </c>
      <c r="C137" s="1">
        <v>16</v>
      </c>
      <c r="D137" s="1">
        <v>285</v>
      </c>
      <c r="E137" s="1" t="s">
        <v>64</v>
      </c>
      <c r="F137" s="1">
        <v>573</v>
      </c>
      <c r="G137" s="1" t="s">
        <v>87</v>
      </c>
      <c r="H137" s="2">
        <v>61.95</v>
      </c>
      <c r="I137" s="2">
        <v>991.2</v>
      </c>
      <c r="J137" s="10">
        <f t="shared" si="3"/>
        <v>14868</v>
      </c>
      <c r="K137" s="11">
        <f t="shared" ref="K137:K139" si="73">SUM(P137+T137+W137+Q137)</f>
        <v>15</v>
      </c>
      <c r="L137" s="1">
        <v>1.41</v>
      </c>
      <c r="M137" s="1">
        <v>0</v>
      </c>
      <c r="N137" s="5">
        <f t="shared" si="64"/>
        <v>3</v>
      </c>
      <c r="O137" s="5"/>
      <c r="P137" s="21">
        <v>3</v>
      </c>
      <c r="Q137" s="5">
        <v>2</v>
      </c>
      <c r="R137" s="1">
        <v>4.34</v>
      </c>
      <c r="S137" s="65">
        <v>0</v>
      </c>
      <c r="T137" s="5">
        <v>5</v>
      </c>
      <c r="U137" s="1">
        <v>2.06</v>
      </c>
      <c r="V137" s="1">
        <v>0.44</v>
      </c>
      <c r="W137" s="5">
        <v>5</v>
      </c>
      <c r="X137" s="1">
        <v>0</v>
      </c>
      <c r="Y137" s="14">
        <v>7743.75</v>
      </c>
      <c r="Z137" s="2">
        <v>433.65</v>
      </c>
      <c r="AA137" s="1">
        <v>0</v>
      </c>
      <c r="AB137" s="1">
        <v>0</v>
      </c>
      <c r="AC137" s="1">
        <v>16</v>
      </c>
      <c r="AD137" s="1">
        <v>13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6</v>
      </c>
      <c r="AV137" s="1">
        <v>2</v>
      </c>
      <c r="AW137" s="1">
        <v>33</v>
      </c>
      <c r="AX137" s="1">
        <v>59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10</v>
      </c>
      <c r="BF137" s="1">
        <v>6</v>
      </c>
      <c r="BG137" s="1">
        <v>19</v>
      </c>
      <c r="BH137" s="1">
        <v>2</v>
      </c>
      <c r="BI137" s="1">
        <v>7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ht="15">
      <c r="A138" s="1">
        <v>70134</v>
      </c>
      <c r="B138" s="1" t="s">
        <v>151</v>
      </c>
      <c r="C138" s="1">
        <v>24</v>
      </c>
      <c r="D138" s="1">
        <v>285</v>
      </c>
      <c r="E138" s="1" t="s">
        <v>64</v>
      </c>
      <c r="F138" s="1">
        <v>570</v>
      </c>
      <c r="G138" s="1" t="s">
        <v>72</v>
      </c>
      <c r="H138" s="2">
        <v>34.97</v>
      </c>
      <c r="I138" s="2">
        <v>839.28</v>
      </c>
      <c r="J138" s="10">
        <f t="shared" si="3"/>
        <v>2517.84</v>
      </c>
      <c r="K138" s="11">
        <f t="shared" si="73"/>
        <v>3</v>
      </c>
      <c r="L138" s="1">
        <v>1.35</v>
      </c>
      <c r="M138" s="1">
        <v>2.12</v>
      </c>
      <c r="N138" s="5">
        <f t="shared" si="64"/>
        <v>0</v>
      </c>
      <c r="O138" s="16"/>
      <c r="P138" s="16">
        <f t="shared" ref="P138:P139" si="74">MAX(0,(TRUNC((L138*0.8)-M138)))</f>
        <v>0</v>
      </c>
      <c r="Q138" s="5">
        <v>0</v>
      </c>
      <c r="R138" s="1">
        <v>4.5599999999999996</v>
      </c>
      <c r="S138" s="65">
        <v>0.46</v>
      </c>
      <c r="T138" s="5">
        <v>3</v>
      </c>
      <c r="U138" s="1">
        <v>3.23</v>
      </c>
      <c r="V138" s="1">
        <v>2.04</v>
      </c>
      <c r="W138" s="16">
        <f t="shared" ref="W138:W140" si="75">MAX(0,(TRUNC((U138*0.8)-V138)))</f>
        <v>0</v>
      </c>
      <c r="X138" s="1">
        <v>0</v>
      </c>
      <c r="Y138" s="14">
        <v>7675.92</v>
      </c>
      <c r="Z138" s="2">
        <v>3881.67</v>
      </c>
      <c r="AA138" s="1">
        <v>16</v>
      </c>
      <c r="AB138" s="1">
        <v>9</v>
      </c>
      <c r="AC138" s="1">
        <v>10</v>
      </c>
      <c r="AD138" s="1">
        <v>4</v>
      </c>
      <c r="AE138" s="1">
        <v>51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27</v>
      </c>
      <c r="AV138" s="1">
        <v>13</v>
      </c>
      <c r="AW138" s="1">
        <v>67</v>
      </c>
      <c r="AX138" s="1">
        <v>18</v>
      </c>
      <c r="AY138" s="1">
        <v>11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29</v>
      </c>
      <c r="BF138" s="1">
        <v>10</v>
      </c>
      <c r="BG138" s="1">
        <v>31</v>
      </c>
      <c r="BH138" s="1">
        <v>25</v>
      </c>
      <c r="BI138" s="1">
        <v>49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ht="15">
      <c r="A139" s="1">
        <v>70164</v>
      </c>
      <c r="B139" s="1" t="s">
        <v>225</v>
      </c>
      <c r="C139" s="1">
        <v>24</v>
      </c>
      <c r="D139" s="1">
        <v>285</v>
      </c>
      <c r="E139" s="1" t="s">
        <v>64</v>
      </c>
      <c r="F139" s="1">
        <v>558</v>
      </c>
      <c r="G139" s="1" t="s">
        <v>67</v>
      </c>
      <c r="H139" s="2">
        <v>39.53</v>
      </c>
      <c r="I139" s="2">
        <v>948.72</v>
      </c>
      <c r="J139" s="10">
        <f t="shared" si="3"/>
        <v>3794.88</v>
      </c>
      <c r="K139" s="11">
        <f t="shared" si="73"/>
        <v>4</v>
      </c>
      <c r="L139" s="1">
        <v>2.77</v>
      </c>
      <c r="M139" s="1">
        <v>2.54</v>
      </c>
      <c r="N139" s="5">
        <f t="shared" si="64"/>
        <v>0</v>
      </c>
      <c r="O139" s="16"/>
      <c r="P139" s="16">
        <f t="shared" si="74"/>
        <v>0</v>
      </c>
      <c r="Q139" s="5">
        <v>1</v>
      </c>
      <c r="R139" s="1">
        <v>4.0599999999999996</v>
      </c>
      <c r="S139" s="65">
        <v>1.83</v>
      </c>
      <c r="T139" s="5">
        <v>3</v>
      </c>
      <c r="U139" s="1">
        <v>1.1200000000000001</v>
      </c>
      <c r="V139" s="1">
        <v>2.29</v>
      </c>
      <c r="W139" s="16">
        <f t="shared" si="75"/>
        <v>0</v>
      </c>
      <c r="X139" s="1">
        <v>0</v>
      </c>
      <c r="Y139" s="14">
        <v>7550.23</v>
      </c>
      <c r="Z139" s="2">
        <v>6324.8</v>
      </c>
      <c r="AA139" s="1">
        <v>7</v>
      </c>
      <c r="AB139" s="1">
        <v>10</v>
      </c>
      <c r="AC139" s="1">
        <v>47</v>
      </c>
      <c r="AD139" s="1">
        <v>15</v>
      </c>
      <c r="AE139" s="1">
        <v>61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27</v>
      </c>
      <c r="AV139" s="1">
        <v>43</v>
      </c>
      <c r="AW139" s="1">
        <v>21</v>
      </c>
      <c r="AX139" s="1">
        <v>56</v>
      </c>
      <c r="AY139" s="1">
        <v>44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10</v>
      </c>
      <c r="BF139" s="1">
        <v>16</v>
      </c>
      <c r="BG139" s="1">
        <v>8</v>
      </c>
      <c r="BH139" s="1">
        <v>2</v>
      </c>
      <c r="BI139" s="1">
        <v>55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ht="15">
      <c r="A140" s="1">
        <v>70154</v>
      </c>
      <c r="B140" s="1" t="s">
        <v>224</v>
      </c>
      <c r="C140" s="1">
        <v>24</v>
      </c>
      <c r="D140" s="1">
        <v>285</v>
      </c>
      <c r="E140" s="1" t="s">
        <v>64</v>
      </c>
      <c r="F140" s="1">
        <v>570</v>
      </c>
      <c r="G140" s="1" t="s">
        <v>72</v>
      </c>
      <c r="H140" s="2">
        <v>34.979999999999997</v>
      </c>
      <c r="I140" s="2">
        <v>839.52</v>
      </c>
      <c r="J140" s="10">
        <f t="shared" si="3"/>
        <v>1679.04</v>
      </c>
      <c r="K140" s="11">
        <f>SUM(P140+T140+W140)</f>
        <v>2</v>
      </c>
      <c r="L140" s="1">
        <v>4.5199999999999996</v>
      </c>
      <c r="M140" s="1">
        <v>2.33</v>
      </c>
      <c r="N140" s="5">
        <f t="shared" si="64"/>
        <v>2</v>
      </c>
      <c r="O140" s="5"/>
      <c r="P140" s="20">
        <v>2</v>
      </c>
      <c r="Q140" s="5">
        <v>3</v>
      </c>
      <c r="R140" s="1">
        <v>3.06</v>
      </c>
      <c r="S140" s="65">
        <v>4.38</v>
      </c>
      <c r="T140" s="5">
        <v>0</v>
      </c>
      <c r="U140" s="1">
        <v>1.38</v>
      </c>
      <c r="V140" s="1">
        <v>5.33</v>
      </c>
      <c r="W140" s="16">
        <f t="shared" si="75"/>
        <v>0</v>
      </c>
      <c r="X140" s="1">
        <v>0</v>
      </c>
      <c r="Y140" s="14">
        <v>7520.7</v>
      </c>
      <c r="Z140" s="2">
        <v>7590.66</v>
      </c>
      <c r="AA140" s="1">
        <v>12</v>
      </c>
      <c r="AB140" s="1">
        <v>39</v>
      </c>
      <c r="AC140" s="1">
        <v>62</v>
      </c>
      <c r="AD140" s="1">
        <v>30</v>
      </c>
      <c r="AE140" s="1">
        <v>56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7</v>
      </c>
      <c r="AV140" s="1">
        <v>19</v>
      </c>
      <c r="AW140" s="1">
        <v>32</v>
      </c>
      <c r="AX140" s="1">
        <v>50</v>
      </c>
      <c r="AY140" s="1">
        <v>33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6</v>
      </c>
      <c r="BF140" s="1">
        <v>3</v>
      </c>
      <c r="BG140" s="1">
        <v>8</v>
      </c>
      <c r="BH140" s="1">
        <v>35</v>
      </c>
      <c r="BI140" s="1">
        <v>128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ht="15">
      <c r="A141" s="1">
        <v>70503</v>
      </c>
      <c r="B141" s="1" t="s">
        <v>219</v>
      </c>
      <c r="C141" s="1">
        <v>32</v>
      </c>
      <c r="D141" s="1">
        <v>285</v>
      </c>
      <c r="E141" s="1" t="s">
        <v>64</v>
      </c>
      <c r="F141" s="1">
        <v>573</v>
      </c>
      <c r="G141" s="1" t="s">
        <v>87</v>
      </c>
      <c r="H141" s="2">
        <v>33.270000000000003</v>
      </c>
      <c r="I141" s="2">
        <v>1064.6400000000001</v>
      </c>
      <c r="J141" s="10">
        <f t="shared" si="3"/>
        <v>15969.600000000002</v>
      </c>
      <c r="K141" s="11">
        <f>SUM(P141+T141+W141+Q141)</f>
        <v>15</v>
      </c>
      <c r="L141" s="1">
        <v>0.5</v>
      </c>
      <c r="M141" s="1">
        <v>0</v>
      </c>
      <c r="N141" s="5">
        <f t="shared" si="64"/>
        <v>3</v>
      </c>
      <c r="O141" s="5"/>
      <c r="P141" s="21">
        <v>3</v>
      </c>
      <c r="Q141" s="5">
        <v>2</v>
      </c>
      <c r="R141" s="1">
        <v>4.78</v>
      </c>
      <c r="S141" s="65">
        <v>0.94</v>
      </c>
      <c r="T141" s="5">
        <v>5</v>
      </c>
      <c r="U141" s="1">
        <v>1.73</v>
      </c>
      <c r="V141" s="1">
        <v>0.22</v>
      </c>
      <c r="W141" s="5">
        <v>5</v>
      </c>
      <c r="X141" s="1">
        <v>0</v>
      </c>
      <c r="Y141" s="14">
        <v>7469.12</v>
      </c>
      <c r="Z141" s="2">
        <v>1230.99</v>
      </c>
      <c r="AA141" s="1">
        <v>2</v>
      </c>
      <c r="AB141" s="1">
        <v>2</v>
      </c>
      <c r="AC141" s="1">
        <v>11</v>
      </c>
      <c r="AD141" s="1">
        <v>4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73</v>
      </c>
      <c r="AV141" s="1">
        <v>61</v>
      </c>
      <c r="AW141" s="1">
        <v>33</v>
      </c>
      <c r="AX141" s="1">
        <v>33</v>
      </c>
      <c r="AY141" s="1">
        <v>30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9</v>
      </c>
      <c r="BF141" s="1">
        <v>9</v>
      </c>
      <c r="BG141" s="1">
        <v>38</v>
      </c>
      <c r="BH141" s="1">
        <v>8</v>
      </c>
      <c r="BI141" s="1">
        <v>7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ht="15">
      <c r="A142" s="1">
        <v>70268</v>
      </c>
      <c r="B142" s="1" t="s">
        <v>175</v>
      </c>
      <c r="C142" s="1">
        <v>20</v>
      </c>
      <c r="D142" s="1">
        <v>285</v>
      </c>
      <c r="E142" s="1" t="s">
        <v>64</v>
      </c>
      <c r="F142" s="1">
        <v>387</v>
      </c>
      <c r="G142" s="1" t="s">
        <v>94</v>
      </c>
      <c r="H142" s="2">
        <v>50.78</v>
      </c>
      <c r="I142" s="2">
        <v>1015.6</v>
      </c>
      <c r="J142" s="10">
        <f t="shared" si="3"/>
        <v>0</v>
      </c>
      <c r="K142" s="11">
        <f>SUM(P142+T142+W142)</f>
        <v>0</v>
      </c>
      <c r="L142" s="1">
        <v>2.2000000000000002</v>
      </c>
      <c r="M142" s="1">
        <v>3.05</v>
      </c>
      <c r="N142" s="5">
        <f t="shared" si="64"/>
        <v>0</v>
      </c>
      <c r="O142" s="16"/>
      <c r="P142" s="16">
        <f>MAX(0,(TRUNC((L142*0.8)-M142)))</f>
        <v>0</v>
      </c>
      <c r="Q142" s="5">
        <v>2</v>
      </c>
      <c r="R142" s="1">
        <v>4.5999999999999996</v>
      </c>
      <c r="S142" s="65">
        <v>4.45</v>
      </c>
      <c r="T142" s="5">
        <v>0</v>
      </c>
      <c r="U142" s="1">
        <v>0.38</v>
      </c>
      <c r="V142" s="1">
        <v>1.6</v>
      </c>
      <c r="W142" s="16">
        <f>MAX(0,(TRUNC((U142*0.8)-V142)))</f>
        <v>0</v>
      </c>
      <c r="X142" s="1">
        <v>0</v>
      </c>
      <c r="Y142" s="14">
        <v>7286.93</v>
      </c>
      <c r="Z142" s="2">
        <v>9241.9599999999991</v>
      </c>
      <c r="AA142" s="1">
        <v>9</v>
      </c>
      <c r="AB142" s="1">
        <v>4</v>
      </c>
      <c r="AC142" s="1">
        <v>29</v>
      </c>
      <c r="AD142" s="1">
        <v>8</v>
      </c>
      <c r="AE142" s="1">
        <v>61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35</v>
      </c>
      <c r="AV142" s="1">
        <v>14</v>
      </c>
      <c r="AW142" s="1">
        <v>46</v>
      </c>
      <c r="AX142" s="1">
        <v>8</v>
      </c>
      <c r="AY142" s="1">
        <v>89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4</v>
      </c>
      <c r="BF142" s="1">
        <v>0</v>
      </c>
      <c r="BG142" s="1">
        <v>3</v>
      </c>
      <c r="BH142" s="1">
        <v>1</v>
      </c>
      <c r="BI142" s="1">
        <v>32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ht="15">
      <c r="A143" s="1">
        <v>70036</v>
      </c>
      <c r="B143" s="1" t="s">
        <v>214</v>
      </c>
      <c r="C143" s="1">
        <v>15</v>
      </c>
      <c r="D143" s="1">
        <v>285</v>
      </c>
      <c r="E143" s="1" t="s">
        <v>64</v>
      </c>
      <c r="F143" s="1">
        <v>562</v>
      </c>
      <c r="G143" s="1" t="s">
        <v>65</v>
      </c>
      <c r="H143" s="2">
        <v>28.82</v>
      </c>
      <c r="I143" s="2">
        <v>432.3</v>
      </c>
      <c r="J143" s="10">
        <f t="shared" si="3"/>
        <v>8646</v>
      </c>
      <c r="K143" s="11">
        <f t="shared" ref="K143:K144" si="76">SUM(P143+T143+W143+Q143)</f>
        <v>20</v>
      </c>
      <c r="L143" s="1">
        <v>5.3</v>
      </c>
      <c r="M143" s="1">
        <v>0.87</v>
      </c>
      <c r="N143" s="5">
        <v>0</v>
      </c>
      <c r="O143" s="5"/>
      <c r="P143" s="5">
        <v>5</v>
      </c>
      <c r="Q143" s="5">
        <v>5</v>
      </c>
      <c r="R143" s="1">
        <v>6.33</v>
      </c>
      <c r="S143" s="75">
        <v>0</v>
      </c>
      <c r="T143" s="5">
        <v>5</v>
      </c>
      <c r="U143" s="1">
        <v>4.97</v>
      </c>
      <c r="V143" s="1">
        <v>0.87</v>
      </c>
      <c r="W143" s="5">
        <v>5</v>
      </c>
      <c r="X143" s="1">
        <v>0</v>
      </c>
      <c r="Y143" s="14">
        <v>7176.18</v>
      </c>
      <c r="Z143" s="2">
        <v>749.32</v>
      </c>
      <c r="AA143" s="1">
        <v>1</v>
      </c>
      <c r="AB143" s="1">
        <v>1</v>
      </c>
      <c r="AC143" s="1">
        <v>34</v>
      </c>
      <c r="AD143" s="1">
        <v>88</v>
      </c>
      <c r="AE143" s="1">
        <v>13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</v>
      </c>
      <c r="AW143" s="1">
        <v>61</v>
      </c>
      <c r="AX143" s="1">
        <v>67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2</v>
      </c>
      <c r="BF143" s="1">
        <v>53</v>
      </c>
      <c r="BG143" s="1">
        <v>37</v>
      </c>
      <c r="BH143" s="1">
        <v>18</v>
      </c>
      <c r="BI143" s="1">
        <v>13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ht="15">
      <c r="A144" s="1">
        <v>70139</v>
      </c>
      <c r="B144" s="1" t="s">
        <v>259</v>
      </c>
      <c r="C144" s="1">
        <v>15</v>
      </c>
      <c r="D144" s="1">
        <v>285</v>
      </c>
      <c r="E144" s="1" t="s">
        <v>64</v>
      </c>
      <c r="F144" s="1">
        <v>562</v>
      </c>
      <c r="G144" s="1" t="s">
        <v>65</v>
      </c>
      <c r="H144" s="2">
        <v>28.82</v>
      </c>
      <c r="I144" s="2">
        <v>432.3</v>
      </c>
      <c r="J144" s="10">
        <f t="shared" si="3"/>
        <v>3026.1</v>
      </c>
      <c r="K144" s="11">
        <f t="shared" si="76"/>
        <v>7</v>
      </c>
      <c r="L144" s="1">
        <v>3.93</v>
      </c>
      <c r="M144" s="1">
        <v>3.73</v>
      </c>
      <c r="N144" s="5">
        <f>O144+P144</f>
        <v>0</v>
      </c>
      <c r="O144" s="16"/>
      <c r="P144" s="16">
        <f>MAX(0,(TRUNC((L144*0.8)-M144)))</f>
        <v>0</v>
      </c>
      <c r="Q144" s="5">
        <v>2</v>
      </c>
      <c r="R144" s="1">
        <v>10.23</v>
      </c>
      <c r="S144" s="65">
        <v>3.27</v>
      </c>
      <c r="T144" s="5">
        <v>5</v>
      </c>
      <c r="U144" s="1">
        <v>2.23</v>
      </c>
      <c r="V144" s="1">
        <v>5.13</v>
      </c>
      <c r="W144" s="16">
        <f t="shared" ref="W144:W147" si="77">MAX(0,(TRUNC((U144*0.8)-V144)))</f>
        <v>0</v>
      </c>
      <c r="X144" s="1">
        <v>0</v>
      </c>
      <c r="Y144" s="14">
        <v>7089.72</v>
      </c>
      <c r="Z144" s="2">
        <v>5245.24</v>
      </c>
      <c r="AA144" s="1">
        <v>25</v>
      </c>
      <c r="AB144" s="1">
        <v>25</v>
      </c>
      <c r="AC144" s="1">
        <v>18</v>
      </c>
      <c r="AD144" s="1">
        <v>7</v>
      </c>
      <c r="AE144" s="1">
        <v>56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71</v>
      </c>
      <c r="AV144" s="1">
        <v>41</v>
      </c>
      <c r="AW144" s="1">
        <v>42</v>
      </c>
      <c r="AX144" s="1">
        <v>40</v>
      </c>
      <c r="AY144" s="1">
        <v>49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6</v>
      </c>
      <c r="BF144" s="1">
        <v>37</v>
      </c>
      <c r="BG144" s="1">
        <v>4</v>
      </c>
      <c r="BH144" s="1">
        <v>10</v>
      </c>
      <c r="BI144" s="1">
        <v>77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ht="15">
      <c r="A145" s="1">
        <v>70054</v>
      </c>
      <c r="B145" s="1" t="s">
        <v>260</v>
      </c>
      <c r="C145" s="1">
        <v>16</v>
      </c>
      <c r="D145" s="1">
        <v>285</v>
      </c>
      <c r="E145" s="1" t="s">
        <v>64</v>
      </c>
      <c r="F145" s="1">
        <v>387</v>
      </c>
      <c r="G145" s="1" t="s">
        <v>94</v>
      </c>
      <c r="H145" s="2">
        <v>45.31</v>
      </c>
      <c r="I145" s="2">
        <v>724.96</v>
      </c>
      <c r="J145" s="10">
        <f t="shared" si="3"/>
        <v>3624.8</v>
      </c>
      <c r="K145" s="11">
        <f>SUM(P145+T145+W145)</f>
        <v>5</v>
      </c>
      <c r="L145" s="1">
        <v>5.0599999999999996</v>
      </c>
      <c r="M145" s="1">
        <v>-0.94</v>
      </c>
      <c r="N145" s="5">
        <v>0</v>
      </c>
      <c r="O145" s="5"/>
      <c r="P145" s="5">
        <v>5</v>
      </c>
      <c r="Q145" s="5">
        <v>0</v>
      </c>
      <c r="R145" s="1">
        <v>2.06</v>
      </c>
      <c r="S145" s="65">
        <v>1.94</v>
      </c>
      <c r="T145" s="5">
        <v>0</v>
      </c>
      <c r="U145" s="1">
        <v>2.31</v>
      </c>
      <c r="V145" s="1">
        <v>10.06</v>
      </c>
      <c r="W145" s="16">
        <f t="shared" si="77"/>
        <v>0</v>
      </c>
      <c r="X145" s="1">
        <v>0</v>
      </c>
      <c r="Y145" s="14">
        <v>6841.81</v>
      </c>
      <c r="Z145" s="2">
        <v>8019.87</v>
      </c>
      <c r="AA145" s="1">
        <v>37</v>
      </c>
      <c r="AB145" s="1">
        <v>25</v>
      </c>
      <c r="AC145" s="1">
        <v>15</v>
      </c>
      <c r="AD145" s="1">
        <v>33</v>
      </c>
      <c r="AE145" s="1">
        <v>-15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33</v>
      </c>
      <c r="AV145" s="1">
        <v>0</v>
      </c>
      <c r="AW145" s="1">
        <v>0</v>
      </c>
      <c r="AX145" s="1">
        <v>0</v>
      </c>
      <c r="AY145" s="1">
        <v>31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17</v>
      </c>
      <c r="BG145" s="1">
        <v>20</v>
      </c>
      <c r="BH145" s="1">
        <v>17</v>
      </c>
      <c r="BI145" s="1">
        <v>161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ht="15">
      <c r="A146" s="1">
        <v>70501</v>
      </c>
      <c r="B146" s="1" t="s">
        <v>190</v>
      </c>
      <c r="C146" s="1">
        <v>24</v>
      </c>
      <c r="D146" s="1">
        <v>285</v>
      </c>
      <c r="E146" s="1" t="s">
        <v>64</v>
      </c>
      <c r="F146" s="1">
        <v>974</v>
      </c>
      <c r="G146" s="1" t="s">
        <v>110</v>
      </c>
      <c r="H146" s="2">
        <v>36.130099999999999</v>
      </c>
      <c r="I146" s="2">
        <v>867.12239999999997</v>
      </c>
      <c r="J146" s="10">
        <f t="shared" si="3"/>
        <v>4335.6120000000001</v>
      </c>
      <c r="K146" s="11">
        <f>SUM(P146+T146+W146+Q146)</f>
        <v>5</v>
      </c>
      <c r="L146" s="1">
        <v>0.96</v>
      </c>
      <c r="M146" s="1">
        <v>4.79</v>
      </c>
      <c r="N146" s="5">
        <f t="shared" ref="N146:N147" si="78">O146+P146</f>
        <v>0</v>
      </c>
      <c r="O146" s="16"/>
      <c r="P146" s="16">
        <f>MAX(0,(TRUNC((L146*0.8)-M146)))</f>
        <v>0</v>
      </c>
      <c r="Q146" s="5">
        <v>2</v>
      </c>
      <c r="R146" s="1">
        <v>4.1900000000000004</v>
      </c>
      <c r="S146" s="65">
        <v>1.5</v>
      </c>
      <c r="T146" s="5">
        <v>3</v>
      </c>
      <c r="U146" s="1">
        <v>2.65</v>
      </c>
      <c r="V146" s="1">
        <v>4.96</v>
      </c>
      <c r="W146" s="16">
        <f t="shared" si="77"/>
        <v>0</v>
      </c>
      <c r="X146" s="1">
        <v>0</v>
      </c>
      <c r="Y146" s="14">
        <v>6756.33</v>
      </c>
      <c r="Z146" s="2">
        <v>9971.91</v>
      </c>
      <c r="AA146" s="1">
        <v>5</v>
      </c>
      <c r="AB146" s="1">
        <v>0</v>
      </c>
      <c r="AC146" s="1">
        <v>8</v>
      </c>
      <c r="AD146" s="1">
        <v>20</v>
      </c>
      <c r="AE146" s="1">
        <v>115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30</v>
      </c>
      <c r="AV146" s="1">
        <v>24</v>
      </c>
      <c r="AW146" s="1">
        <v>57</v>
      </c>
      <c r="AX146" s="1">
        <v>3</v>
      </c>
      <c r="AY146" s="1">
        <v>42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3</v>
      </c>
      <c r="BF146" s="1">
        <v>8</v>
      </c>
      <c r="BG146" s="1">
        <v>33</v>
      </c>
      <c r="BH146" s="1">
        <v>47</v>
      </c>
      <c r="BI146" s="1">
        <v>119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ht="15">
      <c r="A147" s="1">
        <v>70098</v>
      </c>
      <c r="B147" s="1" t="s">
        <v>278</v>
      </c>
      <c r="C147" s="1">
        <v>24</v>
      </c>
      <c r="D147" s="1">
        <v>285</v>
      </c>
      <c r="E147" s="1" t="s">
        <v>64</v>
      </c>
      <c r="F147" s="1">
        <v>558</v>
      </c>
      <c r="G147" s="1" t="s">
        <v>67</v>
      </c>
      <c r="H147" s="2">
        <v>51.47</v>
      </c>
      <c r="I147" s="2">
        <v>1235.28</v>
      </c>
      <c r="J147" s="10">
        <f t="shared" si="3"/>
        <v>3705.84</v>
      </c>
      <c r="K147" s="11">
        <f>SUM(P147+T147+W147)</f>
        <v>3</v>
      </c>
      <c r="L147" s="1">
        <v>1.06</v>
      </c>
      <c r="M147" s="1">
        <v>0.79</v>
      </c>
      <c r="N147" s="5">
        <f t="shared" si="78"/>
        <v>3</v>
      </c>
      <c r="O147" s="5"/>
      <c r="P147" s="21">
        <v>3</v>
      </c>
      <c r="Q147" s="5">
        <v>2</v>
      </c>
      <c r="R147" s="1">
        <v>1.85</v>
      </c>
      <c r="S147" s="65">
        <v>5.13</v>
      </c>
      <c r="T147" s="5">
        <v>0</v>
      </c>
      <c r="U147" s="1">
        <v>2.48</v>
      </c>
      <c r="V147" s="1">
        <v>13.04</v>
      </c>
      <c r="W147" s="16">
        <f t="shared" si="77"/>
        <v>0</v>
      </c>
      <c r="X147" s="1">
        <v>0</v>
      </c>
      <c r="Y147" s="14">
        <v>6665.36</v>
      </c>
      <c r="Z147" s="2">
        <v>23418.85</v>
      </c>
      <c r="AA147" s="1">
        <v>9</v>
      </c>
      <c r="AB147" s="1">
        <v>6</v>
      </c>
      <c r="AC147" s="1">
        <v>5</v>
      </c>
      <c r="AD147" s="1">
        <v>17</v>
      </c>
      <c r="AE147" s="1">
        <v>19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7</v>
      </c>
      <c r="AV147" s="1">
        <v>17</v>
      </c>
      <c r="AW147" s="1">
        <v>22</v>
      </c>
      <c r="AX147" s="1">
        <v>14</v>
      </c>
      <c r="AY147" s="1">
        <v>123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13</v>
      </c>
      <c r="BF147" s="1">
        <v>15</v>
      </c>
      <c r="BG147" s="1">
        <v>29</v>
      </c>
      <c r="BH147" s="1">
        <v>20</v>
      </c>
      <c r="BI147" s="1">
        <v>313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ht="15">
      <c r="A148" s="1">
        <v>70119</v>
      </c>
      <c r="B148" s="1" t="s">
        <v>264</v>
      </c>
      <c r="C148" s="1">
        <v>16</v>
      </c>
      <c r="D148" s="1">
        <v>285</v>
      </c>
      <c r="E148" s="1" t="s">
        <v>64</v>
      </c>
      <c r="F148" s="1">
        <v>573</v>
      </c>
      <c r="G148" s="1" t="s">
        <v>87</v>
      </c>
      <c r="H148" s="2">
        <v>61.95</v>
      </c>
      <c r="I148" s="2">
        <v>991.2</v>
      </c>
      <c r="J148" s="10">
        <f t="shared" si="3"/>
        <v>10903.2</v>
      </c>
      <c r="K148" s="11">
        <f t="shared" ref="K148:K150" si="79">SUM(P148+T148+W148+Q148)</f>
        <v>11</v>
      </c>
      <c r="L148" s="1">
        <v>0.28000000000000003</v>
      </c>
      <c r="M148" s="1">
        <v>0</v>
      </c>
      <c r="N148" s="5">
        <v>0</v>
      </c>
      <c r="O148" s="5"/>
      <c r="P148" s="5">
        <v>2</v>
      </c>
      <c r="Q148" s="5">
        <v>1</v>
      </c>
      <c r="R148" s="1">
        <v>4.53</v>
      </c>
      <c r="S148" s="65">
        <v>1.25</v>
      </c>
      <c r="T148" s="5">
        <v>5</v>
      </c>
      <c r="U148" s="1">
        <v>1.84</v>
      </c>
      <c r="V148" s="1">
        <v>0</v>
      </c>
      <c r="W148" s="5">
        <v>3</v>
      </c>
      <c r="X148" s="1">
        <v>0</v>
      </c>
      <c r="Y148" s="14">
        <v>6597.68</v>
      </c>
      <c r="Z148" s="2">
        <v>1239</v>
      </c>
      <c r="AA148" s="1">
        <v>1</v>
      </c>
      <c r="AB148" s="1">
        <v>5</v>
      </c>
      <c r="AC148" s="1">
        <v>0</v>
      </c>
      <c r="AD148" s="1">
        <v>2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26</v>
      </c>
      <c r="AV148" s="1">
        <v>22</v>
      </c>
      <c r="AW148" s="1">
        <v>22</v>
      </c>
      <c r="AX148" s="1">
        <v>27</v>
      </c>
      <c r="AY148" s="1">
        <v>20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4</v>
      </c>
      <c r="BF148" s="1">
        <v>9</v>
      </c>
      <c r="BG148" s="1">
        <v>20</v>
      </c>
      <c r="BH148" s="1">
        <v>2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ht="15">
      <c r="A149" s="1">
        <v>70200</v>
      </c>
      <c r="B149" s="1" t="s">
        <v>176</v>
      </c>
      <c r="C149" s="1">
        <v>24</v>
      </c>
      <c r="D149" s="1">
        <v>285</v>
      </c>
      <c r="E149" s="1" t="s">
        <v>64</v>
      </c>
      <c r="F149" s="1">
        <v>565</v>
      </c>
      <c r="G149" s="1" t="s">
        <v>94</v>
      </c>
      <c r="H149" s="2">
        <v>34.74</v>
      </c>
      <c r="I149" s="2">
        <v>833.76</v>
      </c>
      <c r="J149" s="10">
        <f t="shared" si="3"/>
        <v>4168.8</v>
      </c>
      <c r="K149" s="11">
        <f t="shared" si="79"/>
        <v>5</v>
      </c>
      <c r="L149" s="1">
        <v>2</v>
      </c>
      <c r="M149" s="1">
        <v>2.58</v>
      </c>
      <c r="N149" s="5">
        <f t="shared" ref="N149:N160" si="80">O149+P149</f>
        <v>0</v>
      </c>
      <c r="O149" s="16"/>
      <c r="P149" s="16">
        <f t="shared" ref="P149:P156" si="81">MAX(0,(TRUNC((L149*0.8)-M149)))</f>
        <v>0</v>
      </c>
      <c r="Q149" s="5">
        <v>2</v>
      </c>
      <c r="R149" s="1">
        <v>5.4</v>
      </c>
      <c r="S149" s="65">
        <v>1.96</v>
      </c>
      <c r="T149" s="5">
        <v>3</v>
      </c>
      <c r="U149" s="1">
        <v>0.44</v>
      </c>
      <c r="V149" s="1">
        <v>1.46</v>
      </c>
      <c r="W149" s="16">
        <f t="shared" ref="W149:W152" si="82">MAX(0,(TRUNC((U149*0.8)-V149)))</f>
        <v>0</v>
      </c>
      <c r="X149" s="1">
        <v>0</v>
      </c>
      <c r="Y149" s="14">
        <v>6531.12</v>
      </c>
      <c r="Z149" s="2">
        <v>5072.04</v>
      </c>
      <c r="AA149" s="1">
        <v>28</v>
      </c>
      <c r="AB149" s="1">
        <v>16</v>
      </c>
      <c r="AC149" s="1">
        <v>10</v>
      </c>
      <c r="AD149" s="1">
        <v>4</v>
      </c>
      <c r="AE149" s="1">
        <v>62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47</v>
      </c>
      <c r="AV149" s="1">
        <v>26</v>
      </c>
      <c r="AW149" s="1">
        <v>54</v>
      </c>
      <c r="AX149" s="1">
        <v>31</v>
      </c>
      <c r="AY149" s="1">
        <v>49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10</v>
      </c>
      <c r="BF149" s="1">
        <v>1</v>
      </c>
      <c r="BG149" s="1">
        <v>0</v>
      </c>
      <c r="BH149" s="1">
        <v>0</v>
      </c>
      <c r="BI149" s="1">
        <v>35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ht="15">
      <c r="A150" s="1">
        <v>70302</v>
      </c>
      <c r="B150" s="1" t="s">
        <v>242</v>
      </c>
      <c r="C150" s="1">
        <v>20</v>
      </c>
      <c r="D150" s="1">
        <v>285</v>
      </c>
      <c r="E150" s="1" t="s">
        <v>64</v>
      </c>
      <c r="F150" s="1">
        <v>285</v>
      </c>
      <c r="G150" s="1" t="s">
        <v>64</v>
      </c>
      <c r="H150" s="2">
        <v>86.351399999999998</v>
      </c>
      <c r="I150" s="2">
        <v>1727.028</v>
      </c>
      <c r="J150" s="10">
        <f t="shared" si="3"/>
        <v>5181.0839999999998</v>
      </c>
      <c r="K150" s="11">
        <f t="shared" si="79"/>
        <v>3</v>
      </c>
      <c r="L150" s="1">
        <v>0.85</v>
      </c>
      <c r="M150" s="1">
        <v>1.5</v>
      </c>
      <c r="N150" s="5">
        <f t="shared" si="80"/>
        <v>0</v>
      </c>
      <c r="O150" s="16"/>
      <c r="P150" s="16">
        <f t="shared" si="81"/>
        <v>0</v>
      </c>
      <c r="Q150" s="5">
        <v>0</v>
      </c>
      <c r="R150" s="1">
        <v>2.48</v>
      </c>
      <c r="S150" s="65">
        <v>0</v>
      </c>
      <c r="T150" s="5">
        <v>3</v>
      </c>
      <c r="U150" s="1">
        <v>0.45</v>
      </c>
      <c r="V150" s="1">
        <v>0.7</v>
      </c>
      <c r="W150" s="16">
        <f t="shared" si="82"/>
        <v>0</v>
      </c>
      <c r="X150" s="1">
        <v>0</v>
      </c>
      <c r="Y150" s="14">
        <v>6519.53</v>
      </c>
      <c r="Z150" s="2">
        <v>3799.46</v>
      </c>
      <c r="AA150" s="1">
        <v>12</v>
      </c>
      <c r="AB150" s="1">
        <v>10</v>
      </c>
      <c r="AC150" s="1">
        <v>0</v>
      </c>
      <c r="AD150" s="1">
        <v>0</v>
      </c>
      <c r="AE150" s="1">
        <v>30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19</v>
      </c>
      <c r="AV150" s="1">
        <v>61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5</v>
      </c>
      <c r="BF150" s="1">
        <v>8</v>
      </c>
      <c r="BG150" s="1">
        <v>0</v>
      </c>
      <c r="BH150" s="1">
        <v>0</v>
      </c>
      <c r="BI150" s="1">
        <v>14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ht="15">
      <c r="A151" s="1">
        <v>70017</v>
      </c>
      <c r="B151" s="1" t="s">
        <v>253</v>
      </c>
      <c r="C151" s="1">
        <v>20</v>
      </c>
      <c r="D151" s="1">
        <v>285</v>
      </c>
      <c r="E151" s="1" t="s">
        <v>64</v>
      </c>
      <c r="F151" s="1">
        <v>562</v>
      </c>
      <c r="G151" s="1" t="s">
        <v>65</v>
      </c>
      <c r="H151" s="2">
        <v>78.930000000000007</v>
      </c>
      <c r="I151" s="2">
        <v>1578.6</v>
      </c>
      <c r="J151" s="10">
        <f t="shared" si="3"/>
        <v>0</v>
      </c>
      <c r="K151" s="11">
        <f>SUM(P151+T151+W151)</f>
        <v>0</v>
      </c>
      <c r="L151" s="1">
        <v>0.52</v>
      </c>
      <c r="M151" s="1">
        <v>3.35</v>
      </c>
      <c r="N151" s="5">
        <f t="shared" si="80"/>
        <v>0</v>
      </c>
      <c r="O151" s="16"/>
      <c r="P151" s="16">
        <f t="shared" si="81"/>
        <v>0</v>
      </c>
      <c r="Q151" s="5">
        <v>1</v>
      </c>
      <c r="R151" s="1">
        <v>2.62</v>
      </c>
      <c r="S151" s="65">
        <v>5</v>
      </c>
      <c r="T151" s="5">
        <v>0</v>
      </c>
      <c r="U151" s="1">
        <v>0.9</v>
      </c>
      <c r="V151" s="1">
        <v>3.65</v>
      </c>
      <c r="W151" s="16">
        <f t="shared" si="82"/>
        <v>0</v>
      </c>
      <c r="X151" s="1">
        <v>0</v>
      </c>
      <c r="Y151" s="14">
        <v>6393.33</v>
      </c>
      <c r="Z151" s="2">
        <v>11050.2</v>
      </c>
      <c r="AA151" s="1">
        <v>1</v>
      </c>
      <c r="AB151" s="1">
        <v>6</v>
      </c>
      <c r="AC151" s="1">
        <v>5</v>
      </c>
      <c r="AD151" s="1">
        <v>3</v>
      </c>
      <c r="AE151" s="1">
        <v>67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3</v>
      </c>
      <c r="AV151" s="1">
        <v>34</v>
      </c>
      <c r="AW151" s="1">
        <v>30</v>
      </c>
      <c r="AX151" s="1">
        <v>5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8</v>
      </c>
      <c r="BF151" s="1">
        <v>19</v>
      </c>
      <c r="BG151" s="1">
        <v>0</v>
      </c>
      <c r="BH151" s="1">
        <v>1</v>
      </c>
      <c r="BI151" s="1">
        <v>73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ht="15">
      <c r="A152" s="1">
        <v>70316</v>
      </c>
      <c r="B152" s="1" t="s">
        <v>261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2">
        <v>28.82</v>
      </c>
      <c r="I152" s="2">
        <v>432.3</v>
      </c>
      <c r="J152" s="10">
        <f t="shared" si="3"/>
        <v>3026.1</v>
      </c>
      <c r="K152" s="11">
        <f>SUM(P152+T152+W152+Q152)</f>
        <v>7</v>
      </c>
      <c r="L152" s="1">
        <v>3.73</v>
      </c>
      <c r="M152" s="1">
        <v>3.8</v>
      </c>
      <c r="N152" s="5">
        <f t="shared" si="80"/>
        <v>0</v>
      </c>
      <c r="O152" s="16"/>
      <c r="P152" s="16">
        <f t="shared" si="81"/>
        <v>0</v>
      </c>
      <c r="Q152" s="5">
        <v>2</v>
      </c>
      <c r="R152" s="1">
        <v>6.9</v>
      </c>
      <c r="S152" s="65">
        <v>1.53</v>
      </c>
      <c r="T152" s="5">
        <v>5</v>
      </c>
      <c r="U152" s="1">
        <v>4.0999999999999996</v>
      </c>
      <c r="V152" s="1">
        <v>5.6</v>
      </c>
      <c r="W152" s="16">
        <f t="shared" si="82"/>
        <v>0</v>
      </c>
      <c r="X152" s="1">
        <v>0</v>
      </c>
      <c r="Y152" s="14">
        <v>6369.22</v>
      </c>
      <c r="Z152" s="2">
        <v>4784.12</v>
      </c>
      <c r="AA152" s="1">
        <v>33</v>
      </c>
      <c r="AB152" s="1">
        <v>4</v>
      </c>
      <c r="AC152" s="1">
        <v>11</v>
      </c>
      <c r="AD152" s="1">
        <v>20</v>
      </c>
      <c r="AE152" s="1">
        <v>57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50</v>
      </c>
      <c r="AV152" s="1">
        <v>30</v>
      </c>
      <c r="AW152" s="1">
        <v>31</v>
      </c>
      <c r="AX152" s="1">
        <v>15</v>
      </c>
      <c r="AY152" s="1">
        <v>25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4</v>
      </c>
      <c r="BF152" s="1">
        <v>16</v>
      </c>
      <c r="BG152" s="1">
        <v>49</v>
      </c>
      <c r="BH152" s="1">
        <v>1</v>
      </c>
      <c r="BI152" s="1">
        <v>84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ht="15">
      <c r="A153" s="1">
        <v>70018</v>
      </c>
      <c r="B153" s="1" t="s">
        <v>238</v>
      </c>
      <c r="C153" s="1">
        <v>20</v>
      </c>
      <c r="D153" s="1">
        <v>285</v>
      </c>
      <c r="E153" s="1" t="s">
        <v>64</v>
      </c>
      <c r="F153" s="1">
        <v>573</v>
      </c>
      <c r="G153" s="1" t="s">
        <v>87</v>
      </c>
      <c r="H153" s="2">
        <v>50.37</v>
      </c>
      <c r="I153" s="2">
        <v>1007.4</v>
      </c>
      <c r="J153" s="10">
        <f t="shared" si="3"/>
        <v>5037</v>
      </c>
      <c r="K153" s="11">
        <f t="shared" ref="K153:K160" si="83">SUM(P153+T153+W153)</f>
        <v>5</v>
      </c>
      <c r="L153" s="1">
        <v>1.08</v>
      </c>
      <c r="M153" s="1">
        <v>2.4500000000000002</v>
      </c>
      <c r="N153" s="5">
        <f t="shared" si="80"/>
        <v>0</v>
      </c>
      <c r="O153" s="16"/>
      <c r="P153" s="16">
        <f t="shared" si="81"/>
        <v>0</v>
      </c>
      <c r="Q153" s="5">
        <v>2</v>
      </c>
      <c r="R153" s="1">
        <v>4.58</v>
      </c>
      <c r="S153" s="65">
        <v>2.7</v>
      </c>
      <c r="T153" s="5">
        <v>0</v>
      </c>
      <c r="U153" s="1">
        <v>0.18</v>
      </c>
      <c r="V153" s="1">
        <v>0</v>
      </c>
      <c r="W153" s="5">
        <v>5</v>
      </c>
      <c r="X153" s="1">
        <v>0</v>
      </c>
      <c r="Y153" s="14">
        <v>5868.1</v>
      </c>
      <c r="Z153" s="2">
        <v>5238.4799999999996</v>
      </c>
      <c r="AA153" s="1">
        <v>9</v>
      </c>
      <c r="AB153" s="1">
        <v>3</v>
      </c>
      <c r="AC153" s="1">
        <v>10</v>
      </c>
      <c r="AD153" s="1">
        <v>2</v>
      </c>
      <c r="AE153" s="1">
        <v>49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47</v>
      </c>
      <c r="AV153" s="1">
        <v>18</v>
      </c>
      <c r="AW153" s="1">
        <v>26</v>
      </c>
      <c r="AX153" s="1">
        <v>19</v>
      </c>
      <c r="AY153" s="1">
        <v>55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3</v>
      </c>
      <c r="BH153" s="1">
        <v>1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 ht="15">
      <c r="A154" s="1">
        <v>70053</v>
      </c>
      <c r="B154" s="1" t="s">
        <v>249</v>
      </c>
      <c r="C154" s="1">
        <v>20</v>
      </c>
      <c r="D154" s="1">
        <v>285</v>
      </c>
      <c r="E154" s="1" t="s">
        <v>64</v>
      </c>
      <c r="F154" s="1">
        <v>573</v>
      </c>
      <c r="G154" s="1" t="s">
        <v>87</v>
      </c>
      <c r="H154" s="2">
        <v>38.04</v>
      </c>
      <c r="I154" s="2">
        <v>760.8</v>
      </c>
      <c r="J154" s="10">
        <f t="shared" si="3"/>
        <v>0</v>
      </c>
      <c r="K154" s="11">
        <f t="shared" si="83"/>
        <v>0</v>
      </c>
      <c r="L154" s="1">
        <v>1.4</v>
      </c>
      <c r="M154" s="1">
        <v>2</v>
      </c>
      <c r="N154" s="5">
        <f t="shared" si="80"/>
        <v>0</v>
      </c>
      <c r="O154" s="16"/>
      <c r="P154" s="16">
        <f t="shared" si="81"/>
        <v>0</v>
      </c>
      <c r="Q154" s="5">
        <v>3</v>
      </c>
      <c r="R154" s="1">
        <v>3.95</v>
      </c>
      <c r="S154" s="65">
        <v>1.1499999999999999</v>
      </c>
      <c r="T154" s="5">
        <v>0</v>
      </c>
      <c r="U154" s="1">
        <v>2.2799999999999998</v>
      </c>
      <c r="V154" s="1">
        <v>1.85</v>
      </c>
      <c r="W154" s="16">
        <f t="shared" ref="W154:W156" si="84">MAX(0,(TRUNC((U154*0.8)-V154)))</f>
        <v>0</v>
      </c>
      <c r="X154" s="1">
        <v>0</v>
      </c>
      <c r="Y154" s="14">
        <v>5801.1</v>
      </c>
      <c r="Z154" s="2">
        <v>3918.12</v>
      </c>
      <c r="AA154" s="1">
        <v>2</v>
      </c>
      <c r="AB154" s="1">
        <v>8</v>
      </c>
      <c r="AC154" s="1">
        <v>21</v>
      </c>
      <c r="AD154" s="1">
        <v>2</v>
      </c>
      <c r="AE154" s="1">
        <v>40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37</v>
      </c>
      <c r="AV154" s="1">
        <v>37</v>
      </c>
      <c r="AW154" s="1">
        <v>19</v>
      </c>
      <c r="AX154" s="1">
        <v>9</v>
      </c>
      <c r="AY154" s="1">
        <v>26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14</v>
      </c>
      <c r="BF154" s="1">
        <v>9</v>
      </c>
      <c r="BG154" s="1">
        <v>1</v>
      </c>
      <c r="BH154" s="1">
        <v>52</v>
      </c>
      <c r="BI154" s="1">
        <v>37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ht="15">
      <c r="A155" s="1">
        <v>70969</v>
      </c>
      <c r="B155" s="1" t="s">
        <v>277</v>
      </c>
      <c r="C155" s="1">
        <v>12</v>
      </c>
      <c r="D155" s="1">
        <v>285</v>
      </c>
      <c r="E155" s="1" t="s">
        <v>64</v>
      </c>
      <c r="F155" s="1">
        <v>567</v>
      </c>
      <c r="G155" s="1" t="s">
        <v>74</v>
      </c>
      <c r="H155" s="2">
        <v>62.506799999999998</v>
      </c>
      <c r="I155" s="2">
        <v>750.08159999999998</v>
      </c>
      <c r="J155" s="10">
        <f t="shared" si="3"/>
        <v>0</v>
      </c>
      <c r="K155" s="11">
        <f t="shared" si="83"/>
        <v>0</v>
      </c>
      <c r="L155" s="1">
        <v>2.67</v>
      </c>
      <c r="M155" s="1">
        <v>4.5</v>
      </c>
      <c r="N155" s="5">
        <f t="shared" si="80"/>
        <v>0</v>
      </c>
      <c r="O155" s="16"/>
      <c r="P155" s="16">
        <f t="shared" si="81"/>
        <v>0</v>
      </c>
      <c r="Q155" s="5">
        <v>0</v>
      </c>
      <c r="R155" s="1">
        <v>1.25</v>
      </c>
      <c r="S155" s="65">
        <v>6.67</v>
      </c>
      <c r="T155" s="5">
        <v>0</v>
      </c>
      <c r="U155" s="1">
        <v>3.38</v>
      </c>
      <c r="V155" s="1">
        <v>5.58</v>
      </c>
      <c r="W155" s="16">
        <f t="shared" si="84"/>
        <v>0</v>
      </c>
      <c r="X155" s="1">
        <v>0</v>
      </c>
      <c r="Y155" s="14">
        <v>5469.34</v>
      </c>
      <c r="Z155" s="2">
        <v>12563.87</v>
      </c>
      <c r="AA155" s="1">
        <v>8</v>
      </c>
      <c r="AB155" s="1">
        <v>9</v>
      </c>
      <c r="AC155" s="1">
        <v>17</v>
      </c>
      <c r="AD155" s="1">
        <v>5</v>
      </c>
      <c r="AE155" s="1">
        <v>54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4</v>
      </c>
      <c r="AV155" s="1">
        <v>0</v>
      </c>
      <c r="AW155" s="1">
        <v>6</v>
      </c>
      <c r="AX155" s="1">
        <v>10</v>
      </c>
      <c r="AY155" s="1">
        <v>80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3</v>
      </c>
      <c r="BF155" s="1">
        <v>7</v>
      </c>
      <c r="BG155" s="1">
        <v>28</v>
      </c>
      <c r="BH155" s="1">
        <v>12</v>
      </c>
      <c r="BI155" s="1">
        <v>67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ht="15">
      <c r="A156" s="1">
        <v>70064</v>
      </c>
      <c r="B156" s="1" t="s">
        <v>193</v>
      </c>
      <c r="C156" s="1">
        <v>24</v>
      </c>
      <c r="D156" s="1">
        <v>285</v>
      </c>
      <c r="E156" s="1" t="s">
        <v>64</v>
      </c>
      <c r="F156" s="1">
        <v>570</v>
      </c>
      <c r="G156" s="1" t="s">
        <v>72</v>
      </c>
      <c r="H156" s="2">
        <v>34.97</v>
      </c>
      <c r="I156" s="2">
        <v>839.28</v>
      </c>
      <c r="J156" s="10">
        <f t="shared" si="3"/>
        <v>0</v>
      </c>
      <c r="K156" s="11">
        <f t="shared" si="83"/>
        <v>0</v>
      </c>
      <c r="L156" s="1">
        <v>0.83</v>
      </c>
      <c r="M156" s="1">
        <v>5.42</v>
      </c>
      <c r="N156" s="5">
        <f t="shared" si="80"/>
        <v>0</v>
      </c>
      <c r="O156" s="16"/>
      <c r="P156" s="16">
        <f t="shared" si="81"/>
        <v>0</v>
      </c>
      <c r="Q156" s="5">
        <v>0</v>
      </c>
      <c r="R156" s="1">
        <v>2.27</v>
      </c>
      <c r="S156" s="65">
        <v>3.75</v>
      </c>
      <c r="T156" s="5">
        <v>0</v>
      </c>
      <c r="U156" s="1">
        <v>3.23</v>
      </c>
      <c r="V156" s="1">
        <v>9.67</v>
      </c>
      <c r="W156" s="16">
        <f t="shared" si="84"/>
        <v>0</v>
      </c>
      <c r="X156" s="1">
        <v>0</v>
      </c>
      <c r="Y156" s="14">
        <v>5315.44</v>
      </c>
      <c r="Z156" s="2">
        <v>15806.44</v>
      </c>
      <c r="AA156" s="1">
        <v>6</v>
      </c>
      <c r="AB156" s="1">
        <v>11</v>
      </c>
      <c r="AC156" s="1">
        <v>7</v>
      </c>
      <c r="AD156" s="1">
        <v>3</v>
      </c>
      <c r="AE156" s="1">
        <v>130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27</v>
      </c>
      <c r="AV156" s="1">
        <v>19</v>
      </c>
      <c r="AW156" s="1">
        <v>12</v>
      </c>
      <c r="AX156" s="1">
        <v>12</v>
      </c>
      <c r="AY156" s="1">
        <v>90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8</v>
      </c>
      <c r="BF156" s="1">
        <v>32</v>
      </c>
      <c r="BG156" s="1">
        <v>29</v>
      </c>
      <c r="BH156" s="1">
        <v>49</v>
      </c>
      <c r="BI156" s="1">
        <v>232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ht="15">
      <c r="A157" s="1">
        <v>70361</v>
      </c>
      <c r="B157" s="1" t="s">
        <v>271</v>
      </c>
      <c r="C157" s="1">
        <v>15</v>
      </c>
      <c r="D157" s="1">
        <v>285</v>
      </c>
      <c r="E157" s="1" t="s">
        <v>64</v>
      </c>
      <c r="F157" s="1">
        <v>562</v>
      </c>
      <c r="G157" s="1" t="s">
        <v>65</v>
      </c>
      <c r="H157" s="2">
        <v>30.07</v>
      </c>
      <c r="I157" s="2">
        <v>451.05</v>
      </c>
      <c r="J157" s="10">
        <f t="shared" si="3"/>
        <v>3608.4</v>
      </c>
      <c r="K157" s="11">
        <f t="shared" si="83"/>
        <v>8</v>
      </c>
      <c r="L157" s="1">
        <v>1.03</v>
      </c>
      <c r="M157" s="1">
        <v>0.27</v>
      </c>
      <c r="N157" s="5">
        <f t="shared" si="80"/>
        <v>3</v>
      </c>
      <c r="O157" s="5"/>
      <c r="P157" s="21">
        <v>3</v>
      </c>
      <c r="Q157" s="5">
        <v>2</v>
      </c>
      <c r="R157" s="1">
        <v>6.67</v>
      </c>
      <c r="S157" s="75">
        <v>0</v>
      </c>
      <c r="T157" s="5">
        <v>0</v>
      </c>
      <c r="U157" s="1">
        <v>4.07</v>
      </c>
      <c r="V157" s="1">
        <v>7.0000000000000007E-2</v>
      </c>
      <c r="W157" s="5">
        <v>5</v>
      </c>
      <c r="X157" s="1">
        <v>0</v>
      </c>
      <c r="Y157" s="14">
        <v>5307.36</v>
      </c>
      <c r="Z157" s="2">
        <v>150.35</v>
      </c>
      <c r="AA157" s="1">
        <v>5</v>
      </c>
      <c r="AB157" s="1">
        <v>8</v>
      </c>
      <c r="AC157" s="1">
        <v>5</v>
      </c>
      <c r="AD157" s="1">
        <v>3</v>
      </c>
      <c r="AE157" s="1">
        <v>4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14</v>
      </c>
      <c r="AW157" s="1">
        <v>83</v>
      </c>
      <c r="AX157" s="1">
        <v>20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2</v>
      </c>
      <c r="BF157" s="1">
        <v>7</v>
      </c>
      <c r="BG157" s="1">
        <v>52</v>
      </c>
      <c r="BH157" s="1">
        <v>7</v>
      </c>
      <c r="BI157" s="1">
        <v>1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ht="15">
      <c r="A158" s="1">
        <v>70114</v>
      </c>
      <c r="B158" s="1" t="s">
        <v>309</v>
      </c>
      <c r="C158" s="1">
        <v>16</v>
      </c>
      <c r="D158" s="1">
        <v>285</v>
      </c>
      <c r="E158" s="1" t="s">
        <v>64</v>
      </c>
      <c r="F158" s="1">
        <v>974</v>
      </c>
      <c r="G158" s="1" t="s">
        <v>110</v>
      </c>
      <c r="H158" s="2">
        <v>51.921599999999998</v>
      </c>
      <c r="I158" s="2">
        <v>830.74559999999997</v>
      </c>
      <c r="J158" s="10">
        <f t="shared" si="3"/>
        <v>4984.4735999999994</v>
      </c>
      <c r="K158" s="11">
        <f t="shared" si="83"/>
        <v>6</v>
      </c>
      <c r="L158" s="1">
        <v>0.16</v>
      </c>
      <c r="M158" s="1">
        <v>0</v>
      </c>
      <c r="N158" s="5">
        <f t="shared" si="80"/>
        <v>3</v>
      </c>
      <c r="O158" s="5"/>
      <c r="P158" s="35">
        <v>3</v>
      </c>
      <c r="Q158" s="5">
        <v>3</v>
      </c>
      <c r="R158" s="1">
        <v>4.9400000000000004</v>
      </c>
      <c r="S158" s="65">
        <v>3.63</v>
      </c>
      <c r="T158" s="5">
        <v>0</v>
      </c>
      <c r="U158" s="1">
        <v>1.28</v>
      </c>
      <c r="V158" s="1">
        <v>0</v>
      </c>
      <c r="W158" s="5">
        <v>3</v>
      </c>
      <c r="X158" s="1">
        <v>0</v>
      </c>
      <c r="Y158" s="14">
        <v>5296</v>
      </c>
      <c r="Z158" s="2">
        <v>519.22</v>
      </c>
      <c r="AA158" s="1">
        <v>0</v>
      </c>
      <c r="AB158" s="1">
        <v>0</v>
      </c>
      <c r="AC158" s="1">
        <v>1</v>
      </c>
      <c r="AD158" s="1">
        <v>3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54</v>
      </c>
      <c r="AV158" s="1">
        <v>16</v>
      </c>
      <c r="AW158" s="1">
        <v>11</v>
      </c>
      <c r="AX158" s="1">
        <v>12</v>
      </c>
      <c r="AY158" s="1">
        <v>10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19</v>
      </c>
      <c r="BH158" s="1">
        <v>3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ht="15">
      <c r="A159" s="1">
        <v>70984</v>
      </c>
      <c r="B159" s="1" t="s">
        <v>149</v>
      </c>
      <c r="C159" s="1">
        <v>5</v>
      </c>
      <c r="D159" s="1">
        <v>285</v>
      </c>
      <c r="E159" s="1" t="s">
        <v>64</v>
      </c>
      <c r="F159" s="1">
        <v>573</v>
      </c>
      <c r="G159" s="1" t="s">
        <v>87</v>
      </c>
      <c r="H159" s="2">
        <v>171.09</v>
      </c>
      <c r="I159" s="2">
        <v>855.45</v>
      </c>
      <c r="J159" s="10">
        <f t="shared" si="3"/>
        <v>0</v>
      </c>
      <c r="K159" s="11">
        <f t="shared" si="83"/>
        <v>0</v>
      </c>
      <c r="L159" s="1">
        <v>2.2000000000000002</v>
      </c>
      <c r="M159" s="1">
        <v>1.4</v>
      </c>
      <c r="N159" s="5">
        <f t="shared" si="80"/>
        <v>0</v>
      </c>
      <c r="O159" s="16"/>
      <c r="P159" s="16">
        <f t="shared" ref="P159:P160" si="85">MAX(0,(TRUNC((L159*0.8)-M159)))</f>
        <v>0</v>
      </c>
      <c r="Q159" s="5">
        <v>5</v>
      </c>
      <c r="R159" s="1">
        <v>3.5</v>
      </c>
      <c r="S159" s="65">
        <v>7.2</v>
      </c>
      <c r="T159" s="5">
        <v>0</v>
      </c>
      <c r="U159" s="1">
        <v>0.2</v>
      </c>
      <c r="V159" s="1">
        <v>1</v>
      </c>
      <c r="W159" s="16">
        <f t="shared" ref="W159:W199" si="86">MAX(0,(TRUNC((U159*0.8)-V159)))</f>
        <v>0</v>
      </c>
      <c r="X159" s="1">
        <v>0</v>
      </c>
      <c r="Y159" s="14">
        <v>5047.16</v>
      </c>
      <c r="Z159" s="2">
        <v>8212.32</v>
      </c>
      <c r="AA159" s="1">
        <v>1</v>
      </c>
      <c r="AB159" s="1">
        <v>3</v>
      </c>
      <c r="AC159" s="1">
        <v>8</v>
      </c>
      <c r="AD159" s="1">
        <v>1</v>
      </c>
      <c r="AE159" s="1">
        <v>7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4</v>
      </c>
      <c r="AV159" s="1">
        <v>5</v>
      </c>
      <c r="AW159" s="1">
        <v>9</v>
      </c>
      <c r="AX159" s="1">
        <v>4</v>
      </c>
      <c r="AY159" s="1">
        <v>36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1</v>
      </c>
      <c r="BF159" s="1">
        <v>0</v>
      </c>
      <c r="BG159" s="1">
        <v>0</v>
      </c>
      <c r="BH159" s="1">
        <v>0</v>
      </c>
      <c r="BI159" s="1">
        <v>5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ht="15">
      <c r="A160" s="1">
        <v>18071</v>
      </c>
      <c r="B160" s="1" t="s">
        <v>281</v>
      </c>
      <c r="C160" s="1">
        <v>24</v>
      </c>
      <c r="D160" s="1">
        <v>285</v>
      </c>
      <c r="E160" s="1" t="s">
        <v>64</v>
      </c>
      <c r="F160" s="1">
        <v>285</v>
      </c>
      <c r="G160" s="1" t="s">
        <v>64</v>
      </c>
      <c r="H160" s="2">
        <v>51.47</v>
      </c>
      <c r="I160" s="2">
        <v>1235.28</v>
      </c>
      <c r="J160" s="10">
        <f t="shared" si="3"/>
        <v>0</v>
      </c>
      <c r="K160" s="11">
        <f t="shared" si="83"/>
        <v>0</v>
      </c>
      <c r="L160" s="1">
        <v>3.96</v>
      </c>
      <c r="M160" s="1">
        <v>5.04</v>
      </c>
      <c r="N160" s="5">
        <f t="shared" si="80"/>
        <v>0</v>
      </c>
      <c r="O160" s="16"/>
      <c r="P160" s="16">
        <f t="shared" si="85"/>
        <v>0</v>
      </c>
      <c r="Q160" s="5">
        <v>2</v>
      </c>
      <c r="R160" s="1">
        <v>0.69</v>
      </c>
      <c r="S160" s="65">
        <v>1.21</v>
      </c>
      <c r="T160" s="5">
        <v>0</v>
      </c>
      <c r="U160" s="1">
        <v>-0.67</v>
      </c>
      <c r="V160" s="1">
        <v>2.96</v>
      </c>
      <c r="W160" s="16">
        <f t="shared" si="86"/>
        <v>0</v>
      </c>
      <c r="X160" s="1">
        <v>0</v>
      </c>
      <c r="Y160" s="15">
        <v>4915.38</v>
      </c>
      <c r="Z160" s="2">
        <v>11374.87</v>
      </c>
      <c r="AA160" s="1">
        <v>33</v>
      </c>
      <c r="AB160" s="1">
        <v>14</v>
      </c>
      <c r="AC160" s="1">
        <v>50</v>
      </c>
      <c r="AD160" s="1">
        <v>10</v>
      </c>
      <c r="AE160" s="1">
        <v>121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5</v>
      </c>
      <c r="AV160" s="1">
        <v>3</v>
      </c>
      <c r="AW160" s="1">
        <v>9</v>
      </c>
      <c r="AX160" s="1">
        <v>2</v>
      </c>
      <c r="AY160" s="1">
        <v>29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-47</v>
      </c>
      <c r="BG160" s="1">
        <v>6</v>
      </c>
      <c r="BH160" s="1">
        <v>3</v>
      </c>
      <c r="BI160" s="1">
        <v>71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ht="15">
      <c r="A161" s="1">
        <v>70065</v>
      </c>
      <c r="B161" s="1" t="s">
        <v>123</v>
      </c>
      <c r="C161" s="1">
        <v>50</v>
      </c>
      <c r="D161" s="1">
        <v>285</v>
      </c>
      <c r="E161" s="1" t="s">
        <v>64</v>
      </c>
      <c r="F161" s="1">
        <v>285</v>
      </c>
      <c r="G161" s="1" t="s">
        <v>64</v>
      </c>
      <c r="H161" s="2">
        <v>16.4161</v>
      </c>
      <c r="I161" s="2">
        <v>820.80499999999995</v>
      </c>
      <c r="J161" s="10">
        <f t="shared" si="3"/>
        <v>16416.099999999999</v>
      </c>
      <c r="K161" s="11">
        <f>SUM(P161+T161+W161+Q161)</f>
        <v>20</v>
      </c>
      <c r="L161" s="1">
        <v>0.14000000000000001</v>
      </c>
      <c r="M161" s="1">
        <v>0.2</v>
      </c>
      <c r="N161" s="5">
        <v>0</v>
      </c>
      <c r="O161" s="5"/>
      <c r="P161" s="5">
        <v>5</v>
      </c>
      <c r="Q161" s="5">
        <v>5</v>
      </c>
      <c r="R161" s="1">
        <v>5.69</v>
      </c>
      <c r="S161" s="65">
        <v>0.02</v>
      </c>
      <c r="T161" s="5">
        <v>10</v>
      </c>
      <c r="U161" s="1">
        <v>0</v>
      </c>
      <c r="V161" s="1">
        <v>0</v>
      </c>
      <c r="W161" s="16">
        <f t="shared" si="86"/>
        <v>0</v>
      </c>
      <c r="X161" s="1">
        <v>0</v>
      </c>
      <c r="Y161" s="15">
        <v>4785.29</v>
      </c>
      <c r="Z161" s="2">
        <v>180.58</v>
      </c>
      <c r="AA161" s="1">
        <v>1</v>
      </c>
      <c r="AB161" s="1">
        <v>12</v>
      </c>
      <c r="AC161" s="1">
        <v>0</v>
      </c>
      <c r="AD161" s="1">
        <v>0</v>
      </c>
      <c r="AE161" s="1">
        <v>10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283</v>
      </c>
      <c r="AV161" s="1">
        <v>3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ht="15">
      <c r="A162" s="1">
        <v>70000</v>
      </c>
      <c r="B162" s="1" t="s">
        <v>140</v>
      </c>
      <c r="C162" s="1">
        <v>9</v>
      </c>
      <c r="D162" s="1">
        <v>285</v>
      </c>
      <c r="E162" s="1" t="s">
        <v>64</v>
      </c>
      <c r="F162" s="1">
        <v>991</v>
      </c>
      <c r="G162" s="1" t="s">
        <v>141</v>
      </c>
      <c r="H162" s="2">
        <v>94.444400000000002</v>
      </c>
      <c r="I162" s="2">
        <v>849.99959999999999</v>
      </c>
      <c r="J162" s="10">
        <f t="shared" si="3"/>
        <v>0</v>
      </c>
      <c r="K162" s="11">
        <f>SUM(P162+T162+W162)</f>
        <v>0</v>
      </c>
      <c r="L162" s="1">
        <v>1.44</v>
      </c>
      <c r="M162" s="1">
        <v>1.56</v>
      </c>
      <c r="N162" s="5">
        <f t="shared" ref="N162:N267" si="87">O162+P162</f>
        <v>0</v>
      </c>
      <c r="O162" s="16"/>
      <c r="P162" s="16">
        <f t="shared" ref="P162:P163" si="88">MAX(0,(TRUNC((L162*0.8)-M162)))</f>
        <v>0</v>
      </c>
      <c r="Q162" s="5">
        <v>0</v>
      </c>
      <c r="R162" s="1">
        <v>3.56</v>
      </c>
      <c r="S162" s="65">
        <v>2.67</v>
      </c>
      <c r="T162" s="5">
        <v>0</v>
      </c>
      <c r="U162" s="1">
        <v>0.5</v>
      </c>
      <c r="V162" s="1">
        <v>0.56000000000000005</v>
      </c>
      <c r="W162" s="16">
        <f t="shared" si="86"/>
        <v>0</v>
      </c>
      <c r="X162" s="1">
        <v>0</v>
      </c>
      <c r="Y162" s="15">
        <v>4675</v>
      </c>
      <c r="Z162" s="2">
        <v>4061.11</v>
      </c>
      <c r="AA162" s="1">
        <v>7</v>
      </c>
      <c r="AB162" s="1">
        <v>3</v>
      </c>
      <c r="AC162" s="1">
        <v>4</v>
      </c>
      <c r="AD162" s="1">
        <v>1</v>
      </c>
      <c r="AE162" s="1">
        <v>14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12</v>
      </c>
      <c r="AV162" s="1">
        <v>2</v>
      </c>
      <c r="AW162" s="1">
        <v>13</v>
      </c>
      <c r="AX162" s="1">
        <v>12</v>
      </c>
      <c r="AY162" s="1">
        <v>24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1</v>
      </c>
      <c r="BF162" s="1">
        <v>2</v>
      </c>
      <c r="BG162" s="1">
        <v>0</v>
      </c>
      <c r="BH162" s="1">
        <v>5</v>
      </c>
      <c r="BI162" s="1">
        <v>5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ht="15">
      <c r="A163" s="1">
        <v>70112</v>
      </c>
      <c r="B163" s="1" t="s">
        <v>246</v>
      </c>
      <c r="C163" s="1">
        <v>18</v>
      </c>
      <c r="D163" s="1">
        <v>285</v>
      </c>
      <c r="E163" s="1" t="s">
        <v>64</v>
      </c>
      <c r="F163" s="1">
        <v>558</v>
      </c>
      <c r="G163" s="1" t="s">
        <v>67</v>
      </c>
      <c r="H163" s="2">
        <v>47.35</v>
      </c>
      <c r="I163" s="2">
        <v>852.3</v>
      </c>
      <c r="J163" s="10">
        <f t="shared" si="3"/>
        <v>5113.7999999999993</v>
      </c>
      <c r="K163" s="11">
        <f t="shared" ref="K163:K164" si="89">SUM(P163+T163+W163+Q163)</f>
        <v>6</v>
      </c>
      <c r="L163" s="1">
        <v>2.17</v>
      </c>
      <c r="M163" s="1">
        <v>1.1100000000000001</v>
      </c>
      <c r="N163" s="5">
        <f t="shared" si="87"/>
        <v>0</v>
      </c>
      <c r="O163" s="16"/>
      <c r="P163" s="16">
        <f t="shared" si="88"/>
        <v>0</v>
      </c>
      <c r="Q163" s="5">
        <v>2</v>
      </c>
      <c r="R163" s="1">
        <v>2.69</v>
      </c>
      <c r="S163" s="65">
        <v>-0.17</v>
      </c>
      <c r="T163" s="5">
        <v>4</v>
      </c>
      <c r="U163" s="1">
        <v>0.61</v>
      </c>
      <c r="V163" s="1">
        <v>0.72</v>
      </c>
      <c r="W163" s="16">
        <f t="shared" si="86"/>
        <v>0</v>
      </c>
      <c r="X163" s="1">
        <v>0</v>
      </c>
      <c r="Y163" s="15">
        <v>4663.9799999999996</v>
      </c>
      <c r="Z163" s="2">
        <v>1467.85</v>
      </c>
      <c r="AA163" s="1">
        <v>2</v>
      </c>
      <c r="AB163" s="1">
        <v>2</v>
      </c>
      <c r="AC163" s="1">
        <v>36</v>
      </c>
      <c r="AD163" s="1">
        <v>0</v>
      </c>
      <c r="AE163" s="1">
        <v>20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26</v>
      </c>
      <c r="AV163" s="1">
        <v>1</v>
      </c>
      <c r="AW163" s="1">
        <v>3</v>
      </c>
      <c r="AX163" s="1">
        <v>38</v>
      </c>
      <c r="AY163" s="1">
        <v>-2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1</v>
      </c>
      <c r="BF163" s="1">
        <v>0</v>
      </c>
      <c r="BG163" s="1">
        <v>10</v>
      </c>
      <c r="BH163" s="1">
        <v>0</v>
      </c>
      <c r="BI163" s="1">
        <v>13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ht="15">
      <c r="A164" s="1">
        <v>70147</v>
      </c>
      <c r="B164" s="1" t="s">
        <v>232</v>
      </c>
      <c r="C164" s="1">
        <v>40</v>
      </c>
      <c r="D164" s="1">
        <v>285</v>
      </c>
      <c r="E164" s="1" t="s">
        <v>64</v>
      </c>
      <c r="F164" s="1">
        <v>974</v>
      </c>
      <c r="G164" s="1" t="s">
        <v>110</v>
      </c>
      <c r="H164" s="2">
        <v>30.79</v>
      </c>
      <c r="I164" s="2">
        <v>1231.5999999999999</v>
      </c>
      <c r="J164" s="10">
        <f t="shared" si="3"/>
        <v>13547.599999999999</v>
      </c>
      <c r="K164" s="11">
        <f t="shared" si="89"/>
        <v>11</v>
      </c>
      <c r="L164" s="1">
        <v>1.1399999999999999</v>
      </c>
      <c r="M164" s="1">
        <v>0.02</v>
      </c>
      <c r="N164" s="5">
        <f t="shared" si="87"/>
        <v>2</v>
      </c>
      <c r="O164" s="5"/>
      <c r="P164" s="35">
        <v>2</v>
      </c>
      <c r="Q164" s="5">
        <v>5</v>
      </c>
      <c r="R164" s="1">
        <v>2.02</v>
      </c>
      <c r="S164" s="75">
        <v>0</v>
      </c>
      <c r="T164" s="5">
        <v>4</v>
      </c>
      <c r="U164" s="1">
        <v>0.56999999999999995</v>
      </c>
      <c r="V164" s="1">
        <v>0.15</v>
      </c>
      <c r="W164" s="16">
        <f t="shared" si="86"/>
        <v>0</v>
      </c>
      <c r="X164" s="1">
        <v>0</v>
      </c>
      <c r="Y164" s="15">
        <v>4603.1000000000004</v>
      </c>
      <c r="Z164" s="2">
        <v>215.53</v>
      </c>
      <c r="AA164" s="1">
        <v>0</v>
      </c>
      <c r="AB164" s="1">
        <v>11</v>
      </c>
      <c r="AC164" s="1">
        <v>0</v>
      </c>
      <c r="AD164" s="1">
        <v>80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63</v>
      </c>
      <c r="AX164" s="1">
        <v>36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6</v>
      </c>
      <c r="BF164" s="1">
        <v>8</v>
      </c>
      <c r="BG164" s="1">
        <v>7</v>
      </c>
      <c r="BH164" s="1">
        <v>12</v>
      </c>
      <c r="BI164" s="1">
        <v>6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ht="15">
      <c r="A165" s="1">
        <v>70117</v>
      </c>
      <c r="B165" s="1" t="s">
        <v>284</v>
      </c>
      <c r="C165" s="1">
        <v>24</v>
      </c>
      <c r="D165" s="1">
        <v>285</v>
      </c>
      <c r="E165" s="1" t="s">
        <v>64</v>
      </c>
      <c r="F165" s="1">
        <v>974</v>
      </c>
      <c r="G165" s="1" t="s">
        <v>110</v>
      </c>
      <c r="H165" s="2">
        <v>37.630099999999999</v>
      </c>
      <c r="I165" s="2">
        <v>903.12239999999997</v>
      </c>
      <c r="J165" s="10">
        <f t="shared" si="3"/>
        <v>0</v>
      </c>
      <c r="K165" s="11">
        <f t="shared" ref="K165:K168" si="90">SUM(P165+T165+W165)</f>
        <v>0</v>
      </c>
      <c r="L165" s="1">
        <v>1.29</v>
      </c>
      <c r="M165" s="1">
        <v>1.17</v>
      </c>
      <c r="N165" s="5">
        <f t="shared" si="87"/>
        <v>0</v>
      </c>
      <c r="O165" s="16"/>
      <c r="P165" s="16">
        <f t="shared" ref="P165:P177" si="91">MAX(0,(TRUNC((L165*0.8)-M165)))</f>
        <v>0</v>
      </c>
      <c r="Q165" s="5">
        <v>0</v>
      </c>
      <c r="R165" s="1">
        <v>2.85</v>
      </c>
      <c r="S165" s="65">
        <v>2.83</v>
      </c>
      <c r="T165" s="5">
        <v>0</v>
      </c>
      <c r="U165" s="1">
        <v>0.88</v>
      </c>
      <c r="V165" s="1">
        <v>1</v>
      </c>
      <c r="W165" s="16">
        <f t="shared" si="86"/>
        <v>0</v>
      </c>
      <c r="X165" s="1">
        <v>0</v>
      </c>
      <c r="Y165" s="15">
        <v>4534.43</v>
      </c>
      <c r="Z165" s="2">
        <v>4515.6099999999997</v>
      </c>
      <c r="AA165" s="1">
        <v>2</v>
      </c>
      <c r="AB165" s="1">
        <v>3</v>
      </c>
      <c r="AC165" s="1">
        <v>27</v>
      </c>
      <c r="AD165" s="1">
        <v>1</v>
      </c>
      <c r="AE165" s="1">
        <v>28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17</v>
      </c>
      <c r="AV165" s="1">
        <v>9</v>
      </c>
      <c r="AW165" s="1">
        <v>30</v>
      </c>
      <c r="AX165" s="1">
        <v>34</v>
      </c>
      <c r="AY165" s="1">
        <v>68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1</v>
      </c>
      <c r="BF165" s="1">
        <v>12</v>
      </c>
      <c r="BG165" s="1">
        <v>12</v>
      </c>
      <c r="BH165" s="1">
        <v>4</v>
      </c>
      <c r="BI165" s="1">
        <v>24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ht="15">
      <c r="A166" s="1">
        <v>70243</v>
      </c>
      <c r="B166" s="1" t="s">
        <v>378</v>
      </c>
      <c r="C166" s="1">
        <v>20</v>
      </c>
      <c r="D166" s="1">
        <v>285</v>
      </c>
      <c r="E166" s="1" t="s">
        <v>64</v>
      </c>
      <c r="F166" s="1">
        <v>557</v>
      </c>
      <c r="G166" s="1" t="s">
        <v>69</v>
      </c>
      <c r="H166" s="2">
        <v>87.881</v>
      </c>
      <c r="I166" s="2">
        <v>1757.62</v>
      </c>
      <c r="J166" s="10">
        <f t="shared" si="3"/>
        <v>0</v>
      </c>
      <c r="K166" s="11">
        <f t="shared" si="90"/>
        <v>0</v>
      </c>
      <c r="L166" s="1">
        <v>2.1</v>
      </c>
      <c r="M166" s="1">
        <v>2.85</v>
      </c>
      <c r="N166" s="5">
        <f t="shared" si="87"/>
        <v>0</v>
      </c>
      <c r="O166" s="16"/>
      <c r="P166" s="16">
        <f t="shared" si="91"/>
        <v>0</v>
      </c>
      <c r="Q166" s="5">
        <v>3</v>
      </c>
      <c r="R166" s="1">
        <v>0.45</v>
      </c>
      <c r="S166" s="65">
        <v>1.75</v>
      </c>
      <c r="T166" s="5">
        <v>0</v>
      </c>
      <c r="U166" s="1">
        <v>0</v>
      </c>
      <c r="V166" s="1">
        <v>2</v>
      </c>
      <c r="W166" s="16">
        <f t="shared" si="86"/>
        <v>0</v>
      </c>
      <c r="X166" s="1">
        <v>0</v>
      </c>
      <c r="Y166" s="15">
        <v>4481.93</v>
      </c>
      <c r="Z166" s="2">
        <v>11600.29</v>
      </c>
      <c r="AA166" s="1">
        <v>25</v>
      </c>
      <c r="AB166" s="1">
        <v>34</v>
      </c>
      <c r="AC166" s="1">
        <v>0</v>
      </c>
      <c r="AD166" s="1">
        <v>0</v>
      </c>
      <c r="AE166" s="1">
        <v>57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4</v>
      </c>
      <c r="AV166" s="1">
        <v>10</v>
      </c>
      <c r="AW166" s="1">
        <v>0</v>
      </c>
      <c r="AX166" s="1">
        <v>0</v>
      </c>
      <c r="AY166" s="1">
        <v>35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40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ht="15">
      <c r="A167" s="1">
        <v>70071</v>
      </c>
      <c r="B167" s="1" t="s">
        <v>285</v>
      </c>
      <c r="C167" s="1">
        <v>6</v>
      </c>
      <c r="D167" s="1">
        <v>285</v>
      </c>
      <c r="E167" s="1" t="s">
        <v>64</v>
      </c>
      <c r="F167" s="1">
        <v>974</v>
      </c>
      <c r="G167" s="1" t="s">
        <v>110</v>
      </c>
      <c r="H167" s="2">
        <v>174.97</v>
      </c>
      <c r="I167" s="2">
        <v>1049.82</v>
      </c>
      <c r="J167" s="10">
        <f t="shared" si="3"/>
        <v>0</v>
      </c>
      <c r="K167" s="11">
        <f t="shared" si="90"/>
        <v>0</v>
      </c>
      <c r="L167" s="1">
        <v>0.57999999999999996</v>
      </c>
      <c r="M167" s="1">
        <v>0.67</v>
      </c>
      <c r="N167" s="5">
        <f t="shared" si="87"/>
        <v>0</v>
      </c>
      <c r="O167" s="16"/>
      <c r="P167" s="16">
        <f t="shared" si="91"/>
        <v>0</v>
      </c>
      <c r="Q167" s="5">
        <v>2</v>
      </c>
      <c r="R167" s="1">
        <v>3.17</v>
      </c>
      <c r="S167" s="65">
        <v>3.5</v>
      </c>
      <c r="T167" s="5">
        <v>0</v>
      </c>
      <c r="U167" s="1">
        <v>0.33</v>
      </c>
      <c r="V167" s="1">
        <v>4.67</v>
      </c>
      <c r="W167" s="16">
        <f t="shared" si="86"/>
        <v>0</v>
      </c>
      <c r="X167" s="1">
        <v>0</v>
      </c>
      <c r="Y167" s="15">
        <v>4286.76</v>
      </c>
      <c r="Z167" s="2">
        <v>6298.92</v>
      </c>
      <c r="AA167" s="1">
        <v>2</v>
      </c>
      <c r="AB167" s="1">
        <v>3</v>
      </c>
      <c r="AC167" s="1">
        <v>0</v>
      </c>
      <c r="AD167" s="1">
        <v>0</v>
      </c>
      <c r="AE167" s="1">
        <v>4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3</v>
      </c>
      <c r="AV167" s="1">
        <v>8</v>
      </c>
      <c r="AW167" s="1">
        <v>11</v>
      </c>
      <c r="AX167" s="1">
        <v>2</v>
      </c>
      <c r="AY167" s="1">
        <v>4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1</v>
      </c>
      <c r="BH167" s="1">
        <v>2</v>
      </c>
      <c r="BI167" s="1">
        <v>28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ht="15">
      <c r="A168" s="1">
        <v>70315</v>
      </c>
      <c r="B168" s="1" t="s">
        <v>244</v>
      </c>
      <c r="C168" s="1">
        <v>15</v>
      </c>
      <c r="D168" s="1">
        <v>285</v>
      </c>
      <c r="E168" s="1" t="s">
        <v>64</v>
      </c>
      <c r="F168" s="1">
        <v>562</v>
      </c>
      <c r="G168" s="1" t="s">
        <v>65</v>
      </c>
      <c r="H168" s="2">
        <v>28.82</v>
      </c>
      <c r="I168" s="2">
        <v>432.3</v>
      </c>
      <c r="J168" s="10">
        <f t="shared" si="3"/>
        <v>0</v>
      </c>
      <c r="K168" s="11">
        <f t="shared" si="90"/>
        <v>0</v>
      </c>
      <c r="L168" s="1">
        <v>1.93</v>
      </c>
      <c r="M168" s="1">
        <v>1.93</v>
      </c>
      <c r="N168" s="5">
        <f t="shared" si="87"/>
        <v>0</v>
      </c>
      <c r="O168" s="16"/>
      <c r="P168" s="16">
        <f t="shared" si="91"/>
        <v>0</v>
      </c>
      <c r="Q168" s="5">
        <v>2</v>
      </c>
      <c r="R168" s="1">
        <v>4.87</v>
      </c>
      <c r="S168" s="65">
        <v>5.87</v>
      </c>
      <c r="T168" s="5">
        <v>0</v>
      </c>
      <c r="U168" s="1">
        <v>3</v>
      </c>
      <c r="V168" s="1">
        <v>3.8</v>
      </c>
      <c r="W168" s="16">
        <f t="shared" si="86"/>
        <v>0</v>
      </c>
      <c r="X168" s="1">
        <v>0</v>
      </c>
      <c r="Y168" s="15">
        <v>4236.54</v>
      </c>
      <c r="Z168" s="2">
        <v>5014.68</v>
      </c>
      <c r="AA168" s="1">
        <v>7</v>
      </c>
      <c r="AB168" s="1">
        <v>7</v>
      </c>
      <c r="AC168" s="1">
        <v>10</v>
      </c>
      <c r="AD168" s="1">
        <v>17</v>
      </c>
      <c r="AE168" s="1">
        <v>29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30</v>
      </c>
      <c r="AV168" s="1">
        <v>17</v>
      </c>
      <c r="AW168" s="1">
        <v>24</v>
      </c>
      <c r="AX168" s="1">
        <v>21</v>
      </c>
      <c r="AY168" s="1">
        <v>88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2</v>
      </c>
      <c r="BF168" s="1">
        <v>31</v>
      </c>
      <c r="BG168" s="1">
        <v>24</v>
      </c>
      <c r="BH168" s="1">
        <v>7</v>
      </c>
      <c r="BI168" s="1">
        <v>57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ht="15">
      <c r="A169" s="1">
        <v>70004</v>
      </c>
      <c r="B169" s="1" t="s">
        <v>211</v>
      </c>
      <c r="C169" s="1">
        <v>24</v>
      </c>
      <c r="D169" s="1">
        <v>285</v>
      </c>
      <c r="E169" s="1" t="s">
        <v>64</v>
      </c>
      <c r="F169" s="1">
        <v>557</v>
      </c>
      <c r="G169" s="1" t="s">
        <v>69</v>
      </c>
      <c r="H169" s="2">
        <v>51.12</v>
      </c>
      <c r="I169" s="2">
        <v>1226.8800000000001</v>
      </c>
      <c r="J169" s="10">
        <f t="shared" si="3"/>
        <v>8588.16</v>
      </c>
      <c r="K169" s="11">
        <f t="shared" ref="K169:K171" si="92">SUM(P169+T169+W169+Q169)</f>
        <v>7</v>
      </c>
      <c r="L169" s="1">
        <v>1.56</v>
      </c>
      <c r="M169" s="1">
        <v>3</v>
      </c>
      <c r="N169" s="5">
        <f t="shared" si="87"/>
        <v>0</v>
      </c>
      <c r="O169" s="16"/>
      <c r="P169" s="16">
        <f t="shared" si="91"/>
        <v>0</v>
      </c>
      <c r="Q169" s="5">
        <v>3</v>
      </c>
      <c r="R169" s="1">
        <v>1.48</v>
      </c>
      <c r="S169" s="65">
        <v>0</v>
      </c>
      <c r="T169" s="5">
        <v>4</v>
      </c>
      <c r="U169" s="1">
        <v>0.33</v>
      </c>
      <c r="V169" s="1">
        <v>1.04</v>
      </c>
      <c r="W169" s="16">
        <f t="shared" si="86"/>
        <v>0</v>
      </c>
      <c r="X169" s="1">
        <v>0</v>
      </c>
      <c r="Y169" s="15">
        <v>4140.72</v>
      </c>
      <c r="Z169" s="2">
        <v>4958.6400000000003</v>
      </c>
      <c r="AA169" s="1">
        <v>7</v>
      </c>
      <c r="AB169" s="1">
        <v>5</v>
      </c>
      <c r="AC169" s="1">
        <v>21</v>
      </c>
      <c r="AD169" s="1">
        <v>14</v>
      </c>
      <c r="AE169" s="1">
        <v>72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8</v>
      </c>
      <c r="AV169" s="1">
        <v>12</v>
      </c>
      <c r="AW169" s="1">
        <v>18</v>
      </c>
      <c r="AX169" s="1">
        <v>7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2</v>
      </c>
      <c r="BF169" s="1">
        <v>10</v>
      </c>
      <c r="BG169" s="1">
        <v>0</v>
      </c>
      <c r="BH169" s="1">
        <v>2</v>
      </c>
      <c r="BI169" s="1">
        <v>25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ht="15">
      <c r="A170" s="1">
        <v>70314</v>
      </c>
      <c r="B170" s="1" t="s">
        <v>286</v>
      </c>
      <c r="C170" s="1">
        <v>15</v>
      </c>
      <c r="D170" s="1">
        <v>285</v>
      </c>
      <c r="E170" s="1" t="s">
        <v>64</v>
      </c>
      <c r="F170" s="1">
        <v>562</v>
      </c>
      <c r="G170" s="1" t="s">
        <v>65</v>
      </c>
      <c r="H170" s="2">
        <v>28.82</v>
      </c>
      <c r="I170" s="2">
        <v>432.3</v>
      </c>
      <c r="J170" s="10">
        <f t="shared" si="3"/>
        <v>3026.1</v>
      </c>
      <c r="K170" s="11">
        <f t="shared" si="92"/>
        <v>7</v>
      </c>
      <c r="L170" s="1">
        <v>1.3</v>
      </c>
      <c r="M170" s="1">
        <v>1.93</v>
      </c>
      <c r="N170" s="5">
        <f t="shared" si="87"/>
        <v>0</v>
      </c>
      <c r="O170" s="16"/>
      <c r="P170" s="16">
        <f t="shared" si="91"/>
        <v>0</v>
      </c>
      <c r="Q170" s="5">
        <v>2</v>
      </c>
      <c r="R170" s="1">
        <v>5.23</v>
      </c>
      <c r="S170" s="65">
        <v>0.53</v>
      </c>
      <c r="T170" s="5">
        <v>5</v>
      </c>
      <c r="U170" s="1">
        <v>2.73</v>
      </c>
      <c r="V170" s="1">
        <v>1.87</v>
      </c>
      <c r="W170" s="16">
        <f t="shared" si="86"/>
        <v>0</v>
      </c>
      <c r="X170" s="1">
        <v>0</v>
      </c>
      <c r="Y170" s="15">
        <v>4005.98</v>
      </c>
      <c r="Z170" s="2">
        <v>1873.3</v>
      </c>
      <c r="AA170" s="1">
        <v>1</v>
      </c>
      <c r="AB170" s="1">
        <v>0</v>
      </c>
      <c r="AC170" s="1">
        <v>9</v>
      </c>
      <c r="AD170" s="1">
        <v>19</v>
      </c>
      <c r="AE170" s="1">
        <v>29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25</v>
      </c>
      <c r="AV170" s="1">
        <v>24</v>
      </c>
      <c r="AW170" s="1">
        <v>31</v>
      </c>
      <c r="AX170" s="1">
        <v>21</v>
      </c>
      <c r="AY170" s="1">
        <v>8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9</v>
      </c>
      <c r="BF170" s="1">
        <v>16</v>
      </c>
      <c r="BG170" s="1">
        <v>22</v>
      </c>
      <c r="BH170" s="1">
        <v>4</v>
      </c>
      <c r="BI170" s="1">
        <v>28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ht="15">
      <c r="A171" s="1">
        <v>70141</v>
      </c>
      <c r="B171" s="1" t="s">
        <v>270</v>
      </c>
      <c r="C171" s="1">
        <v>15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28.82</v>
      </c>
      <c r="I171" s="2">
        <v>432.3</v>
      </c>
      <c r="J171" s="10">
        <f t="shared" si="3"/>
        <v>3026.1</v>
      </c>
      <c r="K171" s="11">
        <f t="shared" si="92"/>
        <v>7</v>
      </c>
      <c r="L171" s="1">
        <v>1.1299999999999999</v>
      </c>
      <c r="M171" s="1">
        <v>2.87</v>
      </c>
      <c r="N171" s="5">
        <f t="shared" si="87"/>
        <v>0</v>
      </c>
      <c r="O171" s="16"/>
      <c r="P171" s="16">
        <f t="shared" si="91"/>
        <v>0</v>
      </c>
      <c r="Q171" s="5">
        <v>2</v>
      </c>
      <c r="R171" s="1">
        <v>6.7</v>
      </c>
      <c r="S171" s="65">
        <v>2.0699999999999998</v>
      </c>
      <c r="T171" s="5">
        <v>5</v>
      </c>
      <c r="U171" s="1">
        <v>1.23</v>
      </c>
      <c r="V171" s="1">
        <v>3</v>
      </c>
      <c r="W171" s="16">
        <f t="shared" si="86"/>
        <v>0</v>
      </c>
      <c r="X171" s="1">
        <v>0</v>
      </c>
      <c r="Y171" s="15">
        <v>3919.52</v>
      </c>
      <c r="Z171" s="2">
        <v>3429.58</v>
      </c>
      <c r="AA171" s="1">
        <v>7</v>
      </c>
      <c r="AB171" s="1">
        <v>3</v>
      </c>
      <c r="AC171" s="1">
        <v>5</v>
      </c>
      <c r="AD171" s="1">
        <v>7</v>
      </c>
      <c r="AE171" s="1">
        <v>43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59</v>
      </c>
      <c r="AV171" s="1">
        <v>20</v>
      </c>
      <c r="AW171" s="1">
        <v>19</v>
      </c>
      <c r="AX171" s="1">
        <v>25</v>
      </c>
      <c r="AY171" s="1">
        <v>31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3</v>
      </c>
      <c r="BG171" s="1">
        <v>5</v>
      </c>
      <c r="BH171" s="1">
        <v>24</v>
      </c>
      <c r="BI171" s="1">
        <v>45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ht="15">
      <c r="A172" s="1">
        <v>70978</v>
      </c>
      <c r="B172" s="1" t="s">
        <v>265</v>
      </c>
      <c r="C172" s="1">
        <v>16</v>
      </c>
      <c r="D172" s="1">
        <v>285</v>
      </c>
      <c r="E172" s="1" t="s">
        <v>64</v>
      </c>
      <c r="F172" s="1">
        <v>998</v>
      </c>
      <c r="G172" s="1" t="s">
        <v>266</v>
      </c>
      <c r="H172" s="2">
        <v>84.48</v>
      </c>
      <c r="I172" s="2">
        <v>1351.68</v>
      </c>
      <c r="J172" s="10">
        <f t="shared" si="3"/>
        <v>0</v>
      </c>
      <c r="K172" s="11">
        <f t="shared" ref="K172:K174" si="93">SUM(P172+T172+W172)</f>
        <v>0</v>
      </c>
      <c r="L172" s="1">
        <v>0.25</v>
      </c>
      <c r="M172" s="1">
        <v>0.5</v>
      </c>
      <c r="N172" s="5">
        <f t="shared" si="87"/>
        <v>0</v>
      </c>
      <c r="O172" s="16"/>
      <c r="P172" s="16">
        <f t="shared" si="91"/>
        <v>0</v>
      </c>
      <c r="Q172" s="5">
        <v>0</v>
      </c>
      <c r="R172" s="1">
        <v>1.94</v>
      </c>
      <c r="S172" s="65">
        <v>4.13</v>
      </c>
      <c r="T172" s="5">
        <v>0</v>
      </c>
      <c r="U172" s="1">
        <v>0.59</v>
      </c>
      <c r="V172" s="1">
        <v>2.75</v>
      </c>
      <c r="W172" s="16">
        <f t="shared" si="86"/>
        <v>0</v>
      </c>
      <c r="X172" s="1">
        <v>0</v>
      </c>
      <c r="Y172" s="15">
        <v>3759.36</v>
      </c>
      <c r="Z172" s="2">
        <v>9968.64</v>
      </c>
      <c r="AA172" s="1">
        <v>2</v>
      </c>
      <c r="AB172" s="1">
        <v>0</v>
      </c>
      <c r="AC172" s="1">
        <v>1</v>
      </c>
      <c r="AD172" s="1">
        <v>2</v>
      </c>
      <c r="AE172" s="1">
        <v>8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12</v>
      </c>
      <c r="AV172" s="1">
        <v>8</v>
      </c>
      <c r="AW172" s="1">
        <v>10</v>
      </c>
      <c r="AX172" s="1">
        <v>10</v>
      </c>
      <c r="AY172" s="1">
        <v>66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1</v>
      </c>
      <c r="BF172" s="1">
        <v>2</v>
      </c>
      <c r="BG172" s="1">
        <v>6</v>
      </c>
      <c r="BH172" s="1">
        <v>3</v>
      </c>
      <c r="BI172" s="1">
        <v>44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ht="15">
      <c r="A173" s="1">
        <v>70030</v>
      </c>
      <c r="B173" s="1" t="s">
        <v>280</v>
      </c>
      <c r="C173" s="1">
        <v>20</v>
      </c>
      <c r="D173" s="1">
        <v>285</v>
      </c>
      <c r="E173" s="1" t="s">
        <v>64</v>
      </c>
      <c r="F173" s="1">
        <v>558</v>
      </c>
      <c r="G173" s="1" t="s">
        <v>67</v>
      </c>
      <c r="H173" s="2">
        <v>86.35</v>
      </c>
      <c r="I173" s="2">
        <v>1727</v>
      </c>
      <c r="J173" s="10">
        <f t="shared" si="3"/>
        <v>0</v>
      </c>
      <c r="K173" s="11">
        <f t="shared" si="93"/>
        <v>0</v>
      </c>
      <c r="L173" s="1">
        <v>0.2</v>
      </c>
      <c r="M173" s="1">
        <v>3.6</v>
      </c>
      <c r="N173" s="5">
        <f t="shared" si="87"/>
        <v>0</v>
      </c>
      <c r="O173" s="16"/>
      <c r="P173" s="16">
        <f t="shared" si="91"/>
        <v>0</v>
      </c>
      <c r="Q173" s="5">
        <v>0</v>
      </c>
      <c r="R173" s="1">
        <v>1.6</v>
      </c>
      <c r="S173" s="65">
        <v>2.2999999999999998</v>
      </c>
      <c r="T173" s="5">
        <v>0</v>
      </c>
      <c r="U173" s="1">
        <v>0.35</v>
      </c>
      <c r="V173" s="1">
        <v>2</v>
      </c>
      <c r="W173" s="16">
        <f t="shared" si="86"/>
        <v>0</v>
      </c>
      <c r="X173" s="1">
        <v>0</v>
      </c>
      <c r="Y173" s="15">
        <v>3713.05</v>
      </c>
      <c r="Z173" s="2">
        <v>13643.3</v>
      </c>
      <c r="AA173" s="1">
        <v>4</v>
      </c>
      <c r="AB173" s="1">
        <v>0</v>
      </c>
      <c r="AC173" s="1">
        <v>0</v>
      </c>
      <c r="AD173" s="1">
        <v>0</v>
      </c>
      <c r="AE173" s="1">
        <v>72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6</v>
      </c>
      <c r="AV173" s="1">
        <v>5</v>
      </c>
      <c r="AW173" s="1">
        <v>13</v>
      </c>
      <c r="AX173" s="1">
        <v>21</v>
      </c>
      <c r="AY173" s="1">
        <v>46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4</v>
      </c>
      <c r="BF173" s="1">
        <v>6</v>
      </c>
      <c r="BG173" s="1">
        <v>0</v>
      </c>
      <c r="BH173" s="1">
        <v>0</v>
      </c>
      <c r="BI173" s="1">
        <v>40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ht="15">
      <c r="A174" s="1">
        <v>70082</v>
      </c>
      <c r="B174" s="1" t="s">
        <v>268</v>
      </c>
      <c r="C174" s="1">
        <v>24</v>
      </c>
      <c r="D174" s="1">
        <v>285</v>
      </c>
      <c r="E174" s="1" t="s">
        <v>64</v>
      </c>
      <c r="F174" s="1">
        <v>572</v>
      </c>
      <c r="G174" s="1" t="s">
        <v>269</v>
      </c>
      <c r="H174" s="2">
        <v>37.17</v>
      </c>
      <c r="I174" s="2">
        <v>892.08</v>
      </c>
      <c r="J174" s="10">
        <f t="shared" si="3"/>
        <v>0</v>
      </c>
      <c r="K174" s="11">
        <f t="shared" si="93"/>
        <v>0</v>
      </c>
      <c r="L174" s="1">
        <v>0.38</v>
      </c>
      <c r="M174" s="1">
        <v>0.88</v>
      </c>
      <c r="N174" s="5">
        <f t="shared" si="87"/>
        <v>0</v>
      </c>
      <c r="O174" s="16"/>
      <c r="P174" s="16">
        <f t="shared" si="91"/>
        <v>0</v>
      </c>
      <c r="Q174" s="5">
        <v>1</v>
      </c>
      <c r="R174" s="1">
        <v>3.42</v>
      </c>
      <c r="S174" s="65">
        <v>4.96</v>
      </c>
      <c r="T174" s="5">
        <v>0</v>
      </c>
      <c r="U174" s="1">
        <v>0.28999999999999998</v>
      </c>
      <c r="V174" s="1">
        <v>0.46</v>
      </c>
      <c r="W174" s="16">
        <f t="shared" si="86"/>
        <v>0</v>
      </c>
      <c r="X174" s="1">
        <v>0</v>
      </c>
      <c r="Y174" s="15">
        <v>3642.66</v>
      </c>
      <c r="Z174" s="2">
        <v>1189.44</v>
      </c>
      <c r="AA174" s="1">
        <v>6</v>
      </c>
      <c r="AB174" s="1">
        <v>6</v>
      </c>
      <c r="AC174" s="1">
        <v>0</v>
      </c>
      <c r="AD174" s="1">
        <v>0</v>
      </c>
      <c r="AE174" s="1">
        <v>21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4</v>
      </c>
      <c r="AW174" s="1">
        <v>44</v>
      </c>
      <c r="AX174" s="1">
        <v>72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4</v>
      </c>
      <c r="BF174" s="1">
        <v>6</v>
      </c>
      <c r="BG174" s="1">
        <v>0</v>
      </c>
      <c r="BH174" s="1">
        <v>0</v>
      </c>
      <c r="BI174" s="1">
        <v>11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ht="15">
      <c r="A175" s="1">
        <v>70351</v>
      </c>
      <c r="B175" s="1" t="s">
        <v>275</v>
      </c>
      <c r="C175" s="1">
        <v>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61.49</v>
      </c>
      <c r="I175" s="2">
        <v>307.45</v>
      </c>
      <c r="J175" s="10">
        <f t="shared" si="3"/>
        <v>3381.95</v>
      </c>
      <c r="K175" s="11">
        <f>SUM(P175+T175+W175+Q175)</f>
        <v>11</v>
      </c>
      <c r="L175" s="1">
        <v>2.2000000000000002</v>
      </c>
      <c r="M175" s="1">
        <v>2.2000000000000002</v>
      </c>
      <c r="N175" s="5">
        <f t="shared" si="87"/>
        <v>0</v>
      </c>
      <c r="O175" s="16"/>
      <c r="P175" s="16">
        <f t="shared" si="91"/>
        <v>0</v>
      </c>
      <c r="Q175" s="5">
        <v>1</v>
      </c>
      <c r="R175" s="1">
        <v>9.1999999999999993</v>
      </c>
      <c r="S175" s="65">
        <v>-0.6</v>
      </c>
      <c r="T175" s="5">
        <v>10</v>
      </c>
      <c r="U175" s="1">
        <v>0.2</v>
      </c>
      <c r="V175" s="1">
        <v>1</v>
      </c>
      <c r="W175" s="16">
        <f t="shared" si="86"/>
        <v>0</v>
      </c>
      <c r="X175" s="1">
        <v>0</v>
      </c>
      <c r="Y175" s="15">
        <v>3566.42</v>
      </c>
      <c r="Z175" s="2">
        <v>245.96</v>
      </c>
      <c r="AA175" s="1">
        <v>1</v>
      </c>
      <c r="AB175" s="1">
        <v>6</v>
      </c>
      <c r="AC175" s="1">
        <v>5</v>
      </c>
      <c r="AD175" s="1">
        <v>4</v>
      </c>
      <c r="AE175" s="1">
        <v>11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31</v>
      </c>
      <c r="AV175" s="1">
        <v>11</v>
      </c>
      <c r="AW175" s="1">
        <v>5</v>
      </c>
      <c r="AX175" s="1">
        <v>9</v>
      </c>
      <c r="AY175" s="1">
        <v>-12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1</v>
      </c>
      <c r="BH175" s="1">
        <v>0</v>
      </c>
      <c r="BI175" s="1">
        <v>5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ht="15">
      <c r="A176" s="1">
        <v>70033</v>
      </c>
      <c r="B176" s="1" t="s">
        <v>179</v>
      </c>
      <c r="C176" s="1">
        <v>18</v>
      </c>
      <c r="D176" s="1">
        <v>285</v>
      </c>
      <c r="E176" s="1" t="s">
        <v>64</v>
      </c>
      <c r="F176" s="1">
        <v>991</v>
      </c>
      <c r="G176" s="1" t="s">
        <v>141</v>
      </c>
      <c r="H176" s="2">
        <v>47.222200000000001</v>
      </c>
      <c r="I176" s="2">
        <v>849.99959999999999</v>
      </c>
      <c r="J176" s="10">
        <f t="shared" si="3"/>
        <v>0</v>
      </c>
      <c r="K176" s="11">
        <f t="shared" ref="K176:K178" si="94">SUM(P176+T176+W176)</f>
        <v>0</v>
      </c>
      <c r="L176" s="1">
        <v>0.72</v>
      </c>
      <c r="M176" s="1">
        <v>2.83</v>
      </c>
      <c r="N176" s="5">
        <f t="shared" si="87"/>
        <v>0</v>
      </c>
      <c r="O176" s="16"/>
      <c r="P176" s="16">
        <f t="shared" si="91"/>
        <v>0</v>
      </c>
      <c r="Q176" s="5">
        <v>0</v>
      </c>
      <c r="R176" s="1">
        <v>2.83</v>
      </c>
      <c r="S176" s="65">
        <v>4.5599999999999996</v>
      </c>
      <c r="T176" s="5">
        <v>0</v>
      </c>
      <c r="U176" s="1">
        <v>0.5</v>
      </c>
      <c r="V176" s="1">
        <v>0.89</v>
      </c>
      <c r="W176" s="16">
        <f t="shared" si="86"/>
        <v>0</v>
      </c>
      <c r="X176" s="1">
        <v>0</v>
      </c>
      <c r="Y176" s="15">
        <v>3447.22</v>
      </c>
      <c r="Z176" s="2">
        <v>7036.11</v>
      </c>
      <c r="AA176" s="1">
        <v>8</v>
      </c>
      <c r="AB176" s="1">
        <v>4</v>
      </c>
      <c r="AC176" s="1">
        <v>0</v>
      </c>
      <c r="AD176" s="1">
        <v>6</v>
      </c>
      <c r="AE176" s="1">
        <v>51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19</v>
      </c>
      <c r="AV176" s="1">
        <v>12</v>
      </c>
      <c r="AW176" s="1">
        <v>25</v>
      </c>
      <c r="AX176" s="1">
        <v>2</v>
      </c>
      <c r="AY176" s="1">
        <v>82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</v>
      </c>
      <c r="BG176" s="1">
        <v>8</v>
      </c>
      <c r="BH176" s="1">
        <v>1</v>
      </c>
      <c r="BI176" s="1">
        <v>16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ht="15">
      <c r="A177" s="1">
        <v>70166</v>
      </c>
      <c r="B177" s="1" t="s">
        <v>201</v>
      </c>
      <c r="C177" s="1">
        <v>24</v>
      </c>
      <c r="D177" s="1">
        <v>285</v>
      </c>
      <c r="E177" s="1" t="s">
        <v>64</v>
      </c>
      <c r="F177" s="1">
        <v>570</v>
      </c>
      <c r="G177" s="1" t="s">
        <v>72</v>
      </c>
      <c r="H177" s="2">
        <v>40.15</v>
      </c>
      <c r="I177" s="2">
        <v>963.6</v>
      </c>
      <c r="J177" s="10">
        <f t="shared" si="3"/>
        <v>0</v>
      </c>
      <c r="K177" s="11">
        <f t="shared" si="94"/>
        <v>0</v>
      </c>
      <c r="L177" s="1">
        <v>0.9</v>
      </c>
      <c r="M177" s="1">
        <v>3.83</v>
      </c>
      <c r="N177" s="5">
        <f t="shared" si="87"/>
        <v>0</v>
      </c>
      <c r="O177" s="16"/>
      <c r="P177" s="16">
        <f t="shared" si="91"/>
        <v>0</v>
      </c>
      <c r="Q177" s="5">
        <v>0</v>
      </c>
      <c r="R177" s="1">
        <v>2.17</v>
      </c>
      <c r="S177" s="65">
        <v>5.33</v>
      </c>
      <c r="T177" s="5">
        <v>0</v>
      </c>
      <c r="U177" s="1">
        <v>0.5</v>
      </c>
      <c r="V177" s="1">
        <v>1.79</v>
      </c>
      <c r="W177" s="16">
        <f t="shared" si="86"/>
        <v>0</v>
      </c>
      <c r="X177" s="1">
        <v>0</v>
      </c>
      <c r="Y177" s="15">
        <v>3432.82</v>
      </c>
      <c r="Z177" s="2">
        <v>10960.95</v>
      </c>
      <c r="AA177" s="1">
        <v>8</v>
      </c>
      <c r="AB177" s="1">
        <v>7</v>
      </c>
      <c r="AC177" s="1">
        <v>6</v>
      </c>
      <c r="AD177" s="1">
        <v>8</v>
      </c>
      <c r="AE177" s="1">
        <v>92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8</v>
      </c>
      <c r="AV177" s="1">
        <v>11</v>
      </c>
      <c r="AW177" s="1">
        <v>29</v>
      </c>
      <c r="AX177" s="1">
        <v>19</v>
      </c>
      <c r="AY177" s="1">
        <v>138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8</v>
      </c>
      <c r="BF177" s="1">
        <v>3</v>
      </c>
      <c r="BG177" s="1">
        <v>0</v>
      </c>
      <c r="BH177" s="1">
        <v>5</v>
      </c>
      <c r="BI177" s="1">
        <v>43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ht="15">
      <c r="A178" s="1">
        <v>70232</v>
      </c>
      <c r="B178" s="1" t="s">
        <v>234</v>
      </c>
      <c r="C178" s="1">
        <v>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61.49</v>
      </c>
      <c r="I178" s="2">
        <v>307.45</v>
      </c>
      <c r="J178" s="10">
        <f t="shared" si="3"/>
        <v>1537.25</v>
      </c>
      <c r="K178" s="11">
        <f t="shared" si="94"/>
        <v>5</v>
      </c>
      <c r="L178" s="1">
        <v>2.1</v>
      </c>
      <c r="M178" s="1">
        <v>0.8</v>
      </c>
      <c r="N178" s="5">
        <f t="shared" si="87"/>
        <v>5</v>
      </c>
      <c r="O178" s="5"/>
      <c r="P178" s="21">
        <v>5</v>
      </c>
      <c r="Q178" s="5">
        <v>1</v>
      </c>
      <c r="R178" s="1">
        <v>7.7</v>
      </c>
      <c r="S178" s="65">
        <v>5.4</v>
      </c>
      <c r="T178" s="5">
        <v>0</v>
      </c>
      <c r="U178" s="1">
        <v>1.1000000000000001</v>
      </c>
      <c r="V178" s="1">
        <v>2.6</v>
      </c>
      <c r="W178" s="16">
        <f t="shared" si="86"/>
        <v>0</v>
      </c>
      <c r="X178" s="1">
        <v>0</v>
      </c>
      <c r="Y178" s="15">
        <v>3351.2</v>
      </c>
      <c r="Z178" s="2">
        <v>1168.31</v>
      </c>
      <c r="AA178" s="1">
        <v>4</v>
      </c>
      <c r="AB178" s="1">
        <v>3</v>
      </c>
      <c r="AC178" s="1">
        <v>5</v>
      </c>
      <c r="AD178" s="1">
        <v>0</v>
      </c>
      <c r="AE178" s="1">
        <v>4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3</v>
      </c>
      <c r="AV178" s="1">
        <v>26</v>
      </c>
      <c r="AW178" s="1">
        <v>17</v>
      </c>
      <c r="AX178" s="1">
        <v>11</v>
      </c>
      <c r="AY178" s="1">
        <v>2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1</v>
      </c>
      <c r="BF178" s="1">
        <v>5</v>
      </c>
      <c r="BG178" s="1">
        <v>2</v>
      </c>
      <c r="BH178" s="1">
        <v>0</v>
      </c>
      <c r="BI178" s="1">
        <v>13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ht="15">
      <c r="A179" s="1">
        <v>70172</v>
      </c>
      <c r="B179" s="1" t="s">
        <v>282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2">
        <v>30.07</v>
      </c>
      <c r="I179" s="2">
        <v>451.05</v>
      </c>
      <c r="J179" s="10">
        <f t="shared" si="3"/>
        <v>1804.2</v>
      </c>
      <c r="K179" s="11">
        <f>SUM(P179+T179+W179+Q179)</f>
        <v>4</v>
      </c>
      <c r="L179" s="1">
        <v>0.63</v>
      </c>
      <c r="M179" s="1">
        <v>1.4</v>
      </c>
      <c r="N179" s="5">
        <f t="shared" si="87"/>
        <v>0</v>
      </c>
      <c r="O179" s="16"/>
      <c r="P179" s="16">
        <f t="shared" ref="P179:P186" si="95">MAX(0,(TRUNC((L179*0.8)-M179)))</f>
        <v>0</v>
      </c>
      <c r="Q179" s="5">
        <v>1</v>
      </c>
      <c r="R179" s="1">
        <v>6.67</v>
      </c>
      <c r="S179" s="65">
        <v>3.27</v>
      </c>
      <c r="T179" s="5">
        <v>3</v>
      </c>
      <c r="U179" s="1">
        <v>0</v>
      </c>
      <c r="V179" s="1">
        <v>1</v>
      </c>
      <c r="W179" s="16">
        <f t="shared" si="86"/>
        <v>0</v>
      </c>
      <c r="X179" s="1">
        <v>0</v>
      </c>
      <c r="Y179" s="15">
        <v>3292.66</v>
      </c>
      <c r="Z179" s="2">
        <v>2555.9499999999998</v>
      </c>
      <c r="AA179" s="1">
        <v>2</v>
      </c>
      <c r="AB179" s="1">
        <v>5</v>
      </c>
      <c r="AC179" s="1">
        <v>1</v>
      </c>
      <c r="AD179" s="1">
        <v>8</v>
      </c>
      <c r="AE179" s="1">
        <v>21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33</v>
      </c>
      <c r="AV179" s="1">
        <v>15</v>
      </c>
      <c r="AW179" s="1">
        <v>49</v>
      </c>
      <c r="AX179" s="1">
        <v>21</v>
      </c>
      <c r="AY179" s="1">
        <v>49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15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ht="15">
      <c r="A180" s="1">
        <v>70975</v>
      </c>
      <c r="B180" s="1" t="s">
        <v>256</v>
      </c>
      <c r="C180" s="1">
        <v>20</v>
      </c>
      <c r="D180" s="1">
        <v>285</v>
      </c>
      <c r="E180" s="1" t="s">
        <v>64</v>
      </c>
      <c r="F180" s="1">
        <v>974</v>
      </c>
      <c r="G180" s="1" t="s">
        <v>110</v>
      </c>
      <c r="H180" s="2">
        <v>40.81</v>
      </c>
      <c r="I180" s="2">
        <v>816.2</v>
      </c>
      <c r="J180" s="10">
        <f t="shared" si="3"/>
        <v>0</v>
      </c>
      <c r="K180" s="11">
        <f>SUM(P180+T180+W180)</f>
        <v>0</v>
      </c>
      <c r="L180" s="1">
        <v>0.68</v>
      </c>
      <c r="M180" s="1">
        <v>0.95</v>
      </c>
      <c r="N180" s="5">
        <f t="shared" si="87"/>
        <v>0</v>
      </c>
      <c r="O180" s="16"/>
      <c r="P180" s="16">
        <f t="shared" si="95"/>
        <v>0</v>
      </c>
      <c r="Q180" s="5">
        <v>0</v>
      </c>
      <c r="R180" s="1">
        <v>3.12</v>
      </c>
      <c r="S180" s="65">
        <v>2.8</v>
      </c>
      <c r="T180" s="5">
        <v>0</v>
      </c>
      <c r="U180" s="1">
        <v>0.1</v>
      </c>
      <c r="V180" s="1">
        <v>0</v>
      </c>
      <c r="W180" s="16">
        <f t="shared" si="86"/>
        <v>0</v>
      </c>
      <c r="X180" s="1">
        <v>0</v>
      </c>
      <c r="Y180" s="15">
        <v>3183.18</v>
      </c>
      <c r="Z180" s="2">
        <v>3060.75</v>
      </c>
      <c r="AA180" s="1">
        <v>6</v>
      </c>
      <c r="AB180" s="1">
        <v>3</v>
      </c>
      <c r="AC180" s="1">
        <v>4</v>
      </c>
      <c r="AD180" s="1">
        <v>4</v>
      </c>
      <c r="AE180" s="1">
        <v>19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8</v>
      </c>
      <c r="AV180" s="1">
        <v>50</v>
      </c>
      <c r="AW180" s="1">
        <v>29</v>
      </c>
      <c r="AX180" s="1">
        <v>1</v>
      </c>
      <c r="AY180" s="1">
        <v>56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2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 ht="15">
      <c r="A181" s="1">
        <v>70326</v>
      </c>
      <c r="B181" s="1" t="s">
        <v>340</v>
      </c>
      <c r="C181" s="1">
        <v>6</v>
      </c>
      <c r="D181" s="1">
        <v>285</v>
      </c>
      <c r="E181" s="1" t="s">
        <v>64</v>
      </c>
      <c r="F181" s="1">
        <v>285</v>
      </c>
      <c r="G181" s="1" t="s">
        <v>64</v>
      </c>
      <c r="H181" s="2">
        <v>113.36</v>
      </c>
      <c r="I181" s="2">
        <v>680.16</v>
      </c>
      <c r="J181" s="10">
        <f t="shared" si="3"/>
        <v>2040.48</v>
      </c>
      <c r="K181" s="11">
        <f t="shared" ref="K181:K182" si="96">SUM(P181+T181+W181+Q181)</f>
        <v>3</v>
      </c>
      <c r="L181" s="1">
        <v>0</v>
      </c>
      <c r="M181" s="1">
        <v>0.17</v>
      </c>
      <c r="N181" s="5">
        <f t="shared" si="87"/>
        <v>0</v>
      </c>
      <c r="O181" s="16"/>
      <c r="P181" s="16">
        <f t="shared" si="95"/>
        <v>0</v>
      </c>
      <c r="Q181" s="5">
        <v>0</v>
      </c>
      <c r="R181" s="1">
        <v>4.67</v>
      </c>
      <c r="S181" s="75">
        <v>0</v>
      </c>
      <c r="T181" s="5">
        <v>3</v>
      </c>
      <c r="U181" s="1">
        <v>0</v>
      </c>
      <c r="V181" s="1">
        <v>0</v>
      </c>
      <c r="W181" s="16">
        <f t="shared" si="86"/>
        <v>0</v>
      </c>
      <c r="X181" s="1">
        <v>0</v>
      </c>
      <c r="Y181" s="15">
        <v>3174.08</v>
      </c>
      <c r="Z181" s="2">
        <v>113.36</v>
      </c>
      <c r="AA181" s="1">
        <v>0</v>
      </c>
      <c r="AB181" s="1">
        <v>0</v>
      </c>
      <c r="AC181" s="1">
        <v>0</v>
      </c>
      <c r="AD181" s="1">
        <v>0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21</v>
      </c>
      <c r="AX181" s="1">
        <v>14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 ht="15">
      <c r="A182" s="1">
        <v>70231</v>
      </c>
      <c r="B182" s="1" t="s">
        <v>331</v>
      </c>
      <c r="C182" s="1">
        <v>12</v>
      </c>
      <c r="D182" s="1">
        <v>285</v>
      </c>
      <c r="E182" s="1" t="s">
        <v>64</v>
      </c>
      <c r="F182" s="1">
        <v>558</v>
      </c>
      <c r="G182" s="1" t="s">
        <v>67</v>
      </c>
      <c r="H182" s="2">
        <v>66.930000000000007</v>
      </c>
      <c r="I182" s="2">
        <v>803.16</v>
      </c>
      <c r="J182" s="10">
        <f t="shared" si="3"/>
        <v>8031.5999999999995</v>
      </c>
      <c r="K182" s="11">
        <f t="shared" si="96"/>
        <v>10</v>
      </c>
      <c r="L182" s="1">
        <v>0</v>
      </c>
      <c r="M182" s="1">
        <v>0</v>
      </c>
      <c r="N182" s="5">
        <f t="shared" si="87"/>
        <v>0</v>
      </c>
      <c r="O182" s="16"/>
      <c r="P182" s="16">
        <f t="shared" si="95"/>
        <v>0</v>
      </c>
      <c r="Q182" s="5">
        <v>5</v>
      </c>
      <c r="R182" s="1">
        <v>3.83</v>
      </c>
      <c r="S182" s="75">
        <v>0</v>
      </c>
      <c r="T182" s="5">
        <v>5</v>
      </c>
      <c r="U182" s="1">
        <v>0.08</v>
      </c>
      <c r="V182" s="1">
        <v>0</v>
      </c>
      <c r="W182" s="16">
        <f t="shared" si="86"/>
        <v>0</v>
      </c>
      <c r="X182" s="1">
        <v>0</v>
      </c>
      <c r="Y182" s="15">
        <v>3145.71</v>
      </c>
      <c r="Z182" s="2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42</v>
      </c>
      <c r="AX182" s="1">
        <v>8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2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 ht="15">
      <c r="A183" s="1">
        <v>70360</v>
      </c>
      <c r="B183" s="1" t="s">
        <v>245</v>
      </c>
      <c r="C183" s="1">
        <v>15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30.07</v>
      </c>
      <c r="I183" s="2">
        <v>451.05</v>
      </c>
      <c r="J183" s="10">
        <f t="shared" si="3"/>
        <v>0</v>
      </c>
      <c r="K183" s="11">
        <f t="shared" ref="K183:K184" si="97">SUM(P183+T183+W183)</f>
        <v>0</v>
      </c>
      <c r="L183" s="1">
        <v>0.2</v>
      </c>
      <c r="M183" s="1">
        <v>0.4</v>
      </c>
      <c r="N183" s="5">
        <f t="shared" si="87"/>
        <v>0</v>
      </c>
      <c r="O183" s="16"/>
      <c r="P183" s="16">
        <f t="shared" si="95"/>
        <v>0</v>
      </c>
      <c r="Q183" s="5">
        <v>0</v>
      </c>
      <c r="R183" s="1">
        <v>5.83</v>
      </c>
      <c r="S183" s="65">
        <v>3.67</v>
      </c>
      <c r="T183" s="5">
        <v>0</v>
      </c>
      <c r="U183" s="1">
        <v>0.9</v>
      </c>
      <c r="V183" s="1">
        <v>1.4</v>
      </c>
      <c r="W183" s="16">
        <f t="shared" si="86"/>
        <v>0</v>
      </c>
      <c r="X183" s="1">
        <v>0</v>
      </c>
      <c r="Y183" s="15">
        <v>3127.28</v>
      </c>
      <c r="Z183" s="2">
        <v>2465.7399999999998</v>
      </c>
      <c r="AA183" s="1">
        <v>0</v>
      </c>
      <c r="AB183" s="1">
        <v>6</v>
      </c>
      <c r="AC183" s="1">
        <v>0</v>
      </c>
      <c r="AD183" s="1">
        <v>0</v>
      </c>
      <c r="AE183" s="1">
        <v>6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40</v>
      </c>
      <c r="AV183" s="1">
        <v>40</v>
      </c>
      <c r="AW183" s="1">
        <v>17</v>
      </c>
      <c r="AX183" s="1">
        <v>21</v>
      </c>
      <c r="AY183" s="1">
        <v>55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8</v>
      </c>
      <c r="BF183" s="1">
        <v>11</v>
      </c>
      <c r="BG183" s="1">
        <v>0</v>
      </c>
      <c r="BH183" s="1">
        <v>0</v>
      </c>
      <c r="BI183" s="1">
        <v>21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 ht="15">
      <c r="A184" s="1">
        <v>70105</v>
      </c>
      <c r="B184" s="1" t="s">
        <v>307</v>
      </c>
      <c r="C184" s="1">
        <v>4</v>
      </c>
      <c r="D184" s="1">
        <v>285</v>
      </c>
      <c r="E184" s="1" t="s">
        <v>64</v>
      </c>
      <c r="F184" s="1">
        <v>570</v>
      </c>
      <c r="G184" s="1" t="s">
        <v>72</v>
      </c>
      <c r="H184" s="2">
        <v>201.48</v>
      </c>
      <c r="I184" s="2">
        <v>805.92</v>
      </c>
      <c r="J184" s="10">
        <f t="shared" si="3"/>
        <v>0</v>
      </c>
      <c r="K184" s="11">
        <f t="shared" si="97"/>
        <v>0</v>
      </c>
      <c r="L184" s="1">
        <v>1</v>
      </c>
      <c r="M184" s="1">
        <v>0.25</v>
      </c>
      <c r="N184" s="5">
        <f t="shared" si="87"/>
        <v>0</v>
      </c>
      <c r="O184" s="16"/>
      <c r="P184" s="16">
        <f t="shared" si="95"/>
        <v>0</v>
      </c>
      <c r="Q184" s="5">
        <v>3</v>
      </c>
      <c r="R184" s="1">
        <v>2.88</v>
      </c>
      <c r="S184" s="65">
        <v>2.25</v>
      </c>
      <c r="T184" s="5">
        <v>0</v>
      </c>
      <c r="U184" s="1">
        <v>0</v>
      </c>
      <c r="V184" s="1">
        <v>0.25</v>
      </c>
      <c r="W184" s="16">
        <f t="shared" si="86"/>
        <v>0</v>
      </c>
      <c r="X184" s="1">
        <v>0</v>
      </c>
      <c r="Y184" s="15">
        <v>3122.94</v>
      </c>
      <c r="Z184" s="2">
        <v>2216.2800000000002</v>
      </c>
      <c r="AA184" s="1">
        <v>3</v>
      </c>
      <c r="AB184" s="1">
        <v>2</v>
      </c>
      <c r="AC184" s="1">
        <v>0</v>
      </c>
      <c r="AD184" s="1">
        <v>0</v>
      </c>
      <c r="AE184" s="1">
        <v>1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2</v>
      </c>
      <c r="AV184" s="1">
        <v>1</v>
      </c>
      <c r="AW184" s="1">
        <v>8</v>
      </c>
      <c r="AX184" s="1">
        <v>2</v>
      </c>
      <c r="AY184" s="1">
        <v>9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1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 ht="15">
      <c r="A185" s="1">
        <v>70173</v>
      </c>
      <c r="B185" s="1" t="s">
        <v>316</v>
      </c>
      <c r="C185" s="1">
        <v>4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76.63</v>
      </c>
      <c r="I185" s="2">
        <v>306.52</v>
      </c>
      <c r="J185" s="10">
        <f t="shared" si="3"/>
        <v>2452.16</v>
      </c>
      <c r="K185" s="11">
        <f t="shared" ref="K185:K186" si="98">SUM(P185+T185+W185+Q185)</f>
        <v>8</v>
      </c>
      <c r="L185" s="1">
        <v>0.25</v>
      </c>
      <c r="M185" s="1">
        <v>1</v>
      </c>
      <c r="N185" s="5">
        <f t="shared" si="87"/>
        <v>0</v>
      </c>
      <c r="O185" s="16"/>
      <c r="P185" s="16">
        <f t="shared" si="95"/>
        <v>0</v>
      </c>
      <c r="Q185" s="5">
        <v>3</v>
      </c>
      <c r="R185" s="1">
        <v>7.62</v>
      </c>
      <c r="S185" s="65">
        <v>0</v>
      </c>
      <c r="T185" s="5">
        <v>5</v>
      </c>
      <c r="U185" s="1">
        <v>1.88</v>
      </c>
      <c r="V185" s="1">
        <v>1</v>
      </c>
      <c r="W185" s="16">
        <f t="shared" si="86"/>
        <v>0</v>
      </c>
      <c r="X185" s="1">
        <v>0</v>
      </c>
      <c r="Y185" s="15">
        <v>2988.57</v>
      </c>
      <c r="Z185" s="2">
        <v>613.04</v>
      </c>
      <c r="AA185" s="1">
        <v>0</v>
      </c>
      <c r="AB185" s="1">
        <v>0</v>
      </c>
      <c r="AC185" s="1">
        <v>1</v>
      </c>
      <c r="AD185" s="1">
        <v>0</v>
      </c>
      <c r="AE185" s="1">
        <v>4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20</v>
      </c>
      <c r="AV185" s="1">
        <v>0</v>
      </c>
      <c r="AW185" s="1">
        <v>9</v>
      </c>
      <c r="AX185" s="1">
        <v>3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2</v>
      </c>
      <c r="BF185" s="1">
        <v>1</v>
      </c>
      <c r="BG185" s="1">
        <v>5</v>
      </c>
      <c r="BH185" s="1">
        <v>0</v>
      </c>
      <c r="BI185" s="1">
        <v>4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 ht="15">
      <c r="A186" s="1">
        <v>70981</v>
      </c>
      <c r="B186" s="1" t="s">
        <v>294</v>
      </c>
      <c r="C186" s="1">
        <v>15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27.955400000000001</v>
      </c>
      <c r="I186" s="2">
        <v>419.33100000000002</v>
      </c>
      <c r="J186" s="10">
        <f t="shared" si="3"/>
        <v>2935.317</v>
      </c>
      <c r="K186" s="11">
        <f t="shared" si="98"/>
        <v>7</v>
      </c>
      <c r="L186" s="1">
        <v>0.67</v>
      </c>
      <c r="M186" s="1">
        <v>0.33</v>
      </c>
      <c r="N186" s="5">
        <f t="shared" si="87"/>
        <v>0</v>
      </c>
      <c r="O186" s="16"/>
      <c r="P186" s="16">
        <f t="shared" si="95"/>
        <v>0</v>
      </c>
      <c r="Q186" s="5">
        <v>2</v>
      </c>
      <c r="R186" s="1">
        <v>5.5</v>
      </c>
      <c r="S186" s="65">
        <v>-0.6</v>
      </c>
      <c r="T186" s="5">
        <v>5</v>
      </c>
      <c r="U186" s="1">
        <v>0.77</v>
      </c>
      <c r="V186" s="1">
        <v>0</v>
      </c>
      <c r="W186" s="16">
        <f t="shared" si="86"/>
        <v>0</v>
      </c>
      <c r="X186" s="1">
        <v>0</v>
      </c>
      <c r="Y186" s="15">
        <v>2907.36</v>
      </c>
      <c r="Z186" s="2">
        <v>-111.82</v>
      </c>
      <c r="AA186" s="1">
        <v>1</v>
      </c>
      <c r="AB186" s="1">
        <v>3</v>
      </c>
      <c r="AC186" s="1">
        <v>4</v>
      </c>
      <c r="AD186" s="1">
        <v>7</v>
      </c>
      <c r="AE186" s="1">
        <v>5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54</v>
      </c>
      <c r="AV186" s="1">
        <v>1</v>
      </c>
      <c r="AW186" s="1">
        <v>22</v>
      </c>
      <c r="AX186" s="1">
        <v>12</v>
      </c>
      <c r="AY186" s="1">
        <v>-9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</v>
      </c>
      <c r="BG186" s="1">
        <v>3</v>
      </c>
      <c r="BH186" s="1">
        <v>15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 ht="15">
      <c r="A187" s="1">
        <v>70970</v>
      </c>
      <c r="B187" s="1" t="s">
        <v>237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28.82</v>
      </c>
      <c r="I187" s="2">
        <v>432.3</v>
      </c>
      <c r="J187" s="10">
        <f t="shared" si="3"/>
        <v>864.6</v>
      </c>
      <c r="K187" s="11">
        <f t="shared" ref="K187:K189" si="99">SUM(P187+T187+W187)</f>
        <v>2</v>
      </c>
      <c r="L187" s="1">
        <v>1.1000000000000001</v>
      </c>
      <c r="M187" s="1">
        <v>0.4</v>
      </c>
      <c r="N187" s="5">
        <f t="shared" si="87"/>
        <v>4</v>
      </c>
      <c r="O187" s="21">
        <v>2</v>
      </c>
      <c r="P187" s="20">
        <v>2</v>
      </c>
      <c r="Q187" s="5">
        <v>2</v>
      </c>
      <c r="R187" s="1">
        <v>4.8</v>
      </c>
      <c r="S187" s="65">
        <v>2.93</v>
      </c>
      <c r="T187" s="5">
        <v>0</v>
      </c>
      <c r="U187" s="1">
        <v>0.67</v>
      </c>
      <c r="V187" s="1">
        <v>1.33</v>
      </c>
      <c r="W187" s="16">
        <f t="shared" si="86"/>
        <v>0</v>
      </c>
      <c r="X187" s="1">
        <v>0</v>
      </c>
      <c r="Y187" s="15">
        <v>2838.77</v>
      </c>
      <c r="Z187" s="2">
        <v>720.5</v>
      </c>
      <c r="AA187" s="1">
        <v>10</v>
      </c>
      <c r="AB187" s="1">
        <v>1</v>
      </c>
      <c r="AC187" s="1">
        <v>4</v>
      </c>
      <c r="AD187" s="1">
        <v>4</v>
      </c>
      <c r="AE187" s="1">
        <v>6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26</v>
      </c>
      <c r="AV187" s="1">
        <v>19</v>
      </c>
      <c r="AW187" s="1">
        <v>29</v>
      </c>
      <c r="AX187" s="1">
        <v>15</v>
      </c>
      <c r="AY187" s="1">
        <v>-1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3</v>
      </c>
      <c r="BG187" s="1">
        <v>8</v>
      </c>
      <c r="BH187" s="1">
        <v>1</v>
      </c>
      <c r="BI187" s="1">
        <v>20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 ht="15">
      <c r="A188" s="1">
        <v>70153</v>
      </c>
      <c r="B188" s="1" t="s">
        <v>186</v>
      </c>
      <c r="C188" s="1">
        <v>24</v>
      </c>
      <c r="D188" s="1">
        <v>285</v>
      </c>
      <c r="E188" s="1" t="s">
        <v>64</v>
      </c>
      <c r="F188" s="1">
        <v>974</v>
      </c>
      <c r="G188" s="1" t="s">
        <v>110</v>
      </c>
      <c r="H188" s="2">
        <v>44.36</v>
      </c>
      <c r="I188" s="2">
        <v>1064.6400000000001</v>
      </c>
      <c r="J188" s="10">
        <f t="shared" si="3"/>
        <v>0</v>
      </c>
      <c r="K188" s="11">
        <f t="shared" si="99"/>
        <v>0</v>
      </c>
      <c r="L188" s="1">
        <v>0.31</v>
      </c>
      <c r="M188" s="1">
        <v>0.04</v>
      </c>
      <c r="N188" s="5">
        <f t="shared" si="87"/>
        <v>0</v>
      </c>
      <c r="O188" s="16"/>
      <c r="P188" s="16">
        <f t="shared" ref="P188:P194" si="100">MAX(0,(TRUNC((L188*0.8)-M188)))</f>
        <v>0</v>
      </c>
      <c r="Q188" s="5">
        <v>0</v>
      </c>
      <c r="R188" s="1">
        <v>0.98</v>
      </c>
      <c r="S188" s="65">
        <v>0</v>
      </c>
      <c r="T188" s="5">
        <v>0</v>
      </c>
      <c r="U188" s="1">
        <v>1.33</v>
      </c>
      <c r="V188" s="1">
        <v>1.08</v>
      </c>
      <c r="W188" s="16">
        <f t="shared" si="86"/>
        <v>0</v>
      </c>
      <c r="X188" s="1">
        <v>0</v>
      </c>
      <c r="Y188" s="15">
        <v>2794.68</v>
      </c>
      <c r="Z188" s="2">
        <v>1197.72</v>
      </c>
      <c r="AA188" s="1">
        <v>0</v>
      </c>
      <c r="AB188" s="1">
        <v>1</v>
      </c>
      <c r="AC188" s="1">
        <v>3</v>
      </c>
      <c r="AD188" s="1">
        <v>8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16</v>
      </c>
      <c r="AV188" s="1">
        <v>8</v>
      </c>
      <c r="AW188" s="1">
        <v>2</v>
      </c>
      <c r="AX188" s="1">
        <v>3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4</v>
      </c>
      <c r="BF188" s="1">
        <v>2</v>
      </c>
      <c r="BG188" s="1">
        <v>26</v>
      </c>
      <c r="BH188" s="1">
        <v>2</v>
      </c>
      <c r="BI188" s="1">
        <v>26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 ht="15">
      <c r="A189" s="1">
        <v>70171</v>
      </c>
      <c r="B189" s="1" t="s">
        <v>283</v>
      </c>
      <c r="C189" s="1">
        <v>15</v>
      </c>
      <c r="D189" s="1">
        <v>285</v>
      </c>
      <c r="E189" s="1" t="s">
        <v>64</v>
      </c>
      <c r="F189" s="1">
        <v>322</v>
      </c>
      <c r="G189" s="1" t="s">
        <v>167</v>
      </c>
      <c r="H189" s="2">
        <v>30.07</v>
      </c>
      <c r="I189" s="2">
        <v>451.05</v>
      </c>
      <c r="J189" s="10">
        <f t="shared" si="3"/>
        <v>0</v>
      </c>
      <c r="K189" s="11">
        <f t="shared" si="99"/>
        <v>0</v>
      </c>
      <c r="L189" s="1">
        <v>0.83</v>
      </c>
      <c r="M189" s="1">
        <v>6.2</v>
      </c>
      <c r="N189" s="5">
        <f t="shared" si="87"/>
        <v>0</v>
      </c>
      <c r="O189" s="16"/>
      <c r="P189" s="16">
        <f t="shared" si="100"/>
        <v>0</v>
      </c>
      <c r="Q189" s="5">
        <v>1</v>
      </c>
      <c r="R189" s="1">
        <v>5.23</v>
      </c>
      <c r="S189" s="65">
        <v>5.8</v>
      </c>
      <c r="T189" s="5">
        <v>0</v>
      </c>
      <c r="U189" s="1">
        <v>0.1</v>
      </c>
      <c r="V189" s="1">
        <v>1.6</v>
      </c>
      <c r="W189" s="16">
        <f t="shared" si="86"/>
        <v>0</v>
      </c>
      <c r="X189" s="1">
        <v>0</v>
      </c>
      <c r="Y189" s="15">
        <v>2781.48</v>
      </c>
      <c r="Z189" s="2">
        <v>6134.28</v>
      </c>
      <c r="AA189" s="1">
        <v>2</v>
      </c>
      <c r="AB189" s="1">
        <v>4</v>
      </c>
      <c r="AC189" s="1">
        <v>5</v>
      </c>
      <c r="AD189" s="1">
        <v>7</v>
      </c>
      <c r="AE189" s="1">
        <v>93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11</v>
      </c>
      <c r="AV189" s="1">
        <v>32</v>
      </c>
      <c r="AW189" s="1">
        <v>46</v>
      </c>
      <c r="AX189" s="1">
        <v>11</v>
      </c>
      <c r="AY189" s="1">
        <v>87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</v>
      </c>
      <c r="BF189" s="1">
        <v>1</v>
      </c>
      <c r="BG189" s="1">
        <v>0</v>
      </c>
      <c r="BH189" s="1">
        <v>0</v>
      </c>
      <c r="BI189" s="1">
        <v>24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 ht="15">
      <c r="A190" s="1">
        <v>70407</v>
      </c>
      <c r="B190" s="1" t="s">
        <v>220</v>
      </c>
      <c r="C190" s="1">
        <v>20</v>
      </c>
      <c r="D190" s="1">
        <v>285</v>
      </c>
      <c r="E190" s="1" t="s">
        <v>64</v>
      </c>
      <c r="F190" s="1">
        <v>557</v>
      </c>
      <c r="G190" s="1" t="s">
        <v>69</v>
      </c>
      <c r="H190" s="2">
        <v>71.849999999999994</v>
      </c>
      <c r="I190" s="2">
        <v>1437</v>
      </c>
      <c r="J190" s="10">
        <f t="shared" si="3"/>
        <v>7185</v>
      </c>
      <c r="K190" s="11">
        <f t="shared" ref="K190:K192" si="101">SUM(P190+T190+W190+Q190)</f>
        <v>5</v>
      </c>
      <c r="L190" s="1">
        <v>0</v>
      </c>
      <c r="M190" s="1">
        <v>0</v>
      </c>
      <c r="N190" s="5">
        <f t="shared" si="87"/>
        <v>0</v>
      </c>
      <c r="O190" s="16"/>
      <c r="P190" s="16">
        <f t="shared" si="100"/>
        <v>0</v>
      </c>
      <c r="Q190" s="5">
        <v>2</v>
      </c>
      <c r="R190" s="1">
        <v>1.3</v>
      </c>
      <c r="S190" s="75">
        <v>0</v>
      </c>
      <c r="T190" s="5">
        <v>3</v>
      </c>
      <c r="U190" s="1">
        <v>0.5</v>
      </c>
      <c r="V190" s="1">
        <v>0</v>
      </c>
      <c r="W190" s="16">
        <f t="shared" si="86"/>
        <v>0</v>
      </c>
      <c r="X190" s="1">
        <v>0</v>
      </c>
      <c r="Y190" s="15">
        <v>2586.6</v>
      </c>
      <c r="Z190" s="2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18</v>
      </c>
      <c r="AX190" s="1">
        <v>16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4</v>
      </c>
      <c r="BF190" s="1">
        <v>12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 ht="15">
      <c r="A191" s="1">
        <v>70352</v>
      </c>
      <c r="B191" s="1" t="s">
        <v>276</v>
      </c>
      <c r="C191" s="1">
        <v>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61.49</v>
      </c>
      <c r="I191" s="2">
        <v>307.45</v>
      </c>
      <c r="J191" s="10">
        <f t="shared" si="3"/>
        <v>1844.6999999999998</v>
      </c>
      <c r="K191" s="11">
        <f t="shared" si="101"/>
        <v>6</v>
      </c>
      <c r="L191" s="1">
        <v>0.8</v>
      </c>
      <c r="M191" s="1">
        <v>1</v>
      </c>
      <c r="N191" s="5">
        <f t="shared" si="87"/>
        <v>0</v>
      </c>
      <c r="O191" s="16"/>
      <c r="P191" s="16">
        <f t="shared" si="100"/>
        <v>0</v>
      </c>
      <c r="Q191" s="5">
        <v>1</v>
      </c>
      <c r="R191" s="1">
        <v>7.4</v>
      </c>
      <c r="S191" s="65">
        <v>-0.4</v>
      </c>
      <c r="T191" s="5">
        <v>5</v>
      </c>
      <c r="U191" s="1">
        <v>0</v>
      </c>
      <c r="V191" s="1">
        <v>0</v>
      </c>
      <c r="W191" s="16">
        <f t="shared" si="86"/>
        <v>0</v>
      </c>
      <c r="X191" s="1">
        <v>0</v>
      </c>
      <c r="Y191" s="15">
        <v>2521.09</v>
      </c>
      <c r="Z191" s="2">
        <v>184.47</v>
      </c>
      <c r="AA191" s="1">
        <v>2</v>
      </c>
      <c r="AB191" s="1">
        <v>3</v>
      </c>
      <c r="AC191" s="1">
        <v>0</v>
      </c>
      <c r="AD191" s="1">
        <v>1</v>
      </c>
      <c r="AE191" s="1">
        <v>5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22</v>
      </c>
      <c r="AV191" s="1">
        <v>15</v>
      </c>
      <c r="AW191" s="1">
        <v>7</v>
      </c>
      <c r="AX191" s="1">
        <v>1</v>
      </c>
      <c r="AY191" s="1">
        <v>-2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 ht="15">
      <c r="A192" s="1">
        <v>70507</v>
      </c>
      <c r="B192" s="1" t="s">
        <v>352</v>
      </c>
      <c r="C192" s="1">
        <v>12</v>
      </c>
      <c r="D192" s="1">
        <v>285</v>
      </c>
      <c r="E192" s="1" t="s">
        <v>64</v>
      </c>
      <c r="F192" s="1">
        <v>573</v>
      </c>
      <c r="G192" s="1" t="s">
        <v>87</v>
      </c>
      <c r="H192" s="2">
        <v>46.76</v>
      </c>
      <c r="I192" s="2">
        <v>561.12</v>
      </c>
      <c r="J192" s="10">
        <f t="shared" si="3"/>
        <v>3927.84</v>
      </c>
      <c r="K192" s="11">
        <f t="shared" si="101"/>
        <v>7</v>
      </c>
      <c r="L192" s="1">
        <v>2.29</v>
      </c>
      <c r="M192" s="1">
        <v>1.5</v>
      </c>
      <c r="N192" s="5">
        <f t="shared" si="87"/>
        <v>0</v>
      </c>
      <c r="O192" s="16"/>
      <c r="P192" s="16">
        <f t="shared" si="100"/>
        <v>0</v>
      </c>
      <c r="Q192" s="5">
        <v>5</v>
      </c>
      <c r="R192" s="1">
        <v>1.92</v>
      </c>
      <c r="S192" s="65">
        <v>0</v>
      </c>
      <c r="T192" s="5">
        <v>2</v>
      </c>
      <c r="U192" s="1">
        <v>0.21</v>
      </c>
      <c r="V192" s="1">
        <v>0</v>
      </c>
      <c r="W192" s="16">
        <f t="shared" si="86"/>
        <v>0</v>
      </c>
      <c r="X192" s="1">
        <v>0</v>
      </c>
      <c r="Y192" s="15">
        <v>2478.2800000000002</v>
      </c>
      <c r="Z192" s="2">
        <v>841.68</v>
      </c>
      <c r="AA192" s="1">
        <v>18</v>
      </c>
      <c r="AB192" s="1">
        <v>2</v>
      </c>
      <c r="AC192" s="1">
        <v>7</v>
      </c>
      <c r="AD192" s="1">
        <v>3</v>
      </c>
      <c r="AE192" s="1">
        <v>18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20</v>
      </c>
      <c r="AV192" s="1">
        <v>6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2</v>
      </c>
      <c r="BH192" s="1">
        <v>1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 ht="15">
      <c r="A193" s="1">
        <v>70115</v>
      </c>
      <c r="B193" s="1" t="s">
        <v>241</v>
      </c>
      <c r="C193" s="1">
        <v>30</v>
      </c>
      <c r="D193" s="1">
        <v>285</v>
      </c>
      <c r="E193" s="1" t="s">
        <v>64</v>
      </c>
      <c r="F193" s="1">
        <v>573</v>
      </c>
      <c r="G193" s="1" t="s">
        <v>87</v>
      </c>
      <c r="H193" s="2">
        <v>29.93</v>
      </c>
      <c r="I193" s="2">
        <v>897.9</v>
      </c>
      <c r="J193" s="10">
        <f t="shared" si="3"/>
        <v>0</v>
      </c>
      <c r="K193" s="11">
        <f t="shared" ref="K193:K197" si="102">SUM(P193+T193+W193)</f>
        <v>0</v>
      </c>
      <c r="L193" s="1">
        <v>0.18</v>
      </c>
      <c r="M193" s="1">
        <v>1.7</v>
      </c>
      <c r="N193" s="5">
        <f t="shared" si="87"/>
        <v>0</v>
      </c>
      <c r="O193" s="16"/>
      <c r="P193" s="16">
        <f t="shared" si="100"/>
        <v>0</v>
      </c>
      <c r="Q193" s="5">
        <v>1</v>
      </c>
      <c r="R193" s="1">
        <v>1.75</v>
      </c>
      <c r="S193" s="65">
        <v>3.67</v>
      </c>
      <c r="T193" s="5">
        <v>0</v>
      </c>
      <c r="U193" s="1">
        <v>0.77</v>
      </c>
      <c r="V193" s="1">
        <v>1.5</v>
      </c>
      <c r="W193" s="16">
        <f t="shared" si="86"/>
        <v>0</v>
      </c>
      <c r="X193" s="1">
        <v>0</v>
      </c>
      <c r="Y193" s="15">
        <v>2424.33</v>
      </c>
      <c r="Z193" s="2">
        <v>6165.58</v>
      </c>
      <c r="AA193" s="1">
        <v>1</v>
      </c>
      <c r="AB193" s="1">
        <v>1</v>
      </c>
      <c r="AC193" s="1">
        <v>4</v>
      </c>
      <c r="AD193" s="1">
        <v>0</v>
      </c>
      <c r="AE193" s="1">
        <v>51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19</v>
      </c>
      <c r="AV193" s="1">
        <v>11</v>
      </c>
      <c r="AW193" s="1">
        <v>21</v>
      </c>
      <c r="AX193" s="1">
        <v>14</v>
      </c>
      <c r="AY193" s="1">
        <v>110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2</v>
      </c>
      <c r="BF193" s="1">
        <v>5</v>
      </c>
      <c r="BG193" s="1">
        <v>3</v>
      </c>
      <c r="BH193" s="1">
        <v>31</v>
      </c>
      <c r="BI193" s="1">
        <v>45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 ht="15">
      <c r="A194" s="1">
        <v>70015</v>
      </c>
      <c r="B194" s="1" t="s">
        <v>288</v>
      </c>
      <c r="C194" s="1">
        <v>12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29.4</v>
      </c>
      <c r="I194" s="2">
        <v>352.8</v>
      </c>
      <c r="J194" s="10">
        <f t="shared" si="3"/>
        <v>0</v>
      </c>
      <c r="K194" s="11">
        <f t="shared" si="102"/>
        <v>0</v>
      </c>
      <c r="L194" s="1">
        <v>0</v>
      </c>
      <c r="M194" s="1">
        <v>2.08</v>
      </c>
      <c r="N194" s="5">
        <f t="shared" si="87"/>
        <v>0</v>
      </c>
      <c r="O194" s="16"/>
      <c r="P194" s="16">
        <f t="shared" si="100"/>
        <v>0</v>
      </c>
      <c r="Q194" s="5">
        <v>3</v>
      </c>
      <c r="R194" s="1">
        <v>5.42</v>
      </c>
      <c r="S194" s="65">
        <v>3.33</v>
      </c>
      <c r="T194" s="5">
        <v>0</v>
      </c>
      <c r="U194" s="1">
        <v>1.42</v>
      </c>
      <c r="V194" s="1">
        <v>3.08</v>
      </c>
      <c r="W194" s="16">
        <f t="shared" si="86"/>
        <v>0</v>
      </c>
      <c r="X194" s="1">
        <v>0</v>
      </c>
      <c r="Y194" s="15">
        <v>2410.8000000000002</v>
      </c>
      <c r="Z194" s="2">
        <v>3057.6</v>
      </c>
      <c r="AA194" s="1">
        <v>0</v>
      </c>
      <c r="AB194" s="1">
        <v>0</v>
      </c>
      <c r="AC194" s="1">
        <v>0</v>
      </c>
      <c r="AD194" s="1">
        <v>0</v>
      </c>
      <c r="AE194" s="1">
        <v>25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32</v>
      </c>
      <c r="AV194" s="1">
        <v>10</v>
      </c>
      <c r="AW194" s="1">
        <v>12</v>
      </c>
      <c r="AX194" s="1">
        <v>32</v>
      </c>
      <c r="AY194" s="1">
        <v>42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1</v>
      </c>
      <c r="BF194" s="1">
        <v>2</v>
      </c>
      <c r="BG194" s="1">
        <v>5</v>
      </c>
      <c r="BH194" s="1">
        <v>20</v>
      </c>
      <c r="BI194" s="1">
        <v>37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 ht="15">
      <c r="A195" s="1">
        <v>70123</v>
      </c>
      <c r="B195" s="1" t="s">
        <v>169</v>
      </c>
      <c r="C195" s="1">
        <v>6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141.66669999999999</v>
      </c>
      <c r="I195" s="2">
        <v>850.00019999999995</v>
      </c>
      <c r="J195" s="10">
        <f t="shared" si="3"/>
        <v>0</v>
      </c>
      <c r="K195" s="11">
        <f t="shared" si="102"/>
        <v>0</v>
      </c>
      <c r="L195" s="1">
        <v>1.42</v>
      </c>
      <c r="M195" s="1">
        <v>0</v>
      </c>
      <c r="N195" s="5">
        <f t="shared" si="87"/>
        <v>0</v>
      </c>
      <c r="O195" s="5"/>
      <c r="P195" s="5">
        <v>0</v>
      </c>
      <c r="Q195" s="5">
        <v>0</v>
      </c>
      <c r="R195" s="1">
        <v>0.5</v>
      </c>
      <c r="S195" s="65">
        <v>0.83</v>
      </c>
      <c r="T195" s="5">
        <v>0</v>
      </c>
      <c r="U195" s="1">
        <v>0.75</v>
      </c>
      <c r="V195" s="1">
        <v>0.17</v>
      </c>
      <c r="W195" s="16">
        <f t="shared" si="86"/>
        <v>0</v>
      </c>
      <c r="X195" s="1">
        <v>0</v>
      </c>
      <c r="Y195" s="15">
        <v>2266.67</v>
      </c>
      <c r="Z195" s="2">
        <v>850</v>
      </c>
      <c r="AA195" s="1">
        <v>0</v>
      </c>
      <c r="AB195" s="1">
        <v>0</v>
      </c>
      <c r="AC195" s="1">
        <v>6</v>
      </c>
      <c r="AD195" s="1">
        <v>5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</v>
      </c>
      <c r="AV195" s="1">
        <v>4</v>
      </c>
      <c r="AW195" s="1">
        <v>0</v>
      </c>
      <c r="AX195" s="1">
        <v>0</v>
      </c>
      <c r="AY195" s="1">
        <v>5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4</v>
      </c>
      <c r="BF195" s="1">
        <v>1</v>
      </c>
      <c r="BG195" s="1">
        <v>0</v>
      </c>
      <c r="BH195" s="1">
        <v>0</v>
      </c>
      <c r="BI195" s="1">
        <v>1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 ht="15">
      <c r="A196" s="1">
        <v>70095</v>
      </c>
      <c r="B196" s="1" t="s">
        <v>291</v>
      </c>
      <c r="C196" s="1">
        <v>16</v>
      </c>
      <c r="D196" s="1">
        <v>285</v>
      </c>
      <c r="E196" s="1" t="s">
        <v>64</v>
      </c>
      <c r="F196" s="1">
        <v>999</v>
      </c>
      <c r="G196" s="1" t="s">
        <v>292</v>
      </c>
      <c r="H196" s="2">
        <v>61.95</v>
      </c>
      <c r="I196" s="2">
        <v>991.2</v>
      </c>
      <c r="J196" s="10">
        <f t="shared" si="3"/>
        <v>0</v>
      </c>
      <c r="K196" s="11">
        <f t="shared" si="102"/>
        <v>0</v>
      </c>
      <c r="L196" s="1">
        <v>0.22</v>
      </c>
      <c r="M196" s="1">
        <v>2.31</v>
      </c>
      <c r="N196" s="5">
        <f t="shared" si="87"/>
        <v>0</v>
      </c>
      <c r="O196" s="16"/>
      <c r="P196" s="16">
        <f t="shared" ref="P196:P205" si="103">MAX(0,(TRUNC((L196*0.8)-M196)))</f>
        <v>0</v>
      </c>
      <c r="Q196" s="5">
        <v>1</v>
      </c>
      <c r="R196" s="1">
        <v>1.91</v>
      </c>
      <c r="S196" s="65">
        <v>3.06</v>
      </c>
      <c r="T196" s="5">
        <v>0</v>
      </c>
      <c r="U196" s="1">
        <v>0</v>
      </c>
      <c r="V196" s="1">
        <v>3.06</v>
      </c>
      <c r="W196" s="16">
        <f t="shared" si="86"/>
        <v>0</v>
      </c>
      <c r="X196" s="1">
        <v>0</v>
      </c>
      <c r="Y196" s="15">
        <v>2106.3000000000002</v>
      </c>
      <c r="Z196" s="2">
        <v>8363.25</v>
      </c>
      <c r="AA196" s="1">
        <v>2</v>
      </c>
      <c r="AB196" s="1">
        <v>3</v>
      </c>
      <c r="AC196" s="1">
        <v>0</v>
      </c>
      <c r="AD196" s="1">
        <v>0</v>
      </c>
      <c r="AE196" s="1">
        <v>37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27</v>
      </c>
      <c r="AV196" s="1">
        <v>7</v>
      </c>
      <c r="AW196" s="1">
        <v>0</v>
      </c>
      <c r="AX196" s="1">
        <v>0</v>
      </c>
      <c r="AY196" s="1">
        <v>49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49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 ht="15">
      <c r="A197" s="1">
        <v>70264</v>
      </c>
      <c r="B197" s="1" t="s">
        <v>233</v>
      </c>
      <c r="C197" s="1">
        <v>20</v>
      </c>
      <c r="D197" s="1">
        <v>285</v>
      </c>
      <c r="E197" s="1" t="s">
        <v>64</v>
      </c>
      <c r="F197" s="1">
        <v>573</v>
      </c>
      <c r="G197" s="1" t="s">
        <v>87</v>
      </c>
      <c r="H197" s="2">
        <v>50.37</v>
      </c>
      <c r="I197" s="2">
        <v>1007.4</v>
      </c>
      <c r="J197" s="10">
        <f t="shared" si="3"/>
        <v>0</v>
      </c>
      <c r="K197" s="11">
        <f t="shared" si="102"/>
        <v>0</v>
      </c>
      <c r="L197" s="1">
        <v>0.12</v>
      </c>
      <c r="M197" s="1">
        <v>0</v>
      </c>
      <c r="N197" s="5">
        <f t="shared" si="87"/>
        <v>0</v>
      </c>
      <c r="O197" s="16"/>
      <c r="P197" s="16">
        <f t="shared" si="103"/>
        <v>0</v>
      </c>
      <c r="Q197" s="5">
        <v>2</v>
      </c>
      <c r="R197" s="1">
        <v>1.52</v>
      </c>
      <c r="S197" s="65">
        <v>1.9</v>
      </c>
      <c r="T197" s="5">
        <v>0</v>
      </c>
      <c r="U197" s="1">
        <v>0.42</v>
      </c>
      <c r="V197" s="1">
        <v>0.65</v>
      </c>
      <c r="W197" s="16">
        <f t="shared" si="86"/>
        <v>0</v>
      </c>
      <c r="X197" s="1">
        <v>0</v>
      </c>
      <c r="Y197" s="15">
        <v>2090.36</v>
      </c>
      <c r="Z197" s="2">
        <v>2619.2399999999998</v>
      </c>
      <c r="AA197" s="1">
        <v>0</v>
      </c>
      <c r="AB197" s="1">
        <v>0</v>
      </c>
      <c r="AC197" s="1">
        <v>2</v>
      </c>
      <c r="AD197" s="1">
        <v>1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7</v>
      </c>
      <c r="AV197" s="1">
        <v>14</v>
      </c>
      <c r="AW197" s="1">
        <v>12</v>
      </c>
      <c r="AX197" s="1">
        <v>9</v>
      </c>
      <c r="AY197" s="1">
        <v>39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5</v>
      </c>
      <c r="BF197" s="1">
        <v>1</v>
      </c>
      <c r="BG197" s="1">
        <v>2</v>
      </c>
      <c r="BH197" s="1">
        <v>2</v>
      </c>
      <c r="BI197" s="1">
        <v>13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 ht="15">
      <c r="A198" s="1">
        <v>70353</v>
      </c>
      <c r="B198" s="1" t="s">
        <v>248</v>
      </c>
      <c r="C198" s="1">
        <v>5</v>
      </c>
      <c r="D198" s="1">
        <v>285</v>
      </c>
      <c r="E198" s="1" t="s">
        <v>64</v>
      </c>
      <c r="F198" s="1">
        <v>562</v>
      </c>
      <c r="G198" s="1" t="s">
        <v>65</v>
      </c>
      <c r="H198" s="2">
        <v>61.49</v>
      </c>
      <c r="I198" s="2">
        <v>307.45</v>
      </c>
      <c r="J198" s="10">
        <f t="shared" si="3"/>
        <v>1229.8</v>
      </c>
      <c r="K198" s="11">
        <f>SUM(P198+T198+W198+Q198)</f>
        <v>4</v>
      </c>
      <c r="L198" s="1">
        <v>0.7</v>
      </c>
      <c r="M198" s="1">
        <v>-0.2</v>
      </c>
      <c r="N198" s="5">
        <f t="shared" si="87"/>
        <v>0</v>
      </c>
      <c r="O198" s="16"/>
      <c r="P198" s="16">
        <f t="shared" si="103"/>
        <v>0</v>
      </c>
      <c r="Q198" s="5">
        <v>1</v>
      </c>
      <c r="R198" s="1">
        <v>5.4</v>
      </c>
      <c r="S198" s="65">
        <v>2.8</v>
      </c>
      <c r="T198" s="5">
        <v>3</v>
      </c>
      <c r="U198" s="1">
        <v>0.4</v>
      </c>
      <c r="V198" s="1">
        <v>0</v>
      </c>
      <c r="W198" s="16">
        <f t="shared" si="86"/>
        <v>0</v>
      </c>
      <c r="X198" s="1">
        <v>0</v>
      </c>
      <c r="Y198" s="15">
        <v>1998.42</v>
      </c>
      <c r="Z198" s="2">
        <v>860.86</v>
      </c>
      <c r="AA198" s="1">
        <v>0</v>
      </c>
      <c r="AB198" s="1">
        <v>1</v>
      </c>
      <c r="AC198" s="1">
        <v>2</v>
      </c>
      <c r="AD198" s="1">
        <v>2</v>
      </c>
      <c r="AE198" s="1">
        <v>-1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17</v>
      </c>
      <c r="AV198" s="1">
        <v>3</v>
      </c>
      <c r="AW198" s="1">
        <v>7</v>
      </c>
      <c r="AX198" s="1">
        <v>3</v>
      </c>
      <c r="AY198" s="1">
        <v>15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2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 ht="15">
      <c r="A199" s="1">
        <v>70060</v>
      </c>
      <c r="B199" s="1" t="s">
        <v>305</v>
      </c>
      <c r="C199" s="1">
        <v>1</v>
      </c>
      <c r="D199" s="1">
        <v>285</v>
      </c>
      <c r="E199" s="1" t="s">
        <v>64</v>
      </c>
      <c r="F199" s="1">
        <v>570</v>
      </c>
      <c r="G199" s="1" t="s">
        <v>72</v>
      </c>
      <c r="H199" s="2">
        <v>780.58</v>
      </c>
      <c r="I199" s="2">
        <v>780.58</v>
      </c>
      <c r="J199" s="10">
        <f t="shared" si="3"/>
        <v>0</v>
      </c>
      <c r="K199" s="11">
        <f t="shared" ref="K199:K205" si="104">SUM(P199+T199+W199)</f>
        <v>0</v>
      </c>
      <c r="L199" s="1">
        <v>0</v>
      </c>
      <c r="M199" s="1">
        <v>0</v>
      </c>
      <c r="N199" s="5">
        <f t="shared" si="87"/>
        <v>0</v>
      </c>
      <c r="O199" s="16"/>
      <c r="P199" s="16">
        <f t="shared" si="103"/>
        <v>0</v>
      </c>
      <c r="Q199" s="5">
        <v>0</v>
      </c>
      <c r="R199" s="1">
        <v>0</v>
      </c>
      <c r="S199" s="75">
        <v>0</v>
      </c>
      <c r="T199" s="5">
        <v>0</v>
      </c>
      <c r="U199" s="1">
        <v>2.5</v>
      </c>
      <c r="V199" s="1">
        <v>2</v>
      </c>
      <c r="W199" s="16">
        <f t="shared" si="86"/>
        <v>0</v>
      </c>
      <c r="X199" s="1">
        <v>0</v>
      </c>
      <c r="Y199" s="15">
        <v>1951.45</v>
      </c>
      <c r="Z199" s="2">
        <v>1561.16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5</v>
      </c>
      <c r="BG199" s="1">
        <v>0</v>
      </c>
      <c r="BH199" s="1">
        <v>0</v>
      </c>
      <c r="BI199" s="1">
        <v>2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 ht="15">
      <c r="A200" s="1">
        <v>70251</v>
      </c>
      <c r="B200" s="1" t="s">
        <v>251</v>
      </c>
      <c r="C200" s="1">
        <v>15</v>
      </c>
      <c r="D200" s="1">
        <v>285</v>
      </c>
      <c r="E200" s="1" t="s">
        <v>64</v>
      </c>
      <c r="F200" s="1">
        <v>562</v>
      </c>
      <c r="G200" s="1" t="s">
        <v>65</v>
      </c>
      <c r="H200" s="2">
        <v>30.07</v>
      </c>
      <c r="I200" s="2">
        <v>451.05</v>
      </c>
      <c r="J200" s="10">
        <f t="shared" si="3"/>
        <v>0</v>
      </c>
      <c r="K200" s="11">
        <f t="shared" si="104"/>
        <v>0</v>
      </c>
      <c r="L200" s="1">
        <v>0.13</v>
      </c>
      <c r="M200" s="1">
        <v>0.2</v>
      </c>
      <c r="N200" s="5">
        <f t="shared" si="87"/>
        <v>0</v>
      </c>
      <c r="O200" s="16"/>
      <c r="P200" s="16">
        <f t="shared" si="103"/>
        <v>0</v>
      </c>
      <c r="Q200" s="5">
        <v>2</v>
      </c>
      <c r="R200" s="1">
        <v>2.9</v>
      </c>
      <c r="S200" s="65">
        <v>2.73</v>
      </c>
      <c r="T200" s="5">
        <v>0</v>
      </c>
      <c r="U200" s="1">
        <v>1.27</v>
      </c>
      <c r="V200" s="1">
        <v>0</v>
      </c>
      <c r="W200" s="5">
        <v>0</v>
      </c>
      <c r="X200" s="1">
        <v>0</v>
      </c>
      <c r="Y200" s="15">
        <v>1939.52</v>
      </c>
      <c r="Z200" s="2">
        <v>0</v>
      </c>
      <c r="AA200" s="1">
        <v>0</v>
      </c>
      <c r="AB200" s="1">
        <v>0</v>
      </c>
      <c r="AC200" s="1">
        <v>2</v>
      </c>
      <c r="AD200" s="1">
        <v>0</v>
      </c>
      <c r="AE200" s="1">
        <v>3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12</v>
      </c>
      <c r="AV200" s="1">
        <v>16</v>
      </c>
      <c r="AW200" s="1">
        <v>15</v>
      </c>
      <c r="AX200" s="1">
        <v>17</v>
      </c>
      <c r="AY200" s="1">
        <v>-3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19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 ht="15">
      <c r="A201" s="1">
        <v>70132</v>
      </c>
      <c r="B201" s="1" t="s">
        <v>223</v>
      </c>
      <c r="C201" s="1">
        <v>18</v>
      </c>
      <c r="D201" s="1">
        <v>285</v>
      </c>
      <c r="E201" s="1" t="s">
        <v>64</v>
      </c>
      <c r="F201" s="1">
        <v>558</v>
      </c>
      <c r="G201" s="1" t="s">
        <v>67</v>
      </c>
      <c r="H201" s="2">
        <v>53.029899999999998</v>
      </c>
      <c r="I201" s="2">
        <v>954.53819999999996</v>
      </c>
      <c r="J201" s="10">
        <f t="shared" si="3"/>
        <v>0</v>
      </c>
      <c r="K201" s="11">
        <f t="shared" si="104"/>
        <v>0</v>
      </c>
      <c r="L201" s="1">
        <v>1</v>
      </c>
      <c r="M201" s="1">
        <v>0</v>
      </c>
      <c r="N201" s="5">
        <f t="shared" si="87"/>
        <v>0</v>
      </c>
      <c r="O201" s="16"/>
      <c r="P201" s="16">
        <f t="shared" si="103"/>
        <v>0</v>
      </c>
      <c r="Q201" s="5">
        <v>3</v>
      </c>
      <c r="R201" s="1">
        <v>1</v>
      </c>
      <c r="S201" s="65">
        <v>0.22</v>
      </c>
      <c r="T201" s="5">
        <v>0</v>
      </c>
      <c r="U201" s="1">
        <v>0</v>
      </c>
      <c r="V201" s="1">
        <v>0</v>
      </c>
      <c r="W201" s="16">
        <f t="shared" ref="W201:W267" si="105">MAX(0,(TRUNC((U201*0.8)-V201)))</f>
        <v>0</v>
      </c>
      <c r="X201" s="1">
        <v>0</v>
      </c>
      <c r="Y201" s="15">
        <v>1909.08</v>
      </c>
      <c r="Z201" s="2">
        <v>212.12</v>
      </c>
      <c r="AA201" s="1">
        <v>0</v>
      </c>
      <c r="AB201" s="1">
        <v>0</v>
      </c>
      <c r="AC201" s="1">
        <v>12</v>
      </c>
      <c r="AD201" s="1">
        <v>12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8</v>
      </c>
      <c r="AV201" s="1">
        <v>14</v>
      </c>
      <c r="AW201" s="1">
        <v>3</v>
      </c>
      <c r="AX201" s="1">
        <v>0</v>
      </c>
      <c r="AY201" s="1">
        <v>4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 ht="15">
      <c r="A202" s="1">
        <v>70219</v>
      </c>
      <c r="B202" s="1" t="s">
        <v>250</v>
      </c>
      <c r="C202" s="1">
        <v>20</v>
      </c>
      <c r="D202" s="1">
        <v>285</v>
      </c>
      <c r="E202" s="1" t="s">
        <v>64</v>
      </c>
      <c r="F202" s="1">
        <v>991</v>
      </c>
      <c r="G202" s="1" t="s">
        <v>141</v>
      </c>
      <c r="H202" s="2">
        <v>62.57</v>
      </c>
      <c r="I202" s="2">
        <v>1251.4000000000001</v>
      </c>
      <c r="J202" s="10">
        <f t="shared" si="3"/>
        <v>0</v>
      </c>
      <c r="K202" s="11">
        <f t="shared" si="104"/>
        <v>0</v>
      </c>
      <c r="L202" s="1">
        <v>0</v>
      </c>
      <c r="M202" s="1">
        <v>0</v>
      </c>
      <c r="N202" s="5">
        <f t="shared" si="87"/>
        <v>0</v>
      </c>
      <c r="O202" s="16"/>
      <c r="P202" s="16">
        <f t="shared" si="103"/>
        <v>0</v>
      </c>
      <c r="Q202" s="5">
        <v>0</v>
      </c>
      <c r="R202" s="1">
        <v>1.4</v>
      </c>
      <c r="S202" s="65">
        <v>0.65</v>
      </c>
      <c r="T202" s="5">
        <v>0</v>
      </c>
      <c r="U202" s="1">
        <v>0</v>
      </c>
      <c r="V202" s="1">
        <v>0</v>
      </c>
      <c r="W202" s="16">
        <f t="shared" si="105"/>
        <v>0</v>
      </c>
      <c r="X202" s="1">
        <v>0</v>
      </c>
      <c r="Y202" s="15">
        <v>1751.96</v>
      </c>
      <c r="Z202" s="2">
        <v>813.41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3</v>
      </c>
      <c r="AV202" s="1">
        <v>10</v>
      </c>
      <c r="AW202" s="1">
        <v>18</v>
      </c>
      <c r="AX202" s="1">
        <v>4</v>
      </c>
      <c r="AY202" s="1">
        <v>13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 ht="15">
      <c r="A203" s="1">
        <v>70295</v>
      </c>
      <c r="B203" s="1" t="s">
        <v>263</v>
      </c>
      <c r="C203" s="1">
        <v>20</v>
      </c>
      <c r="D203" s="1">
        <v>285</v>
      </c>
      <c r="E203" s="1" t="s">
        <v>64</v>
      </c>
      <c r="F203" s="1">
        <v>991</v>
      </c>
      <c r="G203" s="1" t="s">
        <v>141</v>
      </c>
      <c r="H203" s="2">
        <v>62.57</v>
      </c>
      <c r="I203" s="2">
        <v>1251.4000000000001</v>
      </c>
      <c r="J203" s="10">
        <f t="shared" si="3"/>
        <v>0</v>
      </c>
      <c r="K203" s="11">
        <f t="shared" si="104"/>
        <v>0</v>
      </c>
      <c r="L203" s="1">
        <v>0</v>
      </c>
      <c r="M203" s="1">
        <v>0</v>
      </c>
      <c r="N203" s="5">
        <f t="shared" si="87"/>
        <v>0</v>
      </c>
      <c r="O203" s="16"/>
      <c r="P203" s="16">
        <f t="shared" si="103"/>
        <v>0</v>
      </c>
      <c r="Q203" s="5">
        <v>0</v>
      </c>
      <c r="R203" s="1">
        <v>1.35</v>
      </c>
      <c r="S203" s="65">
        <v>2.5</v>
      </c>
      <c r="T203" s="5">
        <v>0</v>
      </c>
      <c r="U203" s="1">
        <v>0</v>
      </c>
      <c r="V203" s="1">
        <v>0</v>
      </c>
      <c r="W203" s="16">
        <f t="shared" si="105"/>
        <v>0</v>
      </c>
      <c r="X203" s="1">
        <v>0</v>
      </c>
      <c r="Y203" s="15">
        <v>1689.39</v>
      </c>
      <c r="Z203" s="2">
        <v>3128.5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8</v>
      </c>
      <c r="AV203" s="1">
        <v>4</v>
      </c>
      <c r="AW203" s="1">
        <v>16</v>
      </c>
      <c r="AX203" s="1">
        <v>2</v>
      </c>
      <c r="AY203" s="1">
        <v>50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 ht="15">
      <c r="A204" s="1">
        <v>70063</v>
      </c>
      <c r="B204" s="1" t="s">
        <v>198</v>
      </c>
      <c r="C204" s="1">
        <v>24</v>
      </c>
      <c r="D204" s="1">
        <v>285</v>
      </c>
      <c r="E204" s="1" t="s">
        <v>64</v>
      </c>
      <c r="F204" s="1">
        <v>565</v>
      </c>
      <c r="G204" s="1" t="s">
        <v>94</v>
      </c>
      <c r="H204" s="2">
        <v>34.74</v>
      </c>
      <c r="I204" s="2">
        <v>833.76</v>
      </c>
      <c r="J204" s="10">
        <f t="shared" si="3"/>
        <v>0</v>
      </c>
      <c r="K204" s="11">
        <f t="shared" si="104"/>
        <v>0</v>
      </c>
      <c r="L204" s="1">
        <v>0.46</v>
      </c>
      <c r="M204" s="1">
        <v>0</v>
      </c>
      <c r="N204" s="5">
        <f t="shared" si="87"/>
        <v>0</v>
      </c>
      <c r="O204" s="16"/>
      <c r="P204" s="16">
        <f t="shared" si="103"/>
        <v>0</v>
      </c>
      <c r="Q204" s="5">
        <v>2</v>
      </c>
      <c r="R204" s="1">
        <v>1.4</v>
      </c>
      <c r="S204" s="65">
        <v>0.54</v>
      </c>
      <c r="T204" s="5">
        <v>0</v>
      </c>
      <c r="U204" s="1">
        <v>0.02</v>
      </c>
      <c r="V204" s="1">
        <v>0</v>
      </c>
      <c r="W204" s="16">
        <f t="shared" si="105"/>
        <v>0</v>
      </c>
      <c r="X204" s="1">
        <v>0</v>
      </c>
      <c r="Y204" s="15">
        <v>1563.3</v>
      </c>
      <c r="Z204" s="2">
        <v>451.62</v>
      </c>
      <c r="AA204" s="1">
        <v>0</v>
      </c>
      <c r="AB204" s="1">
        <v>0</v>
      </c>
      <c r="AC204" s="1">
        <v>8</v>
      </c>
      <c r="AD204" s="1">
        <v>6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10</v>
      </c>
      <c r="AV204" s="1">
        <v>17</v>
      </c>
      <c r="AW204" s="1">
        <v>12</v>
      </c>
      <c r="AX204" s="1">
        <v>6</v>
      </c>
      <c r="AY204" s="1">
        <v>13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1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 ht="15">
      <c r="A205" s="1">
        <v>70323</v>
      </c>
      <c r="B205" s="1" t="s">
        <v>339</v>
      </c>
      <c r="C205" s="1">
        <v>8</v>
      </c>
      <c r="D205" s="1">
        <v>285</v>
      </c>
      <c r="E205" s="1" t="s">
        <v>64</v>
      </c>
      <c r="F205" s="1">
        <v>285</v>
      </c>
      <c r="G205" s="1" t="s">
        <v>64</v>
      </c>
      <c r="H205" s="2">
        <v>86.99</v>
      </c>
      <c r="I205" s="2">
        <v>695.92</v>
      </c>
      <c r="J205" s="10">
        <f t="shared" si="3"/>
        <v>0</v>
      </c>
      <c r="K205" s="11">
        <f t="shared" si="104"/>
        <v>0</v>
      </c>
      <c r="L205" s="1">
        <v>1.06</v>
      </c>
      <c r="M205" s="1">
        <v>0</v>
      </c>
      <c r="N205" s="5">
        <f t="shared" si="87"/>
        <v>0</v>
      </c>
      <c r="O205" s="16"/>
      <c r="P205" s="16">
        <f t="shared" si="103"/>
        <v>0</v>
      </c>
      <c r="Q205" s="5">
        <v>2</v>
      </c>
      <c r="R205" s="1">
        <v>0.31</v>
      </c>
      <c r="S205" s="75">
        <v>0</v>
      </c>
      <c r="T205" s="5">
        <v>0</v>
      </c>
      <c r="U205" s="1">
        <v>0.75</v>
      </c>
      <c r="V205" s="1">
        <v>0</v>
      </c>
      <c r="W205" s="16">
        <f t="shared" si="105"/>
        <v>0</v>
      </c>
      <c r="X205" s="1">
        <v>0</v>
      </c>
      <c r="Y205" s="15">
        <v>1478.83</v>
      </c>
      <c r="Z205" s="2">
        <v>0</v>
      </c>
      <c r="AA205" s="1">
        <v>0</v>
      </c>
      <c r="AB205" s="1">
        <v>0</v>
      </c>
      <c r="AC205" s="1">
        <v>7</v>
      </c>
      <c r="AD205" s="1">
        <v>3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2</v>
      </c>
      <c r="AX205" s="1">
        <v>1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6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 ht="15">
      <c r="A206" s="1">
        <v>70350</v>
      </c>
      <c r="B206" s="1" t="s">
        <v>262</v>
      </c>
      <c r="C206" s="1">
        <v>5</v>
      </c>
      <c r="D206" s="1">
        <v>285</v>
      </c>
      <c r="E206" s="1" t="s">
        <v>64</v>
      </c>
      <c r="F206" s="1">
        <v>322</v>
      </c>
      <c r="G206" s="1" t="s">
        <v>167</v>
      </c>
      <c r="H206" s="2">
        <v>61.49</v>
      </c>
      <c r="I206" s="2">
        <v>307.45</v>
      </c>
      <c r="J206" s="10">
        <f t="shared" si="3"/>
        <v>1229.8</v>
      </c>
      <c r="K206" s="11">
        <f>SUM(P206+T206+W206+Q206)</f>
        <v>4</v>
      </c>
      <c r="L206" s="1">
        <v>1.5</v>
      </c>
      <c r="M206" s="1">
        <v>0.2</v>
      </c>
      <c r="N206" s="5">
        <f t="shared" si="87"/>
        <v>0</v>
      </c>
      <c r="O206" s="5"/>
      <c r="P206" s="5">
        <v>0</v>
      </c>
      <c r="Q206" s="5">
        <v>1</v>
      </c>
      <c r="R206" s="1">
        <v>3.3</v>
      </c>
      <c r="S206" s="65">
        <v>0.2</v>
      </c>
      <c r="T206" s="5">
        <v>3</v>
      </c>
      <c r="U206" s="1">
        <v>0</v>
      </c>
      <c r="V206" s="1">
        <v>0</v>
      </c>
      <c r="W206" s="16">
        <f t="shared" si="105"/>
        <v>0</v>
      </c>
      <c r="X206" s="1">
        <v>0</v>
      </c>
      <c r="Y206" s="15">
        <v>1475.76</v>
      </c>
      <c r="Z206" s="2">
        <v>122.98</v>
      </c>
      <c r="AA206" s="1">
        <v>6</v>
      </c>
      <c r="AB206" s="1">
        <v>3</v>
      </c>
      <c r="AC206" s="1">
        <v>0</v>
      </c>
      <c r="AD206" s="1">
        <v>0</v>
      </c>
      <c r="AE206" s="1">
        <v>1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5</v>
      </c>
      <c r="AV206" s="1">
        <v>5</v>
      </c>
      <c r="AW206" s="1">
        <v>8</v>
      </c>
      <c r="AX206" s="1">
        <v>2</v>
      </c>
      <c r="AY206" s="1">
        <v>1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 ht="15">
      <c r="A207" s="1">
        <v>79159</v>
      </c>
      <c r="B207" s="1" t="s">
        <v>358</v>
      </c>
      <c r="C207" s="1">
        <v>24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37.53</v>
      </c>
      <c r="I207" s="2">
        <v>900.72</v>
      </c>
      <c r="J207" s="10">
        <f t="shared" si="3"/>
        <v>0</v>
      </c>
      <c r="K207" s="11">
        <f t="shared" ref="K207:K267" si="106">SUM(P207+T207+W207)</f>
        <v>0</v>
      </c>
      <c r="L207" s="1">
        <v>1.1200000000000001</v>
      </c>
      <c r="M207" s="1">
        <v>0</v>
      </c>
      <c r="N207" s="5">
        <f t="shared" si="87"/>
        <v>0</v>
      </c>
      <c r="O207" s="16"/>
      <c r="P207" s="16">
        <f t="shared" ref="P207:P212" si="107">MAX(0,(TRUNC((L207*0.8)-M207)))</f>
        <v>0</v>
      </c>
      <c r="Q207" s="5">
        <v>5</v>
      </c>
      <c r="R207" s="1">
        <v>0</v>
      </c>
      <c r="S207" s="75">
        <v>0</v>
      </c>
      <c r="T207" s="5">
        <v>0</v>
      </c>
      <c r="U207" s="1">
        <v>0.38</v>
      </c>
      <c r="V207" s="1">
        <v>0.46</v>
      </c>
      <c r="W207" s="16">
        <f t="shared" si="105"/>
        <v>0</v>
      </c>
      <c r="X207" s="1">
        <v>0</v>
      </c>
      <c r="Y207" s="15">
        <v>1351.08</v>
      </c>
      <c r="Z207" s="2">
        <v>412.83</v>
      </c>
      <c r="AA207" s="1">
        <v>0</v>
      </c>
      <c r="AB207" s="1">
        <v>0</v>
      </c>
      <c r="AC207" s="1">
        <v>20</v>
      </c>
      <c r="AD207" s="1">
        <v>14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2</v>
      </c>
      <c r="BF207" s="1">
        <v>0</v>
      </c>
      <c r="BG207" s="1">
        <v>6</v>
      </c>
      <c r="BH207" s="1">
        <v>2</v>
      </c>
      <c r="BI207" s="1">
        <v>11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 ht="15">
      <c r="A208" s="1">
        <v>70106</v>
      </c>
      <c r="B208" s="1" t="s">
        <v>104</v>
      </c>
      <c r="C208" s="1">
        <v>24</v>
      </c>
      <c r="D208" s="1">
        <v>285</v>
      </c>
      <c r="E208" s="1" t="s">
        <v>64</v>
      </c>
      <c r="F208" s="1">
        <v>28</v>
      </c>
      <c r="G208" s="1" t="s">
        <v>98</v>
      </c>
      <c r="H208" s="2">
        <v>35</v>
      </c>
      <c r="I208" s="2">
        <v>840</v>
      </c>
      <c r="J208" s="10">
        <f t="shared" si="3"/>
        <v>0</v>
      </c>
      <c r="K208" s="11">
        <f t="shared" si="106"/>
        <v>0</v>
      </c>
      <c r="L208" s="1">
        <v>0</v>
      </c>
      <c r="M208" s="1">
        <v>0.08</v>
      </c>
      <c r="N208" s="5">
        <f t="shared" si="87"/>
        <v>0</v>
      </c>
      <c r="O208" s="16"/>
      <c r="P208" s="16">
        <f t="shared" si="107"/>
        <v>0</v>
      </c>
      <c r="Q208" s="5">
        <v>0</v>
      </c>
      <c r="R208" s="1">
        <v>1.54</v>
      </c>
      <c r="S208" s="65">
        <v>5.96</v>
      </c>
      <c r="T208" s="5">
        <v>0</v>
      </c>
      <c r="U208" s="1">
        <v>0.04</v>
      </c>
      <c r="V208" s="1">
        <v>0.08</v>
      </c>
      <c r="W208" s="16">
        <f t="shared" si="105"/>
        <v>0</v>
      </c>
      <c r="X208" s="1">
        <v>0</v>
      </c>
      <c r="Y208" s="15">
        <v>1330</v>
      </c>
      <c r="Z208" s="2">
        <v>5145</v>
      </c>
      <c r="AA208" s="1">
        <v>0</v>
      </c>
      <c r="AB208" s="1">
        <v>0</v>
      </c>
      <c r="AC208" s="1">
        <v>0</v>
      </c>
      <c r="AD208" s="1">
        <v>0</v>
      </c>
      <c r="AE208" s="1">
        <v>2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35</v>
      </c>
      <c r="AV208" s="1">
        <v>4</v>
      </c>
      <c r="AW208" s="1">
        <v>0</v>
      </c>
      <c r="AX208" s="1">
        <v>0</v>
      </c>
      <c r="AY208" s="1">
        <v>143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1</v>
      </c>
      <c r="BF208" s="1">
        <v>0</v>
      </c>
      <c r="BG208" s="1">
        <v>0</v>
      </c>
      <c r="BH208" s="1">
        <v>0</v>
      </c>
      <c r="BI208" s="1">
        <v>2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 ht="15">
      <c r="A209" s="1">
        <v>70254</v>
      </c>
      <c r="B209" s="1" t="s">
        <v>334</v>
      </c>
      <c r="C209" s="1">
        <v>12</v>
      </c>
      <c r="D209" s="1">
        <v>285</v>
      </c>
      <c r="E209" s="1" t="s">
        <v>64</v>
      </c>
      <c r="F209" s="1">
        <v>285</v>
      </c>
      <c r="G209" s="1" t="s">
        <v>64</v>
      </c>
      <c r="H209" s="2">
        <v>75.378699999999995</v>
      </c>
      <c r="I209" s="2">
        <v>904.5444</v>
      </c>
      <c r="J209" s="10">
        <f t="shared" si="3"/>
        <v>0</v>
      </c>
      <c r="K209" s="11">
        <f t="shared" si="106"/>
        <v>0</v>
      </c>
      <c r="L209" s="1">
        <v>0.5</v>
      </c>
      <c r="M209" s="1">
        <v>1.33</v>
      </c>
      <c r="N209" s="5">
        <f t="shared" si="87"/>
        <v>0</v>
      </c>
      <c r="O209" s="16"/>
      <c r="P209" s="16">
        <f t="shared" si="107"/>
        <v>0</v>
      </c>
      <c r="Q209" s="5">
        <v>0</v>
      </c>
      <c r="R209" s="1">
        <v>0.83</v>
      </c>
      <c r="S209" s="65">
        <v>0.75</v>
      </c>
      <c r="T209" s="5">
        <v>0</v>
      </c>
      <c r="U209" s="1">
        <v>0.04</v>
      </c>
      <c r="V209" s="1">
        <v>0</v>
      </c>
      <c r="W209" s="16">
        <f t="shared" si="105"/>
        <v>0</v>
      </c>
      <c r="X209" s="1">
        <v>0</v>
      </c>
      <c r="Y209" s="15">
        <v>1243.75</v>
      </c>
      <c r="Z209" s="2">
        <v>1884.47</v>
      </c>
      <c r="AA209" s="1">
        <v>3</v>
      </c>
      <c r="AB209" s="1">
        <v>1</v>
      </c>
      <c r="AC209" s="1">
        <v>1</v>
      </c>
      <c r="AD209" s="1">
        <v>3</v>
      </c>
      <c r="AE209" s="1">
        <v>16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1</v>
      </c>
      <c r="AV209" s="1">
        <v>5</v>
      </c>
      <c r="AW209" s="1">
        <v>2</v>
      </c>
      <c r="AX209" s="1">
        <v>9</v>
      </c>
      <c r="AY209" s="1">
        <v>9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1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 ht="15">
      <c r="A210" s="1">
        <v>70266</v>
      </c>
      <c r="B210" s="1" t="s">
        <v>335</v>
      </c>
      <c r="C210" s="1">
        <v>24</v>
      </c>
      <c r="D210" s="1">
        <v>285</v>
      </c>
      <c r="E210" s="1" t="s">
        <v>64</v>
      </c>
      <c r="F210" s="1">
        <v>558</v>
      </c>
      <c r="G210" s="1" t="s">
        <v>67</v>
      </c>
      <c r="H210" s="2">
        <v>45.624299999999998</v>
      </c>
      <c r="I210" s="2">
        <v>1094.9831999999999</v>
      </c>
      <c r="J210" s="10">
        <f t="shared" si="3"/>
        <v>0</v>
      </c>
      <c r="K210" s="11">
        <f t="shared" si="106"/>
        <v>0</v>
      </c>
      <c r="L210" s="1">
        <v>0.52</v>
      </c>
      <c r="M210" s="1">
        <v>0.21</v>
      </c>
      <c r="N210" s="5">
        <f t="shared" si="87"/>
        <v>0</v>
      </c>
      <c r="O210" s="16"/>
      <c r="P210" s="16">
        <f t="shared" si="107"/>
        <v>0</v>
      </c>
      <c r="Q210" s="5">
        <v>0</v>
      </c>
      <c r="R210" s="1">
        <v>0.52</v>
      </c>
      <c r="S210" s="65">
        <v>0</v>
      </c>
      <c r="T210" s="5">
        <v>0</v>
      </c>
      <c r="U210" s="1">
        <v>0.02</v>
      </c>
      <c r="V210" s="1">
        <v>0.28999999999999998</v>
      </c>
      <c r="W210" s="16">
        <f t="shared" si="105"/>
        <v>0</v>
      </c>
      <c r="X210" s="1">
        <v>0</v>
      </c>
      <c r="Y210" s="15">
        <v>1163.42</v>
      </c>
      <c r="Z210" s="2">
        <v>547.49</v>
      </c>
      <c r="AA210" s="1">
        <v>7</v>
      </c>
      <c r="AB210" s="1">
        <v>3</v>
      </c>
      <c r="AC210" s="1">
        <v>1</v>
      </c>
      <c r="AD210" s="1">
        <v>6</v>
      </c>
      <c r="AE210" s="1">
        <v>5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17</v>
      </c>
      <c r="AW210" s="1">
        <v>4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</v>
      </c>
      <c r="BG210" s="1">
        <v>0</v>
      </c>
      <c r="BH210" s="1">
        <v>0</v>
      </c>
      <c r="BI210" s="1">
        <v>7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 ht="15">
      <c r="A211" s="1">
        <v>97020</v>
      </c>
      <c r="B211" s="1" t="s">
        <v>236</v>
      </c>
      <c r="C211" s="1">
        <v>16</v>
      </c>
      <c r="D211" s="1">
        <v>285</v>
      </c>
      <c r="E211" s="1" t="s">
        <v>64</v>
      </c>
      <c r="F211" s="1">
        <v>558</v>
      </c>
      <c r="G211" s="1" t="s">
        <v>67</v>
      </c>
      <c r="H211" s="2">
        <v>55.48</v>
      </c>
      <c r="I211" s="2">
        <v>887.68</v>
      </c>
      <c r="J211" s="10">
        <f t="shared" si="3"/>
        <v>0</v>
      </c>
      <c r="K211" s="11">
        <f t="shared" si="106"/>
        <v>0</v>
      </c>
      <c r="L211" s="1">
        <v>0</v>
      </c>
      <c r="M211" s="1">
        <v>0</v>
      </c>
      <c r="N211" s="5">
        <f t="shared" si="87"/>
        <v>0</v>
      </c>
      <c r="O211" s="16"/>
      <c r="P211" s="16">
        <f t="shared" si="107"/>
        <v>0</v>
      </c>
      <c r="Q211" s="5">
        <v>0</v>
      </c>
      <c r="R211" s="1">
        <v>1.03</v>
      </c>
      <c r="S211" s="65">
        <v>1.44</v>
      </c>
      <c r="T211" s="5">
        <v>0</v>
      </c>
      <c r="U211" s="1">
        <v>0.16</v>
      </c>
      <c r="V211" s="1">
        <v>0</v>
      </c>
      <c r="W211" s="16">
        <f t="shared" si="105"/>
        <v>0</v>
      </c>
      <c r="X211" s="1">
        <v>0</v>
      </c>
      <c r="Y211" s="15">
        <v>1054.1199999999999</v>
      </c>
      <c r="Z211" s="2">
        <v>1276.04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12</v>
      </c>
      <c r="AV211" s="1">
        <v>3</v>
      </c>
      <c r="AW211" s="1">
        <v>2</v>
      </c>
      <c r="AX211" s="1">
        <v>2</v>
      </c>
      <c r="AY211" s="1">
        <v>23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2</v>
      </c>
      <c r="BH211" s="1">
        <v>1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 ht="15">
      <c r="A212" s="1">
        <v>70971</v>
      </c>
      <c r="B212" s="1" t="s">
        <v>279</v>
      </c>
      <c r="C212" s="1">
        <v>16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54.610999999999997</v>
      </c>
      <c r="I212" s="2">
        <v>873.77599999999995</v>
      </c>
      <c r="J212" s="10">
        <f t="shared" si="3"/>
        <v>0</v>
      </c>
      <c r="K212" s="11">
        <f t="shared" si="106"/>
        <v>0</v>
      </c>
      <c r="L212" s="1">
        <v>0</v>
      </c>
      <c r="M212" s="1">
        <v>0.12</v>
      </c>
      <c r="N212" s="5">
        <f t="shared" si="87"/>
        <v>0</v>
      </c>
      <c r="O212" s="16"/>
      <c r="P212" s="16">
        <f t="shared" si="107"/>
        <v>0</v>
      </c>
      <c r="Q212" s="5">
        <v>0</v>
      </c>
      <c r="R212" s="1">
        <v>1</v>
      </c>
      <c r="S212" s="65">
        <v>1.56</v>
      </c>
      <c r="T212" s="5">
        <v>0</v>
      </c>
      <c r="U212" s="1">
        <v>0.16</v>
      </c>
      <c r="V212" s="1">
        <v>2.06</v>
      </c>
      <c r="W212" s="16">
        <f t="shared" si="105"/>
        <v>0</v>
      </c>
      <c r="X212" s="1">
        <v>0</v>
      </c>
      <c r="Y212" s="15">
        <v>1010.3</v>
      </c>
      <c r="Z212" s="2">
        <v>3440.49</v>
      </c>
      <c r="AA212" s="1">
        <v>0</v>
      </c>
      <c r="AB212" s="1">
        <v>0</v>
      </c>
      <c r="AC212" s="1">
        <v>0</v>
      </c>
      <c r="AD212" s="1">
        <v>0</v>
      </c>
      <c r="AE212" s="1">
        <v>2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9</v>
      </c>
      <c r="AV212" s="1">
        <v>11</v>
      </c>
      <c r="AW212" s="1">
        <v>0</v>
      </c>
      <c r="AX212" s="1">
        <v>3</v>
      </c>
      <c r="AY212" s="1">
        <v>28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2</v>
      </c>
      <c r="BF212" s="1">
        <v>1</v>
      </c>
      <c r="BG212" s="1">
        <v>0</v>
      </c>
      <c r="BH212" s="1">
        <v>0</v>
      </c>
      <c r="BI212" s="1">
        <v>33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 ht="15">
      <c r="A213" s="1">
        <v>70124</v>
      </c>
      <c r="B213" s="1" t="s">
        <v>311</v>
      </c>
      <c r="C213" s="1">
        <v>72</v>
      </c>
      <c r="D213" s="1">
        <v>285</v>
      </c>
      <c r="E213" s="1" t="s">
        <v>64</v>
      </c>
      <c r="F213" s="1">
        <v>1</v>
      </c>
      <c r="G213" s="1" t="s">
        <v>312</v>
      </c>
      <c r="H213" s="2">
        <v>12.63</v>
      </c>
      <c r="I213" s="2">
        <v>909.36</v>
      </c>
      <c r="J213" s="10">
        <f t="shared" si="3"/>
        <v>0</v>
      </c>
      <c r="K213" s="11">
        <f t="shared" si="106"/>
        <v>0</v>
      </c>
      <c r="L213" s="1">
        <v>1.1000000000000001</v>
      </c>
      <c r="M213" s="1">
        <v>-0.75</v>
      </c>
      <c r="N213" s="5">
        <f t="shared" si="87"/>
        <v>0</v>
      </c>
      <c r="O213" s="5"/>
      <c r="P213" s="5">
        <v>0</v>
      </c>
      <c r="Q213" s="5">
        <v>0</v>
      </c>
      <c r="R213" s="1">
        <v>0</v>
      </c>
      <c r="S213" s="75">
        <v>0</v>
      </c>
      <c r="T213" s="5">
        <v>0</v>
      </c>
      <c r="U213" s="1">
        <v>0</v>
      </c>
      <c r="V213" s="1">
        <v>0</v>
      </c>
      <c r="W213" s="16">
        <f t="shared" si="105"/>
        <v>0</v>
      </c>
      <c r="X213" s="1">
        <v>0</v>
      </c>
      <c r="Y213" s="15">
        <v>1004.08</v>
      </c>
      <c r="Z213" s="2">
        <v>-682.02</v>
      </c>
      <c r="AA213" s="1">
        <v>32</v>
      </c>
      <c r="AB213" s="1">
        <v>24</v>
      </c>
      <c r="AC213" s="1">
        <v>29</v>
      </c>
      <c r="AD213" s="1">
        <v>13</v>
      </c>
      <c r="AE213" s="1">
        <v>-54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 ht="15">
      <c r="A214" s="1">
        <v>70113</v>
      </c>
      <c r="B214" s="1" t="s">
        <v>308</v>
      </c>
      <c r="C214" s="1">
        <v>24</v>
      </c>
      <c r="D214" s="1">
        <v>285</v>
      </c>
      <c r="E214" s="1" t="s">
        <v>64</v>
      </c>
      <c r="F214" s="1">
        <v>558</v>
      </c>
      <c r="G214" s="1" t="s">
        <v>67</v>
      </c>
      <c r="H214" s="2">
        <v>55.16</v>
      </c>
      <c r="I214" s="2">
        <v>1323.84</v>
      </c>
      <c r="J214" s="10">
        <f t="shared" si="3"/>
        <v>0</v>
      </c>
      <c r="K214" s="11">
        <f t="shared" si="106"/>
        <v>0</v>
      </c>
      <c r="L214" s="1">
        <v>0</v>
      </c>
      <c r="M214" s="1">
        <v>0.79</v>
      </c>
      <c r="N214" s="5">
        <f t="shared" si="87"/>
        <v>0</v>
      </c>
      <c r="O214" s="16"/>
      <c r="P214" s="16">
        <f t="shared" ref="P214:P227" si="108">MAX(0,(TRUNC((L214*0.8)-M214)))</f>
        <v>0</v>
      </c>
      <c r="Q214" s="5">
        <v>0</v>
      </c>
      <c r="R214" s="1">
        <v>0.62</v>
      </c>
      <c r="S214" s="75">
        <v>0</v>
      </c>
      <c r="T214" s="5">
        <v>0</v>
      </c>
      <c r="U214" s="1">
        <v>0.12</v>
      </c>
      <c r="V214" s="1">
        <v>0</v>
      </c>
      <c r="W214" s="16">
        <f t="shared" si="105"/>
        <v>0</v>
      </c>
      <c r="X214" s="1">
        <v>0</v>
      </c>
      <c r="Y214" s="15">
        <v>992.88</v>
      </c>
      <c r="Z214" s="2">
        <v>1048.04</v>
      </c>
      <c r="AA214" s="1">
        <v>0</v>
      </c>
      <c r="AB214" s="1">
        <v>0</v>
      </c>
      <c r="AC214" s="1">
        <v>0</v>
      </c>
      <c r="AD214" s="1">
        <v>0</v>
      </c>
      <c r="AE214" s="1">
        <v>19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13</v>
      </c>
      <c r="AX214" s="1">
        <v>4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2</v>
      </c>
      <c r="BH214" s="1">
        <v>2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 ht="15">
      <c r="A215" s="1">
        <v>70415</v>
      </c>
      <c r="B215" s="1" t="s">
        <v>350</v>
      </c>
      <c r="C215" s="1">
        <v>20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76.3</v>
      </c>
      <c r="I215" s="2">
        <v>1526</v>
      </c>
      <c r="J215" s="10">
        <f t="shared" si="3"/>
        <v>0</v>
      </c>
      <c r="K215" s="11">
        <f t="shared" si="106"/>
        <v>0</v>
      </c>
      <c r="L215" s="1">
        <v>0</v>
      </c>
      <c r="M215" s="1">
        <v>0</v>
      </c>
      <c r="N215" s="5">
        <f t="shared" si="87"/>
        <v>0</v>
      </c>
      <c r="O215" s="16"/>
      <c r="P215" s="16">
        <f t="shared" si="108"/>
        <v>0</v>
      </c>
      <c r="Q215" s="5">
        <v>0</v>
      </c>
      <c r="R215" s="1">
        <v>0.5</v>
      </c>
      <c r="S215" s="75">
        <v>0</v>
      </c>
      <c r="T215" s="5">
        <v>0</v>
      </c>
      <c r="U215" s="1">
        <v>0.15</v>
      </c>
      <c r="V215" s="1">
        <v>0.1</v>
      </c>
      <c r="W215" s="16">
        <f t="shared" si="105"/>
        <v>0</v>
      </c>
      <c r="X215" s="1">
        <v>0</v>
      </c>
      <c r="Y215" s="15">
        <v>991.9</v>
      </c>
      <c r="Z215" s="2">
        <v>152.6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10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</v>
      </c>
      <c r="BF215" s="1">
        <v>0</v>
      </c>
      <c r="BG215" s="1">
        <v>2</v>
      </c>
      <c r="BH215" s="1">
        <v>0</v>
      </c>
      <c r="BI215" s="1">
        <v>2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 ht="15">
      <c r="A216" s="1">
        <v>70146</v>
      </c>
      <c r="B216" s="1" t="s">
        <v>313</v>
      </c>
      <c r="C216" s="1">
        <v>20</v>
      </c>
      <c r="D216" s="1">
        <v>285</v>
      </c>
      <c r="E216" s="1" t="s">
        <v>64</v>
      </c>
      <c r="F216" s="1">
        <v>588</v>
      </c>
      <c r="G216" s="1" t="s">
        <v>146</v>
      </c>
      <c r="H216" s="2">
        <v>53.1</v>
      </c>
      <c r="I216" s="2">
        <v>1062</v>
      </c>
      <c r="J216" s="10">
        <f t="shared" si="3"/>
        <v>0</v>
      </c>
      <c r="K216" s="11">
        <f t="shared" si="106"/>
        <v>0</v>
      </c>
      <c r="L216" s="1">
        <v>0.6</v>
      </c>
      <c r="M216" s="1">
        <v>0</v>
      </c>
      <c r="N216" s="5">
        <f t="shared" si="87"/>
        <v>0</v>
      </c>
      <c r="O216" s="16"/>
      <c r="P216" s="16">
        <f t="shared" si="108"/>
        <v>0</v>
      </c>
      <c r="Q216" s="5">
        <v>0</v>
      </c>
      <c r="R216" s="1">
        <v>0.3</v>
      </c>
      <c r="S216" s="75">
        <v>0</v>
      </c>
      <c r="T216" s="5">
        <v>0</v>
      </c>
      <c r="U216" s="1">
        <v>0</v>
      </c>
      <c r="V216" s="1">
        <v>0.15</v>
      </c>
      <c r="W216" s="16">
        <f t="shared" si="105"/>
        <v>0</v>
      </c>
      <c r="X216" s="1">
        <v>0</v>
      </c>
      <c r="Y216" s="15">
        <v>955.8</v>
      </c>
      <c r="Z216" s="2">
        <v>159.30000000000001</v>
      </c>
      <c r="AA216" s="1">
        <v>0</v>
      </c>
      <c r="AB216" s="1">
        <v>0</v>
      </c>
      <c r="AC216" s="1">
        <v>12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3</v>
      </c>
      <c r="AX216" s="1">
        <v>6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3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 ht="15">
      <c r="A217" s="1">
        <v>70982</v>
      </c>
      <c r="B217" s="1" t="s">
        <v>243</v>
      </c>
      <c r="C217" s="1">
        <v>32</v>
      </c>
      <c r="D217" s="1">
        <v>285</v>
      </c>
      <c r="E217" s="1" t="s">
        <v>64</v>
      </c>
      <c r="F217" s="1">
        <v>573</v>
      </c>
      <c r="G217" s="1" t="s">
        <v>87</v>
      </c>
      <c r="H217" s="2">
        <v>32.271900000000002</v>
      </c>
      <c r="I217" s="2">
        <v>1032.7008000000001</v>
      </c>
      <c r="J217" s="10">
        <f t="shared" si="3"/>
        <v>0</v>
      </c>
      <c r="K217" s="11">
        <f t="shared" si="106"/>
        <v>0</v>
      </c>
      <c r="L217" s="1">
        <v>0.25</v>
      </c>
      <c r="M217" s="1">
        <v>0.19</v>
      </c>
      <c r="N217" s="5">
        <f t="shared" si="87"/>
        <v>0</v>
      </c>
      <c r="O217" s="16"/>
      <c r="P217" s="16">
        <f t="shared" si="108"/>
        <v>0</v>
      </c>
      <c r="Q217" s="5">
        <v>0</v>
      </c>
      <c r="R217" s="1">
        <v>0.45</v>
      </c>
      <c r="S217" s="65">
        <v>0.16</v>
      </c>
      <c r="T217" s="5">
        <v>0</v>
      </c>
      <c r="U217" s="1">
        <v>0.08</v>
      </c>
      <c r="V217" s="1">
        <v>0.03</v>
      </c>
      <c r="W217" s="16">
        <f t="shared" si="105"/>
        <v>0</v>
      </c>
      <c r="X217" s="1">
        <v>0</v>
      </c>
      <c r="Y217" s="15">
        <v>806.8</v>
      </c>
      <c r="Z217" s="2">
        <v>451.81</v>
      </c>
      <c r="AA217" s="1">
        <v>5</v>
      </c>
      <c r="AB217" s="1">
        <v>0</v>
      </c>
      <c r="AC217" s="1">
        <v>2</v>
      </c>
      <c r="AD217" s="1">
        <v>2</v>
      </c>
      <c r="AE217" s="1">
        <v>6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12</v>
      </c>
      <c r="AV217" s="1">
        <v>5</v>
      </c>
      <c r="AW217" s="1">
        <v>0</v>
      </c>
      <c r="AX217" s="1">
        <v>0</v>
      </c>
      <c r="AY217" s="1">
        <v>7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2</v>
      </c>
      <c r="BH217" s="1">
        <v>1</v>
      </c>
      <c r="BI217" s="1">
        <v>1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 ht="15">
      <c r="A218" s="1">
        <v>70974</v>
      </c>
      <c r="B218" s="1" t="s">
        <v>287</v>
      </c>
      <c r="C218" s="1">
        <v>28</v>
      </c>
      <c r="D218" s="1">
        <v>285</v>
      </c>
      <c r="E218" s="1" t="s">
        <v>64</v>
      </c>
      <c r="F218" s="1">
        <v>974</v>
      </c>
      <c r="G218" s="1" t="s">
        <v>110</v>
      </c>
      <c r="H218" s="2">
        <v>37.870100000000001</v>
      </c>
      <c r="I218" s="2">
        <v>1060.3628000000001</v>
      </c>
      <c r="J218" s="10">
        <f t="shared" si="3"/>
        <v>0</v>
      </c>
      <c r="K218" s="11">
        <f t="shared" si="106"/>
        <v>0</v>
      </c>
      <c r="L218" s="1">
        <v>0</v>
      </c>
      <c r="M218" s="1">
        <v>0</v>
      </c>
      <c r="N218" s="5">
        <f t="shared" si="87"/>
        <v>0</v>
      </c>
      <c r="O218" s="16"/>
      <c r="P218" s="16">
        <f t="shared" si="108"/>
        <v>0</v>
      </c>
      <c r="Q218" s="5">
        <v>0</v>
      </c>
      <c r="R218" s="1">
        <v>0.64</v>
      </c>
      <c r="S218" s="65">
        <v>1.71</v>
      </c>
      <c r="T218" s="5">
        <v>0</v>
      </c>
      <c r="U218" s="1">
        <v>0.11</v>
      </c>
      <c r="V218" s="1">
        <v>0.11</v>
      </c>
      <c r="W218" s="16">
        <f t="shared" si="105"/>
        <v>0</v>
      </c>
      <c r="X218" s="1">
        <v>0</v>
      </c>
      <c r="Y218" s="15">
        <v>795.27</v>
      </c>
      <c r="Z218" s="2">
        <v>1931.38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3</v>
      </c>
      <c r="AV218" s="1">
        <v>28</v>
      </c>
      <c r="AW218" s="1">
        <v>0</v>
      </c>
      <c r="AX218" s="1">
        <v>2</v>
      </c>
      <c r="AY218" s="1">
        <v>48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2</v>
      </c>
      <c r="BG218" s="1">
        <v>2</v>
      </c>
      <c r="BH218" s="1">
        <v>0</v>
      </c>
      <c r="BI218" s="1">
        <v>3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 ht="15">
      <c r="A219" s="1">
        <v>70075</v>
      </c>
      <c r="B219" s="1" t="s">
        <v>231</v>
      </c>
      <c r="C219" s="1">
        <v>25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32.270000000000003</v>
      </c>
      <c r="I219" s="2">
        <v>806.75</v>
      </c>
      <c r="J219" s="10">
        <f t="shared" si="3"/>
        <v>0</v>
      </c>
      <c r="K219" s="11">
        <f t="shared" si="106"/>
        <v>0</v>
      </c>
      <c r="L219" s="1">
        <v>0</v>
      </c>
      <c r="M219" s="1">
        <v>0</v>
      </c>
      <c r="N219" s="5">
        <f t="shared" si="87"/>
        <v>0</v>
      </c>
      <c r="O219" s="16"/>
      <c r="P219" s="16">
        <f t="shared" si="108"/>
        <v>0</v>
      </c>
      <c r="Q219" s="5">
        <v>0</v>
      </c>
      <c r="R219" s="1">
        <v>0.78</v>
      </c>
      <c r="S219" s="65">
        <v>1.1599999999999999</v>
      </c>
      <c r="T219" s="5">
        <v>0</v>
      </c>
      <c r="U219" s="1">
        <v>0</v>
      </c>
      <c r="V219" s="1">
        <v>0</v>
      </c>
      <c r="W219" s="16">
        <f t="shared" si="105"/>
        <v>0</v>
      </c>
      <c r="X219" s="1">
        <v>0</v>
      </c>
      <c r="Y219" s="15">
        <v>629.27</v>
      </c>
      <c r="Z219" s="2">
        <v>935.83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13</v>
      </c>
      <c r="AV219" s="1">
        <v>8</v>
      </c>
      <c r="AW219" s="1">
        <v>0</v>
      </c>
      <c r="AX219" s="1">
        <v>5</v>
      </c>
      <c r="AY219" s="1">
        <v>29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 ht="15">
      <c r="A220" s="1">
        <v>70416</v>
      </c>
      <c r="B220" s="1" t="s">
        <v>273</v>
      </c>
      <c r="C220" s="1">
        <v>18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41.066000000000003</v>
      </c>
      <c r="I220" s="2">
        <v>739.18799999999999</v>
      </c>
      <c r="J220" s="10">
        <f t="shared" si="3"/>
        <v>0</v>
      </c>
      <c r="K220" s="11">
        <f t="shared" si="106"/>
        <v>0</v>
      </c>
      <c r="L220" s="1">
        <v>0.19</v>
      </c>
      <c r="M220" s="1">
        <v>2.39</v>
      </c>
      <c r="N220" s="5">
        <f t="shared" si="87"/>
        <v>0</v>
      </c>
      <c r="O220" s="16"/>
      <c r="P220" s="16">
        <f t="shared" si="108"/>
        <v>0</v>
      </c>
      <c r="Q220" s="5">
        <v>0</v>
      </c>
      <c r="R220" s="1">
        <v>0.36</v>
      </c>
      <c r="S220" s="65">
        <v>0.5</v>
      </c>
      <c r="T220" s="5">
        <v>0</v>
      </c>
      <c r="U220" s="1">
        <v>0.19</v>
      </c>
      <c r="V220" s="1">
        <v>11.67</v>
      </c>
      <c r="W220" s="16">
        <f t="shared" si="105"/>
        <v>0</v>
      </c>
      <c r="X220" s="1">
        <v>0</v>
      </c>
      <c r="Y220" s="15">
        <v>554.39</v>
      </c>
      <c r="Z220" s="2">
        <v>10759.29</v>
      </c>
      <c r="AA220" s="1">
        <v>3</v>
      </c>
      <c r="AB220" s="1">
        <v>1</v>
      </c>
      <c r="AC220" s="1">
        <v>0</v>
      </c>
      <c r="AD220" s="1">
        <v>0</v>
      </c>
      <c r="AE220" s="1">
        <v>43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5</v>
      </c>
      <c r="AV220" s="1">
        <v>3</v>
      </c>
      <c r="AW220" s="1">
        <v>0</v>
      </c>
      <c r="AX220" s="1">
        <v>0</v>
      </c>
      <c r="AY220" s="1">
        <v>9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3</v>
      </c>
      <c r="BF220" s="1">
        <v>1</v>
      </c>
      <c r="BG220" s="1">
        <v>0</v>
      </c>
      <c r="BH220" s="1">
        <v>0</v>
      </c>
      <c r="BI220" s="1">
        <v>210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 ht="15">
      <c r="A221" s="1">
        <v>10233</v>
      </c>
      <c r="B221" s="1" t="s">
        <v>297</v>
      </c>
      <c r="C221" s="1">
        <v>16</v>
      </c>
      <c r="D221" s="1">
        <v>285</v>
      </c>
      <c r="E221" s="1" t="s">
        <v>64</v>
      </c>
      <c r="F221" s="1">
        <v>565</v>
      </c>
      <c r="G221" s="1" t="s">
        <v>94</v>
      </c>
      <c r="H221" s="2">
        <v>45.31</v>
      </c>
      <c r="I221" s="2">
        <v>724.96</v>
      </c>
      <c r="J221" s="10">
        <f t="shared" si="3"/>
        <v>0</v>
      </c>
      <c r="K221" s="11">
        <f t="shared" si="106"/>
        <v>0</v>
      </c>
      <c r="L221" s="1">
        <v>0</v>
      </c>
      <c r="M221" s="1">
        <v>0</v>
      </c>
      <c r="N221" s="5">
        <f t="shared" si="87"/>
        <v>0</v>
      </c>
      <c r="O221" s="16"/>
      <c r="P221" s="16">
        <f t="shared" si="108"/>
        <v>0</v>
      </c>
      <c r="Q221" s="5">
        <v>0</v>
      </c>
      <c r="R221" s="1">
        <v>0</v>
      </c>
      <c r="S221" s="75">
        <v>0</v>
      </c>
      <c r="T221" s="5">
        <v>0</v>
      </c>
      <c r="U221" s="1">
        <v>0.59</v>
      </c>
      <c r="V221" s="1">
        <v>0.06</v>
      </c>
      <c r="W221" s="16">
        <f t="shared" si="105"/>
        <v>0</v>
      </c>
      <c r="X221" s="1">
        <v>0</v>
      </c>
      <c r="Y221" s="15">
        <v>430.45</v>
      </c>
      <c r="Z221" s="2">
        <v>45.31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2</v>
      </c>
      <c r="BG221" s="1">
        <v>7</v>
      </c>
      <c r="BH221" s="1">
        <v>3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 ht="15">
      <c r="A222" s="1">
        <v>70980</v>
      </c>
      <c r="B222" s="1" t="s">
        <v>355</v>
      </c>
      <c r="C222" s="1">
        <v>15</v>
      </c>
      <c r="D222" s="1">
        <v>285</v>
      </c>
      <c r="E222" s="1" t="s">
        <v>64</v>
      </c>
      <c r="F222" s="1">
        <v>562</v>
      </c>
      <c r="G222" s="1" t="s">
        <v>65</v>
      </c>
      <c r="H222" s="2">
        <v>28.82</v>
      </c>
      <c r="I222" s="2">
        <v>432.3</v>
      </c>
      <c r="J222" s="10">
        <f t="shared" si="3"/>
        <v>0</v>
      </c>
      <c r="K222" s="11">
        <f t="shared" si="106"/>
        <v>0</v>
      </c>
      <c r="L222" s="1">
        <v>0</v>
      </c>
      <c r="M222" s="1">
        <v>0</v>
      </c>
      <c r="N222" s="5">
        <f t="shared" si="87"/>
        <v>0</v>
      </c>
      <c r="O222" s="16"/>
      <c r="P222" s="16">
        <f t="shared" si="108"/>
        <v>0</v>
      </c>
      <c r="Q222" s="5">
        <v>0</v>
      </c>
      <c r="R222" s="1">
        <v>0</v>
      </c>
      <c r="S222" s="75">
        <v>0</v>
      </c>
      <c r="T222" s="5">
        <v>0</v>
      </c>
      <c r="U222" s="1">
        <v>0.97</v>
      </c>
      <c r="V222" s="1">
        <v>0</v>
      </c>
      <c r="W222" s="16">
        <f t="shared" si="105"/>
        <v>0</v>
      </c>
      <c r="X222" s="1">
        <v>0</v>
      </c>
      <c r="Y222" s="15">
        <v>417.89</v>
      </c>
      <c r="Z222" s="2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13</v>
      </c>
      <c r="BH222" s="1">
        <v>3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 ht="15">
      <c r="A223" s="1">
        <v>70270</v>
      </c>
      <c r="B223" s="1" t="s">
        <v>336</v>
      </c>
      <c r="C223" s="1">
        <v>1</v>
      </c>
      <c r="D223" s="1">
        <v>285</v>
      </c>
      <c r="E223" s="1" t="s">
        <v>64</v>
      </c>
      <c r="F223" s="1">
        <v>285</v>
      </c>
      <c r="G223" s="1" t="s">
        <v>64</v>
      </c>
      <c r="H223" s="2">
        <v>780.58</v>
      </c>
      <c r="I223" s="2">
        <v>780.58</v>
      </c>
      <c r="J223" s="10">
        <f t="shared" si="3"/>
        <v>0</v>
      </c>
      <c r="K223" s="11">
        <f t="shared" si="106"/>
        <v>0</v>
      </c>
      <c r="L223" s="1">
        <v>0</v>
      </c>
      <c r="M223" s="1">
        <v>0</v>
      </c>
      <c r="N223" s="5">
        <f t="shared" si="87"/>
        <v>0</v>
      </c>
      <c r="O223" s="16"/>
      <c r="P223" s="16">
        <f t="shared" si="108"/>
        <v>0</v>
      </c>
      <c r="Q223" s="5">
        <v>0</v>
      </c>
      <c r="R223" s="1">
        <v>0</v>
      </c>
      <c r="S223" s="75">
        <v>0</v>
      </c>
      <c r="T223" s="5">
        <v>0</v>
      </c>
      <c r="U223" s="1">
        <v>0.5</v>
      </c>
      <c r="V223" s="1">
        <v>7</v>
      </c>
      <c r="W223" s="16">
        <f t="shared" si="105"/>
        <v>0</v>
      </c>
      <c r="X223" s="1">
        <v>0</v>
      </c>
      <c r="Y223" s="15">
        <v>390.29</v>
      </c>
      <c r="Z223" s="2">
        <v>5464.06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1</v>
      </c>
      <c r="BI223" s="1">
        <v>7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 ht="15">
      <c r="A224" s="1">
        <v>70985</v>
      </c>
      <c r="B224" s="1" t="s">
        <v>227</v>
      </c>
      <c r="C224" s="1">
        <v>20</v>
      </c>
      <c r="D224" s="1">
        <v>285</v>
      </c>
      <c r="E224" s="1" t="s">
        <v>64</v>
      </c>
      <c r="F224" s="1">
        <v>285</v>
      </c>
      <c r="G224" s="1" t="s">
        <v>64</v>
      </c>
      <c r="H224" s="2">
        <v>58.21</v>
      </c>
      <c r="I224" s="2">
        <v>1164.2</v>
      </c>
      <c r="J224" s="10">
        <f t="shared" si="3"/>
        <v>0</v>
      </c>
      <c r="K224" s="11">
        <f t="shared" si="106"/>
        <v>0</v>
      </c>
      <c r="L224" s="1">
        <v>0</v>
      </c>
      <c r="M224" s="1">
        <v>0</v>
      </c>
      <c r="N224" s="5">
        <f t="shared" si="87"/>
        <v>0</v>
      </c>
      <c r="O224" s="16"/>
      <c r="P224" s="16">
        <f t="shared" si="108"/>
        <v>0</v>
      </c>
      <c r="Q224" s="5">
        <v>0</v>
      </c>
      <c r="R224" s="1">
        <v>0.3</v>
      </c>
      <c r="S224" s="65">
        <v>0.1</v>
      </c>
      <c r="T224" s="5">
        <v>0</v>
      </c>
      <c r="U224" s="1">
        <v>0</v>
      </c>
      <c r="V224" s="1">
        <v>0</v>
      </c>
      <c r="W224" s="16">
        <f t="shared" si="105"/>
        <v>0</v>
      </c>
      <c r="X224" s="1">
        <v>0</v>
      </c>
      <c r="Y224" s="15">
        <v>349.26</v>
      </c>
      <c r="Z224" s="2">
        <v>116.42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2</v>
      </c>
      <c r="AV224" s="1">
        <v>8</v>
      </c>
      <c r="AW224" s="1">
        <v>0</v>
      </c>
      <c r="AX224" s="1">
        <v>0</v>
      </c>
      <c r="AY224" s="1">
        <v>2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 ht="15">
      <c r="A225" s="1">
        <v>70088</v>
      </c>
      <c r="B225" s="1" t="s">
        <v>306</v>
      </c>
      <c r="C225" s="1">
        <v>16</v>
      </c>
      <c r="D225" s="1">
        <v>285</v>
      </c>
      <c r="E225" s="1" t="s">
        <v>64</v>
      </c>
      <c r="F225" s="1">
        <v>558</v>
      </c>
      <c r="G225" s="1" t="s">
        <v>67</v>
      </c>
      <c r="H225" s="2">
        <v>54.07</v>
      </c>
      <c r="I225" s="2">
        <v>865.12</v>
      </c>
      <c r="J225" s="10">
        <f t="shared" si="3"/>
        <v>0</v>
      </c>
      <c r="K225" s="11">
        <f t="shared" si="106"/>
        <v>0</v>
      </c>
      <c r="L225" s="1">
        <v>0</v>
      </c>
      <c r="M225" s="1">
        <v>0</v>
      </c>
      <c r="N225" s="5">
        <f t="shared" si="87"/>
        <v>0</v>
      </c>
      <c r="O225" s="16"/>
      <c r="P225" s="16">
        <f t="shared" si="108"/>
        <v>0</v>
      </c>
      <c r="Q225" s="5">
        <v>0</v>
      </c>
      <c r="R225" s="1">
        <v>0</v>
      </c>
      <c r="S225" s="75">
        <v>0</v>
      </c>
      <c r="T225" s="5">
        <v>0</v>
      </c>
      <c r="U225" s="1">
        <v>0.38</v>
      </c>
      <c r="V225" s="1">
        <v>0</v>
      </c>
      <c r="W225" s="16">
        <f t="shared" si="105"/>
        <v>0</v>
      </c>
      <c r="X225" s="1">
        <v>0</v>
      </c>
      <c r="Y225" s="15">
        <v>324.42</v>
      </c>
      <c r="Z225" s="2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5</v>
      </c>
      <c r="BH225" s="1">
        <v>2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 ht="15">
      <c r="A226" s="1">
        <v>70321</v>
      </c>
      <c r="B226" s="1" t="s">
        <v>338</v>
      </c>
      <c r="C226" s="1">
        <v>24</v>
      </c>
      <c r="D226" s="1">
        <v>285</v>
      </c>
      <c r="E226" s="1" t="s">
        <v>64</v>
      </c>
      <c r="F226" s="1">
        <v>285</v>
      </c>
      <c r="G226" s="1" t="s">
        <v>64</v>
      </c>
      <c r="H226" s="2">
        <v>36.869999999999997</v>
      </c>
      <c r="I226" s="2">
        <v>884.88</v>
      </c>
      <c r="J226" s="10">
        <f t="shared" si="3"/>
        <v>0</v>
      </c>
      <c r="K226" s="11">
        <f t="shared" si="106"/>
        <v>0</v>
      </c>
      <c r="L226" s="1">
        <v>0.35</v>
      </c>
      <c r="M226" s="1">
        <v>0</v>
      </c>
      <c r="N226" s="5">
        <f t="shared" si="87"/>
        <v>0</v>
      </c>
      <c r="O226" s="16"/>
      <c r="P226" s="16">
        <f t="shared" si="108"/>
        <v>0</v>
      </c>
      <c r="Q226" s="5">
        <v>0</v>
      </c>
      <c r="R226" s="1">
        <v>0</v>
      </c>
      <c r="S226" s="75">
        <v>0</v>
      </c>
      <c r="T226" s="5">
        <v>0</v>
      </c>
      <c r="U226" s="1">
        <v>0</v>
      </c>
      <c r="V226" s="1">
        <v>0</v>
      </c>
      <c r="W226" s="16">
        <f t="shared" si="105"/>
        <v>0</v>
      </c>
      <c r="X226" s="1">
        <v>0</v>
      </c>
      <c r="Y226" s="15">
        <v>313.39999999999998</v>
      </c>
      <c r="Z226" s="2">
        <v>0</v>
      </c>
      <c r="AA226" s="1">
        <v>0</v>
      </c>
      <c r="AB226" s="1">
        <v>0</v>
      </c>
      <c r="AC226" s="1">
        <v>5</v>
      </c>
      <c r="AD226" s="1">
        <v>7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 ht="15">
      <c r="A227" s="1">
        <v>70183</v>
      </c>
      <c r="B227" s="1" t="s">
        <v>320</v>
      </c>
      <c r="C227" s="1">
        <v>20</v>
      </c>
      <c r="D227" s="1">
        <v>285</v>
      </c>
      <c r="E227" s="1" t="s">
        <v>64</v>
      </c>
      <c r="F227" s="1">
        <v>991</v>
      </c>
      <c r="G227" s="1" t="s">
        <v>141</v>
      </c>
      <c r="H227" s="2">
        <v>62.57</v>
      </c>
      <c r="I227" s="2">
        <v>1251.4000000000001</v>
      </c>
      <c r="J227" s="10">
        <f t="shared" si="3"/>
        <v>0</v>
      </c>
      <c r="K227" s="11">
        <f t="shared" si="106"/>
        <v>0</v>
      </c>
      <c r="L227" s="1">
        <v>0</v>
      </c>
      <c r="M227" s="1">
        <v>0</v>
      </c>
      <c r="N227" s="5">
        <f t="shared" si="87"/>
        <v>0</v>
      </c>
      <c r="O227" s="16"/>
      <c r="P227" s="16">
        <f t="shared" si="108"/>
        <v>0</v>
      </c>
      <c r="Q227" s="5">
        <v>0</v>
      </c>
      <c r="R227" s="1">
        <v>0.2</v>
      </c>
      <c r="S227" s="65">
        <v>1.5</v>
      </c>
      <c r="T227" s="5">
        <v>0</v>
      </c>
      <c r="U227" s="1">
        <v>0</v>
      </c>
      <c r="V227" s="1">
        <v>0</v>
      </c>
      <c r="W227" s="16">
        <f t="shared" si="105"/>
        <v>0</v>
      </c>
      <c r="X227" s="1">
        <v>0</v>
      </c>
      <c r="Y227" s="15">
        <v>250.28</v>
      </c>
      <c r="Z227" s="2">
        <v>1877.1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1</v>
      </c>
      <c r="AV227" s="1">
        <v>0</v>
      </c>
      <c r="AW227" s="1">
        <v>3</v>
      </c>
      <c r="AX227" s="1">
        <v>0</v>
      </c>
      <c r="AY227" s="1">
        <v>30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 ht="15">
      <c r="A228" s="1">
        <v>70979</v>
      </c>
      <c r="B228" s="1" t="s">
        <v>354</v>
      </c>
      <c r="C228" s="1">
        <v>16</v>
      </c>
      <c r="D228" s="1">
        <v>285</v>
      </c>
      <c r="E228" s="1" t="s">
        <v>64</v>
      </c>
      <c r="F228" s="1">
        <v>1</v>
      </c>
      <c r="G228" s="1" t="s">
        <v>312</v>
      </c>
      <c r="H228" s="2">
        <v>14.07</v>
      </c>
      <c r="I228" s="2">
        <v>225.12</v>
      </c>
      <c r="J228" s="10">
        <f t="shared" si="3"/>
        <v>0</v>
      </c>
      <c r="K228" s="11">
        <f t="shared" si="106"/>
        <v>0</v>
      </c>
      <c r="L228" s="1">
        <v>0.94</v>
      </c>
      <c r="M228" s="1">
        <v>-0.44</v>
      </c>
      <c r="N228" s="5">
        <f t="shared" si="87"/>
        <v>0</v>
      </c>
      <c r="O228" s="5"/>
      <c r="P228" s="5">
        <v>0</v>
      </c>
      <c r="Q228" s="5">
        <v>0</v>
      </c>
      <c r="R228" s="1">
        <v>0</v>
      </c>
      <c r="S228" s="75">
        <v>0</v>
      </c>
      <c r="T228" s="5">
        <v>0</v>
      </c>
      <c r="U228" s="1">
        <v>0</v>
      </c>
      <c r="V228" s="1">
        <v>0</v>
      </c>
      <c r="W228" s="16">
        <f t="shared" si="105"/>
        <v>0</v>
      </c>
      <c r="X228" s="1">
        <v>0</v>
      </c>
      <c r="Y228" s="15">
        <v>211.05</v>
      </c>
      <c r="Z228" s="2">
        <v>-98.49</v>
      </c>
      <c r="AA228" s="1">
        <v>6</v>
      </c>
      <c r="AB228" s="1">
        <v>16</v>
      </c>
      <c r="AC228" s="1">
        <v>1</v>
      </c>
      <c r="AD228" s="1">
        <v>0</v>
      </c>
      <c r="AE228" s="1">
        <v>-7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 ht="15">
      <c r="A229" s="1">
        <v>70508</v>
      </c>
      <c r="B229" s="1" t="s">
        <v>353</v>
      </c>
      <c r="C229" s="1">
        <v>24</v>
      </c>
      <c r="D229" s="1">
        <v>285</v>
      </c>
      <c r="E229" s="1" t="s">
        <v>64</v>
      </c>
      <c r="F229" s="1">
        <v>285</v>
      </c>
      <c r="G229" s="1" t="s">
        <v>64</v>
      </c>
      <c r="H229" s="2">
        <v>34.967700000000001</v>
      </c>
      <c r="I229" s="2">
        <v>839.22479999999996</v>
      </c>
      <c r="J229" s="10">
        <f t="shared" si="3"/>
        <v>0</v>
      </c>
      <c r="K229" s="11">
        <f t="shared" si="106"/>
        <v>0</v>
      </c>
      <c r="L229" s="1">
        <v>0</v>
      </c>
      <c r="M229" s="1">
        <v>0</v>
      </c>
      <c r="N229" s="5">
        <f t="shared" si="87"/>
        <v>0</v>
      </c>
      <c r="O229" s="16"/>
      <c r="P229" s="16">
        <f t="shared" ref="P229:P267" si="109">MAX(0,(TRUNC((L229*0.8)-M229)))</f>
        <v>0</v>
      </c>
      <c r="Q229" s="5">
        <v>0</v>
      </c>
      <c r="R229" s="1">
        <v>0.25</v>
      </c>
      <c r="S229" s="65">
        <v>3.04</v>
      </c>
      <c r="T229" s="5">
        <v>0</v>
      </c>
      <c r="U229" s="1">
        <v>0</v>
      </c>
      <c r="V229" s="1">
        <v>0</v>
      </c>
      <c r="W229" s="16">
        <f t="shared" si="105"/>
        <v>0</v>
      </c>
      <c r="X229" s="1">
        <v>0</v>
      </c>
      <c r="Y229" s="15">
        <v>209.81</v>
      </c>
      <c r="Z229" s="2">
        <v>2552.64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1</v>
      </c>
      <c r="AV229" s="1">
        <v>10</v>
      </c>
      <c r="AW229" s="1">
        <v>0</v>
      </c>
      <c r="AX229" s="1">
        <v>0</v>
      </c>
      <c r="AY229" s="1">
        <v>73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 ht="15">
      <c r="A230" s="1">
        <v>70414</v>
      </c>
      <c r="B230" s="1" t="s">
        <v>349</v>
      </c>
      <c r="C230" s="1">
        <v>16</v>
      </c>
      <c r="D230" s="1">
        <v>285</v>
      </c>
      <c r="E230" s="1" t="s">
        <v>64</v>
      </c>
      <c r="F230" s="1">
        <v>387</v>
      </c>
      <c r="G230" s="1" t="s">
        <v>94</v>
      </c>
      <c r="H230" s="2">
        <v>49.1</v>
      </c>
      <c r="I230" s="2">
        <v>785.6</v>
      </c>
      <c r="J230" s="10">
        <f t="shared" si="3"/>
        <v>0</v>
      </c>
      <c r="K230" s="11">
        <f t="shared" si="106"/>
        <v>0</v>
      </c>
      <c r="L230" s="1">
        <v>0.16</v>
      </c>
      <c r="M230" s="1">
        <v>-0.12</v>
      </c>
      <c r="N230" s="5">
        <f t="shared" si="87"/>
        <v>0</v>
      </c>
      <c r="O230" s="16"/>
      <c r="P230" s="16">
        <f t="shared" si="109"/>
        <v>0</v>
      </c>
      <c r="Q230" s="5">
        <v>0</v>
      </c>
      <c r="R230" s="1">
        <v>0</v>
      </c>
      <c r="S230" s="75">
        <v>0</v>
      </c>
      <c r="T230" s="5">
        <v>0</v>
      </c>
      <c r="U230" s="1">
        <v>0</v>
      </c>
      <c r="V230" s="1">
        <v>0</v>
      </c>
      <c r="W230" s="16">
        <f t="shared" si="105"/>
        <v>0</v>
      </c>
      <c r="X230" s="1">
        <v>0</v>
      </c>
      <c r="Y230" s="15">
        <v>122.75</v>
      </c>
      <c r="Z230" s="2">
        <v>-98.2</v>
      </c>
      <c r="AA230" s="1">
        <v>0</v>
      </c>
      <c r="AB230" s="1">
        <v>0</v>
      </c>
      <c r="AC230" s="1">
        <v>2</v>
      </c>
      <c r="AD230" s="1">
        <v>1</v>
      </c>
      <c r="AE230" s="1">
        <v>-2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 ht="15">
      <c r="A231" s="1">
        <v>70049</v>
      </c>
      <c r="B231" s="1" t="s">
        <v>302</v>
      </c>
      <c r="C231" s="1">
        <v>18</v>
      </c>
      <c r="D231" s="1">
        <v>285</v>
      </c>
      <c r="E231" s="1" t="s">
        <v>64</v>
      </c>
      <c r="F231" s="1">
        <v>558</v>
      </c>
      <c r="G231" s="1" t="s">
        <v>67</v>
      </c>
      <c r="H231" s="2">
        <v>45.62</v>
      </c>
      <c r="I231" s="2">
        <v>821.16</v>
      </c>
      <c r="J231" s="10">
        <f t="shared" si="3"/>
        <v>0</v>
      </c>
      <c r="K231" s="11">
        <f t="shared" si="106"/>
        <v>0</v>
      </c>
      <c r="L231" s="1">
        <v>0.17</v>
      </c>
      <c r="M231" s="1">
        <v>0</v>
      </c>
      <c r="N231" s="5">
        <f t="shared" si="87"/>
        <v>0</v>
      </c>
      <c r="O231" s="16"/>
      <c r="P231" s="16">
        <f t="shared" si="109"/>
        <v>0</v>
      </c>
      <c r="Q231" s="5">
        <v>0</v>
      </c>
      <c r="R231" s="1">
        <v>0</v>
      </c>
      <c r="S231" s="75">
        <v>0</v>
      </c>
      <c r="T231" s="5">
        <v>0</v>
      </c>
      <c r="U231" s="1">
        <v>-0.06</v>
      </c>
      <c r="V231" s="1">
        <v>0</v>
      </c>
      <c r="W231" s="16">
        <f t="shared" si="105"/>
        <v>0</v>
      </c>
      <c r="X231" s="1">
        <v>0</v>
      </c>
      <c r="Y231" s="15">
        <v>91.24</v>
      </c>
      <c r="Z231" s="2">
        <v>0</v>
      </c>
      <c r="AA231" s="1">
        <v>0</v>
      </c>
      <c r="AB231" s="1">
        <v>0</v>
      </c>
      <c r="AC231" s="1">
        <v>0</v>
      </c>
      <c r="AD231" s="1">
        <v>6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-5</v>
      </c>
      <c r="BG231" s="1">
        <v>1</v>
      </c>
      <c r="BH231" s="1">
        <v>1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 ht="15">
      <c r="A232" s="1">
        <v>70165</v>
      </c>
      <c r="B232" s="1" t="s">
        <v>314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40.15</v>
      </c>
      <c r="I232" s="2">
        <v>963.6</v>
      </c>
      <c r="J232" s="10">
        <f t="shared" si="3"/>
        <v>0</v>
      </c>
      <c r="K232" s="11">
        <f t="shared" si="106"/>
        <v>0</v>
      </c>
      <c r="L232" s="1">
        <v>0</v>
      </c>
      <c r="M232" s="1">
        <v>0</v>
      </c>
      <c r="N232" s="5">
        <f t="shared" si="87"/>
        <v>0</v>
      </c>
      <c r="O232" s="16"/>
      <c r="P232" s="16">
        <f t="shared" si="109"/>
        <v>0</v>
      </c>
      <c r="Q232" s="5">
        <v>0</v>
      </c>
      <c r="R232" s="1">
        <v>0</v>
      </c>
      <c r="S232" s="75">
        <v>0</v>
      </c>
      <c r="T232" s="5">
        <v>0</v>
      </c>
      <c r="U232" s="1">
        <v>0.08</v>
      </c>
      <c r="V232" s="1">
        <v>0</v>
      </c>
      <c r="W232" s="16">
        <f t="shared" si="105"/>
        <v>0</v>
      </c>
      <c r="X232" s="1">
        <v>0</v>
      </c>
      <c r="Y232" s="15">
        <v>80.3</v>
      </c>
      <c r="Z232" s="2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1</v>
      </c>
      <c r="BH232" s="1">
        <v>2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 ht="15">
      <c r="A233" s="1">
        <v>70193</v>
      </c>
      <c r="B233" s="1" t="s">
        <v>324</v>
      </c>
      <c r="C233" s="1">
        <v>10</v>
      </c>
      <c r="D233" s="1">
        <v>285</v>
      </c>
      <c r="E233" s="1" t="s">
        <v>64</v>
      </c>
      <c r="F233" s="1">
        <v>588</v>
      </c>
      <c r="G233" s="1" t="s">
        <v>146</v>
      </c>
      <c r="H233" s="2">
        <v>79.13</v>
      </c>
      <c r="I233" s="2">
        <v>791.3</v>
      </c>
      <c r="J233" s="10">
        <f t="shared" si="3"/>
        <v>0</v>
      </c>
      <c r="K233" s="11">
        <f t="shared" si="106"/>
        <v>0</v>
      </c>
      <c r="L233" s="1">
        <v>0.1</v>
      </c>
      <c r="M233" s="1">
        <v>0</v>
      </c>
      <c r="N233" s="5">
        <f t="shared" si="87"/>
        <v>0</v>
      </c>
      <c r="O233" s="16"/>
      <c r="P233" s="16">
        <f t="shared" si="109"/>
        <v>0</v>
      </c>
      <c r="Q233" s="5">
        <v>0</v>
      </c>
      <c r="R233" s="1">
        <v>0</v>
      </c>
      <c r="S233" s="75">
        <v>0</v>
      </c>
      <c r="T233" s="5">
        <v>0</v>
      </c>
      <c r="U233" s="1">
        <v>0</v>
      </c>
      <c r="V233" s="1">
        <v>0</v>
      </c>
      <c r="W233" s="16">
        <f t="shared" si="105"/>
        <v>0</v>
      </c>
      <c r="X233" s="1">
        <v>0</v>
      </c>
      <c r="Y233" s="15">
        <v>79.13</v>
      </c>
      <c r="Z233" s="2">
        <v>0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 ht="15">
      <c r="A234" s="1">
        <v>70198</v>
      </c>
      <c r="B234" s="1" t="s">
        <v>329</v>
      </c>
      <c r="C234" s="1">
        <v>10</v>
      </c>
      <c r="D234" s="1">
        <v>285</v>
      </c>
      <c r="E234" s="1" t="s">
        <v>64</v>
      </c>
      <c r="F234" s="1">
        <v>558</v>
      </c>
      <c r="G234" s="1" t="s">
        <v>67</v>
      </c>
      <c r="H234" s="2">
        <v>79.13</v>
      </c>
      <c r="I234" s="2">
        <v>791.3</v>
      </c>
      <c r="J234" s="10">
        <f t="shared" si="3"/>
        <v>0</v>
      </c>
      <c r="K234" s="11">
        <f t="shared" si="106"/>
        <v>0</v>
      </c>
      <c r="L234" s="1">
        <v>0.1</v>
      </c>
      <c r="M234" s="1">
        <v>0</v>
      </c>
      <c r="N234" s="5">
        <f t="shared" si="87"/>
        <v>0</v>
      </c>
      <c r="O234" s="16"/>
      <c r="P234" s="16">
        <f t="shared" si="109"/>
        <v>0</v>
      </c>
      <c r="Q234" s="5">
        <v>0</v>
      </c>
      <c r="R234" s="1">
        <v>0</v>
      </c>
      <c r="S234" s="75">
        <v>0</v>
      </c>
      <c r="T234" s="5">
        <v>0</v>
      </c>
      <c r="U234" s="1">
        <v>0</v>
      </c>
      <c r="V234" s="1">
        <v>0</v>
      </c>
      <c r="W234" s="16">
        <f t="shared" si="105"/>
        <v>0</v>
      </c>
      <c r="X234" s="1">
        <v>0</v>
      </c>
      <c r="Y234" s="15">
        <v>79.13</v>
      </c>
      <c r="Z234" s="2">
        <v>0</v>
      </c>
      <c r="AA234" s="1">
        <v>0</v>
      </c>
      <c r="AB234" s="1">
        <v>0</v>
      </c>
      <c r="AC234" s="1">
        <v>0</v>
      </c>
      <c r="AD234" s="1">
        <v>2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 ht="15">
      <c r="A235" s="1">
        <v>70175</v>
      </c>
      <c r="B235" s="1" t="s">
        <v>317</v>
      </c>
      <c r="C235" s="1">
        <v>20</v>
      </c>
      <c r="D235" s="1">
        <v>285</v>
      </c>
      <c r="E235" s="1" t="s">
        <v>64</v>
      </c>
      <c r="F235" s="1">
        <v>991</v>
      </c>
      <c r="G235" s="1" t="s">
        <v>141</v>
      </c>
      <c r="H235" s="2">
        <v>73.62</v>
      </c>
      <c r="I235" s="2">
        <v>1472.4</v>
      </c>
      <c r="J235" s="10">
        <f t="shared" si="3"/>
        <v>0</v>
      </c>
      <c r="K235" s="11">
        <f t="shared" si="106"/>
        <v>0</v>
      </c>
      <c r="L235" s="1">
        <v>0.05</v>
      </c>
      <c r="M235" s="1">
        <v>0.15</v>
      </c>
      <c r="N235" s="5">
        <f t="shared" si="87"/>
        <v>0</v>
      </c>
      <c r="O235" s="16"/>
      <c r="P235" s="16">
        <f t="shared" si="109"/>
        <v>0</v>
      </c>
      <c r="Q235" s="5">
        <v>0</v>
      </c>
      <c r="R235" s="1">
        <v>0</v>
      </c>
      <c r="S235" s="75">
        <v>0</v>
      </c>
      <c r="T235" s="5">
        <v>0</v>
      </c>
      <c r="U235" s="1">
        <v>0</v>
      </c>
      <c r="V235" s="1">
        <v>0</v>
      </c>
      <c r="W235" s="16">
        <f t="shared" si="105"/>
        <v>0</v>
      </c>
      <c r="X235" s="1">
        <v>0</v>
      </c>
      <c r="Y235" s="15">
        <v>73.62</v>
      </c>
      <c r="Z235" s="2">
        <v>220.86</v>
      </c>
      <c r="AA235" s="1">
        <v>0</v>
      </c>
      <c r="AB235" s="1">
        <v>0</v>
      </c>
      <c r="AC235" s="1">
        <v>0</v>
      </c>
      <c r="AD235" s="1">
        <v>2</v>
      </c>
      <c r="AE235" s="1">
        <v>3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 ht="15">
      <c r="A236" s="1">
        <v>70133</v>
      </c>
      <c r="B236" s="1" t="s">
        <v>293</v>
      </c>
      <c r="C236" s="1">
        <v>24</v>
      </c>
      <c r="D236" s="1">
        <v>285</v>
      </c>
      <c r="E236" s="1" t="s">
        <v>64</v>
      </c>
      <c r="F236" s="1">
        <v>999</v>
      </c>
      <c r="G236" s="1" t="s">
        <v>292</v>
      </c>
      <c r="H236" s="2">
        <v>48.754800000000003</v>
      </c>
      <c r="I236" s="2">
        <v>1170.1152</v>
      </c>
      <c r="J236" s="10">
        <f t="shared" si="3"/>
        <v>0</v>
      </c>
      <c r="K236" s="11">
        <f t="shared" si="106"/>
        <v>0</v>
      </c>
      <c r="L236" s="1">
        <v>0</v>
      </c>
      <c r="M236" s="1">
        <v>0</v>
      </c>
      <c r="N236" s="5">
        <f t="shared" si="87"/>
        <v>0</v>
      </c>
      <c r="O236" s="16"/>
      <c r="P236" s="16">
        <f t="shared" si="109"/>
        <v>0</v>
      </c>
      <c r="Q236" s="5">
        <v>0</v>
      </c>
      <c r="R236" s="1">
        <v>0</v>
      </c>
      <c r="S236" s="75">
        <v>0</v>
      </c>
      <c r="T236" s="5">
        <v>0</v>
      </c>
      <c r="U236" s="1">
        <v>0.06</v>
      </c>
      <c r="V236" s="1">
        <v>0.08</v>
      </c>
      <c r="W236" s="16">
        <f t="shared" si="105"/>
        <v>0</v>
      </c>
      <c r="X236" s="1">
        <v>0</v>
      </c>
      <c r="Y236" s="15">
        <v>73.13</v>
      </c>
      <c r="Z236" s="2">
        <v>97.51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1</v>
      </c>
      <c r="BH236" s="1">
        <v>1</v>
      </c>
      <c r="BI236" s="1">
        <v>2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 ht="15">
      <c r="A237" s="1">
        <v>70411</v>
      </c>
      <c r="B237" s="1" t="s">
        <v>346</v>
      </c>
      <c r="C237" s="1">
        <v>16</v>
      </c>
      <c r="D237" s="1">
        <v>285</v>
      </c>
      <c r="E237" s="1" t="s">
        <v>64</v>
      </c>
      <c r="F237" s="1">
        <v>387</v>
      </c>
      <c r="G237" s="1" t="s">
        <v>94</v>
      </c>
      <c r="H237" s="2">
        <v>49.1</v>
      </c>
      <c r="I237" s="2">
        <v>785.6</v>
      </c>
      <c r="J237" s="10">
        <f t="shared" si="3"/>
        <v>0</v>
      </c>
      <c r="K237" s="11">
        <f t="shared" si="106"/>
        <v>0</v>
      </c>
      <c r="L237" s="1">
        <v>0.06</v>
      </c>
      <c r="M237" s="1">
        <v>0</v>
      </c>
      <c r="N237" s="5">
        <f t="shared" si="87"/>
        <v>0</v>
      </c>
      <c r="O237" s="16"/>
      <c r="P237" s="16">
        <f t="shared" si="109"/>
        <v>0</v>
      </c>
      <c r="Q237" s="5">
        <v>0</v>
      </c>
      <c r="R237" s="1">
        <v>0</v>
      </c>
      <c r="S237" s="75">
        <v>0</v>
      </c>
      <c r="T237" s="5">
        <v>0</v>
      </c>
      <c r="U237" s="1">
        <v>0</v>
      </c>
      <c r="V237" s="1">
        <v>0</v>
      </c>
      <c r="W237" s="16">
        <f t="shared" si="105"/>
        <v>0</v>
      </c>
      <c r="X237" s="1">
        <v>0</v>
      </c>
      <c r="Y237" s="15">
        <v>49.1</v>
      </c>
      <c r="Z237" s="2">
        <v>0</v>
      </c>
      <c r="AA237" s="1">
        <v>0</v>
      </c>
      <c r="AB237" s="1">
        <v>0</v>
      </c>
      <c r="AC237" s="1">
        <v>1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 ht="15">
      <c r="A238" s="1">
        <v>70108</v>
      </c>
      <c r="B238" s="1" t="s">
        <v>295</v>
      </c>
      <c r="C238" s="1">
        <v>70</v>
      </c>
      <c r="D238" s="1">
        <v>285</v>
      </c>
      <c r="E238" s="1" t="s">
        <v>64</v>
      </c>
      <c r="F238" s="1">
        <v>28</v>
      </c>
      <c r="G238" s="1" t="s">
        <v>98</v>
      </c>
      <c r="H238" s="2">
        <v>13.911099999999999</v>
      </c>
      <c r="I238" s="2">
        <v>973.77700000000004</v>
      </c>
      <c r="J238" s="10">
        <f t="shared" si="3"/>
        <v>0</v>
      </c>
      <c r="K238" s="11">
        <f t="shared" si="106"/>
        <v>0</v>
      </c>
      <c r="L238" s="1">
        <v>0</v>
      </c>
      <c r="M238" s="1">
        <v>0</v>
      </c>
      <c r="N238" s="5">
        <f t="shared" si="87"/>
        <v>0</v>
      </c>
      <c r="O238" s="16"/>
      <c r="P238" s="16">
        <f t="shared" si="109"/>
        <v>0</v>
      </c>
      <c r="Q238" s="5">
        <v>0</v>
      </c>
      <c r="R238" s="1">
        <v>0</v>
      </c>
      <c r="S238" s="65">
        <v>0.01</v>
      </c>
      <c r="T238" s="5">
        <v>0</v>
      </c>
      <c r="U238" s="1">
        <v>0.04</v>
      </c>
      <c r="V238" s="1">
        <v>0</v>
      </c>
      <c r="W238" s="16">
        <f t="shared" si="105"/>
        <v>0</v>
      </c>
      <c r="X238" s="1">
        <v>0</v>
      </c>
      <c r="Y238" s="15">
        <v>41.73</v>
      </c>
      <c r="Z238" s="2">
        <v>13.91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1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3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 ht="15">
      <c r="A239" s="1">
        <v>70191</v>
      </c>
      <c r="B239" s="1" t="s">
        <v>323</v>
      </c>
      <c r="C239" s="1">
        <v>10</v>
      </c>
      <c r="D239" s="1">
        <v>285</v>
      </c>
      <c r="E239" s="1" t="s">
        <v>64</v>
      </c>
      <c r="F239" s="1">
        <v>558</v>
      </c>
      <c r="G239" s="1" t="s">
        <v>67</v>
      </c>
      <c r="H239" s="2">
        <v>79.13</v>
      </c>
      <c r="I239" s="2">
        <v>791.3</v>
      </c>
      <c r="J239" s="10">
        <f t="shared" si="3"/>
        <v>0</v>
      </c>
      <c r="K239" s="11">
        <f t="shared" si="106"/>
        <v>0</v>
      </c>
      <c r="L239" s="1">
        <v>0.05</v>
      </c>
      <c r="M239" s="1">
        <v>0</v>
      </c>
      <c r="N239" s="5">
        <f t="shared" si="87"/>
        <v>0</v>
      </c>
      <c r="O239" s="16"/>
      <c r="P239" s="16">
        <f t="shared" si="109"/>
        <v>0</v>
      </c>
      <c r="Q239" s="5">
        <v>0</v>
      </c>
      <c r="R239" s="1">
        <v>0</v>
      </c>
      <c r="S239" s="75">
        <v>0</v>
      </c>
      <c r="T239" s="5">
        <v>0</v>
      </c>
      <c r="U239" s="1">
        <v>0</v>
      </c>
      <c r="V239" s="1">
        <v>0</v>
      </c>
      <c r="W239" s="16">
        <f t="shared" si="105"/>
        <v>0</v>
      </c>
      <c r="X239" s="1">
        <v>0</v>
      </c>
      <c r="Y239" s="15">
        <v>39.56</v>
      </c>
      <c r="Z239" s="2">
        <v>0</v>
      </c>
      <c r="AA239" s="1">
        <v>0</v>
      </c>
      <c r="AB239" s="1">
        <v>0</v>
      </c>
      <c r="AC239" s="1">
        <v>0</v>
      </c>
      <c r="AD239" s="1">
        <v>1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 ht="15">
      <c r="A240" s="1">
        <v>70413</v>
      </c>
      <c r="B240" s="1" t="s">
        <v>348</v>
      </c>
      <c r="C240" s="1">
        <v>16</v>
      </c>
      <c r="D240" s="1">
        <v>285</v>
      </c>
      <c r="E240" s="1" t="s">
        <v>64</v>
      </c>
      <c r="F240" s="1">
        <v>387</v>
      </c>
      <c r="G240" s="1" t="s">
        <v>94</v>
      </c>
      <c r="H240" s="2">
        <v>19.100000000000001</v>
      </c>
      <c r="I240" s="2">
        <v>305.60000000000002</v>
      </c>
      <c r="J240" s="10">
        <f t="shared" si="3"/>
        <v>0</v>
      </c>
      <c r="K240" s="11">
        <f t="shared" si="106"/>
        <v>0</v>
      </c>
      <c r="L240" s="1">
        <v>0.03</v>
      </c>
      <c r="M240" s="1">
        <v>0</v>
      </c>
      <c r="N240" s="5">
        <f t="shared" si="87"/>
        <v>0</v>
      </c>
      <c r="O240" s="16"/>
      <c r="P240" s="16">
        <f t="shared" si="109"/>
        <v>0</v>
      </c>
      <c r="Q240" s="5">
        <v>0</v>
      </c>
      <c r="R240" s="1">
        <v>0.06</v>
      </c>
      <c r="S240" s="75">
        <v>0</v>
      </c>
      <c r="T240" s="5">
        <v>0</v>
      </c>
      <c r="U240" s="1">
        <v>0</v>
      </c>
      <c r="V240" s="1">
        <v>0</v>
      </c>
      <c r="W240" s="16">
        <f t="shared" si="105"/>
        <v>0</v>
      </c>
      <c r="X240" s="1">
        <v>0</v>
      </c>
      <c r="Y240" s="15">
        <v>28.65</v>
      </c>
      <c r="Z240" s="2">
        <v>0</v>
      </c>
      <c r="AA240" s="1">
        <v>0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 ht="15">
      <c r="A241" s="1">
        <v>70247</v>
      </c>
      <c r="B241" s="1" t="s">
        <v>332</v>
      </c>
      <c r="C241" s="1">
        <v>320</v>
      </c>
      <c r="D241" s="1">
        <v>285</v>
      </c>
      <c r="E241" s="1" t="s">
        <v>64</v>
      </c>
      <c r="F241" s="1">
        <v>1</v>
      </c>
      <c r="G241" s="1" t="s">
        <v>312</v>
      </c>
      <c r="H241" s="2">
        <v>5.3968999999999996</v>
      </c>
      <c r="I241" s="2">
        <v>1727.008</v>
      </c>
      <c r="J241" s="10">
        <f t="shared" si="3"/>
        <v>0</v>
      </c>
      <c r="K241" s="11">
        <f t="shared" si="106"/>
        <v>0</v>
      </c>
      <c r="L241" s="1">
        <v>0</v>
      </c>
      <c r="M241" s="1">
        <v>0</v>
      </c>
      <c r="N241" s="5">
        <f t="shared" si="87"/>
        <v>0</v>
      </c>
      <c r="O241" s="16"/>
      <c r="P241" s="16">
        <f t="shared" si="109"/>
        <v>0</v>
      </c>
      <c r="Q241" s="5">
        <v>0</v>
      </c>
      <c r="R241" s="1">
        <v>0</v>
      </c>
      <c r="S241" s="75">
        <v>0</v>
      </c>
      <c r="T241" s="5">
        <v>0</v>
      </c>
      <c r="U241" s="1">
        <v>0</v>
      </c>
      <c r="V241" s="1">
        <v>0</v>
      </c>
      <c r="W241" s="16">
        <f t="shared" si="105"/>
        <v>0</v>
      </c>
      <c r="X241" s="1">
        <v>0</v>
      </c>
      <c r="Y241" s="15">
        <v>5.4</v>
      </c>
      <c r="Z241" s="2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1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 ht="15">
      <c r="A242" s="1">
        <v>307</v>
      </c>
      <c r="B242" s="1" t="s">
        <v>296</v>
      </c>
      <c r="C242" s="1">
        <v>10</v>
      </c>
      <c r="D242" s="1">
        <v>285</v>
      </c>
      <c r="E242" s="1" t="s">
        <v>64</v>
      </c>
      <c r="F242" s="1">
        <v>285</v>
      </c>
      <c r="G242" s="1" t="s">
        <v>64</v>
      </c>
      <c r="H242" s="2">
        <v>79.13</v>
      </c>
      <c r="I242" s="2">
        <v>791.3</v>
      </c>
      <c r="J242" s="10">
        <f t="shared" si="3"/>
        <v>0</v>
      </c>
      <c r="K242" s="11">
        <f t="shared" si="106"/>
        <v>0</v>
      </c>
      <c r="L242" s="1">
        <v>0</v>
      </c>
      <c r="M242" s="1">
        <v>0</v>
      </c>
      <c r="N242" s="5">
        <f t="shared" si="87"/>
        <v>0</v>
      </c>
      <c r="O242" s="16"/>
      <c r="P242" s="16">
        <f t="shared" si="109"/>
        <v>0</v>
      </c>
      <c r="Q242" s="5">
        <v>0</v>
      </c>
      <c r="R242" s="1">
        <v>0</v>
      </c>
      <c r="S242" s="75">
        <v>0</v>
      </c>
      <c r="T242" s="16">
        <f t="shared" ref="T242:T267" si="110">R242*0.8-S242</f>
        <v>0</v>
      </c>
      <c r="U242" s="1">
        <v>0</v>
      </c>
      <c r="V242" s="1">
        <v>0</v>
      </c>
      <c r="W242" s="16">
        <f t="shared" si="105"/>
        <v>0</v>
      </c>
      <c r="X242" s="1">
        <v>0</v>
      </c>
      <c r="Y242" s="15">
        <v>0</v>
      </c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 ht="15">
      <c r="A243" s="1">
        <v>44289</v>
      </c>
      <c r="B243" s="1" t="s">
        <v>298</v>
      </c>
      <c r="C243" s="1">
        <v>16</v>
      </c>
      <c r="D243" s="1">
        <v>285</v>
      </c>
      <c r="E243" s="1" t="s">
        <v>64</v>
      </c>
      <c r="F243" s="1">
        <v>285</v>
      </c>
      <c r="G243" s="1" t="s">
        <v>64</v>
      </c>
      <c r="H243" s="2">
        <v>54.11</v>
      </c>
      <c r="I243" s="2">
        <v>865.76</v>
      </c>
      <c r="J243" s="10">
        <f t="shared" si="3"/>
        <v>0</v>
      </c>
      <c r="K243" s="11">
        <f t="shared" si="106"/>
        <v>0</v>
      </c>
      <c r="L243" s="1">
        <v>0</v>
      </c>
      <c r="M243" s="1">
        <v>0</v>
      </c>
      <c r="N243" s="5">
        <f t="shared" si="87"/>
        <v>0</v>
      </c>
      <c r="O243" s="16"/>
      <c r="P243" s="16">
        <f t="shared" si="109"/>
        <v>0</v>
      </c>
      <c r="Q243" s="5">
        <v>0</v>
      </c>
      <c r="R243" s="1">
        <v>0</v>
      </c>
      <c r="S243" s="75">
        <v>0</v>
      </c>
      <c r="T243" s="16">
        <f t="shared" si="110"/>
        <v>0</v>
      </c>
      <c r="U243" s="1">
        <v>0</v>
      </c>
      <c r="V243" s="1">
        <v>0</v>
      </c>
      <c r="W243" s="16">
        <f t="shared" si="105"/>
        <v>0</v>
      </c>
      <c r="X243" s="1">
        <v>0</v>
      </c>
      <c r="Y243" s="15">
        <v>0</v>
      </c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 ht="15">
      <c r="A244" s="1">
        <v>44290</v>
      </c>
      <c r="B244" s="1" t="s">
        <v>299</v>
      </c>
      <c r="C244" s="1">
        <v>16</v>
      </c>
      <c r="D244" s="1">
        <v>285</v>
      </c>
      <c r="E244" s="1" t="s">
        <v>64</v>
      </c>
      <c r="F244" s="1">
        <v>285</v>
      </c>
      <c r="G244" s="1" t="s">
        <v>64</v>
      </c>
      <c r="H244" s="2">
        <v>53.03</v>
      </c>
      <c r="I244" s="2">
        <v>848.48</v>
      </c>
      <c r="J244" s="10">
        <f t="shared" si="3"/>
        <v>0</v>
      </c>
      <c r="K244" s="11">
        <f t="shared" si="106"/>
        <v>0</v>
      </c>
      <c r="L244" s="1">
        <v>0</v>
      </c>
      <c r="M244" s="1">
        <v>0</v>
      </c>
      <c r="N244" s="5">
        <f t="shared" si="87"/>
        <v>0</v>
      </c>
      <c r="O244" s="16"/>
      <c r="P244" s="16">
        <f t="shared" si="109"/>
        <v>0</v>
      </c>
      <c r="Q244" s="5">
        <v>0</v>
      </c>
      <c r="R244" s="1">
        <v>0</v>
      </c>
      <c r="S244" s="75">
        <v>0</v>
      </c>
      <c r="T244" s="16">
        <f t="shared" si="110"/>
        <v>0</v>
      </c>
      <c r="U244" s="1">
        <v>0</v>
      </c>
      <c r="V244" s="1">
        <v>0</v>
      </c>
      <c r="W244" s="16">
        <f t="shared" si="105"/>
        <v>0</v>
      </c>
      <c r="X244" s="1">
        <v>0</v>
      </c>
      <c r="Y244" s="15">
        <v>0</v>
      </c>
      <c r="Z244" s="2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 ht="15">
      <c r="A245" s="1">
        <v>44401</v>
      </c>
      <c r="B245" s="1" t="s">
        <v>300</v>
      </c>
      <c r="C245" s="1">
        <v>16</v>
      </c>
      <c r="D245" s="1">
        <v>285</v>
      </c>
      <c r="E245" s="1" t="s">
        <v>64</v>
      </c>
      <c r="F245" s="1">
        <v>285</v>
      </c>
      <c r="G245" s="1" t="s">
        <v>64</v>
      </c>
      <c r="H245" s="2">
        <v>54.11</v>
      </c>
      <c r="I245" s="2">
        <v>865.76</v>
      </c>
      <c r="J245" s="10">
        <f t="shared" si="3"/>
        <v>0</v>
      </c>
      <c r="K245" s="11">
        <f t="shared" si="106"/>
        <v>0</v>
      </c>
      <c r="L245" s="1">
        <v>0</v>
      </c>
      <c r="M245" s="1">
        <v>0</v>
      </c>
      <c r="N245" s="5">
        <f t="shared" si="87"/>
        <v>0</v>
      </c>
      <c r="O245" s="16"/>
      <c r="P245" s="16">
        <f t="shared" si="109"/>
        <v>0</v>
      </c>
      <c r="Q245" s="5">
        <v>0</v>
      </c>
      <c r="R245" s="1">
        <v>0</v>
      </c>
      <c r="S245" s="75">
        <v>0</v>
      </c>
      <c r="T245" s="16">
        <f t="shared" si="110"/>
        <v>0</v>
      </c>
      <c r="U245" s="1">
        <v>0</v>
      </c>
      <c r="V245" s="1">
        <v>0</v>
      </c>
      <c r="W245" s="16">
        <f t="shared" si="105"/>
        <v>0</v>
      </c>
      <c r="X245" s="1">
        <v>0</v>
      </c>
      <c r="Y245" s="15">
        <v>0</v>
      </c>
      <c r="Z245" s="2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 ht="15">
      <c r="A246" s="1">
        <v>70057</v>
      </c>
      <c r="B246" s="1" t="s">
        <v>303</v>
      </c>
      <c r="C246" s="1">
        <v>6</v>
      </c>
      <c r="D246" s="1">
        <v>285</v>
      </c>
      <c r="E246" s="1" t="s">
        <v>64</v>
      </c>
      <c r="F246" s="1">
        <v>998</v>
      </c>
      <c r="G246" s="1" t="s">
        <v>266</v>
      </c>
      <c r="H246" s="2">
        <v>138.214</v>
      </c>
      <c r="I246" s="2">
        <v>829.28399999999999</v>
      </c>
      <c r="J246" s="10">
        <f t="shared" si="3"/>
        <v>0</v>
      </c>
      <c r="K246" s="11">
        <f t="shared" si="106"/>
        <v>0</v>
      </c>
      <c r="L246" s="1">
        <v>0</v>
      </c>
      <c r="M246" s="1">
        <v>0</v>
      </c>
      <c r="N246" s="5">
        <f t="shared" si="87"/>
        <v>0</v>
      </c>
      <c r="O246" s="16"/>
      <c r="P246" s="16">
        <f t="shared" si="109"/>
        <v>0</v>
      </c>
      <c r="Q246" s="5">
        <v>0</v>
      </c>
      <c r="R246" s="1">
        <v>0</v>
      </c>
      <c r="S246" s="75">
        <v>0</v>
      </c>
      <c r="T246" s="16">
        <f t="shared" si="110"/>
        <v>0</v>
      </c>
      <c r="U246" s="1">
        <v>0</v>
      </c>
      <c r="V246" s="1">
        <v>0</v>
      </c>
      <c r="W246" s="16">
        <f t="shared" si="105"/>
        <v>0</v>
      </c>
      <c r="X246" s="1">
        <v>0</v>
      </c>
      <c r="Y246" s="15">
        <v>0</v>
      </c>
      <c r="Z246" s="2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</row>
    <row r="247" spans="1:66" ht="15">
      <c r="A247" s="1">
        <v>70059</v>
      </c>
      <c r="B247" s="1" t="s">
        <v>304</v>
      </c>
      <c r="C247" s="1">
        <v>24</v>
      </c>
      <c r="D247" s="1">
        <v>285</v>
      </c>
      <c r="E247" s="1" t="s">
        <v>64</v>
      </c>
      <c r="F247" s="1">
        <v>998</v>
      </c>
      <c r="G247" s="1" t="s">
        <v>266</v>
      </c>
      <c r="H247" s="2">
        <v>42.78</v>
      </c>
      <c r="I247" s="2">
        <v>1026.72</v>
      </c>
      <c r="J247" s="10">
        <f t="shared" si="3"/>
        <v>0</v>
      </c>
      <c r="K247" s="11">
        <f t="shared" si="106"/>
        <v>0</v>
      </c>
      <c r="L247" s="1">
        <v>0</v>
      </c>
      <c r="M247" s="1">
        <v>0</v>
      </c>
      <c r="N247" s="5">
        <f t="shared" si="87"/>
        <v>0</v>
      </c>
      <c r="O247" s="16"/>
      <c r="P247" s="16">
        <f t="shared" si="109"/>
        <v>0</v>
      </c>
      <c r="Q247" s="5">
        <v>0</v>
      </c>
      <c r="R247" s="1">
        <v>0</v>
      </c>
      <c r="S247" s="75">
        <v>0</v>
      </c>
      <c r="T247" s="16">
        <f t="shared" si="110"/>
        <v>0</v>
      </c>
      <c r="U247" s="1">
        <v>0</v>
      </c>
      <c r="V247" s="1">
        <v>0</v>
      </c>
      <c r="W247" s="16">
        <f t="shared" si="105"/>
        <v>0</v>
      </c>
      <c r="X247" s="1">
        <v>0</v>
      </c>
      <c r="Y247" s="15">
        <v>0</v>
      </c>
      <c r="Z247" s="2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 ht="15">
      <c r="A248" s="1">
        <v>70107</v>
      </c>
      <c r="B248" s="1" t="s">
        <v>97</v>
      </c>
      <c r="C248" s="1">
        <v>40</v>
      </c>
      <c r="D248" s="1">
        <v>285</v>
      </c>
      <c r="E248" s="1" t="s">
        <v>64</v>
      </c>
      <c r="F248" s="1">
        <v>28</v>
      </c>
      <c r="G248" s="1" t="s">
        <v>98</v>
      </c>
      <c r="H248" s="2">
        <v>24.054400000000001</v>
      </c>
      <c r="I248" s="2">
        <v>962.17600000000004</v>
      </c>
      <c r="J248" s="10">
        <f t="shared" si="3"/>
        <v>0</v>
      </c>
      <c r="K248" s="11">
        <f t="shared" si="106"/>
        <v>0</v>
      </c>
      <c r="L248" s="1">
        <v>0</v>
      </c>
      <c r="M248" s="1">
        <v>0</v>
      </c>
      <c r="N248" s="5">
        <f t="shared" si="87"/>
        <v>0</v>
      </c>
      <c r="O248" s="16"/>
      <c r="P248" s="16">
        <f t="shared" si="109"/>
        <v>0</v>
      </c>
      <c r="Q248" s="5">
        <v>0</v>
      </c>
      <c r="R248" s="1">
        <v>0</v>
      </c>
      <c r="S248" s="75">
        <v>0</v>
      </c>
      <c r="T248" s="16">
        <f t="shared" si="110"/>
        <v>0</v>
      </c>
      <c r="U248" s="1">
        <v>0</v>
      </c>
      <c r="V248" s="1">
        <v>0</v>
      </c>
      <c r="W248" s="16">
        <f t="shared" si="105"/>
        <v>0</v>
      </c>
      <c r="X248" s="1">
        <v>0</v>
      </c>
      <c r="Y248" s="15">
        <v>0</v>
      </c>
      <c r="Z248" s="2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</row>
    <row r="249" spans="1:66" ht="15">
      <c r="A249" s="1">
        <v>70118</v>
      </c>
      <c r="B249" s="1" t="s">
        <v>310</v>
      </c>
      <c r="C249" s="1">
        <v>25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74.86</v>
      </c>
      <c r="I249" s="2">
        <v>1871.5</v>
      </c>
      <c r="J249" s="10">
        <f t="shared" si="3"/>
        <v>0</v>
      </c>
      <c r="K249" s="11">
        <f t="shared" si="106"/>
        <v>0</v>
      </c>
      <c r="L249" s="1">
        <v>0</v>
      </c>
      <c r="M249" s="1">
        <v>0</v>
      </c>
      <c r="N249" s="5">
        <f t="shared" si="87"/>
        <v>0</v>
      </c>
      <c r="O249" s="16"/>
      <c r="P249" s="16">
        <f t="shared" si="109"/>
        <v>0</v>
      </c>
      <c r="Q249" s="5">
        <v>0</v>
      </c>
      <c r="R249" s="1">
        <v>0</v>
      </c>
      <c r="S249" s="75">
        <v>0</v>
      </c>
      <c r="T249" s="16">
        <f t="shared" si="110"/>
        <v>0</v>
      </c>
      <c r="U249" s="1">
        <v>0</v>
      </c>
      <c r="V249" s="1">
        <v>0</v>
      </c>
      <c r="W249" s="16">
        <f t="shared" si="105"/>
        <v>0</v>
      </c>
      <c r="X249" s="1">
        <v>0</v>
      </c>
      <c r="Y249" s="15">
        <v>0</v>
      </c>
      <c r="Z249" s="2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</row>
    <row r="250" spans="1:66" ht="15">
      <c r="A250" s="1">
        <v>70190</v>
      </c>
      <c r="B250" s="1" t="s">
        <v>322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36.630000000000003</v>
      </c>
      <c r="I250" s="2">
        <v>439.56</v>
      </c>
      <c r="J250" s="10">
        <f t="shared" si="3"/>
        <v>0</v>
      </c>
      <c r="K250" s="11">
        <f t="shared" si="106"/>
        <v>0</v>
      </c>
      <c r="L250" s="1">
        <v>0</v>
      </c>
      <c r="M250" s="1">
        <v>0</v>
      </c>
      <c r="N250" s="5">
        <f t="shared" si="87"/>
        <v>0</v>
      </c>
      <c r="O250" s="16"/>
      <c r="P250" s="16">
        <f t="shared" si="109"/>
        <v>0</v>
      </c>
      <c r="Q250" s="5">
        <v>0</v>
      </c>
      <c r="R250" s="1">
        <v>0</v>
      </c>
      <c r="S250" s="75">
        <v>0</v>
      </c>
      <c r="T250" s="16">
        <f t="shared" si="110"/>
        <v>0</v>
      </c>
      <c r="U250" s="1">
        <v>0</v>
      </c>
      <c r="V250" s="1">
        <v>0</v>
      </c>
      <c r="W250" s="16">
        <f t="shared" si="105"/>
        <v>0</v>
      </c>
      <c r="X250" s="1">
        <v>0</v>
      </c>
      <c r="Y250" s="15">
        <v>0</v>
      </c>
      <c r="Z250" s="2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</row>
    <row r="251" spans="1:66" ht="15">
      <c r="A251" s="1">
        <v>70194</v>
      </c>
      <c r="B251" s="1" t="s">
        <v>325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79.13</v>
      </c>
      <c r="I251" s="2">
        <v>791.3</v>
      </c>
      <c r="J251" s="10">
        <f t="shared" si="3"/>
        <v>0</v>
      </c>
      <c r="K251" s="11">
        <f t="shared" si="106"/>
        <v>0</v>
      </c>
      <c r="L251" s="1">
        <v>0</v>
      </c>
      <c r="M251" s="1">
        <v>0</v>
      </c>
      <c r="N251" s="5">
        <f t="shared" si="87"/>
        <v>0</v>
      </c>
      <c r="O251" s="16"/>
      <c r="P251" s="16">
        <f t="shared" si="109"/>
        <v>0</v>
      </c>
      <c r="Q251" s="5">
        <v>0</v>
      </c>
      <c r="R251" s="1">
        <v>0</v>
      </c>
      <c r="S251" s="75">
        <v>0</v>
      </c>
      <c r="T251" s="16">
        <f t="shared" si="110"/>
        <v>0</v>
      </c>
      <c r="U251" s="1">
        <v>0</v>
      </c>
      <c r="V251" s="1">
        <v>0</v>
      </c>
      <c r="W251" s="16">
        <f t="shared" si="105"/>
        <v>0</v>
      </c>
      <c r="X251" s="1">
        <v>0</v>
      </c>
      <c r="Y251" s="15">
        <v>0</v>
      </c>
      <c r="Z251" s="2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</row>
    <row r="252" spans="1:66" ht="15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3"/>
        <v>0</v>
      </c>
      <c r="K252" s="11">
        <f t="shared" si="106"/>
        <v>0</v>
      </c>
      <c r="L252" s="1">
        <v>0</v>
      </c>
      <c r="M252" s="1">
        <v>0</v>
      </c>
      <c r="N252" s="5">
        <f t="shared" si="87"/>
        <v>0</v>
      </c>
      <c r="O252" s="16"/>
      <c r="P252" s="16">
        <f t="shared" si="109"/>
        <v>0</v>
      </c>
      <c r="Q252" s="5">
        <v>0</v>
      </c>
      <c r="R252" s="1">
        <v>0</v>
      </c>
      <c r="S252" s="75">
        <v>0</v>
      </c>
      <c r="T252" s="16">
        <f t="shared" si="110"/>
        <v>0</v>
      </c>
      <c r="U252" s="1">
        <v>0</v>
      </c>
      <c r="V252" s="1">
        <v>0</v>
      </c>
      <c r="W252" s="16">
        <f t="shared" si="105"/>
        <v>0</v>
      </c>
      <c r="X252" s="1">
        <v>0</v>
      </c>
      <c r="Y252" s="15">
        <v>0</v>
      </c>
      <c r="Z252" s="2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</row>
    <row r="253" spans="1:66" ht="15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>
        <f t="shared" si="3"/>
        <v>0</v>
      </c>
      <c r="K253" s="11">
        <f t="shared" si="106"/>
        <v>0</v>
      </c>
      <c r="L253" s="1">
        <v>0</v>
      </c>
      <c r="M253" s="1">
        <v>0</v>
      </c>
      <c r="N253" s="5">
        <f t="shared" si="87"/>
        <v>0</v>
      </c>
      <c r="O253" s="16"/>
      <c r="P253" s="16">
        <f t="shared" si="109"/>
        <v>0</v>
      </c>
      <c r="Q253" s="5">
        <v>0</v>
      </c>
      <c r="R253" s="1">
        <v>0</v>
      </c>
      <c r="S253" s="75">
        <v>0</v>
      </c>
      <c r="T253" s="16">
        <f t="shared" si="110"/>
        <v>0</v>
      </c>
      <c r="U253" s="1">
        <v>0</v>
      </c>
      <c r="V253" s="1">
        <v>0</v>
      </c>
      <c r="W253" s="16">
        <f t="shared" si="105"/>
        <v>0</v>
      </c>
      <c r="X253" s="1">
        <v>0</v>
      </c>
      <c r="Y253" s="15">
        <v>0</v>
      </c>
      <c r="Z253" s="2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</row>
    <row r="254" spans="1:66" ht="15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>
        <f t="shared" si="3"/>
        <v>0</v>
      </c>
      <c r="K254" s="11">
        <f t="shared" si="106"/>
        <v>0</v>
      </c>
      <c r="L254" s="1">
        <v>0</v>
      </c>
      <c r="M254" s="1">
        <v>0</v>
      </c>
      <c r="N254" s="5">
        <f t="shared" si="87"/>
        <v>0</v>
      </c>
      <c r="O254" s="16"/>
      <c r="P254" s="16">
        <f t="shared" si="109"/>
        <v>0</v>
      </c>
      <c r="Q254" s="5">
        <v>0</v>
      </c>
      <c r="R254" s="1">
        <v>0</v>
      </c>
      <c r="S254" s="75">
        <v>0</v>
      </c>
      <c r="T254" s="16">
        <f t="shared" si="110"/>
        <v>0</v>
      </c>
      <c r="U254" s="1">
        <v>0</v>
      </c>
      <c r="V254" s="1">
        <v>0</v>
      </c>
      <c r="W254" s="16">
        <f t="shared" si="105"/>
        <v>0</v>
      </c>
      <c r="X254" s="1">
        <v>0</v>
      </c>
      <c r="Y254" s="15">
        <v>0</v>
      </c>
      <c r="Z254" s="2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</row>
    <row r="255" spans="1:66" ht="15">
      <c r="A255" s="1">
        <v>70217</v>
      </c>
      <c r="B255" s="1" t="s">
        <v>330</v>
      </c>
      <c r="C255" s="1">
        <v>20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71.84</v>
      </c>
      <c r="I255" s="2">
        <v>1436.8</v>
      </c>
      <c r="J255" s="10">
        <f t="shared" si="3"/>
        <v>0</v>
      </c>
      <c r="K255" s="11">
        <f t="shared" si="106"/>
        <v>0</v>
      </c>
      <c r="L255" s="1">
        <v>0</v>
      </c>
      <c r="M255" s="1">
        <v>0</v>
      </c>
      <c r="N255" s="5">
        <f t="shared" si="87"/>
        <v>0</v>
      </c>
      <c r="O255" s="16"/>
      <c r="P255" s="16">
        <f t="shared" si="109"/>
        <v>0</v>
      </c>
      <c r="Q255" s="5">
        <v>0</v>
      </c>
      <c r="R255" s="1">
        <v>0</v>
      </c>
      <c r="S255" s="75">
        <v>0</v>
      </c>
      <c r="T255" s="16">
        <f t="shared" si="110"/>
        <v>0</v>
      </c>
      <c r="U255" s="1">
        <v>0</v>
      </c>
      <c r="V255" s="1">
        <v>0</v>
      </c>
      <c r="W255" s="16">
        <f t="shared" si="105"/>
        <v>0</v>
      </c>
      <c r="X255" s="1">
        <v>0</v>
      </c>
      <c r="Y255" s="15">
        <v>0</v>
      </c>
      <c r="Z255" s="2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</row>
    <row r="256" spans="1:66" ht="15">
      <c r="A256" s="1">
        <v>70248</v>
      </c>
      <c r="B256" s="1" t="s">
        <v>333</v>
      </c>
      <c r="C256" s="1">
        <v>20</v>
      </c>
      <c r="D256" s="1">
        <v>285</v>
      </c>
      <c r="E256" s="1" t="s">
        <v>64</v>
      </c>
      <c r="F256" s="1">
        <v>998</v>
      </c>
      <c r="G256" s="1" t="s">
        <v>266</v>
      </c>
      <c r="H256" s="2">
        <v>39.17</v>
      </c>
      <c r="I256" s="2">
        <v>783.4</v>
      </c>
      <c r="J256" s="10">
        <f t="shared" si="3"/>
        <v>0</v>
      </c>
      <c r="K256" s="11">
        <f t="shared" si="106"/>
        <v>0</v>
      </c>
      <c r="L256" s="1">
        <v>0</v>
      </c>
      <c r="M256" s="1">
        <v>0</v>
      </c>
      <c r="N256" s="5">
        <f t="shared" si="87"/>
        <v>0</v>
      </c>
      <c r="O256" s="16"/>
      <c r="P256" s="16">
        <f t="shared" si="109"/>
        <v>0</v>
      </c>
      <c r="Q256" s="5">
        <v>0</v>
      </c>
      <c r="R256" s="1">
        <v>0</v>
      </c>
      <c r="S256" s="75">
        <v>0</v>
      </c>
      <c r="T256" s="16">
        <f t="shared" si="110"/>
        <v>0</v>
      </c>
      <c r="U256" s="1">
        <v>0</v>
      </c>
      <c r="V256" s="1">
        <v>0</v>
      </c>
      <c r="W256" s="16">
        <f t="shared" si="105"/>
        <v>0</v>
      </c>
      <c r="X256" s="1">
        <v>0</v>
      </c>
      <c r="Y256" s="15">
        <v>0</v>
      </c>
      <c r="Z256" s="2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</row>
    <row r="257" spans="1:66" ht="15">
      <c r="A257" s="1">
        <v>70317</v>
      </c>
      <c r="B257" s="1" t="s">
        <v>337</v>
      </c>
      <c r="C257" s="1">
        <v>20</v>
      </c>
      <c r="D257" s="1">
        <v>285</v>
      </c>
      <c r="E257" s="1" t="s">
        <v>64</v>
      </c>
      <c r="F257" s="1">
        <v>558</v>
      </c>
      <c r="G257" s="1" t="s">
        <v>67</v>
      </c>
      <c r="H257" s="2">
        <v>30.66</v>
      </c>
      <c r="I257" s="2">
        <v>613.20000000000005</v>
      </c>
      <c r="J257" s="10">
        <f t="shared" si="3"/>
        <v>0</v>
      </c>
      <c r="K257" s="11">
        <f t="shared" si="106"/>
        <v>0</v>
      </c>
      <c r="L257" s="1">
        <v>0</v>
      </c>
      <c r="M257" s="1">
        <v>0</v>
      </c>
      <c r="N257" s="5">
        <f t="shared" si="87"/>
        <v>0</v>
      </c>
      <c r="O257" s="16"/>
      <c r="P257" s="16">
        <f t="shared" si="109"/>
        <v>0</v>
      </c>
      <c r="Q257" s="5">
        <v>0</v>
      </c>
      <c r="R257" s="1">
        <v>0</v>
      </c>
      <c r="S257" s="75">
        <v>0</v>
      </c>
      <c r="T257" s="16">
        <f t="shared" si="110"/>
        <v>0</v>
      </c>
      <c r="U257" s="1">
        <v>0</v>
      </c>
      <c r="V257" s="1">
        <v>0</v>
      </c>
      <c r="W257" s="16">
        <f t="shared" si="105"/>
        <v>0</v>
      </c>
      <c r="X257" s="1">
        <v>0</v>
      </c>
      <c r="Y257" s="15">
        <v>0</v>
      </c>
      <c r="Z257" s="2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 ht="15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38.04</v>
      </c>
      <c r="I258" s="2">
        <v>760.8</v>
      </c>
      <c r="J258" s="10">
        <f t="shared" si="3"/>
        <v>0</v>
      </c>
      <c r="K258" s="11">
        <f t="shared" si="106"/>
        <v>0</v>
      </c>
      <c r="L258" s="1">
        <v>0</v>
      </c>
      <c r="M258" s="1">
        <v>0</v>
      </c>
      <c r="N258" s="5">
        <f t="shared" si="87"/>
        <v>0</v>
      </c>
      <c r="O258" s="16"/>
      <c r="P258" s="16">
        <f t="shared" si="109"/>
        <v>0</v>
      </c>
      <c r="Q258" s="5">
        <v>0</v>
      </c>
      <c r="R258" s="1">
        <v>0</v>
      </c>
      <c r="S258" s="75">
        <v>0</v>
      </c>
      <c r="T258" s="16">
        <f t="shared" si="110"/>
        <v>0</v>
      </c>
      <c r="U258" s="1">
        <v>0</v>
      </c>
      <c r="V258" s="1">
        <v>0</v>
      </c>
      <c r="W258" s="16">
        <f t="shared" si="105"/>
        <v>0</v>
      </c>
      <c r="X258" s="1">
        <v>0</v>
      </c>
      <c r="Y258" s="15">
        <v>0</v>
      </c>
      <c r="Z258" s="2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 ht="15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2">
        <v>84.22</v>
      </c>
      <c r="I259" s="2">
        <v>1010.64</v>
      </c>
      <c r="J259" s="10">
        <f t="shared" si="3"/>
        <v>0</v>
      </c>
      <c r="K259" s="11">
        <f t="shared" si="106"/>
        <v>0</v>
      </c>
      <c r="L259" s="1">
        <v>0</v>
      </c>
      <c r="M259" s="1">
        <v>0</v>
      </c>
      <c r="N259" s="5">
        <f t="shared" si="87"/>
        <v>0</v>
      </c>
      <c r="O259" s="16"/>
      <c r="P259" s="16">
        <f t="shared" si="109"/>
        <v>0</v>
      </c>
      <c r="Q259" s="5">
        <v>0</v>
      </c>
      <c r="R259" s="1">
        <v>0</v>
      </c>
      <c r="S259" s="75">
        <v>0</v>
      </c>
      <c r="T259" s="16">
        <f t="shared" si="110"/>
        <v>0</v>
      </c>
      <c r="U259" s="1">
        <v>0</v>
      </c>
      <c r="V259" s="1">
        <v>0</v>
      </c>
      <c r="W259" s="16">
        <f t="shared" si="105"/>
        <v>0</v>
      </c>
      <c r="X259" s="1">
        <v>0</v>
      </c>
      <c r="Y259" s="15">
        <v>0</v>
      </c>
      <c r="Z259" s="2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 ht="15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36.630000000000003</v>
      </c>
      <c r="I260" s="2">
        <v>439.56</v>
      </c>
      <c r="J260" s="10">
        <f t="shared" si="3"/>
        <v>0</v>
      </c>
      <c r="K260" s="11">
        <f t="shared" si="106"/>
        <v>0</v>
      </c>
      <c r="L260" s="1">
        <v>0</v>
      </c>
      <c r="M260" s="1">
        <v>0</v>
      </c>
      <c r="N260" s="5">
        <f t="shared" si="87"/>
        <v>0</v>
      </c>
      <c r="O260" s="16"/>
      <c r="P260" s="16">
        <f t="shared" si="109"/>
        <v>0</v>
      </c>
      <c r="Q260" s="5">
        <v>0</v>
      </c>
      <c r="R260" s="1">
        <v>0</v>
      </c>
      <c r="S260" s="75">
        <v>0</v>
      </c>
      <c r="T260" s="16">
        <f t="shared" si="110"/>
        <v>0</v>
      </c>
      <c r="U260" s="1">
        <v>0</v>
      </c>
      <c r="V260" s="1">
        <v>0</v>
      </c>
      <c r="W260" s="16">
        <f t="shared" si="105"/>
        <v>0</v>
      </c>
      <c r="X260" s="1">
        <v>0</v>
      </c>
      <c r="Y260" s="15">
        <v>0</v>
      </c>
      <c r="Z260" s="2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</row>
    <row r="261" spans="1:66" ht="15">
      <c r="A261" s="1">
        <v>70412</v>
      </c>
      <c r="B261" s="1" t="s">
        <v>347</v>
      </c>
      <c r="C261" s="1">
        <v>16</v>
      </c>
      <c r="D261" s="1">
        <v>285</v>
      </c>
      <c r="E261" s="1" t="s">
        <v>64</v>
      </c>
      <c r="F261" s="1">
        <v>387</v>
      </c>
      <c r="G261" s="1" t="s">
        <v>94</v>
      </c>
      <c r="H261" s="2">
        <v>19.100000000000001</v>
      </c>
      <c r="I261" s="2">
        <v>305.60000000000002</v>
      </c>
      <c r="J261" s="10">
        <f t="shared" si="3"/>
        <v>0</v>
      </c>
      <c r="K261" s="11">
        <f t="shared" si="106"/>
        <v>0</v>
      </c>
      <c r="L261" s="1">
        <v>0</v>
      </c>
      <c r="M261" s="1">
        <v>0</v>
      </c>
      <c r="N261" s="5">
        <f t="shared" si="87"/>
        <v>0</v>
      </c>
      <c r="O261" s="16"/>
      <c r="P261" s="16">
        <f t="shared" si="109"/>
        <v>0</v>
      </c>
      <c r="Q261" s="5">
        <v>0</v>
      </c>
      <c r="R261" s="1">
        <v>0</v>
      </c>
      <c r="S261" s="75">
        <v>0</v>
      </c>
      <c r="T261" s="16">
        <f t="shared" si="110"/>
        <v>0</v>
      </c>
      <c r="U261" s="1">
        <v>0</v>
      </c>
      <c r="V261" s="1">
        <v>0</v>
      </c>
      <c r="W261" s="16">
        <f t="shared" si="105"/>
        <v>0</v>
      </c>
      <c r="X261" s="1">
        <v>0</v>
      </c>
      <c r="Y261" s="15">
        <v>0</v>
      </c>
      <c r="Z261" s="2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</row>
    <row r="262" spans="1:66" ht="15">
      <c r="A262" s="1">
        <v>70506</v>
      </c>
      <c r="B262" s="1" t="s">
        <v>351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979.59</v>
      </c>
      <c r="I262" s="2">
        <v>979.59</v>
      </c>
      <c r="J262" s="10">
        <f t="shared" si="3"/>
        <v>0</v>
      </c>
      <c r="K262" s="11">
        <f t="shared" si="106"/>
        <v>0</v>
      </c>
      <c r="L262" s="1">
        <v>0</v>
      </c>
      <c r="M262" s="1">
        <v>0</v>
      </c>
      <c r="N262" s="5">
        <f t="shared" si="87"/>
        <v>0</v>
      </c>
      <c r="O262" s="16"/>
      <c r="P262" s="16">
        <f t="shared" si="109"/>
        <v>0</v>
      </c>
      <c r="Q262" s="5">
        <v>0</v>
      </c>
      <c r="R262" s="1">
        <v>0</v>
      </c>
      <c r="S262" s="75">
        <v>0</v>
      </c>
      <c r="T262" s="16">
        <f t="shared" si="110"/>
        <v>0</v>
      </c>
      <c r="U262" s="1">
        <v>0</v>
      </c>
      <c r="V262" s="1">
        <v>0</v>
      </c>
      <c r="W262" s="16">
        <f t="shared" si="105"/>
        <v>0</v>
      </c>
      <c r="X262" s="1">
        <v>0</v>
      </c>
      <c r="Y262" s="15">
        <v>0</v>
      </c>
      <c r="Z262" s="2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 ht="15">
      <c r="A263" s="1">
        <v>70977</v>
      </c>
      <c r="B263" s="1" t="s">
        <v>2278</v>
      </c>
      <c r="C263" s="1">
        <v>1</v>
      </c>
      <c r="D263" s="1">
        <v>285</v>
      </c>
      <c r="E263" s="1" t="s">
        <v>64</v>
      </c>
      <c r="F263" s="1">
        <v>557</v>
      </c>
      <c r="G263" s="1" t="s">
        <v>69</v>
      </c>
      <c r="H263" s="2">
        <v>86.55</v>
      </c>
      <c r="I263" s="2">
        <v>86.55</v>
      </c>
      <c r="J263" s="10">
        <f t="shared" si="3"/>
        <v>0</v>
      </c>
      <c r="K263" s="11">
        <f t="shared" si="106"/>
        <v>0</v>
      </c>
      <c r="L263" s="1">
        <v>0</v>
      </c>
      <c r="M263" s="1">
        <v>150</v>
      </c>
      <c r="N263" s="5">
        <f t="shared" si="87"/>
        <v>0</v>
      </c>
      <c r="O263" s="16"/>
      <c r="P263" s="16">
        <f t="shared" si="109"/>
        <v>0</v>
      </c>
      <c r="Q263" s="5">
        <v>0</v>
      </c>
      <c r="R263" s="1">
        <v>0</v>
      </c>
      <c r="S263" s="75">
        <v>0</v>
      </c>
      <c r="T263" s="16">
        <f t="shared" si="110"/>
        <v>0</v>
      </c>
      <c r="U263" s="1">
        <v>0</v>
      </c>
      <c r="V263" s="1">
        <v>0</v>
      </c>
      <c r="W263" s="16">
        <f t="shared" si="105"/>
        <v>0</v>
      </c>
      <c r="X263" s="1">
        <v>0</v>
      </c>
      <c r="Y263" s="15">
        <v>0</v>
      </c>
      <c r="Z263" s="2">
        <v>12982.5</v>
      </c>
      <c r="AA263" s="1">
        <v>0</v>
      </c>
      <c r="AB263" s="1">
        <v>0</v>
      </c>
      <c r="AC263" s="1">
        <v>0</v>
      </c>
      <c r="AD263" s="1">
        <v>0</v>
      </c>
      <c r="AE263" s="1">
        <v>150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 ht="15">
      <c r="A264" s="1">
        <v>78181</v>
      </c>
      <c r="B264" s="1" t="s">
        <v>357</v>
      </c>
      <c r="C264" s="1">
        <v>40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3.64</v>
      </c>
      <c r="I264" s="2">
        <v>145.6</v>
      </c>
      <c r="J264" s="10">
        <f t="shared" si="3"/>
        <v>0</v>
      </c>
      <c r="K264" s="11">
        <f t="shared" si="106"/>
        <v>0</v>
      </c>
      <c r="L264" s="1">
        <v>0</v>
      </c>
      <c r="M264" s="1">
        <v>0</v>
      </c>
      <c r="N264" s="5">
        <f t="shared" si="87"/>
        <v>0</v>
      </c>
      <c r="O264" s="16"/>
      <c r="P264" s="16">
        <f t="shared" si="109"/>
        <v>0</v>
      </c>
      <c r="Q264" s="5">
        <v>0</v>
      </c>
      <c r="R264" s="1">
        <v>0</v>
      </c>
      <c r="S264" s="75">
        <v>0</v>
      </c>
      <c r="T264" s="16">
        <f t="shared" si="110"/>
        <v>0</v>
      </c>
      <c r="U264" s="1">
        <v>0</v>
      </c>
      <c r="V264" s="1">
        <v>0</v>
      </c>
      <c r="W264" s="16">
        <f t="shared" si="105"/>
        <v>0</v>
      </c>
      <c r="X264" s="1">
        <v>0</v>
      </c>
      <c r="Y264" s="15">
        <v>0</v>
      </c>
      <c r="Z264" s="2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</row>
    <row r="265" spans="1:66" ht="15">
      <c r="A265" s="1">
        <v>95394</v>
      </c>
      <c r="B265" s="1" t="s">
        <v>359</v>
      </c>
      <c r="C265" s="1">
        <v>10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4</v>
      </c>
      <c r="I265" s="2">
        <v>40</v>
      </c>
      <c r="J265" s="10">
        <f t="shared" si="3"/>
        <v>0</v>
      </c>
      <c r="K265" s="11">
        <f t="shared" si="106"/>
        <v>0</v>
      </c>
      <c r="L265" s="1">
        <v>0</v>
      </c>
      <c r="M265" s="1">
        <v>0</v>
      </c>
      <c r="N265" s="5">
        <f t="shared" si="87"/>
        <v>0</v>
      </c>
      <c r="O265" s="16"/>
      <c r="P265" s="16">
        <f t="shared" si="109"/>
        <v>0</v>
      </c>
      <c r="Q265" s="5">
        <v>0</v>
      </c>
      <c r="R265" s="1">
        <v>0</v>
      </c>
      <c r="S265" s="75">
        <v>0</v>
      </c>
      <c r="T265" s="16">
        <f t="shared" si="110"/>
        <v>0</v>
      </c>
      <c r="U265" s="1">
        <v>0</v>
      </c>
      <c r="V265" s="1">
        <v>0</v>
      </c>
      <c r="W265" s="16">
        <f t="shared" si="105"/>
        <v>0</v>
      </c>
      <c r="X265" s="1">
        <v>0</v>
      </c>
      <c r="Y265" s="15">
        <v>0</v>
      </c>
      <c r="Z265" s="2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 ht="15">
      <c r="A266" s="1">
        <v>95677</v>
      </c>
      <c r="B266" s="1" t="s">
        <v>360</v>
      </c>
      <c r="C266" s="1">
        <v>144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5.8</v>
      </c>
      <c r="I266" s="2">
        <v>835.2</v>
      </c>
      <c r="J266" s="10">
        <f t="shared" si="3"/>
        <v>0</v>
      </c>
      <c r="K266" s="11">
        <f t="shared" si="106"/>
        <v>0</v>
      </c>
      <c r="L266" s="1">
        <v>0</v>
      </c>
      <c r="M266" s="1">
        <v>0</v>
      </c>
      <c r="N266" s="5">
        <f t="shared" si="87"/>
        <v>0</v>
      </c>
      <c r="O266" s="16"/>
      <c r="P266" s="16">
        <f t="shared" si="109"/>
        <v>0</v>
      </c>
      <c r="Q266" s="5">
        <v>0</v>
      </c>
      <c r="R266" s="1">
        <v>0</v>
      </c>
      <c r="S266" s="75">
        <v>0</v>
      </c>
      <c r="T266" s="16">
        <f t="shared" si="110"/>
        <v>0</v>
      </c>
      <c r="U266" s="1">
        <v>0</v>
      </c>
      <c r="V266" s="1">
        <v>0</v>
      </c>
      <c r="W266" s="16">
        <f t="shared" si="105"/>
        <v>0</v>
      </c>
      <c r="X266" s="1">
        <v>0</v>
      </c>
      <c r="Y266" s="15">
        <v>0</v>
      </c>
      <c r="Z266" s="2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</row>
    <row r="267" spans="1:66" ht="15">
      <c r="A267" s="1">
        <v>99546</v>
      </c>
      <c r="B267" s="1" t="s">
        <v>361</v>
      </c>
      <c r="C267" s="1">
        <v>1</v>
      </c>
      <c r="D267" s="1">
        <v>285</v>
      </c>
      <c r="E267" s="1" t="s">
        <v>64</v>
      </c>
      <c r="F267" s="1">
        <v>285</v>
      </c>
      <c r="G267" s="1" t="s">
        <v>64</v>
      </c>
      <c r="H267" s="2">
        <v>285</v>
      </c>
      <c r="I267" s="2">
        <v>285</v>
      </c>
      <c r="J267" s="10">
        <f t="shared" si="3"/>
        <v>0</v>
      </c>
      <c r="K267" s="11">
        <f t="shared" si="106"/>
        <v>0</v>
      </c>
      <c r="L267" s="1">
        <v>0</v>
      </c>
      <c r="M267" s="1">
        <v>0</v>
      </c>
      <c r="N267" s="5">
        <f t="shared" si="87"/>
        <v>0</v>
      </c>
      <c r="O267" s="16"/>
      <c r="P267" s="16">
        <f t="shared" si="109"/>
        <v>0</v>
      </c>
      <c r="Q267" s="5">
        <v>0</v>
      </c>
      <c r="R267" s="1">
        <v>0</v>
      </c>
      <c r="S267" s="75">
        <v>0</v>
      </c>
      <c r="T267" s="16">
        <f t="shared" si="110"/>
        <v>0</v>
      </c>
      <c r="U267" s="1">
        <v>0</v>
      </c>
      <c r="V267" s="1">
        <v>0</v>
      </c>
      <c r="W267" s="16">
        <f t="shared" si="105"/>
        <v>0</v>
      </c>
      <c r="X267" s="1">
        <v>0</v>
      </c>
      <c r="Y267" s="15">
        <v>0</v>
      </c>
      <c r="Z267" s="2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</row>
    <row r="268" spans="1:66" ht="12.75">
      <c r="H268" s="17"/>
      <c r="I268" s="17"/>
      <c r="J268" s="17"/>
      <c r="N268" s="16"/>
      <c r="Y268" s="17"/>
      <c r="Z268" s="17"/>
    </row>
    <row r="269" spans="1:66" ht="12.75">
      <c r="H269" s="17"/>
      <c r="I269" s="17"/>
      <c r="J269" s="17"/>
      <c r="N269" s="16"/>
      <c r="Y269" s="17"/>
      <c r="Z269" s="17"/>
    </row>
    <row r="270" spans="1:66" ht="12.75">
      <c r="H270" s="17"/>
      <c r="I270" s="17"/>
      <c r="J270" s="17"/>
      <c r="N270" s="16"/>
      <c r="Y270" s="17"/>
      <c r="Z270" s="17"/>
    </row>
    <row r="271" spans="1:66" ht="12.75">
      <c r="H271" s="17"/>
      <c r="I271" s="17"/>
      <c r="J271" s="17"/>
      <c r="N271" s="16"/>
      <c r="Y271" s="17"/>
      <c r="Z271" s="17"/>
    </row>
    <row r="272" spans="1:66" ht="12.75">
      <c r="H272" s="17"/>
      <c r="I272" s="17"/>
      <c r="J272" s="17"/>
      <c r="N272" s="16"/>
      <c r="Y272" s="17"/>
      <c r="Z272" s="17"/>
    </row>
    <row r="273" spans="8:26" ht="12.75">
      <c r="H273" s="17"/>
      <c r="I273" s="17"/>
      <c r="J273" s="17"/>
      <c r="N273" s="16"/>
      <c r="Y273" s="17"/>
      <c r="Z273" s="17"/>
    </row>
    <row r="274" spans="8:26" ht="12.75">
      <c r="H274" s="17"/>
      <c r="I274" s="17"/>
      <c r="J274" s="17"/>
      <c r="N274" s="16"/>
      <c r="Y274" s="17"/>
      <c r="Z274" s="17"/>
    </row>
    <row r="275" spans="8:26" ht="12.75">
      <c r="H275" s="17"/>
      <c r="I275" s="17"/>
      <c r="J275" s="17"/>
      <c r="N275" s="16"/>
      <c r="Y275" s="17"/>
      <c r="Z275" s="17"/>
    </row>
    <row r="276" spans="8:26" ht="12.75">
      <c r="H276" s="17"/>
      <c r="I276" s="17"/>
      <c r="J276" s="17"/>
      <c r="N276" s="16"/>
      <c r="Y276" s="17"/>
      <c r="Z276" s="17"/>
    </row>
    <row r="277" spans="8:26" ht="12.75">
      <c r="H277" s="17"/>
      <c r="I277" s="17"/>
      <c r="J277" s="17"/>
      <c r="N277" s="16"/>
      <c r="Y277" s="17"/>
      <c r="Z277" s="17"/>
    </row>
    <row r="278" spans="8:26" ht="12.75">
      <c r="H278" s="17"/>
      <c r="I278" s="17"/>
      <c r="J278" s="17"/>
      <c r="N278" s="16"/>
      <c r="Y278" s="17"/>
      <c r="Z278" s="17"/>
    </row>
    <row r="279" spans="8:26" ht="12.75">
      <c r="H279" s="17"/>
      <c r="I279" s="17"/>
      <c r="J279" s="17"/>
      <c r="N279" s="16"/>
      <c r="Y279" s="17"/>
      <c r="Z279" s="17"/>
    </row>
    <row r="280" spans="8:26" ht="12.75">
      <c r="H280" s="17"/>
      <c r="I280" s="17"/>
      <c r="J280" s="17"/>
      <c r="N280" s="16"/>
      <c r="Y280" s="17"/>
      <c r="Z280" s="17"/>
    </row>
    <row r="281" spans="8:26" ht="12.75">
      <c r="H281" s="17"/>
      <c r="I281" s="17"/>
      <c r="J281" s="17"/>
      <c r="N281" s="16"/>
      <c r="Y281" s="17"/>
      <c r="Z281" s="17"/>
    </row>
    <row r="282" spans="8:26" ht="12.75">
      <c r="H282" s="17"/>
      <c r="I282" s="17"/>
      <c r="J282" s="17"/>
      <c r="N282" s="16"/>
      <c r="Y282" s="17"/>
      <c r="Z282" s="17"/>
    </row>
    <row r="283" spans="8:26" ht="12.75">
      <c r="H283" s="17"/>
      <c r="I283" s="17"/>
      <c r="J283" s="17"/>
      <c r="N283" s="16"/>
      <c r="Y283" s="17"/>
      <c r="Z283" s="17"/>
    </row>
    <row r="284" spans="8:26" ht="12.75">
      <c r="H284" s="17"/>
      <c r="I284" s="17"/>
      <c r="J284" s="17"/>
      <c r="N284" s="16"/>
      <c r="Y284" s="17"/>
      <c r="Z284" s="17"/>
    </row>
    <row r="285" spans="8:26" ht="12.75">
      <c r="H285" s="17"/>
      <c r="I285" s="17"/>
      <c r="J285" s="17"/>
      <c r="N285" s="16"/>
      <c r="Y285" s="17"/>
      <c r="Z285" s="17"/>
    </row>
    <row r="286" spans="8:26" ht="12.75">
      <c r="H286" s="17"/>
      <c r="I286" s="17"/>
      <c r="J286" s="17"/>
      <c r="N286" s="16"/>
      <c r="Y286" s="17"/>
      <c r="Z286" s="17"/>
    </row>
    <row r="287" spans="8:26" ht="12.75">
      <c r="H287" s="17"/>
      <c r="I287" s="17"/>
      <c r="J287" s="17"/>
      <c r="N287" s="16"/>
      <c r="Y287" s="17"/>
      <c r="Z287" s="17"/>
    </row>
    <row r="288" spans="8:26" ht="12.75">
      <c r="H288" s="17"/>
      <c r="I288" s="17"/>
      <c r="J288" s="17"/>
      <c r="N288" s="16"/>
      <c r="Y288" s="17"/>
      <c r="Z288" s="17"/>
    </row>
    <row r="289" spans="8:26" ht="12.75">
      <c r="H289" s="17"/>
      <c r="I289" s="17"/>
      <c r="J289" s="17"/>
      <c r="N289" s="16"/>
      <c r="Y289" s="17"/>
      <c r="Z289" s="17"/>
    </row>
    <row r="290" spans="8:26" ht="12.75">
      <c r="H290" s="17"/>
      <c r="I290" s="17"/>
      <c r="J290" s="17"/>
      <c r="N290" s="16"/>
      <c r="Y290" s="17"/>
      <c r="Z290" s="17"/>
    </row>
    <row r="291" spans="8:26" ht="12.75">
      <c r="H291" s="17"/>
      <c r="I291" s="17"/>
      <c r="J291" s="17"/>
      <c r="N291" s="16"/>
      <c r="Y291" s="17"/>
      <c r="Z291" s="17"/>
    </row>
    <row r="292" spans="8:26" ht="12.75">
      <c r="H292" s="17"/>
      <c r="I292" s="17"/>
      <c r="J292" s="17"/>
      <c r="N292" s="16"/>
      <c r="Y292" s="17"/>
      <c r="Z292" s="17"/>
    </row>
    <row r="293" spans="8:26" ht="12.75">
      <c r="H293" s="17"/>
      <c r="I293" s="17"/>
      <c r="J293" s="17"/>
      <c r="N293" s="16"/>
      <c r="Y293" s="17"/>
      <c r="Z293" s="17"/>
    </row>
    <row r="294" spans="8:26" ht="12.75">
      <c r="H294" s="17"/>
      <c r="I294" s="17"/>
      <c r="J294" s="17"/>
      <c r="N294" s="16"/>
      <c r="Y294" s="17"/>
      <c r="Z294" s="17"/>
    </row>
    <row r="295" spans="8:26" ht="12.75">
      <c r="H295" s="17"/>
      <c r="I295" s="17"/>
      <c r="J295" s="17"/>
      <c r="N295" s="16"/>
      <c r="Y295" s="17"/>
      <c r="Z295" s="17"/>
    </row>
    <row r="296" spans="8:26" ht="12.75">
      <c r="H296" s="17"/>
      <c r="I296" s="17"/>
      <c r="J296" s="17"/>
      <c r="N296" s="16"/>
      <c r="Y296" s="17"/>
      <c r="Z296" s="17"/>
    </row>
    <row r="297" spans="8:26" ht="12.75">
      <c r="H297" s="17"/>
      <c r="I297" s="17"/>
      <c r="J297" s="17"/>
      <c r="N297" s="16"/>
      <c r="Y297" s="17"/>
      <c r="Z297" s="17"/>
    </row>
    <row r="298" spans="8:26" ht="12.75">
      <c r="H298" s="17"/>
      <c r="I298" s="17"/>
      <c r="J298" s="17"/>
      <c r="N298" s="16"/>
      <c r="Y298" s="17"/>
      <c r="Z298" s="17"/>
    </row>
    <row r="299" spans="8:26" ht="12.75">
      <c r="H299" s="17"/>
      <c r="I299" s="17"/>
      <c r="J299" s="17"/>
      <c r="N299" s="16"/>
      <c r="Y299" s="17"/>
      <c r="Z299" s="17"/>
    </row>
    <row r="300" spans="8:26" ht="12.75">
      <c r="H300" s="17"/>
      <c r="I300" s="17"/>
      <c r="J300" s="17"/>
      <c r="N300" s="16"/>
      <c r="Y300" s="17"/>
      <c r="Z300" s="17"/>
    </row>
    <row r="301" spans="8:26" ht="12.75">
      <c r="H301" s="17"/>
      <c r="I301" s="17"/>
      <c r="J301" s="17"/>
      <c r="N301" s="16"/>
      <c r="Y301" s="17"/>
      <c r="Z301" s="17"/>
    </row>
    <row r="302" spans="8:26" ht="12.75">
      <c r="H302" s="17"/>
      <c r="I302" s="17"/>
      <c r="J302" s="17"/>
      <c r="N302" s="16"/>
      <c r="Y302" s="17"/>
      <c r="Z302" s="17"/>
    </row>
    <row r="303" spans="8:26" ht="12.75">
      <c r="H303" s="17"/>
      <c r="I303" s="17"/>
      <c r="J303" s="17"/>
      <c r="N303" s="16"/>
      <c r="Y303" s="17"/>
      <c r="Z303" s="17"/>
    </row>
    <row r="304" spans="8:26" ht="12.75">
      <c r="H304" s="17"/>
      <c r="I304" s="17"/>
      <c r="J304" s="17"/>
      <c r="N304" s="16"/>
      <c r="Y304" s="17"/>
      <c r="Z304" s="17"/>
    </row>
    <row r="305" spans="8:26" ht="12.75">
      <c r="H305" s="17"/>
      <c r="I305" s="17"/>
      <c r="J305" s="17"/>
      <c r="N305" s="16"/>
      <c r="Y305" s="17"/>
      <c r="Z305" s="17"/>
    </row>
    <row r="306" spans="8:26" ht="12.75">
      <c r="H306" s="17"/>
      <c r="I306" s="17"/>
      <c r="J306" s="17"/>
      <c r="N306" s="16"/>
      <c r="Y306" s="17"/>
      <c r="Z306" s="17"/>
    </row>
    <row r="307" spans="8:26" ht="12.75">
      <c r="H307" s="17"/>
      <c r="I307" s="17"/>
      <c r="J307" s="17"/>
      <c r="N307" s="16"/>
      <c r="Y307" s="17"/>
      <c r="Z307" s="17"/>
    </row>
    <row r="308" spans="8:26" ht="12.75">
      <c r="H308" s="17"/>
      <c r="I308" s="17"/>
      <c r="J308" s="17"/>
      <c r="N308" s="16"/>
      <c r="Y308" s="17"/>
      <c r="Z308" s="17"/>
    </row>
    <row r="309" spans="8:26" ht="12.75">
      <c r="H309" s="17"/>
      <c r="I309" s="17"/>
      <c r="J309" s="17"/>
      <c r="N309" s="16"/>
      <c r="Y309" s="17"/>
      <c r="Z309" s="17"/>
    </row>
    <row r="310" spans="8:26" ht="12.75">
      <c r="H310" s="17"/>
      <c r="I310" s="17"/>
      <c r="J310" s="17"/>
      <c r="N310" s="16"/>
      <c r="Y310" s="17"/>
      <c r="Z310" s="17"/>
    </row>
    <row r="311" spans="8:26" ht="12.75">
      <c r="H311" s="17"/>
      <c r="I311" s="17"/>
      <c r="J311" s="17"/>
      <c r="N311" s="16"/>
      <c r="Y311" s="17"/>
      <c r="Z311" s="17"/>
    </row>
    <row r="312" spans="8:26" ht="12.75">
      <c r="H312" s="17"/>
      <c r="I312" s="17"/>
      <c r="J312" s="17"/>
      <c r="N312" s="16"/>
      <c r="Y312" s="17"/>
      <c r="Z312" s="17"/>
    </row>
    <row r="313" spans="8:26" ht="12.75">
      <c r="H313" s="17"/>
      <c r="I313" s="17"/>
      <c r="J313" s="17"/>
      <c r="N313" s="16"/>
      <c r="Y313" s="17"/>
      <c r="Z313" s="17"/>
    </row>
    <row r="314" spans="8:26" ht="12.75">
      <c r="H314" s="17"/>
      <c r="I314" s="17"/>
      <c r="J314" s="17"/>
      <c r="N314" s="16"/>
      <c r="Y314" s="17"/>
      <c r="Z314" s="17"/>
    </row>
    <row r="315" spans="8:26" ht="12.75">
      <c r="H315" s="17"/>
      <c r="I315" s="17"/>
      <c r="J315" s="17"/>
      <c r="N315" s="16"/>
      <c r="Y315" s="17"/>
      <c r="Z315" s="17"/>
    </row>
    <row r="316" spans="8:26" ht="12.75">
      <c r="H316" s="17"/>
      <c r="I316" s="17"/>
      <c r="J316" s="17"/>
      <c r="N316" s="16"/>
      <c r="Y316" s="17"/>
      <c r="Z316" s="17"/>
    </row>
    <row r="317" spans="8:26" ht="12.75">
      <c r="H317" s="17"/>
      <c r="I317" s="17"/>
      <c r="J317" s="17"/>
      <c r="N317" s="16"/>
      <c r="Y317" s="17"/>
      <c r="Z317" s="17"/>
    </row>
    <row r="318" spans="8:26" ht="12.75">
      <c r="H318" s="17"/>
      <c r="I318" s="17"/>
      <c r="J318" s="17"/>
      <c r="N318" s="16"/>
      <c r="Y318" s="17"/>
      <c r="Z318" s="17"/>
    </row>
    <row r="319" spans="8:26" ht="12.75">
      <c r="H319" s="17"/>
      <c r="I319" s="17"/>
      <c r="J319" s="17"/>
      <c r="N319" s="16"/>
      <c r="Y319" s="17"/>
      <c r="Z319" s="17"/>
    </row>
    <row r="320" spans="8:26" ht="12.75">
      <c r="H320" s="17"/>
      <c r="I320" s="17"/>
      <c r="J320" s="17"/>
      <c r="N320" s="16"/>
      <c r="Y320" s="17"/>
      <c r="Z320" s="17"/>
    </row>
    <row r="321" spans="8:26" ht="12.75">
      <c r="H321" s="17"/>
      <c r="I321" s="17"/>
      <c r="J321" s="17"/>
      <c r="N321" s="16"/>
      <c r="Y321" s="17"/>
      <c r="Z321" s="17"/>
    </row>
    <row r="322" spans="8:26" ht="12.75">
      <c r="H322" s="17"/>
      <c r="I322" s="17"/>
      <c r="J322" s="17"/>
      <c r="N322" s="16"/>
      <c r="Y322" s="17"/>
      <c r="Z322" s="17"/>
    </row>
    <row r="323" spans="8:26" ht="12.75">
      <c r="H323" s="17"/>
      <c r="I323" s="17"/>
      <c r="J323" s="17"/>
      <c r="N323" s="16"/>
      <c r="Y323" s="17"/>
      <c r="Z323" s="17"/>
    </row>
    <row r="324" spans="8:26" ht="12.75">
      <c r="H324" s="17"/>
      <c r="I324" s="17"/>
      <c r="J324" s="17"/>
      <c r="N324" s="16"/>
      <c r="Y324" s="17"/>
      <c r="Z324" s="17"/>
    </row>
    <row r="325" spans="8:26" ht="12.75">
      <c r="H325" s="17"/>
      <c r="I325" s="17"/>
      <c r="J325" s="17"/>
      <c r="N325" s="16"/>
      <c r="Y325" s="17"/>
      <c r="Z325" s="17"/>
    </row>
    <row r="326" spans="8:26" ht="12.75">
      <c r="H326" s="17"/>
      <c r="I326" s="17"/>
      <c r="J326" s="17"/>
      <c r="N326" s="16"/>
      <c r="Y326" s="17"/>
      <c r="Z326" s="17"/>
    </row>
    <row r="327" spans="8:26" ht="12.75">
      <c r="H327" s="17"/>
      <c r="I327" s="17"/>
      <c r="J327" s="17"/>
      <c r="N327" s="16"/>
      <c r="Y327" s="17"/>
      <c r="Z327" s="17"/>
    </row>
    <row r="328" spans="8:26" ht="12.75">
      <c r="H328" s="17"/>
      <c r="I328" s="17"/>
      <c r="J328" s="17"/>
      <c r="N328" s="16"/>
      <c r="Y328" s="17"/>
      <c r="Z328" s="17"/>
    </row>
    <row r="329" spans="8:26" ht="12.75">
      <c r="H329" s="17"/>
      <c r="I329" s="17"/>
      <c r="J329" s="17"/>
      <c r="N329" s="16"/>
      <c r="Y329" s="17"/>
      <c r="Z329" s="17"/>
    </row>
    <row r="330" spans="8:26" ht="12.75">
      <c r="H330" s="17"/>
      <c r="I330" s="17"/>
      <c r="J330" s="17"/>
      <c r="N330" s="16"/>
      <c r="Y330" s="17"/>
      <c r="Z330" s="17"/>
    </row>
    <row r="331" spans="8:26" ht="12.75">
      <c r="H331" s="17"/>
      <c r="I331" s="17"/>
      <c r="J331" s="17"/>
      <c r="N331" s="16"/>
      <c r="Y331" s="17"/>
      <c r="Z331" s="17"/>
    </row>
    <row r="332" spans="8:26" ht="12.75">
      <c r="H332" s="17"/>
      <c r="I332" s="17"/>
      <c r="J332" s="17"/>
      <c r="N332" s="16"/>
      <c r="Y332" s="17"/>
      <c r="Z332" s="17"/>
    </row>
    <row r="333" spans="8:26" ht="12.75">
      <c r="H333" s="17"/>
      <c r="I333" s="17"/>
      <c r="J333" s="17"/>
      <c r="N333" s="16"/>
      <c r="Y333" s="17"/>
      <c r="Z333" s="17"/>
    </row>
    <row r="334" spans="8:26" ht="12.75">
      <c r="H334" s="17"/>
      <c r="I334" s="17"/>
      <c r="J334" s="17"/>
      <c r="N334" s="16"/>
      <c r="Y334" s="17"/>
      <c r="Z334" s="17"/>
    </row>
    <row r="335" spans="8:26" ht="12.75">
      <c r="H335" s="17"/>
      <c r="I335" s="17"/>
      <c r="J335" s="17"/>
      <c r="N335" s="16"/>
      <c r="Y335" s="17"/>
      <c r="Z335" s="17"/>
    </row>
    <row r="336" spans="8:26" ht="12.75">
      <c r="H336" s="17"/>
      <c r="I336" s="17"/>
      <c r="J336" s="17"/>
      <c r="N336" s="16"/>
      <c r="Y336" s="17"/>
      <c r="Z336" s="17"/>
    </row>
    <row r="337" spans="8:26" ht="12.75">
      <c r="H337" s="17"/>
      <c r="I337" s="17"/>
      <c r="J337" s="17"/>
      <c r="N337" s="16"/>
      <c r="Y337" s="17"/>
      <c r="Z337" s="17"/>
    </row>
    <row r="338" spans="8:26" ht="12.75">
      <c r="H338" s="17"/>
      <c r="I338" s="17"/>
      <c r="J338" s="17"/>
      <c r="N338" s="16"/>
      <c r="Y338" s="17"/>
      <c r="Z338" s="17"/>
    </row>
    <row r="339" spans="8:26" ht="12.75">
      <c r="H339" s="17"/>
      <c r="I339" s="17"/>
      <c r="J339" s="17"/>
      <c r="N339" s="16"/>
      <c r="Y339" s="17"/>
      <c r="Z339" s="17"/>
    </row>
    <row r="340" spans="8:26" ht="12.75">
      <c r="H340" s="17"/>
      <c r="I340" s="17"/>
      <c r="J340" s="17"/>
      <c r="N340" s="16"/>
      <c r="Y340" s="17"/>
      <c r="Z340" s="17"/>
    </row>
    <row r="341" spans="8:26" ht="12.75">
      <c r="H341" s="17"/>
      <c r="I341" s="17"/>
      <c r="J341" s="17"/>
      <c r="N341" s="16"/>
      <c r="Y341" s="17"/>
      <c r="Z341" s="17"/>
    </row>
    <row r="342" spans="8:26" ht="12.75">
      <c r="H342" s="17"/>
      <c r="I342" s="17"/>
      <c r="J342" s="17"/>
      <c r="N342" s="16"/>
      <c r="Y342" s="17"/>
      <c r="Z342" s="17"/>
    </row>
    <row r="343" spans="8:26" ht="12.75">
      <c r="H343" s="17"/>
      <c r="I343" s="17"/>
      <c r="J343" s="17"/>
      <c r="N343" s="16"/>
      <c r="Y343" s="17"/>
      <c r="Z343" s="17"/>
    </row>
    <row r="344" spans="8:26" ht="12.75">
      <c r="H344" s="17"/>
      <c r="I344" s="17"/>
      <c r="J344" s="17"/>
      <c r="N344" s="16"/>
      <c r="Y344" s="17"/>
      <c r="Z344" s="17"/>
    </row>
    <row r="345" spans="8:26" ht="12.75">
      <c r="H345" s="17"/>
      <c r="I345" s="17"/>
      <c r="J345" s="17"/>
      <c r="N345" s="16"/>
      <c r="Y345" s="17"/>
      <c r="Z345" s="17"/>
    </row>
    <row r="346" spans="8:26" ht="12.75">
      <c r="H346" s="17"/>
      <c r="I346" s="17"/>
      <c r="J346" s="17"/>
      <c r="N346" s="16"/>
      <c r="Y346" s="17"/>
      <c r="Z346" s="17"/>
    </row>
    <row r="347" spans="8:26" ht="12.75">
      <c r="H347" s="17"/>
      <c r="I347" s="17"/>
      <c r="J347" s="17"/>
      <c r="N347" s="16"/>
      <c r="Y347" s="17"/>
      <c r="Z347" s="17"/>
    </row>
    <row r="348" spans="8:26" ht="12.75">
      <c r="H348" s="17"/>
      <c r="I348" s="17"/>
      <c r="J348" s="17"/>
      <c r="N348" s="16"/>
      <c r="Y348" s="17"/>
      <c r="Z348" s="17"/>
    </row>
    <row r="349" spans="8:26" ht="12.75">
      <c r="H349" s="17"/>
      <c r="I349" s="17"/>
      <c r="J349" s="17"/>
      <c r="N349" s="16"/>
      <c r="Y349" s="17"/>
      <c r="Z349" s="17"/>
    </row>
    <row r="350" spans="8:26" ht="12.75">
      <c r="H350" s="17"/>
      <c r="I350" s="17"/>
      <c r="J350" s="17"/>
      <c r="N350" s="16"/>
      <c r="Y350" s="17"/>
      <c r="Z350" s="17"/>
    </row>
    <row r="351" spans="8:26" ht="12.75">
      <c r="H351" s="17"/>
      <c r="I351" s="17"/>
      <c r="J351" s="17"/>
      <c r="N351" s="16"/>
      <c r="Y351" s="17"/>
      <c r="Z351" s="17"/>
    </row>
    <row r="352" spans="8:26" ht="12.75">
      <c r="H352" s="17"/>
      <c r="I352" s="17"/>
      <c r="J352" s="17"/>
      <c r="N352" s="16"/>
      <c r="Y352" s="17"/>
      <c r="Z352" s="17"/>
    </row>
    <row r="353" spans="8:26" ht="12.75">
      <c r="H353" s="17"/>
      <c r="I353" s="17"/>
      <c r="J353" s="17"/>
      <c r="N353" s="16"/>
      <c r="Y353" s="17"/>
      <c r="Z353" s="17"/>
    </row>
    <row r="354" spans="8:26" ht="12.75">
      <c r="H354" s="17"/>
      <c r="I354" s="17"/>
      <c r="J354" s="17"/>
      <c r="N354" s="16"/>
      <c r="Y354" s="17"/>
      <c r="Z354" s="17"/>
    </row>
    <row r="355" spans="8:26" ht="12.75">
      <c r="H355" s="17"/>
      <c r="I355" s="17"/>
      <c r="J355" s="17"/>
      <c r="N355" s="16"/>
      <c r="Y355" s="17"/>
      <c r="Z355" s="17"/>
    </row>
    <row r="356" spans="8:26" ht="12.75">
      <c r="H356" s="17"/>
      <c r="I356" s="17"/>
      <c r="J356" s="17"/>
      <c r="N356" s="16"/>
      <c r="Y356" s="17"/>
      <c r="Z356" s="17"/>
    </row>
    <row r="357" spans="8:26" ht="12.75">
      <c r="H357" s="17"/>
      <c r="I357" s="17"/>
      <c r="J357" s="17"/>
      <c r="N357" s="16"/>
      <c r="Y357" s="17"/>
      <c r="Z357" s="17"/>
    </row>
    <row r="358" spans="8:26" ht="12.75">
      <c r="H358" s="17"/>
      <c r="I358" s="17"/>
      <c r="J358" s="17"/>
      <c r="N358" s="16"/>
      <c r="Y358" s="17"/>
      <c r="Z358" s="17"/>
    </row>
    <row r="359" spans="8:26" ht="12.75">
      <c r="H359" s="17"/>
      <c r="I359" s="17"/>
      <c r="J359" s="17"/>
      <c r="N359" s="16"/>
      <c r="Y359" s="17"/>
      <c r="Z359" s="17"/>
    </row>
    <row r="360" spans="8:26" ht="12.75">
      <c r="H360" s="17"/>
      <c r="I360" s="17"/>
      <c r="J360" s="17"/>
      <c r="N360" s="16"/>
      <c r="Y360" s="17"/>
      <c r="Z360" s="17"/>
    </row>
    <row r="361" spans="8:26" ht="12.75">
      <c r="H361" s="17"/>
      <c r="I361" s="17"/>
      <c r="J361" s="17"/>
      <c r="N361" s="16"/>
      <c r="Y361" s="17"/>
      <c r="Z361" s="17"/>
    </row>
    <row r="362" spans="8:26" ht="12.75">
      <c r="H362" s="17"/>
      <c r="I362" s="17"/>
      <c r="J362" s="17"/>
      <c r="N362" s="16"/>
      <c r="Y362" s="17"/>
      <c r="Z362" s="17"/>
    </row>
    <row r="363" spans="8:26" ht="12.75">
      <c r="H363" s="17"/>
      <c r="I363" s="17"/>
      <c r="J363" s="17"/>
      <c r="N363" s="16"/>
      <c r="Y363" s="17"/>
      <c r="Z363" s="17"/>
    </row>
    <row r="364" spans="8:26" ht="12.75">
      <c r="H364" s="17"/>
      <c r="I364" s="17"/>
      <c r="J364" s="17"/>
      <c r="N364" s="16"/>
      <c r="Y364" s="17"/>
      <c r="Z364" s="17"/>
    </row>
    <row r="365" spans="8:26" ht="12.75">
      <c r="H365" s="17"/>
      <c r="I365" s="17"/>
      <c r="J365" s="17"/>
      <c r="N365" s="16"/>
      <c r="Y365" s="17"/>
      <c r="Z365" s="17"/>
    </row>
    <row r="366" spans="8:26" ht="12.75">
      <c r="H366" s="17"/>
      <c r="I366" s="17"/>
      <c r="J366" s="17"/>
      <c r="N366" s="16"/>
      <c r="Y366" s="17"/>
      <c r="Z366" s="17"/>
    </row>
    <row r="367" spans="8:26" ht="12.75">
      <c r="H367" s="17"/>
      <c r="I367" s="17"/>
      <c r="J367" s="17"/>
      <c r="N367" s="16"/>
      <c r="Y367" s="17"/>
      <c r="Z367" s="17"/>
    </row>
    <row r="368" spans="8:26" ht="12.75">
      <c r="H368" s="17"/>
      <c r="I368" s="17"/>
      <c r="J368" s="17"/>
      <c r="N368" s="16"/>
      <c r="Y368" s="17"/>
      <c r="Z368" s="17"/>
    </row>
    <row r="369" spans="8:26" ht="12.75">
      <c r="H369" s="17"/>
      <c r="I369" s="17"/>
      <c r="J369" s="17"/>
      <c r="N369" s="16"/>
      <c r="Y369" s="17"/>
      <c r="Z369" s="17"/>
    </row>
    <row r="370" spans="8:26" ht="12.75">
      <c r="H370" s="17"/>
      <c r="I370" s="17"/>
      <c r="J370" s="17"/>
      <c r="N370" s="16"/>
      <c r="Y370" s="17"/>
      <c r="Z370" s="17"/>
    </row>
    <row r="371" spans="8:26" ht="12.75">
      <c r="H371" s="17"/>
      <c r="I371" s="17"/>
      <c r="J371" s="17"/>
      <c r="N371" s="16"/>
      <c r="Y371" s="17"/>
      <c r="Z371" s="17"/>
    </row>
    <row r="372" spans="8:26" ht="12.75">
      <c r="H372" s="17"/>
      <c r="I372" s="17"/>
      <c r="J372" s="17"/>
      <c r="N372" s="16"/>
      <c r="Y372" s="17"/>
      <c r="Z372" s="17"/>
    </row>
    <row r="373" spans="8:26" ht="12.75">
      <c r="H373" s="17"/>
      <c r="I373" s="17"/>
      <c r="J373" s="17"/>
      <c r="N373" s="16"/>
      <c r="Y373" s="17"/>
      <c r="Z373" s="17"/>
    </row>
    <row r="374" spans="8:26" ht="12.75">
      <c r="H374" s="17"/>
      <c r="I374" s="17"/>
      <c r="J374" s="17"/>
      <c r="N374" s="16"/>
      <c r="Y374" s="17"/>
      <c r="Z374" s="17"/>
    </row>
    <row r="375" spans="8:26" ht="12.75">
      <c r="H375" s="17"/>
      <c r="I375" s="17"/>
      <c r="J375" s="17"/>
      <c r="N375" s="16"/>
      <c r="Y375" s="17"/>
      <c r="Z375" s="17"/>
    </row>
    <row r="376" spans="8:26" ht="12.75">
      <c r="H376" s="17"/>
      <c r="I376" s="17"/>
      <c r="J376" s="17"/>
      <c r="N376" s="16"/>
      <c r="Y376" s="17"/>
      <c r="Z376" s="17"/>
    </row>
    <row r="377" spans="8:26" ht="12.75">
      <c r="H377" s="17"/>
      <c r="I377" s="17"/>
      <c r="J377" s="17"/>
      <c r="N377" s="16"/>
      <c r="Y377" s="17"/>
      <c r="Z377" s="17"/>
    </row>
    <row r="378" spans="8:26" ht="12.75">
      <c r="H378" s="17"/>
      <c r="I378" s="17"/>
      <c r="J378" s="17"/>
      <c r="N378" s="16"/>
      <c r="Y378" s="17"/>
      <c r="Z378" s="17"/>
    </row>
    <row r="379" spans="8:26" ht="12.75">
      <c r="H379" s="17"/>
      <c r="I379" s="17"/>
      <c r="J379" s="17"/>
      <c r="N379" s="16"/>
      <c r="Y379" s="17"/>
      <c r="Z379" s="17"/>
    </row>
    <row r="380" spans="8:26" ht="12.75">
      <c r="H380" s="17"/>
      <c r="I380" s="17"/>
      <c r="J380" s="17"/>
      <c r="N380" s="16"/>
      <c r="Y380" s="17"/>
      <c r="Z380" s="17"/>
    </row>
    <row r="381" spans="8:26" ht="12.75">
      <c r="H381" s="17"/>
      <c r="I381" s="17"/>
      <c r="J381" s="17"/>
      <c r="N381" s="16"/>
      <c r="Y381" s="17"/>
      <c r="Z381" s="17"/>
    </row>
    <row r="382" spans="8:26" ht="12.75">
      <c r="H382" s="17"/>
      <c r="I382" s="17"/>
      <c r="J382" s="17"/>
      <c r="N382" s="16"/>
      <c r="Y382" s="17"/>
      <c r="Z382" s="17"/>
    </row>
    <row r="383" spans="8:26" ht="12.75">
      <c r="H383" s="17"/>
      <c r="I383" s="17"/>
      <c r="J383" s="17"/>
      <c r="N383" s="16"/>
      <c r="Y383" s="17"/>
      <c r="Z383" s="17"/>
    </row>
    <row r="384" spans="8:26" ht="12.75">
      <c r="H384" s="17"/>
      <c r="I384" s="17"/>
      <c r="J384" s="17"/>
      <c r="N384" s="16"/>
      <c r="Y384" s="17"/>
      <c r="Z384" s="17"/>
    </row>
    <row r="385" spans="8:26" ht="12.75">
      <c r="H385" s="17"/>
      <c r="I385" s="17"/>
      <c r="J385" s="17"/>
      <c r="N385" s="16"/>
      <c r="Y385" s="17"/>
      <c r="Z385" s="17"/>
    </row>
    <row r="386" spans="8:26" ht="12.75">
      <c r="H386" s="17"/>
      <c r="I386" s="17"/>
      <c r="J386" s="17"/>
      <c r="N386" s="16"/>
      <c r="Y386" s="17"/>
      <c r="Z386" s="17"/>
    </row>
    <row r="387" spans="8:26" ht="12.75">
      <c r="H387" s="17"/>
      <c r="I387" s="17"/>
      <c r="J387" s="17"/>
      <c r="N387" s="16"/>
      <c r="Y387" s="17"/>
      <c r="Z387" s="17"/>
    </row>
    <row r="388" spans="8:26" ht="12.75">
      <c r="H388" s="17"/>
      <c r="I388" s="17"/>
      <c r="J388" s="17"/>
      <c r="N388" s="16"/>
      <c r="Y388" s="17"/>
      <c r="Z388" s="17"/>
    </row>
    <row r="389" spans="8:26" ht="12.75">
      <c r="H389" s="17"/>
      <c r="I389" s="17"/>
      <c r="J389" s="17"/>
      <c r="N389" s="16"/>
      <c r="Y389" s="17"/>
      <c r="Z389" s="17"/>
    </row>
    <row r="390" spans="8:26" ht="12.75">
      <c r="H390" s="17"/>
      <c r="I390" s="17"/>
      <c r="J390" s="17"/>
      <c r="N390" s="16"/>
      <c r="Y390" s="17"/>
      <c r="Z390" s="17"/>
    </row>
    <row r="391" spans="8:26" ht="12.75">
      <c r="H391" s="17"/>
      <c r="I391" s="17"/>
      <c r="J391" s="17"/>
      <c r="N391" s="16"/>
      <c r="Y391" s="17"/>
      <c r="Z391" s="17"/>
    </row>
    <row r="392" spans="8:26" ht="12.75">
      <c r="H392" s="17"/>
      <c r="I392" s="17"/>
      <c r="J392" s="17"/>
      <c r="N392" s="16"/>
      <c r="Y392" s="17"/>
      <c r="Z392" s="17"/>
    </row>
    <row r="393" spans="8:26" ht="12.75">
      <c r="H393" s="17"/>
      <c r="I393" s="17"/>
      <c r="J393" s="17"/>
      <c r="N393" s="16"/>
      <c r="Y393" s="17"/>
      <c r="Z393" s="17"/>
    </row>
    <row r="394" spans="8:26" ht="12.75">
      <c r="H394" s="17"/>
      <c r="I394" s="17"/>
      <c r="J394" s="17"/>
      <c r="N394" s="16"/>
      <c r="Y394" s="17"/>
      <c r="Z394" s="17"/>
    </row>
    <row r="395" spans="8:26" ht="12.75">
      <c r="H395" s="17"/>
      <c r="I395" s="17"/>
      <c r="J395" s="17"/>
      <c r="N395" s="16"/>
      <c r="Y395" s="17"/>
      <c r="Z395" s="17"/>
    </row>
    <row r="396" spans="8:26" ht="12.75">
      <c r="H396" s="17"/>
      <c r="I396" s="17"/>
      <c r="J396" s="17"/>
      <c r="N396" s="16"/>
      <c r="Y396" s="17"/>
      <c r="Z396" s="17"/>
    </row>
    <row r="397" spans="8:26" ht="12.75">
      <c r="H397" s="17"/>
      <c r="I397" s="17"/>
      <c r="J397" s="17"/>
      <c r="N397" s="16"/>
      <c r="Y397" s="17"/>
      <c r="Z397" s="17"/>
    </row>
    <row r="398" spans="8:26" ht="12.75">
      <c r="H398" s="17"/>
      <c r="I398" s="17"/>
      <c r="J398" s="17"/>
      <c r="N398" s="16"/>
      <c r="Y398" s="17"/>
      <c r="Z398" s="17"/>
    </row>
    <row r="399" spans="8:26" ht="12.75">
      <c r="H399" s="17"/>
      <c r="I399" s="17"/>
      <c r="J399" s="17"/>
      <c r="N399" s="16"/>
      <c r="Y399" s="17"/>
      <c r="Z399" s="17"/>
    </row>
    <row r="400" spans="8:26" ht="12.75">
      <c r="H400" s="17"/>
      <c r="I400" s="17"/>
      <c r="J400" s="17"/>
      <c r="N400" s="16"/>
      <c r="Y400" s="17"/>
      <c r="Z400" s="17"/>
    </row>
    <row r="401" spans="8:26" ht="12.75">
      <c r="H401" s="17"/>
      <c r="I401" s="17"/>
      <c r="J401" s="17"/>
      <c r="N401" s="16"/>
      <c r="Y401" s="17"/>
      <c r="Z401" s="17"/>
    </row>
    <row r="402" spans="8:26" ht="12.75">
      <c r="H402" s="17"/>
      <c r="I402" s="17"/>
      <c r="J402" s="17"/>
      <c r="N402" s="16"/>
      <c r="Y402" s="17"/>
      <c r="Z402" s="17"/>
    </row>
    <row r="403" spans="8:26" ht="12.75">
      <c r="H403" s="17"/>
      <c r="I403" s="17"/>
      <c r="J403" s="17"/>
      <c r="N403" s="16"/>
      <c r="Y403" s="17"/>
      <c r="Z403" s="17"/>
    </row>
    <row r="404" spans="8:26" ht="12.75">
      <c r="H404" s="17"/>
      <c r="I404" s="17"/>
      <c r="J404" s="17"/>
      <c r="N404" s="16"/>
      <c r="Y404" s="17"/>
      <c r="Z404" s="17"/>
    </row>
    <row r="405" spans="8:26" ht="12.75">
      <c r="H405" s="17"/>
      <c r="I405" s="17"/>
      <c r="J405" s="17"/>
      <c r="N405" s="16"/>
      <c r="Y405" s="17"/>
      <c r="Z405" s="17"/>
    </row>
    <row r="406" spans="8:26" ht="12.75">
      <c r="H406" s="17"/>
      <c r="I406" s="17"/>
      <c r="J406" s="17"/>
      <c r="N406" s="16"/>
      <c r="Y406" s="17"/>
      <c r="Z406" s="17"/>
    </row>
    <row r="407" spans="8:26" ht="12.75">
      <c r="H407" s="17"/>
      <c r="I407" s="17"/>
      <c r="J407" s="17"/>
      <c r="N407" s="16"/>
      <c r="Y407" s="17"/>
      <c r="Z407" s="17"/>
    </row>
    <row r="408" spans="8:26" ht="12.75">
      <c r="H408" s="17"/>
      <c r="I408" s="17"/>
      <c r="J408" s="17"/>
      <c r="N408" s="16"/>
      <c r="Y408" s="17"/>
      <c r="Z408" s="17"/>
    </row>
    <row r="409" spans="8:26" ht="12.75">
      <c r="H409" s="17"/>
      <c r="I409" s="17"/>
      <c r="J409" s="17"/>
      <c r="N409" s="16"/>
      <c r="Y409" s="17"/>
      <c r="Z409" s="17"/>
    </row>
    <row r="410" spans="8:26" ht="12.75">
      <c r="H410" s="17"/>
      <c r="I410" s="17"/>
      <c r="J410" s="17"/>
      <c r="N410" s="16"/>
      <c r="Y410" s="17"/>
      <c r="Z410" s="17"/>
    </row>
    <row r="411" spans="8:26" ht="12.75">
      <c r="H411" s="17"/>
      <c r="I411" s="17"/>
      <c r="J411" s="17"/>
      <c r="N411" s="16"/>
      <c r="Y411" s="17"/>
      <c r="Z411" s="17"/>
    </row>
    <row r="412" spans="8:26" ht="12.75">
      <c r="H412" s="17"/>
      <c r="I412" s="17"/>
      <c r="J412" s="17"/>
      <c r="N412" s="16"/>
      <c r="Y412" s="17"/>
      <c r="Z412" s="17"/>
    </row>
    <row r="413" spans="8:26" ht="12.75">
      <c r="H413" s="17"/>
      <c r="I413" s="17"/>
      <c r="J413" s="17"/>
      <c r="N413" s="16"/>
      <c r="Y413" s="17"/>
      <c r="Z413" s="17"/>
    </row>
    <row r="414" spans="8:26" ht="12.75">
      <c r="H414" s="17"/>
      <c r="I414" s="17"/>
      <c r="J414" s="17"/>
      <c r="N414" s="16"/>
      <c r="Y414" s="17"/>
      <c r="Z414" s="17"/>
    </row>
    <row r="415" spans="8:26" ht="12.75">
      <c r="H415" s="17"/>
      <c r="I415" s="17"/>
      <c r="J415" s="17"/>
      <c r="N415" s="16"/>
      <c r="Y415" s="17"/>
      <c r="Z415" s="17"/>
    </row>
    <row r="416" spans="8:26" ht="12.75">
      <c r="H416" s="17"/>
      <c r="I416" s="17"/>
      <c r="J416" s="17"/>
      <c r="N416" s="16"/>
      <c r="Y416" s="17"/>
      <c r="Z416" s="17"/>
    </row>
    <row r="417" spans="8:26" ht="12.75">
      <c r="H417" s="17"/>
      <c r="I417" s="17"/>
      <c r="J417" s="17"/>
      <c r="N417" s="16"/>
      <c r="Y417" s="17"/>
      <c r="Z417" s="17"/>
    </row>
    <row r="418" spans="8:26" ht="12.75">
      <c r="H418" s="17"/>
      <c r="I418" s="17"/>
      <c r="J418" s="17"/>
      <c r="N418" s="16"/>
      <c r="Y418" s="17"/>
      <c r="Z418" s="17"/>
    </row>
    <row r="419" spans="8:26" ht="12.75">
      <c r="H419" s="17"/>
      <c r="I419" s="17"/>
      <c r="J419" s="17"/>
      <c r="N419" s="16"/>
      <c r="Y419" s="17"/>
      <c r="Z419" s="17"/>
    </row>
    <row r="420" spans="8:26" ht="12.75">
      <c r="H420" s="17"/>
      <c r="I420" s="17"/>
      <c r="J420" s="17"/>
      <c r="N420" s="16"/>
      <c r="Y420" s="17"/>
      <c r="Z420" s="17"/>
    </row>
    <row r="421" spans="8:26" ht="12.75">
      <c r="H421" s="17"/>
      <c r="I421" s="17"/>
      <c r="J421" s="17"/>
      <c r="N421" s="16"/>
      <c r="Y421" s="17"/>
      <c r="Z421" s="17"/>
    </row>
    <row r="422" spans="8:26" ht="12.75">
      <c r="H422" s="17"/>
      <c r="I422" s="17"/>
      <c r="J422" s="17"/>
      <c r="N422" s="16"/>
      <c r="Y422" s="17"/>
      <c r="Z422" s="17"/>
    </row>
    <row r="423" spans="8:26" ht="12.75">
      <c r="H423" s="17"/>
      <c r="I423" s="17"/>
      <c r="J423" s="17"/>
      <c r="N423" s="16"/>
      <c r="Y423" s="17"/>
      <c r="Z423" s="17"/>
    </row>
    <row r="424" spans="8:26" ht="12.75">
      <c r="H424" s="17"/>
      <c r="I424" s="17"/>
      <c r="J424" s="17"/>
      <c r="N424" s="16"/>
      <c r="Y424" s="17"/>
      <c r="Z424" s="17"/>
    </row>
    <row r="425" spans="8:26" ht="12.75">
      <c r="H425" s="17"/>
      <c r="I425" s="17"/>
      <c r="J425" s="17"/>
      <c r="N425" s="16"/>
      <c r="Y425" s="17"/>
      <c r="Z425" s="17"/>
    </row>
    <row r="426" spans="8:26" ht="12.75">
      <c r="H426" s="17"/>
      <c r="I426" s="17"/>
      <c r="J426" s="17"/>
      <c r="N426" s="16"/>
      <c r="Y426" s="17"/>
      <c r="Z426" s="17"/>
    </row>
    <row r="427" spans="8:26" ht="12.75">
      <c r="H427" s="17"/>
      <c r="I427" s="17"/>
      <c r="J427" s="17"/>
      <c r="N427" s="16"/>
      <c r="Y427" s="17"/>
      <c r="Z427" s="17"/>
    </row>
    <row r="428" spans="8:26" ht="12.75">
      <c r="H428" s="17"/>
      <c r="I428" s="17"/>
      <c r="J428" s="17"/>
      <c r="N428" s="16"/>
      <c r="Y428" s="17"/>
      <c r="Z428" s="17"/>
    </row>
    <row r="429" spans="8:26" ht="12.75">
      <c r="H429" s="17"/>
      <c r="I429" s="17"/>
      <c r="J429" s="17"/>
      <c r="N429" s="16"/>
      <c r="Y429" s="17"/>
      <c r="Z429" s="17"/>
    </row>
    <row r="430" spans="8:26" ht="12.75">
      <c r="H430" s="17"/>
      <c r="I430" s="17"/>
      <c r="J430" s="17"/>
      <c r="N430" s="16"/>
      <c r="Y430" s="17"/>
      <c r="Z430" s="17"/>
    </row>
    <row r="431" spans="8:26" ht="12.75">
      <c r="H431" s="17"/>
      <c r="I431" s="17"/>
      <c r="J431" s="17"/>
      <c r="N431" s="16"/>
      <c r="Y431" s="17"/>
      <c r="Z431" s="17"/>
    </row>
    <row r="432" spans="8:26" ht="12.75">
      <c r="H432" s="17"/>
      <c r="I432" s="17"/>
      <c r="J432" s="17"/>
      <c r="N432" s="16"/>
      <c r="Y432" s="17"/>
      <c r="Z432" s="17"/>
    </row>
    <row r="433" spans="8:26" ht="12.75">
      <c r="H433" s="17"/>
      <c r="I433" s="17"/>
      <c r="J433" s="17"/>
      <c r="N433" s="16"/>
      <c r="Y433" s="17"/>
      <c r="Z433" s="17"/>
    </row>
    <row r="434" spans="8:26" ht="12.75">
      <c r="H434" s="17"/>
      <c r="I434" s="17"/>
      <c r="J434" s="17"/>
      <c r="N434" s="16"/>
      <c r="Y434" s="17"/>
      <c r="Z434" s="17"/>
    </row>
    <row r="435" spans="8:26" ht="12.75">
      <c r="H435" s="17"/>
      <c r="I435" s="17"/>
      <c r="J435" s="17"/>
      <c r="N435" s="16"/>
      <c r="Y435" s="17"/>
      <c r="Z435" s="17"/>
    </row>
    <row r="436" spans="8:26" ht="12.75">
      <c r="H436" s="17"/>
      <c r="I436" s="17"/>
      <c r="J436" s="17"/>
      <c r="N436" s="16"/>
      <c r="Y436" s="17"/>
      <c r="Z436" s="17"/>
    </row>
    <row r="437" spans="8:26" ht="12.75">
      <c r="H437" s="17"/>
      <c r="I437" s="17"/>
      <c r="J437" s="17"/>
      <c r="N437" s="16"/>
      <c r="Y437" s="17"/>
      <c r="Z437" s="17"/>
    </row>
    <row r="438" spans="8:26" ht="12.75">
      <c r="H438" s="17"/>
      <c r="I438" s="17"/>
      <c r="J438" s="17"/>
      <c r="N438" s="16"/>
      <c r="Y438" s="17"/>
      <c r="Z438" s="17"/>
    </row>
    <row r="439" spans="8:26" ht="12.75">
      <c r="H439" s="17"/>
      <c r="I439" s="17"/>
      <c r="J439" s="17"/>
      <c r="N439" s="16"/>
      <c r="Y439" s="17"/>
      <c r="Z439" s="17"/>
    </row>
    <row r="440" spans="8:26" ht="12.75">
      <c r="H440" s="17"/>
      <c r="I440" s="17"/>
      <c r="J440" s="17"/>
      <c r="N440" s="16"/>
      <c r="Y440" s="17"/>
      <c r="Z440" s="17"/>
    </row>
    <row r="441" spans="8:26" ht="12.75">
      <c r="H441" s="17"/>
      <c r="I441" s="17"/>
      <c r="J441" s="17"/>
      <c r="N441" s="16"/>
      <c r="Y441" s="17"/>
      <c r="Z441" s="17"/>
    </row>
    <row r="442" spans="8:26" ht="12.75">
      <c r="H442" s="17"/>
      <c r="I442" s="17"/>
      <c r="J442" s="17"/>
      <c r="N442" s="16"/>
      <c r="Y442" s="17"/>
      <c r="Z442" s="17"/>
    </row>
    <row r="443" spans="8:26" ht="12.75">
      <c r="H443" s="17"/>
      <c r="I443" s="17"/>
      <c r="J443" s="17"/>
      <c r="N443" s="16"/>
      <c r="Y443" s="17"/>
      <c r="Z443" s="17"/>
    </row>
    <row r="444" spans="8:26" ht="12.75">
      <c r="H444" s="17"/>
      <c r="I444" s="17"/>
      <c r="J444" s="17"/>
      <c r="N444" s="16"/>
      <c r="Y444" s="17"/>
      <c r="Z444" s="17"/>
    </row>
    <row r="445" spans="8:26" ht="12.75">
      <c r="H445" s="17"/>
      <c r="I445" s="17"/>
      <c r="J445" s="17"/>
      <c r="N445" s="16"/>
      <c r="Y445" s="17"/>
      <c r="Z445" s="17"/>
    </row>
    <row r="446" spans="8:26" ht="12.75">
      <c r="H446" s="17"/>
      <c r="I446" s="17"/>
      <c r="J446" s="17"/>
      <c r="N446" s="16"/>
      <c r="Y446" s="17"/>
      <c r="Z446" s="17"/>
    </row>
    <row r="447" spans="8:26" ht="12.75">
      <c r="H447" s="17"/>
      <c r="I447" s="17"/>
      <c r="J447" s="17"/>
      <c r="N447" s="16"/>
      <c r="Y447" s="17"/>
      <c r="Z447" s="17"/>
    </row>
    <row r="448" spans="8:26" ht="12.75">
      <c r="H448" s="17"/>
      <c r="I448" s="17"/>
      <c r="J448" s="17"/>
      <c r="N448" s="16"/>
      <c r="Y448" s="17"/>
      <c r="Z448" s="17"/>
    </row>
    <row r="449" spans="8:26" ht="12.75">
      <c r="H449" s="17"/>
      <c r="I449" s="17"/>
      <c r="J449" s="17"/>
      <c r="N449" s="16"/>
      <c r="Y449" s="17"/>
      <c r="Z449" s="17"/>
    </row>
    <row r="450" spans="8:26" ht="12.75">
      <c r="H450" s="17"/>
      <c r="I450" s="17"/>
      <c r="J450" s="17"/>
      <c r="N450" s="16"/>
      <c r="Y450" s="17"/>
      <c r="Z450" s="17"/>
    </row>
    <row r="451" spans="8:26" ht="12.75">
      <c r="H451" s="17"/>
      <c r="I451" s="17"/>
      <c r="J451" s="17"/>
      <c r="N451" s="16"/>
      <c r="Y451" s="17"/>
      <c r="Z451" s="17"/>
    </row>
    <row r="452" spans="8:26" ht="12.75">
      <c r="H452" s="17"/>
      <c r="I452" s="17"/>
      <c r="J452" s="17"/>
      <c r="N452" s="16"/>
      <c r="Y452" s="17"/>
      <c r="Z452" s="17"/>
    </row>
    <row r="453" spans="8:26" ht="12.75">
      <c r="H453" s="17"/>
      <c r="I453" s="17"/>
      <c r="J453" s="17"/>
      <c r="N453" s="16"/>
      <c r="Y453" s="17"/>
      <c r="Z453" s="17"/>
    </row>
    <row r="454" spans="8:26" ht="12.75">
      <c r="H454" s="17"/>
      <c r="I454" s="17"/>
      <c r="J454" s="17"/>
      <c r="N454" s="16"/>
      <c r="Y454" s="17"/>
      <c r="Z454" s="17"/>
    </row>
    <row r="455" spans="8:26" ht="12.75">
      <c r="H455" s="17"/>
      <c r="I455" s="17"/>
      <c r="J455" s="17"/>
      <c r="N455" s="16"/>
      <c r="Y455" s="17"/>
      <c r="Z455" s="17"/>
    </row>
    <row r="456" spans="8:26" ht="12.75">
      <c r="H456" s="17"/>
      <c r="I456" s="17"/>
      <c r="J456" s="17"/>
      <c r="N456" s="16"/>
      <c r="Y456" s="17"/>
      <c r="Z456" s="17"/>
    </row>
    <row r="457" spans="8:26" ht="12.75">
      <c r="H457" s="17"/>
      <c r="I457" s="17"/>
      <c r="J457" s="17"/>
      <c r="N457" s="16"/>
      <c r="Y457" s="17"/>
      <c r="Z457" s="17"/>
    </row>
    <row r="458" spans="8:26" ht="12.75">
      <c r="H458" s="17"/>
      <c r="I458" s="17"/>
      <c r="J458" s="17"/>
      <c r="N458" s="16"/>
      <c r="Y458" s="17"/>
      <c r="Z458" s="17"/>
    </row>
    <row r="459" spans="8:26" ht="12.75">
      <c r="H459" s="17"/>
      <c r="I459" s="17"/>
      <c r="J459" s="17"/>
      <c r="N459" s="16"/>
      <c r="Y459" s="17"/>
      <c r="Z459" s="17"/>
    </row>
    <row r="460" spans="8:26" ht="12.75">
      <c r="H460" s="17"/>
      <c r="I460" s="17"/>
      <c r="J460" s="17"/>
      <c r="N460" s="16"/>
      <c r="Y460" s="17"/>
      <c r="Z460" s="17"/>
    </row>
    <row r="461" spans="8:26" ht="12.75">
      <c r="H461" s="17"/>
      <c r="I461" s="17"/>
      <c r="J461" s="17"/>
      <c r="N461" s="16"/>
      <c r="Y461" s="17"/>
      <c r="Z461" s="17"/>
    </row>
    <row r="462" spans="8:26" ht="12.75">
      <c r="H462" s="17"/>
      <c r="I462" s="17"/>
      <c r="J462" s="17"/>
      <c r="N462" s="16"/>
      <c r="Y462" s="17"/>
      <c r="Z462" s="17"/>
    </row>
    <row r="463" spans="8:26" ht="12.75">
      <c r="H463" s="17"/>
      <c r="I463" s="17"/>
      <c r="J463" s="17"/>
      <c r="N463" s="16"/>
      <c r="Y463" s="17"/>
      <c r="Z463" s="17"/>
    </row>
    <row r="464" spans="8:26" ht="12.75">
      <c r="H464" s="17"/>
      <c r="I464" s="17"/>
      <c r="J464" s="17"/>
      <c r="N464" s="16"/>
      <c r="Y464" s="17"/>
      <c r="Z464" s="17"/>
    </row>
    <row r="465" spans="8:26" ht="12.75">
      <c r="H465" s="17"/>
      <c r="I465" s="17"/>
      <c r="J465" s="17"/>
      <c r="N465" s="16"/>
      <c r="Y465" s="17"/>
      <c r="Z465" s="17"/>
    </row>
    <row r="466" spans="8:26" ht="12.75">
      <c r="H466" s="17"/>
      <c r="I466" s="17"/>
      <c r="J466" s="17"/>
      <c r="N466" s="16"/>
      <c r="Y466" s="17"/>
      <c r="Z466" s="17"/>
    </row>
    <row r="467" spans="8:26" ht="12.75">
      <c r="H467" s="17"/>
      <c r="I467" s="17"/>
      <c r="J467" s="17"/>
      <c r="N467" s="16"/>
      <c r="Y467" s="17"/>
      <c r="Z467" s="17"/>
    </row>
    <row r="468" spans="8:26" ht="12.75">
      <c r="H468" s="17"/>
      <c r="I468" s="17"/>
      <c r="J468" s="17"/>
      <c r="N468" s="16"/>
      <c r="Y468" s="17"/>
      <c r="Z468" s="17"/>
    </row>
    <row r="469" spans="8:26" ht="12.75">
      <c r="H469" s="17"/>
      <c r="I469" s="17"/>
      <c r="J469" s="17"/>
      <c r="N469" s="16"/>
      <c r="Y469" s="17"/>
      <c r="Z469" s="17"/>
    </row>
    <row r="470" spans="8:26" ht="12.75">
      <c r="H470" s="17"/>
      <c r="I470" s="17"/>
      <c r="J470" s="17"/>
      <c r="N470" s="16"/>
      <c r="Y470" s="17"/>
      <c r="Z470" s="17"/>
    </row>
    <row r="471" spans="8:26" ht="12.75">
      <c r="H471" s="17"/>
      <c r="I471" s="17"/>
      <c r="J471" s="17"/>
      <c r="N471" s="16"/>
      <c r="Y471" s="17"/>
      <c r="Z471" s="17"/>
    </row>
    <row r="472" spans="8:26" ht="12.75">
      <c r="H472" s="17"/>
      <c r="I472" s="17"/>
      <c r="J472" s="17"/>
      <c r="N472" s="16"/>
      <c r="Y472" s="17"/>
      <c r="Z472" s="17"/>
    </row>
    <row r="473" spans="8:26" ht="12.75">
      <c r="H473" s="17"/>
      <c r="I473" s="17"/>
      <c r="J473" s="17"/>
      <c r="N473" s="16"/>
      <c r="Y473" s="17"/>
      <c r="Z473" s="17"/>
    </row>
    <row r="474" spans="8:26" ht="12.75">
      <c r="H474" s="17"/>
      <c r="I474" s="17"/>
      <c r="J474" s="17"/>
      <c r="N474" s="16"/>
      <c r="Y474" s="17"/>
      <c r="Z474" s="17"/>
    </row>
    <row r="475" spans="8:26" ht="12.75">
      <c r="H475" s="17"/>
      <c r="I475" s="17"/>
      <c r="J475" s="17"/>
      <c r="N475" s="16"/>
      <c r="Y475" s="17"/>
      <c r="Z475" s="17"/>
    </row>
    <row r="476" spans="8:26" ht="12.75">
      <c r="H476" s="17"/>
      <c r="I476" s="17"/>
      <c r="J476" s="17"/>
      <c r="N476" s="16"/>
      <c r="Y476" s="17"/>
      <c r="Z476" s="17"/>
    </row>
    <row r="477" spans="8:26" ht="12.75">
      <c r="H477" s="17"/>
      <c r="I477" s="17"/>
      <c r="J477" s="17"/>
      <c r="N477" s="16"/>
      <c r="Y477" s="17"/>
      <c r="Z477" s="17"/>
    </row>
    <row r="478" spans="8:26" ht="12.75">
      <c r="H478" s="17"/>
      <c r="I478" s="17"/>
      <c r="J478" s="17"/>
      <c r="N478" s="16"/>
      <c r="Y478" s="17"/>
      <c r="Z478" s="17"/>
    </row>
    <row r="479" spans="8:26" ht="12.75">
      <c r="H479" s="17"/>
      <c r="I479" s="17"/>
      <c r="J479" s="17"/>
      <c r="N479" s="16"/>
      <c r="Y479" s="17"/>
      <c r="Z479" s="17"/>
    </row>
    <row r="480" spans="8:26" ht="12.75">
      <c r="H480" s="17"/>
      <c r="I480" s="17"/>
      <c r="J480" s="17"/>
      <c r="N480" s="16"/>
      <c r="Y480" s="17"/>
      <c r="Z480" s="17"/>
    </row>
    <row r="481" spans="8:26" ht="12.75">
      <c r="H481" s="17"/>
      <c r="I481" s="17"/>
      <c r="J481" s="17"/>
      <c r="N481" s="16"/>
      <c r="Y481" s="17"/>
      <c r="Z481" s="17"/>
    </row>
    <row r="482" spans="8:26" ht="12.75">
      <c r="H482" s="17"/>
      <c r="I482" s="17"/>
      <c r="J482" s="17"/>
      <c r="N482" s="16"/>
      <c r="Y482" s="17"/>
      <c r="Z482" s="17"/>
    </row>
    <row r="483" spans="8:26" ht="12.75">
      <c r="H483" s="17"/>
      <c r="I483" s="17"/>
      <c r="J483" s="17"/>
      <c r="N483" s="16"/>
      <c r="Y483" s="17"/>
      <c r="Z483" s="17"/>
    </row>
    <row r="484" spans="8:26" ht="12.75">
      <c r="H484" s="17"/>
      <c r="I484" s="17"/>
      <c r="J484" s="17"/>
      <c r="N484" s="16"/>
      <c r="Y484" s="17"/>
      <c r="Z484" s="17"/>
    </row>
    <row r="485" spans="8:26" ht="12.75">
      <c r="H485" s="17"/>
      <c r="I485" s="17"/>
      <c r="J485" s="17"/>
      <c r="N485" s="16"/>
      <c r="Y485" s="17"/>
      <c r="Z485" s="17"/>
    </row>
    <row r="486" spans="8:26" ht="12.75">
      <c r="H486" s="17"/>
      <c r="I486" s="17"/>
      <c r="J486" s="17"/>
      <c r="N486" s="16"/>
      <c r="Y486" s="17"/>
      <c r="Z486" s="17"/>
    </row>
    <row r="487" spans="8:26" ht="12.75">
      <c r="H487" s="17"/>
      <c r="I487" s="17"/>
      <c r="J487" s="17"/>
      <c r="N487" s="16"/>
      <c r="Y487" s="17"/>
      <c r="Z487" s="17"/>
    </row>
    <row r="488" spans="8:26" ht="12.75">
      <c r="H488" s="17"/>
      <c r="I488" s="17"/>
      <c r="J488" s="17"/>
      <c r="N488" s="16"/>
      <c r="Y488" s="17"/>
      <c r="Z488" s="17"/>
    </row>
    <row r="489" spans="8:26" ht="12.75">
      <c r="H489" s="17"/>
      <c r="I489" s="17"/>
      <c r="J489" s="17"/>
      <c r="N489" s="16"/>
      <c r="Y489" s="17"/>
      <c r="Z489" s="17"/>
    </row>
    <row r="490" spans="8:26" ht="12.75">
      <c r="H490" s="17"/>
      <c r="I490" s="17"/>
      <c r="J490" s="17"/>
      <c r="N490" s="16"/>
      <c r="Y490" s="17"/>
      <c r="Z490" s="17"/>
    </row>
    <row r="491" spans="8:26" ht="12.75">
      <c r="H491" s="17"/>
      <c r="I491" s="17"/>
      <c r="J491" s="17"/>
      <c r="N491" s="16"/>
      <c r="Y491" s="17"/>
      <c r="Z491" s="17"/>
    </row>
    <row r="492" spans="8:26" ht="12.75">
      <c r="H492" s="17"/>
      <c r="I492" s="17"/>
      <c r="J492" s="17"/>
      <c r="N492" s="16"/>
      <c r="Y492" s="17"/>
      <c r="Z492" s="17"/>
    </row>
    <row r="493" spans="8:26" ht="12.75">
      <c r="H493" s="17"/>
      <c r="I493" s="17"/>
      <c r="J493" s="17"/>
      <c r="N493" s="16"/>
      <c r="Y493" s="17"/>
      <c r="Z493" s="17"/>
    </row>
    <row r="494" spans="8:26" ht="12.75">
      <c r="H494" s="17"/>
      <c r="I494" s="17"/>
      <c r="J494" s="17"/>
      <c r="N494" s="16"/>
      <c r="Y494" s="17"/>
      <c r="Z494" s="17"/>
    </row>
    <row r="495" spans="8:26" ht="12.75">
      <c r="H495" s="17"/>
      <c r="I495" s="17"/>
      <c r="J495" s="17"/>
      <c r="N495" s="16"/>
      <c r="Y495" s="17"/>
      <c r="Z495" s="17"/>
    </row>
    <row r="496" spans="8:26" ht="12.75">
      <c r="H496" s="17"/>
      <c r="I496" s="17"/>
      <c r="J496" s="17"/>
      <c r="N496" s="16"/>
      <c r="Y496" s="17"/>
      <c r="Z496" s="17"/>
    </row>
    <row r="497" spans="8:26" ht="12.75">
      <c r="H497" s="17"/>
      <c r="I497" s="17"/>
      <c r="J497" s="17"/>
      <c r="N497" s="16"/>
      <c r="Y497" s="17"/>
      <c r="Z497" s="17"/>
    </row>
    <row r="498" spans="8:26" ht="12.75">
      <c r="H498" s="17"/>
      <c r="I498" s="17"/>
      <c r="J498" s="17"/>
      <c r="N498" s="16"/>
      <c r="Y498" s="17"/>
      <c r="Z498" s="17"/>
    </row>
    <row r="499" spans="8:26" ht="12.75">
      <c r="H499" s="17"/>
      <c r="I499" s="17"/>
      <c r="J499" s="17"/>
      <c r="N499" s="16"/>
      <c r="Y499" s="17"/>
      <c r="Z499" s="17"/>
    </row>
    <row r="500" spans="8:26" ht="12.75">
      <c r="H500" s="17"/>
      <c r="I500" s="17"/>
      <c r="J500" s="17"/>
      <c r="N500" s="16"/>
      <c r="Y500" s="17"/>
      <c r="Z500" s="17"/>
    </row>
    <row r="501" spans="8:26" ht="12.75">
      <c r="H501" s="17"/>
      <c r="I501" s="17"/>
      <c r="J501" s="17"/>
      <c r="N501" s="16"/>
      <c r="Y501" s="17"/>
      <c r="Z501" s="17"/>
    </row>
    <row r="502" spans="8:26" ht="12.75">
      <c r="H502" s="17"/>
      <c r="I502" s="17"/>
      <c r="J502" s="17"/>
      <c r="N502" s="16"/>
      <c r="Y502" s="17"/>
      <c r="Z502" s="17"/>
    </row>
    <row r="503" spans="8:26" ht="12.75">
      <c r="H503" s="17"/>
      <c r="I503" s="17"/>
      <c r="J503" s="17"/>
      <c r="N503" s="16"/>
      <c r="Y503" s="17"/>
      <c r="Z503" s="17"/>
    </row>
    <row r="504" spans="8:26" ht="12.75">
      <c r="H504" s="17"/>
      <c r="I504" s="17"/>
      <c r="J504" s="17"/>
      <c r="N504" s="16"/>
      <c r="Y504" s="17"/>
      <c r="Z504" s="17"/>
    </row>
    <row r="505" spans="8:26" ht="12.75">
      <c r="H505" s="17"/>
      <c r="I505" s="17"/>
      <c r="J505" s="17"/>
      <c r="N505" s="16"/>
      <c r="Y505" s="17"/>
      <c r="Z505" s="17"/>
    </row>
    <row r="506" spans="8:26" ht="12.75">
      <c r="H506" s="17"/>
      <c r="I506" s="17"/>
      <c r="J506" s="17"/>
      <c r="N506" s="16"/>
      <c r="Y506" s="17"/>
      <c r="Z506" s="17"/>
    </row>
    <row r="507" spans="8:26" ht="12.75">
      <c r="H507" s="17"/>
      <c r="I507" s="17"/>
      <c r="J507" s="17"/>
      <c r="N507" s="16"/>
      <c r="Y507" s="17"/>
      <c r="Z507" s="17"/>
    </row>
    <row r="508" spans="8:26" ht="12.75">
      <c r="H508" s="17"/>
      <c r="I508" s="17"/>
      <c r="J508" s="17"/>
      <c r="N508" s="16"/>
      <c r="Y508" s="17"/>
      <c r="Z508" s="17"/>
    </row>
    <row r="509" spans="8:26" ht="12.75">
      <c r="H509" s="17"/>
      <c r="I509" s="17"/>
      <c r="J509" s="17"/>
      <c r="N509" s="16"/>
      <c r="Y509" s="17"/>
      <c r="Z509" s="17"/>
    </row>
    <row r="510" spans="8:26" ht="12.75">
      <c r="H510" s="17"/>
      <c r="I510" s="17"/>
      <c r="J510" s="17"/>
      <c r="N510" s="16"/>
      <c r="Y510" s="17"/>
      <c r="Z510" s="17"/>
    </row>
    <row r="511" spans="8:26" ht="12.75">
      <c r="H511" s="17"/>
      <c r="I511" s="17"/>
      <c r="J511" s="17"/>
      <c r="N511" s="16"/>
      <c r="Y511" s="17"/>
      <c r="Z511" s="17"/>
    </row>
    <row r="512" spans="8:26" ht="12.75">
      <c r="H512" s="17"/>
      <c r="I512" s="17"/>
      <c r="J512" s="17"/>
      <c r="N512" s="16"/>
      <c r="Y512" s="17"/>
      <c r="Z512" s="17"/>
    </row>
    <row r="513" spans="8:26" ht="12.75">
      <c r="H513" s="17"/>
      <c r="I513" s="17"/>
      <c r="J513" s="17"/>
      <c r="N513" s="16"/>
      <c r="Y513" s="17"/>
      <c r="Z513" s="17"/>
    </row>
    <row r="514" spans="8:26" ht="12.75">
      <c r="H514" s="17"/>
      <c r="I514" s="17"/>
      <c r="J514" s="17"/>
      <c r="N514" s="16"/>
      <c r="Y514" s="17"/>
      <c r="Z514" s="17"/>
    </row>
    <row r="515" spans="8:26" ht="12.75">
      <c r="H515" s="17"/>
      <c r="I515" s="17"/>
      <c r="J515" s="17"/>
      <c r="N515" s="16"/>
      <c r="Y515" s="17"/>
      <c r="Z515" s="17"/>
    </row>
    <row r="516" spans="8:26" ht="12.75">
      <c r="H516" s="17"/>
      <c r="I516" s="17"/>
      <c r="J516" s="17"/>
      <c r="N516" s="16"/>
      <c r="Y516" s="17"/>
      <c r="Z516" s="17"/>
    </row>
    <row r="517" spans="8:26" ht="12.75">
      <c r="H517" s="17"/>
      <c r="I517" s="17"/>
      <c r="J517" s="17"/>
      <c r="N517" s="16"/>
      <c r="Y517" s="17"/>
      <c r="Z517" s="17"/>
    </row>
    <row r="518" spans="8:26" ht="12.75">
      <c r="H518" s="17"/>
      <c r="I518" s="17"/>
      <c r="J518" s="17"/>
      <c r="N518" s="16"/>
      <c r="Y518" s="17"/>
      <c r="Z518" s="17"/>
    </row>
    <row r="519" spans="8:26" ht="12.75">
      <c r="H519" s="17"/>
      <c r="I519" s="17"/>
      <c r="J519" s="17"/>
      <c r="N519" s="16"/>
      <c r="Y519" s="17"/>
      <c r="Z519" s="17"/>
    </row>
    <row r="520" spans="8:26" ht="12.75">
      <c r="H520" s="17"/>
      <c r="I520" s="17"/>
      <c r="J520" s="17"/>
      <c r="N520" s="16"/>
      <c r="Y520" s="17"/>
      <c r="Z520" s="17"/>
    </row>
    <row r="521" spans="8:26" ht="12.75">
      <c r="H521" s="17"/>
      <c r="I521" s="17"/>
      <c r="J521" s="17"/>
      <c r="N521" s="16"/>
      <c r="Y521" s="17"/>
      <c r="Z521" s="17"/>
    </row>
    <row r="522" spans="8:26" ht="12.75">
      <c r="H522" s="17"/>
      <c r="I522" s="17"/>
      <c r="J522" s="17"/>
      <c r="N522" s="16"/>
      <c r="Y522" s="17"/>
      <c r="Z522" s="17"/>
    </row>
    <row r="523" spans="8:26" ht="12.75">
      <c r="H523" s="17"/>
      <c r="I523" s="17"/>
      <c r="J523" s="17"/>
      <c r="N523" s="16"/>
      <c r="Y523" s="17"/>
      <c r="Z523" s="17"/>
    </row>
    <row r="524" spans="8:26" ht="12.75">
      <c r="H524" s="17"/>
      <c r="I524" s="17"/>
      <c r="J524" s="17"/>
      <c r="N524" s="16"/>
      <c r="Y524" s="17"/>
      <c r="Z524" s="17"/>
    </row>
    <row r="525" spans="8:26" ht="12.75">
      <c r="H525" s="17"/>
      <c r="I525" s="17"/>
      <c r="J525" s="17"/>
      <c r="N525" s="16"/>
      <c r="Y525" s="17"/>
      <c r="Z525" s="17"/>
    </row>
    <row r="526" spans="8:26" ht="12.75">
      <c r="H526" s="17"/>
      <c r="I526" s="17"/>
      <c r="J526" s="17"/>
      <c r="N526" s="16"/>
      <c r="Y526" s="17"/>
      <c r="Z526" s="17"/>
    </row>
    <row r="527" spans="8:26" ht="12.75">
      <c r="H527" s="17"/>
      <c r="I527" s="17"/>
      <c r="J527" s="17"/>
      <c r="N527" s="16"/>
      <c r="Y527" s="17"/>
      <c r="Z527" s="17"/>
    </row>
    <row r="528" spans="8:26" ht="12.75">
      <c r="H528" s="17"/>
      <c r="I528" s="17"/>
      <c r="J528" s="17"/>
      <c r="N528" s="16"/>
      <c r="Y528" s="17"/>
      <c r="Z528" s="17"/>
    </row>
    <row r="529" spans="8:26" ht="12.75">
      <c r="H529" s="17"/>
      <c r="I529" s="17"/>
      <c r="J529" s="17"/>
      <c r="N529" s="16"/>
      <c r="Y529" s="17"/>
      <c r="Z529" s="17"/>
    </row>
    <row r="530" spans="8:26" ht="12.75">
      <c r="H530" s="17"/>
      <c r="I530" s="17"/>
      <c r="J530" s="17"/>
      <c r="N530" s="16"/>
      <c r="Y530" s="17"/>
      <c r="Z530" s="17"/>
    </row>
    <row r="531" spans="8:26" ht="12.75">
      <c r="H531" s="17"/>
      <c r="I531" s="17"/>
      <c r="J531" s="17"/>
      <c r="N531" s="16"/>
      <c r="Y531" s="17"/>
      <c r="Z531" s="17"/>
    </row>
    <row r="532" spans="8:26" ht="12.75">
      <c r="H532" s="17"/>
      <c r="I532" s="17"/>
      <c r="J532" s="17"/>
      <c r="N532" s="16"/>
      <c r="Y532" s="17"/>
      <c r="Z532" s="17"/>
    </row>
    <row r="533" spans="8:26" ht="12.75">
      <c r="H533" s="17"/>
      <c r="I533" s="17"/>
      <c r="J533" s="17"/>
      <c r="N533" s="16"/>
      <c r="Y533" s="17"/>
      <c r="Z533" s="17"/>
    </row>
    <row r="534" spans="8:26" ht="12.75">
      <c r="H534" s="17"/>
      <c r="I534" s="17"/>
      <c r="J534" s="17"/>
      <c r="N534" s="16"/>
      <c r="Y534" s="17"/>
      <c r="Z534" s="17"/>
    </row>
    <row r="535" spans="8:26" ht="12.75">
      <c r="H535" s="17"/>
      <c r="I535" s="17"/>
      <c r="J535" s="17"/>
      <c r="N535" s="16"/>
      <c r="Y535" s="17"/>
      <c r="Z535" s="17"/>
    </row>
    <row r="536" spans="8:26" ht="12.75">
      <c r="H536" s="17"/>
      <c r="I536" s="17"/>
      <c r="J536" s="17"/>
      <c r="N536" s="16"/>
      <c r="Y536" s="17"/>
      <c r="Z536" s="17"/>
    </row>
    <row r="537" spans="8:26" ht="12.75">
      <c r="H537" s="17"/>
      <c r="I537" s="17"/>
      <c r="J537" s="17"/>
      <c r="N537" s="16"/>
      <c r="Y537" s="17"/>
      <c r="Z537" s="17"/>
    </row>
    <row r="538" spans="8:26" ht="12.75">
      <c r="H538" s="17"/>
      <c r="I538" s="17"/>
      <c r="J538" s="17"/>
      <c r="N538" s="16"/>
      <c r="Y538" s="17"/>
      <c r="Z538" s="17"/>
    </row>
    <row r="539" spans="8:26" ht="12.75">
      <c r="H539" s="17"/>
      <c r="I539" s="17"/>
      <c r="J539" s="17"/>
      <c r="N539" s="16"/>
      <c r="Y539" s="17"/>
      <c r="Z539" s="17"/>
    </row>
    <row r="540" spans="8:26" ht="12.75">
      <c r="H540" s="17"/>
      <c r="I540" s="17"/>
      <c r="J540" s="17"/>
      <c r="N540" s="16"/>
      <c r="Y540" s="17"/>
      <c r="Z540" s="17"/>
    </row>
    <row r="541" spans="8:26" ht="12.75">
      <c r="H541" s="17"/>
      <c r="I541" s="17"/>
      <c r="J541" s="17"/>
      <c r="N541" s="16"/>
      <c r="Y541" s="17"/>
      <c r="Z541" s="17"/>
    </row>
    <row r="542" spans="8:26" ht="12.75">
      <c r="H542" s="17"/>
      <c r="I542" s="17"/>
      <c r="J542" s="17"/>
      <c r="N542" s="16"/>
      <c r="Y542" s="17"/>
      <c r="Z542" s="17"/>
    </row>
    <row r="543" spans="8:26" ht="12.75">
      <c r="H543" s="17"/>
      <c r="I543" s="17"/>
      <c r="J543" s="17"/>
      <c r="N543" s="16"/>
      <c r="Y543" s="17"/>
      <c r="Z543" s="17"/>
    </row>
    <row r="544" spans="8:26" ht="12.75">
      <c r="H544" s="17"/>
      <c r="I544" s="17"/>
      <c r="J544" s="17"/>
      <c r="N544" s="16"/>
      <c r="Y544" s="17"/>
      <c r="Z544" s="17"/>
    </row>
    <row r="545" spans="8:26" ht="12.75">
      <c r="H545" s="17"/>
      <c r="I545" s="17"/>
      <c r="J545" s="17"/>
      <c r="N545" s="16"/>
      <c r="Y545" s="17"/>
      <c r="Z545" s="17"/>
    </row>
    <row r="546" spans="8:26" ht="12.75">
      <c r="H546" s="17"/>
      <c r="I546" s="17"/>
      <c r="J546" s="17"/>
      <c r="N546" s="16"/>
      <c r="Y546" s="17"/>
      <c r="Z546" s="17"/>
    </row>
    <row r="547" spans="8:26" ht="12.75">
      <c r="H547" s="17"/>
      <c r="I547" s="17"/>
      <c r="J547" s="17"/>
      <c r="N547" s="16"/>
      <c r="Y547" s="17"/>
      <c r="Z547" s="17"/>
    </row>
    <row r="548" spans="8:26" ht="12.75">
      <c r="H548" s="17"/>
      <c r="I548" s="17"/>
      <c r="J548" s="17"/>
      <c r="N548" s="16"/>
      <c r="Y548" s="17"/>
      <c r="Z548" s="17"/>
    </row>
    <row r="549" spans="8:26" ht="12.75">
      <c r="H549" s="17"/>
      <c r="I549" s="17"/>
      <c r="J549" s="17"/>
      <c r="N549" s="16"/>
      <c r="Y549" s="17"/>
      <c r="Z549" s="17"/>
    </row>
    <row r="550" spans="8:26" ht="12.75">
      <c r="H550" s="17"/>
      <c r="I550" s="17"/>
      <c r="J550" s="17"/>
      <c r="N550" s="16"/>
      <c r="Y550" s="17"/>
      <c r="Z550" s="17"/>
    </row>
    <row r="551" spans="8:26" ht="12.75">
      <c r="H551" s="17"/>
      <c r="I551" s="17"/>
      <c r="J551" s="17"/>
      <c r="N551" s="16"/>
      <c r="Y551" s="17"/>
      <c r="Z551" s="17"/>
    </row>
    <row r="552" spans="8:26" ht="12.75">
      <c r="H552" s="17"/>
      <c r="I552" s="17"/>
      <c r="J552" s="17"/>
      <c r="N552" s="16"/>
      <c r="Y552" s="17"/>
      <c r="Z552" s="17"/>
    </row>
    <row r="553" spans="8:26" ht="12.75">
      <c r="H553" s="17"/>
      <c r="I553" s="17"/>
      <c r="J553" s="17"/>
      <c r="N553" s="16"/>
      <c r="Y553" s="17"/>
      <c r="Z553" s="17"/>
    </row>
    <row r="554" spans="8:26" ht="12.75">
      <c r="H554" s="17"/>
      <c r="I554" s="17"/>
      <c r="J554" s="17"/>
      <c r="N554" s="16"/>
      <c r="Y554" s="17"/>
      <c r="Z554" s="17"/>
    </row>
    <row r="555" spans="8:26" ht="12.75">
      <c r="H555" s="17"/>
      <c r="I555" s="17"/>
      <c r="J555" s="17"/>
      <c r="N555" s="16"/>
      <c r="Y555" s="17"/>
      <c r="Z555" s="17"/>
    </row>
    <row r="556" spans="8:26" ht="12.75">
      <c r="H556" s="17"/>
      <c r="I556" s="17"/>
      <c r="J556" s="17"/>
      <c r="N556" s="16"/>
      <c r="Y556" s="17"/>
      <c r="Z556" s="17"/>
    </row>
    <row r="557" spans="8:26" ht="12.75">
      <c r="H557" s="17"/>
      <c r="I557" s="17"/>
      <c r="J557" s="17"/>
      <c r="N557" s="16"/>
      <c r="Y557" s="17"/>
      <c r="Z557" s="17"/>
    </row>
    <row r="558" spans="8:26" ht="12.75">
      <c r="H558" s="17"/>
      <c r="I558" s="17"/>
      <c r="J558" s="17"/>
      <c r="N558" s="16"/>
      <c r="Y558" s="17"/>
      <c r="Z558" s="17"/>
    </row>
    <row r="559" spans="8:26" ht="12.75">
      <c r="H559" s="17"/>
      <c r="I559" s="17"/>
      <c r="J559" s="17"/>
      <c r="N559" s="16"/>
      <c r="Y559" s="17"/>
      <c r="Z559" s="17"/>
    </row>
    <row r="560" spans="8:26" ht="12.75">
      <c r="H560" s="17"/>
      <c r="I560" s="17"/>
      <c r="J560" s="17"/>
      <c r="N560" s="16"/>
      <c r="Y560" s="17"/>
      <c r="Z560" s="17"/>
    </row>
    <row r="561" spans="8:26" ht="12.75">
      <c r="H561" s="17"/>
      <c r="I561" s="17"/>
      <c r="J561" s="17"/>
      <c r="N561" s="16"/>
      <c r="Y561" s="17"/>
      <c r="Z561" s="17"/>
    </row>
    <row r="562" spans="8:26" ht="12.75">
      <c r="H562" s="17"/>
      <c r="I562" s="17"/>
      <c r="J562" s="17"/>
      <c r="N562" s="16"/>
      <c r="Y562" s="17"/>
      <c r="Z562" s="17"/>
    </row>
    <row r="563" spans="8:26" ht="12.75">
      <c r="H563" s="17"/>
      <c r="I563" s="17"/>
      <c r="J563" s="17"/>
      <c r="N563" s="16"/>
      <c r="Y563" s="17"/>
      <c r="Z563" s="17"/>
    </row>
    <row r="564" spans="8:26" ht="12.75">
      <c r="H564" s="17"/>
      <c r="I564" s="17"/>
      <c r="J564" s="17"/>
      <c r="N564" s="16"/>
      <c r="Y564" s="17"/>
      <c r="Z564" s="17"/>
    </row>
    <row r="565" spans="8:26" ht="12.75">
      <c r="H565" s="17"/>
      <c r="I565" s="17"/>
      <c r="J565" s="17"/>
      <c r="N565" s="16"/>
      <c r="Y565" s="17"/>
      <c r="Z565" s="17"/>
    </row>
    <row r="566" spans="8:26" ht="12.75">
      <c r="H566" s="17"/>
      <c r="I566" s="17"/>
      <c r="J566" s="17"/>
      <c r="N566" s="16"/>
      <c r="Y566" s="17"/>
      <c r="Z566" s="17"/>
    </row>
    <row r="567" spans="8:26" ht="12.75">
      <c r="H567" s="17"/>
      <c r="I567" s="17"/>
      <c r="J567" s="17"/>
      <c r="N567" s="16"/>
      <c r="Y567" s="17"/>
      <c r="Z567" s="17"/>
    </row>
    <row r="568" spans="8:26" ht="12.75">
      <c r="H568" s="17"/>
      <c r="I568" s="17"/>
      <c r="J568" s="17"/>
      <c r="N568" s="16"/>
      <c r="Y568" s="17"/>
      <c r="Z568" s="17"/>
    </row>
    <row r="569" spans="8:26" ht="12.75">
      <c r="H569" s="17"/>
      <c r="I569" s="17"/>
      <c r="J569" s="17"/>
      <c r="N569" s="16"/>
      <c r="Y569" s="17"/>
      <c r="Z569" s="17"/>
    </row>
    <row r="570" spans="8:26" ht="12.75">
      <c r="H570" s="17"/>
      <c r="I570" s="17"/>
      <c r="J570" s="17"/>
      <c r="N570" s="16"/>
      <c r="Y570" s="17"/>
      <c r="Z570" s="17"/>
    </row>
    <row r="571" spans="8:26" ht="12.75">
      <c r="H571" s="17"/>
      <c r="I571" s="17"/>
      <c r="J571" s="17"/>
      <c r="N571" s="16"/>
      <c r="Y571" s="17"/>
      <c r="Z571" s="17"/>
    </row>
    <row r="572" spans="8:26" ht="12.75">
      <c r="H572" s="17"/>
      <c r="I572" s="17"/>
      <c r="J572" s="17"/>
      <c r="N572" s="16"/>
      <c r="Y572" s="17"/>
      <c r="Z572" s="17"/>
    </row>
    <row r="573" spans="8:26" ht="12.75">
      <c r="H573" s="17"/>
      <c r="I573" s="17"/>
      <c r="J573" s="17"/>
      <c r="N573" s="16"/>
      <c r="Y573" s="17"/>
      <c r="Z573" s="17"/>
    </row>
    <row r="574" spans="8:26" ht="12.75">
      <c r="H574" s="17"/>
      <c r="I574" s="17"/>
      <c r="J574" s="17"/>
      <c r="N574" s="16"/>
      <c r="Y574" s="17"/>
      <c r="Z574" s="17"/>
    </row>
    <row r="575" spans="8:26" ht="12.75">
      <c r="H575" s="17"/>
      <c r="I575" s="17"/>
      <c r="J575" s="17"/>
      <c r="N575" s="16"/>
      <c r="Y575" s="17"/>
      <c r="Z575" s="17"/>
    </row>
    <row r="576" spans="8:26" ht="12.75">
      <c r="H576" s="17"/>
      <c r="I576" s="17"/>
      <c r="J576" s="17"/>
      <c r="N576" s="16"/>
      <c r="Y576" s="17"/>
      <c r="Z576" s="17"/>
    </row>
    <row r="577" spans="8:26" ht="12.75">
      <c r="H577" s="17"/>
      <c r="I577" s="17"/>
      <c r="J577" s="17"/>
      <c r="N577" s="16"/>
      <c r="Y577" s="17"/>
      <c r="Z577" s="17"/>
    </row>
    <row r="578" spans="8:26" ht="12.75">
      <c r="H578" s="17"/>
      <c r="I578" s="17"/>
      <c r="J578" s="17"/>
      <c r="N578" s="16"/>
      <c r="Y578" s="17"/>
      <c r="Z578" s="17"/>
    </row>
    <row r="579" spans="8:26" ht="12.75">
      <c r="H579" s="17"/>
      <c r="I579" s="17"/>
      <c r="J579" s="17"/>
      <c r="N579" s="16"/>
      <c r="Y579" s="17"/>
      <c r="Z579" s="17"/>
    </row>
    <row r="580" spans="8:26" ht="12.75">
      <c r="H580" s="17"/>
      <c r="I580" s="17"/>
      <c r="J580" s="17"/>
      <c r="N580" s="16"/>
      <c r="Y580" s="17"/>
      <c r="Z580" s="17"/>
    </row>
    <row r="581" spans="8:26" ht="12.75">
      <c r="H581" s="17"/>
      <c r="I581" s="17"/>
      <c r="J581" s="17"/>
      <c r="N581" s="16"/>
      <c r="Y581" s="17"/>
      <c r="Z581" s="17"/>
    </row>
    <row r="582" spans="8:26" ht="12.75">
      <c r="H582" s="17"/>
      <c r="I582" s="17"/>
      <c r="J582" s="17"/>
      <c r="N582" s="16"/>
      <c r="Y582" s="17"/>
      <c r="Z582" s="17"/>
    </row>
    <row r="583" spans="8:26" ht="12.75">
      <c r="H583" s="17"/>
      <c r="I583" s="17"/>
      <c r="J583" s="17"/>
      <c r="N583" s="16"/>
      <c r="Y583" s="17"/>
      <c r="Z583" s="17"/>
    </row>
    <row r="584" spans="8:26" ht="12.75">
      <c r="H584" s="17"/>
      <c r="I584" s="17"/>
      <c r="J584" s="17"/>
      <c r="N584" s="16"/>
      <c r="Y584" s="17"/>
      <c r="Z584" s="17"/>
    </row>
    <row r="585" spans="8:26" ht="12.75">
      <c r="H585" s="17"/>
      <c r="I585" s="17"/>
      <c r="J585" s="17"/>
      <c r="N585" s="16"/>
      <c r="Y585" s="17"/>
      <c r="Z585" s="17"/>
    </row>
    <row r="586" spans="8:26" ht="12.75">
      <c r="H586" s="17"/>
      <c r="I586" s="17"/>
      <c r="J586" s="17"/>
      <c r="N586" s="16"/>
      <c r="Y586" s="17"/>
      <c r="Z586" s="17"/>
    </row>
    <row r="587" spans="8:26" ht="12.75">
      <c r="H587" s="17"/>
      <c r="I587" s="17"/>
      <c r="J587" s="17"/>
      <c r="N587" s="16"/>
      <c r="Y587" s="17"/>
      <c r="Z587" s="17"/>
    </row>
    <row r="588" spans="8:26" ht="12.75">
      <c r="H588" s="17"/>
      <c r="I588" s="17"/>
      <c r="J588" s="17"/>
      <c r="N588" s="16"/>
      <c r="Y588" s="17"/>
      <c r="Z588" s="17"/>
    </row>
    <row r="589" spans="8:26" ht="12.75">
      <c r="H589" s="17"/>
      <c r="I589" s="17"/>
      <c r="J589" s="17"/>
      <c r="N589" s="16"/>
      <c r="Y589" s="17"/>
      <c r="Z589" s="17"/>
    </row>
    <row r="590" spans="8:26" ht="12.75">
      <c r="H590" s="17"/>
      <c r="I590" s="17"/>
      <c r="J590" s="17"/>
      <c r="N590" s="16"/>
      <c r="Y590" s="17"/>
      <c r="Z590" s="17"/>
    </row>
    <row r="591" spans="8:26" ht="12.75">
      <c r="H591" s="17"/>
      <c r="I591" s="17"/>
      <c r="J591" s="17"/>
      <c r="N591" s="16"/>
      <c r="Y591" s="17"/>
      <c r="Z591" s="17"/>
    </row>
    <row r="592" spans="8:26" ht="12.75">
      <c r="H592" s="17"/>
      <c r="I592" s="17"/>
      <c r="J592" s="17"/>
      <c r="N592" s="16"/>
      <c r="Y592" s="17"/>
      <c r="Z592" s="17"/>
    </row>
    <row r="593" spans="8:26" ht="12.75">
      <c r="H593" s="17"/>
      <c r="I593" s="17"/>
      <c r="J593" s="17"/>
      <c r="N593" s="16"/>
      <c r="Y593" s="17"/>
      <c r="Z593" s="17"/>
    </row>
    <row r="594" spans="8:26" ht="12.75">
      <c r="H594" s="17"/>
      <c r="I594" s="17"/>
      <c r="J594" s="17"/>
      <c r="N594" s="16"/>
      <c r="Y594" s="17"/>
      <c r="Z594" s="17"/>
    </row>
    <row r="595" spans="8:26" ht="12.75">
      <c r="H595" s="17"/>
      <c r="I595" s="17"/>
      <c r="J595" s="17"/>
      <c r="N595" s="16"/>
      <c r="Y595" s="17"/>
      <c r="Z595" s="17"/>
    </row>
    <row r="596" spans="8:26" ht="12.75">
      <c r="H596" s="17"/>
      <c r="I596" s="17"/>
      <c r="J596" s="17"/>
      <c r="N596" s="16"/>
      <c r="Y596" s="17"/>
      <c r="Z596" s="17"/>
    </row>
    <row r="597" spans="8:26" ht="12.75">
      <c r="H597" s="17"/>
      <c r="I597" s="17"/>
      <c r="J597" s="17"/>
      <c r="N597" s="16"/>
      <c r="Y597" s="17"/>
      <c r="Z597" s="17"/>
    </row>
    <row r="598" spans="8:26" ht="12.75">
      <c r="H598" s="17"/>
      <c r="I598" s="17"/>
      <c r="J598" s="17"/>
      <c r="N598" s="16"/>
      <c r="Y598" s="17"/>
      <c r="Z598" s="17"/>
    </row>
    <row r="599" spans="8:26" ht="12.75">
      <c r="H599" s="17"/>
      <c r="I599" s="17"/>
      <c r="J599" s="17"/>
      <c r="N599" s="16"/>
      <c r="Y599" s="17"/>
      <c r="Z599" s="17"/>
    </row>
    <row r="600" spans="8:26" ht="12.75">
      <c r="H600" s="17"/>
      <c r="I600" s="17"/>
      <c r="J600" s="17"/>
      <c r="N600" s="16"/>
      <c r="Y600" s="17"/>
      <c r="Z600" s="17"/>
    </row>
    <row r="601" spans="8:26" ht="12.75">
      <c r="H601" s="17"/>
      <c r="I601" s="17"/>
      <c r="J601" s="17"/>
      <c r="N601" s="16"/>
      <c r="Y601" s="17"/>
      <c r="Z601" s="17"/>
    </row>
    <row r="602" spans="8:26" ht="12.75">
      <c r="H602" s="17"/>
      <c r="I602" s="17"/>
      <c r="J602" s="17"/>
      <c r="N602" s="16"/>
      <c r="Y602" s="17"/>
      <c r="Z602" s="17"/>
    </row>
    <row r="603" spans="8:26" ht="12.75">
      <c r="H603" s="17"/>
      <c r="I603" s="17"/>
      <c r="J603" s="17"/>
      <c r="N603" s="16"/>
      <c r="Y603" s="17"/>
      <c r="Z603" s="17"/>
    </row>
    <row r="604" spans="8:26" ht="12.75">
      <c r="H604" s="17"/>
      <c r="I604" s="17"/>
      <c r="J604" s="17"/>
      <c r="N604" s="16"/>
      <c r="Y604" s="17"/>
      <c r="Z604" s="17"/>
    </row>
    <row r="605" spans="8:26" ht="12.75">
      <c r="H605" s="17"/>
      <c r="I605" s="17"/>
      <c r="J605" s="17"/>
      <c r="N605" s="16"/>
      <c r="Y605" s="17"/>
      <c r="Z605" s="17"/>
    </row>
    <row r="606" spans="8:26" ht="12.75">
      <c r="H606" s="17"/>
      <c r="I606" s="17"/>
      <c r="J606" s="17"/>
      <c r="N606" s="16"/>
      <c r="Y606" s="17"/>
      <c r="Z606" s="17"/>
    </row>
    <row r="607" spans="8:26" ht="12.75">
      <c r="H607" s="17"/>
      <c r="I607" s="17"/>
      <c r="J607" s="17"/>
      <c r="N607" s="16"/>
      <c r="Y607" s="17"/>
      <c r="Z607" s="17"/>
    </row>
    <row r="608" spans="8:26" ht="12.75">
      <c r="H608" s="17"/>
      <c r="I608" s="17"/>
      <c r="J608" s="17"/>
      <c r="N608" s="16"/>
      <c r="Y608" s="17"/>
      <c r="Z608" s="17"/>
    </row>
    <row r="609" spans="8:26" ht="12.75">
      <c r="H609" s="17"/>
      <c r="I609" s="17"/>
      <c r="J609" s="17"/>
      <c r="N609" s="16"/>
      <c r="Y609" s="17"/>
      <c r="Z609" s="17"/>
    </row>
    <row r="610" spans="8:26" ht="12.75">
      <c r="H610" s="17"/>
      <c r="I610" s="17"/>
      <c r="J610" s="17"/>
      <c r="N610" s="16"/>
      <c r="Y610" s="17"/>
      <c r="Z610" s="17"/>
    </row>
    <row r="611" spans="8:26" ht="12.75">
      <c r="H611" s="17"/>
      <c r="I611" s="17"/>
      <c r="J611" s="17"/>
      <c r="N611" s="16"/>
      <c r="Y611" s="17"/>
      <c r="Z611" s="17"/>
    </row>
    <row r="612" spans="8:26" ht="12.75">
      <c r="H612" s="17"/>
      <c r="I612" s="17"/>
      <c r="J612" s="17"/>
      <c r="N612" s="16"/>
      <c r="Y612" s="17"/>
      <c r="Z612" s="17"/>
    </row>
    <row r="613" spans="8:26" ht="12.75">
      <c r="H613" s="17"/>
      <c r="I613" s="17"/>
      <c r="J613" s="17"/>
      <c r="N613" s="16"/>
      <c r="Y613" s="17"/>
      <c r="Z613" s="17"/>
    </row>
    <row r="614" spans="8:26" ht="12.75">
      <c r="H614" s="17"/>
      <c r="I614" s="17"/>
      <c r="J614" s="17"/>
      <c r="N614" s="16"/>
      <c r="Y614" s="17"/>
      <c r="Z614" s="17"/>
    </row>
    <row r="615" spans="8:26" ht="12.75">
      <c r="H615" s="17"/>
      <c r="I615" s="17"/>
      <c r="J615" s="17"/>
      <c r="N615" s="16"/>
      <c r="Y615" s="17"/>
      <c r="Z615" s="17"/>
    </row>
    <row r="616" spans="8:26" ht="12.75">
      <c r="H616" s="17"/>
      <c r="I616" s="17"/>
      <c r="J616" s="17"/>
      <c r="N616" s="16"/>
      <c r="Y616" s="17"/>
      <c r="Z616" s="17"/>
    </row>
    <row r="617" spans="8:26" ht="12.75">
      <c r="H617" s="17"/>
      <c r="I617" s="17"/>
      <c r="J617" s="17"/>
      <c r="N617" s="16"/>
      <c r="Y617" s="17"/>
      <c r="Z617" s="17"/>
    </row>
    <row r="618" spans="8:26" ht="12.75">
      <c r="H618" s="17"/>
      <c r="I618" s="17"/>
      <c r="J618" s="17"/>
      <c r="N618" s="16"/>
      <c r="Y618" s="17"/>
      <c r="Z618" s="17"/>
    </row>
    <row r="619" spans="8:26" ht="12.75">
      <c r="H619" s="17"/>
      <c r="I619" s="17"/>
      <c r="J619" s="17"/>
      <c r="N619" s="16"/>
      <c r="Y619" s="17"/>
      <c r="Z619" s="17"/>
    </row>
    <row r="620" spans="8:26" ht="12.75">
      <c r="H620" s="17"/>
      <c r="I620" s="17"/>
      <c r="J620" s="17"/>
      <c r="N620" s="16"/>
      <c r="Y620" s="17"/>
      <c r="Z620" s="17"/>
    </row>
    <row r="621" spans="8:26" ht="12.75">
      <c r="H621" s="17"/>
      <c r="I621" s="17"/>
      <c r="J621" s="17"/>
      <c r="N621" s="16"/>
      <c r="Y621" s="17"/>
      <c r="Z621" s="17"/>
    </row>
    <row r="622" spans="8:26" ht="12.75">
      <c r="H622" s="17"/>
      <c r="I622" s="17"/>
      <c r="J622" s="17"/>
      <c r="N622" s="16"/>
      <c r="Y622" s="17"/>
      <c r="Z622" s="17"/>
    </row>
    <row r="623" spans="8:26" ht="12.75">
      <c r="H623" s="17"/>
      <c r="I623" s="17"/>
      <c r="J623" s="17"/>
      <c r="N623" s="16"/>
      <c r="Y623" s="17"/>
      <c r="Z623" s="17"/>
    </row>
    <row r="624" spans="8:26" ht="12.75">
      <c r="H624" s="17"/>
      <c r="I624" s="17"/>
      <c r="J624" s="17"/>
      <c r="N624" s="16"/>
      <c r="Y624" s="17"/>
      <c r="Z624" s="17"/>
    </row>
    <row r="625" spans="8:26" ht="12.75">
      <c r="H625" s="17"/>
      <c r="I625" s="17"/>
      <c r="J625" s="17"/>
      <c r="N625" s="16"/>
      <c r="Y625" s="17"/>
      <c r="Z625" s="17"/>
    </row>
    <row r="626" spans="8:26" ht="12.75">
      <c r="H626" s="17"/>
      <c r="I626" s="17"/>
      <c r="J626" s="17"/>
      <c r="N626" s="16"/>
      <c r="Y626" s="17"/>
      <c r="Z626" s="17"/>
    </row>
    <row r="627" spans="8:26" ht="12.75">
      <c r="H627" s="17"/>
      <c r="I627" s="17"/>
      <c r="J627" s="17"/>
      <c r="N627" s="16"/>
      <c r="Y627" s="17"/>
      <c r="Z627" s="17"/>
    </row>
    <row r="628" spans="8:26" ht="12.75">
      <c r="H628" s="17"/>
      <c r="I628" s="17"/>
      <c r="J628" s="17"/>
      <c r="N628" s="16"/>
      <c r="Y628" s="17"/>
      <c r="Z628" s="17"/>
    </row>
    <row r="629" spans="8:26" ht="12.75">
      <c r="H629" s="17"/>
      <c r="I629" s="17"/>
      <c r="J629" s="17"/>
      <c r="N629" s="16"/>
      <c r="Y629" s="17"/>
      <c r="Z629" s="17"/>
    </row>
    <row r="630" spans="8:26" ht="12.75">
      <c r="H630" s="17"/>
      <c r="I630" s="17"/>
      <c r="J630" s="17"/>
      <c r="N630" s="16"/>
      <c r="Y630" s="17"/>
      <c r="Z630" s="17"/>
    </row>
    <row r="631" spans="8:26" ht="12.75">
      <c r="H631" s="17"/>
      <c r="I631" s="17"/>
      <c r="J631" s="17"/>
      <c r="N631" s="16"/>
      <c r="Y631" s="17"/>
      <c r="Z631" s="17"/>
    </row>
    <row r="632" spans="8:26" ht="12.75">
      <c r="H632" s="17"/>
      <c r="I632" s="17"/>
      <c r="J632" s="17"/>
      <c r="N632" s="16"/>
      <c r="Y632" s="17"/>
      <c r="Z632" s="17"/>
    </row>
    <row r="633" spans="8:26" ht="12.75">
      <c r="H633" s="17"/>
      <c r="I633" s="17"/>
      <c r="J633" s="17"/>
      <c r="N633" s="16"/>
      <c r="Y633" s="17"/>
      <c r="Z633" s="17"/>
    </row>
    <row r="634" spans="8:26" ht="12.75">
      <c r="H634" s="17"/>
      <c r="I634" s="17"/>
      <c r="J634" s="17"/>
      <c r="N634" s="16"/>
      <c r="Y634" s="17"/>
      <c r="Z634" s="17"/>
    </row>
    <row r="635" spans="8:26" ht="12.75">
      <c r="H635" s="17"/>
      <c r="I635" s="17"/>
      <c r="J635" s="17"/>
      <c r="N635" s="16"/>
      <c r="Y635" s="17"/>
      <c r="Z635" s="17"/>
    </row>
    <row r="636" spans="8:26" ht="12.75">
      <c r="H636" s="17"/>
      <c r="I636" s="17"/>
      <c r="J636" s="17"/>
      <c r="N636" s="16"/>
      <c r="Y636" s="17"/>
      <c r="Z636" s="17"/>
    </row>
    <row r="637" spans="8:26" ht="12.75">
      <c r="H637" s="17"/>
      <c r="I637" s="17"/>
      <c r="J637" s="17"/>
      <c r="N637" s="16"/>
      <c r="Y637" s="17"/>
      <c r="Z637" s="17"/>
    </row>
    <row r="638" spans="8:26" ht="12.75">
      <c r="H638" s="17"/>
      <c r="I638" s="17"/>
      <c r="J638" s="17"/>
      <c r="N638" s="16"/>
      <c r="Y638" s="17"/>
      <c r="Z638" s="17"/>
    </row>
    <row r="639" spans="8:26" ht="12.75">
      <c r="H639" s="17"/>
      <c r="I639" s="17"/>
      <c r="J639" s="17"/>
      <c r="N639" s="16"/>
      <c r="Y639" s="17"/>
      <c r="Z639" s="17"/>
    </row>
    <row r="640" spans="8:26" ht="12.75">
      <c r="H640" s="17"/>
      <c r="I640" s="17"/>
      <c r="J640" s="17"/>
      <c r="N640" s="16"/>
      <c r="Y640" s="17"/>
      <c r="Z640" s="17"/>
    </row>
    <row r="641" spans="8:26" ht="12.75">
      <c r="H641" s="17"/>
      <c r="I641" s="17"/>
      <c r="J641" s="17"/>
      <c r="N641" s="16"/>
      <c r="Y641" s="17"/>
      <c r="Z641" s="17"/>
    </row>
    <row r="642" spans="8:26" ht="12.75">
      <c r="H642" s="17"/>
      <c r="I642" s="17"/>
      <c r="J642" s="17"/>
      <c r="N642" s="16"/>
      <c r="Y642" s="17"/>
      <c r="Z642" s="17"/>
    </row>
    <row r="643" spans="8:26" ht="12.75">
      <c r="H643" s="17"/>
      <c r="I643" s="17"/>
      <c r="J643" s="17"/>
      <c r="N643" s="16"/>
      <c r="Y643" s="17"/>
      <c r="Z643" s="17"/>
    </row>
    <row r="644" spans="8:26" ht="12.75">
      <c r="H644" s="17"/>
      <c r="I644" s="17"/>
      <c r="J644" s="17"/>
      <c r="N644" s="16"/>
      <c r="Y644" s="17"/>
      <c r="Z644" s="17"/>
    </row>
    <row r="645" spans="8:26" ht="12.75">
      <c r="H645" s="17"/>
      <c r="I645" s="17"/>
      <c r="J645" s="17"/>
      <c r="N645" s="16"/>
      <c r="Y645" s="17"/>
      <c r="Z645" s="17"/>
    </row>
    <row r="646" spans="8:26" ht="12.75">
      <c r="H646" s="17"/>
      <c r="I646" s="17"/>
      <c r="J646" s="17"/>
      <c r="N646" s="16"/>
      <c r="Y646" s="17"/>
      <c r="Z646" s="17"/>
    </row>
    <row r="647" spans="8:26" ht="12.75">
      <c r="H647" s="17"/>
      <c r="I647" s="17"/>
      <c r="J647" s="17"/>
      <c r="N647" s="16"/>
      <c r="Y647" s="17"/>
      <c r="Z647" s="17"/>
    </row>
    <row r="648" spans="8:26" ht="12.75">
      <c r="H648" s="17"/>
      <c r="I648" s="17"/>
      <c r="J648" s="17"/>
      <c r="N648" s="16"/>
      <c r="Y648" s="17"/>
      <c r="Z648" s="17"/>
    </row>
    <row r="649" spans="8:26" ht="12.75">
      <c r="H649" s="17"/>
      <c r="I649" s="17"/>
      <c r="J649" s="17"/>
      <c r="N649" s="16"/>
      <c r="Y649" s="17"/>
      <c r="Z649" s="17"/>
    </row>
    <row r="650" spans="8:26" ht="12.75">
      <c r="H650" s="17"/>
      <c r="I650" s="17"/>
      <c r="J650" s="17"/>
      <c r="N650" s="16"/>
      <c r="Y650" s="17"/>
      <c r="Z650" s="17"/>
    </row>
    <row r="651" spans="8:26" ht="12.75">
      <c r="H651" s="17"/>
      <c r="I651" s="17"/>
      <c r="J651" s="17"/>
      <c r="N651" s="16"/>
      <c r="Y651" s="17"/>
      <c r="Z651" s="17"/>
    </row>
    <row r="652" spans="8:26" ht="12.75">
      <c r="H652" s="17"/>
      <c r="I652" s="17"/>
      <c r="J652" s="17"/>
      <c r="N652" s="16"/>
      <c r="Y652" s="17"/>
      <c r="Z652" s="17"/>
    </row>
    <row r="653" spans="8:26" ht="12.75">
      <c r="H653" s="17"/>
      <c r="I653" s="17"/>
      <c r="J653" s="17"/>
      <c r="N653" s="16"/>
      <c r="Y653" s="17"/>
      <c r="Z653" s="17"/>
    </row>
    <row r="654" spans="8:26" ht="12.75">
      <c r="H654" s="17"/>
      <c r="I654" s="17"/>
      <c r="J654" s="17"/>
      <c r="N654" s="16"/>
      <c r="Y654" s="17"/>
      <c r="Z654" s="17"/>
    </row>
    <row r="655" spans="8:26" ht="12.75">
      <c r="H655" s="17"/>
      <c r="I655" s="17"/>
      <c r="J655" s="17"/>
      <c r="N655" s="16"/>
      <c r="Y655" s="17"/>
      <c r="Z655" s="17"/>
    </row>
    <row r="656" spans="8:26" ht="12.75">
      <c r="H656" s="17"/>
      <c r="I656" s="17"/>
      <c r="J656" s="17"/>
      <c r="N656" s="16"/>
      <c r="Y656" s="17"/>
      <c r="Z656" s="17"/>
    </row>
    <row r="657" spans="8:26" ht="12.75">
      <c r="H657" s="17"/>
      <c r="I657" s="17"/>
      <c r="J657" s="17"/>
      <c r="N657" s="16"/>
      <c r="Y657" s="17"/>
      <c r="Z657" s="17"/>
    </row>
    <row r="658" spans="8:26" ht="12.75">
      <c r="H658" s="17"/>
      <c r="I658" s="17"/>
      <c r="J658" s="17"/>
      <c r="N658" s="16"/>
      <c r="Y658" s="17"/>
      <c r="Z658" s="17"/>
    </row>
    <row r="659" spans="8:26" ht="12.75">
      <c r="H659" s="17"/>
      <c r="I659" s="17"/>
      <c r="J659" s="17"/>
      <c r="N659" s="16"/>
      <c r="Y659" s="17"/>
      <c r="Z659" s="17"/>
    </row>
    <row r="660" spans="8:26" ht="12.75">
      <c r="H660" s="17"/>
      <c r="I660" s="17"/>
      <c r="J660" s="17"/>
      <c r="N660" s="16"/>
      <c r="Y660" s="17"/>
      <c r="Z660" s="17"/>
    </row>
    <row r="661" spans="8:26" ht="12.75">
      <c r="H661" s="17"/>
      <c r="I661" s="17"/>
      <c r="J661" s="17"/>
      <c r="N661" s="16"/>
      <c r="Y661" s="17"/>
      <c r="Z661" s="17"/>
    </row>
    <row r="662" spans="8:26" ht="12.75">
      <c r="H662" s="17"/>
      <c r="I662" s="17"/>
      <c r="J662" s="17"/>
      <c r="N662" s="16"/>
      <c r="Y662" s="17"/>
      <c r="Z662" s="17"/>
    </row>
    <row r="663" spans="8:26" ht="12.75">
      <c r="H663" s="17"/>
      <c r="I663" s="17"/>
      <c r="J663" s="17"/>
      <c r="N663" s="16"/>
      <c r="Y663" s="17"/>
      <c r="Z663" s="17"/>
    </row>
    <row r="664" spans="8:26" ht="12.75">
      <c r="H664" s="17"/>
      <c r="I664" s="17"/>
      <c r="J664" s="17"/>
      <c r="N664" s="16"/>
      <c r="Y664" s="17"/>
      <c r="Z664" s="17"/>
    </row>
    <row r="665" spans="8:26" ht="12.75">
      <c r="H665" s="17"/>
      <c r="I665" s="17"/>
      <c r="J665" s="17"/>
      <c r="N665" s="16"/>
      <c r="Y665" s="17"/>
      <c r="Z665" s="17"/>
    </row>
    <row r="666" spans="8:26" ht="12.75">
      <c r="H666" s="17"/>
      <c r="I666" s="17"/>
      <c r="J666" s="17"/>
      <c r="N666" s="16"/>
      <c r="Y666" s="17"/>
      <c r="Z666" s="17"/>
    </row>
    <row r="667" spans="8:26" ht="12.75">
      <c r="H667" s="17"/>
      <c r="I667" s="17"/>
      <c r="J667" s="17"/>
      <c r="N667" s="16"/>
      <c r="Y667" s="17"/>
      <c r="Z667" s="17"/>
    </row>
    <row r="668" spans="8:26" ht="12.75">
      <c r="H668" s="17"/>
      <c r="I668" s="17"/>
      <c r="J668" s="17"/>
      <c r="N668" s="16"/>
      <c r="Y668" s="17"/>
      <c r="Z668" s="17"/>
    </row>
    <row r="669" spans="8:26" ht="12.75">
      <c r="H669" s="17"/>
      <c r="I669" s="17"/>
      <c r="J669" s="17"/>
      <c r="N669" s="16"/>
      <c r="Y669" s="17"/>
      <c r="Z669" s="17"/>
    </row>
    <row r="670" spans="8:26" ht="12.75">
      <c r="H670" s="17"/>
      <c r="I670" s="17"/>
      <c r="J670" s="17"/>
      <c r="N670" s="16"/>
      <c r="Y670" s="17"/>
      <c r="Z670" s="17"/>
    </row>
    <row r="671" spans="8:26" ht="12.75">
      <c r="H671" s="17"/>
      <c r="I671" s="17"/>
      <c r="J671" s="17"/>
      <c r="N671" s="16"/>
      <c r="Y671" s="17"/>
      <c r="Z671" s="17"/>
    </row>
    <row r="672" spans="8:26" ht="12.75">
      <c r="H672" s="17"/>
      <c r="I672" s="17"/>
      <c r="J672" s="17"/>
      <c r="N672" s="16"/>
      <c r="Y672" s="17"/>
      <c r="Z672" s="17"/>
    </row>
    <row r="673" spans="8:26" ht="12.75">
      <c r="H673" s="17"/>
      <c r="I673" s="17"/>
      <c r="J673" s="17"/>
      <c r="N673" s="16"/>
      <c r="Y673" s="17"/>
      <c r="Z673" s="17"/>
    </row>
    <row r="674" spans="8:26" ht="12.75">
      <c r="H674" s="17"/>
      <c r="I674" s="17"/>
      <c r="J674" s="17"/>
      <c r="N674" s="16"/>
      <c r="Y674" s="17"/>
      <c r="Z674" s="17"/>
    </row>
    <row r="675" spans="8:26" ht="12.75">
      <c r="H675" s="17"/>
      <c r="I675" s="17"/>
      <c r="J675" s="17"/>
      <c r="N675" s="16"/>
      <c r="Y675" s="17"/>
      <c r="Z675" s="17"/>
    </row>
    <row r="676" spans="8:26" ht="12.75">
      <c r="H676" s="17"/>
      <c r="I676" s="17"/>
      <c r="J676" s="17"/>
      <c r="N676" s="16"/>
      <c r="Y676" s="17"/>
      <c r="Z676" s="17"/>
    </row>
    <row r="677" spans="8:26" ht="12.75">
      <c r="H677" s="17"/>
      <c r="I677" s="17"/>
      <c r="J677" s="17"/>
      <c r="N677" s="16"/>
      <c r="Y677" s="17"/>
      <c r="Z677" s="17"/>
    </row>
    <row r="678" spans="8:26" ht="12.75">
      <c r="H678" s="17"/>
      <c r="I678" s="17"/>
      <c r="J678" s="17"/>
      <c r="N678" s="16"/>
      <c r="Y678" s="17"/>
      <c r="Z678" s="17"/>
    </row>
    <row r="679" spans="8:26" ht="12.75">
      <c r="H679" s="17"/>
      <c r="I679" s="17"/>
      <c r="J679" s="17"/>
      <c r="N679" s="16"/>
      <c r="Y679" s="17"/>
      <c r="Z679" s="17"/>
    </row>
    <row r="680" spans="8:26" ht="12.75">
      <c r="H680" s="17"/>
      <c r="I680" s="17"/>
      <c r="J680" s="17"/>
      <c r="N680" s="16"/>
      <c r="Y680" s="17"/>
      <c r="Z680" s="17"/>
    </row>
    <row r="681" spans="8:26" ht="12.75">
      <c r="H681" s="17"/>
      <c r="I681" s="17"/>
      <c r="J681" s="17"/>
      <c r="N681" s="16"/>
      <c r="Y681" s="17"/>
      <c r="Z681" s="17"/>
    </row>
    <row r="682" spans="8:26" ht="12.75">
      <c r="H682" s="17"/>
      <c r="I682" s="17"/>
      <c r="J682" s="17"/>
      <c r="N682" s="16"/>
      <c r="Y682" s="17"/>
      <c r="Z682" s="17"/>
    </row>
    <row r="683" spans="8:26" ht="12.75">
      <c r="H683" s="17"/>
      <c r="I683" s="17"/>
      <c r="J683" s="17"/>
      <c r="N683" s="16"/>
      <c r="Y683" s="17"/>
      <c r="Z683" s="17"/>
    </row>
    <row r="684" spans="8:26" ht="12.75">
      <c r="H684" s="17"/>
      <c r="I684" s="17"/>
      <c r="J684" s="17"/>
      <c r="N684" s="16"/>
      <c r="Y684" s="17"/>
      <c r="Z684" s="17"/>
    </row>
    <row r="685" spans="8:26" ht="12.75">
      <c r="H685" s="17"/>
      <c r="I685" s="17"/>
      <c r="J685" s="17"/>
      <c r="N685" s="16"/>
      <c r="Y685" s="17"/>
      <c r="Z685" s="17"/>
    </row>
    <row r="686" spans="8:26" ht="12.75">
      <c r="H686" s="17"/>
      <c r="I686" s="17"/>
      <c r="J686" s="17"/>
      <c r="N686" s="16"/>
      <c r="Y686" s="17"/>
      <c r="Z686" s="17"/>
    </row>
    <row r="687" spans="8:26" ht="12.75">
      <c r="H687" s="17"/>
      <c r="I687" s="17"/>
      <c r="J687" s="17"/>
      <c r="N687" s="16"/>
      <c r="Y687" s="17"/>
      <c r="Z687" s="17"/>
    </row>
    <row r="688" spans="8:26" ht="12.75">
      <c r="H688" s="17"/>
      <c r="I688" s="17"/>
      <c r="J688" s="17"/>
      <c r="N688" s="16"/>
      <c r="Y688" s="17"/>
      <c r="Z688" s="17"/>
    </row>
    <row r="689" spans="8:26" ht="12.75">
      <c r="H689" s="17"/>
      <c r="I689" s="17"/>
      <c r="J689" s="17"/>
      <c r="N689" s="16"/>
      <c r="Y689" s="17"/>
      <c r="Z689" s="17"/>
    </row>
    <row r="690" spans="8:26" ht="12.75">
      <c r="H690" s="17"/>
      <c r="I690" s="17"/>
      <c r="J690" s="17"/>
      <c r="N690" s="16"/>
      <c r="Y690" s="17"/>
      <c r="Z690" s="17"/>
    </row>
    <row r="691" spans="8:26" ht="12.75">
      <c r="H691" s="17"/>
      <c r="I691" s="17"/>
      <c r="J691" s="17"/>
      <c r="N691" s="16"/>
      <c r="Y691" s="17"/>
      <c r="Z691" s="17"/>
    </row>
    <row r="692" spans="8:26" ht="12.75">
      <c r="H692" s="17"/>
      <c r="I692" s="17"/>
      <c r="J692" s="17"/>
      <c r="N692" s="16"/>
      <c r="Y692" s="17"/>
      <c r="Z692" s="17"/>
    </row>
    <row r="693" spans="8:26" ht="12.75">
      <c r="H693" s="17"/>
      <c r="I693" s="17"/>
      <c r="J693" s="17"/>
      <c r="N693" s="16"/>
      <c r="Y693" s="17"/>
      <c r="Z693" s="17"/>
    </row>
    <row r="694" spans="8:26" ht="12.75">
      <c r="H694" s="17"/>
      <c r="I694" s="17"/>
      <c r="J694" s="17"/>
      <c r="N694" s="16"/>
      <c r="Y694" s="17"/>
      <c r="Z694" s="17"/>
    </row>
    <row r="695" spans="8:26" ht="12.75">
      <c r="H695" s="17"/>
      <c r="I695" s="17"/>
      <c r="J695" s="17"/>
      <c r="N695" s="16"/>
      <c r="Y695" s="17"/>
      <c r="Z695" s="17"/>
    </row>
    <row r="696" spans="8:26" ht="12.75">
      <c r="H696" s="17"/>
      <c r="I696" s="17"/>
      <c r="J696" s="17"/>
      <c r="N696" s="16"/>
      <c r="Y696" s="17"/>
      <c r="Z696" s="17"/>
    </row>
    <row r="697" spans="8:26" ht="12.75">
      <c r="H697" s="17"/>
      <c r="I697" s="17"/>
      <c r="J697" s="17"/>
      <c r="N697" s="16"/>
      <c r="Y697" s="17"/>
      <c r="Z697" s="17"/>
    </row>
    <row r="698" spans="8:26" ht="12.75">
      <c r="H698" s="17"/>
      <c r="I698" s="17"/>
      <c r="J698" s="17"/>
      <c r="N698" s="16"/>
      <c r="Y698" s="17"/>
      <c r="Z698" s="17"/>
    </row>
    <row r="699" spans="8:26" ht="12.75">
      <c r="H699" s="17"/>
      <c r="I699" s="17"/>
      <c r="J699" s="17"/>
      <c r="N699" s="16"/>
      <c r="Y699" s="17"/>
      <c r="Z699" s="17"/>
    </row>
    <row r="700" spans="8:26" ht="12.75">
      <c r="H700" s="17"/>
      <c r="I700" s="17"/>
      <c r="J700" s="17"/>
      <c r="N700" s="16"/>
      <c r="Y700" s="17"/>
      <c r="Z700" s="17"/>
    </row>
    <row r="701" spans="8:26" ht="12.75">
      <c r="H701" s="17"/>
      <c r="I701" s="17"/>
      <c r="J701" s="17"/>
      <c r="N701" s="16"/>
      <c r="Y701" s="17"/>
      <c r="Z701" s="17"/>
    </row>
    <row r="702" spans="8:26" ht="12.75">
      <c r="H702" s="17"/>
      <c r="I702" s="17"/>
      <c r="J702" s="17"/>
      <c r="N702" s="16"/>
      <c r="Y702" s="17"/>
      <c r="Z702" s="17"/>
    </row>
    <row r="703" spans="8:26" ht="12.75">
      <c r="H703" s="17"/>
      <c r="I703" s="17"/>
      <c r="J703" s="17"/>
      <c r="N703" s="16"/>
      <c r="Y703" s="17"/>
      <c r="Z703" s="17"/>
    </row>
    <row r="704" spans="8:26" ht="12.75">
      <c r="H704" s="17"/>
      <c r="I704" s="17"/>
      <c r="J704" s="17"/>
      <c r="N704" s="16"/>
      <c r="Y704" s="17"/>
      <c r="Z704" s="17"/>
    </row>
    <row r="705" spans="8:26" ht="12.75">
      <c r="H705" s="17"/>
      <c r="I705" s="17"/>
      <c r="J705" s="17"/>
      <c r="N705" s="16"/>
      <c r="Y705" s="17"/>
      <c r="Z705" s="17"/>
    </row>
    <row r="706" spans="8:26" ht="12.75">
      <c r="H706" s="17"/>
      <c r="I706" s="17"/>
      <c r="J706" s="17"/>
      <c r="N706" s="16"/>
      <c r="Y706" s="17"/>
      <c r="Z706" s="17"/>
    </row>
    <row r="707" spans="8:26" ht="12.75">
      <c r="H707" s="17"/>
      <c r="I707" s="17"/>
      <c r="J707" s="17"/>
      <c r="N707" s="16"/>
      <c r="Y707" s="17"/>
      <c r="Z707" s="17"/>
    </row>
    <row r="708" spans="8:26" ht="12.75">
      <c r="H708" s="17"/>
      <c r="I708" s="17"/>
      <c r="J708" s="17"/>
      <c r="N708" s="16"/>
      <c r="Y708" s="17"/>
      <c r="Z708" s="17"/>
    </row>
    <row r="709" spans="8:26" ht="12.75">
      <c r="H709" s="17"/>
      <c r="I709" s="17"/>
      <c r="J709" s="17"/>
      <c r="N709" s="16"/>
      <c r="Y709" s="17"/>
      <c r="Z709" s="17"/>
    </row>
    <row r="710" spans="8:26" ht="12.75">
      <c r="H710" s="17"/>
      <c r="I710" s="17"/>
      <c r="J710" s="17"/>
      <c r="N710" s="16"/>
      <c r="Y710" s="17"/>
      <c r="Z710" s="17"/>
    </row>
    <row r="711" spans="8:26" ht="12.75">
      <c r="H711" s="17"/>
      <c r="I711" s="17"/>
      <c r="J711" s="17"/>
      <c r="N711" s="16"/>
      <c r="Y711" s="17"/>
      <c r="Z711" s="17"/>
    </row>
    <row r="712" spans="8:26" ht="12.75">
      <c r="H712" s="17"/>
      <c r="I712" s="17"/>
      <c r="J712" s="17"/>
      <c r="N712" s="16"/>
      <c r="Y712" s="17"/>
      <c r="Z712" s="17"/>
    </row>
    <row r="713" spans="8:26" ht="12.75">
      <c r="H713" s="17"/>
      <c r="I713" s="17"/>
      <c r="J713" s="17"/>
      <c r="N713" s="16"/>
      <c r="Y713" s="17"/>
      <c r="Z713" s="17"/>
    </row>
    <row r="714" spans="8:26" ht="12.75">
      <c r="H714" s="17"/>
      <c r="I714" s="17"/>
      <c r="J714" s="17"/>
      <c r="N714" s="16"/>
      <c r="Y714" s="17"/>
      <c r="Z714" s="17"/>
    </row>
    <row r="715" spans="8:26" ht="12.75">
      <c r="H715" s="17"/>
      <c r="I715" s="17"/>
      <c r="J715" s="17"/>
      <c r="N715" s="16"/>
      <c r="Y715" s="17"/>
      <c r="Z715" s="17"/>
    </row>
    <row r="716" spans="8:26" ht="12.75">
      <c r="H716" s="17"/>
      <c r="I716" s="17"/>
      <c r="J716" s="17"/>
      <c r="N716" s="16"/>
      <c r="Y716" s="17"/>
      <c r="Z716" s="17"/>
    </row>
    <row r="717" spans="8:26" ht="12.75">
      <c r="H717" s="17"/>
      <c r="I717" s="17"/>
      <c r="J717" s="17"/>
      <c r="N717" s="16"/>
      <c r="Y717" s="17"/>
      <c r="Z717" s="17"/>
    </row>
    <row r="718" spans="8:26" ht="12.75">
      <c r="H718" s="17"/>
      <c r="I718" s="17"/>
      <c r="J718" s="17"/>
      <c r="N718" s="16"/>
      <c r="Y718" s="17"/>
      <c r="Z718" s="17"/>
    </row>
    <row r="719" spans="8:26" ht="12.75">
      <c r="H719" s="17"/>
      <c r="I719" s="17"/>
      <c r="J719" s="17"/>
      <c r="N719" s="16"/>
      <c r="Y719" s="17"/>
      <c r="Z719" s="17"/>
    </row>
    <row r="720" spans="8:26" ht="12.75">
      <c r="H720" s="17"/>
      <c r="I720" s="17"/>
      <c r="J720" s="17"/>
      <c r="N720" s="16"/>
      <c r="Y720" s="17"/>
      <c r="Z720" s="17"/>
    </row>
    <row r="721" spans="8:26" ht="12.75">
      <c r="H721" s="17"/>
      <c r="I721" s="17"/>
      <c r="J721" s="17"/>
      <c r="N721" s="16"/>
      <c r="Y721" s="17"/>
      <c r="Z721" s="17"/>
    </row>
    <row r="722" spans="8:26" ht="12.75">
      <c r="H722" s="17"/>
      <c r="I722" s="17"/>
      <c r="J722" s="17"/>
      <c r="N722" s="16"/>
      <c r="Y722" s="17"/>
      <c r="Z722" s="17"/>
    </row>
    <row r="723" spans="8:26" ht="12.75">
      <c r="H723" s="17"/>
      <c r="I723" s="17"/>
      <c r="J723" s="17"/>
      <c r="N723" s="16"/>
      <c r="Y723" s="17"/>
      <c r="Z723" s="17"/>
    </row>
    <row r="724" spans="8:26" ht="12.75">
      <c r="H724" s="17"/>
      <c r="I724" s="17"/>
      <c r="J724" s="17"/>
      <c r="N724" s="16"/>
      <c r="Y724" s="17"/>
      <c r="Z724" s="17"/>
    </row>
    <row r="725" spans="8:26" ht="12.75">
      <c r="H725" s="17"/>
      <c r="I725" s="17"/>
      <c r="J725" s="17"/>
      <c r="N725" s="16"/>
      <c r="Y725" s="17"/>
      <c r="Z725" s="17"/>
    </row>
    <row r="726" spans="8:26" ht="12.75">
      <c r="H726" s="17"/>
      <c r="I726" s="17"/>
      <c r="J726" s="17"/>
      <c r="N726" s="16"/>
      <c r="Y726" s="17"/>
      <c r="Z726" s="17"/>
    </row>
    <row r="727" spans="8:26" ht="12.75">
      <c r="H727" s="17"/>
      <c r="I727" s="17"/>
      <c r="J727" s="17"/>
      <c r="N727" s="16"/>
      <c r="Y727" s="17"/>
      <c r="Z727" s="17"/>
    </row>
    <row r="728" spans="8:26" ht="12.75">
      <c r="H728" s="17"/>
      <c r="I728" s="17"/>
      <c r="J728" s="17"/>
      <c r="N728" s="16"/>
      <c r="Y728" s="17"/>
      <c r="Z728" s="17"/>
    </row>
    <row r="729" spans="8:26" ht="12.75">
      <c r="H729" s="17"/>
      <c r="I729" s="17"/>
      <c r="J729" s="17"/>
      <c r="N729" s="16"/>
      <c r="Y729" s="17"/>
      <c r="Z729" s="17"/>
    </row>
    <row r="730" spans="8:26" ht="12.75">
      <c r="H730" s="17"/>
      <c r="I730" s="17"/>
      <c r="J730" s="17"/>
      <c r="N730" s="16"/>
      <c r="Y730" s="17"/>
      <c r="Z730" s="17"/>
    </row>
    <row r="731" spans="8:26" ht="12.75">
      <c r="H731" s="17"/>
      <c r="I731" s="17"/>
      <c r="J731" s="17"/>
      <c r="N731" s="16"/>
      <c r="Y731" s="17"/>
      <c r="Z731" s="17"/>
    </row>
    <row r="732" spans="8:26" ht="12.75">
      <c r="H732" s="17"/>
      <c r="I732" s="17"/>
      <c r="J732" s="17"/>
      <c r="N732" s="16"/>
      <c r="Y732" s="17"/>
      <c r="Z732" s="17"/>
    </row>
    <row r="733" spans="8:26" ht="12.75">
      <c r="H733" s="17"/>
      <c r="I733" s="17"/>
      <c r="J733" s="17"/>
      <c r="N733" s="16"/>
      <c r="Y733" s="17"/>
      <c r="Z733" s="17"/>
    </row>
    <row r="734" spans="8:26" ht="12.75">
      <c r="H734" s="17"/>
      <c r="I734" s="17"/>
      <c r="J734" s="17"/>
      <c r="N734" s="16"/>
      <c r="Y734" s="17"/>
      <c r="Z734" s="17"/>
    </row>
    <row r="735" spans="8:26" ht="12.75">
      <c r="H735" s="17"/>
      <c r="I735" s="17"/>
      <c r="J735" s="17"/>
      <c r="N735" s="16"/>
      <c r="Y735" s="17"/>
      <c r="Z735" s="17"/>
    </row>
    <row r="736" spans="8:26" ht="12.75">
      <c r="H736" s="17"/>
      <c r="I736" s="17"/>
      <c r="J736" s="17"/>
      <c r="N736" s="16"/>
      <c r="Y736" s="17"/>
      <c r="Z736" s="17"/>
    </row>
    <row r="737" spans="8:26" ht="12.75">
      <c r="H737" s="17"/>
      <c r="I737" s="17"/>
      <c r="J737" s="17"/>
      <c r="N737" s="16"/>
      <c r="Y737" s="17"/>
      <c r="Z737" s="17"/>
    </row>
    <row r="738" spans="8:26" ht="12.75">
      <c r="H738" s="17"/>
      <c r="I738" s="17"/>
      <c r="J738" s="17"/>
      <c r="N738" s="16"/>
      <c r="Y738" s="17"/>
      <c r="Z738" s="17"/>
    </row>
    <row r="739" spans="8:26" ht="12.75">
      <c r="H739" s="17"/>
      <c r="I739" s="17"/>
      <c r="J739" s="17"/>
      <c r="N739" s="16"/>
      <c r="Y739" s="17"/>
      <c r="Z739" s="17"/>
    </row>
    <row r="740" spans="8:26" ht="12.75">
      <c r="H740" s="17"/>
      <c r="I740" s="17"/>
      <c r="J740" s="17"/>
      <c r="N740" s="16"/>
      <c r="Y740" s="17"/>
      <c r="Z740" s="17"/>
    </row>
    <row r="741" spans="8:26" ht="12.75">
      <c r="H741" s="17"/>
      <c r="I741" s="17"/>
      <c r="J741" s="17"/>
      <c r="N741" s="16"/>
      <c r="Y741" s="17"/>
      <c r="Z741" s="17"/>
    </row>
    <row r="742" spans="8:26" ht="12.75">
      <c r="H742" s="17"/>
      <c r="I742" s="17"/>
      <c r="J742" s="17"/>
      <c r="N742" s="16"/>
      <c r="Y742" s="17"/>
      <c r="Z742" s="17"/>
    </row>
    <row r="743" spans="8:26" ht="12.75">
      <c r="H743" s="17"/>
      <c r="I743" s="17"/>
      <c r="J743" s="17"/>
      <c r="N743" s="16"/>
      <c r="Y743" s="17"/>
      <c r="Z743" s="17"/>
    </row>
    <row r="744" spans="8:26" ht="12.75">
      <c r="H744" s="17"/>
      <c r="I744" s="17"/>
      <c r="J744" s="17"/>
      <c r="N744" s="16"/>
      <c r="Y744" s="17"/>
      <c r="Z744" s="17"/>
    </row>
    <row r="745" spans="8:26" ht="12.75">
      <c r="H745" s="17"/>
      <c r="I745" s="17"/>
      <c r="J745" s="17"/>
      <c r="N745" s="16"/>
      <c r="Y745" s="17"/>
      <c r="Z745" s="17"/>
    </row>
    <row r="746" spans="8:26" ht="12.75">
      <c r="H746" s="17"/>
      <c r="I746" s="17"/>
      <c r="J746" s="17"/>
      <c r="N746" s="16"/>
      <c r="Y746" s="17"/>
      <c r="Z746" s="17"/>
    </row>
    <row r="747" spans="8:26" ht="12.75">
      <c r="H747" s="17"/>
      <c r="I747" s="17"/>
      <c r="J747" s="17"/>
      <c r="N747" s="16"/>
      <c r="Y747" s="17"/>
      <c r="Z747" s="17"/>
    </row>
    <row r="748" spans="8:26" ht="12.75">
      <c r="H748" s="17"/>
      <c r="I748" s="17"/>
      <c r="J748" s="17"/>
      <c r="N748" s="16"/>
      <c r="Y748" s="17"/>
      <c r="Z748" s="17"/>
    </row>
    <row r="749" spans="8:26" ht="12.75">
      <c r="H749" s="17"/>
      <c r="I749" s="17"/>
      <c r="J749" s="17"/>
      <c r="N749" s="16"/>
      <c r="Y749" s="17"/>
      <c r="Z749" s="17"/>
    </row>
    <row r="750" spans="8:26" ht="12.75">
      <c r="H750" s="17"/>
      <c r="I750" s="17"/>
      <c r="J750" s="17"/>
      <c r="N750" s="16"/>
      <c r="Y750" s="17"/>
      <c r="Z750" s="17"/>
    </row>
    <row r="751" spans="8:26" ht="12.75">
      <c r="H751" s="17"/>
      <c r="I751" s="17"/>
      <c r="J751" s="17"/>
      <c r="N751" s="16"/>
      <c r="Y751" s="17"/>
      <c r="Z751" s="17"/>
    </row>
    <row r="752" spans="8:26" ht="12.75">
      <c r="H752" s="17"/>
      <c r="I752" s="17"/>
      <c r="J752" s="17"/>
      <c r="N752" s="16"/>
      <c r="Y752" s="17"/>
      <c r="Z752" s="17"/>
    </row>
    <row r="753" spans="8:26" ht="12.75">
      <c r="H753" s="17"/>
      <c r="I753" s="17"/>
      <c r="J753" s="17"/>
      <c r="N753" s="16"/>
      <c r="Y753" s="17"/>
      <c r="Z753" s="17"/>
    </row>
    <row r="754" spans="8:26" ht="12.75">
      <c r="H754" s="17"/>
      <c r="I754" s="17"/>
      <c r="J754" s="17"/>
      <c r="N754" s="16"/>
      <c r="Y754" s="17"/>
      <c r="Z754" s="17"/>
    </row>
    <row r="755" spans="8:26" ht="12.75">
      <c r="H755" s="17"/>
      <c r="I755" s="17"/>
      <c r="J755" s="17"/>
      <c r="N755" s="16"/>
      <c r="Y755" s="17"/>
      <c r="Z755" s="17"/>
    </row>
    <row r="756" spans="8:26" ht="12.75">
      <c r="H756" s="17"/>
      <c r="I756" s="17"/>
      <c r="J756" s="17"/>
      <c r="N756" s="16"/>
      <c r="Y756" s="17"/>
      <c r="Z756" s="17"/>
    </row>
    <row r="757" spans="8:26" ht="12.75">
      <c r="H757" s="17"/>
      <c r="I757" s="17"/>
      <c r="J757" s="17"/>
      <c r="N757" s="16"/>
      <c r="Y757" s="17"/>
      <c r="Z757" s="17"/>
    </row>
    <row r="758" spans="8:26" ht="12.75">
      <c r="H758" s="17"/>
      <c r="I758" s="17"/>
      <c r="J758" s="17"/>
      <c r="N758" s="16"/>
      <c r="Y758" s="17"/>
      <c r="Z758" s="17"/>
    </row>
    <row r="759" spans="8:26" ht="12.75">
      <c r="H759" s="17"/>
      <c r="I759" s="17"/>
      <c r="J759" s="17"/>
      <c r="N759" s="16"/>
      <c r="Y759" s="17"/>
      <c r="Z759" s="17"/>
    </row>
    <row r="760" spans="8:26" ht="12.75">
      <c r="H760" s="17"/>
      <c r="I760" s="17"/>
      <c r="J760" s="17"/>
      <c r="N760" s="16"/>
      <c r="Y760" s="17"/>
      <c r="Z760" s="17"/>
    </row>
    <row r="761" spans="8:26" ht="12.75">
      <c r="H761" s="17"/>
      <c r="I761" s="17"/>
      <c r="J761" s="17"/>
      <c r="N761" s="16"/>
      <c r="Y761" s="17"/>
      <c r="Z761" s="17"/>
    </row>
    <row r="762" spans="8:26" ht="12.75">
      <c r="H762" s="17"/>
      <c r="I762" s="17"/>
      <c r="J762" s="17"/>
      <c r="N762" s="16"/>
      <c r="Y762" s="17"/>
      <c r="Z762" s="17"/>
    </row>
    <row r="763" spans="8:26" ht="12.75">
      <c r="H763" s="17"/>
      <c r="I763" s="17"/>
      <c r="J763" s="17"/>
      <c r="N763" s="16"/>
      <c r="Y763" s="17"/>
      <c r="Z763" s="17"/>
    </row>
    <row r="764" spans="8:26" ht="12.75">
      <c r="H764" s="17"/>
      <c r="I764" s="17"/>
      <c r="J764" s="17"/>
      <c r="N764" s="16"/>
      <c r="Y764" s="17"/>
      <c r="Z764" s="17"/>
    </row>
    <row r="765" spans="8:26" ht="12.75">
      <c r="H765" s="17"/>
      <c r="I765" s="17"/>
      <c r="J765" s="17"/>
      <c r="N765" s="16"/>
      <c r="Y765" s="17"/>
      <c r="Z765" s="17"/>
    </row>
    <row r="766" spans="8:26" ht="12.75">
      <c r="H766" s="17"/>
      <c r="I766" s="17"/>
      <c r="J766" s="17"/>
      <c r="N766" s="16"/>
      <c r="Y766" s="17"/>
      <c r="Z766" s="17"/>
    </row>
    <row r="767" spans="8:26" ht="12.75">
      <c r="H767" s="17"/>
      <c r="I767" s="17"/>
      <c r="J767" s="17"/>
      <c r="N767" s="16"/>
      <c r="Y767" s="17"/>
      <c r="Z767" s="17"/>
    </row>
    <row r="768" spans="8:26" ht="12.75">
      <c r="H768" s="17"/>
      <c r="I768" s="17"/>
      <c r="J768" s="17"/>
      <c r="N768" s="16"/>
      <c r="Y768" s="17"/>
      <c r="Z768" s="17"/>
    </row>
    <row r="769" spans="8:26" ht="12.75">
      <c r="H769" s="17"/>
      <c r="I769" s="17"/>
      <c r="J769" s="17"/>
      <c r="N769" s="16"/>
      <c r="Y769" s="17"/>
      <c r="Z769" s="17"/>
    </row>
    <row r="770" spans="8:26" ht="12.75">
      <c r="H770" s="17"/>
      <c r="I770" s="17"/>
      <c r="J770" s="17"/>
      <c r="N770" s="16"/>
      <c r="Y770" s="17"/>
      <c r="Z770" s="17"/>
    </row>
    <row r="771" spans="8:26" ht="12.75">
      <c r="H771" s="17"/>
      <c r="I771" s="17"/>
      <c r="J771" s="17"/>
      <c r="N771" s="16"/>
      <c r="Y771" s="17"/>
      <c r="Z771" s="17"/>
    </row>
    <row r="772" spans="8:26" ht="12.75">
      <c r="H772" s="17"/>
      <c r="I772" s="17"/>
      <c r="J772" s="17"/>
      <c r="N772" s="16"/>
      <c r="Y772" s="17"/>
      <c r="Z772" s="17"/>
    </row>
    <row r="773" spans="8:26" ht="12.75">
      <c r="H773" s="17"/>
      <c r="I773" s="17"/>
      <c r="J773" s="17"/>
      <c r="N773" s="16"/>
      <c r="Y773" s="17"/>
      <c r="Z773" s="17"/>
    </row>
    <row r="774" spans="8:26" ht="12.75">
      <c r="H774" s="17"/>
      <c r="I774" s="17"/>
      <c r="J774" s="17"/>
      <c r="N774" s="16"/>
      <c r="Y774" s="17"/>
      <c r="Z774" s="17"/>
    </row>
    <row r="775" spans="8:26" ht="12.75">
      <c r="H775" s="17"/>
      <c r="I775" s="17"/>
      <c r="J775" s="17"/>
      <c r="N775" s="16"/>
      <c r="Y775" s="17"/>
      <c r="Z775" s="17"/>
    </row>
    <row r="776" spans="8:26" ht="12.75">
      <c r="H776" s="17"/>
      <c r="I776" s="17"/>
      <c r="J776" s="17"/>
      <c r="N776" s="16"/>
      <c r="Y776" s="17"/>
      <c r="Z776" s="17"/>
    </row>
    <row r="777" spans="8:26" ht="12.75">
      <c r="H777" s="17"/>
      <c r="I777" s="17"/>
      <c r="J777" s="17"/>
      <c r="N777" s="16"/>
      <c r="Y777" s="17"/>
      <c r="Z777" s="17"/>
    </row>
    <row r="778" spans="8:26" ht="12.75">
      <c r="H778" s="17"/>
      <c r="I778" s="17"/>
      <c r="J778" s="17"/>
      <c r="N778" s="16"/>
      <c r="Y778" s="17"/>
      <c r="Z778" s="17"/>
    </row>
    <row r="779" spans="8:26" ht="12.75">
      <c r="H779" s="17"/>
      <c r="I779" s="17"/>
      <c r="J779" s="17"/>
      <c r="N779" s="16"/>
      <c r="Y779" s="17"/>
      <c r="Z779" s="17"/>
    </row>
    <row r="780" spans="8:26" ht="12.75">
      <c r="H780" s="17"/>
      <c r="I780" s="17"/>
      <c r="J780" s="17"/>
      <c r="N780" s="16"/>
      <c r="Y780" s="17"/>
      <c r="Z780" s="17"/>
    </row>
    <row r="781" spans="8:26" ht="12.75">
      <c r="H781" s="17"/>
      <c r="I781" s="17"/>
      <c r="J781" s="17"/>
      <c r="N781" s="16"/>
      <c r="Y781" s="17"/>
      <c r="Z781" s="17"/>
    </row>
    <row r="782" spans="8:26" ht="12.75">
      <c r="H782" s="17"/>
      <c r="I782" s="17"/>
      <c r="J782" s="17"/>
      <c r="N782" s="16"/>
      <c r="Y782" s="17"/>
      <c r="Z782" s="17"/>
    </row>
    <row r="783" spans="8:26" ht="12.75">
      <c r="H783" s="17"/>
      <c r="I783" s="17"/>
      <c r="J783" s="17"/>
      <c r="N783" s="16"/>
      <c r="Y783" s="17"/>
      <c r="Z783" s="17"/>
    </row>
    <row r="784" spans="8:26" ht="12.75">
      <c r="H784" s="17"/>
      <c r="I784" s="17"/>
      <c r="J784" s="17"/>
      <c r="N784" s="16"/>
      <c r="Y784" s="17"/>
      <c r="Z784" s="17"/>
    </row>
    <row r="785" spans="8:26" ht="12.75">
      <c r="H785" s="17"/>
      <c r="I785" s="17"/>
      <c r="J785" s="17"/>
      <c r="N785" s="16"/>
      <c r="Y785" s="17"/>
      <c r="Z785" s="17"/>
    </row>
    <row r="786" spans="8:26" ht="12.75">
      <c r="H786" s="17"/>
      <c r="I786" s="17"/>
      <c r="J786" s="17"/>
      <c r="N786" s="16"/>
      <c r="Y786" s="17"/>
      <c r="Z786" s="17"/>
    </row>
    <row r="787" spans="8:26" ht="12.75">
      <c r="H787" s="17"/>
      <c r="I787" s="17"/>
      <c r="J787" s="17"/>
      <c r="N787" s="16"/>
      <c r="Y787" s="17"/>
      <c r="Z787" s="17"/>
    </row>
    <row r="788" spans="8:26" ht="12.75">
      <c r="H788" s="17"/>
      <c r="I788" s="17"/>
      <c r="J788" s="17"/>
      <c r="N788" s="16"/>
      <c r="Y788" s="17"/>
      <c r="Z788" s="17"/>
    </row>
    <row r="789" spans="8:26" ht="12.75">
      <c r="H789" s="17"/>
      <c r="I789" s="17"/>
      <c r="J789" s="17"/>
      <c r="N789" s="16"/>
      <c r="Y789" s="17"/>
      <c r="Z789" s="17"/>
    </row>
    <row r="790" spans="8:26" ht="12.75">
      <c r="H790" s="17"/>
      <c r="I790" s="17"/>
      <c r="J790" s="17"/>
      <c r="N790" s="16"/>
      <c r="Y790" s="17"/>
      <c r="Z790" s="17"/>
    </row>
    <row r="791" spans="8:26" ht="12.75">
      <c r="H791" s="17"/>
      <c r="I791" s="17"/>
      <c r="J791" s="17"/>
      <c r="N791" s="16"/>
      <c r="Y791" s="17"/>
      <c r="Z791" s="17"/>
    </row>
    <row r="792" spans="8:26" ht="12.75">
      <c r="H792" s="17"/>
      <c r="I792" s="17"/>
      <c r="J792" s="17"/>
      <c r="N792" s="16"/>
      <c r="Y792" s="17"/>
      <c r="Z792" s="17"/>
    </row>
    <row r="793" spans="8:26" ht="12.75">
      <c r="H793" s="17"/>
      <c r="I793" s="17"/>
      <c r="J793" s="17"/>
      <c r="N793" s="16"/>
      <c r="Y793" s="17"/>
      <c r="Z793" s="17"/>
    </row>
    <row r="794" spans="8:26" ht="12.75">
      <c r="H794" s="17"/>
      <c r="I794" s="17"/>
      <c r="J794" s="17"/>
      <c r="N794" s="16"/>
      <c r="Y794" s="17"/>
      <c r="Z794" s="17"/>
    </row>
    <row r="795" spans="8:26" ht="12.75">
      <c r="H795" s="17"/>
      <c r="I795" s="17"/>
      <c r="J795" s="17"/>
      <c r="N795" s="16"/>
      <c r="Y795" s="17"/>
      <c r="Z795" s="17"/>
    </row>
    <row r="796" spans="8:26" ht="12.75">
      <c r="H796" s="17"/>
      <c r="I796" s="17"/>
      <c r="J796" s="17"/>
      <c r="N796" s="16"/>
      <c r="Y796" s="17"/>
      <c r="Z796" s="17"/>
    </row>
    <row r="797" spans="8:26" ht="12.75">
      <c r="H797" s="17"/>
      <c r="I797" s="17"/>
      <c r="J797" s="17"/>
      <c r="N797" s="16"/>
      <c r="Y797" s="17"/>
      <c r="Z797" s="17"/>
    </row>
    <row r="798" spans="8:26" ht="12.75">
      <c r="H798" s="17"/>
      <c r="I798" s="17"/>
      <c r="J798" s="17"/>
      <c r="N798" s="16"/>
      <c r="Y798" s="17"/>
      <c r="Z798" s="17"/>
    </row>
    <row r="799" spans="8:26" ht="12.75">
      <c r="H799" s="17"/>
      <c r="I799" s="17"/>
      <c r="J799" s="17"/>
      <c r="N799" s="16"/>
      <c r="Y799" s="17"/>
      <c r="Z799" s="17"/>
    </row>
    <row r="800" spans="8:26" ht="12.75">
      <c r="H800" s="17"/>
      <c r="I800" s="17"/>
      <c r="J800" s="17"/>
      <c r="N800" s="16"/>
      <c r="Y800" s="17"/>
      <c r="Z800" s="17"/>
    </row>
    <row r="801" spans="8:26" ht="12.75">
      <c r="H801" s="17"/>
      <c r="I801" s="17"/>
      <c r="J801" s="17"/>
      <c r="N801" s="16"/>
      <c r="Y801" s="17"/>
      <c r="Z801" s="17"/>
    </row>
    <row r="802" spans="8:26" ht="12.75">
      <c r="H802" s="17"/>
      <c r="I802" s="17"/>
      <c r="J802" s="17"/>
      <c r="N802" s="16"/>
      <c r="Y802" s="17"/>
      <c r="Z802" s="17"/>
    </row>
    <row r="803" spans="8:26" ht="12.75">
      <c r="H803" s="17"/>
      <c r="I803" s="17"/>
      <c r="J803" s="17"/>
      <c r="N803" s="16"/>
      <c r="Y803" s="17"/>
      <c r="Z803" s="17"/>
    </row>
    <row r="804" spans="8:26" ht="12.75">
      <c r="H804" s="17"/>
      <c r="I804" s="17"/>
      <c r="J804" s="17"/>
      <c r="N804" s="16"/>
      <c r="Y804" s="17"/>
      <c r="Z804" s="17"/>
    </row>
    <row r="805" spans="8:26" ht="12.75">
      <c r="H805" s="17"/>
      <c r="I805" s="17"/>
      <c r="J805" s="17"/>
      <c r="N805" s="16"/>
      <c r="Y805" s="17"/>
      <c r="Z805" s="17"/>
    </row>
    <row r="806" spans="8:26" ht="12.75">
      <c r="H806" s="17"/>
      <c r="I806" s="17"/>
      <c r="J806" s="17"/>
      <c r="N806" s="16"/>
      <c r="Y806" s="17"/>
      <c r="Z806" s="17"/>
    </row>
    <row r="807" spans="8:26" ht="12.75">
      <c r="H807" s="17"/>
      <c r="I807" s="17"/>
      <c r="J807" s="17"/>
      <c r="N807" s="16"/>
      <c r="Y807" s="17"/>
      <c r="Z807" s="17"/>
    </row>
    <row r="808" spans="8:26" ht="12.75">
      <c r="H808" s="17"/>
      <c r="I808" s="17"/>
      <c r="J808" s="17"/>
      <c r="N808" s="16"/>
      <c r="Y808" s="17"/>
      <c r="Z808" s="17"/>
    </row>
    <row r="809" spans="8:26" ht="12.75">
      <c r="H809" s="17"/>
      <c r="I809" s="17"/>
      <c r="J809" s="17"/>
      <c r="N809" s="16"/>
      <c r="Y809" s="17"/>
      <c r="Z809" s="17"/>
    </row>
    <row r="810" spans="8:26" ht="12.75">
      <c r="H810" s="17"/>
      <c r="I810" s="17"/>
      <c r="J810" s="17"/>
      <c r="N810" s="16"/>
      <c r="Y810" s="17"/>
      <c r="Z810" s="17"/>
    </row>
    <row r="811" spans="8:26" ht="12.75">
      <c r="H811" s="17"/>
      <c r="I811" s="17"/>
      <c r="J811" s="17"/>
      <c r="N811" s="16"/>
      <c r="Y811" s="17"/>
      <c r="Z811" s="17"/>
    </row>
    <row r="812" spans="8:26" ht="12.75">
      <c r="H812" s="17"/>
      <c r="I812" s="17"/>
      <c r="J812" s="17"/>
      <c r="N812" s="16"/>
      <c r="Y812" s="17"/>
      <c r="Z812" s="17"/>
    </row>
    <row r="813" spans="8:26" ht="12.75">
      <c r="H813" s="17"/>
      <c r="I813" s="17"/>
      <c r="J813" s="17"/>
      <c r="N813" s="16"/>
      <c r="Y813" s="17"/>
      <c r="Z813" s="17"/>
    </row>
    <row r="814" spans="8:26" ht="12.75">
      <c r="H814" s="17"/>
      <c r="I814" s="17"/>
      <c r="J814" s="17"/>
      <c r="N814" s="16"/>
      <c r="Y814" s="17"/>
      <c r="Z814" s="17"/>
    </row>
    <row r="815" spans="8:26" ht="12.75">
      <c r="H815" s="17"/>
      <c r="I815" s="17"/>
      <c r="J815" s="17"/>
      <c r="N815" s="16"/>
      <c r="Y815" s="17"/>
      <c r="Z815" s="17"/>
    </row>
    <row r="816" spans="8:26" ht="12.75">
      <c r="H816" s="17"/>
      <c r="I816" s="17"/>
      <c r="J816" s="17"/>
      <c r="N816" s="16"/>
      <c r="Y816" s="17"/>
      <c r="Z816" s="17"/>
    </row>
    <row r="817" spans="8:26" ht="12.75">
      <c r="H817" s="17"/>
      <c r="I817" s="17"/>
      <c r="J817" s="17"/>
      <c r="N817" s="16"/>
      <c r="Y817" s="17"/>
      <c r="Z817" s="17"/>
    </row>
    <row r="818" spans="8:26" ht="12.75">
      <c r="H818" s="17"/>
      <c r="I818" s="17"/>
      <c r="J818" s="17"/>
      <c r="N818" s="16"/>
      <c r="Y818" s="17"/>
      <c r="Z818" s="17"/>
    </row>
    <row r="819" spans="8:26" ht="12.75">
      <c r="H819" s="17"/>
      <c r="I819" s="17"/>
      <c r="J819" s="17"/>
      <c r="N819" s="16"/>
      <c r="Y819" s="17"/>
      <c r="Z819" s="17"/>
    </row>
    <row r="820" spans="8:26" ht="12.75">
      <c r="H820" s="17"/>
      <c r="I820" s="17"/>
      <c r="J820" s="17"/>
      <c r="N820" s="16"/>
      <c r="Y820" s="17"/>
      <c r="Z820" s="17"/>
    </row>
    <row r="821" spans="8:26" ht="12.75">
      <c r="H821" s="17"/>
      <c r="I821" s="17"/>
      <c r="J821" s="17"/>
      <c r="N821" s="16"/>
      <c r="Y821" s="17"/>
      <c r="Z821" s="17"/>
    </row>
    <row r="822" spans="8:26" ht="12.75">
      <c r="H822" s="17"/>
      <c r="I822" s="17"/>
      <c r="J822" s="17"/>
      <c r="N822" s="16"/>
      <c r="Y822" s="17"/>
      <c r="Z822" s="17"/>
    </row>
    <row r="823" spans="8:26" ht="12.75">
      <c r="H823" s="17"/>
      <c r="I823" s="17"/>
      <c r="J823" s="17"/>
      <c r="N823" s="16"/>
      <c r="Y823" s="17"/>
      <c r="Z823" s="17"/>
    </row>
    <row r="824" spans="8:26" ht="12.75">
      <c r="H824" s="17"/>
      <c r="I824" s="17"/>
      <c r="J824" s="17"/>
      <c r="N824" s="16"/>
      <c r="Y824" s="17"/>
      <c r="Z824" s="17"/>
    </row>
    <row r="825" spans="8:26" ht="12.75">
      <c r="H825" s="17"/>
      <c r="I825" s="17"/>
      <c r="J825" s="17"/>
      <c r="N825" s="16"/>
      <c r="Y825" s="17"/>
      <c r="Z825" s="17"/>
    </row>
    <row r="826" spans="8:26" ht="12.75">
      <c r="H826" s="17"/>
      <c r="I826" s="17"/>
      <c r="J826" s="17"/>
      <c r="N826" s="16"/>
      <c r="Y826" s="17"/>
      <c r="Z826" s="17"/>
    </row>
    <row r="827" spans="8:26" ht="12.75">
      <c r="H827" s="17"/>
      <c r="I827" s="17"/>
      <c r="J827" s="17"/>
      <c r="N827" s="16"/>
      <c r="Y827" s="17"/>
      <c r="Z827" s="17"/>
    </row>
    <row r="828" spans="8:26" ht="12.75">
      <c r="H828" s="17"/>
      <c r="I828" s="17"/>
      <c r="J828" s="17"/>
      <c r="N828" s="16"/>
      <c r="Y828" s="17"/>
      <c r="Z828" s="17"/>
    </row>
    <row r="829" spans="8:26" ht="12.75">
      <c r="H829" s="17"/>
      <c r="I829" s="17"/>
      <c r="J829" s="17"/>
      <c r="N829" s="16"/>
      <c r="Y829" s="17"/>
      <c r="Z829" s="17"/>
    </row>
    <row r="830" spans="8:26" ht="12.75">
      <c r="H830" s="17"/>
      <c r="I830" s="17"/>
      <c r="J830" s="17"/>
      <c r="N830" s="16"/>
      <c r="Y830" s="17"/>
      <c r="Z830" s="17"/>
    </row>
    <row r="831" spans="8:26" ht="12.75">
      <c r="H831" s="17"/>
      <c r="I831" s="17"/>
      <c r="J831" s="17"/>
      <c r="N831" s="16"/>
      <c r="Y831" s="17"/>
      <c r="Z831" s="17"/>
    </row>
    <row r="832" spans="8:26" ht="12.75">
      <c r="H832" s="17"/>
      <c r="I832" s="17"/>
      <c r="J832" s="17"/>
      <c r="N832" s="16"/>
      <c r="Y832" s="17"/>
      <c r="Z832" s="17"/>
    </row>
    <row r="833" spans="8:26" ht="12.75">
      <c r="H833" s="17"/>
      <c r="I833" s="17"/>
      <c r="J833" s="17"/>
      <c r="N833" s="16"/>
      <c r="Y833" s="17"/>
      <c r="Z833" s="17"/>
    </row>
    <row r="834" spans="8:26" ht="12.75">
      <c r="H834" s="17"/>
      <c r="I834" s="17"/>
      <c r="J834" s="17"/>
      <c r="N834" s="16"/>
      <c r="Y834" s="17"/>
      <c r="Z834" s="17"/>
    </row>
    <row r="835" spans="8:26" ht="12.75">
      <c r="H835" s="17"/>
      <c r="I835" s="17"/>
      <c r="J835" s="17"/>
      <c r="N835" s="16"/>
      <c r="Y835" s="17"/>
      <c r="Z835" s="17"/>
    </row>
    <row r="836" spans="8:26" ht="12.75">
      <c r="H836" s="17"/>
      <c r="I836" s="17"/>
      <c r="J836" s="17"/>
      <c r="N836" s="16"/>
      <c r="Y836" s="17"/>
      <c r="Z836" s="17"/>
    </row>
    <row r="837" spans="8:26" ht="12.75">
      <c r="H837" s="17"/>
      <c r="I837" s="17"/>
      <c r="J837" s="17"/>
      <c r="N837" s="16"/>
      <c r="Y837" s="17"/>
      <c r="Z837" s="17"/>
    </row>
    <row r="838" spans="8:26" ht="12.75">
      <c r="H838" s="17"/>
      <c r="I838" s="17"/>
      <c r="J838" s="17"/>
      <c r="N838" s="16"/>
      <c r="Y838" s="17"/>
      <c r="Z838" s="17"/>
    </row>
    <row r="839" spans="8:26" ht="12.75">
      <c r="H839" s="17"/>
      <c r="I839" s="17"/>
      <c r="J839" s="17"/>
      <c r="N839" s="16"/>
      <c r="Y839" s="17"/>
      <c r="Z839" s="17"/>
    </row>
    <row r="840" spans="8:26" ht="12.75">
      <c r="H840" s="17"/>
      <c r="I840" s="17"/>
      <c r="J840" s="17"/>
      <c r="N840" s="16"/>
      <c r="Y840" s="17"/>
      <c r="Z840" s="17"/>
    </row>
    <row r="841" spans="8:26" ht="12.75">
      <c r="H841" s="17"/>
      <c r="I841" s="17"/>
      <c r="J841" s="17"/>
      <c r="N841" s="16"/>
      <c r="Y841" s="17"/>
      <c r="Z841" s="17"/>
    </row>
    <row r="842" spans="8:26" ht="12.75">
      <c r="H842" s="17"/>
      <c r="I842" s="17"/>
      <c r="J842" s="17"/>
      <c r="N842" s="16"/>
      <c r="Y842" s="17"/>
      <c r="Z842" s="17"/>
    </row>
    <row r="843" spans="8:26" ht="12.75">
      <c r="H843" s="17"/>
      <c r="I843" s="17"/>
      <c r="J843" s="17"/>
      <c r="N843" s="16"/>
      <c r="Y843" s="17"/>
      <c r="Z843" s="17"/>
    </row>
    <row r="844" spans="8:26" ht="12.75">
      <c r="H844" s="17"/>
      <c r="I844" s="17"/>
      <c r="J844" s="17"/>
      <c r="N844" s="16"/>
      <c r="Y844" s="17"/>
      <c r="Z844" s="17"/>
    </row>
    <row r="845" spans="8:26" ht="12.75">
      <c r="H845" s="17"/>
      <c r="I845" s="17"/>
      <c r="J845" s="17"/>
      <c r="N845" s="16"/>
      <c r="Y845" s="17"/>
      <c r="Z845" s="17"/>
    </row>
    <row r="846" spans="8:26" ht="12.75">
      <c r="H846" s="17"/>
      <c r="I846" s="17"/>
      <c r="J846" s="17"/>
      <c r="N846" s="16"/>
      <c r="Y846" s="17"/>
      <c r="Z846" s="17"/>
    </row>
    <row r="847" spans="8:26" ht="12.75">
      <c r="H847" s="17"/>
      <c r="I847" s="17"/>
      <c r="J847" s="17"/>
      <c r="N847" s="16"/>
      <c r="Y847" s="17"/>
      <c r="Z847" s="17"/>
    </row>
    <row r="848" spans="8:26" ht="12.75">
      <c r="H848" s="17"/>
      <c r="I848" s="17"/>
      <c r="J848" s="17"/>
      <c r="N848" s="16"/>
      <c r="Y848" s="17"/>
      <c r="Z848" s="17"/>
    </row>
    <row r="849" spans="8:26" ht="12.75">
      <c r="H849" s="17"/>
      <c r="I849" s="17"/>
      <c r="J849" s="17"/>
      <c r="N849" s="16"/>
      <c r="Y849" s="17"/>
      <c r="Z849" s="17"/>
    </row>
    <row r="850" spans="8:26" ht="12.75">
      <c r="H850" s="17"/>
      <c r="I850" s="17"/>
      <c r="J850" s="17"/>
      <c r="N850" s="16"/>
      <c r="Y850" s="17"/>
      <c r="Z850" s="17"/>
    </row>
    <row r="851" spans="8:26" ht="12.75">
      <c r="H851" s="17"/>
      <c r="I851" s="17"/>
      <c r="J851" s="17"/>
      <c r="N851" s="16"/>
      <c r="Y851" s="17"/>
      <c r="Z851" s="17"/>
    </row>
    <row r="852" spans="8:26" ht="12.75">
      <c r="H852" s="17"/>
      <c r="I852" s="17"/>
      <c r="J852" s="17"/>
      <c r="N852" s="16"/>
      <c r="Y852" s="17"/>
      <c r="Z852" s="17"/>
    </row>
    <row r="853" spans="8:26" ht="12.75">
      <c r="H853" s="17"/>
      <c r="I853" s="17"/>
      <c r="J853" s="17"/>
      <c r="N853" s="16"/>
      <c r="Y853" s="17"/>
      <c r="Z853" s="17"/>
    </row>
    <row r="854" spans="8:26" ht="12.75">
      <c r="H854" s="17"/>
      <c r="I854" s="17"/>
      <c r="J854" s="17"/>
      <c r="N854" s="16"/>
      <c r="Y854" s="17"/>
      <c r="Z854" s="17"/>
    </row>
    <row r="855" spans="8:26" ht="12.75">
      <c r="H855" s="17"/>
      <c r="I855" s="17"/>
      <c r="J855" s="17"/>
      <c r="N855" s="16"/>
      <c r="Y855" s="17"/>
      <c r="Z855" s="17"/>
    </row>
    <row r="856" spans="8:26" ht="12.75">
      <c r="H856" s="17"/>
      <c r="I856" s="17"/>
      <c r="J856" s="17"/>
      <c r="N856" s="16"/>
      <c r="Y856" s="17"/>
      <c r="Z856" s="17"/>
    </row>
    <row r="857" spans="8:26" ht="12.75">
      <c r="H857" s="17"/>
      <c r="I857" s="17"/>
      <c r="J857" s="17"/>
      <c r="N857" s="16"/>
      <c r="Y857" s="17"/>
      <c r="Z857" s="17"/>
    </row>
    <row r="858" spans="8:26" ht="12.75">
      <c r="H858" s="17"/>
      <c r="I858" s="17"/>
      <c r="J858" s="17"/>
      <c r="N858" s="16"/>
      <c r="Y858" s="17"/>
      <c r="Z858" s="17"/>
    </row>
    <row r="859" spans="8:26" ht="12.75">
      <c r="H859" s="17"/>
      <c r="I859" s="17"/>
      <c r="J859" s="17"/>
      <c r="N859" s="16"/>
      <c r="Y859" s="17"/>
      <c r="Z859" s="17"/>
    </row>
    <row r="860" spans="8:26" ht="12.75">
      <c r="H860" s="17"/>
      <c r="I860" s="17"/>
      <c r="J860" s="17"/>
      <c r="N860" s="16"/>
      <c r="Y860" s="17"/>
      <c r="Z860" s="17"/>
    </row>
    <row r="861" spans="8:26" ht="12.75">
      <c r="H861" s="17"/>
      <c r="I861" s="17"/>
      <c r="J861" s="17"/>
      <c r="N861" s="16"/>
      <c r="Y861" s="17"/>
      <c r="Z861" s="17"/>
    </row>
    <row r="862" spans="8:26" ht="12.75">
      <c r="H862" s="17"/>
      <c r="I862" s="17"/>
      <c r="J862" s="17"/>
      <c r="N862" s="16"/>
      <c r="Y862" s="17"/>
      <c r="Z862" s="17"/>
    </row>
    <row r="863" spans="8:26" ht="12.75">
      <c r="H863" s="17"/>
      <c r="I863" s="17"/>
      <c r="J863" s="17"/>
      <c r="N863" s="16"/>
      <c r="Y863" s="17"/>
      <c r="Z863" s="17"/>
    </row>
    <row r="864" spans="8:26" ht="12.75">
      <c r="H864" s="17"/>
      <c r="I864" s="17"/>
      <c r="J864" s="17"/>
      <c r="N864" s="16"/>
      <c r="Y864" s="17"/>
      <c r="Z864" s="17"/>
    </row>
    <row r="865" spans="8:26" ht="12.75">
      <c r="H865" s="17"/>
      <c r="I865" s="17"/>
      <c r="J865" s="17"/>
      <c r="N865" s="16"/>
      <c r="Y865" s="17"/>
      <c r="Z865" s="17"/>
    </row>
    <row r="866" spans="8:26" ht="12.75">
      <c r="H866" s="17"/>
      <c r="I866" s="17"/>
      <c r="J866" s="17"/>
      <c r="N866" s="16"/>
      <c r="Y866" s="17"/>
      <c r="Z866" s="17"/>
    </row>
    <row r="867" spans="8:26" ht="12.75">
      <c r="H867" s="17"/>
      <c r="I867" s="17"/>
      <c r="J867" s="17"/>
      <c r="N867" s="16"/>
      <c r="Y867" s="17"/>
      <c r="Z867" s="17"/>
    </row>
    <row r="868" spans="8:26" ht="12.75">
      <c r="H868" s="17"/>
      <c r="I868" s="17"/>
      <c r="J868" s="17"/>
      <c r="N868" s="16"/>
      <c r="Y868" s="17"/>
      <c r="Z868" s="17"/>
    </row>
    <row r="869" spans="8:26" ht="12.75">
      <c r="H869" s="17"/>
      <c r="I869" s="17"/>
      <c r="J869" s="17"/>
      <c r="N869" s="16"/>
      <c r="Y869" s="17"/>
      <c r="Z869" s="17"/>
    </row>
    <row r="870" spans="8:26" ht="12.75">
      <c r="H870" s="17"/>
      <c r="I870" s="17"/>
      <c r="J870" s="17"/>
      <c r="N870" s="16"/>
      <c r="Y870" s="17"/>
      <c r="Z870" s="17"/>
    </row>
    <row r="871" spans="8:26" ht="12.75">
      <c r="H871" s="17"/>
      <c r="I871" s="17"/>
      <c r="J871" s="17"/>
      <c r="N871" s="16"/>
      <c r="Y871" s="17"/>
      <c r="Z871" s="17"/>
    </row>
    <row r="872" spans="8:26" ht="12.75">
      <c r="H872" s="17"/>
      <c r="I872" s="17"/>
      <c r="J872" s="17"/>
      <c r="N872" s="16"/>
      <c r="Y872" s="17"/>
      <c r="Z872" s="17"/>
    </row>
    <row r="873" spans="8:26" ht="12.75">
      <c r="H873" s="17"/>
      <c r="I873" s="17"/>
      <c r="J873" s="17"/>
      <c r="N873" s="16"/>
      <c r="Y873" s="17"/>
      <c r="Z873" s="17"/>
    </row>
    <row r="874" spans="8:26" ht="12.75">
      <c r="H874" s="17"/>
      <c r="I874" s="17"/>
      <c r="J874" s="17"/>
      <c r="N874" s="16"/>
      <c r="Y874" s="17"/>
      <c r="Z874" s="17"/>
    </row>
    <row r="875" spans="8:26" ht="12.75">
      <c r="H875" s="17"/>
      <c r="I875" s="17"/>
      <c r="J875" s="17"/>
      <c r="N875" s="16"/>
      <c r="Y875" s="17"/>
      <c r="Z875" s="17"/>
    </row>
    <row r="876" spans="8:26" ht="12.75">
      <c r="H876" s="17"/>
      <c r="I876" s="17"/>
      <c r="J876" s="17"/>
      <c r="N876" s="16"/>
      <c r="Y876" s="17"/>
      <c r="Z876" s="17"/>
    </row>
    <row r="877" spans="8:26" ht="12.75">
      <c r="H877" s="17"/>
      <c r="I877" s="17"/>
      <c r="J877" s="17"/>
      <c r="N877" s="16"/>
      <c r="Y877" s="17"/>
      <c r="Z877" s="17"/>
    </row>
    <row r="878" spans="8:26" ht="12.75">
      <c r="H878" s="17"/>
      <c r="I878" s="17"/>
      <c r="J878" s="17"/>
      <c r="N878" s="16"/>
      <c r="Y878" s="17"/>
      <c r="Z878" s="17"/>
    </row>
    <row r="879" spans="8:26" ht="12.75">
      <c r="H879" s="17"/>
      <c r="I879" s="17"/>
      <c r="J879" s="17"/>
      <c r="N879" s="16"/>
      <c r="Y879" s="17"/>
      <c r="Z879" s="17"/>
    </row>
    <row r="880" spans="8:26" ht="12.75">
      <c r="H880" s="17"/>
      <c r="I880" s="17"/>
      <c r="J880" s="17"/>
      <c r="N880" s="16"/>
      <c r="Y880" s="17"/>
      <c r="Z880" s="17"/>
    </row>
    <row r="881" spans="8:26" ht="12.75">
      <c r="H881" s="17"/>
      <c r="I881" s="17"/>
      <c r="J881" s="17"/>
      <c r="N881" s="16"/>
      <c r="Y881" s="17"/>
      <c r="Z881" s="17"/>
    </row>
    <row r="882" spans="8:26" ht="12.75">
      <c r="H882" s="17"/>
      <c r="I882" s="17"/>
      <c r="J882" s="17"/>
      <c r="N882" s="16"/>
      <c r="Y882" s="17"/>
      <c r="Z882" s="17"/>
    </row>
    <row r="883" spans="8:26" ht="12.75">
      <c r="H883" s="17"/>
      <c r="I883" s="17"/>
      <c r="J883" s="17"/>
      <c r="N883" s="16"/>
      <c r="Y883" s="17"/>
      <c r="Z883" s="17"/>
    </row>
    <row r="884" spans="8:26" ht="12.75">
      <c r="H884" s="17"/>
      <c r="I884" s="17"/>
      <c r="J884" s="17"/>
      <c r="N884" s="16"/>
      <c r="Y884" s="17"/>
      <c r="Z884" s="17"/>
    </row>
    <row r="885" spans="8:26" ht="12.75">
      <c r="H885" s="17"/>
      <c r="I885" s="17"/>
      <c r="J885" s="17"/>
      <c r="N885" s="16"/>
      <c r="Y885" s="17"/>
      <c r="Z885" s="17"/>
    </row>
    <row r="886" spans="8:26" ht="12.75">
      <c r="H886" s="17"/>
      <c r="I886" s="17"/>
      <c r="J886" s="17"/>
      <c r="N886" s="16"/>
      <c r="Y886" s="17"/>
      <c r="Z886" s="17"/>
    </row>
    <row r="887" spans="8:26" ht="12.75">
      <c r="H887" s="17"/>
      <c r="I887" s="17"/>
      <c r="J887" s="17"/>
      <c r="N887" s="16"/>
      <c r="Y887" s="17"/>
      <c r="Z887" s="17"/>
    </row>
    <row r="888" spans="8:26" ht="12.75">
      <c r="H888" s="17"/>
      <c r="I888" s="17"/>
      <c r="J888" s="17"/>
      <c r="N888" s="16"/>
      <c r="Y888" s="17"/>
      <c r="Z888" s="17"/>
    </row>
    <row r="889" spans="8:26" ht="12.75">
      <c r="H889" s="17"/>
      <c r="I889" s="17"/>
      <c r="J889" s="17"/>
      <c r="N889" s="16"/>
      <c r="Y889" s="17"/>
      <c r="Z889" s="17"/>
    </row>
    <row r="890" spans="8:26" ht="12.75">
      <c r="H890" s="17"/>
      <c r="I890" s="17"/>
      <c r="J890" s="17"/>
      <c r="N890" s="16"/>
      <c r="Y890" s="17"/>
      <c r="Z890" s="17"/>
    </row>
    <row r="891" spans="8:26" ht="12.75">
      <c r="H891" s="17"/>
      <c r="I891" s="17"/>
      <c r="J891" s="17"/>
      <c r="N891" s="16"/>
      <c r="Y891" s="17"/>
      <c r="Z891" s="17"/>
    </row>
    <row r="892" spans="8:26" ht="12.75">
      <c r="H892" s="17"/>
      <c r="I892" s="17"/>
      <c r="J892" s="17"/>
      <c r="N892" s="16"/>
      <c r="Y892" s="17"/>
      <c r="Z892" s="17"/>
    </row>
    <row r="893" spans="8:26" ht="12.75">
      <c r="H893" s="17"/>
      <c r="I893" s="17"/>
      <c r="J893" s="17"/>
      <c r="N893" s="16"/>
      <c r="Y893" s="17"/>
      <c r="Z893" s="17"/>
    </row>
    <row r="894" spans="8:26" ht="12.75">
      <c r="H894" s="17"/>
      <c r="I894" s="17"/>
      <c r="J894" s="17"/>
      <c r="N894" s="16"/>
      <c r="Y894" s="17"/>
      <c r="Z894" s="17"/>
    </row>
    <row r="895" spans="8:26" ht="12.75">
      <c r="H895" s="17"/>
      <c r="I895" s="17"/>
      <c r="J895" s="17"/>
      <c r="N895" s="16"/>
      <c r="Y895" s="17"/>
      <c r="Z895" s="17"/>
    </row>
    <row r="896" spans="8:26" ht="12.75">
      <c r="H896" s="17"/>
      <c r="I896" s="17"/>
      <c r="J896" s="17"/>
      <c r="N896" s="16"/>
      <c r="Y896" s="17"/>
      <c r="Z896" s="17"/>
    </row>
    <row r="897" spans="8:26" ht="12.75">
      <c r="H897" s="17"/>
      <c r="I897" s="17"/>
      <c r="J897" s="17"/>
      <c r="N897" s="16"/>
      <c r="Y897" s="17"/>
      <c r="Z897" s="17"/>
    </row>
    <row r="898" spans="8:26" ht="12.75">
      <c r="H898" s="17"/>
      <c r="I898" s="17"/>
      <c r="J898" s="17"/>
      <c r="N898" s="16"/>
      <c r="Y898" s="17"/>
      <c r="Z898" s="17"/>
    </row>
    <row r="899" spans="8:26" ht="12.75">
      <c r="H899" s="17"/>
      <c r="I899" s="17"/>
      <c r="J899" s="17"/>
      <c r="N899" s="16"/>
      <c r="Y899" s="17"/>
      <c r="Z899" s="17"/>
    </row>
    <row r="900" spans="8:26" ht="12.75">
      <c r="H900" s="17"/>
      <c r="I900" s="17"/>
      <c r="J900" s="17"/>
      <c r="N900" s="16"/>
      <c r="Y900" s="17"/>
      <c r="Z900" s="17"/>
    </row>
    <row r="901" spans="8:26" ht="12.75">
      <c r="H901" s="17"/>
      <c r="I901" s="17"/>
      <c r="J901" s="17"/>
      <c r="N901" s="16"/>
      <c r="Y901" s="17"/>
      <c r="Z901" s="17"/>
    </row>
    <row r="902" spans="8:26" ht="12.75">
      <c r="H902" s="17"/>
      <c r="I902" s="17"/>
      <c r="J902" s="17"/>
      <c r="N902" s="16"/>
      <c r="Y902" s="17"/>
      <c r="Z902" s="17"/>
    </row>
    <row r="903" spans="8:26" ht="12.75">
      <c r="H903" s="17"/>
      <c r="I903" s="17"/>
      <c r="J903" s="17"/>
      <c r="N903" s="16"/>
      <c r="Y903" s="17"/>
      <c r="Z903" s="17"/>
    </row>
    <row r="904" spans="8:26" ht="12.75">
      <c r="H904" s="17"/>
      <c r="I904" s="17"/>
      <c r="J904" s="17"/>
      <c r="N904" s="16"/>
      <c r="Y904" s="17"/>
      <c r="Z904" s="17"/>
    </row>
    <row r="905" spans="8:26" ht="12.75">
      <c r="H905" s="17"/>
      <c r="I905" s="17"/>
      <c r="J905" s="17"/>
      <c r="N905" s="16"/>
      <c r="Y905" s="17"/>
      <c r="Z905" s="17"/>
    </row>
    <row r="906" spans="8:26" ht="12.75">
      <c r="H906" s="17"/>
      <c r="I906" s="17"/>
      <c r="J906" s="17"/>
      <c r="N906" s="16"/>
      <c r="Y906" s="17"/>
      <c r="Z906" s="17"/>
    </row>
    <row r="907" spans="8:26" ht="12.75">
      <c r="H907" s="17"/>
      <c r="I907" s="17"/>
      <c r="J907" s="17"/>
      <c r="N907" s="16"/>
      <c r="Y907" s="17"/>
      <c r="Z907" s="17"/>
    </row>
    <row r="908" spans="8:26" ht="12.75">
      <c r="H908" s="17"/>
      <c r="I908" s="17"/>
      <c r="J908" s="17"/>
      <c r="N908" s="16"/>
      <c r="Y908" s="17"/>
      <c r="Z908" s="17"/>
    </row>
    <row r="909" spans="8:26" ht="12.75">
      <c r="H909" s="17"/>
      <c r="I909" s="17"/>
      <c r="J909" s="17"/>
      <c r="N909" s="16"/>
      <c r="Y909" s="17"/>
      <c r="Z909" s="17"/>
    </row>
    <row r="910" spans="8:26" ht="12.75">
      <c r="H910" s="17"/>
      <c r="I910" s="17"/>
      <c r="J910" s="17"/>
      <c r="N910" s="16"/>
      <c r="Y910" s="17"/>
      <c r="Z910" s="17"/>
    </row>
    <row r="911" spans="8:26" ht="12.75">
      <c r="H911" s="17"/>
      <c r="I911" s="17"/>
      <c r="J911" s="17"/>
      <c r="N911" s="16"/>
      <c r="Y911" s="17"/>
      <c r="Z911" s="17"/>
    </row>
    <row r="912" spans="8:26" ht="12.75">
      <c r="H912" s="17"/>
      <c r="I912" s="17"/>
      <c r="J912" s="17"/>
      <c r="N912" s="16"/>
      <c r="Y912" s="17"/>
      <c r="Z912" s="17"/>
    </row>
    <row r="913" spans="8:26" ht="12.75">
      <c r="H913" s="17"/>
      <c r="I913" s="17"/>
      <c r="J913" s="17"/>
      <c r="N913" s="16"/>
      <c r="Y913" s="17"/>
      <c r="Z913" s="17"/>
    </row>
    <row r="914" spans="8:26" ht="12.75">
      <c r="H914" s="17"/>
      <c r="I914" s="17"/>
      <c r="J914" s="17"/>
      <c r="N914" s="16"/>
      <c r="Y914" s="17"/>
      <c r="Z914" s="17"/>
    </row>
    <row r="915" spans="8:26" ht="12.75">
      <c r="H915" s="17"/>
      <c r="I915" s="17"/>
      <c r="J915" s="17"/>
      <c r="N915" s="16"/>
      <c r="Y915" s="17"/>
      <c r="Z915" s="17"/>
    </row>
    <row r="916" spans="8:26" ht="12.75">
      <c r="H916" s="17"/>
      <c r="I916" s="17"/>
      <c r="J916" s="17"/>
      <c r="N916" s="16"/>
      <c r="Y916" s="17"/>
      <c r="Z916" s="17"/>
    </row>
    <row r="917" spans="8:26" ht="12.75">
      <c r="H917" s="17"/>
      <c r="I917" s="17"/>
      <c r="J917" s="17"/>
      <c r="N917" s="16"/>
      <c r="Y917" s="17"/>
      <c r="Z917" s="17"/>
    </row>
    <row r="918" spans="8:26" ht="12.75">
      <c r="H918" s="17"/>
      <c r="I918" s="17"/>
      <c r="J918" s="17"/>
      <c r="N918" s="16"/>
      <c r="Y918" s="17"/>
      <c r="Z918" s="17"/>
    </row>
    <row r="919" spans="8:26" ht="12.75">
      <c r="H919" s="17"/>
      <c r="I919" s="17"/>
      <c r="J919" s="17"/>
      <c r="N919" s="16"/>
      <c r="Y919" s="17"/>
      <c r="Z919" s="17"/>
    </row>
    <row r="920" spans="8:26" ht="12.75">
      <c r="H920" s="17"/>
      <c r="I920" s="17"/>
      <c r="J920" s="17"/>
      <c r="N920" s="16"/>
      <c r="Y920" s="17"/>
      <c r="Z920" s="17"/>
    </row>
    <row r="921" spans="8:26" ht="12.75">
      <c r="H921" s="17"/>
      <c r="I921" s="17"/>
      <c r="J921" s="17"/>
      <c r="N921" s="16"/>
      <c r="Y921" s="17"/>
      <c r="Z921" s="17"/>
    </row>
    <row r="922" spans="8:26" ht="12.75">
      <c r="H922" s="17"/>
      <c r="I922" s="17"/>
      <c r="J922" s="17"/>
      <c r="N922" s="16"/>
      <c r="Y922" s="17"/>
      <c r="Z922" s="17"/>
    </row>
    <row r="923" spans="8:26" ht="12.75">
      <c r="H923" s="17"/>
      <c r="I923" s="17"/>
      <c r="J923" s="17"/>
      <c r="N923" s="16"/>
      <c r="Y923" s="17"/>
      <c r="Z923" s="17"/>
    </row>
    <row r="924" spans="8:26" ht="12.75">
      <c r="H924" s="17"/>
      <c r="I924" s="17"/>
      <c r="J924" s="17"/>
      <c r="N924" s="16"/>
      <c r="Y924" s="17"/>
      <c r="Z924" s="17"/>
    </row>
    <row r="925" spans="8:26" ht="12.75">
      <c r="H925" s="17"/>
      <c r="I925" s="17"/>
      <c r="J925" s="17"/>
      <c r="N925" s="16"/>
      <c r="Y925" s="17"/>
      <c r="Z925" s="17"/>
    </row>
    <row r="926" spans="8:26" ht="12.75">
      <c r="H926" s="17"/>
      <c r="I926" s="17"/>
      <c r="J926" s="17"/>
      <c r="N926" s="16"/>
      <c r="Y926" s="17"/>
      <c r="Z926" s="17"/>
    </row>
    <row r="927" spans="8:26" ht="12.75">
      <c r="H927" s="17"/>
      <c r="I927" s="17"/>
      <c r="J927" s="17"/>
      <c r="N927" s="16"/>
      <c r="Y927" s="17"/>
      <c r="Z927" s="17"/>
    </row>
    <row r="928" spans="8:26" ht="12.75">
      <c r="H928" s="17"/>
      <c r="I928" s="17"/>
      <c r="J928" s="17"/>
      <c r="N928" s="16"/>
      <c r="Y928" s="17"/>
      <c r="Z928" s="17"/>
    </row>
    <row r="929" spans="8:26" ht="12.75">
      <c r="H929" s="17"/>
      <c r="I929" s="17"/>
      <c r="J929" s="17"/>
      <c r="N929" s="16"/>
      <c r="Y929" s="17"/>
      <c r="Z929" s="17"/>
    </row>
    <row r="930" spans="8:26" ht="12.75">
      <c r="H930" s="17"/>
      <c r="I930" s="17"/>
      <c r="J930" s="17"/>
      <c r="N930" s="16"/>
      <c r="Y930" s="17"/>
      <c r="Z930" s="17"/>
    </row>
    <row r="931" spans="8:26" ht="12.75">
      <c r="H931" s="17"/>
      <c r="I931" s="17"/>
      <c r="J931" s="17"/>
      <c r="N931" s="16"/>
      <c r="Y931" s="17"/>
      <c r="Z931" s="17"/>
    </row>
    <row r="932" spans="8:26" ht="12.75">
      <c r="H932" s="17"/>
      <c r="I932" s="17"/>
      <c r="J932" s="17"/>
      <c r="N932" s="16"/>
      <c r="Y932" s="17"/>
      <c r="Z932" s="17"/>
    </row>
    <row r="933" spans="8:26" ht="12.75">
      <c r="H933" s="17"/>
      <c r="I933" s="17"/>
      <c r="J933" s="17"/>
      <c r="N933" s="16"/>
      <c r="Y933" s="17"/>
      <c r="Z933" s="17"/>
    </row>
    <row r="934" spans="8:26" ht="12.75">
      <c r="H934" s="17"/>
      <c r="I934" s="17"/>
      <c r="J934" s="17"/>
      <c r="N934" s="16"/>
      <c r="Y934" s="17"/>
      <c r="Z934" s="17"/>
    </row>
    <row r="935" spans="8:26" ht="12.75">
      <c r="H935" s="17"/>
      <c r="I935" s="17"/>
      <c r="J935" s="17"/>
      <c r="N935" s="16"/>
      <c r="Y935" s="17"/>
      <c r="Z935" s="17"/>
    </row>
    <row r="936" spans="8:26" ht="12.75">
      <c r="H936" s="17"/>
      <c r="I936" s="17"/>
      <c r="J936" s="17"/>
      <c r="N936" s="16"/>
      <c r="Y936" s="17"/>
      <c r="Z936" s="17"/>
    </row>
    <row r="937" spans="8:26" ht="12.75">
      <c r="H937" s="17"/>
      <c r="I937" s="17"/>
      <c r="J937" s="17"/>
      <c r="N937" s="16"/>
      <c r="Y937" s="17"/>
      <c r="Z937" s="17"/>
    </row>
    <row r="938" spans="8:26" ht="12.75">
      <c r="H938" s="17"/>
      <c r="I938" s="17"/>
      <c r="J938" s="17"/>
      <c r="N938" s="16"/>
      <c r="Y938" s="17"/>
      <c r="Z938" s="17"/>
    </row>
    <row r="939" spans="8:26" ht="12.75">
      <c r="H939" s="17"/>
      <c r="I939" s="17"/>
      <c r="J939" s="17"/>
      <c r="N939" s="16"/>
      <c r="Y939" s="17"/>
      <c r="Z939" s="17"/>
    </row>
    <row r="940" spans="8:26" ht="12.75">
      <c r="H940" s="17"/>
      <c r="I940" s="17"/>
      <c r="J940" s="17"/>
      <c r="N940" s="16"/>
      <c r="Y940" s="17"/>
      <c r="Z940" s="17"/>
    </row>
    <row r="941" spans="8:26" ht="12.75">
      <c r="H941" s="17"/>
      <c r="I941" s="17"/>
      <c r="J941" s="17"/>
      <c r="N941" s="16"/>
      <c r="Y941" s="17"/>
      <c r="Z941" s="17"/>
    </row>
    <row r="942" spans="8:26" ht="12.75">
      <c r="H942" s="17"/>
      <c r="I942" s="17"/>
      <c r="J942" s="17"/>
      <c r="N942" s="16"/>
      <c r="Y942" s="17"/>
      <c r="Z942" s="17"/>
    </row>
    <row r="943" spans="8:26" ht="12.75">
      <c r="H943" s="17"/>
      <c r="I943" s="17"/>
      <c r="J943" s="17"/>
      <c r="N943" s="16"/>
      <c r="Y943" s="17"/>
      <c r="Z943" s="17"/>
    </row>
    <row r="944" spans="8:26" ht="12.75">
      <c r="H944" s="17"/>
      <c r="I944" s="17"/>
      <c r="J944" s="17"/>
      <c r="N944" s="16"/>
      <c r="Y944" s="17"/>
      <c r="Z944" s="17"/>
    </row>
    <row r="945" spans="8:26" ht="12.75">
      <c r="H945" s="17"/>
      <c r="I945" s="17"/>
      <c r="J945" s="17"/>
      <c r="N945" s="16"/>
      <c r="Y945" s="17"/>
      <c r="Z945" s="17"/>
    </row>
    <row r="946" spans="8:26" ht="12.75">
      <c r="H946" s="17"/>
      <c r="I946" s="17"/>
      <c r="J946" s="17"/>
      <c r="N946" s="16"/>
      <c r="Y946" s="17"/>
      <c r="Z946" s="17"/>
    </row>
    <row r="947" spans="8:26" ht="12.75">
      <c r="H947" s="17"/>
      <c r="I947" s="17"/>
      <c r="J947" s="17"/>
      <c r="N947" s="16"/>
      <c r="Y947" s="17"/>
      <c r="Z947" s="17"/>
    </row>
    <row r="948" spans="8:26" ht="12.75">
      <c r="H948" s="17"/>
      <c r="I948" s="17"/>
      <c r="J948" s="17"/>
      <c r="N948" s="16"/>
      <c r="Y948" s="17"/>
      <c r="Z948" s="17"/>
    </row>
    <row r="949" spans="8:26" ht="12.75">
      <c r="H949" s="17"/>
      <c r="I949" s="17"/>
      <c r="J949" s="17"/>
      <c r="N949" s="16"/>
      <c r="Y949" s="17"/>
      <c r="Z949" s="17"/>
    </row>
    <row r="950" spans="8:26" ht="12.75">
      <c r="H950" s="17"/>
      <c r="I950" s="17"/>
      <c r="J950" s="17"/>
      <c r="N950" s="16"/>
      <c r="Y950" s="17"/>
      <c r="Z950" s="17"/>
    </row>
    <row r="951" spans="8:26" ht="12.75">
      <c r="H951" s="17"/>
      <c r="I951" s="17"/>
      <c r="J951" s="17"/>
      <c r="N951" s="16"/>
      <c r="Y951" s="17"/>
      <c r="Z951" s="17"/>
    </row>
    <row r="952" spans="8:26" ht="12.75">
      <c r="H952" s="17"/>
      <c r="I952" s="17"/>
      <c r="J952" s="17"/>
      <c r="N952" s="16"/>
      <c r="Y952" s="17"/>
      <c r="Z952" s="17"/>
    </row>
    <row r="953" spans="8:26" ht="12.75">
      <c r="H953" s="17"/>
      <c r="I953" s="17"/>
      <c r="J953" s="17"/>
      <c r="N953" s="16"/>
      <c r="Y953" s="17"/>
      <c r="Z953" s="17"/>
    </row>
    <row r="954" spans="8:26" ht="12.75">
      <c r="H954" s="17"/>
      <c r="I954" s="17"/>
      <c r="J954" s="17"/>
      <c r="N954" s="16"/>
      <c r="Y954" s="17"/>
      <c r="Z954" s="17"/>
    </row>
    <row r="955" spans="8:26" ht="12.75">
      <c r="H955" s="17"/>
      <c r="I955" s="17"/>
      <c r="J955" s="17"/>
      <c r="N955" s="16"/>
      <c r="Y955" s="17"/>
      <c r="Z955" s="17"/>
    </row>
    <row r="956" spans="8:26" ht="12.75">
      <c r="H956" s="17"/>
      <c r="I956" s="17"/>
      <c r="J956" s="17"/>
      <c r="N956" s="16"/>
      <c r="Y956" s="17"/>
      <c r="Z956" s="17"/>
    </row>
    <row r="957" spans="8:26" ht="12.75">
      <c r="H957" s="17"/>
      <c r="I957" s="17"/>
      <c r="J957" s="17"/>
      <c r="N957" s="16"/>
      <c r="Y957" s="17"/>
      <c r="Z957" s="17"/>
    </row>
    <row r="958" spans="8:26" ht="12.75">
      <c r="H958" s="17"/>
      <c r="I958" s="17"/>
      <c r="J958" s="17"/>
      <c r="N958" s="16"/>
      <c r="Y958" s="17"/>
      <c r="Z958" s="17"/>
    </row>
    <row r="959" spans="8:26" ht="12.75">
      <c r="H959" s="17"/>
      <c r="I959" s="17"/>
      <c r="J959" s="17"/>
      <c r="N959" s="16"/>
      <c r="Y959" s="17"/>
      <c r="Z959" s="17"/>
    </row>
    <row r="960" spans="8:26" ht="12.75">
      <c r="H960" s="17"/>
      <c r="I960" s="17"/>
      <c r="J960" s="17"/>
      <c r="N960" s="16"/>
      <c r="Y960" s="17"/>
      <c r="Z960" s="17"/>
    </row>
    <row r="961" spans="8:26" ht="12.75">
      <c r="H961" s="17"/>
      <c r="I961" s="17"/>
      <c r="J961" s="17"/>
      <c r="N961" s="16"/>
      <c r="Y961" s="17"/>
      <c r="Z961" s="17"/>
    </row>
    <row r="962" spans="8:26" ht="12.75">
      <c r="H962" s="17"/>
      <c r="I962" s="17"/>
      <c r="J962" s="17"/>
      <c r="N962" s="16"/>
      <c r="Y962" s="17"/>
      <c r="Z962" s="17"/>
    </row>
    <row r="963" spans="8:26" ht="12.75">
      <c r="H963" s="17"/>
      <c r="I963" s="17"/>
      <c r="J963" s="17"/>
      <c r="N963" s="16"/>
      <c r="Y963" s="17"/>
      <c r="Z963" s="17"/>
    </row>
    <row r="964" spans="8:26" ht="12.75">
      <c r="H964" s="17"/>
      <c r="I964" s="17"/>
      <c r="J964" s="17"/>
      <c r="N964" s="16"/>
      <c r="Y964" s="17"/>
      <c r="Z964" s="17"/>
    </row>
    <row r="965" spans="8:26" ht="12.75">
      <c r="H965" s="17"/>
      <c r="I965" s="17"/>
      <c r="J965" s="17"/>
      <c r="N965" s="16"/>
      <c r="Y965" s="17"/>
      <c r="Z965" s="17"/>
    </row>
    <row r="966" spans="8:26" ht="12.75">
      <c r="H966" s="17"/>
      <c r="I966" s="17"/>
      <c r="J966" s="17"/>
      <c r="N966" s="16"/>
      <c r="Y966" s="17"/>
      <c r="Z966" s="17"/>
    </row>
    <row r="967" spans="8:26" ht="12.75">
      <c r="H967" s="17"/>
      <c r="I967" s="17"/>
      <c r="J967" s="17"/>
      <c r="N967" s="16"/>
      <c r="Y967" s="17"/>
      <c r="Z967" s="17"/>
    </row>
    <row r="968" spans="8:26" ht="12.75">
      <c r="H968" s="17"/>
      <c r="I968" s="17"/>
      <c r="J968" s="17"/>
      <c r="N968" s="16"/>
      <c r="Y968" s="17"/>
      <c r="Z968" s="17"/>
    </row>
    <row r="969" spans="8:26" ht="12.75">
      <c r="H969" s="17"/>
      <c r="I969" s="17"/>
      <c r="J969" s="17"/>
      <c r="N969" s="16"/>
      <c r="Y969" s="17"/>
      <c r="Z969" s="17"/>
    </row>
    <row r="970" spans="8:26" ht="12.75">
      <c r="H970" s="17"/>
      <c r="I970" s="17"/>
      <c r="J970" s="17"/>
      <c r="N970" s="16"/>
      <c r="Y970" s="17"/>
      <c r="Z970" s="17"/>
    </row>
    <row r="971" spans="8:26" ht="12.75">
      <c r="H971" s="17"/>
      <c r="I971" s="17"/>
      <c r="J971" s="17"/>
      <c r="N971" s="16"/>
      <c r="Y971" s="17"/>
      <c r="Z971" s="17"/>
    </row>
    <row r="972" spans="8:26" ht="12.75">
      <c r="H972" s="17"/>
      <c r="I972" s="17"/>
      <c r="J972" s="17"/>
      <c r="N972" s="16"/>
      <c r="Y972" s="17"/>
      <c r="Z972" s="17"/>
    </row>
    <row r="973" spans="8:26" ht="12.75">
      <c r="H973" s="17"/>
      <c r="I973" s="17"/>
      <c r="J973" s="17"/>
      <c r="N973" s="16"/>
      <c r="Y973" s="17"/>
      <c r="Z973" s="17"/>
    </row>
    <row r="974" spans="8:26" ht="12.75">
      <c r="H974" s="17"/>
      <c r="I974" s="17"/>
      <c r="J974" s="17"/>
      <c r="N974" s="16"/>
      <c r="Y974" s="17"/>
      <c r="Z974" s="17"/>
    </row>
    <row r="975" spans="8:26" ht="12.75">
      <c r="H975" s="17"/>
      <c r="I975" s="17"/>
      <c r="J975" s="17"/>
      <c r="N975" s="16"/>
      <c r="Y975" s="17"/>
      <c r="Z975" s="17"/>
    </row>
    <row r="976" spans="8:26" ht="12.75">
      <c r="H976" s="17"/>
      <c r="I976" s="17"/>
      <c r="J976" s="17"/>
      <c r="N976" s="16"/>
      <c r="Y976" s="17"/>
      <c r="Z976" s="17"/>
    </row>
    <row r="977" spans="8:26" ht="12.75">
      <c r="H977" s="17"/>
      <c r="I977" s="17"/>
      <c r="J977" s="17"/>
      <c r="N977" s="16"/>
      <c r="Y977" s="17"/>
      <c r="Z977" s="17"/>
    </row>
    <row r="978" spans="8:26" ht="12.75">
      <c r="H978" s="17"/>
      <c r="I978" s="17"/>
      <c r="J978" s="17"/>
      <c r="N978" s="16"/>
      <c r="Y978" s="17"/>
      <c r="Z978" s="17"/>
    </row>
    <row r="979" spans="8:26" ht="12.75">
      <c r="H979" s="17"/>
      <c r="I979" s="17"/>
      <c r="J979" s="17"/>
      <c r="N979" s="16"/>
      <c r="Y979" s="17"/>
      <c r="Z979" s="17"/>
    </row>
    <row r="980" spans="8:26" ht="12.75">
      <c r="H980" s="17"/>
      <c r="I980" s="17"/>
      <c r="J980" s="17"/>
      <c r="N980" s="16"/>
      <c r="Y980" s="17"/>
      <c r="Z980" s="17"/>
    </row>
    <row r="981" spans="8:26" ht="12.75">
      <c r="H981" s="17"/>
      <c r="I981" s="17"/>
      <c r="J981" s="17"/>
      <c r="N981" s="16"/>
      <c r="Y981" s="17"/>
      <c r="Z981" s="17"/>
    </row>
    <row r="982" spans="8:26" ht="12.75">
      <c r="H982" s="17"/>
      <c r="I982" s="17"/>
      <c r="J982" s="17"/>
      <c r="N982" s="16"/>
      <c r="Y982" s="17"/>
      <c r="Z982" s="17"/>
    </row>
    <row r="983" spans="8:26" ht="12.75">
      <c r="H983" s="17"/>
      <c r="I983" s="17"/>
      <c r="J983" s="17"/>
      <c r="N983" s="16"/>
      <c r="Y983" s="17"/>
      <c r="Z983" s="17"/>
    </row>
    <row r="984" spans="8:26" ht="12.75">
      <c r="H984" s="17"/>
      <c r="I984" s="17"/>
      <c r="J984" s="17"/>
      <c r="N984" s="16"/>
      <c r="Y984" s="17"/>
      <c r="Z984" s="17"/>
    </row>
    <row r="985" spans="8:26" ht="12.75">
      <c r="H985" s="17"/>
      <c r="I985" s="17"/>
      <c r="J985" s="17"/>
      <c r="N985" s="16"/>
      <c r="Y985" s="17"/>
      <c r="Z985" s="17"/>
    </row>
    <row r="986" spans="8:26" ht="12.75">
      <c r="H986" s="17"/>
      <c r="I986" s="17"/>
      <c r="J986" s="17"/>
      <c r="N986" s="16"/>
      <c r="Y986" s="17"/>
      <c r="Z986" s="17"/>
    </row>
    <row r="987" spans="8:26" ht="12.75">
      <c r="H987" s="17"/>
      <c r="I987" s="17"/>
      <c r="J987" s="17"/>
      <c r="N987" s="16"/>
      <c r="Y987" s="17"/>
      <c r="Z987" s="17"/>
    </row>
    <row r="988" spans="8:26" ht="12.75">
      <c r="H988" s="17"/>
      <c r="I988" s="17"/>
      <c r="J988" s="17"/>
      <c r="N988" s="16"/>
      <c r="Y988" s="17"/>
      <c r="Z988" s="17"/>
    </row>
    <row r="989" spans="8:26" ht="12.75">
      <c r="H989" s="17"/>
      <c r="I989" s="17"/>
      <c r="J989" s="17"/>
      <c r="N989" s="16"/>
      <c r="Y989" s="17"/>
      <c r="Z989" s="17"/>
    </row>
    <row r="990" spans="8:26" ht="12.75">
      <c r="H990" s="17"/>
      <c r="I990" s="17"/>
      <c r="J990" s="17"/>
      <c r="N990" s="16"/>
      <c r="Y990" s="17"/>
      <c r="Z990" s="17"/>
    </row>
    <row r="991" spans="8:26" ht="12.75">
      <c r="H991" s="17"/>
      <c r="I991" s="17"/>
      <c r="J991" s="17"/>
      <c r="N991" s="16"/>
      <c r="Y991" s="17"/>
      <c r="Z991" s="17"/>
    </row>
    <row r="992" spans="8:26" ht="12.75">
      <c r="H992" s="17"/>
      <c r="I992" s="17"/>
      <c r="J992" s="17"/>
      <c r="N992" s="16"/>
      <c r="Y992" s="17"/>
      <c r="Z992" s="17"/>
    </row>
    <row r="993" spans="8:26" ht="12.75">
      <c r="H993" s="17"/>
      <c r="I993" s="17"/>
      <c r="J993" s="17"/>
      <c r="N993" s="16"/>
      <c r="Y993" s="17"/>
      <c r="Z993" s="17"/>
    </row>
    <row r="994" spans="8:26" ht="12.75">
      <c r="H994" s="17"/>
      <c r="I994" s="17"/>
      <c r="J994" s="17"/>
      <c r="N994" s="16"/>
      <c r="Y994" s="17"/>
      <c r="Z994" s="17"/>
    </row>
    <row r="995" spans="8:26" ht="12.75">
      <c r="H995" s="17"/>
      <c r="I995" s="17"/>
      <c r="J995" s="17"/>
      <c r="N995" s="16"/>
      <c r="Y995" s="17"/>
      <c r="Z995" s="17"/>
    </row>
    <row r="996" spans="8:26" ht="12.75">
      <c r="H996" s="17"/>
      <c r="I996" s="17"/>
      <c r="J996" s="17"/>
      <c r="N996" s="16"/>
      <c r="Y996" s="17"/>
      <c r="Z996" s="17"/>
    </row>
    <row r="997" spans="8:26" ht="12.75">
      <c r="H997" s="17"/>
      <c r="I997" s="17"/>
      <c r="J997" s="17"/>
      <c r="N997" s="16"/>
      <c r="Y997" s="17"/>
      <c r="Z997" s="17"/>
    </row>
    <row r="998" spans="8:26" ht="12.75">
      <c r="H998" s="17"/>
      <c r="I998" s="17"/>
      <c r="J998" s="17"/>
      <c r="N998" s="16"/>
      <c r="Y998" s="17"/>
      <c r="Z998" s="17"/>
    </row>
    <row r="999" spans="8:26" ht="12.75">
      <c r="H999" s="17"/>
      <c r="I999" s="17"/>
      <c r="J999" s="17"/>
      <c r="N999" s="16"/>
      <c r="Y999" s="17"/>
      <c r="Z999" s="17"/>
    </row>
    <row r="1000" spans="8:26" ht="12.75">
      <c r="H1000" s="17"/>
      <c r="I1000" s="17"/>
      <c r="J1000" s="17"/>
      <c r="N1000" s="16"/>
      <c r="Y1000" s="17"/>
      <c r="Z1000" s="17"/>
    </row>
    <row r="1001" spans="8:26" ht="12.75">
      <c r="H1001" s="17"/>
      <c r="I1001" s="17"/>
      <c r="J1001" s="17"/>
      <c r="N1001" s="16"/>
      <c r="Y1001" s="17"/>
      <c r="Z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customWidth="1"/>
    <col min="13" max="13" width="11.7109375" hidden="1" customWidth="1"/>
    <col min="14" max="14" width="9.42578125" hidden="1" customWidth="1"/>
    <col min="15" max="15" width="11.7109375" customWidth="1"/>
    <col min="16" max="16" width="9.42578125" customWidth="1"/>
    <col min="17" max="17" width="9.28515625" customWidth="1"/>
    <col min="18" max="18" width="12.5703125" customWidth="1"/>
    <col min="19" max="19" width="9.42578125" customWidth="1"/>
    <col min="20" max="20" width="9.28515625" customWidth="1"/>
    <col min="21" max="21" width="11.7109375" customWidth="1"/>
    <col min="22" max="22" width="9.42578125" customWidth="1"/>
    <col min="23" max="23" width="8" customWidth="1"/>
    <col min="24" max="24" width="10.42578125" customWidth="1"/>
    <col min="25" max="25" width="13.5703125" customWidth="1"/>
    <col min="26" max="26" width="9.42578125" customWidth="1"/>
    <col min="27" max="28" width="10.42578125" customWidth="1"/>
    <col min="29" max="29" width="11.7109375" customWidth="1"/>
    <col min="30" max="30" width="13.28515625" customWidth="1"/>
    <col min="31" max="31" width="9.42578125" customWidth="1"/>
    <col min="32" max="33" width="10.42578125" customWidth="1"/>
    <col min="34" max="34" width="11.7109375" customWidth="1"/>
    <col min="35" max="35" width="13.28515625" customWidth="1"/>
    <col min="36" max="36" width="9.42578125" customWidth="1"/>
    <col min="37" max="38" width="10.42578125" customWidth="1"/>
    <col min="39" max="39" width="11.7109375" customWidth="1"/>
    <col min="40" max="40" width="13.28515625" customWidth="1"/>
    <col min="41" max="41" width="9.42578125" customWidth="1"/>
    <col min="42" max="43" width="10.42578125" customWidth="1"/>
    <col min="44" max="44" width="11.7109375" customWidth="1"/>
    <col min="45" max="45" width="13.28515625" customWidth="1"/>
    <col min="46" max="46" width="9.42578125" customWidth="1"/>
    <col min="47" max="48" width="10.42578125" customWidth="1"/>
    <col min="49" max="49" width="11.7109375" customWidth="1"/>
    <col min="50" max="50" width="13.28515625" customWidth="1"/>
    <col min="51" max="51" width="9.42578125" customWidth="1"/>
    <col min="52" max="53" width="10.42578125" customWidth="1"/>
    <col min="54" max="54" width="11.7109375" customWidth="1"/>
    <col min="55" max="55" width="13.28515625" customWidth="1"/>
    <col min="56" max="56" width="9.42578125" customWidth="1"/>
    <col min="57" max="58" width="10.42578125" customWidth="1"/>
    <col min="59" max="59" width="11.7109375" customWidth="1"/>
    <col min="60" max="60" width="13.28515625" customWidth="1"/>
    <col min="61" max="61" width="9.42578125" customWidth="1"/>
    <col min="62" max="63" width="10.42578125" customWidth="1"/>
    <col min="64" max="64" width="11.7109375" customWidth="1"/>
    <col min="65" max="65" width="13.28515625" customWidth="1"/>
  </cols>
  <sheetData>
    <row r="1" spans="1:65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SUM(J3:J267)</f>
        <v>0</v>
      </c>
      <c r="K1" s="4">
        <f t="shared" si="0"/>
        <v>0</v>
      </c>
      <c r="L1" s="1"/>
      <c r="M1" s="1"/>
      <c r="N1" s="76"/>
      <c r="O1" s="76"/>
      <c r="P1" s="5"/>
      <c r="Q1" s="1"/>
      <c r="R1" s="1"/>
      <c r="S1" s="5"/>
      <c r="T1" s="1"/>
      <c r="U1" s="1"/>
      <c r="V1" s="5"/>
      <c r="W1" s="6">
        <f>Y1/X1</f>
        <v>0.90544412917728101</v>
      </c>
      <c r="X1" s="7">
        <f t="shared" ref="X1:Y1" si="1">SUM(X3:X267)</f>
        <v>7951087.0499999933</v>
      </c>
      <c r="Y1" s="7">
        <f t="shared" si="1"/>
        <v>7199265.0899999999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/>
      <c r="N2" s="8"/>
      <c r="O2" s="8" t="s">
        <v>12</v>
      </c>
      <c r="P2" s="5" t="s">
        <v>13</v>
      </c>
      <c r="Q2" s="8" t="s">
        <v>14</v>
      </c>
      <c r="R2" s="8" t="s">
        <v>15</v>
      </c>
      <c r="S2" s="5" t="s">
        <v>16</v>
      </c>
      <c r="T2" s="8" t="s">
        <v>17</v>
      </c>
      <c r="U2" s="8" t="s">
        <v>18</v>
      </c>
      <c r="V2" s="5" t="s">
        <v>19</v>
      </c>
      <c r="W2" s="8" t="s">
        <v>20</v>
      </c>
      <c r="X2" s="9" t="s">
        <v>21</v>
      </c>
      <c r="Y2" s="9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8" t="s">
        <v>27</v>
      </c>
      <c r="AE2" s="8" t="s">
        <v>28</v>
      </c>
      <c r="AF2" s="8" t="s">
        <v>29</v>
      </c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  <c r="AO2" s="8" t="s">
        <v>38</v>
      </c>
      <c r="AP2" s="8" t="s">
        <v>39</v>
      </c>
      <c r="AQ2" s="8" t="s">
        <v>40</v>
      </c>
      <c r="AR2" s="8" t="s">
        <v>41</v>
      </c>
      <c r="AS2" s="8" t="s">
        <v>42</v>
      </c>
      <c r="AT2" s="8" t="s">
        <v>43</v>
      </c>
      <c r="AU2" s="8" t="s">
        <v>44</v>
      </c>
      <c r="AV2" s="8" t="s">
        <v>45</v>
      </c>
      <c r="AW2" s="8" t="s">
        <v>46</v>
      </c>
      <c r="AX2" s="8" t="s">
        <v>47</v>
      </c>
      <c r="AY2" s="8" t="s">
        <v>48</v>
      </c>
      <c r="AZ2" s="8" t="s">
        <v>49</v>
      </c>
      <c r="BA2" s="8" t="s">
        <v>50</v>
      </c>
      <c r="BB2" s="8" t="s">
        <v>51</v>
      </c>
      <c r="BC2" s="8" t="s">
        <v>52</v>
      </c>
      <c r="BD2" s="8" t="s">
        <v>53</v>
      </c>
      <c r="BE2" s="8" t="s">
        <v>54</v>
      </c>
      <c r="BF2" s="8" t="s">
        <v>55</v>
      </c>
      <c r="BG2" s="8" t="s">
        <v>56</v>
      </c>
      <c r="BH2" s="8" t="s">
        <v>57</v>
      </c>
      <c r="BI2" s="8" t="s">
        <v>58</v>
      </c>
      <c r="BJ2" s="8" t="s">
        <v>59</v>
      </c>
      <c r="BK2" s="8" t="s">
        <v>60</v>
      </c>
      <c r="BL2" s="8" t="s">
        <v>61</v>
      </c>
      <c r="BM2" s="8" t="s">
        <v>62</v>
      </c>
    </row>
    <row r="3" spans="1:65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69.684799999999996</v>
      </c>
      <c r="I3" s="2">
        <v>1393.6959999999999</v>
      </c>
      <c r="J3" s="10">
        <f t="shared" ref="J3:J267" si="2">K3*I3</f>
        <v>0</v>
      </c>
      <c r="K3" s="11">
        <f t="shared" ref="K3:K267" si="3">SUM(P3+S3+V3)</f>
        <v>0</v>
      </c>
      <c r="L3" s="1">
        <v>105.98</v>
      </c>
      <c r="M3" s="1">
        <v>108.5</v>
      </c>
      <c r="N3" s="77">
        <f>VLOOKUP(A3:A267,'230426'!$A$3:$N$267,14,FALSE)</f>
        <v>0</v>
      </c>
      <c r="O3" s="77">
        <f t="shared" ref="O3:O267" si="4">SUM(N3+M3)</f>
        <v>108.5</v>
      </c>
      <c r="P3" s="16"/>
      <c r="Q3" s="1">
        <v>175.5</v>
      </c>
      <c r="R3" s="1">
        <v>163.35</v>
      </c>
      <c r="S3" s="16"/>
      <c r="T3" s="1">
        <v>110.82</v>
      </c>
      <c r="U3" s="1">
        <v>138.19999999999999</v>
      </c>
      <c r="V3" s="16"/>
      <c r="W3" s="1">
        <v>0</v>
      </c>
      <c r="X3" s="12">
        <v>546746.93999999994</v>
      </c>
      <c r="Y3" s="2">
        <v>571485.04</v>
      </c>
      <c r="Z3" s="1">
        <v>859</v>
      </c>
      <c r="AA3" s="1">
        <v>678</v>
      </c>
      <c r="AB3" s="1">
        <v>616</v>
      </c>
      <c r="AC3" s="1">
        <v>611</v>
      </c>
      <c r="AD3" s="1">
        <v>2170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1485</v>
      </c>
      <c r="AU3" s="1">
        <v>1079</v>
      </c>
      <c r="AV3" s="1">
        <v>1060</v>
      </c>
      <c r="AW3" s="1">
        <v>851</v>
      </c>
      <c r="AX3" s="1">
        <v>3267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493</v>
      </c>
      <c r="BE3" s="1">
        <v>1349</v>
      </c>
      <c r="BF3" s="1">
        <v>728</v>
      </c>
      <c r="BG3" s="1">
        <v>642</v>
      </c>
      <c r="BH3" s="1">
        <v>2764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82.333600000000004</v>
      </c>
      <c r="I4" s="2">
        <v>1317.3376000000001</v>
      </c>
      <c r="J4" s="10">
        <f t="shared" si="2"/>
        <v>0</v>
      </c>
      <c r="K4" s="11">
        <f t="shared" si="3"/>
        <v>0</v>
      </c>
      <c r="L4" s="1">
        <v>121.12</v>
      </c>
      <c r="M4" s="1">
        <v>82.81</v>
      </c>
      <c r="N4" s="77">
        <f>VLOOKUP(A4:A268,'230426'!$A$3:$N$267,14,FALSE)</f>
        <v>50</v>
      </c>
      <c r="O4" s="77">
        <f t="shared" si="4"/>
        <v>132.81</v>
      </c>
      <c r="P4" s="16"/>
      <c r="Q4" s="1">
        <v>194.03</v>
      </c>
      <c r="R4" s="1">
        <v>144.75</v>
      </c>
      <c r="S4" s="16"/>
      <c r="T4" s="1">
        <v>126.56</v>
      </c>
      <c r="U4" s="1">
        <v>73.69</v>
      </c>
      <c r="V4" s="16"/>
      <c r="W4" s="1">
        <v>0</v>
      </c>
      <c r="X4" s="12">
        <v>581892.72</v>
      </c>
      <c r="Y4" s="2">
        <v>396847.95</v>
      </c>
      <c r="Z4" s="1">
        <v>642</v>
      </c>
      <c r="AA4" s="1">
        <v>669</v>
      </c>
      <c r="AB4" s="1">
        <v>661</v>
      </c>
      <c r="AC4" s="1">
        <v>601</v>
      </c>
      <c r="AD4" s="1">
        <v>1325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1063</v>
      </c>
      <c r="AU4" s="1">
        <v>1016</v>
      </c>
      <c r="AV4" s="1">
        <v>1007</v>
      </c>
      <c r="AW4" s="1">
        <v>1053</v>
      </c>
      <c r="AX4" s="1">
        <v>2316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689</v>
      </c>
      <c r="BE4" s="1">
        <v>997</v>
      </c>
      <c r="BF4" s="1">
        <v>611</v>
      </c>
      <c r="BG4" s="1">
        <v>453</v>
      </c>
      <c r="BH4" s="1">
        <v>1179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47.588200000000001</v>
      </c>
      <c r="I5" s="2">
        <v>713.82299999999998</v>
      </c>
      <c r="J5" s="10">
        <f t="shared" si="2"/>
        <v>0</v>
      </c>
      <c r="K5" s="11">
        <f t="shared" si="3"/>
        <v>0</v>
      </c>
      <c r="L5" s="1">
        <v>216.4</v>
      </c>
      <c r="M5" s="1">
        <v>183.2</v>
      </c>
      <c r="N5" s="77">
        <f>VLOOKUP(A5:A269,'230426'!$A$3:$N$267,14,FALSE)</f>
        <v>0</v>
      </c>
      <c r="O5" s="77">
        <f t="shared" si="4"/>
        <v>183.2</v>
      </c>
      <c r="P5" s="16"/>
      <c r="Q5" s="1">
        <v>229.57</v>
      </c>
      <c r="R5" s="1">
        <v>148.13</v>
      </c>
      <c r="S5" s="16"/>
      <c r="T5" s="1">
        <v>79.569999999999993</v>
      </c>
      <c r="U5" s="1">
        <v>144.80000000000001</v>
      </c>
      <c r="V5" s="16"/>
      <c r="W5" s="1">
        <v>0</v>
      </c>
      <c r="X5" s="12">
        <v>375137.78</v>
      </c>
      <c r="Y5" s="2">
        <v>339874.92</v>
      </c>
      <c r="Z5" s="1">
        <v>1089</v>
      </c>
      <c r="AA5" s="1">
        <v>1103</v>
      </c>
      <c r="AB5" s="1">
        <v>1039</v>
      </c>
      <c r="AC5" s="1">
        <v>1133</v>
      </c>
      <c r="AD5" s="1">
        <v>2748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1289</v>
      </c>
      <c r="AU5" s="1">
        <v>1092</v>
      </c>
      <c r="AV5" s="1">
        <v>1115</v>
      </c>
      <c r="AW5" s="1">
        <v>987</v>
      </c>
      <c r="AX5" s="1">
        <v>2222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317</v>
      </c>
      <c r="BE5" s="1">
        <v>1021</v>
      </c>
      <c r="BF5" s="1">
        <v>311</v>
      </c>
      <c r="BG5" s="1">
        <v>110</v>
      </c>
      <c r="BH5" s="1">
        <v>2172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>
      <c r="A6" s="1">
        <v>70031</v>
      </c>
      <c r="B6" s="1" t="s">
        <v>90</v>
      </c>
      <c r="C6" s="1">
        <v>20</v>
      </c>
      <c r="D6" s="1">
        <v>285</v>
      </c>
      <c r="E6" s="1" t="s">
        <v>64</v>
      </c>
      <c r="F6" s="1">
        <v>558</v>
      </c>
      <c r="G6" s="1" t="s">
        <v>67</v>
      </c>
      <c r="H6" s="2">
        <v>86.35</v>
      </c>
      <c r="I6" s="2">
        <v>1727</v>
      </c>
      <c r="J6" s="10">
        <f t="shared" si="2"/>
        <v>0</v>
      </c>
      <c r="K6" s="11">
        <f t="shared" si="3"/>
        <v>0</v>
      </c>
      <c r="L6" s="1">
        <v>53.62</v>
      </c>
      <c r="M6" s="1">
        <v>60.8</v>
      </c>
      <c r="N6" s="77">
        <f>VLOOKUP(A6:A270,'230426'!$A$3:$N$267,14,FALSE)</f>
        <v>0</v>
      </c>
      <c r="O6" s="77">
        <f t="shared" si="4"/>
        <v>60.8</v>
      </c>
      <c r="P6" s="16"/>
      <c r="Q6" s="1">
        <v>41.45</v>
      </c>
      <c r="R6" s="1">
        <v>40.950000000000003</v>
      </c>
      <c r="S6" s="16"/>
      <c r="T6" s="1">
        <v>30.25</v>
      </c>
      <c r="U6" s="1">
        <v>61.65</v>
      </c>
      <c r="V6" s="16"/>
      <c r="W6" s="1">
        <v>0</v>
      </c>
      <c r="X6" s="12">
        <v>216436.28</v>
      </c>
      <c r="Y6" s="2">
        <v>282191.8</v>
      </c>
      <c r="Z6" s="1">
        <v>477</v>
      </c>
      <c r="AA6" s="1">
        <v>306</v>
      </c>
      <c r="AB6" s="1">
        <v>309</v>
      </c>
      <c r="AC6" s="1">
        <v>267</v>
      </c>
      <c r="AD6" s="1">
        <v>1216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298</v>
      </c>
      <c r="AU6" s="1">
        <v>209</v>
      </c>
      <c r="AV6" s="1">
        <v>262</v>
      </c>
      <c r="AW6" s="1">
        <v>329</v>
      </c>
      <c r="AX6" s="1">
        <v>819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169</v>
      </c>
      <c r="BE6" s="1">
        <v>196</v>
      </c>
      <c r="BF6" s="1">
        <v>316</v>
      </c>
      <c r="BG6" s="1">
        <v>44</v>
      </c>
      <c r="BH6" s="1">
        <v>1233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>
      <c r="A7" s="1">
        <v>70006</v>
      </c>
      <c r="B7" s="1" t="s">
        <v>88</v>
      </c>
      <c r="C7" s="1">
        <v>1</v>
      </c>
      <c r="D7" s="1">
        <v>285</v>
      </c>
      <c r="E7" s="1" t="s">
        <v>64</v>
      </c>
      <c r="F7" s="1">
        <v>570</v>
      </c>
      <c r="G7" s="1" t="s">
        <v>72</v>
      </c>
      <c r="H7" s="2">
        <v>850</v>
      </c>
      <c r="I7" s="2">
        <v>850</v>
      </c>
      <c r="J7" s="10">
        <f t="shared" si="2"/>
        <v>0</v>
      </c>
      <c r="K7" s="11">
        <f t="shared" si="3"/>
        <v>0</v>
      </c>
      <c r="L7" s="1">
        <v>10.5</v>
      </c>
      <c r="M7" s="1">
        <v>125</v>
      </c>
      <c r="N7" s="77">
        <f>VLOOKUP(A7:A271,'230426'!$A$3:$N$267,14,FALSE)</f>
        <v>0</v>
      </c>
      <c r="O7" s="77">
        <f t="shared" si="4"/>
        <v>125</v>
      </c>
      <c r="P7" s="16"/>
      <c r="Q7" s="1">
        <v>24</v>
      </c>
      <c r="R7" s="1">
        <v>147</v>
      </c>
      <c r="S7" s="16"/>
      <c r="T7" s="1">
        <v>102</v>
      </c>
      <c r="U7" s="1">
        <v>39</v>
      </c>
      <c r="V7" s="16"/>
      <c r="W7" s="1">
        <v>0</v>
      </c>
      <c r="X7" s="12">
        <v>116025</v>
      </c>
      <c r="Y7" s="2">
        <v>264350</v>
      </c>
      <c r="Z7" s="1">
        <v>8</v>
      </c>
      <c r="AA7" s="1">
        <v>1</v>
      </c>
      <c r="AB7" s="1">
        <v>2</v>
      </c>
      <c r="AC7" s="1">
        <v>0</v>
      </c>
      <c r="AD7" s="1">
        <v>125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17</v>
      </c>
      <c r="AU7" s="1">
        <v>1</v>
      </c>
      <c r="AV7" s="1">
        <v>4</v>
      </c>
      <c r="AW7" s="1">
        <v>5</v>
      </c>
      <c r="AX7" s="1">
        <v>147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73</v>
      </c>
      <c r="BE7" s="1">
        <v>20</v>
      </c>
      <c r="BF7" s="1">
        <v>21</v>
      </c>
      <c r="BG7" s="1">
        <v>-4</v>
      </c>
      <c r="BH7" s="1">
        <v>39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>
      <c r="A8" s="1">
        <v>70079</v>
      </c>
      <c r="B8" s="1" t="s">
        <v>75</v>
      </c>
      <c r="C8" s="1">
        <v>12</v>
      </c>
      <c r="D8" s="1">
        <v>285</v>
      </c>
      <c r="E8" s="1" t="s">
        <v>64</v>
      </c>
      <c r="F8" s="1">
        <v>35</v>
      </c>
      <c r="G8" s="1" t="s">
        <v>76</v>
      </c>
      <c r="H8" s="2">
        <v>71.4114</v>
      </c>
      <c r="I8" s="2">
        <v>856.93679999999995</v>
      </c>
      <c r="J8" s="10">
        <f t="shared" si="2"/>
        <v>0</v>
      </c>
      <c r="K8" s="11">
        <f t="shared" si="3"/>
        <v>0</v>
      </c>
      <c r="L8" s="1">
        <v>144.33000000000001</v>
      </c>
      <c r="M8" s="1">
        <v>-9.92</v>
      </c>
      <c r="N8" s="77">
        <f>VLOOKUP(A8:A272,'230426'!$A$3:$N$267,14,FALSE)</f>
        <v>150</v>
      </c>
      <c r="O8" s="77">
        <f t="shared" si="4"/>
        <v>140.08000000000001</v>
      </c>
      <c r="P8" s="16"/>
      <c r="Q8" s="1">
        <v>179.79</v>
      </c>
      <c r="R8" s="1">
        <v>149.41999999999999</v>
      </c>
      <c r="S8" s="16"/>
      <c r="T8" s="1">
        <v>168.21</v>
      </c>
      <c r="U8" s="1">
        <v>124.25</v>
      </c>
      <c r="V8" s="16"/>
      <c r="W8" s="1">
        <v>0</v>
      </c>
      <c r="X8" s="12">
        <v>421898.55</v>
      </c>
      <c r="Y8" s="2">
        <v>226017.08</v>
      </c>
      <c r="Z8" s="1">
        <v>796</v>
      </c>
      <c r="AA8" s="1">
        <v>480</v>
      </c>
      <c r="AB8" s="1">
        <v>520</v>
      </c>
      <c r="AC8" s="1">
        <v>352</v>
      </c>
      <c r="AD8" s="1">
        <v>-119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822</v>
      </c>
      <c r="AU8" s="1">
        <v>565</v>
      </c>
      <c r="AV8" s="1">
        <v>690</v>
      </c>
      <c r="AW8" s="1">
        <v>726</v>
      </c>
      <c r="AX8" s="1">
        <v>1793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962</v>
      </c>
      <c r="BE8" s="1">
        <v>551</v>
      </c>
      <c r="BF8" s="1">
        <v>626</v>
      </c>
      <c r="BG8" s="1">
        <v>310</v>
      </c>
      <c r="BH8" s="1">
        <v>1491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>
      <c r="A9" s="1">
        <v>70028</v>
      </c>
      <c r="B9" s="1" t="s">
        <v>103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2">
        <v>39.673000000000002</v>
      </c>
      <c r="I9" s="2">
        <v>952.15200000000004</v>
      </c>
      <c r="J9" s="10">
        <f t="shared" si="2"/>
        <v>0</v>
      </c>
      <c r="K9" s="11">
        <f t="shared" si="3"/>
        <v>0</v>
      </c>
      <c r="L9" s="1">
        <v>74.67</v>
      </c>
      <c r="M9" s="1">
        <v>67.540000000000006</v>
      </c>
      <c r="N9" s="77">
        <f>VLOOKUP(A9:A273,'230426'!$A$3:$N$267,14,FALSE)</f>
        <v>0</v>
      </c>
      <c r="O9" s="77">
        <f t="shared" si="4"/>
        <v>67.540000000000006</v>
      </c>
      <c r="P9" s="16"/>
      <c r="Q9" s="1">
        <v>65.06</v>
      </c>
      <c r="R9" s="1">
        <v>64.42</v>
      </c>
      <c r="S9" s="16"/>
      <c r="T9" s="1">
        <v>63.83</v>
      </c>
      <c r="U9" s="1">
        <v>80.209999999999994</v>
      </c>
      <c r="V9" s="16"/>
      <c r="W9" s="1">
        <v>0</v>
      </c>
      <c r="X9" s="12">
        <v>193822.44</v>
      </c>
      <c r="Y9" s="2">
        <v>202014.92</v>
      </c>
      <c r="Z9" s="1">
        <v>651</v>
      </c>
      <c r="AA9" s="1">
        <v>645</v>
      </c>
      <c r="AB9" s="1">
        <v>574</v>
      </c>
      <c r="AC9" s="1">
        <v>489</v>
      </c>
      <c r="AD9" s="1">
        <v>1621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521</v>
      </c>
      <c r="AU9" s="1">
        <v>447</v>
      </c>
      <c r="AV9" s="1">
        <v>606</v>
      </c>
      <c r="AW9" s="1">
        <v>422</v>
      </c>
      <c r="AX9" s="1">
        <v>1546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620</v>
      </c>
      <c r="BE9" s="1">
        <v>557</v>
      </c>
      <c r="BF9" s="1">
        <v>461</v>
      </c>
      <c r="BG9" s="1">
        <v>345</v>
      </c>
      <c r="BH9" s="1">
        <v>1925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>
      <c r="A10" s="1">
        <v>70034</v>
      </c>
      <c r="B10" s="1" t="s">
        <v>99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54.242400000000004</v>
      </c>
      <c r="I10" s="2">
        <v>1301.8176000000001</v>
      </c>
      <c r="J10" s="10">
        <f t="shared" si="2"/>
        <v>0</v>
      </c>
      <c r="K10" s="11">
        <f t="shared" si="3"/>
        <v>0</v>
      </c>
      <c r="L10" s="1">
        <v>34.479999999999997</v>
      </c>
      <c r="M10" s="1">
        <v>50.96</v>
      </c>
      <c r="N10" s="77">
        <f>VLOOKUP(A10:A274,'230426'!$A$3:$N$267,14,FALSE)</f>
        <v>0</v>
      </c>
      <c r="O10" s="77">
        <f t="shared" si="4"/>
        <v>50.96</v>
      </c>
      <c r="P10" s="16"/>
      <c r="Q10" s="1">
        <v>53.42</v>
      </c>
      <c r="R10" s="1">
        <v>50.21</v>
      </c>
      <c r="S10" s="16"/>
      <c r="T10" s="1">
        <v>42.65</v>
      </c>
      <c r="U10" s="1">
        <v>51.21</v>
      </c>
      <c r="V10" s="16"/>
      <c r="W10" s="1">
        <v>0</v>
      </c>
      <c r="X10" s="12">
        <v>169941.44</v>
      </c>
      <c r="Y10" s="2">
        <v>198364.46</v>
      </c>
      <c r="Z10" s="1">
        <v>347</v>
      </c>
      <c r="AA10" s="1">
        <v>308</v>
      </c>
      <c r="AB10" s="1">
        <v>236</v>
      </c>
      <c r="AC10" s="1">
        <v>181</v>
      </c>
      <c r="AD10" s="1">
        <v>1223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444</v>
      </c>
      <c r="AU10" s="1">
        <v>418</v>
      </c>
      <c r="AV10" s="1">
        <v>440</v>
      </c>
      <c r="AW10" s="1">
        <v>378</v>
      </c>
      <c r="AX10" s="1">
        <v>1205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374</v>
      </c>
      <c r="BE10" s="1">
        <v>278</v>
      </c>
      <c r="BF10" s="1">
        <v>443</v>
      </c>
      <c r="BG10" s="1">
        <v>135</v>
      </c>
      <c r="BH10" s="1">
        <v>1229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>
      <c r="A11" s="1">
        <v>70103</v>
      </c>
      <c r="B11" s="1" t="s">
        <v>112</v>
      </c>
      <c r="C11" s="1">
        <v>18</v>
      </c>
      <c r="D11" s="1">
        <v>285</v>
      </c>
      <c r="E11" s="1" t="s">
        <v>64</v>
      </c>
      <c r="F11" s="1">
        <v>567</v>
      </c>
      <c r="G11" s="1" t="s">
        <v>74</v>
      </c>
      <c r="H11" s="2">
        <v>49.343899999999998</v>
      </c>
      <c r="I11" s="2">
        <v>888.1902</v>
      </c>
      <c r="J11" s="10">
        <f t="shared" si="2"/>
        <v>0</v>
      </c>
      <c r="K11" s="11">
        <f t="shared" si="3"/>
        <v>0</v>
      </c>
      <c r="L11" s="1">
        <v>74.58</v>
      </c>
      <c r="M11" s="1">
        <v>47.5</v>
      </c>
      <c r="N11" s="77">
        <f>VLOOKUP(A11:A275,'230426'!$A$3:$N$267,14,FALSE)</f>
        <v>0</v>
      </c>
      <c r="O11" s="77">
        <f t="shared" si="4"/>
        <v>47.5</v>
      </c>
      <c r="P11" s="16"/>
      <c r="Q11" s="1">
        <v>69.31</v>
      </c>
      <c r="R11" s="1">
        <v>57.28</v>
      </c>
      <c r="S11" s="16"/>
      <c r="T11" s="1">
        <v>73.22</v>
      </c>
      <c r="U11" s="1">
        <v>113.33</v>
      </c>
      <c r="V11" s="16"/>
      <c r="W11" s="1">
        <v>0</v>
      </c>
      <c r="X11" s="12">
        <v>192835.96</v>
      </c>
      <c r="Y11" s="2">
        <v>193724.15</v>
      </c>
      <c r="Z11" s="1">
        <v>541</v>
      </c>
      <c r="AA11" s="1">
        <v>434</v>
      </c>
      <c r="AB11" s="1">
        <v>367</v>
      </c>
      <c r="AC11" s="1">
        <v>435</v>
      </c>
      <c r="AD11" s="1">
        <v>855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394</v>
      </c>
      <c r="AU11" s="1">
        <v>393</v>
      </c>
      <c r="AV11" s="1">
        <v>434</v>
      </c>
      <c r="AW11" s="1">
        <v>446</v>
      </c>
      <c r="AX11" s="1">
        <v>1031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291</v>
      </c>
      <c r="BE11" s="1">
        <v>404</v>
      </c>
      <c r="BF11" s="1">
        <v>759</v>
      </c>
      <c r="BG11" s="1">
        <v>132</v>
      </c>
      <c r="BH11" s="1">
        <v>2040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2">
        <v>75.252600000000001</v>
      </c>
      <c r="I12" s="2">
        <v>1505.0519999999999</v>
      </c>
      <c r="J12" s="10">
        <f t="shared" si="2"/>
        <v>0</v>
      </c>
      <c r="K12" s="11">
        <f t="shared" si="3"/>
        <v>0</v>
      </c>
      <c r="L12" s="1">
        <v>32.799999999999997</v>
      </c>
      <c r="M12" s="1">
        <v>42.85</v>
      </c>
      <c r="N12" s="77">
        <f>VLOOKUP(A12:A276,'230426'!$A$3:$N$267,14,FALSE)</f>
        <v>0</v>
      </c>
      <c r="O12" s="77">
        <f t="shared" si="4"/>
        <v>42.85</v>
      </c>
      <c r="P12" s="16"/>
      <c r="Q12" s="1">
        <v>25.7</v>
      </c>
      <c r="R12" s="1">
        <v>30.9</v>
      </c>
      <c r="S12" s="16"/>
      <c r="T12" s="1">
        <v>39.380000000000003</v>
      </c>
      <c r="U12" s="1">
        <v>52.6</v>
      </c>
      <c r="V12" s="16"/>
      <c r="W12" s="1">
        <v>0</v>
      </c>
      <c r="X12" s="12">
        <v>147306.96</v>
      </c>
      <c r="Y12" s="2">
        <v>190163.32</v>
      </c>
      <c r="Z12" s="1">
        <v>176</v>
      </c>
      <c r="AA12" s="1">
        <v>207</v>
      </c>
      <c r="AB12" s="1">
        <v>238</v>
      </c>
      <c r="AC12" s="1">
        <v>277</v>
      </c>
      <c r="AD12" s="1">
        <v>857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181</v>
      </c>
      <c r="AU12" s="1">
        <v>100</v>
      </c>
      <c r="AV12" s="1">
        <v>199</v>
      </c>
      <c r="AW12" s="1">
        <v>168</v>
      </c>
      <c r="AX12" s="1">
        <v>618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158</v>
      </c>
      <c r="BE12" s="1">
        <v>512</v>
      </c>
      <c r="BF12" s="1">
        <v>242</v>
      </c>
      <c r="BG12" s="1">
        <v>263</v>
      </c>
      <c r="BH12" s="1">
        <v>1052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2">
        <v>41.137700000000002</v>
      </c>
      <c r="I13" s="2">
        <v>617.06550000000004</v>
      </c>
      <c r="J13" s="10">
        <f t="shared" si="2"/>
        <v>0</v>
      </c>
      <c r="K13" s="11">
        <f t="shared" si="3"/>
        <v>0</v>
      </c>
      <c r="L13" s="1">
        <v>93.43</v>
      </c>
      <c r="M13" s="1">
        <v>55.47</v>
      </c>
      <c r="N13" s="77">
        <f>VLOOKUP(A13:A277,'230426'!$A$3:$N$267,14,FALSE)</f>
        <v>0</v>
      </c>
      <c r="O13" s="77">
        <f t="shared" si="4"/>
        <v>55.47</v>
      </c>
      <c r="P13" s="16"/>
      <c r="Q13" s="1">
        <v>86.3</v>
      </c>
      <c r="R13" s="1">
        <v>69.8</v>
      </c>
      <c r="S13" s="16"/>
      <c r="T13" s="1">
        <v>69.17</v>
      </c>
      <c r="U13" s="1">
        <v>139.87</v>
      </c>
      <c r="V13" s="16"/>
      <c r="W13" s="1">
        <v>0</v>
      </c>
      <c r="X13" s="12">
        <v>153587.6</v>
      </c>
      <c r="Y13" s="2">
        <v>163604.63</v>
      </c>
      <c r="Z13" s="1">
        <v>628</v>
      </c>
      <c r="AA13" s="1">
        <v>393</v>
      </c>
      <c r="AB13" s="1">
        <v>398</v>
      </c>
      <c r="AC13" s="1">
        <v>358</v>
      </c>
      <c r="AD13" s="1">
        <v>832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579</v>
      </c>
      <c r="AU13" s="1">
        <v>383</v>
      </c>
      <c r="AV13" s="1">
        <v>351</v>
      </c>
      <c r="AW13" s="1">
        <v>346</v>
      </c>
      <c r="AX13" s="1">
        <v>1047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402</v>
      </c>
      <c r="BE13" s="1">
        <v>499</v>
      </c>
      <c r="BF13" s="1">
        <v>326</v>
      </c>
      <c r="BG13" s="1">
        <v>120</v>
      </c>
      <c r="BH13" s="1">
        <v>2098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>
      <c r="A14" s="1">
        <v>70003</v>
      </c>
      <c r="B14" s="1" t="s">
        <v>82</v>
      </c>
      <c r="C14" s="1">
        <v>25</v>
      </c>
      <c r="D14" s="1">
        <v>285</v>
      </c>
      <c r="E14" s="1" t="s">
        <v>64</v>
      </c>
      <c r="F14" s="1">
        <v>557</v>
      </c>
      <c r="G14" s="1" t="s">
        <v>69</v>
      </c>
      <c r="H14" s="2">
        <v>62.836599999999997</v>
      </c>
      <c r="I14" s="2">
        <v>1570.915</v>
      </c>
      <c r="J14" s="10">
        <f t="shared" si="2"/>
        <v>0</v>
      </c>
      <c r="K14" s="11">
        <f t="shared" si="3"/>
        <v>0</v>
      </c>
      <c r="L14" s="1">
        <v>11.14</v>
      </c>
      <c r="M14" s="1">
        <v>39.56</v>
      </c>
      <c r="N14" s="77">
        <f>VLOOKUP(A14:A278,'230426'!$A$3:$N$267,14,FALSE)</f>
        <v>0</v>
      </c>
      <c r="O14" s="77">
        <f t="shared" si="4"/>
        <v>39.56</v>
      </c>
      <c r="P14" s="16"/>
      <c r="Q14" s="1">
        <v>16.22</v>
      </c>
      <c r="R14" s="1">
        <v>10.28</v>
      </c>
      <c r="S14" s="16"/>
      <c r="T14" s="1">
        <v>6.12</v>
      </c>
      <c r="U14" s="1">
        <v>50.2</v>
      </c>
      <c r="V14" s="16"/>
      <c r="W14" s="1">
        <v>0</v>
      </c>
      <c r="X14" s="12">
        <v>52594.23</v>
      </c>
      <c r="Y14" s="2">
        <v>157154.34</v>
      </c>
      <c r="Z14" s="1">
        <v>123</v>
      </c>
      <c r="AA14" s="1">
        <v>59</v>
      </c>
      <c r="AB14" s="1">
        <v>99</v>
      </c>
      <c r="AC14" s="1">
        <v>54</v>
      </c>
      <c r="AD14" s="1">
        <v>989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149</v>
      </c>
      <c r="AU14" s="1">
        <v>129</v>
      </c>
      <c r="AV14" s="1">
        <v>128</v>
      </c>
      <c r="AW14" s="1">
        <v>128</v>
      </c>
      <c r="AX14" s="1">
        <v>257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140</v>
      </c>
      <c r="BE14" s="1">
        <v>147</v>
      </c>
      <c r="BF14" s="1">
        <v>58</v>
      </c>
      <c r="BG14" s="1">
        <v>-237</v>
      </c>
      <c r="BH14" s="1">
        <v>1255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>
      <c r="A15" s="1">
        <v>70005</v>
      </c>
      <c r="B15" s="1" t="s">
        <v>107</v>
      </c>
      <c r="C15" s="1">
        <v>24</v>
      </c>
      <c r="D15" s="1">
        <v>285</v>
      </c>
      <c r="E15" s="1" t="s">
        <v>64</v>
      </c>
      <c r="F15" s="1">
        <v>557</v>
      </c>
      <c r="G15" s="1" t="s">
        <v>69</v>
      </c>
      <c r="H15" s="2">
        <v>49.266300000000001</v>
      </c>
      <c r="I15" s="2">
        <v>1182.3912</v>
      </c>
      <c r="J15" s="10">
        <f t="shared" si="2"/>
        <v>0</v>
      </c>
      <c r="K15" s="11">
        <f t="shared" si="3"/>
        <v>0</v>
      </c>
      <c r="L15" s="1">
        <v>17.850000000000001</v>
      </c>
      <c r="M15" s="1">
        <v>26.83</v>
      </c>
      <c r="N15" s="77">
        <f>VLOOKUP(A15:A279,'230426'!$A$3:$N$267,14,FALSE)</f>
        <v>0</v>
      </c>
      <c r="O15" s="77">
        <f t="shared" si="4"/>
        <v>26.83</v>
      </c>
      <c r="P15" s="16"/>
      <c r="Q15" s="1">
        <v>53.29</v>
      </c>
      <c r="R15" s="1">
        <v>53.04</v>
      </c>
      <c r="S15" s="16"/>
      <c r="T15" s="1">
        <v>18.98</v>
      </c>
      <c r="U15" s="1">
        <v>46.83</v>
      </c>
      <c r="V15" s="16"/>
      <c r="W15" s="1">
        <v>0</v>
      </c>
      <c r="X15" s="12">
        <v>106563.01</v>
      </c>
      <c r="Y15" s="2">
        <v>149818.82</v>
      </c>
      <c r="Z15" s="1">
        <v>162</v>
      </c>
      <c r="AA15" s="1">
        <v>205</v>
      </c>
      <c r="AB15" s="1">
        <v>122</v>
      </c>
      <c r="AC15" s="1">
        <v>84</v>
      </c>
      <c r="AD15" s="1">
        <v>644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508</v>
      </c>
      <c r="AU15" s="1">
        <v>369</v>
      </c>
      <c r="AV15" s="1">
        <v>430</v>
      </c>
      <c r="AW15" s="1">
        <v>313</v>
      </c>
      <c r="AX15" s="1">
        <v>1273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199</v>
      </c>
      <c r="BE15" s="1">
        <v>151</v>
      </c>
      <c r="BF15" s="1">
        <v>167</v>
      </c>
      <c r="BG15" s="1">
        <v>28</v>
      </c>
      <c r="BH15" s="1">
        <v>1124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>
      <c r="A16" s="1">
        <v>70043</v>
      </c>
      <c r="B16" s="1" t="s">
        <v>117</v>
      </c>
      <c r="C16" s="1">
        <v>1</v>
      </c>
      <c r="D16" s="1">
        <v>285</v>
      </c>
      <c r="E16" s="1" t="s">
        <v>64</v>
      </c>
      <c r="F16" s="1">
        <v>387</v>
      </c>
      <c r="G16" s="1" t="s">
        <v>94</v>
      </c>
      <c r="H16" s="2">
        <v>632.88620000000003</v>
      </c>
      <c r="I16" s="2">
        <v>632.88620000000003</v>
      </c>
      <c r="J16" s="10">
        <f t="shared" si="2"/>
        <v>0</v>
      </c>
      <c r="K16" s="11">
        <f t="shared" si="3"/>
        <v>0</v>
      </c>
      <c r="L16" s="1">
        <v>42.5</v>
      </c>
      <c r="M16" s="1">
        <v>21</v>
      </c>
      <c r="N16" s="77">
        <f>VLOOKUP(A16:A280,'230426'!$A$3:$N$267,14,FALSE)</f>
        <v>0</v>
      </c>
      <c r="O16" s="77">
        <f t="shared" si="4"/>
        <v>21</v>
      </c>
      <c r="P16" s="16"/>
      <c r="Q16" s="1">
        <v>133</v>
      </c>
      <c r="R16" s="1">
        <v>124</v>
      </c>
      <c r="S16" s="16"/>
      <c r="T16" s="1">
        <v>116</v>
      </c>
      <c r="U16" s="1">
        <v>78</v>
      </c>
      <c r="V16" s="16"/>
      <c r="W16" s="1">
        <v>0</v>
      </c>
      <c r="X16" s="12">
        <v>184486.33</v>
      </c>
      <c r="Y16" s="2">
        <v>141133.62</v>
      </c>
      <c r="Z16" s="1">
        <v>17</v>
      </c>
      <c r="AA16" s="1">
        <v>13</v>
      </c>
      <c r="AB16" s="1">
        <v>17</v>
      </c>
      <c r="AC16" s="1">
        <v>4</v>
      </c>
      <c r="AD16" s="1">
        <v>21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35</v>
      </c>
      <c r="AU16" s="1">
        <v>18</v>
      </c>
      <c r="AV16" s="1">
        <v>74</v>
      </c>
      <c r="AW16" s="1">
        <v>30</v>
      </c>
      <c r="AX16" s="1">
        <v>124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52</v>
      </c>
      <c r="BE16" s="1">
        <v>21</v>
      </c>
      <c r="BF16" s="1">
        <v>34</v>
      </c>
      <c r="BG16" s="1">
        <v>39</v>
      </c>
      <c r="BH16" s="1">
        <v>78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>
      <c r="A17" s="1">
        <v>70100</v>
      </c>
      <c r="B17" s="1" t="s">
        <v>91</v>
      </c>
      <c r="C17" s="1">
        <v>16</v>
      </c>
      <c r="D17" s="1">
        <v>285</v>
      </c>
      <c r="E17" s="1" t="s">
        <v>64</v>
      </c>
      <c r="F17" s="1">
        <v>567</v>
      </c>
      <c r="G17" s="1" t="s">
        <v>74</v>
      </c>
      <c r="H17" s="2">
        <v>41.050400000000003</v>
      </c>
      <c r="I17" s="2">
        <v>656.80640000000005</v>
      </c>
      <c r="J17" s="10">
        <f t="shared" si="2"/>
        <v>0</v>
      </c>
      <c r="K17" s="11">
        <f t="shared" si="3"/>
        <v>0</v>
      </c>
      <c r="L17" s="1">
        <v>94.62</v>
      </c>
      <c r="M17" s="1">
        <v>-2.94</v>
      </c>
      <c r="N17" s="77">
        <f>VLOOKUP(A17:A281,'230426'!$A$3:$N$267,14,FALSE)</f>
        <v>50</v>
      </c>
      <c r="O17" s="77">
        <f t="shared" si="4"/>
        <v>47.06</v>
      </c>
      <c r="P17" s="16"/>
      <c r="Q17" s="1">
        <v>80.91</v>
      </c>
      <c r="R17" s="1">
        <v>77.81</v>
      </c>
      <c r="S17" s="16"/>
      <c r="T17" s="1">
        <v>62.97</v>
      </c>
      <c r="U17" s="1">
        <v>135.88</v>
      </c>
      <c r="V17" s="16"/>
      <c r="W17" s="1">
        <v>0</v>
      </c>
      <c r="X17" s="12">
        <v>156648.32999999999</v>
      </c>
      <c r="Y17" s="2">
        <v>138421.95000000001</v>
      </c>
      <c r="Z17" s="1">
        <v>689</v>
      </c>
      <c r="AA17" s="1">
        <v>524</v>
      </c>
      <c r="AB17" s="1">
        <v>382</v>
      </c>
      <c r="AC17" s="1">
        <v>362</v>
      </c>
      <c r="AD17" s="1">
        <v>-47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462</v>
      </c>
      <c r="AU17" s="1">
        <v>424</v>
      </c>
      <c r="AV17" s="1">
        <v>464</v>
      </c>
      <c r="AW17" s="1">
        <v>313</v>
      </c>
      <c r="AX17" s="1">
        <v>1245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189</v>
      </c>
      <c r="BE17" s="1">
        <v>534</v>
      </c>
      <c r="BF17" s="1">
        <v>575</v>
      </c>
      <c r="BG17" s="1">
        <v>-47</v>
      </c>
      <c r="BH17" s="1">
        <v>2174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>
      <c r="A18" s="1">
        <v>70168</v>
      </c>
      <c r="B18" s="1" t="s">
        <v>109</v>
      </c>
      <c r="C18" s="1">
        <v>24</v>
      </c>
      <c r="D18" s="1">
        <v>285</v>
      </c>
      <c r="E18" s="1" t="s">
        <v>64</v>
      </c>
      <c r="F18" s="1">
        <v>974</v>
      </c>
      <c r="G18" s="1" t="s">
        <v>110</v>
      </c>
      <c r="H18" s="2">
        <v>49.412100000000002</v>
      </c>
      <c r="I18" s="2">
        <v>1185.8904</v>
      </c>
      <c r="J18" s="10">
        <f t="shared" si="2"/>
        <v>0</v>
      </c>
      <c r="K18" s="11">
        <f t="shared" si="3"/>
        <v>0</v>
      </c>
      <c r="L18" s="1">
        <v>31.88</v>
      </c>
      <c r="M18" s="1">
        <v>17.38</v>
      </c>
      <c r="N18" s="77">
        <f>VLOOKUP(A18:A282,'230426'!$A$3:$N$267,14,FALSE)</f>
        <v>20</v>
      </c>
      <c r="O18" s="77">
        <f t="shared" si="4"/>
        <v>37.379999999999995</v>
      </c>
      <c r="P18" s="16"/>
      <c r="Q18" s="1">
        <v>34.94</v>
      </c>
      <c r="R18" s="1">
        <v>34.71</v>
      </c>
      <c r="S18" s="16"/>
      <c r="T18" s="1">
        <v>34.08</v>
      </c>
      <c r="U18" s="1">
        <v>50.5</v>
      </c>
      <c r="V18" s="16"/>
      <c r="W18" s="1">
        <v>0</v>
      </c>
      <c r="X18" s="12">
        <v>119651.4</v>
      </c>
      <c r="Y18" s="2">
        <v>121652.59</v>
      </c>
      <c r="Z18" s="1">
        <v>369</v>
      </c>
      <c r="AA18" s="1">
        <v>191</v>
      </c>
      <c r="AB18" s="1">
        <v>206</v>
      </c>
      <c r="AC18" s="1">
        <v>189</v>
      </c>
      <c r="AD18" s="1">
        <v>417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264</v>
      </c>
      <c r="AU18" s="1">
        <v>336</v>
      </c>
      <c r="AV18" s="1">
        <v>286</v>
      </c>
      <c r="AW18" s="1">
        <v>241</v>
      </c>
      <c r="AX18" s="1">
        <v>833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313</v>
      </c>
      <c r="BE18" s="1">
        <v>128</v>
      </c>
      <c r="BF18" s="1">
        <v>286</v>
      </c>
      <c r="BG18" s="1">
        <v>310</v>
      </c>
      <c r="BH18" s="1">
        <v>1212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>
      <c r="A19" s="1">
        <v>70039</v>
      </c>
      <c r="B19" s="1" t="s">
        <v>78</v>
      </c>
      <c r="C19" s="1">
        <v>18</v>
      </c>
      <c r="D19" s="1">
        <v>285</v>
      </c>
      <c r="E19" s="1" t="s">
        <v>64</v>
      </c>
      <c r="F19" s="1">
        <v>558</v>
      </c>
      <c r="G19" s="1" t="s">
        <v>67</v>
      </c>
      <c r="H19" s="2">
        <v>41.593600000000002</v>
      </c>
      <c r="I19" s="2">
        <v>748.6848</v>
      </c>
      <c r="J19" s="10">
        <f t="shared" si="2"/>
        <v>0</v>
      </c>
      <c r="K19" s="11">
        <f t="shared" si="3"/>
        <v>0</v>
      </c>
      <c r="L19" s="1">
        <v>34.58</v>
      </c>
      <c r="M19" s="1">
        <v>73.72</v>
      </c>
      <c r="N19" s="77">
        <f>VLOOKUP(A19:A283,'230426'!$A$3:$N$267,14,FALSE)</f>
        <v>0</v>
      </c>
      <c r="O19" s="77">
        <f t="shared" si="4"/>
        <v>73.72</v>
      </c>
      <c r="P19" s="16"/>
      <c r="Q19" s="1">
        <v>37.28</v>
      </c>
      <c r="R19" s="1">
        <v>36.17</v>
      </c>
      <c r="S19" s="16"/>
      <c r="T19" s="1">
        <v>27.39</v>
      </c>
      <c r="U19" s="1">
        <v>42.22</v>
      </c>
      <c r="V19" s="16"/>
      <c r="W19" s="1">
        <v>0</v>
      </c>
      <c r="X19" s="12">
        <v>74306.97</v>
      </c>
      <c r="Y19" s="2">
        <v>113883.28</v>
      </c>
      <c r="Z19" s="1">
        <v>337</v>
      </c>
      <c r="AA19" s="1">
        <v>220</v>
      </c>
      <c r="AB19" s="1">
        <v>108</v>
      </c>
      <c r="AC19" s="1">
        <v>135</v>
      </c>
      <c r="AD19" s="1">
        <v>1327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259</v>
      </c>
      <c r="AU19" s="1">
        <v>151</v>
      </c>
      <c r="AV19" s="1">
        <v>208</v>
      </c>
      <c r="AW19" s="1">
        <v>257</v>
      </c>
      <c r="AX19" s="1">
        <v>651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274</v>
      </c>
      <c r="BE19" s="1">
        <v>24</v>
      </c>
      <c r="BF19" s="1">
        <v>187</v>
      </c>
      <c r="BG19" s="1">
        <v>40</v>
      </c>
      <c r="BH19" s="1">
        <v>760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>
      <c r="A20" s="1">
        <v>70072</v>
      </c>
      <c r="B20" s="1" t="s">
        <v>79</v>
      </c>
      <c r="C20" s="1">
        <v>20</v>
      </c>
      <c r="D20" s="1">
        <v>285</v>
      </c>
      <c r="E20" s="1" t="s">
        <v>64</v>
      </c>
      <c r="F20" s="1">
        <v>570</v>
      </c>
      <c r="G20" s="1" t="s">
        <v>72</v>
      </c>
      <c r="H20" s="2">
        <v>40.681800000000003</v>
      </c>
      <c r="I20" s="2">
        <v>813.63599999999997</v>
      </c>
      <c r="J20" s="10">
        <f t="shared" si="2"/>
        <v>0</v>
      </c>
      <c r="K20" s="11">
        <f t="shared" si="3"/>
        <v>0</v>
      </c>
      <c r="L20" s="1">
        <v>52.98</v>
      </c>
      <c r="M20" s="1">
        <v>27.75</v>
      </c>
      <c r="N20" s="77">
        <f>VLOOKUP(A20:A284,'230426'!$A$3:$N$267,14,FALSE)</f>
        <v>20</v>
      </c>
      <c r="O20" s="77">
        <f t="shared" si="4"/>
        <v>47.75</v>
      </c>
      <c r="P20" s="16"/>
      <c r="Q20" s="1">
        <v>109.78</v>
      </c>
      <c r="R20" s="1">
        <v>38.65</v>
      </c>
      <c r="S20" s="16"/>
      <c r="T20" s="1">
        <v>32.33</v>
      </c>
      <c r="U20" s="1">
        <v>73.400000000000006</v>
      </c>
      <c r="V20" s="16"/>
      <c r="W20" s="1">
        <v>0</v>
      </c>
      <c r="X20" s="12">
        <v>158720.04</v>
      </c>
      <c r="Y20" s="2">
        <v>113746.31</v>
      </c>
      <c r="Z20" s="1">
        <v>491</v>
      </c>
      <c r="AA20" s="1">
        <v>313</v>
      </c>
      <c r="AB20" s="1">
        <v>280</v>
      </c>
      <c r="AC20" s="1">
        <v>264</v>
      </c>
      <c r="AD20" s="1">
        <v>555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979</v>
      </c>
      <c r="AU20" s="1">
        <v>648</v>
      </c>
      <c r="AV20" s="1">
        <v>528</v>
      </c>
      <c r="AW20" s="1">
        <v>729</v>
      </c>
      <c r="AX20" s="1">
        <v>773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278</v>
      </c>
      <c r="BE20" s="1">
        <v>209</v>
      </c>
      <c r="BF20" s="1">
        <v>326</v>
      </c>
      <c r="BG20" s="1">
        <v>-124</v>
      </c>
      <c r="BH20" s="1">
        <v>1468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>
      <c r="A21" s="1">
        <v>70019</v>
      </c>
      <c r="B21" s="1" t="s">
        <v>85</v>
      </c>
      <c r="C21" s="1">
        <v>20</v>
      </c>
      <c r="D21" s="1">
        <v>285</v>
      </c>
      <c r="E21" s="1" t="s">
        <v>64</v>
      </c>
      <c r="F21" s="1">
        <v>562</v>
      </c>
      <c r="G21" s="1" t="s">
        <v>65</v>
      </c>
      <c r="H21" s="2">
        <v>66.697199999999995</v>
      </c>
      <c r="I21" s="2">
        <v>1333.944</v>
      </c>
      <c r="J21" s="10">
        <f t="shared" si="2"/>
        <v>0</v>
      </c>
      <c r="K21" s="11">
        <f t="shared" si="3"/>
        <v>0</v>
      </c>
      <c r="L21" s="1">
        <v>34.299999999999997</v>
      </c>
      <c r="M21" s="1">
        <v>7.75</v>
      </c>
      <c r="N21" s="77">
        <f>VLOOKUP(A21:A285,'230426'!$A$3:$N$267,14,FALSE)</f>
        <v>20</v>
      </c>
      <c r="O21" s="77">
        <f t="shared" si="4"/>
        <v>27.75</v>
      </c>
      <c r="P21" s="16"/>
      <c r="Q21" s="1">
        <v>73.849999999999994</v>
      </c>
      <c r="R21" s="1">
        <v>54.1</v>
      </c>
      <c r="S21" s="16"/>
      <c r="T21" s="1">
        <v>44.15</v>
      </c>
      <c r="U21" s="1">
        <v>20.149999999999999</v>
      </c>
      <c r="V21" s="16"/>
      <c r="W21" s="1">
        <v>0</v>
      </c>
      <c r="X21" s="12">
        <v>203159.67</v>
      </c>
      <c r="Y21" s="2">
        <v>109383.41</v>
      </c>
      <c r="Z21" s="1">
        <v>233</v>
      </c>
      <c r="AA21" s="1">
        <v>143</v>
      </c>
      <c r="AB21" s="1">
        <v>302</v>
      </c>
      <c r="AC21" s="1">
        <v>159</v>
      </c>
      <c r="AD21" s="1">
        <v>155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420</v>
      </c>
      <c r="AU21" s="1">
        <v>372</v>
      </c>
      <c r="AV21" s="1">
        <v>680</v>
      </c>
      <c r="AW21" s="1">
        <v>382</v>
      </c>
      <c r="AX21" s="1">
        <v>1082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226</v>
      </c>
      <c r="BE21" s="1">
        <v>243</v>
      </c>
      <c r="BF21" s="1">
        <v>432</v>
      </c>
      <c r="BG21" s="1">
        <v>207</v>
      </c>
      <c r="BH21" s="1">
        <v>403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>
      <c r="A22" s="1">
        <v>70140</v>
      </c>
      <c r="B22" s="1" t="s">
        <v>206</v>
      </c>
      <c r="C22" s="1">
        <v>1</v>
      </c>
      <c r="D22" s="1">
        <v>285</v>
      </c>
      <c r="E22" s="1" t="s">
        <v>64</v>
      </c>
      <c r="F22" s="1">
        <v>558</v>
      </c>
      <c r="G22" s="1" t="s">
        <v>67</v>
      </c>
      <c r="H22" s="2">
        <v>1133.7747999999999</v>
      </c>
      <c r="I22" s="2">
        <v>1133.7747999999999</v>
      </c>
      <c r="J22" s="10">
        <f t="shared" si="2"/>
        <v>0</v>
      </c>
      <c r="K22" s="11">
        <f t="shared" si="3"/>
        <v>0</v>
      </c>
      <c r="L22" s="1">
        <v>11.5</v>
      </c>
      <c r="M22" s="1">
        <v>41</v>
      </c>
      <c r="N22" s="77">
        <f>VLOOKUP(A22:A286,'230426'!$A$3:$N$267,14,FALSE)</f>
        <v>0</v>
      </c>
      <c r="O22" s="77">
        <f t="shared" si="4"/>
        <v>41</v>
      </c>
      <c r="P22" s="16"/>
      <c r="Q22" s="1">
        <v>6</v>
      </c>
      <c r="R22" s="1">
        <v>6</v>
      </c>
      <c r="S22" s="16"/>
      <c r="T22" s="1">
        <v>9</v>
      </c>
      <c r="U22" s="1">
        <v>47</v>
      </c>
      <c r="V22" s="16"/>
      <c r="W22" s="1">
        <v>0</v>
      </c>
      <c r="X22" s="12">
        <v>30045.03</v>
      </c>
      <c r="Y22" s="2">
        <v>106574.83</v>
      </c>
      <c r="Z22" s="1">
        <v>2</v>
      </c>
      <c r="AA22" s="1">
        <v>6</v>
      </c>
      <c r="AB22" s="1">
        <v>5</v>
      </c>
      <c r="AC22" s="1">
        <v>3</v>
      </c>
      <c r="AD22" s="1">
        <v>41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2</v>
      </c>
      <c r="AU22" s="1">
        <v>3</v>
      </c>
      <c r="AV22" s="1">
        <v>1</v>
      </c>
      <c r="AW22" s="1">
        <v>3</v>
      </c>
      <c r="AX22" s="1">
        <v>6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3</v>
      </c>
      <c r="BE22" s="1">
        <v>5</v>
      </c>
      <c r="BF22" s="1">
        <v>2</v>
      </c>
      <c r="BG22" s="1">
        <v>3</v>
      </c>
      <c r="BH22" s="1">
        <v>47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>
      <c r="A23" s="1">
        <v>70029</v>
      </c>
      <c r="B23" s="1" t="s">
        <v>102</v>
      </c>
      <c r="C23" s="1">
        <v>18</v>
      </c>
      <c r="D23" s="1">
        <v>285</v>
      </c>
      <c r="E23" s="1" t="s">
        <v>64</v>
      </c>
      <c r="F23" s="1">
        <v>558</v>
      </c>
      <c r="G23" s="1" t="s">
        <v>67</v>
      </c>
      <c r="H23" s="2">
        <v>44.814</v>
      </c>
      <c r="I23" s="2">
        <v>806.65200000000004</v>
      </c>
      <c r="J23" s="10">
        <f t="shared" si="2"/>
        <v>0</v>
      </c>
      <c r="K23" s="11">
        <f t="shared" si="3"/>
        <v>0</v>
      </c>
      <c r="L23" s="1">
        <v>60.39</v>
      </c>
      <c r="M23" s="1">
        <v>11.61</v>
      </c>
      <c r="N23" s="77">
        <f>VLOOKUP(A23:A287,'230426'!$A$3:$N$267,14,FALSE)</f>
        <v>40</v>
      </c>
      <c r="O23" s="77">
        <f t="shared" si="4"/>
        <v>51.61</v>
      </c>
      <c r="P23" s="16"/>
      <c r="Q23" s="1">
        <v>73.89</v>
      </c>
      <c r="R23" s="1">
        <v>45.61</v>
      </c>
      <c r="S23" s="16"/>
      <c r="T23" s="1">
        <v>72.86</v>
      </c>
      <c r="U23" s="1">
        <v>51.28</v>
      </c>
      <c r="V23" s="16"/>
      <c r="W23" s="1">
        <v>0</v>
      </c>
      <c r="X23" s="12">
        <v>167089</v>
      </c>
      <c r="Y23" s="2">
        <v>87521.74</v>
      </c>
      <c r="Z23" s="1">
        <v>603</v>
      </c>
      <c r="AA23" s="1">
        <v>264</v>
      </c>
      <c r="AB23" s="1">
        <v>283</v>
      </c>
      <c r="AC23" s="1">
        <v>138</v>
      </c>
      <c r="AD23" s="1">
        <v>209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558</v>
      </c>
      <c r="AU23" s="1">
        <v>316</v>
      </c>
      <c r="AV23" s="1">
        <v>414</v>
      </c>
      <c r="AW23" s="1">
        <v>400</v>
      </c>
      <c r="AX23" s="1">
        <v>821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628</v>
      </c>
      <c r="BE23" s="1">
        <v>407</v>
      </c>
      <c r="BF23" s="1">
        <v>414</v>
      </c>
      <c r="BG23" s="1">
        <v>132</v>
      </c>
      <c r="BH23" s="1">
        <v>923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>
      <c r="A24" s="1">
        <v>70187</v>
      </c>
      <c r="B24" s="1" t="s">
        <v>127</v>
      </c>
      <c r="C24" s="1">
        <v>1</v>
      </c>
      <c r="D24" s="1">
        <v>285</v>
      </c>
      <c r="E24" s="1" t="s">
        <v>64</v>
      </c>
      <c r="F24" s="1">
        <v>567</v>
      </c>
      <c r="G24" s="1" t="s">
        <v>74</v>
      </c>
      <c r="H24" s="2">
        <v>1099.0197000000001</v>
      </c>
      <c r="I24" s="2">
        <v>1099.0197000000001</v>
      </c>
      <c r="J24" s="10">
        <f t="shared" si="2"/>
        <v>0</v>
      </c>
      <c r="K24" s="11">
        <f t="shared" si="3"/>
        <v>0</v>
      </c>
      <c r="L24" s="1">
        <v>0</v>
      </c>
      <c r="M24" s="1">
        <v>0</v>
      </c>
      <c r="N24" s="77">
        <f>VLOOKUP(A24:A288,'230426'!$A$3:$N$267,14,FALSE)</f>
        <v>0</v>
      </c>
      <c r="O24" s="77">
        <f t="shared" si="4"/>
        <v>0</v>
      </c>
      <c r="P24" s="16"/>
      <c r="Q24" s="1">
        <v>48</v>
      </c>
      <c r="R24" s="1">
        <v>66</v>
      </c>
      <c r="S24" s="16"/>
      <c r="T24" s="1">
        <v>20</v>
      </c>
      <c r="U24" s="1">
        <v>10</v>
      </c>
      <c r="V24" s="16"/>
      <c r="W24" s="1">
        <v>0</v>
      </c>
      <c r="X24" s="12">
        <v>74733.34</v>
      </c>
      <c r="Y24" s="2">
        <v>83525.5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46</v>
      </c>
      <c r="AU24" s="1">
        <v>4</v>
      </c>
      <c r="AV24" s="1">
        <v>0</v>
      </c>
      <c r="AW24" s="1">
        <v>0</v>
      </c>
      <c r="AX24" s="1">
        <v>66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12</v>
      </c>
      <c r="BE24" s="1">
        <v>14</v>
      </c>
      <c r="BF24" s="1">
        <v>0</v>
      </c>
      <c r="BG24" s="1">
        <v>2</v>
      </c>
      <c r="BH24" s="1">
        <v>10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>
      <c r="A25" s="1">
        <v>70159</v>
      </c>
      <c r="B25" s="1" t="s">
        <v>166</v>
      </c>
      <c r="C25" s="1">
        <v>20</v>
      </c>
      <c r="D25" s="1">
        <v>285</v>
      </c>
      <c r="E25" s="1" t="s">
        <v>64</v>
      </c>
      <c r="F25" s="1">
        <v>322</v>
      </c>
      <c r="G25" s="1" t="s">
        <v>167</v>
      </c>
      <c r="H25" s="2">
        <v>68.760000000000005</v>
      </c>
      <c r="I25" s="2">
        <v>1375.2</v>
      </c>
      <c r="J25" s="10">
        <f t="shared" si="2"/>
        <v>0</v>
      </c>
      <c r="K25" s="11">
        <f t="shared" si="3"/>
        <v>0</v>
      </c>
      <c r="L25" s="1">
        <v>4.05</v>
      </c>
      <c r="M25" s="1">
        <v>21</v>
      </c>
      <c r="N25" s="77">
        <f>VLOOKUP(A25:A289,'230426'!$A$3:$N$267,14,FALSE)</f>
        <v>0</v>
      </c>
      <c r="O25" s="77">
        <f t="shared" si="4"/>
        <v>21</v>
      </c>
      <c r="P25" s="16"/>
      <c r="Q25" s="1">
        <v>12.98</v>
      </c>
      <c r="R25" s="1">
        <v>27.35</v>
      </c>
      <c r="S25" s="16"/>
      <c r="T25" s="1">
        <v>4.08</v>
      </c>
      <c r="U25" s="1">
        <v>11.35</v>
      </c>
      <c r="V25" s="16"/>
      <c r="W25" s="1">
        <v>0</v>
      </c>
      <c r="X25" s="12">
        <v>29016.720000000001</v>
      </c>
      <c r="Y25" s="2">
        <v>82099.44</v>
      </c>
      <c r="Z25" s="1">
        <v>5</v>
      </c>
      <c r="AA25" s="1">
        <v>7</v>
      </c>
      <c r="AB25" s="1">
        <v>56</v>
      </c>
      <c r="AC25" s="1">
        <v>33</v>
      </c>
      <c r="AD25" s="1">
        <v>420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98</v>
      </c>
      <c r="AU25" s="1">
        <v>38</v>
      </c>
      <c r="AV25" s="1">
        <v>120</v>
      </c>
      <c r="AW25" s="1">
        <v>45</v>
      </c>
      <c r="AX25" s="1">
        <v>547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10</v>
      </c>
      <c r="BE25" s="1">
        <v>35</v>
      </c>
      <c r="BF25" s="1">
        <v>42</v>
      </c>
      <c r="BG25" s="1">
        <v>24</v>
      </c>
      <c r="BH25" s="1">
        <v>227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>
      <c r="A26" s="1">
        <v>70067</v>
      </c>
      <c r="B26" s="1" t="s">
        <v>136</v>
      </c>
      <c r="C26" s="1">
        <v>16</v>
      </c>
      <c r="D26" s="1">
        <v>285</v>
      </c>
      <c r="E26" s="1" t="s">
        <v>64</v>
      </c>
      <c r="F26" s="1">
        <v>387</v>
      </c>
      <c r="G26" s="1" t="s">
        <v>94</v>
      </c>
      <c r="H26" s="2">
        <v>50.88</v>
      </c>
      <c r="I26" s="2">
        <v>814.08</v>
      </c>
      <c r="J26" s="10">
        <f t="shared" si="2"/>
        <v>0</v>
      </c>
      <c r="K26" s="11">
        <f t="shared" si="3"/>
        <v>0</v>
      </c>
      <c r="L26" s="1">
        <v>10.94</v>
      </c>
      <c r="M26" s="1">
        <v>12.25</v>
      </c>
      <c r="N26" s="77">
        <f>VLOOKUP(A26:A290,'230426'!$A$3:$N$267,14,FALSE)</f>
        <v>0</v>
      </c>
      <c r="O26" s="77">
        <f t="shared" si="4"/>
        <v>12.25</v>
      </c>
      <c r="P26" s="16"/>
      <c r="Q26" s="1">
        <v>33.53</v>
      </c>
      <c r="R26" s="1">
        <v>16.690000000000001</v>
      </c>
      <c r="S26" s="16"/>
      <c r="T26" s="1">
        <v>26.31</v>
      </c>
      <c r="U26" s="1">
        <v>70.19</v>
      </c>
      <c r="V26" s="16"/>
      <c r="W26" s="1">
        <v>0</v>
      </c>
      <c r="X26" s="12">
        <v>57621.599999999999</v>
      </c>
      <c r="Y26" s="2">
        <v>80695.679999999993</v>
      </c>
      <c r="Z26" s="1">
        <v>67</v>
      </c>
      <c r="AA26" s="1">
        <v>32</v>
      </c>
      <c r="AB26" s="1">
        <v>73</v>
      </c>
      <c r="AC26" s="1">
        <v>38</v>
      </c>
      <c r="AD26" s="1">
        <v>196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198</v>
      </c>
      <c r="AU26" s="1">
        <v>140</v>
      </c>
      <c r="AV26" s="1">
        <v>217</v>
      </c>
      <c r="AW26" s="1">
        <v>103</v>
      </c>
      <c r="AX26" s="1">
        <v>267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83</v>
      </c>
      <c r="BE26" s="1">
        <v>126</v>
      </c>
      <c r="BF26" s="1">
        <v>270</v>
      </c>
      <c r="BG26" s="1">
        <v>10</v>
      </c>
      <c r="BH26" s="1">
        <v>1123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>
      <c r="A27" s="1">
        <v>70500</v>
      </c>
      <c r="B27" s="1" t="s">
        <v>105</v>
      </c>
      <c r="C27" s="1">
        <v>10</v>
      </c>
      <c r="D27" s="1">
        <v>285</v>
      </c>
      <c r="E27" s="1" t="s">
        <v>64</v>
      </c>
      <c r="F27" s="1">
        <v>285</v>
      </c>
      <c r="G27" s="1" t="s">
        <v>64</v>
      </c>
      <c r="H27" s="2">
        <v>121.3858</v>
      </c>
      <c r="I27" s="2">
        <v>1213.8579999999999</v>
      </c>
      <c r="J27" s="10">
        <f t="shared" si="2"/>
        <v>0</v>
      </c>
      <c r="K27" s="11">
        <f t="shared" si="3"/>
        <v>0</v>
      </c>
      <c r="L27" s="1">
        <v>32.200000000000003</v>
      </c>
      <c r="M27" s="1">
        <v>7.4</v>
      </c>
      <c r="N27" s="77">
        <f>VLOOKUP(A27:A291,'230426'!$A$3:$N$267,14,FALSE)</f>
        <v>30</v>
      </c>
      <c r="O27" s="77">
        <f t="shared" si="4"/>
        <v>37.4</v>
      </c>
      <c r="P27" s="16"/>
      <c r="Q27" s="1">
        <v>38.450000000000003</v>
      </c>
      <c r="R27" s="1">
        <v>30.8</v>
      </c>
      <c r="S27" s="16"/>
      <c r="T27" s="1">
        <v>25.65</v>
      </c>
      <c r="U27" s="1">
        <v>27.9</v>
      </c>
      <c r="V27" s="16"/>
      <c r="W27" s="1">
        <v>0</v>
      </c>
      <c r="X27" s="12">
        <v>116894.53</v>
      </c>
      <c r="Y27" s="2">
        <v>80236.009999999995</v>
      </c>
      <c r="Z27" s="1">
        <v>82</v>
      </c>
      <c r="AA27" s="1">
        <v>67</v>
      </c>
      <c r="AB27" s="1">
        <v>185</v>
      </c>
      <c r="AC27" s="1">
        <v>43</v>
      </c>
      <c r="AD27" s="1">
        <v>74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132</v>
      </c>
      <c r="AU27" s="1">
        <v>50</v>
      </c>
      <c r="AV27" s="1">
        <v>182</v>
      </c>
      <c r="AW27" s="1">
        <v>91</v>
      </c>
      <c r="AX27" s="1">
        <v>308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39</v>
      </c>
      <c r="BE27" s="1">
        <v>183</v>
      </c>
      <c r="BF27" s="1">
        <v>84</v>
      </c>
      <c r="BG27" s="1">
        <v>84</v>
      </c>
      <c r="BH27" s="1">
        <v>279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>
      <c r="A28" s="1">
        <v>70002</v>
      </c>
      <c r="B28" s="1" t="s">
        <v>113</v>
      </c>
      <c r="C28" s="1">
        <v>48</v>
      </c>
      <c r="D28" s="1">
        <v>285</v>
      </c>
      <c r="E28" s="1" t="s">
        <v>64</v>
      </c>
      <c r="F28" s="1">
        <v>557</v>
      </c>
      <c r="G28" s="1" t="s">
        <v>69</v>
      </c>
      <c r="H28" s="2">
        <v>27.994199999999999</v>
      </c>
      <c r="I28" s="2">
        <v>1343.7216000000001</v>
      </c>
      <c r="J28" s="10">
        <f t="shared" si="2"/>
        <v>0</v>
      </c>
      <c r="K28" s="11">
        <f t="shared" si="3"/>
        <v>0</v>
      </c>
      <c r="L28" s="1">
        <v>30.76</v>
      </c>
      <c r="M28" s="1">
        <v>8.3800000000000008</v>
      </c>
      <c r="N28" s="77">
        <f>VLOOKUP(A28:A292,'230426'!$A$3:$N$267,14,FALSE)</f>
        <v>20</v>
      </c>
      <c r="O28" s="77">
        <f t="shared" si="4"/>
        <v>28.380000000000003</v>
      </c>
      <c r="P28" s="16"/>
      <c r="Q28" s="1">
        <v>31.42</v>
      </c>
      <c r="R28" s="1">
        <v>27.92</v>
      </c>
      <c r="S28" s="16"/>
      <c r="T28" s="1">
        <v>23.49</v>
      </c>
      <c r="U28" s="1">
        <v>22.77</v>
      </c>
      <c r="V28" s="16"/>
      <c r="W28" s="1">
        <v>0</v>
      </c>
      <c r="X28" s="12">
        <v>115112.15</v>
      </c>
      <c r="Y28" s="2">
        <v>79363.56</v>
      </c>
      <c r="Z28" s="1">
        <v>626</v>
      </c>
      <c r="AA28" s="1">
        <v>364</v>
      </c>
      <c r="AB28" s="1">
        <v>509</v>
      </c>
      <c r="AC28" s="1">
        <v>319</v>
      </c>
      <c r="AD28" s="1">
        <v>402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503</v>
      </c>
      <c r="AU28" s="1">
        <v>468</v>
      </c>
      <c r="AV28" s="1">
        <v>539</v>
      </c>
      <c r="AW28" s="1">
        <v>464</v>
      </c>
      <c r="AX28" s="1">
        <v>1340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202</v>
      </c>
      <c r="BE28" s="1">
        <v>758</v>
      </c>
      <c r="BF28" s="1">
        <v>300</v>
      </c>
      <c r="BG28" s="1">
        <v>493</v>
      </c>
      <c r="BH28" s="1">
        <v>1093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>
      <c r="A29" s="1">
        <v>70041</v>
      </c>
      <c r="B29" s="1" t="s">
        <v>114</v>
      </c>
      <c r="C29" s="1">
        <v>24</v>
      </c>
      <c r="D29" s="1">
        <v>285</v>
      </c>
      <c r="E29" s="1" t="s">
        <v>64</v>
      </c>
      <c r="F29" s="1">
        <v>558</v>
      </c>
      <c r="G29" s="1" t="s">
        <v>67</v>
      </c>
      <c r="H29" s="2">
        <v>38.344099999999997</v>
      </c>
      <c r="I29" s="2">
        <v>920.25840000000005</v>
      </c>
      <c r="J29" s="10">
        <f t="shared" si="2"/>
        <v>0</v>
      </c>
      <c r="K29" s="11">
        <f t="shared" si="3"/>
        <v>0</v>
      </c>
      <c r="L29" s="1">
        <v>50.23</v>
      </c>
      <c r="M29" s="1">
        <v>13.17</v>
      </c>
      <c r="N29" s="77">
        <f>VLOOKUP(A29:A293,'230426'!$A$3:$N$267,14,FALSE)</f>
        <v>30</v>
      </c>
      <c r="O29" s="77">
        <f t="shared" si="4"/>
        <v>43.17</v>
      </c>
      <c r="P29" s="16"/>
      <c r="Q29" s="1">
        <v>34.619999999999997</v>
      </c>
      <c r="R29" s="1">
        <v>25.96</v>
      </c>
      <c r="S29" s="16"/>
      <c r="T29" s="1">
        <v>34.770000000000003</v>
      </c>
      <c r="U29" s="1">
        <v>45.54</v>
      </c>
      <c r="V29" s="16"/>
      <c r="W29" s="1">
        <v>0</v>
      </c>
      <c r="X29" s="12">
        <v>110085.91</v>
      </c>
      <c r="Y29" s="2">
        <v>77915.210000000006</v>
      </c>
      <c r="Z29" s="1">
        <v>439</v>
      </c>
      <c r="AA29" s="1">
        <v>404</v>
      </c>
      <c r="AB29" s="1">
        <v>359</v>
      </c>
      <c r="AC29" s="1">
        <v>411</v>
      </c>
      <c r="AD29" s="1">
        <v>316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204</v>
      </c>
      <c r="AU29" s="1">
        <v>282</v>
      </c>
      <c r="AV29" s="1">
        <v>294</v>
      </c>
      <c r="AW29" s="1">
        <v>384</v>
      </c>
      <c r="AX29" s="1">
        <v>623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246</v>
      </c>
      <c r="BE29" s="1">
        <v>245</v>
      </c>
      <c r="BF29" s="1">
        <v>322</v>
      </c>
      <c r="BG29" s="1">
        <v>288</v>
      </c>
      <c r="BH29" s="1">
        <v>1093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>
      <c r="A30" s="1">
        <v>70038</v>
      </c>
      <c r="B30" s="1" t="s">
        <v>66</v>
      </c>
      <c r="C30" s="1">
        <v>16</v>
      </c>
      <c r="D30" s="1">
        <v>285</v>
      </c>
      <c r="E30" s="1" t="s">
        <v>64</v>
      </c>
      <c r="F30" s="1">
        <v>558</v>
      </c>
      <c r="G30" s="1" t="s">
        <v>67</v>
      </c>
      <c r="H30" s="2">
        <v>50.8581</v>
      </c>
      <c r="I30" s="2">
        <v>813.7296</v>
      </c>
      <c r="J30" s="10">
        <f t="shared" si="2"/>
        <v>0</v>
      </c>
      <c r="K30" s="11">
        <f t="shared" si="3"/>
        <v>0</v>
      </c>
      <c r="L30" s="1">
        <v>39.97</v>
      </c>
      <c r="M30" s="1">
        <v>-0.38</v>
      </c>
      <c r="N30" s="77">
        <f>VLOOKUP(A30:A294,'230426'!$A$3:$N$267,14,FALSE)</f>
        <v>20</v>
      </c>
      <c r="O30" s="77">
        <f t="shared" si="4"/>
        <v>19.62</v>
      </c>
      <c r="P30" s="16"/>
      <c r="Q30" s="1">
        <v>64.53</v>
      </c>
      <c r="R30" s="1">
        <v>52.38</v>
      </c>
      <c r="S30" s="16"/>
      <c r="T30" s="1">
        <v>21.53</v>
      </c>
      <c r="U30" s="1">
        <v>40.25</v>
      </c>
      <c r="V30" s="16"/>
      <c r="W30" s="1">
        <v>0</v>
      </c>
      <c r="X30" s="12">
        <v>102555.36</v>
      </c>
      <c r="Y30" s="2">
        <v>75066.559999999998</v>
      </c>
      <c r="Z30" s="1">
        <v>381</v>
      </c>
      <c r="AA30" s="1">
        <v>143</v>
      </c>
      <c r="AB30" s="1">
        <v>134</v>
      </c>
      <c r="AC30" s="1">
        <v>106</v>
      </c>
      <c r="AD30" s="1">
        <v>-6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503</v>
      </c>
      <c r="AU30" s="1">
        <v>202</v>
      </c>
      <c r="AV30" s="1">
        <v>304</v>
      </c>
      <c r="AW30" s="1">
        <v>249</v>
      </c>
      <c r="AX30" s="1">
        <v>838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129</v>
      </c>
      <c r="BE30" s="1">
        <v>176</v>
      </c>
      <c r="BF30" s="1">
        <v>95</v>
      </c>
      <c r="BG30" s="1">
        <v>65</v>
      </c>
      <c r="BH30" s="1">
        <v>644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>
      <c r="A31" s="1">
        <v>70044</v>
      </c>
      <c r="B31" s="1" t="s">
        <v>96</v>
      </c>
      <c r="C31" s="1">
        <v>21</v>
      </c>
      <c r="D31" s="1">
        <v>285</v>
      </c>
      <c r="E31" s="1" t="s">
        <v>64</v>
      </c>
      <c r="F31" s="1">
        <v>565</v>
      </c>
      <c r="G31" s="1" t="s">
        <v>94</v>
      </c>
      <c r="H31" s="2">
        <v>30.254300000000001</v>
      </c>
      <c r="I31" s="2">
        <v>635.34029999999996</v>
      </c>
      <c r="J31" s="10">
        <f t="shared" si="2"/>
        <v>0</v>
      </c>
      <c r="K31" s="11">
        <f t="shared" si="3"/>
        <v>0</v>
      </c>
      <c r="L31" s="1">
        <v>51.62</v>
      </c>
      <c r="M31" s="1">
        <v>1.62</v>
      </c>
      <c r="N31" s="77">
        <f>VLOOKUP(A31:A295,'230426'!$A$3:$N$267,14,FALSE)</f>
        <v>30</v>
      </c>
      <c r="O31" s="77">
        <f t="shared" si="4"/>
        <v>31.62</v>
      </c>
      <c r="P31" s="16"/>
      <c r="Q31" s="1">
        <v>58.6</v>
      </c>
      <c r="R31" s="1">
        <v>54</v>
      </c>
      <c r="S31" s="16"/>
      <c r="T31" s="1">
        <v>26.45</v>
      </c>
      <c r="U31" s="1">
        <v>50</v>
      </c>
      <c r="V31" s="16"/>
      <c r="W31" s="1">
        <v>0</v>
      </c>
      <c r="X31" s="12">
        <v>86829.84</v>
      </c>
      <c r="Y31" s="2">
        <v>67104.039999999994</v>
      </c>
      <c r="Z31" s="1">
        <v>469</v>
      </c>
      <c r="AA31" s="1">
        <v>287</v>
      </c>
      <c r="AB31" s="1">
        <v>351</v>
      </c>
      <c r="AC31" s="1">
        <v>241</v>
      </c>
      <c r="AD31" s="1">
        <v>34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612</v>
      </c>
      <c r="AU31" s="1">
        <v>218</v>
      </c>
      <c r="AV31" s="1">
        <v>347</v>
      </c>
      <c r="AW31" s="1">
        <v>325</v>
      </c>
      <c r="AX31" s="1">
        <v>1134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325</v>
      </c>
      <c r="BE31" s="1">
        <v>156</v>
      </c>
      <c r="BF31" s="1">
        <v>209</v>
      </c>
      <c r="BG31" s="1">
        <v>-113</v>
      </c>
      <c r="BH31" s="1">
        <v>1050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>
      <c r="A32" s="1">
        <v>70048</v>
      </c>
      <c r="B32" s="1" t="s">
        <v>133</v>
      </c>
      <c r="C32" s="1">
        <v>20</v>
      </c>
      <c r="D32" s="1">
        <v>285</v>
      </c>
      <c r="E32" s="1" t="s">
        <v>64</v>
      </c>
      <c r="F32" s="1">
        <v>558</v>
      </c>
      <c r="G32" s="1" t="s">
        <v>67</v>
      </c>
      <c r="H32" s="2">
        <v>85.447299999999998</v>
      </c>
      <c r="I32" s="2">
        <v>1708.9459999999999</v>
      </c>
      <c r="J32" s="10">
        <f t="shared" si="2"/>
        <v>0</v>
      </c>
      <c r="K32" s="11">
        <f t="shared" si="3"/>
        <v>0</v>
      </c>
      <c r="L32" s="1">
        <v>7.7</v>
      </c>
      <c r="M32" s="1">
        <v>14.85</v>
      </c>
      <c r="N32" s="77">
        <f>VLOOKUP(A32:A296,'230426'!$A$3:$N$267,14,FALSE)</f>
        <v>0</v>
      </c>
      <c r="O32" s="77">
        <f t="shared" si="4"/>
        <v>14.85</v>
      </c>
      <c r="P32" s="16"/>
      <c r="Q32" s="1">
        <v>12.95</v>
      </c>
      <c r="R32" s="1">
        <v>15.85</v>
      </c>
      <c r="S32" s="16"/>
      <c r="T32" s="1">
        <v>10.55</v>
      </c>
      <c r="U32" s="1">
        <v>7.9</v>
      </c>
      <c r="V32" s="16"/>
      <c r="W32" s="1">
        <v>0</v>
      </c>
      <c r="X32" s="12">
        <v>53319.12</v>
      </c>
      <c r="Y32" s="2">
        <v>65965.320000000007</v>
      </c>
      <c r="Z32" s="1">
        <v>66</v>
      </c>
      <c r="AA32" s="1">
        <v>23</v>
      </c>
      <c r="AB32" s="1">
        <v>61</v>
      </c>
      <c r="AC32" s="1">
        <v>31</v>
      </c>
      <c r="AD32" s="1">
        <v>297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72</v>
      </c>
      <c r="AU32" s="1">
        <v>100</v>
      </c>
      <c r="AV32" s="1">
        <v>83</v>
      </c>
      <c r="AW32" s="1">
        <v>108</v>
      </c>
      <c r="AX32" s="1">
        <v>317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65</v>
      </c>
      <c r="BE32" s="1">
        <v>61</v>
      </c>
      <c r="BF32" s="1">
        <v>105</v>
      </c>
      <c r="BG32" s="1">
        <v>21</v>
      </c>
      <c r="BH32" s="1">
        <v>158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>
      <c r="A33" s="1">
        <v>70263</v>
      </c>
      <c r="B33" s="1" t="s">
        <v>129</v>
      </c>
      <c r="C33" s="1">
        <v>16</v>
      </c>
      <c r="D33" s="1">
        <v>285</v>
      </c>
      <c r="E33" s="1" t="s">
        <v>64</v>
      </c>
      <c r="F33" s="1">
        <v>557</v>
      </c>
      <c r="G33" s="1" t="s">
        <v>69</v>
      </c>
      <c r="H33" s="2">
        <v>97.94</v>
      </c>
      <c r="I33" s="2">
        <v>1567.04</v>
      </c>
      <c r="J33" s="10">
        <f t="shared" si="2"/>
        <v>0</v>
      </c>
      <c r="K33" s="11">
        <f t="shared" si="3"/>
        <v>0</v>
      </c>
      <c r="L33" s="1">
        <v>4.62</v>
      </c>
      <c r="M33" s="1">
        <v>9.56</v>
      </c>
      <c r="N33" s="77">
        <f>VLOOKUP(A33:A297,'230426'!$A$3:$N$267,14,FALSE)</f>
        <v>0</v>
      </c>
      <c r="O33" s="77">
        <f t="shared" si="4"/>
        <v>9.56</v>
      </c>
      <c r="P33" s="16"/>
      <c r="Q33" s="1">
        <v>19.62</v>
      </c>
      <c r="R33" s="1">
        <v>22.31</v>
      </c>
      <c r="S33" s="16"/>
      <c r="T33" s="1">
        <v>8.69</v>
      </c>
      <c r="U33" s="1">
        <v>9.5</v>
      </c>
      <c r="V33" s="16"/>
      <c r="W33" s="1">
        <v>0</v>
      </c>
      <c r="X33" s="12">
        <v>51614.38</v>
      </c>
      <c r="Y33" s="2">
        <v>64836.28</v>
      </c>
      <c r="Z33" s="1">
        <v>18</v>
      </c>
      <c r="AA33" s="1">
        <v>31</v>
      </c>
      <c r="AB33" s="1">
        <v>29</v>
      </c>
      <c r="AC33" s="1">
        <v>23</v>
      </c>
      <c r="AD33" s="1">
        <v>153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108</v>
      </c>
      <c r="AU33" s="1">
        <v>135</v>
      </c>
      <c r="AV33" s="1">
        <v>107</v>
      </c>
      <c r="AW33" s="1">
        <v>63</v>
      </c>
      <c r="AX33" s="1">
        <v>357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32</v>
      </c>
      <c r="BE33" s="1">
        <v>50</v>
      </c>
      <c r="BF33" s="1">
        <v>50</v>
      </c>
      <c r="BG33" s="1">
        <v>64</v>
      </c>
      <c r="BH33" s="1">
        <v>152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>
      <c r="A34" s="1">
        <v>70012</v>
      </c>
      <c r="B34" s="1" t="s">
        <v>89</v>
      </c>
      <c r="C34" s="1">
        <v>15</v>
      </c>
      <c r="D34" s="1">
        <v>285</v>
      </c>
      <c r="E34" s="1" t="s">
        <v>64</v>
      </c>
      <c r="F34" s="1">
        <v>562</v>
      </c>
      <c r="G34" s="1" t="s">
        <v>65</v>
      </c>
      <c r="H34" s="2">
        <v>27.955400000000001</v>
      </c>
      <c r="I34" s="2">
        <v>419.33100000000002</v>
      </c>
      <c r="J34" s="10">
        <f t="shared" si="2"/>
        <v>0</v>
      </c>
      <c r="K34" s="11">
        <f t="shared" si="3"/>
        <v>0</v>
      </c>
      <c r="L34" s="1">
        <v>62.43</v>
      </c>
      <c r="M34" s="1">
        <v>41.53</v>
      </c>
      <c r="N34" s="77">
        <f>VLOOKUP(A34:A298,'230426'!$A$3:$N$267,14,FALSE)</f>
        <v>0</v>
      </c>
      <c r="O34" s="77">
        <f t="shared" si="4"/>
        <v>41.53</v>
      </c>
      <c r="P34" s="16"/>
      <c r="Q34" s="1">
        <v>70.47</v>
      </c>
      <c r="R34" s="1">
        <v>71.47</v>
      </c>
      <c r="S34" s="16"/>
      <c r="T34" s="1">
        <v>58.5</v>
      </c>
      <c r="U34" s="1">
        <v>39.869999999999997</v>
      </c>
      <c r="V34" s="16"/>
      <c r="W34" s="1">
        <v>0</v>
      </c>
      <c r="X34" s="12">
        <v>80259.95</v>
      </c>
      <c r="Y34" s="2">
        <v>64101.73</v>
      </c>
      <c r="Z34" s="1">
        <v>345</v>
      </c>
      <c r="AA34" s="1">
        <v>215</v>
      </c>
      <c r="AB34" s="1">
        <v>407</v>
      </c>
      <c r="AC34" s="1">
        <v>154</v>
      </c>
      <c r="AD34" s="1">
        <v>623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369</v>
      </c>
      <c r="AU34" s="1">
        <v>274</v>
      </c>
      <c r="AV34" s="1">
        <v>398</v>
      </c>
      <c r="AW34" s="1">
        <v>306</v>
      </c>
      <c r="AX34" s="1">
        <v>1072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216</v>
      </c>
      <c r="BE34" s="1">
        <v>400</v>
      </c>
      <c r="BF34" s="1">
        <v>368</v>
      </c>
      <c r="BG34" s="1">
        <v>187</v>
      </c>
      <c r="BH34" s="1">
        <v>598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>
      <c r="A35" s="1">
        <v>70253</v>
      </c>
      <c r="B35" s="1" t="s">
        <v>111</v>
      </c>
      <c r="C35" s="1">
        <v>12</v>
      </c>
      <c r="D35" s="1">
        <v>285</v>
      </c>
      <c r="E35" s="1" t="s">
        <v>64</v>
      </c>
      <c r="F35" s="1">
        <v>558</v>
      </c>
      <c r="G35" s="1" t="s">
        <v>67</v>
      </c>
      <c r="H35" s="2">
        <v>95.089100000000002</v>
      </c>
      <c r="I35" s="2">
        <v>1141.0691999999999</v>
      </c>
      <c r="J35" s="10">
        <f t="shared" si="2"/>
        <v>0</v>
      </c>
      <c r="K35" s="11">
        <f t="shared" si="3"/>
        <v>0</v>
      </c>
      <c r="L35" s="1">
        <v>13.79</v>
      </c>
      <c r="M35" s="1">
        <v>9.33</v>
      </c>
      <c r="N35" s="77">
        <f>VLOOKUP(A35:A299,'230426'!$A$3:$N$267,14,FALSE)</f>
        <v>0</v>
      </c>
      <c r="O35" s="77">
        <f t="shared" si="4"/>
        <v>9.33</v>
      </c>
      <c r="P35" s="16"/>
      <c r="Q35" s="1">
        <v>33.96</v>
      </c>
      <c r="R35" s="1">
        <v>32.75</v>
      </c>
      <c r="S35" s="16"/>
      <c r="T35" s="1">
        <v>17.38</v>
      </c>
      <c r="U35" s="1">
        <v>10.67</v>
      </c>
      <c r="V35" s="16"/>
      <c r="W35" s="1">
        <v>0</v>
      </c>
      <c r="X35" s="12">
        <v>74312.13</v>
      </c>
      <c r="Y35" s="2">
        <v>60191.4</v>
      </c>
      <c r="Z35" s="1">
        <v>121</v>
      </c>
      <c r="AA35" s="1">
        <v>18</v>
      </c>
      <c r="AB35" s="1">
        <v>11</v>
      </c>
      <c r="AC35" s="1">
        <v>49</v>
      </c>
      <c r="AD35" s="1">
        <v>112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161</v>
      </c>
      <c r="AU35" s="1">
        <v>124</v>
      </c>
      <c r="AV35" s="1">
        <v>135</v>
      </c>
      <c r="AW35" s="1">
        <v>99</v>
      </c>
      <c r="AX35" s="1">
        <v>393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90</v>
      </c>
      <c r="BE35" s="1">
        <v>65</v>
      </c>
      <c r="BF35" s="1">
        <v>82</v>
      </c>
      <c r="BG35" s="1">
        <v>8</v>
      </c>
      <c r="BH35" s="1">
        <v>128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>
      <c r="A36" s="1">
        <v>70122</v>
      </c>
      <c r="B36" s="1" t="s">
        <v>132</v>
      </c>
      <c r="C36" s="1">
        <v>20</v>
      </c>
      <c r="D36" s="1">
        <v>285</v>
      </c>
      <c r="E36" s="1" t="s">
        <v>64</v>
      </c>
      <c r="F36" s="1">
        <v>558</v>
      </c>
      <c r="G36" s="1" t="s">
        <v>67</v>
      </c>
      <c r="H36" s="2">
        <v>74.69</v>
      </c>
      <c r="I36" s="2">
        <v>1493.8</v>
      </c>
      <c r="J36" s="10">
        <f t="shared" si="2"/>
        <v>0</v>
      </c>
      <c r="K36" s="11">
        <f t="shared" si="3"/>
        <v>0</v>
      </c>
      <c r="L36" s="1">
        <v>5.62</v>
      </c>
      <c r="M36" s="1">
        <v>12.95</v>
      </c>
      <c r="N36" s="77">
        <f>VLOOKUP(A36:A300,'230426'!$A$3:$N$267,14,FALSE)</f>
        <v>0</v>
      </c>
      <c r="O36" s="77">
        <f t="shared" si="4"/>
        <v>12.95</v>
      </c>
      <c r="P36" s="16"/>
      <c r="Q36" s="1">
        <v>16.48</v>
      </c>
      <c r="R36" s="1">
        <v>10.8</v>
      </c>
      <c r="S36" s="16"/>
      <c r="T36" s="1">
        <v>4.45</v>
      </c>
      <c r="U36" s="1">
        <v>16.399999999999999</v>
      </c>
      <c r="V36" s="16"/>
      <c r="W36" s="1">
        <v>0</v>
      </c>
      <c r="X36" s="12">
        <v>39660.39</v>
      </c>
      <c r="Y36" s="2">
        <v>59976.07</v>
      </c>
      <c r="Z36" s="1">
        <v>43</v>
      </c>
      <c r="AA36" s="1">
        <v>35</v>
      </c>
      <c r="AB36" s="1">
        <v>42</v>
      </c>
      <c r="AC36" s="1">
        <v>20</v>
      </c>
      <c r="AD36" s="1">
        <v>259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141</v>
      </c>
      <c r="AU36" s="1">
        <v>95</v>
      </c>
      <c r="AV36" s="1">
        <v>83</v>
      </c>
      <c r="AW36" s="1">
        <v>116</v>
      </c>
      <c r="AX36" s="1">
        <v>216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18</v>
      </c>
      <c r="BE36" s="1">
        <v>63</v>
      </c>
      <c r="BF36" s="1">
        <v>17</v>
      </c>
      <c r="BG36" s="1">
        <v>45</v>
      </c>
      <c r="BH36" s="1">
        <v>328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>
      <c r="A37" s="1">
        <v>70192</v>
      </c>
      <c r="B37" s="1" t="s">
        <v>173</v>
      </c>
      <c r="C37" s="1">
        <v>16</v>
      </c>
      <c r="D37" s="1">
        <v>285</v>
      </c>
      <c r="E37" s="1" t="s">
        <v>64</v>
      </c>
      <c r="F37" s="1">
        <v>588</v>
      </c>
      <c r="G37" s="1" t="s">
        <v>146</v>
      </c>
      <c r="H37" s="2">
        <v>113.9</v>
      </c>
      <c r="I37" s="2">
        <v>1822.4</v>
      </c>
      <c r="J37" s="10">
        <f t="shared" si="2"/>
        <v>0</v>
      </c>
      <c r="K37" s="11">
        <f t="shared" si="3"/>
        <v>0</v>
      </c>
      <c r="L37" s="1">
        <v>4.5</v>
      </c>
      <c r="M37" s="1">
        <v>7.75</v>
      </c>
      <c r="N37" s="77">
        <f>VLOOKUP(A37:A301,'230426'!$A$3:$N$267,14,FALSE)</f>
        <v>0</v>
      </c>
      <c r="O37" s="77">
        <f t="shared" si="4"/>
        <v>7.75</v>
      </c>
      <c r="P37" s="16"/>
      <c r="Q37" s="1">
        <v>14.97</v>
      </c>
      <c r="R37" s="1">
        <v>13.94</v>
      </c>
      <c r="S37" s="16"/>
      <c r="T37" s="1">
        <v>6.94</v>
      </c>
      <c r="U37" s="1">
        <v>8.44</v>
      </c>
      <c r="V37" s="16"/>
      <c r="W37" s="1">
        <v>0</v>
      </c>
      <c r="X37" s="12">
        <v>48122.75</v>
      </c>
      <c r="Y37" s="2">
        <v>54899.8</v>
      </c>
      <c r="Z37" s="1">
        <v>16</v>
      </c>
      <c r="AA37" s="1">
        <v>22</v>
      </c>
      <c r="AB37" s="1">
        <v>29</v>
      </c>
      <c r="AC37" s="1">
        <v>32</v>
      </c>
      <c r="AD37" s="1">
        <v>124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62</v>
      </c>
      <c r="AU37" s="1">
        <v>59</v>
      </c>
      <c r="AV37" s="1">
        <v>106</v>
      </c>
      <c r="AW37" s="1">
        <v>84</v>
      </c>
      <c r="AX37" s="1">
        <v>223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11</v>
      </c>
      <c r="BE37" s="1">
        <v>111</v>
      </c>
      <c r="BF37" s="1">
        <v>21</v>
      </c>
      <c r="BG37" s="1">
        <v>47</v>
      </c>
      <c r="BH37" s="1">
        <v>135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>
      <c r="A38" s="1">
        <v>70104</v>
      </c>
      <c r="B38" s="1" t="s">
        <v>71</v>
      </c>
      <c r="C38" s="1">
        <v>6</v>
      </c>
      <c r="D38" s="1">
        <v>285</v>
      </c>
      <c r="E38" s="1" t="s">
        <v>64</v>
      </c>
      <c r="F38" s="1">
        <v>570</v>
      </c>
      <c r="G38" s="1" t="s">
        <v>72</v>
      </c>
      <c r="H38" s="2">
        <v>192.9427</v>
      </c>
      <c r="I38" s="2">
        <v>1157.6561999999999</v>
      </c>
      <c r="J38" s="10">
        <f t="shared" si="2"/>
        <v>0</v>
      </c>
      <c r="K38" s="11">
        <f t="shared" si="3"/>
        <v>0</v>
      </c>
      <c r="L38" s="1">
        <v>15</v>
      </c>
      <c r="M38" s="1">
        <v>1.5</v>
      </c>
      <c r="N38" s="77">
        <f>VLOOKUP(A38:A302,'230426'!$A$3:$N$267,14,FALSE)</f>
        <v>0</v>
      </c>
      <c r="O38" s="77">
        <f t="shared" si="4"/>
        <v>1.5</v>
      </c>
      <c r="P38" s="16"/>
      <c r="Q38" s="1">
        <v>29.33</v>
      </c>
      <c r="R38" s="1">
        <v>27.17</v>
      </c>
      <c r="S38" s="16"/>
      <c r="T38" s="1">
        <v>7.25</v>
      </c>
      <c r="U38" s="1">
        <v>16.829999999999998</v>
      </c>
      <c r="V38" s="16"/>
      <c r="W38" s="1">
        <v>0</v>
      </c>
      <c r="X38" s="12">
        <v>59715.77</v>
      </c>
      <c r="Y38" s="2">
        <v>52673.36</v>
      </c>
      <c r="Z38" s="1">
        <v>56</v>
      </c>
      <c r="AA38" s="1">
        <v>26</v>
      </c>
      <c r="AB38" s="1">
        <v>11</v>
      </c>
      <c r="AC38" s="1">
        <v>20</v>
      </c>
      <c r="AD38" s="1">
        <v>9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70</v>
      </c>
      <c r="AU38" s="1">
        <v>34</v>
      </c>
      <c r="AV38" s="1">
        <v>75</v>
      </c>
      <c r="AW38" s="1">
        <v>28</v>
      </c>
      <c r="AX38" s="1">
        <v>163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25</v>
      </c>
      <c r="BE38" s="1">
        <v>20</v>
      </c>
      <c r="BF38" s="1">
        <v>30</v>
      </c>
      <c r="BG38" s="1">
        <v>-43</v>
      </c>
      <c r="BH38" s="1">
        <v>101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>
      <c r="A39" s="1">
        <v>70137</v>
      </c>
      <c r="B39" s="1" t="s">
        <v>152</v>
      </c>
      <c r="C39" s="1">
        <v>12</v>
      </c>
      <c r="D39" s="1">
        <v>285</v>
      </c>
      <c r="E39" s="1" t="s">
        <v>64</v>
      </c>
      <c r="F39" s="1">
        <v>567</v>
      </c>
      <c r="G39" s="1" t="s">
        <v>74</v>
      </c>
      <c r="H39" s="2">
        <v>76.562100000000001</v>
      </c>
      <c r="I39" s="2">
        <v>918.74519999999995</v>
      </c>
      <c r="J39" s="10">
        <f t="shared" si="2"/>
        <v>0</v>
      </c>
      <c r="K39" s="11">
        <f t="shared" si="3"/>
        <v>0</v>
      </c>
      <c r="L39" s="1">
        <v>16.79</v>
      </c>
      <c r="M39" s="1">
        <v>19.829999999999998</v>
      </c>
      <c r="N39" s="77">
        <f>VLOOKUP(A39:A303,'230426'!$A$3:$N$267,14,FALSE)</f>
        <v>0</v>
      </c>
      <c r="O39" s="77">
        <f t="shared" si="4"/>
        <v>19.829999999999998</v>
      </c>
      <c r="P39" s="16"/>
      <c r="Q39" s="1">
        <v>28.92</v>
      </c>
      <c r="R39" s="1">
        <v>25.08</v>
      </c>
      <c r="S39" s="16"/>
      <c r="T39" s="1">
        <v>12.46</v>
      </c>
      <c r="U39" s="1">
        <v>5.17</v>
      </c>
      <c r="V39" s="16"/>
      <c r="W39" s="1">
        <v>0</v>
      </c>
      <c r="X39" s="12">
        <v>53440.35</v>
      </c>
      <c r="Y39" s="2">
        <v>46013.82</v>
      </c>
      <c r="Z39" s="1">
        <v>76</v>
      </c>
      <c r="AA39" s="1">
        <v>167</v>
      </c>
      <c r="AB39" s="1">
        <v>23</v>
      </c>
      <c r="AC39" s="1">
        <v>38</v>
      </c>
      <c r="AD39" s="1">
        <v>238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120</v>
      </c>
      <c r="AU39" s="1">
        <v>132</v>
      </c>
      <c r="AV39" s="1">
        <v>127</v>
      </c>
      <c r="AW39" s="1">
        <v>68</v>
      </c>
      <c r="AX39" s="1">
        <v>301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38</v>
      </c>
      <c r="BE39" s="1">
        <v>60</v>
      </c>
      <c r="BF39" s="1">
        <v>78</v>
      </c>
      <c r="BG39" s="1">
        <v>7</v>
      </c>
      <c r="BH39" s="1">
        <v>62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>
      <c r="A40" s="1">
        <v>70089</v>
      </c>
      <c r="B40" s="1" t="s">
        <v>122</v>
      </c>
      <c r="C40" s="1">
        <v>20</v>
      </c>
      <c r="D40" s="1">
        <v>285</v>
      </c>
      <c r="E40" s="1" t="s">
        <v>64</v>
      </c>
      <c r="F40" s="1">
        <v>558</v>
      </c>
      <c r="G40" s="1" t="s">
        <v>67</v>
      </c>
      <c r="H40" s="2">
        <v>62.962699999999998</v>
      </c>
      <c r="I40" s="2">
        <v>1259.2539999999999</v>
      </c>
      <c r="J40" s="10">
        <f t="shared" si="2"/>
        <v>0</v>
      </c>
      <c r="K40" s="11">
        <f t="shared" si="3"/>
        <v>0</v>
      </c>
      <c r="L40" s="1">
        <v>10.38</v>
      </c>
      <c r="M40" s="1">
        <v>2.95</v>
      </c>
      <c r="N40" s="77">
        <f>VLOOKUP(A40:A304,'230426'!$A$3:$N$267,14,FALSE)</f>
        <v>0</v>
      </c>
      <c r="O40" s="77">
        <f t="shared" si="4"/>
        <v>2.95</v>
      </c>
      <c r="P40" s="16"/>
      <c r="Q40" s="1">
        <v>10.78</v>
      </c>
      <c r="R40" s="1">
        <v>12.2</v>
      </c>
      <c r="S40" s="16"/>
      <c r="T40" s="1">
        <v>8.3000000000000007</v>
      </c>
      <c r="U40" s="1">
        <v>19</v>
      </c>
      <c r="V40" s="16"/>
      <c r="W40" s="1">
        <v>0</v>
      </c>
      <c r="X40" s="12">
        <v>37085.03</v>
      </c>
      <c r="Y40" s="2">
        <v>43003.519999999997</v>
      </c>
      <c r="Z40" s="1">
        <v>125</v>
      </c>
      <c r="AA40" s="1">
        <v>49</v>
      </c>
      <c r="AB40" s="1">
        <v>47</v>
      </c>
      <c r="AC40" s="1">
        <v>22</v>
      </c>
      <c r="AD40" s="1">
        <v>59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79</v>
      </c>
      <c r="AU40" s="1">
        <v>67</v>
      </c>
      <c r="AV40" s="1">
        <v>67</v>
      </c>
      <c r="AW40" s="1">
        <v>72</v>
      </c>
      <c r="AX40" s="1">
        <v>244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84</v>
      </c>
      <c r="BE40" s="1">
        <v>76</v>
      </c>
      <c r="BF40" s="1">
        <v>37</v>
      </c>
      <c r="BG40" s="1">
        <v>14</v>
      </c>
      <c r="BH40" s="1">
        <v>380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>
      <c r="A41" s="1">
        <v>70080</v>
      </c>
      <c r="B41" s="1" t="s">
        <v>159</v>
      </c>
      <c r="C41" s="1">
        <v>12</v>
      </c>
      <c r="D41" s="1">
        <v>285</v>
      </c>
      <c r="E41" s="1" t="s">
        <v>64</v>
      </c>
      <c r="F41" s="1">
        <v>35</v>
      </c>
      <c r="G41" s="1" t="s">
        <v>76</v>
      </c>
      <c r="H41" s="2">
        <v>74.31</v>
      </c>
      <c r="I41" s="2">
        <v>891.72</v>
      </c>
      <c r="J41" s="10">
        <f t="shared" si="2"/>
        <v>0</v>
      </c>
      <c r="K41" s="11">
        <f t="shared" si="3"/>
        <v>0</v>
      </c>
      <c r="L41" s="1">
        <v>2.75</v>
      </c>
      <c r="M41" s="1">
        <v>3.67</v>
      </c>
      <c r="N41" s="77">
        <f>VLOOKUP(A41:A305,'230426'!$A$3:$N$267,14,FALSE)</f>
        <v>0</v>
      </c>
      <c r="O41" s="77">
        <f t="shared" si="4"/>
        <v>3.67</v>
      </c>
      <c r="P41" s="16"/>
      <c r="Q41" s="1">
        <v>42.92</v>
      </c>
      <c r="R41" s="1">
        <v>38.75</v>
      </c>
      <c r="S41" s="16"/>
      <c r="T41" s="1">
        <v>16.46</v>
      </c>
      <c r="U41" s="1">
        <v>5.67</v>
      </c>
      <c r="V41" s="16"/>
      <c r="W41" s="1">
        <v>0</v>
      </c>
      <c r="X41" s="12">
        <v>55398.1</v>
      </c>
      <c r="Y41" s="2">
        <v>42876.87</v>
      </c>
      <c r="Z41" s="1">
        <v>8</v>
      </c>
      <c r="AA41" s="1">
        <v>16</v>
      </c>
      <c r="AB41" s="1">
        <v>12</v>
      </c>
      <c r="AC41" s="1">
        <v>10</v>
      </c>
      <c r="AD41" s="1">
        <v>44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211</v>
      </c>
      <c r="AU41" s="1">
        <v>75</v>
      </c>
      <c r="AV41" s="1">
        <v>178</v>
      </c>
      <c r="AW41" s="1">
        <v>177</v>
      </c>
      <c r="AX41" s="1">
        <v>465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86</v>
      </c>
      <c r="BE41" s="1">
        <v>62</v>
      </c>
      <c r="BF41" s="1">
        <v>46</v>
      </c>
      <c r="BG41" s="1">
        <v>69</v>
      </c>
      <c r="BH41" s="1">
        <v>68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>
      <c r="A42" s="1">
        <v>70027</v>
      </c>
      <c r="B42" s="1" t="s">
        <v>164</v>
      </c>
      <c r="C42" s="1">
        <v>24</v>
      </c>
      <c r="D42" s="1">
        <v>285</v>
      </c>
      <c r="E42" s="1" t="s">
        <v>64</v>
      </c>
      <c r="F42" s="1">
        <v>558</v>
      </c>
      <c r="G42" s="1" t="s">
        <v>67</v>
      </c>
      <c r="H42" s="2">
        <v>41.93</v>
      </c>
      <c r="I42" s="2">
        <v>1006.32</v>
      </c>
      <c r="J42" s="10">
        <f t="shared" si="2"/>
        <v>0</v>
      </c>
      <c r="K42" s="11">
        <f t="shared" si="3"/>
        <v>0</v>
      </c>
      <c r="L42" s="1">
        <v>12.54</v>
      </c>
      <c r="M42" s="1">
        <v>10.25</v>
      </c>
      <c r="N42" s="77">
        <f>VLOOKUP(A42:A306,'230426'!$A$3:$N$267,14,FALSE)</f>
        <v>0</v>
      </c>
      <c r="O42" s="77">
        <f t="shared" si="4"/>
        <v>10.25</v>
      </c>
      <c r="P42" s="16"/>
      <c r="Q42" s="1">
        <v>18.25</v>
      </c>
      <c r="R42" s="1">
        <v>15.67</v>
      </c>
      <c r="S42" s="16"/>
      <c r="T42" s="1">
        <v>6.77</v>
      </c>
      <c r="U42" s="1">
        <v>14.17</v>
      </c>
      <c r="V42" s="16"/>
      <c r="W42" s="1">
        <v>0</v>
      </c>
      <c r="X42" s="12">
        <v>37799.89</v>
      </c>
      <c r="Y42" s="2">
        <v>40336.660000000003</v>
      </c>
      <c r="Z42" s="1">
        <v>148</v>
      </c>
      <c r="AA42" s="1">
        <v>61</v>
      </c>
      <c r="AB42" s="1">
        <v>90</v>
      </c>
      <c r="AC42" s="1">
        <v>65</v>
      </c>
      <c r="AD42" s="1">
        <v>246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107</v>
      </c>
      <c r="AU42" s="1">
        <v>195</v>
      </c>
      <c r="AV42" s="1">
        <v>164</v>
      </c>
      <c r="AW42" s="1">
        <v>139</v>
      </c>
      <c r="AX42" s="1">
        <v>376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25</v>
      </c>
      <c r="BE42" s="1">
        <v>65</v>
      </c>
      <c r="BF42" s="1">
        <v>96</v>
      </c>
      <c r="BG42" s="1">
        <v>18</v>
      </c>
      <c r="BH42" s="1">
        <v>340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>
      <c r="A43" s="1">
        <v>70070</v>
      </c>
      <c r="B43" s="1" t="s">
        <v>63</v>
      </c>
      <c r="C43" s="1">
        <v>5</v>
      </c>
      <c r="D43" s="1">
        <v>285</v>
      </c>
      <c r="E43" s="1" t="s">
        <v>64</v>
      </c>
      <c r="F43" s="1">
        <v>562</v>
      </c>
      <c r="G43" s="1" t="s">
        <v>65</v>
      </c>
      <c r="H43" s="2">
        <v>72.478399999999993</v>
      </c>
      <c r="I43" s="2">
        <v>362.392</v>
      </c>
      <c r="J43" s="10">
        <f t="shared" si="2"/>
        <v>0</v>
      </c>
      <c r="K43" s="11">
        <f t="shared" si="3"/>
        <v>0</v>
      </c>
      <c r="L43" s="1">
        <v>56.6</v>
      </c>
      <c r="M43" s="1">
        <v>0.4</v>
      </c>
      <c r="N43" s="77">
        <f>VLOOKUP(A43:A307,'230426'!$A$3:$N$267,14,FALSE)</f>
        <v>60</v>
      </c>
      <c r="O43" s="77">
        <f t="shared" si="4"/>
        <v>60.4</v>
      </c>
      <c r="P43" s="16"/>
      <c r="Q43" s="1">
        <v>128.80000000000001</v>
      </c>
      <c r="R43" s="1">
        <v>92</v>
      </c>
      <c r="S43" s="16"/>
      <c r="T43" s="1">
        <v>62.2</v>
      </c>
      <c r="U43" s="1">
        <v>13.8</v>
      </c>
      <c r="V43" s="16"/>
      <c r="W43" s="1">
        <v>0</v>
      </c>
      <c r="X43" s="12">
        <v>89728.26</v>
      </c>
      <c r="Y43" s="2">
        <v>38486.03</v>
      </c>
      <c r="Z43" s="1">
        <v>128</v>
      </c>
      <c r="AA43" s="1">
        <v>107</v>
      </c>
      <c r="AB43" s="1">
        <v>62</v>
      </c>
      <c r="AC43" s="1">
        <v>79</v>
      </c>
      <c r="AD43" s="1">
        <v>2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347</v>
      </c>
      <c r="AU43" s="1">
        <v>136</v>
      </c>
      <c r="AV43" s="1">
        <v>175</v>
      </c>
      <c r="AW43" s="1">
        <v>108</v>
      </c>
      <c r="AX43" s="1">
        <v>460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236</v>
      </c>
      <c r="BE43" s="1">
        <v>73</v>
      </c>
      <c r="BF43" s="1">
        <v>129</v>
      </c>
      <c r="BG43" s="1">
        <v>-181</v>
      </c>
      <c r="BH43" s="1">
        <v>69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>
      <c r="A44" s="1">
        <v>70259</v>
      </c>
      <c r="B44" s="1" t="s">
        <v>155</v>
      </c>
      <c r="C44" s="1">
        <v>24</v>
      </c>
      <c r="D44" s="1">
        <v>285</v>
      </c>
      <c r="E44" s="1" t="s">
        <v>64</v>
      </c>
      <c r="F44" s="1">
        <v>974</v>
      </c>
      <c r="G44" s="1" t="s">
        <v>110</v>
      </c>
      <c r="H44" s="2">
        <v>35.979999999999997</v>
      </c>
      <c r="I44" s="2">
        <v>863.52</v>
      </c>
      <c r="J44" s="10">
        <f t="shared" si="2"/>
        <v>0</v>
      </c>
      <c r="K44" s="11">
        <f t="shared" si="3"/>
        <v>0</v>
      </c>
      <c r="L44" s="1">
        <v>7.77</v>
      </c>
      <c r="M44" s="1">
        <v>1.1200000000000001</v>
      </c>
      <c r="N44" s="77">
        <f>VLOOKUP(A44:A308,'230426'!$A$3:$N$267,14,FALSE)</f>
        <v>10</v>
      </c>
      <c r="O44" s="77">
        <f t="shared" si="4"/>
        <v>11.120000000000001</v>
      </c>
      <c r="P44" s="16"/>
      <c r="Q44" s="1">
        <v>19.25</v>
      </c>
      <c r="R44" s="1">
        <v>17.04</v>
      </c>
      <c r="S44" s="16"/>
      <c r="T44" s="1">
        <v>11.23</v>
      </c>
      <c r="U44" s="1">
        <v>19</v>
      </c>
      <c r="V44" s="16"/>
      <c r="W44" s="1">
        <v>0</v>
      </c>
      <c r="X44" s="12">
        <v>33029.64</v>
      </c>
      <c r="Y44" s="2">
        <v>32094.16</v>
      </c>
      <c r="Z44" s="1">
        <v>112</v>
      </c>
      <c r="AA44" s="1">
        <v>42</v>
      </c>
      <c r="AB44" s="1">
        <v>32</v>
      </c>
      <c r="AC44" s="1">
        <v>43</v>
      </c>
      <c r="AD44" s="1">
        <v>27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190</v>
      </c>
      <c r="AU44" s="1">
        <v>94</v>
      </c>
      <c r="AV44" s="1">
        <v>131</v>
      </c>
      <c r="AW44" s="1">
        <v>188</v>
      </c>
      <c r="AX44" s="1">
        <v>409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62</v>
      </c>
      <c r="BE44" s="1">
        <v>113</v>
      </c>
      <c r="BF44" s="1">
        <v>90</v>
      </c>
      <c r="BG44" s="1">
        <v>122</v>
      </c>
      <c r="BH44" s="1">
        <v>456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>
      <c r="A45" s="1">
        <v>70246</v>
      </c>
      <c r="B45" s="1" t="s">
        <v>154</v>
      </c>
      <c r="C45" s="1">
        <v>16</v>
      </c>
      <c r="D45" s="1">
        <v>285</v>
      </c>
      <c r="E45" s="1" t="s">
        <v>64</v>
      </c>
      <c r="F45" s="1">
        <v>387</v>
      </c>
      <c r="G45" s="1" t="s">
        <v>94</v>
      </c>
      <c r="H45" s="2">
        <v>43.950699999999998</v>
      </c>
      <c r="I45" s="2">
        <v>703.21119999999996</v>
      </c>
      <c r="J45" s="10">
        <f t="shared" si="2"/>
        <v>0</v>
      </c>
      <c r="K45" s="11">
        <f t="shared" si="3"/>
        <v>0</v>
      </c>
      <c r="L45" s="1">
        <v>33.25</v>
      </c>
      <c r="M45" s="1">
        <v>3.62</v>
      </c>
      <c r="N45" s="77">
        <f>VLOOKUP(A45:A309,'230426'!$A$3:$N$267,14,FALSE)</f>
        <v>20</v>
      </c>
      <c r="O45" s="77">
        <f t="shared" si="4"/>
        <v>23.62</v>
      </c>
      <c r="P45" s="16"/>
      <c r="Q45" s="1">
        <v>37.53</v>
      </c>
      <c r="R45" s="1">
        <v>29.94</v>
      </c>
      <c r="S45" s="16"/>
      <c r="T45" s="1">
        <v>27.34</v>
      </c>
      <c r="U45" s="1">
        <v>11.81</v>
      </c>
      <c r="V45" s="16"/>
      <c r="W45" s="1">
        <v>0</v>
      </c>
      <c r="X45" s="12">
        <v>69002.600000000006</v>
      </c>
      <c r="Y45" s="2">
        <v>31908.21</v>
      </c>
      <c r="Z45" s="1">
        <v>283</v>
      </c>
      <c r="AA45" s="1">
        <v>151</v>
      </c>
      <c r="AB45" s="1">
        <v>119</v>
      </c>
      <c r="AC45" s="1">
        <v>109</v>
      </c>
      <c r="AD45" s="1">
        <v>58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226</v>
      </c>
      <c r="AU45" s="1">
        <v>233</v>
      </c>
      <c r="AV45" s="1">
        <v>167</v>
      </c>
      <c r="AW45" s="1">
        <v>182</v>
      </c>
      <c r="AX45" s="1">
        <v>479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180</v>
      </c>
      <c r="BE45" s="1">
        <v>225</v>
      </c>
      <c r="BF45" s="1">
        <v>111</v>
      </c>
      <c r="BG45" s="1">
        <v>68</v>
      </c>
      <c r="BH45" s="1">
        <v>189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>
      <c r="A46" s="1">
        <v>70257</v>
      </c>
      <c r="B46" s="1" t="s">
        <v>93</v>
      </c>
      <c r="C46" s="1">
        <v>25</v>
      </c>
      <c r="D46" s="1">
        <v>285</v>
      </c>
      <c r="E46" s="1" t="s">
        <v>64</v>
      </c>
      <c r="F46" s="1">
        <v>387</v>
      </c>
      <c r="G46" s="1" t="s">
        <v>94</v>
      </c>
      <c r="H46" s="2">
        <v>28.24</v>
      </c>
      <c r="I46" s="2">
        <v>706</v>
      </c>
      <c r="J46" s="10">
        <f t="shared" si="2"/>
        <v>0</v>
      </c>
      <c r="K46" s="11">
        <f t="shared" si="3"/>
        <v>0</v>
      </c>
      <c r="L46" s="1">
        <v>16.04</v>
      </c>
      <c r="M46" s="1">
        <v>1.76</v>
      </c>
      <c r="N46" s="77">
        <f>VLOOKUP(A46:A310,'230426'!$A$3:$N$267,14,FALSE)</f>
        <v>10</v>
      </c>
      <c r="O46" s="77">
        <f t="shared" si="4"/>
        <v>11.76</v>
      </c>
      <c r="P46" s="16"/>
      <c r="Q46" s="1">
        <v>33.56</v>
      </c>
      <c r="R46" s="1">
        <v>34.56</v>
      </c>
      <c r="S46" s="16"/>
      <c r="T46" s="1">
        <v>24.5</v>
      </c>
      <c r="U46" s="1">
        <v>7.04</v>
      </c>
      <c r="V46" s="16"/>
      <c r="W46" s="1">
        <v>0</v>
      </c>
      <c r="X46" s="12">
        <v>52314.6</v>
      </c>
      <c r="Y46" s="2">
        <v>30612.16</v>
      </c>
      <c r="Z46" s="1">
        <v>167</v>
      </c>
      <c r="AA46" s="1">
        <v>133</v>
      </c>
      <c r="AB46" s="1">
        <v>127</v>
      </c>
      <c r="AC46" s="1">
        <v>81</v>
      </c>
      <c r="AD46" s="1">
        <v>44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277</v>
      </c>
      <c r="AU46" s="1">
        <v>159</v>
      </c>
      <c r="AV46" s="1">
        <v>334</v>
      </c>
      <c r="AW46" s="1">
        <v>297</v>
      </c>
      <c r="AX46" s="1">
        <v>864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223</v>
      </c>
      <c r="BE46" s="1">
        <v>243</v>
      </c>
      <c r="BF46" s="1">
        <v>244</v>
      </c>
      <c r="BG46" s="1">
        <v>48</v>
      </c>
      <c r="BH46" s="1">
        <v>176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>
      <c r="A47" s="1">
        <v>70968</v>
      </c>
      <c r="B47" s="1" t="s">
        <v>197</v>
      </c>
      <c r="C47" s="1">
        <v>12</v>
      </c>
      <c r="D47" s="1">
        <v>285</v>
      </c>
      <c r="E47" s="1" t="s">
        <v>64</v>
      </c>
      <c r="F47" s="1">
        <v>567</v>
      </c>
      <c r="G47" s="1" t="s">
        <v>74</v>
      </c>
      <c r="H47" s="2">
        <v>64.44</v>
      </c>
      <c r="I47" s="2">
        <v>773.28</v>
      </c>
      <c r="J47" s="10">
        <f t="shared" si="2"/>
        <v>0</v>
      </c>
      <c r="K47" s="11">
        <f t="shared" si="3"/>
        <v>0</v>
      </c>
      <c r="L47" s="1">
        <v>4.17</v>
      </c>
      <c r="M47" s="1">
        <v>3.58</v>
      </c>
      <c r="N47" s="77">
        <f>VLOOKUP(A47:A311,'230426'!$A$3:$N$267,14,FALSE)</f>
        <v>0</v>
      </c>
      <c r="O47" s="77">
        <f t="shared" si="4"/>
        <v>3.58</v>
      </c>
      <c r="P47" s="16"/>
      <c r="Q47" s="1">
        <v>23.71</v>
      </c>
      <c r="R47" s="1">
        <v>16.920000000000002</v>
      </c>
      <c r="S47" s="16"/>
      <c r="T47" s="1">
        <v>22.79</v>
      </c>
      <c r="U47" s="1">
        <v>18.75</v>
      </c>
      <c r="V47" s="16"/>
      <c r="W47" s="1">
        <v>0</v>
      </c>
      <c r="X47" s="12">
        <v>39179.519999999997</v>
      </c>
      <c r="Y47" s="2">
        <v>30351.24</v>
      </c>
      <c r="Z47" s="1">
        <v>3</v>
      </c>
      <c r="AA47" s="1">
        <v>18</v>
      </c>
      <c r="AB47" s="1">
        <v>20</v>
      </c>
      <c r="AC47" s="1">
        <v>36</v>
      </c>
      <c r="AD47" s="1">
        <v>43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85</v>
      </c>
      <c r="AU47" s="1">
        <v>73</v>
      </c>
      <c r="AV47" s="1">
        <v>163</v>
      </c>
      <c r="AW47" s="1">
        <v>0</v>
      </c>
      <c r="AX47" s="1">
        <v>203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92</v>
      </c>
      <c r="BE47" s="1">
        <v>109</v>
      </c>
      <c r="BF47" s="1">
        <v>106</v>
      </c>
      <c r="BG47" s="1">
        <v>42</v>
      </c>
      <c r="BH47" s="1">
        <v>225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>
      <c r="A48" s="1">
        <v>70269</v>
      </c>
      <c r="B48" s="1" t="s">
        <v>125</v>
      </c>
      <c r="C48" s="1">
        <v>10</v>
      </c>
      <c r="D48" s="1">
        <v>285</v>
      </c>
      <c r="E48" s="1" t="s">
        <v>64</v>
      </c>
      <c r="F48" s="1">
        <v>285</v>
      </c>
      <c r="G48" s="1" t="s">
        <v>64</v>
      </c>
      <c r="H48" s="2">
        <v>125.14</v>
      </c>
      <c r="I48" s="2">
        <v>1251.4000000000001</v>
      </c>
      <c r="J48" s="10">
        <f t="shared" si="2"/>
        <v>0</v>
      </c>
      <c r="K48" s="11">
        <f t="shared" si="3"/>
        <v>0</v>
      </c>
      <c r="L48" s="1">
        <v>5.3</v>
      </c>
      <c r="M48" s="1">
        <v>5.8</v>
      </c>
      <c r="N48" s="77">
        <f>VLOOKUP(A48:A312,'230426'!$A$3:$N$267,14,FALSE)</f>
        <v>5</v>
      </c>
      <c r="O48" s="77">
        <f t="shared" si="4"/>
        <v>10.8</v>
      </c>
      <c r="P48" s="16"/>
      <c r="Q48" s="1">
        <v>5.35</v>
      </c>
      <c r="R48" s="1">
        <v>8.1</v>
      </c>
      <c r="S48" s="16"/>
      <c r="T48" s="1">
        <v>7.45</v>
      </c>
      <c r="U48" s="1">
        <v>9.9</v>
      </c>
      <c r="V48" s="16"/>
      <c r="W48" s="1">
        <v>0</v>
      </c>
      <c r="X48" s="12">
        <v>22650.34</v>
      </c>
      <c r="Y48" s="2">
        <v>29783.32</v>
      </c>
      <c r="Z48" s="1">
        <v>9</v>
      </c>
      <c r="AA48" s="1">
        <v>10</v>
      </c>
      <c r="AB48" s="1">
        <v>35</v>
      </c>
      <c r="AC48" s="1">
        <v>8</v>
      </c>
      <c r="AD48" s="1">
        <v>58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19</v>
      </c>
      <c r="AU48" s="1">
        <v>19</v>
      </c>
      <c r="AV48" s="1">
        <v>2</v>
      </c>
      <c r="AW48" s="1">
        <v>46</v>
      </c>
      <c r="AX48" s="1">
        <v>81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6</v>
      </c>
      <c r="BE48" s="1">
        <v>52</v>
      </c>
      <c r="BF48" s="1">
        <v>44</v>
      </c>
      <c r="BG48" s="1">
        <v>-3</v>
      </c>
      <c r="BH48" s="1">
        <v>99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>
      <c r="A49" s="1">
        <v>70078</v>
      </c>
      <c r="B49" s="1" t="s">
        <v>100</v>
      </c>
      <c r="C49" s="1">
        <v>10</v>
      </c>
      <c r="D49" s="1">
        <v>285</v>
      </c>
      <c r="E49" s="1" t="s">
        <v>64</v>
      </c>
      <c r="F49" s="1">
        <v>285</v>
      </c>
      <c r="G49" s="1" t="s">
        <v>64</v>
      </c>
      <c r="H49" s="2">
        <v>125.14</v>
      </c>
      <c r="I49" s="2">
        <v>1251.4000000000001</v>
      </c>
      <c r="J49" s="10">
        <f t="shared" si="2"/>
        <v>0</v>
      </c>
      <c r="K49" s="11">
        <f t="shared" si="3"/>
        <v>0</v>
      </c>
      <c r="L49" s="1">
        <v>9.35</v>
      </c>
      <c r="M49" s="1">
        <v>1.7</v>
      </c>
      <c r="N49" s="77">
        <f>VLOOKUP(A49:A313,'230426'!$A$3:$N$267,14,FALSE)</f>
        <v>10</v>
      </c>
      <c r="O49" s="77">
        <f t="shared" si="4"/>
        <v>11.7</v>
      </c>
      <c r="P49" s="16"/>
      <c r="Q49" s="1">
        <v>19.600000000000001</v>
      </c>
      <c r="R49" s="1">
        <v>12.2</v>
      </c>
      <c r="S49" s="16"/>
      <c r="T49" s="1">
        <v>9.6999999999999993</v>
      </c>
      <c r="U49" s="1">
        <v>9.8000000000000007</v>
      </c>
      <c r="V49" s="16"/>
      <c r="W49" s="1">
        <v>0</v>
      </c>
      <c r="X49" s="12">
        <v>48366.61</v>
      </c>
      <c r="Y49" s="2">
        <v>29658.18</v>
      </c>
      <c r="Z49" s="1">
        <v>25</v>
      </c>
      <c r="AA49" s="1">
        <v>35</v>
      </c>
      <c r="AB49" s="1">
        <v>38</v>
      </c>
      <c r="AC49" s="1">
        <v>26</v>
      </c>
      <c r="AD49" s="1">
        <v>17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29</v>
      </c>
      <c r="AU49" s="1">
        <v>38</v>
      </c>
      <c r="AV49" s="1">
        <v>113</v>
      </c>
      <c r="AW49" s="1">
        <v>70</v>
      </c>
      <c r="AX49" s="1">
        <v>122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37</v>
      </c>
      <c r="BE49" s="1">
        <v>44</v>
      </c>
      <c r="BF49" s="1">
        <v>23</v>
      </c>
      <c r="BG49" s="1">
        <v>30</v>
      </c>
      <c r="BH49" s="1">
        <v>98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>
      <c r="A50" s="1">
        <v>70972</v>
      </c>
      <c r="B50" s="1" t="s">
        <v>181</v>
      </c>
      <c r="C50" s="1">
        <v>20</v>
      </c>
      <c r="D50" s="1">
        <v>285</v>
      </c>
      <c r="E50" s="1" t="s">
        <v>64</v>
      </c>
      <c r="F50" s="1">
        <v>558</v>
      </c>
      <c r="G50" s="1" t="s">
        <v>67</v>
      </c>
      <c r="H50" s="2">
        <v>100.1</v>
      </c>
      <c r="I50" s="2">
        <v>2002</v>
      </c>
      <c r="J50" s="10">
        <f t="shared" si="2"/>
        <v>0</v>
      </c>
      <c r="K50" s="11">
        <f t="shared" si="3"/>
        <v>0</v>
      </c>
      <c r="L50" s="1">
        <v>5.45</v>
      </c>
      <c r="M50" s="1">
        <v>7.95</v>
      </c>
      <c r="N50" s="77">
        <f>VLOOKUP(A50:A314,'230426'!$A$3:$N$267,14,FALSE)</f>
        <v>0</v>
      </c>
      <c r="O50" s="77">
        <f t="shared" si="4"/>
        <v>7.95</v>
      </c>
      <c r="P50" s="16"/>
      <c r="Q50" s="1">
        <v>3.08</v>
      </c>
      <c r="R50" s="1">
        <v>3.3</v>
      </c>
      <c r="S50" s="16"/>
      <c r="T50" s="1">
        <v>3.08</v>
      </c>
      <c r="U50" s="1">
        <v>2.75</v>
      </c>
      <c r="V50" s="16"/>
      <c r="W50" s="1">
        <v>0</v>
      </c>
      <c r="X50" s="12">
        <v>23223.200000000001</v>
      </c>
      <c r="Y50" s="2">
        <v>28028</v>
      </c>
      <c r="Z50" s="1">
        <v>26</v>
      </c>
      <c r="AA50" s="1">
        <v>90</v>
      </c>
      <c r="AB50" s="1">
        <v>28</v>
      </c>
      <c r="AC50" s="1">
        <v>20</v>
      </c>
      <c r="AD50" s="1">
        <v>159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19</v>
      </c>
      <c r="AU50" s="1">
        <v>19</v>
      </c>
      <c r="AV50" s="1">
        <v>23</v>
      </c>
      <c r="AW50" s="1">
        <v>20</v>
      </c>
      <c r="AX50" s="1">
        <v>66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7</v>
      </c>
      <c r="BE50" s="1">
        <v>28</v>
      </c>
      <c r="BF50" s="1">
        <v>36</v>
      </c>
      <c r="BG50" s="1">
        <v>9</v>
      </c>
      <c r="BH50" s="1">
        <v>55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>
      <c r="A51" s="1">
        <v>70016</v>
      </c>
      <c r="B51" s="1" t="s">
        <v>128</v>
      </c>
      <c r="C51" s="1">
        <v>5</v>
      </c>
      <c r="D51" s="1">
        <v>285</v>
      </c>
      <c r="E51" s="1" t="s">
        <v>64</v>
      </c>
      <c r="F51" s="1">
        <v>562</v>
      </c>
      <c r="G51" s="1" t="s">
        <v>65</v>
      </c>
      <c r="H51" s="2">
        <v>61.49</v>
      </c>
      <c r="I51" s="2">
        <v>307.45</v>
      </c>
      <c r="J51" s="10">
        <f t="shared" si="2"/>
        <v>0</v>
      </c>
      <c r="K51" s="11">
        <f t="shared" si="3"/>
        <v>0</v>
      </c>
      <c r="L51" s="1">
        <v>7.9</v>
      </c>
      <c r="M51" s="1">
        <v>3</v>
      </c>
      <c r="N51" s="77">
        <f>VLOOKUP(A51:A315,'230426'!$A$3:$N$267,14,FALSE)</f>
        <v>7</v>
      </c>
      <c r="O51" s="77">
        <f t="shared" si="4"/>
        <v>10</v>
      </c>
      <c r="P51" s="16"/>
      <c r="Q51" s="1">
        <v>41.7</v>
      </c>
      <c r="R51" s="1">
        <v>87.8</v>
      </c>
      <c r="S51" s="16"/>
      <c r="T51" s="1">
        <v>12</v>
      </c>
      <c r="U51" s="1">
        <v>-0.2</v>
      </c>
      <c r="V51" s="16"/>
      <c r="W51" s="1">
        <v>0</v>
      </c>
      <c r="X51" s="12">
        <v>18938.919999999998</v>
      </c>
      <c r="Y51" s="2">
        <v>27854.97</v>
      </c>
      <c r="Z51" s="1">
        <v>0</v>
      </c>
      <c r="AA51" s="1">
        <v>8</v>
      </c>
      <c r="AB51" s="1">
        <v>26</v>
      </c>
      <c r="AC51" s="1">
        <v>19</v>
      </c>
      <c r="AD51" s="1">
        <v>15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15</v>
      </c>
      <c r="AU51" s="1">
        <v>76</v>
      </c>
      <c r="AV51" s="1">
        <v>110</v>
      </c>
      <c r="AW51" s="1">
        <v>91</v>
      </c>
      <c r="AX51" s="1">
        <v>439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9</v>
      </c>
      <c r="BE51" s="1">
        <v>36</v>
      </c>
      <c r="BF51" s="1">
        <v>23</v>
      </c>
      <c r="BG51" s="1">
        <v>20</v>
      </c>
      <c r="BH51" s="1">
        <v>-1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>
      <c r="A52" s="1">
        <v>70050</v>
      </c>
      <c r="B52" s="1" t="s">
        <v>126</v>
      </c>
      <c r="C52" s="1">
        <v>24</v>
      </c>
      <c r="D52" s="1">
        <v>285</v>
      </c>
      <c r="E52" s="1" t="s">
        <v>64</v>
      </c>
      <c r="F52" s="1">
        <v>974</v>
      </c>
      <c r="G52" s="1" t="s">
        <v>110</v>
      </c>
      <c r="H52" s="2">
        <v>35.046599999999998</v>
      </c>
      <c r="I52" s="2">
        <v>841.11839999999995</v>
      </c>
      <c r="J52" s="10">
        <f t="shared" si="2"/>
        <v>0</v>
      </c>
      <c r="K52" s="11">
        <f t="shared" si="3"/>
        <v>0</v>
      </c>
      <c r="L52" s="1">
        <v>11.06</v>
      </c>
      <c r="M52" s="1">
        <v>4</v>
      </c>
      <c r="N52" s="77">
        <f>VLOOKUP(A52:A316,'230426'!$A$3:$N$267,14,FALSE)</f>
        <v>5</v>
      </c>
      <c r="O52" s="77">
        <f t="shared" si="4"/>
        <v>9</v>
      </c>
      <c r="P52" s="16"/>
      <c r="Q52" s="1">
        <v>20.77</v>
      </c>
      <c r="R52" s="1">
        <v>16.21</v>
      </c>
      <c r="S52" s="16"/>
      <c r="T52" s="1">
        <v>12.5</v>
      </c>
      <c r="U52" s="1">
        <v>12.75</v>
      </c>
      <c r="V52" s="16"/>
      <c r="W52" s="1">
        <v>0</v>
      </c>
      <c r="X52" s="12">
        <v>37289.58</v>
      </c>
      <c r="Y52" s="2">
        <v>27721.86</v>
      </c>
      <c r="Z52" s="1">
        <v>107</v>
      </c>
      <c r="AA52" s="1">
        <v>64</v>
      </c>
      <c r="AB52" s="1">
        <v>73</v>
      </c>
      <c r="AC52" s="1">
        <v>107</v>
      </c>
      <c r="AD52" s="1">
        <v>96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187</v>
      </c>
      <c r="AU52" s="1">
        <v>0</v>
      </c>
      <c r="AV52" s="1">
        <v>253</v>
      </c>
      <c r="AW52" s="1">
        <v>117</v>
      </c>
      <c r="AX52" s="1">
        <v>389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87</v>
      </c>
      <c r="BE52" s="1">
        <v>63</v>
      </c>
      <c r="BF52" s="1">
        <v>138</v>
      </c>
      <c r="BG52" s="1">
        <v>87</v>
      </c>
      <c r="BH52" s="1">
        <v>306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>
      <c r="A53" s="1">
        <v>70090</v>
      </c>
      <c r="B53" s="1" t="s">
        <v>86</v>
      </c>
      <c r="C53" s="1">
        <v>32</v>
      </c>
      <c r="D53" s="1">
        <v>285</v>
      </c>
      <c r="E53" s="1" t="s">
        <v>64</v>
      </c>
      <c r="F53" s="1">
        <v>573</v>
      </c>
      <c r="G53" s="1" t="s">
        <v>87</v>
      </c>
      <c r="H53" s="2">
        <v>32.271900000000002</v>
      </c>
      <c r="I53" s="2">
        <v>1032.7008000000001</v>
      </c>
      <c r="J53" s="10">
        <f t="shared" si="2"/>
        <v>0</v>
      </c>
      <c r="K53" s="11">
        <f t="shared" si="3"/>
        <v>0</v>
      </c>
      <c r="L53" s="1">
        <v>29.41</v>
      </c>
      <c r="M53" s="1">
        <v>4.4400000000000004</v>
      </c>
      <c r="N53" s="77">
        <f>VLOOKUP(A53:A317,'230426'!$A$3:$N$267,14,FALSE)</f>
        <v>35</v>
      </c>
      <c r="O53" s="77">
        <f t="shared" si="4"/>
        <v>39.44</v>
      </c>
      <c r="P53" s="16"/>
      <c r="Q53" s="1">
        <v>43.48</v>
      </c>
      <c r="R53" s="1">
        <v>13.75</v>
      </c>
      <c r="S53" s="16"/>
      <c r="T53" s="1">
        <v>24.95</v>
      </c>
      <c r="U53" s="1">
        <v>8.2200000000000006</v>
      </c>
      <c r="V53" s="16"/>
      <c r="W53" s="1">
        <v>0</v>
      </c>
      <c r="X53" s="12">
        <v>101043.32</v>
      </c>
      <c r="Y53" s="2">
        <v>27269.759999999998</v>
      </c>
      <c r="Z53" s="1">
        <v>458</v>
      </c>
      <c r="AA53" s="1">
        <v>311</v>
      </c>
      <c r="AB53" s="1">
        <v>187</v>
      </c>
      <c r="AC53" s="1">
        <v>281</v>
      </c>
      <c r="AD53" s="1">
        <v>142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629</v>
      </c>
      <c r="AU53" s="1">
        <v>378</v>
      </c>
      <c r="AV53" s="1">
        <v>365</v>
      </c>
      <c r="AW53" s="1">
        <v>417</v>
      </c>
      <c r="AX53" s="1">
        <v>440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524</v>
      </c>
      <c r="BE53" s="1">
        <v>230</v>
      </c>
      <c r="BF53" s="1">
        <v>194</v>
      </c>
      <c r="BG53" s="1">
        <v>-69</v>
      </c>
      <c r="BH53" s="1">
        <v>263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>
      <c r="A54" s="1">
        <v>70046</v>
      </c>
      <c r="B54" s="1" t="s">
        <v>194</v>
      </c>
      <c r="C54" s="1">
        <v>24</v>
      </c>
      <c r="D54" s="1">
        <v>285</v>
      </c>
      <c r="E54" s="1" t="s">
        <v>64</v>
      </c>
      <c r="F54" s="1">
        <v>558</v>
      </c>
      <c r="G54" s="1" t="s">
        <v>67</v>
      </c>
      <c r="H54" s="2">
        <v>40.9</v>
      </c>
      <c r="I54" s="2">
        <v>981.6</v>
      </c>
      <c r="J54" s="10">
        <f t="shared" si="2"/>
        <v>0</v>
      </c>
      <c r="K54" s="11">
        <f t="shared" si="3"/>
        <v>0</v>
      </c>
      <c r="L54" s="1">
        <v>13.65</v>
      </c>
      <c r="M54" s="1">
        <v>4.79</v>
      </c>
      <c r="N54" s="77">
        <f>VLOOKUP(A54:A318,'230426'!$A$3:$N$267,14,FALSE)</f>
        <v>5</v>
      </c>
      <c r="O54" s="77">
        <f t="shared" si="4"/>
        <v>9.7899999999999991</v>
      </c>
      <c r="P54" s="16"/>
      <c r="Q54" s="1">
        <v>13.29</v>
      </c>
      <c r="R54" s="1">
        <v>13.38</v>
      </c>
      <c r="S54" s="16"/>
      <c r="T54" s="1">
        <v>12.42</v>
      </c>
      <c r="U54" s="1">
        <v>8.67</v>
      </c>
      <c r="V54" s="16"/>
      <c r="W54" s="1">
        <v>0</v>
      </c>
      <c r="X54" s="12">
        <v>38630.050000000003</v>
      </c>
      <c r="Y54" s="2">
        <v>26339.599999999999</v>
      </c>
      <c r="Z54" s="1">
        <v>112</v>
      </c>
      <c r="AA54" s="1">
        <v>76</v>
      </c>
      <c r="AB54" s="1">
        <v>128</v>
      </c>
      <c r="AC54" s="1">
        <v>99</v>
      </c>
      <c r="AD54" s="1">
        <v>115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75</v>
      </c>
      <c r="AU54" s="1">
        <v>152</v>
      </c>
      <c r="AV54" s="1">
        <v>113</v>
      </c>
      <c r="AW54" s="1">
        <v>110</v>
      </c>
      <c r="AX54" s="1">
        <v>321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54</v>
      </c>
      <c r="BE54" s="1">
        <v>180</v>
      </c>
      <c r="BF54" s="1">
        <v>133</v>
      </c>
      <c r="BG54" s="1">
        <v>42</v>
      </c>
      <c r="BH54" s="1">
        <v>208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>
      <c r="A55" s="1">
        <v>70024</v>
      </c>
      <c r="B55" s="1" t="s">
        <v>196</v>
      </c>
      <c r="C55" s="1">
        <v>20</v>
      </c>
      <c r="D55" s="1">
        <v>285</v>
      </c>
      <c r="E55" s="1" t="s">
        <v>64</v>
      </c>
      <c r="F55" s="1">
        <v>558</v>
      </c>
      <c r="G55" s="1" t="s">
        <v>67</v>
      </c>
      <c r="H55" s="2">
        <v>77.58</v>
      </c>
      <c r="I55" s="2">
        <v>1551.6</v>
      </c>
      <c r="J55" s="10">
        <f t="shared" si="2"/>
        <v>0</v>
      </c>
      <c r="K55" s="11">
        <f t="shared" si="3"/>
        <v>0</v>
      </c>
      <c r="L55" s="1">
        <v>4.75</v>
      </c>
      <c r="M55" s="1">
        <v>2.5</v>
      </c>
      <c r="N55" s="77">
        <f>VLOOKUP(A55:A319,'230426'!$A$3:$N$267,14,FALSE)</f>
        <v>0</v>
      </c>
      <c r="O55" s="77">
        <f t="shared" si="4"/>
        <v>2.5</v>
      </c>
      <c r="P55" s="16"/>
      <c r="Q55" s="1">
        <v>4.2</v>
      </c>
      <c r="R55" s="1">
        <v>2.7</v>
      </c>
      <c r="S55" s="16"/>
      <c r="T55" s="1">
        <v>5.65</v>
      </c>
      <c r="U55" s="1">
        <v>11.2</v>
      </c>
      <c r="V55" s="16"/>
      <c r="W55" s="1">
        <v>0</v>
      </c>
      <c r="X55" s="12">
        <v>22653.360000000001</v>
      </c>
      <c r="Y55" s="2">
        <v>25446.240000000002</v>
      </c>
      <c r="Z55" s="1">
        <v>20</v>
      </c>
      <c r="AA55" s="1">
        <v>25</v>
      </c>
      <c r="AB55" s="1">
        <v>42</v>
      </c>
      <c r="AC55" s="1">
        <v>41</v>
      </c>
      <c r="AD55" s="1">
        <v>50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24</v>
      </c>
      <c r="AU55" s="1">
        <v>24</v>
      </c>
      <c r="AV55" s="1">
        <v>32</v>
      </c>
      <c r="AW55" s="1">
        <v>32</v>
      </c>
      <c r="AX55" s="1">
        <v>54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36</v>
      </c>
      <c r="BE55" s="1">
        <v>31</v>
      </c>
      <c r="BF55" s="1">
        <v>45</v>
      </c>
      <c r="BG55" s="1">
        <v>33</v>
      </c>
      <c r="BH55" s="1">
        <v>224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>
      <c r="A56" s="1">
        <v>70061</v>
      </c>
      <c r="B56" s="1" t="s">
        <v>131</v>
      </c>
      <c r="C56" s="1">
        <v>24</v>
      </c>
      <c r="D56" s="1">
        <v>285</v>
      </c>
      <c r="E56" s="1" t="s">
        <v>64</v>
      </c>
      <c r="F56" s="1">
        <v>570</v>
      </c>
      <c r="G56" s="1" t="s">
        <v>72</v>
      </c>
      <c r="H56" s="2">
        <v>34.97</v>
      </c>
      <c r="I56" s="2">
        <v>839.28</v>
      </c>
      <c r="J56" s="10">
        <f t="shared" si="2"/>
        <v>0</v>
      </c>
      <c r="K56" s="11">
        <f t="shared" si="3"/>
        <v>0</v>
      </c>
      <c r="L56" s="1">
        <v>2.38</v>
      </c>
      <c r="M56" s="1">
        <v>23.79</v>
      </c>
      <c r="N56" s="77">
        <f>VLOOKUP(A56:A320,'230426'!$A$3:$N$267,14,FALSE)</f>
        <v>0</v>
      </c>
      <c r="O56" s="77">
        <f t="shared" si="4"/>
        <v>23.79</v>
      </c>
      <c r="P56" s="16"/>
      <c r="Q56" s="1">
        <v>8.7899999999999991</v>
      </c>
      <c r="R56" s="1">
        <v>2</v>
      </c>
      <c r="S56" s="16"/>
      <c r="T56" s="1">
        <v>6.29</v>
      </c>
      <c r="U56" s="1">
        <v>4.5</v>
      </c>
      <c r="V56" s="16"/>
      <c r="W56" s="1">
        <v>0</v>
      </c>
      <c r="X56" s="12">
        <v>14652.43</v>
      </c>
      <c r="Y56" s="2">
        <v>25423.19</v>
      </c>
      <c r="Z56" s="1">
        <v>7</v>
      </c>
      <c r="AA56" s="1">
        <v>6</v>
      </c>
      <c r="AB56" s="1">
        <v>27</v>
      </c>
      <c r="AC56" s="1">
        <v>40</v>
      </c>
      <c r="AD56" s="1">
        <v>571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134</v>
      </c>
      <c r="AU56" s="1">
        <v>10</v>
      </c>
      <c r="AV56" s="1">
        <v>25</v>
      </c>
      <c r="AW56" s="1">
        <v>94</v>
      </c>
      <c r="AX56" s="1">
        <v>48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111</v>
      </c>
      <c r="BE56" s="1">
        <v>35</v>
      </c>
      <c r="BF56" s="1">
        <v>9</v>
      </c>
      <c r="BG56" s="1">
        <v>27</v>
      </c>
      <c r="BH56" s="1">
        <v>108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>
      <c r="A57" s="1">
        <v>70364</v>
      </c>
      <c r="B57" s="1" t="s">
        <v>212</v>
      </c>
      <c r="C57" s="1">
        <v>10</v>
      </c>
      <c r="D57" s="1">
        <v>285</v>
      </c>
      <c r="E57" s="1" t="s">
        <v>64</v>
      </c>
      <c r="F57" s="1">
        <v>285</v>
      </c>
      <c r="G57" s="1" t="s">
        <v>64</v>
      </c>
      <c r="H57" s="2">
        <v>125.14</v>
      </c>
      <c r="I57" s="2">
        <v>1251.4000000000001</v>
      </c>
      <c r="J57" s="10">
        <f t="shared" si="2"/>
        <v>0</v>
      </c>
      <c r="K57" s="11">
        <f t="shared" si="3"/>
        <v>0</v>
      </c>
      <c r="L57" s="1">
        <v>2.25</v>
      </c>
      <c r="M57" s="1">
        <v>3.9</v>
      </c>
      <c r="N57" s="77">
        <f>VLOOKUP(A57:A321,'230426'!$A$3:$N$267,14,FALSE)</f>
        <v>0</v>
      </c>
      <c r="O57" s="77">
        <f t="shared" si="4"/>
        <v>3.9</v>
      </c>
      <c r="P57" s="16"/>
      <c r="Q57" s="1">
        <v>10.25</v>
      </c>
      <c r="R57" s="1">
        <v>5.5</v>
      </c>
      <c r="S57" s="16"/>
      <c r="T57" s="1">
        <v>2.95</v>
      </c>
      <c r="U57" s="1">
        <v>10.9</v>
      </c>
      <c r="V57" s="16"/>
      <c r="W57" s="1">
        <v>0</v>
      </c>
      <c r="X57" s="12">
        <v>19334.13</v>
      </c>
      <c r="Y57" s="2">
        <v>25403.42</v>
      </c>
      <c r="Z57" s="1">
        <v>17</v>
      </c>
      <c r="AA57" s="1">
        <v>0</v>
      </c>
      <c r="AB57" s="1">
        <v>4</v>
      </c>
      <c r="AC57" s="1">
        <v>3</v>
      </c>
      <c r="AD57" s="1">
        <v>39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28</v>
      </c>
      <c r="AU57" s="1">
        <v>16</v>
      </c>
      <c r="AV57" s="1">
        <v>43</v>
      </c>
      <c r="AW57" s="1">
        <v>47</v>
      </c>
      <c r="AX57" s="1">
        <v>55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1</v>
      </c>
      <c r="BE57" s="1">
        <v>0</v>
      </c>
      <c r="BF57" s="1">
        <v>22</v>
      </c>
      <c r="BG57" s="1">
        <v>13</v>
      </c>
      <c r="BH57" s="1">
        <v>109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>
      <c r="A58" s="1">
        <v>70091</v>
      </c>
      <c r="B58" s="1" t="s">
        <v>106</v>
      </c>
      <c r="C58" s="1">
        <v>30</v>
      </c>
      <c r="D58" s="1">
        <v>285</v>
      </c>
      <c r="E58" s="1" t="s">
        <v>64</v>
      </c>
      <c r="F58" s="1">
        <v>573</v>
      </c>
      <c r="G58" s="1" t="s">
        <v>87</v>
      </c>
      <c r="H58" s="2">
        <v>29.0321</v>
      </c>
      <c r="I58" s="2">
        <v>870.96299999999997</v>
      </c>
      <c r="J58" s="10">
        <f t="shared" si="2"/>
        <v>0</v>
      </c>
      <c r="K58" s="11">
        <f t="shared" si="3"/>
        <v>0</v>
      </c>
      <c r="L58" s="1">
        <v>18.03</v>
      </c>
      <c r="M58" s="1">
        <v>14.73</v>
      </c>
      <c r="N58" s="77">
        <f>VLOOKUP(A58:A322,'230426'!$A$3:$N$267,14,FALSE)</f>
        <v>19</v>
      </c>
      <c r="O58" s="77">
        <f t="shared" si="4"/>
        <v>33.730000000000004</v>
      </c>
      <c r="P58" s="16"/>
      <c r="Q58" s="1">
        <v>14.8</v>
      </c>
      <c r="R58" s="1">
        <v>7.27</v>
      </c>
      <c r="S58" s="16"/>
      <c r="T58" s="1">
        <v>8.67</v>
      </c>
      <c r="U58" s="1">
        <v>6.93</v>
      </c>
      <c r="V58" s="16"/>
      <c r="W58" s="1">
        <v>0</v>
      </c>
      <c r="X58" s="12">
        <v>36144.959999999999</v>
      </c>
      <c r="Y58" s="2">
        <v>25199.86</v>
      </c>
      <c r="Z58" s="1">
        <v>324</v>
      </c>
      <c r="AA58" s="1">
        <v>82</v>
      </c>
      <c r="AB58" s="1">
        <v>127</v>
      </c>
      <c r="AC58" s="1">
        <v>98</v>
      </c>
      <c r="AD58" s="1">
        <v>442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191</v>
      </c>
      <c r="AU58" s="1">
        <v>65</v>
      </c>
      <c r="AV58" s="1">
        <v>141</v>
      </c>
      <c r="AW58" s="1">
        <v>159</v>
      </c>
      <c r="AX58" s="1">
        <v>218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161</v>
      </c>
      <c r="BE58" s="1">
        <v>20</v>
      </c>
      <c r="BF58" s="1">
        <v>71</v>
      </c>
      <c r="BG58" s="1">
        <v>36</v>
      </c>
      <c r="BH58" s="1">
        <v>208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>
      <c r="A59" s="1">
        <v>70306</v>
      </c>
      <c r="B59" s="1" t="s">
        <v>204</v>
      </c>
      <c r="C59" s="1">
        <v>16</v>
      </c>
      <c r="D59" s="1">
        <v>285</v>
      </c>
      <c r="E59" s="1" t="s">
        <v>64</v>
      </c>
      <c r="F59" s="1">
        <v>558</v>
      </c>
      <c r="G59" s="1" t="s">
        <v>67</v>
      </c>
      <c r="H59" s="2">
        <v>81.209999999999994</v>
      </c>
      <c r="I59" s="2">
        <v>1299.3599999999999</v>
      </c>
      <c r="J59" s="10">
        <f t="shared" si="2"/>
        <v>0</v>
      </c>
      <c r="K59" s="11">
        <f t="shared" si="3"/>
        <v>0</v>
      </c>
      <c r="L59" s="1">
        <v>5.91</v>
      </c>
      <c r="M59" s="1">
        <v>6.12</v>
      </c>
      <c r="N59" s="77">
        <f>VLOOKUP(A59:A323,'230426'!$A$3:$N$267,14,FALSE)</f>
        <v>0</v>
      </c>
      <c r="O59" s="77">
        <f t="shared" si="4"/>
        <v>6.12</v>
      </c>
      <c r="P59" s="16"/>
      <c r="Q59" s="1">
        <v>12.22</v>
      </c>
      <c r="R59" s="1">
        <v>6.88</v>
      </c>
      <c r="S59" s="16"/>
      <c r="T59" s="1">
        <v>1.84</v>
      </c>
      <c r="U59" s="1">
        <v>6.06</v>
      </c>
      <c r="V59" s="16"/>
      <c r="W59" s="1">
        <v>0</v>
      </c>
      <c r="X59" s="12">
        <v>25946.59</v>
      </c>
      <c r="Y59" s="2">
        <v>24769.05</v>
      </c>
      <c r="Z59" s="1">
        <v>36</v>
      </c>
      <c r="AA59" s="1">
        <v>42</v>
      </c>
      <c r="AB59" s="1">
        <v>27</v>
      </c>
      <c r="AC59" s="1">
        <v>21</v>
      </c>
      <c r="AD59" s="1">
        <v>98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58</v>
      </c>
      <c r="AU59" s="1">
        <v>82</v>
      </c>
      <c r="AV59" s="1">
        <v>65</v>
      </c>
      <c r="AW59" s="1">
        <v>63</v>
      </c>
      <c r="AX59" s="1">
        <v>110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5</v>
      </c>
      <c r="BE59" s="1">
        <v>32</v>
      </c>
      <c r="BF59" s="1">
        <v>4</v>
      </c>
      <c r="BG59" s="1">
        <v>9</v>
      </c>
      <c r="BH59" s="1">
        <v>97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>
      <c r="A60" s="1">
        <v>70011</v>
      </c>
      <c r="B60" s="1" t="s">
        <v>101</v>
      </c>
      <c r="C60" s="1">
        <v>15</v>
      </c>
      <c r="D60" s="1">
        <v>285</v>
      </c>
      <c r="E60" s="1" t="s">
        <v>64</v>
      </c>
      <c r="F60" s="1">
        <v>562</v>
      </c>
      <c r="G60" s="1" t="s">
        <v>65</v>
      </c>
      <c r="H60" s="2">
        <v>27.955400000000001</v>
      </c>
      <c r="I60" s="2">
        <v>419.33100000000002</v>
      </c>
      <c r="J60" s="10">
        <f t="shared" si="2"/>
        <v>0</v>
      </c>
      <c r="K60" s="11">
        <f t="shared" si="3"/>
        <v>0</v>
      </c>
      <c r="L60" s="1">
        <v>47.4</v>
      </c>
      <c r="M60" s="1">
        <v>3.13</v>
      </c>
      <c r="N60" s="77">
        <f>VLOOKUP(A60:A324,'230426'!$A$3:$N$267,14,FALSE)</f>
        <v>78</v>
      </c>
      <c r="O60" s="77">
        <f t="shared" si="4"/>
        <v>81.13</v>
      </c>
      <c r="P60" s="16"/>
      <c r="Q60" s="1">
        <v>70.97</v>
      </c>
      <c r="R60" s="1">
        <v>7.73</v>
      </c>
      <c r="S60" s="16"/>
      <c r="T60" s="1">
        <v>31.47</v>
      </c>
      <c r="U60" s="1">
        <v>44.93</v>
      </c>
      <c r="V60" s="16"/>
      <c r="W60" s="1">
        <v>0</v>
      </c>
      <c r="X60" s="12">
        <v>62829.760000000002</v>
      </c>
      <c r="Y60" s="2">
        <v>23398.67</v>
      </c>
      <c r="Z60" s="1">
        <v>338</v>
      </c>
      <c r="AA60" s="1">
        <v>253</v>
      </c>
      <c r="AB60" s="1">
        <v>207</v>
      </c>
      <c r="AC60" s="1">
        <v>79</v>
      </c>
      <c r="AD60" s="1">
        <v>47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437</v>
      </c>
      <c r="AU60" s="1">
        <v>333</v>
      </c>
      <c r="AV60" s="1">
        <v>341</v>
      </c>
      <c r="AW60" s="1">
        <v>240</v>
      </c>
      <c r="AX60" s="1">
        <v>116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232</v>
      </c>
      <c r="BE60" s="1">
        <v>206</v>
      </c>
      <c r="BF60" s="1">
        <v>187</v>
      </c>
      <c r="BG60" s="1">
        <v>-100</v>
      </c>
      <c r="BH60" s="1">
        <v>674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>
      <c r="A61" s="1">
        <v>70042</v>
      </c>
      <c r="B61" s="1" t="s">
        <v>182</v>
      </c>
      <c r="C61" s="1">
        <v>25</v>
      </c>
      <c r="D61" s="1">
        <v>285</v>
      </c>
      <c r="E61" s="1" t="s">
        <v>64</v>
      </c>
      <c r="F61" s="1">
        <v>387</v>
      </c>
      <c r="G61" s="1" t="s">
        <v>94</v>
      </c>
      <c r="H61" s="2">
        <v>27.499500000000001</v>
      </c>
      <c r="I61" s="2">
        <v>687.48749999999995</v>
      </c>
      <c r="J61" s="10">
        <f t="shared" si="2"/>
        <v>0</v>
      </c>
      <c r="K61" s="11">
        <f t="shared" si="3"/>
        <v>0</v>
      </c>
      <c r="L61" s="1">
        <v>19.66</v>
      </c>
      <c r="M61" s="1">
        <v>10.44</v>
      </c>
      <c r="N61" s="77">
        <f>VLOOKUP(A61:A325,'230426'!$A$3:$N$267,14,FALSE)</f>
        <v>10</v>
      </c>
      <c r="O61" s="77">
        <f t="shared" si="4"/>
        <v>20.439999999999998</v>
      </c>
      <c r="P61" s="16"/>
      <c r="Q61" s="1">
        <v>30.72</v>
      </c>
      <c r="R61" s="1">
        <v>18</v>
      </c>
      <c r="S61" s="16"/>
      <c r="T61" s="1">
        <v>12.58</v>
      </c>
      <c r="U61" s="1">
        <v>5.4</v>
      </c>
      <c r="V61" s="16"/>
      <c r="W61" s="1">
        <v>0</v>
      </c>
      <c r="X61" s="12">
        <v>43284.21</v>
      </c>
      <c r="Y61" s="2">
        <v>23264.58</v>
      </c>
      <c r="Z61" s="1">
        <v>101</v>
      </c>
      <c r="AA61" s="1">
        <v>353</v>
      </c>
      <c r="AB61" s="1">
        <v>149</v>
      </c>
      <c r="AC61" s="1">
        <v>130</v>
      </c>
      <c r="AD61" s="1">
        <v>261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297</v>
      </c>
      <c r="AU61" s="1">
        <v>180</v>
      </c>
      <c r="AV61" s="1">
        <v>293</v>
      </c>
      <c r="AW61" s="1">
        <v>176</v>
      </c>
      <c r="AX61" s="1">
        <v>450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91</v>
      </c>
      <c r="BE61" s="1">
        <v>83</v>
      </c>
      <c r="BF61" s="1">
        <v>161</v>
      </c>
      <c r="BG61" s="1">
        <v>42</v>
      </c>
      <c r="BH61" s="1">
        <v>135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>
      <c r="A62" s="1">
        <v>70098</v>
      </c>
      <c r="B62" s="1" t="s">
        <v>278</v>
      </c>
      <c r="C62" s="1">
        <v>24</v>
      </c>
      <c r="D62" s="1">
        <v>285</v>
      </c>
      <c r="E62" s="1" t="s">
        <v>64</v>
      </c>
      <c r="F62" s="1">
        <v>558</v>
      </c>
      <c r="G62" s="1" t="s">
        <v>67</v>
      </c>
      <c r="H62" s="2">
        <v>51.47</v>
      </c>
      <c r="I62" s="2">
        <v>1235.28</v>
      </c>
      <c r="J62" s="10">
        <f t="shared" si="2"/>
        <v>0</v>
      </c>
      <c r="K62" s="11">
        <f t="shared" si="3"/>
        <v>0</v>
      </c>
      <c r="L62" s="1">
        <v>1.19</v>
      </c>
      <c r="M62" s="1">
        <v>0.57999999999999996</v>
      </c>
      <c r="N62" s="77">
        <f>VLOOKUP(A62:A326,'230426'!$A$3:$N$267,14,FALSE)</f>
        <v>3</v>
      </c>
      <c r="O62" s="77">
        <f t="shared" si="4"/>
        <v>3.58</v>
      </c>
      <c r="P62" s="16"/>
      <c r="Q62" s="1">
        <v>1.81</v>
      </c>
      <c r="R62" s="1">
        <v>4.96</v>
      </c>
      <c r="S62" s="16"/>
      <c r="T62" s="1">
        <v>2.17</v>
      </c>
      <c r="U62" s="1">
        <v>13</v>
      </c>
      <c r="V62" s="16"/>
      <c r="W62" s="1">
        <v>0</v>
      </c>
      <c r="X62" s="14">
        <v>6382.28</v>
      </c>
      <c r="Y62" s="2">
        <v>22904.15</v>
      </c>
      <c r="Z62" s="1">
        <v>11</v>
      </c>
      <c r="AA62" s="1">
        <v>6</v>
      </c>
      <c r="AB62" s="1">
        <v>3</v>
      </c>
      <c r="AC62" s="1">
        <v>23</v>
      </c>
      <c r="AD62" s="1">
        <v>14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9</v>
      </c>
      <c r="AU62" s="1">
        <v>4</v>
      </c>
      <c r="AV62" s="1">
        <v>26</v>
      </c>
      <c r="AW62" s="1">
        <v>13</v>
      </c>
      <c r="AX62" s="1">
        <v>119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7</v>
      </c>
      <c r="BE62" s="1">
        <v>12</v>
      </c>
      <c r="BF62" s="1">
        <v>29</v>
      </c>
      <c r="BG62" s="1">
        <v>20</v>
      </c>
      <c r="BH62" s="1">
        <v>312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>
      <c r="A63" s="1">
        <v>70337</v>
      </c>
      <c r="B63" s="1" t="s">
        <v>208</v>
      </c>
      <c r="C63" s="1">
        <v>12</v>
      </c>
      <c r="D63" s="1">
        <v>285</v>
      </c>
      <c r="E63" s="1" t="s">
        <v>64</v>
      </c>
      <c r="F63" s="1">
        <v>285</v>
      </c>
      <c r="G63" s="1" t="s">
        <v>64</v>
      </c>
      <c r="H63" s="2">
        <v>30.69</v>
      </c>
      <c r="I63" s="2">
        <v>368.28</v>
      </c>
      <c r="J63" s="10">
        <f t="shared" si="2"/>
        <v>0</v>
      </c>
      <c r="K63" s="11">
        <f t="shared" si="3"/>
        <v>0</v>
      </c>
      <c r="L63" s="1">
        <v>5.58</v>
      </c>
      <c r="M63" s="1">
        <v>13.92</v>
      </c>
      <c r="N63" s="77">
        <f>VLOOKUP(A63:A327,'230426'!$A$3:$N$267,14,FALSE)</f>
        <v>0</v>
      </c>
      <c r="O63" s="77">
        <f t="shared" si="4"/>
        <v>13.92</v>
      </c>
      <c r="P63" s="16"/>
      <c r="Q63" s="1">
        <v>28.46</v>
      </c>
      <c r="R63" s="1">
        <v>38.17</v>
      </c>
      <c r="S63" s="16"/>
      <c r="T63" s="1">
        <v>7.71</v>
      </c>
      <c r="U63" s="1">
        <v>7.67</v>
      </c>
      <c r="V63" s="16"/>
      <c r="W63" s="1">
        <v>0</v>
      </c>
      <c r="X63" s="12">
        <v>15375.69</v>
      </c>
      <c r="Y63" s="2">
        <v>22004.73</v>
      </c>
      <c r="Z63" s="1">
        <v>29</v>
      </c>
      <c r="AA63" s="1">
        <v>35</v>
      </c>
      <c r="AB63" s="1">
        <v>15</v>
      </c>
      <c r="AC63" s="1">
        <v>11</v>
      </c>
      <c r="AD63" s="1">
        <v>167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116</v>
      </c>
      <c r="AU63" s="1">
        <v>99</v>
      </c>
      <c r="AV63" s="1">
        <v>161</v>
      </c>
      <c r="AW63" s="1">
        <v>30</v>
      </c>
      <c r="AX63" s="1">
        <v>458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29</v>
      </c>
      <c r="BE63" s="1">
        <v>28</v>
      </c>
      <c r="BF63" s="1">
        <v>41</v>
      </c>
      <c r="BG63" s="1">
        <v>17</v>
      </c>
      <c r="BH63" s="1">
        <v>92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>
      <c r="A64" s="1">
        <v>70406</v>
      </c>
      <c r="B64" s="1" t="s">
        <v>180</v>
      </c>
      <c r="C64" s="1">
        <v>20</v>
      </c>
      <c r="D64" s="1">
        <v>285</v>
      </c>
      <c r="E64" s="1" t="s">
        <v>64</v>
      </c>
      <c r="F64" s="1">
        <v>562</v>
      </c>
      <c r="G64" s="1" t="s">
        <v>65</v>
      </c>
      <c r="H64" s="2">
        <v>68.760000000000005</v>
      </c>
      <c r="I64" s="2">
        <v>1375.2</v>
      </c>
      <c r="J64" s="10">
        <f t="shared" si="2"/>
        <v>0</v>
      </c>
      <c r="K64" s="11">
        <f t="shared" si="3"/>
        <v>0</v>
      </c>
      <c r="L64" s="1">
        <v>1.27</v>
      </c>
      <c r="M64" s="1">
        <v>1.5</v>
      </c>
      <c r="N64" s="77">
        <f>VLOOKUP(A64:A328,'230426'!$A$3:$N$267,14,FALSE)</f>
        <v>0</v>
      </c>
      <c r="O64" s="77">
        <f t="shared" si="4"/>
        <v>1.5</v>
      </c>
      <c r="P64" s="16"/>
      <c r="Q64" s="1">
        <v>8.6</v>
      </c>
      <c r="R64" s="1">
        <v>8.6999999999999993</v>
      </c>
      <c r="S64" s="16"/>
      <c r="T64" s="1">
        <v>2.25</v>
      </c>
      <c r="U64" s="1">
        <v>5.65</v>
      </c>
      <c r="V64" s="16"/>
      <c r="W64" s="1">
        <v>0</v>
      </c>
      <c r="X64" s="12">
        <v>16674.3</v>
      </c>
      <c r="Y64" s="2">
        <v>21796.92</v>
      </c>
      <c r="Z64" s="1">
        <v>8</v>
      </c>
      <c r="AA64" s="1">
        <v>0</v>
      </c>
      <c r="AB64" s="1">
        <v>15</v>
      </c>
      <c r="AC64" s="1">
        <v>5</v>
      </c>
      <c r="AD64" s="1">
        <v>30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30</v>
      </c>
      <c r="AU64" s="1">
        <v>38</v>
      </c>
      <c r="AV64" s="1">
        <v>87</v>
      </c>
      <c r="AW64" s="1">
        <v>72</v>
      </c>
      <c r="AX64" s="1">
        <v>174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6</v>
      </c>
      <c r="BE64" s="1">
        <v>17</v>
      </c>
      <c r="BF64" s="1">
        <v>17</v>
      </c>
      <c r="BG64" s="1">
        <v>27</v>
      </c>
      <c r="BH64" s="1">
        <v>113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>
      <c r="A65" s="1">
        <v>70087</v>
      </c>
      <c r="B65" s="1" t="s">
        <v>115</v>
      </c>
      <c r="C65" s="1">
        <v>25</v>
      </c>
      <c r="D65" s="1">
        <v>285</v>
      </c>
      <c r="E65" s="1" t="s">
        <v>64</v>
      </c>
      <c r="F65" s="1">
        <v>35</v>
      </c>
      <c r="G65" s="1" t="s">
        <v>76</v>
      </c>
      <c r="H65" s="2">
        <v>42.321100000000001</v>
      </c>
      <c r="I65" s="2">
        <v>1058.0274999999999</v>
      </c>
      <c r="J65" s="10">
        <f t="shared" si="2"/>
        <v>0</v>
      </c>
      <c r="K65" s="11">
        <f t="shared" si="3"/>
        <v>0</v>
      </c>
      <c r="L65" s="1">
        <v>13.72</v>
      </c>
      <c r="M65" s="1">
        <v>1.92</v>
      </c>
      <c r="N65" s="77">
        <f>VLOOKUP(A65:A329,'230426'!$A$3:$N$267,14,FALSE)</f>
        <v>0</v>
      </c>
      <c r="O65" s="77">
        <f t="shared" si="4"/>
        <v>1.92</v>
      </c>
      <c r="P65" s="16"/>
      <c r="Q65" s="1">
        <v>13.44</v>
      </c>
      <c r="R65" s="1">
        <v>8.64</v>
      </c>
      <c r="S65" s="16"/>
      <c r="T65" s="1">
        <v>14.34</v>
      </c>
      <c r="U65" s="1">
        <v>9.9600000000000009</v>
      </c>
      <c r="V65" s="16"/>
      <c r="W65" s="1">
        <v>0</v>
      </c>
      <c r="X65" s="12">
        <v>43908.14</v>
      </c>
      <c r="Y65" s="2">
        <v>21710.720000000001</v>
      </c>
      <c r="Z65" s="1">
        <v>246</v>
      </c>
      <c r="AA65" s="1">
        <v>82</v>
      </c>
      <c r="AB65" s="1">
        <v>2</v>
      </c>
      <c r="AC65" s="1">
        <v>108</v>
      </c>
      <c r="AD65" s="1">
        <v>48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121</v>
      </c>
      <c r="AU65" s="1">
        <v>106</v>
      </c>
      <c r="AV65" s="1">
        <v>92</v>
      </c>
      <c r="AW65" s="1">
        <v>140</v>
      </c>
      <c r="AX65" s="1">
        <v>216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164</v>
      </c>
      <c r="BE65" s="1">
        <v>62</v>
      </c>
      <c r="BF65" s="1">
        <v>140</v>
      </c>
      <c r="BG65" s="1">
        <v>47</v>
      </c>
      <c r="BH65" s="1">
        <v>249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>
      <c r="A66" s="1">
        <v>70055</v>
      </c>
      <c r="B66" s="1" t="s">
        <v>139</v>
      </c>
      <c r="C66" s="1">
        <v>28</v>
      </c>
      <c r="D66" s="1">
        <v>285</v>
      </c>
      <c r="E66" s="1" t="s">
        <v>64</v>
      </c>
      <c r="F66" s="1">
        <v>974</v>
      </c>
      <c r="G66" s="1" t="s">
        <v>110</v>
      </c>
      <c r="H66" s="2">
        <v>33.523099999999999</v>
      </c>
      <c r="I66" s="2">
        <v>938.64679999999998</v>
      </c>
      <c r="J66" s="10">
        <f t="shared" si="2"/>
        <v>0</v>
      </c>
      <c r="K66" s="11">
        <f t="shared" si="3"/>
        <v>0</v>
      </c>
      <c r="L66" s="1">
        <v>3.82</v>
      </c>
      <c r="M66" s="1">
        <v>2.0699999999999998</v>
      </c>
      <c r="N66" s="77">
        <f>VLOOKUP(A66:A330,'230426'!$A$3:$N$267,14,FALSE)</f>
        <v>0</v>
      </c>
      <c r="O66" s="77">
        <f t="shared" si="4"/>
        <v>2.0699999999999998</v>
      </c>
      <c r="P66" s="16"/>
      <c r="Q66" s="1">
        <v>9.73</v>
      </c>
      <c r="R66" s="1">
        <v>8.93</v>
      </c>
      <c r="S66" s="16"/>
      <c r="T66" s="1">
        <v>4.4800000000000004</v>
      </c>
      <c r="U66" s="1">
        <v>10.96</v>
      </c>
      <c r="V66" s="16"/>
      <c r="W66" s="1">
        <v>0</v>
      </c>
      <c r="X66" s="12">
        <v>16929.169999999998</v>
      </c>
      <c r="Y66" s="2">
        <v>20616.71</v>
      </c>
      <c r="Z66" s="1">
        <v>34</v>
      </c>
      <c r="AA66" s="1">
        <v>33</v>
      </c>
      <c r="AB66" s="1">
        <v>31</v>
      </c>
      <c r="AC66" s="1">
        <v>51</v>
      </c>
      <c r="AD66" s="1">
        <v>58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148</v>
      </c>
      <c r="AU66" s="1">
        <v>82</v>
      </c>
      <c r="AV66" s="1">
        <v>38</v>
      </c>
      <c r="AW66" s="1">
        <v>91</v>
      </c>
      <c r="AX66" s="1">
        <v>250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20</v>
      </c>
      <c r="BE66" s="1">
        <v>93</v>
      </c>
      <c r="BF66" s="1">
        <v>41</v>
      </c>
      <c r="BG66" s="1">
        <v>36</v>
      </c>
      <c r="BH66" s="1">
        <v>307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>
      <c r="A67" s="1">
        <v>70069</v>
      </c>
      <c r="B67" s="1" t="s">
        <v>205</v>
      </c>
      <c r="C67" s="1">
        <v>12</v>
      </c>
      <c r="D67" s="1">
        <v>285</v>
      </c>
      <c r="E67" s="1" t="s">
        <v>64</v>
      </c>
      <c r="F67" s="1">
        <v>570</v>
      </c>
      <c r="G67" s="1" t="s">
        <v>72</v>
      </c>
      <c r="H67" s="2">
        <v>74.209999999999994</v>
      </c>
      <c r="I67" s="2">
        <v>890.52</v>
      </c>
      <c r="J67" s="10">
        <f t="shared" si="2"/>
        <v>0</v>
      </c>
      <c r="K67" s="11">
        <f t="shared" si="3"/>
        <v>0</v>
      </c>
      <c r="L67" s="1">
        <v>2.04</v>
      </c>
      <c r="M67" s="1">
        <v>3.92</v>
      </c>
      <c r="N67" s="77">
        <f>VLOOKUP(A67:A331,'230426'!$A$3:$N$267,14,FALSE)</f>
        <v>0</v>
      </c>
      <c r="O67" s="77">
        <f t="shared" si="4"/>
        <v>3.92</v>
      </c>
      <c r="P67" s="16"/>
      <c r="Q67" s="1">
        <v>3.04</v>
      </c>
      <c r="R67" s="1">
        <v>3</v>
      </c>
      <c r="S67" s="16"/>
      <c r="T67" s="1">
        <v>10.25</v>
      </c>
      <c r="U67" s="1">
        <v>13.92</v>
      </c>
      <c r="V67" s="16"/>
      <c r="W67" s="1">
        <v>0</v>
      </c>
      <c r="X67" s="12">
        <v>13654.64</v>
      </c>
      <c r="Y67" s="2">
        <v>18552.5</v>
      </c>
      <c r="Z67" s="1">
        <v>1</v>
      </c>
      <c r="AA67" s="1">
        <v>1</v>
      </c>
      <c r="AB67" s="1">
        <v>23</v>
      </c>
      <c r="AC67" s="1">
        <v>0</v>
      </c>
      <c r="AD67" s="1">
        <v>47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7</v>
      </c>
      <c r="AU67" s="1">
        <v>32</v>
      </c>
      <c r="AV67" s="1">
        <v>11</v>
      </c>
      <c r="AW67" s="1">
        <v>5</v>
      </c>
      <c r="AX67" s="1">
        <v>36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52</v>
      </c>
      <c r="BE67" s="1">
        <v>12</v>
      </c>
      <c r="BF67" s="1">
        <v>50</v>
      </c>
      <c r="BG67" s="1">
        <v>30</v>
      </c>
      <c r="BH67" s="1">
        <v>167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>
      <c r="A68" s="1">
        <v>70129</v>
      </c>
      <c r="B68" s="1" t="s">
        <v>142</v>
      </c>
      <c r="C68" s="1">
        <v>16</v>
      </c>
      <c r="D68" s="1">
        <v>285</v>
      </c>
      <c r="E68" s="1" t="s">
        <v>64</v>
      </c>
      <c r="F68" s="1">
        <v>558</v>
      </c>
      <c r="G68" s="1" t="s">
        <v>67</v>
      </c>
      <c r="H68" s="2">
        <v>47.85</v>
      </c>
      <c r="I68" s="2">
        <v>765.6</v>
      </c>
      <c r="J68" s="10">
        <f t="shared" si="2"/>
        <v>0</v>
      </c>
      <c r="K68" s="11">
        <f t="shared" si="3"/>
        <v>0</v>
      </c>
      <c r="L68" s="1">
        <v>5.59</v>
      </c>
      <c r="M68" s="1">
        <v>6.19</v>
      </c>
      <c r="N68" s="77">
        <f>VLOOKUP(A68:A332,'230426'!$A$3:$N$267,14,FALSE)</f>
        <v>0</v>
      </c>
      <c r="O68" s="77">
        <f t="shared" si="4"/>
        <v>6.19</v>
      </c>
      <c r="P68" s="16"/>
      <c r="Q68" s="1">
        <v>12.97</v>
      </c>
      <c r="R68" s="1">
        <v>8.75</v>
      </c>
      <c r="S68" s="16"/>
      <c r="T68" s="1">
        <v>9</v>
      </c>
      <c r="U68" s="1">
        <v>8.8800000000000008</v>
      </c>
      <c r="V68" s="16"/>
      <c r="W68" s="1">
        <v>0</v>
      </c>
      <c r="X68" s="12">
        <v>21101.85</v>
      </c>
      <c r="Y68" s="2">
        <v>18230.849999999999</v>
      </c>
      <c r="Z68" s="1">
        <v>38</v>
      </c>
      <c r="AA68" s="1">
        <v>19</v>
      </c>
      <c r="AB68" s="1">
        <v>26</v>
      </c>
      <c r="AC68" s="1">
        <v>32</v>
      </c>
      <c r="AD68" s="1">
        <v>99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109</v>
      </c>
      <c r="AU68" s="1">
        <v>42</v>
      </c>
      <c r="AV68" s="1">
        <v>47</v>
      </c>
      <c r="AW68" s="1">
        <v>61</v>
      </c>
      <c r="AX68" s="1">
        <v>140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36</v>
      </c>
      <c r="BE68" s="1">
        <v>18</v>
      </c>
      <c r="BF68" s="1">
        <v>86</v>
      </c>
      <c r="BG68" s="1">
        <v>26</v>
      </c>
      <c r="BH68" s="1">
        <v>142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>
      <c r="A69" s="1">
        <v>70013</v>
      </c>
      <c r="B69" s="1" t="s">
        <v>84</v>
      </c>
      <c r="C69" s="1">
        <v>5</v>
      </c>
      <c r="D69" s="1">
        <v>285</v>
      </c>
      <c r="E69" s="1" t="s">
        <v>64</v>
      </c>
      <c r="F69" s="1">
        <v>562</v>
      </c>
      <c r="G69" s="1" t="s">
        <v>65</v>
      </c>
      <c r="H69" s="2">
        <v>59.645299999999999</v>
      </c>
      <c r="I69" s="2">
        <v>298.22649999999999</v>
      </c>
      <c r="J69" s="10">
        <f t="shared" si="2"/>
        <v>0</v>
      </c>
      <c r="K69" s="11">
        <f t="shared" si="3"/>
        <v>0</v>
      </c>
      <c r="L69" s="1">
        <v>73.900000000000006</v>
      </c>
      <c r="M69" s="1">
        <v>-5.6</v>
      </c>
      <c r="N69" s="76">
        <v>58</v>
      </c>
      <c r="O69" s="77">
        <f t="shared" si="4"/>
        <v>52.4</v>
      </c>
      <c r="P69" s="16"/>
      <c r="Q69" s="1">
        <v>125.2</v>
      </c>
      <c r="R69" s="1">
        <v>30.8</v>
      </c>
      <c r="S69" s="16"/>
      <c r="T69" s="1">
        <v>37.1</v>
      </c>
      <c r="U69" s="1">
        <v>35.4</v>
      </c>
      <c r="V69" s="16"/>
      <c r="W69" s="1">
        <v>0</v>
      </c>
      <c r="X69" s="12">
        <v>70441.100000000006</v>
      </c>
      <c r="Y69" s="2">
        <v>18072.53</v>
      </c>
      <c r="Z69" s="1">
        <v>219</v>
      </c>
      <c r="AA69" s="1">
        <v>75</v>
      </c>
      <c r="AB69" s="1">
        <v>84</v>
      </c>
      <c r="AC69" s="1">
        <v>58</v>
      </c>
      <c r="AD69" s="1">
        <v>-28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225</v>
      </c>
      <c r="AU69" s="1">
        <v>225</v>
      </c>
      <c r="AV69" s="1">
        <v>198</v>
      </c>
      <c r="AW69" s="1">
        <v>181</v>
      </c>
      <c r="AX69" s="1">
        <v>154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83</v>
      </c>
      <c r="BE69" s="1">
        <v>26</v>
      </c>
      <c r="BF69" s="1">
        <v>62</v>
      </c>
      <c r="BG69" s="1">
        <v>55</v>
      </c>
      <c r="BH69" s="1">
        <v>177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>
      <c r="A70" s="1">
        <v>70135</v>
      </c>
      <c r="B70" s="1" t="s">
        <v>80</v>
      </c>
      <c r="C70" s="1">
        <v>15</v>
      </c>
      <c r="D70" s="1">
        <v>285</v>
      </c>
      <c r="E70" s="1" t="s">
        <v>64</v>
      </c>
      <c r="F70" s="1">
        <v>567</v>
      </c>
      <c r="G70" s="1" t="s">
        <v>74</v>
      </c>
      <c r="H70" s="2">
        <v>49.295400000000001</v>
      </c>
      <c r="I70" s="2">
        <v>739.43100000000004</v>
      </c>
      <c r="J70" s="10">
        <f t="shared" si="2"/>
        <v>0</v>
      </c>
      <c r="K70" s="11">
        <f t="shared" si="3"/>
        <v>0</v>
      </c>
      <c r="L70" s="1">
        <v>18</v>
      </c>
      <c r="M70" s="1">
        <v>1.47</v>
      </c>
      <c r="N70" s="77">
        <f>VLOOKUP(A70:A334,'230426'!$A$3:$N$267,14,FALSE)</f>
        <v>10</v>
      </c>
      <c r="O70" s="77">
        <f t="shared" si="4"/>
        <v>11.47</v>
      </c>
      <c r="P70" s="16"/>
      <c r="Q70" s="1">
        <v>22.57</v>
      </c>
      <c r="R70" s="1">
        <v>6.07</v>
      </c>
      <c r="S70" s="16"/>
      <c r="T70" s="1">
        <v>12.17</v>
      </c>
      <c r="U70" s="1">
        <v>16.07</v>
      </c>
      <c r="V70" s="16"/>
      <c r="W70" s="1">
        <v>0</v>
      </c>
      <c r="X70" s="12">
        <v>38992.660000000003</v>
      </c>
      <c r="Y70" s="2">
        <v>17450.57</v>
      </c>
      <c r="Z70" s="1">
        <v>128</v>
      </c>
      <c r="AA70" s="1">
        <v>38</v>
      </c>
      <c r="AB70" s="1">
        <v>93</v>
      </c>
      <c r="AC70" s="1">
        <v>60</v>
      </c>
      <c r="AD70" s="1">
        <v>22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174</v>
      </c>
      <c r="AU70" s="1">
        <v>58</v>
      </c>
      <c r="AV70" s="1">
        <v>89</v>
      </c>
      <c r="AW70" s="1">
        <v>93</v>
      </c>
      <c r="AX70" s="1">
        <v>91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89</v>
      </c>
      <c r="BE70" s="1">
        <v>40</v>
      </c>
      <c r="BF70" s="1">
        <v>92</v>
      </c>
      <c r="BG70" s="1">
        <v>-37</v>
      </c>
      <c r="BH70" s="1">
        <v>241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>
      <c r="A71" s="1">
        <v>70169</v>
      </c>
      <c r="B71" s="1" t="s">
        <v>137</v>
      </c>
      <c r="C71" s="1">
        <v>15</v>
      </c>
      <c r="D71" s="1">
        <v>285</v>
      </c>
      <c r="E71" s="1" t="s">
        <v>64</v>
      </c>
      <c r="F71" s="1">
        <v>562</v>
      </c>
      <c r="G71" s="1" t="s">
        <v>65</v>
      </c>
      <c r="H71" s="2">
        <v>30.07</v>
      </c>
      <c r="I71" s="2">
        <v>451.05</v>
      </c>
      <c r="J71" s="10">
        <f t="shared" si="2"/>
        <v>0</v>
      </c>
      <c r="K71" s="11">
        <f t="shared" si="3"/>
        <v>0</v>
      </c>
      <c r="L71" s="1">
        <v>14</v>
      </c>
      <c r="M71" s="1">
        <v>6.13</v>
      </c>
      <c r="N71" s="77">
        <f>VLOOKUP(A71:A335,'230426'!$A$3:$N$267,14,FALSE)</f>
        <v>5</v>
      </c>
      <c r="O71" s="77">
        <f t="shared" si="4"/>
        <v>11.129999999999999</v>
      </c>
      <c r="P71" s="16"/>
      <c r="Q71" s="1">
        <v>32.369999999999997</v>
      </c>
      <c r="R71" s="1">
        <v>18.399999999999999</v>
      </c>
      <c r="S71" s="16"/>
      <c r="T71" s="1">
        <v>6.83</v>
      </c>
      <c r="U71" s="1">
        <v>14</v>
      </c>
      <c r="V71" s="16"/>
      <c r="W71" s="1">
        <v>0</v>
      </c>
      <c r="X71" s="12">
        <v>23995.86</v>
      </c>
      <c r="Y71" s="2">
        <v>17380.46</v>
      </c>
      <c r="Z71" s="1">
        <v>82</v>
      </c>
      <c r="AA71" s="1">
        <v>44</v>
      </c>
      <c r="AB71" s="1">
        <v>100</v>
      </c>
      <c r="AC71" s="1">
        <v>12</v>
      </c>
      <c r="AD71" s="1">
        <v>92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117</v>
      </c>
      <c r="AU71" s="1">
        <v>195</v>
      </c>
      <c r="AV71" s="1">
        <v>192</v>
      </c>
      <c r="AW71" s="1">
        <v>158</v>
      </c>
      <c r="AX71" s="1">
        <v>276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15</v>
      </c>
      <c r="BE71" s="1">
        <v>69</v>
      </c>
      <c r="BF71" s="1">
        <v>26</v>
      </c>
      <c r="BG71" s="1">
        <v>54</v>
      </c>
      <c r="BH71" s="1">
        <v>210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>
      <c r="A72" s="1">
        <v>70040</v>
      </c>
      <c r="B72" s="1" t="s">
        <v>121</v>
      </c>
      <c r="C72" s="1">
        <v>25</v>
      </c>
      <c r="D72" s="1">
        <v>285</v>
      </c>
      <c r="E72" s="1" t="s">
        <v>64</v>
      </c>
      <c r="F72" s="1">
        <v>35</v>
      </c>
      <c r="G72" s="1" t="s">
        <v>76</v>
      </c>
      <c r="H72" s="2">
        <v>42.5</v>
      </c>
      <c r="I72" s="2">
        <v>1062.5</v>
      </c>
      <c r="J72" s="10">
        <f t="shared" si="2"/>
        <v>0</v>
      </c>
      <c r="K72" s="11">
        <f t="shared" si="3"/>
        <v>0</v>
      </c>
      <c r="L72" s="1">
        <v>2.2599999999999998</v>
      </c>
      <c r="M72" s="1">
        <v>1.36</v>
      </c>
      <c r="N72" s="77">
        <f>VLOOKUP(A72:A336,'230426'!$A$3:$N$267,14,FALSE)</f>
        <v>0</v>
      </c>
      <c r="O72" s="77">
        <f t="shared" si="4"/>
        <v>1.36</v>
      </c>
      <c r="P72" s="16"/>
      <c r="Q72" s="1">
        <v>9.9</v>
      </c>
      <c r="R72" s="1">
        <v>7.08</v>
      </c>
      <c r="S72" s="16"/>
      <c r="T72" s="1">
        <v>5.38</v>
      </c>
      <c r="U72" s="1">
        <v>7.56</v>
      </c>
      <c r="V72" s="16"/>
      <c r="W72" s="1">
        <v>0</v>
      </c>
      <c r="X72" s="12">
        <v>18636.25</v>
      </c>
      <c r="Y72" s="2">
        <v>17000</v>
      </c>
      <c r="Z72" s="1">
        <v>18</v>
      </c>
      <c r="AA72" s="1">
        <v>5</v>
      </c>
      <c r="AB72" s="1">
        <v>36</v>
      </c>
      <c r="AC72" s="1">
        <v>0</v>
      </c>
      <c r="AD72" s="1">
        <v>34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84</v>
      </c>
      <c r="AU72" s="1">
        <v>102</v>
      </c>
      <c r="AV72" s="1">
        <v>71</v>
      </c>
      <c r="AW72" s="1">
        <v>83</v>
      </c>
      <c r="AX72" s="1">
        <v>177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17</v>
      </c>
      <c r="BE72" s="1">
        <v>55</v>
      </c>
      <c r="BF72" s="1">
        <v>124</v>
      </c>
      <c r="BG72" s="1">
        <v>-68</v>
      </c>
      <c r="BH72" s="1">
        <v>189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>
      <c r="A73" s="1">
        <v>70149</v>
      </c>
      <c r="B73" s="1" t="s">
        <v>130</v>
      </c>
      <c r="C73" s="1">
        <v>24</v>
      </c>
      <c r="D73" s="1">
        <v>285</v>
      </c>
      <c r="E73" s="1" t="s">
        <v>64</v>
      </c>
      <c r="F73" s="1">
        <v>570</v>
      </c>
      <c r="G73" s="1" t="s">
        <v>72</v>
      </c>
      <c r="H73" s="2">
        <v>33.04</v>
      </c>
      <c r="I73" s="2">
        <v>792.96</v>
      </c>
      <c r="J73" s="10">
        <f t="shared" si="2"/>
        <v>0</v>
      </c>
      <c r="K73" s="11">
        <f t="shared" si="3"/>
        <v>0</v>
      </c>
      <c r="L73" s="1">
        <v>1.58</v>
      </c>
      <c r="M73" s="1">
        <v>1.17</v>
      </c>
      <c r="N73" s="77">
        <f>VLOOKUP(A73:A337,'230426'!$A$3:$N$267,14,FALSE)</f>
        <v>2</v>
      </c>
      <c r="O73" s="77">
        <f t="shared" si="4"/>
        <v>3.17</v>
      </c>
      <c r="P73" s="16"/>
      <c r="Q73" s="1">
        <v>8.33</v>
      </c>
      <c r="R73" s="1">
        <v>7.5</v>
      </c>
      <c r="S73" s="16"/>
      <c r="T73" s="1">
        <v>6.48</v>
      </c>
      <c r="U73" s="1">
        <v>12.38</v>
      </c>
      <c r="V73" s="16"/>
      <c r="W73" s="1">
        <v>0</v>
      </c>
      <c r="X73" s="12">
        <v>13001.24</v>
      </c>
      <c r="Y73" s="2">
        <v>16685.2</v>
      </c>
      <c r="Z73" s="1">
        <v>9</v>
      </c>
      <c r="AA73" s="1">
        <v>34</v>
      </c>
      <c r="AB73" s="1">
        <v>10</v>
      </c>
      <c r="AC73" s="1">
        <v>4</v>
      </c>
      <c r="AD73" s="1">
        <v>28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51</v>
      </c>
      <c r="AU73" s="1">
        <v>61</v>
      </c>
      <c r="AV73" s="1">
        <v>60</v>
      </c>
      <c r="AW73" s="1">
        <v>117</v>
      </c>
      <c r="AX73" s="1">
        <v>180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12</v>
      </c>
      <c r="BE73" s="1">
        <v>85</v>
      </c>
      <c r="BF73" s="1">
        <v>78</v>
      </c>
      <c r="BG73" s="1">
        <v>46</v>
      </c>
      <c r="BH73" s="1">
        <v>297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>
      <c r="A74" s="1">
        <v>70163</v>
      </c>
      <c r="B74" s="1" t="s">
        <v>187</v>
      </c>
      <c r="C74" s="1">
        <v>18</v>
      </c>
      <c r="D74" s="1">
        <v>285</v>
      </c>
      <c r="E74" s="1" t="s">
        <v>64</v>
      </c>
      <c r="F74" s="1">
        <v>974</v>
      </c>
      <c r="G74" s="1" t="s">
        <v>110</v>
      </c>
      <c r="H74" s="2">
        <v>57.171399999999998</v>
      </c>
      <c r="I74" s="2">
        <v>1029.0852</v>
      </c>
      <c r="J74" s="10">
        <f t="shared" si="2"/>
        <v>0</v>
      </c>
      <c r="K74" s="11">
        <f t="shared" si="3"/>
        <v>0</v>
      </c>
      <c r="L74" s="1">
        <v>7.61</v>
      </c>
      <c r="M74" s="1">
        <v>1.5</v>
      </c>
      <c r="N74" s="77">
        <f>VLOOKUP(A74:A338,'230426'!$A$3:$N$267,14,FALSE)</f>
        <v>0</v>
      </c>
      <c r="O74" s="77">
        <f t="shared" si="4"/>
        <v>1.5</v>
      </c>
      <c r="P74" s="16"/>
      <c r="Q74" s="1">
        <v>14.17</v>
      </c>
      <c r="R74" s="1">
        <v>8.7799999999999994</v>
      </c>
      <c r="S74" s="16"/>
      <c r="T74" s="1">
        <v>10.33</v>
      </c>
      <c r="U74" s="1">
        <v>5.22</v>
      </c>
      <c r="V74" s="16"/>
      <c r="W74" s="1">
        <v>0</v>
      </c>
      <c r="X74" s="12">
        <v>33045.07</v>
      </c>
      <c r="Y74" s="2">
        <v>15950.82</v>
      </c>
      <c r="Z74" s="1">
        <v>72</v>
      </c>
      <c r="AA74" s="1">
        <v>9</v>
      </c>
      <c r="AB74" s="1">
        <v>42</v>
      </c>
      <c r="AC74" s="1">
        <v>37</v>
      </c>
      <c r="AD74" s="1">
        <v>27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102</v>
      </c>
      <c r="AU74" s="1">
        <v>36</v>
      </c>
      <c r="AV74" s="1">
        <v>92</v>
      </c>
      <c r="AW74" s="1">
        <v>86</v>
      </c>
      <c r="AX74" s="1">
        <v>158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68</v>
      </c>
      <c r="BE74" s="1">
        <v>41</v>
      </c>
      <c r="BF74" s="1">
        <v>73</v>
      </c>
      <c r="BG74" s="1">
        <v>49</v>
      </c>
      <c r="BH74" s="1">
        <v>94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>
      <c r="A75" s="1">
        <v>70017</v>
      </c>
      <c r="B75" s="1" t="s">
        <v>253</v>
      </c>
      <c r="C75" s="1">
        <v>20</v>
      </c>
      <c r="D75" s="1">
        <v>285</v>
      </c>
      <c r="E75" s="1" t="s">
        <v>64</v>
      </c>
      <c r="F75" s="1">
        <v>562</v>
      </c>
      <c r="G75" s="1" t="s">
        <v>65</v>
      </c>
      <c r="H75" s="2">
        <v>78.930000000000007</v>
      </c>
      <c r="I75" s="2">
        <v>1578.6</v>
      </c>
      <c r="J75" s="10">
        <f t="shared" si="2"/>
        <v>0</v>
      </c>
      <c r="K75" s="11">
        <f t="shared" si="3"/>
        <v>0</v>
      </c>
      <c r="L75" s="1">
        <v>0.82</v>
      </c>
      <c r="M75" s="1">
        <v>3.05</v>
      </c>
      <c r="N75" s="77">
        <f>VLOOKUP(A75:A339,'230426'!$A$3:$N$267,14,FALSE)</f>
        <v>0</v>
      </c>
      <c r="O75" s="77">
        <f t="shared" si="4"/>
        <v>3.05</v>
      </c>
      <c r="P75" s="16"/>
      <c r="Q75" s="1">
        <v>2</v>
      </c>
      <c r="R75" s="1">
        <v>3.6</v>
      </c>
      <c r="S75" s="16"/>
      <c r="T75" s="1">
        <v>1</v>
      </c>
      <c r="U75" s="1">
        <v>3.45</v>
      </c>
      <c r="V75" s="16"/>
      <c r="W75" s="1">
        <v>0</v>
      </c>
      <c r="X75" s="14">
        <v>6038.14</v>
      </c>
      <c r="Y75" s="2">
        <v>15943.86</v>
      </c>
      <c r="Z75" s="1">
        <v>7</v>
      </c>
      <c r="AA75" s="1">
        <v>4</v>
      </c>
      <c r="AB75" s="1">
        <v>7</v>
      </c>
      <c r="AC75" s="1">
        <v>1</v>
      </c>
      <c r="AD75" s="1">
        <v>61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8</v>
      </c>
      <c r="AU75" s="1">
        <v>18</v>
      </c>
      <c r="AV75" s="1">
        <v>16</v>
      </c>
      <c r="AW75" s="1">
        <v>14</v>
      </c>
      <c r="AX75" s="1">
        <v>72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9</v>
      </c>
      <c r="BE75" s="1">
        <v>20</v>
      </c>
      <c r="BF75" s="1">
        <v>1</v>
      </c>
      <c r="BG75" s="1">
        <v>0</v>
      </c>
      <c r="BH75" s="1">
        <v>69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>
      <c r="A76" s="1">
        <v>70020</v>
      </c>
      <c r="B76" s="1" t="s">
        <v>170</v>
      </c>
      <c r="C76" s="1">
        <v>12</v>
      </c>
      <c r="D76" s="1">
        <v>285</v>
      </c>
      <c r="E76" s="1" t="s">
        <v>64</v>
      </c>
      <c r="F76" s="1">
        <v>558</v>
      </c>
      <c r="G76" s="1" t="s">
        <v>67</v>
      </c>
      <c r="H76" s="2">
        <v>77.97</v>
      </c>
      <c r="I76" s="2">
        <v>935.64</v>
      </c>
      <c r="J76" s="10">
        <f t="shared" si="2"/>
        <v>0</v>
      </c>
      <c r="K76" s="11">
        <f t="shared" si="3"/>
        <v>0</v>
      </c>
      <c r="L76" s="1">
        <v>4.42</v>
      </c>
      <c r="M76" s="1">
        <v>4.17</v>
      </c>
      <c r="N76" s="77">
        <f>VLOOKUP(A76:A340,'230426'!$A$3:$N$267,14,FALSE)</f>
        <v>0</v>
      </c>
      <c r="O76" s="77">
        <f t="shared" si="4"/>
        <v>4.17</v>
      </c>
      <c r="P76" s="16"/>
      <c r="Q76" s="1">
        <v>4.38</v>
      </c>
      <c r="R76" s="1">
        <v>1.67</v>
      </c>
      <c r="S76" s="16"/>
      <c r="T76" s="1">
        <v>7.54</v>
      </c>
      <c r="U76" s="1">
        <v>10.92</v>
      </c>
      <c r="V76" s="16"/>
      <c r="W76" s="1">
        <v>0</v>
      </c>
      <c r="X76" s="12">
        <v>15282.12</v>
      </c>
      <c r="Y76" s="2">
        <v>15671.97</v>
      </c>
      <c r="Z76" s="1">
        <v>22</v>
      </c>
      <c r="AA76" s="1">
        <v>12</v>
      </c>
      <c r="AB76" s="1">
        <v>22</v>
      </c>
      <c r="AC76" s="1">
        <v>6</v>
      </c>
      <c r="AD76" s="1">
        <v>50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20</v>
      </c>
      <c r="AU76" s="1">
        <v>11</v>
      </c>
      <c r="AV76" s="1">
        <v>24</v>
      </c>
      <c r="AW76" s="1">
        <v>6</v>
      </c>
      <c r="AX76" s="1">
        <v>20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7</v>
      </c>
      <c r="BE76" s="1">
        <v>8</v>
      </c>
      <c r="BF76" s="1">
        <v>63</v>
      </c>
      <c r="BG76" s="1">
        <v>33</v>
      </c>
      <c r="BH76" s="1">
        <v>131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>
      <c r="A77" s="1">
        <v>70128</v>
      </c>
      <c r="B77" s="1" t="s">
        <v>134</v>
      </c>
      <c r="C77" s="1">
        <v>20</v>
      </c>
      <c r="D77" s="1">
        <v>285</v>
      </c>
      <c r="E77" s="1" t="s">
        <v>64</v>
      </c>
      <c r="F77" s="1">
        <v>573</v>
      </c>
      <c r="G77" s="1" t="s">
        <v>87</v>
      </c>
      <c r="H77" s="2">
        <v>50.367400000000004</v>
      </c>
      <c r="I77" s="2">
        <v>1007.348</v>
      </c>
      <c r="J77" s="10">
        <f t="shared" si="2"/>
        <v>0</v>
      </c>
      <c r="K77" s="11">
        <f t="shared" si="3"/>
        <v>0</v>
      </c>
      <c r="L77" s="1">
        <v>9.32</v>
      </c>
      <c r="M77" s="1">
        <v>0.05</v>
      </c>
      <c r="N77" s="77">
        <f>VLOOKUP(A77:A341,'230426'!$A$3:$N$267,14,FALSE)</f>
        <v>10</v>
      </c>
      <c r="O77" s="77">
        <f t="shared" si="4"/>
        <v>10.050000000000001</v>
      </c>
      <c r="P77" s="16"/>
      <c r="Q77" s="1">
        <v>13.12</v>
      </c>
      <c r="R77" s="1">
        <v>10.1</v>
      </c>
      <c r="S77" s="16"/>
      <c r="T77" s="1">
        <v>4.05</v>
      </c>
      <c r="U77" s="1">
        <v>5</v>
      </c>
      <c r="V77" s="16"/>
      <c r="W77" s="1">
        <v>0</v>
      </c>
      <c r="X77" s="12">
        <v>26694.720000000001</v>
      </c>
      <c r="Y77" s="2">
        <v>15261.32</v>
      </c>
      <c r="Z77" s="1">
        <v>73</v>
      </c>
      <c r="AA77" s="1">
        <v>35</v>
      </c>
      <c r="AB77" s="1">
        <v>61</v>
      </c>
      <c r="AC77" s="1">
        <v>70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95</v>
      </c>
      <c r="AU77" s="1">
        <v>72</v>
      </c>
      <c r="AV77" s="1">
        <v>102</v>
      </c>
      <c r="AW77" s="1">
        <v>59</v>
      </c>
      <c r="AX77" s="1">
        <v>202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44</v>
      </c>
      <c r="BE77" s="1">
        <v>31</v>
      </c>
      <c r="BF77" s="1">
        <v>12</v>
      </c>
      <c r="BG77" s="1">
        <v>19</v>
      </c>
      <c r="BH77" s="1">
        <v>100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>
      <c r="A78" s="1">
        <v>70161</v>
      </c>
      <c r="B78" s="1" t="s">
        <v>289</v>
      </c>
      <c r="C78" s="1">
        <v>16</v>
      </c>
      <c r="D78" s="1">
        <v>285</v>
      </c>
      <c r="E78" s="1" t="s">
        <v>64</v>
      </c>
      <c r="F78" s="1">
        <v>567</v>
      </c>
      <c r="G78" s="1" t="s">
        <v>74</v>
      </c>
      <c r="H78" s="2">
        <v>54.11</v>
      </c>
      <c r="I78" s="2">
        <v>865.76</v>
      </c>
      <c r="J78" s="10">
        <f t="shared" si="2"/>
        <v>0</v>
      </c>
      <c r="K78" s="11">
        <f t="shared" si="3"/>
        <v>0</v>
      </c>
      <c r="L78" s="1">
        <v>6.53</v>
      </c>
      <c r="M78" s="1">
        <v>6.94</v>
      </c>
      <c r="N78" s="77">
        <f>VLOOKUP(A78:A342,'230426'!$A$3:$N$267,14,FALSE)</f>
        <v>0</v>
      </c>
      <c r="O78" s="77">
        <f t="shared" si="4"/>
        <v>6.94</v>
      </c>
      <c r="P78" s="16"/>
      <c r="Q78" s="1">
        <v>10.75</v>
      </c>
      <c r="R78" s="1">
        <v>7.06</v>
      </c>
      <c r="S78" s="16"/>
      <c r="T78" s="1">
        <v>1.06</v>
      </c>
      <c r="U78" s="1">
        <v>3.62</v>
      </c>
      <c r="V78" s="16"/>
      <c r="W78" s="1">
        <v>0</v>
      </c>
      <c r="X78" s="12">
        <v>15881.28</v>
      </c>
      <c r="Y78" s="2">
        <v>15259.02</v>
      </c>
      <c r="Z78" s="1">
        <v>58</v>
      </c>
      <c r="AA78" s="1">
        <v>47</v>
      </c>
      <c r="AB78" s="1">
        <v>16</v>
      </c>
      <c r="AC78" s="1">
        <v>14</v>
      </c>
      <c r="AD78" s="1">
        <v>111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96</v>
      </c>
      <c r="AU78" s="1">
        <v>21</v>
      </c>
      <c r="AV78" s="1">
        <v>43</v>
      </c>
      <c r="AW78" s="1">
        <v>45</v>
      </c>
      <c r="AX78" s="1">
        <v>113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</v>
      </c>
      <c r="BE78" s="1">
        <v>17</v>
      </c>
      <c r="BF78" s="1">
        <v>7</v>
      </c>
      <c r="BG78" s="1">
        <v>1</v>
      </c>
      <c r="BH78" s="1">
        <v>58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>
      <c r="A79" s="1">
        <v>70976</v>
      </c>
      <c r="B79" s="1" t="s">
        <v>191</v>
      </c>
      <c r="C79" s="1">
        <v>20</v>
      </c>
      <c r="D79" s="1">
        <v>285</v>
      </c>
      <c r="E79" s="1" t="s">
        <v>64</v>
      </c>
      <c r="F79" s="1">
        <v>974</v>
      </c>
      <c r="G79" s="1" t="s">
        <v>110</v>
      </c>
      <c r="H79" s="2">
        <v>40.81</v>
      </c>
      <c r="I79" s="2">
        <v>816.2</v>
      </c>
      <c r="J79" s="10">
        <f t="shared" si="2"/>
        <v>0</v>
      </c>
      <c r="K79" s="11">
        <f t="shared" si="3"/>
        <v>0</v>
      </c>
      <c r="L79" s="1">
        <v>6.48</v>
      </c>
      <c r="M79" s="1">
        <v>-0.1</v>
      </c>
      <c r="N79" s="77">
        <f>VLOOKUP(A79:A343,'230426'!$A$3:$N$267,14,FALSE)</f>
        <v>10</v>
      </c>
      <c r="O79" s="77">
        <f t="shared" si="4"/>
        <v>9.9</v>
      </c>
      <c r="P79" s="16"/>
      <c r="Q79" s="1">
        <v>14.18</v>
      </c>
      <c r="R79" s="1">
        <v>14.25</v>
      </c>
      <c r="S79" s="16"/>
      <c r="T79" s="1">
        <v>2.02</v>
      </c>
      <c r="U79" s="1">
        <v>4.0999999999999996</v>
      </c>
      <c r="V79" s="16"/>
      <c r="W79" s="1">
        <v>0</v>
      </c>
      <c r="X79" s="12">
        <v>18507.34</v>
      </c>
      <c r="Y79" s="2">
        <v>14895.65</v>
      </c>
      <c r="Z79" s="1">
        <v>57</v>
      </c>
      <c r="AA79" s="1">
        <v>11</v>
      </c>
      <c r="AB79" s="1">
        <v>59</v>
      </c>
      <c r="AC79" s="1">
        <v>16</v>
      </c>
      <c r="AD79" s="1">
        <v>-2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141</v>
      </c>
      <c r="AU79" s="1">
        <v>93</v>
      </c>
      <c r="AV79" s="1">
        <v>56</v>
      </c>
      <c r="AW79" s="1">
        <v>80</v>
      </c>
      <c r="AX79" s="1">
        <v>285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25</v>
      </c>
      <c r="BE79" s="1">
        <v>2</v>
      </c>
      <c r="BF79" s="1">
        <v>14</v>
      </c>
      <c r="BG79" s="1">
        <v>1</v>
      </c>
      <c r="BH79" s="1">
        <v>82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>
      <c r="A80" s="1">
        <v>70064</v>
      </c>
      <c r="B80" s="1" t="s">
        <v>193</v>
      </c>
      <c r="C80" s="1">
        <v>24</v>
      </c>
      <c r="D80" s="1">
        <v>285</v>
      </c>
      <c r="E80" s="1" t="s">
        <v>64</v>
      </c>
      <c r="F80" s="1">
        <v>570</v>
      </c>
      <c r="G80" s="1" t="s">
        <v>72</v>
      </c>
      <c r="H80" s="2">
        <v>34.97</v>
      </c>
      <c r="I80" s="2">
        <v>839.28</v>
      </c>
      <c r="J80" s="10">
        <f t="shared" si="2"/>
        <v>0</v>
      </c>
      <c r="K80" s="11">
        <f t="shared" si="3"/>
        <v>0</v>
      </c>
      <c r="L80" s="1">
        <v>0.69</v>
      </c>
      <c r="M80" s="1">
        <v>5.38</v>
      </c>
      <c r="N80" s="77">
        <f>VLOOKUP(A80:A344,'230426'!$A$3:$N$267,14,FALSE)</f>
        <v>0</v>
      </c>
      <c r="O80" s="77">
        <f t="shared" si="4"/>
        <v>5.38</v>
      </c>
      <c r="P80" s="16"/>
      <c r="Q80" s="1">
        <v>3.06</v>
      </c>
      <c r="R80" s="1">
        <v>2.5</v>
      </c>
      <c r="S80" s="16"/>
      <c r="T80" s="1">
        <v>2.58</v>
      </c>
      <c r="U80" s="1">
        <v>9.6199999999999992</v>
      </c>
      <c r="V80" s="16"/>
      <c r="W80" s="1">
        <v>0</v>
      </c>
      <c r="X80" s="14">
        <v>5315.44</v>
      </c>
      <c r="Y80" s="2">
        <v>14687.4</v>
      </c>
      <c r="Z80" s="1">
        <v>5</v>
      </c>
      <c r="AA80" s="1">
        <v>9</v>
      </c>
      <c r="AB80" s="1">
        <v>3</v>
      </c>
      <c r="AC80" s="1">
        <v>8</v>
      </c>
      <c r="AD80" s="1">
        <v>129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39</v>
      </c>
      <c r="AU80" s="1">
        <v>31</v>
      </c>
      <c r="AV80" s="1">
        <v>10</v>
      </c>
      <c r="AW80" s="1">
        <v>18</v>
      </c>
      <c r="AX80" s="1">
        <v>60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1</v>
      </c>
      <c r="BE80" s="1">
        <v>15</v>
      </c>
      <c r="BF80" s="1">
        <v>55</v>
      </c>
      <c r="BG80" s="1">
        <v>-3</v>
      </c>
      <c r="BH80" s="1">
        <v>231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>
      <c r="A81" s="1">
        <v>70026</v>
      </c>
      <c r="B81" s="1" t="s">
        <v>143</v>
      </c>
      <c r="C81" s="1">
        <v>18</v>
      </c>
      <c r="D81" s="1">
        <v>285</v>
      </c>
      <c r="E81" s="1" t="s">
        <v>64</v>
      </c>
      <c r="F81" s="1">
        <v>558</v>
      </c>
      <c r="G81" s="1" t="s">
        <v>67</v>
      </c>
      <c r="H81" s="2">
        <v>47.597900000000003</v>
      </c>
      <c r="I81" s="2">
        <v>856.76220000000001</v>
      </c>
      <c r="J81" s="10">
        <f t="shared" si="2"/>
        <v>0</v>
      </c>
      <c r="K81" s="11">
        <f t="shared" si="3"/>
        <v>0</v>
      </c>
      <c r="L81" s="1">
        <v>6.83</v>
      </c>
      <c r="M81" s="1">
        <v>1.78</v>
      </c>
      <c r="N81" s="77">
        <f>VLOOKUP(A81:A345,'230426'!$A$3:$N$267,14,FALSE)</f>
        <v>0</v>
      </c>
      <c r="O81" s="77">
        <f t="shared" si="4"/>
        <v>1.78</v>
      </c>
      <c r="P81" s="16"/>
      <c r="Q81" s="1">
        <v>10.029999999999999</v>
      </c>
      <c r="R81" s="1">
        <v>8.61</v>
      </c>
      <c r="S81" s="16"/>
      <c r="T81" s="1">
        <v>1.86</v>
      </c>
      <c r="U81" s="1">
        <v>6.72</v>
      </c>
      <c r="V81" s="16"/>
      <c r="W81" s="1">
        <v>0</v>
      </c>
      <c r="X81" s="12">
        <v>16040.49</v>
      </c>
      <c r="Y81" s="2">
        <v>14660.15</v>
      </c>
      <c r="Z81" s="1">
        <v>61</v>
      </c>
      <c r="AA81" s="1">
        <v>19</v>
      </c>
      <c r="AB81" s="1">
        <v>50</v>
      </c>
      <c r="AC81" s="1">
        <v>5</v>
      </c>
      <c r="AD81" s="1">
        <v>32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68</v>
      </c>
      <c r="AU81" s="1">
        <v>31</v>
      </c>
      <c r="AV81" s="1">
        <v>67</v>
      </c>
      <c r="AW81" s="1">
        <v>60</v>
      </c>
      <c r="AX81" s="1">
        <v>155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21</v>
      </c>
      <c r="BF81" s="1">
        <v>23</v>
      </c>
      <c r="BG81" s="1">
        <v>0</v>
      </c>
      <c r="BH81" s="1">
        <v>121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>
      <c r="A82" s="1">
        <v>70092</v>
      </c>
      <c r="B82" s="1" t="s">
        <v>195</v>
      </c>
      <c r="C82" s="1">
        <v>32</v>
      </c>
      <c r="D82" s="1">
        <v>285</v>
      </c>
      <c r="E82" s="1" t="s">
        <v>64</v>
      </c>
      <c r="F82" s="1">
        <v>573</v>
      </c>
      <c r="G82" s="1" t="s">
        <v>87</v>
      </c>
      <c r="H82" s="2">
        <v>32.271900000000002</v>
      </c>
      <c r="I82" s="2">
        <v>1032.7008000000001</v>
      </c>
      <c r="J82" s="10">
        <f t="shared" si="2"/>
        <v>0</v>
      </c>
      <c r="K82" s="11">
        <f t="shared" si="3"/>
        <v>0</v>
      </c>
      <c r="L82" s="1">
        <v>1.69</v>
      </c>
      <c r="M82" s="1">
        <v>5.03</v>
      </c>
      <c r="N82" s="77">
        <f>VLOOKUP(A82:A346,'230426'!$A$3:$N$267,14,FALSE)</f>
        <v>0</v>
      </c>
      <c r="O82" s="77">
        <f t="shared" si="4"/>
        <v>5.03</v>
      </c>
      <c r="P82" s="16"/>
      <c r="Q82" s="1">
        <v>6.91</v>
      </c>
      <c r="R82" s="1">
        <v>5.53</v>
      </c>
      <c r="S82" s="16"/>
      <c r="T82" s="1">
        <v>2.23</v>
      </c>
      <c r="U82" s="1">
        <v>3.62</v>
      </c>
      <c r="V82" s="16"/>
      <c r="W82" s="1">
        <v>0</v>
      </c>
      <c r="X82" s="12">
        <v>11182.21</v>
      </c>
      <c r="Y82" s="2">
        <v>14651.44</v>
      </c>
      <c r="Z82" s="1">
        <v>10</v>
      </c>
      <c r="AA82" s="1">
        <v>41</v>
      </c>
      <c r="AB82" s="1">
        <v>21</v>
      </c>
      <c r="AC82" s="1">
        <v>5</v>
      </c>
      <c r="AD82" s="1">
        <v>161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137</v>
      </c>
      <c r="AU82" s="1">
        <v>53</v>
      </c>
      <c r="AV82" s="1">
        <v>33</v>
      </c>
      <c r="AW82" s="1">
        <v>49</v>
      </c>
      <c r="AX82" s="1">
        <v>177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12</v>
      </c>
      <c r="BE82" s="1">
        <v>20</v>
      </c>
      <c r="BF82" s="1">
        <v>54</v>
      </c>
      <c r="BG82" s="1">
        <v>-9</v>
      </c>
      <c r="BH82" s="1">
        <v>116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>
      <c r="A83" s="1">
        <v>78116</v>
      </c>
      <c r="B83" s="1" t="s">
        <v>183</v>
      </c>
      <c r="C83" s="1">
        <v>20</v>
      </c>
      <c r="D83" s="1">
        <v>285</v>
      </c>
      <c r="E83" s="1" t="s">
        <v>64</v>
      </c>
      <c r="F83" s="1">
        <v>558</v>
      </c>
      <c r="G83" s="1" t="s">
        <v>67</v>
      </c>
      <c r="H83" s="2">
        <v>52.38</v>
      </c>
      <c r="I83" s="2">
        <v>1047.5999999999999</v>
      </c>
      <c r="J83" s="10">
        <f t="shared" si="2"/>
        <v>0</v>
      </c>
      <c r="K83" s="11">
        <f t="shared" si="3"/>
        <v>0</v>
      </c>
      <c r="L83" s="1">
        <v>4.45</v>
      </c>
      <c r="M83" s="1">
        <v>0.8</v>
      </c>
      <c r="N83" s="77">
        <f>VLOOKUP(A83:A347,'230426'!$A$3:$N$267,14,FALSE)</f>
        <v>0</v>
      </c>
      <c r="O83" s="77">
        <f t="shared" si="4"/>
        <v>0.8</v>
      </c>
      <c r="P83" s="16"/>
      <c r="Q83" s="1">
        <v>6.05</v>
      </c>
      <c r="R83" s="1">
        <v>3.15</v>
      </c>
      <c r="S83" s="16"/>
      <c r="T83" s="1">
        <v>8.3800000000000008</v>
      </c>
      <c r="U83" s="1">
        <v>9.85</v>
      </c>
      <c r="V83" s="16"/>
      <c r="W83" s="1">
        <v>0</v>
      </c>
      <c r="X83" s="12">
        <v>19773.45</v>
      </c>
      <c r="Y83" s="2">
        <v>14456.88</v>
      </c>
      <c r="Z83" s="1">
        <v>63</v>
      </c>
      <c r="AA83" s="1">
        <v>21</v>
      </c>
      <c r="AB83" s="1">
        <v>7</v>
      </c>
      <c r="AC83" s="1">
        <v>17</v>
      </c>
      <c r="AD83" s="1">
        <v>16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41</v>
      </c>
      <c r="AU83" s="1">
        <v>36</v>
      </c>
      <c r="AV83" s="1">
        <v>37</v>
      </c>
      <c r="AW83" s="1">
        <v>50</v>
      </c>
      <c r="AX83" s="1">
        <v>63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34</v>
      </c>
      <c r="BE83" s="1">
        <v>61</v>
      </c>
      <c r="BF83" s="1">
        <v>101</v>
      </c>
      <c r="BG83" s="1">
        <v>4</v>
      </c>
      <c r="BH83" s="1">
        <v>197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>
      <c r="A84" s="1">
        <v>70008</v>
      </c>
      <c r="B84" s="1" t="s">
        <v>213</v>
      </c>
      <c r="C84" s="1">
        <v>24</v>
      </c>
      <c r="D84" s="1">
        <v>285</v>
      </c>
      <c r="E84" s="1" t="s">
        <v>64</v>
      </c>
      <c r="F84" s="1">
        <v>558</v>
      </c>
      <c r="G84" s="1" t="s">
        <v>67</v>
      </c>
      <c r="H84" s="2">
        <v>39.53</v>
      </c>
      <c r="I84" s="2">
        <v>948.72</v>
      </c>
      <c r="J84" s="10">
        <f t="shared" si="2"/>
        <v>0</v>
      </c>
      <c r="K84" s="11">
        <f t="shared" si="3"/>
        <v>0</v>
      </c>
      <c r="L84" s="1">
        <v>4.2300000000000004</v>
      </c>
      <c r="M84" s="1">
        <v>8.2899999999999991</v>
      </c>
      <c r="N84" s="77">
        <f>VLOOKUP(A84:A348,'230426'!$A$3:$N$267,14,FALSE)</f>
        <v>0</v>
      </c>
      <c r="O84" s="77">
        <f t="shared" si="4"/>
        <v>8.2899999999999991</v>
      </c>
      <c r="P84" s="16"/>
      <c r="Q84" s="1">
        <v>6.29</v>
      </c>
      <c r="R84" s="1">
        <v>4.5</v>
      </c>
      <c r="S84" s="16"/>
      <c r="T84" s="1">
        <v>1.83</v>
      </c>
      <c r="U84" s="1">
        <v>1.75</v>
      </c>
      <c r="V84" s="16"/>
      <c r="W84" s="1">
        <v>0</v>
      </c>
      <c r="X84" s="12">
        <v>11720.64</v>
      </c>
      <c r="Y84" s="2">
        <v>13795.97</v>
      </c>
      <c r="Z84" s="1">
        <v>27</v>
      </c>
      <c r="AA84" s="1">
        <v>45</v>
      </c>
      <c r="AB84" s="1">
        <v>44</v>
      </c>
      <c r="AC84" s="1">
        <v>16</v>
      </c>
      <c r="AD84" s="1">
        <v>199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48</v>
      </c>
      <c r="AU84" s="1">
        <v>48</v>
      </c>
      <c r="AV84" s="1">
        <v>36</v>
      </c>
      <c r="AW84" s="1">
        <v>86</v>
      </c>
      <c r="AX84" s="1">
        <v>108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33</v>
      </c>
      <c r="BE84" s="1">
        <v>7</v>
      </c>
      <c r="BF84" s="1">
        <v>4</v>
      </c>
      <c r="BG84" s="1">
        <v>7</v>
      </c>
      <c r="BH84" s="1">
        <v>42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>
      <c r="A85" s="1">
        <v>70110</v>
      </c>
      <c r="B85" s="1" t="s">
        <v>235</v>
      </c>
      <c r="C85" s="1">
        <v>18</v>
      </c>
      <c r="D85" s="1">
        <v>285</v>
      </c>
      <c r="E85" s="1" t="s">
        <v>64</v>
      </c>
      <c r="F85" s="1">
        <v>567</v>
      </c>
      <c r="G85" s="1" t="s">
        <v>74</v>
      </c>
      <c r="H85" s="2">
        <v>51.52</v>
      </c>
      <c r="I85" s="2">
        <v>927.36</v>
      </c>
      <c r="J85" s="10">
        <f t="shared" si="2"/>
        <v>0</v>
      </c>
      <c r="K85" s="11">
        <f t="shared" si="3"/>
        <v>0</v>
      </c>
      <c r="L85" s="1">
        <v>10.39</v>
      </c>
      <c r="M85" s="1">
        <v>-0.28000000000000003</v>
      </c>
      <c r="N85" s="77">
        <f>VLOOKUP(A85:A349,'230426'!$A$3:$N$267,14,FALSE)</f>
        <v>15</v>
      </c>
      <c r="O85" s="77">
        <f t="shared" si="4"/>
        <v>14.72</v>
      </c>
      <c r="P85" s="16"/>
      <c r="Q85" s="1">
        <v>6.92</v>
      </c>
      <c r="R85" s="1">
        <v>7.11</v>
      </c>
      <c r="S85" s="16"/>
      <c r="T85" s="1">
        <v>11.14</v>
      </c>
      <c r="U85" s="1">
        <v>7.83</v>
      </c>
      <c r="V85" s="16"/>
      <c r="W85" s="1">
        <v>0</v>
      </c>
      <c r="X85" s="12">
        <v>26378.240000000002</v>
      </c>
      <c r="Y85" s="2">
        <v>13601.28</v>
      </c>
      <c r="Z85" s="1">
        <v>74</v>
      </c>
      <c r="AA85" s="1">
        <v>61</v>
      </c>
      <c r="AB85" s="1">
        <v>61</v>
      </c>
      <c r="AC85" s="1">
        <v>43</v>
      </c>
      <c r="AD85" s="1">
        <v>-5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49</v>
      </c>
      <c r="AU85" s="1">
        <v>37</v>
      </c>
      <c r="AV85" s="1">
        <v>48</v>
      </c>
      <c r="AW85" s="1">
        <v>18</v>
      </c>
      <c r="AX85" s="1">
        <v>128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58</v>
      </c>
      <c r="BE85" s="1">
        <v>41</v>
      </c>
      <c r="BF85" s="1">
        <v>62</v>
      </c>
      <c r="BG85" s="1">
        <v>120</v>
      </c>
      <c r="BH85" s="1">
        <v>141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>
      <c r="A86" s="1">
        <v>70083</v>
      </c>
      <c r="B86" s="1" t="s">
        <v>119</v>
      </c>
      <c r="C86" s="1">
        <v>25</v>
      </c>
      <c r="D86" s="1">
        <v>285</v>
      </c>
      <c r="E86" s="1" t="s">
        <v>64</v>
      </c>
      <c r="F86" s="1">
        <v>35</v>
      </c>
      <c r="G86" s="1" t="s">
        <v>76</v>
      </c>
      <c r="H86" s="2">
        <v>42.323999999999998</v>
      </c>
      <c r="I86" s="2">
        <v>1058.0999999999999</v>
      </c>
      <c r="J86" s="10">
        <f t="shared" si="2"/>
        <v>0</v>
      </c>
      <c r="K86" s="11">
        <f t="shared" si="3"/>
        <v>0</v>
      </c>
      <c r="L86" s="1">
        <v>3.26</v>
      </c>
      <c r="M86" s="1">
        <v>3.12</v>
      </c>
      <c r="N86" s="77">
        <f>VLOOKUP(A86:A350,'230426'!$A$3:$N$267,14,FALSE)</f>
        <v>0</v>
      </c>
      <c r="O86" s="77">
        <f t="shared" si="4"/>
        <v>3.12</v>
      </c>
      <c r="P86" s="16"/>
      <c r="Q86" s="1">
        <v>3.84</v>
      </c>
      <c r="R86" s="1">
        <v>3.8</v>
      </c>
      <c r="S86" s="16"/>
      <c r="T86" s="1">
        <v>2.5</v>
      </c>
      <c r="U86" s="1">
        <v>5.92</v>
      </c>
      <c r="V86" s="16"/>
      <c r="W86" s="1">
        <v>0</v>
      </c>
      <c r="X86" s="12">
        <v>10157.76</v>
      </c>
      <c r="Y86" s="2">
        <v>13586</v>
      </c>
      <c r="Z86" s="1">
        <v>43</v>
      </c>
      <c r="AA86" s="1">
        <v>22</v>
      </c>
      <c r="AB86" s="1">
        <v>15</v>
      </c>
      <c r="AC86" s="1">
        <v>25</v>
      </c>
      <c r="AD86" s="1">
        <v>78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24</v>
      </c>
      <c r="AU86" s="1">
        <v>78</v>
      </c>
      <c r="AV86" s="1">
        <v>21</v>
      </c>
      <c r="AW86" s="1">
        <v>24</v>
      </c>
      <c r="AX86" s="1">
        <v>95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7</v>
      </c>
      <c r="BE86" s="1">
        <v>2</v>
      </c>
      <c r="BF86" s="1">
        <v>53</v>
      </c>
      <c r="BG86" s="1">
        <v>3</v>
      </c>
      <c r="BH86" s="1">
        <v>148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>
      <c r="A87" s="1">
        <v>70009</v>
      </c>
      <c r="B87" s="1" t="s">
        <v>184</v>
      </c>
      <c r="C87" s="1">
        <v>24</v>
      </c>
      <c r="D87" s="1">
        <v>285</v>
      </c>
      <c r="E87" s="1" t="s">
        <v>64</v>
      </c>
      <c r="F87" s="1">
        <v>558</v>
      </c>
      <c r="G87" s="1" t="s">
        <v>67</v>
      </c>
      <c r="H87" s="2">
        <v>37.83</v>
      </c>
      <c r="I87" s="2">
        <v>907.92</v>
      </c>
      <c r="J87" s="10">
        <f t="shared" si="2"/>
        <v>0</v>
      </c>
      <c r="K87" s="11">
        <f t="shared" si="3"/>
        <v>0</v>
      </c>
      <c r="L87" s="1">
        <v>2.33</v>
      </c>
      <c r="M87" s="1">
        <v>4.46</v>
      </c>
      <c r="N87" s="77">
        <f>VLOOKUP(A87:A351,'230426'!$A$3:$N$267,14,FALSE)</f>
        <v>0</v>
      </c>
      <c r="O87" s="77">
        <f t="shared" si="4"/>
        <v>4.46</v>
      </c>
      <c r="P87" s="16"/>
      <c r="Q87" s="1">
        <v>7.12</v>
      </c>
      <c r="R87" s="1">
        <v>8.2899999999999991</v>
      </c>
      <c r="S87" s="16"/>
      <c r="T87" s="1">
        <v>1.06</v>
      </c>
      <c r="U87" s="1">
        <v>2.21</v>
      </c>
      <c r="V87" s="16"/>
      <c r="W87" s="1">
        <v>0</v>
      </c>
      <c r="X87" s="14">
        <v>9552.08</v>
      </c>
      <c r="Y87" s="2">
        <v>13580.97</v>
      </c>
      <c r="Z87" s="1">
        <v>25</v>
      </c>
      <c r="AA87" s="1">
        <v>15</v>
      </c>
      <c r="AB87" s="1">
        <v>17</v>
      </c>
      <c r="AC87" s="1">
        <v>13</v>
      </c>
      <c r="AD87" s="1">
        <v>107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47</v>
      </c>
      <c r="AU87" s="1">
        <v>94</v>
      </c>
      <c r="AV87" s="1">
        <v>43</v>
      </c>
      <c r="AW87" s="1">
        <v>68</v>
      </c>
      <c r="AX87" s="1">
        <v>199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8</v>
      </c>
      <c r="BE87" s="1">
        <v>7</v>
      </c>
      <c r="BF87" s="1">
        <v>10</v>
      </c>
      <c r="BG87" s="1">
        <v>8</v>
      </c>
      <c r="BH87" s="1">
        <v>53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>
      <c r="A88" s="1">
        <v>70030</v>
      </c>
      <c r="B88" s="1" t="s">
        <v>280</v>
      </c>
      <c r="C88" s="1">
        <v>20</v>
      </c>
      <c r="D88" s="1">
        <v>285</v>
      </c>
      <c r="E88" s="1" t="s">
        <v>64</v>
      </c>
      <c r="F88" s="1">
        <v>558</v>
      </c>
      <c r="G88" s="1" t="s">
        <v>67</v>
      </c>
      <c r="H88" s="2">
        <v>86.35</v>
      </c>
      <c r="I88" s="2">
        <v>1727</v>
      </c>
      <c r="J88" s="10">
        <f t="shared" si="2"/>
        <v>0</v>
      </c>
      <c r="K88" s="11">
        <f t="shared" si="3"/>
        <v>0</v>
      </c>
      <c r="L88" s="1">
        <v>0.18</v>
      </c>
      <c r="M88" s="1">
        <v>3.6</v>
      </c>
      <c r="N88" s="77">
        <f>VLOOKUP(A88:A352,'230426'!$A$3:$N$267,14,FALSE)</f>
        <v>0</v>
      </c>
      <c r="O88" s="77">
        <f t="shared" si="4"/>
        <v>3.6</v>
      </c>
      <c r="P88" s="16"/>
      <c r="Q88" s="1">
        <v>2.2200000000000002</v>
      </c>
      <c r="R88" s="1">
        <v>2.25</v>
      </c>
      <c r="S88" s="16"/>
      <c r="T88" s="1">
        <v>0.18</v>
      </c>
      <c r="U88" s="1">
        <v>2</v>
      </c>
      <c r="V88" s="16"/>
      <c r="W88" s="1">
        <v>0</v>
      </c>
      <c r="X88" s="15">
        <v>4447.03</v>
      </c>
      <c r="Y88" s="2">
        <v>13556.95</v>
      </c>
      <c r="Z88" s="1">
        <v>3</v>
      </c>
      <c r="AA88" s="1">
        <v>1</v>
      </c>
      <c r="AB88" s="1">
        <v>0</v>
      </c>
      <c r="AC88" s="1">
        <v>0</v>
      </c>
      <c r="AD88" s="1">
        <v>72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3</v>
      </c>
      <c r="AU88" s="1">
        <v>8</v>
      </c>
      <c r="AV88" s="1">
        <v>19</v>
      </c>
      <c r="AW88" s="1">
        <v>37</v>
      </c>
      <c r="AX88" s="1">
        <v>45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1</v>
      </c>
      <c r="BE88" s="1">
        <v>5</v>
      </c>
      <c r="BF88" s="1">
        <v>0</v>
      </c>
      <c r="BG88" s="1">
        <v>0</v>
      </c>
      <c r="BH88" s="1">
        <v>40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>
      <c r="A89" s="1">
        <v>70138</v>
      </c>
      <c r="B89" s="1" t="s">
        <v>148</v>
      </c>
      <c r="C89" s="1">
        <v>12</v>
      </c>
      <c r="D89" s="1">
        <v>285</v>
      </c>
      <c r="E89" s="1" t="s">
        <v>64</v>
      </c>
      <c r="F89" s="1">
        <v>35</v>
      </c>
      <c r="G89" s="1" t="s">
        <v>76</v>
      </c>
      <c r="H89" s="2">
        <v>73.620900000000006</v>
      </c>
      <c r="I89" s="2">
        <v>883.45079999999996</v>
      </c>
      <c r="J89" s="10">
        <f t="shared" si="2"/>
        <v>0</v>
      </c>
      <c r="K89" s="11">
        <f t="shared" si="3"/>
        <v>0</v>
      </c>
      <c r="L89" s="1">
        <v>4.58</v>
      </c>
      <c r="M89" s="1">
        <v>2.58</v>
      </c>
      <c r="N89" s="77">
        <f>VLOOKUP(A89:A353,'230426'!$A$3:$N$267,14,FALSE)</f>
        <v>0</v>
      </c>
      <c r="O89" s="77">
        <f t="shared" si="4"/>
        <v>2.58</v>
      </c>
      <c r="P89" s="16"/>
      <c r="Q89" s="1">
        <v>11.46</v>
      </c>
      <c r="R89" s="1">
        <v>10.67</v>
      </c>
      <c r="S89" s="16"/>
      <c r="T89" s="1">
        <v>6.62</v>
      </c>
      <c r="U89" s="1">
        <v>1.75</v>
      </c>
      <c r="V89" s="16"/>
      <c r="W89" s="1">
        <v>0</v>
      </c>
      <c r="X89" s="12">
        <v>20024.88</v>
      </c>
      <c r="Y89" s="2">
        <v>13251.76</v>
      </c>
      <c r="Z89" s="1">
        <v>19</v>
      </c>
      <c r="AA89" s="1">
        <v>12</v>
      </c>
      <c r="AB89" s="1">
        <v>10</v>
      </c>
      <c r="AC89" s="1">
        <v>40</v>
      </c>
      <c r="AD89" s="1">
        <v>31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49</v>
      </c>
      <c r="AU89" s="1">
        <v>41</v>
      </c>
      <c r="AV89" s="1">
        <v>24</v>
      </c>
      <c r="AW89" s="1">
        <v>88</v>
      </c>
      <c r="AX89" s="1">
        <v>128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31</v>
      </c>
      <c r="BE89" s="1">
        <v>15</v>
      </c>
      <c r="BF89" s="1">
        <v>34</v>
      </c>
      <c r="BG89" s="1">
        <v>14</v>
      </c>
      <c r="BH89" s="1">
        <v>21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>
      <c r="A90" s="1">
        <v>70245</v>
      </c>
      <c r="B90" s="1" t="s">
        <v>217</v>
      </c>
      <c r="C90" s="1">
        <v>8</v>
      </c>
      <c r="D90" s="1">
        <v>285</v>
      </c>
      <c r="E90" s="1" t="s">
        <v>64</v>
      </c>
      <c r="F90" s="1">
        <v>387</v>
      </c>
      <c r="G90" s="1" t="s">
        <v>94</v>
      </c>
      <c r="H90" s="2">
        <v>73.37</v>
      </c>
      <c r="I90" s="2">
        <v>586.96</v>
      </c>
      <c r="J90" s="10">
        <f t="shared" si="2"/>
        <v>0</v>
      </c>
      <c r="K90" s="11">
        <f t="shared" si="3"/>
        <v>0</v>
      </c>
      <c r="L90" s="1">
        <v>7.38</v>
      </c>
      <c r="M90" s="1">
        <v>4.5</v>
      </c>
      <c r="N90" s="77">
        <f>VLOOKUP(A90:A354,'230426'!$A$3:$N$267,14,FALSE)</f>
        <v>5</v>
      </c>
      <c r="O90" s="77">
        <f t="shared" si="4"/>
        <v>9.5</v>
      </c>
      <c r="P90" s="16"/>
      <c r="Q90" s="1">
        <v>18.940000000000001</v>
      </c>
      <c r="R90" s="1">
        <v>8.75</v>
      </c>
      <c r="S90" s="16"/>
      <c r="T90" s="1">
        <v>3.69</v>
      </c>
      <c r="U90" s="1">
        <v>9.25</v>
      </c>
      <c r="V90" s="16"/>
      <c r="W90" s="1">
        <v>0</v>
      </c>
      <c r="X90" s="12">
        <v>17608.8</v>
      </c>
      <c r="Y90" s="2">
        <v>13206.6</v>
      </c>
      <c r="Z90" s="1">
        <v>16</v>
      </c>
      <c r="AA90" s="1">
        <v>21</v>
      </c>
      <c r="AB90" s="1">
        <v>24</v>
      </c>
      <c r="AC90" s="1">
        <v>17</v>
      </c>
      <c r="AD90" s="1">
        <v>36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47</v>
      </c>
      <c r="AU90" s="1">
        <v>60</v>
      </c>
      <c r="AV90" s="1">
        <v>50</v>
      </c>
      <c r="AW90" s="1">
        <v>49</v>
      </c>
      <c r="AX90" s="1">
        <v>70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7</v>
      </c>
      <c r="BE90" s="1">
        <v>7</v>
      </c>
      <c r="BF90" s="1">
        <v>13</v>
      </c>
      <c r="BG90" s="1">
        <v>12</v>
      </c>
      <c r="BH90" s="1">
        <v>74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>
      <c r="A91" s="1">
        <v>70116</v>
      </c>
      <c r="B91" s="1" t="s">
        <v>120</v>
      </c>
      <c r="C91" s="1">
        <v>24</v>
      </c>
      <c r="D91" s="1">
        <v>285</v>
      </c>
      <c r="E91" s="1" t="s">
        <v>64</v>
      </c>
      <c r="F91" s="1">
        <v>558</v>
      </c>
      <c r="G91" s="1" t="s">
        <v>67</v>
      </c>
      <c r="H91" s="2">
        <v>28.423200000000001</v>
      </c>
      <c r="I91" s="2">
        <v>682.15679999999998</v>
      </c>
      <c r="J91" s="10">
        <f t="shared" si="2"/>
        <v>0</v>
      </c>
      <c r="K91" s="11">
        <f t="shared" si="3"/>
        <v>0</v>
      </c>
      <c r="L91" s="1">
        <v>3.73</v>
      </c>
      <c r="M91" s="1">
        <v>10.119999999999999</v>
      </c>
      <c r="N91" s="77">
        <f>VLOOKUP(A91:A355,'230426'!$A$3:$N$267,14,FALSE)</f>
        <v>0</v>
      </c>
      <c r="O91" s="77">
        <f t="shared" si="4"/>
        <v>10.119999999999999</v>
      </c>
      <c r="P91" s="16"/>
      <c r="Q91" s="1">
        <v>4.67</v>
      </c>
      <c r="R91" s="1">
        <v>3.42</v>
      </c>
      <c r="S91" s="16"/>
      <c r="T91" s="1">
        <v>2</v>
      </c>
      <c r="U91" s="1">
        <v>4.71</v>
      </c>
      <c r="V91" s="16"/>
      <c r="W91" s="1">
        <v>0</v>
      </c>
      <c r="X91" s="14">
        <v>7091.59</v>
      </c>
      <c r="Y91" s="2">
        <v>12449.36</v>
      </c>
      <c r="Z91" s="1">
        <v>65</v>
      </c>
      <c r="AA91" s="1">
        <v>22</v>
      </c>
      <c r="AB91" s="1">
        <v>1</v>
      </c>
      <c r="AC91" s="1">
        <v>25</v>
      </c>
      <c r="AD91" s="1">
        <v>243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35</v>
      </c>
      <c r="AU91" s="1">
        <v>32</v>
      </c>
      <c r="AV91" s="1">
        <v>47</v>
      </c>
      <c r="AW91" s="1">
        <v>28</v>
      </c>
      <c r="AX91" s="1">
        <v>82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6</v>
      </c>
      <c r="BE91" s="1">
        <v>2</v>
      </c>
      <c r="BF91" s="1">
        <v>28</v>
      </c>
      <c r="BG91" s="1">
        <v>26</v>
      </c>
      <c r="BH91" s="1">
        <v>113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>
      <c r="A92" s="1">
        <v>70144</v>
      </c>
      <c r="B92" s="1" t="s">
        <v>177</v>
      </c>
      <c r="C92" s="1">
        <v>12</v>
      </c>
      <c r="D92" s="1">
        <v>285</v>
      </c>
      <c r="E92" s="1" t="s">
        <v>64</v>
      </c>
      <c r="F92" s="1">
        <v>567</v>
      </c>
      <c r="G92" s="1" t="s">
        <v>74</v>
      </c>
      <c r="H92" s="2">
        <v>64.44</v>
      </c>
      <c r="I92" s="2">
        <v>773.28</v>
      </c>
      <c r="J92" s="10">
        <f t="shared" si="2"/>
        <v>0</v>
      </c>
      <c r="K92" s="11">
        <f t="shared" si="3"/>
        <v>0</v>
      </c>
      <c r="L92" s="1">
        <v>5.96</v>
      </c>
      <c r="M92" s="1">
        <v>4.67</v>
      </c>
      <c r="N92" s="77">
        <f>VLOOKUP(A92:A356,'230426'!$A$3:$N$267,14,FALSE)</f>
        <v>10</v>
      </c>
      <c r="O92" s="77">
        <f t="shared" si="4"/>
        <v>14.67</v>
      </c>
      <c r="P92" s="16"/>
      <c r="Q92" s="1">
        <v>12.25</v>
      </c>
      <c r="R92" s="1">
        <v>5.25</v>
      </c>
      <c r="S92" s="16"/>
      <c r="T92" s="1">
        <v>16.04</v>
      </c>
      <c r="U92" s="1">
        <v>6.17</v>
      </c>
      <c r="V92" s="16"/>
      <c r="W92" s="1">
        <v>0</v>
      </c>
      <c r="X92" s="12">
        <v>26484.84</v>
      </c>
      <c r="Y92" s="2">
        <v>12436.92</v>
      </c>
      <c r="Z92" s="1">
        <v>27</v>
      </c>
      <c r="AA92" s="1">
        <v>26</v>
      </c>
      <c r="AB92" s="1">
        <v>30</v>
      </c>
      <c r="AC92" s="1">
        <v>3</v>
      </c>
      <c r="AD92" s="1">
        <v>56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73</v>
      </c>
      <c r="AU92" s="1">
        <v>90</v>
      </c>
      <c r="AV92" s="1">
        <v>29</v>
      </c>
      <c r="AW92" s="1">
        <v>0</v>
      </c>
      <c r="AX92" s="1">
        <v>63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70</v>
      </c>
      <c r="BE92" s="1">
        <v>108</v>
      </c>
      <c r="BF92" s="1">
        <v>50</v>
      </c>
      <c r="BG92" s="1">
        <v>37</v>
      </c>
      <c r="BH92" s="1">
        <v>74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>
      <c r="A93" s="1">
        <v>70130</v>
      </c>
      <c r="B93" s="1" t="s">
        <v>163</v>
      </c>
      <c r="C93" s="1">
        <v>24</v>
      </c>
      <c r="D93" s="1">
        <v>285</v>
      </c>
      <c r="E93" s="1" t="s">
        <v>64</v>
      </c>
      <c r="F93" s="1">
        <v>974</v>
      </c>
      <c r="G93" s="1" t="s">
        <v>110</v>
      </c>
      <c r="H93" s="2">
        <v>31.439900000000002</v>
      </c>
      <c r="I93" s="2">
        <v>754.55759999999998</v>
      </c>
      <c r="J93" s="10">
        <f t="shared" si="2"/>
        <v>0</v>
      </c>
      <c r="K93" s="11">
        <f t="shared" si="3"/>
        <v>0</v>
      </c>
      <c r="L93" s="1">
        <v>3.88</v>
      </c>
      <c r="M93" s="1">
        <v>2.46</v>
      </c>
      <c r="N93" s="77">
        <f>VLOOKUP(A93:A357,'230426'!$A$3:$N$267,14,FALSE)</f>
        <v>0</v>
      </c>
      <c r="O93" s="77">
        <f t="shared" si="4"/>
        <v>2.46</v>
      </c>
      <c r="P93" s="16"/>
      <c r="Q93" s="1">
        <v>16.98</v>
      </c>
      <c r="R93" s="1">
        <v>8.83</v>
      </c>
      <c r="S93" s="16"/>
      <c r="T93" s="1">
        <v>8.19</v>
      </c>
      <c r="U93" s="1">
        <v>4.58</v>
      </c>
      <c r="V93" s="16"/>
      <c r="W93" s="1">
        <v>0</v>
      </c>
      <c r="X93" s="12">
        <v>21913.61</v>
      </c>
      <c r="Y93" s="2">
        <v>11978.6</v>
      </c>
      <c r="Z93" s="1">
        <v>45</v>
      </c>
      <c r="AA93" s="1">
        <v>61</v>
      </c>
      <c r="AB93" s="1">
        <v>8</v>
      </c>
      <c r="AC93" s="1">
        <v>19</v>
      </c>
      <c r="AD93" s="1">
        <v>59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136</v>
      </c>
      <c r="AU93" s="1">
        <v>144</v>
      </c>
      <c r="AV93" s="1">
        <v>132</v>
      </c>
      <c r="AW93" s="1">
        <v>135</v>
      </c>
      <c r="AX93" s="1">
        <v>212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71</v>
      </c>
      <c r="BE93" s="1">
        <v>68</v>
      </c>
      <c r="BF93" s="1">
        <v>71</v>
      </c>
      <c r="BG93" s="1">
        <v>41</v>
      </c>
      <c r="BH93" s="1">
        <v>110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>
      <c r="A94" s="1">
        <v>70501</v>
      </c>
      <c r="B94" s="1" t="s">
        <v>190</v>
      </c>
      <c r="C94" s="1">
        <v>24</v>
      </c>
      <c r="D94" s="1">
        <v>285</v>
      </c>
      <c r="E94" s="1" t="s">
        <v>64</v>
      </c>
      <c r="F94" s="1">
        <v>974</v>
      </c>
      <c r="G94" s="1" t="s">
        <v>110</v>
      </c>
      <c r="H94" s="2">
        <v>36.130099999999999</v>
      </c>
      <c r="I94" s="2">
        <v>867.12239999999997</v>
      </c>
      <c r="J94" s="10">
        <f t="shared" si="2"/>
        <v>0</v>
      </c>
      <c r="K94" s="11">
        <f t="shared" si="3"/>
        <v>0</v>
      </c>
      <c r="L94" s="1">
        <v>0.96</v>
      </c>
      <c r="M94" s="1">
        <v>4.62</v>
      </c>
      <c r="N94" s="77">
        <f>VLOOKUP(A94:A358,'230426'!$A$3:$N$267,14,FALSE)</f>
        <v>0</v>
      </c>
      <c r="O94" s="77">
        <f t="shared" si="4"/>
        <v>4.62</v>
      </c>
      <c r="P94" s="16"/>
      <c r="Q94" s="1">
        <v>2.23</v>
      </c>
      <c r="R94" s="1">
        <v>4.21</v>
      </c>
      <c r="S94" s="16"/>
      <c r="T94" s="1">
        <v>2.46</v>
      </c>
      <c r="U94" s="1">
        <v>4.88</v>
      </c>
      <c r="V94" s="16"/>
      <c r="W94" s="1">
        <v>0</v>
      </c>
      <c r="X94" s="15">
        <v>4895.63</v>
      </c>
      <c r="Y94" s="2">
        <v>11886.8</v>
      </c>
      <c r="Z94" s="1">
        <v>4</v>
      </c>
      <c r="AA94" s="1">
        <v>5</v>
      </c>
      <c r="AB94" s="1">
        <v>9</v>
      </c>
      <c r="AC94" s="1">
        <v>15</v>
      </c>
      <c r="AD94" s="1">
        <v>111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16</v>
      </c>
      <c r="AU94" s="1">
        <v>51</v>
      </c>
      <c r="AV94" s="1">
        <v>7</v>
      </c>
      <c r="AW94" s="1">
        <v>10</v>
      </c>
      <c r="AX94" s="1">
        <v>101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3</v>
      </c>
      <c r="BE94" s="1">
        <v>9</v>
      </c>
      <c r="BF94" s="1">
        <v>40</v>
      </c>
      <c r="BG94" s="1">
        <v>23</v>
      </c>
      <c r="BH94" s="1">
        <v>117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>
      <c r="A95" s="1">
        <v>70969</v>
      </c>
      <c r="B95" s="1" t="s">
        <v>277</v>
      </c>
      <c r="C95" s="1">
        <v>12</v>
      </c>
      <c r="D95" s="1">
        <v>285</v>
      </c>
      <c r="E95" s="1" t="s">
        <v>64</v>
      </c>
      <c r="F95" s="1">
        <v>567</v>
      </c>
      <c r="G95" s="1" t="s">
        <v>74</v>
      </c>
      <c r="H95" s="2">
        <v>62.506799999999998</v>
      </c>
      <c r="I95" s="2">
        <v>750.08159999999998</v>
      </c>
      <c r="J95" s="10">
        <f t="shared" si="2"/>
        <v>0</v>
      </c>
      <c r="K95" s="11">
        <f t="shared" si="3"/>
        <v>0</v>
      </c>
      <c r="L95" s="1">
        <v>2.33</v>
      </c>
      <c r="M95" s="1">
        <v>4.42</v>
      </c>
      <c r="N95" s="77">
        <f>VLOOKUP(A95:A359,'230426'!$A$3:$N$267,14,FALSE)</f>
        <v>0</v>
      </c>
      <c r="O95" s="77">
        <f t="shared" si="4"/>
        <v>4.42</v>
      </c>
      <c r="P95" s="16"/>
      <c r="Q95" s="1">
        <v>1.75</v>
      </c>
      <c r="R95" s="1">
        <v>6.25</v>
      </c>
      <c r="S95" s="16"/>
      <c r="T95" s="1">
        <v>2.38</v>
      </c>
      <c r="U95" s="1">
        <v>5.17</v>
      </c>
      <c r="V95" s="16"/>
      <c r="W95" s="1">
        <v>0</v>
      </c>
      <c r="X95" s="15">
        <v>4844.28</v>
      </c>
      <c r="Y95" s="2">
        <v>11876.29</v>
      </c>
      <c r="Z95" s="1">
        <v>4</v>
      </c>
      <c r="AA95" s="1">
        <v>10</v>
      </c>
      <c r="AB95" s="1">
        <v>16</v>
      </c>
      <c r="AC95" s="1">
        <v>6</v>
      </c>
      <c r="AD95" s="1">
        <v>53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7</v>
      </c>
      <c r="AU95" s="1">
        <v>2</v>
      </c>
      <c r="AV95" s="1">
        <v>8</v>
      </c>
      <c r="AW95" s="1">
        <v>10</v>
      </c>
      <c r="AX95" s="1">
        <v>75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5</v>
      </c>
      <c r="BE95" s="1">
        <v>7</v>
      </c>
      <c r="BF95" s="1">
        <v>14</v>
      </c>
      <c r="BG95" s="1">
        <v>12</v>
      </c>
      <c r="BH95" s="1">
        <v>62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>
      <c r="A96" s="1">
        <v>70977</v>
      </c>
      <c r="B96" s="1" t="s">
        <v>2278</v>
      </c>
      <c r="C96" s="1">
        <v>1</v>
      </c>
      <c r="D96" s="1">
        <v>285</v>
      </c>
      <c r="E96" s="1" t="s">
        <v>64</v>
      </c>
      <c r="F96" s="1">
        <v>557</v>
      </c>
      <c r="G96" s="1" t="s">
        <v>69</v>
      </c>
      <c r="H96" s="2">
        <v>86.55</v>
      </c>
      <c r="I96" s="2">
        <v>86.55</v>
      </c>
      <c r="J96" s="10">
        <f t="shared" si="2"/>
        <v>0</v>
      </c>
      <c r="K96" s="11">
        <f t="shared" si="3"/>
        <v>0</v>
      </c>
      <c r="L96" s="1">
        <v>17</v>
      </c>
      <c r="M96" s="1">
        <v>133</v>
      </c>
      <c r="N96" s="77">
        <f>VLOOKUP(A96:A360,'230426'!$A$3:$N$267,14,FALSE)</f>
        <v>0</v>
      </c>
      <c r="O96" s="77">
        <f t="shared" si="4"/>
        <v>133</v>
      </c>
      <c r="P96" s="16"/>
      <c r="Q96" s="1">
        <v>0</v>
      </c>
      <c r="R96" s="1">
        <v>0</v>
      </c>
      <c r="S96" s="16"/>
      <c r="T96" s="1">
        <v>0</v>
      </c>
      <c r="U96" s="1">
        <v>0</v>
      </c>
      <c r="V96" s="16"/>
      <c r="W96" s="1">
        <v>0</v>
      </c>
      <c r="X96" s="15">
        <v>1471.35</v>
      </c>
      <c r="Y96" s="2">
        <v>11511.15</v>
      </c>
      <c r="Z96" s="1">
        <v>17</v>
      </c>
      <c r="AA96" s="1">
        <v>0</v>
      </c>
      <c r="AB96" s="1">
        <v>0</v>
      </c>
      <c r="AC96" s="1">
        <v>0</v>
      </c>
      <c r="AD96" s="1">
        <v>133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>
      <c r="A97" s="1">
        <v>70058</v>
      </c>
      <c r="B97" s="1" t="s">
        <v>147</v>
      </c>
      <c r="C97" s="1">
        <v>32</v>
      </c>
      <c r="D97" s="1">
        <v>285</v>
      </c>
      <c r="E97" s="1" t="s">
        <v>64</v>
      </c>
      <c r="F97" s="1">
        <v>573</v>
      </c>
      <c r="G97" s="1" t="s">
        <v>87</v>
      </c>
      <c r="H97" s="2">
        <v>33.270000000000003</v>
      </c>
      <c r="I97" s="2">
        <v>1064.6400000000001</v>
      </c>
      <c r="J97" s="10">
        <f t="shared" si="2"/>
        <v>0</v>
      </c>
      <c r="K97" s="11">
        <f t="shared" si="3"/>
        <v>0</v>
      </c>
      <c r="L97" s="1">
        <v>2.5499999999999998</v>
      </c>
      <c r="M97" s="1">
        <v>1.22</v>
      </c>
      <c r="N97" s="77">
        <f>VLOOKUP(A97:A361,'230426'!$A$3:$N$267,14,FALSE)</f>
        <v>0</v>
      </c>
      <c r="O97" s="77">
        <f t="shared" si="4"/>
        <v>1.22</v>
      </c>
      <c r="P97" s="16"/>
      <c r="Q97" s="1">
        <v>7.58</v>
      </c>
      <c r="R97" s="1">
        <v>4.41</v>
      </c>
      <c r="S97" s="16"/>
      <c r="T97" s="1">
        <v>1.73</v>
      </c>
      <c r="U97" s="1">
        <v>4.97</v>
      </c>
      <c r="V97" s="16"/>
      <c r="W97" s="1">
        <v>0</v>
      </c>
      <c r="X97" s="12">
        <v>12625.97</v>
      </c>
      <c r="Y97" s="2">
        <v>11278.53</v>
      </c>
      <c r="Z97" s="1">
        <v>62</v>
      </c>
      <c r="AA97" s="1">
        <v>9</v>
      </c>
      <c r="AB97" s="1">
        <v>6</v>
      </c>
      <c r="AC97" s="1">
        <v>18</v>
      </c>
      <c r="AD97" s="1">
        <v>39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85</v>
      </c>
      <c r="AU97" s="1">
        <v>71</v>
      </c>
      <c r="AV97" s="1">
        <v>95</v>
      </c>
      <c r="AW97" s="1">
        <v>54</v>
      </c>
      <c r="AX97" s="1">
        <v>141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0</v>
      </c>
      <c r="BF97" s="1">
        <v>17</v>
      </c>
      <c r="BG97" s="1">
        <v>75</v>
      </c>
      <c r="BH97" s="1">
        <v>159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>
      <c r="A98" s="1">
        <v>70085</v>
      </c>
      <c r="B98" s="1" t="s">
        <v>153</v>
      </c>
      <c r="C98" s="1">
        <v>12</v>
      </c>
      <c r="D98" s="1">
        <v>285</v>
      </c>
      <c r="E98" s="1" t="s">
        <v>64</v>
      </c>
      <c r="F98" s="1">
        <v>573</v>
      </c>
      <c r="G98" s="1" t="s">
        <v>87</v>
      </c>
      <c r="H98" s="2">
        <v>77.58</v>
      </c>
      <c r="I98" s="2">
        <v>930.96</v>
      </c>
      <c r="J98" s="10">
        <f t="shared" si="2"/>
        <v>0</v>
      </c>
      <c r="K98" s="11">
        <f t="shared" si="3"/>
        <v>0</v>
      </c>
      <c r="L98" s="1">
        <v>0.62</v>
      </c>
      <c r="M98" s="1">
        <v>3.25</v>
      </c>
      <c r="N98" s="77">
        <f>VLOOKUP(A98:A362,'230426'!$A$3:$N$267,14,FALSE)</f>
        <v>0</v>
      </c>
      <c r="O98" s="77">
        <f t="shared" si="4"/>
        <v>3.25</v>
      </c>
      <c r="P98" s="16"/>
      <c r="Q98" s="1">
        <v>13.92</v>
      </c>
      <c r="R98" s="1">
        <v>2.75</v>
      </c>
      <c r="S98" s="16"/>
      <c r="T98" s="1">
        <v>9</v>
      </c>
      <c r="U98" s="1">
        <v>6.08</v>
      </c>
      <c r="V98" s="16"/>
      <c r="W98" s="1">
        <v>0</v>
      </c>
      <c r="X98" s="12">
        <v>21916.35</v>
      </c>
      <c r="Y98" s="2">
        <v>11249.1</v>
      </c>
      <c r="Z98" s="1">
        <v>3</v>
      </c>
      <c r="AA98" s="1">
        <v>6</v>
      </c>
      <c r="AB98" s="1">
        <v>0</v>
      </c>
      <c r="AC98" s="1">
        <v>3</v>
      </c>
      <c r="AD98" s="1">
        <v>39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99</v>
      </c>
      <c r="AU98" s="1">
        <v>46</v>
      </c>
      <c r="AV98" s="1">
        <v>28</v>
      </c>
      <c r="AW98" s="1">
        <v>34</v>
      </c>
      <c r="AX98" s="1">
        <v>33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51</v>
      </c>
      <c r="BE98" s="1">
        <v>20</v>
      </c>
      <c r="BF98" s="1">
        <v>40</v>
      </c>
      <c r="BG98" s="1">
        <v>14</v>
      </c>
      <c r="BH98" s="1">
        <v>73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>
      <c r="A99" s="1">
        <v>70209</v>
      </c>
      <c r="B99" s="1" t="s">
        <v>290</v>
      </c>
      <c r="C99" s="1">
        <v>10</v>
      </c>
      <c r="D99" s="1">
        <v>285</v>
      </c>
      <c r="E99" s="1" t="s">
        <v>64</v>
      </c>
      <c r="F99" s="1">
        <v>387</v>
      </c>
      <c r="G99" s="1" t="s">
        <v>94</v>
      </c>
      <c r="H99" s="2">
        <v>122.98</v>
      </c>
      <c r="I99" s="2">
        <v>1229.8</v>
      </c>
      <c r="J99" s="10">
        <f t="shared" si="2"/>
        <v>0</v>
      </c>
      <c r="K99" s="11">
        <f t="shared" si="3"/>
        <v>0</v>
      </c>
      <c r="L99" s="1">
        <v>0.95</v>
      </c>
      <c r="M99" s="1">
        <v>3.3</v>
      </c>
      <c r="N99" s="77">
        <f>VLOOKUP(A99:A363,'230426'!$A$3:$N$267,14,FALSE)</f>
        <v>0</v>
      </c>
      <c r="O99" s="77">
        <f t="shared" si="4"/>
        <v>3.3</v>
      </c>
      <c r="P99" s="16"/>
      <c r="Q99" s="1">
        <v>3.25</v>
      </c>
      <c r="R99" s="1">
        <v>3.6</v>
      </c>
      <c r="S99" s="16"/>
      <c r="T99" s="1">
        <v>0.5</v>
      </c>
      <c r="U99" s="1">
        <v>2.2000000000000002</v>
      </c>
      <c r="V99" s="16"/>
      <c r="W99" s="1">
        <v>0</v>
      </c>
      <c r="X99" s="14">
        <v>5780.06</v>
      </c>
      <c r="Y99" s="2">
        <v>11191.18</v>
      </c>
      <c r="Z99" s="1">
        <v>1</v>
      </c>
      <c r="AA99" s="1">
        <v>14</v>
      </c>
      <c r="AB99" s="1">
        <v>1</v>
      </c>
      <c r="AC99" s="1">
        <v>1</v>
      </c>
      <c r="AD99" s="1">
        <v>33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10</v>
      </c>
      <c r="AU99" s="1">
        <v>13</v>
      </c>
      <c r="AV99" s="1">
        <v>9</v>
      </c>
      <c r="AW99" s="1">
        <v>14</v>
      </c>
      <c r="AX99" s="1">
        <v>36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2</v>
      </c>
      <c r="BE99" s="1">
        <v>1</v>
      </c>
      <c r="BF99" s="1">
        <v>0</v>
      </c>
      <c r="BG99" s="1">
        <v>5</v>
      </c>
      <c r="BH99" s="1">
        <v>22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>
      <c r="A100" s="1">
        <v>70126</v>
      </c>
      <c r="B100" s="1" t="s">
        <v>168</v>
      </c>
      <c r="C100" s="1">
        <v>15</v>
      </c>
      <c r="D100" s="1">
        <v>285</v>
      </c>
      <c r="E100" s="1" t="s">
        <v>64</v>
      </c>
      <c r="F100" s="1">
        <v>570</v>
      </c>
      <c r="G100" s="1" t="s">
        <v>72</v>
      </c>
      <c r="H100" s="2">
        <v>56.71</v>
      </c>
      <c r="I100" s="2">
        <v>850.65</v>
      </c>
      <c r="J100" s="10">
        <f t="shared" si="2"/>
        <v>0</v>
      </c>
      <c r="K100" s="11">
        <f t="shared" si="3"/>
        <v>0</v>
      </c>
      <c r="L100" s="1">
        <v>1.7</v>
      </c>
      <c r="M100" s="1">
        <v>0</v>
      </c>
      <c r="N100" s="77">
        <f>VLOOKUP(A100:A364,'230426'!$A$3:$N$267,14,FALSE)</f>
        <v>0</v>
      </c>
      <c r="O100" s="77">
        <f t="shared" si="4"/>
        <v>0</v>
      </c>
      <c r="P100" s="16"/>
      <c r="Q100" s="1">
        <v>8.3000000000000007</v>
      </c>
      <c r="R100" s="1">
        <v>8.5299999999999994</v>
      </c>
      <c r="S100" s="16"/>
      <c r="T100" s="1">
        <v>4.63</v>
      </c>
      <c r="U100" s="1">
        <v>4.5999999999999996</v>
      </c>
      <c r="V100" s="16"/>
      <c r="W100" s="1">
        <v>0</v>
      </c>
      <c r="X100" s="12">
        <v>12447.84</v>
      </c>
      <c r="Y100" s="2">
        <v>11171.87</v>
      </c>
      <c r="Z100" s="1">
        <v>18</v>
      </c>
      <c r="AA100" s="1">
        <v>2</v>
      </c>
      <c r="AB100" s="1">
        <v>6</v>
      </c>
      <c r="AC100" s="1">
        <v>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25</v>
      </c>
      <c r="AU100" s="1">
        <v>64</v>
      </c>
      <c r="AV100" s="1">
        <v>55</v>
      </c>
      <c r="AW100" s="1">
        <v>25</v>
      </c>
      <c r="AX100" s="1">
        <v>128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25</v>
      </c>
      <c r="BE100" s="1">
        <v>7</v>
      </c>
      <c r="BF100" s="1">
        <v>40</v>
      </c>
      <c r="BG100" s="1">
        <v>2</v>
      </c>
      <c r="BH100" s="1">
        <v>69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>
      <c r="A101" s="1">
        <v>75000</v>
      </c>
      <c r="B101" s="1" t="s">
        <v>156</v>
      </c>
      <c r="C101" s="1">
        <v>25</v>
      </c>
      <c r="D101" s="1">
        <v>285</v>
      </c>
      <c r="E101" s="1" t="s">
        <v>64</v>
      </c>
      <c r="F101" s="1">
        <v>285</v>
      </c>
      <c r="G101" s="1" t="s">
        <v>64</v>
      </c>
      <c r="H101" s="2">
        <v>31.3019</v>
      </c>
      <c r="I101" s="2">
        <v>782.54750000000001</v>
      </c>
      <c r="J101" s="10">
        <f t="shared" si="2"/>
        <v>0</v>
      </c>
      <c r="K101" s="11">
        <f t="shared" si="3"/>
        <v>0</v>
      </c>
      <c r="L101" s="1">
        <v>7.38</v>
      </c>
      <c r="M101" s="1">
        <v>-1.96</v>
      </c>
      <c r="N101" s="77">
        <f>VLOOKUP(A101:A365,'230426'!$A$3:$N$267,14,FALSE)</f>
        <v>10</v>
      </c>
      <c r="O101" s="77">
        <f t="shared" si="4"/>
        <v>8.0399999999999991</v>
      </c>
      <c r="P101" s="16"/>
      <c r="Q101" s="1">
        <v>10.26</v>
      </c>
      <c r="R101" s="1">
        <v>7.08</v>
      </c>
      <c r="S101" s="16"/>
      <c r="T101" s="1">
        <v>5.56</v>
      </c>
      <c r="U101" s="1">
        <v>9.0399999999999991</v>
      </c>
      <c r="V101" s="16"/>
      <c r="W101" s="1">
        <v>0</v>
      </c>
      <c r="X101" s="12">
        <v>18155.099999999999</v>
      </c>
      <c r="Y101" s="2">
        <v>11080.87</v>
      </c>
      <c r="Z101" s="1">
        <v>83</v>
      </c>
      <c r="AA101" s="1">
        <v>83</v>
      </c>
      <c r="AB101" s="1">
        <v>20</v>
      </c>
      <c r="AC101" s="1">
        <v>80</v>
      </c>
      <c r="AD101" s="1">
        <v>-49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72</v>
      </c>
      <c r="AU101" s="1">
        <v>72</v>
      </c>
      <c r="AV101" s="1">
        <v>101</v>
      </c>
      <c r="AW101" s="1">
        <v>95</v>
      </c>
      <c r="AX101" s="1">
        <v>177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2</v>
      </c>
      <c r="BE101" s="1">
        <v>84</v>
      </c>
      <c r="BF101" s="1">
        <v>63</v>
      </c>
      <c r="BG101" s="1">
        <v>64</v>
      </c>
      <c r="BH101" s="1">
        <v>226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>
      <c r="A102" s="1">
        <v>18071</v>
      </c>
      <c r="B102" s="1" t="s">
        <v>281</v>
      </c>
      <c r="C102" s="1">
        <v>24</v>
      </c>
      <c r="D102" s="1">
        <v>285</v>
      </c>
      <c r="E102" s="1" t="s">
        <v>64</v>
      </c>
      <c r="F102" s="1">
        <v>285</v>
      </c>
      <c r="G102" s="1" t="s">
        <v>64</v>
      </c>
      <c r="H102" s="2">
        <v>51.47</v>
      </c>
      <c r="I102" s="2">
        <v>1235.28</v>
      </c>
      <c r="J102" s="10">
        <f t="shared" si="2"/>
        <v>0</v>
      </c>
      <c r="K102" s="11">
        <f t="shared" si="3"/>
        <v>0</v>
      </c>
      <c r="L102" s="1">
        <v>1.5</v>
      </c>
      <c r="M102" s="1">
        <v>4.88</v>
      </c>
      <c r="N102" s="77">
        <f>VLOOKUP(A102:A366,'230426'!$A$3:$N$267,14,FALSE)</f>
        <v>0</v>
      </c>
      <c r="O102" s="77">
        <f t="shared" si="4"/>
        <v>4.88</v>
      </c>
      <c r="P102" s="16"/>
      <c r="Q102" s="1">
        <v>0.62</v>
      </c>
      <c r="R102" s="1">
        <v>1.17</v>
      </c>
      <c r="S102" s="16"/>
      <c r="T102" s="1">
        <v>0.33</v>
      </c>
      <c r="U102" s="1">
        <v>2.92</v>
      </c>
      <c r="V102" s="16"/>
      <c r="W102" s="1">
        <v>0</v>
      </c>
      <c r="X102" s="15">
        <v>3036.73</v>
      </c>
      <c r="Y102" s="2">
        <v>11066.05</v>
      </c>
      <c r="Z102" s="1">
        <v>4</v>
      </c>
      <c r="AA102" s="1">
        <v>40</v>
      </c>
      <c r="AB102" s="1">
        <v>11</v>
      </c>
      <c r="AC102" s="1">
        <v>2</v>
      </c>
      <c r="AD102" s="1">
        <v>117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5</v>
      </c>
      <c r="AU102" s="1">
        <v>3</v>
      </c>
      <c r="AV102" s="1">
        <v>5</v>
      </c>
      <c r="AW102" s="1">
        <v>7</v>
      </c>
      <c r="AX102" s="1">
        <v>28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1</v>
      </c>
      <c r="BE102" s="1">
        <v>1</v>
      </c>
      <c r="BF102" s="1">
        <v>6</v>
      </c>
      <c r="BG102" s="1">
        <v>1</v>
      </c>
      <c r="BH102" s="1">
        <v>70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>
      <c r="A103" s="1">
        <v>70256</v>
      </c>
      <c r="B103" s="1" t="s">
        <v>192</v>
      </c>
      <c r="C103" s="1">
        <v>25</v>
      </c>
      <c r="D103" s="1">
        <v>285</v>
      </c>
      <c r="E103" s="1" t="s">
        <v>64</v>
      </c>
      <c r="F103" s="1">
        <v>35</v>
      </c>
      <c r="G103" s="1" t="s">
        <v>76</v>
      </c>
      <c r="H103" s="2">
        <v>35.67</v>
      </c>
      <c r="I103" s="2">
        <v>891.75</v>
      </c>
      <c r="J103" s="10">
        <f t="shared" si="2"/>
        <v>0</v>
      </c>
      <c r="K103" s="11">
        <f t="shared" si="3"/>
        <v>0</v>
      </c>
      <c r="L103" s="1">
        <v>7.14</v>
      </c>
      <c r="M103" s="1">
        <v>5.32</v>
      </c>
      <c r="N103" s="77">
        <f>VLOOKUP(A103:A367,'230426'!$A$3:$N$267,14,FALSE)</f>
        <v>0</v>
      </c>
      <c r="O103" s="77">
        <f t="shared" si="4"/>
        <v>5.32</v>
      </c>
      <c r="P103" s="16"/>
      <c r="Q103" s="1">
        <v>3.56</v>
      </c>
      <c r="R103" s="1">
        <v>7.04</v>
      </c>
      <c r="S103" s="16"/>
      <c r="T103" s="1">
        <v>2.2400000000000002</v>
      </c>
      <c r="U103" s="1">
        <v>0.04</v>
      </c>
      <c r="V103" s="16"/>
      <c r="W103" s="1">
        <v>0</v>
      </c>
      <c r="X103" s="12">
        <v>11539.24</v>
      </c>
      <c r="Y103" s="2">
        <v>11057.7</v>
      </c>
      <c r="Z103" s="1">
        <v>69</v>
      </c>
      <c r="AA103" s="1">
        <v>23</v>
      </c>
      <c r="AB103" s="1">
        <v>64</v>
      </c>
      <c r="AC103" s="1">
        <v>68</v>
      </c>
      <c r="AD103" s="1">
        <v>133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49</v>
      </c>
      <c r="AU103" s="1">
        <v>0</v>
      </c>
      <c r="AV103" s="1">
        <v>4</v>
      </c>
      <c r="AW103" s="1">
        <v>72</v>
      </c>
      <c r="AX103" s="1">
        <v>176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25</v>
      </c>
      <c r="BE103" s="1">
        <v>47</v>
      </c>
      <c r="BF103" s="1">
        <v>2</v>
      </c>
      <c r="BG103" s="1">
        <v>11</v>
      </c>
      <c r="BH103" s="1">
        <v>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>
      <c r="A104" s="1">
        <v>70032</v>
      </c>
      <c r="B104" s="1" t="s">
        <v>221</v>
      </c>
      <c r="C104" s="1">
        <v>20</v>
      </c>
      <c r="D104" s="1">
        <v>285</v>
      </c>
      <c r="E104" s="1" t="s">
        <v>64</v>
      </c>
      <c r="F104" s="1">
        <v>558</v>
      </c>
      <c r="G104" s="1" t="s">
        <v>67</v>
      </c>
      <c r="H104" s="2">
        <v>83.759500000000003</v>
      </c>
      <c r="I104" s="2">
        <v>1675.19</v>
      </c>
      <c r="J104" s="10">
        <f t="shared" si="2"/>
        <v>0</v>
      </c>
      <c r="K104" s="11">
        <f t="shared" si="3"/>
        <v>0</v>
      </c>
      <c r="L104" s="1">
        <v>1.32</v>
      </c>
      <c r="M104" s="1">
        <v>0.45</v>
      </c>
      <c r="N104" s="77">
        <f>VLOOKUP(A104:A368,'230426'!$A$3:$N$267,14,FALSE)</f>
        <v>3</v>
      </c>
      <c r="O104" s="77">
        <f t="shared" si="4"/>
        <v>3.45</v>
      </c>
      <c r="P104" s="16"/>
      <c r="Q104" s="1">
        <v>2.1</v>
      </c>
      <c r="R104" s="1">
        <v>3.15</v>
      </c>
      <c r="S104" s="16"/>
      <c r="T104" s="1">
        <v>0.45</v>
      </c>
      <c r="U104" s="1">
        <v>2.95</v>
      </c>
      <c r="V104" s="16"/>
      <c r="W104" s="1">
        <v>0</v>
      </c>
      <c r="X104" s="14">
        <v>6491.36</v>
      </c>
      <c r="Y104" s="2">
        <v>10972.49</v>
      </c>
      <c r="Z104" s="1">
        <v>14</v>
      </c>
      <c r="AA104" s="1">
        <v>6</v>
      </c>
      <c r="AB104" s="1">
        <v>5</v>
      </c>
      <c r="AC104" s="1">
        <v>9</v>
      </c>
      <c r="AD104" s="1">
        <v>9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8</v>
      </c>
      <c r="AU104" s="1">
        <v>20</v>
      </c>
      <c r="AV104" s="1">
        <v>12</v>
      </c>
      <c r="AW104" s="1">
        <v>24</v>
      </c>
      <c r="AX104" s="1">
        <v>63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0</v>
      </c>
      <c r="BF104" s="1">
        <v>4</v>
      </c>
      <c r="BG104" s="1">
        <v>8</v>
      </c>
      <c r="BH104" s="1">
        <v>59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>
      <c r="A105" s="1">
        <v>70073</v>
      </c>
      <c r="B105" s="1" t="s">
        <v>158</v>
      </c>
      <c r="C105" s="1">
        <v>24</v>
      </c>
      <c r="D105" s="1">
        <v>285</v>
      </c>
      <c r="E105" s="1" t="s">
        <v>64</v>
      </c>
      <c r="F105" s="1">
        <v>570</v>
      </c>
      <c r="G105" s="1" t="s">
        <v>72</v>
      </c>
      <c r="H105" s="2">
        <v>36.869999999999997</v>
      </c>
      <c r="I105" s="2">
        <v>884.88</v>
      </c>
      <c r="J105" s="10">
        <f t="shared" si="2"/>
        <v>0</v>
      </c>
      <c r="K105" s="11">
        <f t="shared" si="3"/>
        <v>0</v>
      </c>
      <c r="L105" s="1">
        <v>3.83</v>
      </c>
      <c r="M105" s="1">
        <v>3.92</v>
      </c>
      <c r="N105" s="77">
        <f>VLOOKUP(A105:A369,'230426'!$A$3:$N$267,14,FALSE)</f>
        <v>0</v>
      </c>
      <c r="O105" s="77">
        <f t="shared" si="4"/>
        <v>3.92</v>
      </c>
      <c r="P105" s="16"/>
      <c r="Q105" s="1">
        <v>2.19</v>
      </c>
      <c r="R105" s="1">
        <v>1.17</v>
      </c>
      <c r="S105" s="16"/>
      <c r="T105" s="1">
        <v>1.67</v>
      </c>
      <c r="U105" s="1">
        <v>7.29</v>
      </c>
      <c r="V105" s="16"/>
      <c r="W105" s="1">
        <v>0</v>
      </c>
      <c r="X105" s="14">
        <v>6802.52</v>
      </c>
      <c r="Y105" s="2">
        <v>10950.39</v>
      </c>
      <c r="Z105" s="1">
        <v>13</v>
      </c>
      <c r="AA105" s="1">
        <v>1</v>
      </c>
      <c r="AB105" s="1">
        <v>63</v>
      </c>
      <c r="AC105" s="1">
        <v>31</v>
      </c>
      <c r="AD105" s="1">
        <v>94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12</v>
      </c>
      <c r="AU105" s="1">
        <v>15</v>
      </c>
      <c r="AV105" s="1">
        <v>7</v>
      </c>
      <c r="AW105" s="1">
        <v>52</v>
      </c>
      <c r="AX105" s="1">
        <v>28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4</v>
      </c>
      <c r="BF105" s="1">
        <v>2</v>
      </c>
      <c r="BG105" s="1">
        <v>72</v>
      </c>
      <c r="BH105" s="1">
        <v>175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>
      <c r="A106" s="1">
        <v>70160</v>
      </c>
      <c r="B106" s="1" t="s">
        <v>172</v>
      </c>
      <c r="C106" s="1">
        <v>16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77.67</v>
      </c>
      <c r="I106" s="2">
        <v>1242.72</v>
      </c>
      <c r="J106" s="10">
        <f t="shared" si="2"/>
        <v>0</v>
      </c>
      <c r="K106" s="11">
        <f t="shared" si="3"/>
        <v>0</v>
      </c>
      <c r="L106" s="1">
        <v>0.62</v>
      </c>
      <c r="M106" s="1">
        <v>1.62</v>
      </c>
      <c r="N106" s="77">
        <f>VLOOKUP(A106:A370,'230426'!$A$3:$N$267,14,FALSE)</f>
        <v>0</v>
      </c>
      <c r="O106" s="77">
        <f t="shared" si="4"/>
        <v>1.62</v>
      </c>
      <c r="P106" s="16"/>
      <c r="Q106" s="1">
        <v>6.09</v>
      </c>
      <c r="R106" s="1">
        <v>4</v>
      </c>
      <c r="S106" s="16"/>
      <c r="T106" s="1">
        <v>1.1599999999999999</v>
      </c>
      <c r="U106" s="1">
        <v>3.06</v>
      </c>
      <c r="V106" s="16"/>
      <c r="W106" s="1">
        <v>0</v>
      </c>
      <c r="X106" s="14">
        <v>9786.42</v>
      </c>
      <c r="Y106" s="2">
        <v>10796.13</v>
      </c>
      <c r="Z106" s="1">
        <v>4</v>
      </c>
      <c r="AA106" s="1">
        <v>2</v>
      </c>
      <c r="AB106" s="1">
        <v>4</v>
      </c>
      <c r="AC106" s="1">
        <v>2</v>
      </c>
      <c r="AD106" s="1">
        <v>26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23</v>
      </c>
      <c r="AU106" s="1">
        <v>50</v>
      </c>
      <c r="AV106" s="1">
        <v>43</v>
      </c>
      <c r="AW106" s="1">
        <v>13</v>
      </c>
      <c r="AX106" s="1">
        <v>64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3</v>
      </c>
      <c r="BE106" s="1">
        <v>7</v>
      </c>
      <c r="BF106" s="1">
        <v>4</v>
      </c>
      <c r="BG106" s="1">
        <v>16</v>
      </c>
      <c r="BH106" s="1">
        <v>49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>
      <c r="A107" s="1">
        <v>70066</v>
      </c>
      <c r="B107" s="1" t="s">
        <v>228</v>
      </c>
      <c r="C107" s="1">
        <v>25</v>
      </c>
      <c r="D107" s="1">
        <v>285</v>
      </c>
      <c r="E107" s="1" t="s">
        <v>64</v>
      </c>
      <c r="F107" s="1">
        <v>35</v>
      </c>
      <c r="G107" s="1" t="s">
        <v>76</v>
      </c>
      <c r="H107" s="2">
        <v>42.86</v>
      </c>
      <c r="I107" s="2">
        <v>1071.5</v>
      </c>
      <c r="J107" s="10">
        <f t="shared" si="2"/>
        <v>0</v>
      </c>
      <c r="K107" s="11">
        <f t="shared" si="3"/>
        <v>0</v>
      </c>
      <c r="L107" s="1">
        <v>0.28000000000000003</v>
      </c>
      <c r="M107" s="1">
        <v>3.28</v>
      </c>
      <c r="N107" s="77">
        <f>VLOOKUP(A107:A371,'230426'!$A$3:$N$267,14,FALSE)</f>
        <v>0</v>
      </c>
      <c r="O107" s="77">
        <f t="shared" si="4"/>
        <v>3.28</v>
      </c>
      <c r="P107" s="16"/>
      <c r="Q107" s="1">
        <v>7.58</v>
      </c>
      <c r="R107" s="1">
        <v>6.04</v>
      </c>
      <c r="S107" s="16"/>
      <c r="T107" s="1">
        <v>2.34</v>
      </c>
      <c r="U107" s="1">
        <v>0.72</v>
      </c>
      <c r="V107" s="16"/>
      <c r="W107" s="1">
        <v>0</v>
      </c>
      <c r="X107" s="12">
        <v>10929.3</v>
      </c>
      <c r="Y107" s="2">
        <v>10757.86</v>
      </c>
      <c r="Z107" s="1">
        <v>3</v>
      </c>
      <c r="AA107" s="1">
        <v>4</v>
      </c>
      <c r="AB107" s="1">
        <v>1</v>
      </c>
      <c r="AC107" s="1">
        <v>2</v>
      </c>
      <c r="AD107" s="1">
        <v>82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53</v>
      </c>
      <c r="AU107" s="1">
        <v>64</v>
      </c>
      <c r="AV107" s="1">
        <v>83</v>
      </c>
      <c r="AW107" s="1">
        <v>43</v>
      </c>
      <c r="AX107" s="1">
        <v>151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15</v>
      </c>
      <c r="BE107" s="1">
        <v>32</v>
      </c>
      <c r="BF107" s="1">
        <v>12</v>
      </c>
      <c r="BG107" s="1">
        <v>31</v>
      </c>
      <c r="BH107" s="1">
        <v>18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>
      <c r="A108" s="1">
        <v>70348</v>
      </c>
      <c r="B108" s="1" t="s">
        <v>343</v>
      </c>
      <c r="C108" s="1">
        <v>10</v>
      </c>
      <c r="D108" s="1">
        <v>285</v>
      </c>
      <c r="E108" s="1" t="s">
        <v>64</v>
      </c>
      <c r="F108" s="1">
        <v>285</v>
      </c>
      <c r="G108" s="1" t="s">
        <v>64</v>
      </c>
      <c r="H108" s="2">
        <v>125.1382</v>
      </c>
      <c r="I108" s="2">
        <v>1251.3820000000001</v>
      </c>
      <c r="J108" s="10">
        <f t="shared" si="2"/>
        <v>0</v>
      </c>
      <c r="K108" s="11">
        <f t="shared" si="3"/>
        <v>0</v>
      </c>
      <c r="L108" s="1">
        <v>0.5</v>
      </c>
      <c r="M108" s="1">
        <v>3.5</v>
      </c>
      <c r="N108" s="77">
        <f>VLOOKUP(A108:A372,'230426'!$A$3:$N$267,14,FALSE)</f>
        <v>0</v>
      </c>
      <c r="O108" s="77">
        <f t="shared" si="4"/>
        <v>3.5</v>
      </c>
      <c r="P108" s="16"/>
      <c r="Q108" s="1">
        <v>7.15</v>
      </c>
      <c r="R108" s="1">
        <v>0</v>
      </c>
      <c r="S108" s="16"/>
      <c r="T108" s="1">
        <v>0</v>
      </c>
      <c r="U108" s="1">
        <v>5</v>
      </c>
      <c r="V108" s="16"/>
      <c r="W108" s="1">
        <v>0</v>
      </c>
      <c r="X108" s="14">
        <v>9573.07</v>
      </c>
      <c r="Y108" s="2">
        <v>10636.75</v>
      </c>
      <c r="Z108" s="1">
        <v>5</v>
      </c>
      <c r="AA108" s="1">
        <v>0</v>
      </c>
      <c r="AB108" s="1">
        <v>0</v>
      </c>
      <c r="AC108" s="1">
        <v>0</v>
      </c>
      <c r="AD108" s="1">
        <v>35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63</v>
      </c>
      <c r="AU108" s="1">
        <v>17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50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>
      <c r="A109" s="1">
        <v>70184</v>
      </c>
      <c r="B109" s="1" t="s">
        <v>229</v>
      </c>
      <c r="C109" s="1">
        <v>20</v>
      </c>
      <c r="D109" s="1">
        <v>285</v>
      </c>
      <c r="E109" s="1" t="s">
        <v>64</v>
      </c>
      <c r="F109" s="1">
        <v>573</v>
      </c>
      <c r="G109" s="1" t="s">
        <v>87</v>
      </c>
      <c r="H109" s="2">
        <v>38.04</v>
      </c>
      <c r="I109" s="2">
        <v>760.8</v>
      </c>
      <c r="J109" s="10">
        <f t="shared" si="2"/>
        <v>0</v>
      </c>
      <c r="K109" s="11">
        <f t="shared" si="3"/>
        <v>0</v>
      </c>
      <c r="L109" s="1">
        <v>0.78</v>
      </c>
      <c r="M109" s="1">
        <v>0.35</v>
      </c>
      <c r="N109" s="77">
        <f>VLOOKUP(A109:A373,'230426'!$A$3:$N$267,14,FALSE)</f>
        <v>0</v>
      </c>
      <c r="O109" s="77">
        <f t="shared" si="4"/>
        <v>0.35</v>
      </c>
      <c r="P109" s="16"/>
      <c r="Q109" s="1">
        <v>9.48</v>
      </c>
      <c r="R109" s="1">
        <v>11.45</v>
      </c>
      <c r="S109" s="16"/>
      <c r="T109" s="1">
        <v>2.42</v>
      </c>
      <c r="U109" s="1">
        <v>2</v>
      </c>
      <c r="V109" s="16"/>
      <c r="W109" s="1">
        <v>0</v>
      </c>
      <c r="X109" s="14">
        <v>9643.14</v>
      </c>
      <c r="Y109" s="2">
        <v>10499.04</v>
      </c>
      <c r="Z109" s="1">
        <v>3</v>
      </c>
      <c r="AA109" s="1">
        <v>3</v>
      </c>
      <c r="AB109" s="1">
        <v>7</v>
      </c>
      <c r="AC109" s="1">
        <v>8</v>
      </c>
      <c r="AD109" s="1">
        <v>7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34</v>
      </c>
      <c r="AU109" s="1">
        <v>48</v>
      </c>
      <c r="AV109" s="1">
        <v>107</v>
      </c>
      <c r="AW109" s="1">
        <v>49</v>
      </c>
      <c r="AX109" s="1">
        <v>229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6</v>
      </c>
      <c r="BE109" s="1">
        <v>23</v>
      </c>
      <c r="BF109" s="1">
        <v>5</v>
      </c>
      <c r="BG109" s="1">
        <v>52</v>
      </c>
      <c r="BH109" s="1">
        <v>40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>
      <c r="A110" s="1">
        <v>70215</v>
      </c>
      <c r="B110" s="1" t="s">
        <v>257</v>
      </c>
      <c r="C110" s="1">
        <v>24</v>
      </c>
      <c r="D110" s="1">
        <v>285</v>
      </c>
      <c r="E110" s="1" t="s">
        <v>64</v>
      </c>
      <c r="F110" s="1">
        <v>795</v>
      </c>
      <c r="G110" s="1" t="s">
        <v>258</v>
      </c>
      <c r="H110" s="2">
        <v>40.33</v>
      </c>
      <c r="I110" s="2">
        <v>967.92</v>
      </c>
      <c r="J110" s="10">
        <f t="shared" si="2"/>
        <v>0</v>
      </c>
      <c r="K110" s="11">
        <f t="shared" si="3"/>
        <v>0</v>
      </c>
      <c r="L110" s="1">
        <v>2.06</v>
      </c>
      <c r="M110" s="1">
        <v>2.42</v>
      </c>
      <c r="N110" s="77">
        <f>VLOOKUP(A110:A374,'230426'!$A$3:$N$267,14,FALSE)</f>
        <v>0</v>
      </c>
      <c r="O110" s="77">
        <f t="shared" si="4"/>
        <v>2.42</v>
      </c>
      <c r="P110" s="16"/>
      <c r="Q110" s="1">
        <v>4.46</v>
      </c>
      <c r="R110" s="1">
        <v>4.67</v>
      </c>
      <c r="S110" s="16"/>
      <c r="T110" s="1">
        <v>1.42</v>
      </c>
      <c r="U110" s="1">
        <v>3.71</v>
      </c>
      <c r="V110" s="16"/>
      <c r="W110" s="1">
        <v>0</v>
      </c>
      <c r="X110" s="14">
        <v>7682.86</v>
      </c>
      <c r="Y110" s="2">
        <v>10445.469999999999</v>
      </c>
      <c r="Z110" s="1">
        <v>14</v>
      </c>
      <c r="AA110" s="1">
        <v>17</v>
      </c>
      <c r="AB110" s="1">
        <v>26</v>
      </c>
      <c r="AC110" s="1">
        <v>2</v>
      </c>
      <c r="AD110" s="1">
        <v>58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24</v>
      </c>
      <c r="AU110" s="1">
        <v>47</v>
      </c>
      <c r="AV110" s="1">
        <v>43</v>
      </c>
      <c r="AW110" s="1">
        <v>33</v>
      </c>
      <c r="AX110" s="1">
        <v>112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10</v>
      </c>
      <c r="BE110" s="1">
        <v>17</v>
      </c>
      <c r="BF110" s="1">
        <v>10</v>
      </c>
      <c r="BG110" s="1">
        <v>11</v>
      </c>
      <c r="BH110" s="1">
        <v>89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>
      <c r="A111" s="1">
        <v>70277</v>
      </c>
      <c r="B111" s="1" t="s">
        <v>138</v>
      </c>
      <c r="C111" s="1">
        <v>18</v>
      </c>
      <c r="D111" s="1">
        <v>285</v>
      </c>
      <c r="E111" s="1" t="s">
        <v>64</v>
      </c>
      <c r="F111" s="1">
        <v>558</v>
      </c>
      <c r="G111" s="1" t="s">
        <v>67</v>
      </c>
      <c r="H111" s="2">
        <v>41.593600000000002</v>
      </c>
      <c r="I111" s="2">
        <v>748.6848</v>
      </c>
      <c r="J111" s="10">
        <f t="shared" si="2"/>
        <v>0</v>
      </c>
      <c r="K111" s="11">
        <f t="shared" si="3"/>
        <v>0</v>
      </c>
      <c r="L111" s="1">
        <v>3.31</v>
      </c>
      <c r="M111" s="1">
        <v>1.28</v>
      </c>
      <c r="N111" s="77">
        <f>VLOOKUP(A111:A375,'230426'!$A$3:$N$267,14,FALSE)</f>
        <v>0</v>
      </c>
      <c r="O111" s="77">
        <f t="shared" si="4"/>
        <v>1.28</v>
      </c>
      <c r="P111" s="16"/>
      <c r="Q111" s="1">
        <v>24.64</v>
      </c>
      <c r="R111" s="1">
        <v>10.94</v>
      </c>
      <c r="S111" s="16"/>
      <c r="T111" s="1">
        <v>6.72</v>
      </c>
      <c r="U111" s="1">
        <v>1.61</v>
      </c>
      <c r="V111" s="16"/>
      <c r="W111" s="1">
        <v>0</v>
      </c>
      <c r="X111" s="12">
        <v>25954.41</v>
      </c>
      <c r="Y111" s="2">
        <v>10356.81</v>
      </c>
      <c r="Z111" s="1">
        <v>34</v>
      </c>
      <c r="AA111" s="1">
        <v>12</v>
      </c>
      <c r="AB111" s="1">
        <v>13</v>
      </c>
      <c r="AC111" s="1">
        <v>13</v>
      </c>
      <c r="AD111" s="1">
        <v>23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132</v>
      </c>
      <c r="AU111" s="1">
        <v>175</v>
      </c>
      <c r="AV111" s="1">
        <v>111</v>
      </c>
      <c r="AW111" s="1">
        <v>226</v>
      </c>
      <c r="AX111" s="1">
        <v>197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42</v>
      </c>
      <c r="BE111" s="1">
        <v>23</v>
      </c>
      <c r="BF111" s="1">
        <v>63</v>
      </c>
      <c r="BG111" s="1">
        <v>9</v>
      </c>
      <c r="BH111" s="1">
        <v>29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>
      <c r="A112" s="1">
        <v>70271</v>
      </c>
      <c r="B112" s="1" t="s">
        <v>145</v>
      </c>
      <c r="C112" s="1">
        <v>16</v>
      </c>
      <c r="D112" s="1">
        <v>285</v>
      </c>
      <c r="E112" s="1" t="s">
        <v>64</v>
      </c>
      <c r="F112" s="1">
        <v>588</v>
      </c>
      <c r="G112" s="1" t="s">
        <v>146</v>
      </c>
      <c r="H112" s="2">
        <v>47.85</v>
      </c>
      <c r="I112" s="2">
        <v>765.6</v>
      </c>
      <c r="J112" s="10">
        <f t="shared" si="2"/>
        <v>0</v>
      </c>
      <c r="K112" s="11">
        <f t="shared" si="3"/>
        <v>0</v>
      </c>
      <c r="L112" s="1">
        <v>2.0299999999999998</v>
      </c>
      <c r="M112" s="1">
        <v>2.69</v>
      </c>
      <c r="N112" s="77">
        <f>VLOOKUP(A112:A376,'230426'!$A$3:$N$267,14,FALSE)</f>
        <v>0</v>
      </c>
      <c r="O112" s="77">
        <f t="shared" si="4"/>
        <v>2.69</v>
      </c>
      <c r="P112" s="16"/>
      <c r="Q112" s="1">
        <v>6.97</v>
      </c>
      <c r="R112" s="1">
        <v>8.75</v>
      </c>
      <c r="S112" s="16"/>
      <c r="T112" s="1">
        <v>1.81</v>
      </c>
      <c r="U112" s="1">
        <v>2.06</v>
      </c>
      <c r="V112" s="16"/>
      <c r="W112" s="1">
        <v>0</v>
      </c>
      <c r="X112" s="14">
        <v>8278.0499999999993</v>
      </c>
      <c r="Y112" s="2">
        <v>10335.6</v>
      </c>
      <c r="Z112" s="1">
        <v>12</v>
      </c>
      <c r="AA112" s="1">
        <v>8</v>
      </c>
      <c r="AB112" s="1">
        <v>15</v>
      </c>
      <c r="AC112" s="1">
        <v>3</v>
      </c>
      <c r="AD112" s="1">
        <v>43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42</v>
      </c>
      <c r="AU112" s="1">
        <v>33</v>
      </c>
      <c r="AV112" s="1">
        <v>46</v>
      </c>
      <c r="AW112" s="1">
        <v>14</v>
      </c>
      <c r="AX112" s="1">
        <v>140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14</v>
      </c>
      <c r="BE112" s="1">
        <v>5</v>
      </c>
      <c r="BF112" s="1">
        <v>11</v>
      </c>
      <c r="BG112" s="1">
        <v>3</v>
      </c>
      <c r="BH112" s="1">
        <v>33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A113" s="1">
        <v>70416</v>
      </c>
      <c r="B113" s="1" t="s">
        <v>273</v>
      </c>
      <c r="C113" s="1">
        <v>18</v>
      </c>
      <c r="D113" s="1">
        <v>285</v>
      </c>
      <c r="E113" s="1" t="s">
        <v>64</v>
      </c>
      <c r="F113" s="1">
        <v>285</v>
      </c>
      <c r="G113" s="1" t="s">
        <v>64</v>
      </c>
      <c r="H113" s="2">
        <v>41.066000000000003</v>
      </c>
      <c r="I113" s="2">
        <v>739.18799999999999</v>
      </c>
      <c r="J113" s="10">
        <f t="shared" si="2"/>
        <v>0</v>
      </c>
      <c r="K113" s="11">
        <f t="shared" si="3"/>
        <v>0</v>
      </c>
      <c r="L113" s="1">
        <v>0.36</v>
      </c>
      <c r="M113" s="1">
        <v>2.17</v>
      </c>
      <c r="N113" s="77">
        <f>VLOOKUP(A113:A377,'230426'!$A$3:$N$267,14,FALSE)</f>
        <v>0</v>
      </c>
      <c r="O113" s="77">
        <f t="shared" si="4"/>
        <v>2.17</v>
      </c>
      <c r="P113" s="16"/>
      <c r="Q113" s="1">
        <v>0.56000000000000005</v>
      </c>
      <c r="R113" s="1">
        <v>0.17</v>
      </c>
      <c r="S113" s="16"/>
      <c r="T113" s="1">
        <v>0.25</v>
      </c>
      <c r="U113" s="1">
        <v>11.56</v>
      </c>
      <c r="V113" s="16"/>
      <c r="W113" s="1">
        <v>0</v>
      </c>
      <c r="X113" s="15">
        <v>862.39</v>
      </c>
      <c r="Y113" s="2">
        <v>10266.5</v>
      </c>
      <c r="Z113" s="1">
        <v>5</v>
      </c>
      <c r="AA113" s="1">
        <v>3</v>
      </c>
      <c r="AB113" s="1">
        <v>0</v>
      </c>
      <c r="AC113" s="1">
        <v>0</v>
      </c>
      <c r="AD113" s="1">
        <v>39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9</v>
      </c>
      <c r="AU113" s="1">
        <v>2</v>
      </c>
      <c r="AV113" s="1">
        <v>0</v>
      </c>
      <c r="AW113" s="1">
        <v>0</v>
      </c>
      <c r="AX113" s="1">
        <v>3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4</v>
      </c>
      <c r="BE113" s="1">
        <v>1</v>
      </c>
      <c r="BF113" s="1">
        <v>0</v>
      </c>
      <c r="BG113" s="1">
        <v>0</v>
      </c>
      <c r="BH113" s="1">
        <v>208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A114" s="1">
        <v>70084</v>
      </c>
      <c r="B114" s="1" t="s">
        <v>135</v>
      </c>
      <c r="C114" s="1">
        <v>12</v>
      </c>
      <c r="D114" s="1">
        <v>285</v>
      </c>
      <c r="E114" s="1" t="s">
        <v>64</v>
      </c>
      <c r="F114" s="1">
        <v>35</v>
      </c>
      <c r="G114" s="1" t="s">
        <v>76</v>
      </c>
      <c r="H114" s="2">
        <v>65.12</v>
      </c>
      <c r="I114" s="2">
        <v>781.44</v>
      </c>
      <c r="J114" s="10">
        <f t="shared" si="2"/>
        <v>0</v>
      </c>
      <c r="K114" s="11">
        <f t="shared" si="3"/>
        <v>0</v>
      </c>
      <c r="L114" s="1">
        <v>0.88</v>
      </c>
      <c r="M114" s="1">
        <v>3</v>
      </c>
      <c r="N114" s="77">
        <f>VLOOKUP(A114:A378,'230426'!$A$3:$N$267,14,FALSE)</f>
        <v>0</v>
      </c>
      <c r="O114" s="77">
        <f t="shared" si="4"/>
        <v>3</v>
      </c>
      <c r="P114" s="16"/>
      <c r="Q114" s="1">
        <v>8.92</v>
      </c>
      <c r="R114" s="1">
        <v>9</v>
      </c>
      <c r="S114" s="16"/>
      <c r="T114" s="1">
        <v>2.42</v>
      </c>
      <c r="U114" s="1">
        <v>1</v>
      </c>
      <c r="V114" s="16"/>
      <c r="W114" s="1">
        <v>0</v>
      </c>
      <c r="X114" s="14">
        <v>9540.08</v>
      </c>
      <c r="Y114" s="2">
        <v>10158.719999999999</v>
      </c>
      <c r="Z114" s="1">
        <v>5</v>
      </c>
      <c r="AA114" s="1">
        <v>3</v>
      </c>
      <c r="AB114" s="1">
        <v>3</v>
      </c>
      <c r="AC114" s="1">
        <v>2</v>
      </c>
      <c r="AD114" s="1">
        <v>36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37</v>
      </c>
      <c r="AU114" s="1">
        <v>56</v>
      </c>
      <c r="AV114" s="1">
        <v>24</v>
      </c>
      <c r="AW114" s="1">
        <v>36</v>
      </c>
      <c r="AX114" s="1">
        <v>108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10</v>
      </c>
      <c r="BE114" s="1">
        <v>21</v>
      </c>
      <c r="BF114" s="1">
        <v>11</v>
      </c>
      <c r="BG114" s="1">
        <v>-5</v>
      </c>
      <c r="BH114" s="1">
        <v>12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1">
        <v>70148</v>
      </c>
      <c r="B115" s="1" t="s">
        <v>210</v>
      </c>
      <c r="C115" s="1">
        <v>20</v>
      </c>
      <c r="D115" s="1">
        <v>285</v>
      </c>
      <c r="E115" s="1" t="s">
        <v>64</v>
      </c>
      <c r="F115" s="1">
        <v>974</v>
      </c>
      <c r="G115" s="1" t="s">
        <v>110</v>
      </c>
      <c r="H115" s="2">
        <v>48.577100000000002</v>
      </c>
      <c r="I115" s="2">
        <v>971.54200000000003</v>
      </c>
      <c r="J115" s="10">
        <f t="shared" si="2"/>
        <v>0</v>
      </c>
      <c r="K115" s="11">
        <f t="shared" si="3"/>
        <v>0</v>
      </c>
      <c r="L115" s="1">
        <v>1.72</v>
      </c>
      <c r="M115" s="1">
        <v>0.8</v>
      </c>
      <c r="N115" s="77">
        <f>VLOOKUP(A115:A379,'230426'!$A$3:$N$267,14,FALSE)</f>
        <v>0</v>
      </c>
      <c r="O115" s="77">
        <f t="shared" si="4"/>
        <v>0.8</v>
      </c>
      <c r="P115" s="16"/>
      <c r="Q115" s="1">
        <v>4.18</v>
      </c>
      <c r="R115" s="1">
        <v>6.65</v>
      </c>
      <c r="S115" s="16"/>
      <c r="T115" s="1">
        <v>1.27</v>
      </c>
      <c r="U115" s="1">
        <v>2.9</v>
      </c>
      <c r="V115" s="16"/>
      <c r="W115" s="1">
        <v>0</v>
      </c>
      <c r="X115" s="14">
        <v>6970.81</v>
      </c>
      <c r="Y115" s="2">
        <v>10055.459999999999</v>
      </c>
      <c r="Z115" s="1">
        <v>11</v>
      </c>
      <c r="AA115" s="1">
        <v>5</v>
      </c>
      <c r="AB115" s="1">
        <v>5</v>
      </c>
      <c r="AC115" s="1">
        <v>32</v>
      </c>
      <c r="AD115" s="1">
        <v>16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22</v>
      </c>
      <c r="AU115" s="1">
        <v>46</v>
      </c>
      <c r="AV115" s="1">
        <v>30</v>
      </c>
      <c r="AW115" s="1">
        <v>17</v>
      </c>
      <c r="AX115" s="1">
        <v>133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4</v>
      </c>
      <c r="BE115" s="1">
        <v>12</v>
      </c>
      <c r="BF115" s="1">
        <v>11</v>
      </c>
      <c r="BG115" s="1">
        <v>9</v>
      </c>
      <c r="BH115" s="1">
        <v>58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>
      <c r="A116" s="1">
        <v>70120</v>
      </c>
      <c r="B116" s="1" t="s">
        <v>189</v>
      </c>
      <c r="C116" s="1">
        <v>24</v>
      </c>
      <c r="D116" s="1">
        <v>285</v>
      </c>
      <c r="E116" s="1" t="s">
        <v>64</v>
      </c>
      <c r="F116" s="1">
        <v>570</v>
      </c>
      <c r="G116" s="1" t="s">
        <v>72</v>
      </c>
      <c r="H116" s="2">
        <v>36</v>
      </c>
      <c r="I116" s="2">
        <v>864</v>
      </c>
      <c r="J116" s="10">
        <f t="shared" si="2"/>
        <v>0</v>
      </c>
      <c r="K116" s="11">
        <f t="shared" si="3"/>
        <v>0</v>
      </c>
      <c r="L116" s="1">
        <v>2.54</v>
      </c>
      <c r="M116" s="1">
        <v>0.33</v>
      </c>
      <c r="N116" s="77">
        <f>VLOOKUP(A116:A380,'230426'!$A$3:$N$267,14,FALSE)</f>
        <v>3</v>
      </c>
      <c r="O116" s="77">
        <f t="shared" si="4"/>
        <v>3.33</v>
      </c>
      <c r="P116" s="16"/>
      <c r="Q116" s="1">
        <v>4</v>
      </c>
      <c r="R116" s="1">
        <v>8.0399999999999991</v>
      </c>
      <c r="S116" s="16"/>
      <c r="T116" s="1">
        <v>1.04</v>
      </c>
      <c r="U116" s="1">
        <v>3.21</v>
      </c>
      <c r="V116" s="16"/>
      <c r="W116" s="1">
        <v>0</v>
      </c>
      <c r="X116" s="14">
        <v>6552</v>
      </c>
      <c r="Y116" s="2">
        <v>10008</v>
      </c>
      <c r="Z116" s="1">
        <v>16</v>
      </c>
      <c r="AA116" s="1">
        <v>13</v>
      </c>
      <c r="AB116" s="1">
        <v>27</v>
      </c>
      <c r="AC116" s="1">
        <v>23</v>
      </c>
      <c r="AD116" s="1">
        <v>8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28</v>
      </c>
      <c r="AU116" s="1">
        <v>16</v>
      </c>
      <c r="AV116" s="1">
        <v>29</v>
      </c>
      <c r="AW116" s="1">
        <v>62</v>
      </c>
      <c r="AX116" s="1">
        <v>193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1</v>
      </c>
      <c r="BE116" s="1">
        <v>4</v>
      </c>
      <c r="BF116" s="1">
        <v>9</v>
      </c>
      <c r="BG116" s="1">
        <v>26</v>
      </c>
      <c r="BH116" s="1">
        <v>77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A117" s="1">
        <v>70978</v>
      </c>
      <c r="B117" s="1" t="s">
        <v>265</v>
      </c>
      <c r="C117" s="1">
        <v>16</v>
      </c>
      <c r="D117" s="1">
        <v>285</v>
      </c>
      <c r="E117" s="1" t="s">
        <v>64</v>
      </c>
      <c r="F117" s="1">
        <v>998</v>
      </c>
      <c r="G117" s="1" t="s">
        <v>266</v>
      </c>
      <c r="H117" s="2">
        <v>84.48</v>
      </c>
      <c r="I117" s="2">
        <v>1351.68</v>
      </c>
      <c r="J117" s="10">
        <f t="shared" si="2"/>
        <v>0</v>
      </c>
      <c r="K117" s="11">
        <f t="shared" si="3"/>
        <v>0</v>
      </c>
      <c r="L117" s="1">
        <v>0.41</v>
      </c>
      <c r="M117" s="1">
        <v>0.44</v>
      </c>
      <c r="N117" s="77">
        <f>VLOOKUP(A117:A381,'230426'!$A$3:$N$267,14,FALSE)</f>
        <v>0</v>
      </c>
      <c r="O117" s="77">
        <f t="shared" si="4"/>
        <v>0.44</v>
      </c>
      <c r="P117" s="16"/>
      <c r="Q117" s="1">
        <v>1.84</v>
      </c>
      <c r="R117" s="1">
        <v>4</v>
      </c>
      <c r="S117" s="16"/>
      <c r="T117" s="1">
        <v>0.62</v>
      </c>
      <c r="U117" s="1">
        <v>2.75</v>
      </c>
      <c r="V117" s="16"/>
      <c r="W117" s="1">
        <v>0</v>
      </c>
      <c r="X117" s="15">
        <v>3886.08</v>
      </c>
      <c r="Y117" s="2">
        <v>9715.2000000000007</v>
      </c>
      <c r="Z117" s="1">
        <v>3</v>
      </c>
      <c r="AA117" s="1">
        <v>0</v>
      </c>
      <c r="AB117" s="1">
        <v>3</v>
      </c>
      <c r="AC117" s="1">
        <v>1</v>
      </c>
      <c r="AD117" s="1">
        <v>7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9</v>
      </c>
      <c r="AU117" s="1">
        <v>8</v>
      </c>
      <c r="AV117" s="1">
        <v>13</v>
      </c>
      <c r="AW117" s="1">
        <v>7</v>
      </c>
      <c r="AX117" s="1">
        <v>64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3</v>
      </c>
      <c r="BF117" s="1">
        <v>8</v>
      </c>
      <c r="BG117" s="1">
        <v>1</v>
      </c>
      <c r="BH117" s="1">
        <v>44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A118" s="1">
        <v>70229</v>
      </c>
      <c r="B118" s="1" t="s">
        <v>199</v>
      </c>
      <c r="C118" s="1">
        <v>3</v>
      </c>
      <c r="D118" s="1">
        <v>285</v>
      </c>
      <c r="E118" s="1" t="s">
        <v>64</v>
      </c>
      <c r="F118" s="1">
        <v>567</v>
      </c>
      <c r="G118" s="1" t="s">
        <v>74</v>
      </c>
      <c r="H118" s="2">
        <v>298.38170000000002</v>
      </c>
      <c r="I118" s="2">
        <v>895.14509999999996</v>
      </c>
      <c r="J118" s="10">
        <f t="shared" si="2"/>
        <v>0</v>
      </c>
      <c r="K118" s="11">
        <f t="shared" si="3"/>
        <v>0</v>
      </c>
      <c r="L118" s="1">
        <v>7.5</v>
      </c>
      <c r="M118" s="1">
        <v>0.67</v>
      </c>
      <c r="N118" s="77">
        <f>VLOOKUP(A118:A382,'230426'!$A$3:$N$267,14,FALSE)</f>
        <v>10</v>
      </c>
      <c r="O118" s="77">
        <f t="shared" si="4"/>
        <v>10.67</v>
      </c>
      <c r="P118" s="16"/>
      <c r="Q118" s="1">
        <v>7.83</v>
      </c>
      <c r="R118" s="1">
        <v>3.33</v>
      </c>
      <c r="S118" s="16"/>
      <c r="T118" s="1">
        <v>3</v>
      </c>
      <c r="U118" s="1">
        <v>6.67</v>
      </c>
      <c r="V118" s="16"/>
      <c r="W118" s="1">
        <v>0</v>
      </c>
      <c r="X118" s="12">
        <v>16410.990000000002</v>
      </c>
      <c r="Y118" s="2">
        <v>9548.2099999999991</v>
      </c>
      <c r="Z118" s="1">
        <v>3</v>
      </c>
      <c r="AA118" s="1">
        <v>8</v>
      </c>
      <c r="AB118" s="1">
        <v>9</v>
      </c>
      <c r="AC118" s="1">
        <v>13</v>
      </c>
      <c r="AD118" s="1">
        <v>2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9</v>
      </c>
      <c r="AU118" s="1">
        <v>8</v>
      </c>
      <c r="AV118" s="1">
        <v>6</v>
      </c>
      <c r="AW118" s="1">
        <v>9</v>
      </c>
      <c r="AX118" s="1">
        <v>10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7</v>
      </c>
      <c r="BE118" s="1">
        <v>3</v>
      </c>
      <c r="BF118" s="1">
        <v>0</v>
      </c>
      <c r="BG118" s="1">
        <v>1</v>
      </c>
      <c r="BH118" s="1">
        <v>20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A119" s="1">
        <v>70102</v>
      </c>
      <c r="B119" s="1" t="s">
        <v>188</v>
      </c>
      <c r="C119" s="1">
        <v>16</v>
      </c>
      <c r="D119" s="1">
        <v>285</v>
      </c>
      <c r="E119" s="1" t="s">
        <v>64</v>
      </c>
      <c r="F119" s="1">
        <v>570</v>
      </c>
      <c r="G119" s="1" t="s">
        <v>72</v>
      </c>
      <c r="H119" s="2">
        <v>38.191299999999998</v>
      </c>
      <c r="I119" s="2">
        <v>611.06079999999997</v>
      </c>
      <c r="J119" s="10">
        <f t="shared" si="2"/>
        <v>0</v>
      </c>
      <c r="K119" s="11">
        <f t="shared" si="3"/>
        <v>0</v>
      </c>
      <c r="L119" s="1">
        <v>3.47</v>
      </c>
      <c r="M119" s="1">
        <v>0</v>
      </c>
      <c r="N119" s="77">
        <f>VLOOKUP(A119:A383,'230426'!$A$3:$N$267,14,FALSE)</f>
        <v>5</v>
      </c>
      <c r="O119" s="77">
        <f t="shared" si="4"/>
        <v>5</v>
      </c>
      <c r="P119" s="16"/>
      <c r="Q119" s="1">
        <v>13.53</v>
      </c>
      <c r="R119" s="1">
        <v>12.94</v>
      </c>
      <c r="S119" s="16"/>
      <c r="T119" s="1">
        <v>9.16</v>
      </c>
      <c r="U119" s="1">
        <v>2.44</v>
      </c>
      <c r="V119" s="16"/>
      <c r="W119" s="1">
        <v>0</v>
      </c>
      <c r="X119" s="12">
        <v>15983.06</v>
      </c>
      <c r="Y119" s="2">
        <v>9395.06</v>
      </c>
      <c r="Z119" s="1">
        <v>17</v>
      </c>
      <c r="AA119" s="1">
        <v>18</v>
      </c>
      <c r="AB119" s="1">
        <v>9</v>
      </c>
      <c r="AC119" s="1">
        <v>41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32</v>
      </c>
      <c r="AU119" s="1">
        <v>73</v>
      </c>
      <c r="AV119" s="1">
        <v>128</v>
      </c>
      <c r="AW119" s="1">
        <v>40</v>
      </c>
      <c r="AX119" s="1">
        <v>207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43</v>
      </c>
      <c r="BE119" s="1">
        <v>55</v>
      </c>
      <c r="BF119" s="1">
        <v>76</v>
      </c>
      <c r="BG119" s="1">
        <v>0</v>
      </c>
      <c r="BH119" s="1">
        <v>39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A120" s="1">
        <v>70004</v>
      </c>
      <c r="B120" s="1" t="s">
        <v>211</v>
      </c>
      <c r="C120" s="1">
        <v>24</v>
      </c>
      <c r="D120" s="1">
        <v>285</v>
      </c>
      <c r="E120" s="1" t="s">
        <v>64</v>
      </c>
      <c r="F120" s="1">
        <v>557</v>
      </c>
      <c r="G120" s="1" t="s">
        <v>69</v>
      </c>
      <c r="H120" s="2">
        <v>51.12</v>
      </c>
      <c r="I120" s="2">
        <v>1226.8800000000001</v>
      </c>
      <c r="J120" s="10">
        <f t="shared" si="2"/>
        <v>0</v>
      </c>
      <c r="K120" s="11">
        <f t="shared" si="3"/>
        <v>0</v>
      </c>
      <c r="L120" s="1">
        <v>1.1499999999999999</v>
      </c>
      <c r="M120" s="1">
        <v>2.88</v>
      </c>
      <c r="N120" s="77">
        <f>VLOOKUP(A120:A384,'230426'!$A$3:$N$267,14,FALSE)</f>
        <v>0</v>
      </c>
      <c r="O120" s="77">
        <f t="shared" si="4"/>
        <v>2.88</v>
      </c>
      <c r="P120" s="16"/>
      <c r="Q120" s="1">
        <v>1.04</v>
      </c>
      <c r="R120" s="1">
        <v>3.75</v>
      </c>
      <c r="S120" s="16"/>
      <c r="T120" s="1">
        <v>0.25</v>
      </c>
      <c r="U120" s="1">
        <v>1</v>
      </c>
      <c r="V120" s="16"/>
      <c r="W120" s="1">
        <v>0</v>
      </c>
      <c r="X120" s="15">
        <v>2990.52</v>
      </c>
      <c r="Y120" s="2">
        <v>9354.9599999999991</v>
      </c>
      <c r="Z120" s="1">
        <v>7</v>
      </c>
      <c r="AA120" s="1">
        <v>5</v>
      </c>
      <c r="AB120" s="1">
        <v>12</v>
      </c>
      <c r="AC120" s="1">
        <v>12</v>
      </c>
      <c r="AD120" s="1">
        <v>69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6</v>
      </c>
      <c r="AU120" s="1">
        <v>14</v>
      </c>
      <c r="AV120" s="1">
        <v>10</v>
      </c>
      <c r="AW120" s="1">
        <v>4</v>
      </c>
      <c r="AX120" s="1">
        <v>90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  <c r="BE120" s="1">
        <v>6</v>
      </c>
      <c r="BF120" s="1">
        <v>1</v>
      </c>
      <c r="BG120" s="1">
        <v>2</v>
      </c>
      <c r="BH120" s="1">
        <v>24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A121" s="1">
        <v>70166</v>
      </c>
      <c r="B121" s="1" t="s">
        <v>201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2">
        <v>40.15</v>
      </c>
      <c r="I121" s="2">
        <v>963.6</v>
      </c>
      <c r="J121" s="10">
        <f t="shared" si="2"/>
        <v>0</v>
      </c>
      <c r="K121" s="11">
        <f t="shared" si="3"/>
        <v>0</v>
      </c>
      <c r="L121" s="1">
        <v>1.92</v>
      </c>
      <c r="M121" s="1">
        <v>2.79</v>
      </c>
      <c r="N121" s="77">
        <f>VLOOKUP(A121:A385,'230426'!$A$3:$N$267,14,FALSE)</f>
        <v>0</v>
      </c>
      <c r="O121" s="77">
        <f t="shared" si="4"/>
        <v>2.79</v>
      </c>
      <c r="P121" s="16"/>
      <c r="Q121" s="1">
        <v>3.46</v>
      </c>
      <c r="R121" s="1">
        <v>5.04</v>
      </c>
      <c r="S121" s="16"/>
      <c r="T121" s="1">
        <v>0.56000000000000005</v>
      </c>
      <c r="U121" s="1">
        <v>1.79</v>
      </c>
      <c r="V121" s="16"/>
      <c r="W121" s="1">
        <v>0</v>
      </c>
      <c r="X121" s="14">
        <v>5721.37</v>
      </c>
      <c r="Y121" s="2">
        <v>9274.65</v>
      </c>
      <c r="Z121" s="1">
        <v>29</v>
      </c>
      <c r="AA121" s="1">
        <v>7</v>
      </c>
      <c r="AB121" s="1">
        <v>9</v>
      </c>
      <c r="AC121" s="1">
        <v>9</v>
      </c>
      <c r="AD121" s="1">
        <v>67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19</v>
      </c>
      <c r="AU121" s="1">
        <v>16</v>
      </c>
      <c r="AV121" s="1">
        <v>37</v>
      </c>
      <c r="AW121" s="1">
        <v>38</v>
      </c>
      <c r="AX121" s="1">
        <v>121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3</v>
      </c>
      <c r="BE121" s="1">
        <v>6</v>
      </c>
      <c r="BF121" s="1">
        <v>5</v>
      </c>
      <c r="BG121" s="1">
        <v>5</v>
      </c>
      <c r="BH121" s="1">
        <v>43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A122" s="1">
        <v>70097</v>
      </c>
      <c r="B122" s="1" t="s">
        <v>239</v>
      </c>
      <c r="C122" s="1">
        <v>16</v>
      </c>
      <c r="D122" s="1">
        <v>285</v>
      </c>
      <c r="E122" s="1" t="s">
        <v>64</v>
      </c>
      <c r="F122" s="1">
        <v>567</v>
      </c>
      <c r="G122" s="1" t="s">
        <v>74</v>
      </c>
      <c r="H122" s="2">
        <v>43.77</v>
      </c>
      <c r="I122" s="2">
        <v>700.32</v>
      </c>
      <c r="J122" s="10">
        <f t="shared" si="2"/>
        <v>0</v>
      </c>
      <c r="K122" s="11">
        <f t="shared" si="3"/>
        <v>0</v>
      </c>
      <c r="L122" s="1">
        <v>0.12</v>
      </c>
      <c r="M122" s="1">
        <v>5.81</v>
      </c>
      <c r="N122" s="77">
        <f>VLOOKUP(A122:A386,'230426'!$A$3:$N$267,14,FALSE)</f>
        <v>0</v>
      </c>
      <c r="O122" s="77">
        <f t="shared" si="4"/>
        <v>5.81</v>
      </c>
      <c r="P122" s="16"/>
      <c r="Q122" s="1">
        <v>15.38</v>
      </c>
      <c r="R122" s="1">
        <v>5.19</v>
      </c>
      <c r="S122" s="16"/>
      <c r="T122" s="1">
        <v>5.12</v>
      </c>
      <c r="U122" s="1">
        <v>2.19</v>
      </c>
      <c r="V122" s="16"/>
      <c r="W122" s="1">
        <v>0</v>
      </c>
      <c r="X122" s="12">
        <v>14444.1</v>
      </c>
      <c r="Y122" s="2">
        <v>9235.4699999999993</v>
      </c>
      <c r="Z122" s="1">
        <v>1</v>
      </c>
      <c r="AA122" s="1">
        <v>2</v>
      </c>
      <c r="AB122" s="1">
        <v>0</v>
      </c>
      <c r="AC122" s="1">
        <v>0</v>
      </c>
      <c r="AD122" s="1">
        <v>93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100</v>
      </c>
      <c r="AU122" s="1">
        <v>59</v>
      </c>
      <c r="AV122" s="1">
        <v>109</v>
      </c>
      <c r="AW122" s="1">
        <v>15</v>
      </c>
      <c r="AX122" s="1">
        <v>83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18</v>
      </c>
      <c r="BE122" s="1">
        <v>45</v>
      </c>
      <c r="BF122" s="1">
        <v>32</v>
      </c>
      <c r="BG122" s="1">
        <v>19</v>
      </c>
      <c r="BH122" s="1">
        <v>35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A123" s="1">
        <v>70010</v>
      </c>
      <c r="B123" s="1" t="s">
        <v>178</v>
      </c>
      <c r="C123" s="1">
        <v>15</v>
      </c>
      <c r="D123" s="1">
        <v>285</v>
      </c>
      <c r="E123" s="1" t="s">
        <v>64</v>
      </c>
      <c r="F123" s="1">
        <v>562</v>
      </c>
      <c r="G123" s="1" t="s">
        <v>65</v>
      </c>
      <c r="H123" s="2">
        <v>28.82</v>
      </c>
      <c r="I123" s="2">
        <v>432.3</v>
      </c>
      <c r="J123" s="10">
        <f t="shared" si="2"/>
        <v>0</v>
      </c>
      <c r="K123" s="11">
        <f t="shared" si="3"/>
        <v>0</v>
      </c>
      <c r="L123" s="1">
        <v>0.56999999999999995</v>
      </c>
      <c r="M123" s="1">
        <v>2.73</v>
      </c>
      <c r="N123" s="77">
        <f>VLOOKUP(A123:A387,'230426'!$A$3:$N$267,14,FALSE)</f>
        <v>0</v>
      </c>
      <c r="O123" s="77">
        <f t="shared" si="4"/>
        <v>2.73</v>
      </c>
      <c r="P123" s="16"/>
      <c r="Q123" s="1">
        <v>22.37</v>
      </c>
      <c r="R123" s="1">
        <v>12.8</v>
      </c>
      <c r="S123" s="16"/>
      <c r="T123" s="1">
        <v>11.33</v>
      </c>
      <c r="U123" s="1">
        <v>5.73</v>
      </c>
      <c r="V123" s="16"/>
      <c r="W123" s="1">
        <v>0</v>
      </c>
      <c r="X123" s="12">
        <v>14813.48</v>
      </c>
      <c r="Y123" s="2">
        <v>9193.58</v>
      </c>
      <c r="Z123" s="1">
        <v>0</v>
      </c>
      <c r="AA123" s="1">
        <v>0</v>
      </c>
      <c r="AB123" s="1">
        <v>0</v>
      </c>
      <c r="AC123" s="1">
        <v>17</v>
      </c>
      <c r="AD123" s="1">
        <v>41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143</v>
      </c>
      <c r="AU123" s="1">
        <v>68</v>
      </c>
      <c r="AV123" s="1">
        <v>110</v>
      </c>
      <c r="AW123" s="1">
        <v>97</v>
      </c>
      <c r="AX123" s="1">
        <v>192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25</v>
      </c>
      <c r="BE123" s="1">
        <v>65</v>
      </c>
      <c r="BF123" s="1">
        <v>91</v>
      </c>
      <c r="BG123" s="1">
        <v>43</v>
      </c>
      <c r="BH123" s="1">
        <v>86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A124" s="1">
        <v>70336</v>
      </c>
      <c r="B124" s="1" t="s">
        <v>342</v>
      </c>
      <c r="C124" s="1">
        <v>12</v>
      </c>
      <c r="D124" s="1">
        <v>285</v>
      </c>
      <c r="E124" s="1" t="s">
        <v>64</v>
      </c>
      <c r="F124" s="1">
        <v>285</v>
      </c>
      <c r="G124" s="1" t="s">
        <v>64</v>
      </c>
      <c r="H124" s="2">
        <v>30.69</v>
      </c>
      <c r="I124" s="2">
        <v>368.28</v>
      </c>
      <c r="J124" s="10">
        <f t="shared" si="2"/>
        <v>0</v>
      </c>
      <c r="K124" s="11">
        <f t="shared" si="3"/>
        <v>0</v>
      </c>
      <c r="L124" s="1">
        <v>3.5</v>
      </c>
      <c r="M124" s="1">
        <v>0.33</v>
      </c>
      <c r="N124" s="77">
        <f>VLOOKUP(A124:A388,'230426'!$A$3:$N$267,14,FALSE)</f>
        <v>5</v>
      </c>
      <c r="O124" s="77">
        <f t="shared" si="4"/>
        <v>5.33</v>
      </c>
      <c r="P124" s="16"/>
      <c r="Q124" s="1">
        <v>26.54</v>
      </c>
      <c r="R124" s="1">
        <v>21.08</v>
      </c>
      <c r="S124" s="16"/>
      <c r="T124" s="1">
        <v>5.21</v>
      </c>
      <c r="U124" s="1">
        <v>3.17</v>
      </c>
      <c r="V124" s="16"/>
      <c r="W124" s="1">
        <v>0</v>
      </c>
      <c r="X124" s="12">
        <v>12981.87</v>
      </c>
      <c r="Y124" s="2">
        <v>9053.5499999999993</v>
      </c>
      <c r="Z124" s="1">
        <v>25</v>
      </c>
      <c r="AA124" s="1">
        <v>34</v>
      </c>
      <c r="AB124" s="1">
        <v>0</v>
      </c>
      <c r="AC124" s="1">
        <v>0</v>
      </c>
      <c r="AD124" s="1">
        <v>4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68</v>
      </c>
      <c r="AU124" s="1">
        <v>116</v>
      </c>
      <c r="AV124" s="1">
        <v>169</v>
      </c>
      <c r="AW124" s="1">
        <v>47</v>
      </c>
      <c r="AX124" s="1">
        <v>253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23</v>
      </c>
      <c r="BE124" s="1">
        <v>40</v>
      </c>
      <c r="BF124" s="1">
        <v>13</v>
      </c>
      <c r="BG124" s="1">
        <v>13</v>
      </c>
      <c r="BH124" s="1">
        <v>38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A125" s="1">
        <v>70071</v>
      </c>
      <c r="B125" s="1" t="s">
        <v>285</v>
      </c>
      <c r="C125" s="1">
        <v>6</v>
      </c>
      <c r="D125" s="1">
        <v>285</v>
      </c>
      <c r="E125" s="1" t="s">
        <v>64</v>
      </c>
      <c r="F125" s="1">
        <v>974</v>
      </c>
      <c r="G125" s="1" t="s">
        <v>110</v>
      </c>
      <c r="H125" s="2">
        <v>174.97</v>
      </c>
      <c r="I125" s="2">
        <v>1049.82</v>
      </c>
      <c r="J125" s="10">
        <f t="shared" si="2"/>
        <v>0</v>
      </c>
      <c r="K125" s="11">
        <f t="shared" si="3"/>
        <v>0</v>
      </c>
      <c r="L125" s="1">
        <v>0.5</v>
      </c>
      <c r="M125" s="1">
        <v>0.67</v>
      </c>
      <c r="N125" s="77">
        <f>VLOOKUP(A125:A389,'230426'!$A$3:$N$267,14,FALSE)</f>
        <v>0</v>
      </c>
      <c r="O125" s="77">
        <f t="shared" si="4"/>
        <v>0.67</v>
      </c>
      <c r="P125" s="16"/>
      <c r="Q125" s="1">
        <v>1.92</v>
      </c>
      <c r="R125" s="1">
        <v>3.17</v>
      </c>
      <c r="S125" s="16"/>
      <c r="T125" s="1">
        <v>0.57999999999999996</v>
      </c>
      <c r="U125" s="1">
        <v>4.5</v>
      </c>
      <c r="V125" s="16"/>
      <c r="W125" s="1">
        <v>0</v>
      </c>
      <c r="X125" s="15">
        <v>3149.46</v>
      </c>
      <c r="Y125" s="2">
        <v>8748.5</v>
      </c>
      <c r="Z125" s="1">
        <v>1</v>
      </c>
      <c r="AA125" s="1">
        <v>4</v>
      </c>
      <c r="AB125" s="1">
        <v>0</v>
      </c>
      <c r="AC125" s="1">
        <v>0</v>
      </c>
      <c r="AD125" s="1">
        <v>4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4</v>
      </c>
      <c r="AU125" s="1">
        <v>4</v>
      </c>
      <c r="AV125" s="1">
        <v>5</v>
      </c>
      <c r="AW125" s="1">
        <v>1</v>
      </c>
      <c r="AX125" s="1">
        <v>19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1</v>
      </c>
      <c r="BE125" s="1">
        <v>0</v>
      </c>
      <c r="BF125" s="1">
        <v>2</v>
      </c>
      <c r="BG125" s="1">
        <v>1</v>
      </c>
      <c r="BH125" s="1">
        <v>27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A126" s="1">
        <v>70243</v>
      </c>
      <c r="B126" s="1" t="s">
        <v>378</v>
      </c>
      <c r="C126" s="1">
        <v>20</v>
      </c>
      <c r="D126" s="1">
        <v>285</v>
      </c>
      <c r="E126" s="1" t="s">
        <v>64</v>
      </c>
      <c r="F126" s="1">
        <v>557</v>
      </c>
      <c r="G126" s="1" t="s">
        <v>69</v>
      </c>
      <c r="H126" s="2">
        <v>87.881</v>
      </c>
      <c r="I126" s="2">
        <v>1757.62</v>
      </c>
      <c r="J126" s="10">
        <f t="shared" si="2"/>
        <v>0</v>
      </c>
      <c r="K126" s="11">
        <f t="shared" si="3"/>
        <v>0</v>
      </c>
      <c r="L126" s="1">
        <v>2.12</v>
      </c>
      <c r="M126" s="1">
        <v>1.8</v>
      </c>
      <c r="N126" s="77">
        <f>VLOOKUP(A126:A390,'230426'!$A$3:$N$267,14,FALSE)</f>
        <v>0</v>
      </c>
      <c r="O126" s="77">
        <f t="shared" si="4"/>
        <v>1.8</v>
      </c>
      <c r="P126" s="16"/>
      <c r="Q126" s="1">
        <v>0.25</v>
      </c>
      <c r="R126" s="1">
        <v>1.75</v>
      </c>
      <c r="S126" s="16"/>
      <c r="T126" s="1">
        <v>0.6</v>
      </c>
      <c r="U126" s="1">
        <v>1.4</v>
      </c>
      <c r="V126" s="16"/>
      <c r="W126" s="1">
        <v>0</v>
      </c>
      <c r="X126" s="14">
        <v>5228.92</v>
      </c>
      <c r="Y126" s="2">
        <v>8700.2199999999993</v>
      </c>
      <c r="Z126" s="1">
        <v>31</v>
      </c>
      <c r="AA126" s="1">
        <v>23</v>
      </c>
      <c r="AB126" s="1">
        <v>0</v>
      </c>
      <c r="AC126" s="1">
        <v>0</v>
      </c>
      <c r="AD126" s="1">
        <v>36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4</v>
      </c>
      <c r="AU126" s="1">
        <v>2</v>
      </c>
      <c r="AV126" s="1">
        <v>0</v>
      </c>
      <c r="AW126" s="1">
        <v>0</v>
      </c>
      <c r="AX126" s="1">
        <v>35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12</v>
      </c>
      <c r="BE126" s="1">
        <v>0</v>
      </c>
      <c r="BF126" s="1">
        <v>0</v>
      </c>
      <c r="BG126" s="1">
        <v>0</v>
      </c>
      <c r="BH126" s="1">
        <v>28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1">
        <v>70047</v>
      </c>
      <c r="B127" s="1" t="s">
        <v>200</v>
      </c>
      <c r="C127" s="1">
        <v>16</v>
      </c>
      <c r="D127" s="1">
        <v>285</v>
      </c>
      <c r="E127" s="1" t="s">
        <v>64</v>
      </c>
      <c r="F127" s="1">
        <v>387</v>
      </c>
      <c r="G127" s="1" t="s">
        <v>94</v>
      </c>
      <c r="H127" s="2">
        <v>43.950699999999998</v>
      </c>
      <c r="I127" s="2">
        <v>703.21119999999996</v>
      </c>
      <c r="J127" s="10">
        <f t="shared" si="2"/>
        <v>0</v>
      </c>
      <c r="K127" s="11">
        <f t="shared" si="3"/>
        <v>0</v>
      </c>
      <c r="L127" s="1">
        <v>6.34</v>
      </c>
      <c r="M127" s="1">
        <v>1.1200000000000001</v>
      </c>
      <c r="N127" s="77">
        <f>VLOOKUP(A127:A391,'230426'!$A$3:$N$267,14,FALSE)</f>
        <v>5</v>
      </c>
      <c r="O127" s="77">
        <f t="shared" si="4"/>
        <v>6.12</v>
      </c>
      <c r="P127" s="16"/>
      <c r="Q127" s="1">
        <v>24.69</v>
      </c>
      <c r="R127" s="1">
        <v>10</v>
      </c>
      <c r="S127" s="16"/>
      <c r="T127" s="1">
        <v>0</v>
      </c>
      <c r="U127" s="1">
        <v>1.1200000000000001</v>
      </c>
      <c r="V127" s="16"/>
      <c r="W127" s="1">
        <v>0</v>
      </c>
      <c r="X127" s="12">
        <v>21821.52</v>
      </c>
      <c r="Y127" s="2">
        <v>8614.34</v>
      </c>
      <c r="Z127" s="1">
        <v>53</v>
      </c>
      <c r="AA127" s="1">
        <v>2</v>
      </c>
      <c r="AB127" s="1">
        <v>21</v>
      </c>
      <c r="AC127" s="1">
        <v>53</v>
      </c>
      <c r="AD127" s="1">
        <v>18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160</v>
      </c>
      <c r="AU127" s="1">
        <v>101</v>
      </c>
      <c r="AV127" s="1">
        <v>133</v>
      </c>
      <c r="AW127" s="1">
        <v>103</v>
      </c>
      <c r="AX127" s="1">
        <v>160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18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>
      <c r="A128" s="1">
        <v>70302</v>
      </c>
      <c r="B128" s="1" t="s">
        <v>242</v>
      </c>
      <c r="C128" s="1">
        <v>20</v>
      </c>
      <c r="D128" s="1">
        <v>285</v>
      </c>
      <c r="E128" s="1" t="s">
        <v>64</v>
      </c>
      <c r="F128" s="1">
        <v>285</v>
      </c>
      <c r="G128" s="1" t="s">
        <v>64</v>
      </c>
      <c r="H128" s="2">
        <v>86.351399999999998</v>
      </c>
      <c r="I128" s="2">
        <v>1727.028</v>
      </c>
      <c r="J128" s="10">
        <f t="shared" si="2"/>
        <v>0</v>
      </c>
      <c r="K128" s="11">
        <f t="shared" si="3"/>
        <v>0</v>
      </c>
      <c r="L128" s="1">
        <v>0.56999999999999995</v>
      </c>
      <c r="M128" s="1">
        <v>1.4</v>
      </c>
      <c r="N128" s="77">
        <f>VLOOKUP(A128:A392,'230426'!$A$3:$N$267,14,FALSE)</f>
        <v>0</v>
      </c>
      <c r="O128" s="77">
        <f t="shared" si="4"/>
        <v>1.4</v>
      </c>
      <c r="P128" s="16"/>
      <c r="Q128" s="1">
        <v>0.6</v>
      </c>
      <c r="R128" s="1">
        <v>2.95</v>
      </c>
      <c r="S128" s="16"/>
      <c r="T128" s="1">
        <v>0.48</v>
      </c>
      <c r="U128" s="1">
        <v>0.45</v>
      </c>
      <c r="V128" s="16"/>
      <c r="W128" s="1">
        <v>0</v>
      </c>
      <c r="X128" s="15">
        <v>2849.6</v>
      </c>
      <c r="Y128" s="2">
        <v>8289.73</v>
      </c>
      <c r="Z128" s="1">
        <v>5</v>
      </c>
      <c r="AA128" s="1">
        <v>13</v>
      </c>
      <c r="AB128" s="1">
        <v>0</v>
      </c>
      <c r="AC128" s="1">
        <v>0</v>
      </c>
      <c r="AD128" s="1">
        <v>28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3</v>
      </c>
      <c r="AU128" s="1">
        <v>18</v>
      </c>
      <c r="AV128" s="1">
        <v>0</v>
      </c>
      <c r="AW128" s="1">
        <v>0</v>
      </c>
      <c r="AX128" s="1">
        <v>59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7</v>
      </c>
      <c r="BE128" s="1">
        <v>5</v>
      </c>
      <c r="BF128" s="1">
        <v>0</v>
      </c>
      <c r="BG128" s="1">
        <v>0</v>
      </c>
      <c r="BH128" s="1">
        <v>9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A129" s="1">
        <v>70268</v>
      </c>
      <c r="B129" s="1" t="s">
        <v>175</v>
      </c>
      <c r="C129" s="1">
        <v>20</v>
      </c>
      <c r="D129" s="1">
        <v>285</v>
      </c>
      <c r="E129" s="1" t="s">
        <v>64</v>
      </c>
      <c r="F129" s="1">
        <v>387</v>
      </c>
      <c r="G129" s="1" t="s">
        <v>94</v>
      </c>
      <c r="H129" s="2">
        <v>50.78</v>
      </c>
      <c r="I129" s="2">
        <v>1015.6</v>
      </c>
      <c r="J129" s="10">
        <f t="shared" si="2"/>
        <v>0</v>
      </c>
      <c r="K129" s="11">
        <f t="shared" si="3"/>
        <v>0</v>
      </c>
      <c r="L129" s="1">
        <v>1.1000000000000001</v>
      </c>
      <c r="M129" s="1">
        <v>2.7</v>
      </c>
      <c r="N129" s="77">
        <f>VLOOKUP(A129:A393,'230426'!$A$3:$N$267,14,FALSE)</f>
        <v>0</v>
      </c>
      <c r="O129" s="77">
        <f t="shared" si="4"/>
        <v>2.7</v>
      </c>
      <c r="P129" s="16"/>
      <c r="Q129" s="1">
        <v>4.55</v>
      </c>
      <c r="R129" s="1">
        <v>3.8</v>
      </c>
      <c r="S129" s="16"/>
      <c r="T129" s="1">
        <v>-2.68</v>
      </c>
      <c r="U129" s="1">
        <v>1.55</v>
      </c>
      <c r="V129" s="16"/>
      <c r="W129" s="1">
        <v>0</v>
      </c>
      <c r="X129" s="15">
        <v>3021.41</v>
      </c>
      <c r="Y129" s="2">
        <v>8175.58</v>
      </c>
      <c r="Z129" s="1">
        <v>10</v>
      </c>
      <c r="AA129" s="1">
        <v>10</v>
      </c>
      <c r="AB129" s="1">
        <v>4</v>
      </c>
      <c r="AC129" s="1">
        <v>6</v>
      </c>
      <c r="AD129" s="1">
        <v>54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37</v>
      </c>
      <c r="AU129" s="1">
        <v>21</v>
      </c>
      <c r="AV129" s="1">
        <v>35</v>
      </c>
      <c r="AW129" s="1">
        <v>17</v>
      </c>
      <c r="AX129" s="1">
        <v>76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2</v>
      </c>
      <c r="BE129" s="1">
        <v>3</v>
      </c>
      <c r="BF129" s="1">
        <v>1</v>
      </c>
      <c r="BG129" s="1">
        <v>-116</v>
      </c>
      <c r="BH129" s="1">
        <v>31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A130" s="1">
        <v>70235</v>
      </c>
      <c r="B130" s="1" t="s">
        <v>274</v>
      </c>
      <c r="C130" s="1">
        <v>20</v>
      </c>
      <c r="D130" s="1">
        <v>285</v>
      </c>
      <c r="E130" s="1" t="s">
        <v>64</v>
      </c>
      <c r="F130" s="1">
        <v>558</v>
      </c>
      <c r="G130" s="1" t="s">
        <v>67</v>
      </c>
      <c r="H130" s="2">
        <v>63.65</v>
      </c>
      <c r="I130" s="2">
        <v>1273</v>
      </c>
      <c r="J130" s="10">
        <f t="shared" si="2"/>
        <v>0</v>
      </c>
      <c r="K130" s="11">
        <f t="shared" si="3"/>
        <v>0</v>
      </c>
      <c r="L130" s="1">
        <v>4.4000000000000004</v>
      </c>
      <c r="M130" s="1">
        <v>2.8</v>
      </c>
      <c r="N130" s="77">
        <f>VLOOKUP(A130:A394,'230426'!$A$3:$N$267,14,FALSE)</f>
        <v>0</v>
      </c>
      <c r="O130" s="77">
        <f t="shared" si="4"/>
        <v>2.8</v>
      </c>
      <c r="P130" s="16"/>
      <c r="Q130" s="1">
        <v>1.38</v>
      </c>
      <c r="R130" s="1">
        <v>1.35</v>
      </c>
      <c r="S130" s="16"/>
      <c r="T130" s="1">
        <v>1.48</v>
      </c>
      <c r="U130" s="1">
        <v>2.25</v>
      </c>
      <c r="V130" s="16"/>
      <c r="W130" s="1">
        <v>0</v>
      </c>
      <c r="X130" s="14">
        <v>9229.25</v>
      </c>
      <c r="Y130" s="2">
        <v>8147.2</v>
      </c>
      <c r="Z130" s="1">
        <v>41</v>
      </c>
      <c r="AA130" s="1">
        <v>44</v>
      </c>
      <c r="AB130" s="1">
        <v>17</v>
      </c>
      <c r="AC130" s="1">
        <v>16</v>
      </c>
      <c r="AD130" s="1">
        <v>56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8</v>
      </c>
      <c r="AU130" s="1">
        <v>8</v>
      </c>
      <c r="AV130" s="1">
        <v>12</v>
      </c>
      <c r="AW130" s="1">
        <v>7</v>
      </c>
      <c r="AX130" s="1">
        <v>27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10</v>
      </c>
      <c r="BE130" s="1">
        <v>25</v>
      </c>
      <c r="BF130" s="1">
        <v>3</v>
      </c>
      <c r="BG130" s="1">
        <v>8</v>
      </c>
      <c r="BH130" s="1">
        <v>45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A131" s="1">
        <v>70052</v>
      </c>
      <c r="B131" s="1" t="s">
        <v>202</v>
      </c>
      <c r="C131" s="1">
        <v>28</v>
      </c>
      <c r="D131" s="1">
        <v>285</v>
      </c>
      <c r="E131" s="1" t="s">
        <v>64</v>
      </c>
      <c r="F131" s="1">
        <v>974</v>
      </c>
      <c r="G131" s="1" t="s">
        <v>110</v>
      </c>
      <c r="H131" s="2">
        <v>37.870100000000001</v>
      </c>
      <c r="I131" s="2">
        <v>1060.3628000000001</v>
      </c>
      <c r="J131" s="10">
        <f t="shared" si="2"/>
        <v>0</v>
      </c>
      <c r="K131" s="11">
        <f t="shared" si="3"/>
        <v>0</v>
      </c>
      <c r="L131" s="1">
        <v>6.39</v>
      </c>
      <c r="M131" s="1">
        <v>2.11</v>
      </c>
      <c r="N131" s="77">
        <f>VLOOKUP(A131:A395,'230426'!$A$3:$N$267,14,FALSE)</f>
        <v>0</v>
      </c>
      <c r="O131" s="77">
        <f t="shared" si="4"/>
        <v>2.11</v>
      </c>
      <c r="P131" s="16"/>
      <c r="Q131" s="1">
        <v>4.4800000000000004</v>
      </c>
      <c r="R131" s="1">
        <v>1.54</v>
      </c>
      <c r="S131" s="16"/>
      <c r="T131" s="1">
        <v>1.23</v>
      </c>
      <c r="U131" s="1">
        <v>3.96</v>
      </c>
      <c r="V131" s="16"/>
      <c r="W131" s="1">
        <v>0</v>
      </c>
      <c r="X131" s="12">
        <v>12837.96</v>
      </c>
      <c r="Y131" s="2">
        <v>8066.33</v>
      </c>
      <c r="Z131" s="1">
        <v>83</v>
      </c>
      <c r="AA131" s="1">
        <v>21</v>
      </c>
      <c r="AB131" s="1">
        <v>77</v>
      </c>
      <c r="AC131" s="1">
        <v>17</v>
      </c>
      <c r="AD131" s="1">
        <v>59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48</v>
      </c>
      <c r="AU131" s="1">
        <v>17</v>
      </c>
      <c r="AV131" s="1">
        <v>36</v>
      </c>
      <c r="AW131" s="1">
        <v>66</v>
      </c>
      <c r="AX131" s="1">
        <v>43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12</v>
      </c>
      <c r="BE131" s="1">
        <v>45</v>
      </c>
      <c r="BF131" s="1">
        <v>0</v>
      </c>
      <c r="BG131" s="1">
        <v>0</v>
      </c>
      <c r="BH131" s="1">
        <v>111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A132" s="1">
        <v>70154</v>
      </c>
      <c r="B132" s="1" t="s">
        <v>224</v>
      </c>
      <c r="C132" s="1">
        <v>24</v>
      </c>
      <c r="D132" s="1">
        <v>285</v>
      </c>
      <c r="E132" s="1" t="s">
        <v>64</v>
      </c>
      <c r="F132" s="1">
        <v>570</v>
      </c>
      <c r="G132" s="1" t="s">
        <v>72</v>
      </c>
      <c r="H132" s="2">
        <v>34.979999999999997</v>
      </c>
      <c r="I132" s="2">
        <v>839.52</v>
      </c>
      <c r="J132" s="10">
        <f t="shared" si="2"/>
        <v>0</v>
      </c>
      <c r="K132" s="11">
        <f t="shared" si="3"/>
        <v>0</v>
      </c>
      <c r="L132" s="1">
        <v>3.65</v>
      </c>
      <c r="M132" s="1">
        <v>2.21</v>
      </c>
      <c r="N132" s="77">
        <f>VLOOKUP(A132:A396,'230426'!$A$3:$N$267,14,FALSE)</f>
        <v>2</v>
      </c>
      <c r="O132" s="77">
        <f t="shared" si="4"/>
        <v>4.21</v>
      </c>
      <c r="P132" s="16"/>
      <c r="Q132" s="1">
        <v>3.38</v>
      </c>
      <c r="R132" s="1">
        <v>3.08</v>
      </c>
      <c r="S132" s="16"/>
      <c r="T132" s="1">
        <v>2.73</v>
      </c>
      <c r="U132" s="1">
        <v>4.12</v>
      </c>
      <c r="V132" s="16"/>
      <c r="W132" s="1">
        <v>0</v>
      </c>
      <c r="X132" s="14">
        <v>8185.32</v>
      </c>
      <c r="Y132" s="2">
        <v>7905.48</v>
      </c>
      <c r="Z132" s="1">
        <v>11</v>
      </c>
      <c r="AA132" s="1">
        <v>35</v>
      </c>
      <c r="AB132" s="1">
        <v>30</v>
      </c>
      <c r="AC132" s="1">
        <v>58</v>
      </c>
      <c r="AD132" s="1">
        <v>53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12</v>
      </c>
      <c r="AU132" s="1">
        <v>18</v>
      </c>
      <c r="AV132" s="1">
        <v>46</v>
      </c>
      <c r="AW132" s="1">
        <v>28</v>
      </c>
      <c r="AX132" s="1">
        <v>74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30</v>
      </c>
      <c r="BE132" s="1">
        <v>5</v>
      </c>
      <c r="BF132" s="1">
        <v>30</v>
      </c>
      <c r="BG132" s="1">
        <v>6</v>
      </c>
      <c r="BH132" s="1">
        <v>99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A133" s="1">
        <v>70275</v>
      </c>
      <c r="B133" s="1" t="s">
        <v>161</v>
      </c>
      <c r="C133" s="1">
        <v>32</v>
      </c>
      <c r="D133" s="1">
        <v>285</v>
      </c>
      <c r="E133" s="1" t="s">
        <v>64</v>
      </c>
      <c r="F133" s="1">
        <v>573</v>
      </c>
      <c r="G133" s="1" t="s">
        <v>87</v>
      </c>
      <c r="H133" s="2">
        <v>33.270000000000003</v>
      </c>
      <c r="I133" s="2">
        <v>1064.6400000000001</v>
      </c>
      <c r="J133" s="10">
        <f t="shared" si="2"/>
        <v>0</v>
      </c>
      <c r="K133" s="11">
        <f t="shared" si="3"/>
        <v>0</v>
      </c>
      <c r="L133" s="1">
        <v>2.2000000000000002</v>
      </c>
      <c r="M133" s="1">
        <v>0.03</v>
      </c>
      <c r="N133" s="77">
        <f>VLOOKUP(A133:A397,'230426'!$A$3:$N$267,14,FALSE)</f>
        <v>5</v>
      </c>
      <c r="O133" s="77">
        <f t="shared" si="4"/>
        <v>5.03</v>
      </c>
      <c r="P133" s="16"/>
      <c r="Q133" s="1">
        <v>7.09</v>
      </c>
      <c r="R133" s="1">
        <v>4.66</v>
      </c>
      <c r="S133" s="16"/>
      <c r="T133" s="1">
        <v>2.41</v>
      </c>
      <c r="U133" s="1">
        <v>2.62</v>
      </c>
      <c r="V133" s="16"/>
      <c r="W133" s="1">
        <v>0</v>
      </c>
      <c r="X133" s="12">
        <v>12459.62</v>
      </c>
      <c r="Y133" s="2">
        <v>7785.18</v>
      </c>
      <c r="Z133" s="1">
        <v>51</v>
      </c>
      <c r="AA133" s="1">
        <v>12</v>
      </c>
      <c r="AB133" s="1">
        <v>7</v>
      </c>
      <c r="AC133" s="1">
        <v>13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104</v>
      </c>
      <c r="AU133" s="1">
        <v>66</v>
      </c>
      <c r="AV133" s="1">
        <v>68</v>
      </c>
      <c r="AW133" s="1">
        <v>44</v>
      </c>
      <c r="AX133" s="1">
        <v>149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12</v>
      </c>
      <c r="BE133" s="1">
        <v>52</v>
      </c>
      <c r="BF133" s="1">
        <v>31</v>
      </c>
      <c r="BG133" s="1">
        <v>16</v>
      </c>
      <c r="BH133" s="1">
        <v>84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A134" s="1">
        <v>70095</v>
      </c>
      <c r="B134" s="1" t="s">
        <v>291</v>
      </c>
      <c r="C134" s="1">
        <v>16</v>
      </c>
      <c r="D134" s="1">
        <v>285</v>
      </c>
      <c r="E134" s="1" t="s">
        <v>64</v>
      </c>
      <c r="F134" s="1">
        <v>999</v>
      </c>
      <c r="G134" s="1" t="s">
        <v>292</v>
      </c>
      <c r="H134" s="2">
        <v>61.95</v>
      </c>
      <c r="I134" s="2">
        <v>991.2</v>
      </c>
      <c r="J134" s="10">
        <f t="shared" si="2"/>
        <v>0</v>
      </c>
      <c r="K134" s="11">
        <f t="shared" si="3"/>
        <v>0</v>
      </c>
      <c r="L134" s="1">
        <v>0.19</v>
      </c>
      <c r="M134" s="1">
        <v>2.25</v>
      </c>
      <c r="N134" s="77">
        <f>VLOOKUP(A134:A398,'230426'!$A$3:$N$267,14,FALSE)</f>
        <v>0</v>
      </c>
      <c r="O134" s="77">
        <f t="shared" si="4"/>
        <v>2.25</v>
      </c>
      <c r="P134" s="16"/>
      <c r="Q134" s="1">
        <v>2.16</v>
      </c>
      <c r="R134" s="1">
        <v>2.38</v>
      </c>
      <c r="S134" s="16"/>
      <c r="T134" s="1">
        <v>0</v>
      </c>
      <c r="U134" s="1">
        <v>3.06</v>
      </c>
      <c r="V134" s="16"/>
      <c r="W134" s="1">
        <v>0</v>
      </c>
      <c r="X134" s="15">
        <v>2323.12</v>
      </c>
      <c r="Y134" s="2">
        <v>7619.85</v>
      </c>
      <c r="Z134" s="1">
        <v>2</v>
      </c>
      <c r="AA134" s="1">
        <v>2</v>
      </c>
      <c r="AB134" s="1">
        <v>0</v>
      </c>
      <c r="AC134" s="1">
        <v>0</v>
      </c>
      <c r="AD134" s="1">
        <v>36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27</v>
      </c>
      <c r="AU134" s="1">
        <v>15</v>
      </c>
      <c r="AV134" s="1">
        <v>0</v>
      </c>
      <c r="AW134" s="1">
        <v>0</v>
      </c>
      <c r="AX134" s="1">
        <v>38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49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A135" s="1">
        <v>70984</v>
      </c>
      <c r="B135" s="1" t="s">
        <v>149</v>
      </c>
      <c r="C135" s="1">
        <v>5</v>
      </c>
      <c r="D135" s="1">
        <v>285</v>
      </c>
      <c r="E135" s="1" t="s">
        <v>64</v>
      </c>
      <c r="F135" s="1">
        <v>573</v>
      </c>
      <c r="G135" s="1" t="s">
        <v>87</v>
      </c>
      <c r="H135" s="2">
        <v>171.09</v>
      </c>
      <c r="I135" s="2">
        <v>855.45</v>
      </c>
      <c r="J135" s="10">
        <f t="shared" si="2"/>
        <v>0</v>
      </c>
      <c r="K135" s="11">
        <f t="shared" si="3"/>
        <v>0</v>
      </c>
      <c r="L135" s="1">
        <v>1.5</v>
      </c>
      <c r="M135" s="1">
        <v>1.4</v>
      </c>
      <c r="N135" s="77">
        <f>VLOOKUP(A135:A399,'230426'!$A$3:$N$267,14,FALSE)</f>
        <v>0</v>
      </c>
      <c r="O135" s="77">
        <f t="shared" si="4"/>
        <v>1.4</v>
      </c>
      <c r="P135" s="16"/>
      <c r="Q135" s="1">
        <v>2.9</v>
      </c>
      <c r="R135" s="1">
        <v>6.6</v>
      </c>
      <c r="S135" s="16"/>
      <c r="T135" s="1">
        <v>0.4</v>
      </c>
      <c r="U135" s="1">
        <v>0.8</v>
      </c>
      <c r="V135" s="16"/>
      <c r="W135" s="1">
        <v>0</v>
      </c>
      <c r="X135" s="15">
        <v>4106.16</v>
      </c>
      <c r="Y135" s="2">
        <v>7527.96</v>
      </c>
      <c r="Z135" s="1">
        <v>0</v>
      </c>
      <c r="AA135" s="1">
        <v>1</v>
      </c>
      <c r="AB135" s="1">
        <v>6</v>
      </c>
      <c r="AC135" s="1">
        <v>2</v>
      </c>
      <c r="AD135" s="1">
        <v>7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6</v>
      </c>
      <c r="AU135" s="1">
        <v>4</v>
      </c>
      <c r="AV135" s="1">
        <v>3</v>
      </c>
      <c r="AW135" s="1">
        <v>7</v>
      </c>
      <c r="AX135" s="1">
        <v>33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2</v>
      </c>
      <c r="BE135" s="1">
        <v>0</v>
      </c>
      <c r="BF135" s="1">
        <v>0</v>
      </c>
      <c r="BG135" s="1">
        <v>0</v>
      </c>
      <c r="BH135" s="1">
        <v>4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A136" s="1">
        <v>76001</v>
      </c>
      <c r="B136" s="1" t="s">
        <v>247</v>
      </c>
      <c r="C136" s="1">
        <v>30</v>
      </c>
      <c r="D136" s="1">
        <v>285</v>
      </c>
      <c r="E136" s="1" t="s">
        <v>64</v>
      </c>
      <c r="F136" s="1">
        <v>558</v>
      </c>
      <c r="G136" s="1" t="s">
        <v>67</v>
      </c>
      <c r="H136" s="2">
        <v>14.71</v>
      </c>
      <c r="I136" s="2">
        <v>441.3</v>
      </c>
      <c r="J136" s="10">
        <f t="shared" si="2"/>
        <v>0</v>
      </c>
      <c r="K136" s="11">
        <f t="shared" si="3"/>
        <v>0</v>
      </c>
      <c r="L136" s="1">
        <v>6.2</v>
      </c>
      <c r="M136" s="1">
        <v>0.4</v>
      </c>
      <c r="N136" s="77">
        <f>VLOOKUP(A136:A400,'230426'!$A$3:$N$267,14,FALSE)</f>
        <v>5</v>
      </c>
      <c r="O136" s="77">
        <f t="shared" si="4"/>
        <v>5.4</v>
      </c>
      <c r="P136" s="16"/>
      <c r="Q136" s="1">
        <v>18.63</v>
      </c>
      <c r="R136" s="1">
        <v>14.5</v>
      </c>
      <c r="S136" s="16"/>
      <c r="T136" s="1">
        <v>2.02</v>
      </c>
      <c r="U136" s="1">
        <v>2</v>
      </c>
      <c r="V136" s="16"/>
      <c r="W136" s="1">
        <v>0</v>
      </c>
      <c r="X136" s="12">
        <v>11848.9</v>
      </c>
      <c r="Y136" s="2">
        <v>7457.97</v>
      </c>
      <c r="Z136" s="1">
        <v>48</v>
      </c>
      <c r="AA136" s="1">
        <v>0</v>
      </c>
      <c r="AB136" s="1">
        <v>110</v>
      </c>
      <c r="AC136" s="1">
        <v>56</v>
      </c>
      <c r="AD136" s="1">
        <v>12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163</v>
      </c>
      <c r="AU136" s="1">
        <v>99</v>
      </c>
      <c r="AV136" s="1">
        <v>280</v>
      </c>
      <c r="AW136" s="1">
        <v>133</v>
      </c>
      <c r="AX136" s="1">
        <v>435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60</v>
      </c>
      <c r="BG136" s="1">
        <v>1</v>
      </c>
      <c r="BH136" s="1">
        <v>60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A137" s="1">
        <v>70164</v>
      </c>
      <c r="B137" s="1" t="s">
        <v>225</v>
      </c>
      <c r="C137" s="1">
        <v>24</v>
      </c>
      <c r="D137" s="1">
        <v>285</v>
      </c>
      <c r="E137" s="1" t="s">
        <v>64</v>
      </c>
      <c r="F137" s="1">
        <v>558</v>
      </c>
      <c r="G137" s="1" t="s">
        <v>67</v>
      </c>
      <c r="H137" s="2">
        <v>39.53</v>
      </c>
      <c r="I137" s="2">
        <v>948.72</v>
      </c>
      <c r="J137" s="10">
        <f t="shared" si="2"/>
        <v>0</v>
      </c>
      <c r="K137" s="11">
        <f t="shared" si="3"/>
        <v>0</v>
      </c>
      <c r="L137" s="1">
        <v>2.35</v>
      </c>
      <c r="M137" s="1">
        <v>1.46</v>
      </c>
      <c r="N137" s="77">
        <f>VLOOKUP(A137:A401,'230426'!$A$3:$N$267,14,FALSE)</f>
        <v>0</v>
      </c>
      <c r="O137" s="77">
        <f t="shared" si="4"/>
        <v>1.46</v>
      </c>
      <c r="P137" s="16"/>
      <c r="Q137" s="1">
        <v>4.5199999999999996</v>
      </c>
      <c r="R137" s="1">
        <v>3.67</v>
      </c>
      <c r="S137" s="16"/>
      <c r="T137" s="1">
        <v>0.57999999999999996</v>
      </c>
      <c r="U137" s="1">
        <v>2.25</v>
      </c>
      <c r="V137" s="16"/>
      <c r="W137" s="1">
        <v>0</v>
      </c>
      <c r="X137" s="14">
        <v>7075.87</v>
      </c>
      <c r="Y137" s="2">
        <v>6996.81</v>
      </c>
      <c r="Z137" s="1">
        <v>32</v>
      </c>
      <c r="AA137" s="1">
        <v>6</v>
      </c>
      <c r="AB137" s="1">
        <v>18</v>
      </c>
      <c r="AC137" s="1">
        <v>7</v>
      </c>
      <c r="AD137" s="1">
        <v>35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47</v>
      </c>
      <c r="AU137" s="1">
        <v>21</v>
      </c>
      <c r="AV137" s="1">
        <v>27</v>
      </c>
      <c r="AW137" s="1">
        <v>48</v>
      </c>
      <c r="AX137" s="1">
        <v>88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7</v>
      </c>
      <c r="BE137" s="1">
        <v>9</v>
      </c>
      <c r="BF137" s="1">
        <v>0</v>
      </c>
      <c r="BG137" s="1">
        <v>5</v>
      </c>
      <c r="BH137" s="1">
        <v>54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A138" s="1">
        <v>70233</v>
      </c>
      <c r="B138" s="1" t="s">
        <v>216</v>
      </c>
      <c r="C138" s="1">
        <v>12</v>
      </c>
      <c r="D138" s="1">
        <v>285</v>
      </c>
      <c r="E138" s="1" t="s">
        <v>64</v>
      </c>
      <c r="F138" s="1">
        <v>557</v>
      </c>
      <c r="G138" s="1" t="s">
        <v>69</v>
      </c>
      <c r="H138" s="2">
        <v>77.78</v>
      </c>
      <c r="I138" s="2">
        <v>933.36</v>
      </c>
      <c r="J138" s="10">
        <f t="shared" si="2"/>
        <v>0</v>
      </c>
      <c r="K138" s="11">
        <f t="shared" si="3"/>
        <v>0</v>
      </c>
      <c r="L138" s="1">
        <v>7.38</v>
      </c>
      <c r="M138" s="1">
        <v>4.08</v>
      </c>
      <c r="N138" s="77">
        <f>VLOOKUP(A138:A402,'230426'!$A$3:$N$267,14,FALSE)</f>
        <v>0</v>
      </c>
      <c r="O138" s="77">
        <f t="shared" si="4"/>
        <v>4.08</v>
      </c>
      <c r="P138" s="16"/>
      <c r="Q138" s="1">
        <v>10.58</v>
      </c>
      <c r="R138" s="1">
        <v>2.92</v>
      </c>
      <c r="S138" s="16"/>
      <c r="T138" s="1">
        <v>14.17</v>
      </c>
      <c r="U138" s="1">
        <v>0.42</v>
      </c>
      <c r="V138" s="16"/>
      <c r="W138" s="1">
        <v>0</v>
      </c>
      <c r="X138" s="12">
        <v>29984.19</v>
      </c>
      <c r="Y138" s="2">
        <v>6922.42</v>
      </c>
      <c r="Z138" s="1">
        <v>36</v>
      </c>
      <c r="AA138" s="1">
        <v>53</v>
      </c>
      <c r="AB138" s="1">
        <v>11</v>
      </c>
      <c r="AC138" s="1">
        <v>30</v>
      </c>
      <c r="AD138" s="1">
        <v>49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71</v>
      </c>
      <c r="AU138" s="1">
        <v>61</v>
      </c>
      <c r="AV138" s="1">
        <v>16</v>
      </c>
      <c r="AW138" s="1">
        <v>19</v>
      </c>
      <c r="AX138" s="1">
        <v>35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126</v>
      </c>
      <c r="BE138" s="1">
        <v>61</v>
      </c>
      <c r="BF138" s="1">
        <v>6</v>
      </c>
      <c r="BG138" s="1">
        <v>15</v>
      </c>
      <c r="BH138" s="1">
        <v>5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1">
        <v>70212</v>
      </c>
      <c r="B139" s="1" t="s">
        <v>230</v>
      </c>
      <c r="C139" s="1">
        <v>12</v>
      </c>
      <c r="D139" s="1">
        <v>285</v>
      </c>
      <c r="E139" s="1" t="s">
        <v>64</v>
      </c>
      <c r="F139" s="1">
        <v>285</v>
      </c>
      <c r="G139" s="1" t="s">
        <v>64</v>
      </c>
      <c r="H139" s="2">
        <v>49.1</v>
      </c>
      <c r="I139" s="2">
        <v>589.20000000000005</v>
      </c>
      <c r="J139" s="10">
        <f t="shared" si="2"/>
        <v>0</v>
      </c>
      <c r="K139" s="11">
        <f t="shared" si="3"/>
        <v>0</v>
      </c>
      <c r="L139" s="1">
        <v>5.12</v>
      </c>
      <c r="M139" s="1">
        <v>2.33</v>
      </c>
      <c r="N139" s="77">
        <f>VLOOKUP(A139:A403,'230426'!$A$3:$N$267,14,FALSE)</f>
        <v>3</v>
      </c>
      <c r="O139" s="77">
        <f t="shared" si="4"/>
        <v>5.33</v>
      </c>
      <c r="P139" s="16"/>
      <c r="Q139" s="1">
        <v>12.21</v>
      </c>
      <c r="R139" s="1">
        <v>6.17</v>
      </c>
      <c r="S139" s="16"/>
      <c r="T139" s="1">
        <v>0.46</v>
      </c>
      <c r="U139" s="1">
        <v>3.08</v>
      </c>
      <c r="V139" s="16"/>
      <c r="W139" s="1">
        <v>0</v>
      </c>
      <c r="X139" s="12">
        <v>10482.85</v>
      </c>
      <c r="Y139" s="2">
        <v>6824.9</v>
      </c>
      <c r="Z139" s="1">
        <v>25</v>
      </c>
      <c r="AA139" s="1">
        <v>11</v>
      </c>
      <c r="AB139" s="1">
        <v>26</v>
      </c>
      <c r="AC139" s="1">
        <v>10</v>
      </c>
      <c r="AD139" s="1">
        <v>28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76</v>
      </c>
      <c r="AU139" s="1">
        <v>80</v>
      </c>
      <c r="AV139" s="1">
        <v>19</v>
      </c>
      <c r="AW139" s="1">
        <v>23</v>
      </c>
      <c r="AX139" s="1">
        <v>74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2</v>
      </c>
      <c r="BE139" s="1">
        <v>15</v>
      </c>
      <c r="BF139" s="1">
        <v>6</v>
      </c>
      <c r="BG139" s="1">
        <v>-20</v>
      </c>
      <c r="BH139" s="1">
        <v>37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>
      <c r="A140" s="1">
        <v>70180</v>
      </c>
      <c r="B140" s="1" t="s">
        <v>319</v>
      </c>
      <c r="C140" s="1">
        <v>25</v>
      </c>
      <c r="D140" s="1">
        <v>285</v>
      </c>
      <c r="E140" s="1" t="s">
        <v>64</v>
      </c>
      <c r="F140" s="1">
        <v>35</v>
      </c>
      <c r="G140" s="1" t="s">
        <v>76</v>
      </c>
      <c r="H140" s="2">
        <v>43.63</v>
      </c>
      <c r="I140" s="2">
        <v>1090.75</v>
      </c>
      <c r="J140" s="10">
        <f t="shared" si="2"/>
        <v>0</v>
      </c>
      <c r="K140" s="11">
        <f t="shared" si="3"/>
        <v>0</v>
      </c>
      <c r="L140" s="1">
        <v>1.1599999999999999</v>
      </c>
      <c r="M140" s="1">
        <v>0</v>
      </c>
      <c r="N140" s="77">
        <f>VLOOKUP(A140:A404,'230426'!$A$3:$N$267,14,FALSE)</f>
        <v>5</v>
      </c>
      <c r="O140" s="77">
        <f t="shared" si="4"/>
        <v>5</v>
      </c>
      <c r="P140" s="16"/>
      <c r="Q140" s="1">
        <v>2.42</v>
      </c>
      <c r="R140" s="1">
        <v>3.8</v>
      </c>
      <c r="S140" s="16"/>
      <c r="T140" s="1">
        <v>1.5</v>
      </c>
      <c r="U140" s="1">
        <v>2.04</v>
      </c>
      <c r="V140" s="16"/>
      <c r="W140" s="1">
        <v>0</v>
      </c>
      <c r="X140" s="14">
        <v>5541.01</v>
      </c>
      <c r="Y140" s="2">
        <v>6369.98</v>
      </c>
      <c r="Z140" s="1">
        <v>12</v>
      </c>
      <c r="AA140" s="1">
        <v>1</v>
      </c>
      <c r="AB140" s="1">
        <v>2</v>
      </c>
      <c r="AC140" s="1">
        <v>29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8</v>
      </c>
      <c r="AU140" s="1">
        <v>26</v>
      </c>
      <c r="AV140" s="1">
        <v>38</v>
      </c>
      <c r="AW140" s="1">
        <v>3</v>
      </c>
      <c r="AX140" s="1">
        <v>95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24</v>
      </c>
      <c r="BE140" s="1">
        <v>0</v>
      </c>
      <c r="BF140" s="1">
        <v>10</v>
      </c>
      <c r="BG140" s="1">
        <v>7</v>
      </c>
      <c r="BH140" s="1">
        <v>51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A141" s="1">
        <v>70093</v>
      </c>
      <c r="B141" s="1" t="s">
        <v>144</v>
      </c>
      <c r="C141" s="1">
        <v>16</v>
      </c>
      <c r="D141" s="1">
        <v>285</v>
      </c>
      <c r="E141" s="1" t="s">
        <v>64</v>
      </c>
      <c r="F141" s="1">
        <v>573</v>
      </c>
      <c r="G141" s="1" t="s">
        <v>87</v>
      </c>
      <c r="H141" s="2">
        <v>61.95</v>
      </c>
      <c r="I141" s="2">
        <v>991.2</v>
      </c>
      <c r="J141" s="10">
        <f t="shared" si="2"/>
        <v>0</v>
      </c>
      <c r="K141" s="11">
        <f t="shared" si="3"/>
        <v>0</v>
      </c>
      <c r="L141" s="1">
        <v>4.9400000000000004</v>
      </c>
      <c r="M141" s="1">
        <v>-0.69</v>
      </c>
      <c r="N141" s="77">
        <f>VLOOKUP(A141:A405,'230426'!$A$3:$N$267,14,FALSE)</f>
        <v>5</v>
      </c>
      <c r="O141" s="77">
        <f t="shared" si="4"/>
        <v>4.3100000000000005</v>
      </c>
      <c r="P141" s="16"/>
      <c r="Q141" s="1">
        <v>12.69</v>
      </c>
      <c r="R141" s="1">
        <v>5.25</v>
      </c>
      <c r="S141" s="16"/>
      <c r="T141" s="1">
        <v>8.34</v>
      </c>
      <c r="U141" s="1">
        <v>1.81</v>
      </c>
      <c r="V141" s="16"/>
      <c r="W141" s="1">
        <v>0</v>
      </c>
      <c r="X141" s="12">
        <v>25740.22</v>
      </c>
      <c r="Y141" s="2">
        <v>6318.9</v>
      </c>
      <c r="Z141" s="1">
        <v>30</v>
      </c>
      <c r="AA141" s="1">
        <v>25</v>
      </c>
      <c r="AB141" s="1">
        <v>26</v>
      </c>
      <c r="AC141" s="1">
        <v>21</v>
      </c>
      <c r="AD141" s="1">
        <v>-11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77</v>
      </c>
      <c r="AU141" s="1">
        <v>50</v>
      </c>
      <c r="AV141" s="1">
        <v>80</v>
      </c>
      <c r="AW141" s="1">
        <v>42</v>
      </c>
      <c r="AX141" s="1">
        <v>84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79</v>
      </c>
      <c r="BE141" s="1">
        <v>12</v>
      </c>
      <c r="BF141" s="1">
        <v>39</v>
      </c>
      <c r="BG141" s="1">
        <v>19</v>
      </c>
      <c r="BH141" s="1">
        <v>29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A142" s="1">
        <v>70503</v>
      </c>
      <c r="B142" s="1" t="s">
        <v>219</v>
      </c>
      <c r="C142" s="1">
        <v>32</v>
      </c>
      <c r="D142" s="1">
        <v>285</v>
      </c>
      <c r="E142" s="1" t="s">
        <v>64</v>
      </c>
      <c r="F142" s="1">
        <v>573</v>
      </c>
      <c r="G142" s="1" t="s">
        <v>87</v>
      </c>
      <c r="H142" s="2">
        <v>33.270000000000003</v>
      </c>
      <c r="I142" s="2">
        <v>1064.6400000000001</v>
      </c>
      <c r="J142" s="10">
        <f t="shared" si="2"/>
        <v>0</v>
      </c>
      <c r="K142" s="11">
        <f t="shared" si="3"/>
        <v>0</v>
      </c>
      <c r="L142" s="1">
        <v>0.44</v>
      </c>
      <c r="M142" s="1">
        <v>0</v>
      </c>
      <c r="N142" s="77">
        <f>VLOOKUP(A142:A406,'230426'!$A$3:$N$267,14,FALSE)</f>
        <v>3</v>
      </c>
      <c r="O142" s="77">
        <f t="shared" si="4"/>
        <v>3</v>
      </c>
      <c r="P142" s="16"/>
      <c r="Q142" s="1">
        <v>2.61</v>
      </c>
      <c r="R142" s="1">
        <v>5.62</v>
      </c>
      <c r="S142" s="16"/>
      <c r="T142" s="1">
        <v>2.2799999999999998</v>
      </c>
      <c r="U142" s="1">
        <v>0.09</v>
      </c>
      <c r="V142" s="16"/>
      <c r="W142" s="1">
        <v>0</v>
      </c>
      <c r="X142" s="14">
        <v>5672.54</v>
      </c>
      <c r="Y142" s="2">
        <v>6088.41</v>
      </c>
      <c r="Z142" s="1">
        <v>1</v>
      </c>
      <c r="AA142" s="1">
        <v>1</v>
      </c>
      <c r="AB142" s="1">
        <v>10</v>
      </c>
      <c r="AC142" s="1">
        <v>5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21</v>
      </c>
      <c r="AU142" s="1">
        <v>70</v>
      </c>
      <c r="AV142" s="1">
        <v>10</v>
      </c>
      <c r="AW142" s="1">
        <v>35</v>
      </c>
      <c r="AX142" s="1">
        <v>180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8</v>
      </c>
      <c r="BE142" s="1">
        <v>13</v>
      </c>
      <c r="BF142" s="1">
        <v>38</v>
      </c>
      <c r="BG142" s="1">
        <v>41</v>
      </c>
      <c r="BH142" s="1">
        <v>3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A143" s="1">
        <v>70115</v>
      </c>
      <c r="B143" s="1" t="s">
        <v>241</v>
      </c>
      <c r="C143" s="1">
        <v>30</v>
      </c>
      <c r="D143" s="1">
        <v>285</v>
      </c>
      <c r="E143" s="1" t="s">
        <v>64</v>
      </c>
      <c r="F143" s="1">
        <v>573</v>
      </c>
      <c r="G143" s="1" t="s">
        <v>87</v>
      </c>
      <c r="H143" s="2">
        <v>29.93</v>
      </c>
      <c r="I143" s="2">
        <v>897.9</v>
      </c>
      <c r="J143" s="10">
        <f t="shared" si="2"/>
        <v>0</v>
      </c>
      <c r="K143" s="11">
        <f t="shared" si="3"/>
        <v>0</v>
      </c>
      <c r="L143" s="1">
        <v>0.18</v>
      </c>
      <c r="M143" s="1">
        <v>1.63</v>
      </c>
      <c r="N143" s="77">
        <f>VLOOKUP(A143:A407,'230426'!$A$3:$N$267,14,FALSE)</f>
        <v>0</v>
      </c>
      <c r="O143" s="77">
        <f t="shared" si="4"/>
        <v>1.63</v>
      </c>
      <c r="P143" s="16"/>
      <c r="Q143" s="1">
        <v>1.02</v>
      </c>
      <c r="R143" s="1">
        <v>3.57</v>
      </c>
      <c r="S143" s="16"/>
      <c r="T143" s="1">
        <v>0.77</v>
      </c>
      <c r="U143" s="1">
        <v>1.47</v>
      </c>
      <c r="V143" s="16"/>
      <c r="W143" s="1">
        <v>0</v>
      </c>
      <c r="X143" s="15">
        <v>1765.87</v>
      </c>
      <c r="Y143" s="2">
        <v>5986</v>
      </c>
      <c r="Z143" s="1">
        <v>2</v>
      </c>
      <c r="AA143" s="1">
        <v>2</v>
      </c>
      <c r="AB143" s="1">
        <v>2</v>
      </c>
      <c r="AC143" s="1">
        <v>1</v>
      </c>
      <c r="AD143" s="1">
        <v>49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10</v>
      </c>
      <c r="AU143" s="1">
        <v>15</v>
      </c>
      <c r="AV143" s="1">
        <v>7</v>
      </c>
      <c r="AW143" s="1">
        <v>12</v>
      </c>
      <c r="AX143" s="1">
        <v>107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3</v>
      </c>
      <c r="BE143" s="1">
        <v>2</v>
      </c>
      <c r="BF143" s="1">
        <v>34</v>
      </c>
      <c r="BG143" s="1">
        <v>-30</v>
      </c>
      <c r="BH143" s="1">
        <v>44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A144" s="1">
        <v>70136</v>
      </c>
      <c r="B144" s="1" t="s">
        <v>272</v>
      </c>
      <c r="C144" s="1">
        <v>24</v>
      </c>
      <c r="D144" s="1">
        <v>285</v>
      </c>
      <c r="E144" s="1" t="s">
        <v>64</v>
      </c>
      <c r="F144" s="1">
        <v>570</v>
      </c>
      <c r="G144" s="1" t="s">
        <v>72</v>
      </c>
      <c r="H144" s="2">
        <v>36.869999999999997</v>
      </c>
      <c r="I144" s="2">
        <v>884.88</v>
      </c>
      <c r="J144" s="10">
        <f t="shared" si="2"/>
        <v>0</v>
      </c>
      <c r="K144" s="11">
        <f t="shared" si="3"/>
        <v>0</v>
      </c>
      <c r="L144" s="1">
        <v>2.19</v>
      </c>
      <c r="M144" s="1">
        <v>2</v>
      </c>
      <c r="N144" s="77">
        <f>VLOOKUP(A144:A408,'230426'!$A$3:$N$267,14,FALSE)</f>
        <v>0</v>
      </c>
      <c r="O144" s="77">
        <f t="shared" si="4"/>
        <v>2</v>
      </c>
      <c r="P144" s="16"/>
      <c r="Q144" s="1">
        <v>3.15</v>
      </c>
      <c r="R144" s="1">
        <v>2.04</v>
      </c>
      <c r="S144" s="16"/>
      <c r="T144" s="1">
        <v>3.12</v>
      </c>
      <c r="U144" s="1">
        <v>2.62</v>
      </c>
      <c r="V144" s="16"/>
      <c r="W144" s="1">
        <v>0</v>
      </c>
      <c r="X144" s="14">
        <v>7484.61</v>
      </c>
      <c r="Y144" s="2">
        <v>5899.2</v>
      </c>
      <c r="Z144" s="1">
        <v>18</v>
      </c>
      <c r="AA144" s="1">
        <v>26</v>
      </c>
      <c r="AB144" s="1">
        <v>10</v>
      </c>
      <c r="AC144" s="1">
        <v>23</v>
      </c>
      <c r="AD144" s="1">
        <v>48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39</v>
      </c>
      <c r="AU144" s="1">
        <v>36</v>
      </c>
      <c r="AV144" s="1">
        <v>13</v>
      </c>
      <c r="AW144" s="1">
        <v>11</v>
      </c>
      <c r="AX144" s="1">
        <v>49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5</v>
      </c>
      <c r="BE144" s="1">
        <v>15</v>
      </c>
      <c r="BF144" s="1">
        <v>43</v>
      </c>
      <c r="BG144" s="1">
        <v>39</v>
      </c>
      <c r="BH144" s="1">
        <v>63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A145" s="1">
        <v>70171</v>
      </c>
      <c r="B145" s="1" t="s">
        <v>283</v>
      </c>
      <c r="C145" s="1">
        <v>15</v>
      </c>
      <c r="D145" s="1">
        <v>285</v>
      </c>
      <c r="E145" s="1" t="s">
        <v>64</v>
      </c>
      <c r="F145" s="1">
        <v>322</v>
      </c>
      <c r="G145" s="1" t="s">
        <v>167</v>
      </c>
      <c r="H145" s="2">
        <v>30.07</v>
      </c>
      <c r="I145" s="2">
        <v>451.05</v>
      </c>
      <c r="J145" s="10">
        <f t="shared" si="2"/>
        <v>0</v>
      </c>
      <c r="K145" s="11">
        <f t="shared" si="3"/>
        <v>0</v>
      </c>
      <c r="L145" s="1">
        <v>0.9</v>
      </c>
      <c r="M145" s="1">
        <v>6.07</v>
      </c>
      <c r="N145" s="77">
        <f>VLOOKUP(A145:A409,'230426'!$A$3:$N$267,14,FALSE)</f>
        <v>0</v>
      </c>
      <c r="O145" s="77">
        <f t="shared" si="4"/>
        <v>6.07</v>
      </c>
      <c r="P145" s="16"/>
      <c r="Q145" s="1">
        <v>5.07</v>
      </c>
      <c r="R145" s="1">
        <v>5.33</v>
      </c>
      <c r="S145" s="16"/>
      <c r="T145" s="1">
        <v>7.0000000000000007E-2</v>
      </c>
      <c r="U145" s="1">
        <v>1.6</v>
      </c>
      <c r="V145" s="16"/>
      <c r="W145" s="1">
        <v>0</v>
      </c>
      <c r="X145" s="15">
        <v>2721.34</v>
      </c>
      <c r="Y145" s="2">
        <v>5863.65</v>
      </c>
      <c r="Z145" s="1">
        <v>4</v>
      </c>
      <c r="AA145" s="1">
        <v>3</v>
      </c>
      <c r="AB145" s="1">
        <v>6</v>
      </c>
      <c r="AC145" s="1">
        <v>4</v>
      </c>
      <c r="AD145" s="1">
        <v>91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12</v>
      </c>
      <c r="AU145" s="1">
        <v>38</v>
      </c>
      <c r="AV145" s="1">
        <v>37</v>
      </c>
      <c r="AW145" s="1">
        <v>16</v>
      </c>
      <c r="AX145" s="1">
        <v>80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24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A146" s="1">
        <v>76000</v>
      </c>
      <c r="B146" s="1" t="s">
        <v>356</v>
      </c>
      <c r="C146" s="1">
        <v>75</v>
      </c>
      <c r="D146" s="1">
        <v>285</v>
      </c>
      <c r="E146" s="1" t="s">
        <v>64</v>
      </c>
      <c r="F146" s="1">
        <v>502</v>
      </c>
      <c r="G146" s="1" t="s">
        <v>146</v>
      </c>
      <c r="H146" s="2">
        <v>8.5500000000000007</v>
      </c>
      <c r="I146" s="2">
        <v>641.25</v>
      </c>
      <c r="J146" s="10">
        <f t="shared" si="2"/>
        <v>0</v>
      </c>
      <c r="K146" s="11">
        <f t="shared" si="3"/>
        <v>0</v>
      </c>
      <c r="L146" s="1">
        <v>5.39</v>
      </c>
      <c r="M146" s="1">
        <v>0</v>
      </c>
      <c r="N146" s="77">
        <f>VLOOKUP(A146:A410,'230426'!$A$3:$N$267,14,FALSE)</f>
        <v>0</v>
      </c>
      <c r="O146" s="77">
        <f t="shared" si="4"/>
        <v>0</v>
      </c>
      <c r="P146" s="16"/>
      <c r="Q146" s="1">
        <v>9.5500000000000007</v>
      </c>
      <c r="R146" s="1">
        <v>5.96</v>
      </c>
      <c r="S146" s="16"/>
      <c r="T146" s="1">
        <v>0.76</v>
      </c>
      <c r="U146" s="1">
        <v>3</v>
      </c>
      <c r="V146" s="16"/>
      <c r="W146" s="1">
        <v>0</v>
      </c>
      <c r="X146" s="12">
        <v>10063.35</v>
      </c>
      <c r="Y146" s="2">
        <v>5745.6</v>
      </c>
      <c r="Z146" s="1">
        <v>105</v>
      </c>
      <c r="AA146" s="1">
        <v>0</v>
      </c>
      <c r="AB146" s="1">
        <v>272</v>
      </c>
      <c r="AC146" s="1">
        <v>54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276</v>
      </c>
      <c r="AU146" s="1">
        <v>102</v>
      </c>
      <c r="AV146" s="1">
        <v>308</v>
      </c>
      <c r="AW146" s="1">
        <v>162</v>
      </c>
      <c r="AX146" s="1">
        <v>447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47</v>
      </c>
      <c r="BG146" s="1">
        <v>20</v>
      </c>
      <c r="BH146" s="1">
        <v>225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A147" s="1">
        <v>70328</v>
      </c>
      <c r="B147" s="1" t="s">
        <v>255</v>
      </c>
      <c r="C147" s="1">
        <v>12</v>
      </c>
      <c r="D147" s="1">
        <v>285</v>
      </c>
      <c r="E147" s="1" t="s">
        <v>64</v>
      </c>
      <c r="F147" s="1">
        <v>285</v>
      </c>
      <c r="G147" s="1" t="s">
        <v>64</v>
      </c>
      <c r="H147" s="2">
        <v>28.88</v>
      </c>
      <c r="I147" s="2">
        <v>346.56</v>
      </c>
      <c r="J147" s="10">
        <f t="shared" si="2"/>
        <v>0</v>
      </c>
      <c r="K147" s="11">
        <f t="shared" si="3"/>
        <v>0</v>
      </c>
      <c r="L147" s="1">
        <v>2</v>
      </c>
      <c r="M147" s="1">
        <v>2.08</v>
      </c>
      <c r="N147" s="77">
        <f>VLOOKUP(A147:A411,'230426'!$A$3:$N$267,14,FALSE)</f>
        <v>0</v>
      </c>
      <c r="O147" s="77">
        <f t="shared" si="4"/>
        <v>2.08</v>
      </c>
      <c r="P147" s="16"/>
      <c r="Q147" s="1">
        <v>13.08</v>
      </c>
      <c r="R147" s="1">
        <v>10.42</v>
      </c>
      <c r="S147" s="16"/>
      <c r="T147" s="1">
        <v>4.04</v>
      </c>
      <c r="U147" s="1">
        <v>3.75</v>
      </c>
      <c r="V147" s="16"/>
      <c r="W147" s="1">
        <v>0</v>
      </c>
      <c r="X147" s="14">
        <v>6627.96</v>
      </c>
      <c r="Y147" s="2">
        <v>5631.6</v>
      </c>
      <c r="Z147" s="1">
        <v>7</v>
      </c>
      <c r="AA147" s="1">
        <v>31</v>
      </c>
      <c r="AB147" s="1">
        <v>0</v>
      </c>
      <c r="AC147" s="1">
        <v>3</v>
      </c>
      <c r="AD147" s="1">
        <v>25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56</v>
      </c>
      <c r="AU147" s="1">
        <v>48</v>
      </c>
      <c r="AV147" s="1">
        <v>53</v>
      </c>
      <c r="AW147" s="1">
        <v>48</v>
      </c>
      <c r="AX147" s="1">
        <v>125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15</v>
      </c>
      <c r="BE147" s="1">
        <v>29</v>
      </c>
      <c r="BF147" s="1">
        <v>18</v>
      </c>
      <c r="BG147" s="1">
        <v>2</v>
      </c>
      <c r="BH147" s="1">
        <v>45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>
      <c r="A148" s="1">
        <v>70200</v>
      </c>
      <c r="B148" s="1" t="s">
        <v>176</v>
      </c>
      <c r="C148" s="1">
        <v>24</v>
      </c>
      <c r="D148" s="1">
        <v>285</v>
      </c>
      <c r="E148" s="1" t="s">
        <v>64</v>
      </c>
      <c r="F148" s="1">
        <v>565</v>
      </c>
      <c r="G148" s="1" t="s">
        <v>94</v>
      </c>
      <c r="H148" s="2">
        <v>34.74</v>
      </c>
      <c r="I148" s="2">
        <v>833.76</v>
      </c>
      <c r="J148" s="10">
        <f t="shared" si="2"/>
        <v>0</v>
      </c>
      <c r="K148" s="11">
        <f t="shared" si="3"/>
        <v>0</v>
      </c>
      <c r="L148" s="1">
        <v>2.73</v>
      </c>
      <c r="M148" s="1">
        <v>1.5</v>
      </c>
      <c r="N148" s="77">
        <f>VLOOKUP(A148:A412,'230426'!$A$3:$N$267,14,FALSE)</f>
        <v>0</v>
      </c>
      <c r="O148" s="77">
        <f t="shared" si="4"/>
        <v>1.5</v>
      </c>
      <c r="P148" s="16"/>
      <c r="Q148" s="1">
        <v>4.83</v>
      </c>
      <c r="R148" s="1">
        <v>3.88</v>
      </c>
      <c r="S148" s="16"/>
      <c r="T148" s="1">
        <v>0.54</v>
      </c>
      <c r="U148" s="1">
        <v>1.33</v>
      </c>
      <c r="V148" s="16"/>
      <c r="W148" s="1">
        <v>0</v>
      </c>
      <c r="X148" s="14">
        <v>6756.93</v>
      </c>
      <c r="Y148" s="2">
        <v>5593.14</v>
      </c>
      <c r="Z148" s="1">
        <v>47</v>
      </c>
      <c r="AA148" s="1">
        <v>12</v>
      </c>
      <c r="AB148" s="1">
        <v>8</v>
      </c>
      <c r="AC148" s="1">
        <v>9</v>
      </c>
      <c r="AD148" s="1">
        <v>36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50</v>
      </c>
      <c r="AU148" s="1">
        <v>41</v>
      </c>
      <c r="AV148" s="1">
        <v>33</v>
      </c>
      <c r="AW148" s="1">
        <v>25</v>
      </c>
      <c r="AX148" s="1">
        <v>93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12</v>
      </c>
      <c r="BE148" s="1">
        <v>2</v>
      </c>
      <c r="BF148" s="1">
        <v>0</v>
      </c>
      <c r="BG148" s="1">
        <v>0</v>
      </c>
      <c r="BH148" s="1">
        <v>32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A149" s="1">
        <v>70054</v>
      </c>
      <c r="B149" s="1" t="s">
        <v>260</v>
      </c>
      <c r="C149" s="1">
        <v>16</v>
      </c>
      <c r="D149" s="1">
        <v>285</v>
      </c>
      <c r="E149" s="1" t="s">
        <v>64</v>
      </c>
      <c r="F149" s="1">
        <v>387</v>
      </c>
      <c r="G149" s="1" t="s">
        <v>94</v>
      </c>
      <c r="H149" s="2">
        <v>45.31</v>
      </c>
      <c r="I149" s="2">
        <v>724.96</v>
      </c>
      <c r="J149" s="10">
        <f t="shared" si="2"/>
        <v>0</v>
      </c>
      <c r="K149" s="11">
        <f t="shared" si="3"/>
        <v>0</v>
      </c>
      <c r="L149" s="1">
        <v>4.66</v>
      </c>
      <c r="M149" s="1">
        <v>-1</v>
      </c>
      <c r="N149" s="77">
        <f>VLOOKUP(A149:A413,'230426'!$A$3:$N$267,14,FALSE)</f>
        <v>0</v>
      </c>
      <c r="O149" s="77">
        <f t="shared" si="4"/>
        <v>-1</v>
      </c>
      <c r="P149" s="16"/>
      <c r="Q149" s="1">
        <v>1.62</v>
      </c>
      <c r="R149" s="1">
        <v>1.75</v>
      </c>
      <c r="S149" s="16"/>
      <c r="T149" s="1">
        <v>4.1900000000000004</v>
      </c>
      <c r="U149" s="1">
        <v>6.94</v>
      </c>
      <c r="V149" s="16"/>
      <c r="W149" s="1">
        <v>0</v>
      </c>
      <c r="X149" s="14">
        <v>7589.42</v>
      </c>
      <c r="Y149" s="2">
        <v>5573.13</v>
      </c>
      <c r="Z149" s="1">
        <v>8</v>
      </c>
      <c r="AA149" s="1">
        <v>42</v>
      </c>
      <c r="AB149" s="1">
        <v>22</v>
      </c>
      <c r="AC149" s="1">
        <v>47</v>
      </c>
      <c r="AD149" s="1">
        <v>-16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11</v>
      </c>
      <c r="AU149" s="1">
        <v>25</v>
      </c>
      <c r="AV149" s="1">
        <v>0</v>
      </c>
      <c r="AW149" s="1">
        <v>5</v>
      </c>
      <c r="AX149" s="1">
        <v>28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50</v>
      </c>
      <c r="BE149" s="1">
        <v>16</v>
      </c>
      <c r="BF149" s="1">
        <v>1</v>
      </c>
      <c r="BG149" s="1">
        <v>16</v>
      </c>
      <c r="BH149" s="1">
        <v>111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A150" s="1">
        <v>70316</v>
      </c>
      <c r="B150" s="1" t="s">
        <v>261</v>
      </c>
      <c r="C150" s="1">
        <v>15</v>
      </c>
      <c r="D150" s="1">
        <v>285</v>
      </c>
      <c r="E150" s="1" t="s">
        <v>64</v>
      </c>
      <c r="F150" s="1">
        <v>562</v>
      </c>
      <c r="G150" s="1" t="s">
        <v>65</v>
      </c>
      <c r="H150" s="2">
        <v>28.82</v>
      </c>
      <c r="I150" s="2">
        <v>432.3</v>
      </c>
      <c r="J150" s="10">
        <f t="shared" si="2"/>
        <v>0</v>
      </c>
      <c r="K150" s="11">
        <f t="shared" si="3"/>
        <v>0</v>
      </c>
      <c r="L150" s="1">
        <v>4.7</v>
      </c>
      <c r="M150" s="1">
        <v>2.0699999999999998</v>
      </c>
      <c r="N150" s="77">
        <f>VLOOKUP(A150:A414,'230426'!$A$3:$N$267,14,FALSE)</f>
        <v>0</v>
      </c>
      <c r="O150" s="77">
        <f t="shared" si="4"/>
        <v>2.0699999999999998</v>
      </c>
      <c r="P150" s="16"/>
      <c r="Q150" s="1">
        <v>7.17</v>
      </c>
      <c r="R150" s="1">
        <v>5.67</v>
      </c>
      <c r="S150" s="16"/>
      <c r="T150" s="1">
        <v>3.03</v>
      </c>
      <c r="U150" s="1">
        <v>4.93</v>
      </c>
      <c r="V150" s="16"/>
      <c r="W150" s="1">
        <v>0</v>
      </c>
      <c r="X150" s="14">
        <v>6441.27</v>
      </c>
      <c r="Y150" s="2">
        <v>5475.8</v>
      </c>
      <c r="Z150" s="1">
        <v>36</v>
      </c>
      <c r="AA150" s="1">
        <v>23</v>
      </c>
      <c r="AB150" s="1">
        <v>18</v>
      </c>
      <c r="AC150" s="1">
        <v>10</v>
      </c>
      <c r="AD150" s="1">
        <v>31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53</v>
      </c>
      <c r="AU150" s="1">
        <v>30</v>
      </c>
      <c r="AV150" s="1">
        <v>33</v>
      </c>
      <c r="AW150" s="1">
        <v>13</v>
      </c>
      <c r="AX150" s="1">
        <v>85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13</v>
      </c>
      <c r="BE150" s="1">
        <v>10</v>
      </c>
      <c r="BF150" s="1">
        <v>25</v>
      </c>
      <c r="BG150" s="1">
        <v>5</v>
      </c>
      <c r="BH150" s="1">
        <v>74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1">
        <v>70270</v>
      </c>
      <c r="B151" s="1" t="s">
        <v>336</v>
      </c>
      <c r="C151" s="1">
        <v>1</v>
      </c>
      <c r="D151" s="1">
        <v>285</v>
      </c>
      <c r="E151" s="1" t="s">
        <v>64</v>
      </c>
      <c r="F151" s="1">
        <v>285</v>
      </c>
      <c r="G151" s="1" t="s">
        <v>64</v>
      </c>
      <c r="H151" s="2">
        <v>780.58</v>
      </c>
      <c r="I151" s="2">
        <v>780.58</v>
      </c>
      <c r="J151" s="10">
        <f t="shared" si="2"/>
        <v>0</v>
      </c>
      <c r="K151" s="11">
        <f t="shared" si="3"/>
        <v>0</v>
      </c>
      <c r="L151" s="1">
        <v>0</v>
      </c>
      <c r="M151" s="1">
        <v>0</v>
      </c>
      <c r="N151" s="77">
        <f>VLOOKUP(A151:A415,'230426'!$A$3:$N$267,14,FALSE)</f>
        <v>0</v>
      </c>
      <c r="O151" s="77">
        <f t="shared" si="4"/>
        <v>0</v>
      </c>
      <c r="P151" s="16"/>
      <c r="Q151" s="1">
        <v>0</v>
      </c>
      <c r="R151" s="1">
        <v>0</v>
      </c>
      <c r="S151" s="16"/>
      <c r="T151" s="1">
        <v>1</v>
      </c>
      <c r="U151" s="1">
        <v>7</v>
      </c>
      <c r="V151" s="16"/>
      <c r="W151" s="1">
        <v>0</v>
      </c>
      <c r="X151" s="15">
        <v>780.58</v>
      </c>
      <c r="Y151" s="2">
        <v>5464.06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v>7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>
      <c r="A152" s="1">
        <v>70141</v>
      </c>
      <c r="B152" s="1" t="s">
        <v>270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2">
        <v>28.82</v>
      </c>
      <c r="I152" s="2">
        <v>432.3</v>
      </c>
      <c r="J152" s="10">
        <f t="shared" si="2"/>
        <v>0</v>
      </c>
      <c r="K152" s="11">
        <f t="shared" si="3"/>
        <v>0</v>
      </c>
      <c r="L152" s="1">
        <v>1.1299999999999999</v>
      </c>
      <c r="M152" s="1">
        <v>2.67</v>
      </c>
      <c r="N152" s="77">
        <f>VLOOKUP(A152:A416,'230426'!$A$3:$N$267,14,FALSE)</f>
        <v>0</v>
      </c>
      <c r="O152" s="77">
        <f t="shared" si="4"/>
        <v>2.67</v>
      </c>
      <c r="P152" s="16"/>
      <c r="Q152" s="1">
        <v>5.4</v>
      </c>
      <c r="R152" s="1">
        <v>6.8</v>
      </c>
      <c r="S152" s="16"/>
      <c r="T152" s="1">
        <v>2.0299999999999998</v>
      </c>
      <c r="U152" s="1">
        <v>2.93</v>
      </c>
      <c r="V152" s="16"/>
      <c r="W152" s="1">
        <v>0</v>
      </c>
      <c r="X152" s="15">
        <v>3703.37</v>
      </c>
      <c r="Y152" s="2">
        <v>5360.52</v>
      </c>
      <c r="Z152" s="1">
        <v>5</v>
      </c>
      <c r="AA152" s="1">
        <v>7</v>
      </c>
      <c r="AB152" s="1">
        <v>4</v>
      </c>
      <c r="AC152" s="1">
        <v>9</v>
      </c>
      <c r="AD152" s="1">
        <v>40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36</v>
      </c>
      <c r="AU152" s="1">
        <v>35</v>
      </c>
      <c r="AV152" s="1">
        <v>9</v>
      </c>
      <c r="AW152" s="1">
        <v>37</v>
      </c>
      <c r="AX152" s="1">
        <v>102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3</v>
      </c>
      <c r="BF152" s="1">
        <v>28</v>
      </c>
      <c r="BG152" s="1">
        <v>0</v>
      </c>
      <c r="BH152" s="1">
        <v>44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A153" s="1">
        <v>70033</v>
      </c>
      <c r="B153" s="1" t="s">
        <v>179</v>
      </c>
      <c r="C153" s="1">
        <v>18</v>
      </c>
      <c r="D153" s="1">
        <v>285</v>
      </c>
      <c r="E153" s="1" t="s">
        <v>64</v>
      </c>
      <c r="F153" s="1">
        <v>991</v>
      </c>
      <c r="G153" s="1" t="s">
        <v>141</v>
      </c>
      <c r="H153" s="2">
        <v>47.222200000000001</v>
      </c>
      <c r="I153" s="2">
        <v>849.99959999999999</v>
      </c>
      <c r="J153" s="10">
        <f t="shared" si="2"/>
        <v>0</v>
      </c>
      <c r="K153" s="11">
        <f t="shared" si="3"/>
        <v>0</v>
      </c>
      <c r="L153" s="1">
        <v>1.25</v>
      </c>
      <c r="M153" s="1">
        <v>2.2799999999999998</v>
      </c>
      <c r="N153" s="77">
        <f>VLOOKUP(A153:A417,'230426'!$A$3:$N$267,14,FALSE)</f>
        <v>0</v>
      </c>
      <c r="O153" s="77">
        <f t="shared" si="4"/>
        <v>2.2799999999999998</v>
      </c>
      <c r="P153" s="16"/>
      <c r="Q153" s="1">
        <v>3.14</v>
      </c>
      <c r="R153" s="1">
        <v>3.61</v>
      </c>
      <c r="S153" s="16"/>
      <c r="T153" s="1">
        <v>0.94</v>
      </c>
      <c r="U153" s="1">
        <v>0.28000000000000003</v>
      </c>
      <c r="V153" s="16"/>
      <c r="W153" s="1">
        <v>0</v>
      </c>
      <c r="X153" s="15">
        <v>4533.33</v>
      </c>
      <c r="Y153" s="2">
        <v>5241.66</v>
      </c>
      <c r="Z153" s="1">
        <v>14</v>
      </c>
      <c r="AA153" s="1">
        <v>6</v>
      </c>
      <c r="AB153" s="1">
        <v>4</v>
      </c>
      <c r="AC153" s="1">
        <v>3</v>
      </c>
      <c r="AD153" s="1">
        <v>41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28</v>
      </c>
      <c r="AU153" s="1">
        <v>16</v>
      </c>
      <c r="AV153" s="1">
        <v>19</v>
      </c>
      <c r="AW153" s="1">
        <v>3</v>
      </c>
      <c r="AX153" s="1">
        <v>65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11</v>
      </c>
      <c r="BE153" s="1">
        <v>1</v>
      </c>
      <c r="BF153" s="1">
        <v>5</v>
      </c>
      <c r="BG153" s="1">
        <v>1</v>
      </c>
      <c r="BH153" s="1">
        <v>5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A154" s="1">
        <v>70329</v>
      </c>
      <c r="B154" s="1" t="s">
        <v>267</v>
      </c>
      <c r="C154" s="1">
        <v>12</v>
      </c>
      <c r="D154" s="1">
        <v>285</v>
      </c>
      <c r="E154" s="1" t="s">
        <v>64</v>
      </c>
      <c r="F154" s="1">
        <v>285</v>
      </c>
      <c r="G154" s="1" t="s">
        <v>64</v>
      </c>
      <c r="H154" s="2">
        <v>28.88</v>
      </c>
      <c r="I154" s="2">
        <v>346.56</v>
      </c>
      <c r="J154" s="10">
        <f t="shared" si="2"/>
        <v>0</v>
      </c>
      <c r="K154" s="11">
        <f t="shared" si="3"/>
        <v>0</v>
      </c>
      <c r="L154" s="1">
        <v>3.88</v>
      </c>
      <c r="M154" s="1">
        <v>2.25</v>
      </c>
      <c r="N154" s="77">
        <f>VLOOKUP(A154:A418,'230426'!$A$3:$N$267,14,FALSE)</f>
        <v>10</v>
      </c>
      <c r="O154" s="77">
        <f t="shared" si="4"/>
        <v>12.25</v>
      </c>
      <c r="P154" s="16"/>
      <c r="Q154" s="1">
        <v>14.38</v>
      </c>
      <c r="R154" s="1">
        <v>10.75</v>
      </c>
      <c r="S154" s="16"/>
      <c r="T154" s="1">
        <v>5.58</v>
      </c>
      <c r="U154" s="1">
        <v>2.08</v>
      </c>
      <c r="V154" s="16"/>
      <c r="W154" s="1">
        <v>0</v>
      </c>
      <c r="X154" s="14">
        <v>8259.68</v>
      </c>
      <c r="Y154" s="2">
        <v>5227.28</v>
      </c>
      <c r="Z154" s="1">
        <v>15</v>
      </c>
      <c r="AA154" s="1">
        <v>30</v>
      </c>
      <c r="AB154" s="1">
        <v>15</v>
      </c>
      <c r="AC154" s="1">
        <v>3</v>
      </c>
      <c r="AD154" s="1">
        <v>27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48</v>
      </c>
      <c r="AU154" s="1">
        <v>44</v>
      </c>
      <c r="AV154" s="1">
        <v>63</v>
      </c>
      <c r="AW154" s="1">
        <v>79</v>
      </c>
      <c r="AX154" s="1">
        <v>129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29</v>
      </c>
      <c r="BE154" s="1">
        <v>30</v>
      </c>
      <c r="BF154" s="1">
        <v>21</v>
      </c>
      <c r="BG154" s="1">
        <v>4</v>
      </c>
      <c r="BH154" s="1">
        <v>25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A155" s="1">
        <v>70185</v>
      </c>
      <c r="B155" s="1" t="s">
        <v>174</v>
      </c>
      <c r="C155" s="1">
        <v>40</v>
      </c>
      <c r="D155" s="1">
        <v>285</v>
      </c>
      <c r="E155" s="1" t="s">
        <v>64</v>
      </c>
      <c r="F155" s="1">
        <v>570</v>
      </c>
      <c r="G155" s="1" t="s">
        <v>72</v>
      </c>
      <c r="H155" s="2">
        <v>26.14</v>
      </c>
      <c r="I155" s="2">
        <v>1045.5999999999999</v>
      </c>
      <c r="J155" s="10">
        <f t="shared" si="2"/>
        <v>0</v>
      </c>
      <c r="K155" s="11">
        <f t="shared" si="3"/>
        <v>0</v>
      </c>
      <c r="L155" s="1">
        <v>4.58</v>
      </c>
      <c r="M155" s="1">
        <v>0</v>
      </c>
      <c r="N155" s="77">
        <f>VLOOKUP(A155:A419,'230426'!$A$3:$N$267,14,FALSE)</f>
        <v>0</v>
      </c>
      <c r="O155" s="77">
        <f t="shared" si="4"/>
        <v>0</v>
      </c>
      <c r="P155" s="16"/>
      <c r="Q155" s="1">
        <v>4.41</v>
      </c>
      <c r="R155" s="1">
        <v>3.35</v>
      </c>
      <c r="S155" s="16"/>
      <c r="T155" s="1">
        <v>0.89</v>
      </c>
      <c r="U155" s="1">
        <v>1.62</v>
      </c>
      <c r="V155" s="16"/>
      <c r="W155" s="1">
        <v>0</v>
      </c>
      <c r="X155" s="12">
        <v>10325.299999999999</v>
      </c>
      <c r="Y155" s="2">
        <v>5201.8599999999997</v>
      </c>
      <c r="Z155" s="1">
        <v>89</v>
      </c>
      <c r="AA155" s="1">
        <v>9</v>
      </c>
      <c r="AB155" s="1">
        <v>85</v>
      </c>
      <c r="AC155" s="1">
        <v>9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106</v>
      </c>
      <c r="AU155" s="1">
        <v>0</v>
      </c>
      <c r="AV155" s="1">
        <v>49</v>
      </c>
      <c r="AW155" s="1">
        <v>43</v>
      </c>
      <c r="AX155" s="1">
        <v>134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27</v>
      </c>
      <c r="BE155" s="1">
        <v>17</v>
      </c>
      <c r="BF155" s="1">
        <v>0</v>
      </c>
      <c r="BG155" s="1">
        <v>0</v>
      </c>
      <c r="BH155" s="1">
        <v>65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A156" s="1">
        <v>70106</v>
      </c>
      <c r="B156" s="1" t="s">
        <v>104</v>
      </c>
      <c r="C156" s="1">
        <v>24</v>
      </c>
      <c r="D156" s="1">
        <v>285</v>
      </c>
      <c r="E156" s="1" t="s">
        <v>64</v>
      </c>
      <c r="F156" s="1">
        <v>28</v>
      </c>
      <c r="G156" s="1" t="s">
        <v>98</v>
      </c>
      <c r="H156" s="2">
        <v>35</v>
      </c>
      <c r="I156" s="2">
        <v>840</v>
      </c>
      <c r="J156" s="10">
        <f t="shared" si="2"/>
        <v>0</v>
      </c>
      <c r="K156" s="11">
        <f t="shared" si="3"/>
        <v>0</v>
      </c>
      <c r="L156" s="1">
        <v>0</v>
      </c>
      <c r="M156" s="1">
        <v>0.08</v>
      </c>
      <c r="N156" s="77">
        <f>VLOOKUP(A156:A420,'230426'!$A$3:$N$267,14,FALSE)</f>
        <v>0</v>
      </c>
      <c r="O156" s="77">
        <f t="shared" si="4"/>
        <v>0.08</v>
      </c>
      <c r="P156" s="16"/>
      <c r="Q156" s="1">
        <v>1.54</v>
      </c>
      <c r="R156" s="1">
        <v>5.92</v>
      </c>
      <c r="S156" s="16"/>
      <c r="T156" s="1">
        <v>0.02</v>
      </c>
      <c r="U156" s="1">
        <v>0.08</v>
      </c>
      <c r="V156" s="16"/>
      <c r="W156" s="1">
        <v>0</v>
      </c>
      <c r="X156" s="15">
        <v>1312.5</v>
      </c>
      <c r="Y156" s="2">
        <v>5110</v>
      </c>
      <c r="Z156" s="1">
        <v>0</v>
      </c>
      <c r="AA156" s="1">
        <v>0</v>
      </c>
      <c r="AB156" s="1">
        <v>0</v>
      </c>
      <c r="AC156" s="1">
        <v>0</v>
      </c>
      <c r="AD156" s="1">
        <v>2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36</v>
      </c>
      <c r="AU156" s="1">
        <v>2</v>
      </c>
      <c r="AV156" s="1">
        <v>0</v>
      </c>
      <c r="AW156" s="1">
        <v>0</v>
      </c>
      <c r="AX156" s="1">
        <v>142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1</v>
      </c>
      <c r="BF156" s="1">
        <v>0</v>
      </c>
      <c r="BG156" s="1">
        <v>0</v>
      </c>
      <c r="BH156" s="1">
        <v>2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A157" s="1">
        <v>70147</v>
      </c>
      <c r="B157" s="1" t="s">
        <v>232</v>
      </c>
      <c r="C157" s="1">
        <v>40</v>
      </c>
      <c r="D157" s="1">
        <v>285</v>
      </c>
      <c r="E157" s="1" t="s">
        <v>64</v>
      </c>
      <c r="F157" s="1">
        <v>974</v>
      </c>
      <c r="G157" s="1" t="s">
        <v>110</v>
      </c>
      <c r="H157" s="2">
        <v>30.79</v>
      </c>
      <c r="I157" s="2">
        <v>1231.5999999999999</v>
      </c>
      <c r="J157" s="10">
        <f t="shared" si="2"/>
        <v>0</v>
      </c>
      <c r="K157" s="11">
        <f t="shared" si="3"/>
        <v>0</v>
      </c>
      <c r="L157" s="1">
        <v>1.72</v>
      </c>
      <c r="M157" s="1">
        <v>0.02</v>
      </c>
      <c r="N157" s="77">
        <f>VLOOKUP(A157:A421,'230426'!$A$3:$N$267,14,FALSE)</f>
        <v>2</v>
      </c>
      <c r="O157" s="77">
        <f t="shared" si="4"/>
        <v>2.02</v>
      </c>
      <c r="P157" s="16"/>
      <c r="Q157" s="1">
        <v>2.48</v>
      </c>
      <c r="R157" s="1">
        <v>3.9</v>
      </c>
      <c r="S157" s="16"/>
      <c r="T157" s="1">
        <v>0.49</v>
      </c>
      <c r="U157" s="1">
        <v>0.05</v>
      </c>
      <c r="V157" s="16"/>
      <c r="W157" s="1">
        <v>0</v>
      </c>
      <c r="X157" s="14">
        <v>5773.12</v>
      </c>
      <c r="Y157" s="2">
        <v>4895.6099999999997</v>
      </c>
      <c r="Z157" s="1">
        <v>0</v>
      </c>
      <c r="AA157" s="1">
        <v>0</v>
      </c>
      <c r="AB157" s="1">
        <v>58</v>
      </c>
      <c r="AC157" s="1">
        <v>22</v>
      </c>
      <c r="AD157" s="1">
        <v>1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4</v>
      </c>
      <c r="AU157" s="1">
        <v>0</v>
      </c>
      <c r="AV157" s="1">
        <v>67</v>
      </c>
      <c r="AW157" s="1">
        <v>56</v>
      </c>
      <c r="AX157" s="1">
        <v>156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7</v>
      </c>
      <c r="BE157" s="1">
        <v>9</v>
      </c>
      <c r="BF157" s="1">
        <v>2</v>
      </c>
      <c r="BG157" s="1">
        <v>12</v>
      </c>
      <c r="BH157" s="1">
        <v>2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A158" s="1">
        <v>70272</v>
      </c>
      <c r="B158" s="1" t="s">
        <v>207</v>
      </c>
      <c r="C158" s="1">
        <v>20</v>
      </c>
      <c r="D158" s="1">
        <v>285</v>
      </c>
      <c r="E158" s="1" t="s">
        <v>64</v>
      </c>
      <c r="F158" s="1">
        <v>35</v>
      </c>
      <c r="G158" s="1" t="s">
        <v>76</v>
      </c>
      <c r="H158" s="2">
        <v>28.89</v>
      </c>
      <c r="I158" s="2">
        <v>577.79999999999995</v>
      </c>
      <c r="J158" s="10">
        <f t="shared" si="2"/>
        <v>0</v>
      </c>
      <c r="K158" s="11">
        <f t="shared" si="3"/>
        <v>0</v>
      </c>
      <c r="L158" s="1">
        <v>12.1</v>
      </c>
      <c r="M158" s="1">
        <v>0.45</v>
      </c>
      <c r="N158" s="77">
        <f>VLOOKUP(A158:A422,'230426'!$A$3:$N$267,14,FALSE)</f>
        <v>5</v>
      </c>
      <c r="O158" s="77">
        <f t="shared" si="4"/>
        <v>5.45</v>
      </c>
      <c r="P158" s="16"/>
      <c r="Q158" s="1">
        <v>5.45</v>
      </c>
      <c r="R158" s="1">
        <v>3.7</v>
      </c>
      <c r="S158" s="16"/>
      <c r="T158" s="1">
        <v>5.52</v>
      </c>
      <c r="U158" s="1">
        <v>4.25</v>
      </c>
      <c r="V158" s="16"/>
      <c r="W158" s="1">
        <v>0</v>
      </c>
      <c r="X158" s="12">
        <v>13332.73</v>
      </c>
      <c r="Y158" s="2">
        <v>4853.5200000000004</v>
      </c>
      <c r="Z158" s="1">
        <v>71</v>
      </c>
      <c r="AA158" s="1">
        <v>58</v>
      </c>
      <c r="AB158" s="1">
        <v>92</v>
      </c>
      <c r="AC158" s="1">
        <v>100</v>
      </c>
      <c r="AD158" s="1">
        <v>9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28</v>
      </c>
      <c r="AU158" s="1">
        <v>39</v>
      </c>
      <c r="AV158" s="1">
        <v>40</v>
      </c>
      <c r="AW158" s="1">
        <v>43</v>
      </c>
      <c r="AX158" s="1">
        <v>74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15</v>
      </c>
      <c r="BE158" s="1">
        <v>12</v>
      </c>
      <c r="BF158" s="1">
        <v>80</v>
      </c>
      <c r="BG158" s="1">
        <v>19</v>
      </c>
      <c r="BH158" s="1">
        <v>85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A159" s="1">
        <v>70134</v>
      </c>
      <c r="B159" s="1" t="s">
        <v>151</v>
      </c>
      <c r="C159" s="1">
        <v>24</v>
      </c>
      <c r="D159" s="1">
        <v>285</v>
      </c>
      <c r="E159" s="1" t="s">
        <v>64</v>
      </c>
      <c r="F159" s="1">
        <v>570</v>
      </c>
      <c r="G159" s="1" t="s">
        <v>72</v>
      </c>
      <c r="H159" s="2">
        <v>34.97</v>
      </c>
      <c r="I159" s="2">
        <v>839.28</v>
      </c>
      <c r="J159" s="10">
        <f t="shared" si="2"/>
        <v>0</v>
      </c>
      <c r="K159" s="11">
        <f t="shared" si="3"/>
        <v>0</v>
      </c>
      <c r="L159" s="1">
        <v>1.08</v>
      </c>
      <c r="M159" s="1">
        <v>1.71</v>
      </c>
      <c r="N159" s="77">
        <f>VLOOKUP(A159:A423,'230426'!$A$3:$N$267,14,FALSE)</f>
        <v>0</v>
      </c>
      <c r="O159" s="77">
        <f t="shared" si="4"/>
        <v>1.71</v>
      </c>
      <c r="P159" s="16"/>
      <c r="Q159" s="1">
        <v>4.21</v>
      </c>
      <c r="R159" s="1">
        <v>2.12</v>
      </c>
      <c r="S159" s="16"/>
      <c r="T159" s="1">
        <v>3.46</v>
      </c>
      <c r="U159" s="1">
        <v>1.83</v>
      </c>
      <c r="V159" s="16"/>
      <c r="W159" s="1">
        <v>0</v>
      </c>
      <c r="X159" s="14">
        <v>7343.7</v>
      </c>
      <c r="Y159" s="2">
        <v>4755.92</v>
      </c>
      <c r="Z159" s="1">
        <v>4</v>
      </c>
      <c r="AA159" s="1">
        <v>14</v>
      </c>
      <c r="AB159" s="1">
        <v>9</v>
      </c>
      <c r="AC159" s="1">
        <v>12</v>
      </c>
      <c r="AD159" s="1">
        <v>41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15</v>
      </c>
      <c r="AU159" s="1">
        <v>24</v>
      </c>
      <c r="AV159" s="1">
        <v>62</v>
      </c>
      <c r="AW159" s="1">
        <v>24</v>
      </c>
      <c r="AX159" s="1">
        <v>51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29</v>
      </c>
      <c r="BE159" s="1">
        <v>14</v>
      </c>
      <c r="BF159" s="1">
        <v>36</v>
      </c>
      <c r="BG159" s="1">
        <v>22</v>
      </c>
      <c r="BH159" s="1">
        <v>44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A160" s="1">
        <v>70112</v>
      </c>
      <c r="B160" s="1" t="s">
        <v>246</v>
      </c>
      <c r="C160" s="1">
        <v>18</v>
      </c>
      <c r="D160" s="1">
        <v>285</v>
      </c>
      <c r="E160" s="1" t="s">
        <v>64</v>
      </c>
      <c r="F160" s="1">
        <v>558</v>
      </c>
      <c r="G160" s="1" t="s">
        <v>67</v>
      </c>
      <c r="H160" s="2">
        <v>47.35</v>
      </c>
      <c r="I160" s="2">
        <v>852.3</v>
      </c>
      <c r="J160" s="10">
        <f t="shared" si="2"/>
        <v>0</v>
      </c>
      <c r="K160" s="11">
        <f t="shared" si="3"/>
        <v>0</v>
      </c>
      <c r="L160" s="1">
        <v>0.17</v>
      </c>
      <c r="M160" s="1">
        <v>1.1100000000000001</v>
      </c>
      <c r="N160" s="77">
        <f>VLOOKUP(A160:A424,'230426'!$A$3:$N$267,14,FALSE)</f>
        <v>0</v>
      </c>
      <c r="O160" s="77">
        <f t="shared" si="4"/>
        <v>1.1100000000000001</v>
      </c>
      <c r="P160" s="16"/>
      <c r="Q160" s="1">
        <v>2.92</v>
      </c>
      <c r="R160" s="1">
        <v>3.5</v>
      </c>
      <c r="S160" s="16"/>
      <c r="T160" s="1">
        <v>0.03</v>
      </c>
      <c r="U160" s="1">
        <v>0.72</v>
      </c>
      <c r="V160" s="16"/>
      <c r="W160" s="1">
        <v>0</v>
      </c>
      <c r="X160" s="15">
        <v>2651.6</v>
      </c>
      <c r="Y160" s="2">
        <v>4545.6000000000004</v>
      </c>
      <c r="Z160" s="1">
        <v>1</v>
      </c>
      <c r="AA160" s="1">
        <v>3</v>
      </c>
      <c r="AB160" s="1">
        <v>0</v>
      </c>
      <c r="AC160" s="1">
        <v>1</v>
      </c>
      <c r="AD160" s="1">
        <v>20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29</v>
      </c>
      <c r="AU160" s="1">
        <v>5</v>
      </c>
      <c r="AV160" s="1">
        <v>1</v>
      </c>
      <c r="AW160" s="1">
        <v>40</v>
      </c>
      <c r="AX160" s="1">
        <v>63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</v>
      </c>
      <c r="BF160" s="1">
        <v>0</v>
      </c>
      <c r="BG160" s="1">
        <v>0</v>
      </c>
      <c r="BH160" s="1">
        <v>13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>
      <c r="A161" s="1">
        <v>70315</v>
      </c>
      <c r="B161" s="1" t="s">
        <v>244</v>
      </c>
      <c r="C161" s="1">
        <v>15</v>
      </c>
      <c r="D161" s="1">
        <v>285</v>
      </c>
      <c r="E161" s="1" t="s">
        <v>64</v>
      </c>
      <c r="F161" s="1">
        <v>562</v>
      </c>
      <c r="G161" s="1" t="s">
        <v>65</v>
      </c>
      <c r="H161" s="2">
        <v>28.82</v>
      </c>
      <c r="I161" s="2">
        <v>432.3</v>
      </c>
      <c r="J161" s="10">
        <f t="shared" si="2"/>
        <v>0</v>
      </c>
      <c r="K161" s="11">
        <f t="shared" si="3"/>
        <v>0</v>
      </c>
      <c r="L161" s="1">
        <v>2.37</v>
      </c>
      <c r="M161" s="1">
        <v>1.67</v>
      </c>
      <c r="N161" s="77">
        <f>VLOOKUP(A161:A425,'230426'!$A$3:$N$267,14,FALSE)</f>
        <v>0</v>
      </c>
      <c r="O161" s="77">
        <f t="shared" si="4"/>
        <v>1.67</v>
      </c>
      <c r="P161" s="16"/>
      <c r="Q161" s="1">
        <v>5</v>
      </c>
      <c r="R161" s="1">
        <v>5.33</v>
      </c>
      <c r="S161" s="16"/>
      <c r="T161" s="1">
        <v>3.13</v>
      </c>
      <c r="U161" s="1">
        <v>3.27</v>
      </c>
      <c r="V161" s="16"/>
      <c r="W161" s="1">
        <v>0</v>
      </c>
      <c r="X161" s="15">
        <v>4539.1499999999996</v>
      </c>
      <c r="Y161" s="2">
        <v>4438.28</v>
      </c>
      <c r="Z161" s="1">
        <v>8</v>
      </c>
      <c r="AA161" s="1">
        <v>6</v>
      </c>
      <c r="AB161" s="1">
        <v>22</v>
      </c>
      <c r="AC161" s="1">
        <v>5</v>
      </c>
      <c r="AD161" s="1">
        <v>25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31</v>
      </c>
      <c r="AU161" s="1">
        <v>18</v>
      </c>
      <c r="AV161" s="1">
        <v>25</v>
      </c>
      <c r="AW161" s="1">
        <v>20</v>
      </c>
      <c r="AX161" s="1">
        <v>80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9</v>
      </c>
      <c r="BE161" s="1">
        <v>9</v>
      </c>
      <c r="BF161" s="1">
        <v>21</v>
      </c>
      <c r="BG161" s="1">
        <v>25</v>
      </c>
      <c r="BH161" s="1">
        <v>49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>
      <c r="A162" s="1">
        <v>70139</v>
      </c>
      <c r="B162" s="1" t="s">
        <v>259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28.82</v>
      </c>
      <c r="I162" s="2">
        <v>432.3</v>
      </c>
      <c r="J162" s="10">
        <f t="shared" si="2"/>
        <v>0</v>
      </c>
      <c r="K162" s="11">
        <f t="shared" si="3"/>
        <v>0</v>
      </c>
      <c r="L162" s="1">
        <v>5.57</v>
      </c>
      <c r="M162" s="1">
        <v>1.47</v>
      </c>
      <c r="N162" s="77">
        <f>VLOOKUP(A162:A426,'230426'!$A$3:$N$267,14,FALSE)</f>
        <v>0</v>
      </c>
      <c r="O162" s="77">
        <f t="shared" si="4"/>
        <v>1.47</v>
      </c>
      <c r="P162" s="16"/>
      <c r="Q162" s="1">
        <v>12.8</v>
      </c>
      <c r="R162" s="1">
        <v>2.87</v>
      </c>
      <c r="S162" s="16"/>
      <c r="T162" s="1">
        <v>2.7</v>
      </c>
      <c r="U162" s="1">
        <v>4.5999999999999996</v>
      </c>
      <c r="V162" s="16"/>
      <c r="W162" s="1">
        <v>0</v>
      </c>
      <c r="X162" s="14">
        <v>9107.1200000000008</v>
      </c>
      <c r="Y162" s="2">
        <v>3861.88</v>
      </c>
      <c r="Z162" s="1">
        <v>54</v>
      </c>
      <c r="AA162" s="1">
        <v>18</v>
      </c>
      <c r="AB162" s="1">
        <v>17</v>
      </c>
      <c r="AC162" s="1">
        <v>7</v>
      </c>
      <c r="AD162" s="1">
        <v>22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132</v>
      </c>
      <c r="AU162" s="1">
        <v>30</v>
      </c>
      <c r="AV162" s="1">
        <v>26</v>
      </c>
      <c r="AW162" s="1">
        <v>38</v>
      </c>
      <c r="AX162" s="1">
        <v>43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8</v>
      </c>
      <c r="BE162" s="1">
        <v>39</v>
      </c>
      <c r="BF162" s="1">
        <v>8</v>
      </c>
      <c r="BG162" s="1">
        <v>10</v>
      </c>
      <c r="BH162" s="1">
        <v>69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>
      <c r="A163" s="1">
        <v>70117</v>
      </c>
      <c r="B163" s="1" t="s">
        <v>284</v>
      </c>
      <c r="C163" s="1">
        <v>24</v>
      </c>
      <c r="D163" s="1">
        <v>285</v>
      </c>
      <c r="E163" s="1" t="s">
        <v>64</v>
      </c>
      <c r="F163" s="1">
        <v>974</v>
      </c>
      <c r="G163" s="1" t="s">
        <v>110</v>
      </c>
      <c r="H163" s="2">
        <v>37.630099999999999</v>
      </c>
      <c r="I163" s="2">
        <v>903.12239999999997</v>
      </c>
      <c r="J163" s="10">
        <f t="shared" si="2"/>
        <v>0</v>
      </c>
      <c r="K163" s="11">
        <f t="shared" si="3"/>
        <v>0</v>
      </c>
      <c r="L163" s="1">
        <v>1.62</v>
      </c>
      <c r="M163" s="1">
        <v>0.79</v>
      </c>
      <c r="N163" s="77">
        <f>VLOOKUP(A163:A427,'230426'!$A$3:$N$267,14,FALSE)</f>
        <v>0</v>
      </c>
      <c r="O163" s="77">
        <f t="shared" si="4"/>
        <v>0.79</v>
      </c>
      <c r="P163" s="16"/>
      <c r="Q163" s="1">
        <v>2.23</v>
      </c>
      <c r="R163" s="1">
        <v>2.38</v>
      </c>
      <c r="S163" s="16"/>
      <c r="T163" s="1">
        <v>0.85</v>
      </c>
      <c r="U163" s="1">
        <v>1</v>
      </c>
      <c r="V163" s="16"/>
      <c r="W163" s="1">
        <v>0</v>
      </c>
      <c r="X163" s="15">
        <v>4252.2</v>
      </c>
      <c r="Y163" s="2">
        <v>3763.01</v>
      </c>
      <c r="Z163" s="1">
        <v>9</v>
      </c>
      <c r="AA163" s="1">
        <v>3</v>
      </c>
      <c r="AB163" s="1">
        <v>28</v>
      </c>
      <c r="AC163" s="1">
        <v>1</v>
      </c>
      <c r="AD163" s="1">
        <v>19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16</v>
      </c>
      <c r="AU163" s="1">
        <v>20</v>
      </c>
      <c r="AV163" s="1">
        <v>13</v>
      </c>
      <c r="AW163" s="1">
        <v>29</v>
      </c>
      <c r="AX163" s="1">
        <v>57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12</v>
      </c>
      <c r="BF163" s="1">
        <v>12</v>
      </c>
      <c r="BG163" s="1">
        <v>5</v>
      </c>
      <c r="BH163" s="1">
        <v>24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>
      <c r="A164" s="1">
        <v>70074</v>
      </c>
      <c r="B164" s="1" t="s">
        <v>222</v>
      </c>
      <c r="C164" s="1">
        <v>21</v>
      </c>
      <c r="D164" s="1">
        <v>285</v>
      </c>
      <c r="E164" s="1" t="s">
        <v>64</v>
      </c>
      <c r="F164" s="1">
        <v>387</v>
      </c>
      <c r="G164" s="1" t="s">
        <v>94</v>
      </c>
      <c r="H164" s="2">
        <v>31.19</v>
      </c>
      <c r="I164" s="2">
        <v>654.99</v>
      </c>
      <c r="J164" s="10">
        <f t="shared" si="2"/>
        <v>0</v>
      </c>
      <c r="K164" s="11">
        <f t="shared" si="3"/>
        <v>0</v>
      </c>
      <c r="L164" s="1">
        <v>3.67</v>
      </c>
      <c r="M164" s="1">
        <v>2.71</v>
      </c>
      <c r="N164" s="77">
        <f>VLOOKUP(A164:A428,'230426'!$A$3:$N$267,14,FALSE)</f>
        <v>0</v>
      </c>
      <c r="O164" s="77">
        <f t="shared" si="4"/>
        <v>2.71</v>
      </c>
      <c r="P164" s="16"/>
      <c r="Q164" s="1">
        <v>7.31</v>
      </c>
      <c r="R164" s="1">
        <v>-0.24</v>
      </c>
      <c r="S164" s="16"/>
      <c r="T164" s="1">
        <v>0</v>
      </c>
      <c r="U164" s="1">
        <v>3</v>
      </c>
      <c r="V164" s="16"/>
      <c r="W164" s="1">
        <v>0</v>
      </c>
      <c r="X164" s="14">
        <v>7189.3</v>
      </c>
      <c r="Y164" s="2">
        <v>3586.85</v>
      </c>
      <c r="Z164" s="1">
        <v>28</v>
      </c>
      <c r="AA164" s="1">
        <v>31</v>
      </c>
      <c r="AB164" s="1">
        <v>29</v>
      </c>
      <c r="AC164" s="1">
        <v>9</v>
      </c>
      <c r="AD164" s="1">
        <v>57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36</v>
      </c>
      <c r="AU164" s="1">
        <v>35</v>
      </c>
      <c r="AV164" s="1">
        <v>81</v>
      </c>
      <c r="AW164" s="1">
        <v>38</v>
      </c>
      <c r="AX164" s="1">
        <v>-5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63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>
      <c r="A165" s="1">
        <v>70018</v>
      </c>
      <c r="B165" s="1" t="s">
        <v>238</v>
      </c>
      <c r="C165" s="1">
        <v>20</v>
      </c>
      <c r="D165" s="1">
        <v>285</v>
      </c>
      <c r="E165" s="1" t="s">
        <v>64</v>
      </c>
      <c r="F165" s="1">
        <v>573</v>
      </c>
      <c r="G165" s="1" t="s">
        <v>87</v>
      </c>
      <c r="H165" s="2">
        <v>50.37</v>
      </c>
      <c r="I165" s="2">
        <v>1007.4</v>
      </c>
      <c r="J165" s="10">
        <f t="shared" si="2"/>
        <v>0</v>
      </c>
      <c r="K165" s="11">
        <f t="shared" si="3"/>
        <v>0</v>
      </c>
      <c r="L165" s="1">
        <v>1.1499999999999999</v>
      </c>
      <c r="M165" s="1">
        <v>1.25</v>
      </c>
      <c r="N165" s="77">
        <f>VLOOKUP(A165:A429,'230426'!$A$3:$N$267,14,FALSE)</f>
        <v>0</v>
      </c>
      <c r="O165" s="77">
        <f t="shared" si="4"/>
        <v>1.25</v>
      </c>
      <c r="P165" s="16"/>
      <c r="Q165" s="1">
        <v>3.88</v>
      </c>
      <c r="R165" s="1">
        <v>2.2999999999999998</v>
      </c>
      <c r="S165" s="16"/>
      <c r="T165" s="1">
        <v>0.2</v>
      </c>
      <c r="U165" s="1">
        <v>0</v>
      </c>
      <c r="V165" s="16"/>
      <c r="W165" s="1">
        <v>0</v>
      </c>
      <c r="X165" s="14">
        <v>5263.66</v>
      </c>
      <c r="Y165" s="2">
        <v>3576.27</v>
      </c>
      <c r="Z165" s="1">
        <v>11</v>
      </c>
      <c r="AA165" s="1">
        <v>3</v>
      </c>
      <c r="AB165" s="1">
        <v>9</v>
      </c>
      <c r="AC165" s="1">
        <v>3</v>
      </c>
      <c r="AD165" s="1">
        <v>25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39</v>
      </c>
      <c r="AU165" s="1">
        <v>29</v>
      </c>
      <c r="AV165" s="1">
        <v>13</v>
      </c>
      <c r="AW165" s="1">
        <v>22</v>
      </c>
      <c r="AX165" s="1">
        <v>46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3</v>
      </c>
      <c r="BG165" s="1">
        <v>2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>
      <c r="A166" s="1">
        <v>70000</v>
      </c>
      <c r="B166" s="1" t="s">
        <v>140</v>
      </c>
      <c r="C166" s="1">
        <v>9</v>
      </c>
      <c r="D166" s="1">
        <v>285</v>
      </c>
      <c r="E166" s="1" t="s">
        <v>64</v>
      </c>
      <c r="F166" s="1">
        <v>991</v>
      </c>
      <c r="G166" s="1" t="s">
        <v>141</v>
      </c>
      <c r="H166" s="2">
        <v>94.444400000000002</v>
      </c>
      <c r="I166" s="2">
        <v>849.99959999999999</v>
      </c>
      <c r="J166" s="10">
        <f t="shared" si="2"/>
        <v>0</v>
      </c>
      <c r="K166" s="11">
        <f t="shared" si="3"/>
        <v>0</v>
      </c>
      <c r="L166" s="1">
        <v>2.33</v>
      </c>
      <c r="M166" s="1">
        <v>0.56000000000000005</v>
      </c>
      <c r="N166" s="77">
        <f>VLOOKUP(A166:A430,'230426'!$A$3:$N$267,14,FALSE)</f>
        <v>0</v>
      </c>
      <c r="O166" s="77">
        <f t="shared" si="4"/>
        <v>0.56000000000000005</v>
      </c>
      <c r="P166" s="16"/>
      <c r="Q166" s="1">
        <v>2.94</v>
      </c>
      <c r="R166" s="1">
        <v>3.22</v>
      </c>
      <c r="S166" s="16"/>
      <c r="T166" s="1">
        <v>1</v>
      </c>
      <c r="U166" s="1">
        <v>0.22</v>
      </c>
      <c r="V166" s="16"/>
      <c r="W166" s="1">
        <v>0</v>
      </c>
      <c r="X166" s="14">
        <v>5336.11</v>
      </c>
      <c r="Y166" s="2">
        <v>3400</v>
      </c>
      <c r="Z166" s="1">
        <v>13</v>
      </c>
      <c r="AA166" s="1">
        <v>5</v>
      </c>
      <c r="AB166" s="1">
        <v>4</v>
      </c>
      <c r="AC166" s="1">
        <v>3</v>
      </c>
      <c r="AD166" s="1">
        <v>5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6</v>
      </c>
      <c r="AU166" s="1">
        <v>11</v>
      </c>
      <c r="AV166" s="1">
        <v>11</v>
      </c>
      <c r="AW166" s="1">
        <v>8</v>
      </c>
      <c r="AX166" s="1">
        <v>29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3</v>
      </c>
      <c r="BE166" s="1">
        <v>1</v>
      </c>
      <c r="BF166" s="1">
        <v>5</v>
      </c>
      <c r="BG166" s="1">
        <v>1</v>
      </c>
      <c r="BH166" s="1">
        <v>2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>
      <c r="A167" s="1">
        <v>70314</v>
      </c>
      <c r="B167" s="1" t="s">
        <v>286</v>
      </c>
      <c r="C167" s="1">
        <v>15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28.82</v>
      </c>
      <c r="I167" s="2">
        <v>432.3</v>
      </c>
      <c r="J167" s="10">
        <f t="shared" si="2"/>
        <v>0</v>
      </c>
      <c r="K167" s="11">
        <f t="shared" si="3"/>
        <v>0</v>
      </c>
      <c r="L167" s="1">
        <v>2.2000000000000002</v>
      </c>
      <c r="M167" s="1">
        <v>1.47</v>
      </c>
      <c r="N167" s="77">
        <f>VLOOKUP(A167:A431,'230426'!$A$3:$N$267,14,FALSE)</f>
        <v>0</v>
      </c>
      <c r="O167" s="77">
        <f t="shared" si="4"/>
        <v>1.47</v>
      </c>
      <c r="P167" s="16"/>
      <c r="Q167" s="1">
        <v>5.47</v>
      </c>
      <c r="R167" s="1">
        <v>5.07</v>
      </c>
      <c r="S167" s="16"/>
      <c r="T167" s="1">
        <v>2.27</v>
      </c>
      <c r="U167" s="1">
        <v>1.27</v>
      </c>
      <c r="V167" s="16"/>
      <c r="W167" s="1">
        <v>0</v>
      </c>
      <c r="X167" s="15">
        <v>4294.18</v>
      </c>
      <c r="Y167" s="2">
        <v>3371.94</v>
      </c>
      <c r="Z167" s="1">
        <v>8</v>
      </c>
      <c r="AA167" s="1">
        <v>0</v>
      </c>
      <c r="AB167" s="1">
        <v>24</v>
      </c>
      <c r="AC167" s="1">
        <v>2</v>
      </c>
      <c r="AD167" s="1">
        <v>22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21</v>
      </c>
      <c r="AU167" s="1">
        <v>31</v>
      </c>
      <c r="AV167" s="1">
        <v>37</v>
      </c>
      <c r="AW167" s="1">
        <v>17</v>
      </c>
      <c r="AX167" s="1">
        <v>76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17</v>
      </c>
      <c r="BE167" s="1">
        <v>7</v>
      </c>
      <c r="BF167" s="1">
        <v>13</v>
      </c>
      <c r="BG167" s="1">
        <v>1</v>
      </c>
      <c r="BH167" s="1">
        <v>19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>
      <c r="A168" s="1">
        <v>70351</v>
      </c>
      <c r="B168" s="1" t="s">
        <v>275</v>
      </c>
      <c r="C168" s="1">
        <v>5</v>
      </c>
      <c r="D168" s="1">
        <v>285</v>
      </c>
      <c r="E168" s="1" t="s">
        <v>64</v>
      </c>
      <c r="F168" s="1">
        <v>562</v>
      </c>
      <c r="G168" s="1" t="s">
        <v>65</v>
      </c>
      <c r="H168" s="2">
        <v>61.49</v>
      </c>
      <c r="I168" s="2">
        <v>307.45</v>
      </c>
      <c r="J168" s="10">
        <f t="shared" si="2"/>
        <v>0</v>
      </c>
      <c r="K168" s="11">
        <f t="shared" si="3"/>
        <v>0</v>
      </c>
      <c r="L168" s="1">
        <v>2.4</v>
      </c>
      <c r="M168" s="1">
        <v>1.2</v>
      </c>
      <c r="N168" s="77">
        <f>VLOOKUP(A168:A432,'230426'!$A$3:$N$267,14,FALSE)</f>
        <v>0</v>
      </c>
      <c r="O168" s="77">
        <f t="shared" si="4"/>
        <v>1.2</v>
      </c>
      <c r="P168" s="16"/>
      <c r="Q168" s="1">
        <v>8.6999999999999993</v>
      </c>
      <c r="R168" s="1">
        <v>8.6</v>
      </c>
      <c r="S168" s="16"/>
      <c r="T168" s="1">
        <v>0</v>
      </c>
      <c r="U168" s="1">
        <v>1</v>
      </c>
      <c r="V168" s="16"/>
      <c r="W168" s="1">
        <v>0</v>
      </c>
      <c r="X168" s="15">
        <v>3412.7</v>
      </c>
      <c r="Y168" s="2">
        <v>3320.46</v>
      </c>
      <c r="Z168" s="1">
        <v>5</v>
      </c>
      <c r="AA168" s="1">
        <v>4</v>
      </c>
      <c r="AB168" s="1">
        <v>4</v>
      </c>
      <c r="AC168" s="1">
        <v>2</v>
      </c>
      <c r="AD168" s="1">
        <v>6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22</v>
      </c>
      <c r="AU168" s="1">
        <v>15</v>
      </c>
      <c r="AV168" s="1">
        <v>11</v>
      </c>
      <c r="AW168" s="1">
        <v>6</v>
      </c>
      <c r="AX168" s="1">
        <v>43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5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>
      <c r="A169" s="1">
        <v>70053</v>
      </c>
      <c r="B169" s="1" t="s">
        <v>249</v>
      </c>
      <c r="C169" s="1">
        <v>20</v>
      </c>
      <c r="D169" s="1">
        <v>285</v>
      </c>
      <c r="E169" s="1" t="s">
        <v>64</v>
      </c>
      <c r="F169" s="1">
        <v>573</v>
      </c>
      <c r="G169" s="1" t="s">
        <v>87</v>
      </c>
      <c r="H169" s="2">
        <v>38.04</v>
      </c>
      <c r="I169" s="2">
        <v>760.8</v>
      </c>
      <c r="J169" s="10">
        <f t="shared" si="2"/>
        <v>0</v>
      </c>
      <c r="K169" s="11">
        <f t="shared" si="3"/>
        <v>0</v>
      </c>
      <c r="L169" s="1">
        <v>0.55000000000000004</v>
      </c>
      <c r="M169" s="1">
        <v>1.8</v>
      </c>
      <c r="N169" s="77">
        <f>VLOOKUP(A169:A433,'230426'!$A$3:$N$267,14,FALSE)</f>
        <v>0</v>
      </c>
      <c r="O169" s="77">
        <f t="shared" si="4"/>
        <v>1.8</v>
      </c>
      <c r="P169" s="16"/>
      <c r="Q169" s="1">
        <v>3.35</v>
      </c>
      <c r="R169" s="1">
        <v>0.7</v>
      </c>
      <c r="S169" s="16"/>
      <c r="T169" s="1">
        <v>3.45</v>
      </c>
      <c r="U169" s="1">
        <v>1.8</v>
      </c>
      <c r="V169" s="16"/>
      <c r="W169" s="1">
        <v>0</v>
      </c>
      <c r="X169" s="14">
        <v>5591.88</v>
      </c>
      <c r="Y169" s="2">
        <v>3271.44</v>
      </c>
      <c r="Z169" s="1">
        <v>5</v>
      </c>
      <c r="AA169" s="1">
        <v>5</v>
      </c>
      <c r="AB169" s="1">
        <v>2</v>
      </c>
      <c r="AC169" s="1">
        <v>3</v>
      </c>
      <c r="AD169" s="1">
        <v>36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39</v>
      </c>
      <c r="AU169" s="1">
        <v>23</v>
      </c>
      <c r="AV169" s="1">
        <v>9</v>
      </c>
      <c r="AW169" s="1">
        <v>15</v>
      </c>
      <c r="AX169" s="1">
        <v>14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2</v>
      </c>
      <c r="BE169" s="1">
        <v>21</v>
      </c>
      <c r="BF169" s="1">
        <v>51</v>
      </c>
      <c r="BG169" s="1">
        <v>11</v>
      </c>
      <c r="BH169" s="1">
        <v>36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>
      <c r="A170" s="1">
        <v>70971</v>
      </c>
      <c r="B170" s="1" t="s">
        <v>279</v>
      </c>
      <c r="C170" s="1">
        <v>16</v>
      </c>
      <c r="D170" s="1">
        <v>285</v>
      </c>
      <c r="E170" s="1" t="s">
        <v>64</v>
      </c>
      <c r="F170" s="1">
        <v>285</v>
      </c>
      <c r="G170" s="1" t="s">
        <v>64</v>
      </c>
      <c r="H170" s="2">
        <v>54.610999999999997</v>
      </c>
      <c r="I170" s="2">
        <v>873.77599999999995</v>
      </c>
      <c r="J170" s="10">
        <f t="shared" si="2"/>
        <v>0</v>
      </c>
      <c r="K170" s="11">
        <f t="shared" si="3"/>
        <v>0</v>
      </c>
      <c r="L170" s="1">
        <v>0</v>
      </c>
      <c r="M170" s="1">
        <v>0.12</v>
      </c>
      <c r="N170" s="77">
        <f>VLOOKUP(A170:A434,'230426'!$A$3:$N$267,14,FALSE)</f>
        <v>0</v>
      </c>
      <c r="O170" s="77">
        <f t="shared" si="4"/>
        <v>0.12</v>
      </c>
      <c r="P170" s="16"/>
      <c r="Q170" s="1">
        <v>1.22</v>
      </c>
      <c r="R170" s="1">
        <v>1.5</v>
      </c>
      <c r="S170" s="16"/>
      <c r="T170" s="1">
        <v>0.12</v>
      </c>
      <c r="U170" s="1">
        <v>2.06</v>
      </c>
      <c r="V170" s="16"/>
      <c r="W170" s="1">
        <v>0</v>
      </c>
      <c r="X170" s="15">
        <v>1174.1400000000001</v>
      </c>
      <c r="Y170" s="2">
        <v>3222.05</v>
      </c>
      <c r="Z170" s="1">
        <v>0</v>
      </c>
      <c r="AA170" s="1">
        <v>0</v>
      </c>
      <c r="AB170" s="1">
        <v>0</v>
      </c>
      <c r="AC170" s="1">
        <v>0</v>
      </c>
      <c r="AD170" s="1">
        <v>2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10</v>
      </c>
      <c r="AU170" s="1">
        <v>11</v>
      </c>
      <c r="AV170" s="1">
        <v>0</v>
      </c>
      <c r="AW170" s="1">
        <v>8</v>
      </c>
      <c r="AX170" s="1">
        <v>24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1</v>
      </c>
      <c r="BE170" s="1">
        <v>2</v>
      </c>
      <c r="BF170" s="1">
        <v>0</v>
      </c>
      <c r="BG170" s="1">
        <v>0</v>
      </c>
      <c r="BH170" s="1">
        <v>33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>
      <c r="A171" s="1">
        <v>70183</v>
      </c>
      <c r="B171" s="1" t="s">
        <v>320</v>
      </c>
      <c r="C171" s="1">
        <v>20</v>
      </c>
      <c r="D171" s="1">
        <v>285</v>
      </c>
      <c r="E171" s="1" t="s">
        <v>64</v>
      </c>
      <c r="F171" s="1">
        <v>991</v>
      </c>
      <c r="G171" s="1" t="s">
        <v>141</v>
      </c>
      <c r="H171" s="2">
        <v>62.57</v>
      </c>
      <c r="I171" s="2">
        <v>1251.4000000000001</v>
      </c>
      <c r="J171" s="10">
        <f t="shared" si="2"/>
        <v>0</v>
      </c>
      <c r="K171" s="11">
        <f t="shared" si="3"/>
        <v>0</v>
      </c>
      <c r="L171" s="1">
        <v>0</v>
      </c>
      <c r="M171" s="1">
        <v>0</v>
      </c>
      <c r="N171" s="77">
        <f>VLOOKUP(A171:A435,'230426'!$A$3:$N$267,14,FALSE)</f>
        <v>0</v>
      </c>
      <c r="O171" s="77">
        <f t="shared" si="4"/>
        <v>0</v>
      </c>
      <c r="P171" s="16"/>
      <c r="Q171" s="1">
        <v>0.1</v>
      </c>
      <c r="R171" s="1">
        <v>2.5</v>
      </c>
      <c r="S171" s="16"/>
      <c r="T171" s="1">
        <v>0</v>
      </c>
      <c r="U171" s="1">
        <v>0</v>
      </c>
      <c r="V171" s="16"/>
      <c r="W171" s="1">
        <v>0</v>
      </c>
      <c r="X171" s="15">
        <v>125.14</v>
      </c>
      <c r="Y171" s="2">
        <v>3128.5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2</v>
      </c>
      <c r="AU171" s="1">
        <v>0</v>
      </c>
      <c r="AV171" s="1">
        <v>0</v>
      </c>
      <c r="AW171" s="1">
        <v>0</v>
      </c>
      <c r="AX171" s="1">
        <v>50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>
      <c r="A172" s="1">
        <v>70258</v>
      </c>
      <c r="B172" s="1" t="s">
        <v>240</v>
      </c>
      <c r="C172" s="1">
        <v>16</v>
      </c>
      <c r="D172" s="1">
        <v>285</v>
      </c>
      <c r="E172" s="1" t="s">
        <v>64</v>
      </c>
      <c r="F172" s="1">
        <v>573</v>
      </c>
      <c r="G172" s="1" t="s">
        <v>87</v>
      </c>
      <c r="H172" s="2">
        <v>61.95</v>
      </c>
      <c r="I172" s="2">
        <v>991.2</v>
      </c>
      <c r="J172" s="10">
        <f t="shared" si="2"/>
        <v>0</v>
      </c>
      <c r="K172" s="11">
        <f t="shared" si="3"/>
        <v>0</v>
      </c>
      <c r="L172" s="1">
        <v>1.47</v>
      </c>
      <c r="M172" s="1">
        <v>0</v>
      </c>
      <c r="N172" s="77">
        <f>VLOOKUP(A172:A436,'230426'!$A$3:$N$267,14,FALSE)</f>
        <v>3</v>
      </c>
      <c r="O172" s="77">
        <f t="shared" si="4"/>
        <v>3</v>
      </c>
      <c r="P172" s="16"/>
      <c r="Q172" s="1">
        <v>4.78</v>
      </c>
      <c r="R172" s="1">
        <v>2.81</v>
      </c>
      <c r="S172" s="16"/>
      <c r="T172" s="1">
        <v>1.0900000000000001</v>
      </c>
      <c r="U172" s="1">
        <v>0.25</v>
      </c>
      <c r="V172" s="16"/>
      <c r="W172" s="1">
        <v>0</v>
      </c>
      <c r="X172" s="14">
        <v>7279.12</v>
      </c>
      <c r="Y172" s="2">
        <v>3035.55</v>
      </c>
      <c r="Z172" s="1">
        <v>0</v>
      </c>
      <c r="AA172" s="1">
        <v>0</v>
      </c>
      <c r="AB172" s="1">
        <v>15</v>
      </c>
      <c r="AC172" s="1">
        <v>17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3</v>
      </c>
      <c r="AU172" s="1">
        <v>6</v>
      </c>
      <c r="AV172" s="1">
        <v>53</v>
      </c>
      <c r="AW172" s="1">
        <v>35</v>
      </c>
      <c r="AX172" s="1">
        <v>45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8</v>
      </c>
      <c r="BE172" s="1">
        <v>9</v>
      </c>
      <c r="BF172" s="1">
        <v>4</v>
      </c>
      <c r="BG172" s="1">
        <v>2</v>
      </c>
      <c r="BH172" s="1">
        <v>4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>
      <c r="A173" s="1">
        <v>70158</v>
      </c>
      <c r="B173" s="1" t="s">
        <v>218</v>
      </c>
      <c r="C173" s="1">
        <v>16</v>
      </c>
      <c r="D173" s="1">
        <v>285</v>
      </c>
      <c r="E173" s="1" t="s">
        <v>64</v>
      </c>
      <c r="F173" s="1">
        <v>573</v>
      </c>
      <c r="G173" s="1" t="s">
        <v>87</v>
      </c>
      <c r="H173" s="2">
        <v>60.091500000000003</v>
      </c>
      <c r="I173" s="2">
        <v>961.46400000000006</v>
      </c>
      <c r="J173" s="10">
        <f t="shared" si="2"/>
        <v>0</v>
      </c>
      <c r="K173" s="11">
        <f t="shared" si="3"/>
        <v>0</v>
      </c>
      <c r="L173" s="1">
        <v>2.44</v>
      </c>
      <c r="M173" s="1">
        <v>2.19</v>
      </c>
      <c r="N173" s="77">
        <f>VLOOKUP(A173:A437,'230426'!$A$3:$N$267,14,FALSE)</f>
        <v>0</v>
      </c>
      <c r="O173" s="77">
        <f t="shared" si="4"/>
        <v>2.19</v>
      </c>
      <c r="P173" s="16"/>
      <c r="Q173" s="1">
        <v>6.03</v>
      </c>
      <c r="R173" s="1">
        <v>0.06</v>
      </c>
      <c r="S173" s="16"/>
      <c r="T173" s="1">
        <v>3.53</v>
      </c>
      <c r="U173" s="1">
        <v>0.88</v>
      </c>
      <c r="V173" s="16"/>
      <c r="W173" s="1">
        <v>0</v>
      </c>
      <c r="X173" s="12">
        <v>11537.57</v>
      </c>
      <c r="Y173" s="2">
        <v>3004.58</v>
      </c>
      <c r="Z173" s="1">
        <v>14</v>
      </c>
      <c r="AA173" s="1">
        <v>8</v>
      </c>
      <c r="AB173" s="1">
        <v>16</v>
      </c>
      <c r="AC173" s="1">
        <v>10</v>
      </c>
      <c r="AD173" s="1">
        <v>35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5</v>
      </c>
      <c r="AU173" s="1">
        <v>18</v>
      </c>
      <c r="AV173" s="1">
        <v>57</v>
      </c>
      <c r="AW173" s="1">
        <v>51</v>
      </c>
      <c r="AX173" s="1">
        <v>1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41</v>
      </c>
      <c r="BE173" s="1">
        <v>9</v>
      </c>
      <c r="BF173" s="1">
        <v>7</v>
      </c>
      <c r="BG173" s="1">
        <v>8</v>
      </c>
      <c r="BH173" s="1">
        <v>14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>
      <c r="A174" s="1">
        <v>70295</v>
      </c>
      <c r="B174" s="1" t="s">
        <v>263</v>
      </c>
      <c r="C174" s="1">
        <v>20</v>
      </c>
      <c r="D174" s="1">
        <v>285</v>
      </c>
      <c r="E174" s="1" t="s">
        <v>64</v>
      </c>
      <c r="F174" s="1">
        <v>991</v>
      </c>
      <c r="G174" s="1" t="s">
        <v>141</v>
      </c>
      <c r="H174" s="2">
        <v>62.57</v>
      </c>
      <c r="I174" s="2">
        <v>1251.4000000000001</v>
      </c>
      <c r="J174" s="10">
        <f t="shared" si="2"/>
        <v>0</v>
      </c>
      <c r="K174" s="11">
        <f t="shared" si="3"/>
        <v>0</v>
      </c>
      <c r="L174" s="1">
        <v>0</v>
      </c>
      <c r="M174" s="1">
        <v>0</v>
      </c>
      <c r="N174" s="77">
        <f>VLOOKUP(A174:A438,'230426'!$A$3:$N$267,14,FALSE)</f>
        <v>0</v>
      </c>
      <c r="O174" s="77">
        <f t="shared" si="4"/>
        <v>0</v>
      </c>
      <c r="P174" s="16"/>
      <c r="Q174" s="1">
        <v>1.1200000000000001</v>
      </c>
      <c r="R174" s="1">
        <v>2.4</v>
      </c>
      <c r="S174" s="16"/>
      <c r="T174" s="1">
        <v>0</v>
      </c>
      <c r="U174" s="1">
        <v>0</v>
      </c>
      <c r="V174" s="16"/>
      <c r="W174" s="1">
        <v>0</v>
      </c>
      <c r="X174" s="15">
        <v>1407.82</v>
      </c>
      <c r="Y174" s="2">
        <v>3003.36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8</v>
      </c>
      <c r="AU174" s="1">
        <v>3</v>
      </c>
      <c r="AV174" s="1">
        <v>13</v>
      </c>
      <c r="AW174" s="1">
        <v>0</v>
      </c>
      <c r="AX174" s="1">
        <v>48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>
      <c r="A175" s="1">
        <v>70975</v>
      </c>
      <c r="B175" s="1" t="s">
        <v>256</v>
      </c>
      <c r="C175" s="1">
        <v>20</v>
      </c>
      <c r="D175" s="1">
        <v>285</v>
      </c>
      <c r="E175" s="1" t="s">
        <v>64</v>
      </c>
      <c r="F175" s="1">
        <v>974</v>
      </c>
      <c r="G175" s="1" t="s">
        <v>110</v>
      </c>
      <c r="H175" s="2">
        <v>40.81</v>
      </c>
      <c r="I175" s="2">
        <v>816.2</v>
      </c>
      <c r="J175" s="10">
        <f t="shared" si="2"/>
        <v>0</v>
      </c>
      <c r="K175" s="11">
        <f t="shared" si="3"/>
        <v>0</v>
      </c>
      <c r="L175" s="1">
        <v>0.6</v>
      </c>
      <c r="M175" s="1">
        <v>0.85</v>
      </c>
      <c r="N175" s="77">
        <f>VLOOKUP(A175:A439,'230426'!$A$3:$N$267,14,FALSE)</f>
        <v>0</v>
      </c>
      <c r="O175" s="77">
        <f t="shared" si="4"/>
        <v>0.85</v>
      </c>
      <c r="P175" s="16"/>
      <c r="Q175" s="1">
        <v>1.5</v>
      </c>
      <c r="R175" s="1">
        <v>2.7</v>
      </c>
      <c r="S175" s="16"/>
      <c r="T175" s="1">
        <v>0.05</v>
      </c>
      <c r="U175" s="1">
        <v>0</v>
      </c>
      <c r="V175" s="16"/>
      <c r="W175" s="1">
        <v>0</v>
      </c>
      <c r="X175" s="15">
        <v>1754.83</v>
      </c>
      <c r="Y175" s="2">
        <v>2897.51</v>
      </c>
      <c r="Z175" s="1">
        <v>4</v>
      </c>
      <c r="AA175" s="1">
        <v>6</v>
      </c>
      <c r="AB175" s="1">
        <v>4</v>
      </c>
      <c r="AC175" s="1">
        <v>2</v>
      </c>
      <c r="AD175" s="1">
        <v>17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8</v>
      </c>
      <c r="AU175" s="1">
        <v>10</v>
      </c>
      <c r="AV175" s="1">
        <v>0</v>
      </c>
      <c r="AW175" s="1">
        <v>34</v>
      </c>
      <c r="AX175" s="1">
        <v>54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>
      <c r="A176" s="1">
        <v>70121</v>
      </c>
      <c r="B176" s="1" t="s">
        <v>116</v>
      </c>
      <c r="C176" s="1">
        <v>20</v>
      </c>
      <c r="D176" s="1">
        <v>285</v>
      </c>
      <c r="E176" s="1" t="s">
        <v>64</v>
      </c>
      <c r="F176" s="1">
        <v>573</v>
      </c>
      <c r="G176" s="1" t="s">
        <v>87</v>
      </c>
      <c r="H176" s="2">
        <v>36.898800000000001</v>
      </c>
      <c r="I176" s="2">
        <v>737.976</v>
      </c>
      <c r="J176" s="10">
        <f t="shared" si="2"/>
        <v>0</v>
      </c>
      <c r="K176" s="11">
        <f t="shared" si="3"/>
        <v>0</v>
      </c>
      <c r="L176" s="1">
        <v>13.72</v>
      </c>
      <c r="M176" s="1">
        <v>-1.35</v>
      </c>
      <c r="N176" s="77">
        <f>VLOOKUP(A176:A440,'230426'!$A$3:$N$267,14,FALSE)</f>
        <v>15</v>
      </c>
      <c r="O176" s="77">
        <f t="shared" si="4"/>
        <v>13.65</v>
      </c>
      <c r="P176" s="16"/>
      <c r="Q176" s="1">
        <v>19.05</v>
      </c>
      <c r="R176" s="1">
        <v>-1.1000000000000001</v>
      </c>
      <c r="S176" s="16"/>
      <c r="T176" s="1">
        <v>14.28</v>
      </c>
      <c r="U176" s="1">
        <v>6.35</v>
      </c>
      <c r="V176" s="16"/>
      <c r="W176" s="1">
        <v>0</v>
      </c>
      <c r="X176" s="12">
        <v>34721.769999999997</v>
      </c>
      <c r="Y176" s="2">
        <v>2878.11</v>
      </c>
      <c r="Z176" s="1">
        <v>109</v>
      </c>
      <c r="AA176" s="1">
        <v>120</v>
      </c>
      <c r="AB176" s="1">
        <v>75</v>
      </c>
      <c r="AC176" s="1">
        <v>61</v>
      </c>
      <c r="AD176" s="1">
        <v>-27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53</v>
      </c>
      <c r="AU176" s="1">
        <v>114</v>
      </c>
      <c r="AV176" s="1">
        <v>194</v>
      </c>
      <c r="AW176" s="1">
        <v>154</v>
      </c>
      <c r="AX176" s="1">
        <v>-22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50</v>
      </c>
      <c r="BE176" s="1">
        <v>153</v>
      </c>
      <c r="BF176" s="1">
        <v>95</v>
      </c>
      <c r="BG176" s="1">
        <v>128</v>
      </c>
      <c r="BH176" s="1">
        <v>127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>
      <c r="A177" s="1">
        <v>70082</v>
      </c>
      <c r="B177" s="1" t="s">
        <v>268</v>
      </c>
      <c r="C177" s="1">
        <v>24</v>
      </c>
      <c r="D177" s="1">
        <v>285</v>
      </c>
      <c r="E177" s="1" t="s">
        <v>64</v>
      </c>
      <c r="F177" s="1">
        <v>572</v>
      </c>
      <c r="G177" s="1" t="s">
        <v>269</v>
      </c>
      <c r="H177" s="2">
        <v>37.17</v>
      </c>
      <c r="I177" s="2">
        <v>892.08</v>
      </c>
      <c r="J177" s="10">
        <f t="shared" si="2"/>
        <v>0</v>
      </c>
      <c r="K177" s="11">
        <f t="shared" si="3"/>
        <v>0</v>
      </c>
      <c r="L177" s="1">
        <v>0.19</v>
      </c>
      <c r="M177" s="1">
        <v>0.38</v>
      </c>
      <c r="N177" s="77">
        <f>VLOOKUP(A177:A441,'230426'!$A$3:$N$267,14,FALSE)</f>
        <v>0</v>
      </c>
      <c r="O177" s="77">
        <f t="shared" si="4"/>
        <v>0.38</v>
      </c>
      <c r="P177" s="16"/>
      <c r="Q177" s="1">
        <v>4.5599999999999996</v>
      </c>
      <c r="R177" s="1">
        <v>2.42</v>
      </c>
      <c r="S177" s="16"/>
      <c r="T177" s="1">
        <v>0.33</v>
      </c>
      <c r="U177" s="1">
        <v>0.25</v>
      </c>
      <c r="V177" s="16"/>
      <c r="W177" s="1">
        <v>0</v>
      </c>
      <c r="X177" s="15">
        <v>4534.74</v>
      </c>
      <c r="Y177" s="2">
        <v>2713.41</v>
      </c>
      <c r="Z177" s="1">
        <v>1</v>
      </c>
      <c r="AA177" s="1">
        <v>7</v>
      </c>
      <c r="AB177" s="1">
        <v>0</v>
      </c>
      <c r="AC177" s="1">
        <v>0</v>
      </c>
      <c r="AD177" s="1">
        <v>9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38</v>
      </c>
      <c r="AU177" s="1">
        <v>0</v>
      </c>
      <c r="AV177" s="1">
        <v>42</v>
      </c>
      <c r="AW177" s="1">
        <v>59</v>
      </c>
      <c r="AX177" s="1">
        <v>58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6</v>
      </c>
      <c r="BE177" s="1">
        <v>4</v>
      </c>
      <c r="BF177" s="1">
        <v>0</v>
      </c>
      <c r="BG177" s="1">
        <v>0</v>
      </c>
      <c r="BH177" s="1">
        <v>6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>
      <c r="A178" s="1">
        <v>70504</v>
      </c>
      <c r="B178" s="1" t="s">
        <v>254</v>
      </c>
      <c r="C178" s="1">
        <v>20</v>
      </c>
      <c r="D178" s="1">
        <v>285</v>
      </c>
      <c r="E178" s="1" t="s">
        <v>64</v>
      </c>
      <c r="F178" s="1">
        <v>991</v>
      </c>
      <c r="G178" s="1" t="s">
        <v>141</v>
      </c>
      <c r="H178" s="2">
        <v>62.57</v>
      </c>
      <c r="I178" s="2">
        <v>1251.4000000000001</v>
      </c>
      <c r="J178" s="10">
        <f t="shared" si="2"/>
        <v>0</v>
      </c>
      <c r="K178" s="11">
        <f t="shared" si="3"/>
        <v>0</v>
      </c>
      <c r="L178" s="1">
        <v>1.92</v>
      </c>
      <c r="M178" s="1">
        <v>1.2</v>
      </c>
      <c r="N178" s="77">
        <f>VLOOKUP(A178:A442,'230426'!$A$3:$N$267,14,FALSE)</f>
        <v>0</v>
      </c>
      <c r="O178" s="77">
        <f t="shared" si="4"/>
        <v>1.2</v>
      </c>
      <c r="P178" s="16"/>
      <c r="Q178" s="1">
        <v>4.9000000000000004</v>
      </c>
      <c r="R178" s="1">
        <v>0.95</v>
      </c>
      <c r="S178" s="16"/>
      <c r="T178" s="1">
        <v>0</v>
      </c>
      <c r="U178" s="1">
        <v>0</v>
      </c>
      <c r="V178" s="16"/>
      <c r="W178" s="1">
        <v>0</v>
      </c>
      <c r="X178" s="14">
        <v>8540.7999999999993</v>
      </c>
      <c r="Y178" s="2">
        <v>2690.51</v>
      </c>
      <c r="Z178" s="1">
        <v>16</v>
      </c>
      <c r="AA178" s="1">
        <v>8</v>
      </c>
      <c r="AB178" s="1">
        <v>14</v>
      </c>
      <c r="AC178" s="1">
        <v>9</v>
      </c>
      <c r="AD178" s="1">
        <v>24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12</v>
      </c>
      <c r="AU178" s="1">
        <v>11</v>
      </c>
      <c r="AV178" s="1">
        <v>73</v>
      </c>
      <c r="AW178" s="1">
        <v>15</v>
      </c>
      <c r="AX178" s="1">
        <v>19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>
      <c r="A179" s="1">
        <v>70264</v>
      </c>
      <c r="B179" s="1" t="s">
        <v>233</v>
      </c>
      <c r="C179" s="1">
        <v>20</v>
      </c>
      <c r="D179" s="1">
        <v>285</v>
      </c>
      <c r="E179" s="1" t="s">
        <v>64</v>
      </c>
      <c r="F179" s="1">
        <v>573</v>
      </c>
      <c r="G179" s="1" t="s">
        <v>87</v>
      </c>
      <c r="H179" s="2">
        <v>50.37</v>
      </c>
      <c r="I179" s="2">
        <v>1007.4</v>
      </c>
      <c r="J179" s="10">
        <f t="shared" si="2"/>
        <v>0</v>
      </c>
      <c r="K179" s="11">
        <f t="shared" si="3"/>
        <v>0</v>
      </c>
      <c r="L179" s="1">
        <v>0.08</v>
      </c>
      <c r="M179" s="1">
        <v>0</v>
      </c>
      <c r="N179" s="77">
        <f>VLOOKUP(A179:A443,'230426'!$A$3:$N$267,14,FALSE)</f>
        <v>0</v>
      </c>
      <c r="O179" s="77">
        <f t="shared" si="4"/>
        <v>0</v>
      </c>
      <c r="P179" s="16"/>
      <c r="Q179" s="1">
        <v>1.27</v>
      </c>
      <c r="R179" s="1">
        <v>1.75</v>
      </c>
      <c r="S179" s="16"/>
      <c r="T179" s="1">
        <v>0.38</v>
      </c>
      <c r="U179" s="1">
        <v>0.65</v>
      </c>
      <c r="V179" s="16"/>
      <c r="W179" s="1">
        <v>0</v>
      </c>
      <c r="X179" s="15">
        <v>1737.76</v>
      </c>
      <c r="Y179" s="2">
        <v>2417.7600000000002</v>
      </c>
      <c r="Z179" s="1">
        <v>0</v>
      </c>
      <c r="AA179" s="1">
        <v>0</v>
      </c>
      <c r="AB179" s="1">
        <v>1</v>
      </c>
      <c r="AC179" s="1">
        <v>1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9</v>
      </c>
      <c r="AU179" s="1">
        <v>12</v>
      </c>
      <c r="AV179" s="1">
        <v>9</v>
      </c>
      <c r="AW179" s="1">
        <v>3</v>
      </c>
      <c r="AX179" s="1">
        <v>35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5</v>
      </c>
      <c r="BF179" s="1">
        <v>4</v>
      </c>
      <c r="BG179" s="1">
        <v>0</v>
      </c>
      <c r="BH179" s="1">
        <v>13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1:65">
      <c r="A180" s="1">
        <v>70142</v>
      </c>
      <c r="B180" s="1" t="s">
        <v>252</v>
      </c>
      <c r="C180" s="1">
        <v>18</v>
      </c>
      <c r="D180" s="1">
        <v>285</v>
      </c>
      <c r="E180" s="1" t="s">
        <v>64</v>
      </c>
      <c r="F180" s="1">
        <v>991</v>
      </c>
      <c r="G180" s="1" t="s">
        <v>141</v>
      </c>
      <c r="H180" s="2">
        <v>64.94</v>
      </c>
      <c r="I180" s="2">
        <v>1168.92</v>
      </c>
      <c r="J180" s="10">
        <f t="shared" si="2"/>
        <v>0</v>
      </c>
      <c r="K180" s="11">
        <f t="shared" si="3"/>
        <v>0</v>
      </c>
      <c r="L180" s="1">
        <v>4.47</v>
      </c>
      <c r="M180" s="1">
        <v>-2.56</v>
      </c>
      <c r="N180" s="77">
        <f>VLOOKUP(A180:A444,'230426'!$A$3:$N$267,14,FALSE)</f>
        <v>10</v>
      </c>
      <c r="O180" s="77">
        <f t="shared" si="4"/>
        <v>7.4399999999999995</v>
      </c>
      <c r="P180" s="16"/>
      <c r="Q180" s="1">
        <v>4.28</v>
      </c>
      <c r="R180" s="1">
        <v>3.33</v>
      </c>
      <c r="S180" s="16"/>
      <c r="T180" s="1">
        <v>1.39</v>
      </c>
      <c r="U180" s="1">
        <v>1.28</v>
      </c>
      <c r="V180" s="16"/>
      <c r="W180" s="1">
        <v>0</v>
      </c>
      <c r="X180" s="12">
        <v>11851.55</v>
      </c>
      <c r="Y180" s="2">
        <v>2402.7800000000002</v>
      </c>
      <c r="Z180" s="1">
        <v>32</v>
      </c>
      <c r="AA180" s="1">
        <v>42</v>
      </c>
      <c r="AB180" s="1">
        <v>19</v>
      </c>
      <c r="AC180" s="1">
        <v>17</v>
      </c>
      <c r="AD180" s="1">
        <v>-46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8</v>
      </c>
      <c r="AU180" s="1">
        <v>11</v>
      </c>
      <c r="AV180" s="1">
        <v>54</v>
      </c>
      <c r="AW180" s="1">
        <v>19</v>
      </c>
      <c r="AX180" s="1">
        <v>60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11</v>
      </c>
      <c r="BE180" s="1">
        <v>12</v>
      </c>
      <c r="BF180" s="1">
        <v>5</v>
      </c>
      <c r="BG180" s="1">
        <v>6</v>
      </c>
      <c r="BH180" s="1">
        <v>23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1:65">
      <c r="A181" s="1">
        <v>70015</v>
      </c>
      <c r="B181" s="1" t="s">
        <v>288</v>
      </c>
      <c r="C181" s="1">
        <v>12</v>
      </c>
      <c r="D181" s="1">
        <v>285</v>
      </c>
      <c r="E181" s="1" t="s">
        <v>64</v>
      </c>
      <c r="F181" s="1">
        <v>562</v>
      </c>
      <c r="G181" s="1" t="s">
        <v>65</v>
      </c>
      <c r="H181" s="2">
        <v>29.4</v>
      </c>
      <c r="I181" s="2">
        <v>352.8</v>
      </c>
      <c r="J181" s="10">
        <f t="shared" si="2"/>
        <v>0</v>
      </c>
      <c r="K181" s="11">
        <f t="shared" si="3"/>
        <v>0</v>
      </c>
      <c r="L181" s="1">
        <v>0</v>
      </c>
      <c r="M181" s="1">
        <v>2.08</v>
      </c>
      <c r="N181" s="77">
        <f>VLOOKUP(A181:A445,'230426'!$A$3:$N$267,14,FALSE)</f>
        <v>0</v>
      </c>
      <c r="O181" s="77">
        <f t="shared" si="4"/>
        <v>2.08</v>
      </c>
      <c r="P181" s="16"/>
      <c r="Q181" s="1">
        <v>6.38</v>
      </c>
      <c r="R181" s="1">
        <v>1.58</v>
      </c>
      <c r="S181" s="16"/>
      <c r="T181" s="1">
        <v>1.83</v>
      </c>
      <c r="U181" s="1">
        <v>3</v>
      </c>
      <c r="V181" s="16"/>
      <c r="W181" s="1">
        <v>0</v>
      </c>
      <c r="X181" s="15">
        <v>2895.9</v>
      </c>
      <c r="Y181" s="2">
        <v>2352</v>
      </c>
      <c r="Z181" s="1">
        <v>0</v>
      </c>
      <c r="AA181" s="1">
        <v>0</v>
      </c>
      <c r="AB181" s="1">
        <v>0</v>
      </c>
      <c r="AC181" s="1">
        <v>0</v>
      </c>
      <c r="AD181" s="1">
        <v>25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30</v>
      </c>
      <c r="AU181" s="1">
        <v>31</v>
      </c>
      <c r="AV181" s="1">
        <v>24</v>
      </c>
      <c r="AW181" s="1">
        <v>14</v>
      </c>
      <c r="AX181" s="1">
        <v>19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</v>
      </c>
      <c r="BE181" s="1">
        <v>3</v>
      </c>
      <c r="BF181" s="1">
        <v>17</v>
      </c>
      <c r="BG181" s="1">
        <v>5</v>
      </c>
      <c r="BH181" s="1">
        <v>36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>
      <c r="A182" s="1">
        <v>70131</v>
      </c>
      <c r="B182" s="1" t="s">
        <v>203</v>
      </c>
      <c r="C182" s="1">
        <v>5</v>
      </c>
      <c r="D182" s="1">
        <v>285</v>
      </c>
      <c r="E182" s="1" t="s">
        <v>64</v>
      </c>
      <c r="F182" s="1">
        <v>322</v>
      </c>
      <c r="G182" s="1" t="s">
        <v>167</v>
      </c>
      <c r="H182" s="2">
        <v>61.49</v>
      </c>
      <c r="I182" s="2">
        <v>307.45</v>
      </c>
      <c r="J182" s="10">
        <f t="shared" si="2"/>
        <v>0</v>
      </c>
      <c r="K182" s="11">
        <f t="shared" si="3"/>
        <v>0</v>
      </c>
      <c r="L182" s="1">
        <v>6.3</v>
      </c>
      <c r="M182" s="1">
        <v>-3.2</v>
      </c>
      <c r="N182" s="77">
        <f>VLOOKUP(A182:A446,'230426'!$A$3:$N$267,14,FALSE)</f>
        <v>3</v>
      </c>
      <c r="O182" s="77">
        <f t="shared" si="4"/>
        <v>-0.20000000000000018</v>
      </c>
      <c r="P182" s="16"/>
      <c r="Q182" s="1">
        <v>15.5</v>
      </c>
      <c r="R182" s="1">
        <v>7.4</v>
      </c>
      <c r="S182" s="16"/>
      <c r="T182" s="1">
        <v>6.5</v>
      </c>
      <c r="U182" s="1">
        <v>3.4</v>
      </c>
      <c r="V182" s="16"/>
      <c r="W182" s="1">
        <v>0</v>
      </c>
      <c r="X182" s="14">
        <v>8700.83</v>
      </c>
      <c r="Y182" s="2">
        <v>2336.62</v>
      </c>
      <c r="Z182" s="1">
        <v>21</v>
      </c>
      <c r="AA182" s="1">
        <v>8</v>
      </c>
      <c r="AB182" s="1">
        <v>6</v>
      </c>
      <c r="AC182" s="1">
        <v>1</v>
      </c>
      <c r="AD182" s="1">
        <v>-16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38</v>
      </c>
      <c r="AU182" s="1">
        <v>22</v>
      </c>
      <c r="AV182" s="1">
        <v>20</v>
      </c>
      <c r="AW182" s="1">
        <v>17</v>
      </c>
      <c r="AX182" s="1">
        <v>37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15</v>
      </c>
      <c r="BE182" s="1">
        <v>20</v>
      </c>
      <c r="BF182" s="1">
        <v>7</v>
      </c>
      <c r="BG182" s="1">
        <v>1</v>
      </c>
      <c r="BH182" s="1">
        <v>17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>
      <c r="A183" s="1">
        <v>70105</v>
      </c>
      <c r="B183" s="1" t="s">
        <v>307</v>
      </c>
      <c r="C183" s="1">
        <v>4</v>
      </c>
      <c r="D183" s="1">
        <v>285</v>
      </c>
      <c r="E183" s="1" t="s">
        <v>64</v>
      </c>
      <c r="F183" s="1">
        <v>570</v>
      </c>
      <c r="G183" s="1" t="s">
        <v>72</v>
      </c>
      <c r="H183" s="2">
        <v>201.48</v>
      </c>
      <c r="I183" s="2">
        <v>805.92</v>
      </c>
      <c r="J183" s="10">
        <f t="shared" si="2"/>
        <v>0</v>
      </c>
      <c r="K183" s="11">
        <f t="shared" si="3"/>
        <v>0</v>
      </c>
      <c r="L183" s="1">
        <v>0.38</v>
      </c>
      <c r="M183" s="1">
        <v>0.25</v>
      </c>
      <c r="N183" s="77">
        <f>VLOOKUP(A183:A447,'230426'!$A$3:$N$267,14,FALSE)</f>
        <v>0</v>
      </c>
      <c r="O183" s="77">
        <f t="shared" si="4"/>
        <v>0.25</v>
      </c>
      <c r="P183" s="16"/>
      <c r="Q183" s="1">
        <v>0.75</v>
      </c>
      <c r="R183" s="1">
        <v>2.25</v>
      </c>
      <c r="S183" s="16"/>
      <c r="T183" s="1">
        <v>0</v>
      </c>
      <c r="U183" s="1">
        <v>0.25</v>
      </c>
      <c r="V183" s="16"/>
      <c r="W183" s="1">
        <v>0</v>
      </c>
      <c r="X183" s="15">
        <v>906.66</v>
      </c>
      <c r="Y183" s="2">
        <v>2216.2800000000002</v>
      </c>
      <c r="Z183" s="1">
        <v>0</v>
      </c>
      <c r="AA183" s="1">
        <v>3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1</v>
      </c>
      <c r="AU183" s="1">
        <v>1</v>
      </c>
      <c r="AV183" s="1">
        <v>0</v>
      </c>
      <c r="AW183" s="1">
        <v>3</v>
      </c>
      <c r="AX183" s="1">
        <v>9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1:65">
      <c r="A184" s="1">
        <v>70326</v>
      </c>
      <c r="B184" s="1" t="s">
        <v>340</v>
      </c>
      <c r="C184" s="1">
        <v>6</v>
      </c>
      <c r="D184" s="1">
        <v>285</v>
      </c>
      <c r="E184" s="1" t="s">
        <v>64</v>
      </c>
      <c r="F184" s="1">
        <v>285</v>
      </c>
      <c r="G184" s="1" t="s">
        <v>64</v>
      </c>
      <c r="H184" s="2">
        <v>113.36</v>
      </c>
      <c r="I184" s="2">
        <v>680.16</v>
      </c>
      <c r="J184" s="10">
        <f t="shared" si="2"/>
        <v>0</v>
      </c>
      <c r="K184" s="11">
        <f t="shared" si="3"/>
        <v>0</v>
      </c>
      <c r="L184" s="1">
        <v>0</v>
      </c>
      <c r="M184" s="1">
        <v>0.17</v>
      </c>
      <c r="N184" s="77">
        <f>VLOOKUP(A184:A448,'230426'!$A$3:$N$267,14,FALSE)</f>
        <v>0</v>
      </c>
      <c r="O184" s="77">
        <f t="shared" si="4"/>
        <v>0.17</v>
      </c>
      <c r="P184" s="16"/>
      <c r="Q184" s="1">
        <v>3.83</v>
      </c>
      <c r="R184" s="1">
        <v>3</v>
      </c>
      <c r="S184" s="16"/>
      <c r="T184" s="1">
        <v>0</v>
      </c>
      <c r="U184" s="1">
        <v>0</v>
      </c>
      <c r="V184" s="16"/>
      <c r="W184" s="1">
        <v>0</v>
      </c>
      <c r="X184" s="15">
        <v>2607.2800000000002</v>
      </c>
      <c r="Y184" s="2">
        <v>2153.84</v>
      </c>
      <c r="Z184" s="1">
        <v>0</v>
      </c>
      <c r="AA184" s="1">
        <v>0</v>
      </c>
      <c r="AB184" s="1">
        <v>0</v>
      </c>
      <c r="AC184" s="1">
        <v>0</v>
      </c>
      <c r="AD184" s="1">
        <v>1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17</v>
      </c>
      <c r="AW184" s="1">
        <v>12</v>
      </c>
      <c r="AX184" s="1">
        <v>18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1:65">
      <c r="A185" s="1">
        <v>70173</v>
      </c>
      <c r="B185" s="1" t="s">
        <v>316</v>
      </c>
      <c r="C185" s="1">
        <v>4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76.63</v>
      </c>
      <c r="I185" s="2">
        <v>306.52</v>
      </c>
      <c r="J185" s="10">
        <f t="shared" si="2"/>
        <v>0</v>
      </c>
      <c r="K185" s="11">
        <f t="shared" si="3"/>
        <v>0</v>
      </c>
      <c r="L185" s="1">
        <v>0.25</v>
      </c>
      <c r="M185" s="1">
        <v>1</v>
      </c>
      <c r="N185" s="77">
        <f>VLOOKUP(A185:A449,'230426'!$A$3:$N$267,14,FALSE)</f>
        <v>0</v>
      </c>
      <c r="O185" s="77">
        <f t="shared" si="4"/>
        <v>1</v>
      </c>
      <c r="P185" s="16"/>
      <c r="Q185" s="1">
        <v>5.25</v>
      </c>
      <c r="R185" s="1">
        <v>5</v>
      </c>
      <c r="S185" s="16"/>
      <c r="T185" s="1">
        <v>1.1200000000000001</v>
      </c>
      <c r="U185" s="1">
        <v>0.75</v>
      </c>
      <c r="V185" s="16"/>
      <c r="W185" s="1">
        <v>0</v>
      </c>
      <c r="X185" s="15">
        <v>2030.7</v>
      </c>
      <c r="Y185" s="2">
        <v>2069.0100000000002</v>
      </c>
      <c r="Z185" s="1">
        <v>0</v>
      </c>
      <c r="AA185" s="1">
        <v>0</v>
      </c>
      <c r="AB185" s="1">
        <v>1</v>
      </c>
      <c r="AC185" s="1">
        <v>0</v>
      </c>
      <c r="AD185" s="1">
        <v>4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10</v>
      </c>
      <c r="AU185" s="1">
        <v>10</v>
      </c>
      <c r="AV185" s="1">
        <v>4</v>
      </c>
      <c r="AW185" s="1">
        <v>4</v>
      </c>
      <c r="AX185" s="1">
        <v>20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>
        <v>3</v>
      </c>
      <c r="BF185" s="1">
        <v>1</v>
      </c>
      <c r="BG185" s="1">
        <v>2</v>
      </c>
      <c r="BH185" s="1">
        <v>3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1:65">
      <c r="A186" s="1">
        <v>70219</v>
      </c>
      <c r="B186" s="1" t="s">
        <v>250</v>
      </c>
      <c r="C186" s="1">
        <v>20</v>
      </c>
      <c r="D186" s="1">
        <v>285</v>
      </c>
      <c r="E186" s="1" t="s">
        <v>64</v>
      </c>
      <c r="F186" s="1">
        <v>991</v>
      </c>
      <c r="G186" s="1" t="s">
        <v>141</v>
      </c>
      <c r="H186" s="2">
        <v>62.57</v>
      </c>
      <c r="I186" s="2">
        <v>1251.4000000000001</v>
      </c>
      <c r="J186" s="10">
        <f t="shared" si="2"/>
        <v>0</v>
      </c>
      <c r="K186" s="11">
        <f t="shared" si="3"/>
        <v>0</v>
      </c>
      <c r="L186" s="1">
        <v>0</v>
      </c>
      <c r="M186" s="1">
        <v>0</v>
      </c>
      <c r="N186" s="77">
        <f>VLOOKUP(A186:A450,'230426'!$A$3:$N$267,14,FALSE)</f>
        <v>0</v>
      </c>
      <c r="O186" s="77">
        <f t="shared" si="4"/>
        <v>0</v>
      </c>
      <c r="P186" s="16"/>
      <c r="Q186" s="1">
        <v>1.02</v>
      </c>
      <c r="R186" s="1">
        <v>1.65</v>
      </c>
      <c r="S186" s="16"/>
      <c r="T186" s="1">
        <v>0</v>
      </c>
      <c r="U186" s="1">
        <v>0</v>
      </c>
      <c r="V186" s="16"/>
      <c r="W186" s="1">
        <v>0</v>
      </c>
      <c r="X186" s="15">
        <v>1282.68</v>
      </c>
      <c r="Y186" s="2">
        <v>2064.81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3</v>
      </c>
      <c r="AU186" s="1">
        <v>4</v>
      </c>
      <c r="AV186" s="1">
        <v>14</v>
      </c>
      <c r="AW186" s="1">
        <v>3</v>
      </c>
      <c r="AX186" s="1">
        <v>33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1:65">
      <c r="A187" s="1">
        <v>70232</v>
      </c>
      <c r="B187" s="1" t="s">
        <v>234</v>
      </c>
      <c r="C187" s="1">
        <v>5</v>
      </c>
      <c r="D187" s="1">
        <v>285</v>
      </c>
      <c r="E187" s="1" t="s">
        <v>64</v>
      </c>
      <c r="F187" s="1">
        <v>562</v>
      </c>
      <c r="G187" s="1" t="s">
        <v>65</v>
      </c>
      <c r="H187" s="2">
        <v>61.49</v>
      </c>
      <c r="I187" s="2">
        <v>307.45</v>
      </c>
      <c r="J187" s="10">
        <f t="shared" si="2"/>
        <v>0</v>
      </c>
      <c r="K187" s="11">
        <f t="shared" si="3"/>
        <v>0</v>
      </c>
      <c r="L187" s="1">
        <v>1.1000000000000001</v>
      </c>
      <c r="M187" s="1">
        <v>0.6</v>
      </c>
      <c r="N187" s="77">
        <f>VLOOKUP(A187:A451,'230426'!$A$3:$N$267,14,FALSE)</f>
        <v>5</v>
      </c>
      <c r="O187" s="77">
        <f t="shared" si="4"/>
        <v>5.6</v>
      </c>
      <c r="P187" s="16"/>
      <c r="Q187" s="1">
        <v>6.8</v>
      </c>
      <c r="R187" s="1">
        <v>4.2</v>
      </c>
      <c r="S187" s="16"/>
      <c r="T187" s="1">
        <v>1.7</v>
      </c>
      <c r="U187" s="1">
        <v>1.6</v>
      </c>
      <c r="V187" s="16"/>
      <c r="W187" s="1">
        <v>0</v>
      </c>
      <c r="X187" s="15">
        <v>2951.52</v>
      </c>
      <c r="Y187" s="2">
        <v>1967.68</v>
      </c>
      <c r="Z187" s="1">
        <v>2</v>
      </c>
      <c r="AA187" s="1">
        <v>5</v>
      </c>
      <c r="AB187" s="1">
        <v>1</v>
      </c>
      <c r="AC187" s="1">
        <v>0</v>
      </c>
      <c r="AD187" s="1">
        <v>3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8</v>
      </c>
      <c r="AU187" s="1">
        <v>17</v>
      </c>
      <c r="AV187" s="1">
        <v>12</v>
      </c>
      <c r="AW187" s="1">
        <v>11</v>
      </c>
      <c r="AX187" s="1">
        <v>21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6</v>
      </c>
      <c r="BE187" s="1">
        <v>2</v>
      </c>
      <c r="BF187" s="1">
        <v>1</v>
      </c>
      <c r="BG187" s="1">
        <v>1</v>
      </c>
      <c r="BH187" s="1">
        <v>8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1:65">
      <c r="A188" s="1">
        <v>70974</v>
      </c>
      <c r="B188" s="1" t="s">
        <v>287</v>
      </c>
      <c r="C188" s="1">
        <v>28</v>
      </c>
      <c r="D188" s="1">
        <v>285</v>
      </c>
      <c r="E188" s="1" t="s">
        <v>64</v>
      </c>
      <c r="F188" s="1">
        <v>974</v>
      </c>
      <c r="G188" s="1" t="s">
        <v>110</v>
      </c>
      <c r="H188" s="2">
        <v>37.870100000000001</v>
      </c>
      <c r="I188" s="2">
        <v>1060.3628000000001</v>
      </c>
      <c r="J188" s="10">
        <f t="shared" si="2"/>
        <v>0</v>
      </c>
      <c r="K188" s="11">
        <f t="shared" si="3"/>
        <v>0</v>
      </c>
      <c r="L188" s="1">
        <v>0</v>
      </c>
      <c r="M188" s="1">
        <v>0</v>
      </c>
      <c r="N188" s="77">
        <f>VLOOKUP(A188:A452,'230426'!$A$3:$N$267,14,FALSE)</f>
        <v>0</v>
      </c>
      <c r="O188" s="77">
        <f t="shared" si="4"/>
        <v>0</v>
      </c>
      <c r="P188" s="16"/>
      <c r="Q188" s="1">
        <v>0.64</v>
      </c>
      <c r="R188" s="1">
        <v>1.71</v>
      </c>
      <c r="S188" s="16"/>
      <c r="T188" s="1">
        <v>0.12</v>
      </c>
      <c r="U188" s="1">
        <v>7.0000000000000007E-2</v>
      </c>
      <c r="V188" s="16"/>
      <c r="W188" s="1">
        <v>0</v>
      </c>
      <c r="X188" s="15">
        <v>814.21</v>
      </c>
      <c r="Y188" s="2">
        <v>1893.51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30</v>
      </c>
      <c r="AV188" s="1">
        <v>1</v>
      </c>
      <c r="AW188" s="1">
        <v>2</v>
      </c>
      <c r="AX188" s="1">
        <v>48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1</v>
      </c>
      <c r="BE188" s="1">
        <v>0</v>
      </c>
      <c r="BF188" s="1">
        <v>2</v>
      </c>
      <c r="BG188" s="1">
        <v>1</v>
      </c>
      <c r="BH188" s="1">
        <v>2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>
      <c r="A189" s="1">
        <v>70981</v>
      </c>
      <c r="B189" s="1" t="s">
        <v>294</v>
      </c>
      <c r="C189" s="1">
        <v>15</v>
      </c>
      <c r="D189" s="1">
        <v>285</v>
      </c>
      <c r="E189" s="1" t="s">
        <v>64</v>
      </c>
      <c r="F189" s="1">
        <v>562</v>
      </c>
      <c r="G189" s="1" t="s">
        <v>65</v>
      </c>
      <c r="H189" s="2">
        <v>27.955400000000001</v>
      </c>
      <c r="I189" s="2">
        <v>419.33100000000002</v>
      </c>
      <c r="J189" s="10">
        <f t="shared" si="2"/>
        <v>0</v>
      </c>
      <c r="K189" s="11">
        <f t="shared" si="3"/>
        <v>0</v>
      </c>
      <c r="L189" s="1">
        <v>0.93</v>
      </c>
      <c r="M189" s="1">
        <v>0.2</v>
      </c>
      <c r="N189" s="77">
        <f>VLOOKUP(A189:A453,'230426'!$A$3:$N$267,14,FALSE)</f>
        <v>0</v>
      </c>
      <c r="O189" s="77">
        <f t="shared" si="4"/>
        <v>0.2</v>
      </c>
      <c r="P189" s="16"/>
      <c r="Q189" s="1">
        <v>4.87</v>
      </c>
      <c r="R189" s="1">
        <v>3.93</v>
      </c>
      <c r="S189" s="16"/>
      <c r="T189" s="1">
        <v>1.33</v>
      </c>
      <c r="U189" s="1">
        <v>0</v>
      </c>
      <c r="V189" s="16"/>
      <c r="W189" s="1">
        <v>0</v>
      </c>
      <c r="X189" s="15">
        <v>2991.23</v>
      </c>
      <c r="Y189" s="2">
        <v>1733.23</v>
      </c>
      <c r="Z189" s="1">
        <v>3</v>
      </c>
      <c r="AA189" s="1">
        <v>2</v>
      </c>
      <c r="AB189" s="1">
        <v>6</v>
      </c>
      <c r="AC189" s="1">
        <v>8</v>
      </c>
      <c r="AD189" s="1">
        <v>3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42</v>
      </c>
      <c r="AU189" s="1">
        <v>19</v>
      </c>
      <c r="AV189" s="1">
        <v>13</v>
      </c>
      <c r="AW189" s="1">
        <v>17</v>
      </c>
      <c r="AX189" s="1">
        <v>59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10</v>
      </c>
      <c r="BG189" s="1">
        <v>20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>
      <c r="A190" s="1">
        <v>70508</v>
      </c>
      <c r="B190" s="1" t="s">
        <v>353</v>
      </c>
      <c r="C190" s="1">
        <v>24</v>
      </c>
      <c r="D190" s="1">
        <v>285</v>
      </c>
      <c r="E190" s="1" t="s">
        <v>64</v>
      </c>
      <c r="F190" s="1">
        <v>285</v>
      </c>
      <c r="G190" s="1" t="s">
        <v>64</v>
      </c>
      <c r="H190" s="2">
        <v>34.967700000000001</v>
      </c>
      <c r="I190" s="2">
        <v>839.22479999999996</v>
      </c>
      <c r="J190" s="10">
        <f t="shared" si="2"/>
        <v>0</v>
      </c>
      <c r="K190" s="11">
        <f t="shared" si="3"/>
        <v>0</v>
      </c>
      <c r="L190" s="1">
        <v>0</v>
      </c>
      <c r="M190" s="1">
        <v>0</v>
      </c>
      <c r="N190" s="77">
        <f>VLOOKUP(A190:A454,'230426'!$A$3:$N$267,14,FALSE)</f>
        <v>0</v>
      </c>
      <c r="O190" s="77">
        <f t="shared" si="4"/>
        <v>0</v>
      </c>
      <c r="P190" s="16"/>
      <c r="Q190" s="1">
        <v>1.1499999999999999</v>
      </c>
      <c r="R190" s="1">
        <v>2.04</v>
      </c>
      <c r="S190" s="16"/>
      <c r="T190" s="1">
        <v>0</v>
      </c>
      <c r="U190" s="1">
        <v>0</v>
      </c>
      <c r="V190" s="16"/>
      <c r="W190" s="1">
        <v>0</v>
      </c>
      <c r="X190" s="15">
        <v>961.61</v>
      </c>
      <c r="Y190" s="2">
        <v>1713.42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25</v>
      </c>
      <c r="AU190" s="1">
        <v>5</v>
      </c>
      <c r="AV190" s="1">
        <v>0</v>
      </c>
      <c r="AW190" s="1">
        <v>0</v>
      </c>
      <c r="AX190" s="1">
        <v>49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>
      <c r="A191" s="1">
        <v>70172</v>
      </c>
      <c r="B191" s="1" t="s">
        <v>282</v>
      </c>
      <c r="C191" s="1">
        <v>15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30.07</v>
      </c>
      <c r="I191" s="2">
        <v>451.05</v>
      </c>
      <c r="J191" s="10">
        <f t="shared" si="2"/>
        <v>0</v>
      </c>
      <c r="K191" s="11">
        <f t="shared" si="3"/>
        <v>0</v>
      </c>
      <c r="L191" s="1">
        <v>0.56999999999999995</v>
      </c>
      <c r="M191" s="1">
        <v>0.67</v>
      </c>
      <c r="N191" s="77">
        <f>VLOOKUP(A191:A455,'230426'!$A$3:$N$267,14,FALSE)</f>
        <v>0</v>
      </c>
      <c r="O191" s="77">
        <f t="shared" si="4"/>
        <v>0.67</v>
      </c>
      <c r="P191" s="16"/>
      <c r="Q191" s="1">
        <v>4.7300000000000004</v>
      </c>
      <c r="R191" s="1">
        <v>1.93</v>
      </c>
      <c r="S191" s="16"/>
      <c r="T191" s="1">
        <v>0</v>
      </c>
      <c r="U191" s="1">
        <v>1</v>
      </c>
      <c r="V191" s="16"/>
      <c r="W191" s="1">
        <v>0</v>
      </c>
      <c r="X191" s="15">
        <v>2390.56</v>
      </c>
      <c r="Y191" s="2">
        <v>1623.78</v>
      </c>
      <c r="Z191" s="1">
        <v>1</v>
      </c>
      <c r="AA191" s="1">
        <v>4</v>
      </c>
      <c r="AB191" s="1">
        <v>0</v>
      </c>
      <c r="AC191" s="1">
        <v>11</v>
      </c>
      <c r="AD191" s="1">
        <v>10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35</v>
      </c>
      <c r="AU191" s="1">
        <v>27</v>
      </c>
      <c r="AV191" s="1">
        <v>16</v>
      </c>
      <c r="AW191" s="1">
        <v>13</v>
      </c>
      <c r="AX191" s="1">
        <v>29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15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>
      <c r="A192" s="1">
        <v>70060</v>
      </c>
      <c r="B192" s="1" t="s">
        <v>305</v>
      </c>
      <c r="C192" s="1">
        <v>1</v>
      </c>
      <c r="D192" s="1">
        <v>285</v>
      </c>
      <c r="E192" s="1" t="s">
        <v>64</v>
      </c>
      <c r="F192" s="1">
        <v>570</v>
      </c>
      <c r="G192" s="1" t="s">
        <v>72</v>
      </c>
      <c r="H192" s="2">
        <v>780.58</v>
      </c>
      <c r="I192" s="2">
        <v>780.58</v>
      </c>
      <c r="J192" s="10">
        <f t="shared" si="2"/>
        <v>0</v>
      </c>
      <c r="K192" s="11">
        <f t="shared" si="3"/>
        <v>0</v>
      </c>
      <c r="L192" s="1">
        <v>0</v>
      </c>
      <c r="M192" s="1">
        <v>0</v>
      </c>
      <c r="N192" s="77">
        <f>VLOOKUP(A192:A456,'230426'!$A$3:$N$267,14,FALSE)</f>
        <v>0</v>
      </c>
      <c r="O192" s="77">
        <f t="shared" si="4"/>
        <v>0</v>
      </c>
      <c r="P192" s="16"/>
      <c r="Q192" s="1">
        <v>0</v>
      </c>
      <c r="R192" s="1">
        <v>0</v>
      </c>
      <c r="S192" s="16"/>
      <c r="T192" s="1">
        <v>2.5</v>
      </c>
      <c r="U192" s="1">
        <v>2</v>
      </c>
      <c r="V192" s="16"/>
      <c r="W192" s="1">
        <v>0</v>
      </c>
      <c r="X192" s="15">
        <v>1951.45</v>
      </c>
      <c r="Y192" s="2">
        <v>1561.16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5</v>
      </c>
      <c r="BF192" s="1">
        <v>0</v>
      </c>
      <c r="BG192" s="1">
        <v>0</v>
      </c>
      <c r="BH192" s="1">
        <v>2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65">
      <c r="A193" s="1">
        <v>70014</v>
      </c>
      <c r="B193" s="1" t="s">
        <v>124</v>
      </c>
      <c r="C193" s="1">
        <v>4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80.58</v>
      </c>
      <c r="I193" s="2">
        <v>322.32</v>
      </c>
      <c r="J193" s="10">
        <f t="shared" si="2"/>
        <v>0</v>
      </c>
      <c r="K193" s="11">
        <f t="shared" si="3"/>
        <v>0</v>
      </c>
      <c r="L193" s="1">
        <v>5.12</v>
      </c>
      <c r="M193" s="1">
        <v>0</v>
      </c>
      <c r="N193" s="77">
        <f>VLOOKUP(A193:A457,'230426'!$A$3:$N$267,14,FALSE)</f>
        <v>10</v>
      </c>
      <c r="O193" s="77">
        <f t="shared" si="4"/>
        <v>10</v>
      </c>
      <c r="P193" s="16"/>
      <c r="Q193" s="1">
        <v>34.25</v>
      </c>
      <c r="R193" s="1">
        <v>2.25</v>
      </c>
      <c r="S193" s="16"/>
      <c r="T193" s="1">
        <v>9.75</v>
      </c>
      <c r="U193" s="1">
        <v>2.5</v>
      </c>
      <c r="V193" s="16"/>
      <c r="W193" s="1">
        <v>0</v>
      </c>
      <c r="X193" s="12">
        <v>15833.97</v>
      </c>
      <c r="Y193" s="2">
        <v>1531.02</v>
      </c>
      <c r="Z193" s="1">
        <v>13</v>
      </c>
      <c r="AA193" s="1">
        <v>0</v>
      </c>
      <c r="AB193" s="1">
        <v>6</v>
      </c>
      <c r="AC193" s="1">
        <v>3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92</v>
      </c>
      <c r="AU193" s="1">
        <v>26</v>
      </c>
      <c r="AV193" s="1">
        <v>20</v>
      </c>
      <c r="AW193" s="1">
        <v>24</v>
      </c>
      <c r="AX193" s="1">
        <v>9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19</v>
      </c>
      <c r="BE193" s="1">
        <v>4</v>
      </c>
      <c r="BF193" s="1">
        <v>22</v>
      </c>
      <c r="BG193" s="1">
        <v>-8</v>
      </c>
      <c r="BH193" s="1">
        <v>10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65">
      <c r="A194" s="1">
        <v>70360</v>
      </c>
      <c r="B194" s="1" t="s">
        <v>245</v>
      </c>
      <c r="C194" s="1">
        <v>15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30.07</v>
      </c>
      <c r="I194" s="2">
        <v>451.05</v>
      </c>
      <c r="J194" s="10">
        <f t="shared" si="2"/>
        <v>0</v>
      </c>
      <c r="K194" s="11">
        <f t="shared" si="3"/>
        <v>0</v>
      </c>
      <c r="L194" s="1">
        <v>7.0000000000000007E-2</v>
      </c>
      <c r="M194" s="1">
        <v>0.4</v>
      </c>
      <c r="N194" s="77">
        <f>VLOOKUP(A194:A458,'230426'!$A$3:$N$267,14,FALSE)</f>
        <v>0</v>
      </c>
      <c r="O194" s="77">
        <f t="shared" si="4"/>
        <v>0.4</v>
      </c>
      <c r="P194" s="16"/>
      <c r="Q194" s="1">
        <v>6.4</v>
      </c>
      <c r="R194" s="1">
        <v>1.87</v>
      </c>
      <c r="S194" s="16"/>
      <c r="T194" s="1">
        <v>1</v>
      </c>
      <c r="U194" s="1">
        <v>1.07</v>
      </c>
      <c r="V194" s="16"/>
      <c r="W194" s="1">
        <v>0</v>
      </c>
      <c r="X194" s="15">
        <v>3367.84</v>
      </c>
      <c r="Y194" s="2">
        <v>1503.5</v>
      </c>
      <c r="Z194" s="1">
        <v>0</v>
      </c>
      <c r="AA194" s="1">
        <v>2</v>
      </c>
      <c r="AB194" s="1">
        <v>0</v>
      </c>
      <c r="AC194" s="1">
        <v>0</v>
      </c>
      <c r="AD194" s="1">
        <v>6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46</v>
      </c>
      <c r="AU194" s="1">
        <v>40</v>
      </c>
      <c r="AV194" s="1">
        <v>24</v>
      </c>
      <c r="AW194" s="1">
        <v>12</v>
      </c>
      <c r="AX194" s="1">
        <v>28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9</v>
      </c>
      <c r="BE194" s="1">
        <v>12</v>
      </c>
      <c r="BF194" s="1">
        <v>0</v>
      </c>
      <c r="BG194" s="1">
        <v>0</v>
      </c>
      <c r="BH194" s="1">
        <v>16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65">
      <c r="A195" s="1">
        <v>70045</v>
      </c>
      <c r="B195" s="1" t="s">
        <v>209</v>
      </c>
      <c r="C195" s="1">
        <v>16</v>
      </c>
      <c r="D195" s="1">
        <v>285</v>
      </c>
      <c r="E195" s="1" t="s">
        <v>64</v>
      </c>
      <c r="F195" s="1">
        <v>387</v>
      </c>
      <c r="G195" s="1" t="s">
        <v>94</v>
      </c>
      <c r="H195" s="2">
        <v>43.950699999999998</v>
      </c>
      <c r="I195" s="2">
        <v>703.21119999999996</v>
      </c>
      <c r="J195" s="10">
        <f t="shared" si="2"/>
        <v>0</v>
      </c>
      <c r="K195" s="11">
        <f t="shared" si="3"/>
        <v>0</v>
      </c>
      <c r="L195" s="1">
        <v>2.72</v>
      </c>
      <c r="M195" s="1">
        <v>0.62</v>
      </c>
      <c r="N195" s="77">
        <f>VLOOKUP(A195:A459,'230426'!$A$3:$N$267,14,FALSE)</f>
        <v>5</v>
      </c>
      <c r="O195" s="77">
        <f t="shared" si="4"/>
        <v>5.62</v>
      </c>
      <c r="P195" s="16"/>
      <c r="Q195" s="1">
        <v>8.84</v>
      </c>
      <c r="R195" s="1">
        <v>0.44</v>
      </c>
      <c r="S195" s="16"/>
      <c r="T195" s="1">
        <v>0.41</v>
      </c>
      <c r="U195" s="1">
        <v>1.06</v>
      </c>
      <c r="V195" s="16"/>
      <c r="W195" s="1">
        <v>0</v>
      </c>
      <c r="X195" s="14">
        <v>8416.56</v>
      </c>
      <c r="Y195" s="2">
        <v>1494.32</v>
      </c>
      <c r="Z195" s="1">
        <v>8</v>
      </c>
      <c r="AA195" s="1">
        <v>17</v>
      </c>
      <c r="AB195" s="1">
        <v>21</v>
      </c>
      <c r="AC195" s="1">
        <v>12</v>
      </c>
      <c r="AD195" s="1">
        <v>10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25</v>
      </c>
      <c r="AU195" s="1">
        <v>0</v>
      </c>
      <c r="AV195" s="1">
        <v>99</v>
      </c>
      <c r="AW195" s="1">
        <v>35</v>
      </c>
      <c r="AX195" s="1">
        <v>7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>
        <v>1</v>
      </c>
      <c r="BF195" s="1">
        <v>0</v>
      </c>
      <c r="BG195" s="1">
        <v>10</v>
      </c>
      <c r="BH195" s="1">
        <v>17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1:65">
      <c r="A196" s="1">
        <v>70970</v>
      </c>
      <c r="B196" s="1" t="s">
        <v>237</v>
      </c>
      <c r="C196" s="1">
        <v>15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28.82</v>
      </c>
      <c r="I196" s="2">
        <v>432.3</v>
      </c>
      <c r="J196" s="10">
        <f t="shared" si="2"/>
        <v>0</v>
      </c>
      <c r="K196" s="11">
        <f t="shared" si="3"/>
        <v>0</v>
      </c>
      <c r="L196" s="1">
        <v>1.2</v>
      </c>
      <c r="M196" s="1">
        <v>0.13</v>
      </c>
      <c r="N196" s="77">
        <f>VLOOKUP(A196:A460,'230426'!$A$3:$N$267,14,FALSE)</f>
        <v>4</v>
      </c>
      <c r="O196" s="77">
        <f t="shared" si="4"/>
        <v>4.13</v>
      </c>
      <c r="P196" s="16"/>
      <c r="Q196" s="1">
        <v>3.2</v>
      </c>
      <c r="R196" s="1">
        <v>2.4</v>
      </c>
      <c r="S196" s="16"/>
      <c r="T196" s="1">
        <v>0.9</v>
      </c>
      <c r="U196" s="1">
        <v>0.67</v>
      </c>
      <c r="V196" s="16"/>
      <c r="W196" s="1">
        <v>0</v>
      </c>
      <c r="X196" s="15">
        <v>2291.19</v>
      </c>
      <c r="Y196" s="2">
        <v>1383.36</v>
      </c>
      <c r="Z196" s="1">
        <v>8</v>
      </c>
      <c r="AA196" s="1">
        <v>7</v>
      </c>
      <c r="AB196" s="1">
        <v>4</v>
      </c>
      <c r="AC196" s="1">
        <v>5</v>
      </c>
      <c r="AD196" s="1">
        <v>2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15</v>
      </c>
      <c r="AU196" s="1">
        <v>27</v>
      </c>
      <c r="AV196" s="1">
        <v>11</v>
      </c>
      <c r="AW196" s="1">
        <v>17</v>
      </c>
      <c r="AX196" s="1">
        <v>36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10</v>
      </c>
      <c r="BE196" s="1">
        <v>2</v>
      </c>
      <c r="BF196" s="1">
        <v>0</v>
      </c>
      <c r="BG196" s="1">
        <v>5</v>
      </c>
      <c r="BH196" s="1">
        <v>10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</row>
    <row r="197" spans="1:65">
      <c r="A197" s="1">
        <v>70254</v>
      </c>
      <c r="B197" s="1" t="s">
        <v>334</v>
      </c>
      <c r="C197" s="1">
        <v>12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75.378699999999995</v>
      </c>
      <c r="I197" s="2">
        <v>904.5444</v>
      </c>
      <c r="J197" s="10">
        <f t="shared" si="2"/>
        <v>0</v>
      </c>
      <c r="K197" s="11">
        <f t="shared" si="3"/>
        <v>0</v>
      </c>
      <c r="L197" s="1">
        <v>0.54</v>
      </c>
      <c r="M197" s="1">
        <v>1.33</v>
      </c>
      <c r="N197" s="77">
        <f>VLOOKUP(A197:A461,'230426'!$A$3:$N$267,14,FALSE)</f>
        <v>0</v>
      </c>
      <c r="O197" s="77">
        <f t="shared" si="4"/>
        <v>1.33</v>
      </c>
      <c r="P197" s="16"/>
      <c r="Q197" s="1">
        <v>1.71</v>
      </c>
      <c r="R197" s="1">
        <v>0.17</v>
      </c>
      <c r="S197" s="16"/>
      <c r="T197" s="1">
        <v>0.04</v>
      </c>
      <c r="U197" s="1">
        <v>0</v>
      </c>
      <c r="V197" s="16"/>
      <c r="W197" s="1">
        <v>0</v>
      </c>
      <c r="X197" s="15">
        <v>2072.91</v>
      </c>
      <c r="Y197" s="2">
        <v>1356.82</v>
      </c>
      <c r="Z197" s="1">
        <v>3</v>
      </c>
      <c r="AA197" s="1">
        <v>1</v>
      </c>
      <c r="AB197" s="1">
        <v>1</v>
      </c>
      <c r="AC197" s="1">
        <v>4</v>
      </c>
      <c r="AD197" s="1">
        <v>16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7</v>
      </c>
      <c r="AU197" s="1">
        <v>5</v>
      </c>
      <c r="AV197" s="1">
        <v>11</v>
      </c>
      <c r="AW197" s="1">
        <v>0</v>
      </c>
      <c r="AX197" s="1">
        <v>2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1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1:65">
      <c r="A198" s="1">
        <v>70114</v>
      </c>
      <c r="B198" s="1" t="s">
        <v>309</v>
      </c>
      <c r="C198" s="1">
        <v>16</v>
      </c>
      <c r="D198" s="1">
        <v>285</v>
      </c>
      <c r="E198" s="1" t="s">
        <v>64</v>
      </c>
      <c r="F198" s="1">
        <v>974</v>
      </c>
      <c r="G198" s="1" t="s">
        <v>110</v>
      </c>
      <c r="H198" s="2">
        <v>51.921599999999998</v>
      </c>
      <c r="I198" s="2">
        <v>830.74559999999997</v>
      </c>
      <c r="J198" s="10">
        <f t="shared" si="2"/>
        <v>0</v>
      </c>
      <c r="K198" s="11">
        <f t="shared" si="3"/>
        <v>0</v>
      </c>
      <c r="L198" s="1">
        <v>0.22</v>
      </c>
      <c r="M198" s="1">
        <v>0</v>
      </c>
      <c r="N198" s="77">
        <f>VLOOKUP(A198:A462,'230426'!$A$3:$N$267,14,FALSE)</f>
        <v>3</v>
      </c>
      <c r="O198" s="77">
        <f t="shared" si="4"/>
        <v>3</v>
      </c>
      <c r="P198" s="16"/>
      <c r="Q198" s="1">
        <v>4.22</v>
      </c>
      <c r="R198" s="1">
        <v>1.5</v>
      </c>
      <c r="S198" s="16"/>
      <c r="T198" s="1">
        <v>1.88</v>
      </c>
      <c r="U198" s="1">
        <v>0</v>
      </c>
      <c r="V198" s="16"/>
      <c r="W198" s="1">
        <v>0</v>
      </c>
      <c r="X198" s="14">
        <v>5244.08</v>
      </c>
      <c r="Y198" s="2">
        <v>1246.1199999999999</v>
      </c>
      <c r="Z198" s="1">
        <v>0</v>
      </c>
      <c r="AA198" s="1">
        <v>0</v>
      </c>
      <c r="AB198" s="1">
        <v>3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25</v>
      </c>
      <c r="AU198" s="1">
        <v>47</v>
      </c>
      <c r="AV198" s="1">
        <v>12</v>
      </c>
      <c r="AW198" s="1">
        <v>14</v>
      </c>
      <c r="AX198" s="1">
        <v>24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18</v>
      </c>
      <c r="BG198" s="1">
        <v>24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1:65">
      <c r="A199" s="1">
        <v>70353</v>
      </c>
      <c r="B199" s="1" t="s">
        <v>248</v>
      </c>
      <c r="C199" s="1">
        <v>5</v>
      </c>
      <c r="D199" s="1">
        <v>285</v>
      </c>
      <c r="E199" s="1" t="s">
        <v>64</v>
      </c>
      <c r="F199" s="1">
        <v>562</v>
      </c>
      <c r="G199" s="1" t="s">
        <v>65</v>
      </c>
      <c r="H199" s="2">
        <v>61.49</v>
      </c>
      <c r="I199" s="2">
        <v>307.45</v>
      </c>
      <c r="J199" s="10">
        <f t="shared" si="2"/>
        <v>0</v>
      </c>
      <c r="K199" s="11">
        <f t="shared" si="3"/>
        <v>0</v>
      </c>
      <c r="L199" s="1">
        <v>0.8</v>
      </c>
      <c r="M199" s="1">
        <v>-0.2</v>
      </c>
      <c r="N199" s="77">
        <f>VLOOKUP(A199:A463,'230426'!$A$3:$N$267,14,FALSE)</f>
        <v>0</v>
      </c>
      <c r="O199" s="77">
        <f t="shared" si="4"/>
        <v>-0.2</v>
      </c>
      <c r="P199" s="16"/>
      <c r="Q199" s="1">
        <v>6</v>
      </c>
      <c r="R199" s="1">
        <v>4.2</v>
      </c>
      <c r="S199" s="16"/>
      <c r="T199" s="1">
        <v>0.4</v>
      </c>
      <c r="U199" s="1">
        <v>0</v>
      </c>
      <c r="V199" s="16"/>
      <c r="W199" s="1">
        <v>0</v>
      </c>
      <c r="X199" s="15">
        <v>2213.64</v>
      </c>
      <c r="Y199" s="2">
        <v>1229.8</v>
      </c>
      <c r="Z199" s="1">
        <v>0</v>
      </c>
      <c r="AA199" s="1">
        <v>0</v>
      </c>
      <c r="AB199" s="1">
        <v>3</v>
      </c>
      <c r="AC199" s="1">
        <v>2</v>
      </c>
      <c r="AD199" s="1">
        <v>-1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20</v>
      </c>
      <c r="AU199" s="1">
        <v>9</v>
      </c>
      <c r="AV199" s="1">
        <v>4</v>
      </c>
      <c r="AW199" s="1">
        <v>3</v>
      </c>
      <c r="AX199" s="1">
        <v>21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2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1:65">
      <c r="A200" s="1">
        <v>70153</v>
      </c>
      <c r="B200" s="1" t="s">
        <v>186</v>
      </c>
      <c r="C200" s="1">
        <v>24</v>
      </c>
      <c r="D200" s="1">
        <v>285</v>
      </c>
      <c r="E200" s="1" t="s">
        <v>64</v>
      </c>
      <c r="F200" s="1">
        <v>974</v>
      </c>
      <c r="G200" s="1" t="s">
        <v>110</v>
      </c>
      <c r="H200" s="2">
        <v>44.36</v>
      </c>
      <c r="I200" s="2">
        <v>1064.6400000000001</v>
      </c>
      <c r="J200" s="10">
        <f t="shared" si="2"/>
        <v>0</v>
      </c>
      <c r="K200" s="11">
        <f t="shared" si="3"/>
        <v>0</v>
      </c>
      <c r="L200" s="1">
        <v>0.25</v>
      </c>
      <c r="M200" s="1">
        <v>0.04</v>
      </c>
      <c r="N200" s="77">
        <f>VLOOKUP(A200:A464,'230426'!$A$3:$N$267,14,FALSE)</f>
        <v>0</v>
      </c>
      <c r="O200" s="77">
        <f t="shared" si="4"/>
        <v>0.04</v>
      </c>
      <c r="P200" s="16"/>
      <c r="Q200" s="1">
        <v>0.94</v>
      </c>
      <c r="R200" s="1">
        <v>0</v>
      </c>
      <c r="S200" s="16"/>
      <c r="T200" s="1">
        <v>1.31</v>
      </c>
      <c r="U200" s="1">
        <v>1.08</v>
      </c>
      <c r="V200" s="16"/>
      <c r="W200" s="1">
        <v>0</v>
      </c>
      <c r="X200" s="15">
        <v>2661.6</v>
      </c>
      <c r="Y200" s="2">
        <v>1197.72</v>
      </c>
      <c r="Z200" s="1">
        <v>0</v>
      </c>
      <c r="AA200" s="1">
        <v>0</v>
      </c>
      <c r="AB200" s="1">
        <v>2</v>
      </c>
      <c r="AC200" s="1">
        <v>8</v>
      </c>
      <c r="AD200" s="1">
        <v>1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9</v>
      </c>
      <c r="AU200" s="1">
        <v>8</v>
      </c>
      <c r="AV200" s="1">
        <v>2</v>
      </c>
      <c r="AW200" s="1">
        <v>15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3</v>
      </c>
      <c r="BE200" s="1">
        <v>3</v>
      </c>
      <c r="BF200" s="1">
        <v>26</v>
      </c>
      <c r="BG200" s="1">
        <v>2</v>
      </c>
      <c r="BH200" s="1">
        <v>26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1:65">
      <c r="A201" s="1">
        <v>70251</v>
      </c>
      <c r="B201" s="1" t="s">
        <v>251</v>
      </c>
      <c r="C201" s="1">
        <v>15</v>
      </c>
      <c r="D201" s="1">
        <v>285</v>
      </c>
      <c r="E201" s="1" t="s">
        <v>64</v>
      </c>
      <c r="F201" s="1">
        <v>562</v>
      </c>
      <c r="G201" s="1" t="s">
        <v>65</v>
      </c>
      <c r="H201" s="2">
        <v>30.07</v>
      </c>
      <c r="I201" s="2">
        <v>451.05</v>
      </c>
      <c r="J201" s="10">
        <f t="shared" si="2"/>
        <v>0</v>
      </c>
      <c r="K201" s="11">
        <f t="shared" si="3"/>
        <v>0</v>
      </c>
      <c r="L201" s="1">
        <v>7.0000000000000007E-2</v>
      </c>
      <c r="M201" s="1">
        <v>0.2</v>
      </c>
      <c r="N201" s="77">
        <f>VLOOKUP(A201:A465,'230426'!$A$3:$N$267,14,FALSE)</f>
        <v>0</v>
      </c>
      <c r="O201" s="77">
        <f t="shared" si="4"/>
        <v>0.2</v>
      </c>
      <c r="P201" s="16"/>
      <c r="Q201" s="1">
        <v>2.7</v>
      </c>
      <c r="R201" s="1">
        <v>2.27</v>
      </c>
      <c r="S201" s="16"/>
      <c r="T201" s="1">
        <v>1.3</v>
      </c>
      <c r="U201" s="1">
        <v>0</v>
      </c>
      <c r="V201" s="16"/>
      <c r="W201" s="1">
        <v>0</v>
      </c>
      <c r="X201" s="15">
        <v>1834.27</v>
      </c>
      <c r="Y201" s="2">
        <v>1112.5899999999999</v>
      </c>
      <c r="Z201" s="1">
        <v>0</v>
      </c>
      <c r="AA201" s="1">
        <v>0</v>
      </c>
      <c r="AB201" s="1">
        <v>1</v>
      </c>
      <c r="AC201" s="1">
        <v>0</v>
      </c>
      <c r="AD201" s="1">
        <v>3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16</v>
      </c>
      <c r="AU201" s="1">
        <v>13</v>
      </c>
      <c r="AV201" s="1">
        <v>11</v>
      </c>
      <c r="AW201" s="1">
        <v>14</v>
      </c>
      <c r="AX201" s="1">
        <v>34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19</v>
      </c>
      <c r="BG201" s="1">
        <v>1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1:65">
      <c r="A202" s="1">
        <v>70113</v>
      </c>
      <c r="B202" s="1" t="s">
        <v>308</v>
      </c>
      <c r="C202" s="1">
        <v>24</v>
      </c>
      <c r="D202" s="1">
        <v>285</v>
      </c>
      <c r="E202" s="1" t="s">
        <v>64</v>
      </c>
      <c r="F202" s="1">
        <v>558</v>
      </c>
      <c r="G202" s="1" t="s">
        <v>67</v>
      </c>
      <c r="H202" s="2">
        <v>55.16</v>
      </c>
      <c r="I202" s="2">
        <v>1323.84</v>
      </c>
      <c r="J202" s="10">
        <f t="shared" si="2"/>
        <v>0</v>
      </c>
      <c r="K202" s="11">
        <f t="shared" si="3"/>
        <v>0</v>
      </c>
      <c r="L202" s="1">
        <v>0</v>
      </c>
      <c r="M202" s="1">
        <v>0.79</v>
      </c>
      <c r="N202" s="77">
        <f>VLOOKUP(A202:A466,'230426'!$A$3:$N$267,14,FALSE)</f>
        <v>0</v>
      </c>
      <c r="O202" s="77">
        <f t="shared" si="4"/>
        <v>0.79</v>
      </c>
      <c r="P202" s="16"/>
      <c r="Q202" s="1">
        <v>0.42</v>
      </c>
      <c r="R202" s="1">
        <v>0</v>
      </c>
      <c r="S202" s="16"/>
      <c r="T202" s="1">
        <v>0.19</v>
      </c>
      <c r="U202" s="1">
        <v>0</v>
      </c>
      <c r="V202" s="16"/>
      <c r="W202" s="1">
        <v>0</v>
      </c>
      <c r="X202" s="15">
        <v>799.82</v>
      </c>
      <c r="Y202" s="2">
        <v>1048.04</v>
      </c>
      <c r="Z202" s="1">
        <v>0</v>
      </c>
      <c r="AA202" s="1">
        <v>0</v>
      </c>
      <c r="AB202" s="1">
        <v>0</v>
      </c>
      <c r="AC202" s="1">
        <v>0</v>
      </c>
      <c r="AD202" s="1">
        <v>19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10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1</v>
      </c>
      <c r="BG202" s="1">
        <v>7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1:65">
      <c r="A203" s="1">
        <v>97020</v>
      </c>
      <c r="B203" s="1" t="s">
        <v>236</v>
      </c>
      <c r="C203" s="1">
        <v>16</v>
      </c>
      <c r="D203" s="1">
        <v>285</v>
      </c>
      <c r="E203" s="1" t="s">
        <v>64</v>
      </c>
      <c r="F203" s="1">
        <v>558</v>
      </c>
      <c r="G203" s="1" t="s">
        <v>67</v>
      </c>
      <c r="H203" s="2">
        <v>55.48</v>
      </c>
      <c r="I203" s="2">
        <v>887.68</v>
      </c>
      <c r="J203" s="10">
        <f t="shared" si="2"/>
        <v>0</v>
      </c>
      <c r="K203" s="11">
        <f t="shared" si="3"/>
        <v>0</v>
      </c>
      <c r="L203" s="1">
        <v>0.03</v>
      </c>
      <c r="M203" s="1">
        <v>0</v>
      </c>
      <c r="N203" s="77">
        <f>VLOOKUP(A203:A467,'230426'!$A$3:$N$267,14,FALSE)</f>
        <v>0</v>
      </c>
      <c r="O203" s="77">
        <f t="shared" si="4"/>
        <v>0</v>
      </c>
      <c r="P203" s="16"/>
      <c r="Q203" s="1">
        <v>1.34</v>
      </c>
      <c r="R203" s="1">
        <v>1.06</v>
      </c>
      <c r="S203" s="16"/>
      <c r="T203" s="1">
        <v>0.25</v>
      </c>
      <c r="U203" s="1">
        <v>0</v>
      </c>
      <c r="V203" s="16"/>
      <c r="W203" s="1">
        <v>0</v>
      </c>
      <c r="X203" s="15">
        <v>1442.48</v>
      </c>
      <c r="Y203" s="2">
        <v>943.16</v>
      </c>
      <c r="Z203" s="1">
        <v>0</v>
      </c>
      <c r="AA203" s="1">
        <v>0</v>
      </c>
      <c r="AB203" s="1">
        <v>0</v>
      </c>
      <c r="AC203" s="1">
        <v>1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15</v>
      </c>
      <c r="AU203" s="1">
        <v>4</v>
      </c>
      <c r="AV203" s="1">
        <v>2</v>
      </c>
      <c r="AW203" s="1">
        <v>5</v>
      </c>
      <c r="AX203" s="1">
        <v>17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3</v>
      </c>
      <c r="BG203" s="1">
        <v>2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1:65">
      <c r="A204" s="1">
        <v>70350</v>
      </c>
      <c r="B204" s="1" t="s">
        <v>262</v>
      </c>
      <c r="C204" s="1">
        <v>5</v>
      </c>
      <c r="D204" s="1">
        <v>285</v>
      </c>
      <c r="E204" s="1" t="s">
        <v>64</v>
      </c>
      <c r="F204" s="1">
        <v>322</v>
      </c>
      <c r="G204" s="1" t="s">
        <v>167</v>
      </c>
      <c r="H204" s="2">
        <v>61.49</v>
      </c>
      <c r="I204" s="2">
        <v>307.45</v>
      </c>
      <c r="J204" s="10">
        <f t="shared" si="2"/>
        <v>0</v>
      </c>
      <c r="K204" s="11">
        <f t="shared" si="3"/>
        <v>0</v>
      </c>
      <c r="L204" s="1">
        <v>1</v>
      </c>
      <c r="M204" s="1">
        <v>0</v>
      </c>
      <c r="N204" s="77">
        <f>VLOOKUP(A204:A468,'230426'!$A$3:$N$267,14,FALSE)</f>
        <v>0</v>
      </c>
      <c r="O204" s="77">
        <f t="shared" si="4"/>
        <v>0</v>
      </c>
      <c r="P204" s="16"/>
      <c r="Q204" s="1">
        <v>3.1</v>
      </c>
      <c r="R204" s="1">
        <v>3</v>
      </c>
      <c r="S204" s="16"/>
      <c r="T204" s="1">
        <v>0</v>
      </c>
      <c r="U204" s="1">
        <v>0</v>
      </c>
      <c r="V204" s="16"/>
      <c r="W204" s="1">
        <v>0</v>
      </c>
      <c r="X204" s="15">
        <v>1260.54</v>
      </c>
      <c r="Y204" s="2">
        <v>922.35</v>
      </c>
      <c r="Z204" s="1">
        <v>3</v>
      </c>
      <c r="AA204" s="1">
        <v>4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6</v>
      </c>
      <c r="AU204" s="1">
        <v>5</v>
      </c>
      <c r="AV204" s="1">
        <v>6</v>
      </c>
      <c r="AW204" s="1">
        <v>2</v>
      </c>
      <c r="AX204" s="1">
        <v>15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1:65">
      <c r="A205" s="1">
        <v>70507</v>
      </c>
      <c r="B205" s="1" t="s">
        <v>352</v>
      </c>
      <c r="C205" s="1">
        <v>12</v>
      </c>
      <c r="D205" s="1">
        <v>285</v>
      </c>
      <c r="E205" s="1" t="s">
        <v>64</v>
      </c>
      <c r="F205" s="1">
        <v>573</v>
      </c>
      <c r="G205" s="1" t="s">
        <v>87</v>
      </c>
      <c r="H205" s="2">
        <v>46.76</v>
      </c>
      <c r="I205" s="2">
        <v>561.12</v>
      </c>
      <c r="J205" s="10">
        <f t="shared" si="2"/>
        <v>0</v>
      </c>
      <c r="K205" s="11">
        <f t="shared" si="3"/>
        <v>0</v>
      </c>
      <c r="L205" s="1">
        <v>1.21</v>
      </c>
      <c r="M205" s="1">
        <v>1.5</v>
      </c>
      <c r="N205" s="77">
        <f>VLOOKUP(A205:A469,'230426'!$A$3:$N$267,14,FALSE)</f>
        <v>0</v>
      </c>
      <c r="O205" s="77">
        <f t="shared" si="4"/>
        <v>1.5</v>
      </c>
      <c r="P205" s="16"/>
      <c r="Q205" s="1">
        <v>1.75</v>
      </c>
      <c r="R205" s="1">
        <v>0</v>
      </c>
      <c r="S205" s="16"/>
      <c r="T205" s="1">
        <v>0.25</v>
      </c>
      <c r="U205" s="1">
        <v>0</v>
      </c>
      <c r="V205" s="16"/>
      <c r="W205" s="1">
        <v>0</v>
      </c>
      <c r="X205" s="15">
        <v>1800.26</v>
      </c>
      <c r="Y205" s="2">
        <v>841.68</v>
      </c>
      <c r="Z205" s="1">
        <v>2</v>
      </c>
      <c r="AA205" s="1">
        <v>16</v>
      </c>
      <c r="AB205" s="1">
        <v>4</v>
      </c>
      <c r="AC205" s="1">
        <v>1</v>
      </c>
      <c r="AD205" s="1">
        <v>18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14</v>
      </c>
      <c r="AU205" s="1">
        <v>9</v>
      </c>
      <c r="AV205" s="1">
        <v>0</v>
      </c>
      <c r="AW205" s="1">
        <v>5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3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1:65">
      <c r="A206" s="1">
        <v>70036</v>
      </c>
      <c r="B206" s="1" t="s">
        <v>214</v>
      </c>
      <c r="C206" s="1">
        <v>15</v>
      </c>
      <c r="D206" s="1">
        <v>285</v>
      </c>
      <c r="E206" s="1" t="s">
        <v>64</v>
      </c>
      <c r="F206" s="1">
        <v>562</v>
      </c>
      <c r="G206" s="1" t="s">
        <v>65</v>
      </c>
      <c r="H206" s="2">
        <v>28.82</v>
      </c>
      <c r="I206" s="2">
        <v>432.3</v>
      </c>
      <c r="J206" s="10">
        <f t="shared" si="2"/>
        <v>0</v>
      </c>
      <c r="K206" s="11">
        <f t="shared" si="3"/>
        <v>0</v>
      </c>
      <c r="L206" s="1">
        <v>4.83</v>
      </c>
      <c r="M206" s="1">
        <v>0.87</v>
      </c>
      <c r="N206" s="77">
        <f>VLOOKUP(A206:A470,'230426'!$A$3:$N$267,14,FALSE)</f>
        <v>0</v>
      </c>
      <c r="O206" s="77">
        <f t="shared" si="4"/>
        <v>0.87</v>
      </c>
      <c r="P206" s="16"/>
      <c r="Q206" s="1">
        <v>5.67</v>
      </c>
      <c r="R206" s="1">
        <v>0</v>
      </c>
      <c r="S206" s="16"/>
      <c r="T206" s="1">
        <v>3.4</v>
      </c>
      <c r="U206" s="1">
        <v>0.8</v>
      </c>
      <c r="V206" s="16"/>
      <c r="W206" s="1">
        <v>0</v>
      </c>
      <c r="X206" s="14">
        <v>6008.97</v>
      </c>
      <c r="Y206" s="2">
        <v>720.5</v>
      </c>
      <c r="Z206" s="1">
        <v>0</v>
      </c>
      <c r="AA206" s="1">
        <v>1</v>
      </c>
      <c r="AB206" s="1">
        <v>18</v>
      </c>
      <c r="AC206" s="1">
        <v>108</v>
      </c>
      <c r="AD206" s="1">
        <v>13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47</v>
      </c>
      <c r="AW206" s="1">
        <v>76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3</v>
      </c>
      <c r="BE206" s="1">
        <v>27</v>
      </c>
      <c r="BF206" s="1">
        <v>30</v>
      </c>
      <c r="BG206" s="1">
        <v>9</v>
      </c>
      <c r="BH206" s="1">
        <v>12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1:65">
      <c r="A207" s="1">
        <v>70266</v>
      </c>
      <c r="B207" s="1" t="s">
        <v>335</v>
      </c>
      <c r="C207" s="1">
        <v>24</v>
      </c>
      <c r="D207" s="1">
        <v>285</v>
      </c>
      <c r="E207" s="1" t="s">
        <v>64</v>
      </c>
      <c r="F207" s="1">
        <v>558</v>
      </c>
      <c r="G207" s="1" t="s">
        <v>67</v>
      </c>
      <c r="H207" s="2">
        <v>45.624299999999998</v>
      </c>
      <c r="I207" s="2">
        <v>1094.9831999999999</v>
      </c>
      <c r="J207" s="10">
        <f t="shared" si="2"/>
        <v>0</v>
      </c>
      <c r="K207" s="11">
        <f t="shared" si="3"/>
        <v>0</v>
      </c>
      <c r="L207" s="1">
        <v>0.52</v>
      </c>
      <c r="M207" s="1">
        <v>0.12</v>
      </c>
      <c r="N207" s="77">
        <f>VLOOKUP(A207:A471,'230426'!$A$3:$N$267,14,FALSE)</f>
        <v>0</v>
      </c>
      <c r="O207" s="77">
        <f t="shared" si="4"/>
        <v>0.12</v>
      </c>
      <c r="P207" s="16"/>
      <c r="Q207" s="1">
        <v>0.15</v>
      </c>
      <c r="R207" s="1">
        <v>0</v>
      </c>
      <c r="S207" s="16"/>
      <c r="T207" s="1">
        <v>0.02</v>
      </c>
      <c r="U207" s="1">
        <v>0.28999999999999998</v>
      </c>
      <c r="V207" s="16"/>
      <c r="W207" s="1">
        <v>0</v>
      </c>
      <c r="X207" s="15">
        <v>752.8</v>
      </c>
      <c r="Y207" s="2">
        <v>456.24</v>
      </c>
      <c r="Z207" s="1">
        <v>8</v>
      </c>
      <c r="AA207" s="1">
        <v>2</v>
      </c>
      <c r="AB207" s="1">
        <v>1</v>
      </c>
      <c r="AC207" s="1">
        <v>5</v>
      </c>
      <c r="AD207" s="1">
        <v>3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7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1</v>
      </c>
      <c r="BF207" s="1">
        <v>0</v>
      </c>
      <c r="BG207" s="1">
        <v>0</v>
      </c>
      <c r="BH207" s="1">
        <v>7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1:65">
      <c r="A208" s="1">
        <v>70075</v>
      </c>
      <c r="B208" s="1" t="s">
        <v>231</v>
      </c>
      <c r="C208" s="1">
        <v>25</v>
      </c>
      <c r="D208" s="1">
        <v>285</v>
      </c>
      <c r="E208" s="1" t="s">
        <v>64</v>
      </c>
      <c r="F208" s="1">
        <v>285</v>
      </c>
      <c r="G208" s="1" t="s">
        <v>64</v>
      </c>
      <c r="H208" s="2">
        <v>32.270000000000003</v>
      </c>
      <c r="I208" s="2">
        <v>806.75</v>
      </c>
      <c r="J208" s="10">
        <f t="shared" si="2"/>
        <v>0</v>
      </c>
      <c r="K208" s="11">
        <f t="shared" si="3"/>
        <v>0</v>
      </c>
      <c r="L208" s="1">
        <v>0</v>
      </c>
      <c r="M208" s="1">
        <v>0</v>
      </c>
      <c r="N208" s="77">
        <f>VLOOKUP(A208:A472,'230426'!$A$3:$N$267,14,FALSE)</f>
        <v>0</v>
      </c>
      <c r="O208" s="77">
        <f t="shared" si="4"/>
        <v>0</v>
      </c>
      <c r="P208" s="16"/>
      <c r="Q208" s="1">
        <v>1.44</v>
      </c>
      <c r="R208" s="1">
        <v>0.44</v>
      </c>
      <c r="S208" s="16"/>
      <c r="T208" s="1">
        <v>0</v>
      </c>
      <c r="U208" s="1">
        <v>0</v>
      </c>
      <c r="V208" s="16"/>
      <c r="W208" s="1">
        <v>0</v>
      </c>
      <c r="X208" s="15">
        <v>1161.72</v>
      </c>
      <c r="Y208" s="2">
        <v>354.97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24</v>
      </c>
      <c r="AU208" s="1">
        <v>8</v>
      </c>
      <c r="AV208" s="1">
        <v>0</v>
      </c>
      <c r="AW208" s="1">
        <v>16</v>
      </c>
      <c r="AX208" s="1">
        <v>11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1:65">
      <c r="A209" s="1">
        <v>70063</v>
      </c>
      <c r="B209" s="1" t="s">
        <v>198</v>
      </c>
      <c r="C209" s="1">
        <v>24</v>
      </c>
      <c r="D209" s="1">
        <v>285</v>
      </c>
      <c r="E209" s="1" t="s">
        <v>64</v>
      </c>
      <c r="F209" s="1">
        <v>565</v>
      </c>
      <c r="G209" s="1" t="s">
        <v>94</v>
      </c>
      <c r="H209" s="2">
        <v>34.74</v>
      </c>
      <c r="I209" s="2">
        <v>833.76</v>
      </c>
      <c r="J209" s="10">
        <f t="shared" si="2"/>
        <v>0</v>
      </c>
      <c r="K209" s="11">
        <f t="shared" si="3"/>
        <v>0</v>
      </c>
      <c r="L209" s="1">
        <v>0.21</v>
      </c>
      <c r="M209" s="1">
        <v>0</v>
      </c>
      <c r="N209" s="77">
        <f>VLOOKUP(A209:A473,'230426'!$A$3:$N$267,14,FALSE)</f>
        <v>0</v>
      </c>
      <c r="O209" s="77">
        <f t="shared" si="4"/>
        <v>0</v>
      </c>
      <c r="P209" s="16"/>
      <c r="Q209" s="1">
        <v>1.21</v>
      </c>
      <c r="R209" s="1">
        <v>0.42</v>
      </c>
      <c r="S209" s="16"/>
      <c r="T209" s="1">
        <v>0.02</v>
      </c>
      <c r="U209" s="1">
        <v>0</v>
      </c>
      <c r="V209" s="16"/>
      <c r="W209" s="1">
        <v>0</v>
      </c>
      <c r="X209" s="15">
        <v>1198.53</v>
      </c>
      <c r="Y209" s="2">
        <v>347.4</v>
      </c>
      <c r="Z209" s="1">
        <v>0</v>
      </c>
      <c r="AA209" s="1">
        <v>0</v>
      </c>
      <c r="AB209" s="1">
        <v>4</v>
      </c>
      <c r="AC209" s="1">
        <v>2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8</v>
      </c>
      <c r="AU209" s="1">
        <v>12</v>
      </c>
      <c r="AV209" s="1">
        <v>11</v>
      </c>
      <c r="AW209" s="1">
        <v>8</v>
      </c>
      <c r="AX209" s="1">
        <v>10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1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1:65">
      <c r="A210" s="1">
        <v>79159</v>
      </c>
      <c r="B210" s="1" t="s">
        <v>358</v>
      </c>
      <c r="C210" s="1">
        <v>24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37.53</v>
      </c>
      <c r="I210" s="2">
        <v>900.72</v>
      </c>
      <c r="J210" s="10">
        <f t="shared" si="2"/>
        <v>0</v>
      </c>
      <c r="K210" s="11">
        <f t="shared" si="3"/>
        <v>0</v>
      </c>
      <c r="L210" s="1">
        <v>0.73</v>
      </c>
      <c r="M210" s="1">
        <v>0</v>
      </c>
      <c r="N210" s="77">
        <f>VLOOKUP(A210:A474,'230426'!$A$3:$N$267,14,FALSE)</f>
        <v>0</v>
      </c>
      <c r="O210" s="77">
        <f t="shared" si="4"/>
        <v>0</v>
      </c>
      <c r="P210" s="16"/>
      <c r="Q210" s="1">
        <v>0</v>
      </c>
      <c r="R210" s="1">
        <v>0</v>
      </c>
      <c r="S210" s="16"/>
      <c r="T210" s="1">
        <v>0.27</v>
      </c>
      <c r="U210" s="1">
        <v>0.38</v>
      </c>
      <c r="V210" s="16"/>
      <c r="W210" s="1">
        <v>0</v>
      </c>
      <c r="X210" s="15">
        <v>900.72</v>
      </c>
      <c r="Y210" s="2">
        <v>337.77</v>
      </c>
      <c r="Z210" s="1">
        <v>0</v>
      </c>
      <c r="AA210" s="1">
        <v>0</v>
      </c>
      <c r="AB210" s="1">
        <v>11</v>
      </c>
      <c r="AC210" s="1">
        <v>13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3</v>
      </c>
      <c r="BE210" s="1">
        <v>1</v>
      </c>
      <c r="BF210" s="1">
        <v>2</v>
      </c>
      <c r="BG210" s="1">
        <v>2</v>
      </c>
      <c r="BH210" s="1">
        <v>9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1:65">
      <c r="A211" s="1">
        <v>70982</v>
      </c>
      <c r="B211" s="1" t="s">
        <v>243</v>
      </c>
      <c r="C211" s="1">
        <v>32</v>
      </c>
      <c r="D211" s="1">
        <v>285</v>
      </c>
      <c r="E211" s="1" t="s">
        <v>64</v>
      </c>
      <c r="F211" s="1">
        <v>573</v>
      </c>
      <c r="G211" s="1" t="s">
        <v>87</v>
      </c>
      <c r="H211" s="2">
        <v>32.271900000000002</v>
      </c>
      <c r="I211" s="2">
        <v>1032.7008000000001</v>
      </c>
      <c r="J211" s="10">
        <f t="shared" si="2"/>
        <v>0</v>
      </c>
      <c r="K211" s="11">
        <f t="shared" si="3"/>
        <v>0</v>
      </c>
      <c r="L211" s="1">
        <v>0.27</v>
      </c>
      <c r="M211" s="1">
        <v>0.12</v>
      </c>
      <c r="N211" s="77">
        <f>VLOOKUP(A211:A475,'230426'!$A$3:$N$267,14,FALSE)</f>
        <v>0</v>
      </c>
      <c r="O211" s="77">
        <f t="shared" si="4"/>
        <v>0.12</v>
      </c>
      <c r="P211" s="16"/>
      <c r="Q211" s="1">
        <v>0.61</v>
      </c>
      <c r="R211" s="1">
        <v>0</v>
      </c>
      <c r="S211" s="16"/>
      <c r="T211" s="1">
        <v>0.06</v>
      </c>
      <c r="U211" s="1">
        <v>0.03</v>
      </c>
      <c r="V211" s="16"/>
      <c r="W211" s="1">
        <v>0</v>
      </c>
      <c r="X211" s="15">
        <v>968.16</v>
      </c>
      <c r="Y211" s="2">
        <v>161.36000000000001</v>
      </c>
      <c r="Z211" s="1">
        <v>6</v>
      </c>
      <c r="AA211" s="1">
        <v>1</v>
      </c>
      <c r="AB211" s="1">
        <v>1</v>
      </c>
      <c r="AC211" s="1">
        <v>2</v>
      </c>
      <c r="AD211" s="1">
        <v>4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16</v>
      </c>
      <c r="AU211" s="1">
        <v>7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2</v>
      </c>
      <c r="BG211" s="1">
        <v>0</v>
      </c>
      <c r="BH211" s="1">
        <v>1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1:65">
      <c r="A212" s="1">
        <v>70146</v>
      </c>
      <c r="B212" s="1" t="s">
        <v>313</v>
      </c>
      <c r="C212" s="1">
        <v>20</v>
      </c>
      <c r="D212" s="1">
        <v>285</v>
      </c>
      <c r="E212" s="1" t="s">
        <v>64</v>
      </c>
      <c r="F212" s="1">
        <v>588</v>
      </c>
      <c r="G212" s="1" t="s">
        <v>146</v>
      </c>
      <c r="H212" s="2">
        <v>53.1</v>
      </c>
      <c r="I212" s="2">
        <v>1062</v>
      </c>
      <c r="J212" s="10">
        <f t="shared" si="2"/>
        <v>0</v>
      </c>
      <c r="K212" s="11">
        <f t="shared" si="3"/>
        <v>0</v>
      </c>
      <c r="L212" s="1">
        <v>0.05</v>
      </c>
      <c r="M212" s="1">
        <v>0</v>
      </c>
      <c r="N212" s="77">
        <f>VLOOKUP(A212:A476,'230426'!$A$3:$N$267,14,FALSE)</f>
        <v>0</v>
      </c>
      <c r="O212" s="77">
        <f t="shared" si="4"/>
        <v>0</v>
      </c>
      <c r="P212" s="16"/>
      <c r="Q212" s="1">
        <v>1.08</v>
      </c>
      <c r="R212" s="1">
        <v>0</v>
      </c>
      <c r="S212" s="16"/>
      <c r="T212" s="1">
        <v>0</v>
      </c>
      <c r="U212" s="1">
        <v>0.15</v>
      </c>
      <c r="V212" s="16"/>
      <c r="W212" s="1">
        <v>0</v>
      </c>
      <c r="X212" s="15">
        <v>1194.75</v>
      </c>
      <c r="Y212" s="2">
        <v>159.30000000000001</v>
      </c>
      <c r="Z212" s="1">
        <v>0</v>
      </c>
      <c r="AA212" s="1">
        <v>0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6</v>
      </c>
      <c r="AW212" s="1">
        <v>31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3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1:65">
      <c r="A213" s="1">
        <v>70132</v>
      </c>
      <c r="B213" s="1" t="s">
        <v>223</v>
      </c>
      <c r="C213" s="1">
        <v>18</v>
      </c>
      <c r="D213" s="1">
        <v>285</v>
      </c>
      <c r="E213" s="1" t="s">
        <v>64</v>
      </c>
      <c r="F213" s="1">
        <v>558</v>
      </c>
      <c r="G213" s="1" t="s">
        <v>67</v>
      </c>
      <c r="H213" s="2">
        <v>53.029899999999998</v>
      </c>
      <c r="I213" s="2">
        <v>954.53819999999996</v>
      </c>
      <c r="J213" s="10">
        <f t="shared" si="2"/>
        <v>0</v>
      </c>
      <c r="K213" s="11">
        <f t="shared" si="3"/>
        <v>0</v>
      </c>
      <c r="L213" s="1">
        <v>1.1100000000000001</v>
      </c>
      <c r="M213" s="1">
        <v>0</v>
      </c>
      <c r="N213" s="77">
        <f>VLOOKUP(A213:A477,'230426'!$A$3:$N$267,14,FALSE)</f>
        <v>0</v>
      </c>
      <c r="O213" s="77">
        <f t="shared" si="4"/>
        <v>0</v>
      </c>
      <c r="P213" s="16"/>
      <c r="Q213" s="1">
        <v>0.75</v>
      </c>
      <c r="R213" s="1">
        <v>0.17</v>
      </c>
      <c r="S213" s="16"/>
      <c r="T213" s="1">
        <v>0.03</v>
      </c>
      <c r="U213" s="1">
        <v>0</v>
      </c>
      <c r="V213" s="16"/>
      <c r="W213" s="1">
        <v>0</v>
      </c>
      <c r="X213" s="15">
        <v>1803.02</v>
      </c>
      <c r="Y213" s="2">
        <v>159.09</v>
      </c>
      <c r="Z213" s="1">
        <v>0</v>
      </c>
      <c r="AA213" s="1">
        <v>0</v>
      </c>
      <c r="AB213" s="1">
        <v>13</v>
      </c>
      <c r="AC213" s="1">
        <v>14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5</v>
      </c>
      <c r="AU213" s="1">
        <v>11</v>
      </c>
      <c r="AV213" s="1">
        <v>2</v>
      </c>
      <c r="AW213" s="1">
        <v>2</v>
      </c>
      <c r="AX213" s="1">
        <v>3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1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1:65">
      <c r="A214" s="1">
        <v>70415</v>
      </c>
      <c r="B214" s="1" t="s">
        <v>350</v>
      </c>
      <c r="C214" s="1">
        <v>20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76.3</v>
      </c>
      <c r="I214" s="2">
        <v>1526</v>
      </c>
      <c r="J214" s="10">
        <f t="shared" si="2"/>
        <v>0</v>
      </c>
      <c r="K214" s="11">
        <f t="shared" si="3"/>
        <v>0</v>
      </c>
      <c r="L214" s="1">
        <v>0</v>
      </c>
      <c r="M214" s="1">
        <v>0</v>
      </c>
      <c r="N214" s="77">
        <f>VLOOKUP(A214:A478,'230426'!$A$3:$N$267,14,FALSE)</f>
        <v>0</v>
      </c>
      <c r="O214" s="77">
        <f t="shared" si="4"/>
        <v>0</v>
      </c>
      <c r="P214" s="16"/>
      <c r="Q214" s="1">
        <v>0.5</v>
      </c>
      <c r="R214" s="1">
        <v>0</v>
      </c>
      <c r="S214" s="16"/>
      <c r="T214" s="1">
        <v>0.12</v>
      </c>
      <c r="U214" s="1">
        <v>0.1</v>
      </c>
      <c r="V214" s="16"/>
      <c r="W214" s="1">
        <v>0</v>
      </c>
      <c r="X214" s="15">
        <v>953.75</v>
      </c>
      <c r="Y214" s="2">
        <v>152.6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10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1</v>
      </c>
      <c r="BF214" s="1">
        <v>1</v>
      </c>
      <c r="BG214" s="1">
        <v>2</v>
      </c>
      <c r="BH214" s="1">
        <v>2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1:65">
      <c r="A215" s="1">
        <v>70175</v>
      </c>
      <c r="B215" s="1" t="s">
        <v>317</v>
      </c>
      <c r="C215" s="1">
        <v>20</v>
      </c>
      <c r="D215" s="1">
        <v>285</v>
      </c>
      <c r="E215" s="1" t="s">
        <v>64</v>
      </c>
      <c r="F215" s="1">
        <v>991</v>
      </c>
      <c r="G215" s="1" t="s">
        <v>141</v>
      </c>
      <c r="H215" s="2">
        <v>73.62</v>
      </c>
      <c r="I215" s="2">
        <v>1472.4</v>
      </c>
      <c r="J215" s="10">
        <f t="shared" si="2"/>
        <v>0</v>
      </c>
      <c r="K215" s="11">
        <f t="shared" si="3"/>
        <v>0</v>
      </c>
      <c r="L215" s="1">
        <v>0.1</v>
      </c>
      <c r="M215" s="1">
        <v>0.1</v>
      </c>
      <c r="N215" s="77">
        <f>VLOOKUP(A215:A479,'230426'!$A$3:$N$267,14,FALSE)</f>
        <v>0</v>
      </c>
      <c r="O215" s="77">
        <f t="shared" si="4"/>
        <v>0.1</v>
      </c>
      <c r="P215" s="16"/>
      <c r="Q215" s="1">
        <v>0</v>
      </c>
      <c r="R215" s="1">
        <v>0</v>
      </c>
      <c r="S215" s="16"/>
      <c r="T215" s="1">
        <v>0</v>
      </c>
      <c r="U215" s="1">
        <v>0</v>
      </c>
      <c r="V215" s="16"/>
      <c r="W215" s="1">
        <v>0</v>
      </c>
      <c r="X215" s="15">
        <v>147.24</v>
      </c>
      <c r="Y215" s="2">
        <v>147.24</v>
      </c>
      <c r="Z215" s="1">
        <v>1</v>
      </c>
      <c r="AA215" s="1">
        <v>0</v>
      </c>
      <c r="AB215" s="1">
        <v>0</v>
      </c>
      <c r="AC215" s="1">
        <v>2</v>
      </c>
      <c r="AD215" s="1">
        <v>2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1:65">
      <c r="A216" s="1">
        <v>70352</v>
      </c>
      <c r="B216" s="1" t="s">
        <v>276</v>
      </c>
      <c r="C216" s="1">
        <v>5</v>
      </c>
      <c r="D216" s="1">
        <v>285</v>
      </c>
      <c r="E216" s="1" t="s">
        <v>64</v>
      </c>
      <c r="F216" s="1">
        <v>562</v>
      </c>
      <c r="G216" s="1" t="s">
        <v>65</v>
      </c>
      <c r="H216" s="2">
        <v>61.49</v>
      </c>
      <c r="I216" s="2">
        <v>307.45</v>
      </c>
      <c r="J216" s="10">
        <f t="shared" si="2"/>
        <v>0</v>
      </c>
      <c r="K216" s="11">
        <f t="shared" si="3"/>
        <v>0</v>
      </c>
      <c r="L216" s="1">
        <v>1</v>
      </c>
      <c r="M216" s="1">
        <v>0.8</v>
      </c>
      <c r="N216" s="77">
        <f>VLOOKUP(A216:A480,'230426'!$A$3:$N$267,14,FALSE)</f>
        <v>0</v>
      </c>
      <c r="O216" s="77">
        <f t="shared" si="4"/>
        <v>0.8</v>
      </c>
      <c r="P216" s="16"/>
      <c r="Q216" s="1">
        <v>4.7</v>
      </c>
      <c r="R216" s="1">
        <v>-0.4</v>
      </c>
      <c r="S216" s="16"/>
      <c r="T216" s="1">
        <v>0</v>
      </c>
      <c r="U216" s="1">
        <v>0</v>
      </c>
      <c r="V216" s="16"/>
      <c r="W216" s="1">
        <v>0</v>
      </c>
      <c r="X216" s="15">
        <v>1752.46</v>
      </c>
      <c r="Y216" s="2">
        <v>122.98</v>
      </c>
      <c r="Z216" s="1">
        <v>3</v>
      </c>
      <c r="AA216" s="1">
        <v>2</v>
      </c>
      <c r="AB216" s="1">
        <v>0</v>
      </c>
      <c r="AC216" s="1">
        <v>2</v>
      </c>
      <c r="AD216" s="1">
        <v>4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12</v>
      </c>
      <c r="AU216" s="1">
        <v>16</v>
      </c>
      <c r="AV216" s="1">
        <v>3</v>
      </c>
      <c r="AW216" s="1">
        <v>1</v>
      </c>
      <c r="AX216" s="1">
        <v>-2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1:65">
      <c r="A217" s="1">
        <v>70985</v>
      </c>
      <c r="B217" s="1" t="s">
        <v>227</v>
      </c>
      <c r="C217" s="1">
        <v>20</v>
      </c>
      <c r="D217" s="1">
        <v>285</v>
      </c>
      <c r="E217" s="1" t="s">
        <v>64</v>
      </c>
      <c r="F217" s="1">
        <v>285</v>
      </c>
      <c r="G217" s="1" t="s">
        <v>64</v>
      </c>
      <c r="H217" s="2">
        <v>58.21</v>
      </c>
      <c r="I217" s="2">
        <v>1164.2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77">
        <f>VLOOKUP(A217:A481,'230426'!$A$3:$N$267,14,FALSE)</f>
        <v>0</v>
      </c>
      <c r="O217" s="77">
        <f t="shared" si="4"/>
        <v>0</v>
      </c>
      <c r="P217" s="16"/>
      <c r="Q217" s="1">
        <v>0.25</v>
      </c>
      <c r="R217" s="1">
        <v>0.1</v>
      </c>
      <c r="S217" s="16"/>
      <c r="T217" s="1">
        <v>0</v>
      </c>
      <c r="U217" s="1">
        <v>0</v>
      </c>
      <c r="V217" s="16"/>
      <c r="W217" s="1">
        <v>0</v>
      </c>
      <c r="X217" s="15">
        <v>291.05</v>
      </c>
      <c r="Y217" s="2">
        <v>116.42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1</v>
      </c>
      <c r="AU217" s="1">
        <v>8</v>
      </c>
      <c r="AV217" s="1">
        <v>0</v>
      </c>
      <c r="AW217" s="1">
        <v>0</v>
      </c>
      <c r="AX217" s="1">
        <v>2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1:65">
      <c r="A218" s="1">
        <v>70133</v>
      </c>
      <c r="B218" s="1" t="s">
        <v>293</v>
      </c>
      <c r="C218" s="1">
        <v>24</v>
      </c>
      <c r="D218" s="1">
        <v>285</v>
      </c>
      <c r="E218" s="1" t="s">
        <v>64</v>
      </c>
      <c r="F218" s="1">
        <v>999</v>
      </c>
      <c r="G218" s="1" t="s">
        <v>292</v>
      </c>
      <c r="H218" s="2">
        <v>48.754800000000003</v>
      </c>
      <c r="I218" s="2">
        <v>1170.1152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77">
        <f>VLOOKUP(A218:A482,'230426'!$A$3:$N$267,14,FALSE)</f>
        <v>0</v>
      </c>
      <c r="O218" s="77">
        <f t="shared" si="4"/>
        <v>0</v>
      </c>
      <c r="P218" s="16"/>
      <c r="Q218" s="1">
        <v>0</v>
      </c>
      <c r="R218" s="1">
        <v>0</v>
      </c>
      <c r="S218" s="16"/>
      <c r="T218" s="1">
        <v>0.02</v>
      </c>
      <c r="U218" s="1">
        <v>0.08</v>
      </c>
      <c r="V218" s="16"/>
      <c r="W218" s="1">
        <v>0</v>
      </c>
      <c r="X218" s="15">
        <v>24.38</v>
      </c>
      <c r="Y218" s="2">
        <v>97.51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1</v>
      </c>
      <c r="BH218" s="1">
        <v>2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1:65">
      <c r="A219" s="1">
        <v>10233</v>
      </c>
      <c r="B219" s="1" t="s">
        <v>297</v>
      </c>
      <c r="C219" s="1">
        <v>16</v>
      </c>
      <c r="D219" s="1">
        <v>285</v>
      </c>
      <c r="E219" s="1" t="s">
        <v>64</v>
      </c>
      <c r="F219" s="1">
        <v>565</v>
      </c>
      <c r="G219" s="1" t="s">
        <v>94</v>
      </c>
      <c r="H219" s="2">
        <v>45.31</v>
      </c>
      <c r="I219" s="2">
        <v>724.96</v>
      </c>
      <c r="J219" s="10">
        <f t="shared" si="2"/>
        <v>0</v>
      </c>
      <c r="K219" s="11">
        <f t="shared" si="3"/>
        <v>0</v>
      </c>
      <c r="L219" s="1">
        <v>0</v>
      </c>
      <c r="M219" s="1">
        <v>0</v>
      </c>
      <c r="N219" s="77">
        <f>VLOOKUP(A219:A483,'230426'!$A$3:$N$267,14,FALSE)</f>
        <v>0</v>
      </c>
      <c r="O219" s="77">
        <f t="shared" si="4"/>
        <v>0</v>
      </c>
      <c r="P219" s="16"/>
      <c r="Q219" s="1">
        <v>0</v>
      </c>
      <c r="R219" s="1">
        <v>0</v>
      </c>
      <c r="S219" s="16"/>
      <c r="T219" s="1">
        <v>0.5</v>
      </c>
      <c r="U219" s="1">
        <v>0.06</v>
      </c>
      <c r="V219" s="16"/>
      <c r="W219" s="1">
        <v>0</v>
      </c>
      <c r="X219" s="15">
        <v>362.48</v>
      </c>
      <c r="Y219" s="2">
        <v>45.31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6</v>
      </c>
      <c r="BG219" s="1">
        <v>4</v>
      </c>
      <c r="BH219" s="1">
        <v>1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1:65">
      <c r="A220" s="1">
        <v>70065</v>
      </c>
      <c r="B220" s="1" t="s">
        <v>123</v>
      </c>
      <c r="C220" s="1">
        <v>50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16.4161</v>
      </c>
      <c r="I220" s="2">
        <v>820.80499999999995</v>
      </c>
      <c r="J220" s="10">
        <f t="shared" si="2"/>
        <v>0</v>
      </c>
      <c r="K220" s="11">
        <f t="shared" si="3"/>
        <v>0</v>
      </c>
      <c r="L220" s="1">
        <v>0.2</v>
      </c>
      <c r="M220" s="1">
        <v>0.02</v>
      </c>
      <c r="N220" s="77">
        <f>VLOOKUP(A220:A484,'230426'!$A$3:$N$267,14,FALSE)</f>
        <v>0</v>
      </c>
      <c r="O220" s="77">
        <f t="shared" si="4"/>
        <v>0.02</v>
      </c>
      <c r="P220" s="16"/>
      <c r="Q220" s="1">
        <v>4.8899999999999997</v>
      </c>
      <c r="R220" s="1">
        <v>0.02</v>
      </c>
      <c r="S220" s="16"/>
      <c r="T220" s="1">
        <v>0</v>
      </c>
      <c r="U220" s="1">
        <v>0</v>
      </c>
      <c r="V220" s="16"/>
      <c r="W220" s="1">
        <v>0</v>
      </c>
      <c r="X220" s="15">
        <v>4177.8999999999996</v>
      </c>
      <c r="Y220" s="2">
        <v>32.83</v>
      </c>
      <c r="Z220" s="1">
        <v>10</v>
      </c>
      <c r="AA220" s="1">
        <v>0</v>
      </c>
      <c r="AB220" s="1">
        <v>0</v>
      </c>
      <c r="AC220" s="1">
        <v>0</v>
      </c>
      <c r="AD220" s="1">
        <v>1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206</v>
      </c>
      <c r="AU220" s="1">
        <v>77</v>
      </c>
      <c r="AV220" s="1">
        <v>0</v>
      </c>
      <c r="AW220" s="1">
        <v>0</v>
      </c>
      <c r="AX220" s="1">
        <v>1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1:65">
      <c r="A221" s="1">
        <v>70108</v>
      </c>
      <c r="B221" s="1" t="s">
        <v>295</v>
      </c>
      <c r="C221" s="1">
        <v>70</v>
      </c>
      <c r="D221" s="1">
        <v>285</v>
      </c>
      <c r="E221" s="1" t="s">
        <v>64</v>
      </c>
      <c r="F221" s="1">
        <v>28</v>
      </c>
      <c r="G221" s="1" t="s">
        <v>98</v>
      </c>
      <c r="H221" s="2">
        <v>13.911099999999999</v>
      </c>
      <c r="I221" s="2">
        <v>973.77700000000004</v>
      </c>
      <c r="J221" s="10">
        <f t="shared" si="2"/>
        <v>0</v>
      </c>
      <c r="K221" s="11">
        <f t="shared" si="3"/>
        <v>0</v>
      </c>
      <c r="L221" s="1">
        <v>0</v>
      </c>
      <c r="M221" s="1">
        <v>0</v>
      </c>
      <c r="N221" s="77">
        <f>VLOOKUP(A221:A485,'230426'!$A$3:$N$267,14,FALSE)</f>
        <v>0</v>
      </c>
      <c r="O221" s="77">
        <f t="shared" si="4"/>
        <v>0</v>
      </c>
      <c r="P221" s="16"/>
      <c r="Q221" s="1">
        <v>0</v>
      </c>
      <c r="R221" s="1">
        <v>0.01</v>
      </c>
      <c r="S221" s="16"/>
      <c r="T221" s="1">
        <v>0.04</v>
      </c>
      <c r="U221" s="1">
        <v>0</v>
      </c>
      <c r="V221" s="16"/>
      <c r="W221" s="1">
        <v>0</v>
      </c>
      <c r="X221" s="15">
        <v>41.73</v>
      </c>
      <c r="Y221" s="2">
        <v>13.91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1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3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1:65">
      <c r="A222" s="1">
        <v>70119</v>
      </c>
      <c r="B222" s="1" t="s">
        <v>264</v>
      </c>
      <c r="C222" s="1">
        <v>16</v>
      </c>
      <c r="D222" s="1">
        <v>285</v>
      </c>
      <c r="E222" s="1" t="s">
        <v>64</v>
      </c>
      <c r="F222" s="1">
        <v>573</v>
      </c>
      <c r="G222" s="1" t="s">
        <v>87</v>
      </c>
      <c r="H222" s="2">
        <v>61.95</v>
      </c>
      <c r="I222" s="2">
        <v>991.2</v>
      </c>
      <c r="J222" s="10">
        <f t="shared" si="2"/>
        <v>0</v>
      </c>
      <c r="K222" s="11">
        <f t="shared" si="3"/>
        <v>0</v>
      </c>
      <c r="L222" s="1">
        <v>0.25</v>
      </c>
      <c r="M222" s="1">
        <v>0</v>
      </c>
      <c r="N222" s="77">
        <f>VLOOKUP(A222:A486,'230426'!$A$3:$N$267,14,FALSE)</f>
        <v>0</v>
      </c>
      <c r="O222" s="77">
        <f t="shared" si="4"/>
        <v>0</v>
      </c>
      <c r="P222" s="16"/>
      <c r="Q222" s="1">
        <v>5.47</v>
      </c>
      <c r="R222" s="1">
        <v>0</v>
      </c>
      <c r="S222" s="16"/>
      <c r="T222" s="1">
        <v>0.62</v>
      </c>
      <c r="U222" s="1">
        <v>0</v>
      </c>
      <c r="V222" s="16"/>
      <c r="W222" s="1">
        <v>0</v>
      </c>
      <c r="X222" s="14">
        <v>6287.92</v>
      </c>
      <c r="Y222" s="2">
        <v>0</v>
      </c>
      <c r="Z222" s="1">
        <v>1</v>
      </c>
      <c r="AA222" s="1">
        <v>1</v>
      </c>
      <c r="AB222" s="1">
        <v>1</v>
      </c>
      <c r="AC222" s="1">
        <v>3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36</v>
      </c>
      <c r="AU222" s="1">
        <v>16</v>
      </c>
      <c r="AV222" s="1">
        <v>36</v>
      </c>
      <c r="AW222" s="1">
        <v>15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2</v>
      </c>
      <c r="BE222" s="1">
        <v>4</v>
      </c>
      <c r="BF222" s="1">
        <v>4</v>
      </c>
      <c r="BG222" s="1">
        <v>4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1:65">
      <c r="A223" s="1">
        <v>70361</v>
      </c>
      <c r="B223" s="1" t="s">
        <v>271</v>
      </c>
      <c r="C223" s="1">
        <v>15</v>
      </c>
      <c r="D223" s="1">
        <v>285</v>
      </c>
      <c r="E223" s="1" t="s">
        <v>64</v>
      </c>
      <c r="F223" s="1">
        <v>562</v>
      </c>
      <c r="G223" s="1" t="s">
        <v>65</v>
      </c>
      <c r="H223" s="2">
        <v>30.07</v>
      </c>
      <c r="I223" s="2">
        <v>451.05</v>
      </c>
      <c r="J223" s="10">
        <f t="shared" si="2"/>
        <v>0</v>
      </c>
      <c r="K223" s="11">
        <f t="shared" si="3"/>
        <v>0</v>
      </c>
      <c r="L223" s="1">
        <v>1.17</v>
      </c>
      <c r="M223" s="1">
        <v>-7.0000000000000007E-2</v>
      </c>
      <c r="N223" s="77">
        <f>VLOOKUP(A223:A487,'230426'!$A$3:$N$267,14,FALSE)</f>
        <v>3</v>
      </c>
      <c r="O223" s="77">
        <f t="shared" si="4"/>
        <v>2.93</v>
      </c>
      <c r="P223" s="16"/>
      <c r="Q223" s="1">
        <v>4.2</v>
      </c>
      <c r="R223" s="1">
        <v>0</v>
      </c>
      <c r="S223" s="16"/>
      <c r="T223" s="1">
        <v>2.17</v>
      </c>
      <c r="U223" s="1">
        <v>7.0000000000000007E-2</v>
      </c>
      <c r="V223" s="16"/>
      <c r="W223" s="1">
        <v>0</v>
      </c>
      <c r="X223" s="15">
        <v>3397.91</v>
      </c>
      <c r="Y223" s="2">
        <v>0</v>
      </c>
      <c r="Z223" s="1">
        <v>10</v>
      </c>
      <c r="AA223" s="1">
        <v>7</v>
      </c>
      <c r="AB223" s="1">
        <v>1</v>
      </c>
      <c r="AC223" s="1">
        <v>6</v>
      </c>
      <c r="AD223" s="1">
        <v>-1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51</v>
      </c>
      <c r="AW223" s="1">
        <v>24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8</v>
      </c>
      <c r="BF223" s="1">
        <v>26</v>
      </c>
      <c r="BG223" s="1">
        <v>5</v>
      </c>
      <c r="BH223" s="1">
        <v>1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1:65">
      <c r="A224" s="1">
        <v>70407</v>
      </c>
      <c r="B224" s="1" t="s">
        <v>220</v>
      </c>
      <c r="C224" s="1">
        <v>20</v>
      </c>
      <c r="D224" s="1">
        <v>285</v>
      </c>
      <c r="E224" s="1" t="s">
        <v>64</v>
      </c>
      <c r="F224" s="1">
        <v>557</v>
      </c>
      <c r="G224" s="1" t="s">
        <v>69</v>
      </c>
      <c r="H224" s="2">
        <v>71.849999999999994</v>
      </c>
      <c r="I224" s="2">
        <v>1437</v>
      </c>
      <c r="J224" s="10">
        <f t="shared" si="2"/>
        <v>0</v>
      </c>
      <c r="K224" s="11">
        <f t="shared" si="3"/>
        <v>0</v>
      </c>
      <c r="L224" s="1">
        <v>0</v>
      </c>
      <c r="M224" s="1">
        <v>0</v>
      </c>
      <c r="N224" s="77">
        <f>VLOOKUP(A224:A488,'230426'!$A$3:$N$267,14,FALSE)</f>
        <v>0</v>
      </c>
      <c r="O224" s="77">
        <f t="shared" si="4"/>
        <v>0</v>
      </c>
      <c r="P224" s="16"/>
      <c r="Q224" s="1">
        <v>1.2</v>
      </c>
      <c r="R224" s="1">
        <v>0</v>
      </c>
      <c r="S224" s="16"/>
      <c r="T224" s="1">
        <v>0.32</v>
      </c>
      <c r="U224" s="1">
        <v>0</v>
      </c>
      <c r="V224" s="16"/>
      <c r="W224" s="1">
        <v>0</v>
      </c>
      <c r="X224" s="15">
        <v>2191.42</v>
      </c>
      <c r="Y224" s="2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17</v>
      </c>
      <c r="AW224" s="1">
        <v>14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1</v>
      </c>
      <c r="BE224" s="1">
        <v>11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1:65">
      <c r="A225" s="1">
        <v>70231</v>
      </c>
      <c r="B225" s="1" t="s">
        <v>331</v>
      </c>
      <c r="C225" s="1">
        <v>12</v>
      </c>
      <c r="D225" s="1">
        <v>285</v>
      </c>
      <c r="E225" s="1" t="s">
        <v>64</v>
      </c>
      <c r="F225" s="1">
        <v>558</v>
      </c>
      <c r="G225" s="1" t="s">
        <v>67</v>
      </c>
      <c r="H225" s="2">
        <v>66.930000000000007</v>
      </c>
      <c r="I225" s="2">
        <v>803.16</v>
      </c>
      <c r="J225" s="10">
        <f t="shared" si="2"/>
        <v>0</v>
      </c>
      <c r="K225" s="11">
        <f t="shared" si="3"/>
        <v>0</v>
      </c>
      <c r="L225" s="1">
        <v>0</v>
      </c>
      <c r="M225" s="1">
        <v>0</v>
      </c>
      <c r="N225" s="77">
        <f>VLOOKUP(A225:A489,'230426'!$A$3:$N$267,14,FALSE)</f>
        <v>0</v>
      </c>
      <c r="O225" s="77">
        <f t="shared" si="4"/>
        <v>0</v>
      </c>
      <c r="P225" s="16"/>
      <c r="Q225" s="1">
        <v>2.25</v>
      </c>
      <c r="R225" s="1">
        <v>0</v>
      </c>
      <c r="S225" s="16"/>
      <c r="T225" s="1">
        <v>0.12</v>
      </c>
      <c r="U225" s="1">
        <v>0</v>
      </c>
      <c r="V225" s="16"/>
      <c r="W225" s="1">
        <v>0</v>
      </c>
      <c r="X225" s="15">
        <v>1907.5</v>
      </c>
      <c r="Y225" s="2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27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1:65">
      <c r="A226" s="1">
        <v>70323</v>
      </c>
      <c r="B226" s="1" t="s">
        <v>339</v>
      </c>
      <c r="C226" s="1">
        <v>8</v>
      </c>
      <c r="D226" s="1">
        <v>285</v>
      </c>
      <c r="E226" s="1" t="s">
        <v>64</v>
      </c>
      <c r="F226" s="1">
        <v>285</v>
      </c>
      <c r="G226" s="1" t="s">
        <v>64</v>
      </c>
      <c r="H226" s="2">
        <v>86.99</v>
      </c>
      <c r="I226" s="2">
        <v>695.92</v>
      </c>
      <c r="J226" s="10">
        <f t="shared" si="2"/>
        <v>0</v>
      </c>
      <c r="K226" s="11">
        <f t="shared" si="3"/>
        <v>0</v>
      </c>
      <c r="L226" s="1">
        <v>1.19</v>
      </c>
      <c r="M226" s="1">
        <v>0</v>
      </c>
      <c r="N226" s="77">
        <f>VLOOKUP(A226:A490,'230426'!$A$3:$N$267,14,FALSE)</f>
        <v>0</v>
      </c>
      <c r="O226" s="77">
        <f t="shared" si="4"/>
        <v>0</v>
      </c>
      <c r="P226" s="16"/>
      <c r="Q226" s="1">
        <v>0.25</v>
      </c>
      <c r="R226" s="1">
        <v>0</v>
      </c>
      <c r="S226" s="16"/>
      <c r="T226" s="1">
        <v>0</v>
      </c>
      <c r="U226" s="1">
        <v>0</v>
      </c>
      <c r="V226" s="16"/>
      <c r="W226" s="1">
        <v>0</v>
      </c>
      <c r="X226" s="15">
        <v>1000.38</v>
      </c>
      <c r="Y226" s="2">
        <v>0</v>
      </c>
      <c r="Z226" s="1">
        <v>0</v>
      </c>
      <c r="AA226" s="1">
        <v>0</v>
      </c>
      <c r="AB226" s="1">
        <v>8</v>
      </c>
      <c r="AC226" s="1">
        <v>3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1</v>
      </c>
      <c r="AW226" s="1">
        <v>2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1:65">
      <c r="A227" s="1">
        <v>70049</v>
      </c>
      <c r="B227" s="1" t="s">
        <v>302</v>
      </c>
      <c r="C227" s="1">
        <v>18</v>
      </c>
      <c r="D227" s="1">
        <v>285</v>
      </c>
      <c r="E227" s="1" t="s">
        <v>64</v>
      </c>
      <c r="F227" s="1">
        <v>558</v>
      </c>
      <c r="G227" s="1" t="s">
        <v>67</v>
      </c>
      <c r="H227" s="2">
        <v>45.62</v>
      </c>
      <c r="I227" s="2">
        <v>821.16</v>
      </c>
      <c r="J227" s="10">
        <f t="shared" si="2"/>
        <v>0</v>
      </c>
      <c r="K227" s="11">
        <f t="shared" si="3"/>
        <v>0</v>
      </c>
      <c r="L227" s="1">
        <v>0.31</v>
      </c>
      <c r="M227" s="1">
        <v>0</v>
      </c>
      <c r="N227" s="77">
        <f>VLOOKUP(A227:A491,'230426'!$A$3:$N$267,14,FALSE)</f>
        <v>0</v>
      </c>
      <c r="O227" s="77">
        <f t="shared" si="4"/>
        <v>0</v>
      </c>
      <c r="P227" s="16"/>
      <c r="Q227" s="1">
        <v>0</v>
      </c>
      <c r="R227" s="1">
        <v>0</v>
      </c>
      <c r="S227" s="16"/>
      <c r="T227" s="1">
        <v>0.14000000000000001</v>
      </c>
      <c r="U227" s="1">
        <v>0</v>
      </c>
      <c r="V227" s="16"/>
      <c r="W227" s="1">
        <v>0</v>
      </c>
      <c r="X227" s="15">
        <v>364.96</v>
      </c>
      <c r="Y227" s="2">
        <v>0</v>
      </c>
      <c r="Z227" s="1">
        <v>0</v>
      </c>
      <c r="AA227" s="1">
        <v>0</v>
      </c>
      <c r="AB227" s="1">
        <v>5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2</v>
      </c>
      <c r="BG227" s="1">
        <v>1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1:65">
      <c r="A228" s="1">
        <v>70321</v>
      </c>
      <c r="B228" s="1" t="s">
        <v>338</v>
      </c>
      <c r="C228" s="1">
        <v>24</v>
      </c>
      <c r="D228" s="1">
        <v>285</v>
      </c>
      <c r="E228" s="1" t="s">
        <v>64</v>
      </c>
      <c r="F228" s="1">
        <v>285</v>
      </c>
      <c r="G228" s="1" t="s">
        <v>64</v>
      </c>
      <c r="H228" s="2">
        <v>36.869999999999997</v>
      </c>
      <c r="I228" s="2">
        <v>884.88</v>
      </c>
      <c r="J228" s="10">
        <f t="shared" si="2"/>
        <v>0</v>
      </c>
      <c r="K228" s="11">
        <f t="shared" si="3"/>
        <v>0</v>
      </c>
      <c r="L228" s="1">
        <v>0.38</v>
      </c>
      <c r="M228" s="1">
        <v>0</v>
      </c>
      <c r="N228" s="77">
        <f>VLOOKUP(A228:A492,'230426'!$A$3:$N$267,14,FALSE)</f>
        <v>0</v>
      </c>
      <c r="O228" s="77">
        <f t="shared" si="4"/>
        <v>0</v>
      </c>
      <c r="P228" s="16"/>
      <c r="Q228" s="1">
        <v>0</v>
      </c>
      <c r="R228" s="1">
        <v>0</v>
      </c>
      <c r="S228" s="16"/>
      <c r="T228" s="1">
        <v>0</v>
      </c>
      <c r="U228" s="1">
        <v>0</v>
      </c>
      <c r="V228" s="16"/>
      <c r="W228" s="1">
        <v>0</v>
      </c>
      <c r="X228" s="15">
        <v>331.83</v>
      </c>
      <c r="Y228" s="2">
        <v>0</v>
      </c>
      <c r="Z228" s="1">
        <v>0</v>
      </c>
      <c r="AA228" s="1">
        <v>0</v>
      </c>
      <c r="AB228" s="1">
        <v>7</v>
      </c>
      <c r="AC228" s="1">
        <v>4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1:65">
      <c r="A229" s="1">
        <v>70088</v>
      </c>
      <c r="B229" s="1" t="s">
        <v>306</v>
      </c>
      <c r="C229" s="1">
        <v>16</v>
      </c>
      <c r="D229" s="1">
        <v>285</v>
      </c>
      <c r="E229" s="1" t="s">
        <v>64</v>
      </c>
      <c r="F229" s="1">
        <v>558</v>
      </c>
      <c r="G229" s="1" t="s">
        <v>67</v>
      </c>
      <c r="H229" s="2">
        <v>54.07</v>
      </c>
      <c r="I229" s="2">
        <v>865.12</v>
      </c>
      <c r="J229" s="10">
        <f t="shared" si="2"/>
        <v>0</v>
      </c>
      <c r="K229" s="11">
        <f t="shared" si="3"/>
        <v>0</v>
      </c>
      <c r="L229" s="1">
        <v>0</v>
      </c>
      <c r="M229" s="1">
        <v>0</v>
      </c>
      <c r="N229" s="77">
        <f>VLOOKUP(A229:A493,'230426'!$A$3:$N$267,14,FALSE)</f>
        <v>0</v>
      </c>
      <c r="O229" s="77">
        <f t="shared" si="4"/>
        <v>0</v>
      </c>
      <c r="P229" s="16"/>
      <c r="Q229" s="1">
        <v>0</v>
      </c>
      <c r="R229" s="1">
        <v>0</v>
      </c>
      <c r="S229" s="16"/>
      <c r="T229" s="1">
        <v>0.38</v>
      </c>
      <c r="U229" s="1">
        <v>0</v>
      </c>
      <c r="V229" s="16"/>
      <c r="W229" s="1">
        <v>0</v>
      </c>
      <c r="X229" s="15">
        <v>324.42</v>
      </c>
      <c r="Y229" s="2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6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1:65">
      <c r="A230" s="1">
        <v>70198</v>
      </c>
      <c r="B230" s="1" t="s">
        <v>329</v>
      </c>
      <c r="C230" s="1">
        <v>10</v>
      </c>
      <c r="D230" s="1">
        <v>285</v>
      </c>
      <c r="E230" s="1" t="s">
        <v>64</v>
      </c>
      <c r="F230" s="1">
        <v>558</v>
      </c>
      <c r="G230" s="1" t="s">
        <v>67</v>
      </c>
      <c r="H230" s="2">
        <v>79.13</v>
      </c>
      <c r="I230" s="2">
        <v>791.3</v>
      </c>
      <c r="J230" s="10">
        <f t="shared" si="2"/>
        <v>0</v>
      </c>
      <c r="K230" s="11">
        <f t="shared" si="3"/>
        <v>0</v>
      </c>
      <c r="L230" s="1">
        <v>0.2</v>
      </c>
      <c r="M230" s="1">
        <v>0</v>
      </c>
      <c r="N230" s="77">
        <f>VLOOKUP(A230:A494,'230426'!$A$3:$N$267,14,FALSE)</f>
        <v>0</v>
      </c>
      <c r="O230" s="77">
        <f t="shared" si="4"/>
        <v>0</v>
      </c>
      <c r="P230" s="16"/>
      <c r="Q230" s="1">
        <v>0</v>
      </c>
      <c r="R230" s="1">
        <v>0</v>
      </c>
      <c r="S230" s="16"/>
      <c r="T230" s="1">
        <v>0</v>
      </c>
      <c r="U230" s="1">
        <v>0</v>
      </c>
      <c r="V230" s="16"/>
      <c r="W230" s="1">
        <v>0</v>
      </c>
      <c r="X230" s="15">
        <v>158.26</v>
      </c>
      <c r="Y230" s="2">
        <v>0</v>
      </c>
      <c r="Z230" s="1">
        <v>0</v>
      </c>
      <c r="AA230" s="1">
        <v>0</v>
      </c>
      <c r="AB230" s="1">
        <v>2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1:65">
      <c r="A231" s="1">
        <v>70165</v>
      </c>
      <c r="B231" s="1" t="s">
        <v>314</v>
      </c>
      <c r="C231" s="1">
        <v>24</v>
      </c>
      <c r="D231" s="1">
        <v>285</v>
      </c>
      <c r="E231" s="1" t="s">
        <v>64</v>
      </c>
      <c r="F231" s="1">
        <v>998</v>
      </c>
      <c r="G231" s="1" t="s">
        <v>266</v>
      </c>
      <c r="H231" s="2">
        <v>40.15</v>
      </c>
      <c r="I231" s="2">
        <v>963.6</v>
      </c>
      <c r="J231" s="10">
        <f t="shared" si="2"/>
        <v>0</v>
      </c>
      <c r="K231" s="11">
        <f t="shared" si="3"/>
        <v>0</v>
      </c>
      <c r="L231" s="1">
        <v>0</v>
      </c>
      <c r="M231" s="1">
        <v>0</v>
      </c>
      <c r="N231" s="77">
        <f>VLOOKUP(A231:A495,'230426'!$A$3:$N$267,14,FALSE)</f>
        <v>0</v>
      </c>
      <c r="O231" s="77">
        <f t="shared" si="4"/>
        <v>0</v>
      </c>
      <c r="P231" s="16"/>
      <c r="Q231" s="1">
        <v>0</v>
      </c>
      <c r="R231" s="1">
        <v>0</v>
      </c>
      <c r="S231" s="16"/>
      <c r="T231" s="1">
        <v>0.08</v>
      </c>
      <c r="U231" s="1">
        <v>0</v>
      </c>
      <c r="V231" s="16"/>
      <c r="W231" s="1">
        <v>0</v>
      </c>
      <c r="X231" s="15">
        <v>80.3</v>
      </c>
      <c r="Y231" s="2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1</v>
      </c>
      <c r="BG231" s="1">
        <v>2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1:65">
      <c r="A232" s="1">
        <v>70191</v>
      </c>
      <c r="B232" s="1" t="s">
        <v>323</v>
      </c>
      <c r="C232" s="1">
        <v>10</v>
      </c>
      <c r="D232" s="1">
        <v>285</v>
      </c>
      <c r="E232" s="1" t="s">
        <v>64</v>
      </c>
      <c r="F232" s="1">
        <v>558</v>
      </c>
      <c r="G232" s="1" t="s">
        <v>67</v>
      </c>
      <c r="H232" s="2">
        <v>79.13</v>
      </c>
      <c r="I232" s="2">
        <v>791.3</v>
      </c>
      <c r="J232" s="10">
        <f t="shared" si="2"/>
        <v>0</v>
      </c>
      <c r="K232" s="11">
        <f t="shared" si="3"/>
        <v>0</v>
      </c>
      <c r="L232" s="1">
        <v>0.1</v>
      </c>
      <c r="M232" s="1">
        <v>0</v>
      </c>
      <c r="N232" s="77">
        <f>VLOOKUP(A232:A496,'230426'!$A$3:$N$267,14,FALSE)</f>
        <v>0</v>
      </c>
      <c r="O232" s="77">
        <f t="shared" si="4"/>
        <v>0</v>
      </c>
      <c r="P232" s="16"/>
      <c r="Q232" s="1">
        <v>0</v>
      </c>
      <c r="R232" s="1">
        <v>0</v>
      </c>
      <c r="S232" s="16"/>
      <c r="T232" s="1">
        <v>0</v>
      </c>
      <c r="U232" s="1">
        <v>0</v>
      </c>
      <c r="V232" s="16"/>
      <c r="W232" s="1">
        <v>0</v>
      </c>
      <c r="X232" s="15">
        <v>79.13</v>
      </c>
      <c r="Y232" s="2">
        <v>0</v>
      </c>
      <c r="Z232" s="1">
        <v>0</v>
      </c>
      <c r="AA232" s="1">
        <v>0</v>
      </c>
      <c r="AB232" s="1">
        <v>0</v>
      </c>
      <c r="AC232" s="1">
        <v>2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1:65">
      <c r="A233" s="1">
        <v>70980</v>
      </c>
      <c r="B233" s="1" t="s">
        <v>355</v>
      </c>
      <c r="C233" s="1">
        <v>15</v>
      </c>
      <c r="D233" s="1">
        <v>285</v>
      </c>
      <c r="E233" s="1" t="s">
        <v>64</v>
      </c>
      <c r="F233" s="1">
        <v>562</v>
      </c>
      <c r="G233" s="1" t="s">
        <v>65</v>
      </c>
      <c r="H233" s="2">
        <v>28.82</v>
      </c>
      <c r="I233" s="2">
        <v>432.3</v>
      </c>
      <c r="J233" s="10">
        <f t="shared" si="2"/>
        <v>0</v>
      </c>
      <c r="K233" s="11">
        <f t="shared" si="3"/>
        <v>0</v>
      </c>
      <c r="L233" s="1">
        <v>0</v>
      </c>
      <c r="M233" s="1">
        <v>0</v>
      </c>
      <c r="N233" s="77">
        <f>VLOOKUP(A233:A497,'230426'!$A$3:$N$267,14,FALSE)</f>
        <v>0</v>
      </c>
      <c r="O233" s="77">
        <f t="shared" si="4"/>
        <v>0</v>
      </c>
      <c r="P233" s="16"/>
      <c r="Q233" s="1">
        <v>0</v>
      </c>
      <c r="R233" s="1">
        <v>0</v>
      </c>
      <c r="S233" s="16"/>
      <c r="T233" s="1">
        <v>0.1</v>
      </c>
      <c r="U233" s="1">
        <v>0</v>
      </c>
      <c r="V233" s="16"/>
      <c r="W233" s="1">
        <v>0</v>
      </c>
      <c r="X233" s="15">
        <v>43.23</v>
      </c>
      <c r="Y233" s="2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3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1:65">
      <c r="A234" s="1">
        <v>70413</v>
      </c>
      <c r="B234" s="1" t="s">
        <v>348</v>
      </c>
      <c r="C234" s="1">
        <v>16</v>
      </c>
      <c r="D234" s="1">
        <v>285</v>
      </c>
      <c r="E234" s="1" t="s">
        <v>64</v>
      </c>
      <c r="F234" s="1">
        <v>387</v>
      </c>
      <c r="G234" s="1" t="s">
        <v>94</v>
      </c>
      <c r="H234" s="2">
        <v>19.100000000000001</v>
      </c>
      <c r="I234" s="2">
        <v>305.60000000000002</v>
      </c>
      <c r="J234" s="10">
        <f t="shared" si="2"/>
        <v>0</v>
      </c>
      <c r="K234" s="11">
        <f t="shared" si="3"/>
        <v>0</v>
      </c>
      <c r="L234" s="1">
        <v>0.06</v>
      </c>
      <c r="M234" s="1">
        <v>0</v>
      </c>
      <c r="N234" s="77">
        <f>VLOOKUP(A234:A498,'230426'!$A$3:$N$267,14,FALSE)</f>
        <v>0</v>
      </c>
      <c r="O234" s="77">
        <f t="shared" si="4"/>
        <v>0</v>
      </c>
      <c r="P234" s="16"/>
      <c r="Q234" s="1">
        <v>0</v>
      </c>
      <c r="R234" s="1">
        <v>0</v>
      </c>
      <c r="S234" s="16"/>
      <c r="T234" s="1">
        <v>0</v>
      </c>
      <c r="U234" s="1">
        <v>0</v>
      </c>
      <c r="V234" s="16"/>
      <c r="W234" s="1">
        <v>0</v>
      </c>
      <c r="X234" s="15">
        <v>19.100000000000001</v>
      </c>
      <c r="Y234" s="2">
        <v>0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1:65">
      <c r="A235" s="1">
        <v>307</v>
      </c>
      <c r="B235" s="1" t="s">
        <v>296</v>
      </c>
      <c r="C235" s="1">
        <v>10</v>
      </c>
      <c r="D235" s="1">
        <v>285</v>
      </c>
      <c r="E235" s="1" t="s">
        <v>64</v>
      </c>
      <c r="F235" s="1">
        <v>285</v>
      </c>
      <c r="G235" s="1" t="s">
        <v>64</v>
      </c>
      <c r="H235" s="2">
        <v>79.13</v>
      </c>
      <c r="I235" s="2">
        <v>791.3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77">
        <f>VLOOKUP(A235:A499,'230426'!$A$3:$N$267,14,FALSE)</f>
        <v>0</v>
      </c>
      <c r="O235" s="77">
        <f t="shared" si="4"/>
        <v>0</v>
      </c>
      <c r="P235" s="16"/>
      <c r="Q235" s="1">
        <v>0</v>
      </c>
      <c r="R235" s="1">
        <v>0</v>
      </c>
      <c r="S235" s="16"/>
      <c r="T235" s="1">
        <v>0</v>
      </c>
      <c r="U235" s="1">
        <v>0</v>
      </c>
      <c r="V235" s="16"/>
      <c r="W235" s="1">
        <v>0</v>
      </c>
      <c r="X235" s="15">
        <v>0</v>
      </c>
      <c r="Y235" s="2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1:65">
      <c r="A236" s="1">
        <v>44289</v>
      </c>
      <c r="B236" s="1" t="s">
        <v>298</v>
      </c>
      <c r="C236" s="1">
        <v>16</v>
      </c>
      <c r="D236" s="1">
        <v>285</v>
      </c>
      <c r="E236" s="1" t="s">
        <v>64</v>
      </c>
      <c r="F236" s="1">
        <v>285</v>
      </c>
      <c r="G236" s="1" t="s">
        <v>64</v>
      </c>
      <c r="H236" s="2">
        <v>54.11</v>
      </c>
      <c r="I236" s="2">
        <v>865.76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77">
        <f>VLOOKUP(A236:A500,'230426'!$A$3:$N$267,14,FALSE)</f>
        <v>0</v>
      </c>
      <c r="O236" s="77">
        <f t="shared" si="4"/>
        <v>0</v>
      </c>
      <c r="P236" s="16"/>
      <c r="Q236" s="1">
        <v>0</v>
      </c>
      <c r="R236" s="1">
        <v>0</v>
      </c>
      <c r="S236" s="16"/>
      <c r="T236" s="1">
        <v>0</v>
      </c>
      <c r="U236" s="1">
        <v>0</v>
      </c>
      <c r="V236" s="16"/>
      <c r="W236" s="1">
        <v>0</v>
      </c>
      <c r="X236" s="15">
        <v>0</v>
      </c>
      <c r="Y236" s="2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1:65">
      <c r="A237" s="1">
        <v>44290</v>
      </c>
      <c r="B237" s="1" t="s">
        <v>299</v>
      </c>
      <c r="C237" s="1">
        <v>16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53.03</v>
      </c>
      <c r="I237" s="2">
        <v>848.48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77">
        <f>VLOOKUP(A237:A501,'230426'!$A$3:$N$267,14,FALSE)</f>
        <v>0</v>
      </c>
      <c r="O237" s="77">
        <f t="shared" si="4"/>
        <v>0</v>
      </c>
      <c r="P237" s="16"/>
      <c r="Q237" s="1">
        <v>0</v>
      </c>
      <c r="R237" s="1">
        <v>0</v>
      </c>
      <c r="S237" s="16"/>
      <c r="T237" s="1">
        <v>0</v>
      </c>
      <c r="U237" s="1">
        <v>0</v>
      </c>
      <c r="V237" s="16"/>
      <c r="W237" s="1">
        <v>0</v>
      </c>
      <c r="X237" s="15">
        <v>0</v>
      </c>
      <c r="Y237" s="2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1:65">
      <c r="A238" s="1">
        <v>44401</v>
      </c>
      <c r="B238" s="1" t="s">
        <v>300</v>
      </c>
      <c r="C238" s="1">
        <v>16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54.11</v>
      </c>
      <c r="I238" s="2">
        <v>865.76</v>
      </c>
      <c r="J238" s="10">
        <f t="shared" si="2"/>
        <v>0</v>
      </c>
      <c r="K238" s="11">
        <f t="shared" si="3"/>
        <v>0</v>
      </c>
      <c r="L238" s="1">
        <v>0</v>
      </c>
      <c r="M238" s="1">
        <v>0</v>
      </c>
      <c r="N238" s="77">
        <f>VLOOKUP(A238:A502,'230426'!$A$3:$N$267,14,FALSE)</f>
        <v>0</v>
      </c>
      <c r="O238" s="77">
        <f t="shared" si="4"/>
        <v>0</v>
      </c>
      <c r="P238" s="16"/>
      <c r="Q238" s="1">
        <v>0</v>
      </c>
      <c r="R238" s="1">
        <v>0</v>
      </c>
      <c r="S238" s="16"/>
      <c r="T238" s="1">
        <v>0</v>
      </c>
      <c r="U238" s="1">
        <v>0</v>
      </c>
      <c r="V238" s="16"/>
      <c r="W238" s="1">
        <v>0</v>
      </c>
      <c r="X238" s="15">
        <v>0</v>
      </c>
      <c r="Y238" s="2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1:65">
      <c r="A239" s="1">
        <v>70057</v>
      </c>
      <c r="B239" s="1" t="s">
        <v>303</v>
      </c>
      <c r="C239" s="1">
        <v>6</v>
      </c>
      <c r="D239" s="1">
        <v>285</v>
      </c>
      <c r="E239" s="1" t="s">
        <v>64</v>
      </c>
      <c r="F239" s="1">
        <v>998</v>
      </c>
      <c r="G239" s="1" t="s">
        <v>266</v>
      </c>
      <c r="H239" s="2">
        <v>138.214</v>
      </c>
      <c r="I239" s="2">
        <v>829.28399999999999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77">
        <f>VLOOKUP(A239:A503,'230426'!$A$3:$N$267,14,FALSE)</f>
        <v>0</v>
      </c>
      <c r="O239" s="77">
        <f t="shared" si="4"/>
        <v>0</v>
      </c>
      <c r="P239" s="16"/>
      <c r="Q239" s="1">
        <v>0</v>
      </c>
      <c r="R239" s="1">
        <v>0</v>
      </c>
      <c r="S239" s="16"/>
      <c r="T239" s="1">
        <v>0</v>
      </c>
      <c r="U239" s="1">
        <v>0</v>
      </c>
      <c r="V239" s="16"/>
      <c r="W239" s="1">
        <v>0</v>
      </c>
      <c r="X239" s="15">
        <v>0</v>
      </c>
      <c r="Y239" s="2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1:65">
      <c r="A240" s="1">
        <v>70059</v>
      </c>
      <c r="B240" s="1" t="s">
        <v>304</v>
      </c>
      <c r="C240" s="1">
        <v>24</v>
      </c>
      <c r="D240" s="1">
        <v>285</v>
      </c>
      <c r="E240" s="1" t="s">
        <v>64</v>
      </c>
      <c r="F240" s="1">
        <v>998</v>
      </c>
      <c r="G240" s="1" t="s">
        <v>266</v>
      </c>
      <c r="H240" s="2">
        <v>42.78</v>
      </c>
      <c r="I240" s="2">
        <v>1026.72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77">
        <f>VLOOKUP(A240:A504,'230426'!$A$3:$N$267,14,FALSE)</f>
        <v>0</v>
      </c>
      <c r="O240" s="77">
        <f t="shared" si="4"/>
        <v>0</v>
      </c>
      <c r="P240" s="16"/>
      <c r="Q240" s="1">
        <v>0</v>
      </c>
      <c r="R240" s="1">
        <v>0</v>
      </c>
      <c r="S240" s="16"/>
      <c r="T240" s="1">
        <v>0</v>
      </c>
      <c r="U240" s="1">
        <v>0</v>
      </c>
      <c r="V240" s="16"/>
      <c r="W240" s="1">
        <v>0</v>
      </c>
      <c r="X240" s="15">
        <v>0</v>
      </c>
      <c r="Y240" s="2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1:65">
      <c r="A241" s="1">
        <v>70107</v>
      </c>
      <c r="B241" s="1" t="s">
        <v>97</v>
      </c>
      <c r="C241" s="1">
        <v>40</v>
      </c>
      <c r="D241" s="1">
        <v>285</v>
      </c>
      <c r="E241" s="1" t="s">
        <v>64</v>
      </c>
      <c r="F241" s="1">
        <v>28</v>
      </c>
      <c r="G241" s="1" t="s">
        <v>98</v>
      </c>
      <c r="H241" s="2">
        <v>24.054400000000001</v>
      </c>
      <c r="I241" s="2">
        <v>962.17600000000004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77">
        <f>VLOOKUP(A241:A505,'230426'!$A$3:$N$267,14,FALSE)</f>
        <v>0</v>
      </c>
      <c r="O241" s="77">
        <f t="shared" si="4"/>
        <v>0</v>
      </c>
      <c r="P241" s="16"/>
      <c r="Q241" s="1">
        <v>0</v>
      </c>
      <c r="R241" s="1">
        <v>0</v>
      </c>
      <c r="S241" s="16"/>
      <c r="T241" s="1">
        <v>0</v>
      </c>
      <c r="U241" s="1">
        <v>0</v>
      </c>
      <c r="V241" s="16"/>
      <c r="W241" s="1">
        <v>0</v>
      </c>
      <c r="X241" s="15">
        <v>0</v>
      </c>
      <c r="Y241" s="2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1:65">
      <c r="A242" s="1">
        <v>70118</v>
      </c>
      <c r="B242" s="1" t="s">
        <v>310</v>
      </c>
      <c r="C242" s="1">
        <v>25</v>
      </c>
      <c r="D242" s="1">
        <v>285</v>
      </c>
      <c r="E242" s="1" t="s">
        <v>64</v>
      </c>
      <c r="F242" s="1">
        <v>558</v>
      </c>
      <c r="G242" s="1" t="s">
        <v>67</v>
      </c>
      <c r="H242" s="2">
        <v>74.86</v>
      </c>
      <c r="I242" s="2">
        <v>1871.5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77">
        <f>VLOOKUP(A242:A506,'230426'!$A$3:$N$267,14,FALSE)</f>
        <v>0</v>
      </c>
      <c r="O242" s="77">
        <f t="shared" si="4"/>
        <v>0</v>
      </c>
      <c r="P242" s="16"/>
      <c r="Q242" s="1">
        <v>0</v>
      </c>
      <c r="R242" s="1">
        <v>0</v>
      </c>
      <c r="S242" s="16"/>
      <c r="T242" s="1">
        <v>0</v>
      </c>
      <c r="U242" s="1">
        <v>0</v>
      </c>
      <c r="V242" s="16"/>
      <c r="W242" s="1">
        <v>0</v>
      </c>
      <c r="X242" s="15">
        <v>0</v>
      </c>
      <c r="Y242" s="2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1:65">
      <c r="A243" s="1">
        <v>70190</v>
      </c>
      <c r="B243" s="1" t="s">
        <v>322</v>
      </c>
      <c r="C243" s="1">
        <v>12</v>
      </c>
      <c r="D243" s="1">
        <v>285</v>
      </c>
      <c r="E243" s="1" t="s">
        <v>64</v>
      </c>
      <c r="F243" s="1">
        <v>558</v>
      </c>
      <c r="G243" s="1" t="s">
        <v>67</v>
      </c>
      <c r="H243" s="2">
        <v>36.630000000000003</v>
      </c>
      <c r="I243" s="2">
        <v>439.56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77">
        <f>VLOOKUP(A243:A507,'230426'!$A$3:$N$267,14,FALSE)</f>
        <v>0</v>
      </c>
      <c r="O243" s="77">
        <f t="shared" si="4"/>
        <v>0</v>
      </c>
      <c r="P243" s="16"/>
      <c r="Q243" s="1">
        <v>0</v>
      </c>
      <c r="R243" s="1">
        <v>0</v>
      </c>
      <c r="S243" s="16"/>
      <c r="T243" s="1">
        <v>0</v>
      </c>
      <c r="U243" s="1">
        <v>0</v>
      </c>
      <c r="V243" s="16"/>
      <c r="W243" s="1">
        <v>0</v>
      </c>
      <c r="X243" s="15">
        <v>0</v>
      </c>
      <c r="Y243" s="2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1:65">
      <c r="A244" s="1">
        <v>70193</v>
      </c>
      <c r="B244" s="1" t="s">
        <v>324</v>
      </c>
      <c r="C244" s="1">
        <v>10</v>
      </c>
      <c r="D244" s="1">
        <v>285</v>
      </c>
      <c r="E244" s="1" t="s">
        <v>64</v>
      </c>
      <c r="F244" s="1">
        <v>588</v>
      </c>
      <c r="G244" s="1" t="s">
        <v>146</v>
      </c>
      <c r="H244" s="2">
        <v>79.13</v>
      </c>
      <c r="I244" s="2">
        <v>791.3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77">
        <f>VLOOKUP(A244:A508,'230426'!$A$3:$N$267,14,FALSE)</f>
        <v>0</v>
      </c>
      <c r="O244" s="77">
        <f t="shared" si="4"/>
        <v>0</v>
      </c>
      <c r="P244" s="16"/>
      <c r="Q244" s="1">
        <v>0</v>
      </c>
      <c r="R244" s="1">
        <v>0</v>
      </c>
      <c r="S244" s="16"/>
      <c r="T244" s="1">
        <v>0</v>
      </c>
      <c r="U244" s="1">
        <v>0</v>
      </c>
      <c r="V244" s="16"/>
      <c r="W244" s="1">
        <v>0</v>
      </c>
      <c r="X244" s="15">
        <v>0</v>
      </c>
      <c r="Y244" s="2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1:65">
      <c r="A245" s="1">
        <v>70194</v>
      </c>
      <c r="B245" s="1" t="s">
        <v>325</v>
      </c>
      <c r="C245" s="1">
        <v>10</v>
      </c>
      <c r="D245" s="1">
        <v>285</v>
      </c>
      <c r="E245" s="1" t="s">
        <v>64</v>
      </c>
      <c r="F245" s="1">
        <v>558</v>
      </c>
      <c r="G245" s="1" t="s">
        <v>67</v>
      </c>
      <c r="H245" s="2">
        <v>79.13</v>
      </c>
      <c r="I245" s="2">
        <v>791.3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77">
        <f>VLOOKUP(A245:A509,'230426'!$A$3:$N$267,14,FALSE)</f>
        <v>0</v>
      </c>
      <c r="O245" s="77">
        <f t="shared" si="4"/>
        <v>0</v>
      </c>
      <c r="P245" s="16"/>
      <c r="Q245" s="1">
        <v>0</v>
      </c>
      <c r="R245" s="1">
        <v>0</v>
      </c>
      <c r="S245" s="16"/>
      <c r="T245" s="1">
        <v>0</v>
      </c>
      <c r="U245" s="1">
        <v>0</v>
      </c>
      <c r="V245" s="16"/>
      <c r="W245" s="1">
        <v>0</v>
      </c>
      <c r="X245" s="15">
        <v>0</v>
      </c>
      <c r="Y245" s="2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1:65">
      <c r="A246" s="1">
        <v>70195</v>
      </c>
      <c r="B246" s="1" t="s">
        <v>326</v>
      </c>
      <c r="C246" s="1">
        <v>12</v>
      </c>
      <c r="D246" s="1">
        <v>285</v>
      </c>
      <c r="E246" s="1" t="s">
        <v>64</v>
      </c>
      <c r="F246" s="1">
        <v>558</v>
      </c>
      <c r="G246" s="1" t="s">
        <v>67</v>
      </c>
      <c r="H246" s="2">
        <v>36.630000000000003</v>
      </c>
      <c r="I246" s="2">
        <v>439.56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77">
        <f>VLOOKUP(A246:A510,'230426'!$A$3:$N$267,14,FALSE)</f>
        <v>0</v>
      </c>
      <c r="O246" s="77">
        <f t="shared" si="4"/>
        <v>0</v>
      </c>
      <c r="P246" s="16"/>
      <c r="Q246" s="1">
        <v>0</v>
      </c>
      <c r="R246" s="1">
        <v>0</v>
      </c>
      <c r="S246" s="16"/>
      <c r="T246" s="1">
        <v>0</v>
      </c>
      <c r="U246" s="1">
        <v>0</v>
      </c>
      <c r="V246" s="16"/>
      <c r="W246" s="1">
        <v>0</v>
      </c>
      <c r="X246" s="15">
        <v>0</v>
      </c>
      <c r="Y246" s="2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1:65">
      <c r="A247" s="1">
        <v>70196</v>
      </c>
      <c r="B247" s="1" t="s">
        <v>327</v>
      </c>
      <c r="C247" s="1">
        <v>12</v>
      </c>
      <c r="D247" s="1">
        <v>285</v>
      </c>
      <c r="E247" s="1" t="s">
        <v>64</v>
      </c>
      <c r="F247" s="1">
        <v>558</v>
      </c>
      <c r="G247" s="1" t="s">
        <v>67</v>
      </c>
      <c r="H247" s="2">
        <v>36.93</v>
      </c>
      <c r="I247" s="2">
        <v>443.16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77">
        <f>VLOOKUP(A247:A511,'230426'!$A$3:$N$267,14,FALSE)</f>
        <v>0</v>
      </c>
      <c r="O247" s="77">
        <f t="shared" si="4"/>
        <v>0</v>
      </c>
      <c r="P247" s="16"/>
      <c r="Q247" s="1">
        <v>0</v>
      </c>
      <c r="R247" s="1">
        <v>0</v>
      </c>
      <c r="S247" s="16"/>
      <c r="T247" s="1">
        <v>0</v>
      </c>
      <c r="U247" s="1">
        <v>0</v>
      </c>
      <c r="V247" s="16"/>
      <c r="W247" s="1">
        <v>0</v>
      </c>
      <c r="X247" s="15">
        <v>0</v>
      </c>
      <c r="Y247" s="2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1:65">
      <c r="A248" s="1">
        <v>70197</v>
      </c>
      <c r="B248" s="1" t="s">
        <v>328</v>
      </c>
      <c r="C248" s="1">
        <v>12</v>
      </c>
      <c r="D248" s="1">
        <v>285</v>
      </c>
      <c r="E248" s="1" t="s">
        <v>64</v>
      </c>
      <c r="F248" s="1">
        <v>558</v>
      </c>
      <c r="G248" s="1" t="s">
        <v>67</v>
      </c>
      <c r="H248" s="2">
        <v>36.630000000000003</v>
      </c>
      <c r="I248" s="2">
        <v>439.56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77">
        <f>VLOOKUP(A248:A512,'230426'!$A$3:$N$267,14,FALSE)</f>
        <v>0</v>
      </c>
      <c r="O248" s="77">
        <f t="shared" si="4"/>
        <v>0</v>
      </c>
      <c r="P248" s="16"/>
      <c r="Q248" s="1">
        <v>0</v>
      </c>
      <c r="R248" s="1">
        <v>0</v>
      </c>
      <c r="S248" s="16"/>
      <c r="T248" s="1">
        <v>0</v>
      </c>
      <c r="U248" s="1">
        <v>0</v>
      </c>
      <c r="V248" s="16"/>
      <c r="W248" s="1">
        <v>0</v>
      </c>
      <c r="X248" s="15">
        <v>0</v>
      </c>
      <c r="Y248" s="2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1:65">
      <c r="A249" s="1">
        <v>70217</v>
      </c>
      <c r="B249" s="1" t="s">
        <v>330</v>
      </c>
      <c r="C249" s="1">
        <v>20</v>
      </c>
      <c r="D249" s="1">
        <v>285</v>
      </c>
      <c r="E249" s="1" t="s">
        <v>64</v>
      </c>
      <c r="F249" s="1">
        <v>285</v>
      </c>
      <c r="G249" s="1" t="s">
        <v>64</v>
      </c>
      <c r="H249" s="2">
        <v>71.84</v>
      </c>
      <c r="I249" s="2">
        <v>1436.8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77">
        <f>VLOOKUP(A249:A513,'230426'!$A$3:$N$267,14,FALSE)</f>
        <v>0</v>
      </c>
      <c r="O249" s="77">
        <f t="shared" si="4"/>
        <v>0</v>
      </c>
      <c r="P249" s="16"/>
      <c r="Q249" s="1">
        <v>0</v>
      </c>
      <c r="R249" s="1">
        <v>0</v>
      </c>
      <c r="S249" s="16"/>
      <c r="T249" s="1">
        <v>0</v>
      </c>
      <c r="U249" s="1">
        <v>0</v>
      </c>
      <c r="V249" s="16"/>
      <c r="W249" s="1">
        <v>0</v>
      </c>
      <c r="X249" s="15">
        <v>0</v>
      </c>
      <c r="Y249" s="2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1:65">
      <c r="A250" s="1">
        <v>70247</v>
      </c>
      <c r="B250" s="1" t="s">
        <v>332</v>
      </c>
      <c r="C250" s="1">
        <v>320</v>
      </c>
      <c r="D250" s="1">
        <v>285</v>
      </c>
      <c r="E250" s="1" t="s">
        <v>64</v>
      </c>
      <c r="F250" s="1">
        <v>1</v>
      </c>
      <c r="G250" s="1" t="s">
        <v>312</v>
      </c>
      <c r="H250" s="2">
        <v>5.3968999999999996</v>
      </c>
      <c r="I250" s="2">
        <v>1727.008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77">
        <f>VLOOKUP(A250:A514,'230426'!$A$3:$N$267,14,FALSE)</f>
        <v>0</v>
      </c>
      <c r="O250" s="77">
        <f t="shared" si="4"/>
        <v>0</v>
      </c>
      <c r="P250" s="16"/>
      <c r="Q250" s="1">
        <v>0</v>
      </c>
      <c r="R250" s="1">
        <v>0</v>
      </c>
      <c r="S250" s="16"/>
      <c r="T250" s="1">
        <v>0</v>
      </c>
      <c r="U250" s="1">
        <v>0</v>
      </c>
      <c r="V250" s="16"/>
      <c r="W250" s="1">
        <v>0</v>
      </c>
      <c r="X250" s="15">
        <v>0</v>
      </c>
      <c r="Y250" s="2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1:65">
      <c r="A251" s="1">
        <v>70248</v>
      </c>
      <c r="B251" s="1" t="s">
        <v>333</v>
      </c>
      <c r="C251" s="1">
        <v>20</v>
      </c>
      <c r="D251" s="1">
        <v>285</v>
      </c>
      <c r="E251" s="1" t="s">
        <v>64</v>
      </c>
      <c r="F251" s="1">
        <v>998</v>
      </c>
      <c r="G251" s="1" t="s">
        <v>266</v>
      </c>
      <c r="H251" s="2">
        <v>39.17</v>
      </c>
      <c r="I251" s="2">
        <v>783.4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77">
        <f>VLOOKUP(A251:A515,'230426'!$A$3:$N$267,14,FALSE)</f>
        <v>0</v>
      </c>
      <c r="O251" s="77">
        <f t="shared" si="4"/>
        <v>0</v>
      </c>
      <c r="P251" s="16"/>
      <c r="Q251" s="1">
        <v>0</v>
      </c>
      <c r="R251" s="1">
        <v>0</v>
      </c>
      <c r="S251" s="16"/>
      <c r="T251" s="1">
        <v>0</v>
      </c>
      <c r="U251" s="1">
        <v>0</v>
      </c>
      <c r="V251" s="16"/>
      <c r="W251" s="1">
        <v>0</v>
      </c>
      <c r="X251" s="15">
        <v>0</v>
      </c>
      <c r="Y251" s="2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1:65">
      <c r="A252" s="1">
        <v>70317</v>
      </c>
      <c r="B252" s="1" t="s">
        <v>337</v>
      </c>
      <c r="C252" s="1">
        <v>20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30.66</v>
      </c>
      <c r="I252" s="2">
        <v>613.20000000000005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77">
        <f>VLOOKUP(A252:A516,'230426'!$A$3:$N$267,14,FALSE)</f>
        <v>0</v>
      </c>
      <c r="O252" s="77">
        <f t="shared" si="4"/>
        <v>0</v>
      </c>
      <c r="P252" s="16"/>
      <c r="Q252" s="1">
        <v>0</v>
      </c>
      <c r="R252" s="1">
        <v>0</v>
      </c>
      <c r="S252" s="16"/>
      <c r="T252" s="1">
        <v>0</v>
      </c>
      <c r="U252" s="1">
        <v>0</v>
      </c>
      <c r="V252" s="16"/>
      <c r="W252" s="1">
        <v>0</v>
      </c>
      <c r="X252" s="15">
        <v>0</v>
      </c>
      <c r="Y252" s="2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1:65">
      <c r="A253" s="1">
        <v>70334</v>
      </c>
      <c r="B253" s="1" t="s">
        <v>341</v>
      </c>
      <c r="C253" s="1">
        <v>20</v>
      </c>
      <c r="D253" s="1">
        <v>285</v>
      </c>
      <c r="E253" s="1" t="s">
        <v>64</v>
      </c>
      <c r="F253" s="1">
        <v>285</v>
      </c>
      <c r="G253" s="1" t="s">
        <v>64</v>
      </c>
      <c r="H253" s="2">
        <v>38.04</v>
      </c>
      <c r="I253" s="2">
        <v>760.8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77">
        <f>VLOOKUP(A253:A517,'230426'!$A$3:$N$267,14,FALSE)</f>
        <v>0</v>
      </c>
      <c r="O253" s="77">
        <f t="shared" si="4"/>
        <v>0</v>
      </c>
      <c r="P253" s="16"/>
      <c r="Q253" s="1">
        <v>0</v>
      </c>
      <c r="R253" s="1">
        <v>0</v>
      </c>
      <c r="S253" s="16"/>
      <c r="T253" s="1">
        <v>0</v>
      </c>
      <c r="U253" s="1">
        <v>0</v>
      </c>
      <c r="V253" s="16"/>
      <c r="W253" s="1">
        <v>0</v>
      </c>
      <c r="X253" s="15">
        <v>0</v>
      </c>
      <c r="Y253" s="2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1:65">
      <c r="A254" s="1">
        <v>70405</v>
      </c>
      <c r="B254" s="1" t="s">
        <v>344</v>
      </c>
      <c r="C254" s="1">
        <v>12</v>
      </c>
      <c r="D254" s="1">
        <v>285</v>
      </c>
      <c r="E254" s="1" t="s">
        <v>64</v>
      </c>
      <c r="F254" s="1">
        <v>999</v>
      </c>
      <c r="G254" s="1" t="s">
        <v>292</v>
      </c>
      <c r="H254" s="2">
        <v>84.22</v>
      </c>
      <c r="I254" s="2">
        <v>1010.64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77">
        <f>VLOOKUP(A254:A518,'230426'!$A$3:$N$267,14,FALSE)</f>
        <v>0</v>
      </c>
      <c r="O254" s="77">
        <f t="shared" si="4"/>
        <v>0</v>
      </c>
      <c r="P254" s="16"/>
      <c r="Q254" s="1">
        <v>0</v>
      </c>
      <c r="R254" s="1">
        <v>0</v>
      </c>
      <c r="S254" s="16"/>
      <c r="T254" s="1">
        <v>0</v>
      </c>
      <c r="U254" s="1">
        <v>0</v>
      </c>
      <c r="V254" s="16"/>
      <c r="W254" s="1">
        <v>0</v>
      </c>
      <c r="X254" s="15">
        <v>0</v>
      </c>
      <c r="Y254" s="2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1:65">
      <c r="A255" s="1">
        <v>70410</v>
      </c>
      <c r="B255" s="1" t="s">
        <v>345</v>
      </c>
      <c r="C255" s="1">
        <v>12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36.630000000000003</v>
      </c>
      <c r="I255" s="2">
        <v>439.56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77">
        <f>VLOOKUP(A255:A519,'230426'!$A$3:$N$267,14,FALSE)</f>
        <v>0</v>
      </c>
      <c r="O255" s="77">
        <f t="shared" si="4"/>
        <v>0</v>
      </c>
      <c r="P255" s="16"/>
      <c r="Q255" s="1">
        <v>0</v>
      </c>
      <c r="R255" s="1">
        <v>0</v>
      </c>
      <c r="S255" s="16"/>
      <c r="T255" s="1">
        <v>0</v>
      </c>
      <c r="U255" s="1">
        <v>0</v>
      </c>
      <c r="V255" s="16"/>
      <c r="W255" s="1">
        <v>0</v>
      </c>
      <c r="X255" s="15">
        <v>0</v>
      </c>
      <c r="Y255" s="2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1:65">
      <c r="A256" s="1">
        <v>70411</v>
      </c>
      <c r="B256" s="1" t="s">
        <v>346</v>
      </c>
      <c r="C256" s="1">
        <v>16</v>
      </c>
      <c r="D256" s="1">
        <v>285</v>
      </c>
      <c r="E256" s="1" t="s">
        <v>64</v>
      </c>
      <c r="F256" s="1">
        <v>387</v>
      </c>
      <c r="G256" s="1" t="s">
        <v>94</v>
      </c>
      <c r="H256" s="2">
        <v>49.1</v>
      </c>
      <c r="I256" s="2">
        <v>785.6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77">
        <f>VLOOKUP(A256:A520,'230426'!$A$3:$N$267,14,FALSE)</f>
        <v>0</v>
      </c>
      <c r="O256" s="77">
        <f t="shared" si="4"/>
        <v>0</v>
      </c>
      <c r="P256" s="16"/>
      <c r="Q256" s="1">
        <v>0</v>
      </c>
      <c r="R256" s="1">
        <v>0</v>
      </c>
      <c r="S256" s="16"/>
      <c r="T256" s="1">
        <v>0</v>
      </c>
      <c r="U256" s="1">
        <v>0</v>
      </c>
      <c r="V256" s="16"/>
      <c r="W256" s="1">
        <v>0</v>
      </c>
      <c r="X256" s="15">
        <v>0</v>
      </c>
      <c r="Y256" s="2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1:65">
      <c r="A257" s="1">
        <v>70412</v>
      </c>
      <c r="B257" s="1" t="s">
        <v>347</v>
      </c>
      <c r="C257" s="1">
        <v>16</v>
      </c>
      <c r="D257" s="1">
        <v>285</v>
      </c>
      <c r="E257" s="1" t="s">
        <v>64</v>
      </c>
      <c r="F257" s="1">
        <v>387</v>
      </c>
      <c r="G257" s="1" t="s">
        <v>94</v>
      </c>
      <c r="H257" s="2">
        <v>19.100000000000001</v>
      </c>
      <c r="I257" s="2">
        <v>305.60000000000002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77">
        <f>VLOOKUP(A257:A521,'230426'!$A$3:$N$267,14,FALSE)</f>
        <v>0</v>
      </c>
      <c r="O257" s="77">
        <f t="shared" si="4"/>
        <v>0</v>
      </c>
      <c r="P257" s="16"/>
      <c r="Q257" s="1">
        <v>0</v>
      </c>
      <c r="R257" s="1">
        <v>0</v>
      </c>
      <c r="S257" s="16"/>
      <c r="T257" s="1">
        <v>0</v>
      </c>
      <c r="U257" s="1">
        <v>0</v>
      </c>
      <c r="V257" s="16"/>
      <c r="W257" s="1">
        <v>0</v>
      </c>
      <c r="X257" s="15">
        <v>0</v>
      </c>
      <c r="Y257" s="2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1:65">
      <c r="A258" s="1">
        <v>70506</v>
      </c>
      <c r="B258" s="1" t="s">
        <v>351</v>
      </c>
      <c r="C258" s="1">
        <v>1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979.59</v>
      </c>
      <c r="I258" s="2">
        <v>979.59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77">
        <f>VLOOKUP(A258:A522,'230426'!$A$3:$N$267,14,FALSE)</f>
        <v>0</v>
      </c>
      <c r="O258" s="77">
        <f t="shared" si="4"/>
        <v>0</v>
      </c>
      <c r="P258" s="16"/>
      <c r="Q258" s="1">
        <v>0</v>
      </c>
      <c r="R258" s="1">
        <v>0</v>
      </c>
      <c r="S258" s="16"/>
      <c r="T258" s="1">
        <v>0</v>
      </c>
      <c r="U258" s="1">
        <v>0</v>
      </c>
      <c r="V258" s="16"/>
      <c r="W258" s="1">
        <v>0</v>
      </c>
      <c r="X258" s="15">
        <v>0</v>
      </c>
      <c r="Y258" s="2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1:65">
      <c r="A259" s="1">
        <v>78181</v>
      </c>
      <c r="B259" s="1" t="s">
        <v>357</v>
      </c>
      <c r="C259" s="1">
        <v>40</v>
      </c>
      <c r="D259" s="1">
        <v>285</v>
      </c>
      <c r="E259" s="1" t="s">
        <v>64</v>
      </c>
      <c r="F259" s="1">
        <v>1</v>
      </c>
      <c r="G259" s="1" t="s">
        <v>312</v>
      </c>
      <c r="H259" s="2">
        <v>3.64</v>
      </c>
      <c r="I259" s="2">
        <v>145.6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77">
        <f>VLOOKUP(A259:A523,'230426'!$A$3:$N$267,14,FALSE)</f>
        <v>0</v>
      </c>
      <c r="O259" s="77">
        <f t="shared" si="4"/>
        <v>0</v>
      </c>
      <c r="P259" s="16"/>
      <c r="Q259" s="1">
        <v>0</v>
      </c>
      <c r="R259" s="1">
        <v>0</v>
      </c>
      <c r="S259" s="16"/>
      <c r="T259" s="1">
        <v>0</v>
      </c>
      <c r="U259" s="1">
        <v>0</v>
      </c>
      <c r="V259" s="16"/>
      <c r="W259" s="1">
        <v>0</v>
      </c>
      <c r="X259" s="15">
        <v>0</v>
      </c>
      <c r="Y259" s="2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1:65">
      <c r="A260" s="1">
        <v>95394</v>
      </c>
      <c r="B260" s="1" t="s">
        <v>359</v>
      </c>
      <c r="C260" s="1">
        <v>10</v>
      </c>
      <c r="D260" s="1">
        <v>285</v>
      </c>
      <c r="E260" s="1" t="s">
        <v>64</v>
      </c>
      <c r="F260" s="1">
        <v>1</v>
      </c>
      <c r="G260" s="1" t="s">
        <v>312</v>
      </c>
      <c r="H260" s="2">
        <v>4</v>
      </c>
      <c r="I260" s="2">
        <v>40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77">
        <f>VLOOKUP(A260:A524,'230426'!$A$3:$N$267,14,FALSE)</f>
        <v>0</v>
      </c>
      <c r="O260" s="77">
        <f t="shared" si="4"/>
        <v>0</v>
      </c>
      <c r="P260" s="16"/>
      <c r="Q260" s="1">
        <v>0</v>
      </c>
      <c r="R260" s="1">
        <v>0</v>
      </c>
      <c r="S260" s="16"/>
      <c r="T260" s="1">
        <v>0</v>
      </c>
      <c r="U260" s="1">
        <v>0</v>
      </c>
      <c r="V260" s="16"/>
      <c r="W260" s="1">
        <v>0</v>
      </c>
      <c r="X260" s="15">
        <v>0</v>
      </c>
      <c r="Y260" s="2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1:65">
      <c r="A261" s="1">
        <v>95677</v>
      </c>
      <c r="B261" s="1" t="s">
        <v>360</v>
      </c>
      <c r="C261" s="1">
        <v>144</v>
      </c>
      <c r="D261" s="1">
        <v>285</v>
      </c>
      <c r="E261" s="1" t="s">
        <v>64</v>
      </c>
      <c r="F261" s="1">
        <v>1</v>
      </c>
      <c r="G261" s="1" t="s">
        <v>312</v>
      </c>
      <c r="H261" s="2">
        <v>5.8</v>
      </c>
      <c r="I261" s="2">
        <v>835.2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77">
        <f>VLOOKUP(A261:A525,'230426'!$A$3:$N$267,14,FALSE)</f>
        <v>0</v>
      </c>
      <c r="O261" s="77">
        <f t="shared" si="4"/>
        <v>0</v>
      </c>
      <c r="P261" s="16"/>
      <c r="Q261" s="1">
        <v>0</v>
      </c>
      <c r="R261" s="1">
        <v>0</v>
      </c>
      <c r="S261" s="16"/>
      <c r="T261" s="1">
        <v>0</v>
      </c>
      <c r="U261" s="1">
        <v>0</v>
      </c>
      <c r="V261" s="16"/>
      <c r="W261" s="1">
        <v>0</v>
      </c>
      <c r="X261" s="15">
        <v>0</v>
      </c>
      <c r="Y261" s="2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1:65">
      <c r="A262" s="1">
        <v>99546</v>
      </c>
      <c r="B262" s="1" t="s">
        <v>361</v>
      </c>
      <c r="C262" s="1">
        <v>1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285</v>
      </c>
      <c r="I262" s="2">
        <v>285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77">
        <f>VLOOKUP(A262:A526,'230426'!$A$3:$N$267,14,FALSE)</f>
        <v>0</v>
      </c>
      <c r="O262" s="77">
        <f t="shared" si="4"/>
        <v>0</v>
      </c>
      <c r="P262" s="16"/>
      <c r="Q262" s="1">
        <v>0</v>
      </c>
      <c r="R262" s="1">
        <v>0</v>
      </c>
      <c r="S262" s="16"/>
      <c r="T262" s="1">
        <v>0</v>
      </c>
      <c r="U262" s="1">
        <v>0</v>
      </c>
      <c r="V262" s="16"/>
      <c r="W262" s="1">
        <v>0</v>
      </c>
      <c r="X262" s="15">
        <v>0</v>
      </c>
      <c r="Y262" s="2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1:65">
      <c r="A263" s="1">
        <v>70414</v>
      </c>
      <c r="B263" s="1" t="s">
        <v>349</v>
      </c>
      <c r="C263" s="1">
        <v>16</v>
      </c>
      <c r="D263" s="1">
        <v>285</v>
      </c>
      <c r="E263" s="1" t="s">
        <v>64</v>
      </c>
      <c r="F263" s="1">
        <v>387</v>
      </c>
      <c r="G263" s="1" t="s">
        <v>94</v>
      </c>
      <c r="H263" s="2">
        <v>49.1</v>
      </c>
      <c r="I263" s="2">
        <v>785.6</v>
      </c>
      <c r="J263" s="10">
        <f t="shared" si="2"/>
        <v>0</v>
      </c>
      <c r="K263" s="11">
        <f t="shared" si="3"/>
        <v>0</v>
      </c>
      <c r="L263" s="1">
        <v>0.19</v>
      </c>
      <c r="M263" s="1">
        <v>-0.12</v>
      </c>
      <c r="N263" s="77">
        <f>VLOOKUP(A263:A527,'230426'!$A$3:$N$267,14,FALSE)</f>
        <v>0</v>
      </c>
      <c r="O263" s="77">
        <f t="shared" si="4"/>
        <v>-0.12</v>
      </c>
      <c r="P263" s="16"/>
      <c r="Q263" s="1">
        <v>0</v>
      </c>
      <c r="R263" s="1">
        <v>0</v>
      </c>
      <c r="S263" s="16"/>
      <c r="T263" s="1">
        <v>0</v>
      </c>
      <c r="U263" s="1">
        <v>0</v>
      </c>
      <c r="V263" s="16"/>
      <c r="W263" s="1">
        <v>0</v>
      </c>
      <c r="X263" s="15">
        <v>147.30000000000001</v>
      </c>
      <c r="Y263" s="2">
        <v>-98.2</v>
      </c>
      <c r="Z263" s="1">
        <v>0</v>
      </c>
      <c r="AA263" s="1">
        <v>0</v>
      </c>
      <c r="AB263" s="1">
        <v>3</v>
      </c>
      <c r="AC263" s="1">
        <v>0</v>
      </c>
      <c r="AD263" s="1">
        <v>-2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1:65">
      <c r="A264" s="1">
        <v>70979</v>
      </c>
      <c r="B264" s="1" t="s">
        <v>354</v>
      </c>
      <c r="C264" s="1">
        <v>16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14.07</v>
      </c>
      <c r="I264" s="2">
        <v>225.12</v>
      </c>
      <c r="J264" s="10">
        <f t="shared" si="2"/>
        <v>0</v>
      </c>
      <c r="K264" s="11">
        <f t="shared" si="3"/>
        <v>0</v>
      </c>
      <c r="L264" s="1">
        <v>0.72</v>
      </c>
      <c r="M264" s="1">
        <v>-0.56000000000000005</v>
      </c>
      <c r="N264" s="77">
        <f>VLOOKUP(A264:A528,'230426'!$A$3:$N$267,14,FALSE)</f>
        <v>0</v>
      </c>
      <c r="O264" s="77">
        <f t="shared" si="4"/>
        <v>-0.56000000000000005</v>
      </c>
      <c r="P264" s="16"/>
      <c r="Q264" s="1">
        <v>0</v>
      </c>
      <c r="R264" s="1">
        <v>0</v>
      </c>
      <c r="S264" s="16"/>
      <c r="T264" s="1">
        <v>0</v>
      </c>
      <c r="U264" s="1">
        <v>0</v>
      </c>
      <c r="V264" s="16"/>
      <c r="W264" s="1">
        <v>0</v>
      </c>
      <c r="X264" s="15">
        <v>161.80000000000001</v>
      </c>
      <c r="Y264" s="2">
        <v>-126.63</v>
      </c>
      <c r="Z264" s="1">
        <v>2</v>
      </c>
      <c r="AA264" s="1">
        <v>15</v>
      </c>
      <c r="AB264" s="1">
        <v>0</v>
      </c>
      <c r="AC264" s="1">
        <v>4</v>
      </c>
      <c r="AD264" s="1">
        <v>-9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1:65">
      <c r="A265" s="1">
        <v>70123</v>
      </c>
      <c r="B265" s="1" t="s">
        <v>169</v>
      </c>
      <c r="C265" s="1">
        <v>6</v>
      </c>
      <c r="D265" s="1">
        <v>285</v>
      </c>
      <c r="E265" s="1" t="s">
        <v>64</v>
      </c>
      <c r="F265" s="1">
        <v>285</v>
      </c>
      <c r="G265" s="1" t="s">
        <v>64</v>
      </c>
      <c r="H265" s="2">
        <v>141.66669999999999</v>
      </c>
      <c r="I265" s="2">
        <v>850.00019999999995</v>
      </c>
      <c r="J265" s="10">
        <f t="shared" si="2"/>
        <v>0</v>
      </c>
      <c r="K265" s="11">
        <f t="shared" si="3"/>
        <v>0</v>
      </c>
      <c r="L265" s="1">
        <v>1.5</v>
      </c>
      <c r="M265" s="1">
        <v>0</v>
      </c>
      <c r="N265" s="77">
        <f>VLOOKUP(A265:A529,'230426'!$A$3:$N$267,14,FALSE)</f>
        <v>0</v>
      </c>
      <c r="O265" s="77">
        <f t="shared" si="4"/>
        <v>0</v>
      </c>
      <c r="P265" s="16"/>
      <c r="Q265" s="1">
        <v>0.83</v>
      </c>
      <c r="R265" s="1">
        <v>0.17</v>
      </c>
      <c r="S265" s="16"/>
      <c r="T265" s="1">
        <v>1.08</v>
      </c>
      <c r="U265" s="1">
        <v>-0.33</v>
      </c>
      <c r="V265" s="16"/>
      <c r="W265" s="1">
        <v>0</v>
      </c>
      <c r="X265" s="15">
        <v>2904.17</v>
      </c>
      <c r="Y265" s="2">
        <v>-141.66999999999999</v>
      </c>
      <c r="Z265" s="1">
        <v>0</v>
      </c>
      <c r="AA265" s="1">
        <v>0</v>
      </c>
      <c r="AB265" s="1">
        <v>8</v>
      </c>
      <c r="AC265" s="1">
        <v>2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5</v>
      </c>
      <c r="AU265" s="1">
        <v>0</v>
      </c>
      <c r="AV265" s="1">
        <v>0</v>
      </c>
      <c r="AW265" s="1">
        <v>0</v>
      </c>
      <c r="AX265" s="1">
        <v>1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5</v>
      </c>
      <c r="BE265" s="1">
        <v>3</v>
      </c>
      <c r="BF265" s="1">
        <v>0</v>
      </c>
      <c r="BG265" s="1">
        <v>0</v>
      </c>
      <c r="BH265" s="1">
        <v>-2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1:65">
      <c r="A266" s="1">
        <v>70124</v>
      </c>
      <c r="B266" s="1" t="s">
        <v>311</v>
      </c>
      <c r="C266" s="1">
        <v>72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12.63</v>
      </c>
      <c r="I266" s="2">
        <v>909.36</v>
      </c>
      <c r="J266" s="10">
        <f t="shared" si="2"/>
        <v>0</v>
      </c>
      <c r="K266" s="11">
        <f t="shared" si="3"/>
        <v>0</v>
      </c>
      <c r="L266" s="1">
        <v>0.78</v>
      </c>
      <c r="M266" s="1">
        <v>-0.67</v>
      </c>
      <c r="N266" s="77">
        <f>VLOOKUP(A266:A530,'230426'!$A$3:$N$267,14,FALSE)</f>
        <v>0</v>
      </c>
      <c r="O266" s="77">
        <f t="shared" si="4"/>
        <v>-0.67</v>
      </c>
      <c r="P266" s="16"/>
      <c r="Q266" s="1">
        <v>0</v>
      </c>
      <c r="R266" s="1">
        <v>0</v>
      </c>
      <c r="S266" s="16"/>
      <c r="T266" s="1">
        <v>0</v>
      </c>
      <c r="U266" s="1">
        <v>0</v>
      </c>
      <c r="V266" s="16"/>
      <c r="W266" s="1">
        <v>0</v>
      </c>
      <c r="X266" s="15">
        <v>707.28</v>
      </c>
      <c r="Y266" s="2">
        <v>-606.24</v>
      </c>
      <c r="Z266" s="1">
        <v>15</v>
      </c>
      <c r="AA266" s="1">
        <v>34</v>
      </c>
      <c r="AB266" s="1">
        <v>23</v>
      </c>
      <c r="AC266" s="1">
        <v>2</v>
      </c>
      <c r="AD266" s="1">
        <v>-48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1:65">
      <c r="A267" s="1">
        <v>70023</v>
      </c>
      <c r="B267" s="1" t="s">
        <v>185</v>
      </c>
      <c r="C267" s="1">
        <v>12</v>
      </c>
      <c r="D267" s="1">
        <v>285</v>
      </c>
      <c r="E267" s="1" t="s">
        <v>64</v>
      </c>
      <c r="F267" s="1">
        <v>991</v>
      </c>
      <c r="G267" s="1" t="s">
        <v>141</v>
      </c>
      <c r="H267" s="2">
        <v>54.37</v>
      </c>
      <c r="I267" s="2">
        <v>652.44000000000005</v>
      </c>
      <c r="J267" s="10">
        <f t="shared" si="2"/>
        <v>0</v>
      </c>
      <c r="K267" s="11">
        <f t="shared" si="3"/>
        <v>0</v>
      </c>
      <c r="L267" s="1">
        <v>22.67</v>
      </c>
      <c r="M267" s="1">
        <v>-1.75</v>
      </c>
      <c r="N267" s="77">
        <f>VLOOKUP(A267:A531,'230426'!$A$3:$N$267,14,FALSE)</f>
        <v>0</v>
      </c>
      <c r="O267" s="77">
        <f t="shared" si="4"/>
        <v>-1.75</v>
      </c>
      <c r="P267" s="16"/>
      <c r="Q267" s="1">
        <v>13.75</v>
      </c>
      <c r="R267" s="1">
        <v>0</v>
      </c>
      <c r="S267" s="16"/>
      <c r="T267" s="1">
        <v>10.92</v>
      </c>
      <c r="U267" s="1">
        <v>0</v>
      </c>
      <c r="V267" s="16"/>
      <c r="W267" s="1">
        <v>0</v>
      </c>
      <c r="X267" s="12">
        <v>30882.16</v>
      </c>
      <c r="Y267" s="2">
        <v>-1141.77</v>
      </c>
      <c r="Z267" s="1">
        <v>78</v>
      </c>
      <c r="AA267" s="1">
        <v>75</v>
      </c>
      <c r="AB267" s="1">
        <v>103</v>
      </c>
      <c r="AC267" s="1">
        <v>107</v>
      </c>
      <c r="AD267" s="1">
        <v>-21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65</v>
      </c>
      <c r="AU267" s="1">
        <v>58</v>
      </c>
      <c r="AV267" s="1">
        <v>51</v>
      </c>
      <c r="AW267" s="1">
        <v>40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48</v>
      </c>
      <c r="BE267" s="1">
        <v>60</v>
      </c>
      <c r="BF267" s="1">
        <v>28</v>
      </c>
      <c r="BG267" s="1">
        <v>50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</row>
    <row r="268" spans="1:65">
      <c r="H268" s="17"/>
      <c r="I268" s="17"/>
      <c r="J268" s="17"/>
      <c r="N268" s="77"/>
      <c r="O268" s="77"/>
      <c r="X268" s="17"/>
      <c r="Y268" s="17"/>
    </row>
    <row r="269" spans="1:65">
      <c r="H269" s="17"/>
      <c r="I269" s="17"/>
      <c r="J269" s="17"/>
      <c r="N269" s="77"/>
      <c r="O269" s="77"/>
      <c r="X269" s="17"/>
      <c r="Y269" s="17"/>
    </row>
    <row r="270" spans="1:65">
      <c r="H270" s="17"/>
      <c r="I270" s="17"/>
      <c r="J270" s="17"/>
      <c r="N270" s="77"/>
      <c r="O270" s="77"/>
      <c r="X270" s="17"/>
      <c r="Y270" s="17"/>
    </row>
    <row r="271" spans="1:65">
      <c r="H271" s="17"/>
      <c r="I271" s="17"/>
      <c r="J271" s="17"/>
      <c r="N271" s="77"/>
      <c r="O271" s="77"/>
      <c r="X271" s="17"/>
      <c r="Y271" s="17"/>
    </row>
    <row r="272" spans="1:65">
      <c r="H272" s="17"/>
      <c r="I272" s="17"/>
      <c r="J272" s="17"/>
      <c r="N272" s="77"/>
      <c r="O272" s="77"/>
      <c r="X272" s="17"/>
      <c r="Y272" s="17"/>
    </row>
    <row r="273" spans="8:25">
      <c r="H273" s="17"/>
      <c r="I273" s="17"/>
      <c r="J273" s="17"/>
      <c r="N273" s="77"/>
      <c r="O273" s="77"/>
      <c r="X273" s="17"/>
      <c r="Y273" s="17"/>
    </row>
    <row r="274" spans="8:25">
      <c r="H274" s="17"/>
      <c r="I274" s="17"/>
      <c r="J274" s="17"/>
      <c r="N274" s="77"/>
      <c r="O274" s="77"/>
      <c r="X274" s="17"/>
      <c r="Y274" s="17"/>
    </row>
    <row r="275" spans="8:25">
      <c r="H275" s="17"/>
      <c r="I275" s="17"/>
      <c r="J275" s="17"/>
      <c r="N275" s="77"/>
      <c r="O275" s="77"/>
      <c r="X275" s="17"/>
      <c r="Y275" s="17"/>
    </row>
    <row r="276" spans="8:25">
      <c r="H276" s="17"/>
      <c r="I276" s="17"/>
      <c r="J276" s="17"/>
      <c r="N276" s="77"/>
      <c r="O276" s="77"/>
      <c r="X276" s="17"/>
      <c r="Y276" s="17"/>
    </row>
    <row r="277" spans="8:25">
      <c r="H277" s="17"/>
      <c r="I277" s="17"/>
      <c r="J277" s="17"/>
      <c r="N277" s="77"/>
      <c r="O277" s="77"/>
      <c r="X277" s="17"/>
      <c r="Y277" s="17"/>
    </row>
    <row r="278" spans="8:25">
      <c r="H278" s="17"/>
      <c r="I278" s="17"/>
      <c r="J278" s="17"/>
      <c r="N278" s="77"/>
      <c r="O278" s="77"/>
      <c r="X278" s="17"/>
      <c r="Y278" s="17"/>
    </row>
    <row r="279" spans="8:25">
      <c r="H279" s="17"/>
      <c r="I279" s="17"/>
      <c r="J279" s="17"/>
      <c r="N279" s="77"/>
      <c r="O279" s="77"/>
      <c r="X279" s="17"/>
      <c r="Y279" s="17"/>
    </row>
    <row r="280" spans="8:25">
      <c r="H280" s="17"/>
      <c r="I280" s="17"/>
      <c r="J280" s="17"/>
      <c r="N280" s="77"/>
      <c r="O280" s="77"/>
      <c r="X280" s="17"/>
      <c r="Y280" s="17"/>
    </row>
    <row r="281" spans="8:25">
      <c r="H281" s="17"/>
      <c r="I281" s="17"/>
      <c r="J281" s="17"/>
      <c r="N281" s="77"/>
      <c r="O281" s="77"/>
      <c r="X281" s="17"/>
      <c r="Y281" s="17"/>
    </row>
    <row r="282" spans="8:25">
      <c r="H282" s="17"/>
      <c r="I282" s="17"/>
      <c r="J282" s="17"/>
      <c r="N282" s="77"/>
      <c r="O282" s="77"/>
      <c r="X282" s="17"/>
      <c r="Y282" s="17"/>
    </row>
    <row r="283" spans="8:25">
      <c r="H283" s="17"/>
      <c r="I283" s="17"/>
      <c r="J283" s="17"/>
      <c r="N283" s="77"/>
      <c r="O283" s="77"/>
      <c r="X283" s="17"/>
      <c r="Y283" s="17"/>
    </row>
    <row r="284" spans="8:25">
      <c r="H284" s="17"/>
      <c r="I284" s="17"/>
      <c r="J284" s="17"/>
      <c r="N284" s="77"/>
      <c r="O284" s="77"/>
      <c r="X284" s="17"/>
      <c r="Y284" s="17"/>
    </row>
    <row r="285" spans="8:25">
      <c r="H285" s="17"/>
      <c r="I285" s="17"/>
      <c r="J285" s="17"/>
      <c r="N285" s="77"/>
      <c r="O285" s="77"/>
      <c r="X285" s="17"/>
      <c r="Y285" s="17"/>
    </row>
    <row r="286" spans="8:25">
      <c r="H286" s="17"/>
      <c r="I286" s="17"/>
      <c r="J286" s="17"/>
      <c r="N286" s="77"/>
      <c r="O286" s="77"/>
      <c r="X286" s="17"/>
      <c r="Y286" s="17"/>
    </row>
    <row r="287" spans="8:25">
      <c r="H287" s="17"/>
      <c r="I287" s="17"/>
      <c r="J287" s="17"/>
      <c r="N287" s="77"/>
      <c r="O287" s="77"/>
      <c r="X287" s="17"/>
      <c r="Y287" s="17"/>
    </row>
    <row r="288" spans="8:25">
      <c r="H288" s="17"/>
      <c r="I288" s="17"/>
      <c r="J288" s="17"/>
      <c r="N288" s="77"/>
      <c r="O288" s="77"/>
      <c r="X288" s="17"/>
      <c r="Y288" s="17"/>
    </row>
    <row r="289" spans="8:25">
      <c r="H289" s="17"/>
      <c r="I289" s="17"/>
      <c r="J289" s="17"/>
      <c r="N289" s="77"/>
      <c r="O289" s="77"/>
      <c r="X289" s="17"/>
      <c r="Y289" s="17"/>
    </row>
    <row r="290" spans="8:25">
      <c r="H290" s="17"/>
      <c r="I290" s="17"/>
      <c r="J290" s="17"/>
      <c r="N290" s="77"/>
      <c r="O290" s="77"/>
      <c r="X290" s="17"/>
      <c r="Y290" s="17"/>
    </row>
    <row r="291" spans="8:25">
      <c r="H291" s="17"/>
      <c r="I291" s="17"/>
      <c r="J291" s="17"/>
      <c r="N291" s="77"/>
      <c r="O291" s="77"/>
      <c r="X291" s="17"/>
      <c r="Y291" s="17"/>
    </row>
    <row r="292" spans="8:25">
      <c r="H292" s="17"/>
      <c r="I292" s="17"/>
      <c r="J292" s="17"/>
      <c r="N292" s="77"/>
      <c r="O292" s="77"/>
      <c r="X292" s="17"/>
      <c r="Y292" s="17"/>
    </row>
    <row r="293" spans="8:25">
      <c r="H293" s="17"/>
      <c r="I293" s="17"/>
      <c r="J293" s="17"/>
      <c r="N293" s="77"/>
      <c r="O293" s="77"/>
      <c r="X293" s="17"/>
      <c r="Y293" s="17"/>
    </row>
    <row r="294" spans="8:25">
      <c r="H294" s="17"/>
      <c r="I294" s="17"/>
      <c r="J294" s="17"/>
      <c r="N294" s="77"/>
      <c r="O294" s="77"/>
      <c r="X294" s="17"/>
      <c r="Y294" s="17"/>
    </row>
    <row r="295" spans="8:25">
      <c r="H295" s="17"/>
      <c r="I295" s="17"/>
      <c r="J295" s="17"/>
      <c r="N295" s="77"/>
      <c r="O295" s="77"/>
      <c r="X295" s="17"/>
      <c r="Y295" s="17"/>
    </row>
    <row r="296" spans="8:25">
      <c r="H296" s="17"/>
      <c r="I296" s="17"/>
      <c r="J296" s="17"/>
      <c r="N296" s="77"/>
      <c r="O296" s="77"/>
      <c r="X296" s="17"/>
      <c r="Y296" s="17"/>
    </row>
    <row r="297" spans="8:25">
      <c r="H297" s="17"/>
      <c r="I297" s="17"/>
      <c r="J297" s="17"/>
      <c r="N297" s="77"/>
      <c r="O297" s="77"/>
      <c r="X297" s="17"/>
      <c r="Y297" s="17"/>
    </row>
    <row r="298" spans="8:25">
      <c r="H298" s="17"/>
      <c r="I298" s="17"/>
      <c r="J298" s="17"/>
      <c r="N298" s="77"/>
      <c r="O298" s="77"/>
      <c r="X298" s="17"/>
      <c r="Y298" s="17"/>
    </row>
    <row r="299" spans="8:25">
      <c r="H299" s="17"/>
      <c r="I299" s="17"/>
      <c r="J299" s="17"/>
      <c r="N299" s="77"/>
      <c r="O299" s="77"/>
      <c r="X299" s="17"/>
      <c r="Y299" s="17"/>
    </row>
    <row r="300" spans="8:25">
      <c r="H300" s="17"/>
      <c r="I300" s="17"/>
      <c r="J300" s="17"/>
      <c r="N300" s="77"/>
      <c r="O300" s="77"/>
      <c r="X300" s="17"/>
      <c r="Y300" s="17"/>
    </row>
    <row r="301" spans="8:25">
      <c r="H301" s="17"/>
      <c r="I301" s="17"/>
      <c r="J301" s="17"/>
      <c r="N301" s="77"/>
      <c r="O301" s="77"/>
      <c r="X301" s="17"/>
      <c r="Y301" s="17"/>
    </row>
    <row r="302" spans="8:25">
      <c r="H302" s="17"/>
      <c r="I302" s="17"/>
      <c r="J302" s="17"/>
      <c r="N302" s="77"/>
      <c r="O302" s="77"/>
      <c r="X302" s="17"/>
      <c r="Y302" s="17"/>
    </row>
    <row r="303" spans="8:25">
      <c r="H303" s="17"/>
      <c r="I303" s="17"/>
      <c r="J303" s="17"/>
      <c r="N303" s="77"/>
      <c r="O303" s="77"/>
      <c r="X303" s="17"/>
      <c r="Y303" s="17"/>
    </row>
    <row r="304" spans="8:25">
      <c r="H304" s="17"/>
      <c r="I304" s="17"/>
      <c r="J304" s="17"/>
      <c r="N304" s="77"/>
      <c r="O304" s="77"/>
      <c r="X304" s="17"/>
      <c r="Y304" s="17"/>
    </row>
    <row r="305" spans="8:25">
      <c r="H305" s="17"/>
      <c r="I305" s="17"/>
      <c r="J305" s="17"/>
      <c r="N305" s="77"/>
      <c r="O305" s="77"/>
      <c r="X305" s="17"/>
      <c r="Y305" s="17"/>
    </row>
    <row r="306" spans="8:25">
      <c r="H306" s="17"/>
      <c r="I306" s="17"/>
      <c r="J306" s="17"/>
      <c r="N306" s="77"/>
      <c r="O306" s="77"/>
      <c r="X306" s="17"/>
      <c r="Y306" s="17"/>
    </row>
    <row r="307" spans="8:25">
      <c r="H307" s="17"/>
      <c r="I307" s="17"/>
      <c r="J307" s="17"/>
      <c r="N307" s="77"/>
      <c r="O307" s="77"/>
      <c r="X307" s="17"/>
      <c r="Y307" s="17"/>
    </row>
    <row r="308" spans="8:25">
      <c r="H308" s="17"/>
      <c r="I308" s="17"/>
      <c r="J308" s="17"/>
      <c r="N308" s="77"/>
      <c r="O308" s="77"/>
      <c r="X308" s="17"/>
      <c r="Y308" s="17"/>
    </row>
    <row r="309" spans="8:25">
      <c r="H309" s="17"/>
      <c r="I309" s="17"/>
      <c r="J309" s="17"/>
      <c r="N309" s="77"/>
      <c r="O309" s="77"/>
      <c r="X309" s="17"/>
      <c r="Y309" s="17"/>
    </row>
    <row r="310" spans="8:25">
      <c r="H310" s="17"/>
      <c r="I310" s="17"/>
      <c r="J310" s="17"/>
      <c r="N310" s="77"/>
      <c r="O310" s="77"/>
      <c r="X310" s="17"/>
      <c r="Y310" s="17"/>
    </row>
    <row r="311" spans="8:25">
      <c r="H311" s="17"/>
      <c r="I311" s="17"/>
      <c r="J311" s="17"/>
      <c r="N311" s="77"/>
      <c r="O311" s="77"/>
      <c r="X311" s="17"/>
      <c r="Y311" s="17"/>
    </row>
    <row r="312" spans="8:25">
      <c r="H312" s="17"/>
      <c r="I312" s="17"/>
      <c r="J312" s="17"/>
      <c r="N312" s="77"/>
      <c r="O312" s="77"/>
      <c r="X312" s="17"/>
      <c r="Y312" s="17"/>
    </row>
    <row r="313" spans="8:25">
      <c r="H313" s="17"/>
      <c r="I313" s="17"/>
      <c r="J313" s="17"/>
      <c r="N313" s="77"/>
      <c r="O313" s="77"/>
      <c r="X313" s="17"/>
      <c r="Y313" s="17"/>
    </row>
    <row r="314" spans="8:25">
      <c r="H314" s="17"/>
      <c r="I314" s="17"/>
      <c r="J314" s="17"/>
      <c r="N314" s="77"/>
      <c r="O314" s="77"/>
      <c r="X314" s="17"/>
      <c r="Y314" s="17"/>
    </row>
    <row r="315" spans="8:25">
      <c r="H315" s="17"/>
      <c r="I315" s="17"/>
      <c r="J315" s="17"/>
      <c r="N315" s="77"/>
      <c r="O315" s="77"/>
      <c r="X315" s="17"/>
      <c r="Y315" s="17"/>
    </row>
    <row r="316" spans="8:25">
      <c r="H316" s="17"/>
      <c r="I316" s="17"/>
      <c r="J316" s="17"/>
      <c r="N316" s="77"/>
      <c r="O316" s="77"/>
      <c r="X316" s="17"/>
      <c r="Y316" s="17"/>
    </row>
    <row r="317" spans="8:25">
      <c r="H317" s="17"/>
      <c r="I317" s="17"/>
      <c r="J317" s="17"/>
      <c r="N317" s="77"/>
      <c r="O317" s="77"/>
      <c r="X317" s="17"/>
      <c r="Y317" s="17"/>
    </row>
    <row r="318" spans="8:25">
      <c r="H318" s="17"/>
      <c r="I318" s="17"/>
      <c r="J318" s="17"/>
      <c r="N318" s="77"/>
      <c r="O318" s="77"/>
      <c r="X318" s="17"/>
      <c r="Y318" s="17"/>
    </row>
    <row r="319" spans="8:25">
      <c r="H319" s="17"/>
      <c r="I319" s="17"/>
      <c r="J319" s="17"/>
      <c r="N319" s="77"/>
      <c r="O319" s="77"/>
      <c r="X319" s="17"/>
      <c r="Y319" s="17"/>
    </row>
    <row r="320" spans="8:25">
      <c r="H320" s="17"/>
      <c r="I320" s="17"/>
      <c r="J320" s="17"/>
      <c r="N320" s="77"/>
      <c r="O320" s="77"/>
      <c r="X320" s="17"/>
      <c r="Y320" s="17"/>
    </row>
    <row r="321" spans="8:25">
      <c r="H321" s="17"/>
      <c r="I321" s="17"/>
      <c r="J321" s="17"/>
      <c r="N321" s="77"/>
      <c r="O321" s="77"/>
      <c r="X321" s="17"/>
      <c r="Y321" s="17"/>
    </row>
    <row r="322" spans="8:25">
      <c r="H322" s="17"/>
      <c r="I322" s="17"/>
      <c r="J322" s="17"/>
      <c r="N322" s="77"/>
      <c r="O322" s="77"/>
      <c r="X322" s="17"/>
      <c r="Y322" s="17"/>
    </row>
    <row r="323" spans="8:25">
      <c r="H323" s="17"/>
      <c r="I323" s="17"/>
      <c r="J323" s="17"/>
      <c r="N323" s="77"/>
      <c r="O323" s="77"/>
      <c r="X323" s="17"/>
      <c r="Y323" s="17"/>
    </row>
    <row r="324" spans="8:25">
      <c r="H324" s="17"/>
      <c r="I324" s="17"/>
      <c r="J324" s="17"/>
      <c r="N324" s="77"/>
      <c r="O324" s="77"/>
      <c r="X324" s="17"/>
      <c r="Y324" s="17"/>
    </row>
    <row r="325" spans="8:25">
      <c r="H325" s="17"/>
      <c r="I325" s="17"/>
      <c r="J325" s="17"/>
      <c r="N325" s="77"/>
      <c r="O325" s="77"/>
      <c r="X325" s="17"/>
      <c r="Y325" s="17"/>
    </row>
    <row r="326" spans="8:25">
      <c r="H326" s="17"/>
      <c r="I326" s="17"/>
      <c r="J326" s="17"/>
      <c r="N326" s="77"/>
      <c r="O326" s="77"/>
      <c r="X326" s="17"/>
      <c r="Y326" s="17"/>
    </row>
    <row r="327" spans="8:25">
      <c r="H327" s="17"/>
      <c r="I327" s="17"/>
      <c r="J327" s="17"/>
      <c r="N327" s="77"/>
      <c r="O327" s="77"/>
      <c r="X327" s="17"/>
      <c r="Y327" s="17"/>
    </row>
    <row r="328" spans="8:25">
      <c r="H328" s="17"/>
      <c r="I328" s="17"/>
      <c r="J328" s="17"/>
      <c r="N328" s="77"/>
      <c r="O328" s="77"/>
      <c r="X328" s="17"/>
      <c r="Y328" s="17"/>
    </row>
    <row r="329" spans="8:25">
      <c r="H329" s="17"/>
      <c r="I329" s="17"/>
      <c r="J329" s="17"/>
      <c r="N329" s="77"/>
      <c r="O329" s="77"/>
      <c r="X329" s="17"/>
      <c r="Y329" s="17"/>
    </row>
    <row r="330" spans="8:25">
      <c r="H330" s="17"/>
      <c r="I330" s="17"/>
      <c r="J330" s="17"/>
      <c r="N330" s="77"/>
      <c r="O330" s="77"/>
      <c r="X330" s="17"/>
      <c r="Y330" s="17"/>
    </row>
    <row r="331" spans="8:25">
      <c r="H331" s="17"/>
      <c r="I331" s="17"/>
      <c r="J331" s="17"/>
      <c r="N331" s="77"/>
      <c r="O331" s="77"/>
      <c r="X331" s="17"/>
      <c r="Y331" s="17"/>
    </row>
    <row r="332" spans="8:25">
      <c r="H332" s="17"/>
      <c r="I332" s="17"/>
      <c r="J332" s="17"/>
      <c r="N332" s="77"/>
      <c r="O332" s="77"/>
      <c r="X332" s="17"/>
      <c r="Y332" s="17"/>
    </row>
    <row r="333" spans="8:25">
      <c r="H333" s="17"/>
      <c r="I333" s="17"/>
      <c r="J333" s="17"/>
      <c r="N333" s="77"/>
      <c r="O333" s="77"/>
      <c r="X333" s="17"/>
      <c r="Y333" s="17"/>
    </row>
    <row r="334" spans="8:25">
      <c r="H334" s="17"/>
      <c r="I334" s="17"/>
      <c r="J334" s="17"/>
      <c r="N334" s="77"/>
      <c r="O334" s="77"/>
      <c r="X334" s="17"/>
      <c r="Y334" s="17"/>
    </row>
    <row r="335" spans="8:25">
      <c r="H335" s="17"/>
      <c r="I335" s="17"/>
      <c r="J335" s="17"/>
      <c r="N335" s="77"/>
      <c r="O335" s="77"/>
      <c r="X335" s="17"/>
      <c r="Y335" s="17"/>
    </row>
    <row r="336" spans="8:25">
      <c r="H336" s="17"/>
      <c r="I336" s="17"/>
      <c r="J336" s="17"/>
      <c r="N336" s="77"/>
      <c r="O336" s="77"/>
      <c r="X336" s="17"/>
      <c r="Y336" s="17"/>
    </row>
    <row r="337" spans="8:25">
      <c r="H337" s="17"/>
      <c r="I337" s="17"/>
      <c r="J337" s="17"/>
      <c r="N337" s="77"/>
      <c r="O337" s="77"/>
      <c r="X337" s="17"/>
      <c r="Y337" s="17"/>
    </row>
    <row r="338" spans="8:25">
      <c r="H338" s="17"/>
      <c r="I338" s="17"/>
      <c r="J338" s="17"/>
      <c r="N338" s="77"/>
      <c r="O338" s="77"/>
      <c r="X338" s="17"/>
      <c r="Y338" s="17"/>
    </row>
    <row r="339" spans="8:25">
      <c r="H339" s="17"/>
      <c r="I339" s="17"/>
      <c r="J339" s="17"/>
      <c r="N339" s="77"/>
      <c r="O339" s="77"/>
      <c r="X339" s="17"/>
      <c r="Y339" s="17"/>
    </row>
    <row r="340" spans="8:25">
      <c r="H340" s="17"/>
      <c r="I340" s="17"/>
      <c r="J340" s="17"/>
      <c r="N340" s="77"/>
      <c r="O340" s="77"/>
      <c r="X340" s="17"/>
      <c r="Y340" s="17"/>
    </row>
    <row r="341" spans="8:25">
      <c r="H341" s="17"/>
      <c r="I341" s="17"/>
      <c r="J341" s="17"/>
      <c r="N341" s="77"/>
      <c r="O341" s="77"/>
      <c r="X341" s="17"/>
      <c r="Y341" s="17"/>
    </row>
    <row r="342" spans="8:25">
      <c r="H342" s="17"/>
      <c r="I342" s="17"/>
      <c r="J342" s="17"/>
      <c r="N342" s="77"/>
      <c r="O342" s="77"/>
      <c r="X342" s="17"/>
      <c r="Y342" s="17"/>
    </row>
    <row r="343" spans="8:25">
      <c r="H343" s="17"/>
      <c r="I343" s="17"/>
      <c r="J343" s="17"/>
      <c r="N343" s="77"/>
      <c r="O343" s="77"/>
      <c r="X343" s="17"/>
      <c r="Y343" s="17"/>
    </row>
    <row r="344" spans="8:25">
      <c r="H344" s="17"/>
      <c r="I344" s="17"/>
      <c r="J344" s="17"/>
      <c r="N344" s="77"/>
      <c r="O344" s="77"/>
      <c r="X344" s="17"/>
      <c r="Y344" s="17"/>
    </row>
    <row r="345" spans="8:25">
      <c r="H345" s="17"/>
      <c r="I345" s="17"/>
      <c r="J345" s="17"/>
      <c r="N345" s="77"/>
      <c r="O345" s="77"/>
      <c r="X345" s="17"/>
      <c r="Y345" s="17"/>
    </row>
    <row r="346" spans="8:25">
      <c r="H346" s="17"/>
      <c r="I346" s="17"/>
      <c r="J346" s="17"/>
      <c r="N346" s="77"/>
      <c r="O346" s="77"/>
      <c r="X346" s="17"/>
      <c r="Y346" s="17"/>
    </row>
    <row r="347" spans="8:25">
      <c r="H347" s="17"/>
      <c r="I347" s="17"/>
      <c r="J347" s="17"/>
      <c r="N347" s="77"/>
      <c r="O347" s="77"/>
      <c r="X347" s="17"/>
      <c r="Y347" s="17"/>
    </row>
    <row r="348" spans="8:25">
      <c r="H348" s="17"/>
      <c r="I348" s="17"/>
      <c r="J348" s="17"/>
      <c r="N348" s="77"/>
      <c r="O348" s="77"/>
      <c r="X348" s="17"/>
      <c r="Y348" s="17"/>
    </row>
    <row r="349" spans="8:25">
      <c r="H349" s="17"/>
      <c r="I349" s="17"/>
      <c r="J349" s="17"/>
      <c r="N349" s="77"/>
      <c r="O349" s="77"/>
      <c r="X349" s="17"/>
      <c r="Y349" s="17"/>
    </row>
    <row r="350" spans="8:25">
      <c r="H350" s="17"/>
      <c r="I350" s="17"/>
      <c r="J350" s="17"/>
      <c r="N350" s="77"/>
      <c r="O350" s="77"/>
      <c r="X350" s="17"/>
      <c r="Y350" s="17"/>
    </row>
    <row r="351" spans="8:25">
      <c r="H351" s="17"/>
      <c r="I351" s="17"/>
      <c r="J351" s="17"/>
      <c r="N351" s="77"/>
      <c r="O351" s="77"/>
      <c r="X351" s="17"/>
      <c r="Y351" s="17"/>
    </row>
    <row r="352" spans="8:25">
      <c r="H352" s="17"/>
      <c r="I352" s="17"/>
      <c r="J352" s="17"/>
      <c r="N352" s="77"/>
      <c r="O352" s="77"/>
      <c r="X352" s="17"/>
      <c r="Y352" s="17"/>
    </row>
    <row r="353" spans="8:25">
      <c r="H353" s="17"/>
      <c r="I353" s="17"/>
      <c r="J353" s="17"/>
      <c r="N353" s="77"/>
      <c r="O353" s="77"/>
      <c r="X353" s="17"/>
      <c r="Y353" s="17"/>
    </row>
    <row r="354" spans="8:25">
      <c r="H354" s="17"/>
      <c r="I354" s="17"/>
      <c r="J354" s="17"/>
      <c r="N354" s="77"/>
      <c r="O354" s="77"/>
      <c r="X354" s="17"/>
      <c r="Y354" s="17"/>
    </row>
    <row r="355" spans="8:25">
      <c r="H355" s="17"/>
      <c r="I355" s="17"/>
      <c r="J355" s="17"/>
      <c r="N355" s="77"/>
      <c r="O355" s="77"/>
      <c r="X355" s="17"/>
      <c r="Y355" s="17"/>
    </row>
    <row r="356" spans="8:25">
      <c r="H356" s="17"/>
      <c r="I356" s="17"/>
      <c r="J356" s="17"/>
      <c r="N356" s="77"/>
      <c r="O356" s="77"/>
      <c r="X356" s="17"/>
      <c r="Y356" s="17"/>
    </row>
    <row r="357" spans="8:25">
      <c r="H357" s="17"/>
      <c r="I357" s="17"/>
      <c r="J357" s="17"/>
      <c r="N357" s="77"/>
      <c r="O357" s="77"/>
      <c r="X357" s="17"/>
      <c r="Y357" s="17"/>
    </row>
    <row r="358" spans="8:25">
      <c r="H358" s="17"/>
      <c r="I358" s="17"/>
      <c r="J358" s="17"/>
      <c r="N358" s="77"/>
      <c r="O358" s="77"/>
      <c r="X358" s="17"/>
      <c r="Y358" s="17"/>
    </row>
    <row r="359" spans="8:25">
      <c r="H359" s="17"/>
      <c r="I359" s="17"/>
      <c r="J359" s="17"/>
      <c r="N359" s="77"/>
      <c r="O359" s="77"/>
      <c r="X359" s="17"/>
      <c r="Y359" s="17"/>
    </row>
    <row r="360" spans="8:25">
      <c r="H360" s="17"/>
      <c r="I360" s="17"/>
      <c r="J360" s="17"/>
      <c r="N360" s="77"/>
      <c r="O360" s="77"/>
      <c r="X360" s="17"/>
      <c r="Y360" s="17"/>
    </row>
    <row r="361" spans="8:25">
      <c r="H361" s="17"/>
      <c r="I361" s="17"/>
      <c r="J361" s="17"/>
      <c r="N361" s="77"/>
      <c r="O361" s="77"/>
      <c r="X361" s="17"/>
      <c r="Y361" s="17"/>
    </row>
    <row r="362" spans="8:25">
      <c r="H362" s="17"/>
      <c r="I362" s="17"/>
      <c r="J362" s="17"/>
      <c r="N362" s="77"/>
      <c r="O362" s="77"/>
      <c r="X362" s="17"/>
      <c r="Y362" s="17"/>
    </row>
    <row r="363" spans="8:25">
      <c r="H363" s="17"/>
      <c r="I363" s="17"/>
      <c r="J363" s="17"/>
      <c r="N363" s="77"/>
      <c r="O363" s="77"/>
      <c r="X363" s="17"/>
      <c r="Y363" s="17"/>
    </row>
    <row r="364" spans="8:25">
      <c r="H364" s="17"/>
      <c r="I364" s="17"/>
      <c r="J364" s="17"/>
      <c r="N364" s="77"/>
      <c r="O364" s="77"/>
      <c r="X364" s="17"/>
      <c r="Y364" s="17"/>
    </row>
    <row r="365" spans="8:25">
      <c r="H365" s="17"/>
      <c r="I365" s="17"/>
      <c r="J365" s="17"/>
      <c r="N365" s="77"/>
      <c r="O365" s="77"/>
      <c r="X365" s="17"/>
      <c r="Y365" s="17"/>
    </row>
    <row r="366" spans="8:25">
      <c r="H366" s="17"/>
      <c r="I366" s="17"/>
      <c r="J366" s="17"/>
      <c r="N366" s="77"/>
      <c r="O366" s="77"/>
      <c r="X366" s="17"/>
      <c r="Y366" s="17"/>
    </row>
    <row r="367" spans="8:25">
      <c r="H367" s="17"/>
      <c r="I367" s="17"/>
      <c r="J367" s="17"/>
      <c r="N367" s="77"/>
      <c r="O367" s="77"/>
      <c r="X367" s="17"/>
      <c r="Y367" s="17"/>
    </row>
    <row r="368" spans="8:25">
      <c r="H368" s="17"/>
      <c r="I368" s="17"/>
      <c r="J368" s="17"/>
      <c r="N368" s="77"/>
      <c r="O368" s="77"/>
      <c r="X368" s="17"/>
      <c r="Y368" s="17"/>
    </row>
    <row r="369" spans="8:25">
      <c r="H369" s="17"/>
      <c r="I369" s="17"/>
      <c r="J369" s="17"/>
      <c r="N369" s="77"/>
      <c r="O369" s="77"/>
      <c r="X369" s="17"/>
      <c r="Y369" s="17"/>
    </row>
    <row r="370" spans="8:25">
      <c r="H370" s="17"/>
      <c r="I370" s="17"/>
      <c r="J370" s="17"/>
      <c r="N370" s="77"/>
      <c r="O370" s="77"/>
      <c r="X370" s="17"/>
      <c r="Y370" s="17"/>
    </row>
    <row r="371" spans="8:25">
      <c r="H371" s="17"/>
      <c r="I371" s="17"/>
      <c r="J371" s="17"/>
      <c r="N371" s="77"/>
      <c r="O371" s="77"/>
      <c r="X371" s="17"/>
      <c r="Y371" s="17"/>
    </row>
    <row r="372" spans="8:25">
      <c r="H372" s="17"/>
      <c r="I372" s="17"/>
      <c r="J372" s="17"/>
      <c r="N372" s="77"/>
      <c r="O372" s="77"/>
      <c r="X372" s="17"/>
      <c r="Y372" s="17"/>
    </row>
    <row r="373" spans="8:25">
      <c r="H373" s="17"/>
      <c r="I373" s="17"/>
      <c r="J373" s="17"/>
      <c r="N373" s="77"/>
      <c r="O373" s="77"/>
      <c r="X373" s="17"/>
      <c r="Y373" s="17"/>
    </row>
    <row r="374" spans="8:25">
      <c r="H374" s="17"/>
      <c r="I374" s="17"/>
      <c r="J374" s="17"/>
      <c r="N374" s="77"/>
      <c r="O374" s="77"/>
      <c r="X374" s="17"/>
      <c r="Y374" s="17"/>
    </row>
    <row r="375" spans="8:25">
      <c r="H375" s="17"/>
      <c r="I375" s="17"/>
      <c r="J375" s="17"/>
      <c r="N375" s="77"/>
      <c r="O375" s="77"/>
      <c r="X375" s="17"/>
      <c r="Y375" s="17"/>
    </row>
    <row r="376" spans="8:25">
      <c r="H376" s="17"/>
      <c r="I376" s="17"/>
      <c r="J376" s="17"/>
      <c r="N376" s="77"/>
      <c r="O376" s="77"/>
      <c r="X376" s="17"/>
      <c r="Y376" s="17"/>
    </row>
    <row r="377" spans="8:25">
      <c r="H377" s="17"/>
      <c r="I377" s="17"/>
      <c r="J377" s="17"/>
      <c r="N377" s="77"/>
      <c r="O377" s="77"/>
      <c r="X377" s="17"/>
      <c r="Y377" s="17"/>
    </row>
    <row r="378" spans="8:25">
      <c r="H378" s="17"/>
      <c r="I378" s="17"/>
      <c r="J378" s="17"/>
      <c r="N378" s="77"/>
      <c r="O378" s="77"/>
      <c r="X378" s="17"/>
      <c r="Y378" s="17"/>
    </row>
    <row r="379" spans="8:25">
      <c r="H379" s="17"/>
      <c r="I379" s="17"/>
      <c r="J379" s="17"/>
      <c r="N379" s="77"/>
      <c r="O379" s="77"/>
      <c r="X379" s="17"/>
      <c r="Y379" s="17"/>
    </row>
    <row r="380" spans="8:25">
      <c r="H380" s="17"/>
      <c r="I380" s="17"/>
      <c r="J380" s="17"/>
      <c r="N380" s="77"/>
      <c r="O380" s="77"/>
      <c r="X380" s="17"/>
      <c r="Y380" s="17"/>
    </row>
    <row r="381" spans="8:25">
      <c r="H381" s="17"/>
      <c r="I381" s="17"/>
      <c r="J381" s="17"/>
      <c r="N381" s="77"/>
      <c r="O381" s="77"/>
      <c r="X381" s="17"/>
      <c r="Y381" s="17"/>
    </row>
    <row r="382" spans="8:25">
      <c r="H382" s="17"/>
      <c r="I382" s="17"/>
      <c r="J382" s="17"/>
      <c r="N382" s="77"/>
      <c r="O382" s="77"/>
      <c r="X382" s="17"/>
      <c r="Y382" s="17"/>
    </row>
    <row r="383" spans="8:25">
      <c r="H383" s="17"/>
      <c r="I383" s="17"/>
      <c r="J383" s="17"/>
      <c r="N383" s="77"/>
      <c r="O383" s="77"/>
      <c r="X383" s="17"/>
      <c r="Y383" s="17"/>
    </row>
    <row r="384" spans="8:25">
      <c r="H384" s="17"/>
      <c r="I384" s="17"/>
      <c r="J384" s="17"/>
      <c r="N384" s="77"/>
      <c r="O384" s="77"/>
      <c r="X384" s="17"/>
      <c r="Y384" s="17"/>
    </row>
    <row r="385" spans="8:25">
      <c r="H385" s="17"/>
      <c r="I385" s="17"/>
      <c r="J385" s="17"/>
      <c r="N385" s="77"/>
      <c r="O385" s="77"/>
      <c r="X385" s="17"/>
      <c r="Y385" s="17"/>
    </row>
    <row r="386" spans="8:25">
      <c r="H386" s="17"/>
      <c r="I386" s="17"/>
      <c r="J386" s="17"/>
      <c r="N386" s="77"/>
      <c r="O386" s="77"/>
      <c r="X386" s="17"/>
      <c r="Y386" s="17"/>
    </row>
    <row r="387" spans="8:25">
      <c r="H387" s="17"/>
      <c r="I387" s="17"/>
      <c r="J387" s="17"/>
      <c r="N387" s="77"/>
      <c r="O387" s="77"/>
      <c r="X387" s="17"/>
      <c r="Y387" s="17"/>
    </row>
    <row r="388" spans="8:25">
      <c r="H388" s="17"/>
      <c r="I388" s="17"/>
      <c r="J388" s="17"/>
      <c r="N388" s="77"/>
      <c r="O388" s="77"/>
      <c r="X388" s="17"/>
      <c r="Y388" s="17"/>
    </row>
    <row r="389" spans="8:25">
      <c r="H389" s="17"/>
      <c r="I389" s="17"/>
      <c r="J389" s="17"/>
      <c r="N389" s="77"/>
      <c r="O389" s="77"/>
      <c r="X389" s="17"/>
      <c r="Y389" s="17"/>
    </row>
    <row r="390" spans="8:25">
      <c r="H390" s="17"/>
      <c r="I390" s="17"/>
      <c r="J390" s="17"/>
      <c r="N390" s="77"/>
      <c r="O390" s="77"/>
      <c r="X390" s="17"/>
      <c r="Y390" s="17"/>
    </row>
    <row r="391" spans="8:25">
      <c r="H391" s="17"/>
      <c r="I391" s="17"/>
      <c r="J391" s="17"/>
      <c r="N391" s="77"/>
      <c r="O391" s="77"/>
      <c r="X391" s="17"/>
      <c r="Y391" s="17"/>
    </row>
    <row r="392" spans="8:25">
      <c r="H392" s="17"/>
      <c r="I392" s="17"/>
      <c r="J392" s="17"/>
      <c r="N392" s="77"/>
      <c r="O392" s="77"/>
      <c r="X392" s="17"/>
      <c r="Y392" s="17"/>
    </row>
    <row r="393" spans="8:25">
      <c r="H393" s="17"/>
      <c r="I393" s="17"/>
      <c r="J393" s="17"/>
      <c r="N393" s="77"/>
      <c r="O393" s="77"/>
      <c r="X393" s="17"/>
      <c r="Y393" s="17"/>
    </row>
    <row r="394" spans="8:25">
      <c r="H394" s="17"/>
      <c r="I394" s="17"/>
      <c r="J394" s="17"/>
      <c r="N394" s="77"/>
      <c r="O394" s="77"/>
      <c r="X394" s="17"/>
      <c r="Y394" s="17"/>
    </row>
    <row r="395" spans="8:25">
      <c r="H395" s="17"/>
      <c r="I395" s="17"/>
      <c r="J395" s="17"/>
      <c r="N395" s="77"/>
      <c r="O395" s="77"/>
      <c r="X395" s="17"/>
      <c r="Y395" s="17"/>
    </row>
    <row r="396" spans="8:25">
      <c r="H396" s="17"/>
      <c r="I396" s="17"/>
      <c r="J396" s="17"/>
      <c r="N396" s="77"/>
      <c r="O396" s="77"/>
      <c r="X396" s="17"/>
      <c r="Y396" s="17"/>
    </row>
    <row r="397" spans="8:25">
      <c r="H397" s="17"/>
      <c r="I397" s="17"/>
      <c r="J397" s="17"/>
      <c r="N397" s="77"/>
      <c r="O397" s="77"/>
      <c r="X397" s="17"/>
      <c r="Y397" s="17"/>
    </row>
    <row r="398" spans="8:25">
      <c r="H398" s="17"/>
      <c r="I398" s="17"/>
      <c r="J398" s="17"/>
      <c r="N398" s="77"/>
      <c r="O398" s="77"/>
      <c r="X398" s="17"/>
      <c r="Y398" s="17"/>
    </row>
    <row r="399" spans="8:25">
      <c r="H399" s="17"/>
      <c r="I399" s="17"/>
      <c r="J399" s="17"/>
      <c r="N399" s="77"/>
      <c r="O399" s="77"/>
      <c r="X399" s="17"/>
      <c r="Y399" s="17"/>
    </row>
    <row r="400" spans="8:25">
      <c r="H400" s="17"/>
      <c r="I400" s="17"/>
      <c r="J400" s="17"/>
      <c r="N400" s="77"/>
      <c r="O400" s="77"/>
      <c r="X400" s="17"/>
      <c r="Y400" s="17"/>
    </row>
    <row r="401" spans="8:25">
      <c r="H401" s="17"/>
      <c r="I401" s="17"/>
      <c r="J401" s="17"/>
      <c r="N401" s="77"/>
      <c r="O401" s="77"/>
      <c r="X401" s="17"/>
      <c r="Y401" s="17"/>
    </row>
    <row r="402" spans="8:25">
      <c r="H402" s="17"/>
      <c r="I402" s="17"/>
      <c r="J402" s="17"/>
      <c r="N402" s="77"/>
      <c r="O402" s="77"/>
      <c r="X402" s="17"/>
      <c r="Y402" s="17"/>
    </row>
    <row r="403" spans="8:25">
      <c r="H403" s="17"/>
      <c r="I403" s="17"/>
      <c r="J403" s="17"/>
      <c r="N403" s="77"/>
      <c r="O403" s="77"/>
      <c r="X403" s="17"/>
      <c r="Y403" s="17"/>
    </row>
    <row r="404" spans="8:25">
      <c r="H404" s="17"/>
      <c r="I404" s="17"/>
      <c r="J404" s="17"/>
      <c r="N404" s="77"/>
      <c r="O404" s="77"/>
      <c r="X404" s="17"/>
      <c r="Y404" s="17"/>
    </row>
    <row r="405" spans="8:25">
      <c r="H405" s="17"/>
      <c r="I405" s="17"/>
      <c r="J405" s="17"/>
      <c r="N405" s="77"/>
      <c r="O405" s="77"/>
      <c r="X405" s="17"/>
      <c r="Y405" s="17"/>
    </row>
    <row r="406" spans="8:25">
      <c r="H406" s="17"/>
      <c r="I406" s="17"/>
      <c r="J406" s="17"/>
      <c r="N406" s="77"/>
      <c r="O406" s="77"/>
      <c r="X406" s="17"/>
      <c r="Y406" s="17"/>
    </row>
    <row r="407" spans="8:25">
      <c r="H407" s="17"/>
      <c r="I407" s="17"/>
      <c r="J407" s="17"/>
      <c r="N407" s="77"/>
      <c r="O407" s="77"/>
      <c r="X407" s="17"/>
      <c r="Y407" s="17"/>
    </row>
    <row r="408" spans="8:25">
      <c r="H408" s="17"/>
      <c r="I408" s="17"/>
      <c r="J408" s="17"/>
      <c r="N408" s="77"/>
      <c r="O408" s="77"/>
      <c r="X408" s="17"/>
      <c r="Y408" s="17"/>
    </row>
    <row r="409" spans="8:25">
      <c r="H409" s="17"/>
      <c r="I409" s="17"/>
      <c r="J409" s="17"/>
      <c r="N409" s="77"/>
      <c r="O409" s="77"/>
      <c r="X409" s="17"/>
      <c r="Y409" s="17"/>
    </row>
    <row r="410" spans="8:25">
      <c r="H410" s="17"/>
      <c r="I410" s="17"/>
      <c r="J410" s="17"/>
      <c r="N410" s="77"/>
      <c r="O410" s="77"/>
      <c r="X410" s="17"/>
      <c r="Y410" s="17"/>
    </row>
    <row r="411" spans="8:25">
      <c r="H411" s="17"/>
      <c r="I411" s="17"/>
      <c r="J411" s="17"/>
      <c r="N411" s="77"/>
      <c r="O411" s="77"/>
      <c r="X411" s="17"/>
      <c r="Y411" s="17"/>
    </row>
    <row r="412" spans="8:25">
      <c r="H412" s="17"/>
      <c r="I412" s="17"/>
      <c r="J412" s="17"/>
      <c r="N412" s="77"/>
      <c r="O412" s="77"/>
      <c r="X412" s="17"/>
      <c r="Y412" s="17"/>
    </row>
    <row r="413" spans="8:25">
      <c r="H413" s="17"/>
      <c r="I413" s="17"/>
      <c r="J413" s="17"/>
      <c r="N413" s="77"/>
      <c r="O413" s="77"/>
      <c r="X413" s="17"/>
      <c r="Y413" s="17"/>
    </row>
    <row r="414" spans="8:25">
      <c r="H414" s="17"/>
      <c r="I414" s="17"/>
      <c r="J414" s="17"/>
      <c r="N414" s="77"/>
      <c r="O414" s="77"/>
      <c r="X414" s="17"/>
      <c r="Y414" s="17"/>
    </row>
    <row r="415" spans="8:25">
      <c r="H415" s="17"/>
      <c r="I415" s="17"/>
      <c r="J415" s="17"/>
      <c r="N415" s="77"/>
      <c r="O415" s="77"/>
      <c r="X415" s="17"/>
      <c r="Y415" s="17"/>
    </row>
    <row r="416" spans="8:25">
      <c r="H416" s="17"/>
      <c r="I416" s="17"/>
      <c r="J416" s="17"/>
      <c r="N416" s="77"/>
      <c r="O416" s="77"/>
      <c r="X416" s="17"/>
      <c r="Y416" s="17"/>
    </row>
    <row r="417" spans="8:25">
      <c r="H417" s="17"/>
      <c r="I417" s="17"/>
      <c r="J417" s="17"/>
      <c r="N417" s="77"/>
      <c r="O417" s="77"/>
      <c r="X417" s="17"/>
      <c r="Y417" s="17"/>
    </row>
    <row r="418" spans="8:25">
      <c r="H418" s="17"/>
      <c r="I418" s="17"/>
      <c r="J418" s="17"/>
      <c r="N418" s="77"/>
      <c r="O418" s="77"/>
      <c r="X418" s="17"/>
      <c r="Y418" s="17"/>
    </row>
    <row r="419" spans="8:25">
      <c r="H419" s="17"/>
      <c r="I419" s="17"/>
      <c r="J419" s="17"/>
      <c r="N419" s="77"/>
      <c r="O419" s="77"/>
      <c r="X419" s="17"/>
      <c r="Y419" s="17"/>
    </row>
    <row r="420" spans="8:25">
      <c r="H420" s="17"/>
      <c r="I420" s="17"/>
      <c r="J420" s="17"/>
      <c r="N420" s="77"/>
      <c r="O420" s="77"/>
      <c r="X420" s="17"/>
      <c r="Y420" s="17"/>
    </row>
    <row r="421" spans="8:25">
      <c r="H421" s="17"/>
      <c r="I421" s="17"/>
      <c r="J421" s="17"/>
      <c r="N421" s="77"/>
      <c r="O421" s="77"/>
      <c r="X421" s="17"/>
      <c r="Y421" s="17"/>
    </row>
    <row r="422" spans="8:25">
      <c r="H422" s="17"/>
      <c r="I422" s="17"/>
      <c r="J422" s="17"/>
      <c r="N422" s="77"/>
      <c r="O422" s="77"/>
      <c r="X422" s="17"/>
      <c r="Y422" s="17"/>
    </row>
    <row r="423" spans="8:25">
      <c r="H423" s="17"/>
      <c r="I423" s="17"/>
      <c r="J423" s="17"/>
      <c r="N423" s="77"/>
      <c r="O423" s="77"/>
      <c r="X423" s="17"/>
      <c r="Y423" s="17"/>
    </row>
    <row r="424" spans="8:25">
      <c r="H424" s="17"/>
      <c r="I424" s="17"/>
      <c r="J424" s="17"/>
      <c r="N424" s="77"/>
      <c r="O424" s="77"/>
      <c r="X424" s="17"/>
      <c r="Y424" s="17"/>
    </row>
    <row r="425" spans="8:25">
      <c r="H425" s="17"/>
      <c r="I425" s="17"/>
      <c r="J425" s="17"/>
      <c r="N425" s="77"/>
      <c r="O425" s="77"/>
      <c r="X425" s="17"/>
      <c r="Y425" s="17"/>
    </row>
    <row r="426" spans="8:25">
      <c r="H426" s="17"/>
      <c r="I426" s="17"/>
      <c r="J426" s="17"/>
      <c r="N426" s="77"/>
      <c r="O426" s="77"/>
      <c r="X426" s="17"/>
      <c r="Y426" s="17"/>
    </row>
    <row r="427" spans="8:25">
      <c r="H427" s="17"/>
      <c r="I427" s="17"/>
      <c r="J427" s="17"/>
      <c r="N427" s="77"/>
      <c r="O427" s="77"/>
      <c r="X427" s="17"/>
      <c r="Y427" s="17"/>
    </row>
    <row r="428" spans="8:25">
      <c r="H428" s="17"/>
      <c r="I428" s="17"/>
      <c r="J428" s="17"/>
      <c r="N428" s="77"/>
      <c r="O428" s="77"/>
      <c r="X428" s="17"/>
      <c r="Y428" s="17"/>
    </row>
    <row r="429" spans="8:25">
      <c r="H429" s="17"/>
      <c r="I429" s="17"/>
      <c r="J429" s="17"/>
      <c r="N429" s="77"/>
      <c r="O429" s="77"/>
      <c r="X429" s="17"/>
      <c r="Y429" s="17"/>
    </row>
    <row r="430" spans="8:25">
      <c r="H430" s="17"/>
      <c r="I430" s="17"/>
      <c r="J430" s="17"/>
      <c r="N430" s="77"/>
      <c r="O430" s="77"/>
      <c r="X430" s="17"/>
      <c r="Y430" s="17"/>
    </row>
    <row r="431" spans="8:25">
      <c r="H431" s="17"/>
      <c r="I431" s="17"/>
      <c r="J431" s="17"/>
      <c r="N431" s="77"/>
      <c r="O431" s="77"/>
      <c r="X431" s="17"/>
      <c r="Y431" s="17"/>
    </row>
    <row r="432" spans="8:25">
      <c r="H432" s="17"/>
      <c r="I432" s="17"/>
      <c r="J432" s="17"/>
      <c r="N432" s="77"/>
      <c r="O432" s="77"/>
      <c r="X432" s="17"/>
      <c r="Y432" s="17"/>
    </row>
    <row r="433" spans="8:25">
      <c r="H433" s="17"/>
      <c r="I433" s="17"/>
      <c r="J433" s="17"/>
      <c r="N433" s="77"/>
      <c r="O433" s="77"/>
      <c r="X433" s="17"/>
      <c r="Y433" s="17"/>
    </row>
    <row r="434" spans="8:25">
      <c r="H434" s="17"/>
      <c r="I434" s="17"/>
      <c r="J434" s="17"/>
      <c r="N434" s="77"/>
      <c r="O434" s="77"/>
      <c r="X434" s="17"/>
      <c r="Y434" s="17"/>
    </row>
    <row r="435" spans="8:25">
      <c r="H435" s="17"/>
      <c r="I435" s="17"/>
      <c r="J435" s="17"/>
      <c r="N435" s="77"/>
      <c r="O435" s="77"/>
      <c r="X435" s="17"/>
      <c r="Y435" s="17"/>
    </row>
    <row r="436" spans="8:25">
      <c r="H436" s="17"/>
      <c r="I436" s="17"/>
      <c r="J436" s="17"/>
      <c r="N436" s="77"/>
      <c r="O436" s="77"/>
      <c r="X436" s="17"/>
      <c r="Y436" s="17"/>
    </row>
    <row r="437" spans="8:25">
      <c r="H437" s="17"/>
      <c r="I437" s="17"/>
      <c r="J437" s="17"/>
      <c r="N437" s="77"/>
      <c r="O437" s="77"/>
      <c r="X437" s="17"/>
      <c r="Y437" s="17"/>
    </row>
    <row r="438" spans="8:25">
      <c r="H438" s="17"/>
      <c r="I438" s="17"/>
      <c r="J438" s="17"/>
      <c r="N438" s="77"/>
      <c r="O438" s="77"/>
      <c r="X438" s="17"/>
      <c r="Y438" s="17"/>
    </row>
    <row r="439" spans="8:25">
      <c r="H439" s="17"/>
      <c r="I439" s="17"/>
      <c r="J439" s="17"/>
      <c r="N439" s="77"/>
      <c r="O439" s="77"/>
      <c r="X439" s="17"/>
      <c r="Y439" s="17"/>
    </row>
    <row r="440" spans="8:25">
      <c r="H440" s="17"/>
      <c r="I440" s="17"/>
      <c r="J440" s="17"/>
      <c r="N440" s="77"/>
      <c r="O440" s="77"/>
      <c r="X440" s="17"/>
      <c r="Y440" s="17"/>
    </row>
    <row r="441" spans="8:25">
      <c r="H441" s="17"/>
      <c r="I441" s="17"/>
      <c r="J441" s="17"/>
      <c r="N441" s="77"/>
      <c r="O441" s="77"/>
      <c r="X441" s="17"/>
      <c r="Y441" s="17"/>
    </row>
    <row r="442" spans="8:25">
      <c r="H442" s="17"/>
      <c r="I442" s="17"/>
      <c r="J442" s="17"/>
      <c r="N442" s="77"/>
      <c r="O442" s="77"/>
      <c r="X442" s="17"/>
      <c r="Y442" s="17"/>
    </row>
    <row r="443" spans="8:25">
      <c r="H443" s="17"/>
      <c r="I443" s="17"/>
      <c r="J443" s="17"/>
      <c r="N443" s="77"/>
      <c r="O443" s="77"/>
      <c r="X443" s="17"/>
      <c r="Y443" s="17"/>
    </row>
    <row r="444" spans="8:25">
      <c r="H444" s="17"/>
      <c r="I444" s="17"/>
      <c r="J444" s="17"/>
      <c r="N444" s="77"/>
      <c r="O444" s="77"/>
      <c r="X444" s="17"/>
      <c r="Y444" s="17"/>
    </row>
    <row r="445" spans="8:25">
      <c r="H445" s="17"/>
      <c r="I445" s="17"/>
      <c r="J445" s="17"/>
      <c r="N445" s="77"/>
      <c r="O445" s="77"/>
      <c r="X445" s="17"/>
      <c r="Y445" s="17"/>
    </row>
    <row r="446" spans="8:25">
      <c r="H446" s="17"/>
      <c r="I446" s="17"/>
      <c r="J446" s="17"/>
      <c r="N446" s="77"/>
      <c r="O446" s="77"/>
      <c r="X446" s="17"/>
      <c r="Y446" s="17"/>
    </row>
    <row r="447" spans="8:25">
      <c r="H447" s="17"/>
      <c r="I447" s="17"/>
      <c r="J447" s="17"/>
      <c r="N447" s="77"/>
      <c r="O447" s="77"/>
      <c r="X447" s="17"/>
      <c r="Y447" s="17"/>
    </row>
    <row r="448" spans="8:25">
      <c r="H448" s="17"/>
      <c r="I448" s="17"/>
      <c r="J448" s="17"/>
      <c r="N448" s="77"/>
      <c r="O448" s="77"/>
      <c r="X448" s="17"/>
      <c r="Y448" s="17"/>
    </row>
    <row r="449" spans="8:25">
      <c r="H449" s="17"/>
      <c r="I449" s="17"/>
      <c r="J449" s="17"/>
      <c r="N449" s="77"/>
      <c r="O449" s="77"/>
      <c r="X449" s="17"/>
      <c r="Y449" s="17"/>
    </row>
    <row r="450" spans="8:25">
      <c r="H450" s="17"/>
      <c r="I450" s="17"/>
      <c r="J450" s="17"/>
      <c r="N450" s="77"/>
      <c r="O450" s="77"/>
      <c r="X450" s="17"/>
      <c r="Y450" s="17"/>
    </row>
    <row r="451" spans="8:25">
      <c r="H451" s="17"/>
      <c r="I451" s="17"/>
      <c r="J451" s="17"/>
      <c r="N451" s="77"/>
      <c r="O451" s="77"/>
      <c r="X451" s="17"/>
      <c r="Y451" s="17"/>
    </row>
    <row r="452" spans="8:25">
      <c r="H452" s="17"/>
      <c r="I452" s="17"/>
      <c r="J452" s="17"/>
      <c r="N452" s="77"/>
      <c r="O452" s="77"/>
      <c r="X452" s="17"/>
      <c r="Y452" s="17"/>
    </row>
    <row r="453" spans="8:25">
      <c r="H453" s="17"/>
      <c r="I453" s="17"/>
      <c r="J453" s="17"/>
      <c r="N453" s="77"/>
      <c r="O453" s="77"/>
      <c r="X453" s="17"/>
      <c r="Y453" s="17"/>
    </row>
    <row r="454" spans="8:25">
      <c r="H454" s="17"/>
      <c r="I454" s="17"/>
      <c r="J454" s="17"/>
      <c r="N454" s="77"/>
      <c r="O454" s="77"/>
      <c r="X454" s="17"/>
      <c r="Y454" s="17"/>
    </row>
    <row r="455" spans="8:25">
      <c r="H455" s="17"/>
      <c r="I455" s="17"/>
      <c r="J455" s="17"/>
      <c r="N455" s="77"/>
      <c r="O455" s="77"/>
      <c r="X455" s="17"/>
      <c r="Y455" s="17"/>
    </row>
    <row r="456" spans="8:25">
      <c r="H456" s="17"/>
      <c r="I456" s="17"/>
      <c r="J456" s="17"/>
      <c r="N456" s="77"/>
      <c r="O456" s="77"/>
      <c r="X456" s="17"/>
      <c r="Y456" s="17"/>
    </row>
    <row r="457" spans="8:25">
      <c r="H457" s="17"/>
      <c r="I457" s="17"/>
      <c r="J457" s="17"/>
      <c r="N457" s="77"/>
      <c r="O457" s="77"/>
      <c r="X457" s="17"/>
      <c r="Y457" s="17"/>
    </row>
    <row r="458" spans="8:25">
      <c r="H458" s="17"/>
      <c r="I458" s="17"/>
      <c r="J458" s="17"/>
      <c r="N458" s="77"/>
      <c r="O458" s="77"/>
      <c r="X458" s="17"/>
      <c r="Y458" s="17"/>
    </row>
    <row r="459" spans="8:25">
      <c r="H459" s="17"/>
      <c r="I459" s="17"/>
      <c r="J459" s="17"/>
      <c r="N459" s="77"/>
      <c r="O459" s="77"/>
      <c r="X459" s="17"/>
      <c r="Y459" s="17"/>
    </row>
    <row r="460" spans="8:25">
      <c r="H460" s="17"/>
      <c r="I460" s="17"/>
      <c r="J460" s="17"/>
      <c r="N460" s="77"/>
      <c r="O460" s="77"/>
      <c r="X460" s="17"/>
      <c r="Y460" s="17"/>
    </row>
    <row r="461" spans="8:25">
      <c r="H461" s="17"/>
      <c r="I461" s="17"/>
      <c r="J461" s="17"/>
      <c r="N461" s="77"/>
      <c r="O461" s="77"/>
      <c r="X461" s="17"/>
      <c r="Y461" s="17"/>
    </row>
    <row r="462" spans="8:25">
      <c r="H462" s="17"/>
      <c r="I462" s="17"/>
      <c r="J462" s="17"/>
      <c r="N462" s="77"/>
      <c r="O462" s="77"/>
      <c r="X462" s="17"/>
      <c r="Y462" s="17"/>
    </row>
    <row r="463" spans="8:25">
      <c r="H463" s="17"/>
      <c r="I463" s="17"/>
      <c r="J463" s="17"/>
      <c r="N463" s="77"/>
      <c r="O463" s="77"/>
      <c r="X463" s="17"/>
      <c r="Y463" s="17"/>
    </row>
    <row r="464" spans="8:25">
      <c r="H464" s="17"/>
      <c r="I464" s="17"/>
      <c r="J464" s="17"/>
      <c r="N464" s="77"/>
      <c r="O464" s="77"/>
      <c r="X464" s="17"/>
      <c r="Y464" s="17"/>
    </row>
    <row r="465" spans="8:25">
      <c r="H465" s="17"/>
      <c r="I465" s="17"/>
      <c r="J465" s="17"/>
      <c r="N465" s="77"/>
      <c r="O465" s="77"/>
      <c r="X465" s="17"/>
      <c r="Y465" s="17"/>
    </row>
    <row r="466" spans="8:25">
      <c r="H466" s="17"/>
      <c r="I466" s="17"/>
      <c r="J466" s="17"/>
      <c r="N466" s="77"/>
      <c r="O466" s="77"/>
      <c r="X466" s="17"/>
      <c r="Y466" s="17"/>
    </row>
    <row r="467" spans="8:25">
      <c r="H467" s="17"/>
      <c r="I467" s="17"/>
      <c r="J467" s="17"/>
      <c r="N467" s="77"/>
      <c r="O467" s="77"/>
      <c r="X467" s="17"/>
      <c r="Y467" s="17"/>
    </row>
    <row r="468" spans="8:25">
      <c r="H468" s="17"/>
      <c r="I468" s="17"/>
      <c r="J468" s="17"/>
      <c r="N468" s="77"/>
      <c r="O468" s="77"/>
      <c r="X468" s="17"/>
      <c r="Y468" s="17"/>
    </row>
    <row r="469" spans="8:25">
      <c r="H469" s="17"/>
      <c r="I469" s="17"/>
      <c r="J469" s="17"/>
      <c r="N469" s="77"/>
      <c r="O469" s="77"/>
      <c r="X469" s="17"/>
      <c r="Y469" s="17"/>
    </row>
    <row r="470" spans="8:25">
      <c r="H470" s="17"/>
      <c r="I470" s="17"/>
      <c r="J470" s="17"/>
      <c r="N470" s="77"/>
      <c r="O470" s="77"/>
      <c r="X470" s="17"/>
      <c r="Y470" s="17"/>
    </row>
    <row r="471" spans="8:25">
      <c r="H471" s="17"/>
      <c r="I471" s="17"/>
      <c r="J471" s="17"/>
      <c r="N471" s="77"/>
      <c r="O471" s="77"/>
      <c r="X471" s="17"/>
      <c r="Y471" s="17"/>
    </row>
    <row r="472" spans="8:25">
      <c r="H472" s="17"/>
      <c r="I472" s="17"/>
      <c r="J472" s="17"/>
      <c r="N472" s="77"/>
      <c r="O472" s="77"/>
      <c r="X472" s="17"/>
      <c r="Y472" s="17"/>
    </row>
    <row r="473" spans="8:25">
      <c r="H473" s="17"/>
      <c r="I473" s="17"/>
      <c r="J473" s="17"/>
      <c r="N473" s="77"/>
      <c r="O473" s="77"/>
      <c r="X473" s="17"/>
      <c r="Y473" s="17"/>
    </row>
    <row r="474" spans="8:25">
      <c r="H474" s="17"/>
      <c r="I474" s="17"/>
      <c r="J474" s="17"/>
      <c r="N474" s="77"/>
      <c r="O474" s="77"/>
      <c r="X474" s="17"/>
      <c r="Y474" s="17"/>
    </row>
    <row r="475" spans="8:25">
      <c r="H475" s="17"/>
      <c r="I475" s="17"/>
      <c r="J475" s="17"/>
      <c r="N475" s="77"/>
      <c r="O475" s="77"/>
      <c r="X475" s="17"/>
      <c r="Y475" s="17"/>
    </row>
    <row r="476" spans="8:25">
      <c r="H476" s="17"/>
      <c r="I476" s="17"/>
      <c r="J476" s="17"/>
      <c r="N476" s="77"/>
      <c r="O476" s="77"/>
      <c r="X476" s="17"/>
      <c r="Y476" s="17"/>
    </row>
    <row r="477" spans="8:25">
      <c r="H477" s="17"/>
      <c r="I477" s="17"/>
      <c r="J477" s="17"/>
      <c r="N477" s="77"/>
      <c r="O477" s="77"/>
      <c r="X477" s="17"/>
      <c r="Y477" s="17"/>
    </row>
    <row r="478" spans="8:25">
      <c r="H478" s="17"/>
      <c r="I478" s="17"/>
      <c r="J478" s="17"/>
      <c r="N478" s="77"/>
      <c r="O478" s="77"/>
      <c r="X478" s="17"/>
      <c r="Y478" s="17"/>
    </row>
    <row r="479" spans="8:25">
      <c r="H479" s="17"/>
      <c r="I479" s="17"/>
      <c r="J479" s="17"/>
      <c r="N479" s="77"/>
      <c r="O479" s="77"/>
      <c r="X479" s="17"/>
      <c r="Y479" s="17"/>
    </row>
    <row r="480" spans="8:25">
      <c r="H480" s="17"/>
      <c r="I480" s="17"/>
      <c r="J480" s="17"/>
      <c r="N480" s="77"/>
      <c r="O480" s="77"/>
      <c r="X480" s="17"/>
      <c r="Y480" s="17"/>
    </row>
    <row r="481" spans="8:25">
      <c r="H481" s="17"/>
      <c r="I481" s="17"/>
      <c r="J481" s="17"/>
      <c r="N481" s="77"/>
      <c r="O481" s="77"/>
      <c r="X481" s="17"/>
      <c r="Y481" s="17"/>
    </row>
    <row r="482" spans="8:25">
      <c r="H482" s="17"/>
      <c r="I482" s="17"/>
      <c r="J482" s="17"/>
      <c r="N482" s="77"/>
      <c r="O482" s="77"/>
      <c r="X482" s="17"/>
      <c r="Y482" s="17"/>
    </row>
    <row r="483" spans="8:25">
      <c r="H483" s="17"/>
      <c r="I483" s="17"/>
      <c r="J483" s="17"/>
      <c r="N483" s="77"/>
      <c r="O483" s="77"/>
      <c r="X483" s="17"/>
      <c r="Y483" s="17"/>
    </row>
    <row r="484" spans="8:25">
      <c r="H484" s="17"/>
      <c r="I484" s="17"/>
      <c r="J484" s="17"/>
      <c r="N484" s="77"/>
      <c r="O484" s="77"/>
      <c r="X484" s="17"/>
      <c r="Y484" s="17"/>
    </row>
    <row r="485" spans="8:25">
      <c r="H485" s="17"/>
      <c r="I485" s="17"/>
      <c r="J485" s="17"/>
      <c r="N485" s="77"/>
      <c r="O485" s="77"/>
      <c r="X485" s="17"/>
      <c r="Y485" s="17"/>
    </row>
    <row r="486" spans="8:25">
      <c r="H486" s="17"/>
      <c r="I486" s="17"/>
      <c r="J486" s="17"/>
      <c r="N486" s="77"/>
      <c r="O486" s="77"/>
      <c r="X486" s="17"/>
      <c r="Y486" s="17"/>
    </row>
    <row r="487" spans="8:25">
      <c r="H487" s="17"/>
      <c r="I487" s="17"/>
      <c r="J487" s="17"/>
      <c r="N487" s="77"/>
      <c r="O487" s="77"/>
      <c r="X487" s="17"/>
      <c r="Y487" s="17"/>
    </row>
    <row r="488" spans="8:25">
      <c r="H488" s="17"/>
      <c r="I488" s="17"/>
      <c r="J488" s="17"/>
      <c r="N488" s="77"/>
      <c r="O488" s="77"/>
      <c r="X488" s="17"/>
      <c r="Y488" s="17"/>
    </row>
    <row r="489" spans="8:25">
      <c r="H489" s="17"/>
      <c r="I489" s="17"/>
      <c r="J489" s="17"/>
      <c r="N489" s="77"/>
      <c r="O489" s="77"/>
      <c r="X489" s="17"/>
      <c r="Y489" s="17"/>
    </row>
    <row r="490" spans="8:25">
      <c r="H490" s="17"/>
      <c r="I490" s="17"/>
      <c r="J490" s="17"/>
      <c r="N490" s="77"/>
      <c r="O490" s="77"/>
      <c r="X490" s="17"/>
      <c r="Y490" s="17"/>
    </row>
    <row r="491" spans="8:25">
      <c r="H491" s="17"/>
      <c r="I491" s="17"/>
      <c r="J491" s="17"/>
      <c r="N491" s="77"/>
      <c r="O491" s="77"/>
      <c r="X491" s="17"/>
      <c r="Y491" s="17"/>
    </row>
    <row r="492" spans="8:25">
      <c r="H492" s="17"/>
      <c r="I492" s="17"/>
      <c r="J492" s="17"/>
      <c r="N492" s="77"/>
      <c r="O492" s="77"/>
      <c r="X492" s="17"/>
      <c r="Y492" s="17"/>
    </row>
    <row r="493" spans="8:25">
      <c r="H493" s="17"/>
      <c r="I493" s="17"/>
      <c r="J493" s="17"/>
      <c r="N493" s="77"/>
      <c r="O493" s="77"/>
      <c r="X493" s="17"/>
      <c r="Y493" s="17"/>
    </row>
    <row r="494" spans="8:25">
      <c r="H494" s="17"/>
      <c r="I494" s="17"/>
      <c r="J494" s="17"/>
      <c r="N494" s="77"/>
      <c r="O494" s="77"/>
      <c r="X494" s="17"/>
      <c r="Y494" s="17"/>
    </row>
    <row r="495" spans="8:25">
      <c r="H495" s="17"/>
      <c r="I495" s="17"/>
      <c r="J495" s="17"/>
      <c r="N495" s="77"/>
      <c r="O495" s="77"/>
      <c r="X495" s="17"/>
      <c r="Y495" s="17"/>
    </row>
    <row r="496" spans="8:25">
      <c r="H496" s="17"/>
      <c r="I496" s="17"/>
      <c r="J496" s="17"/>
      <c r="N496" s="77"/>
      <c r="O496" s="77"/>
      <c r="X496" s="17"/>
      <c r="Y496" s="17"/>
    </row>
    <row r="497" spans="8:25">
      <c r="H497" s="17"/>
      <c r="I497" s="17"/>
      <c r="J497" s="17"/>
      <c r="N497" s="77"/>
      <c r="O497" s="77"/>
      <c r="X497" s="17"/>
      <c r="Y497" s="17"/>
    </row>
    <row r="498" spans="8:25">
      <c r="H498" s="17"/>
      <c r="I498" s="17"/>
      <c r="J498" s="17"/>
      <c r="N498" s="77"/>
      <c r="O498" s="77"/>
      <c r="X498" s="17"/>
      <c r="Y498" s="17"/>
    </row>
    <row r="499" spans="8:25">
      <c r="H499" s="17"/>
      <c r="I499" s="17"/>
      <c r="J499" s="17"/>
      <c r="N499" s="77"/>
      <c r="O499" s="77"/>
      <c r="X499" s="17"/>
      <c r="Y499" s="17"/>
    </row>
    <row r="500" spans="8:25">
      <c r="H500" s="17"/>
      <c r="I500" s="17"/>
      <c r="J500" s="17"/>
      <c r="N500" s="77"/>
      <c r="O500" s="77"/>
      <c r="X500" s="17"/>
      <c r="Y500" s="17"/>
    </row>
    <row r="501" spans="8:25">
      <c r="H501" s="17"/>
      <c r="I501" s="17"/>
      <c r="J501" s="17"/>
      <c r="N501" s="77"/>
      <c r="O501" s="77"/>
      <c r="X501" s="17"/>
      <c r="Y501" s="17"/>
    </row>
    <row r="502" spans="8:25">
      <c r="H502" s="17"/>
      <c r="I502" s="17"/>
      <c r="J502" s="17"/>
      <c r="N502" s="77"/>
      <c r="O502" s="77"/>
      <c r="X502" s="17"/>
      <c r="Y502" s="17"/>
    </row>
    <row r="503" spans="8:25">
      <c r="H503" s="17"/>
      <c r="I503" s="17"/>
      <c r="J503" s="17"/>
      <c r="N503" s="77"/>
      <c r="O503" s="77"/>
      <c r="X503" s="17"/>
      <c r="Y503" s="17"/>
    </row>
    <row r="504" spans="8:25">
      <c r="H504" s="17"/>
      <c r="I504" s="17"/>
      <c r="J504" s="17"/>
      <c r="N504" s="77"/>
      <c r="O504" s="77"/>
      <c r="X504" s="17"/>
      <c r="Y504" s="17"/>
    </row>
    <row r="505" spans="8:25">
      <c r="H505" s="17"/>
      <c r="I505" s="17"/>
      <c r="J505" s="17"/>
      <c r="N505" s="77"/>
      <c r="O505" s="77"/>
      <c r="X505" s="17"/>
      <c r="Y505" s="17"/>
    </row>
    <row r="506" spans="8:25">
      <c r="H506" s="17"/>
      <c r="I506" s="17"/>
      <c r="J506" s="17"/>
      <c r="N506" s="77"/>
      <c r="O506" s="77"/>
      <c r="X506" s="17"/>
      <c r="Y506" s="17"/>
    </row>
    <row r="507" spans="8:25">
      <c r="H507" s="17"/>
      <c r="I507" s="17"/>
      <c r="J507" s="17"/>
      <c r="N507" s="77"/>
      <c r="O507" s="77"/>
      <c r="X507" s="17"/>
      <c r="Y507" s="17"/>
    </row>
    <row r="508" spans="8:25">
      <c r="H508" s="17"/>
      <c r="I508" s="17"/>
      <c r="J508" s="17"/>
      <c r="N508" s="77"/>
      <c r="O508" s="77"/>
      <c r="X508" s="17"/>
      <c r="Y508" s="17"/>
    </row>
    <row r="509" spans="8:25">
      <c r="H509" s="17"/>
      <c r="I509" s="17"/>
      <c r="J509" s="17"/>
      <c r="N509" s="77"/>
      <c r="O509" s="77"/>
      <c r="X509" s="17"/>
      <c r="Y509" s="17"/>
    </row>
    <row r="510" spans="8:25">
      <c r="H510" s="17"/>
      <c r="I510" s="17"/>
      <c r="J510" s="17"/>
      <c r="N510" s="77"/>
      <c r="O510" s="77"/>
      <c r="X510" s="17"/>
      <c r="Y510" s="17"/>
    </row>
    <row r="511" spans="8:25">
      <c r="H511" s="17"/>
      <c r="I511" s="17"/>
      <c r="J511" s="17"/>
      <c r="N511" s="77"/>
      <c r="O511" s="77"/>
      <c r="X511" s="17"/>
      <c r="Y511" s="17"/>
    </row>
    <row r="512" spans="8:25">
      <c r="H512" s="17"/>
      <c r="I512" s="17"/>
      <c r="J512" s="17"/>
      <c r="N512" s="77"/>
      <c r="O512" s="77"/>
      <c r="X512" s="17"/>
      <c r="Y512" s="17"/>
    </row>
    <row r="513" spans="8:25">
      <c r="H513" s="17"/>
      <c r="I513" s="17"/>
      <c r="J513" s="17"/>
      <c r="N513" s="77"/>
      <c r="O513" s="77"/>
      <c r="X513" s="17"/>
      <c r="Y513" s="17"/>
    </row>
    <row r="514" spans="8:25">
      <c r="H514" s="17"/>
      <c r="I514" s="17"/>
      <c r="J514" s="17"/>
      <c r="N514" s="77"/>
      <c r="O514" s="77"/>
      <c r="X514" s="17"/>
      <c r="Y514" s="17"/>
    </row>
    <row r="515" spans="8:25">
      <c r="H515" s="17"/>
      <c r="I515" s="17"/>
      <c r="J515" s="17"/>
      <c r="N515" s="77"/>
      <c r="O515" s="77"/>
      <c r="X515" s="17"/>
      <c r="Y515" s="17"/>
    </row>
    <row r="516" spans="8:25">
      <c r="H516" s="17"/>
      <c r="I516" s="17"/>
      <c r="J516" s="17"/>
      <c r="N516" s="77"/>
      <c r="O516" s="77"/>
      <c r="X516" s="17"/>
      <c r="Y516" s="17"/>
    </row>
    <row r="517" spans="8:25">
      <c r="H517" s="17"/>
      <c r="I517" s="17"/>
      <c r="J517" s="17"/>
      <c r="N517" s="77"/>
      <c r="O517" s="77"/>
      <c r="X517" s="17"/>
      <c r="Y517" s="17"/>
    </row>
    <row r="518" spans="8:25">
      <c r="H518" s="17"/>
      <c r="I518" s="17"/>
      <c r="J518" s="17"/>
      <c r="N518" s="77"/>
      <c r="O518" s="77"/>
      <c r="X518" s="17"/>
      <c r="Y518" s="17"/>
    </row>
    <row r="519" spans="8:25">
      <c r="H519" s="17"/>
      <c r="I519" s="17"/>
      <c r="J519" s="17"/>
      <c r="N519" s="77"/>
      <c r="O519" s="77"/>
      <c r="X519" s="17"/>
      <c r="Y519" s="17"/>
    </row>
    <row r="520" spans="8:25">
      <c r="H520" s="17"/>
      <c r="I520" s="17"/>
      <c r="J520" s="17"/>
      <c r="N520" s="77"/>
      <c r="O520" s="77"/>
      <c r="X520" s="17"/>
      <c r="Y520" s="17"/>
    </row>
    <row r="521" spans="8:25">
      <c r="H521" s="17"/>
      <c r="I521" s="17"/>
      <c r="J521" s="17"/>
      <c r="N521" s="77"/>
      <c r="O521" s="77"/>
      <c r="X521" s="17"/>
      <c r="Y521" s="17"/>
    </row>
    <row r="522" spans="8:25">
      <c r="H522" s="17"/>
      <c r="I522" s="17"/>
      <c r="J522" s="17"/>
      <c r="N522" s="77"/>
      <c r="O522" s="77"/>
      <c r="X522" s="17"/>
      <c r="Y522" s="17"/>
    </row>
    <row r="523" spans="8:25">
      <c r="H523" s="17"/>
      <c r="I523" s="17"/>
      <c r="J523" s="17"/>
      <c r="N523" s="77"/>
      <c r="O523" s="77"/>
      <c r="X523" s="17"/>
      <c r="Y523" s="17"/>
    </row>
    <row r="524" spans="8:25">
      <c r="H524" s="17"/>
      <c r="I524" s="17"/>
      <c r="J524" s="17"/>
      <c r="N524" s="77"/>
      <c r="O524" s="77"/>
      <c r="X524" s="17"/>
      <c r="Y524" s="17"/>
    </row>
    <row r="525" spans="8:25">
      <c r="H525" s="17"/>
      <c r="I525" s="17"/>
      <c r="J525" s="17"/>
      <c r="N525" s="77"/>
      <c r="O525" s="77"/>
      <c r="X525" s="17"/>
      <c r="Y525" s="17"/>
    </row>
    <row r="526" spans="8:25">
      <c r="H526" s="17"/>
      <c r="I526" s="17"/>
      <c r="J526" s="17"/>
      <c r="N526" s="77"/>
      <c r="O526" s="77"/>
      <c r="X526" s="17"/>
      <c r="Y526" s="17"/>
    </row>
    <row r="527" spans="8:25">
      <c r="H527" s="17"/>
      <c r="I527" s="17"/>
      <c r="J527" s="17"/>
      <c r="N527" s="77"/>
      <c r="O527" s="77"/>
      <c r="X527" s="17"/>
      <c r="Y527" s="17"/>
    </row>
    <row r="528" spans="8:25">
      <c r="H528" s="17"/>
      <c r="I528" s="17"/>
      <c r="J528" s="17"/>
      <c r="N528" s="77"/>
      <c r="O528" s="77"/>
      <c r="X528" s="17"/>
      <c r="Y528" s="17"/>
    </row>
    <row r="529" spans="8:25">
      <c r="H529" s="17"/>
      <c r="I529" s="17"/>
      <c r="J529" s="17"/>
      <c r="N529" s="77"/>
      <c r="O529" s="77"/>
      <c r="X529" s="17"/>
      <c r="Y529" s="17"/>
    </row>
    <row r="530" spans="8:25">
      <c r="H530" s="17"/>
      <c r="I530" s="17"/>
      <c r="J530" s="17"/>
      <c r="N530" s="77"/>
      <c r="O530" s="77"/>
      <c r="X530" s="17"/>
      <c r="Y530" s="17"/>
    </row>
    <row r="531" spans="8:25">
      <c r="H531" s="17"/>
      <c r="I531" s="17"/>
      <c r="J531" s="17"/>
      <c r="N531" s="77"/>
      <c r="O531" s="77"/>
      <c r="X531" s="17"/>
      <c r="Y531" s="17"/>
    </row>
    <row r="532" spans="8:25">
      <c r="H532" s="17"/>
      <c r="I532" s="17"/>
      <c r="J532" s="17"/>
      <c r="N532" s="77"/>
      <c r="O532" s="77"/>
      <c r="X532" s="17"/>
      <c r="Y532" s="17"/>
    </row>
    <row r="533" spans="8:25">
      <c r="H533" s="17"/>
      <c r="I533" s="17"/>
      <c r="J533" s="17"/>
      <c r="N533" s="77"/>
      <c r="O533" s="77"/>
      <c r="X533" s="17"/>
      <c r="Y533" s="17"/>
    </row>
    <row r="534" spans="8:25">
      <c r="H534" s="17"/>
      <c r="I534" s="17"/>
      <c r="J534" s="17"/>
      <c r="N534" s="77"/>
      <c r="O534" s="77"/>
      <c r="X534" s="17"/>
      <c r="Y534" s="17"/>
    </row>
    <row r="535" spans="8:25">
      <c r="H535" s="17"/>
      <c r="I535" s="17"/>
      <c r="J535" s="17"/>
      <c r="N535" s="77"/>
      <c r="O535" s="77"/>
      <c r="X535" s="17"/>
      <c r="Y535" s="17"/>
    </row>
    <row r="536" spans="8:25">
      <c r="H536" s="17"/>
      <c r="I536" s="17"/>
      <c r="J536" s="17"/>
      <c r="N536" s="77"/>
      <c r="O536" s="77"/>
      <c r="X536" s="17"/>
      <c r="Y536" s="17"/>
    </row>
    <row r="537" spans="8:25">
      <c r="H537" s="17"/>
      <c r="I537" s="17"/>
      <c r="J537" s="17"/>
      <c r="N537" s="77"/>
      <c r="O537" s="77"/>
      <c r="X537" s="17"/>
      <c r="Y537" s="17"/>
    </row>
    <row r="538" spans="8:25">
      <c r="H538" s="17"/>
      <c r="I538" s="17"/>
      <c r="J538" s="17"/>
      <c r="N538" s="77"/>
      <c r="O538" s="77"/>
      <c r="X538" s="17"/>
      <c r="Y538" s="17"/>
    </row>
    <row r="539" spans="8:25">
      <c r="H539" s="17"/>
      <c r="I539" s="17"/>
      <c r="J539" s="17"/>
      <c r="N539" s="77"/>
      <c r="O539" s="77"/>
      <c r="X539" s="17"/>
      <c r="Y539" s="17"/>
    </row>
    <row r="540" spans="8:25">
      <c r="H540" s="17"/>
      <c r="I540" s="17"/>
      <c r="J540" s="17"/>
      <c r="N540" s="77"/>
      <c r="O540" s="77"/>
      <c r="X540" s="17"/>
      <c r="Y540" s="17"/>
    </row>
    <row r="541" spans="8:25">
      <c r="H541" s="17"/>
      <c r="I541" s="17"/>
      <c r="J541" s="17"/>
      <c r="N541" s="77"/>
      <c r="O541" s="77"/>
      <c r="X541" s="17"/>
      <c r="Y541" s="17"/>
    </row>
    <row r="542" spans="8:25">
      <c r="H542" s="17"/>
      <c r="I542" s="17"/>
      <c r="J542" s="17"/>
      <c r="N542" s="77"/>
      <c r="O542" s="77"/>
      <c r="X542" s="17"/>
      <c r="Y542" s="17"/>
    </row>
    <row r="543" spans="8:25">
      <c r="H543" s="17"/>
      <c r="I543" s="17"/>
      <c r="J543" s="17"/>
      <c r="N543" s="77"/>
      <c r="O543" s="77"/>
      <c r="X543" s="17"/>
      <c r="Y543" s="17"/>
    </row>
    <row r="544" spans="8:25">
      <c r="H544" s="17"/>
      <c r="I544" s="17"/>
      <c r="J544" s="17"/>
      <c r="N544" s="77"/>
      <c r="O544" s="77"/>
      <c r="X544" s="17"/>
      <c r="Y544" s="17"/>
    </row>
    <row r="545" spans="8:25">
      <c r="H545" s="17"/>
      <c r="I545" s="17"/>
      <c r="J545" s="17"/>
      <c r="N545" s="77"/>
      <c r="O545" s="77"/>
      <c r="X545" s="17"/>
      <c r="Y545" s="17"/>
    </row>
    <row r="546" spans="8:25">
      <c r="H546" s="17"/>
      <c r="I546" s="17"/>
      <c r="J546" s="17"/>
      <c r="N546" s="77"/>
      <c r="O546" s="77"/>
      <c r="X546" s="17"/>
      <c r="Y546" s="17"/>
    </row>
    <row r="547" spans="8:25">
      <c r="H547" s="17"/>
      <c r="I547" s="17"/>
      <c r="J547" s="17"/>
      <c r="N547" s="77"/>
      <c r="O547" s="77"/>
      <c r="X547" s="17"/>
      <c r="Y547" s="17"/>
    </row>
    <row r="548" spans="8:25">
      <c r="H548" s="17"/>
      <c r="I548" s="17"/>
      <c r="J548" s="17"/>
      <c r="N548" s="77"/>
      <c r="O548" s="77"/>
      <c r="X548" s="17"/>
      <c r="Y548" s="17"/>
    </row>
    <row r="549" spans="8:25">
      <c r="H549" s="17"/>
      <c r="I549" s="17"/>
      <c r="J549" s="17"/>
      <c r="N549" s="77"/>
      <c r="O549" s="77"/>
      <c r="X549" s="17"/>
      <c r="Y549" s="17"/>
    </row>
    <row r="550" spans="8:25">
      <c r="H550" s="17"/>
      <c r="I550" s="17"/>
      <c r="J550" s="17"/>
      <c r="N550" s="77"/>
      <c r="O550" s="77"/>
      <c r="X550" s="17"/>
      <c r="Y550" s="17"/>
    </row>
    <row r="551" spans="8:25">
      <c r="H551" s="17"/>
      <c r="I551" s="17"/>
      <c r="J551" s="17"/>
      <c r="N551" s="77"/>
      <c r="O551" s="77"/>
      <c r="X551" s="17"/>
      <c r="Y551" s="17"/>
    </row>
    <row r="552" spans="8:25">
      <c r="H552" s="17"/>
      <c r="I552" s="17"/>
      <c r="J552" s="17"/>
      <c r="N552" s="77"/>
      <c r="O552" s="77"/>
      <c r="X552" s="17"/>
      <c r="Y552" s="17"/>
    </row>
    <row r="553" spans="8:25">
      <c r="H553" s="17"/>
      <c r="I553" s="17"/>
      <c r="J553" s="17"/>
      <c r="N553" s="77"/>
      <c r="O553" s="77"/>
      <c r="X553" s="17"/>
      <c r="Y553" s="17"/>
    </row>
    <row r="554" spans="8:25">
      <c r="H554" s="17"/>
      <c r="I554" s="17"/>
      <c r="J554" s="17"/>
      <c r="N554" s="77"/>
      <c r="O554" s="77"/>
      <c r="X554" s="17"/>
      <c r="Y554" s="17"/>
    </row>
    <row r="555" spans="8:25">
      <c r="H555" s="17"/>
      <c r="I555" s="17"/>
      <c r="J555" s="17"/>
      <c r="N555" s="77"/>
      <c r="O555" s="77"/>
      <c r="X555" s="17"/>
      <c r="Y555" s="17"/>
    </row>
    <row r="556" spans="8:25">
      <c r="H556" s="17"/>
      <c r="I556" s="17"/>
      <c r="J556" s="17"/>
      <c r="N556" s="77"/>
      <c r="O556" s="77"/>
      <c r="X556" s="17"/>
      <c r="Y556" s="17"/>
    </row>
    <row r="557" spans="8:25">
      <c r="H557" s="17"/>
      <c r="I557" s="17"/>
      <c r="J557" s="17"/>
      <c r="N557" s="77"/>
      <c r="O557" s="77"/>
      <c r="X557" s="17"/>
      <c r="Y557" s="17"/>
    </row>
    <row r="558" spans="8:25">
      <c r="H558" s="17"/>
      <c r="I558" s="17"/>
      <c r="J558" s="17"/>
      <c r="N558" s="77"/>
      <c r="O558" s="77"/>
      <c r="X558" s="17"/>
      <c r="Y558" s="17"/>
    </row>
    <row r="559" spans="8:25">
      <c r="H559" s="17"/>
      <c r="I559" s="17"/>
      <c r="J559" s="17"/>
      <c r="N559" s="77"/>
      <c r="O559" s="77"/>
      <c r="X559" s="17"/>
      <c r="Y559" s="17"/>
    </row>
    <row r="560" spans="8:25">
      <c r="H560" s="17"/>
      <c r="I560" s="17"/>
      <c r="J560" s="17"/>
      <c r="N560" s="77"/>
      <c r="O560" s="77"/>
      <c r="X560" s="17"/>
      <c r="Y560" s="17"/>
    </row>
    <row r="561" spans="8:25">
      <c r="H561" s="17"/>
      <c r="I561" s="17"/>
      <c r="J561" s="17"/>
      <c r="N561" s="77"/>
      <c r="O561" s="77"/>
      <c r="X561" s="17"/>
      <c r="Y561" s="17"/>
    </row>
    <row r="562" spans="8:25">
      <c r="H562" s="17"/>
      <c r="I562" s="17"/>
      <c r="J562" s="17"/>
      <c r="N562" s="77"/>
      <c r="O562" s="77"/>
      <c r="X562" s="17"/>
      <c r="Y562" s="17"/>
    </row>
    <row r="563" spans="8:25">
      <c r="H563" s="17"/>
      <c r="I563" s="17"/>
      <c r="J563" s="17"/>
      <c r="N563" s="77"/>
      <c r="O563" s="77"/>
      <c r="X563" s="17"/>
      <c r="Y563" s="17"/>
    </row>
    <row r="564" spans="8:25">
      <c r="H564" s="17"/>
      <c r="I564" s="17"/>
      <c r="J564" s="17"/>
      <c r="N564" s="77"/>
      <c r="O564" s="77"/>
      <c r="X564" s="17"/>
      <c r="Y564" s="17"/>
    </row>
    <row r="565" spans="8:25">
      <c r="H565" s="17"/>
      <c r="I565" s="17"/>
      <c r="J565" s="17"/>
      <c r="N565" s="77"/>
      <c r="O565" s="77"/>
      <c r="X565" s="17"/>
      <c r="Y565" s="17"/>
    </row>
    <row r="566" spans="8:25">
      <c r="H566" s="17"/>
      <c r="I566" s="17"/>
      <c r="J566" s="17"/>
      <c r="N566" s="77"/>
      <c r="O566" s="77"/>
      <c r="X566" s="17"/>
      <c r="Y566" s="17"/>
    </row>
    <row r="567" spans="8:25">
      <c r="H567" s="17"/>
      <c r="I567" s="17"/>
      <c r="J567" s="17"/>
      <c r="N567" s="77"/>
      <c r="O567" s="77"/>
      <c r="X567" s="17"/>
      <c r="Y567" s="17"/>
    </row>
    <row r="568" spans="8:25">
      <c r="H568" s="17"/>
      <c r="I568" s="17"/>
      <c r="J568" s="17"/>
      <c r="N568" s="77"/>
      <c r="O568" s="77"/>
      <c r="X568" s="17"/>
      <c r="Y568" s="17"/>
    </row>
    <row r="569" spans="8:25">
      <c r="H569" s="17"/>
      <c r="I569" s="17"/>
      <c r="J569" s="17"/>
      <c r="N569" s="77"/>
      <c r="O569" s="77"/>
      <c r="X569" s="17"/>
      <c r="Y569" s="17"/>
    </row>
    <row r="570" spans="8:25">
      <c r="H570" s="17"/>
      <c r="I570" s="17"/>
      <c r="J570" s="17"/>
      <c r="N570" s="77"/>
      <c r="O570" s="77"/>
      <c r="X570" s="17"/>
      <c r="Y570" s="17"/>
    </row>
    <row r="571" spans="8:25">
      <c r="H571" s="17"/>
      <c r="I571" s="17"/>
      <c r="J571" s="17"/>
      <c r="N571" s="77"/>
      <c r="O571" s="77"/>
      <c r="X571" s="17"/>
      <c r="Y571" s="17"/>
    </row>
    <row r="572" spans="8:25">
      <c r="H572" s="17"/>
      <c r="I572" s="17"/>
      <c r="J572" s="17"/>
      <c r="N572" s="77"/>
      <c r="O572" s="77"/>
      <c r="X572" s="17"/>
      <c r="Y572" s="17"/>
    </row>
    <row r="573" spans="8:25">
      <c r="H573" s="17"/>
      <c r="I573" s="17"/>
      <c r="J573" s="17"/>
      <c r="N573" s="77"/>
      <c r="O573" s="77"/>
      <c r="X573" s="17"/>
      <c r="Y573" s="17"/>
    </row>
    <row r="574" spans="8:25">
      <c r="H574" s="17"/>
      <c r="I574" s="17"/>
      <c r="J574" s="17"/>
      <c r="N574" s="77"/>
      <c r="O574" s="77"/>
      <c r="X574" s="17"/>
      <c r="Y574" s="17"/>
    </row>
    <row r="575" spans="8:25">
      <c r="H575" s="17"/>
      <c r="I575" s="17"/>
      <c r="J575" s="17"/>
      <c r="N575" s="77"/>
      <c r="O575" s="77"/>
      <c r="X575" s="17"/>
      <c r="Y575" s="17"/>
    </row>
    <row r="576" spans="8:25">
      <c r="H576" s="17"/>
      <c r="I576" s="17"/>
      <c r="J576" s="17"/>
      <c r="N576" s="77"/>
      <c r="O576" s="77"/>
      <c r="X576" s="17"/>
      <c r="Y576" s="17"/>
    </row>
    <row r="577" spans="8:25">
      <c r="H577" s="17"/>
      <c r="I577" s="17"/>
      <c r="J577" s="17"/>
      <c r="N577" s="77"/>
      <c r="O577" s="77"/>
      <c r="X577" s="17"/>
      <c r="Y577" s="17"/>
    </row>
    <row r="578" spans="8:25">
      <c r="H578" s="17"/>
      <c r="I578" s="17"/>
      <c r="J578" s="17"/>
      <c r="N578" s="77"/>
      <c r="O578" s="77"/>
      <c r="X578" s="17"/>
      <c r="Y578" s="17"/>
    </row>
    <row r="579" spans="8:25">
      <c r="H579" s="17"/>
      <c r="I579" s="17"/>
      <c r="J579" s="17"/>
      <c r="N579" s="77"/>
      <c r="O579" s="77"/>
      <c r="X579" s="17"/>
      <c r="Y579" s="17"/>
    </row>
    <row r="580" spans="8:25">
      <c r="H580" s="17"/>
      <c r="I580" s="17"/>
      <c r="J580" s="17"/>
      <c r="N580" s="77"/>
      <c r="O580" s="77"/>
      <c r="X580" s="17"/>
      <c r="Y580" s="17"/>
    </row>
    <row r="581" spans="8:25">
      <c r="H581" s="17"/>
      <c r="I581" s="17"/>
      <c r="J581" s="17"/>
      <c r="N581" s="77"/>
      <c r="O581" s="77"/>
      <c r="X581" s="17"/>
      <c r="Y581" s="17"/>
    </row>
    <row r="582" spans="8:25">
      <c r="H582" s="17"/>
      <c r="I582" s="17"/>
      <c r="J582" s="17"/>
      <c r="N582" s="77"/>
      <c r="O582" s="77"/>
      <c r="X582" s="17"/>
      <c r="Y582" s="17"/>
    </row>
    <row r="583" spans="8:25">
      <c r="H583" s="17"/>
      <c r="I583" s="17"/>
      <c r="J583" s="17"/>
      <c r="N583" s="77"/>
      <c r="O583" s="77"/>
      <c r="X583" s="17"/>
      <c r="Y583" s="17"/>
    </row>
    <row r="584" spans="8:25">
      <c r="H584" s="17"/>
      <c r="I584" s="17"/>
      <c r="J584" s="17"/>
      <c r="N584" s="77"/>
      <c r="O584" s="77"/>
      <c r="X584" s="17"/>
      <c r="Y584" s="17"/>
    </row>
    <row r="585" spans="8:25">
      <c r="H585" s="17"/>
      <c r="I585" s="17"/>
      <c r="J585" s="17"/>
      <c r="N585" s="77"/>
      <c r="O585" s="77"/>
      <c r="X585" s="17"/>
      <c r="Y585" s="17"/>
    </row>
    <row r="586" spans="8:25">
      <c r="H586" s="17"/>
      <c r="I586" s="17"/>
      <c r="J586" s="17"/>
      <c r="N586" s="77"/>
      <c r="O586" s="77"/>
      <c r="X586" s="17"/>
      <c r="Y586" s="17"/>
    </row>
    <row r="587" spans="8:25">
      <c r="H587" s="17"/>
      <c r="I587" s="17"/>
      <c r="J587" s="17"/>
      <c r="N587" s="77"/>
      <c r="O587" s="77"/>
      <c r="X587" s="17"/>
      <c r="Y587" s="17"/>
    </row>
    <row r="588" spans="8:25">
      <c r="H588" s="17"/>
      <c r="I588" s="17"/>
      <c r="J588" s="17"/>
      <c r="N588" s="77"/>
      <c r="O588" s="77"/>
      <c r="X588" s="17"/>
      <c r="Y588" s="17"/>
    </row>
    <row r="589" spans="8:25">
      <c r="H589" s="17"/>
      <c r="I589" s="17"/>
      <c r="J589" s="17"/>
      <c r="N589" s="77"/>
      <c r="O589" s="77"/>
      <c r="X589" s="17"/>
      <c r="Y589" s="17"/>
    </row>
    <row r="590" spans="8:25">
      <c r="H590" s="17"/>
      <c r="I590" s="17"/>
      <c r="J590" s="17"/>
      <c r="N590" s="77"/>
      <c r="O590" s="77"/>
      <c r="X590" s="17"/>
      <c r="Y590" s="17"/>
    </row>
    <row r="591" spans="8:25">
      <c r="H591" s="17"/>
      <c r="I591" s="17"/>
      <c r="J591" s="17"/>
      <c r="N591" s="77"/>
      <c r="O591" s="77"/>
      <c r="X591" s="17"/>
      <c r="Y591" s="17"/>
    </row>
    <row r="592" spans="8:25">
      <c r="H592" s="17"/>
      <c r="I592" s="17"/>
      <c r="J592" s="17"/>
      <c r="N592" s="77"/>
      <c r="O592" s="77"/>
      <c r="X592" s="17"/>
      <c r="Y592" s="17"/>
    </row>
    <row r="593" spans="8:25">
      <c r="H593" s="17"/>
      <c r="I593" s="17"/>
      <c r="J593" s="17"/>
      <c r="N593" s="77"/>
      <c r="O593" s="77"/>
      <c r="X593" s="17"/>
      <c r="Y593" s="17"/>
    </row>
    <row r="594" spans="8:25">
      <c r="H594" s="17"/>
      <c r="I594" s="17"/>
      <c r="J594" s="17"/>
      <c r="N594" s="77"/>
      <c r="O594" s="77"/>
      <c r="X594" s="17"/>
      <c r="Y594" s="17"/>
    </row>
    <row r="595" spans="8:25">
      <c r="H595" s="17"/>
      <c r="I595" s="17"/>
      <c r="J595" s="17"/>
      <c r="N595" s="77"/>
      <c r="O595" s="77"/>
      <c r="X595" s="17"/>
      <c r="Y595" s="17"/>
    </row>
    <row r="596" spans="8:25">
      <c r="H596" s="17"/>
      <c r="I596" s="17"/>
      <c r="J596" s="17"/>
      <c r="N596" s="77"/>
      <c r="O596" s="77"/>
      <c r="X596" s="17"/>
      <c r="Y596" s="17"/>
    </row>
    <row r="597" spans="8:25">
      <c r="H597" s="17"/>
      <c r="I597" s="17"/>
      <c r="J597" s="17"/>
      <c r="N597" s="77"/>
      <c r="O597" s="77"/>
      <c r="X597" s="17"/>
      <c r="Y597" s="17"/>
    </row>
    <row r="598" spans="8:25">
      <c r="H598" s="17"/>
      <c r="I598" s="17"/>
      <c r="J598" s="17"/>
      <c r="N598" s="77"/>
      <c r="O598" s="77"/>
      <c r="X598" s="17"/>
      <c r="Y598" s="17"/>
    </row>
    <row r="599" spans="8:25">
      <c r="H599" s="17"/>
      <c r="I599" s="17"/>
      <c r="J599" s="17"/>
      <c r="N599" s="77"/>
      <c r="O599" s="77"/>
      <c r="X599" s="17"/>
      <c r="Y599" s="17"/>
    </row>
    <row r="600" spans="8:25">
      <c r="H600" s="17"/>
      <c r="I600" s="17"/>
      <c r="J600" s="17"/>
      <c r="N600" s="77"/>
      <c r="O600" s="77"/>
      <c r="X600" s="17"/>
      <c r="Y600" s="17"/>
    </row>
    <row r="601" spans="8:25">
      <c r="H601" s="17"/>
      <c r="I601" s="17"/>
      <c r="J601" s="17"/>
      <c r="N601" s="77"/>
      <c r="O601" s="77"/>
      <c r="X601" s="17"/>
      <c r="Y601" s="17"/>
    </row>
    <row r="602" spans="8:25">
      <c r="H602" s="17"/>
      <c r="I602" s="17"/>
      <c r="J602" s="17"/>
      <c r="N602" s="77"/>
      <c r="O602" s="77"/>
      <c r="X602" s="17"/>
      <c r="Y602" s="17"/>
    </row>
    <row r="603" spans="8:25">
      <c r="H603" s="17"/>
      <c r="I603" s="17"/>
      <c r="J603" s="17"/>
      <c r="N603" s="77"/>
      <c r="O603" s="77"/>
      <c r="X603" s="17"/>
      <c r="Y603" s="17"/>
    </row>
    <row r="604" spans="8:25">
      <c r="H604" s="17"/>
      <c r="I604" s="17"/>
      <c r="J604" s="17"/>
      <c r="N604" s="77"/>
      <c r="O604" s="77"/>
      <c r="X604" s="17"/>
      <c r="Y604" s="17"/>
    </row>
    <row r="605" spans="8:25">
      <c r="H605" s="17"/>
      <c r="I605" s="17"/>
      <c r="J605" s="17"/>
      <c r="N605" s="77"/>
      <c r="O605" s="77"/>
      <c r="X605" s="17"/>
      <c r="Y605" s="17"/>
    </row>
    <row r="606" spans="8:25">
      <c r="H606" s="17"/>
      <c r="I606" s="17"/>
      <c r="J606" s="17"/>
      <c r="N606" s="77"/>
      <c r="O606" s="77"/>
      <c r="X606" s="17"/>
      <c r="Y606" s="17"/>
    </row>
    <row r="607" spans="8:25">
      <c r="H607" s="17"/>
      <c r="I607" s="17"/>
      <c r="J607" s="17"/>
      <c r="N607" s="77"/>
      <c r="O607" s="77"/>
      <c r="X607" s="17"/>
      <c r="Y607" s="17"/>
    </row>
    <row r="608" spans="8:25">
      <c r="H608" s="17"/>
      <c r="I608" s="17"/>
      <c r="J608" s="17"/>
      <c r="N608" s="77"/>
      <c r="O608" s="77"/>
      <c r="X608" s="17"/>
      <c r="Y608" s="17"/>
    </row>
    <row r="609" spans="8:25">
      <c r="H609" s="17"/>
      <c r="I609" s="17"/>
      <c r="J609" s="17"/>
      <c r="N609" s="77"/>
      <c r="O609" s="77"/>
      <c r="X609" s="17"/>
      <c r="Y609" s="17"/>
    </row>
    <row r="610" spans="8:25">
      <c r="H610" s="17"/>
      <c r="I610" s="17"/>
      <c r="J610" s="17"/>
      <c r="N610" s="77"/>
      <c r="O610" s="77"/>
      <c r="X610" s="17"/>
      <c r="Y610" s="17"/>
    </row>
    <row r="611" spans="8:25">
      <c r="H611" s="17"/>
      <c r="I611" s="17"/>
      <c r="J611" s="17"/>
      <c r="N611" s="77"/>
      <c r="O611" s="77"/>
      <c r="X611" s="17"/>
      <c r="Y611" s="17"/>
    </row>
    <row r="612" spans="8:25">
      <c r="H612" s="17"/>
      <c r="I612" s="17"/>
      <c r="J612" s="17"/>
      <c r="N612" s="77"/>
      <c r="O612" s="77"/>
      <c r="X612" s="17"/>
      <c r="Y612" s="17"/>
    </row>
    <row r="613" spans="8:25">
      <c r="H613" s="17"/>
      <c r="I613" s="17"/>
      <c r="J613" s="17"/>
      <c r="N613" s="77"/>
      <c r="O613" s="77"/>
      <c r="X613" s="17"/>
      <c r="Y613" s="17"/>
    </row>
    <row r="614" spans="8:25">
      <c r="H614" s="17"/>
      <c r="I614" s="17"/>
      <c r="J614" s="17"/>
      <c r="N614" s="77"/>
      <c r="O614" s="77"/>
      <c r="X614" s="17"/>
      <c r="Y614" s="17"/>
    </row>
    <row r="615" spans="8:25">
      <c r="H615" s="17"/>
      <c r="I615" s="17"/>
      <c r="J615" s="17"/>
      <c r="N615" s="77"/>
      <c r="O615" s="77"/>
      <c r="X615" s="17"/>
      <c r="Y615" s="17"/>
    </row>
    <row r="616" spans="8:25">
      <c r="H616" s="17"/>
      <c r="I616" s="17"/>
      <c r="J616" s="17"/>
      <c r="N616" s="77"/>
      <c r="O616" s="77"/>
      <c r="X616" s="17"/>
      <c r="Y616" s="17"/>
    </row>
    <row r="617" spans="8:25">
      <c r="H617" s="17"/>
      <c r="I617" s="17"/>
      <c r="J617" s="17"/>
      <c r="N617" s="77"/>
      <c r="O617" s="77"/>
      <c r="X617" s="17"/>
      <c r="Y617" s="17"/>
    </row>
    <row r="618" spans="8:25">
      <c r="H618" s="17"/>
      <c r="I618" s="17"/>
      <c r="J618" s="17"/>
      <c r="N618" s="77"/>
      <c r="O618" s="77"/>
      <c r="X618" s="17"/>
      <c r="Y618" s="17"/>
    </row>
    <row r="619" spans="8:25">
      <c r="H619" s="17"/>
      <c r="I619" s="17"/>
      <c r="J619" s="17"/>
      <c r="N619" s="77"/>
      <c r="O619" s="77"/>
      <c r="X619" s="17"/>
      <c r="Y619" s="17"/>
    </row>
    <row r="620" spans="8:25">
      <c r="H620" s="17"/>
      <c r="I620" s="17"/>
      <c r="J620" s="17"/>
      <c r="N620" s="77"/>
      <c r="O620" s="77"/>
      <c r="X620" s="17"/>
      <c r="Y620" s="17"/>
    </row>
    <row r="621" spans="8:25">
      <c r="H621" s="17"/>
      <c r="I621" s="17"/>
      <c r="J621" s="17"/>
      <c r="N621" s="77"/>
      <c r="O621" s="77"/>
      <c r="X621" s="17"/>
      <c r="Y621" s="17"/>
    </row>
    <row r="622" spans="8:25">
      <c r="H622" s="17"/>
      <c r="I622" s="17"/>
      <c r="J622" s="17"/>
      <c r="N622" s="77"/>
      <c r="O622" s="77"/>
      <c r="X622" s="17"/>
      <c r="Y622" s="17"/>
    </row>
    <row r="623" spans="8:25">
      <c r="H623" s="17"/>
      <c r="I623" s="17"/>
      <c r="J623" s="17"/>
      <c r="N623" s="77"/>
      <c r="O623" s="77"/>
      <c r="X623" s="17"/>
      <c r="Y623" s="17"/>
    </row>
    <row r="624" spans="8:25">
      <c r="H624" s="17"/>
      <c r="I624" s="17"/>
      <c r="J624" s="17"/>
      <c r="N624" s="77"/>
      <c r="O624" s="77"/>
      <c r="X624" s="17"/>
      <c r="Y624" s="17"/>
    </row>
    <row r="625" spans="8:25">
      <c r="H625" s="17"/>
      <c r="I625" s="17"/>
      <c r="J625" s="17"/>
      <c r="N625" s="77"/>
      <c r="O625" s="77"/>
      <c r="X625" s="17"/>
      <c r="Y625" s="17"/>
    </row>
    <row r="626" spans="8:25">
      <c r="H626" s="17"/>
      <c r="I626" s="17"/>
      <c r="J626" s="17"/>
      <c r="N626" s="77"/>
      <c r="O626" s="77"/>
      <c r="X626" s="17"/>
      <c r="Y626" s="17"/>
    </row>
    <row r="627" spans="8:25">
      <c r="H627" s="17"/>
      <c r="I627" s="17"/>
      <c r="J627" s="17"/>
      <c r="N627" s="77"/>
      <c r="O627" s="77"/>
      <c r="X627" s="17"/>
      <c r="Y627" s="17"/>
    </row>
    <row r="628" spans="8:25">
      <c r="H628" s="17"/>
      <c r="I628" s="17"/>
      <c r="J628" s="17"/>
      <c r="N628" s="77"/>
      <c r="O628" s="77"/>
      <c r="X628" s="17"/>
      <c r="Y628" s="17"/>
    </row>
    <row r="629" spans="8:25">
      <c r="H629" s="17"/>
      <c r="I629" s="17"/>
      <c r="J629" s="17"/>
      <c r="N629" s="77"/>
      <c r="O629" s="77"/>
      <c r="X629" s="17"/>
      <c r="Y629" s="17"/>
    </row>
    <row r="630" spans="8:25">
      <c r="H630" s="17"/>
      <c r="I630" s="17"/>
      <c r="J630" s="17"/>
      <c r="N630" s="77"/>
      <c r="O630" s="77"/>
      <c r="X630" s="17"/>
      <c r="Y630" s="17"/>
    </row>
    <row r="631" spans="8:25">
      <c r="H631" s="17"/>
      <c r="I631" s="17"/>
      <c r="J631" s="17"/>
      <c r="N631" s="77"/>
      <c r="O631" s="77"/>
      <c r="X631" s="17"/>
      <c r="Y631" s="17"/>
    </row>
    <row r="632" spans="8:25">
      <c r="H632" s="17"/>
      <c r="I632" s="17"/>
      <c r="J632" s="17"/>
      <c r="N632" s="77"/>
      <c r="O632" s="77"/>
      <c r="X632" s="17"/>
      <c r="Y632" s="17"/>
    </row>
    <row r="633" spans="8:25">
      <c r="H633" s="17"/>
      <c r="I633" s="17"/>
      <c r="J633" s="17"/>
      <c r="N633" s="77"/>
      <c r="O633" s="77"/>
      <c r="X633" s="17"/>
      <c r="Y633" s="17"/>
    </row>
    <row r="634" spans="8:25">
      <c r="H634" s="17"/>
      <c r="I634" s="17"/>
      <c r="J634" s="17"/>
      <c r="N634" s="77"/>
      <c r="O634" s="77"/>
      <c r="X634" s="17"/>
      <c r="Y634" s="17"/>
    </row>
    <row r="635" spans="8:25">
      <c r="H635" s="17"/>
      <c r="I635" s="17"/>
      <c r="J635" s="17"/>
      <c r="N635" s="77"/>
      <c r="O635" s="77"/>
      <c r="X635" s="17"/>
      <c r="Y635" s="17"/>
    </row>
    <row r="636" spans="8:25">
      <c r="H636" s="17"/>
      <c r="I636" s="17"/>
      <c r="J636" s="17"/>
      <c r="N636" s="77"/>
      <c r="O636" s="77"/>
      <c r="X636" s="17"/>
      <c r="Y636" s="17"/>
    </row>
    <row r="637" spans="8:25">
      <c r="H637" s="17"/>
      <c r="I637" s="17"/>
      <c r="J637" s="17"/>
      <c r="N637" s="77"/>
      <c r="O637" s="77"/>
      <c r="X637" s="17"/>
      <c r="Y637" s="17"/>
    </row>
    <row r="638" spans="8:25">
      <c r="H638" s="17"/>
      <c r="I638" s="17"/>
      <c r="J638" s="17"/>
      <c r="N638" s="77"/>
      <c r="O638" s="77"/>
      <c r="X638" s="17"/>
      <c r="Y638" s="17"/>
    </row>
    <row r="639" spans="8:25">
      <c r="H639" s="17"/>
      <c r="I639" s="17"/>
      <c r="J639" s="17"/>
      <c r="N639" s="77"/>
      <c r="O639" s="77"/>
      <c r="X639" s="17"/>
      <c r="Y639" s="17"/>
    </row>
    <row r="640" spans="8:25">
      <c r="H640" s="17"/>
      <c r="I640" s="17"/>
      <c r="J640" s="17"/>
      <c r="N640" s="77"/>
      <c r="O640" s="77"/>
      <c r="X640" s="17"/>
      <c r="Y640" s="17"/>
    </row>
    <row r="641" spans="8:25">
      <c r="H641" s="17"/>
      <c r="I641" s="17"/>
      <c r="J641" s="17"/>
      <c r="N641" s="77"/>
      <c r="O641" s="77"/>
      <c r="X641" s="17"/>
      <c r="Y641" s="17"/>
    </row>
    <row r="642" spans="8:25">
      <c r="H642" s="17"/>
      <c r="I642" s="17"/>
      <c r="J642" s="17"/>
      <c r="N642" s="77"/>
      <c r="O642" s="77"/>
      <c r="X642" s="17"/>
      <c r="Y642" s="17"/>
    </row>
    <row r="643" spans="8:25">
      <c r="H643" s="17"/>
      <c r="I643" s="17"/>
      <c r="J643" s="17"/>
      <c r="N643" s="77"/>
      <c r="O643" s="77"/>
      <c r="X643" s="17"/>
      <c r="Y643" s="17"/>
    </row>
    <row r="644" spans="8:25">
      <c r="H644" s="17"/>
      <c r="I644" s="17"/>
      <c r="J644" s="17"/>
      <c r="N644" s="77"/>
      <c r="O644" s="77"/>
      <c r="X644" s="17"/>
      <c r="Y644" s="17"/>
    </row>
    <row r="645" spans="8:25">
      <c r="H645" s="17"/>
      <c r="I645" s="17"/>
      <c r="J645" s="17"/>
      <c r="N645" s="77"/>
      <c r="O645" s="77"/>
      <c r="X645" s="17"/>
      <c r="Y645" s="17"/>
    </row>
    <row r="646" spans="8:25">
      <c r="H646" s="17"/>
      <c r="I646" s="17"/>
      <c r="J646" s="17"/>
      <c r="N646" s="77"/>
      <c r="O646" s="77"/>
      <c r="X646" s="17"/>
      <c r="Y646" s="17"/>
    </row>
    <row r="647" spans="8:25">
      <c r="H647" s="17"/>
      <c r="I647" s="17"/>
      <c r="J647" s="17"/>
      <c r="N647" s="77"/>
      <c r="O647" s="77"/>
      <c r="X647" s="17"/>
      <c r="Y647" s="17"/>
    </row>
    <row r="648" spans="8:25">
      <c r="H648" s="17"/>
      <c r="I648" s="17"/>
      <c r="J648" s="17"/>
      <c r="N648" s="77"/>
      <c r="O648" s="77"/>
      <c r="X648" s="17"/>
      <c r="Y648" s="17"/>
    </row>
    <row r="649" spans="8:25">
      <c r="H649" s="17"/>
      <c r="I649" s="17"/>
      <c r="J649" s="17"/>
      <c r="N649" s="77"/>
      <c r="O649" s="77"/>
      <c r="X649" s="17"/>
      <c r="Y649" s="17"/>
    </row>
    <row r="650" spans="8:25">
      <c r="H650" s="17"/>
      <c r="I650" s="17"/>
      <c r="J650" s="17"/>
      <c r="N650" s="77"/>
      <c r="O650" s="77"/>
      <c r="X650" s="17"/>
      <c r="Y650" s="17"/>
    </row>
    <row r="651" spans="8:25">
      <c r="H651" s="17"/>
      <c r="I651" s="17"/>
      <c r="J651" s="17"/>
      <c r="N651" s="77"/>
      <c r="O651" s="77"/>
      <c r="X651" s="17"/>
      <c r="Y651" s="17"/>
    </row>
    <row r="652" spans="8:25">
      <c r="H652" s="17"/>
      <c r="I652" s="17"/>
      <c r="J652" s="17"/>
      <c r="N652" s="77"/>
      <c r="O652" s="77"/>
      <c r="X652" s="17"/>
      <c r="Y652" s="17"/>
    </row>
    <row r="653" spans="8:25">
      <c r="H653" s="17"/>
      <c r="I653" s="17"/>
      <c r="J653" s="17"/>
      <c r="N653" s="77"/>
      <c r="O653" s="77"/>
      <c r="X653" s="17"/>
      <c r="Y653" s="17"/>
    </row>
    <row r="654" spans="8:25">
      <c r="H654" s="17"/>
      <c r="I654" s="17"/>
      <c r="J654" s="17"/>
      <c r="N654" s="77"/>
      <c r="O654" s="77"/>
      <c r="X654" s="17"/>
      <c r="Y654" s="17"/>
    </row>
    <row r="655" spans="8:25">
      <c r="H655" s="17"/>
      <c r="I655" s="17"/>
      <c r="J655" s="17"/>
      <c r="N655" s="77"/>
      <c r="O655" s="77"/>
      <c r="X655" s="17"/>
      <c r="Y655" s="17"/>
    </row>
    <row r="656" spans="8:25">
      <c r="H656" s="17"/>
      <c r="I656" s="17"/>
      <c r="J656" s="17"/>
      <c r="N656" s="77"/>
      <c r="O656" s="77"/>
      <c r="X656" s="17"/>
      <c r="Y656" s="17"/>
    </row>
    <row r="657" spans="8:25">
      <c r="H657" s="17"/>
      <c r="I657" s="17"/>
      <c r="J657" s="17"/>
      <c r="N657" s="77"/>
      <c r="O657" s="77"/>
      <c r="X657" s="17"/>
      <c r="Y657" s="17"/>
    </row>
    <row r="658" spans="8:25">
      <c r="H658" s="17"/>
      <c r="I658" s="17"/>
      <c r="J658" s="17"/>
      <c r="N658" s="77"/>
      <c r="O658" s="77"/>
      <c r="X658" s="17"/>
      <c r="Y658" s="17"/>
    </row>
    <row r="659" spans="8:25">
      <c r="H659" s="17"/>
      <c r="I659" s="17"/>
      <c r="J659" s="17"/>
      <c r="N659" s="77"/>
      <c r="O659" s="77"/>
      <c r="X659" s="17"/>
      <c r="Y659" s="17"/>
    </row>
    <row r="660" spans="8:25">
      <c r="H660" s="17"/>
      <c r="I660" s="17"/>
      <c r="J660" s="17"/>
      <c r="N660" s="77"/>
      <c r="O660" s="77"/>
      <c r="X660" s="17"/>
      <c r="Y660" s="17"/>
    </row>
    <row r="661" spans="8:25">
      <c r="H661" s="17"/>
      <c r="I661" s="17"/>
      <c r="J661" s="17"/>
      <c r="N661" s="77"/>
      <c r="O661" s="77"/>
      <c r="X661" s="17"/>
      <c r="Y661" s="17"/>
    </row>
    <row r="662" spans="8:25">
      <c r="H662" s="17"/>
      <c r="I662" s="17"/>
      <c r="J662" s="17"/>
      <c r="N662" s="77"/>
      <c r="O662" s="77"/>
      <c r="X662" s="17"/>
      <c r="Y662" s="17"/>
    </row>
    <row r="663" spans="8:25">
      <c r="H663" s="17"/>
      <c r="I663" s="17"/>
      <c r="J663" s="17"/>
      <c r="N663" s="77"/>
      <c r="O663" s="77"/>
      <c r="X663" s="17"/>
      <c r="Y663" s="17"/>
    </row>
    <row r="664" spans="8:25">
      <c r="H664" s="17"/>
      <c r="I664" s="17"/>
      <c r="J664" s="17"/>
      <c r="N664" s="77"/>
      <c r="O664" s="77"/>
      <c r="X664" s="17"/>
      <c r="Y664" s="17"/>
    </row>
    <row r="665" spans="8:25">
      <c r="H665" s="17"/>
      <c r="I665" s="17"/>
      <c r="J665" s="17"/>
      <c r="N665" s="77"/>
      <c r="O665" s="77"/>
      <c r="X665" s="17"/>
      <c r="Y665" s="17"/>
    </row>
    <row r="666" spans="8:25">
      <c r="H666" s="17"/>
      <c r="I666" s="17"/>
      <c r="J666" s="17"/>
      <c r="N666" s="77"/>
      <c r="O666" s="77"/>
      <c r="X666" s="17"/>
      <c r="Y666" s="17"/>
    </row>
    <row r="667" spans="8:25">
      <c r="H667" s="17"/>
      <c r="I667" s="17"/>
      <c r="J667" s="17"/>
      <c r="N667" s="77"/>
      <c r="O667" s="77"/>
      <c r="X667" s="17"/>
      <c r="Y667" s="17"/>
    </row>
    <row r="668" spans="8:25">
      <c r="H668" s="17"/>
      <c r="I668" s="17"/>
      <c r="J668" s="17"/>
      <c r="N668" s="77"/>
      <c r="O668" s="77"/>
      <c r="X668" s="17"/>
      <c r="Y668" s="17"/>
    </row>
    <row r="669" spans="8:25">
      <c r="H669" s="17"/>
      <c r="I669" s="17"/>
      <c r="J669" s="17"/>
      <c r="N669" s="77"/>
      <c r="O669" s="77"/>
      <c r="X669" s="17"/>
      <c r="Y669" s="17"/>
    </row>
    <row r="670" spans="8:25">
      <c r="H670" s="17"/>
      <c r="I670" s="17"/>
      <c r="J670" s="17"/>
      <c r="N670" s="77"/>
      <c r="O670" s="77"/>
      <c r="X670" s="17"/>
      <c r="Y670" s="17"/>
    </row>
    <row r="671" spans="8:25">
      <c r="H671" s="17"/>
      <c r="I671" s="17"/>
      <c r="J671" s="17"/>
      <c r="N671" s="77"/>
      <c r="O671" s="77"/>
      <c r="X671" s="17"/>
      <c r="Y671" s="17"/>
    </row>
    <row r="672" spans="8:25">
      <c r="H672" s="17"/>
      <c r="I672" s="17"/>
      <c r="J672" s="17"/>
      <c r="N672" s="77"/>
      <c r="O672" s="77"/>
      <c r="X672" s="17"/>
      <c r="Y672" s="17"/>
    </row>
    <row r="673" spans="8:25">
      <c r="H673" s="17"/>
      <c r="I673" s="17"/>
      <c r="J673" s="17"/>
      <c r="N673" s="77"/>
      <c r="O673" s="77"/>
      <c r="X673" s="17"/>
      <c r="Y673" s="17"/>
    </row>
    <row r="674" spans="8:25">
      <c r="H674" s="17"/>
      <c r="I674" s="17"/>
      <c r="J674" s="17"/>
      <c r="N674" s="77"/>
      <c r="O674" s="77"/>
      <c r="X674" s="17"/>
      <c r="Y674" s="17"/>
    </row>
    <row r="675" spans="8:25">
      <c r="H675" s="17"/>
      <c r="I675" s="17"/>
      <c r="J675" s="17"/>
      <c r="N675" s="77"/>
      <c r="O675" s="77"/>
      <c r="X675" s="17"/>
      <c r="Y675" s="17"/>
    </row>
    <row r="676" spans="8:25">
      <c r="H676" s="17"/>
      <c r="I676" s="17"/>
      <c r="J676" s="17"/>
      <c r="N676" s="77"/>
      <c r="O676" s="77"/>
      <c r="X676" s="17"/>
      <c r="Y676" s="17"/>
    </row>
    <row r="677" spans="8:25">
      <c r="H677" s="17"/>
      <c r="I677" s="17"/>
      <c r="J677" s="17"/>
      <c r="N677" s="77"/>
      <c r="O677" s="77"/>
      <c r="X677" s="17"/>
      <c r="Y677" s="17"/>
    </row>
    <row r="678" spans="8:25">
      <c r="H678" s="17"/>
      <c r="I678" s="17"/>
      <c r="J678" s="17"/>
      <c r="N678" s="77"/>
      <c r="O678" s="77"/>
      <c r="X678" s="17"/>
      <c r="Y678" s="17"/>
    </row>
    <row r="679" spans="8:25">
      <c r="H679" s="17"/>
      <c r="I679" s="17"/>
      <c r="J679" s="17"/>
      <c r="N679" s="77"/>
      <c r="O679" s="77"/>
      <c r="X679" s="17"/>
      <c r="Y679" s="17"/>
    </row>
    <row r="680" spans="8:25">
      <c r="H680" s="17"/>
      <c r="I680" s="17"/>
      <c r="J680" s="17"/>
      <c r="N680" s="77"/>
      <c r="O680" s="77"/>
      <c r="X680" s="17"/>
      <c r="Y680" s="17"/>
    </row>
    <row r="681" spans="8:25">
      <c r="H681" s="17"/>
      <c r="I681" s="17"/>
      <c r="J681" s="17"/>
      <c r="N681" s="77"/>
      <c r="O681" s="77"/>
      <c r="X681" s="17"/>
      <c r="Y681" s="17"/>
    </row>
    <row r="682" spans="8:25">
      <c r="H682" s="17"/>
      <c r="I682" s="17"/>
      <c r="J682" s="17"/>
      <c r="N682" s="77"/>
      <c r="O682" s="77"/>
      <c r="X682" s="17"/>
      <c r="Y682" s="17"/>
    </row>
    <row r="683" spans="8:25">
      <c r="H683" s="17"/>
      <c r="I683" s="17"/>
      <c r="J683" s="17"/>
      <c r="N683" s="77"/>
      <c r="O683" s="77"/>
      <c r="X683" s="17"/>
      <c r="Y683" s="17"/>
    </row>
    <row r="684" spans="8:25">
      <c r="H684" s="17"/>
      <c r="I684" s="17"/>
      <c r="J684" s="17"/>
      <c r="N684" s="77"/>
      <c r="O684" s="77"/>
      <c r="X684" s="17"/>
      <c r="Y684" s="17"/>
    </row>
    <row r="685" spans="8:25">
      <c r="H685" s="17"/>
      <c r="I685" s="17"/>
      <c r="J685" s="17"/>
      <c r="N685" s="77"/>
      <c r="O685" s="77"/>
      <c r="X685" s="17"/>
      <c r="Y685" s="17"/>
    </row>
    <row r="686" spans="8:25">
      <c r="H686" s="17"/>
      <c r="I686" s="17"/>
      <c r="J686" s="17"/>
      <c r="N686" s="77"/>
      <c r="O686" s="77"/>
      <c r="X686" s="17"/>
      <c r="Y686" s="17"/>
    </row>
    <row r="687" spans="8:25">
      <c r="H687" s="17"/>
      <c r="I687" s="17"/>
      <c r="J687" s="17"/>
      <c r="N687" s="77"/>
      <c r="O687" s="77"/>
      <c r="X687" s="17"/>
      <c r="Y687" s="17"/>
    </row>
    <row r="688" spans="8:25">
      <c r="H688" s="17"/>
      <c r="I688" s="17"/>
      <c r="J688" s="17"/>
      <c r="N688" s="77"/>
      <c r="O688" s="77"/>
      <c r="X688" s="17"/>
      <c r="Y688" s="17"/>
    </row>
    <row r="689" spans="8:25">
      <c r="H689" s="17"/>
      <c r="I689" s="17"/>
      <c r="J689" s="17"/>
      <c r="N689" s="77"/>
      <c r="O689" s="77"/>
      <c r="X689" s="17"/>
      <c r="Y689" s="17"/>
    </row>
    <row r="690" spans="8:25">
      <c r="H690" s="17"/>
      <c r="I690" s="17"/>
      <c r="J690" s="17"/>
      <c r="N690" s="77"/>
      <c r="O690" s="77"/>
      <c r="X690" s="17"/>
      <c r="Y690" s="17"/>
    </row>
    <row r="691" spans="8:25">
      <c r="H691" s="17"/>
      <c r="I691" s="17"/>
      <c r="J691" s="17"/>
      <c r="N691" s="77"/>
      <c r="O691" s="77"/>
      <c r="X691" s="17"/>
      <c r="Y691" s="17"/>
    </row>
    <row r="692" spans="8:25">
      <c r="H692" s="17"/>
      <c r="I692" s="17"/>
      <c r="J692" s="17"/>
      <c r="N692" s="77"/>
      <c r="O692" s="77"/>
      <c r="X692" s="17"/>
      <c r="Y692" s="17"/>
    </row>
    <row r="693" spans="8:25">
      <c r="H693" s="17"/>
      <c r="I693" s="17"/>
      <c r="J693" s="17"/>
      <c r="N693" s="77"/>
      <c r="O693" s="77"/>
      <c r="X693" s="17"/>
      <c r="Y693" s="17"/>
    </row>
    <row r="694" spans="8:25">
      <c r="H694" s="17"/>
      <c r="I694" s="17"/>
      <c r="J694" s="17"/>
      <c r="N694" s="77"/>
      <c r="O694" s="77"/>
      <c r="X694" s="17"/>
      <c r="Y694" s="17"/>
    </row>
    <row r="695" spans="8:25">
      <c r="H695" s="17"/>
      <c r="I695" s="17"/>
      <c r="J695" s="17"/>
      <c r="N695" s="77"/>
      <c r="O695" s="77"/>
      <c r="X695" s="17"/>
      <c r="Y695" s="17"/>
    </row>
    <row r="696" spans="8:25">
      <c r="H696" s="17"/>
      <c r="I696" s="17"/>
      <c r="J696" s="17"/>
      <c r="N696" s="77"/>
      <c r="O696" s="77"/>
      <c r="X696" s="17"/>
      <c r="Y696" s="17"/>
    </row>
    <row r="697" spans="8:25">
      <c r="H697" s="17"/>
      <c r="I697" s="17"/>
      <c r="J697" s="17"/>
      <c r="N697" s="77"/>
      <c r="O697" s="77"/>
      <c r="X697" s="17"/>
      <c r="Y697" s="17"/>
    </row>
    <row r="698" spans="8:25">
      <c r="H698" s="17"/>
      <c r="I698" s="17"/>
      <c r="J698" s="17"/>
      <c r="N698" s="77"/>
      <c r="O698" s="77"/>
      <c r="X698" s="17"/>
      <c r="Y698" s="17"/>
    </row>
    <row r="699" spans="8:25">
      <c r="H699" s="17"/>
      <c r="I699" s="17"/>
      <c r="J699" s="17"/>
      <c r="N699" s="77"/>
      <c r="O699" s="77"/>
      <c r="X699" s="17"/>
      <c r="Y699" s="17"/>
    </row>
    <row r="700" spans="8:25">
      <c r="H700" s="17"/>
      <c r="I700" s="17"/>
      <c r="J700" s="17"/>
      <c r="N700" s="77"/>
      <c r="O700" s="77"/>
      <c r="X700" s="17"/>
      <c r="Y700" s="17"/>
    </row>
    <row r="701" spans="8:25">
      <c r="H701" s="17"/>
      <c r="I701" s="17"/>
      <c r="J701" s="17"/>
      <c r="N701" s="77"/>
      <c r="O701" s="77"/>
      <c r="X701" s="17"/>
      <c r="Y701" s="17"/>
    </row>
    <row r="702" spans="8:25">
      <c r="H702" s="17"/>
      <c r="I702" s="17"/>
      <c r="J702" s="17"/>
      <c r="N702" s="77"/>
      <c r="O702" s="77"/>
      <c r="X702" s="17"/>
      <c r="Y702" s="17"/>
    </row>
    <row r="703" spans="8:25">
      <c r="H703" s="17"/>
      <c r="I703" s="17"/>
      <c r="J703" s="17"/>
      <c r="N703" s="77"/>
      <c r="O703" s="77"/>
      <c r="X703" s="17"/>
      <c r="Y703" s="17"/>
    </row>
    <row r="704" spans="8:25">
      <c r="H704" s="17"/>
      <c r="I704" s="17"/>
      <c r="J704" s="17"/>
      <c r="N704" s="77"/>
      <c r="O704" s="77"/>
      <c r="X704" s="17"/>
      <c r="Y704" s="17"/>
    </row>
    <row r="705" spans="8:25">
      <c r="H705" s="17"/>
      <c r="I705" s="17"/>
      <c r="J705" s="17"/>
      <c r="N705" s="77"/>
      <c r="O705" s="77"/>
      <c r="X705" s="17"/>
      <c r="Y705" s="17"/>
    </row>
    <row r="706" spans="8:25">
      <c r="H706" s="17"/>
      <c r="I706" s="17"/>
      <c r="J706" s="17"/>
      <c r="N706" s="77"/>
      <c r="O706" s="77"/>
      <c r="X706" s="17"/>
      <c r="Y706" s="17"/>
    </row>
    <row r="707" spans="8:25">
      <c r="H707" s="17"/>
      <c r="I707" s="17"/>
      <c r="J707" s="17"/>
      <c r="N707" s="77"/>
      <c r="O707" s="77"/>
      <c r="X707" s="17"/>
      <c r="Y707" s="17"/>
    </row>
    <row r="708" spans="8:25">
      <c r="H708" s="17"/>
      <c r="I708" s="17"/>
      <c r="J708" s="17"/>
      <c r="N708" s="77"/>
      <c r="O708" s="77"/>
      <c r="X708" s="17"/>
      <c r="Y708" s="17"/>
    </row>
    <row r="709" spans="8:25">
      <c r="H709" s="17"/>
      <c r="I709" s="17"/>
      <c r="J709" s="17"/>
      <c r="N709" s="77"/>
      <c r="O709" s="77"/>
      <c r="X709" s="17"/>
      <c r="Y709" s="17"/>
    </row>
    <row r="710" spans="8:25">
      <c r="H710" s="17"/>
      <c r="I710" s="17"/>
      <c r="J710" s="17"/>
      <c r="N710" s="77"/>
      <c r="O710" s="77"/>
      <c r="X710" s="17"/>
      <c r="Y710" s="17"/>
    </row>
    <row r="711" spans="8:25">
      <c r="H711" s="17"/>
      <c r="I711" s="17"/>
      <c r="J711" s="17"/>
      <c r="N711" s="77"/>
      <c r="O711" s="77"/>
      <c r="X711" s="17"/>
      <c r="Y711" s="17"/>
    </row>
    <row r="712" spans="8:25">
      <c r="H712" s="17"/>
      <c r="I712" s="17"/>
      <c r="J712" s="17"/>
      <c r="N712" s="77"/>
      <c r="O712" s="77"/>
      <c r="X712" s="17"/>
      <c r="Y712" s="17"/>
    </row>
    <row r="713" spans="8:25">
      <c r="H713" s="17"/>
      <c r="I713" s="17"/>
      <c r="J713" s="17"/>
      <c r="N713" s="77"/>
      <c r="O713" s="77"/>
      <c r="X713" s="17"/>
      <c r="Y713" s="17"/>
    </row>
    <row r="714" spans="8:25">
      <c r="H714" s="17"/>
      <c r="I714" s="17"/>
      <c r="J714" s="17"/>
      <c r="N714" s="77"/>
      <c r="O714" s="77"/>
      <c r="X714" s="17"/>
      <c r="Y714" s="17"/>
    </row>
    <row r="715" spans="8:25">
      <c r="H715" s="17"/>
      <c r="I715" s="17"/>
      <c r="J715" s="17"/>
      <c r="N715" s="77"/>
      <c r="O715" s="77"/>
      <c r="X715" s="17"/>
      <c r="Y715" s="17"/>
    </row>
    <row r="716" spans="8:25">
      <c r="H716" s="17"/>
      <c r="I716" s="17"/>
      <c r="J716" s="17"/>
      <c r="N716" s="77"/>
      <c r="O716" s="77"/>
      <c r="X716" s="17"/>
      <c r="Y716" s="17"/>
    </row>
    <row r="717" spans="8:25">
      <c r="H717" s="17"/>
      <c r="I717" s="17"/>
      <c r="J717" s="17"/>
      <c r="N717" s="77"/>
      <c r="O717" s="77"/>
      <c r="X717" s="17"/>
      <c r="Y717" s="17"/>
    </row>
    <row r="718" spans="8:25">
      <c r="H718" s="17"/>
      <c r="I718" s="17"/>
      <c r="J718" s="17"/>
      <c r="N718" s="77"/>
      <c r="O718" s="77"/>
      <c r="X718" s="17"/>
      <c r="Y718" s="17"/>
    </row>
    <row r="719" spans="8:25">
      <c r="H719" s="17"/>
      <c r="I719" s="17"/>
      <c r="J719" s="17"/>
      <c r="N719" s="77"/>
      <c r="O719" s="77"/>
      <c r="X719" s="17"/>
      <c r="Y719" s="17"/>
    </row>
    <row r="720" spans="8:25">
      <c r="H720" s="17"/>
      <c r="I720" s="17"/>
      <c r="J720" s="17"/>
      <c r="N720" s="77"/>
      <c r="O720" s="77"/>
      <c r="X720" s="17"/>
      <c r="Y720" s="17"/>
    </row>
    <row r="721" spans="8:25">
      <c r="H721" s="17"/>
      <c r="I721" s="17"/>
      <c r="J721" s="17"/>
      <c r="N721" s="77"/>
      <c r="O721" s="77"/>
      <c r="X721" s="17"/>
      <c r="Y721" s="17"/>
    </row>
    <row r="722" spans="8:25">
      <c r="H722" s="17"/>
      <c r="I722" s="17"/>
      <c r="J722" s="17"/>
      <c r="N722" s="77"/>
      <c r="O722" s="77"/>
      <c r="X722" s="17"/>
      <c r="Y722" s="17"/>
    </row>
    <row r="723" spans="8:25">
      <c r="H723" s="17"/>
      <c r="I723" s="17"/>
      <c r="J723" s="17"/>
      <c r="N723" s="77"/>
      <c r="O723" s="77"/>
      <c r="X723" s="17"/>
      <c r="Y723" s="17"/>
    </row>
    <row r="724" spans="8:25">
      <c r="H724" s="17"/>
      <c r="I724" s="17"/>
      <c r="J724" s="17"/>
      <c r="N724" s="77"/>
      <c r="O724" s="77"/>
      <c r="X724" s="17"/>
      <c r="Y724" s="17"/>
    </row>
    <row r="725" spans="8:25">
      <c r="H725" s="17"/>
      <c r="I725" s="17"/>
      <c r="J725" s="17"/>
      <c r="N725" s="77"/>
      <c r="O725" s="77"/>
      <c r="X725" s="17"/>
      <c r="Y725" s="17"/>
    </row>
    <row r="726" spans="8:25">
      <c r="H726" s="17"/>
      <c r="I726" s="17"/>
      <c r="J726" s="17"/>
      <c r="N726" s="77"/>
      <c r="O726" s="77"/>
      <c r="X726" s="17"/>
      <c r="Y726" s="17"/>
    </row>
    <row r="727" spans="8:25">
      <c r="H727" s="17"/>
      <c r="I727" s="17"/>
      <c r="J727" s="17"/>
      <c r="N727" s="77"/>
      <c r="O727" s="77"/>
      <c r="X727" s="17"/>
      <c r="Y727" s="17"/>
    </row>
    <row r="728" spans="8:25">
      <c r="H728" s="17"/>
      <c r="I728" s="17"/>
      <c r="J728" s="17"/>
      <c r="N728" s="77"/>
      <c r="O728" s="77"/>
      <c r="X728" s="17"/>
      <c r="Y728" s="17"/>
    </row>
    <row r="729" spans="8:25">
      <c r="H729" s="17"/>
      <c r="I729" s="17"/>
      <c r="J729" s="17"/>
      <c r="N729" s="77"/>
      <c r="O729" s="77"/>
      <c r="X729" s="17"/>
      <c r="Y729" s="17"/>
    </row>
    <row r="730" spans="8:25">
      <c r="H730" s="17"/>
      <c r="I730" s="17"/>
      <c r="J730" s="17"/>
      <c r="N730" s="77"/>
      <c r="O730" s="77"/>
      <c r="X730" s="17"/>
      <c r="Y730" s="17"/>
    </row>
    <row r="731" spans="8:25">
      <c r="H731" s="17"/>
      <c r="I731" s="17"/>
      <c r="J731" s="17"/>
      <c r="N731" s="77"/>
      <c r="O731" s="77"/>
      <c r="X731" s="17"/>
      <c r="Y731" s="17"/>
    </row>
    <row r="732" spans="8:25">
      <c r="H732" s="17"/>
      <c r="I732" s="17"/>
      <c r="J732" s="17"/>
      <c r="N732" s="77"/>
      <c r="O732" s="77"/>
      <c r="X732" s="17"/>
      <c r="Y732" s="17"/>
    </row>
    <row r="733" spans="8:25">
      <c r="H733" s="17"/>
      <c r="I733" s="17"/>
      <c r="J733" s="17"/>
      <c r="N733" s="77"/>
      <c r="O733" s="77"/>
      <c r="X733" s="17"/>
      <c r="Y733" s="17"/>
    </row>
    <row r="734" spans="8:25">
      <c r="H734" s="17"/>
      <c r="I734" s="17"/>
      <c r="J734" s="17"/>
      <c r="N734" s="77"/>
      <c r="O734" s="77"/>
      <c r="X734" s="17"/>
      <c r="Y734" s="17"/>
    </row>
    <row r="735" spans="8:25">
      <c r="H735" s="17"/>
      <c r="I735" s="17"/>
      <c r="J735" s="17"/>
      <c r="N735" s="77"/>
      <c r="O735" s="77"/>
      <c r="X735" s="17"/>
      <c r="Y735" s="17"/>
    </row>
    <row r="736" spans="8:25">
      <c r="H736" s="17"/>
      <c r="I736" s="17"/>
      <c r="J736" s="17"/>
      <c r="N736" s="77"/>
      <c r="O736" s="77"/>
      <c r="X736" s="17"/>
      <c r="Y736" s="17"/>
    </row>
    <row r="737" spans="8:25">
      <c r="H737" s="17"/>
      <c r="I737" s="17"/>
      <c r="J737" s="17"/>
      <c r="N737" s="77"/>
      <c r="O737" s="77"/>
      <c r="X737" s="17"/>
      <c r="Y737" s="17"/>
    </row>
    <row r="738" spans="8:25">
      <c r="H738" s="17"/>
      <c r="I738" s="17"/>
      <c r="J738" s="17"/>
      <c r="N738" s="77"/>
      <c r="O738" s="77"/>
      <c r="X738" s="17"/>
      <c r="Y738" s="17"/>
    </row>
    <row r="739" spans="8:25">
      <c r="H739" s="17"/>
      <c r="I739" s="17"/>
      <c r="J739" s="17"/>
      <c r="N739" s="77"/>
      <c r="O739" s="77"/>
      <c r="X739" s="17"/>
      <c r="Y739" s="17"/>
    </row>
    <row r="740" spans="8:25">
      <c r="H740" s="17"/>
      <c r="I740" s="17"/>
      <c r="J740" s="17"/>
      <c r="N740" s="77"/>
      <c r="O740" s="77"/>
      <c r="X740" s="17"/>
      <c r="Y740" s="17"/>
    </row>
    <row r="741" spans="8:25">
      <c r="H741" s="17"/>
      <c r="I741" s="17"/>
      <c r="J741" s="17"/>
      <c r="N741" s="77"/>
      <c r="O741" s="77"/>
      <c r="X741" s="17"/>
      <c r="Y741" s="17"/>
    </row>
    <row r="742" spans="8:25">
      <c r="H742" s="17"/>
      <c r="I742" s="17"/>
      <c r="J742" s="17"/>
      <c r="N742" s="77"/>
      <c r="O742" s="77"/>
      <c r="X742" s="17"/>
      <c r="Y742" s="17"/>
    </row>
    <row r="743" spans="8:25">
      <c r="H743" s="17"/>
      <c r="I743" s="17"/>
      <c r="J743" s="17"/>
      <c r="N743" s="77"/>
      <c r="O743" s="77"/>
      <c r="X743" s="17"/>
      <c r="Y743" s="17"/>
    </row>
    <row r="744" spans="8:25">
      <c r="H744" s="17"/>
      <c r="I744" s="17"/>
      <c r="J744" s="17"/>
      <c r="N744" s="77"/>
      <c r="O744" s="77"/>
      <c r="X744" s="17"/>
      <c r="Y744" s="17"/>
    </row>
    <row r="745" spans="8:25">
      <c r="H745" s="17"/>
      <c r="I745" s="17"/>
      <c r="J745" s="17"/>
      <c r="N745" s="77"/>
      <c r="O745" s="77"/>
      <c r="X745" s="17"/>
      <c r="Y745" s="17"/>
    </row>
    <row r="746" spans="8:25">
      <c r="H746" s="17"/>
      <c r="I746" s="17"/>
      <c r="J746" s="17"/>
      <c r="N746" s="77"/>
      <c r="O746" s="77"/>
      <c r="X746" s="17"/>
      <c r="Y746" s="17"/>
    </row>
    <row r="747" spans="8:25">
      <c r="H747" s="17"/>
      <c r="I747" s="17"/>
      <c r="J747" s="17"/>
      <c r="N747" s="77"/>
      <c r="O747" s="77"/>
      <c r="X747" s="17"/>
      <c r="Y747" s="17"/>
    </row>
    <row r="748" spans="8:25">
      <c r="H748" s="17"/>
      <c r="I748" s="17"/>
      <c r="J748" s="17"/>
      <c r="N748" s="77"/>
      <c r="O748" s="77"/>
      <c r="X748" s="17"/>
      <c r="Y748" s="17"/>
    </row>
    <row r="749" spans="8:25">
      <c r="H749" s="17"/>
      <c r="I749" s="17"/>
      <c r="J749" s="17"/>
      <c r="N749" s="77"/>
      <c r="O749" s="77"/>
      <c r="X749" s="17"/>
      <c r="Y749" s="17"/>
    </row>
    <row r="750" spans="8:25">
      <c r="H750" s="17"/>
      <c r="I750" s="17"/>
      <c r="J750" s="17"/>
      <c r="N750" s="77"/>
      <c r="O750" s="77"/>
      <c r="X750" s="17"/>
      <c r="Y750" s="17"/>
    </row>
    <row r="751" spans="8:25">
      <c r="H751" s="17"/>
      <c r="I751" s="17"/>
      <c r="J751" s="17"/>
      <c r="N751" s="77"/>
      <c r="O751" s="77"/>
      <c r="X751" s="17"/>
      <c r="Y751" s="17"/>
    </row>
    <row r="752" spans="8:25">
      <c r="H752" s="17"/>
      <c r="I752" s="17"/>
      <c r="J752" s="17"/>
      <c r="N752" s="77"/>
      <c r="O752" s="77"/>
      <c r="X752" s="17"/>
      <c r="Y752" s="17"/>
    </row>
    <row r="753" spans="8:25">
      <c r="H753" s="17"/>
      <c r="I753" s="17"/>
      <c r="J753" s="17"/>
      <c r="N753" s="77"/>
      <c r="O753" s="77"/>
      <c r="X753" s="17"/>
      <c r="Y753" s="17"/>
    </row>
    <row r="754" spans="8:25">
      <c r="H754" s="17"/>
      <c r="I754" s="17"/>
      <c r="J754" s="17"/>
      <c r="N754" s="77"/>
      <c r="O754" s="77"/>
      <c r="X754" s="17"/>
      <c r="Y754" s="17"/>
    </row>
    <row r="755" spans="8:25">
      <c r="H755" s="17"/>
      <c r="I755" s="17"/>
      <c r="J755" s="17"/>
      <c r="N755" s="77"/>
      <c r="O755" s="77"/>
      <c r="X755" s="17"/>
      <c r="Y755" s="17"/>
    </row>
    <row r="756" spans="8:25">
      <c r="H756" s="17"/>
      <c r="I756" s="17"/>
      <c r="J756" s="17"/>
      <c r="N756" s="77"/>
      <c r="O756" s="77"/>
      <c r="X756" s="17"/>
      <c r="Y756" s="17"/>
    </row>
    <row r="757" spans="8:25">
      <c r="H757" s="17"/>
      <c r="I757" s="17"/>
      <c r="J757" s="17"/>
      <c r="N757" s="77"/>
      <c r="O757" s="77"/>
      <c r="X757" s="17"/>
      <c r="Y757" s="17"/>
    </row>
    <row r="758" spans="8:25">
      <c r="H758" s="17"/>
      <c r="I758" s="17"/>
      <c r="J758" s="17"/>
      <c r="N758" s="77"/>
      <c r="O758" s="77"/>
      <c r="X758" s="17"/>
      <c r="Y758" s="17"/>
    </row>
    <row r="759" spans="8:25">
      <c r="H759" s="17"/>
      <c r="I759" s="17"/>
      <c r="J759" s="17"/>
      <c r="N759" s="77"/>
      <c r="O759" s="77"/>
      <c r="X759" s="17"/>
      <c r="Y759" s="17"/>
    </row>
    <row r="760" spans="8:25">
      <c r="H760" s="17"/>
      <c r="I760" s="17"/>
      <c r="J760" s="17"/>
      <c r="N760" s="77"/>
      <c r="O760" s="77"/>
      <c r="X760" s="17"/>
      <c r="Y760" s="17"/>
    </row>
    <row r="761" spans="8:25">
      <c r="H761" s="17"/>
      <c r="I761" s="17"/>
      <c r="J761" s="17"/>
      <c r="N761" s="77"/>
      <c r="O761" s="77"/>
      <c r="X761" s="17"/>
      <c r="Y761" s="17"/>
    </row>
    <row r="762" spans="8:25">
      <c r="H762" s="17"/>
      <c r="I762" s="17"/>
      <c r="J762" s="17"/>
      <c r="N762" s="77"/>
      <c r="O762" s="77"/>
      <c r="X762" s="17"/>
      <c r="Y762" s="17"/>
    </row>
    <row r="763" spans="8:25">
      <c r="H763" s="17"/>
      <c r="I763" s="17"/>
      <c r="J763" s="17"/>
      <c r="N763" s="77"/>
      <c r="O763" s="77"/>
      <c r="X763" s="17"/>
      <c r="Y763" s="17"/>
    </row>
    <row r="764" spans="8:25">
      <c r="H764" s="17"/>
      <c r="I764" s="17"/>
      <c r="J764" s="17"/>
      <c r="N764" s="77"/>
      <c r="O764" s="77"/>
      <c r="X764" s="17"/>
      <c r="Y764" s="17"/>
    </row>
    <row r="765" spans="8:25">
      <c r="H765" s="17"/>
      <c r="I765" s="17"/>
      <c r="J765" s="17"/>
      <c r="N765" s="77"/>
      <c r="O765" s="77"/>
      <c r="X765" s="17"/>
      <c r="Y765" s="17"/>
    </row>
    <row r="766" spans="8:25">
      <c r="H766" s="17"/>
      <c r="I766" s="17"/>
      <c r="J766" s="17"/>
      <c r="N766" s="77"/>
      <c r="O766" s="77"/>
      <c r="X766" s="17"/>
      <c r="Y766" s="17"/>
    </row>
    <row r="767" spans="8:25">
      <c r="H767" s="17"/>
      <c r="I767" s="17"/>
      <c r="J767" s="17"/>
      <c r="N767" s="77"/>
      <c r="O767" s="77"/>
      <c r="X767" s="17"/>
      <c r="Y767" s="17"/>
    </row>
    <row r="768" spans="8:25">
      <c r="H768" s="17"/>
      <c r="I768" s="17"/>
      <c r="J768" s="17"/>
      <c r="N768" s="77"/>
      <c r="O768" s="77"/>
      <c r="X768" s="17"/>
      <c r="Y768" s="17"/>
    </row>
    <row r="769" spans="8:25">
      <c r="H769" s="17"/>
      <c r="I769" s="17"/>
      <c r="J769" s="17"/>
      <c r="N769" s="77"/>
      <c r="O769" s="77"/>
      <c r="X769" s="17"/>
      <c r="Y769" s="17"/>
    </row>
    <row r="770" spans="8:25">
      <c r="H770" s="17"/>
      <c r="I770" s="17"/>
      <c r="J770" s="17"/>
      <c r="N770" s="77"/>
      <c r="O770" s="77"/>
      <c r="X770" s="17"/>
      <c r="Y770" s="17"/>
    </row>
    <row r="771" spans="8:25">
      <c r="H771" s="17"/>
      <c r="I771" s="17"/>
      <c r="J771" s="17"/>
      <c r="N771" s="77"/>
      <c r="O771" s="77"/>
      <c r="X771" s="17"/>
      <c r="Y771" s="17"/>
    </row>
    <row r="772" spans="8:25">
      <c r="H772" s="17"/>
      <c r="I772" s="17"/>
      <c r="J772" s="17"/>
      <c r="N772" s="77"/>
      <c r="O772" s="77"/>
      <c r="X772" s="17"/>
      <c r="Y772" s="17"/>
    </row>
    <row r="773" spans="8:25">
      <c r="H773" s="17"/>
      <c r="I773" s="17"/>
      <c r="J773" s="17"/>
      <c r="N773" s="77"/>
      <c r="O773" s="77"/>
      <c r="X773" s="17"/>
      <c r="Y773" s="17"/>
    </row>
    <row r="774" spans="8:25">
      <c r="H774" s="17"/>
      <c r="I774" s="17"/>
      <c r="J774" s="17"/>
      <c r="N774" s="77"/>
      <c r="O774" s="77"/>
      <c r="X774" s="17"/>
      <c r="Y774" s="17"/>
    </row>
    <row r="775" spans="8:25">
      <c r="H775" s="17"/>
      <c r="I775" s="17"/>
      <c r="J775" s="17"/>
      <c r="N775" s="77"/>
      <c r="O775" s="77"/>
      <c r="X775" s="17"/>
      <c r="Y775" s="17"/>
    </row>
    <row r="776" spans="8:25">
      <c r="H776" s="17"/>
      <c r="I776" s="17"/>
      <c r="J776" s="17"/>
      <c r="N776" s="77"/>
      <c r="O776" s="77"/>
      <c r="X776" s="17"/>
      <c r="Y776" s="17"/>
    </row>
    <row r="777" spans="8:25">
      <c r="H777" s="17"/>
      <c r="I777" s="17"/>
      <c r="J777" s="17"/>
      <c r="N777" s="77"/>
      <c r="O777" s="77"/>
      <c r="X777" s="17"/>
      <c r="Y777" s="17"/>
    </row>
    <row r="778" spans="8:25">
      <c r="H778" s="17"/>
      <c r="I778" s="17"/>
      <c r="J778" s="17"/>
      <c r="N778" s="77"/>
      <c r="O778" s="77"/>
      <c r="X778" s="17"/>
      <c r="Y778" s="17"/>
    </row>
    <row r="779" spans="8:25">
      <c r="H779" s="17"/>
      <c r="I779" s="17"/>
      <c r="J779" s="17"/>
      <c r="N779" s="77"/>
      <c r="O779" s="77"/>
      <c r="X779" s="17"/>
      <c r="Y779" s="17"/>
    </row>
    <row r="780" spans="8:25">
      <c r="H780" s="17"/>
      <c r="I780" s="17"/>
      <c r="J780" s="17"/>
      <c r="N780" s="77"/>
      <c r="O780" s="77"/>
      <c r="X780" s="17"/>
      <c r="Y780" s="17"/>
    </row>
    <row r="781" spans="8:25">
      <c r="H781" s="17"/>
      <c r="I781" s="17"/>
      <c r="J781" s="17"/>
      <c r="N781" s="77"/>
      <c r="O781" s="77"/>
      <c r="X781" s="17"/>
      <c r="Y781" s="17"/>
    </row>
    <row r="782" spans="8:25">
      <c r="H782" s="17"/>
      <c r="I782" s="17"/>
      <c r="J782" s="17"/>
      <c r="N782" s="77"/>
      <c r="O782" s="77"/>
      <c r="X782" s="17"/>
      <c r="Y782" s="17"/>
    </row>
    <row r="783" spans="8:25">
      <c r="H783" s="17"/>
      <c r="I783" s="17"/>
      <c r="J783" s="17"/>
      <c r="N783" s="77"/>
      <c r="O783" s="77"/>
      <c r="X783" s="17"/>
      <c r="Y783" s="17"/>
    </row>
    <row r="784" spans="8:25">
      <c r="H784" s="17"/>
      <c r="I784" s="17"/>
      <c r="J784" s="17"/>
      <c r="N784" s="77"/>
      <c r="O784" s="77"/>
      <c r="X784" s="17"/>
      <c r="Y784" s="17"/>
    </row>
    <row r="785" spans="8:25">
      <c r="H785" s="17"/>
      <c r="I785" s="17"/>
      <c r="J785" s="17"/>
      <c r="N785" s="77"/>
      <c r="O785" s="77"/>
      <c r="X785" s="17"/>
      <c r="Y785" s="17"/>
    </row>
    <row r="786" spans="8:25">
      <c r="H786" s="17"/>
      <c r="I786" s="17"/>
      <c r="J786" s="17"/>
      <c r="N786" s="77"/>
      <c r="O786" s="77"/>
      <c r="X786" s="17"/>
      <c r="Y786" s="17"/>
    </row>
    <row r="787" spans="8:25">
      <c r="H787" s="17"/>
      <c r="I787" s="17"/>
      <c r="J787" s="17"/>
      <c r="N787" s="77"/>
      <c r="O787" s="77"/>
      <c r="X787" s="17"/>
      <c r="Y787" s="17"/>
    </row>
    <row r="788" spans="8:25">
      <c r="H788" s="17"/>
      <c r="I788" s="17"/>
      <c r="J788" s="17"/>
      <c r="N788" s="77"/>
      <c r="O788" s="77"/>
      <c r="X788" s="17"/>
      <c r="Y788" s="17"/>
    </row>
    <row r="789" spans="8:25">
      <c r="H789" s="17"/>
      <c r="I789" s="17"/>
      <c r="J789" s="17"/>
      <c r="N789" s="77"/>
      <c r="O789" s="77"/>
      <c r="X789" s="17"/>
      <c r="Y789" s="17"/>
    </row>
    <row r="790" spans="8:25">
      <c r="H790" s="17"/>
      <c r="I790" s="17"/>
      <c r="J790" s="17"/>
      <c r="N790" s="77"/>
      <c r="O790" s="77"/>
      <c r="X790" s="17"/>
      <c r="Y790" s="17"/>
    </row>
    <row r="791" spans="8:25">
      <c r="H791" s="17"/>
      <c r="I791" s="17"/>
      <c r="J791" s="17"/>
      <c r="N791" s="77"/>
      <c r="O791" s="77"/>
      <c r="X791" s="17"/>
      <c r="Y791" s="17"/>
    </row>
    <row r="792" spans="8:25">
      <c r="H792" s="17"/>
      <c r="I792" s="17"/>
      <c r="J792" s="17"/>
      <c r="N792" s="77"/>
      <c r="O792" s="77"/>
      <c r="X792" s="17"/>
      <c r="Y792" s="17"/>
    </row>
    <row r="793" spans="8:25">
      <c r="H793" s="17"/>
      <c r="I793" s="17"/>
      <c r="J793" s="17"/>
      <c r="N793" s="77"/>
      <c r="O793" s="77"/>
      <c r="X793" s="17"/>
      <c r="Y793" s="17"/>
    </row>
    <row r="794" spans="8:25">
      <c r="H794" s="17"/>
      <c r="I794" s="17"/>
      <c r="J794" s="17"/>
      <c r="N794" s="77"/>
      <c r="O794" s="77"/>
      <c r="X794" s="17"/>
      <c r="Y794" s="17"/>
    </row>
    <row r="795" spans="8:25">
      <c r="H795" s="17"/>
      <c r="I795" s="17"/>
      <c r="J795" s="17"/>
      <c r="N795" s="77"/>
      <c r="O795" s="77"/>
      <c r="X795" s="17"/>
      <c r="Y795" s="17"/>
    </row>
    <row r="796" spans="8:25">
      <c r="H796" s="17"/>
      <c r="I796" s="17"/>
      <c r="J796" s="17"/>
      <c r="N796" s="77"/>
      <c r="O796" s="77"/>
      <c r="X796" s="17"/>
      <c r="Y796" s="17"/>
    </row>
    <row r="797" spans="8:25">
      <c r="H797" s="17"/>
      <c r="I797" s="17"/>
      <c r="J797" s="17"/>
      <c r="N797" s="77"/>
      <c r="O797" s="77"/>
      <c r="X797" s="17"/>
      <c r="Y797" s="17"/>
    </row>
    <row r="798" spans="8:25">
      <c r="H798" s="17"/>
      <c r="I798" s="17"/>
      <c r="J798" s="17"/>
      <c r="N798" s="77"/>
      <c r="O798" s="77"/>
      <c r="X798" s="17"/>
      <c r="Y798" s="17"/>
    </row>
    <row r="799" spans="8:25">
      <c r="H799" s="17"/>
      <c r="I799" s="17"/>
      <c r="J799" s="17"/>
      <c r="N799" s="77"/>
      <c r="O799" s="77"/>
      <c r="X799" s="17"/>
      <c r="Y799" s="17"/>
    </row>
    <row r="800" spans="8:25">
      <c r="H800" s="17"/>
      <c r="I800" s="17"/>
      <c r="J800" s="17"/>
      <c r="N800" s="77"/>
      <c r="O800" s="77"/>
      <c r="X800" s="17"/>
      <c r="Y800" s="17"/>
    </row>
    <row r="801" spans="8:25">
      <c r="H801" s="17"/>
      <c r="I801" s="17"/>
      <c r="J801" s="17"/>
      <c r="N801" s="77"/>
      <c r="O801" s="77"/>
      <c r="X801" s="17"/>
      <c r="Y801" s="17"/>
    </row>
    <row r="802" spans="8:25">
      <c r="H802" s="17"/>
      <c r="I802" s="17"/>
      <c r="J802" s="17"/>
      <c r="N802" s="77"/>
      <c r="O802" s="77"/>
      <c r="X802" s="17"/>
      <c r="Y802" s="17"/>
    </row>
    <row r="803" spans="8:25">
      <c r="H803" s="17"/>
      <c r="I803" s="17"/>
      <c r="J803" s="17"/>
      <c r="N803" s="77"/>
      <c r="O803" s="77"/>
      <c r="X803" s="17"/>
      <c r="Y803" s="17"/>
    </row>
    <row r="804" spans="8:25">
      <c r="H804" s="17"/>
      <c r="I804" s="17"/>
      <c r="J804" s="17"/>
      <c r="N804" s="77"/>
      <c r="O804" s="77"/>
      <c r="X804" s="17"/>
      <c r="Y804" s="17"/>
    </row>
    <row r="805" spans="8:25">
      <c r="H805" s="17"/>
      <c r="I805" s="17"/>
      <c r="J805" s="17"/>
      <c r="N805" s="77"/>
      <c r="O805" s="77"/>
      <c r="X805" s="17"/>
      <c r="Y805" s="17"/>
    </row>
    <row r="806" spans="8:25">
      <c r="H806" s="17"/>
      <c r="I806" s="17"/>
      <c r="J806" s="17"/>
      <c r="N806" s="77"/>
      <c r="O806" s="77"/>
      <c r="X806" s="17"/>
      <c r="Y806" s="17"/>
    </row>
    <row r="807" spans="8:25">
      <c r="H807" s="17"/>
      <c r="I807" s="17"/>
      <c r="J807" s="17"/>
      <c r="N807" s="77"/>
      <c r="O807" s="77"/>
      <c r="X807" s="17"/>
      <c r="Y807" s="17"/>
    </row>
    <row r="808" spans="8:25">
      <c r="H808" s="17"/>
      <c r="I808" s="17"/>
      <c r="J808" s="17"/>
      <c r="N808" s="77"/>
      <c r="O808" s="77"/>
      <c r="X808" s="17"/>
      <c r="Y808" s="17"/>
    </row>
    <row r="809" spans="8:25">
      <c r="H809" s="17"/>
      <c r="I809" s="17"/>
      <c r="J809" s="17"/>
      <c r="N809" s="77"/>
      <c r="O809" s="77"/>
      <c r="X809" s="17"/>
      <c r="Y809" s="17"/>
    </row>
    <row r="810" spans="8:25">
      <c r="H810" s="17"/>
      <c r="I810" s="17"/>
      <c r="J810" s="17"/>
      <c r="N810" s="77"/>
      <c r="O810" s="77"/>
      <c r="X810" s="17"/>
      <c r="Y810" s="17"/>
    </row>
    <row r="811" spans="8:25">
      <c r="H811" s="17"/>
      <c r="I811" s="17"/>
      <c r="J811" s="17"/>
      <c r="N811" s="77"/>
      <c r="O811" s="77"/>
      <c r="X811" s="17"/>
      <c r="Y811" s="17"/>
    </row>
    <row r="812" spans="8:25">
      <c r="H812" s="17"/>
      <c r="I812" s="17"/>
      <c r="J812" s="17"/>
      <c r="N812" s="77"/>
      <c r="O812" s="77"/>
      <c r="X812" s="17"/>
      <c r="Y812" s="17"/>
    </row>
    <row r="813" spans="8:25">
      <c r="H813" s="17"/>
      <c r="I813" s="17"/>
      <c r="J813" s="17"/>
      <c r="N813" s="77"/>
      <c r="O813" s="77"/>
      <c r="X813" s="17"/>
      <c r="Y813" s="17"/>
    </row>
    <row r="814" spans="8:25">
      <c r="H814" s="17"/>
      <c r="I814" s="17"/>
      <c r="J814" s="17"/>
      <c r="N814" s="77"/>
      <c r="O814" s="77"/>
      <c r="X814" s="17"/>
      <c r="Y814" s="17"/>
    </row>
    <row r="815" spans="8:25">
      <c r="H815" s="17"/>
      <c r="I815" s="17"/>
      <c r="J815" s="17"/>
      <c r="N815" s="77"/>
      <c r="O815" s="77"/>
      <c r="X815" s="17"/>
      <c r="Y815" s="17"/>
    </row>
    <row r="816" spans="8:25">
      <c r="H816" s="17"/>
      <c r="I816" s="17"/>
      <c r="J816" s="17"/>
      <c r="N816" s="77"/>
      <c r="O816" s="77"/>
      <c r="X816" s="17"/>
      <c r="Y816" s="17"/>
    </row>
    <row r="817" spans="8:25">
      <c r="H817" s="17"/>
      <c r="I817" s="17"/>
      <c r="J817" s="17"/>
      <c r="N817" s="77"/>
      <c r="O817" s="77"/>
      <c r="X817" s="17"/>
      <c r="Y817" s="17"/>
    </row>
    <row r="818" spans="8:25">
      <c r="H818" s="17"/>
      <c r="I818" s="17"/>
      <c r="J818" s="17"/>
      <c r="N818" s="77"/>
      <c r="O818" s="77"/>
      <c r="X818" s="17"/>
      <c r="Y818" s="17"/>
    </row>
    <row r="819" spans="8:25">
      <c r="H819" s="17"/>
      <c r="I819" s="17"/>
      <c r="J819" s="17"/>
      <c r="N819" s="77"/>
      <c r="O819" s="77"/>
      <c r="X819" s="17"/>
      <c r="Y819" s="17"/>
    </row>
    <row r="820" spans="8:25">
      <c r="H820" s="17"/>
      <c r="I820" s="17"/>
      <c r="J820" s="17"/>
      <c r="N820" s="77"/>
      <c r="O820" s="77"/>
      <c r="X820" s="17"/>
      <c r="Y820" s="17"/>
    </row>
    <row r="821" spans="8:25">
      <c r="H821" s="17"/>
      <c r="I821" s="17"/>
      <c r="J821" s="17"/>
      <c r="N821" s="77"/>
      <c r="O821" s="77"/>
      <c r="X821" s="17"/>
      <c r="Y821" s="17"/>
    </row>
    <row r="822" spans="8:25">
      <c r="H822" s="17"/>
      <c r="I822" s="17"/>
      <c r="J822" s="17"/>
      <c r="N822" s="77"/>
      <c r="O822" s="77"/>
      <c r="X822" s="17"/>
      <c r="Y822" s="17"/>
    </row>
    <row r="823" spans="8:25">
      <c r="H823" s="17"/>
      <c r="I823" s="17"/>
      <c r="J823" s="17"/>
      <c r="N823" s="77"/>
      <c r="O823" s="77"/>
      <c r="X823" s="17"/>
      <c r="Y823" s="17"/>
    </row>
    <row r="824" spans="8:25">
      <c r="H824" s="17"/>
      <c r="I824" s="17"/>
      <c r="J824" s="17"/>
      <c r="N824" s="77"/>
      <c r="O824" s="77"/>
      <c r="X824" s="17"/>
      <c r="Y824" s="17"/>
    </row>
    <row r="825" spans="8:25">
      <c r="H825" s="17"/>
      <c r="I825" s="17"/>
      <c r="J825" s="17"/>
      <c r="N825" s="77"/>
      <c r="O825" s="77"/>
      <c r="X825" s="17"/>
      <c r="Y825" s="17"/>
    </row>
    <row r="826" spans="8:25">
      <c r="H826" s="17"/>
      <c r="I826" s="17"/>
      <c r="J826" s="17"/>
      <c r="N826" s="77"/>
      <c r="O826" s="77"/>
      <c r="X826" s="17"/>
      <c r="Y826" s="17"/>
    </row>
    <row r="827" spans="8:25">
      <c r="H827" s="17"/>
      <c r="I827" s="17"/>
      <c r="J827" s="17"/>
      <c r="N827" s="77"/>
      <c r="O827" s="77"/>
      <c r="X827" s="17"/>
      <c r="Y827" s="17"/>
    </row>
    <row r="828" spans="8:25">
      <c r="H828" s="17"/>
      <c r="I828" s="17"/>
      <c r="J828" s="17"/>
      <c r="N828" s="77"/>
      <c r="O828" s="77"/>
      <c r="X828" s="17"/>
      <c r="Y828" s="17"/>
    </row>
    <row r="829" spans="8:25">
      <c r="H829" s="17"/>
      <c r="I829" s="17"/>
      <c r="J829" s="17"/>
      <c r="N829" s="77"/>
      <c r="O829" s="77"/>
      <c r="X829" s="17"/>
      <c r="Y829" s="17"/>
    </row>
    <row r="830" spans="8:25">
      <c r="H830" s="17"/>
      <c r="I830" s="17"/>
      <c r="J830" s="17"/>
      <c r="N830" s="77"/>
      <c r="O830" s="77"/>
      <c r="X830" s="17"/>
      <c r="Y830" s="17"/>
    </row>
    <row r="831" spans="8:25">
      <c r="H831" s="17"/>
      <c r="I831" s="17"/>
      <c r="J831" s="17"/>
      <c r="N831" s="77"/>
      <c r="O831" s="77"/>
      <c r="X831" s="17"/>
      <c r="Y831" s="17"/>
    </row>
    <row r="832" spans="8:25">
      <c r="H832" s="17"/>
      <c r="I832" s="17"/>
      <c r="J832" s="17"/>
      <c r="N832" s="77"/>
      <c r="O832" s="77"/>
      <c r="X832" s="17"/>
      <c r="Y832" s="17"/>
    </row>
    <row r="833" spans="8:25">
      <c r="H833" s="17"/>
      <c r="I833" s="17"/>
      <c r="J833" s="17"/>
      <c r="N833" s="77"/>
      <c r="O833" s="77"/>
      <c r="X833" s="17"/>
      <c r="Y833" s="17"/>
    </row>
    <row r="834" spans="8:25">
      <c r="H834" s="17"/>
      <c r="I834" s="17"/>
      <c r="J834" s="17"/>
      <c r="N834" s="77"/>
      <c r="O834" s="77"/>
      <c r="X834" s="17"/>
      <c r="Y834" s="17"/>
    </row>
    <row r="835" spans="8:25">
      <c r="H835" s="17"/>
      <c r="I835" s="17"/>
      <c r="J835" s="17"/>
      <c r="N835" s="77"/>
      <c r="O835" s="77"/>
      <c r="X835" s="17"/>
      <c r="Y835" s="17"/>
    </row>
    <row r="836" spans="8:25">
      <c r="H836" s="17"/>
      <c r="I836" s="17"/>
      <c r="J836" s="17"/>
      <c r="N836" s="77"/>
      <c r="O836" s="77"/>
      <c r="X836" s="17"/>
      <c r="Y836" s="17"/>
    </row>
    <row r="837" spans="8:25">
      <c r="H837" s="17"/>
      <c r="I837" s="17"/>
      <c r="J837" s="17"/>
      <c r="N837" s="77"/>
      <c r="O837" s="77"/>
      <c r="X837" s="17"/>
      <c r="Y837" s="17"/>
    </row>
    <row r="838" spans="8:25">
      <c r="H838" s="17"/>
      <c r="I838" s="17"/>
      <c r="J838" s="17"/>
      <c r="N838" s="77"/>
      <c r="O838" s="77"/>
      <c r="X838" s="17"/>
      <c r="Y838" s="17"/>
    </row>
    <row r="839" spans="8:25">
      <c r="H839" s="17"/>
      <c r="I839" s="17"/>
      <c r="J839" s="17"/>
      <c r="N839" s="77"/>
      <c r="O839" s="77"/>
      <c r="X839" s="17"/>
      <c r="Y839" s="17"/>
    </row>
    <row r="840" spans="8:25">
      <c r="H840" s="17"/>
      <c r="I840" s="17"/>
      <c r="J840" s="17"/>
      <c r="N840" s="77"/>
      <c r="O840" s="77"/>
      <c r="X840" s="17"/>
      <c r="Y840" s="17"/>
    </row>
    <row r="841" spans="8:25">
      <c r="H841" s="17"/>
      <c r="I841" s="17"/>
      <c r="J841" s="17"/>
      <c r="N841" s="77"/>
      <c r="O841" s="77"/>
      <c r="X841" s="17"/>
      <c r="Y841" s="17"/>
    </row>
    <row r="842" spans="8:25">
      <c r="H842" s="17"/>
      <c r="I842" s="17"/>
      <c r="J842" s="17"/>
      <c r="N842" s="77"/>
      <c r="O842" s="77"/>
      <c r="X842" s="17"/>
      <c r="Y842" s="17"/>
    </row>
    <row r="843" spans="8:25">
      <c r="H843" s="17"/>
      <c r="I843" s="17"/>
      <c r="J843" s="17"/>
      <c r="N843" s="77"/>
      <c r="O843" s="77"/>
      <c r="X843" s="17"/>
      <c r="Y843" s="17"/>
    </row>
    <row r="844" spans="8:25">
      <c r="H844" s="17"/>
      <c r="I844" s="17"/>
      <c r="J844" s="17"/>
      <c r="N844" s="77"/>
      <c r="O844" s="77"/>
      <c r="X844" s="17"/>
      <c r="Y844" s="17"/>
    </row>
    <row r="845" spans="8:25">
      <c r="H845" s="17"/>
      <c r="I845" s="17"/>
      <c r="J845" s="17"/>
      <c r="N845" s="77"/>
      <c r="O845" s="77"/>
      <c r="X845" s="17"/>
      <c r="Y845" s="17"/>
    </row>
    <row r="846" spans="8:25">
      <c r="H846" s="17"/>
      <c r="I846" s="17"/>
      <c r="J846" s="17"/>
      <c r="N846" s="77"/>
      <c r="O846" s="77"/>
      <c r="X846" s="17"/>
      <c r="Y846" s="17"/>
    </row>
    <row r="847" spans="8:25">
      <c r="H847" s="17"/>
      <c r="I847" s="17"/>
      <c r="J847" s="17"/>
      <c r="N847" s="77"/>
      <c r="O847" s="77"/>
      <c r="X847" s="17"/>
      <c r="Y847" s="17"/>
    </row>
    <row r="848" spans="8:25">
      <c r="H848" s="17"/>
      <c r="I848" s="17"/>
      <c r="J848" s="17"/>
      <c r="N848" s="77"/>
      <c r="O848" s="77"/>
      <c r="X848" s="17"/>
      <c r="Y848" s="17"/>
    </row>
    <row r="849" spans="8:25">
      <c r="H849" s="17"/>
      <c r="I849" s="17"/>
      <c r="J849" s="17"/>
      <c r="N849" s="77"/>
      <c r="O849" s="77"/>
      <c r="X849" s="17"/>
      <c r="Y849" s="17"/>
    </row>
    <row r="850" spans="8:25">
      <c r="H850" s="17"/>
      <c r="I850" s="17"/>
      <c r="J850" s="17"/>
      <c r="N850" s="77"/>
      <c r="O850" s="77"/>
      <c r="X850" s="17"/>
      <c r="Y850" s="17"/>
    </row>
    <row r="851" spans="8:25">
      <c r="H851" s="17"/>
      <c r="I851" s="17"/>
      <c r="J851" s="17"/>
      <c r="N851" s="77"/>
      <c r="O851" s="77"/>
      <c r="X851" s="17"/>
      <c r="Y851" s="17"/>
    </row>
    <row r="852" spans="8:25">
      <c r="H852" s="17"/>
      <c r="I852" s="17"/>
      <c r="J852" s="17"/>
      <c r="N852" s="77"/>
      <c r="O852" s="77"/>
      <c r="X852" s="17"/>
      <c r="Y852" s="17"/>
    </row>
    <row r="853" spans="8:25">
      <c r="H853" s="17"/>
      <c r="I853" s="17"/>
      <c r="J853" s="17"/>
      <c r="N853" s="77"/>
      <c r="O853" s="77"/>
      <c r="X853" s="17"/>
      <c r="Y853" s="17"/>
    </row>
    <row r="854" spans="8:25">
      <c r="H854" s="17"/>
      <c r="I854" s="17"/>
      <c r="J854" s="17"/>
      <c r="N854" s="77"/>
      <c r="O854" s="77"/>
      <c r="X854" s="17"/>
      <c r="Y854" s="17"/>
    </row>
    <row r="855" spans="8:25">
      <c r="H855" s="17"/>
      <c r="I855" s="17"/>
      <c r="J855" s="17"/>
      <c r="N855" s="77"/>
      <c r="O855" s="77"/>
      <c r="X855" s="17"/>
      <c r="Y855" s="17"/>
    </row>
    <row r="856" spans="8:25">
      <c r="H856" s="17"/>
      <c r="I856" s="17"/>
      <c r="J856" s="17"/>
      <c r="N856" s="77"/>
      <c r="O856" s="77"/>
      <c r="X856" s="17"/>
      <c r="Y856" s="17"/>
    </row>
    <row r="857" spans="8:25">
      <c r="H857" s="17"/>
      <c r="I857" s="17"/>
      <c r="J857" s="17"/>
      <c r="N857" s="77"/>
      <c r="O857" s="77"/>
      <c r="X857" s="17"/>
      <c r="Y857" s="17"/>
    </row>
    <row r="858" spans="8:25">
      <c r="H858" s="17"/>
      <c r="I858" s="17"/>
      <c r="J858" s="17"/>
      <c r="N858" s="77"/>
      <c r="O858" s="77"/>
      <c r="X858" s="17"/>
      <c r="Y858" s="17"/>
    </row>
    <row r="859" spans="8:25">
      <c r="H859" s="17"/>
      <c r="I859" s="17"/>
      <c r="J859" s="17"/>
      <c r="N859" s="77"/>
      <c r="O859" s="77"/>
      <c r="X859" s="17"/>
      <c r="Y859" s="17"/>
    </row>
    <row r="860" spans="8:25">
      <c r="H860" s="17"/>
      <c r="I860" s="17"/>
      <c r="J860" s="17"/>
      <c r="N860" s="77"/>
      <c r="O860" s="77"/>
      <c r="X860" s="17"/>
      <c r="Y860" s="17"/>
    </row>
    <row r="861" spans="8:25">
      <c r="H861" s="17"/>
      <c r="I861" s="17"/>
      <c r="J861" s="17"/>
      <c r="N861" s="77"/>
      <c r="O861" s="77"/>
      <c r="X861" s="17"/>
      <c r="Y861" s="17"/>
    </row>
    <row r="862" spans="8:25">
      <c r="H862" s="17"/>
      <c r="I862" s="17"/>
      <c r="J862" s="17"/>
      <c r="N862" s="77"/>
      <c r="O862" s="77"/>
      <c r="X862" s="17"/>
      <c r="Y862" s="17"/>
    </row>
    <row r="863" spans="8:25">
      <c r="H863" s="17"/>
      <c r="I863" s="17"/>
      <c r="J863" s="17"/>
      <c r="N863" s="77"/>
      <c r="O863" s="77"/>
      <c r="X863" s="17"/>
      <c r="Y863" s="17"/>
    </row>
    <row r="864" spans="8:25">
      <c r="H864" s="17"/>
      <c r="I864" s="17"/>
      <c r="J864" s="17"/>
      <c r="N864" s="77"/>
      <c r="O864" s="77"/>
      <c r="X864" s="17"/>
      <c r="Y864" s="17"/>
    </row>
    <row r="865" spans="8:25">
      <c r="H865" s="17"/>
      <c r="I865" s="17"/>
      <c r="J865" s="17"/>
      <c r="N865" s="77"/>
      <c r="O865" s="77"/>
      <c r="X865" s="17"/>
      <c r="Y865" s="17"/>
    </row>
    <row r="866" spans="8:25">
      <c r="H866" s="17"/>
      <c r="I866" s="17"/>
      <c r="J866" s="17"/>
      <c r="N866" s="77"/>
      <c r="O866" s="77"/>
      <c r="X866" s="17"/>
      <c r="Y866" s="17"/>
    </row>
    <row r="867" spans="8:25">
      <c r="H867" s="17"/>
      <c r="I867" s="17"/>
      <c r="J867" s="17"/>
      <c r="N867" s="77"/>
      <c r="O867" s="77"/>
      <c r="X867" s="17"/>
      <c r="Y867" s="17"/>
    </row>
    <row r="868" spans="8:25">
      <c r="H868" s="17"/>
      <c r="I868" s="17"/>
      <c r="J868" s="17"/>
      <c r="N868" s="77"/>
      <c r="O868" s="77"/>
      <c r="X868" s="17"/>
      <c r="Y868" s="17"/>
    </row>
    <row r="869" spans="8:25">
      <c r="H869" s="17"/>
      <c r="I869" s="17"/>
      <c r="J869" s="17"/>
      <c r="N869" s="77"/>
      <c r="O869" s="77"/>
      <c r="X869" s="17"/>
      <c r="Y869" s="17"/>
    </row>
    <row r="870" spans="8:25">
      <c r="H870" s="17"/>
      <c r="I870" s="17"/>
      <c r="J870" s="17"/>
      <c r="N870" s="77"/>
      <c r="O870" s="77"/>
      <c r="X870" s="17"/>
      <c r="Y870" s="17"/>
    </row>
    <row r="871" spans="8:25">
      <c r="H871" s="17"/>
      <c r="I871" s="17"/>
      <c r="J871" s="17"/>
      <c r="N871" s="77"/>
      <c r="O871" s="77"/>
      <c r="X871" s="17"/>
      <c r="Y871" s="17"/>
    </row>
    <row r="872" spans="8:25">
      <c r="H872" s="17"/>
      <c r="I872" s="17"/>
      <c r="J872" s="17"/>
      <c r="N872" s="77"/>
      <c r="O872" s="77"/>
      <c r="X872" s="17"/>
      <c r="Y872" s="17"/>
    </row>
    <row r="873" spans="8:25">
      <c r="H873" s="17"/>
      <c r="I873" s="17"/>
      <c r="J873" s="17"/>
      <c r="N873" s="77"/>
      <c r="O873" s="77"/>
      <c r="X873" s="17"/>
      <c r="Y873" s="17"/>
    </row>
    <row r="874" spans="8:25">
      <c r="H874" s="17"/>
      <c r="I874" s="17"/>
      <c r="J874" s="17"/>
      <c r="N874" s="77"/>
      <c r="O874" s="77"/>
      <c r="X874" s="17"/>
      <c r="Y874" s="17"/>
    </row>
    <row r="875" spans="8:25">
      <c r="H875" s="17"/>
      <c r="I875" s="17"/>
      <c r="J875" s="17"/>
      <c r="N875" s="77"/>
      <c r="O875" s="77"/>
      <c r="X875" s="17"/>
      <c r="Y875" s="17"/>
    </row>
    <row r="876" spans="8:25">
      <c r="H876" s="17"/>
      <c r="I876" s="17"/>
      <c r="J876" s="17"/>
      <c r="N876" s="77"/>
      <c r="O876" s="77"/>
      <c r="X876" s="17"/>
      <c r="Y876" s="17"/>
    </row>
    <row r="877" spans="8:25">
      <c r="H877" s="17"/>
      <c r="I877" s="17"/>
      <c r="J877" s="17"/>
      <c r="N877" s="77"/>
      <c r="O877" s="77"/>
      <c r="X877" s="17"/>
      <c r="Y877" s="17"/>
    </row>
    <row r="878" spans="8:25">
      <c r="H878" s="17"/>
      <c r="I878" s="17"/>
      <c r="J878" s="17"/>
      <c r="N878" s="77"/>
      <c r="O878" s="77"/>
      <c r="X878" s="17"/>
      <c r="Y878" s="17"/>
    </row>
    <row r="879" spans="8:25">
      <c r="H879" s="17"/>
      <c r="I879" s="17"/>
      <c r="J879" s="17"/>
      <c r="N879" s="77"/>
      <c r="O879" s="77"/>
      <c r="X879" s="17"/>
      <c r="Y879" s="17"/>
    </row>
    <row r="880" spans="8:25">
      <c r="H880" s="17"/>
      <c r="I880" s="17"/>
      <c r="J880" s="17"/>
      <c r="N880" s="77"/>
      <c r="O880" s="77"/>
      <c r="X880" s="17"/>
      <c r="Y880" s="17"/>
    </row>
    <row r="881" spans="8:25">
      <c r="H881" s="17"/>
      <c r="I881" s="17"/>
      <c r="J881" s="17"/>
      <c r="N881" s="77"/>
      <c r="O881" s="77"/>
      <c r="X881" s="17"/>
      <c r="Y881" s="17"/>
    </row>
    <row r="882" spans="8:25">
      <c r="H882" s="17"/>
      <c r="I882" s="17"/>
      <c r="J882" s="17"/>
      <c r="N882" s="77"/>
      <c r="O882" s="77"/>
      <c r="X882" s="17"/>
      <c r="Y882" s="17"/>
    </row>
    <row r="883" spans="8:25">
      <c r="H883" s="17"/>
      <c r="I883" s="17"/>
      <c r="J883" s="17"/>
      <c r="N883" s="77"/>
      <c r="O883" s="77"/>
      <c r="X883" s="17"/>
      <c r="Y883" s="17"/>
    </row>
    <row r="884" spans="8:25">
      <c r="H884" s="17"/>
      <c r="I884" s="17"/>
      <c r="J884" s="17"/>
      <c r="N884" s="77"/>
      <c r="O884" s="77"/>
      <c r="X884" s="17"/>
      <c r="Y884" s="17"/>
    </row>
    <row r="885" spans="8:25">
      <c r="H885" s="17"/>
      <c r="I885" s="17"/>
      <c r="J885" s="17"/>
      <c r="N885" s="77"/>
      <c r="O885" s="77"/>
      <c r="X885" s="17"/>
      <c r="Y885" s="17"/>
    </row>
    <row r="886" spans="8:25">
      <c r="H886" s="17"/>
      <c r="I886" s="17"/>
      <c r="J886" s="17"/>
      <c r="N886" s="77"/>
      <c r="O886" s="77"/>
      <c r="X886" s="17"/>
      <c r="Y886" s="17"/>
    </row>
    <row r="887" spans="8:25">
      <c r="H887" s="17"/>
      <c r="I887" s="17"/>
      <c r="J887" s="17"/>
      <c r="N887" s="77"/>
      <c r="O887" s="77"/>
      <c r="X887" s="17"/>
      <c r="Y887" s="17"/>
    </row>
    <row r="888" spans="8:25">
      <c r="H888" s="17"/>
      <c r="I888" s="17"/>
      <c r="J888" s="17"/>
      <c r="N888" s="77"/>
      <c r="O888" s="77"/>
      <c r="X888" s="17"/>
      <c r="Y888" s="17"/>
    </row>
    <row r="889" spans="8:25">
      <c r="H889" s="17"/>
      <c r="I889" s="17"/>
      <c r="J889" s="17"/>
      <c r="N889" s="77"/>
      <c r="O889" s="77"/>
      <c r="X889" s="17"/>
      <c r="Y889" s="17"/>
    </row>
    <row r="890" spans="8:25">
      <c r="H890" s="17"/>
      <c r="I890" s="17"/>
      <c r="J890" s="17"/>
      <c r="N890" s="77"/>
      <c r="O890" s="77"/>
      <c r="X890" s="17"/>
      <c r="Y890" s="17"/>
    </row>
    <row r="891" spans="8:25">
      <c r="H891" s="17"/>
      <c r="I891" s="17"/>
      <c r="J891" s="17"/>
      <c r="N891" s="77"/>
      <c r="O891" s="77"/>
      <c r="X891" s="17"/>
      <c r="Y891" s="17"/>
    </row>
    <row r="892" spans="8:25">
      <c r="H892" s="17"/>
      <c r="I892" s="17"/>
      <c r="J892" s="17"/>
      <c r="N892" s="77"/>
      <c r="O892" s="77"/>
      <c r="X892" s="17"/>
      <c r="Y892" s="17"/>
    </row>
    <row r="893" spans="8:25">
      <c r="H893" s="17"/>
      <c r="I893" s="17"/>
      <c r="J893" s="17"/>
      <c r="N893" s="77"/>
      <c r="O893" s="77"/>
      <c r="X893" s="17"/>
      <c r="Y893" s="17"/>
    </row>
    <row r="894" spans="8:25">
      <c r="H894" s="17"/>
      <c r="I894" s="17"/>
      <c r="J894" s="17"/>
      <c r="N894" s="77"/>
      <c r="O894" s="77"/>
      <c r="X894" s="17"/>
      <c r="Y894" s="17"/>
    </row>
    <row r="895" spans="8:25">
      <c r="H895" s="17"/>
      <c r="I895" s="17"/>
      <c r="J895" s="17"/>
      <c r="N895" s="77"/>
      <c r="O895" s="77"/>
      <c r="X895" s="17"/>
      <c r="Y895" s="17"/>
    </row>
    <row r="896" spans="8:25">
      <c r="H896" s="17"/>
      <c r="I896" s="17"/>
      <c r="J896" s="17"/>
      <c r="N896" s="77"/>
      <c r="O896" s="77"/>
      <c r="X896" s="17"/>
      <c r="Y896" s="17"/>
    </row>
    <row r="897" spans="8:25">
      <c r="H897" s="17"/>
      <c r="I897" s="17"/>
      <c r="J897" s="17"/>
      <c r="N897" s="77"/>
      <c r="O897" s="77"/>
      <c r="X897" s="17"/>
      <c r="Y897" s="17"/>
    </row>
    <row r="898" spans="8:25">
      <c r="H898" s="17"/>
      <c r="I898" s="17"/>
      <c r="J898" s="17"/>
      <c r="N898" s="77"/>
      <c r="O898" s="77"/>
      <c r="X898" s="17"/>
      <c r="Y898" s="17"/>
    </row>
    <row r="899" spans="8:25">
      <c r="H899" s="17"/>
      <c r="I899" s="17"/>
      <c r="J899" s="17"/>
      <c r="N899" s="77"/>
      <c r="O899" s="77"/>
      <c r="X899" s="17"/>
      <c r="Y899" s="17"/>
    </row>
    <row r="900" spans="8:25">
      <c r="H900" s="17"/>
      <c r="I900" s="17"/>
      <c r="J900" s="17"/>
      <c r="N900" s="77"/>
      <c r="O900" s="77"/>
      <c r="X900" s="17"/>
      <c r="Y900" s="17"/>
    </row>
    <row r="901" spans="8:25">
      <c r="H901" s="17"/>
      <c r="I901" s="17"/>
      <c r="J901" s="17"/>
      <c r="N901" s="77"/>
      <c r="O901" s="77"/>
      <c r="X901" s="17"/>
      <c r="Y901" s="17"/>
    </row>
    <row r="902" spans="8:25">
      <c r="H902" s="17"/>
      <c r="I902" s="17"/>
      <c r="J902" s="17"/>
      <c r="N902" s="77"/>
      <c r="O902" s="77"/>
      <c r="X902" s="17"/>
      <c r="Y902" s="17"/>
    </row>
    <row r="903" spans="8:25">
      <c r="H903" s="17"/>
      <c r="I903" s="17"/>
      <c r="J903" s="17"/>
      <c r="N903" s="77"/>
      <c r="O903" s="77"/>
      <c r="X903" s="17"/>
      <c r="Y903" s="17"/>
    </row>
    <row r="904" spans="8:25">
      <c r="H904" s="17"/>
      <c r="I904" s="17"/>
      <c r="J904" s="17"/>
      <c r="N904" s="77"/>
      <c r="O904" s="77"/>
      <c r="X904" s="17"/>
      <c r="Y904" s="17"/>
    </row>
    <row r="905" spans="8:25">
      <c r="H905" s="17"/>
      <c r="I905" s="17"/>
      <c r="J905" s="17"/>
      <c r="N905" s="77"/>
      <c r="O905" s="77"/>
      <c r="X905" s="17"/>
      <c r="Y905" s="17"/>
    </row>
    <row r="906" spans="8:25">
      <c r="H906" s="17"/>
      <c r="I906" s="17"/>
      <c r="J906" s="17"/>
      <c r="N906" s="77"/>
      <c r="O906" s="77"/>
      <c r="X906" s="17"/>
      <c r="Y906" s="17"/>
    </row>
    <row r="907" spans="8:25">
      <c r="H907" s="17"/>
      <c r="I907" s="17"/>
      <c r="J907" s="17"/>
      <c r="N907" s="77"/>
      <c r="O907" s="77"/>
      <c r="X907" s="17"/>
      <c r="Y907" s="17"/>
    </row>
    <row r="908" spans="8:25">
      <c r="H908" s="17"/>
      <c r="I908" s="17"/>
      <c r="J908" s="17"/>
      <c r="N908" s="77"/>
      <c r="O908" s="77"/>
      <c r="X908" s="17"/>
      <c r="Y908" s="17"/>
    </row>
    <row r="909" spans="8:25">
      <c r="H909" s="17"/>
      <c r="I909" s="17"/>
      <c r="J909" s="17"/>
      <c r="N909" s="77"/>
      <c r="O909" s="77"/>
      <c r="X909" s="17"/>
      <c r="Y909" s="17"/>
    </row>
    <row r="910" spans="8:25">
      <c r="H910" s="17"/>
      <c r="I910" s="17"/>
      <c r="J910" s="17"/>
      <c r="N910" s="77"/>
      <c r="O910" s="77"/>
      <c r="X910" s="17"/>
      <c r="Y910" s="17"/>
    </row>
    <row r="911" spans="8:25">
      <c r="H911" s="17"/>
      <c r="I911" s="17"/>
      <c r="J911" s="17"/>
      <c r="N911" s="77"/>
      <c r="O911" s="77"/>
      <c r="X911" s="17"/>
      <c r="Y911" s="17"/>
    </row>
    <row r="912" spans="8:25">
      <c r="H912" s="17"/>
      <c r="I912" s="17"/>
      <c r="J912" s="17"/>
      <c r="N912" s="77"/>
      <c r="O912" s="77"/>
      <c r="X912" s="17"/>
      <c r="Y912" s="17"/>
    </row>
    <row r="913" spans="8:25">
      <c r="H913" s="17"/>
      <c r="I913" s="17"/>
      <c r="J913" s="17"/>
      <c r="N913" s="77"/>
      <c r="O913" s="77"/>
      <c r="X913" s="17"/>
      <c r="Y913" s="17"/>
    </row>
    <row r="914" spans="8:25">
      <c r="H914" s="17"/>
      <c r="I914" s="17"/>
      <c r="J914" s="17"/>
      <c r="N914" s="77"/>
      <c r="O914" s="77"/>
      <c r="X914" s="17"/>
      <c r="Y914" s="17"/>
    </row>
    <row r="915" spans="8:25">
      <c r="H915" s="17"/>
      <c r="I915" s="17"/>
      <c r="J915" s="17"/>
      <c r="N915" s="77"/>
      <c r="O915" s="77"/>
      <c r="X915" s="17"/>
      <c r="Y915" s="17"/>
    </row>
    <row r="916" spans="8:25">
      <c r="H916" s="17"/>
      <c r="I916" s="17"/>
      <c r="J916" s="17"/>
      <c r="N916" s="77"/>
      <c r="O916" s="77"/>
      <c r="X916" s="17"/>
      <c r="Y916" s="17"/>
    </row>
    <row r="917" spans="8:25">
      <c r="H917" s="17"/>
      <c r="I917" s="17"/>
      <c r="J917" s="17"/>
      <c r="N917" s="77"/>
      <c r="O917" s="77"/>
      <c r="X917" s="17"/>
      <c r="Y917" s="17"/>
    </row>
    <row r="918" spans="8:25">
      <c r="H918" s="17"/>
      <c r="I918" s="17"/>
      <c r="J918" s="17"/>
      <c r="N918" s="77"/>
      <c r="O918" s="77"/>
      <c r="X918" s="17"/>
      <c r="Y918" s="17"/>
    </row>
    <row r="919" spans="8:25">
      <c r="H919" s="17"/>
      <c r="I919" s="17"/>
      <c r="J919" s="17"/>
      <c r="N919" s="77"/>
      <c r="O919" s="77"/>
      <c r="X919" s="17"/>
      <c r="Y919" s="17"/>
    </row>
    <row r="920" spans="8:25">
      <c r="H920" s="17"/>
      <c r="I920" s="17"/>
      <c r="J920" s="17"/>
      <c r="N920" s="77"/>
      <c r="O920" s="77"/>
      <c r="X920" s="17"/>
      <c r="Y920" s="17"/>
    </row>
    <row r="921" spans="8:25">
      <c r="H921" s="17"/>
      <c r="I921" s="17"/>
      <c r="J921" s="17"/>
      <c r="N921" s="77"/>
      <c r="O921" s="77"/>
      <c r="X921" s="17"/>
      <c r="Y921" s="17"/>
    </row>
    <row r="922" spans="8:25">
      <c r="H922" s="17"/>
      <c r="I922" s="17"/>
      <c r="J922" s="17"/>
      <c r="N922" s="77"/>
      <c r="O922" s="77"/>
      <c r="X922" s="17"/>
      <c r="Y922" s="17"/>
    </row>
    <row r="923" spans="8:25">
      <c r="H923" s="17"/>
      <c r="I923" s="17"/>
      <c r="J923" s="17"/>
      <c r="N923" s="77"/>
      <c r="O923" s="77"/>
      <c r="X923" s="17"/>
      <c r="Y923" s="17"/>
    </row>
    <row r="924" spans="8:25">
      <c r="H924" s="17"/>
      <c r="I924" s="17"/>
      <c r="J924" s="17"/>
      <c r="N924" s="77"/>
      <c r="O924" s="77"/>
      <c r="X924" s="17"/>
      <c r="Y924" s="17"/>
    </row>
    <row r="925" spans="8:25">
      <c r="H925" s="17"/>
      <c r="I925" s="17"/>
      <c r="J925" s="17"/>
      <c r="N925" s="77"/>
      <c r="O925" s="77"/>
      <c r="X925" s="17"/>
      <c r="Y925" s="17"/>
    </row>
    <row r="926" spans="8:25">
      <c r="H926" s="17"/>
      <c r="I926" s="17"/>
      <c r="J926" s="17"/>
      <c r="N926" s="77"/>
      <c r="O926" s="77"/>
      <c r="X926" s="17"/>
      <c r="Y926" s="17"/>
    </row>
    <row r="927" spans="8:25">
      <c r="H927" s="17"/>
      <c r="I927" s="17"/>
      <c r="J927" s="17"/>
      <c r="N927" s="77"/>
      <c r="O927" s="77"/>
      <c r="X927" s="17"/>
      <c r="Y927" s="17"/>
    </row>
    <row r="928" spans="8:25">
      <c r="H928" s="17"/>
      <c r="I928" s="17"/>
      <c r="J928" s="17"/>
      <c r="N928" s="77"/>
      <c r="O928" s="77"/>
      <c r="X928" s="17"/>
      <c r="Y928" s="17"/>
    </row>
    <row r="929" spans="8:25">
      <c r="H929" s="17"/>
      <c r="I929" s="17"/>
      <c r="J929" s="17"/>
      <c r="N929" s="77"/>
      <c r="O929" s="77"/>
      <c r="X929" s="17"/>
      <c r="Y929" s="17"/>
    </row>
    <row r="930" spans="8:25">
      <c r="H930" s="17"/>
      <c r="I930" s="17"/>
      <c r="J930" s="17"/>
      <c r="N930" s="77"/>
      <c r="O930" s="77"/>
      <c r="X930" s="17"/>
      <c r="Y930" s="17"/>
    </row>
    <row r="931" spans="8:25">
      <c r="H931" s="17"/>
      <c r="I931" s="17"/>
      <c r="J931" s="17"/>
      <c r="N931" s="77"/>
      <c r="O931" s="77"/>
      <c r="X931" s="17"/>
      <c r="Y931" s="17"/>
    </row>
    <row r="932" spans="8:25">
      <c r="H932" s="17"/>
      <c r="I932" s="17"/>
      <c r="J932" s="17"/>
      <c r="N932" s="77"/>
      <c r="O932" s="77"/>
      <c r="X932" s="17"/>
      <c r="Y932" s="17"/>
    </row>
    <row r="933" spans="8:25">
      <c r="H933" s="17"/>
      <c r="I933" s="17"/>
      <c r="J933" s="17"/>
      <c r="N933" s="77"/>
      <c r="O933" s="77"/>
      <c r="X933" s="17"/>
      <c r="Y933" s="17"/>
    </row>
    <row r="934" spans="8:25">
      <c r="H934" s="17"/>
      <c r="I934" s="17"/>
      <c r="J934" s="17"/>
      <c r="N934" s="77"/>
      <c r="O934" s="77"/>
      <c r="X934" s="17"/>
      <c r="Y934" s="17"/>
    </row>
    <row r="935" spans="8:25">
      <c r="H935" s="17"/>
      <c r="I935" s="17"/>
      <c r="J935" s="17"/>
      <c r="N935" s="77"/>
      <c r="O935" s="77"/>
      <c r="X935" s="17"/>
      <c r="Y935" s="17"/>
    </row>
    <row r="936" spans="8:25">
      <c r="H936" s="17"/>
      <c r="I936" s="17"/>
      <c r="J936" s="17"/>
      <c r="N936" s="77"/>
      <c r="O936" s="77"/>
      <c r="X936" s="17"/>
      <c r="Y936" s="17"/>
    </row>
    <row r="937" spans="8:25">
      <c r="H937" s="17"/>
      <c r="I937" s="17"/>
      <c r="J937" s="17"/>
      <c r="N937" s="77"/>
      <c r="O937" s="77"/>
      <c r="X937" s="17"/>
      <c r="Y937" s="17"/>
    </row>
    <row r="938" spans="8:25">
      <c r="H938" s="17"/>
      <c r="I938" s="17"/>
      <c r="J938" s="17"/>
      <c r="N938" s="77"/>
      <c r="O938" s="77"/>
      <c r="X938" s="17"/>
      <c r="Y938" s="17"/>
    </row>
    <row r="939" spans="8:25">
      <c r="H939" s="17"/>
      <c r="I939" s="17"/>
      <c r="J939" s="17"/>
      <c r="N939" s="77"/>
      <c r="O939" s="77"/>
      <c r="X939" s="17"/>
      <c r="Y939" s="17"/>
    </row>
    <row r="940" spans="8:25">
      <c r="H940" s="17"/>
      <c r="I940" s="17"/>
      <c r="J940" s="17"/>
      <c r="N940" s="77"/>
      <c r="O940" s="77"/>
      <c r="X940" s="17"/>
      <c r="Y940" s="17"/>
    </row>
    <row r="941" spans="8:25">
      <c r="H941" s="17"/>
      <c r="I941" s="17"/>
      <c r="J941" s="17"/>
      <c r="N941" s="77"/>
      <c r="O941" s="77"/>
      <c r="X941" s="17"/>
      <c r="Y941" s="17"/>
    </row>
    <row r="942" spans="8:25">
      <c r="H942" s="17"/>
      <c r="I942" s="17"/>
      <c r="J942" s="17"/>
      <c r="N942" s="77"/>
      <c r="O942" s="77"/>
      <c r="X942" s="17"/>
      <c r="Y942" s="17"/>
    </row>
    <row r="943" spans="8:25">
      <c r="H943" s="17"/>
      <c r="I943" s="17"/>
      <c r="J943" s="17"/>
      <c r="N943" s="77"/>
      <c r="O943" s="77"/>
      <c r="X943" s="17"/>
      <c r="Y943" s="17"/>
    </row>
    <row r="944" spans="8:25">
      <c r="H944" s="17"/>
      <c r="I944" s="17"/>
      <c r="J944" s="17"/>
      <c r="N944" s="77"/>
      <c r="O944" s="77"/>
      <c r="X944" s="17"/>
      <c r="Y944" s="17"/>
    </row>
    <row r="945" spans="8:25">
      <c r="H945" s="17"/>
      <c r="I945" s="17"/>
      <c r="J945" s="17"/>
      <c r="N945" s="77"/>
      <c r="O945" s="77"/>
      <c r="X945" s="17"/>
      <c r="Y945" s="17"/>
    </row>
    <row r="946" spans="8:25">
      <c r="H946" s="17"/>
      <c r="I946" s="17"/>
      <c r="J946" s="17"/>
      <c r="N946" s="77"/>
      <c r="O946" s="77"/>
      <c r="X946" s="17"/>
      <c r="Y946" s="17"/>
    </row>
    <row r="947" spans="8:25">
      <c r="H947" s="17"/>
      <c r="I947" s="17"/>
      <c r="J947" s="17"/>
      <c r="N947" s="77"/>
      <c r="O947" s="77"/>
      <c r="X947" s="17"/>
      <c r="Y947" s="17"/>
    </row>
    <row r="948" spans="8:25">
      <c r="H948" s="17"/>
      <c r="I948" s="17"/>
      <c r="J948" s="17"/>
      <c r="N948" s="77"/>
      <c r="O948" s="77"/>
      <c r="X948" s="17"/>
      <c r="Y948" s="17"/>
    </row>
    <row r="949" spans="8:25">
      <c r="H949" s="17"/>
      <c r="I949" s="17"/>
      <c r="J949" s="17"/>
      <c r="N949" s="77"/>
      <c r="O949" s="77"/>
      <c r="X949" s="17"/>
      <c r="Y949" s="17"/>
    </row>
    <row r="950" spans="8:25">
      <c r="H950" s="17"/>
      <c r="I950" s="17"/>
      <c r="J950" s="17"/>
      <c r="N950" s="77"/>
      <c r="O950" s="77"/>
      <c r="X950" s="17"/>
      <c r="Y950" s="17"/>
    </row>
    <row r="951" spans="8:25">
      <c r="H951" s="17"/>
      <c r="I951" s="17"/>
      <c r="J951" s="17"/>
      <c r="N951" s="77"/>
      <c r="O951" s="77"/>
      <c r="X951" s="17"/>
      <c r="Y951" s="17"/>
    </row>
    <row r="952" spans="8:25">
      <c r="H952" s="17"/>
      <c r="I952" s="17"/>
      <c r="J952" s="17"/>
      <c r="N952" s="77"/>
      <c r="O952" s="77"/>
      <c r="X952" s="17"/>
      <c r="Y952" s="17"/>
    </row>
    <row r="953" spans="8:25">
      <c r="H953" s="17"/>
      <c r="I953" s="17"/>
      <c r="J953" s="17"/>
      <c r="N953" s="77"/>
      <c r="O953" s="77"/>
      <c r="X953" s="17"/>
      <c r="Y953" s="17"/>
    </row>
    <row r="954" spans="8:25">
      <c r="H954" s="17"/>
      <c r="I954" s="17"/>
      <c r="J954" s="17"/>
      <c r="N954" s="77"/>
      <c r="O954" s="77"/>
      <c r="X954" s="17"/>
      <c r="Y954" s="17"/>
    </row>
    <row r="955" spans="8:25">
      <c r="H955" s="17"/>
      <c r="I955" s="17"/>
      <c r="J955" s="17"/>
      <c r="N955" s="77"/>
      <c r="O955" s="77"/>
      <c r="X955" s="17"/>
      <c r="Y955" s="17"/>
    </row>
    <row r="956" spans="8:25">
      <c r="H956" s="17"/>
      <c r="I956" s="17"/>
      <c r="J956" s="17"/>
      <c r="N956" s="77"/>
      <c r="O956" s="77"/>
      <c r="X956" s="17"/>
      <c r="Y956" s="17"/>
    </row>
    <row r="957" spans="8:25">
      <c r="H957" s="17"/>
      <c r="I957" s="17"/>
      <c r="J957" s="17"/>
      <c r="N957" s="77"/>
      <c r="O957" s="77"/>
      <c r="X957" s="17"/>
      <c r="Y957" s="17"/>
    </row>
    <row r="958" spans="8:25">
      <c r="H958" s="17"/>
      <c r="I958" s="17"/>
      <c r="J958" s="17"/>
      <c r="N958" s="77"/>
      <c r="O958" s="77"/>
      <c r="X958" s="17"/>
      <c r="Y958" s="17"/>
    </row>
    <row r="959" spans="8:25">
      <c r="H959" s="17"/>
      <c r="I959" s="17"/>
      <c r="J959" s="17"/>
      <c r="N959" s="77"/>
      <c r="O959" s="77"/>
      <c r="X959" s="17"/>
      <c r="Y959" s="17"/>
    </row>
    <row r="960" spans="8:25">
      <c r="H960" s="17"/>
      <c r="I960" s="17"/>
      <c r="J960" s="17"/>
      <c r="N960" s="77"/>
      <c r="O960" s="77"/>
      <c r="X960" s="17"/>
      <c r="Y960" s="17"/>
    </row>
    <row r="961" spans="8:25">
      <c r="H961" s="17"/>
      <c r="I961" s="17"/>
      <c r="J961" s="17"/>
      <c r="N961" s="77"/>
      <c r="O961" s="77"/>
      <c r="X961" s="17"/>
      <c r="Y961" s="17"/>
    </row>
    <row r="962" spans="8:25">
      <c r="H962" s="17"/>
      <c r="I962" s="17"/>
      <c r="J962" s="17"/>
      <c r="N962" s="77"/>
      <c r="O962" s="77"/>
      <c r="X962" s="17"/>
      <c r="Y962" s="17"/>
    </row>
    <row r="963" spans="8:25">
      <c r="H963" s="17"/>
      <c r="I963" s="17"/>
      <c r="J963" s="17"/>
      <c r="N963" s="77"/>
      <c r="O963" s="77"/>
      <c r="X963" s="17"/>
      <c r="Y963" s="17"/>
    </row>
    <row r="964" spans="8:25">
      <c r="H964" s="17"/>
      <c r="I964" s="17"/>
      <c r="J964" s="17"/>
      <c r="N964" s="77"/>
      <c r="O964" s="77"/>
      <c r="X964" s="17"/>
      <c r="Y964" s="17"/>
    </row>
    <row r="965" spans="8:25">
      <c r="H965" s="17"/>
      <c r="I965" s="17"/>
      <c r="J965" s="17"/>
      <c r="N965" s="77"/>
      <c r="O965" s="77"/>
      <c r="X965" s="17"/>
      <c r="Y965" s="17"/>
    </row>
    <row r="966" spans="8:25">
      <c r="H966" s="17"/>
      <c r="I966" s="17"/>
      <c r="J966" s="17"/>
      <c r="N966" s="77"/>
      <c r="O966" s="77"/>
      <c r="X966" s="17"/>
      <c r="Y966" s="17"/>
    </row>
    <row r="967" spans="8:25">
      <c r="H967" s="17"/>
      <c r="I967" s="17"/>
      <c r="J967" s="17"/>
      <c r="N967" s="77"/>
      <c r="O967" s="77"/>
      <c r="X967" s="17"/>
      <c r="Y967" s="17"/>
    </row>
    <row r="968" spans="8:25">
      <c r="H968" s="17"/>
      <c r="I968" s="17"/>
      <c r="J968" s="17"/>
      <c r="N968" s="77"/>
      <c r="O968" s="77"/>
      <c r="X968" s="17"/>
      <c r="Y968" s="17"/>
    </row>
    <row r="969" spans="8:25">
      <c r="H969" s="17"/>
      <c r="I969" s="17"/>
      <c r="J969" s="17"/>
      <c r="N969" s="77"/>
      <c r="O969" s="77"/>
      <c r="X969" s="17"/>
      <c r="Y969" s="17"/>
    </row>
    <row r="970" spans="8:25">
      <c r="H970" s="17"/>
      <c r="I970" s="17"/>
      <c r="J970" s="17"/>
      <c r="N970" s="77"/>
      <c r="O970" s="77"/>
      <c r="X970" s="17"/>
      <c r="Y970" s="17"/>
    </row>
    <row r="971" spans="8:25">
      <c r="H971" s="17"/>
      <c r="I971" s="17"/>
      <c r="J971" s="17"/>
      <c r="N971" s="77"/>
      <c r="O971" s="77"/>
      <c r="X971" s="17"/>
      <c r="Y971" s="17"/>
    </row>
    <row r="972" spans="8:25">
      <c r="H972" s="17"/>
      <c r="I972" s="17"/>
      <c r="J972" s="17"/>
      <c r="N972" s="77"/>
      <c r="O972" s="77"/>
      <c r="X972" s="17"/>
      <c r="Y972" s="17"/>
    </row>
    <row r="973" spans="8:25">
      <c r="H973" s="17"/>
      <c r="I973" s="17"/>
      <c r="J973" s="17"/>
      <c r="N973" s="77"/>
      <c r="O973" s="77"/>
      <c r="X973" s="17"/>
      <c r="Y973" s="17"/>
    </row>
    <row r="974" spans="8:25">
      <c r="H974" s="17"/>
      <c r="I974" s="17"/>
      <c r="J974" s="17"/>
      <c r="N974" s="77"/>
      <c r="O974" s="77"/>
      <c r="X974" s="17"/>
      <c r="Y974" s="17"/>
    </row>
    <row r="975" spans="8:25">
      <c r="H975" s="17"/>
      <c r="I975" s="17"/>
      <c r="J975" s="17"/>
      <c r="N975" s="77"/>
      <c r="O975" s="77"/>
      <c r="X975" s="17"/>
      <c r="Y975" s="17"/>
    </row>
    <row r="976" spans="8:25">
      <c r="H976" s="17"/>
      <c r="I976" s="17"/>
      <c r="J976" s="17"/>
      <c r="N976" s="77"/>
      <c r="O976" s="77"/>
      <c r="X976" s="17"/>
      <c r="Y976" s="17"/>
    </row>
    <row r="977" spans="8:25">
      <c r="H977" s="17"/>
      <c r="I977" s="17"/>
      <c r="J977" s="17"/>
      <c r="N977" s="77"/>
      <c r="O977" s="77"/>
      <c r="X977" s="17"/>
      <c r="Y977" s="17"/>
    </row>
    <row r="978" spans="8:25">
      <c r="H978" s="17"/>
      <c r="I978" s="17"/>
      <c r="J978" s="17"/>
      <c r="N978" s="77"/>
      <c r="O978" s="77"/>
      <c r="X978" s="17"/>
      <c r="Y978" s="17"/>
    </row>
    <row r="979" spans="8:25">
      <c r="H979" s="17"/>
      <c r="I979" s="17"/>
      <c r="J979" s="17"/>
      <c r="N979" s="77"/>
      <c r="O979" s="77"/>
      <c r="X979" s="17"/>
      <c r="Y979" s="17"/>
    </row>
    <row r="980" spans="8:25">
      <c r="H980" s="17"/>
      <c r="I980" s="17"/>
      <c r="J980" s="17"/>
      <c r="N980" s="77"/>
      <c r="O980" s="77"/>
      <c r="X980" s="17"/>
      <c r="Y980" s="17"/>
    </row>
    <row r="981" spans="8:25">
      <c r="H981" s="17"/>
      <c r="I981" s="17"/>
      <c r="J981" s="17"/>
      <c r="N981" s="77"/>
      <c r="O981" s="77"/>
      <c r="X981" s="17"/>
      <c r="Y981" s="17"/>
    </row>
    <row r="982" spans="8:25">
      <c r="H982" s="17"/>
      <c r="I982" s="17"/>
      <c r="J982" s="17"/>
      <c r="N982" s="77"/>
      <c r="O982" s="77"/>
      <c r="X982" s="17"/>
      <c r="Y982" s="17"/>
    </row>
    <row r="983" spans="8:25">
      <c r="H983" s="17"/>
      <c r="I983" s="17"/>
      <c r="J983" s="17"/>
      <c r="N983" s="77"/>
      <c r="O983" s="77"/>
      <c r="X983" s="17"/>
      <c r="Y983" s="17"/>
    </row>
    <row r="984" spans="8:25">
      <c r="H984" s="17"/>
      <c r="I984" s="17"/>
      <c r="J984" s="17"/>
      <c r="N984" s="77"/>
      <c r="O984" s="77"/>
      <c r="X984" s="17"/>
      <c r="Y984" s="17"/>
    </row>
    <row r="985" spans="8:25">
      <c r="H985" s="17"/>
      <c r="I985" s="17"/>
      <c r="J985" s="17"/>
      <c r="N985" s="77"/>
      <c r="O985" s="77"/>
      <c r="X985" s="17"/>
      <c r="Y985" s="17"/>
    </row>
    <row r="986" spans="8:25">
      <c r="H986" s="17"/>
      <c r="I986" s="17"/>
      <c r="J986" s="17"/>
      <c r="N986" s="77"/>
      <c r="O986" s="77"/>
      <c r="X986" s="17"/>
      <c r="Y986" s="17"/>
    </row>
    <row r="987" spans="8:25">
      <c r="H987" s="17"/>
      <c r="I987" s="17"/>
      <c r="J987" s="17"/>
      <c r="N987" s="77"/>
      <c r="O987" s="77"/>
      <c r="X987" s="17"/>
      <c r="Y987" s="17"/>
    </row>
    <row r="988" spans="8:25">
      <c r="H988" s="17"/>
      <c r="I988" s="17"/>
      <c r="J988" s="17"/>
      <c r="N988" s="77"/>
      <c r="O988" s="77"/>
      <c r="X988" s="17"/>
      <c r="Y988" s="17"/>
    </row>
    <row r="989" spans="8:25">
      <c r="H989" s="17"/>
      <c r="I989" s="17"/>
      <c r="J989" s="17"/>
      <c r="N989" s="77"/>
      <c r="O989" s="77"/>
      <c r="X989" s="17"/>
      <c r="Y989" s="17"/>
    </row>
    <row r="990" spans="8:25">
      <c r="H990" s="17"/>
      <c r="I990" s="17"/>
      <c r="J990" s="17"/>
      <c r="N990" s="77"/>
      <c r="O990" s="77"/>
      <c r="X990" s="17"/>
      <c r="Y990" s="17"/>
    </row>
    <row r="991" spans="8:25">
      <c r="H991" s="17"/>
      <c r="I991" s="17"/>
      <c r="J991" s="17"/>
      <c r="N991" s="77"/>
      <c r="O991" s="77"/>
      <c r="X991" s="17"/>
      <c r="Y991" s="17"/>
    </row>
    <row r="992" spans="8:25">
      <c r="H992" s="17"/>
      <c r="I992" s="17"/>
      <c r="J992" s="17"/>
      <c r="N992" s="77"/>
      <c r="O992" s="77"/>
      <c r="X992" s="17"/>
      <c r="Y992" s="17"/>
    </row>
    <row r="993" spans="8:25">
      <c r="H993" s="17"/>
      <c r="I993" s="17"/>
      <c r="J993" s="17"/>
      <c r="N993" s="77"/>
      <c r="O993" s="77"/>
      <c r="X993" s="17"/>
      <c r="Y993" s="17"/>
    </row>
    <row r="994" spans="8:25">
      <c r="H994" s="17"/>
      <c r="I994" s="17"/>
      <c r="J994" s="17"/>
      <c r="N994" s="77"/>
      <c r="O994" s="77"/>
      <c r="X994" s="17"/>
      <c r="Y994" s="17"/>
    </row>
    <row r="995" spans="8:25">
      <c r="H995" s="17"/>
      <c r="I995" s="17"/>
      <c r="J995" s="17"/>
      <c r="N995" s="77"/>
      <c r="O995" s="77"/>
      <c r="X995" s="17"/>
      <c r="Y995" s="17"/>
    </row>
    <row r="996" spans="8:25">
      <c r="H996" s="17"/>
      <c r="I996" s="17"/>
      <c r="J996" s="17"/>
      <c r="N996" s="77"/>
      <c r="O996" s="77"/>
      <c r="X996" s="17"/>
      <c r="Y996" s="17"/>
    </row>
    <row r="997" spans="8:25">
      <c r="H997" s="17"/>
      <c r="I997" s="17"/>
      <c r="J997" s="17"/>
      <c r="N997" s="77"/>
      <c r="O997" s="77"/>
      <c r="X997" s="17"/>
      <c r="Y997" s="17"/>
    </row>
    <row r="998" spans="8:25">
      <c r="H998" s="17"/>
      <c r="I998" s="17"/>
      <c r="J998" s="17"/>
      <c r="N998" s="77"/>
      <c r="O998" s="77"/>
      <c r="X998" s="17"/>
      <c r="Y998" s="17"/>
    </row>
    <row r="999" spans="8:25">
      <c r="H999" s="17"/>
      <c r="I999" s="17"/>
      <c r="J999" s="17"/>
      <c r="N999" s="77"/>
      <c r="O999" s="77"/>
      <c r="X999" s="17"/>
      <c r="Y999" s="17"/>
    </row>
    <row r="1000" spans="8:25">
      <c r="H1000" s="17"/>
      <c r="I1000" s="17"/>
      <c r="J1000" s="17"/>
      <c r="N1000" s="77"/>
      <c r="O1000" s="77"/>
      <c r="X1000" s="17"/>
      <c r="Y1000" s="17"/>
    </row>
    <row r="1001" spans="8:25">
      <c r="H1001" s="17"/>
      <c r="I1001" s="17"/>
      <c r="J1001" s="17"/>
      <c r="N1001" s="77"/>
      <c r="O1001" s="77"/>
      <c r="X1001" s="17"/>
      <c r="Y1001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outlinePr summaryBelow="0" summaryRight="0"/>
    <pageSetUpPr fitToPage="1"/>
  </sheetPr>
  <dimension ref="A1:BN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5703125" defaultRowHeight="15.75" customHeight="1"/>
  <cols>
    <col min="2" max="2" width="47.7109375" customWidth="1"/>
    <col min="3" max="8" width="12.5703125" hidden="1"/>
    <col min="9" max="9" width="9" customWidth="1"/>
    <col min="10" max="10" width="7.42578125" customWidth="1"/>
    <col min="12" max="13" width="12.5703125" hidden="1"/>
    <col min="15" max="17" width="12.5703125" hidden="1"/>
    <col min="19" max="19" width="19.7109375" hidden="1" customWidth="1"/>
    <col min="20" max="21" width="12.5703125" hidden="1"/>
  </cols>
  <sheetData>
    <row r="1" spans="1:66" ht="12.75">
      <c r="I1" s="11"/>
      <c r="J1" s="10">
        <f t="shared" ref="J1:K1" si="0">SUM(J3:J288)</f>
        <v>748437.08059999999</v>
      </c>
      <c r="K1" s="67">
        <f t="shared" si="0"/>
        <v>955</v>
      </c>
      <c r="N1" s="16">
        <f>SUM(N3:N288)</f>
        <v>244</v>
      </c>
      <c r="R1" s="16">
        <f>SUM(R3:R288)</f>
        <v>553</v>
      </c>
      <c r="V1" s="16">
        <f>SUM(V3:V288)</f>
        <v>158</v>
      </c>
      <c r="Y1" s="17"/>
      <c r="Z1" s="17"/>
    </row>
    <row r="2" spans="1:66" ht="12.7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4" t="s">
        <v>8</v>
      </c>
      <c r="J2" s="4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 t="s">
        <v>2279</v>
      </c>
      <c r="P2" s="8" t="s">
        <v>14</v>
      </c>
      <c r="Q2" s="8" t="s">
        <v>15</v>
      </c>
      <c r="R2" s="5" t="s">
        <v>16</v>
      </c>
      <c r="S2" s="8" t="s">
        <v>2280</v>
      </c>
      <c r="T2" s="8" t="s">
        <v>17</v>
      </c>
      <c r="U2" s="8" t="s">
        <v>18</v>
      </c>
      <c r="V2" s="5" t="s">
        <v>19</v>
      </c>
      <c r="W2" s="8" t="s">
        <v>2281</v>
      </c>
      <c r="X2" s="8" t="s">
        <v>20</v>
      </c>
      <c r="Y2" s="9" t="s">
        <v>21</v>
      </c>
      <c r="Z2" s="9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8" t="s">
        <v>39</v>
      </c>
      <c r="AR2" s="8" t="s">
        <v>40</v>
      </c>
      <c r="AS2" s="8" t="s">
        <v>41</v>
      </c>
      <c r="AT2" s="8" t="s">
        <v>42</v>
      </c>
      <c r="AU2" s="8" t="s">
        <v>43</v>
      </c>
      <c r="AV2" s="8" t="s">
        <v>44</v>
      </c>
      <c r="AW2" s="8" t="s">
        <v>45</v>
      </c>
      <c r="AX2" s="8" t="s">
        <v>46</v>
      </c>
      <c r="AY2" s="8" t="s">
        <v>47</v>
      </c>
      <c r="AZ2" s="8" t="s">
        <v>48</v>
      </c>
      <c r="BA2" s="8" t="s">
        <v>49</v>
      </c>
      <c r="BB2" s="8" t="s">
        <v>50</v>
      </c>
      <c r="BC2" s="8" t="s">
        <v>51</v>
      </c>
      <c r="BD2" s="8" t="s">
        <v>52</v>
      </c>
      <c r="BE2" s="8" t="s">
        <v>53</v>
      </c>
      <c r="BF2" s="8" t="s">
        <v>54</v>
      </c>
      <c r="BG2" s="8" t="s">
        <v>55</v>
      </c>
      <c r="BH2" s="8" t="s">
        <v>56</v>
      </c>
      <c r="BI2" s="8" t="s">
        <v>57</v>
      </c>
      <c r="BJ2" s="8" t="s">
        <v>58</v>
      </c>
      <c r="BK2" s="8" t="s">
        <v>59</v>
      </c>
      <c r="BL2" s="8" t="s">
        <v>60</v>
      </c>
      <c r="BM2" s="8" t="s">
        <v>61</v>
      </c>
      <c r="BN2" s="8" t="s">
        <v>62</v>
      </c>
    </row>
    <row r="3" spans="1:66" ht="20.25" hidden="1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1">
        <v>84.88</v>
      </c>
      <c r="I3" s="4">
        <v>1358.08</v>
      </c>
      <c r="J3" s="11">
        <f t="shared" ref="J3:J267" si="1">I3*K3</f>
        <v>0</v>
      </c>
      <c r="K3" s="11">
        <f t="shared" ref="K3:K267" si="2">SUM(N3+R3+V3)</f>
        <v>0</v>
      </c>
      <c r="L3" s="1">
        <v>115.03</v>
      </c>
      <c r="M3" s="1">
        <v>122.88</v>
      </c>
      <c r="N3" s="5">
        <v>0</v>
      </c>
      <c r="O3" s="1"/>
      <c r="P3" s="1">
        <v>222.22</v>
      </c>
      <c r="Q3" s="78">
        <v>154.56</v>
      </c>
      <c r="R3" s="5">
        <v>0</v>
      </c>
      <c r="S3" s="1"/>
      <c r="T3" s="1">
        <v>124.47</v>
      </c>
      <c r="U3" s="1">
        <v>137.5</v>
      </c>
      <c r="V3" s="5">
        <v>0</v>
      </c>
      <c r="W3" s="1"/>
      <c r="X3" s="1">
        <v>0</v>
      </c>
      <c r="Y3" s="2">
        <v>627051</v>
      </c>
      <c r="Z3" s="2">
        <v>523285.2</v>
      </c>
      <c r="AA3" s="1">
        <v>443</v>
      </c>
      <c r="AB3" s="1">
        <v>834</v>
      </c>
      <c r="AC3" s="1">
        <v>707</v>
      </c>
      <c r="AD3" s="1">
        <v>547</v>
      </c>
      <c r="AE3" s="1">
        <v>1966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714</v>
      </c>
      <c r="AV3" s="1">
        <v>1255</v>
      </c>
      <c r="AW3" s="1">
        <v>999</v>
      </c>
      <c r="AX3" s="1">
        <v>943</v>
      </c>
      <c r="AY3" s="1">
        <v>1969</v>
      </c>
      <c r="AZ3" s="1">
        <v>253</v>
      </c>
      <c r="BA3" s="1">
        <v>218</v>
      </c>
      <c r="BB3" s="1">
        <v>256</v>
      </c>
      <c r="BC3" s="1">
        <v>251</v>
      </c>
      <c r="BD3" s="1">
        <v>30</v>
      </c>
      <c r="BE3" s="1">
        <v>626</v>
      </c>
      <c r="BF3" s="1">
        <v>1031</v>
      </c>
      <c r="BG3" s="1">
        <v>633</v>
      </c>
      <c r="BH3" s="1">
        <v>434</v>
      </c>
      <c r="BI3" s="1">
        <v>2200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ht="20.25" hidden="1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1">
        <v>71.84</v>
      </c>
      <c r="I4" s="4">
        <v>1436.8</v>
      </c>
      <c r="J4" s="11">
        <f t="shared" si="1"/>
        <v>0</v>
      </c>
      <c r="K4" s="11">
        <f t="shared" si="2"/>
        <v>0</v>
      </c>
      <c r="L4" s="1">
        <v>112.85</v>
      </c>
      <c r="M4" s="1">
        <v>92.85</v>
      </c>
      <c r="N4" s="5">
        <v>0</v>
      </c>
      <c r="O4" s="1"/>
      <c r="P4" s="1">
        <v>185.6</v>
      </c>
      <c r="Q4" s="78">
        <v>143.75</v>
      </c>
      <c r="R4" s="5">
        <v>0</v>
      </c>
      <c r="S4" s="1"/>
      <c r="T4" s="1">
        <v>110.28</v>
      </c>
      <c r="U4" s="1">
        <v>146</v>
      </c>
      <c r="V4" s="5">
        <v>0</v>
      </c>
      <c r="W4" s="1"/>
      <c r="X4" s="1">
        <v>0</v>
      </c>
      <c r="Y4" s="2">
        <v>587256.07999999996</v>
      </c>
      <c r="Z4" s="2">
        <v>575941.28</v>
      </c>
      <c r="AA4" s="1">
        <v>814</v>
      </c>
      <c r="AB4" s="1">
        <v>920</v>
      </c>
      <c r="AC4" s="1">
        <v>677</v>
      </c>
      <c r="AD4" s="1">
        <v>612</v>
      </c>
      <c r="AE4" s="1">
        <v>1857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956</v>
      </c>
      <c r="AV4" s="1">
        <v>1565</v>
      </c>
      <c r="AW4" s="1">
        <v>1049</v>
      </c>
      <c r="AX4" s="1">
        <v>937</v>
      </c>
      <c r="AY4" s="1">
        <v>2989</v>
      </c>
      <c r="AZ4" s="1">
        <v>175</v>
      </c>
      <c r="BA4" s="1">
        <v>179</v>
      </c>
      <c r="BB4" s="1">
        <v>117</v>
      </c>
      <c r="BC4" s="1">
        <v>149</v>
      </c>
      <c r="BD4" s="1">
        <v>251</v>
      </c>
      <c r="BE4" s="1">
        <v>660</v>
      </c>
      <c r="BF4" s="1">
        <v>1268</v>
      </c>
      <c r="BG4" s="1">
        <v>553</v>
      </c>
      <c r="BH4" s="1">
        <v>717</v>
      </c>
      <c r="BI4" s="1">
        <v>2920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ht="20.25" hidden="1">
      <c r="A5" s="1">
        <v>70079</v>
      </c>
      <c r="B5" s="1" t="s">
        <v>75</v>
      </c>
      <c r="C5" s="1">
        <v>12</v>
      </c>
      <c r="D5" s="1">
        <v>285</v>
      </c>
      <c r="E5" s="1" t="s">
        <v>64</v>
      </c>
      <c r="F5" s="1">
        <v>35</v>
      </c>
      <c r="G5" s="1" t="s">
        <v>76</v>
      </c>
      <c r="H5" s="1">
        <v>73.62</v>
      </c>
      <c r="I5" s="4">
        <v>883.44</v>
      </c>
      <c r="J5" s="11">
        <f t="shared" si="1"/>
        <v>0</v>
      </c>
      <c r="K5" s="11">
        <f t="shared" si="2"/>
        <v>0</v>
      </c>
      <c r="L5" s="1">
        <v>141.58000000000001</v>
      </c>
      <c r="M5" s="1">
        <v>117.58</v>
      </c>
      <c r="N5" s="5">
        <v>0</v>
      </c>
      <c r="O5" s="1"/>
      <c r="P5" s="1">
        <v>200.58</v>
      </c>
      <c r="Q5" s="78">
        <v>172.42</v>
      </c>
      <c r="R5" s="5">
        <v>0</v>
      </c>
      <c r="S5" s="1"/>
      <c r="T5" s="1">
        <v>176.67</v>
      </c>
      <c r="U5" s="1">
        <v>104.25</v>
      </c>
      <c r="V5" s="5">
        <v>0</v>
      </c>
      <c r="W5" s="1" t="s">
        <v>2282</v>
      </c>
      <c r="X5" s="1">
        <v>107</v>
      </c>
      <c r="Y5" s="2">
        <v>458358.12</v>
      </c>
      <c r="Z5" s="2">
        <v>320026.14</v>
      </c>
      <c r="AA5" s="1">
        <v>627</v>
      </c>
      <c r="AB5" s="1">
        <v>731</v>
      </c>
      <c r="AC5" s="1">
        <v>503</v>
      </c>
      <c r="AD5" s="1">
        <v>407</v>
      </c>
      <c r="AE5" s="1">
        <v>1411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598</v>
      </c>
      <c r="AV5" s="1">
        <v>778</v>
      </c>
      <c r="AW5" s="1">
        <v>660</v>
      </c>
      <c r="AX5" s="1">
        <v>806</v>
      </c>
      <c r="AY5" s="1">
        <v>1664</v>
      </c>
      <c r="AZ5" s="1">
        <v>122</v>
      </c>
      <c r="BA5" s="1">
        <v>118</v>
      </c>
      <c r="BB5" s="1">
        <v>123</v>
      </c>
      <c r="BC5" s="1">
        <v>106</v>
      </c>
      <c r="BD5" s="1">
        <v>21</v>
      </c>
      <c r="BE5" s="1">
        <v>1012</v>
      </c>
      <c r="BF5" s="1">
        <v>663</v>
      </c>
      <c r="BG5" s="1">
        <v>571</v>
      </c>
      <c r="BH5" s="1">
        <v>411</v>
      </c>
      <c r="BI5" s="1">
        <v>1251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ht="20.25" hidden="1">
      <c r="A6" s="1">
        <v>70068</v>
      </c>
      <c r="B6" s="1" t="s">
        <v>77</v>
      </c>
      <c r="C6" s="1">
        <v>15</v>
      </c>
      <c r="D6" s="1">
        <v>285</v>
      </c>
      <c r="E6" s="1" t="s">
        <v>64</v>
      </c>
      <c r="F6" s="1">
        <v>567</v>
      </c>
      <c r="G6" s="1" t="s">
        <v>74</v>
      </c>
      <c r="H6" s="1">
        <v>49.06</v>
      </c>
      <c r="I6" s="4">
        <v>735.9</v>
      </c>
      <c r="J6" s="11">
        <f t="shared" si="1"/>
        <v>0</v>
      </c>
      <c r="K6" s="11">
        <f t="shared" si="2"/>
        <v>0</v>
      </c>
      <c r="L6" s="1">
        <v>219.13</v>
      </c>
      <c r="M6" s="1">
        <v>162.19999999999999</v>
      </c>
      <c r="N6" s="5">
        <v>0</v>
      </c>
      <c r="O6" s="1"/>
      <c r="P6" s="1">
        <v>267.17</v>
      </c>
      <c r="Q6" s="78">
        <v>160.87</v>
      </c>
      <c r="R6" s="5">
        <v>0</v>
      </c>
      <c r="S6" s="1" t="s">
        <v>2283</v>
      </c>
      <c r="T6" s="1">
        <v>114.17</v>
      </c>
      <c r="U6" s="1">
        <v>107.8</v>
      </c>
      <c r="V6" s="5">
        <v>0</v>
      </c>
      <c r="W6" s="1"/>
      <c r="X6" s="1">
        <v>100</v>
      </c>
      <c r="Y6" s="2">
        <v>441883.42</v>
      </c>
      <c r="Z6" s="2">
        <v>292593.84000000003</v>
      </c>
      <c r="AA6" s="1">
        <v>1140</v>
      </c>
      <c r="AB6" s="1">
        <v>1119</v>
      </c>
      <c r="AC6" s="1">
        <v>1011</v>
      </c>
      <c r="AD6" s="1">
        <v>1153</v>
      </c>
      <c r="AE6" s="1">
        <v>2433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1071</v>
      </c>
      <c r="AV6" s="1">
        <v>1381</v>
      </c>
      <c r="AW6" s="1">
        <v>1236</v>
      </c>
      <c r="AX6" s="1">
        <v>1230</v>
      </c>
      <c r="AY6" s="1">
        <v>1912</v>
      </c>
      <c r="AZ6" s="1">
        <v>80</v>
      </c>
      <c r="BA6" s="1">
        <v>196</v>
      </c>
      <c r="BB6" s="1">
        <v>151</v>
      </c>
      <c r="BC6" s="1">
        <v>132</v>
      </c>
      <c r="BD6" s="1">
        <v>2</v>
      </c>
      <c r="BE6" s="1">
        <v>760</v>
      </c>
      <c r="BF6" s="1">
        <v>1017</v>
      </c>
      <c r="BG6" s="1">
        <v>327</v>
      </c>
      <c r="BH6" s="1">
        <v>234</v>
      </c>
      <c r="BI6" s="1">
        <v>1617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ht="20.25" hidden="1">
      <c r="A7" s="1">
        <v>70019</v>
      </c>
      <c r="B7" s="1" t="s">
        <v>85</v>
      </c>
      <c r="C7" s="1">
        <v>20</v>
      </c>
      <c r="D7" s="1">
        <v>285</v>
      </c>
      <c r="E7" s="1" t="s">
        <v>64</v>
      </c>
      <c r="F7" s="1">
        <v>562</v>
      </c>
      <c r="G7" s="1" t="s">
        <v>65</v>
      </c>
      <c r="H7" s="1">
        <v>68.760000000000005</v>
      </c>
      <c r="I7" s="4">
        <v>1375.2</v>
      </c>
      <c r="J7" s="11">
        <f t="shared" si="1"/>
        <v>0</v>
      </c>
      <c r="K7" s="11">
        <f t="shared" si="2"/>
        <v>0</v>
      </c>
      <c r="L7" s="1">
        <v>34.78</v>
      </c>
      <c r="M7" s="1">
        <v>24.95</v>
      </c>
      <c r="N7" s="5">
        <v>0</v>
      </c>
      <c r="O7" s="1"/>
      <c r="P7" s="1">
        <v>82.42</v>
      </c>
      <c r="Q7" s="78">
        <v>53.5</v>
      </c>
      <c r="R7" s="5">
        <v>0</v>
      </c>
      <c r="S7" s="1"/>
      <c r="T7" s="1">
        <v>40.380000000000003</v>
      </c>
      <c r="U7" s="1">
        <v>47.4</v>
      </c>
      <c r="V7" s="5">
        <v>0</v>
      </c>
      <c r="W7" s="1"/>
      <c r="X7" s="1">
        <v>0</v>
      </c>
      <c r="Y7" s="2">
        <v>216697.14</v>
      </c>
      <c r="Z7" s="2">
        <v>167705.64000000001</v>
      </c>
      <c r="AA7" s="1">
        <v>215</v>
      </c>
      <c r="AB7" s="1">
        <v>167</v>
      </c>
      <c r="AC7" s="1">
        <v>326</v>
      </c>
      <c r="AD7" s="1">
        <v>142</v>
      </c>
      <c r="AE7" s="1">
        <v>499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428</v>
      </c>
      <c r="AV7" s="1">
        <v>360</v>
      </c>
      <c r="AW7" s="1">
        <v>672</v>
      </c>
      <c r="AX7" s="1">
        <v>314</v>
      </c>
      <c r="AY7" s="1">
        <v>974</v>
      </c>
      <c r="AZ7" s="1">
        <v>56</v>
      </c>
      <c r="BA7" s="1">
        <v>57</v>
      </c>
      <c r="BB7" s="1">
        <v>92</v>
      </c>
      <c r="BC7" s="1">
        <v>70</v>
      </c>
      <c r="BD7" s="1">
        <v>18</v>
      </c>
      <c r="BE7" s="1">
        <v>255</v>
      </c>
      <c r="BF7" s="1">
        <v>239</v>
      </c>
      <c r="BG7" s="1">
        <v>326</v>
      </c>
      <c r="BH7" s="1">
        <v>214</v>
      </c>
      <c r="BI7" s="1">
        <v>948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ht="20.25" hidden="1">
      <c r="A8" s="1">
        <v>70031</v>
      </c>
      <c r="B8" s="1" t="s">
        <v>90</v>
      </c>
      <c r="C8" s="1">
        <v>20</v>
      </c>
      <c r="D8" s="1">
        <v>285</v>
      </c>
      <c r="E8" s="1" t="s">
        <v>64</v>
      </c>
      <c r="F8" s="1">
        <v>558</v>
      </c>
      <c r="G8" s="1" t="s">
        <v>67</v>
      </c>
      <c r="H8" s="1">
        <v>86.35</v>
      </c>
      <c r="I8" s="4">
        <v>1727</v>
      </c>
      <c r="J8" s="11">
        <f t="shared" si="1"/>
        <v>0</v>
      </c>
      <c r="K8" s="11">
        <f t="shared" si="2"/>
        <v>0</v>
      </c>
      <c r="L8" s="1">
        <v>51.6</v>
      </c>
      <c r="M8" s="1">
        <v>54.1</v>
      </c>
      <c r="N8" s="5">
        <v>0</v>
      </c>
      <c r="O8" s="1"/>
      <c r="P8" s="1">
        <v>42.92</v>
      </c>
      <c r="Q8" s="78">
        <v>36.65</v>
      </c>
      <c r="R8" s="5">
        <v>0</v>
      </c>
      <c r="S8" s="1"/>
      <c r="T8" s="1">
        <v>30.95</v>
      </c>
      <c r="U8" s="1">
        <v>55.7</v>
      </c>
      <c r="V8" s="5">
        <v>0</v>
      </c>
      <c r="W8" s="1"/>
      <c r="X8" s="1">
        <v>0</v>
      </c>
      <c r="Y8" s="2">
        <v>216695.32</v>
      </c>
      <c r="Z8" s="2">
        <v>259740.79999999999</v>
      </c>
      <c r="AA8" s="1">
        <v>390</v>
      </c>
      <c r="AB8" s="1">
        <v>374</v>
      </c>
      <c r="AC8" s="1">
        <v>283</v>
      </c>
      <c r="AD8" s="1">
        <v>344</v>
      </c>
      <c r="AE8" s="1">
        <v>1082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204</v>
      </c>
      <c r="AV8" s="1">
        <v>316</v>
      </c>
      <c r="AW8" s="1">
        <v>284</v>
      </c>
      <c r="AX8" s="1">
        <v>314</v>
      </c>
      <c r="AY8" s="1">
        <v>734</v>
      </c>
      <c r="AZ8" s="1">
        <v>16</v>
      </c>
      <c r="BA8" s="1">
        <v>18</v>
      </c>
      <c r="BB8" s="1">
        <v>18</v>
      </c>
      <c r="BC8" s="1">
        <v>25</v>
      </c>
      <c r="BD8" s="1">
        <v>78</v>
      </c>
      <c r="BE8" s="1">
        <v>252</v>
      </c>
      <c r="BF8" s="1">
        <v>191</v>
      </c>
      <c r="BG8" s="1">
        <v>235</v>
      </c>
      <c r="BH8" s="1">
        <v>73</v>
      </c>
      <c r="BI8" s="1">
        <v>1114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ht="20.25" hidden="1">
      <c r="A9" s="1">
        <v>70028</v>
      </c>
      <c r="B9" s="1" t="s">
        <v>103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1">
        <v>40.9</v>
      </c>
      <c r="I9" s="4">
        <v>981.6</v>
      </c>
      <c r="J9" s="11">
        <f t="shared" si="1"/>
        <v>0</v>
      </c>
      <c r="K9" s="11">
        <f t="shared" si="2"/>
        <v>0</v>
      </c>
      <c r="L9" s="1">
        <v>74.540000000000006</v>
      </c>
      <c r="M9" s="1">
        <v>61.12</v>
      </c>
      <c r="N9" s="5">
        <v>0</v>
      </c>
      <c r="O9" s="1"/>
      <c r="P9" s="1">
        <v>72.31</v>
      </c>
      <c r="Q9" s="78">
        <v>58.21</v>
      </c>
      <c r="R9" s="5">
        <v>0</v>
      </c>
      <c r="S9" s="1"/>
      <c r="T9" s="1">
        <v>64.73</v>
      </c>
      <c r="U9" s="1">
        <v>75.459999999999994</v>
      </c>
      <c r="V9" s="5">
        <v>0</v>
      </c>
      <c r="W9" s="1"/>
      <c r="X9" s="1">
        <v>0</v>
      </c>
      <c r="Y9" s="2">
        <v>207690.2</v>
      </c>
      <c r="Z9" s="2">
        <v>194397.7</v>
      </c>
      <c r="AA9" s="1">
        <v>614</v>
      </c>
      <c r="AB9" s="1">
        <v>655</v>
      </c>
      <c r="AC9" s="1">
        <v>604</v>
      </c>
      <c r="AD9" s="1">
        <v>487</v>
      </c>
      <c r="AE9" s="1">
        <v>1467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443</v>
      </c>
      <c r="AV9" s="1">
        <v>561</v>
      </c>
      <c r="AW9" s="1">
        <v>578</v>
      </c>
      <c r="AX9" s="1">
        <v>500</v>
      </c>
      <c r="AY9" s="1">
        <v>1409</v>
      </c>
      <c r="AZ9" s="1">
        <v>66</v>
      </c>
      <c r="BA9" s="1">
        <v>46</v>
      </c>
      <c r="BB9" s="1">
        <v>64</v>
      </c>
      <c r="BC9" s="1">
        <v>62</v>
      </c>
      <c r="BD9" s="1">
        <v>66</v>
      </c>
      <c r="BE9" s="1">
        <v>632</v>
      </c>
      <c r="BF9" s="1">
        <v>586</v>
      </c>
      <c r="BG9" s="1">
        <v>510</v>
      </c>
      <c r="BH9" s="1">
        <v>237</v>
      </c>
      <c r="BI9" s="1">
        <v>1811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66" ht="20.25" hidden="1">
      <c r="A10" s="1">
        <v>70103</v>
      </c>
      <c r="B10" s="1" t="s">
        <v>112</v>
      </c>
      <c r="C10" s="1">
        <v>18</v>
      </c>
      <c r="D10" s="1">
        <v>285</v>
      </c>
      <c r="E10" s="1" t="s">
        <v>64</v>
      </c>
      <c r="F10" s="1">
        <v>567</v>
      </c>
      <c r="G10" s="1" t="s">
        <v>74</v>
      </c>
      <c r="H10" s="1">
        <v>50.87</v>
      </c>
      <c r="I10" s="4">
        <v>915.66</v>
      </c>
      <c r="J10" s="11">
        <f t="shared" si="1"/>
        <v>0</v>
      </c>
      <c r="K10" s="11">
        <f t="shared" si="2"/>
        <v>0</v>
      </c>
      <c r="L10" s="1">
        <v>73.5</v>
      </c>
      <c r="M10" s="1">
        <v>41.22</v>
      </c>
      <c r="N10" s="5">
        <v>0</v>
      </c>
      <c r="O10" s="1" t="s">
        <v>81</v>
      </c>
      <c r="P10" s="1">
        <v>78.28</v>
      </c>
      <c r="Q10" s="78">
        <v>50.89</v>
      </c>
      <c r="R10" s="5">
        <v>0</v>
      </c>
      <c r="S10" s="1" t="s">
        <v>2284</v>
      </c>
      <c r="T10" s="1">
        <v>69.11</v>
      </c>
      <c r="U10" s="1">
        <v>110.83</v>
      </c>
      <c r="V10" s="5">
        <v>0</v>
      </c>
      <c r="W10" s="1"/>
      <c r="X10" s="1">
        <v>0</v>
      </c>
      <c r="Y10" s="2">
        <v>202259.12</v>
      </c>
      <c r="Z10" s="2">
        <v>190915.11</v>
      </c>
      <c r="AA10" s="1">
        <v>406</v>
      </c>
      <c r="AB10" s="1">
        <v>571</v>
      </c>
      <c r="AC10" s="1">
        <v>450</v>
      </c>
      <c r="AD10" s="1">
        <v>363</v>
      </c>
      <c r="AE10" s="1">
        <v>742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368</v>
      </c>
      <c r="AV10" s="1">
        <v>402</v>
      </c>
      <c r="AW10" s="1">
        <v>399</v>
      </c>
      <c r="AX10" s="1">
        <v>512</v>
      </c>
      <c r="AY10" s="1">
        <v>924</v>
      </c>
      <c r="AZ10" s="1">
        <v>90</v>
      </c>
      <c r="BA10" s="1">
        <v>21</v>
      </c>
      <c r="BB10" s="1">
        <v>50</v>
      </c>
      <c r="BC10" s="1">
        <v>69</v>
      </c>
      <c r="BD10" s="1">
        <v>92</v>
      </c>
      <c r="BE10" s="1">
        <v>208</v>
      </c>
      <c r="BF10" s="1">
        <v>475</v>
      </c>
      <c r="BG10" s="1">
        <v>679</v>
      </c>
      <c r="BH10" s="1">
        <v>239</v>
      </c>
      <c r="BI10" s="1">
        <v>1995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66" ht="20.25">
      <c r="A11" s="1">
        <v>70134</v>
      </c>
      <c r="B11" s="1" t="s">
        <v>151</v>
      </c>
      <c r="C11" s="1">
        <v>24</v>
      </c>
      <c r="D11" s="1">
        <v>285</v>
      </c>
      <c r="E11" s="1" t="s">
        <v>64</v>
      </c>
      <c r="F11" s="1">
        <v>570</v>
      </c>
      <c r="G11" s="1" t="s">
        <v>72</v>
      </c>
      <c r="H11" s="1">
        <v>34.97</v>
      </c>
      <c r="I11" s="4">
        <v>839.28</v>
      </c>
      <c r="J11" s="11">
        <f t="shared" si="1"/>
        <v>2517.84</v>
      </c>
      <c r="K11" s="11">
        <f t="shared" si="2"/>
        <v>3</v>
      </c>
      <c r="L11" s="1">
        <v>1.19</v>
      </c>
      <c r="M11" s="1">
        <v>1.46</v>
      </c>
      <c r="N11" s="5">
        <v>0</v>
      </c>
      <c r="O11" s="1"/>
      <c r="P11" s="1">
        <v>2.88</v>
      </c>
      <c r="Q11" s="78">
        <v>2.92</v>
      </c>
      <c r="R11" s="5">
        <v>0</v>
      </c>
      <c r="S11" s="1"/>
      <c r="T11" s="1">
        <v>3.85</v>
      </c>
      <c r="U11" s="1">
        <v>1.25</v>
      </c>
      <c r="V11" s="5">
        <v>3</v>
      </c>
      <c r="W11" s="1"/>
      <c r="X11" s="1">
        <v>0</v>
      </c>
      <c r="Y11" s="2">
        <v>6644.3</v>
      </c>
      <c r="Z11" s="2">
        <v>4476.16</v>
      </c>
      <c r="AA11" s="1">
        <v>8</v>
      </c>
      <c r="AB11" s="1">
        <v>14</v>
      </c>
      <c r="AC11" s="1">
        <v>4</v>
      </c>
      <c r="AD11" s="1">
        <v>19</v>
      </c>
      <c r="AE11" s="1">
        <v>35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17</v>
      </c>
      <c r="AV11" s="1">
        <v>23</v>
      </c>
      <c r="AW11" s="1">
        <v>18</v>
      </c>
      <c r="AX11" s="1">
        <v>17</v>
      </c>
      <c r="AY11" s="1">
        <v>46</v>
      </c>
      <c r="AZ11" s="1">
        <v>7</v>
      </c>
      <c r="BA11" s="1">
        <v>5</v>
      </c>
      <c r="BB11" s="1">
        <v>3</v>
      </c>
      <c r="BC11" s="1">
        <v>3</v>
      </c>
      <c r="BD11" s="1">
        <v>17</v>
      </c>
      <c r="BE11" s="1">
        <v>43</v>
      </c>
      <c r="BF11" s="1">
        <v>12</v>
      </c>
      <c r="BG11" s="1">
        <v>12</v>
      </c>
      <c r="BH11" s="1">
        <v>63</v>
      </c>
      <c r="BI11" s="1">
        <v>30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</row>
    <row r="12" spans="1:66" ht="20.25" hidden="1">
      <c r="A12" s="1">
        <v>70072</v>
      </c>
      <c r="B12" s="1" t="s">
        <v>79</v>
      </c>
      <c r="C12" s="1">
        <v>20</v>
      </c>
      <c r="D12" s="1">
        <v>285</v>
      </c>
      <c r="E12" s="1" t="s">
        <v>64</v>
      </c>
      <c r="F12" s="1">
        <v>570</v>
      </c>
      <c r="G12" s="1" t="s">
        <v>72</v>
      </c>
      <c r="H12" s="1">
        <v>41.94</v>
      </c>
      <c r="I12" s="4">
        <v>838.8</v>
      </c>
      <c r="J12" s="11">
        <f t="shared" si="1"/>
        <v>0</v>
      </c>
      <c r="K12" s="11">
        <f t="shared" si="2"/>
        <v>0</v>
      </c>
      <c r="L12" s="1">
        <v>50.12</v>
      </c>
      <c r="M12" s="1">
        <v>43.7</v>
      </c>
      <c r="N12" s="5">
        <v>0</v>
      </c>
      <c r="O12" s="1"/>
      <c r="P12" s="1">
        <v>127.12</v>
      </c>
      <c r="Q12" s="78">
        <v>81.3</v>
      </c>
      <c r="R12" s="5">
        <v>0</v>
      </c>
      <c r="T12" s="1">
        <v>44.15</v>
      </c>
      <c r="U12" s="1">
        <v>59.55</v>
      </c>
      <c r="V12" s="5">
        <v>0</v>
      </c>
      <c r="W12" s="1"/>
      <c r="X12" s="1">
        <v>0</v>
      </c>
      <c r="Y12" s="2">
        <v>185710.32</v>
      </c>
      <c r="Z12" s="2">
        <v>115502.76</v>
      </c>
      <c r="AA12" s="1">
        <v>415</v>
      </c>
      <c r="AB12" s="1">
        <v>405</v>
      </c>
      <c r="AC12" s="1">
        <v>238</v>
      </c>
      <c r="AD12" s="1">
        <v>294</v>
      </c>
      <c r="AE12" s="1">
        <v>874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713</v>
      </c>
      <c r="AV12" s="1">
        <v>906</v>
      </c>
      <c r="AW12" s="1">
        <v>531</v>
      </c>
      <c r="AX12" s="1">
        <v>808</v>
      </c>
      <c r="AY12" s="1">
        <v>643</v>
      </c>
      <c r="AZ12" s="1">
        <v>198</v>
      </c>
      <c r="BA12" s="1">
        <v>150</v>
      </c>
      <c r="BB12" s="1">
        <v>110</v>
      </c>
      <c r="BC12" s="1">
        <v>117</v>
      </c>
      <c r="BD12" s="1">
        <v>46</v>
      </c>
      <c r="BE12" s="1">
        <v>522</v>
      </c>
      <c r="BF12" s="1">
        <v>158</v>
      </c>
      <c r="BG12" s="1">
        <v>332</v>
      </c>
      <c r="BH12" s="1">
        <v>-100</v>
      </c>
      <c r="BI12" s="1">
        <v>1191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66" ht="20.25" hidden="1">
      <c r="A13" s="1">
        <v>70043</v>
      </c>
      <c r="B13" s="1" t="s">
        <v>117</v>
      </c>
      <c r="C13" s="1">
        <v>1</v>
      </c>
      <c r="D13" s="1">
        <v>285</v>
      </c>
      <c r="E13" s="1" t="s">
        <v>64</v>
      </c>
      <c r="F13" s="1">
        <v>387</v>
      </c>
      <c r="G13" s="1" t="s">
        <v>94</v>
      </c>
      <c r="H13" s="1">
        <v>652.46</v>
      </c>
      <c r="I13" s="4">
        <v>652.46</v>
      </c>
      <c r="J13" s="11">
        <f t="shared" si="1"/>
        <v>0</v>
      </c>
      <c r="K13" s="11">
        <f t="shared" si="2"/>
        <v>0</v>
      </c>
      <c r="L13" s="1">
        <v>42.5</v>
      </c>
      <c r="M13" s="1">
        <v>15</v>
      </c>
      <c r="N13" s="5">
        <v>0</v>
      </c>
      <c r="O13" s="1" t="s">
        <v>2285</v>
      </c>
      <c r="P13" s="1">
        <v>115</v>
      </c>
      <c r="Q13" s="78">
        <v>199</v>
      </c>
      <c r="R13" s="5">
        <v>0</v>
      </c>
      <c r="S13" s="1"/>
      <c r="T13" s="1">
        <v>112.5</v>
      </c>
      <c r="U13" s="1">
        <v>76</v>
      </c>
      <c r="V13" s="5">
        <v>0</v>
      </c>
      <c r="W13" s="1" t="s">
        <v>2285</v>
      </c>
      <c r="X13" s="1">
        <v>0</v>
      </c>
      <c r="Y13" s="2">
        <v>176164.2</v>
      </c>
      <c r="Z13" s="2">
        <v>137016.6</v>
      </c>
      <c r="AA13" s="1">
        <v>13</v>
      </c>
      <c r="AB13" s="1">
        <v>18</v>
      </c>
      <c r="AC13" s="1">
        <v>17</v>
      </c>
      <c r="AD13" s="1">
        <v>7</v>
      </c>
      <c r="AE13" s="1">
        <v>15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7</v>
      </c>
      <c r="AV13" s="1">
        <v>42</v>
      </c>
      <c r="AW13" s="1">
        <v>67</v>
      </c>
      <c r="AX13" s="1">
        <v>40</v>
      </c>
      <c r="AY13" s="1">
        <v>119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40</v>
      </c>
      <c r="BF13" s="1">
        <v>23</v>
      </c>
      <c r="BG13" s="1">
        <v>54</v>
      </c>
      <c r="BH13" s="1">
        <v>14</v>
      </c>
      <c r="BI13" s="1">
        <v>76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66" ht="20.25" hidden="1">
      <c r="A14" s="1">
        <v>70034</v>
      </c>
      <c r="B14" s="1" t="s">
        <v>99</v>
      </c>
      <c r="C14" s="1">
        <v>24</v>
      </c>
      <c r="D14" s="1">
        <v>285</v>
      </c>
      <c r="E14" s="1" t="s">
        <v>64</v>
      </c>
      <c r="F14" s="1">
        <v>558</v>
      </c>
      <c r="G14" s="1" t="s">
        <v>67</v>
      </c>
      <c r="H14" s="1">
        <v>55.92</v>
      </c>
      <c r="I14" s="4">
        <v>1342.08</v>
      </c>
      <c r="J14" s="11">
        <f t="shared" si="1"/>
        <v>0</v>
      </c>
      <c r="K14" s="11">
        <f t="shared" si="2"/>
        <v>0</v>
      </c>
      <c r="L14" s="1">
        <v>36.08</v>
      </c>
      <c r="M14" s="1">
        <v>46.58</v>
      </c>
      <c r="N14" s="5">
        <v>0</v>
      </c>
      <c r="O14" s="1"/>
      <c r="P14" s="1">
        <v>52.48</v>
      </c>
      <c r="Q14" s="78">
        <v>49.42</v>
      </c>
      <c r="R14" s="5">
        <v>0</v>
      </c>
      <c r="S14" s="1"/>
      <c r="T14" s="1">
        <v>38.33</v>
      </c>
      <c r="U14" s="1">
        <v>48.21</v>
      </c>
      <c r="V14" s="5">
        <v>0</v>
      </c>
      <c r="W14" s="1"/>
      <c r="X14" s="1">
        <v>50</v>
      </c>
      <c r="Y14" s="2">
        <v>170304.36</v>
      </c>
      <c r="Z14" s="2">
        <v>197453.52</v>
      </c>
      <c r="AA14" s="1">
        <v>362</v>
      </c>
      <c r="AB14" s="1">
        <v>328</v>
      </c>
      <c r="AC14" s="1">
        <v>229</v>
      </c>
      <c r="AD14" s="1">
        <v>222</v>
      </c>
      <c r="AE14" s="1">
        <v>1118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337</v>
      </c>
      <c r="AV14" s="1">
        <v>397</v>
      </c>
      <c r="AW14" s="1">
        <v>406</v>
      </c>
      <c r="AX14" s="1">
        <v>430</v>
      </c>
      <c r="AY14" s="1">
        <v>1147</v>
      </c>
      <c r="AZ14" s="1">
        <v>27</v>
      </c>
      <c r="BA14" s="1">
        <v>37</v>
      </c>
      <c r="BB14" s="1">
        <v>36</v>
      </c>
      <c r="BC14" s="1">
        <v>43</v>
      </c>
      <c r="BD14" s="1">
        <v>109</v>
      </c>
      <c r="BE14" s="1">
        <v>327</v>
      </c>
      <c r="BF14" s="1">
        <v>320</v>
      </c>
      <c r="BG14" s="1">
        <v>350</v>
      </c>
      <c r="BH14" s="1">
        <v>166</v>
      </c>
      <c r="BI14" s="1">
        <v>1157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</row>
    <row r="15" spans="1:66" ht="20.25" hidden="1">
      <c r="A15" s="1">
        <v>70101</v>
      </c>
      <c r="B15" s="1" t="s">
        <v>73</v>
      </c>
      <c r="C15" s="1">
        <v>15</v>
      </c>
      <c r="D15" s="1">
        <v>285</v>
      </c>
      <c r="E15" s="1" t="s">
        <v>64</v>
      </c>
      <c r="F15" s="1">
        <v>567</v>
      </c>
      <c r="G15" s="1" t="s">
        <v>74</v>
      </c>
      <c r="H15" s="1">
        <v>42.41</v>
      </c>
      <c r="I15" s="4">
        <v>636.15</v>
      </c>
      <c r="J15" s="11">
        <f t="shared" si="1"/>
        <v>0</v>
      </c>
      <c r="K15" s="11">
        <f t="shared" si="2"/>
        <v>0</v>
      </c>
      <c r="L15" s="1">
        <v>87</v>
      </c>
      <c r="M15" s="1">
        <v>51.73</v>
      </c>
      <c r="N15" s="5">
        <v>0</v>
      </c>
      <c r="O15" s="1" t="s">
        <v>81</v>
      </c>
      <c r="P15" s="1">
        <v>101.2</v>
      </c>
      <c r="Q15" s="78">
        <v>66.33</v>
      </c>
      <c r="R15" s="5">
        <v>0</v>
      </c>
      <c r="S15" s="1" t="s">
        <v>81</v>
      </c>
      <c r="T15" s="1">
        <v>72.930000000000007</v>
      </c>
      <c r="U15" s="1">
        <v>136</v>
      </c>
      <c r="V15" s="5">
        <v>0</v>
      </c>
      <c r="W15" s="1"/>
      <c r="X15" s="1">
        <v>0</v>
      </c>
      <c r="Y15" s="2">
        <v>166119.97</v>
      </c>
      <c r="Z15" s="2">
        <v>156832.18</v>
      </c>
      <c r="AA15" s="1">
        <v>487</v>
      </c>
      <c r="AB15" s="1">
        <v>511</v>
      </c>
      <c r="AC15" s="1">
        <v>366</v>
      </c>
      <c r="AD15" s="1">
        <v>393</v>
      </c>
      <c r="AE15" s="1">
        <v>776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423</v>
      </c>
      <c r="AV15" s="1">
        <v>536</v>
      </c>
      <c r="AW15" s="1">
        <v>386</v>
      </c>
      <c r="AX15" s="1">
        <v>490</v>
      </c>
      <c r="AY15" s="1">
        <v>862</v>
      </c>
      <c r="AZ15" s="1">
        <v>119</v>
      </c>
      <c r="BA15" s="1">
        <v>74</v>
      </c>
      <c r="BB15" s="1">
        <v>28</v>
      </c>
      <c r="BC15" s="1">
        <v>24</v>
      </c>
      <c r="BD15" s="1">
        <v>20</v>
      </c>
      <c r="BE15" s="1">
        <v>353</v>
      </c>
      <c r="BF15" s="1">
        <v>560</v>
      </c>
      <c r="BG15" s="1">
        <v>344</v>
      </c>
      <c r="BH15" s="1">
        <v>234</v>
      </c>
      <c r="BI15" s="1">
        <v>2040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66" ht="20.25" hidden="1">
      <c r="A16" s="1">
        <v>70029</v>
      </c>
      <c r="B16" s="1" t="s">
        <v>102</v>
      </c>
      <c r="C16" s="1">
        <v>18</v>
      </c>
      <c r="D16" s="1">
        <v>285</v>
      </c>
      <c r="E16" s="1" t="s">
        <v>64</v>
      </c>
      <c r="F16" s="1">
        <v>558</v>
      </c>
      <c r="G16" s="1" t="s">
        <v>67</v>
      </c>
      <c r="H16" s="1">
        <v>46.2</v>
      </c>
      <c r="I16" s="4">
        <v>831.6</v>
      </c>
      <c r="J16" s="11">
        <f t="shared" si="1"/>
        <v>0</v>
      </c>
      <c r="K16" s="11">
        <f t="shared" si="2"/>
        <v>0</v>
      </c>
      <c r="L16" s="1">
        <v>57.22</v>
      </c>
      <c r="M16" s="1">
        <v>45.44</v>
      </c>
      <c r="N16" s="5">
        <v>0</v>
      </c>
      <c r="O16" s="1"/>
      <c r="P16" s="1">
        <v>74.58</v>
      </c>
      <c r="Q16" s="78">
        <v>101.17</v>
      </c>
      <c r="R16" s="5">
        <v>0</v>
      </c>
      <c r="S16" s="1"/>
      <c r="T16" s="1">
        <v>67.03</v>
      </c>
      <c r="U16" s="1">
        <v>46.44</v>
      </c>
      <c r="V16" s="5">
        <v>0</v>
      </c>
      <c r="W16" s="1" t="s">
        <v>2285</v>
      </c>
      <c r="X16" s="1">
        <v>0</v>
      </c>
      <c r="Y16" s="2">
        <v>165349.79999999999</v>
      </c>
      <c r="Z16" s="2">
        <v>118780.2</v>
      </c>
      <c r="AA16" s="1">
        <v>398</v>
      </c>
      <c r="AB16" s="1">
        <v>502</v>
      </c>
      <c r="AC16" s="1">
        <v>300</v>
      </c>
      <c r="AD16" s="1">
        <v>162</v>
      </c>
      <c r="AE16" s="1">
        <v>818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336</v>
      </c>
      <c r="AV16" s="1">
        <v>475</v>
      </c>
      <c r="AW16" s="1">
        <v>424</v>
      </c>
      <c r="AX16" s="1">
        <v>492</v>
      </c>
      <c r="AY16" s="1">
        <v>769</v>
      </c>
      <c r="AZ16" s="1">
        <v>32</v>
      </c>
      <c r="BA16" s="1">
        <v>21</v>
      </c>
      <c r="BB16" s="1">
        <v>36</v>
      </c>
      <c r="BC16" s="1">
        <v>41</v>
      </c>
      <c r="BD16" s="1">
        <v>148</v>
      </c>
      <c r="BE16" s="1">
        <v>570</v>
      </c>
      <c r="BF16" s="1">
        <v>490</v>
      </c>
      <c r="BG16" s="1">
        <v>316</v>
      </c>
      <c r="BH16" s="1">
        <v>151</v>
      </c>
      <c r="BI16" s="1">
        <v>836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ht="20.25" hidden="1">
      <c r="A17" s="1">
        <v>70150</v>
      </c>
      <c r="B17" s="1" t="s">
        <v>118</v>
      </c>
      <c r="C17" s="1">
        <v>20</v>
      </c>
      <c r="D17" s="1">
        <v>285</v>
      </c>
      <c r="E17" s="1" t="s">
        <v>64</v>
      </c>
      <c r="F17" s="1">
        <v>558</v>
      </c>
      <c r="G17" s="1" t="s">
        <v>67</v>
      </c>
      <c r="H17" s="1">
        <v>77.58</v>
      </c>
      <c r="I17" s="4">
        <v>1551.6</v>
      </c>
      <c r="J17" s="11">
        <f t="shared" si="1"/>
        <v>0</v>
      </c>
      <c r="K17" s="11">
        <f t="shared" si="2"/>
        <v>0</v>
      </c>
      <c r="L17" s="1">
        <v>32.85</v>
      </c>
      <c r="M17" s="1">
        <v>40.85</v>
      </c>
      <c r="N17" s="5">
        <v>0</v>
      </c>
      <c r="O17" s="1"/>
      <c r="P17" s="1">
        <v>28.8</v>
      </c>
      <c r="Q17" s="78">
        <v>29.2</v>
      </c>
      <c r="R17" s="5">
        <v>0</v>
      </c>
      <c r="S17" s="1"/>
      <c r="T17" s="1">
        <v>40.880000000000003</v>
      </c>
      <c r="U17" s="1">
        <v>48.5</v>
      </c>
      <c r="V17" s="5">
        <v>0</v>
      </c>
      <c r="W17" s="1"/>
      <c r="X17" s="1">
        <v>0</v>
      </c>
      <c r="Y17" s="2">
        <v>159077.79</v>
      </c>
      <c r="Z17" s="2">
        <v>187045.38</v>
      </c>
      <c r="AA17" s="1">
        <v>153</v>
      </c>
      <c r="AB17" s="1">
        <v>220</v>
      </c>
      <c r="AC17" s="1">
        <v>267</v>
      </c>
      <c r="AD17" s="1">
        <v>254</v>
      </c>
      <c r="AE17" s="1">
        <v>817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177</v>
      </c>
      <c r="AV17" s="1">
        <v>85</v>
      </c>
      <c r="AW17" s="1">
        <v>235</v>
      </c>
      <c r="AX17" s="1">
        <v>180</v>
      </c>
      <c r="AY17" s="1">
        <v>589</v>
      </c>
      <c r="AZ17" s="1">
        <v>7</v>
      </c>
      <c r="BA17" s="1">
        <v>5</v>
      </c>
      <c r="BB17" s="1">
        <v>14</v>
      </c>
      <c r="BC17" s="1">
        <v>16</v>
      </c>
      <c r="BD17" s="1">
        <v>35</v>
      </c>
      <c r="BE17" s="1">
        <v>224</v>
      </c>
      <c r="BF17" s="1">
        <v>452</v>
      </c>
      <c r="BG17" s="1">
        <v>224</v>
      </c>
      <c r="BH17" s="1">
        <v>287</v>
      </c>
      <c r="BI17" s="1">
        <v>970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ht="20.25" hidden="1">
      <c r="A18" s="1">
        <v>70006</v>
      </c>
      <c r="B18" s="1" t="s">
        <v>88</v>
      </c>
      <c r="C18" s="1">
        <v>1</v>
      </c>
      <c r="D18" s="1">
        <v>285</v>
      </c>
      <c r="E18" s="1" t="s">
        <v>64</v>
      </c>
      <c r="F18" s="1">
        <v>570</v>
      </c>
      <c r="G18" s="1" t="s">
        <v>72</v>
      </c>
      <c r="H18" s="1">
        <v>850</v>
      </c>
      <c r="I18" s="4">
        <v>850</v>
      </c>
      <c r="J18" s="11">
        <f t="shared" si="1"/>
        <v>0</v>
      </c>
      <c r="K18" s="11">
        <f t="shared" si="2"/>
        <v>0</v>
      </c>
      <c r="L18" s="1">
        <v>11.5</v>
      </c>
      <c r="M18" s="1">
        <v>122</v>
      </c>
      <c r="N18" s="5">
        <v>0</v>
      </c>
      <c r="O18" s="1"/>
      <c r="P18" s="1">
        <v>29</v>
      </c>
      <c r="Q18" s="78">
        <v>142</v>
      </c>
      <c r="R18" s="5">
        <v>0</v>
      </c>
      <c r="S18" s="1"/>
      <c r="T18" s="1">
        <v>143</v>
      </c>
      <c r="U18" s="1">
        <v>42</v>
      </c>
      <c r="V18" s="5">
        <v>0</v>
      </c>
      <c r="W18" s="1"/>
      <c r="X18" s="1">
        <v>0</v>
      </c>
      <c r="Y18" s="2">
        <v>155975</v>
      </c>
      <c r="Z18" s="2">
        <v>260100</v>
      </c>
      <c r="AA18" s="1">
        <v>7</v>
      </c>
      <c r="AB18" s="1">
        <v>5</v>
      </c>
      <c r="AC18" s="1">
        <v>2</v>
      </c>
      <c r="AD18" s="1">
        <v>0</v>
      </c>
      <c r="AE18" s="1">
        <v>122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21</v>
      </c>
      <c r="AV18" s="1">
        <v>1</v>
      </c>
      <c r="AW18" s="1">
        <v>6</v>
      </c>
      <c r="AX18" s="1">
        <v>3</v>
      </c>
      <c r="AY18" s="1">
        <v>142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124</v>
      </c>
      <c r="BF18" s="1">
        <v>10</v>
      </c>
      <c r="BG18" s="1">
        <v>17</v>
      </c>
      <c r="BH18" s="1">
        <v>-6</v>
      </c>
      <c r="BI18" s="1">
        <v>42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ht="20.25" hidden="1">
      <c r="A19" s="1">
        <v>70002</v>
      </c>
      <c r="B19" s="1" t="s">
        <v>113</v>
      </c>
      <c r="C19" s="1">
        <v>48</v>
      </c>
      <c r="D19" s="1">
        <v>285</v>
      </c>
      <c r="E19" s="1" t="s">
        <v>64</v>
      </c>
      <c r="F19" s="1">
        <v>557</v>
      </c>
      <c r="G19" s="1" t="s">
        <v>69</v>
      </c>
      <c r="H19" s="1">
        <v>28.86</v>
      </c>
      <c r="I19" s="4">
        <v>1385.28</v>
      </c>
      <c r="J19" s="11">
        <f t="shared" si="1"/>
        <v>0</v>
      </c>
      <c r="K19" s="11">
        <f t="shared" si="2"/>
        <v>0</v>
      </c>
      <c r="L19" s="1">
        <v>31.83</v>
      </c>
      <c r="M19" s="1">
        <v>24.42</v>
      </c>
      <c r="N19" s="5">
        <v>0</v>
      </c>
      <c r="O19" s="1"/>
      <c r="P19" s="1">
        <v>36.35</v>
      </c>
      <c r="Q19" s="78">
        <v>25.48</v>
      </c>
      <c r="R19" s="5">
        <v>0</v>
      </c>
      <c r="S19" s="1"/>
      <c r="T19" s="1">
        <v>27.07</v>
      </c>
      <c r="U19" s="1">
        <v>31.06</v>
      </c>
      <c r="V19" s="5">
        <v>0</v>
      </c>
      <c r="W19" s="1"/>
      <c r="X19" s="1">
        <v>0</v>
      </c>
      <c r="Y19" s="2">
        <v>131962.35</v>
      </c>
      <c r="Z19" s="2">
        <v>119076.36</v>
      </c>
      <c r="AA19" s="1">
        <v>584</v>
      </c>
      <c r="AB19" s="1">
        <v>453</v>
      </c>
      <c r="AC19" s="1">
        <v>542</v>
      </c>
      <c r="AD19" s="1">
        <v>351</v>
      </c>
      <c r="AE19" s="1">
        <v>1172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424</v>
      </c>
      <c r="AV19" s="1">
        <v>566</v>
      </c>
      <c r="AW19" s="1">
        <v>665</v>
      </c>
      <c r="AX19" s="1">
        <v>328</v>
      </c>
      <c r="AY19" s="1">
        <v>1227</v>
      </c>
      <c r="AZ19" s="1">
        <v>53</v>
      </c>
      <c r="BA19" s="1">
        <v>55</v>
      </c>
      <c r="BB19" s="1">
        <v>86</v>
      </c>
      <c r="BC19" s="1">
        <v>85</v>
      </c>
      <c r="BD19" s="1">
        <v>236</v>
      </c>
      <c r="BE19" s="1">
        <v>258</v>
      </c>
      <c r="BF19" s="1">
        <v>765</v>
      </c>
      <c r="BG19" s="1">
        <v>452</v>
      </c>
      <c r="BH19" s="1">
        <v>414</v>
      </c>
      <c r="BI19" s="1">
        <v>1491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ht="20.25" hidden="1">
      <c r="A20" s="1">
        <v>70168</v>
      </c>
      <c r="B20" s="1" t="s">
        <v>109</v>
      </c>
      <c r="C20" s="1">
        <v>24</v>
      </c>
      <c r="D20" s="1">
        <v>285</v>
      </c>
      <c r="E20" s="1" t="s">
        <v>64</v>
      </c>
      <c r="F20" s="1">
        <v>974</v>
      </c>
      <c r="G20" s="1" t="s">
        <v>110</v>
      </c>
      <c r="H20" s="1">
        <v>50.940199999999997</v>
      </c>
      <c r="I20" s="4">
        <v>1222.5648000000001</v>
      </c>
      <c r="J20" s="11">
        <f t="shared" si="1"/>
        <v>0</v>
      </c>
      <c r="K20" s="11">
        <f t="shared" si="2"/>
        <v>0</v>
      </c>
      <c r="L20" s="1">
        <v>28.79</v>
      </c>
      <c r="M20" s="1">
        <v>35.71</v>
      </c>
      <c r="N20" s="5">
        <v>0</v>
      </c>
      <c r="O20" s="1"/>
      <c r="P20" s="1">
        <v>35.71</v>
      </c>
      <c r="Q20" s="78">
        <v>31.75</v>
      </c>
      <c r="R20" s="5">
        <v>0</v>
      </c>
      <c r="S20" s="1"/>
      <c r="T20" s="1">
        <v>36.17</v>
      </c>
      <c r="U20" s="1">
        <v>46.96</v>
      </c>
      <c r="V20" s="5">
        <v>0</v>
      </c>
      <c r="W20" s="1"/>
      <c r="X20" s="1">
        <v>0</v>
      </c>
      <c r="Y20" s="2">
        <v>123071.52</v>
      </c>
      <c r="Z20" s="2">
        <v>141970.34</v>
      </c>
      <c r="AA20" s="1">
        <v>227</v>
      </c>
      <c r="AB20" s="1">
        <v>336</v>
      </c>
      <c r="AC20" s="1">
        <v>188</v>
      </c>
      <c r="AD20" s="1">
        <v>216</v>
      </c>
      <c r="AE20" s="1">
        <v>857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262</v>
      </c>
      <c r="AV20" s="1">
        <v>334</v>
      </c>
      <c r="AW20" s="1">
        <v>211</v>
      </c>
      <c r="AX20" s="1">
        <v>370</v>
      </c>
      <c r="AY20" s="1">
        <v>765</v>
      </c>
      <c r="AZ20" s="1">
        <v>13</v>
      </c>
      <c r="BA20" s="1">
        <v>12</v>
      </c>
      <c r="BB20" s="1">
        <v>11</v>
      </c>
      <c r="BC20" s="1">
        <v>4</v>
      </c>
      <c r="BD20" s="1">
        <v>38</v>
      </c>
      <c r="BE20" s="1">
        <v>353</v>
      </c>
      <c r="BF20" s="1">
        <v>122</v>
      </c>
      <c r="BG20" s="1">
        <v>297</v>
      </c>
      <c r="BH20" s="1">
        <v>314</v>
      </c>
      <c r="BI20" s="1">
        <v>1127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ht="20.25">
      <c r="A21" s="1">
        <v>70136</v>
      </c>
      <c r="B21" s="1" t="s">
        <v>272</v>
      </c>
      <c r="C21" s="1">
        <v>24</v>
      </c>
      <c r="D21" s="1">
        <v>285</v>
      </c>
      <c r="E21" s="1" t="s">
        <v>64</v>
      </c>
      <c r="F21" s="1">
        <v>570</v>
      </c>
      <c r="G21" s="1" t="s">
        <v>72</v>
      </c>
      <c r="H21" s="1">
        <v>36.869999999999997</v>
      </c>
      <c r="I21" s="4">
        <v>884.88</v>
      </c>
      <c r="J21" s="11">
        <f t="shared" si="1"/>
        <v>5309.28</v>
      </c>
      <c r="K21" s="11">
        <f t="shared" si="2"/>
        <v>6</v>
      </c>
      <c r="L21" s="1">
        <v>2.81</v>
      </c>
      <c r="M21" s="1">
        <v>0.08</v>
      </c>
      <c r="N21" s="20">
        <v>4</v>
      </c>
      <c r="O21" s="1"/>
      <c r="P21" s="1">
        <v>2.85</v>
      </c>
      <c r="Q21" s="78">
        <v>1.83</v>
      </c>
      <c r="R21" s="5">
        <v>2</v>
      </c>
      <c r="S21" s="1"/>
      <c r="T21" s="1">
        <v>3.42</v>
      </c>
      <c r="U21" s="1">
        <v>2.62</v>
      </c>
      <c r="V21" s="5">
        <v>0</v>
      </c>
      <c r="W21" s="1"/>
      <c r="X21" s="1">
        <v>0</v>
      </c>
      <c r="Y21" s="2">
        <v>8037.66</v>
      </c>
      <c r="Z21" s="2">
        <v>4866.84</v>
      </c>
      <c r="AA21" s="1">
        <v>43</v>
      </c>
      <c r="AB21" s="1">
        <v>11</v>
      </c>
      <c r="AC21" s="1">
        <v>10</v>
      </c>
      <c r="AD21" s="1">
        <v>18</v>
      </c>
      <c r="AE21" s="1">
        <v>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14</v>
      </c>
      <c r="AV21" s="1">
        <v>64</v>
      </c>
      <c r="AW21" s="1">
        <v>9</v>
      </c>
      <c r="AX21" s="1">
        <v>16</v>
      </c>
      <c r="AY21" s="1">
        <v>46</v>
      </c>
      <c r="AZ21" s="1">
        <v>2</v>
      </c>
      <c r="BA21" s="1">
        <v>1</v>
      </c>
      <c r="BB21" s="1">
        <v>3</v>
      </c>
      <c r="BC21" s="1">
        <v>0</v>
      </c>
      <c r="BD21" s="1">
        <v>21</v>
      </c>
      <c r="BE21" s="1">
        <v>5</v>
      </c>
      <c r="BF21" s="1">
        <v>13</v>
      </c>
      <c r="BG21" s="1">
        <v>52</v>
      </c>
      <c r="BH21" s="1">
        <v>37</v>
      </c>
      <c r="BI21" s="1">
        <v>63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ht="20.25" hidden="1">
      <c r="A22" s="1">
        <v>70500</v>
      </c>
      <c r="B22" s="1" t="s">
        <v>105</v>
      </c>
      <c r="C22" s="1">
        <v>10</v>
      </c>
      <c r="D22" s="1">
        <v>285</v>
      </c>
      <c r="E22" s="1" t="s">
        <v>64</v>
      </c>
      <c r="F22" s="1">
        <v>285</v>
      </c>
      <c r="G22" s="1" t="s">
        <v>64</v>
      </c>
      <c r="H22" s="1">
        <v>125.14</v>
      </c>
      <c r="I22" s="4">
        <v>1251.4000000000001</v>
      </c>
      <c r="J22" s="11">
        <f t="shared" si="1"/>
        <v>0</v>
      </c>
      <c r="K22" s="11">
        <f t="shared" si="2"/>
        <v>0</v>
      </c>
      <c r="L22" s="1">
        <v>30.2</v>
      </c>
      <c r="M22" s="1">
        <v>35.700000000000003</v>
      </c>
      <c r="N22" s="5">
        <v>0</v>
      </c>
      <c r="O22" s="1"/>
      <c r="P22" s="1">
        <v>37.1</v>
      </c>
      <c r="Q22" s="78">
        <v>46.6</v>
      </c>
      <c r="R22" s="5">
        <v>0</v>
      </c>
      <c r="S22" s="1"/>
      <c r="T22" s="1">
        <v>27.6</v>
      </c>
      <c r="U22" s="1">
        <v>35.4</v>
      </c>
      <c r="V22" s="5">
        <v>0</v>
      </c>
      <c r="W22" s="1"/>
      <c r="X22" s="1">
        <v>0</v>
      </c>
      <c r="Y22" s="2">
        <v>118757.86</v>
      </c>
      <c r="Z22" s="2">
        <v>126391.4</v>
      </c>
      <c r="AA22" s="1">
        <v>68</v>
      </c>
      <c r="AB22" s="1">
        <v>88</v>
      </c>
      <c r="AC22" s="1">
        <v>170</v>
      </c>
      <c r="AD22" s="1">
        <v>40</v>
      </c>
      <c r="AE22" s="1">
        <v>357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117</v>
      </c>
      <c r="AV22" s="1">
        <v>100</v>
      </c>
      <c r="AW22" s="1">
        <v>136</v>
      </c>
      <c r="AX22" s="1">
        <v>101</v>
      </c>
      <c r="AY22" s="1">
        <v>270</v>
      </c>
      <c r="AZ22" s="1">
        <v>6</v>
      </c>
      <c r="BA22" s="1">
        <v>4</v>
      </c>
      <c r="BB22" s="1">
        <v>9</v>
      </c>
      <c r="BC22" s="1">
        <v>1</v>
      </c>
      <c r="BD22" s="1">
        <v>29</v>
      </c>
      <c r="BE22" s="1">
        <v>55</v>
      </c>
      <c r="BF22" s="1">
        <v>123</v>
      </c>
      <c r="BG22" s="1">
        <v>131</v>
      </c>
      <c r="BH22" s="1">
        <v>57</v>
      </c>
      <c r="BI22" s="1">
        <v>354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ht="20.25" hidden="1">
      <c r="A23" s="1">
        <v>70041</v>
      </c>
      <c r="B23" s="1" t="s">
        <v>114</v>
      </c>
      <c r="C23" s="1">
        <v>24</v>
      </c>
      <c r="D23" s="1">
        <v>285</v>
      </c>
      <c r="E23" s="1" t="s">
        <v>64</v>
      </c>
      <c r="F23" s="1">
        <v>558</v>
      </c>
      <c r="G23" s="1" t="s">
        <v>67</v>
      </c>
      <c r="H23" s="1">
        <v>39.53</v>
      </c>
      <c r="I23" s="4">
        <v>948.72</v>
      </c>
      <c r="J23" s="11">
        <f t="shared" si="1"/>
        <v>0</v>
      </c>
      <c r="K23" s="11">
        <f t="shared" si="2"/>
        <v>0</v>
      </c>
      <c r="L23" s="1">
        <v>52.69</v>
      </c>
      <c r="M23" s="1">
        <v>38.79</v>
      </c>
      <c r="N23" s="5">
        <v>0</v>
      </c>
      <c r="O23" s="1" t="s">
        <v>92</v>
      </c>
      <c r="P23" s="1">
        <v>42.67</v>
      </c>
      <c r="Q23" s="78">
        <v>18.96</v>
      </c>
      <c r="R23" s="5">
        <v>0</v>
      </c>
      <c r="S23" s="1" t="s">
        <v>83</v>
      </c>
      <c r="T23" s="1">
        <v>29.33</v>
      </c>
      <c r="U23" s="1">
        <v>54.5</v>
      </c>
      <c r="V23" s="5">
        <v>0</v>
      </c>
      <c r="W23" s="1"/>
      <c r="X23" s="1">
        <v>0</v>
      </c>
      <c r="Y23" s="2">
        <v>118293.52</v>
      </c>
      <c r="Z23" s="2">
        <v>110130.58</v>
      </c>
      <c r="AA23" s="1">
        <v>418</v>
      </c>
      <c r="AB23" s="1">
        <v>444</v>
      </c>
      <c r="AC23" s="1">
        <v>422</v>
      </c>
      <c r="AD23" s="1">
        <v>405</v>
      </c>
      <c r="AE23" s="1">
        <v>931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314</v>
      </c>
      <c r="AV23" s="1">
        <v>224</v>
      </c>
      <c r="AW23" s="1">
        <v>362</v>
      </c>
      <c r="AX23" s="1">
        <v>337</v>
      </c>
      <c r="AY23" s="1">
        <v>461</v>
      </c>
      <c r="AZ23" s="1">
        <v>32</v>
      </c>
      <c r="BA23" s="1">
        <v>14</v>
      </c>
      <c r="BB23" s="1">
        <v>20</v>
      </c>
      <c r="BC23" s="1">
        <v>17</v>
      </c>
      <c r="BD23" s="1">
        <v>86</v>
      </c>
      <c r="BE23" s="1">
        <v>205</v>
      </c>
      <c r="BF23" s="1">
        <v>276</v>
      </c>
      <c r="BG23" s="1">
        <v>169</v>
      </c>
      <c r="BH23" s="1">
        <v>384</v>
      </c>
      <c r="BI23" s="1">
        <v>1308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ht="20.25" hidden="1">
      <c r="A24" s="1">
        <v>70005</v>
      </c>
      <c r="B24" s="1" t="s">
        <v>107</v>
      </c>
      <c r="C24" s="1">
        <v>24</v>
      </c>
      <c r="D24" s="1">
        <v>285</v>
      </c>
      <c r="E24" s="1" t="s">
        <v>64</v>
      </c>
      <c r="F24" s="1">
        <v>557</v>
      </c>
      <c r="G24" s="1" t="s">
        <v>69</v>
      </c>
      <c r="H24" s="1">
        <v>50.79</v>
      </c>
      <c r="I24" s="4">
        <v>1218.96</v>
      </c>
      <c r="J24" s="11">
        <f t="shared" si="1"/>
        <v>0</v>
      </c>
      <c r="K24" s="11">
        <f t="shared" si="2"/>
        <v>0</v>
      </c>
      <c r="L24" s="1">
        <v>17.579999999999998</v>
      </c>
      <c r="M24" s="1">
        <v>25.04</v>
      </c>
      <c r="N24" s="5">
        <v>0</v>
      </c>
      <c r="O24" s="1"/>
      <c r="P24" s="1">
        <v>56.62</v>
      </c>
      <c r="Q24" s="78">
        <v>48.17</v>
      </c>
      <c r="R24" s="5">
        <v>0</v>
      </c>
      <c r="S24" s="1"/>
      <c r="T24" s="1">
        <v>21.54</v>
      </c>
      <c r="U24" s="1">
        <v>44.62</v>
      </c>
      <c r="V24" s="5">
        <v>0</v>
      </c>
      <c r="W24" s="1"/>
      <c r="X24" s="1">
        <v>0</v>
      </c>
      <c r="Y24" s="2">
        <v>116715.42</v>
      </c>
      <c r="Z24" s="2">
        <v>150287.60999999999</v>
      </c>
      <c r="AA24" s="1">
        <v>166</v>
      </c>
      <c r="AB24" s="1">
        <v>180</v>
      </c>
      <c r="AC24" s="1">
        <v>122</v>
      </c>
      <c r="AD24" s="1">
        <v>88</v>
      </c>
      <c r="AE24" s="1">
        <v>601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498</v>
      </c>
      <c r="AV24" s="1">
        <v>391</v>
      </c>
      <c r="AW24" s="1">
        <v>410</v>
      </c>
      <c r="AX24" s="1">
        <v>356</v>
      </c>
      <c r="AY24" s="1">
        <v>1143</v>
      </c>
      <c r="AZ24" s="1">
        <v>35</v>
      </c>
      <c r="BA24" s="1">
        <v>33</v>
      </c>
      <c r="BB24" s="1">
        <v>18</v>
      </c>
      <c r="BC24" s="1">
        <v>16</v>
      </c>
      <c r="BD24" s="1">
        <v>144</v>
      </c>
      <c r="BE24" s="1">
        <v>211</v>
      </c>
      <c r="BF24" s="1">
        <v>177</v>
      </c>
      <c r="BG24" s="1">
        <v>188</v>
      </c>
      <c r="BH24" s="1">
        <v>59</v>
      </c>
      <c r="BI24" s="1">
        <v>1071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</row>
    <row r="25" spans="1:66" ht="20.25">
      <c r="A25" s="1">
        <v>70126</v>
      </c>
      <c r="B25" s="1" t="s">
        <v>168</v>
      </c>
      <c r="C25" s="1">
        <v>15</v>
      </c>
      <c r="D25" s="1">
        <v>285</v>
      </c>
      <c r="E25" s="1" t="s">
        <v>64</v>
      </c>
      <c r="F25" s="1">
        <v>570</v>
      </c>
      <c r="G25" s="1" t="s">
        <v>72</v>
      </c>
      <c r="H25" s="1">
        <v>56.71</v>
      </c>
      <c r="I25" s="4">
        <v>850.65</v>
      </c>
      <c r="J25" s="11">
        <f t="shared" si="1"/>
        <v>2551.9499999999998</v>
      </c>
      <c r="K25" s="11">
        <f t="shared" si="2"/>
        <v>3</v>
      </c>
      <c r="L25" s="1">
        <v>1.33</v>
      </c>
      <c r="M25" s="1">
        <v>0</v>
      </c>
      <c r="N25" s="20">
        <v>3</v>
      </c>
      <c r="O25" s="1"/>
      <c r="P25" s="1">
        <v>9.17</v>
      </c>
      <c r="Q25" s="78">
        <v>7.53</v>
      </c>
      <c r="R25" s="5">
        <v>0</v>
      </c>
      <c r="S25" s="1"/>
      <c r="T25" s="1">
        <v>5.07</v>
      </c>
      <c r="U25" s="1">
        <v>4.07</v>
      </c>
      <c r="V25" s="5">
        <v>0</v>
      </c>
      <c r="W25" s="1"/>
      <c r="X25" s="1">
        <v>0</v>
      </c>
      <c r="Y25" s="2">
        <v>13241.78</v>
      </c>
      <c r="Z25" s="2">
        <v>11342</v>
      </c>
      <c r="AA25" s="1">
        <v>13</v>
      </c>
      <c r="AB25" s="1">
        <v>7</v>
      </c>
      <c r="AC25" s="1">
        <v>3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26</v>
      </c>
      <c r="AV25" s="1">
        <v>56</v>
      </c>
      <c r="AW25" s="1">
        <v>66</v>
      </c>
      <c r="AX25" s="1">
        <v>13</v>
      </c>
      <c r="AY25" s="1">
        <v>114</v>
      </c>
      <c r="AZ25" s="1">
        <v>1</v>
      </c>
      <c r="BA25" s="1">
        <v>2</v>
      </c>
      <c r="BB25" s="1">
        <v>9</v>
      </c>
      <c r="BC25" s="1">
        <v>0</v>
      </c>
      <c r="BD25" s="1">
        <v>25</v>
      </c>
      <c r="BE25" s="1">
        <v>21</v>
      </c>
      <c r="BF25" s="1">
        <v>19</v>
      </c>
      <c r="BG25" s="1">
        <v>38</v>
      </c>
      <c r="BH25" s="1">
        <v>15</v>
      </c>
      <c r="BI25" s="1">
        <v>61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</row>
    <row r="26" spans="1:66" ht="20.25" hidden="1">
      <c r="A26" s="1">
        <v>70070</v>
      </c>
      <c r="B26" s="1" t="s">
        <v>63</v>
      </c>
      <c r="C26" s="1">
        <v>5</v>
      </c>
      <c r="D26" s="1">
        <v>285</v>
      </c>
      <c r="E26" s="1" t="s">
        <v>64</v>
      </c>
      <c r="F26" s="1">
        <v>562</v>
      </c>
      <c r="G26" s="1" t="s">
        <v>65</v>
      </c>
      <c r="H26" s="1">
        <v>74.72</v>
      </c>
      <c r="I26" s="4">
        <v>373.6</v>
      </c>
      <c r="J26" s="11">
        <f t="shared" si="1"/>
        <v>0</v>
      </c>
      <c r="K26" s="11">
        <f t="shared" si="2"/>
        <v>0</v>
      </c>
      <c r="L26" s="1">
        <v>58.3</v>
      </c>
      <c r="M26" s="1">
        <v>44.6</v>
      </c>
      <c r="N26" s="5">
        <v>0</v>
      </c>
      <c r="O26" s="1"/>
      <c r="P26" s="1">
        <v>143.19999999999999</v>
      </c>
      <c r="Q26" s="78">
        <v>69.400000000000006</v>
      </c>
      <c r="R26" s="5">
        <v>0</v>
      </c>
      <c r="S26" s="1"/>
      <c r="T26" s="1">
        <v>54</v>
      </c>
      <c r="U26" s="1">
        <v>58</v>
      </c>
      <c r="V26" s="5">
        <v>0</v>
      </c>
      <c r="W26" s="1"/>
      <c r="X26" s="1">
        <v>0</v>
      </c>
      <c r="Y26" s="2">
        <v>95454.8</v>
      </c>
      <c r="Z26" s="2">
        <v>69564.320000000007</v>
      </c>
      <c r="AA26" s="1">
        <v>115</v>
      </c>
      <c r="AB26" s="1">
        <v>131</v>
      </c>
      <c r="AC26" s="1">
        <v>84</v>
      </c>
      <c r="AD26" s="1">
        <v>54</v>
      </c>
      <c r="AE26" s="1">
        <v>223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250</v>
      </c>
      <c r="AV26" s="1">
        <v>234</v>
      </c>
      <c r="AW26" s="1">
        <v>145</v>
      </c>
      <c r="AX26" s="1">
        <v>136</v>
      </c>
      <c r="AY26" s="1">
        <v>351</v>
      </c>
      <c r="AZ26" s="1">
        <v>49</v>
      </c>
      <c r="BA26" s="1">
        <v>49</v>
      </c>
      <c r="BB26" s="1">
        <v>47</v>
      </c>
      <c r="BC26" s="1">
        <v>31</v>
      </c>
      <c r="BD26" s="1">
        <v>67</v>
      </c>
      <c r="BE26" s="1">
        <v>255</v>
      </c>
      <c r="BF26" s="1">
        <v>50</v>
      </c>
      <c r="BG26" s="1">
        <v>90</v>
      </c>
      <c r="BH26" s="1">
        <v>-200</v>
      </c>
      <c r="BI26" s="1">
        <v>290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ht="20.25" hidden="1">
      <c r="A27" s="1">
        <v>70044</v>
      </c>
      <c r="B27" s="1" t="s">
        <v>96</v>
      </c>
      <c r="C27" s="1">
        <v>21</v>
      </c>
      <c r="D27" s="1">
        <v>285</v>
      </c>
      <c r="E27" s="1" t="s">
        <v>64</v>
      </c>
      <c r="F27" s="1">
        <v>565</v>
      </c>
      <c r="G27" s="1" t="s">
        <v>94</v>
      </c>
      <c r="H27" s="1">
        <v>31.19</v>
      </c>
      <c r="I27" s="4">
        <v>654.99</v>
      </c>
      <c r="J27" s="11">
        <f t="shared" si="1"/>
        <v>0</v>
      </c>
      <c r="K27" s="11">
        <f t="shared" si="2"/>
        <v>0</v>
      </c>
      <c r="L27" s="1">
        <v>50.19</v>
      </c>
      <c r="M27" s="1">
        <v>29.67</v>
      </c>
      <c r="N27" s="5">
        <v>0</v>
      </c>
      <c r="O27" s="1" t="s">
        <v>83</v>
      </c>
      <c r="P27" s="1">
        <v>65.67</v>
      </c>
      <c r="Q27" s="78">
        <v>64.81</v>
      </c>
      <c r="R27" s="5">
        <v>0</v>
      </c>
      <c r="S27" s="1"/>
      <c r="T27" s="1">
        <v>22.02</v>
      </c>
      <c r="U27" s="1">
        <v>48.48</v>
      </c>
      <c r="V27" s="5">
        <v>0</v>
      </c>
      <c r="W27" s="1"/>
      <c r="X27" s="1">
        <v>0</v>
      </c>
      <c r="Y27" s="2">
        <v>90310.64</v>
      </c>
      <c r="Z27" s="2">
        <v>84867.99</v>
      </c>
      <c r="AA27" s="1">
        <v>377</v>
      </c>
      <c r="AB27" s="1">
        <v>383</v>
      </c>
      <c r="AC27" s="1">
        <v>359</v>
      </c>
      <c r="AD27" s="1">
        <v>253</v>
      </c>
      <c r="AE27" s="1">
        <v>623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407</v>
      </c>
      <c r="AV27" s="1">
        <v>417</v>
      </c>
      <c r="AW27" s="1">
        <v>358</v>
      </c>
      <c r="AX27" s="1">
        <v>365</v>
      </c>
      <c r="AY27" s="1">
        <v>1053</v>
      </c>
      <c r="AZ27" s="1">
        <v>96</v>
      </c>
      <c r="BA27" s="1">
        <v>52</v>
      </c>
      <c r="BB27" s="1">
        <v>69</v>
      </c>
      <c r="BC27" s="1">
        <v>64</v>
      </c>
      <c r="BD27" s="1">
        <v>27</v>
      </c>
      <c r="BE27" s="1">
        <v>322</v>
      </c>
      <c r="BF27" s="1">
        <v>128</v>
      </c>
      <c r="BG27" s="1">
        <v>120</v>
      </c>
      <c r="BH27" s="1">
        <v>-87</v>
      </c>
      <c r="BI27" s="1">
        <v>1018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ht="20.25" hidden="1">
      <c r="A28" s="1">
        <v>70039</v>
      </c>
      <c r="B28" s="1" t="s">
        <v>78</v>
      </c>
      <c r="C28" s="1">
        <v>18</v>
      </c>
      <c r="D28" s="1">
        <v>285</v>
      </c>
      <c r="E28" s="1" t="s">
        <v>64</v>
      </c>
      <c r="F28" s="1">
        <v>558</v>
      </c>
      <c r="G28" s="1" t="s">
        <v>67</v>
      </c>
      <c r="H28" s="1">
        <v>42.88</v>
      </c>
      <c r="I28" s="4">
        <v>771.84</v>
      </c>
      <c r="J28" s="11">
        <f t="shared" si="1"/>
        <v>0</v>
      </c>
      <c r="K28" s="11">
        <f t="shared" si="2"/>
        <v>0</v>
      </c>
      <c r="L28" s="1">
        <v>31.42</v>
      </c>
      <c r="M28" s="1">
        <v>70.5</v>
      </c>
      <c r="N28" s="5">
        <v>0</v>
      </c>
      <c r="O28" s="1"/>
      <c r="P28" s="1">
        <v>47.94</v>
      </c>
      <c r="Q28" s="78">
        <v>62.67</v>
      </c>
      <c r="R28" s="5">
        <v>0</v>
      </c>
      <c r="S28" s="1"/>
      <c r="T28" s="1">
        <v>28.86</v>
      </c>
      <c r="U28" s="1">
        <v>41.17</v>
      </c>
      <c r="V28" s="5">
        <v>0</v>
      </c>
      <c r="W28" s="1"/>
      <c r="X28" s="1">
        <v>0</v>
      </c>
      <c r="Y28" s="2">
        <v>83530.240000000005</v>
      </c>
      <c r="Z28" s="2">
        <v>112216.96000000001</v>
      </c>
      <c r="AA28" s="1">
        <v>243</v>
      </c>
      <c r="AB28" s="1">
        <v>316</v>
      </c>
      <c r="AC28" s="1">
        <v>71</v>
      </c>
      <c r="AD28" s="1">
        <v>187</v>
      </c>
      <c r="AE28" s="1">
        <v>1269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229</v>
      </c>
      <c r="AV28" s="1">
        <v>190</v>
      </c>
      <c r="AW28" s="1">
        <v>245</v>
      </c>
      <c r="AX28" s="1">
        <v>325</v>
      </c>
      <c r="AY28" s="1">
        <v>589</v>
      </c>
      <c r="AZ28" s="1">
        <v>67</v>
      </c>
      <c r="BA28" s="1">
        <v>15</v>
      </c>
      <c r="BB28" s="1">
        <v>44</v>
      </c>
      <c r="BC28" s="1">
        <v>26</v>
      </c>
      <c r="BD28" s="1">
        <v>18</v>
      </c>
      <c r="BE28" s="1">
        <v>269</v>
      </c>
      <c r="BF28" s="1">
        <v>42</v>
      </c>
      <c r="BG28" s="1">
        <v>268</v>
      </c>
      <c r="BH28" s="1">
        <v>-77</v>
      </c>
      <c r="BI28" s="1">
        <v>741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ht="20.25">
      <c r="A29" s="1">
        <v>70114</v>
      </c>
      <c r="B29" s="1" t="s">
        <v>309</v>
      </c>
      <c r="C29" s="1">
        <v>16</v>
      </c>
      <c r="D29" s="1">
        <v>285</v>
      </c>
      <c r="E29" s="1" t="s">
        <v>64</v>
      </c>
      <c r="F29" s="1">
        <v>974</v>
      </c>
      <c r="G29" s="1" t="s">
        <v>110</v>
      </c>
      <c r="H29" s="1">
        <v>51.921599999999998</v>
      </c>
      <c r="I29" s="4">
        <v>830.74559999999997</v>
      </c>
      <c r="J29" s="11">
        <f t="shared" si="1"/>
        <v>2492.2367999999997</v>
      </c>
      <c r="K29" s="11">
        <f t="shared" si="2"/>
        <v>3</v>
      </c>
      <c r="L29" s="1">
        <v>0.41</v>
      </c>
      <c r="M29" s="1">
        <v>2.88</v>
      </c>
      <c r="N29" s="5">
        <v>0</v>
      </c>
      <c r="O29" s="1"/>
      <c r="P29" s="1">
        <v>5</v>
      </c>
      <c r="Q29" s="78">
        <v>1.44</v>
      </c>
      <c r="R29" s="5">
        <v>3</v>
      </c>
      <c r="S29" s="1"/>
      <c r="T29" s="1">
        <v>1.94</v>
      </c>
      <c r="U29" s="1">
        <v>3</v>
      </c>
      <c r="V29" s="5">
        <v>0</v>
      </c>
      <c r="W29" s="1"/>
      <c r="X29" s="1">
        <v>0</v>
      </c>
      <c r="Y29" s="2">
        <v>6100.79</v>
      </c>
      <c r="Z29" s="2">
        <v>6957.49</v>
      </c>
      <c r="AA29" s="1">
        <v>2</v>
      </c>
      <c r="AB29" s="1">
        <v>0</v>
      </c>
      <c r="AC29" s="1">
        <v>3</v>
      </c>
      <c r="AD29" s="1">
        <v>3</v>
      </c>
      <c r="AE29" s="1">
        <v>46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19</v>
      </c>
      <c r="AV29" s="1">
        <v>53</v>
      </c>
      <c r="AW29" s="1">
        <v>10</v>
      </c>
      <c r="AX29" s="1">
        <v>48</v>
      </c>
      <c r="AY29" s="1">
        <v>24</v>
      </c>
      <c r="AZ29" s="1">
        <v>0</v>
      </c>
      <c r="BA29" s="1">
        <v>0</v>
      </c>
      <c r="BB29" s="1">
        <v>0</v>
      </c>
      <c r="BC29" s="1">
        <v>1</v>
      </c>
      <c r="BD29" s="1">
        <v>16</v>
      </c>
      <c r="BE29" s="1">
        <v>0</v>
      </c>
      <c r="BF29" s="1">
        <v>0</v>
      </c>
      <c r="BG29" s="1">
        <v>20</v>
      </c>
      <c r="BH29" s="1">
        <v>22</v>
      </c>
      <c r="BI29" s="1">
        <v>48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ht="20.25" hidden="1">
      <c r="A30" s="1">
        <v>70187</v>
      </c>
      <c r="B30" s="1" t="s">
        <v>127</v>
      </c>
      <c r="C30" s="1">
        <v>1</v>
      </c>
      <c r="D30" s="1">
        <v>285</v>
      </c>
      <c r="E30" s="1" t="s">
        <v>64</v>
      </c>
      <c r="F30" s="1">
        <v>567</v>
      </c>
      <c r="G30" s="1" t="s">
        <v>74</v>
      </c>
      <c r="H30" s="1">
        <v>1133.01</v>
      </c>
      <c r="I30" s="4">
        <v>1133.01</v>
      </c>
      <c r="J30" s="11">
        <f t="shared" si="1"/>
        <v>0</v>
      </c>
      <c r="K30" s="11">
        <f t="shared" si="2"/>
        <v>0</v>
      </c>
      <c r="L30" s="1">
        <v>0</v>
      </c>
      <c r="M30" s="1">
        <v>0</v>
      </c>
      <c r="N30" s="16">
        <f>L30*0.8-M30</f>
        <v>0</v>
      </c>
      <c r="O30" s="1"/>
      <c r="P30" s="1">
        <v>51.5</v>
      </c>
      <c r="Q30" s="78">
        <v>65</v>
      </c>
      <c r="R30" s="5">
        <v>0</v>
      </c>
      <c r="S30" s="1"/>
      <c r="T30" s="1">
        <v>19</v>
      </c>
      <c r="U30" s="1">
        <v>39</v>
      </c>
      <c r="V30" s="5">
        <v>0</v>
      </c>
      <c r="W30" s="1"/>
      <c r="X30" s="1">
        <v>0</v>
      </c>
      <c r="Y30" s="2">
        <v>79877.2</v>
      </c>
      <c r="Z30" s="2">
        <v>117833.04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5</v>
      </c>
      <c r="AV30" s="1">
        <v>43</v>
      </c>
      <c r="AW30" s="1">
        <v>0</v>
      </c>
      <c r="AX30" s="1">
        <v>50</v>
      </c>
      <c r="AY30" s="1">
        <v>65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13</v>
      </c>
      <c r="BF30" s="1">
        <v>7</v>
      </c>
      <c r="BG30" s="1">
        <v>0</v>
      </c>
      <c r="BH30" s="1">
        <v>5</v>
      </c>
      <c r="BI30" s="1">
        <v>39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ht="20.25" hidden="1">
      <c r="A31" s="1">
        <v>70253</v>
      </c>
      <c r="B31" s="1" t="s">
        <v>111</v>
      </c>
      <c r="C31" s="1">
        <v>12</v>
      </c>
      <c r="D31" s="1">
        <v>285</v>
      </c>
      <c r="E31" s="1" t="s">
        <v>64</v>
      </c>
      <c r="F31" s="1">
        <v>558</v>
      </c>
      <c r="G31" s="1" t="s">
        <v>67</v>
      </c>
      <c r="H31" s="1">
        <v>98.03</v>
      </c>
      <c r="I31" s="4">
        <v>1176.3599999999999</v>
      </c>
      <c r="J31" s="11">
        <f t="shared" si="1"/>
        <v>0</v>
      </c>
      <c r="K31" s="11">
        <f t="shared" si="2"/>
        <v>0</v>
      </c>
      <c r="L31" s="1">
        <v>12.83</v>
      </c>
      <c r="M31" s="1">
        <v>8.92</v>
      </c>
      <c r="N31" s="5">
        <v>0</v>
      </c>
      <c r="O31" s="1"/>
      <c r="P31" s="1">
        <v>32.04</v>
      </c>
      <c r="Q31" s="78">
        <v>31.92</v>
      </c>
      <c r="R31" s="5">
        <v>0</v>
      </c>
      <c r="S31" s="1"/>
      <c r="T31" s="1">
        <v>16.96</v>
      </c>
      <c r="U31" s="1">
        <v>20.67</v>
      </c>
      <c r="V31" s="5">
        <v>0</v>
      </c>
      <c r="W31" s="1"/>
      <c r="X31" s="1">
        <v>0</v>
      </c>
      <c r="Y31" s="2">
        <v>72738.259999999995</v>
      </c>
      <c r="Z31" s="2">
        <v>76267.34</v>
      </c>
      <c r="AA31" s="1">
        <v>73</v>
      </c>
      <c r="AB31" s="1">
        <v>70</v>
      </c>
      <c r="AC31" s="1">
        <v>25</v>
      </c>
      <c r="AD31" s="1">
        <v>42</v>
      </c>
      <c r="AE31" s="1">
        <v>107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73</v>
      </c>
      <c r="AV31" s="1">
        <v>209</v>
      </c>
      <c r="AW31" s="1">
        <v>147</v>
      </c>
      <c r="AX31" s="1">
        <v>100</v>
      </c>
      <c r="AY31" s="1">
        <v>383</v>
      </c>
      <c r="AZ31" s="1">
        <v>4</v>
      </c>
      <c r="BA31" s="1">
        <v>2</v>
      </c>
      <c r="BB31" s="1">
        <v>5</v>
      </c>
      <c r="BC31" s="1">
        <v>0</v>
      </c>
      <c r="BD31" s="1">
        <v>40</v>
      </c>
      <c r="BE31" s="1">
        <v>77</v>
      </c>
      <c r="BF31" s="1">
        <v>65</v>
      </c>
      <c r="BG31" s="1">
        <v>80</v>
      </c>
      <c r="BH31" s="1">
        <v>28</v>
      </c>
      <c r="BI31" s="1">
        <v>248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ht="20.25">
      <c r="A32" s="1">
        <v>70147</v>
      </c>
      <c r="B32" s="1" t="s">
        <v>232</v>
      </c>
      <c r="C32" s="1">
        <v>40</v>
      </c>
      <c r="D32" s="1">
        <v>285</v>
      </c>
      <c r="E32" s="1" t="s">
        <v>64</v>
      </c>
      <c r="F32" s="1">
        <v>974</v>
      </c>
      <c r="G32" s="1" t="s">
        <v>110</v>
      </c>
      <c r="H32" s="1">
        <v>30.79</v>
      </c>
      <c r="I32" s="4">
        <v>1231.5999999999999</v>
      </c>
      <c r="J32" s="11">
        <f t="shared" si="1"/>
        <v>2463.1999999999998</v>
      </c>
      <c r="K32" s="11">
        <f t="shared" si="2"/>
        <v>2</v>
      </c>
      <c r="L32" s="1">
        <v>2.6</v>
      </c>
      <c r="M32" s="1">
        <v>0.55000000000000004</v>
      </c>
      <c r="N32" s="21">
        <v>2</v>
      </c>
      <c r="O32" s="1"/>
      <c r="P32" s="1">
        <v>3.08</v>
      </c>
      <c r="Q32" s="78">
        <v>2.68</v>
      </c>
      <c r="R32" s="5">
        <v>0</v>
      </c>
      <c r="S32" s="1"/>
      <c r="T32" s="1">
        <v>0.54</v>
      </c>
      <c r="U32" s="1">
        <v>0.05</v>
      </c>
      <c r="V32" s="5">
        <v>0</v>
      </c>
      <c r="W32" s="1"/>
      <c r="X32" s="1">
        <v>0</v>
      </c>
      <c r="Y32" s="2">
        <v>7651.32</v>
      </c>
      <c r="Z32" s="2">
        <v>4095.07</v>
      </c>
      <c r="AA32" s="1">
        <v>19</v>
      </c>
      <c r="AB32" s="1">
        <v>0</v>
      </c>
      <c r="AC32" s="1">
        <v>78</v>
      </c>
      <c r="AD32" s="1">
        <v>14</v>
      </c>
      <c r="AE32" s="1">
        <v>22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11</v>
      </c>
      <c r="AV32" s="1">
        <v>0</v>
      </c>
      <c r="AW32" s="1">
        <v>83</v>
      </c>
      <c r="AX32" s="1">
        <v>58</v>
      </c>
      <c r="AY32" s="1">
        <v>109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4</v>
      </c>
      <c r="BF32" s="1">
        <v>6</v>
      </c>
      <c r="BG32" s="1">
        <v>13</v>
      </c>
      <c r="BH32" s="1">
        <v>3</v>
      </c>
      <c r="BI32" s="1">
        <v>2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ht="20.25">
      <c r="A33" s="1">
        <v>70130</v>
      </c>
      <c r="B33" s="1" t="s">
        <v>163</v>
      </c>
      <c r="C33" s="1">
        <v>24</v>
      </c>
      <c r="D33" s="1">
        <v>285</v>
      </c>
      <c r="E33" s="1" t="s">
        <v>64</v>
      </c>
      <c r="F33" s="1">
        <v>974</v>
      </c>
      <c r="G33" s="1" t="s">
        <v>110</v>
      </c>
      <c r="H33" s="1">
        <v>31.439900000000002</v>
      </c>
      <c r="I33" s="4">
        <v>754.55759999999998</v>
      </c>
      <c r="J33" s="11">
        <f t="shared" si="1"/>
        <v>6036.4607999999998</v>
      </c>
      <c r="K33" s="11">
        <f t="shared" si="2"/>
        <v>8</v>
      </c>
      <c r="L33" s="1">
        <v>4.12</v>
      </c>
      <c r="M33" s="1">
        <v>2</v>
      </c>
      <c r="N33" s="21">
        <v>2</v>
      </c>
      <c r="O33" s="1"/>
      <c r="P33" s="1">
        <v>19.059999999999999</v>
      </c>
      <c r="Q33" s="78">
        <v>12.5</v>
      </c>
      <c r="R33" s="5">
        <v>3</v>
      </c>
      <c r="S33" s="1"/>
      <c r="T33" s="1">
        <v>7.5</v>
      </c>
      <c r="U33" s="1">
        <v>4.54</v>
      </c>
      <c r="V33" s="5">
        <v>3</v>
      </c>
      <c r="W33" s="1"/>
      <c r="X33" s="1">
        <v>0</v>
      </c>
      <c r="Y33" s="2">
        <v>23155.49</v>
      </c>
      <c r="Z33" s="2">
        <v>11884.28</v>
      </c>
      <c r="AA33" s="1">
        <v>35</v>
      </c>
      <c r="AB33" s="1">
        <v>59</v>
      </c>
      <c r="AC33" s="1">
        <v>20</v>
      </c>
      <c r="AD33" s="1">
        <v>29</v>
      </c>
      <c r="AE33" s="1">
        <v>48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141</v>
      </c>
      <c r="AV33" s="1">
        <v>128</v>
      </c>
      <c r="AW33" s="1">
        <v>154</v>
      </c>
      <c r="AX33" s="1">
        <v>102</v>
      </c>
      <c r="AY33" s="1">
        <v>182</v>
      </c>
      <c r="AZ33" s="1">
        <v>11</v>
      </c>
      <c r="BA33" s="1">
        <v>11</v>
      </c>
      <c r="BB33" s="1">
        <v>21</v>
      </c>
      <c r="BC33" s="1">
        <v>20</v>
      </c>
      <c r="BD33" s="1">
        <v>39</v>
      </c>
      <c r="BE33" s="1">
        <v>67</v>
      </c>
      <c r="BF33" s="1">
        <v>67</v>
      </c>
      <c r="BG33" s="1">
        <v>56</v>
      </c>
      <c r="BH33" s="1">
        <v>47</v>
      </c>
      <c r="BI33" s="1">
        <v>109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ht="20.25">
      <c r="A34" s="1">
        <v>70050</v>
      </c>
      <c r="B34" s="1" t="s">
        <v>126</v>
      </c>
      <c r="C34" s="1">
        <v>24</v>
      </c>
      <c r="D34" s="1">
        <v>285</v>
      </c>
      <c r="E34" s="1" t="s">
        <v>64</v>
      </c>
      <c r="F34" s="1">
        <v>974</v>
      </c>
      <c r="G34" s="1" t="s">
        <v>110</v>
      </c>
      <c r="H34" s="1">
        <v>36.130499999999998</v>
      </c>
      <c r="I34" s="4">
        <v>867.13199999999995</v>
      </c>
      <c r="J34" s="11">
        <f t="shared" si="1"/>
        <v>4335.66</v>
      </c>
      <c r="K34" s="11">
        <f t="shared" si="2"/>
        <v>5</v>
      </c>
      <c r="L34" s="1">
        <v>10.77</v>
      </c>
      <c r="M34" s="1">
        <v>7.62</v>
      </c>
      <c r="N34" s="5">
        <v>0</v>
      </c>
      <c r="O34" s="1"/>
      <c r="P34" s="1">
        <v>21.19</v>
      </c>
      <c r="Q34" s="78">
        <v>18.5</v>
      </c>
      <c r="R34" s="5">
        <v>0</v>
      </c>
      <c r="S34" s="1"/>
      <c r="T34" s="1">
        <v>13.79</v>
      </c>
      <c r="U34" s="1">
        <v>9.2899999999999991</v>
      </c>
      <c r="V34" s="5">
        <v>5</v>
      </c>
      <c r="W34" s="1"/>
      <c r="X34" s="1">
        <v>0</v>
      </c>
      <c r="Y34" s="2">
        <v>39671.29</v>
      </c>
      <c r="Z34" s="2">
        <v>27856.62</v>
      </c>
      <c r="AA34" s="1">
        <v>87</v>
      </c>
      <c r="AB34" s="1">
        <v>98</v>
      </c>
      <c r="AC34" s="1">
        <v>66</v>
      </c>
      <c r="AD34" s="1">
        <v>113</v>
      </c>
      <c r="AE34" s="1">
        <v>183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138</v>
      </c>
      <c r="AV34" s="1">
        <v>90</v>
      </c>
      <c r="AW34" s="1">
        <v>234</v>
      </c>
      <c r="AX34" s="1">
        <v>163</v>
      </c>
      <c r="AY34" s="1">
        <v>324</v>
      </c>
      <c r="AZ34" s="1">
        <v>3</v>
      </c>
      <c r="BA34" s="1">
        <v>3</v>
      </c>
      <c r="BB34" s="1">
        <v>5</v>
      </c>
      <c r="BC34" s="1">
        <v>1</v>
      </c>
      <c r="BD34" s="1">
        <v>41</v>
      </c>
      <c r="BE34" s="1">
        <v>153</v>
      </c>
      <c r="BF34" s="1">
        <v>54</v>
      </c>
      <c r="BG34" s="1">
        <v>121</v>
      </c>
      <c r="BH34" s="1">
        <v>60</v>
      </c>
      <c r="BI34" s="1">
        <v>223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ht="20.25">
      <c r="A35" s="1">
        <v>70501</v>
      </c>
      <c r="B35" s="1" t="s">
        <v>190</v>
      </c>
      <c r="C35" s="1">
        <v>24</v>
      </c>
      <c r="D35" s="1">
        <v>285</v>
      </c>
      <c r="E35" s="1" t="s">
        <v>64</v>
      </c>
      <c r="F35" s="1">
        <v>974</v>
      </c>
      <c r="G35" s="1" t="s">
        <v>110</v>
      </c>
      <c r="H35" s="1">
        <v>36.130099999999999</v>
      </c>
      <c r="I35" s="4">
        <v>867.12239999999997</v>
      </c>
      <c r="J35" s="11">
        <f t="shared" si="1"/>
        <v>1734.2447999999999</v>
      </c>
      <c r="K35" s="11">
        <f t="shared" si="2"/>
        <v>2</v>
      </c>
      <c r="L35" s="1">
        <v>1.17</v>
      </c>
      <c r="M35" s="1">
        <v>4.42</v>
      </c>
      <c r="N35" s="5">
        <v>0</v>
      </c>
      <c r="O35" s="1"/>
      <c r="P35" s="1">
        <v>2.96</v>
      </c>
      <c r="Q35" s="78">
        <v>3.63</v>
      </c>
      <c r="R35" s="5">
        <v>0</v>
      </c>
      <c r="S35" s="1"/>
      <c r="T35" s="1">
        <v>4.54</v>
      </c>
      <c r="U35" s="1">
        <v>2.88</v>
      </c>
      <c r="V35" s="5">
        <v>2</v>
      </c>
      <c r="W35" s="1"/>
      <c r="X35" s="1">
        <v>0</v>
      </c>
      <c r="Y35" s="2">
        <v>7515.06</v>
      </c>
      <c r="Z35" s="2">
        <v>10983.55</v>
      </c>
      <c r="AA35" s="1">
        <v>9</v>
      </c>
      <c r="AB35" s="1">
        <v>5</v>
      </c>
      <c r="AC35" s="1">
        <v>11</v>
      </c>
      <c r="AD35" s="1">
        <v>11</v>
      </c>
      <c r="AE35" s="1">
        <v>106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24</v>
      </c>
      <c r="AV35" s="1">
        <v>30</v>
      </c>
      <c r="AW35" s="1">
        <v>2</v>
      </c>
      <c r="AX35" s="1">
        <v>49</v>
      </c>
      <c r="AY35" s="1">
        <v>90</v>
      </c>
      <c r="AZ35" s="1">
        <v>0</v>
      </c>
      <c r="BA35" s="1">
        <v>0</v>
      </c>
      <c r="BB35" s="1">
        <v>0</v>
      </c>
      <c r="BC35" s="1">
        <v>11</v>
      </c>
      <c r="BD35" s="1">
        <v>39</v>
      </c>
      <c r="BE35" s="1">
        <v>51</v>
      </c>
      <c r="BF35" s="1">
        <v>7</v>
      </c>
      <c r="BG35" s="1">
        <v>43</v>
      </c>
      <c r="BH35" s="1">
        <v>23</v>
      </c>
      <c r="BI35" s="1">
        <v>69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ht="20.25">
      <c r="A36" s="1">
        <v>70055</v>
      </c>
      <c r="B36" s="1" t="s">
        <v>139</v>
      </c>
      <c r="C36" s="1">
        <v>28</v>
      </c>
      <c r="D36" s="1">
        <v>285</v>
      </c>
      <c r="E36" s="1" t="s">
        <v>64</v>
      </c>
      <c r="F36" s="1">
        <v>974</v>
      </c>
      <c r="G36" s="1" t="s">
        <v>110</v>
      </c>
      <c r="H36" s="1">
        <v>34.559899999999999</v>
      </c>
      <c r="I36" s="4">
        <v>967.67719999999997</v>
      </c>
      <c r="J36" s="11">
        <f t="shared" si="1"/>
        <v>2903.0315999999998</v>
      </c>
      <c r="K36" s="11">
        <f t="shared" si="2"/>
        <v>3</v>
      </c>
      <c r="L36" s="1">
        <v>4.2</v>
      </c>
      <c r="M36" s="1">
        <v>1.68</v>
      </c>
      <c r="N36" s="21">
        <v>3</v>
      </c>
      <c r="O36" s="1"/>
      <c r="P36" s="1">
        <v>11.96</v>
      </c>
      <c r="Q36" s="78">
        <v>12.43</v>
      </c>
      <c r="R36" s="5">
        <v>0</v>
      </c>
      <c r="S36" s="1"/>
      <c r="T36" s="1">
        <v>3.48</v>
      </c>
      <c r="U36" s="1">
        <v>10.89</v>
      </c>
      <c r="V36" s="5">
        <v>0</v>
      </c>
      <c r="W36" s="1"/>
      <c r="X36" s="1">
        <v>0</v>
      </c>
      <c r="Y36" s="2">
        <v>19007.939999999999</v>
      </c>
      <c r="Z36" s="2">
        <v>20459.46</v>
      </c>
      <c r="AA36" s="1">
        <v>38</v>
      </c>
      <c r="AB36" s="1">
        <v>37</v>
      </c>
      <c r="AC36" s="1">
        <v>31</v>
      </c>
      <c r="AD36" s="1">
        <v>60</v>
      </c>
      <c r="AE36" s="1">
        <v>47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138</v>
      </c>
      <c r="AV36" s="1">
        <v>116</v>
      </c>
      <c r="AW36" s="1">
        <v>77</v>
      </c>
      <c r="AX36" s="1">
        <v>102</v>
      </c>
      <c r="AY36" s="1">
        <v>208</v>
      </c>
      <c r="AZ36" s="1">
        <v>9</v>
      </c>
      <c r="BA36" s="1">
        <v>4</v>
      </c>
      <c r="BB36" s="1">
        <v>0</v>
      </c>
      <c r="BC36" s="1">
        <v>0</v>
      </c>
      <c r="BD36" s="1">
        <v>32</v>
      </c>
      <c r="BE36" s="1">
        <v>14</v>
      </c>
      <c r="BF36" s="1">
        <v>100</v>
      </c>
      <c r="BG36" s="1">
        <v>17</v>
      </c>
      <c r="BH36" s="1">
        <v>33</v>
      </c>
      <c r="BI36" s="1">
        <v>305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</row>
    <row r="37" spans="1:66" ht="20.25">
      <c r="A37" s="1">
        <v>70163</v>
      </c>
      <c r="B37" s="1" t="s">
        <v>187</v>
      </c>
      <c r="C37" s="1">
        <v>18</v>
      </c>
      <c r="D37" s="1">
        <v>285</v>
      </c>
      <c r="E37" s="1" t="s">
        <v>64</v>
      </c>
      <c r="F37" s="1">
        <v>974</v>
      </c>
      <c r="G37" s="1" t="s">
        <v>110</v>
      </c>
      <c r="H37" s="1">
        <v>58.939599999999999</v>
      </c>
      <c r="I37" s="4">
        <v>1060.9128000000001</v>
      </c>
      <c r="J37" s="11">
        <f t="shared" si="1"/>
        <v>5304.5640000000003</v>
      </c>
      <c r="K37" s="11">
        <f t="shared" si="2"/>
        <v>5</v>
      </c>
      <c r="L37" s="1">
        <v>7.06</v>
      </c>
      <c r="M37" s="1">
        <v>0.89</v>
      </c>
      <c r="N37" s="21">
        <v>5</v>
      </c>
      <c r="O37" s="1"/>
      <c r="P37" s="1">
        <v>15.92</v>
      </c>
      <c r="Q37" s="78">
        <v>12.33</v>
      </c>
      <c r="R37" s="5">
        <v>0</v>
      </c>
      <c r="S37" s="1"/>
      <c r="T37" s="1">
        <v>11.19</v>
      </c>
      <c r="U37" s="1">
        <v>8.94</v>
      </c>
      <c r="V37" s="5">
        <v>0</v>
      </c>
      <c r="W37" s="1"/>
      <c r="X37" s="1">
        <v>0</v>
      </c>
      <c r="Y37" s="2">
        <v>36247.85</v>
      </c>
      <c r="Z37" s="2">
        <v>20098.400000000001</v>
      </c>
      <c r="AA37" s="1">
        <v>78</v>
      </c>
      <c r="AB37" s="1">
        <v>7</v>
      </c>
      <c r="AC37" s="1">
        <v>32</v>
      </c>
      <c r="AD37" s="1">
        <v>27</v>
      </c>
      <c r="AE37" s="1">
        <v>16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89</v>
      </c>
      <c r="AV37" s="1">
        <v>64</v>
      </c>
      <c r="AW37" s="1">
        <v>103</v>
      </c>
      <c r="AX37" s="1">
        <v>97</v>
      </c>
      <c r="AY37" s="1">
        <v>137</v>
      </c>
      <c r="AZ37" s="1">
        <v>7</v>
      </c>
      <c r="BA37" s="1">
        <v>9</v>
      </c>
      <c r="BB37" s="1">
        <v>1</v>
      </c>
      <c r="BC37" s="1">
        <v>3</v>
      </c>
      <c r="BD37" s="1">
        <v>27</v>
      </c>
      <c r="BE37" s="1">
        <v>84</v>
      </c>
      <c r="BF37" s="1">
        <v>22</v>
      </c>
      <c r="BG37" s="1">
        <v>75</v>
      </c>
      <c r="BH37" s="1">
        <v>63</v>
      </c>
      <c r="BI37" s="1">
        <v>161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</row>
    <row r="38" spans="1:66" ht="20.25" hidden="1">
      <c r="A38" s="1">
        <v>70003</v>
      </c>
      <c r="B38" s="1" t="s">
        <v>82</v>
      </c>
      <c r="C38" s="1">
        <v>25</v>
      </c>
      <c r="D38" s="1">
        <v>285</v>
      </c>
      <c r="E38" s="1" t="s">
        <v>64</v>
      </c>
      <c r="F38" s="1">
        <v>557</v>
      </c>
      <c r="G38" s="1" t="s">
        <v>69</v>
      </c>
      <c r="H38" s="1">
        <v>64.78</v>
      </c>
      <c r="I38" s="4">
        <v>1619.5</v>
      </c>
      <c r="J38" s="11">
        <f t="shared" si="1"/>
        <v>0</v>
      </c>
      <c r="K38" s="11">
        <f t="shared" si="2"/>
        <v>0</v>
      </c>
      <c r="L38" s="1">
        <v>13.28</v>
      </c>
      <c r="M38" s="1">
        <v>37.24</v>
      </c>
      <c r="N38" s="5">
        <v>0</v>
      </c>
      <c r="O38" s="1"/>
      <c r="P38" s="1">
        <v>17.84</v>
      </c>
      <c r="Q38" s="78">
        <v>11.4</v>
      </c>
      <c r="R38" s="5">
        <v>0</v>
      </c>
      <c r="S38" s="1" t="s">
        <v>92</v>
      </c>
      <c r="T38" s="1">
        <v>5.64</v>
      </c>
      <c r="U38" s="1">
        <v>49.8</v>
      </c>
      <c r="V38" s="5">
        <v>0</v>
      </c>
      <c r="W38" s="1"/>
      <c r="X38" s="1">
        <v>0</v>
      </c>
      <c r="Y38" s="2">
        <v>59532.82</v>
      </c>
      <c r="Z38" s="2">
        <v>155795.9</v>
      </c>
      <c r="AA38" s="1">
        <v>162</v>
      </c>
      <c r="AB38" s="1">
        <v>65</v>
      </c>
      <c r="AC38" s="1">
        <v>100</v>
      </c>
      <c r="AD38" s="1">
        <v>75</v>
      </c>
      <c r="AE38" s="1">
        <v>931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128</v>
      </c>
      <c r="AV38" s="1">
        <v>120</v>
      </c>
      <c r="AW38" s="1">
        <v>156</v>
      </c>
      <c r="AX38" s="1">
        <v>89</v>
      </c>
      <c r="AY38" s="1">
        <v>213</v>
      </c>
      <c r="AZ38" s="1">
        <v>33</v>
      </c>
      <c r="BA38" s="1">
        <v>17</v>
      </c>
      <c r="BB38" s="1">
        <v>10</v>
      </c>
      <c r="BC38" s="1">
        <v>12</v>
      </c>
      <c r="BD38" s="1">
        <v>16</v>
      </c>
      <c r="BE38" s="1">
        <v>113</v>
      </c>
      <c r="BF38" s="1">
        <v>176</v>
      </c>
      <c r="BG38" s="1">
        <v>68</v>
      </c>
      <c r="BH38" s="1">
        <v>-256</v>
      </c>
      <c r="BI38" s="1">
        <v>1245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ht="20.25" hidden="1">
      <c r="A39" s="1">
        <v>70263</v>
      </c>
      <c r="B39" s="1" t="s">
        <v>129</v>
      </c>
      <c r="C39" s="1">
        <v>16</v>
      </c>
      <c r="D39" s="1">
        <v>285</v>
      </c>
      <c r="E39" s="1" t="s">
        <v>64</v>
      </c>
      <c r="F39" s="1">
        <v>557</v>
      </c>
      <c r="G39" s="1" t="s">
        <v>69</v>
      </c>
      <c r="H39" s="1">
        <v>97.94</v>
      </c>
      <c r="I39" s="4">
        <v>1567.04</v>
      </c>
      <c r="J39" s="11">
        <f t="shared" si="1"/>
        <v>0</v>
      </c>
      <c r="K39" s="11">
        <f t="shared" si="2"/>
        <v>0</v>
      </c>
      <c r="L39" s="1">
        <v>5</v>
      </c>
      <c r="M39" s="1">
        <v>7.94</v>
      </c>
      <c r="N39" s="5">
        <v>0</v>
      </c>
      <c r="O39" s="1"/>
      <c r="P39" s="1">
        <v>23.19</v>
      </c>
      <c r="Q39" s="78">
        <v>18.690000000000001</v>
      </c>
      <c r="R39" s="5">
        <v>0</v>
      </c>
      <c r="S39" s="1"/>
      <c r="T39" s="1">
        <v>9.3800000000000008</v>
      </c>
      <c r="U39" s="1">
        <v>9.25</v>
      </c>
      <c r="V39" s="5">
        <v>0</v>
      </c>
      <c r="W39" s="1"/>
      <c r="X39" s="1">
        <v>0</v>
      </c>
      <c r="Y39" s="2">
        <v>58861.94</v>
      </c>
      <c r="Z39" s="2">
        <v>60331.040000000001</v>
      </c>
      <c r="AA39" s="1">
        <v>22</v>
      </c>
      <c r="AB39" s="1">
        <v>30</v>
      </c>
      <c r="AC39" s="1">
        <v>29</v>
      </c>
      <c r="AD39" s="1">
        <v>28</v>
      </c>
      <c r="AE39" s="1">
        <v>127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90</v>
      </c>
      <c r="AV39" s="1">
        <v>132</v>
      </c>
      <c r="AW39" s="1">
        <v>99</v>
      </c>
      <c r="AX39" s="1">
        <v>96</v>
      </c>
      <c r="AY39" s="1">
        <v>317</v>
      </c>
      <c r="AZ39" s="1">
        <v>26</v>
      </c>
      <c r="BA39" s="1">
        <v>14</v>
      </c>
      <c r="BB39" s="1">
        <v>23</v>
      </c>
      <c r="BC39" s="1">
        <v>24</v>
      </c>
      <c r="BD39" s="1">
        <v>24</v>
      </c>
      <c r="BE39" s="1">
        <v>32</v>
      </c>
      <c r="BF39" s="1">
        <v>45</v>
      </c>
      <c r="BG39" s="1">
        <v>81</v>
      </c>
      <c r="BH39" s="1">
        <v>29</v>
      </c>
      <c r="BI39" s="1">
        <v>148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</row>
    <row r="40" spans="1:66" ht="20.25" hidden="1">
      <c r="A40" s="1">
        <v>70080</v>
      </c>
      <c r="B40" s="1" t="s">
        <v>159</v>
      </c>
      <c r="C40" s="1">
        <v>12</v>
      </c>
      <c r="D40" s="1">
        <v>285</v>
      </c>
      <c r="E40" s="1" t="s">
        <v>64</v>
      </c>
      <c r="F40" s="1">
        <v>35</v>
      </c>
      <c r="G40" s="1" t="s">
        <v>76</v>
      </c>
      <c r="H40" s="1">
        <v>74.31</v>
      </c>
      <c r="I40" s="4">
        <v>891.72</v>
      </c>
      <c r="J40" s="11">
        <f t="shared" si="1"/>
        <v>0</v>
      </c>
      <c r="K40" s="11">
        <f t="shared" si="2"/>
        <v>0</v>
      </c>
      <c r="L40" s="1">
        <v>3.08</v>
      </c>
      <c r="M40" s="1">
        <v>3.5</v>
      </c>
      <c r="N40" s="5">
        <v>0</v>
      </c>
      <c r="O40" s="1"/>
      <c r="P40" s="1">
        <v>43.96</v>
      </c>
      <c r="Q40" s="78">
        <v>32.67</v>
      </c>
      <c r="R40" s="5">
        <v>0</v>
      </c>
      <c r="S40" s="1"/>
      <c r="T40" s="1">
        <v>16.920000000000002</v>
      </c>
      <c r="U40" s="1">
        <v>24.17</v>
      </c>
      <c r="V40" s="5">
        <v>0</v>
      </c>
      <c r="W40" s="1"/>
      <c r="X40" s="1">
        <v>0</v>
      </c>
      <c r="Y40" s="2">
        <v>57032.92</v>
      </c>
      <c r="Z40" s="2">
        <v>55435.26</v>
      </c>
      <c r="AA40" s="1">
        <v>8</v>
      </c>
      <c r="AB40" s="1">
        <v>15</v>
      </c>
      <c r="AC40" s="1">
        <v>17</v>
      </c>
      <c r="AD40" s="1">
        <v>9</v>
      </c>
      <c r="AE40" s="1">
        <v>42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149</v>
      </c>
      <c r="AV40" s="1">
        <v>167</v>
      </c>
      <c r="AW40" s="1">
        <v>164</v>
      </c>
      <c r="AX40" s="1">
        <v>228</v>
      </c>
      <c r="AY40" s="1">
        <v>393</v>
      </c>
      <c r="AZ40" s="1">
        <v>7</v>
      </c>
      <c r="BA40" s="1">
        <v>3</v>
      </c>
      <c r="BB40" s="1">
        <v>7</v>
      </c>
      <c r="BC40" s="1">
        <v>3</v>
      </c>
      <c r="BD40" s="1">
        <v>21</v>
      </c>
      <c r="BE40" s="1">
        <v>79</v>
      </c>
      <c r="BF40" s="1">
        <v>76</v>
      </c>
      <c r="BG40" s="1">
        <v>42</v>
      </c>
      <c r="BH40" s="1">
        <v>88</v>
      </c>
      <c r="BI40" s="1">
        <v>290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</row>
    <row r="41" spans="1:66" ht="20.25" hidden="1">
      <c r="A41" s="1">
        <v>70048</v>
      </c>
      <c r="B41" s="1" t="s">
        <v>133</v>
      </c>
      <c r="C41" s="1">
        <v>20</v>
      </c>
      <c r="D41" s="1">
        <v>285</v>
      </c>
      <c r="E41" s="1" t="s">
        <v>64</v>
      </c>
      <c r="F41" s="1">
        <v>558</v>
      </c>
      <c r="G41" s="1" t="s">
        <v>67</v>
      </c>
      <c r="H41" s="1">
        <v>88.09</v>
      </c>
      <c r="I41" s="4">
        <v>1761.8</v>
      </c>
      <c r="J41" s="11">
        <f t="shared" si="1"/>
        <v>0</v>
      </c>
      <c r="K41" s="11">
        <f t="shared" si="2"/>
        <v>0</v>
      </c>
      <c r="L41" s="1">
        <v>9.9499999999999993</v>
      </c>
      <c r="M41" s="1">
        <v>11.85</v>
      </c>
      <c r="N41" s="5">
        <v>0</v>
      </c>
      <c r="O41" s="1"/>
      <c r="P41" s="1">
        <v>13.1</v>
      </c>
      <c r="Q41" s="78">
        <v>14.95</v>
      </c>
      <c r="R41" s="5">
        <v>0</v>
      </c>
      <c r="S41" s="1"/>
      <c r="T41" s="1">
        <v>8.3800000000000008</v>
      </c>
      <c r="U41" s="1">
        <v>15.45</v>
      </c>
      <c r="V41" s="5">
        <v>0</v>
      </c>
      <c r="W41" s="1"/>
      <c r="X41" s="1">
        <v>0</v>
      </c>
      <c r="Y41" s="2">
        <v>55364.57</v>
      </c>
      <c r="Z41" s="2">
        <v>81835.61</v>
      </c>
      <c r="AA41" s="1">
        <v>113</v>
      </c>
      <c r="AB41" s="1">
        <v>18</v>
      </c>
      <c r="AC41" s="1">
        <v>60</v>
      </c>
      <c r="AD41" s="1">
        <v>34</v>
      </c>
      <c r="AE41" s="1">
        <v>237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59</v>
      </c>
      <c r="AV41" s="1">
        <v>88</v>
      </c>
      <c r="AW41" s="1">
        <v>111</v>
      </c>
      <c r="AX41" s="1">
        <v>72</v>
      </c>
      <c r="AY41" s="1">
        <v>299</v>
      </c>
      <c r="AZ41" s="1">
        <v>2</v>
      </c>
      <c r="BA41" s="1">
        <v>2</v>
      </c>
      <c r="BB41" s="1">
        <v>7</v>
      </c>
      <c r="BC41" s="1">
        <v>4</v>
      </c>
      <c r="BD41" s="1">
        <v>84</v>
      </c>
      <c r="BE41" s="1">
        <v>47</v>
      </c>
      <c r="BF41" s="1">
        <v>69</v>
      </c>
      <c r="BG41" s="1">
        <v>87</v>
      </c>
      <c r="BH41" s="1">
        <v>-2</v>
      </c>
      <c r="BI41" s="1">
        <v>309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</row>
    <row r="42" spans="1:66" ht="20.25">
      <c r="A42" s="1">
        <v>70052</v>
      </c>
      <c r="B42" s="1" t="s">
        <v>202</v>
      </c>
      <c r="C42" s="1">
        <v>28</v>
      </c>
      <c r="D42" s="1">
        <v>285</v>
      </c>
      <c r="E42" s="1" t="s">
        <v>64</v>
      </c>
      <c r="F42" s="1">
        <v>974</v>
      </c>
      <c r="G42" s="1" t="s">
        <v>110</v>
      </c>
      <c r="H42" s="1">
        <v>37.870100000000001</v>
      </c>
      <c r="I42" s="4">
        <v>1060.3628000000001</v>
      </c>
      <c r="J42" s="11">
        <f t="shared" si="1"/>
        <v>8482.9024000000009</v>
      </c>
      <c r="K42" s="11">
        <f t="shared" si="2"/>
        <v>8</v>
      </c>
      <c r="L42" s="1">
        <v>6.77</v>
      </c>
      <c r="M42" s="1">
        <v>1.64</v>
      </c>
      <c r="N42" s="21">
        <v>5</v>
      </c>
      <c r="O42" s="1"/>
      <c r="P42" s="1">
        <v>4.59</v>
      </c>
      <c r="Q42" s="78">
        <v>1.5</v>
      </c>
      <c r="R42" s="5">
        <v>3</v>
      </c>
      <c r="S42" s="1"/>
      <c r="T42" s="1">
        <v>0.71</v>
      </c>
      <c r="U42" s="1">
        <v>3.89</v>
      </c>
      <c r="V42" s="5">
        <v>0</v>
      </c>
      <c r="W42" s="1"/>
      <c r="X42" s="1">
        <v>0</v>
      </c>
      <c r="Y42" s="2">
        <v>12800.09</v>
      </c>
      <c r="Z42" s="2">
        <v>8217.81</v>
      </c>
      <c r="AA42" s="1">
        <v>91</v>
      </c>
      <c r="AB42" s="1">
        <v>23</v>
      </c>
      <c r="AC42" s="1">
        <v>76</v>
      </c>
      <c r="AD42" s="1">
        <v>22</v>
      </c>
      <c r="AE42" s="1">
        <v>46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48</v>
      </c>
      <c r="AV42" s="1">
        <v>6</v>
      </c>
      <c r="AW42" s="1">
        <v>46</v>
      </c>
      <c r="AX42" s="1">
        <v>57</v>
      </c>
      <c r="AY42" s="1">
        <v>42</v>
      </c>
      <c r="AZ42" s="1">
        <v>2</v>
      </c>
      <c r="BA42" s="1">
        <v>2</v>
      </c>
      <c r="BB42" s="1">
        <v>0</v>
      </c>
      <c r="BC42" s="1">
        <v>0</v>
      </c>
      <c r="BD42" s="1">
        <v>20</v>
      </c>
      <c r="BE42" s="1">
        <v>-14</v>
      </c>
      <c r="BF42" s="1">
        <v>68</v>
      </c>
      <c r="BG42" s="1">
        <v>0</v>
      </c>
      <c r="BH42" s="1">
        <v>0</v>
      </c>
      <c r="BI42" s="1">
        <v>109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</row>
    <row r="43" spans="1:66" ht="18">
      <c r="A43" s="1">
        <v>70117</v>
      </c>
      <c r="B43" s="1" t="s">
        <v>284</v>
      </c>
      <c r="C43" s="1">
        <v>24</v>
      </c>
      <c r="D43" s="1">
        <v>285</v>
      </c>
      <c r="E43" s="1" t="s">
        <v>64</v>
      </c>
      <c r="F43" s="1">
        <v>974</v>
      </c>
      <c r="G43" s="1" t="s">
        <v>110</v>
      </c>
      <c r="H43" s="1">
        <v>37.630099999999999</v>
      </c>
      <c r="I43" s="4">
        <v>903.12239999999997</v>
      </c>
      <c r="J43" s="11">
        <f t="shared" si="1"/>
        <v>2709.3671999999997</v>
      </c>
      <c r="K43" s="11">
        <f t="shared" si="2"/>
        <v>3</v>
      </c>
      <c r="L43" s="1">
        <v>2.12</v>
      </c>
      <c r="M43" s="1">
        <v>0.71</v>
      </c>
      <c r="N43" s="16"/>
      <c r="O43" s="1"/>
      <c r="P43" s="1">
        <v>3.69</v>
      </c>
      <c r="Q43" s="79">
        <v>1.29</v>
      </c>
      <c r="R43" s="5">
        <v>3</v>
      </c>
      <c r="S43" s="1"/>
      <c r="T43" s="1">
        <v>0.54</v>
      </c>
      <c r="U43" s="1">
        <v>1</v>
      </c>
      <c r="V43" s="16"/>
      <c r="W43" s="1"/>
      <c r="X43" s="1">
        <v>0</v>
      </c>
      <c r="Y43" s="2">
        <v>5738.59</v>
      </c>
      <c r="Z43" s="2">
        <v>3537.23</v>
      </c>
      <c r="AA43" s="1">
        <v>11</v>
      </c>
      <c r="AB43" s="1">
        <v>2</v>
      </c>
      <c r="AC43" s="1">
        <v>26</v>
      </c>
      <c r="AD43" s="1">
        <v>26</v>
      </c>
      <c r="AE43" s="1">
        <v>17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36</v>
      </c>
      <c r="AV43" s="1">
        <v>17</v>
      </c>
      <c r="AW43" s="1">
        <v>39</v>
      </c>
      <c r="AX43" s="1">
        <v>3</v>
      </c>
      <c r="AY43" s="1">
        <v>31</v>
      </c>
      <c r="AZ43" s="1">
        <v>0</v>
      </c>
      <c r="BA43" s="1">
        <v>1</v>
      </c>
      <c r="BB43" s="1">
        <v>1</v>
      </c>
      <c r="BC43" s="1">
        <v>4</v>
      </c>
      <c r="BD43" s="1">
        <v>22</v>
      </c>
      <c r="BE43" s="1">
        <v>0</v>
      </c>
      <c r="BF43" s="1">
        <v>2</v>
      </c>
      <c r="BG43" s="1">
        <v>9</v>
      </c>
      <c r="BH43" s="1">
        <v>6</v>
      </c>
      <c r="BI43" s="1">
        <v>24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</row>
    <row r="44" spans="1:66" ht="20.25">
      <c r="A44" s="1">
        <v>70406</v>
      </c>
      <c r="B44" s="1" t="s">
        <v>180</v>
      </c>
      <c r="C44" s="1">
        <v>20</v>
      </c>
      <c r="D44" s="1">
        <v>285</v>
      </c>
      <c r="E44" s="1" t="s">
        <v>64</v>
      </c>
      <c r="F44" s="1">
        <v>562</v>
      </c>
      <c r="G44" s="1" t="s">
        <v>65</v>
      </c>
      <c r="H44" s="1">
        <v>68.760000000000005</v>
      </c>
      <c r="I44" s="4">
        <v>1375.2</v>
      </c>
      <c r="J44" s="11">
        <f t="shared" si="1"/>
        <v>4125.6000000000004</v>
      </c>
      <c r="K44" s="11">
        <f t="shared" si="2"/>
        <v>3</v>
      </c>
      <c r="L44" s="1">
        <v>1.1000000000000001</v>
      </c>
      <c r="M44" s="1">
        <v>1.25</v>
      </c>
      <c r="N44" s="5">
        <v>0</v>
      </c>
      <c r="O44" s="1"/>
      <c r="P44" s="1">
        <v>11.12</v>
      </c>
      <c r="Q44" s="78">
        <v>6.65</v>
      </c>
      <c r="R44" s="5">
        <v>3</v>
      </c>
      <c r="S44" s="1"/>
      <c r="T44" s="1">
        <v>2.72</v>
      </c>
      <c r="U44" s="1">
        <v>5.65</v>
      </c>
      <c r="V44" s="5">
        <v>0</v>
      </c>
      <c r="W44" s="1"/>
      <c r="X44" s="1">
        <v>0</v>
      </c>
      <c r="Y44" s="2">
        <v>20559.240000000002</v>
      </c>
      <c r="Z44" s="2">
        <v>23103.360000000001</v>
      </c>
      <c r="AA44" s="1">
        <v>8</v>
      </c>
      <c r="AB44" s="1">
        <v>0</v>
      </c>
      <c r="AC44" s="1">
        <v>11</v>
      </c>
      <c r="AD44" s="1">
        <v>6</v>
      </c>
      <c r="AE44" s="1">
        <v>25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37</v>
      </c>
      <c r="AV44" s="1">
        <v>24</v>
      </c>
      <c r="AW44" s="1">
        <v>83</v>
      </c>
      <c r="AX44" s="1">
        <v>96</v>
      </c>
      <c r="AY44" s="1">
        <v>143</v>
      </c>
      <c r="AZ44" s="1">
        <v>6</v>
      </c>
      <c r="BA44" s="1">
        <v>8</v>
      </c>
      <c r="BB44" s="1">
        <v>26</v>
      </c>
      <c r="BC44" s="1">
        <v>13</v>
      </c>
      <c r="BD44" s="1">
        <v>55</v>
      </c>
      <c r="BE44" s="1">
        <v>5</v>
      </c>
      <c r="BF44" s="1">
        <v>16</v>
      </c>
      <c r="BG44" s="1">
        <v>19</v>
      </c>
      <c r="BH44" s="1">
        <v>45</v>
      </c>
      <c r="BI44" s="1">
        <v>113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ht="20.25" hidden="1">
      <c r="A45" s="1">
        <v>70257</v>
      </c>
      <c r="B45" s="1" t="s">
        <v>93</v>
      </c>
      <c r="C45" s="1">
        <v>25</v>
      </c>
      <c r="D45" s="1">
        <v>285</v>
      </c>
      <c r="E45" s="1" t="s">
        <v>64</v>
      </c>
      <c r="F45" s="1">
        <v>387</v>
      </c>
      <c r="G45" s="1" t="s">
        <v>94</v>
      </c>
      <c r="H45" s="1">
        <v>28.24</v>
      </c>
      <c r="I45" s="4">
        <v>706</v>
      </c>
      <c r="J45" s="11">
        <f t="shared" si="1"/>
        <v>0</v>
      </c>
      <c r="K45" s="11">
        <f t="shared" si="2"/>
        <v>0</v>
      </c>
      <c r="L45" s="1">
        <v>15.22</v>
      </c>
      <c r="M45" s="1">
        <v>11.16</v>
      </c>
      <c r="N45" s="5">
        <v>0</v>
      </c>
      <c r="O45" s="1"/>
      <c r="P45" s="1">
        <v>33.479999999999997</v>
      </c>
      <c r="Q45" s="78">
        <v>31.92</v>
      </c>
      <c r="R45" s="5">
        <v>0</v>
      </c>
      <c r="S45" s="1"/>
      <c r="T45" s="1">
        <v>20.18</v>
      </c>
      <c r="U45" s="1">
        <v>25.92</v>
      </c>
      <c r="V45" s="5">
        <v>0</v>
      </c>
      <c r="W45" s="1"/>
      <c r="X45" s="1">
        <v>0</v>
      </c>
      <c r="Y45" s="2">
        <v>48629.279999999999</v>
      </c>
      <c r="Z45" s="2">
        <v>52385.2</v>
      </c>
      <c r="AA45" s="1">
        <v>130</v>
      </c>
      <c r="AB45" s="1">
        <v>172</v>
      </c>
      <c r="AC45" s="1">
        <v>113</v>
      </c>
      <c r="AD45" s="1">
        <v>103</v>
      </c>
      <c r="AE45" s="1">
        <v>279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197</v>
      </c>
      <c r="AV45" s="1">
        <v>252</v>
      </c>
      <c r="AW45" s="1">
        <v>282</v>
      </c>
      <c r="AX45" s="1">
        <v>242</v>
      </c>
      <c r="AY45" s="1">
        <v>801</v>
      </c>
      <c r="AZ45" s="1">
        <v>54</v>
      </c>
      <c r="BA45" s="1">
        <v>63</v>
      </c>
      <c r="BB45" s="1">
        <v>17</v>
      </c>
      <c r="BC45" s="1">
        <v>17</v>
      </c>
      <c r="BD45" s="1">
        <v>127</v>
      </c>
      <c r="BE45" s="1">
        <v>244</v>
      </c>
      <c r="BF45" s="1">
        <v>181</v>
      </c>
      <c r="BG45" s="1">
        <v>137</v>
      </c>
      <c r="BH45" s="1">
        <v>66</v>
      </c>
      <c r="BI45" s="1">
        <v>648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</row>
    <row r="46" spans="1:66" ht="20.25">
      <c r="A46" s="1">
        <v>76000</v>
      </c>
      <c r="B46" s="1" t="s">
        <v>356</v>
      </c>
      <c r="C46" s="1">
        <v>75</v>
      </c>
      <c r="D46" s="1">
        <v>285</v>
      </c>
      <c r="E46" s="1" t="s">
        <v>64</v>
      </c>
      <c r="F46" s="1">
        <v>502</v>
      </c>
      <c r="G46" s="1" t="s">
        <v>146</v>
      </c>
      <c r="H46" s="1">
        <v>8.5500000000000007</v>
      </c>
      <c r="I46" s="4">
        <v>641.25</v>
      </c>
      <c r="J46" s="11">
        <f t="shared" si="1"/>
        <v>1923.75</v>
      </c>
      <c r="K46" s="11">
        <f t="shared" si="2"/>
        <v>3</v>
      </c>
      <c r="L46" s="1">
        <v>5.32</v>
      </c>
      <c r="M46" s="1">
        <v>0</v>
      </c>
      <c r="N46" s="20">
        <v>3</v>
      </c>
      <c r="O46" s="1"/>
      <c r="P46" s="1">
        <v>10.119999999999999</v>
      </c>
      <c r="Q46" s="78">
        <v>8.39</v>
      </c>
      <c r="R46" s="5">
        <v>0</v>
      </c>
      <c r="S46" s="1"/>
      <c r="T46" s="1">
        <v>1.1499999999999999</v>
      </c>
      <c r="U46" s="1">
        <v>3</v>
      </c>
      <c r="V46" s="5">
        <v>0</v>
      </c>
      <c r="W46" s="1"/>
      <c r="X46" s="1">
        <v>0</v>
      </c>
      <c r="Y46" s="2">
        <v>10636.2</v>
      </c>
      <c r="Z46" s="2">
        <v>4121.1000000000004</v>
      </c>
      <c r="AA46" s="1">
        <v>105</v>
      </c>
      <c r="AB46" s="1">
        <v>0</v>
      </c>
      <c r="AC46" s="1">
        <v>271</v>
      </c>
      <c r="AD46" s="1">
        <v>46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357</v>
      </c>
      <c r="AV46" s="1">
        <v>162</v>
      </c>
      <c r="AW46" s="1">
        <v>216</v>
      </c>
      <c r="AX46" s="1">
        <v>152</v>
      </c>
      <c r="AY46" s="1">
        <v>260</v>
      </c>
      <c r="AZ46" s="1">
        <v>13</v>
      </c>
      <c r="BA46" s="1">
        <v>15</v>
      </c>
      <c r="BB46" s="1">
        <v>10</v>
      </c>
      <c r="BC46" s="1">
        <v>-3</v>
      </c>
      <c r="BD46" s="1">
        <v>-3</v>
      </c>
      <c r="BE46" s="1">
        <v>0</v>
      </c>
      <c r="BF46" s="1">
        <v>0</v>
      </c>
      <c r="BG46" s="1">
        <v>59</v>
      </c>
      <c r="BH46" s="1">
        <v>54</v>
      </c>
      <c r="BI46" s="1">
        <v>225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</row>
    <row r="47" spans="1:66" ht="20.25">
      <c r="A47" s="1">
        <v>70277</v>
      </c>
      <c r="B47" s="1" t="s">
        <v>138</v>
      </c>
      <c r="C47" s="1">
        <v>18</v>
      </c>
      <c r="D47" s="1">
        <v>285</v>
      </c>
      <c r="E47" s="1" t="s">
        <v>64</v>
      </c>
      <c r="F47" s="1">
        <v>558</v>
      </c>
      <c r="G47" s="1" t="s">
        <v>67</v>
      </c>
      <c r="H47" s="1">
        <v>42.88</v>
      </c>
      <c r="I47" s="4">
        <v>771.84</v>
      </c>
      <c r="J47" s="11">
        <f t="shared" si="1"/>
        <v>19296</v>
      </c>
      <c r="K47" s="11">
        <f t="shared" si="2"/>
        <v>25</v>
      </c>
      <c r="L47" s="1">
        <v>3.67</v>
      </c>
      <c r="M47" s="1">
        <v>0.78</v>
      </c>
      <c r="N47" s="20">
        <v>5</v>
      </c>
      <c r="O47" s="1"/>
      <c r="P47" s="1">
        <v>37.22</v>
      </c>
      <c r="Q47" s="78">
        <v>8.2200000000000006</v>
      </c>
      <c r="R47" s="5">
        <v>20</v>
      </c>
      <c r="S47" s="1"/>
      <c r="T47" s="1">
        <v>6.06</v>
      </c>
      <c r="U47" s="1">
        <v>6.61</v>
      </c>
      <c r="V47" s="5">
        <v>0</v>
      </c>
      <c r="W47" s="1"/>
      <c r="X47" s="1">
        <v>0</v>
      </c>
      <c r="Y47" s="2">
        <v>36233.599999999999</v>
      </c>
      <c r="Z47" s="2">
        <v>11148.8</v>
      </c>
      <c r="AA47" s="1">
        <v>40</v>
      </c>
      <c r="AB47" s="1">
        <v>13</v>
      </c>
      <c r="AC47" s="1">
        <v>15</v>
      </c>
      <c r="AD47" s="1">
        <v>9</v>
      </c>
      <c r="AE47" s="1">
        <v>14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203</v>
      </c>
      <c r="AV47" s="1">
        <v>183</v>
      </c>
      <c r="AW47" s="1">
        <v>217</v>
      </c>
      <c r="AX47" s="1">
        <v>175</v>
      </c>
      <c r="AY47" s="1">
        <v>94</v>
      </c>
      <c r="AZ47" s="1">
        <v>46</v>
      </c>
      <c r="BA47" s="1">
        <v>26</v>
      </c>
      <c r="BB47" s="1">
        <v>8</v>
      </c>
      <c r="BC47" s="1">
        <v>8</v>
      </c>
      <c r="BD47" s="1">
        <v>33</v>
      </c>
      <c r="BE47" s="1">
        <v>29</v>
      </c>
      <c r="BF47" s="1">
        <v>32</v>
      </c>
      <c r="BG47" s="1">
        <v>61</v>
      </c>
      <c r="BH47" s="1">
        <v>6</v>
      </c>
      <c r="BI47" s="1">
        <v>119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</row>
    <row r="48" spans="1:66" ht="20.25">
      <c r="A48" s="1">
        <v>70364</v>
      </c>
      <c r="B48" s="1" t="s">
        <v>212</v>
      </c>
      <c r="C48" s="1">
        <v>10</v>
      </c>
      <c r="D48" s="1">
        <v>285</v>
      </c>
      <c r="E48" s="1" t="s">
        <v>64</v>
      </c>
      <c r="F48" s="1">
        <v>285</v>
      </c>
      <c r="G48" s="1" t="s">
        <v>64</v>
      </c>
      <c r="H48" s="1">
        <v>125.14</v>
      </c>
      <c r="I48" s="4">
        <v>1251.4000000000001</v>
      </c>
      <c r="J48" s="11">
        <f t="shared" si="1"/>
        <v>6257</v>
      </c>
      <c r="K48" s="11">
        <f t="shared" si="2"/>
        <v>5</v>
      </c>
      <c r="L48" s="1">
        <v>2.0499999999999998</v>
      </c>
      <c r="M48" s="1">
        <v>2.9</v>
      </c>
      <c r="N48" s="5">
        <v>0</v>
      </c>
      <c r="O48" s="1"/>
      <c r="P48" s="1">
        <v>13.6</v>
      </c>
      <c r="Q48" s="78">
        <v>4.5999999999999996</v>
      </c>
      <c r="R48" s="5">
        <v>5</v>
      </c>
      <c r="S48" s="1"/>
      <c r="T48" s="1">
        <v>4.0999999999999996</v>
      </c>
      <c r="U48" s="1">
        <v>9.9</v>
      </c>
      <c r="V48" s="5">
        <v>0</v>
      </c>
      <c r="W48" s="1"/>
      <c r="X48" s="1">
        <v>0</v>
      </c>
      <c r="Y48" s="2">
        <v>24715.15</v>
      </c>
      <c r="Z48" s="2">
        <v>24026.880000000001</v>
      </c>
      <c r="AA48" s="1">
        <v>15</v>
      </c>
      <c r="AB48" s="1">
        <v>2</v>
      </c>
      <c r="AC48" s="1">
        <v>4</v>
      </c>
      <c r="AD48" s="1">
        <v>1</v>
      </c>
      <c r="AE48" s="1">
        <v>29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22</v>
      </c>
      <c r="AV48" s="1">
        <v>23</v>
      </c>
      <c r="AW48" s="1">
        <v>52</v>
      </c>
      <c r="AX48" s="1">
        <v>74</v>
      </c>
      <c r="AY48" s="1">
        <v>48</v>
      </c>
      <c r="AZ48" s="1">
        <v>0</v>
      </c>
      <c r="BA48" s="1">
        <v>2</v>
      </c>
      <c r="BB48" s="1">
        <v>12</v>
      </c>
      <c r="BC48" s="1">
        <v>1</v>
      </c>
      <c r="BD48" s="1">
        <v>16</v>
      </c>
      <c r="BE48" s="1">
        <v>11</v>
      </c>
      <c r="BF48" s="1">
        <v>0</v>
      </c>
      <c r="BG48" s="1">
        <v>30</v>
      </c>
      <c r="BH48" s="1">
        <v>0</v>
      </c>
      <c r="BI48" s="1">
        <v>99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ht="20.25">
      <c r="A49" s="1">
        <v>70972</v>
      </c>
      <c r="B49" s="1" t="s">
        <v>181</v>
      </c>
      <c r="C49" s="1">
        <v>20</v>
      </c>
      <c r="D49" s="1">
        <v>285</v>
      </c>
      <c r="E49" s="1" t="s">
        <v>64</v>
      </c>
      <c r="F49" s="1">
        <v>558</v>
      </c>
      <c r="G49" s="1" t="s">
        <v>67</v>
      </c>
      <c r="H49" s="1">
        <v>100.1</v>
      </c>
      <c r="I49" s="4">
        <v>2002</v>
      </c>
      <c r="J49" s="11">
        <f t="shared" si="1"/>
        <v>12012</v>
      </c>
      <c r="K49" s="11">
        <f t="shared" si="2"/>
        <v>6</v>
      </c>
      <c r="L49" s="1">
        <v>5.48</v>
      </c>
      <c r="M49" s="1">
        <v>7.95</v>
      </c>
      <c r="N49" s="5">
        <v>0</v>
      </c>
      <c r="O49" s="1"/>
      <c r="P49" s="1">
        <v>4.08</v>
      </c>
      <c r="Q49" s="78">
        <v>1.05</v>
      </c>
      <c r="R49" s="5">
        <v>3</v>
      </c>
      <c r="S49" s="1"/>
      <c r="T49" s="1">
        <v>4.42</v>
      </c>
      <c r="U49" s="1">
        <v>2.7</v>
      </c>
      <c r="V49" s="5">
        <v>3</v>
      </c>
      <c r="W49" s="1"/>
      <c r="X49" s="1">
        <v>0</v>
      </c>
      <c r="Y49" s="2">
        <v>27977.95</v>
      </c>
      <c r="Z49" s="2">
        <v>26126.1</v>
      </c>
      <c r="AA49" s="1">
        <v>22</v>
      </c>
      <c r="AB49" s="1">
        <v>81</v>
      </c>
      <c r="AC49" s="1">
        <v>25</v>
      </c>
      <c r="AD49" s="1">
        <v>44</v>
      </c>
      <c r="AE49" s="1">
        <v>159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13</v>
      </c>
      <c r="AV49" s="1">
        <v>18</v>
      </c>
      <c r="AW49" s="1">
        <v>19</v>
      </c>
      <c r="AX49" s="1">
        <v>21</v>
      </c>
      <c r="AY49" s="1">
        <v>21</v>
      </c>
      <c r="AZ49" s="1">
        <v>11</v>
      </c>
      <c r="BA49" s="1">
        <v>10</v>
      </c>
      <c r="BB49" s="1">
        <v>10</v>
      </c>
      <c r="BC49" s="1">
        <v>8</v>
      </c>
      <c r="BD49" s="1">
        <v>27</v>
      </c>
      <c r="BE49" s="1">
        <v>5</v>
      </c>
      <c r="BF49" s="1">
        <v>26</v>
      </c>
      <c r="BG49" s="1">
        <v>35</v>
      </c>
      <c r="BH49" s="1">
        <v>71</v>
      </c>
      <c r="BI49" s="1">
        <v>54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ht="20.25">
      <c r="A50" s="1">
        <v>70129</v>
      </c>
      <c r="B50" s="1" t="s">
        <v>142</v>
      </c>
      <c r="C50" s="1">
        <v>16</v>
      </c>
      <c r="D50" s="1">
        <v>285</v>
      </c>
      <c r="E50" s="1" t="s">
        <v>64</v>
      </c>
      <c r="F50" s="1">
        <v>558</v>
      </c>
      <c r="G50" s="1" t="s">
        <v>67</v>
      </c>
      <c r="H50" s="1">
        <v>47.85</v>
      </c>
      <c r="I50" s="4">
        <v>765.6</v>
      </c>
      <c r="J50" s="11">
        <f t="shared" si="1"/>
        <v>8421.6</v>
      </c>
      <c r="K50" s="11">
        <f t="shared" si="2"/>
        <v>11</v>
      </c>
      <c r="L50" s="1">
        <v>6.53</v>
      </c>
      <c r="M50" s="1">
        <v>4.12</v>
      </c>
      <c r="N50" s="20">
        <v>3</v>
      </c>
      <c r="O50" s="1"/>
      <c r="P50" s="1">
        <v>15.72</v>
      </c>
      <c r="Q50" s="78">
        <v>6.5</v>
      </c>
      <c r="R50" s="5">
        <v>5</v>
      </c>
      <c r="S50" s="1"/>
      <c r="T50" s="1">
        <v>10.06</v>
      </c>
      <c r="U50" s="1">
        <v>8.1199999999999992</v>
      </c>
      <c r="V50" s="5">
        <v>3</v>
      </c>
      <c r="W50" s="1"/>
      <c r="X50" s="1">
        <v>0</v>
      </c>
      <c r="Y50" s="2">
        <v>24738.45</v>
      </c>
      <c r="Z50" s="2">
        <v>14450.7</v>
      </c>
      <c r="AA50" s="1">
        <v>50</v>
      </c>
      <c r="AB50" s="1">
        <v>22</v>
      </c>
      <c r="AC50" s="1">
        <v>26</v>
      </c>
      <c r="AD50" s="1">
        <v>35</v>
      </c>
      <c r="AE50" s="1">
        <v>66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95</v>
      </c>
      <c r="AV50" s="1">
        <v>41</v>
      </c>
      <c r="AW50" s="1">
        <v>74</v>
      </c>
      <c r="AX50" s="1">
        <v>43</v>
      </c>
      <c r="AY50" s="1">
        <v>105</v>
      </c>
      <c r="AZ50" s="1">
        <v>27</v>
      </c>
      <c r="BA50" s="1">
        <v>12</v>
      </c>
      <c r="BB50" s="1">
        <v>4</v>
      </c>
      <c r="BC50" s="1">
        <v>7</v>
      </c>
      <c r="BD50" s="1">
        <v>1</v>
      </c>
      <c r="BE50" s="1">
        <v>42</v>
      </c>
      <c r="BF50" s="1">
        <v>19</v>
      </c>
      <c r="BG50" s="1">
        <v>78</v>
      </c>
      <c r="BH50" s="1">
        <v>63</v>
      </c>
      <c r="BI50" s="1">
        <v>130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ht="20.25">
      <c r="A51" s="1">
        <v>70122</v>
      </c>
      <c r="B51" s="1" t="s">
        <v>132</v>
      </c>
      <c r="C51" s="1">
        <v>20</v>
      </c>
      <c r="D51" s="1">
        <v>285</v>
      </c>
      <c r="E51" s="1" t="s">
        <v>64</v>
      </c>
      <c r="F51" s="1">
        <v>558</v>
      </c>
      <c r="G51" s="1" t="s">
        <v>67</v>
      </c>
      <c r="H51" s="1">
        <v>77</v>
      </c>
      <c r="I51" s="4">
        <v>1540</v>
      </c>
      <c r="J51" s="11">
        <f t="shared" si="1"/>
        <v>15400</v>
      </c>
      <c r="K51" s="11">
        <f t="shared" si="2"/>
        <v>10</v>
      </c>
      <c r="L51" s="1">
        <v>5.28</v>
      </c>
      <c r="M51" s="1">
        <v>12.7</v>
      </c>
      <c r="N51" s="5">
        <v>0</v>
      </c>
      <c r="O51" s="1"/>
      <c r="P51" s="1">
        <v>21.3</v>
      </c>
      <c r="Q51" s="78">
        <v>8.75</v>
      </c>
      <c r="R51" s="5">
        <v>10</v>
      </c>
      <c r="S51" s="1"/>
      <c r="T51" s="1">
        <v>5.12</v>
      </c>
      <c r="U51" s="1">
        <v>16.3</v>
      </c>
      <c r="V51" s="5">
        <v>0</v>
      </c>
      <c r="W51" s="1"/>
      <c r="X51" s="1">
        <v>0</v>
      </c>
      <c r="Y51" s="2">
        <v>48818</v>
      </c>
      <c r="Z51" s="2">
        <v>63448</v>
      </c>
      <c r="AA51" s="1">
        <v>38</v>
      </c>
      <c r="AB51" s="1">
        <v>35</v>
      </c>
      <c r="AC51" s="1">
        <v>42</v>
      </c>
      <c r="AD51" s="1">
        <v>16</v>
      </c>
      <c r="AE51" s="1">
        <v>254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115</v>
      </c>
      <c r="AV51" s="1">
        <v>131</v>
      </c>
      <c r="AW51" s="1">
        <v>147</v>
      </c>
      <c r="AX51" s="1">
        <v>131</v>
      </c>
      <c r="AY51" s="1">
        <v>178</v>
      </c>
      <c r="AZ51" s="1">
        <v>13</v>
      </c>
      <c r="BA51" s="1">
        <v>12</v>
      </c>
      <c r="BB51" s="1">
        <v>10</v>
      </c>
      <c r="BC51" s="1">
        <v>8</v>
      </c>
      <c r="BD51" s="1">
        <v>66</v>
      </c>
      <c r="BE51" s="1">
        <v>14</v>
      </c>
      <c r="BF51" s="1">
        <v>65</v>
      </c>
      <c r="BG51" s="1">
        <v>42</v>
      </c>
      <c r="BH51" s="1">
        <v>28</v>
      </c>
      <c r="BI51" s="1">
        <v>326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</row>
    <row r="52" spans="1:66" ht="20.25" hidden="1">
      <c r="A52" s="1">
        <v>70089</v>
      </c>
      <c r="B52" s="1" t="s">
        <v>122</v>
      </c>
      <c r="C52" s="1">
        <v>20</v>
      </c>
      <c r="D52" s="1">
        <v>285</v>
      </c>
      <c r="E52" s="1" t="s">
        <v>64</v>
      </c>
      <c r="F52" s="1">
        <v>558</v>
      </c>
      <c r="G52" s="1" t="s">
        <v>67</v>
      </c>
      <c r="H52" s="1">
        <v>64.91</v>
      </c>
      <c r="I52" s="4">
        <v>1298.2</v>
      </c>
      <c r="J52" s="11">
        <f t="shared" si="1"/>
        <v>0</v>
      </c>
      <c r="K52" s="11">
        <f t="shared" si="2"/>
        <v>0</v>
      </c>
      <c r="L52" s="1">
        <v>9.6199999999999992</v>
      </c>
      <c r="M52" s="1">
        <v>2.4</v>
      </c>
      <c r="N52" s="5">
        <v>0</v>
      </c>
      <c r="O52" s="1" t="s">
        <v>2286</v>
      </c>
      <c r="P52" s="1">
        <v>11.3</v>
      </c>
      <c r="Q52" s="78">
        <v>16.600000000000001</v>
      </c>
      <c r="R52" s="5">
        <v>0</v>
      </c>
      <c r="S52" s="1"/>
      <c r="T52" s="1">
        <v>7.85</v>
      </c>
      <c r="U52" s="1">
        <v>17.45</v>
      </c>
      <c r="V52" s="5">
        <v>0</v>
      </c>
      <c r="W52" s="1"/>
      <c r="X52" s="1">
        <v>0</v>
      </c>
      <c r="Y52" s="2">
        <v>37355.699999999997</v>
      </c>
      <c r="Z52" s="2">
        <v>43359.88</v>
      </c>
      <c r="AA52" s="1">
        <v>88</v>
      </c>
      <c r="AB52" s="1">
        <v>80</v>
      </c>
      <c r="AC52" s="1">
        <v>54</v>
      </c>
      <c r="AD52" s="1">
        <v>21</v>
      </c>
      <c r="AE52" s="1">
        <v>48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57</v>
      </c>
      <c r="AV52" s="1">
        <v>68</v>
      </c>
      <c r="AW52" s="1">
        <v>68</v>
      </c>
      <c r="AX52" s="1">
        <v>118</v>
      </c>
      <c r="AY52" s="1">
        <v>233</v>
      </c>
      <c r="AZ52" s="1">
        <v>0</v>
      </c>
      <c r="BA52" s="1">
        <v>5</v>
      </c>
      <c r="BB52" s="1">
        <v>3</v>
      </c>
      <c r="BC52" s="1">
        <v>5</v>
      </c>
      <c r="BD52" s="1">
        <v>38</v>
      </c>
      <c r="BE52" s="1">
        <v>70</v>
      </c>
      <c r="BF52" s="1">
        <v>114</v>
      </c>
      <c r="BG52" s="1">
        <v>33</v>
      </c>
      <c r="BH52" s="1">
        <v>-6</v>
      </c>
      <c r="BI52" s="1">
        <v>349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ht="20.25">
      <c r="A53" s="1">
        <v>70078</v>
      </c>
      <c r="B53" s="1" t="s">
        <v>100</v>
      </c>
      <c r="C53" s="1">
        <v>10</v>
      </c>
      <c r="D53" s="1">
        <v>285</v>
      </c>
      <c r="E53" s="1" t="s">
        <v>64</v>
      </c>
      <c r="F53" s="1">
        <v>285</v>
      </c>
      <c r="G53" s="1" t="s">
        <v>64</v>
      </c>
      <c r="H53" s="1">
        <v>125.14</v>
      </c>
      <c r="I53" s="4">
        <v>1251.4000000000001</v>
      </c>
      <c r="J53" s="11">
        <f t="shared" si="1"/>
        <v>18771</v>
      </c>
      <c r="K53" s="11">
        <f t="shared" si="2"/>
        <v>15</v>
      </c>
      <c r="L53" s="1">
        <v>9.4499999999999993</v>
      </c>
      <c r="M53" s="1">
        <v>10.3</v>
      </c>
      <c r="N53" s="5">
        <v>0</v>
      </c>
      <c r="O53" s="1"/>
      <c r="P53" s="1">
        <v>23</v>
      </c>
      <c r="Q53" s="78">
        <v>9.8000000000000007</v>
      </c>
      <c r="R53" s="5">
        <v>10</v>
      </c>
      <c r="S53" s="1"/>
      <c r="T53" s="1">
        <v>9.1</v>
      </c>
      <c r="U53" s="1">
        <v>7.8</v>
      </c>
      <c r="V53" s="5">
        <v>5</v>
      </c>
      <c r="W53" s="1"/>
      <c r="X53" s="1">
        <v>0</v>
      </c>
      <c r="Y53" s="2">
        <v>51995.67</v>
      </c>
      <c r="Z53" s="2">
        <v>38918.54</v>
      </c>
      <c r="AA53" s="1">
        <v>24</v>
      </c>
      <c r="AB53" s="1">
        <v>34</v>
      </c>
      <c r="AC53" s="1">
        <v>45</v>
      </c>
      <c r="AD53" s="1">
        <v>17</v>
      </c>
      <c r="AE53" s="1">
        <v>103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37</v>
      </c>
      <c r="AV53" s="1">
        <v>41</v>
      </c>
      <c r="AW53" s="1">
        <v>117</v>
      </c>
      <c r="AX53" s="1">
        <v>72</v>
      </c>
      <c r="AY53" s="1">
        <v>102</v>
      </c>
      <c r="AZ53" s="1">
        <v>7</v>
      </c>
      <c r="BA53" s="1">
        <v>4</v>
      </c>
      <c r="BB53" s="1">
        <v>10</v>
      </c>
      <c r="BC53" s="1">
        <v>1</v>
      </c>
      <c r="BD53" s="1">
        <v>28</v>
      </c>
      <c r="BE53" s="1">
        <v>32</v>
      </c>
      <c r="BF53" s="1">
        <v>31</v>
      </c>
      <c r="BG53" s="1">
        <v>33</v>
      </c>
      <c r="BH53" s="1">
        <v>21</v>
      </c>
      <c r="BI53" s="1">
        <v>78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ht="20.25">
      <c r="A54" s="1">
        <v>70192</v>
      </c>
      <c r="B54" s="1" t="s">
        <v>173</v>
      </c>
      <c r="C54" s="1">
        <v>16</v>
      </c>
      <c r="D54" s="1">
        <v>285</v>
      </c>
      <c r="E54" s="1" t="s">
        <v>64</v>
      </c>
      <c r="F54" s="1">
        <v>588</v>
      </c>
      <c r="G54" s="1" t="s">
        <v>146</v>
      </c>
      <c r="H54" s="1">
        <v>113.9</v>
      </c>
      <c r="I54" s="4">
        <v>1822.4</v>
      </c>
      <c r="J54" s="11">
        <f t="shared" si="1"/>
        <v>9112</v>
      </c>
      <c r="K54" s="11">
        <f t="shared" si="2"/>
        <v>5</v>
      </c>
      <c r="L54" s="1">
        <v>4.34</v>
      </c>
      <c r="M54" s="1">
        <v>7.62</v>
      </c>
      <c r="N54" s="5">
        <v>0</v>
      </c>
      <c r="O54" s="1"/>
      <c r="P54" s="1">
        <v>18.440000000000001</v>
      </c>
      <c r="Q54" s="78">
        <v>12.13</v>
      </c>
      <c r="R54" s="5">
        <v>5</v>
      </c>
      <c r="S54" s="1"/>
      <c r="T54" s="1">
        <v>5.66</v>
      </c>
      <c r="U54" s="1">
        <v>8.06</v>
      </c>
      <c r="V54" s="5">
        <v>0</v>
      </c>
      <c r="W54" s="1"/>
      <c r="X54" s="1">
        <v>0</v>
      </c>
      <c r="Y54" s="2">
        <v>51824.5</v>
      </c>
      <c r="Z54" s="2">
        <v>50913.3</v>
      </c>
      <c r="AA54" s="1">
        <v>14</v>
      </c>
      <c r="AB54" s="1">
        <v>22</v>
      </c>
      <c r="AC54" s="1">
        <v>17</v>
      </c>
      <c r="AD54" s="1">
        <v>55</v>
      </c>
      <c r="AE54" s="1">
        <v>122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81</v>
      </c>
      <c r="AV54" s="1">
        <v>55</v>
      </c>
      <c r="AW54" s="1">
        <v>92</v>
      </c>
      <c r="AX54" s="1">
        <v>123</v>
      </c>
      <c r="AY54" s="1">
        <v>194</v>
      </c>
      <c r="AZ54" s="1">
        <v>13</v>
      </c>
      <c r="BA54" s="1">
        <v>16</v>
      </c>
      <c r="BB54" s="1">
        <v>4</v>
      </c>
      <c r="BC54" s="1">
        <v>16</v>
      </c>
      <c r="BD54" s="1">
        <v>2</v>
      </c>
      <c r="BE54" s="1">
        <v>14</v>
      </c>
      <c r="BF54" s="1">
        <v>29</v>
      </c>
      <c r="BG54" s="1">
        <v>53</v>
      </c>
      <c r="BH54" s="1">
        <v>18</v>
      </c>
      <c r="BI54" s="1">
        <v>129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ht="20.25">
      <c r="A55" s="1">
        <v>78116</v>
      </c>
      <c r="B55" s="1" t="s">
        <v>183</v>
      </c>
      <c r="C55" s="1">
        <v>20</v>
      </c>
      <c r="D55" s="1">
        <v>285</v>
      </c>
      <c r="E55" s="1" t="s">
        <v>64</v>
      </c>
      <c r="F55" s="1">
        <v>558</v>
      </c>
      <c r="G55" s="1" t="s">
        <v>67</v>
      </c>
      <c r="H55" s="1">
        <v>54</v>
      </c>
      <c r="I55" s="4">
        <v>1080</v>
      </c>
      <c r="J55" s="11">
        <f t="shared" si="1"/>
        <v>8640</v>
      </c>
      <c r="K55" s="11">
        <f t="shared" si="2"/>
        <v>8</v>
      </c>
      <c r="L55" s="1">
        <v>4.8</v>
      </c>
      <c r="M55" s="1">
        <v>0.45</v>
      </c>
      <c r="N55" s="20">
        <v>5</v>
      </c>
      <c r="O55" s="1"/>
      <c r="P55" s="1">
        <v>5.92</v>
      </c>
      <c r="Q55" s="78">
        <v>3.1</v>
      </c>
      <c r="R55" s="5">
        <v>3</v>
      </c>
      <c r="S55" s="1"/>
      <c r="T55" s="1">
        <v>6.38</v>
      </c>
      <c r="U55" s="1">
        <v>9.8000000000000007</v>
      </c>
      <c r="V55" s="5">
        <v>0</v>
      </c>
      <c r="W55" s="1"/>
      <c r="X55" s="1">
        <v>0</v>
      </c>
      <c r="Y55" s="2">
        <v>18468</v>
      </c>
      <c r="Z55" s="2">
        <v>14472</v>
      </c>
      <c r="AA55" s="1">
        <v>58</v>
      </c>
      <c r="AB55" s="1">
        <v>29</v>
      </c>
      <c r="AC55" s="1">
        <v>14</v>
      </c>
      <c r="AD55" s="1">
        <v>19</v>
      </c>
      <c r="AE55" s="1">
        <v>9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36</v>
      </c>
      <c r="AV55" s="1">
        <v>37</v>
      </c>
      <c r="AW55" s="1">
        <v>39</v>
      </c>
      <c r="AX55" s="1">
        <v>47</v>
      </c>
      <c r="AY55" s="1">
        <v>63</v>
      </c>
      <c r="AZ55" s="1">
        <v>0</v>
      </c>
      <c r="BA55" s="1">
        <v>0</v>
      </c>
      <c r="BB55" s="1">
        <v>1</v>
      </c>
      <c r="BC55" s="1">
        <v>1</v>
      </c>
      <c r="BD55" s="1">
        <v>0</v>
      </c>
      <c r="BE55" s="1">
        <v>12</v>
      </c>
      <c r="BF55" s="1">
        <v>64</v>
      </c>
      <c r="BG55" s="1">
        <v>82</v>
      </c>
      <c r="BH55" s="1">
        <v>3</v>
      </c>
      <c r="BI55" s="1">
        <v>196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</row>
    <row r="56" spans="1:66" ht="20.25" hidden="1">
      <c r="A56" s="1">
        <v>70140</v>
      </c>
      <c r="B56" s="1" t="s">
        <v>206</v>
      </c>
      <c r="C56" s="1">
        <v>1</v>
      </c>
      <c r="D56" s="1">
        <v>285</v>
      </c>
      <c r="E56" s="1" t="s">
        <v>64</v>
      </c>
      <c r="F56" s="1">
        <v>558</v>
      </c>
      <c r="G56" s="1" t="s">
        <v>67</v>
      </c>
      <c r="H56" s="1">
        <v>1168.8399999999999</v>
      </c>
      <c r="I56" s="4">
        <v>1168.8399999999999</v>
      </c>
      <c r="J56" s="11">
        <f t="shared" si="1"/>
        <v>0</v>
      </c>
      <c r="K56" s="11">
        <f t="shared" si="2"/>
        <v>0</v>
      </c>
      <c r="L56" s="1">
        <v>12</v>
      </c>
      <c r="M56" s="1">
        <v>37</v>
      </c>
      <c r="N56" s="5">
        <v>0</v>
      </c>
      <c r="O56" s="1"/>
      <c r="P56" s="1">
        <v>8</v>
      </c>
      <c r="Q56" s="78">
        <v>5</v>
      </c>
      <c r="R56" s="5">
        <v>0</v>
      </c>
      <c r="S56" s="1"/>
      <c r="T56" s="1">
        <v>11</v>
      </c>
      <c r="U56" s="1">
        <v>46</v>
      </c>
      <c r="V56" s="5">
        <v>0</v>
      </c>
      <c r="W56" s="1"/>
      <c r="X56" s="1">
        <v>0</v>
      </c>
      <c r="Y56" s="2">
        <v>36234.04</v>
      </c>
      <c r="Z56" s="2">
        <v>102857.92</v>
      </c>
      <c r="AA56" s="1">
        <v>2</v>
      </c>
      <c r="AB56" s="1">
        <v>7</v>
      </c>
      <c r="AC56" s="1">
        <v>6</v>
      </c>
      <c r="AD56" s="1">
        <v>1</v>
      </c>
      <c r="AE56" s="1">
        <v>37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1</v>
      </c>
      <c r="AV56" s="1">
        <v>5</v>
      </c>
      <c r="AW56" s="1">
        <v>2</v>
      </c>
      <c r="AX56" s="1">
        <v>5</v>
      </c>
      <c r="AY56" s="1">
        <v>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3</v>
      </c>
      <c r="BF56" s="1">
        <v>6</v>
      </c>
      <c r="BG56" s="1">
        <v>3</v>
      </c>
      <c r="BH56" s="1">
        <v>4</v>
      </c>
      <c r="BI56" s="1">
        <v>46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ht="20.25">
      <c r="A57" s="1">
        <v>70046</v>
      </c>
      <c r="B57" s="1" t="s">
        <v>194</v>
      </c>
      <c r="C57" s="1">
        <v>24</v>
      </c>
      <c r="D57" s="1">
        <v>285</v>
      </c>
      <c r="E57" s="1" t="s">
        <v>64</v>
      </c>
      <c r="F57" s="1">
        <v>558</v>
      </c>
      <c r="G57" s="1" t="s">
        <v>67</v>
      </c>
      <c r="H57" s="1">
        <v>40.9</v>
      </c>
      <c r="I57" s="4">
        <v>981.6</v>
      </c>
      <c r="J57" s="11">
        <f t="shared" si="1"/>
        <v>4908</v>
      </c>
      <c r="K57" s="11">
        <f t="shared" si="2"/>
        <v>5</v>
      </c>
      <c r="L57" s="1">
        <v>13.4</v>
      </c>
      <c r="M57" s="1">
        <v>9.4600000000000009</v>
      </c>
      <c r="N57" s="5">
        <v>0</v>
      </c>
      <c r="O57" s="1"/>
      <c r="P57" s="1">
        <v>15.44</v>
      </c>
      <c r="Q57" s="78">
        <v>17.54</v>
      </c>
      <c r="R57" s="5">
        <v>0</v>
      </c>
      <c r="S57" s="1"/>
      <c r="T57" s="1">
        <v>13.58</v>
      </c>
      <c r="U57" s="1">
        <v>12.38</v>
      </c>
      <c r="V57" s="5">
        <v>5</v>
      </c>
      <c r="W57" s="1"/>
      <c r="X57" s="1">
        <v>0</v>
      </c>
      <c r="Y57" s="2">
        <v>41636.199999999997</v>
      </c>
      <c r="Z57" s="2">
        <v>36196.5</v>
      </c>
      <c r="AA57" s="1">
        <v>93</v>
      </c>
      <c r="AB57" s="1">
        <v>79</v>
      </c>
      <c r="AC57" s="1">
        <v>127</v>
      </c>
      <c r="AD57" s="1">
        <v>124</v>
      </c>
      <c r="AE57" s="1">
        <v>227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70</v>
      </c>
      <c r="AV57" s="1">
        <v>154</v>
      </c>
      <c r="AW57" s="1">
        <v>119</v>
      </c>
      <c r="AX57" s="1">
        <v>127</v>
      </c>
      <c r="AY57" s="1">
        <v>301</v>
      </c>
      <c r="AZ57" s="1">
        <v>11</v>
      </c>
      <c r="BA57" s="1">
        <v>12</v>
      </c>
      <c r="BB57" s="1">
        <v>16</v>
      </c>
      <c r="BC57" s="1">
        <v>16</v>
      </c>
      <c r="BD57" s="1">
        <v>60</v>
      </c>
      <c r="BE57" s="1">
        <v>73</v>
      </c>
      <c r="BF57" s="1">
        <v>187</v>
      </c>
      <c r="BG57" s="1">
        <v>139</v>
      </c>
      <c r="BH57" s="1">
        <v>41</v>
      </c>
      <c r="BI57" s="1">
        <v>297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</row>
    <row r="58" spans="1:66" ht="20.25">
      <c r="A58" s="1">
        <v>70024</v>
      </c>
      <c r="B58" s="1" t="s">
        <v>196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1">
        <v>77.58</v>
      </c>
      <c r="I58" s="4">
        <v>1551.6</v>
      </c>
      <c r="J58" s="11">
        <f t="shared" si="1"/>
        <v>6206.4</v>
      </c>
      <c r="K58" s="11">
        <f t="shared" si="2"/>
        <v>4</v>
      </c>
      <c r="L58" s="1">
        <v>4.4000000000000004</v>
      </c>
      <c r="M58" s="1">
        <v>2.35</v>
      </c>
      <c r="N58" s="20">
        <v>2</v>
      </c>
      <c r="O58" s="1"/>
      <c r="P58" s="1">
        <v>5</v>
      </c>
      <c r="Q58" s="78">
        <v>2.35</v>
      </c>
      <c r="R58" s="5">
        <v>2</v>
      </c>
      <c r="S58" s="1"/>
      <c r="T58" s="1">
        <v>6.05</v>
      </c>
      <c r="U58" s="1">
        <v>10.199999999999999</v>
      </c>
      <c r="V58" s="5">
        <v>0</v>
      </c>
      <c r="W58" s="1"/>
      <c r="X58" s="1">
        <v>0</v>
      </c>
      <c r="Y58" s="2">
        <v>23972.22</v>
      </c>
      <c r="Z58" s="2">
        <v>24592.86</v>
      </c>
      <c r="AA58" s="1">
        <v>17</v>
      </c>
      <c r="AB58" s="1">
        <v>28</v>
      </c>
      <c r="AC58" s="1">
        <v>36</v>
      </c>
      <c r="AD58" s="1">
        <v>42</v>
      </c>
      <c r="AE58" s="1">
        <v>47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19</v>
      </c>
      <c r="AV58" s="1">
        <v>31</v>
      </c>
      <c r="AW58" s="1">
        <v>37</v>
      </c>
      <c r="AX58" s="1">
        <v>54</v>
      </c>
      <c r="AY58" s="1">
        <v>48</v>
      </c>
      <c r="AZ58" s="1">
        <v>1</v>
      </c>
      <c r="BA58" s="1">
        <v>1</v>
      </c>
      <c r="BB58" s="1">
        <v>0</v>
      </c>
      <c r="BC58" s="1">
        <v>0</v>
      </c>
      <c r="BD58" s="1">
        <v>18</v>
      </c>
      <c r="BE58" s="1">
        <v>50</v>
      </c>
      <c r="BF58" s="1">
        <v>34</v>
      </c>
      <c r="BG58" s="1">
        <v>38</v>
      </c>
      <c r="BH58" s="1">
        <v>32</v>
      </c>
      <c r="BI58" s="1">
        <v>204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ht="20.25" hidden="1">
      <c r="A59" s="1">
        <v>70159</v>
      </c>
      <c r="B59" s="1" t="s">
        <v>166</v>
      </c>
      <c r="C59" s="1">
        <v>20</v>
      </c>
      <c r="D59" s="1">
        <v>285</v>
      </c>
      <c r="E59" s="1" t="s">
        <v>64</v>
      </c>
      <c r="F59" s="1">
        <v>322</v>
      </c>
      <c r="G59" s="1" t="s">
        <v>167</v>
      </c>
      <c r="H59" s="1">
        <v>68.760000000000005</v>
      </c>
      <c r="I59" s="4">
        <v>1375.2</v>
      </c>
      <c r="J59" s="11">
        <f t="shared" si="1"/>
        <v>0</v>
      </c>
      <c r="K59" s="11">
        <f t="shared" si="2"/>
        <v>0</v>
      </c>
      <c r="L59" s="1">
        <v>4</v>
      </c>
      <c r="M59" s="1">
        <v>20.9</v>
      </c>
      <c r="N59" s="5">
        <v>0</v>
      </c>
      <c r="O59" s="1"/>
      <c r="P59" s="1">
        <v>16.649999999999999</v>
      </c>
      <c r="Q59" s="78">
        <v>24.4</v>
      </c>
      <c r="R59" s="5">
        <v>0</v>
      </c>
      <c r="S59" s="1"/>
      <c r="T59" s="1">
        <v>4.55</v>
      </c>
      <c r="U59" s="1">
        <v>11.3</v>
      </c>
      <c r="V59" s="5">
        <v>0</v>
      </c>
      <c r="W59" s="1"/>
      <c r="X59" s="1">
        <v>0</v>
      </c>
      <c r="Y59" s="2">
        <v>34655.040000000001</v>
      </c>
      <c r="Z59" s="2">
        <v>83474.64</v>
      </c>
      <c r="AA59" s="1">
        <v>2</v>
      </c>
      <c r="AB59" s="1">
        <v>8</v>
      </c>
      <c r="AC59" s="1">
        <v>60</v>
      </c>
      <c r="AD59" s="1">
        <v>28</v>
      </c>
      <c r="AE59" s="1">
        <v>418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117</v>
      </c>
      <c r="AV59" s="1">
        <v>38</v>
      </c>
      <c r="AW59" s="1">
        <v>113</v>
      </c>
      <c r="AX59" s="1">
        <v>51</v>
      </c>
      <c r="AY59" s="1">
        <v>517</v>
      </c>
      <c r="AZ59" s="1">
        <v>10</v>
      </c>
      <c r="BA59" s="1">
        <v>10</v>
      </c>
      <c r="BB59" s="1">
        <v>39</v>
      </c>
      <c r="BC59" s="1">
        <v>9</v>
      </c>
      <c r="BD59" s="1">
        <v>53</v>
      </c>
      <c r="BE59" s="1">
        <v>8</v>
      </c>
      <c r="BF59" s="1">
        <v>37</v>
      </c>
      <c r="BG59" s="1">
        <v>43</v>
      </c>
      <c r="BH59" s="1">
        <v>43</v>
      </c>
      <c r="BI59" s="1">
        <v>226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ht="20.25" hidden="1">
      <c r="A60" s="1">
        <v>70259</v>
      </c>
      <c r="B60" s="1" t="s">
        <v>155</v>
      </c>
      <c r="C60" s="1">
        <v>24</v>
      </c>
      <c r="D60" s="1">
        <v>285</v>
      </c>
      <c r="E60" s="1" t="s">
        <v>64</v>
      </c>
      <c r="F60" s="1">
        <v>974</v>
      </c>
      <c r="G60" s="1" t="s">
        <v>110</v>
      </c>
      <c r="H60" s="1">
        <v>35.979999999999997</v>
      </c>
      <c r="I60" s="4">
        <v>863.52</v>
      </c>
      <c r="J60" s="11">
        <f t="shared" si="1"/>
        <v>0</v>
      </c>
      <c r="K60" s="11">
        <f t="shared" si="2"/>
        <v>0</v>
      </c>
      <c r="L60" s="1">
        <v>6.98</v>
      </c>
      <c r="M60" s="1">
        <v>10.25</v>
      </c>
      <c r="N60" s="5">
        <v>0</v>
      </c>
      <c r="O60" s="1"/>
      <c r="P60" s="1">
        <v>20.5</v>
      </c>
      <c r="Q60" s="78">
        <v>18.579999999999998</v>
      </c>
      <c r="R60" s="5">
        <v>0</v>
      </c>
      <c r="S60" s="1"/>
      <c r="T60" s="1">
        <v>12.52</v>
      </c>
      <c r="U60" s="1">
        <v>17.75</v>
      </c>
      <c r="V60" s="5">
        <v>0</v>
      </c>
      <c r="W60" s="1"/>
      <c r="X60" s="1">
        <v>0</v>
      </c>
      <c r="Y60" s="2">
        <v>34540.800000000003</v>
      </c>
      <c r="Z60" s="2">
        <v>36915.480000000003</v>
      </c>
      <c r="AA60" s="1">
        <v>61</v>
      </c>
      <c r="AB60" s="1">
        <v>106</v>
      </c>
      <c r="AC60" s="1">
        <v>29</v>
      </c>
      <c r="AD60" s="1">
        <v>49</v>
      </c>
      <c r="AE60" s="1">
        <v>246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151</v>
      </c>
      <c r="AV60" s="1">
        <v>182</v>
      </c>
      <c r="AW60" s="1">
        <v>170</v>
      </c>
      <c r="AX60" s="1">
        <v>131</v>
      </c>
      <c r="AY60" s="1">
        <v>329</v>
      </c>
      <c r="AZ60" s="1">
        <v>9</v>
      </c>
      <c r="BA60" s="1">
        <v>7</v>
      </c>
      <c r="BB60" s="1">
        <v>1</v>
      </c>
      <c r="BC60" s="1">
        <v>2</v>
      </c>
      <c r="BD60" s="1">
        <v>25</v>
      </c>
      <c r="BE60" s="1">
        <v>78</v>
      </c>
      <c r="BF60" s="1">
        <v>97</v>
      </c>
      <c r="BG60" s="1">
        <v>131</v>
      </c>
      <c r="BH60" s="1">
        <v>86</v>
      </c>
      <c r="BI60" s="1">
        <v>426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ht="18">
      <c r="A61" s="1">
        <v>70074</v>
      </c>
      <c r="B61" s="1" t="s">
        <v>222</v>
      </c>
      <c r="C61" s="1">
        <v>21</v>
      </c>
      <c r="D61" s="1">
        <v>285</v>
      </c>
      <c r="E61" s="1" t="s">
        <v>64</v>
      </c>
      <c r="F61" s="1">
        <v>387</v>
      </c>
      <c r="G61" s="1" t="s">
        <v>94</v>
      </c>
      <c r="H61" s="1">
        <v>31.19</v>
      </c>
      <c r="I61" s="4">
        <v>654.99</v>
      </c>
      <c r="J61" s="11">
        <f t="shared" si="1"/>
        <v>3274.95</v>
      </c>
      <c r="K61" s="11">
        <f t="shared" si="2"/>
        <v>5</v>
      </c>
      <c r="L61" s="1">
        <v>3.88</v>
      </c>
      <c r="M61" s="1">
        <v>2.4300000000000002</v>
      </c>
      <c r="N61" s="16"/>
      <c r="O61" s="1"/>
      <c r="P61" s="1">
        <v>4.4800000000000004</v>
      </c>
      <c r="Q61" s="79">
        <v>0.28999999999999998</v>
      </c>
      <c r="R61" s="5">
        <v>5</v>
      </c>
      <c r="S61" s="1"/>
      <c r="T61" s="1">
        <v>0</v>
      </c>
      <c r="U61" s="1">
        <v>3</v>
      </c>
      <c r="V61" s="16"/>
      <c r="W61" s="1"/>
      <c r="X61" s="1">
        <v>0</v>
      </c>
      <c r="Y61" s="2">
        <v>5473.84</v>
      </c>
      <c r="Z61" s="2">
        <v>3929.94</v>
      </c>
      <c r="AA61" s="1">
        <v>34</v>
      </c>
      <c r="AB61" s="1">
        <v>30</v>
      </c>
      <c r="AC61" s="1">
        <v>29</v>
      </c>
      <c r="AD61" s="1">
        <v>7</v>
      </c>
      <c r="AE61" s="1">
        <v>51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11</v>
      </c>
      <c r="AV61" s="1">
        <v>43</v>
      </c>
      <c r="AW61" s="1">
        <v>30</v>
      </c>
      <c r="AX61" s="1">
        <v>30</v>
      </c>
      <c r="AY61" s="1">
        <v>8</v>
      </c>
      <c r="AZ61" s="1">
        <v>1</v>
      </c>
      <c r="BA61" s="1">
        <v>7</v>
      </c>
      <c r="BB61" s="1">
        <v>10</v>
      </c>
      <c r="BC61" s="1">
        <v>4</v>
      </c>
      <c r="BD61" s="1">
        <v>4</v>
      </c>
      <c r="BE61" s="1">
        <v>0</v>
      </c>
      <c r="BF61" s="1">
        <v>0</v>
      </c>
      <c r="BG61" s="1">
        <v>0</v>
      </c>
      <c r="BH61" s="1">
        <v>0</v>
      </c>
      <c r="BI61" s="1">
        <v>63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ht="20.25">
      <c r="A62" s="1">
        <v>70023</v>
      </c>
      <c r="B62" s="1" t="s">
        <v>185</v>
      </c>
      <c r="C62" s="1">
        <v>12</v>
      </c>
      <c r="D62" s="1">
        <v>285</v>
      </c>
      <c r="E62" s="1" t="s">
        <v>64</v>
      </c>
      <c r="F62" s="1">
        <v>991</v>
      </c>
      <c r="G62" s="1" t="s">
        <v>141</v>
      </c>
      <c r="H62" s="1">
        <v>54.37</v>
      </c>
      <c r="I62" s="4">
        <v>652.44000000000005</v>
      </c>
      <c r="J62" s="11">
        <f t="shared" si="1"/>
        <v>26097.600000000002</v>
      </c>
      <c r="K62" s="11">
        <f t="shared" si="2"/>
        <v>40</v>
      </c>
      <c r="L62" s="1">
        <v>23.62</v>
      </c>
      <c r="M62" s="1">
        <v>-3.08</v>
      </c>
      <c r="N62" s="20">
        <v>20</v>
      </c>
      <c r="O62" s="1"/>
      <c r="P62" s="1">
        <v>14.21</v>
      </c>
      <c r="Q62" s="78">
        <v>0.17</v>
      </c>
      <c r="R62" s="5">
        <v>10</v>
      </c>
      <c r="S62" s="1"/>
      <c r="T62" s="1">
        <v>9.75</v>
      </c>
      <c r="U62" s="1">
        <v>-0.08</v>
      </c>
      <c r="V62" s="5">
        <v>10</v>
      </c>
      <c r="W62" s="1"/>
      <c r="X62" s="1">
        <v>0</v>
      </c>
      <c r="Y62" s="2">
        <v>31045.27</v>
      </c>
      <c r="Z62" s="2">
        <v>-1902.95</v>
      </c>
      <c r="AA62" s="1">
        <v>65</v>
      </c>
      <c r="AB62" s="1">
        <v>96</v>
      </c>
      <c r="AC62" s="1">
        <v>120</v>
      </c>
      <c r="AD62" s="1">
        <v>101</v>
      </c>
      <c r="AE62" s="1">
        <v>-37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59</v>
      </c>
      <c r="AV62" s="1">
        <v>70</v>
      </c>
      <c r="AW62" s="1">
        <v>47</v>
      </c>
      <c r="AX62" s="1">
        <v>39</v>
      </c>
      <c r="AY62" s="1">
        <v>3</v>
      </c>
      <c r="AZ62" s="1">
        <v>0</v>
      </c>
      <c r="BA62" s="1">
        <v>0</v>
      </c>
      <c r="BB62" s="1">
        <v>5</v>
      </c>
      <c r="BC62" s="1">
        <v>10</v>
      </c>
      <c r="BD62" s="1">
        <v>0</v>
      </c>
      <c r="BE62" s="1">
        <v>26</v>
      </c>
      <c r="BF62" s="1">
        <v>59</v>
      </c>
      <c r="BG62" s="1">
        <v>32</v>
      </c>
      <c r="BH62" s="1">
        <v>59</v>
      </c>
      <c r="BI62" s="1">
        <v>-1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ht="20.25">
      <c r="A63" s="1">
        <v>70054</v>
      </c>
      <c r="B63" s="1" t="s">
        <v>260</v>
      </c>
      <c r="C63" s="1">
        <v>16</v>
      </c>
      <c r="D63" s="1">
        <v>285</v>
      </c>
      <c r="E63" s="1" t="s">
        <v>64</v>
      </c>
      <c r="F63" s="1">
        <v>387</v>
      </c>
      <c r="G63" s="1" t="s">
        <v>94</v>
      </c>
      <c r="H63" s="1">
        <v>45.31</v>
      </c>
      <c r="I63" s="4">
        <v>724.96</v>
      </c>
      <c r="J63" s="11">
        <f t="shared" si="1"/>
        <v>3624.8</v>
      </c>
      <c r="K63" s="11">
        <f t="shared" si="2"/>
        <v>5</v>
      </c>
      <c r="L63" s="1">
        <v>5.09</v>
      </c>
      <c r="M63" s="1">
        <v>-1</v>
      </c>
      <c r="N63" s="20">
        <v>5</v>
      </c>
      <c r="O63" s="1"/>
      <c r="P63" s="1">
        <v>2.59</v>
      </c>
      <c r="Q63" s="78">
        <v>1</v>
      </c>
      <c r="R63" s="5">
        <v>0</v>
      </c>
      <c r="S63" s="1"/>
      <c r="T63" s="1">
        <v>4.75</v>
      </c>
      <c r="U63" s="1">
        <v>6.88</v>
      </c>
      <c r="V63" s="5">
        <v>0</v>
      </c>
      <c r="W63" s="1"/>
      <c r="X63" s="1">
        <v>0</v>
      </c>
      <c r="Y63" s="2">
        <v>9016.69</v>
      </c>
      <c r="Z63" s="2">
        <v>5074.72</v>
      </c>
      <c r="AA63" s="1">
        <v>1</v>
      </c>
      <c r="AB63" s="1">
        <v>44</v>
      </c>
      <c r="AC63" s="1">
        <v>36</v>
      </c>
      <c r="AD63" s="1">
        <v>45</v>
      </c>
      <c r="AE63" s="1">
        <v>-16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14</v>
      </c>
      <c r="AV63" s="1">
        <v>32</v>
      </c>
      <c r="AW63" s="1">
        <v>0</v>
      </c>
      <c r="AX63" s="1">
        <v>5</v>
      </c>
      <c r="AY63" s="1">
        <v>16</v>
      </c>
      <c r="AZ63" s="1">
        <v>5</v>
      </c>
      <c r="BA63" s="1">
        <v>7</v>
      </c>
      <c r="BB63" s="1">
        <v>0</v>
      </c>
      <c r="BC63" s="1">
        <v>1</v>
      </c>
      <c r="BD63" s="1">
        <v>2</v>
      </c>
      <c r="BE63" s="1">
        <v>51</v>
      </c>
      <c r="BF63" s="1">
        <v>16</v>
      </c>
      <c r="BG63" s="1">
        <v>17</v>
      </c>
      <c r="BH63" s="1">
        <v>0</v>
      </c>
      <c r="BI63" s="1">
        <v>110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ht="20.25">
      <c r="A64" s="1">
        <v>70047</v>
      </c>
      <c r="B64" s="1" t="s">
        <v>200</v>
      </c>
      <c r="C64" s="1">
        <v>16</v>
      </c>
      <c r="D64" s="1">
        <v>285</v>
      </c>
      <c r="E64" s="1" t="s">
        <v>64</v>
      </c>
      <c r="F64" s="1">
        <v>387</v>
      </c>
      <c r="G64" s="1" t="s">
        <v>94</v>
      </c>
      <c r="H64" s="1">
        <v>45.31</v>
      </c>
      <c r="I64" s="4">
        <v>724.96</v>
      </c>
      <c r="J64" s="11">
        <f t="shared" si="1"/>
        <v>13049.28</v>
      </c>
      <c r="K64" s="11">
        <f t="shared" si="2"/>
        <v>18</v>
      </c>
      <c r="L64" s="1">
        <v>7.22</v>
      </c>
      <c r="M64" s="1">
        <v>4.62</v>
      </c>
      <c r="N64" s="20">
        <v>3</v>
      </c>
      <c r="O64" s="1"/>
      <c r="P64" s="1">
        <v>26.03</v>
      </c>
      <c r="Q64" s="78">
        <v>4.4400000000000004</v>
      </c>
      <c r="R64" s="5">
        <v>15</v>
      </c>
      <c r="S64" s="1"/>
      <c r="T64" s="1">
        <v>0</v>
      </c>
      <c r="U64" s="1">
        <v>1.1200000000000001</v>
      </c>
      <c r="V64" s="5">
        <v>0</v>
      </c>
      <c r="W64" s="1"/>
      <c r="X64" s="1">
        <v>0</v>
      </c>
      <c r="Y64" s="2">
        <v>24104.92</v>
      </c>
      <c r="Z64" s="2">
        <v>8246.42</v>
      </c>
      <c r="AA64" s="1">
        <v>48</v>
      </c>
      <c r="AB64" s="1">
        <v>5</v>
      </c>
      <c r="AC64" s="1">
        <v>42</v>
      </c>
      <c r="AD64" s="1">
        <v>46</v>
      </c>
      <c r="AE64" s="1">
        <v>74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181</v>
      </c>
      <c r="AV64" s="1">
        <v>119</v>
      </c>
      <c r="AW64" s="1">
        <v>106</v>
      </c>
      <c r="AX64" s="1">
        <v>140</v>
      </c>
      <c r="AY64" s="1">
        <v>76</v>
      </c>
      <c r="AZ64" s="1">
        <v>0</v>
      </c>
      <c r="BA64" s="1">
        <v>0</v>
      </c>
      <c r="BB64" s="1">
        <v>0</v>
      </c>
      <c r="BC64" s="1">
        <v>0</v>
      </c>
      <c r="BD64" s="1">
        <v>14</v>
      </c>
      <c r="BE64" s="1">
        <v>0</v>
      </c>
      <c r="BF64" s="1">
        <v>0</v>
      </c>
      <c r="BG64" s="1">
        <v>0</v>
      </c>
      <c r="BH64" s="1">
        <v>0</v>
      </c>
      <c r="BI64" s="1">
        <v>18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ht="20.25">
      <c r="A65" s="1">
        <v>70246</v>
      </c>
      <c r="B65" s="1" t="s">
        <v>154</v>
      </c>
      <c r="C65" s="1">
        <v>16</v>
      </c>
      <c r="D65" s="1">
        <v>285</v>
      </c>
      <c r="E65" s="1" t="s">
        <v>64</v>
      </c>
      <c r="F65" s="1">
        <v>387</v>
      </c>
      <c r="G65" s="1" t="s">
        <v>94</v>
      </c>
      <c r="H65" s="1">
        <v>45.31</v>
      </c>
      <c r="I65" s="4">
        <v>724.96</v>
      </c>
      <c r="J65" s="11">
        <f t="shared" si="1"/>
        <v>7249.6</v>
      </c>
      <c r="K65" s="11">
        <f t="shared" si="2"/>
        <v>10</v>
      </c>
      <c r="L65" s="1">
        <v>29.97</v>
      </c>
      <c r="M65" s="1">
        <v>22.69</v>
      </c>
      <c r="N65" s="5">
        <v>0</v>
      </c>
      <c r="O65" s="1"/>
      <c r="P65" s="1">
        <v>41.69</v>
      </c>
      <c r="Q65" s="78">
        <v>26.56</v>
      </c>
      <c r="R65" s="5">
        <v>10</v>
      </c>
      <c r="S65" s="1"/>
      <c r="T65" s="1">
        <v>26.03</v>
      </c>
      <c r="U65" s="1">
        <v>30.38</v>
      </c>
      <c r="V65" s="5">
        <v>0</v>
      </c>
      <c r="W65" s="1"/>
      <c r="X65" s="1">
        <v>0</v>
      </c>
      <c r="Y65" s="2">
        <v>70819.53</v>
      </c>
      <c r="Z65" s="2">
        <v>59990.44</v>
      </c>
      <c r="AA65" s="1">
        <v>186</v>
      </c>
      <c r="AB65" s="1">
        <v>195</v>
      </c>
      <c r="AC65" s="1">
        <v>147</v>
      </c>
      <c r="AD65" s="1">
        <v>98</v>
      </c>
      <c r="AE65" s="1">
        <v>363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220</v>
      </c>
      <c r="AV65" s="1">
        <v>246</v>
      </c>
      <c r="AW65" s="1">
        <v>198</v>
      </c>
      <c r="AX65" s="1">
        <v>172</v>
      </c>
      <c r="AY65" s="1">
        <v>429</v>
      </c>
      <c r="AZ65" s="1">
        <v>8</v>
      </c>
      <c r="BA65" s="1">
        <v>19</v>
      </c>
      <c r="BB65" s="1">
        <v>12</v>
      </c>
      <c r="BC65" s="1">
        <v>21</v>
      </c>
      <c r="BD65" s="1">
        <v>46</v>
      </c>
      <c r="BE65" s="1">
        <v>169</v>
      </c>
      <c r="BF65" s="1">
        <v>213</v>
      </c>
      <c r="BG65" s="1">
        <v>104</v>
      </c>
      <c r="BH65" s="1">
        <v>74</v>
      </c>
      <c r="BI65" s="1">
        <v>486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ht="20.25">
      <c r="A66" s="1">
        <v>70067</v>
      </c>
      <c r="B66" s="1" t="s">
        <v>136</v>
      </c>
      <c r="C66" s="1">
        <v>16</v>
      </c>
      <c r="D66" s="1">
        <v>285</v>
      </c>
      <c r="E66" s="1" t="s">
        <v>64</v>
      </c>
      <c r="F66" s="1">
        <v>387</v>
      </c>
      <c r="G66" s="1" t="s">
        <v>94</v>
      </c>
      <c r="H66" s="1">
        <v>50.88</v>
      </c>
      <c r="I66" s="4">
        <v>814.08</v>
      </c>
      <c r="J66" s="11">
        <f t="shared" si="1"/>
        <v>12211.2</v>
      </c>
      <c r="K66" s="11">
        <f t="shared" si="2"/>
        <v>15</v>
      </c>
      <c r="L66" s="1">
        <v>12.41</v>
      </c>
      <c r="M66" s="1">
        <v>9.81</v>
      </c>
      <c r="N66" s="5">
        <v>0</v>
      </c>
      <c r="O66" s="1"/>
      <c r="P66" s="1">
        <v>36.090000000000003</v>
      </c>
      <c r="Q66" s="78">
        <v>14.25</v>
      </c>
      <c r="R66" s="5">
        <v>15</v>
      </c>
      <c r="S66" s="1"/>
      <c r="T66" s="1">
        <v>32.090000000000003</v>
      </c>
      <c r="U66" s="1">
        <v>58.75</v>
      </c>
      <c r="V66" s="5">
        <v>0</v>
      </c>
      <c r="W66" s="1"/>
      <c r="X66" s="1">
        <v>0</v>
      </c>
      <c r="Y66" s="2">
        <v>65609.759999999995</v>
      </c>
      <c r="Z66" s="2">
        <v>69349.440000000002</v>
      </c>
      <c r="AA66" s="1">
        <v>78</v>
      </c>
      <c r="AB66" s="1">
        <v>49</v>
      </c>
      <c r="AC66" s="1">
        <v>74</v>
      </c>
      <c r="AD66" s="1">
        <v>44</v>
      </c>
      <c r="AE66" s="1">
        <v>157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164</v>
      </c>
      <c r="AV66" s="1">
        <v>157</v>
      </c>
      <c r="AW66" s="1">
        <v>211</v>
      </c>
      <c r="AX66" s="1">
        <v>126</v>
      </c>
      <c r="AY66" s="1">
        <v>229</v>
      </c>
      <c r="AZ66" s="1">
        <v>18</v>
      </c>
      <c r="BA66" s="1">
        <v>15</v>
      </c>
      <c r="BB66" s="1">
        <v>24</v>
      </c>
      <c r="BC66" s="1">
        <v>23</v>
      </c>
      <c r="BD66" s="1">
        <v>37</v>
      </c>
      <c r="BE66" s="1">
        <v>239</v>
      </c>
      <c r="BF66" s="1">
        <v>101</v>
      </c>
      <c r="BG66" s="1">
        <v>212</v>
      </c>
      <c r="BH66" s="1">
        <v>24</v>
      </c>
      <c r="BI66" s="1">
        <v>940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ht="20.25">
      <c r="A67" s="1">
        <v>70245</v>
      </c>
      <c r="B67" s="1" t="s">
        <v>217</v>
      </c>
      <c r="C67" s="1">
        <v>8</v>
      </c>
      <c r="D67" s="1">
        <v>285</v>
      </c>
      <c r="E67" s="1" t="s">
        <v>64</v>
      </c>
      <c r="F67" s="1">
        <v>387</v>
      </c>
      <c r="G67" s="1" t="s">
        <v>94</v>
      </c>
      <c r="H67" s="1">
        <v>73.37</v>
      </c>
      <c r="I67" s="4">
        <v>586.96</v>
      </c>
      <c r="J67" s="11">
        <f t="shared" si="1"/>
        <v>8804.4000000000015</v>
      </c>
      <c r="K67" s="11">
        <f t="shared" si="2"/>
        <v>15</v>
      </c>
      <c r="L67" s="1">
        <v>7.69</v>
      </c>
      <c r="M67" s="1">
        <v>9.25</v>
      </c>
      <c r="N67" s="5">
        <v>0</v>
      </c>
      <c r="O67" s="1"/>
      <c r="P67" s="1">
        <v>22.19</v>
      </c>
      <c r="Q67" s="78">
        <v>5.25</v>
      </c>
      <c r="R67" s="5">
        <v>15</v>
      </c>
      <c r="S67" s="1"/>
      <c r="T67" s="1">
        <v>3.19</v>
      </c>
      <c r="U67" s="1">
        <v>9.25</v>
      </c>
      <c r="V67" s="5">
        <v>0</v>
      </c>
      <c r="W67" s="1"/>
      <c r="X67" s="1">
        <v>0</v>
      </c>
      <c r="Y67" s="2">
        <v>19406.37</v>
      </c>
      <c r="Z67" s="2">
        <v>15187.59</v>
      </c>
      <c r="AA67" s="1">
        <v>10</v>
      </c>
      <c r="AB67" s="1">
        <v>24</v>
      </c>
      <c r="AC67" s="1">
        <v>26</v>
      </c>
      <c r="AD67" s="1">
        <v>27</v>
      </c>
      <c r="AE67" s="1">
        <v>74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48</v>
      </c>
      <c r="AV67" s="1">
        <v>58</v>
      </c>
      <c r="AW67" s="1">
        <v>54</v>
      </c>
      <c r="AX67" s="1">
        <v>48</v>
      </c>
      <c r="AY67" s="1">
        <v>47</v>
      </c>
      <c r="AZ67" s="1">
        <v>7</v>
      </c>
      <c r="BA67" s="1">
        <v>8</v>
      </c>
      <c r="BB67" s="1">
        <v>11</v>
      </c>
      <c r="BC67" s="1">
        <v>1</v>
      </c>
      <c r="BD67" s="1">
        <v>12</v>
      </c>
      <c r="BE67" s="1">
        <v>1</v>
      </c>
      <c r="BF67" s="1">
        <v>9</v>
      </c>
      <c r="BG67" s="1">
        <v>18</v>
      </c>
      <c r="BH67" s="1">
        <v>4</v>
      </c>
      <c r="BI67" s="1">
        <v>74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ht="20.25">
      <c r="A68" s="1">
        <v>70042</v>
      </c>
      <c r="B68" s="1" t="s">
        <v>182</v>
      </c>
      <c r="C68" s="1">
        <v>25</v>
      </c>
      <c r="D68" s="1">
        <v>285</v>
      </c>
      <c r="E68" s="1" t="s">
        <v>64</v>
      </c>
      <c r="F68" s="1">
        <v>387</v>
      </c>
      <c r="G68" s="1" t="s">
        <v>94</v>
      </c>
      <c r="H68" s="1">
        <v>28.35</v>
      </c>
      <c r="I68" s="4">
        <v>708.75</v>
      </c>
      <c r="J68" s="11">
        <f t="shared" si="1"/>
        <v>7087.5</v>
      </c>
      <c r="K68" s="11">
        <f t="shared" si="2"/>
        <v>10</v>
      </c>
      <c r="L68" s="1">
        <v>19.239999999999998</v>
      </c>
      <c r="M68" s="1">
        <v>19.440000000000001</v>
      </c>
      <c r="N68" s="5">
        <v>0</v>
      </c>
      <c r="O68" s="1"/>
      <c r="P68" s="1">
        <v>31.62</v>
      </c>
      <c r="Q68" s="78">
        <v>23.72</v>
      </c>
      <c r="R68" s="5">
        <v>0</v>
      </c>
      <c r="S68" s="1"/>
      <c r="T68" s="1">
        <v>11.88</v>
      </c>
      <c r="U68" s="1">
        <v>3.96</v>
      </c>
      <c r="V68" s="5">
        <v>10</v>
      </c>
      <c r="W68" s="1"/>
      <c r="X68" s="1">
        <v>0</v>
      </c>
      <c r="Y68" s="2">
        <v>44466.98</v>
      </c>
      <c r="Z68" s="2">
        <v>28917</v>
      </c>
      <c r="AA68" s="1">
        <v>93</v>
      </c>
      <c r="AB68" s="1">
        <v>329</v>
      </c>
      <c r="AC68" s="1">
        <v>151</v>
      </c>
      <c r="AD68" s="1">
        <v>145</v>
      </c>
      <c r="AE68" s="1">
        <v>486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225</v>
      </c>
      <c r="AV68" s="1">
        <v>251</v>
      </c>
      <c r="AW68" s="1">
        <v>219</v>
      </c>
      <c r="AX68" s="1">
        <v>231</v>
      </c>
      <c r="AY68" s="1">
        <v>402</v>
      </c>
      <c r="AZ68" s="1">
        <v>34</v>
      </c>
      <c r="BA68" s="1">
        <v>54</v>
      </c>
      <c r="BB68" s="1">
        <v>28</v>
      </c>
      <c r="BC68" s="1">
        <v>33</v>
      </c>
      <c r="BD68" s="1">
        <v>33</v>
      </c>
      <c r="BE68" s="1">
        <v>94</v>
      </c>
      <c r="BF68" s="1">
        <v>89</v>
      </c>
      <c r="BG68" s="1">
        <v>110</v>
      </c>
      <c r="BH68" s="1">
        <v>97</v>
      </c>
      <c r="BI68" s="1">
        <v>99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ht="20.25" hidden="1">
      <c r="A69" s="1">
        <v>70269</v>
      </c>
      <c r="B69" s="1" t="s">
        <v>125</v>
      </c>
      <c r="C69" s="1">
        <v>10</v>
      </c>
      <c r="D69" s="1">
        <v>285</v>
      </c>
      <c r="E69" s="1" t="s">
        <v>64</v>
      </c>
      <c r="F69" s="1">
        <v>285</v>
      </c>
      <c r="G69" s="1" t="s">
        <v>64</v>
      </c>
      <c r="H69" s="1">
        <v>125.14</v>
      </c>
      <c r="I69" s="4">
        <v>1251.4000000000001</v>
      </c>
      <c r="J69" s="11">
        <f t="shared" si="1"/>
        <v>0</v>
      </c>
      <c r="K69" s="11">
        <f t="shared" si="2"/>
        <v>0</v>
      </c>
      <c r="L69" s="1">
        <v>5.2</v>
      </c>
      <c r="M69" s="1">
        <v>9.8000000000000007</v>
      </c>
      <c r="N69" s="5">
        <v>0</v>
      </c>
      <c r="O69" s="1"/>
      <c r="P69" s="1">
        <v>7.1</v>
      </c>
      <c r="Q69" s="78">
        <v>7.2</v>
      </c>
      <c r="R69" s="5">
        <v>0</v>
      </c>
      <c r="S69" s="1"/>
      <c r="T69" s="1">
        <v>8.85</v>
      </c>
      <c r="U69" s="1">
        <v>11.8</v>
      </c>
      <c r="V69" s="5">
        <v>0</v>
      </c>
      <c r="W69" s="1"/>
      <c r="X69" s="1">
        <v>0</v>
      </c>
      <c r="Y69" s="2">
        <v>26467.11</v>
      </c>
      <c r="Z69" s="2">
        <v>36666.019999999997</v>
      </c>
      <c r="AA69" s="1">
        <v>6</v>
      </c>
      <c r="AB69" s="1">
        <v>9</v>
      </c>
      <c r="AC69" s="1">
        <v>37</v>
      </c>
      <c r="AD69" s="1">
        <v>9</v>
      </c>
      <c r="AE69" s="1">
        <v>98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20</v>
      </c>
      <c r="AV69" s="1">
        <v>16</v>
      </c>
      <c r="AW69" s="1">
        <v>14</v>
      </c>
      <c r="AX69" s="1">
        <v>43</v>
      </c>
      <c r="AY69" s="1">
        <v>76</v>
      </c>
      <c r="AZ69" s="1">
        <v>4</v>
      </c>
      <c r="BA69" s="1">
        <v>4</v>
      </c>
      <c r="BB69" s="1">
        <v>1</v>
      </c>
      <c r="BC69" s="1">
        <v>1</v>
      </c>
      <c r="BD69" s="1">
        <v>1</v>
      </c>
      <c r="BE69" s="1">
        <v>34</v>
      </c>
      <c r="BF69" s="1">
        <v>18</v>
      </c>
      <c r="BG69" s="1">
        <v>51</v>
      </c>
      <c r="BH69" s="1">
        <v>-11</v>
      </c>
      <c r="BI69" s="1">
        <v>118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ht="18">
      <c r="A70" s="1">
        <v>70015</v>
      </c>
      <c r="B70" s="1" t="s">
        <v>288</v>
      </c>
      <c r="C70" s="1">
        <v>12</v>
      </c>
      <c r="D70" s="1">
        <v>285</v>
      </c>
      <c r="E70" s="1" t="s">
        <v>64</v>
      </c>
      <c r="F70" s="1">
        <v>562</v>
      </c>
      <c r="G70" s="1" t="s">
        <v>65</v>
      </c>
      <c r="H70" s="1">
        <v>29.4</v>
      </c>
      <c r="I70" s="4">
        <v>352.8</v>
      </c>
      <c r="J70" s="11">
        <f t="shared" si="1"/>
        <v>1764</v>
      </c>
      <c r="K70" s="11">
        <f t="shared" si="2"/>
        <v>5</v>
      </c>
      <c r="L70" s="1">
        <v>0</v>
      </c>
      <c r="M70" s="1">
        <v>2.08</v>
      </c>
      <c r="N70" s="16"/>
      <c r="O70" s="1"/>
      <c r="P70" s="1">
        <v>7.46</v>
      </c>
      <c r="Q70" s="79">
        <v>1.33</v>
      </c>
      <c r="R70" s="5">
        <v>5</v>
      </c>
      <c r="S70" s="1"/>
      <c r="T70" s="1">
        <v>2.12</v>
      </c>
      <c r="U70" s="1">
        <v>2.83</v>
      </c>
      <c r="V70" s="16"/>
      <c r="W70" s="1"/>
      <c r="X70" s="1">
        <v>0</v>
      </c>
      <c r="Y70" s="2">
        <v>3381</v>
      </c>
      <c r="Z70" s="2">
        <v>2704.8</v>
      </c>
      <c r="AA70" s="1">
        <v>0</v>
      </c>
      <c r="AB70" s="1">
        <v>0</v>
      </c>
      <c r="AC70" s="1">
        <v>0</v>
      </c>
      <c r="AD70" s="1">
        <v>0</v>
      </c>
      <c r="AE70" s="1">
        <v>25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29</v>
      </c>
      <c r="AV70" s="1">
        <v>30</v>
      </c>
      <c r="AW70" s="1">
        <v>26</v>
      </c>
      <c r="AX70" s="1">
        <v>23</v>
      </c>
      <c r="AY70" s="1">
        <v>16</v>
      </c>
      <c r="AZ70" s="1">
        <v>7</v>
      </c>
      <c r="BA70" s="1">
        <v>2</v>
      </c>
      <c r="BB70" s="1">
        <v>0</v>
      </c>
      <c r="BC70" s="1">
        <v>0</v>
      </c>
      <c r="BD70" s="1">
        <v>17</v>
      </c>
      <c r="BE70" s="1">
        <v>3</v>
      </c>
      <c r="BF70" s="1">
        <v>1</v>
      </c>
      <c r="BG70" s="1">
        <v>22</v>
      </c>
      <c r="BH70" s="1">
        <v>0</v>
      </c>
      <c r="BI70" s="1">
        <v>34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ht="18">
      <c r="A71" s="1">
        <v>70360</v>
      </c>
      <c r="B71" s="1" t="s">
        <v>245</v>
      </c>
      <c r="C71" s="1">
        <v>15</v>
      </c>
      <c r="D71" s="1">
        <v>285</v>
      </c>
      <c r="E71" s="1" t="s">
        <v>64</v>
      </c>
      <c r="F71" s="1">
        <v>562</v>
      </c>
      <c r="G71" s="1" t="s">
        <v>65</v>
      </c>
      <c r="H71" s="1">
        <v>30.07</v>
      </c>
      <c r="I71" s="4">
        <v>451.05</v>
      </c>
      <c r="J71" s="11">
        <f t="shared" si="1"/>
        <v>2255.25</v>
      </c>
      <c r="K71" s="11">
        <f t="shared" si="2"/>
        <v>5</v>
      </c>
      <c r="L71" s="1">
        <v>0</v>
      </c>
      <c r="M71" s="1">
        <v>0.4</v>
      </c>
      <c r="N71" s="16"/>
      <c r="O71" s="1"/>
      <c r="P71" s="1">
        <v>7.13</v>
      </c>
      <c r="Q71" s="79">
        <v>1.6</v>
      </c>
      <c r="R71" s="5">
        <v>5</v>
      </c>
      <c r="S71" s="1"/>
      <c r="T71" s="1">
        <v>0.83</v>
      </c>
      <c r="U71" s="1">
        <v>1.07</v>
      </c>
      <c r="V71" s="16"/>
      <c r="W71" s="1"/>
      <c r="X71" s="1">
        <v>0</v>
      </c>
      <c r="Y71" s="2">
        <v>3593.36</v>
      </c>
      <c r="Z71" s="2">
        <v>1924.48</v>
      </c>
      <c r="AA71" s="1">
        <v>0</v>
      </c>
      <c r="AB71" s="1">
        <v>0</v>
      </c>
      <c r="AC71" s="1">
        <v>0</v>
      </c>
      <c r="AD71" s="1">
        <v>0</v>
      </c>
      <c r="AE71" s="1">
        <v>6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36</v>
      </c>
      <c r="AV71" s="1">
        <v>40</v>
      </c>
      <c r="AW71" s="1">
        <v>23</v>
      </c>
      <c r="AX71" s="1">
        <v>18</v>
      </c>
      <c r="AY71" s="1">
        <v>24</v>
      </c>
      <c r="AZ71" s="1">
        <v>10</v>
      </c>
      <c r="BA71" s="1">
        <v>4</v>
      </c>
      <c r="BB71" s="1">
        <v>5</v>
      </c>
      <c r="BC71" s="1">
        <v>4</v>
      </c>
      <c r="BD71" s="1">
        <v>18</v>
      </c>
      <c r="BE71" s="1">
        <v>8</v>
      </c>
      <c r="BF71" s="1">
        <v>9</v>
      </c>
      <c r="BG71" s="1">
        <v>0</v>
      </c>
      <c r="BH71" s="1">
        <v>0</v>
      </c>
      <c r="BI71" s="1">
        <v>16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ht="18">
      <c r="A72" s="1">
        <v>70353</v>
      </c>
      <c r="B72" s="1" t="s">
        <v>248</v>
      </c>
      <c r="C72" s="1">
        <v>5</v>
      </c>
      <c r="D72" s="1">
        <v>285</v>
      </c>
      <c r="E72" s="1" t="s">
        <v>64</v>
      </c>
      <c r="F72" s="1">
        <v>562</v>
      </c>
      <c r="G72" s="1" t="s">
        <v>65</v>
      </c>
      <c r="H72" s="1">
        <v>61.49</v>
      </c>
      <c r="I72" s="4">
        <v>307.45</v>
      </c>
      <c r="J72" s="11">
        <f t="shared" si="1"/>
        <v>922.34999999999991</v>
      </c>
      <c r="K72" s="11">
        <f t="shared" si="2"/>
        <v>3</v>
      </c>
      <c r="L72" s="1">
        <v>0.9</v>
      </c>
      <c r="M72" s="1">
        <v>-0.2</v>
      </c>
      <c r="N72" s="16"/>
      <c r="O72" s="1"/>
      <c r="P72" s="1">
        <v>7.2</v>
      </c>
      <c r="Q72" s="79">
        <v>2</v>
      </c>
      <c r="R72" s="5">
        <v>3</v>
      </c>
      <c r="S72" s="1"/>
      <c r="T72" s="1">
        <v>0.4</v>
      </c>
      <c r="U72" s="1">
        <v>0</v>
      </c>
      <c r="V72" s="16"/>
      <c r="W72" s="1"/>
      <c r="X72" s="1">
        <v>0</v>
      </c>
      <c r="Y72" s="2">
        <v>2613.3200000000002</v>
      </c>
      <c r="Z72" s="2">
        <v>1229.8</v>
      </c>
      <c r="AA72" s="1">
        <v>0</v>
      </c>
      <c r="AB72" s="1">
        <v>0</v>
      </c>
      <c r="AC72" s="1">
        <v>3</v>
      </c>
      <c r="AD72" s="1">
        <v>3</v>
      </c>
      <c r="AE72" s="1">
        <v>-1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22</v>
      </c>
      <c r="AV72" s="1">
        <v>14</v>
      </c>
      <c r="AW72" s="1">
        <v>2</v>
      </c>
      <c r="AX72" s="1">
        <v>3</v>
      </c>
      <c r="AY72" s="1">
        <v>11</v>
      </c>
      <c r="AZ72" s="1">
        <v>0</v>
      </c>
      <c r="BA72" s="1">
        <v>2</v>
      </c>
      <c r="BB72" s="1">
        <v>2</v>
      </c>
      <c r="BC72" s="1">
        <v>1</v>
      </c>
      <c r="BD72" s="1">
        <v>10</v>
      </c>
      <c r="BE72" s="1">
        <v>0</v>
      </c>
      <c r="BF72" s="1">
        <v>0</v>
      </c>
      <c r="BG72" s="1">
        <v>2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ht="20.25">
      <c r="A73" s="1">
        <v>70131</v>
      </c>
      <c r="B73" s="1" t="s">
        <v>203</v>
      </c>
      <c r="C73" s="1">
        <v>5</v>
      </c>
      <c r="D73" s="1">
        <v>285</v>
      </c>
      <c r="E73" s="1" t="s">
        <v>64</v>
      </c>
      <c r="F73" s="1">
        <v>322</v>
      </c>
      <c r="G73" s="1" t="s">
        <v>167</v>
      </c>
      <c r="H73" s="1">
        <v>61.49</v>
      </c>
      <c r="I73" s="4">
        <v>307.45</v>
      </c>
      <c r="J73" s="11">
        <f t="shared" si="1"/>
        <v>3074.5</v>
      </c>
      <c r="K73" s="11">
        <f t="shared" si="2"/>
        <v>10</v>
      </c>
      <c r="L73" s="1">
        <v>6.2</v>
      </c>
      <c r="M73" s="1">
        <v>-0.2</v>
      </c>
      <c r="N73" s="20">
        <v>5</v>
      </c>
      <c r="O73" s="1"/>
      <c r="P73" s="1">
        <v>20.3</v>
      </c>
      <c r="Q73" s="78">
        <v>6.2</v>
      </c>
      <c r="R73" s="5">
        <v>5</v>
      </c>
      <c r="S73" s="1"/>
      <c r="T73" s="1">
        <v>6.4</v>
      </c>
      <c r="U73" s="1">
        <v>4.2</v>
      </c>
      <c r="V73" s="5">
        <v>0</v>
      </c>
      <c r="W73" s="1"/>
      <c r="X73" s="1">
        <v>0</v>
      </c>
      <c r="Y73" s="2">
        <v>10115.1</v>
      </c>
      <c r="Z73" s="2">
        <v>3996.85</v>
      </c>
      <c r="AA73" s="1">
        <v>20</v>
      </c>
      <c r="AB73" s="1">
        <v>7</v>
      </c>
      <c r="AC73" s="1">
        <v>7</v>
      </c>
      <c r="AD73" s="1">
        <v>1</v>
      </c>
      <c r="AE73" s="1">
        <v>-1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40</v>
      </c>
      <c r="AV73" s="1">
        <v>13</v>
      </c>
      <c r="AW73" s="1">
        <v>17</v>
      </c>
      <c r="AX73" s="1">
        <v>37</v>
      </c>
      <c r="AY73" s="1">
        <v>31</v>
      </c>
      <c r="AZ73" s="1">
        <v>4</v>
      </c>
      <c r="BA73" s="1">
        <v>5</v>
      </c>
      <c r="BB73" s="1">
        <v>10</v>
      </c>
      <c r="BC73" s="1">
        <v>6</v>
      </c>
      <c r="BD73" s="1">
        <v>14</v>
      </c>
      <c r="BE73" s="1">
        <v>18</v>
      </c>
      <c r="BF73" s="1">
        <v>10</v>
      </c>
      <c r="BG73" s="1">
        <v>9</v>
      </c>
      <c r="BH73" s="1">
        <v>0</v>
      </c>
      <c r="BI73" s="1">
        <v>21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ht="20.25">
      <c r="A74" s="1">
        <v>70169</v>
      </c>
      <c r="B74" s="1" t="s">
        <v>137</v>
      </c>
      <c r="C74" s="1">
        <v>15</v>
      </c>
      <c r="D74" s="1">
        <v>285</v>
      </c>
      <c r="E74" s="1" t="s">
        <v>64</v>
      </c>
      <c r="F74" s="1">
        <v>562</v>
      </c>
      <c r="G74" s="1" t="s">
        <v>65</v>
      </c>
      <c r="H74" s="1">
        <v>30.07</v>
      </c>
      <c r="I74" s="4">
        <v>451.05</v>
      </c>
      <c r="J74" s="11">
        <f t="shared" si="1"/>
        <v>6765.75</v>
      </c>
      <c r="K74" s="11">
        <f t="shared" si="2"/>
        <v>15</v>
      </c>
      <c r="L74" s="1">
        <v>13.27</v>
      </c>
      <c r="M74" s="1">
        <v>10.4</v>
      </c>
      <c r="N74" s="5">
        <v>0</v>
      </c>
      <c r="O74" s="1"/>
      <c r="P74" s="1">
        <v>36.03</v>
      </c>
      <c r="Q74" s="78">
        <v>15.13</v>
      </c>
      <c r="R74" s="5">
        <v>15</v>
      </c>
      <c r="S74" s="1"/>
      <c r="T74" s="1">
        <v>9.27</v>
      </c>
      <c r="U74" s="1">
        <v>11.8</v>
      </c>
      <c r="V74" s="5">
        <v>0</v>
      </c>
      <c r="W74" s="1"/>
      <c r="X74" s="1">
        <v>0</v>
      </c>
      <c r="Y74" s="2">
        <v>26416.5</v>
      </c>
      <c r="Z74" s="2">
        <v>18252.490000000002</v>
      </c>
      <c r="AA74" s="1">
        <v>45</v>
      </c>
      <c r="AB74" s="1">
        <v>91</v>
      </c>
      <c r="AC74" s="1">
        <v>104</v>
      </c>
      <c r="AD74" s="1">
        <v>9</v>
      </c>
      <c r="AE74" s="1">
        <v>156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120</v>
      </c>
      <c r="AV74" s="1">
        <v>132</v>
      </c>
      <c r="AW74" s="1">
        <v>215</v>
      </c>
      <c r="AX74" s="1">
        <v>159</v>
      </c>
      <c r="AY74" s="1">
        <v>230</v>
      </c>
      <c r="AZ74" s="1">
        <v>17</v>
      </c>
      <c r="BA74" s="1">
        <v>16</v>
      </c>
      <c r="BB74" s="1">
        <v>24</v>
      </c>
      <c r="BC74" s="1">
        <v>22</v>
      </c>
      <c r="BD74" s="1">
        <v>44</v>
      </c>
      <c r="BE74" s="1">
        <v>46</v>
      </c>
      <c r="BF74" s="1">
        <v>64</v>
      </c>
      <c r="BG74" s="1">
        <v>40</v>
      </c>
      <c r="BH74" s="1">
        <v>42</v>
      </c>
      <c r="BI74" s="1">
        <v>177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</row>
    <row r="75" spans="1:66" ht="18">
      <c r="A75" s="1">
        <v>70232</v>
      </c>
      <c r="B75" s="1" t="s">
        <v>234</v>
      </c>
      <c r="C75" s="1">
        <v>5</v>
      </c>
      <c r="D75" s="1">
        <v>285</v>
      </c>
      <c r="E75" s="1" t="s">
        <v>64</v>
      </c>
      <c r="F75" s="1">
        <v>562</v>
      </c>
      <c r="G75" s="1" t="s">
        <v>65</v>
      </c>
      <c r="H75" s="1">
        <v>61.49</v>
      </c>
      <c r="I75" s="4">
        <v>307.45</v>
      </c>
      <c r="J75" s="11">
        <f t="shared" si="1"/>
        <v>922.34999999999991</v>
      </c>
      <c r="K75" s="11">
        <f t="shared" si="2"/>
        <v>3</v>
      </c>
      <c r="L75" s="1">
        <v>0.7</v>
      </c>
      <c r="M75" s="1">
        <v>5.6</v>
      </c>
      <c r="N75" s="16"/>
      <c r="O75" s="1"/>
      <c r="P75" s="1">
        <v>6.7</v>
      </c>
      <c r="Q75" s="79">
        <v>3.2</v>
      </c>
      <c r="R75" s="5">
        <v>3</v>
      </c>
      <c r="S75" s="1"/>
      <c r="T75" s="1">
        <v>1.7</v>
      </c>
      <c r="U75" s="1">
        <v>1.4</v>
      </c>
      <c r="V75" s="16"/>
      <c r="W75" s="1"/>
      <c r="X75" s="1">
        <v>0</v>
      </c>
      <c r="Y75" s="2">
        <v>2797.79</v>
      </c>
      <c r="Z75" s="2">
        <v>3135.99</v>
      </c>
      <c r="AA75" s="1">
        <v>2</v>
      </c>
      <c r="AB75" s="1">
        <v>3</v>
      </c>
      <c r="AC75" s="1">
        <v>0</v>
      </c>
      <c r="AD75" s="1">
        <v>0</v>
      </c>
      <c r="AE75" s="1">
        <v>28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11</v>
      </c>
      <c r="AV75" s="1">
        <v>7</v>
      </c>
      <c r="AW75" s="1">
        <v>11</v>
      </c>
      <c r="AX75" s="1">
        <v>11</v>
      </c>
      <c r="AY75" s="1">
        <v>16</v>
      </c>
      <c r="AZ75" s="1">
        <v>0</v>
      </c>
      <c r="BA75" s="1">
        <v>0</v>
      </c>
      <c r="BB75" s="1">
        <v>0</v>
      </c>
      <c r="BC75" s="1">
        <v>5</v>
      </c>
      <c r="BD75" s="1">
        <v>0</v>
      </c>
      <c r="BE75" s="1">
        <v>6</v>
      </c>
      <c r="BF75" s="1">
        <v>1</v>
      </c>
      <c r="BG75" s="1">
        <v>1</v>
      </c>
      <c r="BH75" s="1">
        <v>2</v>
      </c>
      <c r="BI75" s="1">
        <v>7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ht="18">
      <c r="A76" s="1">
        <v>70361</v>
      </c>
      <c r="B76" s="1" t="s">
        <v>271</v>
      </c>
      <c r="C76" s="1">
        <v>15</v>
      </c>
      <c r="D76" s="1">
        <v>285</v>
      </c>
      <c r="E76" s="1" t="s">
        <v>64</v>
      </c>
      <c r="F76" s="1">
        <v>562</v>
      </c>
      <c r="G76" s="1" t="s">
        <v>65</v>
      </c>
      <c r="H76" s="1">
        <v>30.07</v>
      </c>
      <c r="I76" s="4">
        <v>451.05</v>
      </c>
      <c r="J76" s="11">
        <f t="shared" si="1"/>
        <v>2255.25</v>
      </c>
      <c r="K76" s="11">
        <f t="shared" si="2"/>
        <v>5</v>
      </c>
      <c r="L76" s="1">
        <v>3.13</v>
      </c>
      <c r="M76" s="1">
        <v>0.93</v>
      </c>
      <c r="N76" s="16"/>
      <c r="O76" s="1"/>
      <c r="P76" s="1">
        <v>5.07</v>
      </c>
      <c r="Q76" s="80" t="s">
        <v>371</v>
      </c>
      <c r="R76" s="5">
        <v>5</v>
      </c>
      <c r="S76" s="1"/>
      <c r="T76" s="1">
        <v>2.0299999999999998</v>
      </c>
      <c r="U76" s="1">
        <v>5.07</v>
      </c>
      <c r="V76" s="16"/>
      <c r="W76" s="1"/>
      <c r="X76" s="1">
        <v>0</v>
      </c>
      <c r="Y76" s="2">
        <v>4615.74</v>
      </c>
      <c r="Z76" s="2">
        <v>2706.3</v>
      </c>
      <c r="AA76" s="1">
        <v>38</v>
      </c>
      <c r="AB76" s="1">
        <v>8</v>
      </c>
      <c r="AC76" s="1">
        <v>2</v>
      </c>
      <c r="AD76" s="1">
        <v>6</v>
      </c>
      <c r="AE76" s="1">
        <v>14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41</v>
      </c>
      <c r="AX76" s="1">
        <v>25</v>
      </c>
      <c r="AY76" s="1">
        <v>0</v>
      </c>
      <c r="AZ76" s="1">
        <v>0</v>
      </c>
      <c r="BA76" s="1">
        <v>0</v>
      </c>
      <c r="BB76" s="1">
        <v>14</v>
      </c>
      <c r="BC76" s="1">
        <v>17</v>
      </c>
      <c r="BD76" s="1">
        <v>0</v>
      </c>
      <c r="BE76" s="1">
        <v>0</v>
      </c>
      <c r="BF76" s="1">
        <v>5</v>
      </c>
      <c r="BG76" s="1">
        <v>25</v>
      </c>
      <c r="BH76" s="1">
        <v>6</v>
      </c>
      <c r="BI76" s="1">
        <v>76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ht="20.25">
      <c r="A77" s="1">
        <v>70012</v>
      </c>
      <c r="B77" s="1" t="s">
        <v>89</v>
      </c>
      <c r="C77" s="1">
        <v>15</v>
      </c>
      <c r="D77" s="1">
        <v>285</v>
      </c>
      <c r="E77" s="1" t="s">
        <v>64</v>
      </c>
      <c r="F77" s="1">
        <v>562</v>
      </c>
      <c r="G77" s="1" t="s">
        <v>65</v>
      </c>
      <c r="H77" s="1">
        <v>28.82</v>
      </c>
      <c r="I77" s="4">
        <v>432.3</v>
      </c>
      <c r="J77" s="11">
        <f t="shared" si="1"/>
        <v>8646</v>
      </c>
      <c r="K77" s="11">
        <f t="shared" si="2"/>
        <v>20</v>
      </c>
      <c r="L77" s="1">
        <v>67.099999999999994</v>
      </c>
      <c r="M77" s="1">
        <v>35</v>
      </c>
      <c r="N77" s="20">
        <v>20</v>
      </c>
      <c r="O77" s="1"/>
      <c r="P77" s="1">
        <v>70.97</v>
      </c>
      <c r="Q77" s="78">
        <v>59.8</v>
      </c>
      <c r="R77" s="5">
        <v>0</v>
      </c>
      <c r="S77" s="1"/>
      <c r="T77" s="1">
        <v>48.73</v>
      </c>
      <c r="U77" s="1">
        <v>77.400000000000006</v>
      </c>
      <c r="V77" s="5">
        <v>0</v>
      </c>
      <c r="W77" s="1"/>
      <c r="X77" s="1">
        <v>0</v>
      </c>
      <c r="Y77" s="2">
        <v>80753.64</v>
      </c>
      <c r="Z77" s="2">
        <v>76805.3</v>
      </c>
      <c r="AA77" s="1">
        <v>443</v>
      </c>
      <c r="AB77" s="1">
        <v>120</v>
      </c>
      <c r="AC77" s="1">
        <v>390</v>
      </c>
      <c r="AD77" s="1">
        <v>227</v>
      </c>
      <c r="AE77" s="1">
        <v>525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323</v>
      </c>
      <c r="AV77" s="1">
        <v>367</v>
      </c>
      <c r="AW77" s="1">
        <v>241</v>
      </c>
      <c r="AX77" s="1">
        <v>313</v>
      </c>
      <c r="AY77" s="1">
        <v>960</v>
      </c>
      <c r="AZ77" s="1">
        <v>59</v>
      </c>
      <c r="BA77" s="1">
        <v>36</v>
      </c>
      <c r="BB77" s="1">
        <v>56</v>
      </c>
      <c r="BC77" s="1">
        <v>55</v>
      </c>
      <c r="BD77" s="1">
        <v>19</v>
      </c>
      <c r="BE77" s="1">
        <v>194</v>
      </c>
      <c r="BF77" s="1">
        <v>218</v>
      </c>
      <c r="BG77" s="1">
        <v>341</v>
      </c>
      <c r="BH77" s="1">
        <v>174</v>
      </c>
      <c r="BI77" s="1">
        <v>1161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ht="20.25">
      <c r="A78" s="1">
        <v>70036</v>
      </c>
      <c r="B78" s="1" t="s">
        <v>214</v>
      </c>
      <c r="C78" s="1">
        <v>15</v>
      </c>
      <c r="D78" s="1">
        <v>285</v>
      </c>
      <c r="E78" s="1" t="s">
        <v>64</v>
      </c>
      <c r="F78" s="1">
        <v>562</v>
      </c>
      <c r="G78" s="1" t="s">
        <v>65</v>
      </c>
      <c r="H78" s="1">
        <v>28.82</v>
      </c>
      <c r="I78" s="4">
        <v>432.3</v>
      </c>
      <c r="J78" s="11">
        <f t="shared" si="1"/>
        <v>3458.4</v>
      </c>
      <c r="K78" s="11">
        <f t="shared" si="2"/>
        <v>8</v>
      </c>
      <c r="L78" s="1">
        <v>7.5</v>
      </c>
      <c r="M78" s="1">
        <v>0.87</v>
      </c>
      <c r="N78" s="20">
        <v>5</v>
      </c>
      <c r="O78" s="1"/>
      <c r="P78" s="1">
        <v>7</v>
      </c>
      <c r="Q78" s="78">
        <v>7</v>
      </c>
      <c r="R78" s="5">
        <v>0</v>
      </c>
      <c r="S78" s="1"/>
      <c r="T78" s="1">
        <v>2.0299999999999998</v>
      </c>
      <c r="U78" s="1">
        <v>0.8</v>
      </c>
      <c r="V78" s="5">
        <v>3</v>
      </c>
      <c r="W78" s="1"/>
      <c r="X78" s="1">
        <v>0</v>
      </c>
      <c r="Y78" s="2">
        <v>7147.36</v>
      </c>
      <c r="Z78" s="2">
        <v>720.5</v>
      </c>
      <c r="AA78" s="1">
        <v>0</v>
      </c>
      <c r="AB78" s="1">
        <v>1</v>
      </c>
      <c r="AC78" s="1">
        <v>82</v>
      </c>
      <c r="AD78" s="1">
        <v>60</v>
      </c>
      <c r="AE78" s="1">
        <v>13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64</v>
      </c>
      <c r="AX78" s="1">
        <v>60</v>
      </c>
      <c r="AY78" s="1">
        <v>0</v>
      </c>
      <c r="AZ78" s="1">
        <v>2</v>
      </c>
      <c r="BA78" s="1">
        <v>8</v>
      </c>
      <c r="BB78" s="1">
        <v>0</v>
      </c>
      <c r="BC78" s="1">
        <v>10</v>
      </c>
      <c r="BD78" s="1">
        <v>0</v>
      </c>
      <c r="BE78" s="1">
        <v>3</v>
      </c>
      <c r="BF78" s="1">
        <v>3</v>
      </c>
      <c r="BG78" s="1">
        <v>22</v>
      </c>
      <c r="BH78" s="1">
        <v>8</v>
      </c>
      <c r="BI78" s="1">
        <v>12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</row>
    <row r="79" spans="1:66" ht="20.25">
      <c r="A79" s="1">
        <v>70011</v>
      </c>
      <c r="B79" s="1" t="s">
        <v>101</v>
      </c>
      <c r="C79" s="1">
        <v>15</v>
      </c>
      <c r="D79" s="1">
        <v>285</v>
      </c>
      <c r="E79" s="1" t="s">
        <v>64</v>
      </c>
      <c r="F79" s="1">
        <v>562</v>
      </c>
      <c r="G79" s="1" t="s">
        <v>65</v>
      </c>
      <c r="H79" s="1">
        <v>28.82</v>
      </c>
      <c r="I79" s="4">
        <v>432.3</v>
      </c>
      <c r="J79" s="11">
        <f t="shared" si="1"/>
        <v>21615</v>
      </c>
      <c r="K79" s="11">
        <f t="shared" si="2"/>
        <v>50</v>
      </c>
      <c r="L79" s="1">
        <v>45.73</v>
      </c>
      <c r="M79" s="1">
        <v>36.869999999999997</v>
      </c>
      <c r="N79" s="5">
        <v>0</v>
      </c>
      <c r="O79" s="1"/>
      <c r="P79" s="1">
        <v>73.33</v>
      </c>
      <c r="Q79" s="78">
        <v>3.53</v>
      </c>
      <c r="R79" s="5">
        <v>50</v>
      </c>
      <c r="S79" s="1"/>
      <c r="T79" s="1">
        <v>28.87</v>
      </c>
      <c r="U79" s="1">
        <v>43.33</v>
      </c>
      <c r="V79" s="5">
        <v>0</v>
      </c>
      <c r="W79" s="1"/>
      <c r="X79" s="1">
        <v>0</v>
      </c>
      <c r="Y79" s="2">
        <v>63951.58</v>
      </c>
      <c r="Z79" s="2">
        <v>37379.54</v>
      </c>
      <c r="AA79" s="1">
        <v>258</v>
      </c>
      <c r="AB79" s="1">
        <v>372</v>
      </c>
      <c r="AC79" s="1">
        <v>206</v>
      </c>
      <c r="AD79" s="1">
        <v>72</v>
      </c>
      <c r="AE79" s="1">
        <v>553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423</v>
      </c>
      <c r="AV79" s="1">
        <v>345</v>
      </c>
      <c r="AW79" s="1">
        <v>324</v>
      </c>
      <c r="AX79" s="1">
        <v>214</v>
      </c>
      <c r="AY79" s="1">
        <v>23</v>
      </c>
      <c r="AZ79" s="1">
        <v>28</v>
      </c>
      <c r="BA79" s="1">
        <v>22</v>
      </c>
      <c r="BB79" s="1">
        <v>22</v>
      </c>
      <c r="BC79" s="1">
        <v>25</v>
      </c>
      <c r="BD79" s="1">
        <v>71</v>
      </c>
      <c r="BE79" s="1">
        <v>198</v>
      </c>
      <c r="BF79" s="1">
        <v>211</v>
      </c>
      <c r="BG79" s="1">
        <v>144</v>
      </c>
      <c r="BH79" s="1">
        <v>-29</v>
      </c>
      <c r="BI79" s="1">
        <v>650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ht="20.25">
      <c r="A80" s="1">
        <v>70139</v>
      </c>
      <c r="B80" s="1" t="s">
        <v>259</v>
      </c>
      <c r="C80" s="1">
        <v>15</v>
      </c>
      <c r="D80" s="1">
        <v>285</v>
      </c>
      <c r="E80" s="1" t="s">
        <v>64</v>
      </c>
      <c r="F80" s="1">
        <v>562</v>
      </c>
      <c r="G80" s="1" t="s">
        <v>65</v>
      </c>
      <c r="H80" s="1">
        <v>28.82</v>
      </c>
      <c r="I80" s="4">
        <v>432.3</v>
      </c>
      <c r="J80" s="11">
        <f t="shared" si="1"/>
        <v>8646</v>
      </c>
      <c r="K80" s="11">
        <f t="shared" si="2"/>
        <v>20</v>
      </c>
      <c r="L80" s="1">
        <v>4.7699999999999996</v>
      </c>
      <c r="M80" s="1">
        <v>1</v>
      </c>
      <c r="N80" s="20">
        <v>5</v>
      </c>
      <c r="O80" s="1"/>
      <c r="P80" s="1">
        <v>16.93</v>
      </c>
      <c r="Q80" s="78">
        <v>1.47</v>
      </c>
      <c r="R80" s="5">
        <v>15</v>
      </c>
      <c r="S80" s="1"/>
      <c r="T80" s="1">
        <v>2.0299999999999998</v>
      </c>
      <c r="U80" s="1">
        <v>4.5999999999999996</v>
      </c>
      <c r="V80" s="5">
        <v>0</v>
      </c>
      <c r="W80" s="1"/>
      <c r="X80" s="1">
        <v>0</v>
      </c>
      <c r="Y80" s="2">
        <v>10259.92</v>
      </c>
      <c r="Z80" s="2">
        <v>4092.44</v>
      </c>
      <c r="AA80" s="1">
        <v>52</v>
      </c>
      <c r="AB80" s="1">
        <v>18</v>
      </c>
      <c r="AC80" s="1">
        <v>7</v>
      </c>
      <c r="AD80" s="1">
        <v>7</v>
      </c>
      <c r="AE80" s="1">
        <v>15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131</v>
      </c>
      <c r="AV80" s="1">
        <v>38</v>
      </c>
      <c r="AW80" s="1">
        <v>33</v>
      </c>
      <c r="AX80" s="1">
        <v>25</v>
      </c>
      <c r="AY80" s="1">
        <v>22</v>
      </c>
      <c r="AZ80" s="1">
        <v>27</v>
      </c>
      <c r="BA80" s="1">
        <v>14</v>
      </c>
      <c r="BB80" s="1">
        <v>18</v>
      </c>
      <c r="BC80" s="1">
        <v>13</v>
      </c>
      <c r="BD80" s="1">
        <v>36</v>
      </c>
      <c r="BE80" s="1">
        <v>8</v>
      </c>
      <c r="BF80" s="1">
        <v>11</v>
      </c>
      <c r="BG80" s="1">
        <v>13</v>
      </c>
      <c r="BH80" s="1">
        <v>8</v>
      </c>
      <c r="BI80" s="1">
        <v>69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</row>
    <row r="81" spans="1:66" ht="18">
      <c r="A81" s="1">
        <v>70981</v>
      </c>
      <c r="B81" s="1" t="s">
        <v>294</v>
      </c>
      <c r="C81" s="1">
        <v>15</v>
      </c>
      <c r="D81" s="1">
        <v>285</v>
      </c>
      <c r="E81" s="1" t="s">
        <v>64</v>
      </c>
      <c r="F81" s="1">
        <v>562</v>
      </c>
      <c r="G81" s="1" t="s">
        <v>65</v>
      </c>
      <c r="H81" s="1">
        <v>28.82</v>
      </c>
      <c r="I81" s="4">
        <v>432.3</v>
      </c>
      <c r="J81" s="11">
        <f t="shared" si="1"/>
        <v>1296.9000000000001</v>
      </c>
      <c r="K81" s="11">
        <f t="shared" si="2"/>
        <v>3</v>
      </c>
      <c r="L81" s="1">
        <v>0.93</v>
      </c>
      <c r="M81" s="1">
        <v>0</v>
      </c>
      <c r="N81" s="16"/>
      <c r="O81" s="1"/>
      <c r="P81" s="1">
        <v>4.7</v>
      </c>
      <c r="Q81" s="79">
        <v>2.5299999999999998</v>
      </c>
      <c r="R81" s="5">
        <v>3</v>
      </c>
      <c r="S81" s="1"/>
      <c r="T81" s="1">
        <v>1.43</v>
      </c>
      <c r="U81" s="1">
        <v>0</v>
      </c>
      <c r="V81" s="16"/>
      <c r="W81" s="1"/>
      <c r="X81" s="1">
        <v>0</v>
      </c>
      <c r="Y81" s="2">
        <v>3054.92</v>
      </c>
      <c r="Z81" s="2">
        <v>1585.1</v>
      </c>
      <c r="AA81" s="1">
        <v>5</v>
      </c>
      <c r="AB81" s="1">
        <v>1</v>
      </c>
      <c r="AC81" s="1">
        <v>5</v>
      </c>
      <c r="AD81" s="1">
        <v>7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18</v>
      </c>
      <c r="AV81" s="1">
        <v>47</v>
      </c>
      <c r="AW81" s="1">
        <v>14</v>
      </c>
      <c r="AX81" s="1">
        <v>16</v>
      </c>
      <c r="AY81" s="1">
        <v>39</v>
      </c>
      <c r="AZ81" s="1">
        <v>1</v>
      </c>
      <c r="BA81" s="1">
        <v>1</v>
      </c>
      <c r="BB81" s="1">
        <v>2</v>
      </c>
      <c r="BC81" s="1">
        <v>7</v>
      </c>
      <c r="BD81" s="1">
        <v>16</v>
      </c>
      <c r="BE81" s="1">
        <v>0</v>
      </c>
      <c r="BF81" s="1">
        <v>0</v>
      </c>
      <c r="BG81" s="1">
        <v>13</v>
      </c>
      <c r="BH81" s="1">
        <v>17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</row>
    <row r="82" spans="1:66" ht="20.25" hidden="1">
      <c r="A82" s="1">
        <v>70016</v>
      </c>
      <c r="B82" s="1" t="s">
        <v>128</v>
      </c>
      <c r="C82" s="1">
        <v>5</v>
      </c>
      <c r="D82" s="1">
        <v>285</v>
      </c>
      <c r="E82" s="1" t="s">
        <v>64</v>
      </c>
      <c r="F82" s="1">
        <v>562</v>
      </c>
      <c r="G82" s="1" t="s">
        <v>65</v>
      </c>
      <c r="H82" s="1">
        <v>61.49</v>
      </c>
      <c r="I82" s="4">
        <v>307.45</v>
      </c>
      <c r="J82" s="11">
        <f t="shared" si="1"/>
        <v>0</v>
      </c>
      <c r="K82" s="11">
        <f t="shared" si="2"/>
        <v>0</v>
      </c>
      <c r="L82" s="1">
        <v>8.1</v>
      </c>
      <c r="M82" s="1">
        <v>10</v>
      </c>
      <c r="N82" s="5">
        <v>0</v>
      </c>
      <c r="O82" s="1"/>
      <c r="P82" s="1">
        <v>45.7</v>
      </c>
      <c r="Q82" s="78">
        <v>72.2</v>
      </c>
      <c r="R82" s="5">
        <v>0</v>
      </c>
      <c r="S82" s="1"/>
      <c r="T82" s="1">
        <v>10.5</v>
      </c>
      <c r="U82" s="1">
        <v>19.8</v>
      </c>
      <c r="V82" s="5">
        <v>0</v>
      </c>
      <c r="W82" s="1"/>
      <c r="X82" s="1">
        <v>0</v>
      </c>
      <c r="Y82" s="2">
        <v>19769.04</v>
      </c>
      <c r="Z82" s="2">
        <v>33942.480000000003</v>
      </c>
      <c r="AA82" s="1">
        <v>0</v>
      </c>
      <c r="AB82" s="1">
        <v>4</v>
      </c>
      <c r="AC82" s="1">
        <v>28</v>
      </c>
      <c r="AD82" s="1">
        <v>21</v>
      </c>
      <c r="AE82" s="1">
        <v>50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27</v>
      </c>
      <c r="AV82" s="1">
        <v>57</v>
      </c>
      <c r="AW82" s="1">
        <v>105</v>
      </c>
      <c r="AX82" s="1">
        <v>89</v>
      </c>
      <c r="AY82" s="1">
        <v>394</v>
      </c>
      <c r="AZ82" s="1">
        <v>9</v>
      </c>
      <c r="BA82" s="1">
        <v>10</v>
      </c>
      <c r="BB82" s="1">
        <v>6</v>
      </c>
      <c r="BC82" s="1">
        <v>7</v>
      </c>
      <c r="BD82" s="1">
        <v>9</v>
      </c>
      <c r="BE82" s="1">
        <v>4</v>
      </c>
      <c r="BF82" s="1">
        <v>31</v>
      </c>
      <c r="BG82" s="1">
        <v>23</v>
      </c>
      <c r="BH82" s="1">
        <v>20</v>
      </c>
      <c r="BI82" s="1">
        <v>99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</row>
    <row r="83" spans="1:66" ht="20.25" hidden="1">
      <c r="A83" s="1">
        <v>70976</v>
      </c>
      <c r="B83" s="1" t="s">
        <v>191</v>
      </c>
      <c r="C83" s="1">
        <v>20</v>
      </c>
      <c r="D83" s="1">
        <v>285</v>
      </c>
      <c r="E83" s="1" t="s">
        <v>64</v>
      </c>
      <c r="F83" s="1">
        <v>974</v>
      </c>
      <c r="G83" s="1" t="s">
        <v>110</v>
      </c>
      <c r="H83" s="1">
        <v>40.81</v>
      </c>
      <c r="I83" s="4">
        <v>816.2</v>
      </c>
      <c r="J83" s="11">
        <f t="shared" si="1"/>
        <v>0</v>
      </c>
      <c r="K83" s="11">
        <f t="shared" si="2"/>
        <v>0</v>
      </c>
      <c r="L83" s="1">
        <v>6.1</v>
      </c>
      <c r="M83" s="1">
        <v>9.5500000000000007</v>
      </c>
      <c r="N83" s="5">
        <v>0</v>
      </c>
      <c r="O83" s="1"/>
      <c r="P83" s="1">
        <v>16.079999999999998</v>
      </c>
      <c r="Q83" s="78">
        <v>10.95</v>
      </c>
      <c r="R83" s="5">
        <v>0</v>
      </c>
      <c r="S83" s="1"/>
      <c r="T83" s="1">
        <v>1.82</v>
      </c>
      <c r="U83" s="1">
        <v>4.0999999999999996</v>
      </c>
      <c r="V83" s="5">
        <v>0</v>
      </c>
      <c r="W83" s="1"/>
      <c r="X83" s="1">
        <v>0</v>
      </c>
      <c r="Y83" s="2">
        <v>19588.8</v>
      </c>
      <c r="Z83" s="2">
        <v>21466.06</v>
      </c>
      <c r="AA83" s="1">
        <v>37</v>
      </c>
      <c r="AB83" s="1">
        <v>36</v>
      </c>
      <c r="AC83" s="1">
        <v>57</v>
      </c>
      <c r="AD83" s="1">
        <v>20</v>
      </c>
      <c r="AE83" s="1">
        <v>191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140</v>
      </c>
      <c r="AV83" s="1">
        <v>137</v>
      </c>
      <c r="AW83" s="1">
        <v>55</v>
      </c>
      <c r="AX83" s="1">
        <v>104</v>
      </c>
      <c r="AY83" s="1">
        <v>219</v>
      </c>
      <c r="AZ83" s="1">
        <v>2</v>
      </c>
      <c r="BA83" s="1">
        <v>2</v>
      </c>
      <c r="BB83" s="1">
        <v>1</v>
      </c>
      <c r="BC83" s="1">
        <v>4</v>
      </c>
      <c r="BD83" s="1">
        <v>34</v>
      </c>
      <c r="BE83" s="1">
        <v>23</v>
      </c>
      <c r="BF83" s="1">
        <v>2</v>
      </c>
      <c r="BG83" s="1">
        <v>12</v>
      </c>
      <c r="BH83" s="1">
        <v>1</v>
      </c>
      <c r="BI83" s="1">
        <v>82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ht="20.25">
      <c r="A84" s="1">
        <v>70316</v>
      </c>
      <c r="B84" s="1" t="s">
        <v>261</v>
      </c>
      <c r="C84" s="1">
        <v>15</v>
      </c>
      <c r="D84" s="1">
        <v>285</v>
      </c>
      <c r="E84" s="1" t="s">
        <v>64</v>
      </c>
      <c r="F84" s="1">
        <v>562</v>
      </c>
      <c r="G84" s="1" t="s">
        <v>65</v>
      </c>
      <c r="H84" s="1">
        <v>28.82</v>
      </c>
      <c r="I84" s="4">
        <v>432.3</v>
      </c>
      <c r="J84" s="11">
        <f t="shared" si="1"/>
        <v>2593.8000000000002</v>
      </c>
      <c r="K84" s="11">
        <f t="shared" si="2"/>
        <v>6</v>
      </c>
      <c r="L84" s="1">
        <v>4.67</v>
      </c>
      <c r="M84" s="1">
        <v>1.93</v>
      </c>
      <c r="N84" s="20">
        <v>3</v>
      </c>
      <c r="O84" s="1"/>
      <c r="P84" s="1">
        <v>7.43</v>
      </c>
      <c r="Q84" s="78">
        <v>4.2</v>
      </c>
      <c r="R84" s="5">
        <v>3</v>
      </c>
      <c r="S84" s="1"/>
      <c r="T84" s="1">
        <v>2.83</v>
      </c>
      <c r="U84" s="1">
        <v>4.93</v>
      </c>
      <c r="V84" s="5">
        <v>0</v>
      </c>
      <c r="W84" s="1"/>
      <c r="X84" s="1">
        <v>0</v>
      </c>
      <c r="Y84" s="2">
        <v>6455.68</v>
      </c>
      <c r="Z84" s="2">
        <v>4841.76</v>
      </c>
      <c r="AA84" s="1">
        <v>29</v>
      </c>
      <c r="AB84" s="1">
        <v>32</v>
      </c>
      <c r="AC84" s="1">
        <v>20</v>
      </c>
      <c r="AD84" s="1">
        <v>10</v>
      </c>
      <c r="AE84" s="1">
        <v>29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41</v>
      </c>
      <c r="AV84" s="1">
        <v>33</v>
      </c>
      <c r="AW84" s="1">
        <v>25</v>
      </c>
      <c r="AX84" s="1">
        <v>25</v>
      </c>
      <c r="AY84" s="1">
        <v>65</v>
      </c>
      <c r="AZ84" s="1">
        <v>0</v>
      </c>
      <c r="BA84" s="1">
        <v>10</v>
      </c>
      <c r="BB84" s="1">
        <v>10</v>
      </c>
      <c r="BC84" s="1">
        <v>3</v>
      </c>
      <c r="BD84" s="1">
        <v>0</v>
      </c>
      <c r="BE84" s="1">
        <v>12</v>
      </c>
      <c r="BF84" s="1">
        <v>6</v>
      </c>
      <c r="BG84" s="1">
        <v>25</v>
      </c>
      <c r="BH84" s="1">
        <v>5</v>
      </c>
      <c r="BI84" s="1">
        <v>74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ht="20.25">
      <c r="A85" s="1">
        <v>70010</v>
      </c>
      <c r="B85" s="1" t="s">
        <v>178</v>
      </c>
      <c r="C85" s="1">
        <v>15</v>
      </c>
      <c r="D85" s="1">
        <v>285</v>
      </c>
      <c r="E85" s="1" t="s">
        <v>64</v>
      </c>
      <c r="F85" s="1">
        <v>562</v>
      </c>
      <c r="G85" s="1" t="s">
        <v>65</v>
      </c>
      <c r="H85" s="1">
        <v>28.82</v>
      </c>
      <c r="I85" s="4">
        <v>432.3</v>
      </c>
      <c r="J85" s="11">
        <f t="shared" si="1"/>
        <v>4323</v>
      </c>
      <c r="K85" s="11">
        <f t="shared" si="2"/>
        <v>10</v>
      </c>
      <c r="L85" s="1">
        <v>0.63</v>
      </c>
      <c r="M85" s="1">
        <v>2.73</v>
      </c>
      <c r="N85" s="5">
        <v>0</v>
      </c>
      <c r="O85" s="1"/>
      <c r="P85" s="1">
        <v>23.37</v>
      </c>
      <c r="Q85" s="78">
        <v>9.67</v>
      </c>
      <c r="R85" s="5">
        <v>10</v>
      </c>
      <c r="S85" s="1"/>
      <c r="T85" s="1">
        <v>11.07</v>
      </c>
      <c r="U85" s="1">
        <v>9.8000000000000007</v>
      </c>
      <c r="V85" s="5">
        <v>0</v>
      </c>
      <c r="W85" s="1"/>
      <c r="X85" s="1">
        <v>0</v>
      </c>
      <c r="Y85" s="2">
        <v>15159.32</v>
      </c>
      <c r="Z85" s="2">
        <v>10980.42</v>
      </c>
      <c r="AA85" s="1">
        <v>0</v>
      </c>
      <c r="AB85" s="1">
        <v>0</v>
      </c>
      <c r="AC85" s="1">
        <v>0</v>
      </c>
      <c r="AD85" s="1">
        <v>19</v>
      </c>
      <c r="AE85" s="1">
        <v>41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87</v>
      </c>
      <c r="AV85" s="1">
        <v>116</v>
      </c>
      <c r="AW85" s="1">
        <v>113</v>
      </c>
      <c r="AX85" s="1">
        <v>88</v>
      </c>
      <c r="AY85" s="1">
        <v>167</v>
      </c>
      <c r="AZ85" s="1">
        <v>6</v>
      </c>
      <c r="BA85" s="1">
        <v>28</v>
      </c>
      <c r="BB85" s="1">
        <v>18</v>
      </c>
      <c r="BC85" s="1">
        <v>21</v>
      </c>
      <c r="BD85" s="1">
        <v>26</v>
      </c>
      <c r="BE85" s="1">
        <v>36</v>
      </c>
      <c r="BF85" s="1">
        <v>51</v>
      </c>
      <c r="BG85" s="1">
        <v>74</v>
      </c>
      <c r="BH85" s="1">
        <v>61</v>
      </c>
      <c r="BI85" s="1">
        <v>147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ht="20.25">
      <c r="A86" s="1">
        <v>70014</v>
      </c>
      <c r="B86" s="1" t="s">
        <v>124</v>
      </c>
      <c r="C86" s="1">
        <v>4</v>
      </c>
      <c r="D86" s="1">
        <v>285</v>
      </c>
      <c r="E86" s="1" t="s">
        <v>64</v>
      </c>
      <c r="F86" s="1">
        <v>562</v>
      </c>
      <c r="G86" s="1" t="s">
        <v>65</v>
      </c>
      <c r="H86" s="1">
        <v>80.58</v>
      </c>
      <c r="I86" s="4">
        <v>322.32</v>
      </c>
      <c r="J86" s="11">
        <f t="shared" si="1"/>
        <v>3223.2</v>
      </c>
      <c r="K86" s="11">
        <f t="shared" si="2"/>
        <v>10</v>
      </c>
      <c r="L86" s="1">
        <v>5.88</v>
      </c>
      <c r="M86" s="1">
        <v>10</v>
      </c>
      <c r="N86" s="5">
        <v>0</v>
      </c>
      <c r="O86" s="1"/>
      <c r="P86" s="1">
        <v>31.88</v>
      </c>
      <c r="Q86" s="78">
        <v>13.75</v>
      </c>
      <c r="R86" s="5">
        <v>10</v>
      </c>
      <c r="S86" s="1"/>
      <c r="T86" s="1">
        <v>4.38</v>
      </c>
      <c r="U86" s="1">
        <v>10.5</v>
      </c>
      <c r="V86" s="5">
        <v>0</v>
      </c>
      <c r="W86" s="1"/>
      <c r="X86" s="1">
        <v>0</v>
      </c>
      <c r="Y86" s="2">
        <v>13577.73</v>
      </c>
      <c r="Z86" s="2">
        <v>7171.62</v>
      </c>
      <c r="AA86" s="1">
        <v>12</v>
      </c>
      <c r="AB86" s="1">
        <v>1</v>
      </c>
      <c r="AC86" s="1">
        <v>7</v>
      </c>
      <c r="AD86" s="1">
        <v>8</v>
      </c>
      <c r="AE86" s="1">
        <v>40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73</v>
      </c>
      <c r="AV86" s="1">
        <v>41</v>
      </c>
      <c r="AW86" s="1">
        <v>23</v>
      </c>
      <c r="AX86" s="1">
        <v>22</v>
      </c>
      <c r="AY86" s="1">
        <v>7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6</v>
      </c>
      <c r="BF86" s="1">
        <v>3</v>
      </c>
      <c r="BG86" s="1">
        <v>6</v>
      </c>
      <c r="BH86" s="1">
        <v>8</v>
      </c>
      <c r="BI86" s="1">
        <v>42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ht="20.25">
      <c r="A87" s="1">
        <v>70013</v>
      </c>
      <c r="B87" s="1" t="s">
        <v>84</v>
      </c>
      <c r="C87" s="1">
        <v>5</v>
      </c>
      <c r="D87" s="1">
        <v>285</v>
      </c>
      <c r="E87" s="1" t="s">
        <v>64</v>
      </c>
      <c r="F87" s="1">
        <v>562</v>
      </c>
      <c r="G87" s="1" t="s">
        <v>65</v>
      </c>
      <c r="H87" s="1">
        <v>61.49</v>
      </c>
      <c r="I87" s="4">
        <v>307.45</v>
      </c>
      <c r="J87" s="11">
        <f t="shared" si="1"/>
        <v>16909.75</v>
      </c>
      <c r="K87" s="11">
        <f t="shared" si="2"/>
        <v>55</v>
      </c>
      <c r="L87" s="1">
        <v>66.3</v>
      </c>
      <c r="M87" s="1">
        <v>48.4</v>
      </c>
      <c r="N87" s="5">
        <v>0</v>
      </c>
      <c r="O87" s="1"/>
      <c r="P87" s="1">
        <v>128</v>
      </c>
      <c r="Q87" s="78">
        <v>25</v>
      </c>
      <c r="R87" s="5">
        <v>50</v>
      </c>
      <c r="S87" s="1"/>
      <c r="T87" s="1">
        <v>37.5</v>
      </c>
      <c r="U87" s="1">
        <v>33.4</v>
      </c>
      <c r="V87" s="5">
        <v>5</v>
      </c>
      <c r="W87" s="1"/>
      <c r="X87" s="1">
        <v>0</v>
      </c>
      <c r="Y87" s="2">
        <v>71266.91</v>
      </c>
      <c r="Z87" s="2">
        <v>33942.480000000003</v>
      </c>
      <c r="AA87" s="1">
        <v>172</v>
      </c>
      <c r="AB87" s="1">
        <v>118</v>
      </c>
      <c r="AC87" s="1">
        <v>73</v>
      </c>
      <c r="AD87" s="1">
        <v>55</v>
      </c>
      <c r="AE87" s="1">
        <v>242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184</v>
      </c>
      <c r="AV87" s="1">
        <v>252</v>
      </c>
      <c r="AW87" s="1">
        <v>160</v>
      </c>
      <c r="AX87" s="1">
        <v>194</v>
      </c>
      <c r="AY87" s="1">
        <v>131</v>
      </c>
      <c r="AZ87" s="1">
        <v>20</v>
      </c>
      <c r="BA87" s="1">
        <v>8</v>
      </c>
      <c r="BB87" s="1">
        <v>28</v>
      </c>
      <c r="BC87" s="1">
        <v>42</v>
      </c>
      <c r="BD87" s="1">
        <v>12</v>
      </c>
      <c r="BE87" s="1">
        <v>88</v>
      </c>
      <c r="BF87" s="1">
        <v>30</v>
      </c>
      <c r="BG87" s="1">
        <v>55</v>
      </c>
      <c r="BH87" s="1">
        <v>59</v>
      </c>
      <c r="BI87" s="1">
        <v>167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ht="20.25" hidden="1">
      <c r="A88" s="1">
        <v>70102</v>
      </c>
      <c r="B88" s="1" t="s">
        <v>188</v>
      </c>
      <c r="C88" s="1">
        <v>16</v>
      </c>
      <c r="D88" s="1">
        <v>285</v>
      </c>
      <c r="E88" s="1" t="s">
        <v>64</v>
      </c>
      <c r="F88" s="1">
        <v>570</v>
      </c>
      <c r="G88" s="1" t="s">
        <v>72</v>
      </c>
      <c r="H88" s="1">
        <v>38.191299999999998</v>
      </c>
      <c r="I88" s="4">
        <v>611.06079999999997</v>
      </c>
      <c r="J88" s="11">
        <f t="shared" si="1"/>
        <v>0</v>
      </c>
      <c r="K88" s="11">
        <f t="shared" si="2"/>
        <v>0</v>
      </c>
      <c r="L88" s="1">
        <v>4.1900000000000004</v>
      </c>
      <c r="M88" s="1">
        <v>3.81</v>
      </c>
      <c r="N88" s="5">
        <v>0</v>
      </c>
      <c r="O88" s="1"/>
      <c r="P88" s="1">
        <v>14.69</v>
      </c>
      <c r="Q88" s="78">
        <v>11.63</v>
      </c>
      <c r="R88" s="5">
        <v>0</v>
      </c>
      <c r="S88" s="1"/>
      <c r="T88" s="1">
        <v>9.16</v>
      </c>
      <c r="U88" s="1">
        <v>11.38</v>
      </c>
      <c r="V88" s="5">
        <v>0</v>
      </c>
      <c r="W88" s="1"/>
      <c r="X88" s="1">
        <v>0</v>
      </c>
      <c r="Y88" s="2">
        <v>17128.8</v>
      </c>
      <c r="Z88" s="2">
        <v>16995.13</v>
      </c>
      <c r="AA88" s="1">
        <v>19</v>
      </c>
      <c r="AB88" s="1">
        <v>19</v>
      </c>
      <c r="AC88" s="1">
        <v>9</v>
      </c>
      <c r="AD88" s="1">
        <v>59</v>
      </c>
      <c r="AE88" s="1">
        <v>61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38</v>
      </c>
      <c r="AV88" s="1">
        <v>30</v>
      </c>
      <c r="AW88" s="1">
        <v>141</v>
      </c>
      <c r="AX88" s="1">
        <v>39</v>
      </c>
      <c r="AY88" s="1">
        <v>190</v>
      </c>
      <c r="AZ88" s="1">
        <v>4</v>
      </c>
      <c r="BA88" s="1">
        <v>5</v>
      </c>
      <c r="BB88" s="1">
        <v>14</v>
      </c>
      <c r="BC88" s="1">
        <v>2</v>
      </c>
      <c r="BD88" s="1">
        <v>12</v>
      </c>
      <c r="BE88" s="1">
        <v>28</v>
      </c>
      <c r="BF88" s="1">
        <v>84</v>
      </c>
      <c r="BG88" s="1">
        <v>76</v>
      </c>
      <c r="BH88" s="1">
        <v>1</v>
      </c>
      <c r="BI88" s="1">
        <v>182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ht="20.25">
      <c r="A89" s="1">
        <v>70968</v>
      </c>
      <c r="B89" s="1" t="s">
        <v>197</v>
      </c>
      <c r="C89" s="1">
        <v>12</v>
      </c>
      <c r="D89" s="1">
        <v>285</v>
      </c>
      <c r="E89" s="1" t="s">
        <v>64</v>
      </c>
      <c r="F89" s="1">
        <v>567</v>
      </c>
      <c r="G89" s="1" t="s">
        <v>74</v>
      </c>
      <c r="H89" s="1">
        <v>64.44</v>
      </c>
      <c r="I89" s="4">
        <v>773.28</v>
      </c>
      <c r="J89" s="11">
        <f t="shared" si="1"/>
        <v>3866.3999999999996</v>
      </c>
      <c r="K89" s="11">
        <f t="shared" si="2"/>
        <v>5</v>
      </c>
      <c r="L89" s="1">
        <v>4.54</v>
      </c>
      <c r="M89" s="1">
        <v>3.5</v>
      </c>
      <c r="N89" s="5">
        <v>0</v>
      </c>
      <c r="O89" s="1"/>
      <c r="P89" s="1">
        <v>22.75</v>
      </c>
      <c r="Q89" s="78">
        <v>18.5</v>
      </c>
      <c r="R89" s="5">
        <v>0</v>
      </c>
      <c r="S89" s="1"/>
      <c r="T89" s="1">
        <v>20.079999999999998</v>
      </c>
      <c r="U89" s="1">
        <v>17.5</v>
      </c>
      <c r="V89" s="5">
        <v>5</v>
      </c>
      <c r="W89" s="1"/>
      <c r="X89" s="1">
        <v>0</v>
      </c>
      <c r="Y89" s="2">
        <v>36634.14</v>
      </c>
      <c r="Z89" s="2">
        <v>28353.599999999999</v>
      </c>
      <c r="AA89" s="1">
        <v>2</v>
      </c>
      <c r="AB89" s="1">
        <v>19</v>
      </c>
      <c r="AC89" s="1">
        <v>26</v>
      </c>
      <c r="AD89" s="1">
        <v>34</v>
      </c>
      <c r="AE89" s="1">
        <v>42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83</v>
      </c>
      <c r="AV89" s="1">
        <v>97</v>
      </c>
      <c r="AW89" s="1">
        <v>74</v>
      </c>
      <c r="AX89" s="1">
        <v>92</v>
      </c>
      <c r="AY89" s="1">
        <v>163</v>
      </c>
      <c r="AZ89" s="1">
        <v>11</v>
      </c>
      <c r="BA89" s="1">
        <v>0</v>
      </c>
      <c r="BB89" s="1">
        <v>5</v>
      </c>
      <c r="BC89" s="1">
        <v>11</v>
      </c>
      <c r="BD89" s="1">
        <v>25</v>
      </c>
      <c r="BE89" s="1">
        <v>91</v>
      </c>
      <c r="BF89" s="1">
        <v>105</v>
      </c>
      <c r="BG89" s="1">
        <v>69</v>
      </c>
      <c r="BH89" s="1">
        <v>57</v>
      </c>
      <c r="BI89" s="1">
        <v>210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ht="20.25" hidden="1">
      <c r="A90" s="1">
        <v>70058</v>
      </c>
      <c r="B90" s="1" t="s">
        <v>147</v>
      </c>
      <c r="C90" s="1">
        <v>32</v>
      </c>
      <c r="D90" s="1">
        <v>285</v>
      </c>
      <c r="E90" s="1" t="s">
        <v>64</v>
      </c>
      <c r="F90" s="1">
        <v>573</v>
      </c>
      <c r="G90" s="1" t="s">
        <v>87</v>
      </c>
      <c r="H90" s="1">
        <v>33.270000000000003</v>
      </c>
      <c r="I90" s="4">
        <v>1064.6400000000001</v>
      </c>
      <c r="J90" s="11">
        <f t="shared" si="1"/>
        <v>0</v>
      </c>
      <c r="K90" s="11">
        <f t="shared" si="2"/>
        <v>0</v>
      </c>
      <c r="L90" s="1">
        <v>2.64</v>
      </c>
      <c r="M90" s="1">
        <v>1.06</v>
      </c>
      <c r="N90" s="5">
        <v>0</v>
      </c>
      <c r="O90" s="1"/>
      <c r="P90" s="1">
        <v>10.09</v>
      </c>
      <c r="Q90" s="78">
        <v>7.56</v>
      </c>
      <c r="R90" s="5">
        <v>0</v>
      </c>
      <c r="S90" s="1"/>
      <c r="T90" s="1">
        <v>3.02</v>
      </c>
      <c r="U90" s="1">
        <v>4.72</v>
      </c>
      <c r="V90" s="5">
        <v>0</v>
      </c>
      <c r="W90" s="1"/>
      <c r="X90" s="1">
        <v>0</v>
      </c>
      <c r="Y90" s="2">
        <v>16768.080000000002</v>
      </c>
      <c r="Z90" s="2">
        <v>10513.32</v>
      </c>
      <c r="AA90" s="1">
        <v>62</v>
      </c>
      <c r="AB90" s="1">
        <v>12</v>
      </c>
      <c r="AC90" s="1">
        <v>4</v>
      </c>
      <c r="AD90" s="1">
        <v>25</v>
      </c>
      <c r="AE90" s="1">
        <v>34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80</v>
      </c>
      <c r="AV90" s="1">
        <v>85</v>
      </c>
      <c r="AW90" s="1">
        <v>94</v>
      </c>
      <c r="AX90" s="1">
        <v>67</v>
      </c>
      <c r="AY90" s="1">
        <v>83</v>
      </c>
      <c r="AZ90" s="1">
        <v>34</v>
      </c>
      <c r="BA90" s="1">
        <v>13</v>
      </c>
      <c r="BB90" s="1">
        <v>21</v>
      </c>
      <c r="BC90" s="1">
        <v>23</v>
      </c>
      <c r="BD90" s="1">
        <v>48</v>
      </c>
      <c r="BE90" s="1">
        <v>9</v>
      </c>
      <c r="BF90" s="1">
        <v>0</v>
      </c>
      <c r="BG90" s="1">
        <v>81</v>
      </c>
      <c r="BH90" s="1">
        <v>13</v>
      </c>
      <c r="BI90" s="1">
        <v>151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</row>
    <row r="91" spans="1:66" ht="20.25" hidden="1">
      <c r="A91" s="1">
        <v>70061</v>
      </c>
      <c r="B91" s="1" t="s">
        <v>131</v>
      </c>
      <c r="C91" s="1">
        <v>24</v>
      </c>
      <c r="D91" s="1">
        <v>285</v>
      </c>
      <c r="E91" s="1" t="s">
        <v>64</v>
      </c>
      <c r="F91" s="1">
        <v>570</v>
      </c>
      <c r="G91" s="1" t="s">
        <v>72</v>
      </c>
      <c r="H91" s="1">
        <v>34.97</v>
      </c>
      <c r="I91" s="4">
        <v>839.28</v>
      </c>
      <c r="J91" s="11">
        <f t="shared" si="1"/>
        <v>0</v>
      </c>
      <c r="K91" s="11">
        <f t="shared" si="2"/>
        <v>0</v>
      </c>
      <c r="L91" s="1">
        <v>2.69</v>
      </c>
      <c r="M91" s="1">
        <v>23.71</v>
      </c>
      <c r="N91" s="5">
        <v>0</v>
      </c>
      <c r="O91" s="1"/>
      <c r="P91" s="1">
        <v>9.85</v>
      </c>
      <c r="Q91" s="78">
        <v>1.75</v>
      </c>
      <c r="R91" s="5">
        <v>0</v>
      </c>
      <c r="S91" s="1" t="s">
        <v>95</v>
      </c>
      <c r="T91" s="1">
        <v>7.29</v>
      </c>
      <c r="U91" s="1">
        <v>3.83</v>
      </c>
      <c r="V91" s="5">
        <v>0</v>
      </c>
      <c r="W91" s="1" t="s">
        <v>108</v>
      </c>
      <c r="X91" s="1">
        <v>0</v>
      </c>
      <c r="Y91" s="2">
        <v>16645.72</v>
      </c>
      <c r="Z91" s="2">
        <v>25528.1</v>
      </c>
      <c r="AA91" s="1">
        <v>8</v>
      </c>
      <c r="AB91" s="1">
        <v>4</v>
      </c>
      <c r="AC91" s="1">
        <v>45</v>
      </c>
      <c r="AD91" s="1">
        <v>19</v>
      </c>
      <c r="AE91" s="1">
        <v>569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94</v>
      </c>
      <c r="AV91" s="1">
        <v>53</v>
      </c>
      <c r="AW91" s="1">
        <v>74</v>
      </c>
      <c r="AX91" s="1">
        <v>48</v>
      </c>
      <c r="AY91" s="1">
        <v>42</v>
      </c>
      <c r="AZ91" s="1">
        <v>7</v>
      </c>
      <c r="BA91" s="1">
        <v>1</v>
      </c>
      <c r="BB91" s="1">
        <v>11</v>
      </c>
      <c r="BC91" s="1">
        <v>-1</v>
      </c>
      <c r="BD91" s="1">
        <v>27</v>
      </c>
      <c r="BE91" s="1">
        <v>97</v>
      </c>
      <c r="BF91" s="1">
        <v>63</v>
      </c>
      <c r="BG91" s="1">
        <v>24</v>
      </c>
      <c r="BH91" s="1">
        <v>45</v>
      </c>
      <c r="BI91" s="1">
        <v>92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ht="20.25">
      <c r="A92" s="1">
        <v>70097</v>
      </c>
      <c r="B92" s="1" t="s">
        <v>239</v>
      </c>
      <c r="C92" s="1">
        <v>16</v>
      </c>
      <c r="D92" s="1">
        <v>285</v>
      </c>
      <c r="E92" s="1" t="s">
        <v>64</v>
      </c>
      <c r="F92" s="1">
        <v>567</v>
      </c>
      <c r="G92" s="1" t="s">
        <v>74</v>
      </c>
      <c r="H92" s="1">
        <v>43.77</v>
      </c>
      <c r="I92" s="4">
        <v>700.32</v>
      </c>
      <c r="J92" s="11">
        <f t="shared" si="1"/>
        <v>7003.2000000000007</v>
      </c>
      <c r="K92" s="11">
        <f t="shared" si="2"/>
        <v>10</v>
      </c>
      <c r="L92" s="1">
        <v>0.19</v>
      </c>
      <c r="M92" s="1">
        <v>5.75</v>
      </c>
      <c r="N92" s="5">
        <v>0</v>
      </c>
      <c r="O92" s="1"/>
      <c r="P92" s="1">
        <v>19.53</v>
      </c>
      <c r="Q92" s="78">
        <v>6.19</v>
      </c>
      <c r="R92" s="5">
        <v>10</v>
      </c>
      <c r="S92" s="1"/>
      <c r="T92" s="1">
        <v>5.28</v>
      </c>
      <c r="U92" s="1">
        <v>5.19</v>
      </c>
      <c r="V92" s="5">
        <v>0</v>
      </c>
      <c r="W92" s="1"/>
      <c r="X92" s="1">
        <v>0</v>
      </c>
      <c r="Y92" s="2">
        <v>17508</v>
      </c>
      <c r="Z92" s="2">
        <v>9979.56</v>
      </c>
      <c r="AA92" s="1">
        <v>2</v>
      </c>
      <c r="AB92" s="1">
        <v>1</v>
      </c>
      <c r="AC92" s="1">
        <v>0</v>
      </c>
      <c r="AD92" s="1">
        <v>1</v>
      </c>
      <c r="AE92" s="1">
        <v>92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99</v>
      </c>
      <c r="AV92" s="1">
        <v>123</v>
      </c>
      <c r="AW92" s="1">
        <v>107</v>
      </c>
      <c r="AX92" s="1">
        <v>61</v>
      </c>
      <c r="AY92" s="1">
        <v>19</v>
      </c>
      <c r="AZ92" s="1">
        <v>3</v>
      </c>
      <c r="BA92" s="1">
        <v>9</v>
      </c>
      <c r="BB92" s="1">
        <v>6</v>
      </c>
      <c r="BC92" s="1">
        <v>2</v>
      </c>
      <c r="BD92" s="1">
        <v>34</v>
      </c>
      <c r="BE92" s="1">
        <v>18</v>
      </c>
      <c r="BF92" s="1">
        <v>44</v>
      </c>
      <c r="BG92" s="1">
        <v>33</v>
      </c>
      <c r="BH92" s="1">
        <v>23</v>
      </c>
      <c r="BI92" s="1">
        <v>83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ht="20.25" hidden="1">
      <c r="A93" s="1">
        <v>70337</v>
      </c>
      <c r="B93" s="1" t="s">
        <v>208</v>
      </c>
      <c r="C93" s="1">
        <v>12</v>
      </c>
      <c r="D93" s="1">
        <v>285</v>
      </c>
      <c r="E93" s="1" t="s">
        <v>64</v>
      </c>
      <c r="F93" s="1">
        <v>285</v>
      </c>
      <c r="G93" s="1" t="s">
        <v>64</v>
      </c>
      <c r="H93" s="1">
        <v>30.69</v>
      </c>
      <c r="I93" s="4">
        <v>368.28</v>
      </c>
      <c r="J93" s="11">
        <f t="shared" si="1"/>
        <v>0</v>
      </c>
      <c r="K93" s="11">
        <f t="shared" si="2"/>
        <v>0</v>
      </c>
      <c r="L93" s="1">
        <v>5.08</v>
      </c>
      <c r="M93" s="1">
        <v>13.67</v>
      </c>
      <c r="N93" s="5">
        <v>0</v>
      </c>
      <c r="O93" s="1"/>
      <c r="P93" s="1">
        <v>31.5</v>
      </c>
      <c r="Q93" s="78">
        <v>36.83</v>
      </c>
      <c r="R93" s="5">
        <v>0</v>
      </c>
      <c r="S93" s="1"/>
      <c r="T93" s="1">
        <v>6.96</v>
      </c>
      <c r="U93" s="1">
        <v>7.42</v>
      </c>
      <c r="V93" s="5">
        <v>0</v>
      </c>
      <c r="W93" s="1"/>
      <c r="X93" s="1">
        <v>0</v>
      </c>
      <c r="Y93" s="2">
        <v>16035.52</v>
      </c>
      <c r="Z93" s="2">
        <v>19979.189999999999</v>
      </c>
      <c r="AA93" s="1">
        <v>23</v>
      </c>
      <c r="AB93" s="1">
        <v>43</v>
      </c>
      <c r="AC93" s="1">
        <v>8</v>
      </c>
      <c r="AD93" s="1">
        <v>17</v>
      </c>
      <c r="AE93" s="1">
        <v>164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127</v>
      </c>
      <c r="AV93" s="1">
        <v>107</v>
      </c>
      <c r="AW93" s="1">
        <v>147</v>
      </c>
      <c r="AX93" s="1">
        <v>41</v>
      </c>
      <c r="AY93" s="1">
        <v>392</v>
      </c>
      <c r="AZ93" s="1">
        <v>18</v>
      </c>
      <c r="BA93" s="1">
        <v>24</v>
      </c>
      <c r="BB93" s="1">
        <v>0</v>
      </c>
      <c r="BC93" s="1">
        <v>0</v>
      </c>
      <c r="BD93" s="1">
        <v>6</v>
      </c>
      <c r="BE93" s="1">
        <v>32</v>
      </c>
      <c r="BF93" s="1">
        <v>8</v>
      </c>
      <c r="BG93" s="1">
        <v>30</v>
      </c>
      <c r="BH93" s="1">
        <v>35</v>
      </c>
      <c r="BI93" s="1">
        <v>89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ht="20.25">
      <c r="A94" s="1">
        <v>70161</v>
      </c>
      <c r="B94" s="1" t="s">
        <v>289</v>
      </c>
      <c r="C94" s="1">
        <v>16</v>
      </c>
      <c r="D94" s="1">
        <v>285</v>
      </c>
      <c r="E94" s="1" t="s">
        <v>64</v>
      </c>
      <c r="F94" s="1">
        <v>567</v>
      </c>
      <c r="G94" s="1" t="s">
        <v>74</v>
      </c>
      <c r="H94" s="1">
        <v>54.11</v>
      </c>
      <c r="I94" s="4">
        <v>865.76</v>
      </c>
      <c r="J94" s="11">
        <f t="shared" si="1"/>
        <v>4328.8</v>
      </c>
      <c r="K94" s="11">
        <f t="shared" si="2"/>
        <v>5</v>
      </c>
      <c r="L94" s="1">
        <v>5.84</v>
      </c>
      <c r="M94" s="1">
        <v>6.81</v>
      </c>
      <c r="N94" s="5">
        <v>0</v>
      </c>
      <c r="O94" s="1"/>
      <c r="P94" s="1">
        <v>12.5</v>
      </c>
      <c r="Q94" s="78">
        <v>6.63</v>
      </c>
      <c r="R94" s="5">
        <v>5</v>
      </c>
      <c r="S94" s="1"/>
      <c r="T94" s="1">
        <v>1.0900000000000001</v>
      </c>
      <c r="U94" s="1">
        <v>3.5</v>
      </c>
      <c r="V94" s="5">
        <v>0</v>
      </c>
      <c r="W94" s="1"/>
      <c r="X94" s="1">
        <v>0</v>
      </c>
      <c r="Y94" s="2">
        <v>16828.21</v>
      </c>
      <c r="Z94" s="2">
        <v>15800.12</v>
      </c>
      <c r="AA94" s="1">
        <v>35</v>
      </c>
      <c r="AB94" s="1">
        <v>69</v>
      </c>
      <c r="AC94" s="1">
        <v>17</v>
      </c>
      <c r="AD94" s="1">
        <v>14</v>
      </c>
      <c r="AE94" s="1">
        <v>109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57</v>
      </c>
      <c r="AV94" s="1">
        <v>59</v>
      </c>
      <c r="AW94" s="1">
        <v>74</v>
      </c>
      <c r="AX94" s="1">
        <v>49</v>
      </c>
      <c r="AY94" s="1">
        <v>107</v>
      </c>
      <c r="AZ94" s="1">
        <v>2</v>
      </c>
      <c r="BA94" s="1">
        <v>14</v>
      </c>
      <c r="BB94" s="1">
        <v>5</v>
      </c>
      <c r="BC94" s="1">
        <v>2</v>
      </c>
      <c r="BD94" s="1">
        <v>20</v>
      </c>
      <c r="BE94" s="1">
        <v>2</v>
      </c>
      <c r="BF94" s="1">
        <v>17</v>
      </c>
      <c r="BG94" s="1">
        <v>7</v>
      </c>
      <c r="BH94" s="1">
        <v>0</v>
      </c>
      <c r="BI94" s="1">
        <v>56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</row>
    <row r="95" spans="1:66" ht="20.25">
      <c r="A95" s="1">
        <v>70110</v>
      </c>
      <c r="B95" s="1" t="s">
        <v>235</v>
      </c>
      <c r="C95" s="1">
        <v>18</v>
      </c>
      <c r="D95" s="1">
        <v>285</v>
      </c>
      <c r="E95" s="1" t="s">
        <v>64</v>
      </c>
      <c r="F95" s="1">
        <v>567</v>
      </c>
      <c r="G95" s="1" t="s">
        <v>74</v>
      </c>
      <c r="H95" s="1">
        <v>51.52</v>
      </c>
      <c r="I95" s="4">
        <v>927.36</v>
      </c>
      <c r="J95" s="11">
        <f t="shared" si="1"/>
        <v>4636.8</v>
      </c>
      <c r="K95" s="11">
        <f t="shared" si="2"/>
        <v>5</v>
      </c>
      <c r="L95" s="1">
        <v>10.94</v>
      </c>
      <c r="M95" s="1">
        <v>12.83</v>
      </c>
      <c r="N95" s="5">
        <v>0</v>
      </c>
      <c r="O95" s="1"/>
      <c r="P95" s="1">
        <v>9.25</v>
      </c>
      <c r="Q95" s="78">
        <v>15.5</v>
      </c>
      <c r="R95" s="5">
        <v>0</v>
      </c>
      <c r="S95" s="1"/>
      <c r="T95" s="1">
        <v>11.33</v>
      </c>
      <c r="U95" s="1">
        <v>7.56</v>
      </c>
      <c r="V95" s="5">
        <v>5</v>
      </c>
      <c r="W95" s="1"/>
      <c r="X95" s="1">
        <v>0</v>
      </c>
      <c r="Y95" s="2">
        <v>29237.599999999999</v>
      </c>
      <c r="Z95" s="2">
        <v>25399.360000000001</v>
      </c>
      <c r="AA95" s="1">
        <v>35</v>
      </c>
      <c r="AB95" s="1">
        <v>110</v>
      </c>
      <c r="AC95" s="1">
        <v>70</v>
      </c>
      <c r="AD95" s="1">
        <v>74</v>
      </c>
      <c r="AE95" s="1">
        <v>231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63</v>
      </c>
      <c r="AV95" s="1">
        <v>40</v>
      </c>
      <c r="AW95" s="1">
        <v>43</v>
      </c>
      <c r="AX95" s="1">
        <v>41</v>
      </c>
      <c r="AY95" s="1">
        <v>100</v>
      </c>
      <c r="AZ95" s="1">
        <v>12</v>
      </c>
      <c r="BA95" s="1">
        <v>16</v>
      </c>
      <c r="BB95" s="1">
        <v>0</v>
      </c>
      <c r="BC95" s="1">
        <v>0</v>
      </c>
      <c r="BD95" s="1">
        <v>26</v>
      </c>
      <c r="BE95" s="1">
        <v>57</v>
      </c>
      <c r="BF95" s="1">
        <v>44</v>
      </c>
      <c r="BG95" s="1">
        <v>64</v>
      </c>
      <c r="BH95" s="1">
        <v>122</v>
      </c>
      <c r="BI95" s="1">
        <v>136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ht="20.25">
      <c r="A96" s="1">
        <v>70144</v>
      </c>
      <c r="B96" s="1" t="s">
        <v>177</v>
      </c>
      <c r="C96" s="1">
        <v>12</v>
      </c>
      <c r="D96" s="1">
        <v>285</v>
      </c>
      <c r="E96" s="1" t="s">
        <v>64</v>
      </c>
      <c r="F96" s="1">
        <v>567</v>
      </c>
      <c r="G96" s="1" t="s">
        <v>74</v>
      </c>
      <c r="H96" s="1">
        <v>64.44</v>
      </c>
      <c r="I96" s="4">
        <v>773.28</v>
      </c>
      <c r="J96" s="11">
        <f t="shared" si="1"/>
        <v>7732.7999999999993</v>
      </c>
      <c r="K96" s="11">
        <f t="shared" si="2"/>
        <v>10</v>
      </c>
      <c r="L96" s="1">
        <v>7.46</v>
      </c>
      <c r="M96" s="1">
        <v>14.5</v>
      </c>
      <c r="N96" s="5">
        <v>0</v>
      </c>
      <c r="O96" s="1"/>
      <c r="P96" s="1">
        <v>14.67</v>
      </c>
      <c r="Q96" s="78">
        <v>8.5</v>
      </c>
      <c r="R96" s="5">
        <v>5</v>
      </c>
      <c r="S96" s="1"/>
      <c r="T96" s="1">
        <v>17.170000000000002</v>
      </c>
      <c r="U96" s="1">
        <v>14.67</v>
      </c>
      <c r="V96" s="5">
        <v>5</v>
      </c>
      <c r="W96" s="1"/>
      <c r="X96" s="1">
        <v>0</v>
      </c>
      <c r="Y96" s="2">
        <v>30383.46</v>
      </c>
      <c r="Z96" s="2">
        <v>27000.36</v>
      </c>
      <c r="AA96" s="1">
        <v>27</v>
      </c>
      <c r="AB96" s="1">
        <v>26</v>
      </c>
      <c r="AC96" s="1">
        <v>24</v>
      </c>
      <c r="AD96" s="1">
        <v>51</v>
      </c>
      <c r="AE96" s="1">
        <v>174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45</v>
      </c>
      <c r="AV96" s="1">
        <v>119</v>
      </c>
      <c r="AW96" s="1">
        <v>9</v>
      </c>
      <c r="AX96" s="1">
        <v>60</v>
      </c>
      <c r="AY96" s="1">
        <v>43</v>
      </c>
      <c r="AZ96" s="1">
        <v>10</v>
      </c>
      <c r="BA96" s="1">
        <v>0</v>
      </c>
      <c r="BB96" s="1">
        <v>13</v>
      </c>
      <c r="BC96" s="1">
        <v>19</v>
      </c>
      <c r="BD96" s="1">
        <v>26</v>
      </c>
      <c r="BE96" s="1">
        <v>70</v>
      </c>
      <c r="BF96" s="1">
        <v>107</v>
      </c>
      <c r="BG96" s="1">
        <v>54</v>
      </c>
      <c r="BH96" s="1">
        <v>57</v>
      </c>
      <c r="BI96" s="1">
        <v>176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ht="20.25" hidden="1">
      <c r="A97" s="1">
        <v>70069</v>
      </c>
      <c r="B97" s="1" t="s">
        <v>205</v>
      </c>
      <c r="C97" s="1">
        <v>12</v>
      </c>
      <c r="D97" s="1">
        <v>285</v>
      </c>
      <c r="E97" s="1" t="s">
        <v>64</v>
      </c>
      <c r="F97" s="1">
        <v>570</v>
      </c>
      <c r="G97" s="1" t="s">
        <v>72</v>
      </c>
      <c r="H97" s="1">
        <v>74.209999999999994</v>
      </c>
      <c r="I97" s="4">
        <v>890.52</v>
      </c>
      <c r="J97" s="11">
        <f t="shared" si="1"/>
        <v>0</v>
      </c>
      <c r="K97" s="11">
        <f t="shared" si="2"/>
        <v>0</v>
      </c>
      <c r="L97" s="1">
        <v>2.04</v>
      </c>
      <c r="M97" s="1">
        <v>3.92</v>
      </c>
      <c r="N97" s="5">
        <v>0</v>
      </c>
      <c r="O97" s="1"/>
      <c r="P97" s="1">
        <v>3.42</v>
      </c>
      <c r="Q97" s="78">
        <v>2.75</v>
      </c>
      <c r="R97" s="5">
        <v>0</v>
      </c>
      <c r="S97" s="1"/>
      <c r="T97" s="1">
        <v>10.5</v>
      </c>
      <c r="U97" s="1">
        <v>13.25</v>
      </c>
      <c r="V97" s="5">
        <v>0</v>
      </c>
      <c r="W97" s="1"/>
      <c r="X97" s="1">
        <v>0</v>
      </c>
      <c r="Y97" s="2">
        <v>14211.22</v>
      </c>
      <c r="Z97" s="2">
        <v>19294.599999999999</v>
      </c>
      <c r="AA97" s="1">
        <v>1</v>
      </c>
      <c r="AB97" s="1">
        <v>1</v>
      </c>
      <c r="AC97" s="1">
        <v>23</v>
      </c>
      <c r="AD97" s="1">
        <v>0</v>
      </c>
      <c r="AE97" s="1">
        <v>47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6</v>
      </c>
      <c r="AV97" s="1">
        <v>34</v>
      </c>
      <c r="AW97" s="1">
        <v>12</v>
      </c>
      <c r="AX97" s="1">
        <v>5</v>
      </c>
      <c r="AY97" s="1">
        <v>33</v>
      </c>
      <c r="AZ97" s="1">
        <v>2</v>
      </c>
      <c r="BA97" s="1">
        <v>1</v>
      </c>
      <c r="BB97" s="1">
        <v>1</v>
      </c>
      <c r="BC97" s="1">
        <v>0</v>
      </c>
      <c r="BD97" s="1">
        <v>21</v>
      </c>
      <c r="BE97" s="1">
        <v>54</v>
      </c>
      <c r="BF97" s="1">
        <v>18</v>
      </c>
      <c r="BG97" s="1">
        <v>48</v>
      </c>
      <c r="BH97" s="1">
        <v>30</v>
      </c>
      <c r="BI97" s="1">
        <v>159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ht="20.25" hidden="1">
      <c r="A98" s="1">
        <v>70336</v>
      </c>
      <c r="B98" s="1" t="s">
        <v>342</v>
      </c>
      <c r="C98" s="1">
        <v>12</v>
      </c>
      <c r="D98" s="1">
        <v>285</v>
      </c>
      <c r="E98" s="1" t="s">
        <v>64</v>
      </c>
      <c r="F98" s="1">
        <v>285</v>
      </c>
      <c r="G98" s="1" t="s">
        <v>64</v>
      </c>
      <c r="H98" s="1">
        <v>30.69</v>
      </c>
      <c r="I98" s="4">
        <v>368.28</v>
      </c>
      <c r="J98" s="11">
        <f t="shared" si="1"/>
        <v>0</v>
      </c>
      <c r="K98" s="11">
        <f t="shared" si="2"/>
        <v>0</v>
      </c>
      <c r="L98" s="1">
        <v>3.29</v>
      </c>
      <c r="M98" s="1">
        <v>5.08</v>
      </c>
      <c r="N98" s="5">
        <v>0</v>
      </c>
      <c r="O98" s="1"/>
      <c r="P98" s="1">
        <v>28.88</v>
      </c>
      <c r="Q98" s="78">
        <v>28</v>
      </c>
      <c r="R98" s="5">
        <v>0</v>
      </c>
      <c r="S98" s="1"/>
      <c r="T98" s="1">
        <v>5.42</v>
      </c>
      <c r="U98" s="1">
        <v>7.92</v>
      </c>
      <c r="V98" s="5">
        <v>0</v>
      </c>
      <c r="W98" s="1"/>
      <c r="X98" s="1">
        <v>0</v>
      </c>
      <c r="Y98" s="2">
        <v>13841.19</v>
      </c>
      <c r="Z98" s="2">
        <v>10281.15</v>
      </c>
      <c r="AA98" s="1">
        <v>22</v>
      </c>
      <c r="AB98" s="1">
        <v>35</v>
      </c>
      <c r="AC98" s="1">
        <v>0</v>
      </c>
      <c r="AD98" s="1">
        <v>0</v>
      </c>
      <c r="AE98" s="1">
        <v>61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63</v>
      </c>
      <c r="AV98" s="1">
        <v>131</v>
      </c>
      <c r="AW98" s="1">
        <v>150</v>
      </c>
      <c r="AX98" s="1">
        <v>81</v>
      </c>
      <c r="AY98" s="1">
        <v>185</v>
      </c>
      <c r="AZ98" s="1">
        <v>7</v>
      </c>
      <c r="BA98" s="1">
        <v>24</v>
      </c>
      <c r="BB98" s="1">
        <v>0</v>
      </c>
      <c r="BC98" s="1">
        <v>17</v>
      </c>
      <c r="BD98" s="1">
        <v>-6</v>
      </c>
      <c r="BE98" s="1">
        <v>25</v>
      </c>
      <c r="BF98" s="1">
        <v>9</v>
      </c>
      <c r="BG98" s="1">
        <v>21</v>
      </c>
      <c r="BH98" s="1">
        <v>29</v>
      </c>
      <c r="BI98" s="1">
        <v>95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ht="20.25" hidden="1">
      <c r="A99" s="1">
        <v>70142</v>
      </c>
      <c r="B99" s="1" t="s">
        <v>252</v>
      </c>
      <c r="C99" s="1">
        <v>18</v>
      </c>
      <c r="D99" s="1">
        <v>285</v>
      </c>
      <c r="E99" s="1" t="s">
        <v>64</v>
      </c>
      <c r="F99" s="1">
        <v>991</v>
      </c>
      <c r="G99" s="1" t="s">
        <v>141</v>
      </c>
      <c r="H99" s="1">
        <v>64.94</v>
      </c>
      <c r="I99" s="4">
        <v>1168.92</v>
      </c>
      <c r="J99" s="11">
        <f t="shared" si="1"/>
        <v>0</v>
      </c>
      <c r="K99" s="11">
        <f t="shared" si="2"/>
        <v>0</v>
      </c>
      <c r="L99" s="1">
        <v>4.42</v>
      </c>
      <c r="M99" s="1">
        <v>-3.11</v>
      </c>
      <c r="N99" s="5">
        <v>0</v>
      </c>
      <c r="O99" s="1"/>
      <c r="P99" s="1">
        <v>5.81</v>
      </c>
      <c r="Q99" s="78">
        <v>2.78</v>
      </c>
      <c r="R99" s="5">
        <v>0</v>
      </c>
      <c r="S99" s="1"/>
      <c r="T99" s="1">
        <v>1.53</v>
      </c>
      <c r="U99" s="1">
        <v>1</v>
      </c>
      <c r="V99" s="5">
        <v>0</v>
      </c>
      <c r="W99" s="1"/>
      <c r="X99" s="1">
        <v>0</v>
      </c>
      <c r="Y99" s="2">
        <v>13734.81</v>
      </c>
      <c r="Z99" s="2">
        <v>389.64</v>
      </c>
      <c r="AA99" s="1">
        <v>28</v>
      </c>
      <c r="AB99" s="1">
        <v>47</v>
      </c>
      <c r="AC99" s="1">
        <v>20</v>
      </c>
      <c r="AD99" s="1">
        <v>16</v>
      </c>
      <c r="AE99" s="1">
        <v>-56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8</v>
      </c>
      <c r="AV99" s="1">
        <v>13</v>
      </c>
      <c r="AW99" s="1">
        <v>58</v>
      </c>
      <c r="AX99" s="1">
        <v>16</v>
      </c>
      <c r="AY99" s="1">
        <v>51</v>
      </c>
      <c r="AZ99" s="1">
        <v>12</v>
      </c>
      <c r="BA99" s="1">
        <v>9</v>
      </c>
      <c r="BB99" s="1">
        <v>3</v>
      </c>
      <c r="BC99" s="1">
        <v>9</v>
      </c>
      <c r="BD99" s="1">
        <v>-7</v>
      </c>
      <c r="BE99" s="1">
        <v>11</v>
      </c>
      <c r="BF99" s="1">
        <v>15</v>
      </c>
      <c r="BG99" s="1">
        <v>7</v>
      </c>
      <c r="BH99" s="1">
        <v>4</v>
      </c>
      <c r="BI99" s="1">
        <v>18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ht="20.25" hidden="1">
      <c r="A100" s="1">
        <v>70149</v>
      </c>
      <c r="B100" s="1" t="s">
        <v>130</v>
      </c>
      <c r="C100" s="1">
        <v>24</v>
      </c>
      <c r="D100" s="1">
        <v>285</v>
      </c>
      <c r="E100" s="1" t="s">
        <v>64</v>
      </c>
      <c r="F100" s="1">
        <v>570</v>
      </c>
      <c r="G100" s="1" t="s">
        <v>72</v>
      </c>
      <c r="H100" s="1">
        <v>33.04</v>
      </c>
      <c r="I100" s="4">
        <v>792.96</v>
      </c>
      <c r="J100" s="11">
        <f t="shared" si="1"/>
        <v>0</v>
      </c>
      <c r="K100" s="11">
        <f t="shared" si="2"/>
        <v>0</v>
      </c>
      <c r="L100" s="1">
        <v>3.02</v>
      </c>
      <c r="M100" s="1">
        <v>2.67</v>
      </c>
      <c r="N100" s="5">
        <v>0</v>
      </c>
      <c r="O100" s="1"/>
      <c r="P100" s="1">
        <v>9.98</v>
      </c>
      <c r="Q100" s="78">
        <v>6.29</v>
      </c>
      <c r="R100" s="5">
        <v>0</v>
      </c>
      <c r="S100" s="1"/>
      <c r="T100" s="1">
        <v>4.3099999999999996</v>
      </c>
      <c r="U100" s="1">
        <v>11.96</v>
      </c>
      <c r="V100" s="5">
        <v>0</v>
      </c>
      <c r="W100" s="1"/>
      <c r="X100" s="1">
        <v>0</v>
      </c>
      <c r="Y100" s="2">
        <v>13728.12</v>
      </c>
      <c r="Z100" s="2">
        <v>17841.599999999999</v>
      </c>
      <c r="AA100" s="1">
        <v>19</v>
      </c>
      <c r="AB100" s="1">
        <v>36</v>
      </c>
      <c r="AC100" s="1">
        <v>10</v>
      </c>
      <c r="AD100" s="1">
        <v>51</v>
      </c>
      <c r="AE100" s="1">
        <v>64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29</v>
      </c>
      <c r="AV100" s="1">
        <v>74</v>
      </c>
      <c r="AW100" s="1">
        <v>102</v>
      </c>
      <c r="AX100" s="1">
        <v>81</v>
      </c>
      <c r="AY100" s="1">
        <v>151</v>
      </c>
      <c r="AZ100" s="1">
        <v>10</v>
      </c>
      <c r="BA100" s="1">
        <v>7</v>
      </c>
      <c r="BB100" s="1">
        <v>12</v>
      </c>
      <c r="BC100" s="1">
        <v>11</v>
      </c>
      <c r="BD100" s="1">
        <v>38</v>
      </c>
      <c r="BE100" s="1">
        <v>22</v>
      </c>
      <c r="BF100" s="1">
        <v>30</v>
      </c>
      <c r="BG100" s="1">
        <v>52</v>
      </c>
      <c r="BH100" s="1">
        <v>29</v>
      </c>
      <c r="BI100" s="1">
        <v>287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ht="20.25">
      <c r="A101" s="1">
        <v>70154</v>
      </c>
      <c r="B101" s="1" t="s">
        <v>224</v>
      </c>
      <c r="C101" s="1">
        <v>24</v>
      </c>
      <c r="D101" s="1">
        <v>285</v>
      </c>
      <c r="E101" s="1" t="s">
        <v>64</v>
      </c>
      <c r="F101" s="1">
        <v>570</v>
      </c>
      <c r="G101" s="1" t="s">
        <v>72</v>
      </c>
      <c r="H101" s="1">
        <v>34.979999999999997</v>
      </c>
      <c r="I101" s="4">
        <v>839.52</v>
      </c>
      <c r="J101" s="11">
        <f t="shared" si="1"/>
        <v>2518.56</v>
      </c>
      <c r="K101" s="11">
        <f t="shared" si="2"/>
        <v>3</v>
      </c>
      <c r="L101" s="1">
        <v>5.27</v>
      </c>
      <c r="M101" s="1">
        <v>2.21</v>
      </c>
      <c r="N101" s="20">
        <v>3</v>
      </c>
      <c r="O101" s="1"/>
      <c r="P101" s="1">
        <v>4.0199999999999996</v>
      </c>
      <c r="Q101" s="78">
        <v>2.96</v>
      </c>
      <c r="R101" s="5">
        <v>0</v>
      </c>
      <c r="S101" s="1"/>
      <c r="T101" s="1">
        <v>2.9</v>
      </c>
      <c r="U101" s="1">
        <v>4.08</v>
      </c>
      <c r="V101" s="5">
        <v>0</v>
      </c>
      <c r="W101" s="1"/>
      <c r="X101" s="1">
        <v>0</v>
      </c>
      <c r="Y101" s="2">
        <v>10231.65</v>
      </c>
      <c r="Z101" s="2">
        <v>8465.16</v>
      </c>
      <c r="AA101" s="1">
        <v>32</v>
      </c>
      <c r="AB101" s="1">
        <v>36</v>
      </c>
      <c r="AC101" s="1">
        <v>59</v>
      </c>
      <c r="AD101" s="1">
        <v>35</v>
      </c>
      <c r="AE101" s="1">
        <v>53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11</v>
      </c>
      <c r="AV101" s="1">
        <v>5</v>
      </c>
      <c r="AW101" s="1">
        <v>62</v>
      </c>
      <c r="AX101" s="1">
        <v>20</v>
      </c>
      <c r="AY101" s="1">
        <v>71</v>
      </c>
      <c r="AZ101" s="1">
        <v>4</v>
      </c>
      <c r="BA101" s="1">
        <v>0</v>
      </c>
      <c r="BB101" s="1">
        <v>5</v>
      </c>
      <c r="BC101" s="1">
        <v>4</v>
      </c>
      <c r="BD101" s="1">
        <v>20</v>
      </c>
      <c r="BE101" s="1">
        <v>31</v>
      </c>
      <c r="BF101" s="1">
        <v>5</v>
      </c>
      <c r="BG101" s="1">
        <v>36</v>
      </c>
      <c r="BH101" s="1">
        <v>0</v>
      </c>
      <c r="BI101" s="1">
        <v>98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ht="20.25" hidden="1">
      <c r="A102" s="1">
        <v>70008</v>
      </c>
      <c r="B102" s="1" t="s">
        <v>213</v>
      </c>
      <c r="C102" s="1">
        <v>24</v>
      </c>
      <c r="D102" s="1">
        <v>285</v>
      </c>
      <c r="E102" s="1" t="s">
        <v>64</v>
      </c>
      <c r="F102" s="1">
        <v>558</v>
      </c>
      <c r="G102" s="1" t="s">
        <v>67</v>
      </c>
      <c r="H102" s="1">
        <v>39.53</v>
      </c>
      <c r="I102" s="4">
        <v>948.72</v>
      </c>
      <c r="J102" s="11">
        <f t="shared" si="1"/>
        <v>0</v>
      </c>
      <c r="K102" s="11">
        <f t="shared" si="2"/>
        <v>0</v>
      </c>
      <c r="L102" s="1">
        <v>4.4000000000000004</v>
      </c>
      <c r="M102" s="1">
        <v>7.54</v>
      </c>
      <c r="N102" s="5">
        <v>0</v>
      </c>
      <c r="O102" s="1"/>
      <c r="P102" s="1">
        <v>8.06</v>
      </c>
      <c r="Q102" s="78">
        <v>3.67</v>
      </c>
      <c r="R102" s="5">
        <v>0</v>
      </c>
      <c r="S102" s="1"/>
      <c r="T102" s="1">
        <v>1.9</v>
      </c>
      <c r="U102" s="1">
        <v>6.75</v>
      </c>
      <c r="V102" s="5">
        <v>0</v>
      </c>
      <c r="W102" s="1"/>
      <c r="X102" s="1">
        <v>0</v>
      </c>
      <c r="Y102" s="2">
        <v>13618.08</v>
      </c>
      <c r="Z102" s="2">
        <v>18934.87</v>
      </c>
      <c r="AA102" s="1">
        <v>37</v>
      </c>
      <c r="AB102" s="1">
        <v>41</v>
      </c>
      <c r="AC102" s="1">
        <v>38</v>
      </c>
      <c r="AD102" s="1">
        <v>20</v>
      </c>
      <c r="AE102" s="1">
        <v>181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54</v>
      </c>
      <c r="AV102" s="1">
        <v>37</v>
      </c>
      <c r="AW102" s="1">
        <v>83</v>
      </c>
      <c r="AX102" s="1">
        <v>42</v>
      </c>
      <c r="AY102" s="1">
        <v>91</v>
      </c>
      <c r="AZ102" s="1">
        <v>9</v>
      </c>
      <c r="BA102" s="1">
        <v>2</v>
      </c>
      <c r="BB102" s="1">
        <v>5</v>
      </c>
      <c r="BC102" s="1">
        <v>4</v>
      </c>
      <c r="BD102" s="1">
        <v>45</v>
      </c>
      <c r="BE102" s="1">
        <v>31</v>
      </c>
      <c r="BF102" s="1">
        <v>9</v>
      </c>
      <c r="BG102" s="1">
        <v>6</v>
      </c>
      <c r="BH102" s="1">
        <v>8</v>
      </c>
      <c r="BI102" s="1">
        <v>162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ht="20.25">
      <c r="A103" s="1">
        <v>70027</v>
      </c>
      <c r="B103" s="1" t="s">
        <v>164</v>
      </c>
      <c r="C103" s="1">
        <v>24</v>
      </c>
      <c r="D103" s="1">
        <v>285</v>
      </c>
      <c r="E103" s="1" t="s">
        <v>64</v>
      </c>
      <c r="F103" s="1">
        <v>558</v>
      </c>
      <c r="G103" s="1" t="s">
        <v>67</v>
      </c>
      <c r="H103" s="1">
        <v>41.93</v>
      </c>
      <c r="I103" s="4">
        <v>1006.32</v>
      </c>
      <c r="J103" s="11">
        <f t="shared" si="1"/>
        <v>5031.6000000000004</v>
      </c>
      <c r="K103" s="11">
        <f t="shared" si="2"/>
        <v>5</v>
      </c>
      <c r="L103" s="1">
        <v>11.17</v>
      </c>
      <c r="M103" s="1">
        <v>9.7100000000000009</v>
      </c>
      <c r="N103" s="5">
        <v>0</v>
      </c>
      <c r="O103" s="1"/>
      <c r="P103" s="1">
        <v>19.71</v>
      </c>
      <c r="Q103" s="78">
        <v>12.29</v>
      </c>
      <c r="R103" s="5">
        <v>5</v>
      </c>
      <c r="S103" s="1"/>
      <c r="T103" s="1">
        <v>6.19</v>
      </c>
      <c r="U103" s="1">
        <v>12.83</v>
      </c>
      <c r="V103" s="5">
        <v>0</v>
      </c>
      <c r="W103" s="1"/>
      <c r="X103" s="1">
        <v>0</v>
      </c>
      <c r="Y103" s="2">
        <v>37296.74</v>
      </c>
      <c r="Z103" s="2">
        <v>38617.53</v>
      </c>
      <c r="AA103" s="1">
        <v>110</v>
      </c>
      <c r="AB103" s="1">
        <v>77</v>
      </c>
      <c r="AC103" s="1">
        <v>92</v>
      </c>
      <c r="AD103" s="1">
        <v>55</v>
      </c>
      <c r="AE103" s="1">
        <v>233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119</v>
      </c>
      <c r="AV103" s="1">
        <v>152</v>
      </c>
      <c r="AW103" s="1">
        <v>170</v>
      </c>
      <c r="AX103" s="1">
        <v>150</v>
      </c>
      <c r="AY103" s="1">
        <v>320</v>
      </c>
      <c r="AZ103" s="1">
        <v>7</v>
      </c>
      <c r="BA103" s="1">
        <v>14</v>
      </c>
      <c r="BB103" s="1">
        <v>12</v>
      </c>
      <c r="BC103" s="1">
        <v>14</v>
      </c>
      <c r="BD103" s="1">
        <v>60</v>
      </c>
      <c r="BE103" s="1">
        <v>50</v>
      </c>
      <c r="BF103" s="1">
        <v>62</v>
      </c>
      <c r="BG103" s="1">
        <v>64</v>
      </c>
      <c r="BH103" s="1">
        <v>7</v>
      </c>
      <c r="BI103" s="1">
        <v>308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</row>
    <row r="104" spans="1:66" ht="20.25" hidden="1">
      <c r="A104" s="1">
        <v>70066</v>
      </c>
      <c r="B104" s="1" t="s">
        <v>228</v>
      </c>
      <c r="C104" s="1">
        <v>25</v>
      </c>
      <c r="D104" s="1">
        <v>285</v>
      </c>
      <c r="E104" s="1" t="s">
        <v>64</v>
      </c>
      <c r="F104" s="1">
        <v>35</v>
      </c>
      <c r="G104" s="1" t="s">
        <v>76</v>
      </c>
      <c r="H104" s="1">
        <v>42.86</v>
      </c>
      <c r="I104" s="4">
        <v>1071.5</v>
      </c>
      <c r="J104" s="11">
        <f t="shared" si="1"/>
        <v>0</v>
      </c>
      <c r="K104" s="11">
        <f t="shared" si="2"/>
        <v>0</v>
      </c>
      <c r="L104" s="1">
        <v>0.28000000000000003</v>
      </c>
      <c r="M104" s="1">
        <v>3.2</v>
      </c>
      <c r="N104" s="5">
        <v>0</v>
      </c>
      <c r="O104" s="1"/>
      <c r="P104" s="1">
        <v>8.08</v>
      </c>
      <c r="Q104" s="78">
        <v>5.88</v>
      </c>
      <c r="R104" s="5">
        <v>0</v>
      </c>
      <c r="S104" s="1"/>
      <c r="T104" s="1">
        <v>4.24</v>
      </c>
      <c r="U104" s="1">
        <v>3.68</v>
      </c>
      <c r="V104" s="5">
        <v>0</v>
      </c>
      <c r="W104" s="1"/>
      <c r="X104" s="1">
        <v>0</v>
      </c>
      <c r="Y104" s="2">
        <v>13500.9</v>
      </c>
      <c r="Z104" s="2">
        <v>14015.22</v>
      </c>
      <c r="AA104" s="1">
        <v>5</v>
      </c>
      <c r="AB104" s="1">
        <v>2</v>
      </c>
      <c r="AC104" s="1">
        <v>0</v>
      </c>
      <c r="AD104" s="1">
        <v>2</v>
      </c>
      <c r="AE104" s="1">
        <v>80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47</v>
      </c>
      <c r="AV104" s="1">
        <v>42</v>
      </c>
      <c r="AW104" s="1">
        <v>81</v>
      </c>
      <c r="AX104" s="1">
        <v>56</v>
      </c>
      <c r="AY104" s="1">
        <v>147</v>
      </c>
      <c r="AZ104" s="1">
        <v>16</v>
      </c>
      <c r="BA104" s="1">
        <v>4</v>
      </c>
      <c r="BB104" s="1">
        <v>6</v>
      </c>
      <c r="BC104" s="1">
        <v>2</v>
      </c>
      <c r="BD104" s="1">
        <v>8</v>
      </c>
      <c r="BE104" s="1">
        <v>65</v>
      </c>
      <c r="BF104" s="1">
        <v>31</v>
      </c>
      <c r="BG104" s="1">
        <v>10</v>
      </c>
      <c r="BH104" s="1">
        <v>31</v>
      </c>
      <c r="BI104" s="1">
        <v>92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</row>
    <row r="105" spans="1:66" ht="20.25">
      <c r="A105" s="1">
        <v>70026</v>
      </c>
      <c r="B105" s="1" t="s">
        <v>143</v>
      </c>
      <c r="C105" s="1">
        <v>18</v>
      </c>
      <c r="D105" s="1">
        <v>285</v>
      </c>
      <c r="E105" s="1" t="s">
        <v>64</v>
      </c>
      <c r="F105" s="1">
        <v>558</v>
      </c>
      <c r="G105" s="1" t="s">
        <v>67</v>
      </c>
      <c r="H105" s="1">
        <v>49.07</v>
      </c>
      <c r="I105" s="4">
        <v>883.26</v>
      </c>
      <c r="J105" s="11">
        <f t="shared" si="1"/>
        <v>4416.3</v>
      </c>
      <c r="K105" s="11">
        <f t="shared" si="2"/>
        <v>5</v>
      </c>
      <c r="L105" s="1">
        <v>5.5</v>
      </c>
      <c r="M105" s="1">
        <v>1.33</v>
      </c>
      <c r="N105" s="20">
        <v>5</v>
      </c>
      <c r="O105" s="1"/>
      <c r="P105" s="1">
        <v>9.14</v>
      </c>
      <c r="Q105" s="78">
        <v>12</v>
      </c>
      <c r="R105" s="5">
        <v>0</v>
      </c>
      <c r="S105" s="1"/>
      <c r="T105" s="1">
        <v>1.86</v>
      </c>
      <c r="U105" s="1">
        <v>6.72</v>
      </c>
      <c r="V105" s="5">
        <v>0</v>
      </c>
      <c r="W105" s="1"/>
      <c r="X105" s="1">
        <v>0</v>
      </c>
      <c r="Y105" s="2">
        <v>14573.79</v>
      </c>
      <c r="Z105" s="2">
        <v>15604.26</v>
      </c>
      <c r="AA105" s="1">
        <v>51</v>
      </c>
      <c r="AB105" s="1">
        <v>33</v>
      </c>
      <c r="AC105" s="1">
        <v>30</v>
      </c>
      <c r="AD105" s="1">
        <v>3</v>
      </c>
      <c r="AE105" s="1">
        <v>24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24</v>
      </c>
      <c r="AV105" s="1">
        <v>85</v>
      </c>
      <c r="AW105" s="1">
        <v>64</v>
      </c>
      <c r="AX105" s="1">
        <v>52</v>
      </c>
      <c r="AY105" s="1">
        <v>144</v>
      </c>
      <c r="AZ105" s="1">
        <v>2</v>
      </c>
      <c r="BA105" s="1">
        <v>2</v>
      </c>
      <c r="BB105" s="1">
        <v>4</v>
      </c>
      <c r="BC105" s="1">
        <v>2</v>
      </c>
      <c r="BD105" s="1">
        <v>29</v>
      </c>
      <c r="BE105" s="1">
        <v>0</v>
      </c>
      <c r="BF105" s="1">
        <v>21</v>
      </c>
      <c r="BG105" s="1">
        <v>23</v>
      </c>
      <c r="BH105" s="1">
        <v>0</v>
      </c>
      <c r="BI105" s="1">
        <v>121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ht="20.25">
      <c r="A106" s="1">
        <v>70229</v>
      </c>
      <c r="B106" s="1" t="s">
        <v>199</v>
      </c>
      <c r="C106" s="1">
        <v>3</v>
      </c>
      <c r="D106" s="1">
        <v>285</v>
      </c>
      <c r="E106" s="1" t="s">
        <v>64</v>
      </c>
      <c r="F106" s="1">
        <v>567</v>
      </c>
      <c r="G106" s="1" t="s">
        <v>74</v>
      </c>
      <c r="H106" s="1">
        <v>307.61</v>
      </c>
      <c r="I106" s="4">
        <v>922.83</v>
      </c>
      <c r="J106" s="11">
        <f t="shared" si="1"/>
        <v>4614.1500000000005</v>
      </c>
      <c r="K106" s="11">
        <f t="shared" si="2"/>
        <v>5</v>
      </c>
      <c r="L106" s="1">
        <v>9.5</v>
      </c>
      <c r="M106" s="1">
        <v>7</v>
      </c>
      <c r="N106" s="5">
        <v>0</v>
      </c>
      <c r="O106" s="1"/>
      <c r="P106" s="1">
        <v>10.33</v>
      </c>
      <c r="Q106" s="78">
        <v>4</v>
      </c>
      <c r="R106" s="5">
        <v>5</v>
      </c>
      <c r="S106" s="1"/>
      <c r="T106" s="1">
        <v>2.83</v>
      </c>
      <c r="U106" s="1">
        <v>6.67</v>
      </c>
      <c r="V106" s="5">
        <v>0</v>
      </c>
      <c r="W106" s="1"/>
      <c r="X106" s="1">
        <v>0</v>
      </c>
      <c r="Y106" s="2">
        <v>20917.48</v>
      </c>
      <c r="Z106" s="2">
        <v>13842.45</v>
      </c>
      <c r="AA106" s="1">
        <v>7</v>
      </c>
      <c r="AB106" s="1">
        <v>9</v>
      </c>
      <c r="AC106" s="1">
        <v>9</v>
      </c>
      <c r="AD106" s="1">
        <v>16</v>
      </c>
      <c r="AE106" s="1">
        <v>21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9</v>
      </c>
      <c r="AV106" s="1">
        <v>11</v>
      </c>
      <c r="AW106" s="1">
        <v>12</v>
      </c>
      <c r="AX106" s="1">
        <v>4</v>
      </c>
      <c r="AY106" s="1">
        <v>4</v>
      </c>
      <c r="AZ106" s="1">
        <v>0</v>
      </c>
      <c r="BA106" s="1">
        <v>0</v>
      </c>
      <c r="BB106" s="1">
        <v>2</v>
      </c>
      <c r="BC106" s="1">
        <v>1</v>
      </c>
      <c r="BD106" s="1">
        <v>0</v>
      </c>
      <c r="BE106" s="1">
        <v>4</v>
      </c>
      <c r="BF106" s="1">
        <v>6</v>
      </c>
      <c r="BG106" s="1">
        <v>1</v>
      </c>
      <c r="BH106" s="1">
        <v>1</v>
      </c>
      <c r="BI106" s="1">
        <v>20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ht="20.25">
      <c r="A107" s="1">
        <v>70135</v>
      </c>
      <c r="B107" s="1" t="s">
        <v>80</v>
      </c>
      <c r="C107" s="1">
        <v>15</v>
      </c>
      <c r="D107" s="1">
        <v>285</v>
      </c>
      <c r="E107" s="1" t="s">
        <v>64</v>
      </c>
      <c r="F107" s="1">
        <v>567</v>
      </c>
      <c r="G107" s="1" t="s">
        <v>74</v>
      </c>
      <c r="H107" s="1">
        <v>50.82</v>
      </c>
      <c r="I107" s="4">
        <v>762.3</v>
      </c>
      <c r="J107" s="11">
        <f t="shared" si="1"/>
        <v>19057.5</v>
      </c>
      <c r="K107" s="11">
        <f t="shared" si="2"/>
        <v>25</v>
      </c>
      <c r="L107" s="1">
        <v>17.53</v>
      </c>
      <c r="M107" s="1">
        <v>9.6</v>
      </c>
      <c r="N107" s="20">
        <v>5</v>
      </c>
      <c r="O107" s="1"/>
      <c r="P107" s="1">
        <v>26.13</v>
      </c>
      <c r="Q107" s="78">
        <v>2.5299999999999998</v>
      </c>
      <c r="R107" s="5">
        <v>20</v>
      </c>
      <c r="S107" s="1"/>
      <c r="T107" s="1">
        <v>11.47</v>
      </c>
      <c r="U107" s="1">
        <v>15.93</v>
      </c>
      <c r="V107" s="5">
        <v>0</v>
      </c>
      <c r="W107" s="1"/>
      <c r="X107" s="1">
        <v>0</v>
      </c>
      <c r="Y107" s="2">
        <v>42028.14</v>
      </c>
      <c r="Z107" s="2">
        <v>24901.8</v>
      </c>
      <c r="AA107" s="1">
        <v>130</v>
      </c>
      <c r="AB107" s="1">
        <v>46</v>
      </c>
      <c r="AC107" s="1">
        <v>75</v>
      </c>
      <c r="AD107" s="1">
        <v>70</v>
      </c>
      <c r="AE107" s="1">
        <v>144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142</v>
      </c>
      <c r="AV107" s="1">
        <v>94</v>
      </c>
      <c r="AW107" s="1">
        <v>83</v>
      </c>
      <c r="AX107" s="1">
        <v>135</v>
      </c>
      <c r="AY107" s="1">
        <v>70</v>
      </c>
      <c r="AZ107" s="1">
        <v>30</v>
      </c>
      <c r="BA107" s="1">
        <v>20</v>
      </c>
      <c r="BB107" s="1">
        <v>10</v>
      </c>
      <c r="BC107" s="1">
        <v>5</v>
      </c>
      <c r="BD107" s="1">
        <v>37</v>
      </c>
      <c r="BE107" s="1">
        <v>86</v>
      </c>
      <c r="BF107" s="1">
        <v>43</v>
      </c>
      <c r="BG107" s="1">
        <v>80</v>
      </c>
      <c r="BH107" s="1">
        <v>-31</v>
      </c>
      <c r="BI107" s="1">
        <v>239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ht="20.25" hidden="1">
      <c r="A108" s="1">
        <v>70275</v>
      </c>
      <c r="B108" s="1" t="s">
        <v>161</v>
      </c>
      <c r="C108" s="1">
        <v>32</v>
      </c>
      <c r="D108" s="1">
        <v>285</v>
      </c>
      <c r="E108" s="1" t="s">
        <v>64</v>
      </c>
      <c r="F108" s="1">
        <v>573</v>
      </c>
      <c r="G108" s="1" t="s">
        <v>87</v>
      </c>
      <c r="H108" s="1">
        <v>33.270000000000003</v>
      </c>
      <c r="I108" s="4">
        <v>1064.6400000000001</v>
      </c>
      <c r="J108" s="11">
        <f t="shared" si="1"/>
        <v>0</v>
      </c>
      <c r="K108" s="11">
        <f t="shared" si="2"/>
        <v>0</v>
      </c>
      <c r="L108" s="1">
        <v>2</v>
      </c>
      <c r="M108" s="1">
        <v>5.03</v>
      </c>
      <c r="N108" s="5">
        <v>0</v>
      </c>
      <c r="O108" s="1"/>
      <c r="P108" s="1">
        <v>7.5</v>
      </c>
      <c r="Q108" s="78">
        <v>4.38</v>
      </c>
      <c r="R108" s="5">
        <v>0</v>
      </c>
      <c r="S108" s="1"/>
      <c r="T108" s="1">
        <v>2.41</v>
      </c>
      <c r="U108" s="1">
        <v>0</v>
      </c>
      <c r="V108" s="5">
        <v>0</v>
      </c>
      <c r="W108" s="1">
        <v>0</v>
      </c>
      <c r="X108" s="1">
        <v>0</v>
      </c>
      <c r="Y108" s="2">
        <v>12675.87</v>
      </c>
      <c r="Z108" s="2">
        <v>14605.53</v>
      </c>
      <c r="AA108" s="1">
        <v>34</v>
      </c>
      <c r="AB108" s="1">
        <v>27</v>
      </c>
      <c r="AC108" s="1">
        <v>8</v>
      </c>
      <c r="AD108" s="1">
        <v>17</v>
      </c>
      <c r="AE108" s="1">
        <v>161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46</v>
      </c>
      <c r="AV108" s="1">
        <v>119</v>
      </c>
      <c r="AW108" s="1">
        <v>77</v>
      </c>
      <c r="AX108" s="1">
        <v>46</v>
      </c>
      <c r="AY108" s="1">
        <v>142</v>
      </c>
      <c r="AZ108" s="1">
        <v>16</v>
      </c>
      <c r="BA108" s="1">
        <v>8</v>
      </c>
      <c r="BB108" s="1">
        <v>9</v>
      </c>
      <c r="BC108" s="1">
        <v>11</v>
      </c>
      <c r="BD108" s="1">
        <v>58</v>
      </c>
      <c r="BE108" s="1">
        <v>15</v>
      </c>
      <c r="BF108" s="1">
        <v>50</v>
      </c>
      <c r="BG108" s="1">
        <v>28</v>
      </c>
      <c r="BH108" s="1">
        <v>18</v>
      </c>
      <c r="BI108" s="1">
        <v>78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ht="20.25">
      <c r="A109" s="1">
        <v>70137</v>
      </c>
      <c r="B109" s="1" t="s">
        <v>152</v>
      </c>
      <c r="C109" s="1">
        <v>12</v>
      </c>
      <c r="D109" s="1">
        <v>285</v>
      </c>
      <c r="E109" s="1" t="s">
        <v>64</v>
      </c>
      <c r="F109" s="1">
        <v>567</v>
      </c>
      <c r="G109" s="1" t="s">
        <v>74</v>
      </c>
      <c r="H109" s="1">
        <v>78.930000000000007</v>
      </c>
      <c r="I109" s="4">
        <v>947.16</v>
      </c>
      <c r="J109" s="11">
        <f t="shared" si="1"/>
        <v>23679</v>
      </c>
      <c r="K109" s="11">
        <f t="shared" si="2"/>
        <v>25</v>
      </c>
      <c r="L109" s="1">
        <v>15.38</v>
      </c>
      <c r="M109" s="1">
        <v>18.670000000000002</v>
      </c>
      <c r="N109" s="5">
        <v>0</v>
      </c>
      <c r="O109" s="1"/>
      <c r="P109" s="1">
        <v>38.04</v>
      </c>
      <c r="Q109" s="78">
        <v>17.420000000000002</v>
      </c>
      <c r="R109" s="5">
        <v>15</v>
      </c>
      <c r="S109" s="1"/>
      <c r="T109" s="1">
        <v>13.04</v>
      </c>
      <c r="U109" s="1">
        <v>4.33</v>
      </c>
      <c r="V109" s="5">
        <v>10</v>
      </c>
      <c r="W109" s="1"/>
      <c r="X109" s="1">
        <v>0</v>
      </c>
      <c r="Y109" s="2">
        <v>62946.68</v>
      </c>
      <c r="Z109" s="2">
        <v>42069.69</v>
      </c>
      <c r="AA109" s="1">
        <v>90</v>
      </c>
      <c r="AB109" s="1">
        <v>61</v>
      </c>
      <c r="AC109" s="1">
        <v>27</v>
      </c>
      <c r="AD109" s="1">
        <v>74</v>
      </c>
      <c r="AE109" s="1">
        <v>224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124</v>
      </c>
      <c r="AV109" s="1">
        <v>125</v>
      </c>
      <c r="AW109" s="1">
        <v>145</v>
      </c>
      <c r="AX109" s="1">
        <v>57</v>
      </c>
      <c r="AY109" s="1">
        <v>253</v>
      </c>
      <c r="AZ109" s="1">
        <v>38</v>
      </c>
      <c r="BA109" s="1">
        <v>57</v>
      </c>
      <c r="BB109" s="1">
        <v>23</v>
      </c>
      <c r="BC109" s="1">
        <v>14</v>
      </c>
      <c r="BD109" s="1">
        <v>4</v>
      </c>
      <c r="BE109" s="1">
        <v>44</v>
      </c>
      <c r="BF109" s="1">
        <v>61</v>
      </c>
      <c r="BG109" s="1">
        <v>77</v>
      </c>
      <c r="BH109" s="1">
        <v>10</v>
      </c>
      <c r="BI109" s="1">
        <v>52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ht="20.25">
      <c r="A110" s="1">
        <v>70100</v>
      </c>
      <c r="B110" s="1" t="s">
        <v>91</v>
      </c>
      <c r="C110" s="1">
        <v>16</v>
      </c>
      <c r="D110" s="1">
        <v>285</v>
      </c>
      <c r="E110" s="1" t="s">
        <v>64</v>
      </c>
      <c r="F110" s="1">
        <v>567</v>
      </c>
      <c r="G110" s="1" t="s">
        <v>74</v>
      </c>
      <c r="H110" s="1">
        <v>42.32</v>
      </c>
      <c r="I110" s="4">
        <v>677.12</v>
      </c>
      <c r="J110" s="11">
        <f t="shared" si="1"/>
        <v>27084.799999999999</v>
      </c>
      <c r="K110" s="11">
        <f t="shared" si="2"/>
        <v>40</v>
      </c>
      <c r="L110" s="1">
        <v>101.34</v>
      </c>
      <c r="M110" s="1">
        <v>40</v>
      </c>
      <c r="N110" s="20">
        <v>40</v>
      </c>
      <c r="O110" s="1"/>
      <c r="P110" s="1">
        <v>98.31</v>
      </c>
      <c r="Q110" s="78">
        <v>60.75</v>
      </c>
      <c r="R110" s="5">
        <v>0</v>
      </c>
      <c r="S110" s="1" t="s">
        <v>81</v>
      </c>
      <c r="T110" s="1">
        <v>76.44</v>
      </c>
      <c r="U110" s="1">
        <v>108.81</v>
      </c>
      <c r="V110" s="5">
        <v>0</v>
      </c>
      <c r="W110" s="1"/>
      <c r="X110" s="1">
        <v>0</v>
      </c>
      <c r="Y110" s="2">
        <v>186948.6</v>
      </c>
      <c r="Z110" s="2">
        <v>146342.56</v>
      </c>
      <c r="AA110" s="1">
        <v>663</v>
      </c>
      <c r="AB110" s="1">
        <v>563</v>
      </c>
      <c r="AC110" s="1">
        <v>424</v>
      </c>
      <c r="AD110" s="1">
        <v>506</v>
      </c>
      <c r="AE110" s="1">
        <v>640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382</v>
      </c>
      <c r="AV110" s="1">
        <v>510</v>
      </c>
      <c r="AW110" s="1">
        <v>485</v>
      </c>
      <c r="AX110" s="1">
        <v>442</v>
      </c>
      <c r="AY110" s="1">
        <v>1058</v>
      </c>
      <c r="AZ110" s="1">
        <v>85</v>
      </c>
      <c r="BA110" s="1">
        <v>48</v>
      </c>
      <c r="BB110" s="1">
        <v>82</v>
      </c>
      <c r="BC110" s="1">
        <v>78</v>
      </c>
      <c r="BD110" s="1">
        <v>19</v>
      </c>
      <c r="BE110" s="1">
        <v>603</v>
      </c>
      <c r="BF110" s="1">
        <v>509</v>
      </c>
      <c r="BG110" s="1">
        <v>356</v>
      </c>
      <c r="BH110" s="1">
        <v>19</v>
      </c>
      <c r="BI110" s="1">
        <v>1741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ht="20.25">
      <c r="A111" s="1">
        <v>70233</v>
      </c>
      <c r="B111" s="1" t="s">
        <v>216</v>
      </c>
      <c r="C111" s="1">
        <v>12</v>
      </c>
      <c r="D111" s="1">
        <v>285</v>
      </c>
      <c r="E111" s="1" t="s">
        <v>64</v>
      </c>
      <c r="F111" s="1">
        <v>557</v>
      </c>
      <c r="G111" s="1" t="s">
        <v>69</v>
      </c>
      <c r="H111" s="1">
        <v>77.78</v>
      </c>
      <c r="I111" s="4">
        <v>933.36</v>
      </c>
      <c r="J111" s="11">
        <f t="shared" si="1"/>
        <v>37334.400000000001</v>
      </c>
      <c r="K111" s="11">
        <f t="shared" si="2"/>
        <v>40</v>
      </c>
      <c r="L111" s="1">
        <v>7.62</v>
      </c>
      <c r="M111" s="1">
        <v>2.92</v>
      </c>
      <c r="N111" s="5">
        <v>5</v>
      </c>
      <c r="O111" s="1"/>
      <c r="P111" s="1">
        <v>11.29</v>
      </c>
      <c r="Q111" s="78">
        <v>1.25</v>
      </c>
      <c r="R111" s="5">
        <v>10</v>
      </c>
      <c r="S111" s="1"/>
      <c r="T111" s="1">
        <v>15.25</v>
      </c>
      <c r="U111" s="1">
        <v>0</v>
      </c>
      <c r="V111" s="5">
        <v>25</v>
      </c>
      <c r="W111" s="1"/>
      <c r="X111" s="1">
        <v>0</v>
      </c>
      <c r="Y111" s="2">
        <v>31889.8</v>
      </c>
      <c r="Z111" s="2">
        <v>6766.86</v>
      </c>
      <c r="AA111" s="1">
        <v>37</v>
      </c>
      <c r="AB111" s="1">
        <v>51</v>
      </c>
      <c r="AC111" s="1">
        <v>21</v>
      </c>
      <c r="AD111" s="1">
        <v>16</v>
      </c>
      <c r="AE111" s="1">
        <v>35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62</v>
      </c>
      <c r="AV111" s="1">
        <v>61</v>
      </c>
      <c r="AW111" s="1">
        <v>15</v>
      </c>
      <c r="AX111" s="1">
        <v>12</v>
      </c>
      <c r="AY111" s="1">
        <v>23</v>
      </c>
      <c r="AZ111" s="1">
        <v>6</v>
      </c>
      <c r="BA111" s="1">
        <v>11</v>
      </c>
      <c r="BB111" s="1">
        <v>6</v>
      </c>
      <c r="BC111" s="1">
        <v>9</v>
      </c>
      <c r="BD111" s="1">
        <v>29</v>
      </c>
      <c r="BE111" s="1">
        <v>129</v>
      </c>
      <c r="BF111" s="1">
        <v>63</v>
      </c>
      <c r="BG111" s="1">
        <v>19</v>
      </c>
      <c r="BH111" s="1">
        <v>7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ht="20.25" hidden="1">
      <c r="A112" s="1">
        <v>76001</v>
      </c>
      <c r="B112" s="1" t="s">
        <v>247</v>
      </c>
      <c r="C112" s="1">
        <v>30</v>
      </c>
      <c r="D112" s="1">
        <v>285</v>
      </c>
      <c r="E112" s="1" t="s">
        <v>64</v>
      </c>
      <c r="F112" s="1">
        <v>558</v>
      </c>
      <c r="G112" s="1" t="s">
        <v>67</v>
      </c>
      <c r="H112" s="1">
        <v>14.71</v>
      </c>
      <c r="I112" s="4">
        <v>441.3</v>
      </c>
      <c r="J112" s="11">
        <f t="shared" si="1"/>
        <v>0</v>
      </c>
      <c r="K112" s="11">
        <f t="shared" si="2"/>
        <v>0</v>
      </c>
      <c r="L112" s="1">
        <v>6.13</v>
      </c>
      <c r="M112" s="1">
        <v>5.03</v>
      </c>
      <c r="N112" s="5">
        <v>0</v>
      </c>
      <c r="O112" s="1"/>
      <c r="P112" s="1">
        <v>16.72</v>
      </c>
      <c r="Q112" s="78">
        <v>15.33</v>
      </c>
      <c r="R112" s="5">
        <v>0</v>
      </c>
      <c r="S112" s="1"/>
      <c r="T112" s="1">
        <v>2.0299999999999998</v>
      </c>
      <c r="U112" s="1">
        <v>2</v>
      </c>
      <c r="V112" s="5">
        <v>0</v>
      </c>
      <c r="W112" s="1"/>
      <c r="X112" s="1">
        <v>0</v>
      </c>
      <c r="Y112" s="2">
        <v>10981.02</v>
      </c>
      <c r="Z112" s="2">
        <v>8119.92</v>
      </c>
      <c r="AA112" s="1">
        <v>59</v>
      </c>
      <c r="AB112" s="1">
        <v>0</v>
      </c>
      <c r="AC112" s="1">
        <v>104</v>
      </c>
      <c r="AD112" s="1">
        <v>42</v>
      </c>
      <c r="AE112" s="1">
        <v>151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143</v>
      </c>
      <c r="AV112" s="1">
        <v>156</v>
      </c>
      <c r="AW112" s="1">
        <v>225</v>
      </c>
      <c r="AX112" s="1">
        <v>80</v>
      </c>
      <c r="AY112" s="1">
        <v>334</v>
      </c>
      <c r="AZ112" s="1">
        <v>8</v>
      </c>
      <c r="BA112" s="1">
        <v>15</v>
      </c>
      <c r="BB112" s="1">
        <v>0</v>
      </c>
      <c r="BC112" s="1">
        <v>0</v>
      </c>
      <c r="BD112" s="1">
        <v>7</v>
      </c>
      <c r="BE112" s="1">
        <v>0</v>
      </c>
      <c r="BF112" s="1">
        <v>0</v>
      </c>
      <c r="BG112" s="1">
        <v>51</v>
      </c>
      <c r="BH112" s="1">
        <v>20</v>
      </c>
      <c r="BI112" s="1">
        <v>60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</row>
    <row r="113" spans="1:66" ht="20.25" hidden="1">
      <c r="A113" s="1">
        <v>70160</v>
      </c>
      <c r="B113" s="1" t="s">
        <v>172</v>
      </c>
      <c r="C113" s="1">
        <v>16</v>
      </c>
      <c r="D113" s="1">
        <v>285</v>
      </c>
      <c r="E113" s="1" t="s">
        <v>64</v>
      </c>
      <c r="F113" s="1">
        <v>558</v>
      </c>
      <c r="G113" s="1" t="s">
        <v>67</v>
      </c>
      <c r="H113" s="1">
        <v>77.67</v>
      </c>
      <c r="I113" s="4">
        <v>1242.72</v>
      </c>
      <c r="J113" s="11">
        <f t="shared" si="1"/>
        <v>0</v>
      </c>
      <c r="K113" s="11">
        <f t="shared" si="2"/>
        <v>0</v>
      </c>
      <c r="L113" s="1">
        <v>0.59</v>
      </c>
      <c r="M113" s="1">
        <v>1.56</v>
      </c>
      <c r="N113" s="5">
        <v>0</v>
      </c>
      <c r="O113" s="1"/>
      <c r="P113" s="1">
        <v>7.09</v>
      </c>
      <c r="Q113" s="78">
        <v>2.75</v>
      </c>
      <c r="R113" s="5">
        <v>0</v>
      </c>
      <c r="S113" s="1"/>
      <c r="T113" s="1">
        <v>0.88</v>
      </c>
      <c r="U113" s="1">
        <v>3.06</v>
      </c>
      <c r="V113" s="5">
        <v>0</v>
      </c>
      <c r="W113" s="1"/>
      <c r="X113" s="1">
        <v>0</v>
      </c>
      <c r="Y113" s="2">
        <v>10640.79</v>
      </c>
      <c r="Z113" s="2">
        <v>10252.44</v>
      </c>
      <c r="AA113" s="1">
        <v>1</v>
      </c>
      <c r="AB113" s="1">
        <v>5</v>
      </c>
      <c r="AC113" s="1">
        <v>5</v>
      </c>
      <c r="AD113" s="1">
        <v>2</v>
      </c>
      <c r="AE113" s="1">
        <v>25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29</v>
      </c>
      <c r="AV113" s="1">
        <v>59</v>
      </c>
      <c r="AW113" s="1">
        <v>42</v>
      </c>
      <c r="AX113" s="1">
        <v>17</v>
      </c>
      <c r="AY113" s="1">
        <v>44</v>
      </c>
      <c r="AZ113" s="1">
        <v>2</v>
      </c>
      <c r="BA113" s="1">
        <v>0</v>
      </c>
      <c r="BB113" s="1">
        <v>0</v>
      </c>
      <c r="BC113" s="1">
        <v>5</v>
      </c>
      <c r="BD113" s="1">
        <v>14</v>
      </c>
      <c r="BE113" s="1">
        <v>2</v>
      </c>
      <c r="BF113" s="1">
        <v>8</v>
      </c>
      <c r="BG113" s="1">
        <v>0</v>
      </c>
      <c r="BH113" s="1">
        <v>16</v>
      </c>
      <c r="BI113" s="1">
        <v>49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</row>
    <row r="114" spans="1:66" ht="20.25">
      <c r="A114" s="1">
        <v>70212</v>
      </c>
      <c r="B114" s="1" t="s">
        <v>230</v>
      </c>
      <c r="C114" s="1">
        <v>12</v>
      </c>
      <c r="D114" s="1">
        <v>285</v>
      </c>
      <c r="E114" s="1" t="s">
        <v>64</v>
      </c>
      <c r="F114" s="1">
        <v>285</v>
      </c>
      <c r="G114" s="1" t="s">
        <v>64</v>
      </c>
      <c r="H114" s="1">
        <v>49.1</v>
      </c>
      <c r="I114" s="4">
        <v>589.20000000000005</v>
      </c>
      <c r="J114" s="11">
        <f t="shared" si="1"/>
        <v>5892</v>
      </c>
      <c r="K114" s="11">
        <f t="shared" si="2"/>
        <v>10</v>
      </c>
      <c r="L114" s="1">
        <v>4.62</v>
      </c>
      <c r="M114" s="1">
        <v>4.08</v>
      </c>
      <c r="N114" s="5">
        <v>0</v>
      </c>
      <c r="O114" s="1"/>
      <c r="P114" s="1">
        <v>13.79</v>
      </c>
      <c r="Q114" s="78">
        <v>3.92</v>
      </c>
      <c r="R114" s="5">
        <v>10</v>
      </c>
      <c r="S114" s="1"/>
      <c r="T114" s="1">
        <v>0.46</v>
      </c>
      <c r="U114" s="1">
        <v>2.58</v>
      </c>
      <c r="V114" s="5">
        <v>0</v>
      </c>
      <c r="W114" s="1"/>
      <c r="X114" s="1">
        <v>0</v>
      </c>
      <c r="Y114" s="2">
        <v>11121.15</v>
      </c>
      <c r="Z114" s="2">
        <v>7659.6</v>
      </c>
      <c r="AA114" s="1">
        <v>9</v>
      </c>
      <c r="AB114" s="1">
        <v>29</v>
      </c>
      <c r="AC114" s="1">
        <v>25</v>
      </c>
      <c r="AD114" s="1">
        <v>14</v>
      </c>
      <c r="AE114" s="1">
        <v>49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76</v>
      </c>
      <c r="AV114" s="1">
        <v>73</v>
      </c>
      <c r="AW114" s="1">
        <v>17</v>
      </c>
      <c r="AX114" s="1">
        <v>25</v>
      </c>
      <c r="AY114" s="1">
        <v>49</v>
      </c>
      <c r="AZ114" s="1">
        <v>8</v>
      </c>
      <c r="BA114" s="1">
        <v>8</v>
      </c>
      <c r="BB114" s="1">
        <v>7</v>
      </c>
      <c r="BC114" s="1">
        <v>9</v>
      </c>
      <c r="BD114" s="1">
        <v>27</v>
      </c>
      <c r="BE114" s="1">
        <v>7</v>
      </c>
      <c r="BF114" s="1">
        <v>14</v>
      </c>
      <c r="BG114" s="1">
        <v>2</v>
      </c>
      <c r="BH114" s="1">
        <v>-21</v>
      </c>
      <c r="BI114" s="1">
        <v>31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</row>
    <row r="115" spans="1:66" ht="20.25" hidden="1">
      <c r="A115" s="1">
        <v>70083</v>
      </c>
      <c r="B115" s="1" t="s">
        <v>119</v>
      </c>
      <c r="C115" s="1">
        <v>25</v>
      </c>
      <c r="D115" s="1">
        <v>285</v>
      </c>
      <c r="E115" s="1" t="s">
        <v>64</v>
      </c>
      <c r="F115" s="1">
        <v>35</v>
      </c>
      <c r="G115" s="1" t="s">
        <v>76</v>
      </c>
      <c r="H115" s="1">
        <v>43.633000000000003</v>
      </c>
      <c r="I115" s="4">
        <v>1090.825</v>
      </c>
      <c r="J115" s="11">
        <f t="shared" si="1"/>
        <v>0</v>
      </c>
      <c r="K115" s="11">
        <f t="shared" si="2"/>
        <v>0</v>
      </c>
      <c r="L115" s="1">
        <v>3.26</v>
      </c>
      <c r="M115" s="1">
        <v>3.12</v>
      </c>
      <c r="N115" s="5">
        <v>0</v>
      </c>
      <c r="O115" s="1"/>
      <c r="P115" s="1">
        <v>5</v>
      </c>
      <c r="Q115" s="78">
        <v>3.48</v>
      </c>
      <c r="R115" s="5">
        <v>0</v>
      </c>
      <c r="S115" s="1"/>
      <c r="T115" s="1">
        <v>1.48</v>
      </c>
      <c r="U115" s="1">
        <v>5.92</v>
      </c>
      <c r="V115" s="5">
        <v>0</v>
      </c>
      <c r="W115" s="1"/>
      <c r="X115" s="1">
        <v>0</v>
      </c>
      <c r="Y115" s="2">
        <v>10624.64</v>
      </c>
      <c r="Z115" s="2">
        <v>15009.75</v>
      </c>
      <c r="AA115" s="1">
        <v>41</v>
      </c>
      <c r="AB115" s="1">
        <v>24</v>
      </c>
      <c r="AC115" s="1">
        <v>28</v>
      </c>
      <c r="AD115" s="1">
        <v>1</v>
      </c>
      <c r="AE115" s="1">
        <v>78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23</v>
      </c>
      <c r="AV115" s="1">
        <v>47</v>
      </c>
      <c r="AW115" s="1">
        <v>25</v>
      </c>
      <c r="AX115" s="1">
        <v>46</v>
      </c>
      <c r="AY115" s="1">
        <v>90</v>
      </c>
      <c r="AZ115" s="1">
        <v>24</v>
      </c>
      <c r="BA115" s="1">
        <v>6</v>
      </c>
      <c r="BB115" s="1">
        <v>2</v>
      </c>
      <c r="BC115" s="1">
        <v>3</v>
      </c>
      <c r="BD115" s="1">
        <v>28</v>
      </c>
      <c r="BE115" s="1">
        <v>4</v>
      </c>
      <c r="BF115" s="1">
        <v>5</v>
      </c>
      <c r="BG115" s="1">
        <v>28</v>
      </c>
      <c r="BH115" s="1">
        <v>5</v>
      </c>
      <c r="BI115" s="1">
        <v>148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</row>
    <row r="116" spans="1:66" ht="20.25">
      <c r="A116" s="1">
        <v>70306</v>
      </c>
      <c r="B116" s="1" t="s">
        <v>204</v>
      </c>
      <c r="C116" s="1">
        <v>16</v>
      </c>
      <c r="D116" s="1">
        <v>285</v>
      </c>
      <c r="E116" s="1" t="s">
        <v>64</v>
      </c>
      <c r="F116" s="1">
        <v>558</v>
      </c>
      <c r="G116" s="1" t="s">
        <v>67</v>
      </c>
      <c r="H116" s="1">
        <v>81.209999999999994</v>
      </c>
      <c r="I116" s="4">
        <v>1299.3599999999999</v>
      </c>
      <c r="J116" s="11">
        <f t="shared" si="1"/>
        <v>12993.599999999999</v>
      </c>
      <c r="K116" s="11">
        <f t="shared" si="2"/>
        <v>10</v>
      </c>
      <c r="L116" s="1">
        <v>4.78</v>
      </c>
      <c r="M116" s="1">
        <v>5.75</v>
      </c>
      <c r="N116" s="5">
        <v>0</v>
      </c>
      <c r="O116" s="1"/>
      <c r="P116" s="1">
        <v>15.56</v>
      </c>
      <c r="Q116" s="78">
        <v>4.4400000000000004</v>
      </c>
      <c r="R116" s="5">
        <v>10</v>
      </c>
      <c r="S116" s="1"/>
      <c r="T116" s="1">
        <v>1.28</v>
      </c>
      <c r="U116" s="1">
        <v>6</v>
      </c>
      <c r="V116" s="5">
        <v>0</v>
      </c>
      <c r="W116" s="1"/>
      <c r="X116" s="1">
        <v>0</v>
      </c>
      <c r="Y116" s="2">
        <v>28098.66</v>
      </c>
      <c r="Z116" s="2">
        <v>23875.74</v>
      </c>
      <c r="AA116" s="1">
        <v>20</v>
      </c>
      <c r="AB116" s="1">
        <v>56</v>
      </c>
      <c r="AC116" s="1">
        <v>20</v>
      </c>
      <c r="AD116" s="1">
        <v>17</v>
      </c>
      <c r="AE116" s="1">
        <v>92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91</v>
      </c>
      <c r="AV116" s="1">
        <v>85</v>
      </c>
      <c r="AW116" s="1">
        <v>67</v>
      </c>
      <c r="AX116" s="1">
        <v>77</v>
      </c>
      <c r="AY116" s="1">
        <v>71</v>
      </c>
      <c r="AZ116" s="1">
        <v>6</v>
      </c>
      <c r="BA116" s="1">
        <v>0</v>
      </c>
      <c r="BB116" s="1">
        <v>3</v>
      </c>
      <c r="BC116" s="1">
        <v>2</v>
      </c>
      <c r="BD116" s="1">
        <v>35</v>
      </c>
      <c r="BE116" s="1">
        <v>4</v>
      </c>
      <c r="BF116" s="1">
        <v>15</v>
      </c>
      <c r="BG116" s="1">
        <v>3</v>
      </c>
      <c r="BH116" s="1">
        <v>12</v>
      </c>
      <c r="BI116" s="1">
        <v>96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</row>
    <row r="117" spans="1:66" ht="18">
      <c r="A117" s="1">
        <v>70065</v>
      </c>
      <c r="B117" s="1" t="s">
        <v>123</v>
      </c>
      <c r="C117" s="1">
        <v>50</v>
      </c>
      <c r="D117" s="1">
        <v>285</v>
      </c>
      <c r="E117" s="1" t="s">
        <v>64</v>
      </c>
      <c r="F117" s="1">
        <v>285</v>
      </c>
      <c r="G117" s="1" t="s">
        <v>64</v>
      </c>
      <c r="H117" s="1">
        <v>16.4161</v>
      </c>
      <c r="I117" s="4">
        <v>820.80499999999995</v>
      </c>
      <c r="J117" s="11">
        <f t="shared" si="1"/>
        <v>2462.415</v>
      </c>
      <c r="K117" s="11">
        <f t="shared" si="2"/>
        <v>3</v>
      </c>
      <c r="L117" s="1">
        <v>0.19</v>
      </c>
      <c r="M117" s="1">
        <v>0.02</v>
      </c>
      <c r="N117" s="16"/>
      <c r="O117" s="1"/>
      <c r="P117" s="1">
        <v>5.09</v>
      </c>
      <c r="Q117" s="80" t="s">
        <v>371</v>
      </c>
      <c r="R117" s="5">
        <v>3</v>
      </c>
      <c r="S117" s="1"/>
      <c r="T117" s="1">
        <v>0</v>
      </c>
      <c r="U117" s="1">
        <v>0</v>
      </c>
      <c r="V117" s="16"/>
      <c r="W117" s="1"/>
      <c r="X117" s="1">
        <v>0</v>
      </c>
      <c r="Y117" s="2">
        <v>4333.8500000000004</v>
      </c>
      <c r="Z117" s="2">
        <v>262.66000000000003</v>
      </c>
      <c r="AA117" s="1">
        <v>9</v>
      </c>
      <c r="AB117" s="1">
        <v>1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184</v>
      </c>
      <c r="AV117" s="1">
        <v>99</v>
      </c>
      <c r="AW117" s="1">
        <v>0</v>
      </c>
      <c r="AX117" s="1">
        <v>0</v>
      </c>
      <c r="AY117" s="1">
        <v>0</v>
      </c>
      <c r="AZ117" s="1">
        <v>7</v>
      </c>
      <c r="BA117" s="1">
        <v>28</v>
      </c>
      <c r="BB117" s="1">
        <v>0</v>
      </c>
      <c r="BC117" s="1">
        <v>0</v>
      </c>
      <c r="BD117" s="1">
        <v>15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ht="20.25" hidden="1">
      <c r="A118" s="1">
        <v>70009</v>
      </c>
      <c r="B118" s="1" t="s">
        <v>184</v>
      </c>
      <c r="C118" s="1">
        <v>24</v>
      </c>
      <c r="D118" s="1">
        <v>285</v>
      </c>
      <c r="E118" s="1" t="s">
        <v>64</v>
      </c>
      <c r="F118" s="1">
        <v>558</v>
      </c>
      <c r="G118" s="1" t="s">
        <v>67</v>
      </c>
      <c r="H118" s="1">
        <v>37.83</v>
      </c>
      <c r="I118" s="4">
        <v>907.92</v>
      </c>
      <c r="J118" s="11">
        <f t="shared" si="1"/>
        <v>0</v>
      </c>
      <c r="K118" s="11">
        <f t="shared" si="2"/>
        <v>0</v>
      </c>
      <c r="L118" s="1">
        <v>2.19</v>
      </c>
      <c r="M118" s="1">
        <v>4.29</v>
      </c>
      <c r="N118" s="5">
        <v>0</v>
      </c>
      <c r="O118" s="1"/>
      <c r="P118" s="1">
        <v>7.27</v>
      </c>
      <c r="Q118" s="78">
        <v>6.88</v>
      </c>
      <c r="R118" s="5">
        <v>0</v>
      </c>
      <c r="S118" s="1"/>
      <c r="T118" s="1">
        <v>1.71</v>
      </c>
      <c r="U118" s="1">
        <v>2.08</v>
      </c>
      <c r="V118" s="5">
        <v>0</v>
      </c>
      <c r="W118" s="1"/>
      <c r="X118" s="1">
        <v>0</v>
      </c>
      <c r="Y118" s="2">
        <v>10138.44</v>
      </c>
      <c r="Z118" s="2">
        <v>13316.16</v>
      </c>
      <c r="AA118" s="1">
        <v>16</v>
      </c>
      <c r="AB118" s="1">
        <v>25</v>
      </c>
      <c r="AC118" s="1">
        <v>17</v>
      </c>
      <c r="AD118" s="1">
        <v>14</v>
      </c>
      <c r="AE118" s="1">
        <v>103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40</v>
      </c>
      <c r="AV118" s="1">
        <v>88</v>
      </c>
      <c r="AW118" s="1">
        <v>39</v>
      </c>
      <c r="AX118" s="1">
        <v>51</v>
      </c>
      <c r="AY118" s="1">
        <v>165</v>
      </c>
      <c r="AZ118" s="1">
        <v>4</v>
      </c>
      <c r="BA118" s="1">
        <v>8</v>
      </c>
      <c r="BB118" s="1">
        <v>11</v>
      </c>
      <c r="BC118" s="1">
        <v>14</v>
      </c>
      <c r="BD118" s="1">
        <v>34</v>
      </c>
      <c r="BE118" s="1">
        <v>11</v>
      </c>
      <c r="BF118" s="1">
        <v>3</v>
      </c>
      <c r="BG118" s="1">
        <v>14</v>
      </c>
      <c r="BH118" s="1">
        <v>29</v>
      </c>
      <c r="BI118" s="1">
        <v>50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</row>
    <row r="119" spans="1:66" ht="20.25">
      <c r="A119" s="1">
        <v>70256</v>
      </c>
      <c r="B119" s="1" t="s">
        <v>192</v>
      </c>
      <c r="C119" s="1">
        <v>25</v>
      </c>
      <c r="D119" s="1">
        <v>285</v>
      </c>
      <c r="E119" s="1" t="s">
        <v>64</v>
      </c>
      <c r="F119" s="1">
        <v>35</v>
      </c>
      <c r="G119" s="1" t="s">
        <v>76</v>
      </c>
      <c r="H119" s="1">
        <v>35.67</v>
      </c>
      <c r="I119" s="4">
        <v>891.75</v>
      </c>
      <c r="J119" s="11">
        <f t="shared" si="1"/>
        <v>2675.25</v>
      </c>
      <c r="K119" s="11">
        <f t="shared" si="2"/>
        <v>3</v>
      </c>
      <c r="L119" s="1">
        <v>6.74</v>
      </c>
      <c r="M119" s="1">
        <v>4.16</v>
      </c>
      <c r="N119" s="20">
        <v>3</v>
      </c>
      <c r="O119" s="1"/>
      <c r="P119" s="1">
        <v>6.72</v>
      </c>
      <c r="Q119" s="78">
        <v>5.96</v>
      </c>
      <c r="R119" s="5">
        <v>0</v>
      </c>
      <c r="S119" s="1"/>
      <c r="T119" s="1">
        <v>2.88</v>
      </c>
      <c r="U119" s="1">
        <v>4.04</v>
      </c>
      <c r="V119" s="5">
        <v>0</v>
      </c>
      <c r="W119" s="1"/>
      <c r="X119" s="1">
        <v>0</v>
      </c>
      <c r="Y119" s="2">
        <v>14571.2</v>
      </c>
      <c r="Z119" s="2">
        <v>14660.37</v>
      </c>
      <c r="AA119" s="1">
        <v>86</v>
      </c>
      <c r="AB119" s="1">
        <v>35</v>
      </c>
      <c r="AC119" s="1">
        <v>27</v>
      </c>
      <c r="AD119" s="1">
        <v>76</v>
      </c>
      <c r="AE119" s="1">
        <v>104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69</v>
      </c>
      <c r="AV119" s="1">
        <v>0</v>
      </c>
      <c r="AW119" s="1">
        <v>28</v>
      </c>
      <c r="AX119" s="1">
        <v>70</v>
      </c>
      <c r="AY119" s="1">
        <v>150</v>
      </c>
      <c r="AZ119" s="1">
        <v>12</v>
      </c>
      <c r="BA119" s="1">
        <v>7</v>
      </c>
      <c r="BB119" s="1">
        <v>11</v>
      </c>
      <c r="BC119" s="1">
        <v>19</v>
      </c>
      <c r="BD119" s="1">
        <v>56</v>
      </c>
      <c r="BE119" s="1">
        <v>33</v>
      </c>
      <c r="BF119" s="1">
        <v>50</v>
      </c>
      <c r="BG119" s="1">
        <v>5</v>
      </c>
      <c r="BH119" s="1">
        <v>18</v>
      </c>
      <c r="BI119" s="1">
        <v>101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</row>
    <row r="120" spans="1:66" ht="20.25">
      <c r="A120" s="1">
        <v>70272</v>
      </c>
      <c r="B120" s="1" t="s">
        <v>207</v>
      </c>
      <c r="C120" s="1">
        <v>20</v>
      </c>
      <c r="D120" s="1">
        <v>285</v>
      </c>
      <c r="E120" s="1" t="s">
        <v>64</v>
      </c>
      <c r="F120" s="1">
        <v>35</v>
      </c>
      <c r="G120" s="1" t="s">
        <v>76</v>
      </c>
      <c r="H120" s="1">
        <v>28.89</v>
      </c>
      <c r="I120" s="4">
        <v>577.79999999999995</v>
      </c>
      <c r="J120" s="11">
        <f t="shared" si="1"/>
        <v>5778</v>
      </c>
      <c r="K120" s="11">
        <f t="shared" si="2"/>
        <v>10</v>
      </c>
      <c r="L120" s="1">
        <v>11.9</v>
      </c>
      <c r="M120" s="1">
        <v>4.9000000000000004</v>
      </c>
      <c r="N120" s="20">
        <v>5</v>
      </c>
      <c r="O120" s="1"/>
      <c r="P120" s="1">
        <v>8.3800000000000008</v>
      </c>
      <c r="Q120" s="78">
        <v>3.15</v>
      </c>
      <c r="R120" s="5">
        <v>5</v>
      </c>
      <c r="S120" s="1"/>
      <c r="T120" s="1">
        <v>3.3</v>
      </c>
      <c r="U120" s="1">
        <v>4.1500000000000004</v>
      </c>
      <c r="V120" s="5">
        <v>0</v>
      </c>
      <c r="W120" s="1"/>
      <c r="X120" s="1">
        <v>0</v>
      </c>
      <c r="Y120" s="2">
        <v>13621.63</v>
      </c>
      <c r="Z120" s="2">
        <v>7858.08</v>
      </c>
      <c r="AA120" s="1">
        <v>71</v>
      </c>
      <c r="AB120" s="1">
        <v>64</v>
      </c>
      <c r="AC120" s="1">
        <v>91</v>
      </c>
      <c r="AD120" s="1">
        <v>88</v>
      </c>
      <c r="AE120" s="1">
        <v>98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33</v>
      </c>
      <c r="AV120" s="1">
        <v>32</v>
      </c>
      <c r="AW120" s="1">
        <v>58</v>
      </c>
      <c r="AX120" s="1">
        <v>34</v>
      </c>
      <c r="AY120" s="1">
        <v>63</v>
      </c>
      <c r="AZ120" s="1">
        <v>20</v>
      </c>
      <c r="BA120" s="1">
        <v>7</v>
      </c>
      <c r="BB120" s="1">
        <v>14</v>
      </c>
      <c r="BC120" s="1">
        <v>12</v>
      </c>
      <c r="BD120" s="1">
        <v>28</v>
      </c>
      <c r="BE120" s="1">
        <v>16</v>
      </c>
      <c r="BF120" s="1">
        <v>7</v>
      </c>
      <c r="BG120" s="1">
        <v>38</v>
      </c>
      <c r="BH120" s="1">
        <v>17</v>
      </c>
      <c r="BI120" s="1">
        <v>83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</row>
    <row r="121" spans="1:66" ht="20.25" hidden="1">
      <c r="A121" s="1">
        <v>70073</v>
      </c>
      <c r="B121" s="1" t="s">
        <v>158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1">
        <v>36.869999999999997</v>
      </c>
      <c r="I121" s="4">
        <v>884.88</v>
      </c>
      <c r="J121" s="11">
        <f t="shared" si="1"/>
        <v>0</v>
      </c>
      <c r="K121" s="11">
        <f t="shared" si="2"/>
        <v>0</v>
      </c>
      <c r="L121" s="1">
        <v>5.0999999999999996</v>
      </c>
      <c r="M121" s="1">
        <v>2.92</v>
      </c>
      <c r="N121" s="5">
        <v>0</v>
      </c>
      <c r="O121" s="1"/>
      <c r="P121" s="1">
        <v>3.31</v>
      </c>
      <c r="Q121" s="78">
        <v>1.1299999999999999</v>
      </c>
      <c r="R121" s="5">
        <v>0</v>
      </c>
      <c r="S121" s="1"/>
      <c r="T121" s="1">
        <v>2.6</v>
      </c>
      <c r="U121" s="1">
        <v>7.29</v>
      </c>
      <c r="V121" s="5">
        <v>0</v>
      </c>
      <c r="W121" s="1"/>
      <c r="X121" s="1">
        <v>0</v>
      </c>
      <c r="Y121" s="2">
        <v>9752.1200000000008</v>
      </c>
      <c r="Z121" s="2">
        <v>11577.18</v>
      </c>
      <c r="AA121" s="1">
        <v>34</v>
      </c>
      <c r="AB121" s="1">
        <v>4</v>
      </c>
      <c r="AC121" s="1">
        <v>41</v>
      </c>
      <c r="AD121" s="1">
        <v>91</v>
      </c>
      <c r="AE121" s="1">
        <v>70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10</v>
      </c>
      <c r="AV121" s="1">
        <v>16</v>
      </c>
      <c r="AW121" s="1">
        <v>32</v>
      </c>
      <c r="AX121" s="1">
        <v>36</v>
      </c>
      <c r="AY121" s="1">
        <v>28</v>
      </c>
      <c r="AZ121" s="1">
        <v>8</v>
      </c>
      <c r="BA121" s="1">
        <v>0</v>
      </c>
      <c r="BB121" s="1">
        <v>2</v>
      </c>
      <c r="BC121" s="1">
        <v>3</v>
      </c>
      <c r="BD121" s="1">
        <v>41</v>
      </c>
      <c r="BE121" s="1">
        <v>0</v>
      </c>
      <c r="BF121" s="1">
        <v>1</v>
      </c>
      <c r="BG121" s="1">
        <v>26</v>
      </c>
      <c r="BH121" s="1">
        <v>72</v>
      </c>
      <c r="BI121" s="1">
        <v>175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ht="20.25" hidden="1">
      <c r="A122" s="1">
        <v>70084</v>
      </c>
      <c r="B122" s="1" t="s">
        <v>135</v>
      </c>
      <c r="C122" s="1">
        <v>12</v>
      </c>
      <c r="D122" s="1">
        <v>285</v>
      </c>
      <c r="E122" s="1" t="s">
        <v>64</v>
      </c>
      <c r="F122" s="1">
        <v>35</v>
      </c>
      <c r="G122" s="1" t="s">
        <v>76</v>
      </c>
      <c r="H122" s="1">
        <v>65.12</v>
      </c>
      <c r="I122" s="4">
        <v>781.44</v>
      </c>
      <c r="J122" s="11">
        <f t="shared" si="1"/>
        <v>0</v>
      </c>
      <c r="K122" s="11">
        <f t="shared" si="2"/>
        <v>0</v>
      </c>
      <c r="L122" s="1">
        <v>1.21</v>
      </c>
      <c r="M122" s="1">
        <v>2.83</v>
      </c>
      <c r="N122" s="5">
        <v>0</v>
      </c>
      <c r="O122" s="1"/>
      <c r="P122" s="1">
        <v>9</v>
      </c>
      <c r="Q122" s="78">
        <v>8.08</v>
      </c>
      <c r="R122" s="5">
        <v>0</v>
      </c>
      <c r="S122" s="1"/>
      <c r="T122" s="1">
        <v>1.46</v>
      </c>
      <c r="U122" s="1">
        <v>5.92</v>
      </c>
      <c r="V122" s="5">
        <v>0</v>
      </c>
      <c r="W122" s="1"/>
      <c r="X122" s="1">
        <v>0</v>
      </c>
      <c r="Y122" s="2">
        <v>9116.7999999999993</v>
      </c>
      <c r="Z122" s="2">
        <v>14912.48</v>
      </c>
      <c r="AA122" s="1">
        <v>4</v>
      </c>
      <c r="AB122" s="1">
        <v>5</v>
      </c>
      <c r="AC122" s="1">
        <v>4</v>
      </c>
      <c r="AD122" s="1">
        <v>8</v>
      </c>
      <c r="AE122" s="1">
        <v>34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24</v>
      </c>
      <c r="AV122" s="1">
        <v>49</v>
      </c>
      <c r="AW122" s="1">
        <v>31</v>
      </c>
      <c r="AX122" s="1">
        <v>37</v>
      </c>
      <c r="AY122" s="1">
        <v>100</v>
      </c>
      <c r="AZ122" s="1">
        <v>5</v>
      </c>
      <c r="BA122" s="1">
        <v>8</v>
      </c>
      <c r="BB122" s="1">
        <v>0</v>
      </c>
      <c r="BC122" s="1">
        <v>2</v>
      </c>
      <c r="BD122" s="1">
        <v>24</v>
      </c>
      <c r="BE122" s="1">
        <v>3</v>
      </c>
      <c r="BF122" s="1">
        <v>12</v>
      </c>
      <c r="BG122" s="1">
        <v>10</v>
      </c>
      <c r="BH122" s="1">
        <v>-3</v>
      </c>
      <c r="BI122" s="1">
        <v>71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ht="20.25" hidden="1">
      <c r="A123" s="1">
        <v>70271</v>
      </c>
      <c r="B123" s="1" t="s">
        <v>145</v>
      </c>
      <c r="C123" s="1">
        <v>16</v>
      </c>
      <c r="D123" s="1">
        <v>285</v>
      </c>
      <c r="E123" s="1" t="s">
        <v>64</v>
      </c>
      <c r="F123" s="1">
        <v>588</v>
      </c>
      <c r="G123" s="1" t="s">
        <v>146</v>
      </c>
      <c r="H123" s="1">
        <v>47.85</v>
      </c>
      <c r="I123" s="4">
        <v>765.6</v>
      </c>
      <c r="J123" s="11">
        <f t="shared" si="1"/>
        <v>0</v>
      </c>
      <c r="K123" s="11">
        <f t="shared" si="2"/>
        <v>0</v>
      </c>
      <c r="L123" s="1">
        <v>1.66</v>
      </c>
      <c r="M123" s="1">
        <v>2.69</v>
      </c>
      <c r="N123" s="5">
        <v>0</v>
      </c>
      <c r="O123" s="1"/>
      <c r="P123" s="1">
        <v>8.6199999999999992</v>
      </c>
      <c r="Q123" s="78">
        <v>7.94</v>
      </c>
      <c r="R123" s="5">
        <v>0</v>
      </c>
      <c r="S123" s="1"/>
      <c r="T123" s="1">
        <v>1.59</v>
      </c>
      <c r="U123" s="1">
        <v>2.06</v>
      </c>
      <c r="V123" s="5">
        <v>0</v>
      </c>
      <c r="W123" s="1"/>
      <c r="X123" s="1">
        <v>0</v>
      </c>
      <c r="Y123" s="2">
        <v>9091.5</v>
      </c>
      <c r="Z123" s="2">
        <v>10239.9</v>
      </c>
      <c r="AA123" s="1">
        <v>9</v>
      </c>
      <c r="AB123" s="1">
        <v>9</v>
      </c>
      <c r="AC123" s="1">
        <v>12</v>
      </c>
      <c r="AD123" s="1">
        <v>2</v>
      </c>
      <c r="AE123" s="1">
        <v>43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39</v>
      </c>
      <c r="AV123" s="1">
        <v>37</v>
      </c>
      <c r="AW123" s="1">
        <v>44</v>
      </c>
      <c r="AX123" s="1">
        <v>14</v>
      </c>
      <c r="AY123" s="1">
        <v>127</v>
      </c>
      <c r="AZ123" s="1">
        <v>24</v>
      </c>
      <c r="BA123" s="1">
        <v>4</v>
      </c>
      <c r="BB123" s="1">
        <v>2</v>
      </c>
      <c r="BC123" s="1">
        <v>3</v>
      </c>
      <c r="BD123" s="1">
        <v>11</v>
      </c>
      <c r="BE123" s="1">
        <v>9</v>
      </c>
      <c r="BF123" s="1">
        <v>10</v>
      </c>
      <c r="BG123" s="1">
        <v>10</v>
      </c>
      <c r="BH123" s="1">
        <v>3</v>
      </c>
      <c r="BI123" s="1">
        <v>33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ht="20.25">
      <c r="A124" s="1">
        <v>70085</v>
      </c>
      <c r="B124" s="1" t="s">
        <v>153</v>
      </c>
      <c r="C124" s="1">
        <v>12</v>
      </c>
      <c r="D124" s="1">
        <v>285</v>
      </c>
      <c r="E124" s="1" t="s">
        <v>64</v>
      </c>
      <c r="F124" s="1">
        <v>573</v>
      </c>
      <c r="G124" s="1" t="s">
        <v>87</v>
      </c>
      <c r="H124" s="1">
        <v>77.58</v>
      </c>
      <c r="I124" s="4">
        <v>930.96</v>
      </c>
      <c r="J124" s="11">
        <f t="shared" si="1"/>
        <v>13964.400000000001</v>
      </c>
      <c r="K124" s="11">
        <f t="shared" si="2"/>
        <v>15</v>
      </c>
      <c r="L124" s="1">
        <v>1.04</v>
      </c>
      <c r="M124" s="1">
        <v>3</v>
      </c>
      <c r="N124" s="5">
        <v>0</v>
      </c>
      <c r="O124" s="1"/>
      <c r="P124" s="1">
        <v>12.58</v>
      </c>
      <c r="Q124" s="78">
        <v>2.25</v>
      </c>
      <c r="R124" s="5">
        <v>10</v>
      </c>
      <c r="S124" s="1"/>
      <c r="T124" s="1">
        <v>9.6199999999999992</v>
      </c>
      <c r="U124" s="1">
        <v>4.75</v>
      </c>
      <c r="V124" s="5">
        <v>5</v>
      </c>
      <c r="W124" s="1"/>
      <c r="X124" s="1">
        <v>0</v>
      </c>
      <c r="Y124" s="2">
        <v>21644.82</v>
      </c>
      <c r="Z124" s="2">
        <v>10240.56</v>
      </c>
      <c r="AA124" s="1">
        <v>6</v>
      </c>
      <c r="AB124" s="1">
        <v>5</v>
      </c>
      <c r="AC124" s="1">
        <v>0</v>
      </c>
      <c r="AD124" s="1">
        <v>8</v>
      </c>
      <c r="AE124" s="1">
        <v>36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59</v>
      </c>
      <c r="AV124" s="1">
        <v>75</v>
      </c>
      <c r="AW124" s="1">
        <v>26</v>
      </c>
      <c r="AX124" s="1">
        <v>36</v>
      </c>
      <c r="AY124" s="1">
        <v>29</v>
      </c>
      <c r="AZ124" s="1">
        <v>6</v>
      </c>
      <c r="BA124" s="1">
        <v>5</v>
      </c>
      <c r="BB124" s="1">
        <v>2</v>
      </c>
      <c r="BC124" s="1">
        <v>0</v>
      </c>
      <c r="BD124" s="1">
        <v>10</v>
      </c>
      <c r="BE124" s="1">
        <v>48</v>
      </c>
      <c r="BF124" s="1">
        <v>36</v>
      </c>
      <c r="BG124" s="1">
        <v>44</v>
      </c>
      <c r="BH124" s="1">
        <v>11</v>
      </c>
      <c r="BI124" s="1">
        <v>57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ht="20.25" hidden="1">
      <c r="A125" s="1">
        <v>70504</v>
      </c>
      <c r="B125" s="1" t="s">
        <v>254</v>
      </c>
      <c r="C125" s="1">
        <v>20</v>
      </c>
      <c r="D125" s="1">
        <v>285</v>
      </c>
      <c r="E125" s="1" t="s">
        <v>64</v>
      </c>
      <c r="F125" s="1">
        <v>991</v>
      </c>
      <c r="G125" s="1" t="s">
        <v>141</v>
      </c>
      <c r="H125" s="1">
        <v>62.57</v>
      </c>
      <c r="I125" s="4">
        <v>1251.4000000000001</v>
      </c>
      <c r="J125" s="11">
        <f t="shared" si="1"/>
        <v>0</v>
      </c>
      <c r="K125" s="11">
        <f t="shared" si="2"/>
        <v>0</v>
      </c>
      <c r="L125" s="1">
        <v>1.9</v>
      </c>
      <c r="M125" s="1">
        <v>1.1000000000000001</v>
      </c>
      <c r="N125" s="5">
        <v>0</v>
      </c>
      <c r="O125" s="1"/>
      <c r="P125" s="1">
        <v>5</v>
      </c>
      <c r="Q125" s="78">
        <v>0.55000000000000004</v>
      </c>
      <c r="R125" s="5">
        <v>0</v>
      </c>
      <c r="S125" s="1"/>
      <c r="T125" s="1">
        <v>0</v>
      </c>
      <c r="U125" s="1">
        <v>0</v>
      </c>
      <c r="V125" s="5">
        <f>T125-U125</f>
        <v>0</v>
      </c>
      <c r="W125" s="1"/>
      <c r="X125" s="1">
        <v>0</v>
      </c>
      <c r="Y125" s="2">
        <v>8634.66</v>
      </c>
      <c r="Z125" s="2">
        <v>2940.79</v>
      </c>
      <c r="AA125" s="1">
        <v>17</v>
      </c>
      <c r="AB125" s="1">
        <v>8</v>
      </c>
      <c r="AC125" s="1">
        <v>13</v>
      </c>
      <c r="AD125" s="1">
        <v>8</v>
      </c>
      <c r="AE125" s="1">
        <v>22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16</v>
      </c>
      <c r="AV125" s="1">
        <v>13</v>
      </c>
      <c r="AW125" s="1">
        <v>47</v>
      </c>
      <c r="AX125" s="1">
        <v>10</v>
      </c>
      <c r="AY125" s="1">
        <v>11</v>
      </c>
      <c r="AZ125" s="1">
        <v>6</v>
      </c>
      <c r="BA125" s="1">
        <v>6</v>
      </c>
      <c r="BB125" s="1">
        <v>14</v>
      </c>
      <c r="BC125" s="1">
        <v>5</v>
      </c>
      <c r="BD125" s="1">
        <v>14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</row>
    <row r="126" spans="1:66" ht="20.25" hidden="1">
      <c r="A126" s="1">
        <v>70348</v>
      </c>
      <c r="B126" s="1" t="s">
        <v>343</v>
      </c>
      <c r="C126" s="1">
        <v>10</v>
      </c>
      <c r="D126" s="1">
        <v>285</v>
      </c>
      <c r="E126" s="1" t="s">
        <v>64</v>
      </c>
      <c r="F126" s="1">
        <v>285</v>
      </c>
      <c r="G126" s="1" t="s">
        <v>64</v>
      </c>
      <c r="H126" s="1">
        <v>125.1382</v>
      </c>
      <c r="I126" s="4">
        <v>1251.3820000000001</v>
      </c>
      <c r="J126" s="11">
        <f t="shared" si="1"/>
        <v>0</v>
      </c>
      <c r="K126" s="11">
        <f t="shared" si="2"/>
        <v>0</v>
      </c>
      <c r="L126" s="1">
        <v>0.6</v>
      </c>
      <c r="M126" s="1">
        <v>3.4</v>
      </c>
      <c r="N126" s="5">
        <v>0</v>
      </c>
      <c r="O126" s="1"/>
      <c r="P126" s="1">
        <v>5.55</v>
      </c>
      <c r="Q126" s="78">
        <v>9.9</v>
      </c>
      <c r="R126" s="5">
        <v>0</v>
      </c>
      <c r="S126" s="1"/>
      <c r="T126" s="1">
        <v>0.7</v>
      </c>
      <c r="U126" s="1">
        <v>4.3</v>
      </c>
      <c r="V126" s="5">
        <v>0</v>
      </c>
      <c r="W126" s="1"/>
      <c r="X126" s="1">
        <v>0</v>
      </c>
      <c r="Y126" s="2">
        <v>8571.9699999999993</v>
      </c>
      <c r="Z126" s="2">
        <v>11262.44</v>
      </c>
      <c r="AA126" s="1">
        <v>6</v>
      </c>
      <c r="AB126" s="1">
        <v>0</v>
      </c>
      <c r="AC126" s="1">
        <v>0</v>
      </c>
      <c r="AD126" s="1">
        <v>0</v>
      </c>
      <c r="AE126" s="1">
        <v>34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17</v>
      </c>
      <c r="AV126" s="1">
        <v>63</v>
      </c>
      <c r="AW126" s="1">
        <v>0</v>
      </c>
      <c r="AX126" s="1">
        <v>0</v>
      </c>
      <c r="AY126" s="1">
        <v>0</v>
      </c>
      <c r="AZ126" s="1">
        <v>7</v>
      </c>
      <c r="BA126" s="1">
        <v>0</v>
      </c>
      <c r="BB126" s="1">
        <v>0</v>
      </c>
      <c r="BC126" s="1">
        <v>0</v>
      </c>
      <c r="BD126" s="1">
        <v>13</v>
      </c>
      <c r="BE126" s="1">
        <v>7</v>
      </c>
      <c r="BF126" s="1">
        <v>0</v>
      </c>
      <c r="BG126" s="1">
        <v>0</v>
      </c>
      <c r="BH126" s="1">
        <v>0</v>
      </c>
      <c r="BI126" s="1">
        <v>43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ht="20.25" hidden="1">
      <c r="A127" s="1">
        <v>70116</v>
      </c>
      <c r="B127" s="1" t="s">
        <v>120</v>
      </c>
      <c r="C127" s="1">
        <v>24</v>
      </c>
      <c r="D127" s="1">
        <v>285</v>
      </c>
      <c r="E127" s="1" t="s">
        <v>64</v>
      </c>
      <c r="F127" s="1">
        <v>558</v>
      </c>
      <c r="G127" s="1" t="s">
        <v>67</v>
      </c>
      <c r="H127" s="1">
        <v>29.31</v>
      </c>
      <c r="I127" s="4">
        <v>703.44</v>
      </c>
      <c r="J127" s="11">
        <f t="shared" si="1"/>
        <v>0</v>
      </c>
      <c r="K127" s="11">
        <f t="shared" si="2"/>
        <v>0</v>
      </c>
      <c r="L127" s="1">
        <v>4.7699999999999996</v>
      </c>
      <c r="M127" s="1">
        <v>9.7100000000000009</v>
      </c>
      <c r="N127" s="5">
        <v>0</v>
      </c>
      <c r="O127" s="1"/>
      <c r="P127" s="1">
        <v>4.5199999999999996</v>
      </c>
      <c r="Q127" s="78">
        <v>3.33</v>
      </c>
      <c r="R127" s="5">
        <v>0</v>
      </c>
      <c r="S127" s="1"/>
      <c r="T127" s="1">
        <v>2.52</v>
      </c>
      <c r="U127" s="1">
        <v>4.58</v>
      </c>
      <c r="V127" s="5">
        <v>0</v>
      </c>
      <c r="W127" s="1"/>
      <c r="X127" s="1">
        <v>0</v>
      </c>
      <c r="Y127" s="2">
        <v>8309.3799999999992</v>
      </c>
      <c r="Z127" s="2">
        <v>13160.19</v>
      </c>
      <c r="AA127" s="1">
        <v>72</v>
      </c>
      <c r="AB127" s="1">
        <v>18</v>
      </c>
      <c r="AC127" s="1">
        <v>0</v>
      </c>
      <c r="AD127" s="1">
        <v>67</v>
      </c>
      <c r="AE127" s="1">
        <v>233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27</v>
      </c>
      <c r="AV127" s="1">
        <v>41</v>
      </c>
      <c r="AW127" s="1">
        <v>37</v>
      </c>
      <c r="AX127" s="1">
        <v>40</v>
      </c>
      <c r="AY127" s="1">
        <v>80</v>
      </c>
      <c r="AZ127" s="1">
        <v>2</v>
      </c>
      <c r="BA127" s="1">
        <v>4</v>
      </c>
      <c r="BB127" s="1">
        <v>0</v>
      </c>
      <c r="BC127" s="1">
        <v>0</v>
      </c>
      <c r="BD127" s="1">
        <v>26</v>
      </c>
      <c r="BE127" s="1">
        <v>9</v>
      </c>
      <c r="BF127" s="1">
        <v>2</v>
      </c>
      <c r="BG127" s="1">
        <v>50</v>
      </c>
      <c r="BH127" s="1">
        <v>1</v>
      </c>
      <c r="BI127" s="1">
        <v>110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ht="20.25" hidden="1">
      <c r="A128" s="1">
        <v>70235</v>
      </c>
      <c r="B128" s="1" t="s">
        <v>274</v>
      </c>
      <c r="C128" s="1">
        <v>20</v>
      </c>
      <c r="D128" s="1">
        <v>285</v>
      </c>
      <c r="E128" s="1" t="s">
        <v>64</v>
      </c>
      <c r="F128" s="1">
        <v>558</v>
      </c>
      <c r="G128" s="1" t="s">
        <v>67</v>
      </c>
      <c r="H128" s="1">
        <v>63.65</v>
      </c>
      <c r="I128" s="4">
        <v>1273</v>
      </c>
      <c r="J128" s="11">
        <f t="shared" si="1"/>
        <v>0</v>
      </c>
      <c r="K128" s="11">
        <f t="shared" si="2"/>
        <v>0</v>
      </c>
      <c r="L128" s="1">
        <v>4</v>
      </c>
      <c r="M128" s="1">
        <v>2.8</v>
      </c>
      <c r="N128" s="5">
        <v>0</v>
      </c>
      <c r="O128" s="1"/>
      <c r="P128" s="1">
        <v>1.32</v>
      </c>
      <c r="Q128" s="78">
        <v>1.1000000000000001</v>
      </c>
      <c r="R128" s="5">
        <v>0</v>
      </c>
      <c r="S128" s="1"/>
      <c r="T128" s="1">
        <v>1.2</v>
      </c>
      <c r="U128" s="1">
        <v>2.1</v>
      </c>
      <c r="V128" s="5">
        <v>0</v>
      </c>
      <c r="W128" s="1"/>
      <c r="X128" s="1">
        <v>0</v>
      </c>
      <c r="Y128" s="2">
        <v>8306.33</v>
      </c>
      <c r="Z128" s="2">
        <v>7701.65</v>
      </c>
      <c r="AA128" s="1">
        <v>33</v>
      </c>
      <c r="AB128" s="1">
        <v>35</v>
      </c>
      <c r="AC128" s="1">
        <v>23</v>
      </c>
      <c r="AD128" s="1">
        <v>13</v>
      </c>
      <c r="AE128" s="1">
        <v>56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6</v>
      </c>
      <c r="AV128" s="1">
        <v>11</v>
      </c>
      <c r="AW128" s="1">
        <v>12</v>
      </c>
      <c r="AX128" s="1">
        <v>6</v>
      </c>
      <c r="AY128" s="1">
        <v>23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3</v>
      </c>
      <c r="BF128" s="1">
        <v>31</v>
      </c>
      <c r="BG128" s="1">
        <v>2</v>
      </c>
      <c r="BH128" s="1">
        <v>7</v>
      </c>
      <c r="BI128" s="1">
        <v>42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</row>
    <row r="129" spans="1:66" ht="20.25" hidden="1">
      <c r="A129" s="1">
        <v>70209</v>
      </c>
      <c r="B129" s="1" t="s">
        <v>290</v>
      </c>
      <c r="C129" s="1">
        <v>10</v>
      </c>
      <c r="D129" s="1">
        <v>285</v>
      </c>
      <c r="E129" s="1" t="s">
        <v>64</v>
      </c>
      <c r="F129" s="1">
        <v>387</v>
      </c>
      <c r="G129" s="1" t="s">
        <v>94</v>
      </c>
      <c r="H129" s="1">
        <v>122.98</v>
      </c>
      <c r="I129" s="4">
        <v>1229.8</v>
      </c>
      <c r="J129" s="11">
        <f t="shared" si="1"/>
        <v>0</v>
      </c>
      <c r="K129" s="11">
        <f t="shared" si="2"/>
        <v>0</v>
      </c>
      <c r="L129" s="1">
        <v>1.1499999999999999</v>
      </c>
      <c r="M129" s="1">
        <v>2.2999999999999998</v>
      </c>
      <c r="N129" s="5">
        <v>0</v>
      </c>
      <c r="O129" s="1"/>
      <c r="P129" s="1">
        <v>4.1500000000000004</v>
      </c>
      <c r="Q129" s="78">
        <v>3.2</v>
      </c>
      <c r="R129" s="5">
        <v>0</v>
      </c>
      <c r="S129" s="1"/>
      <c r="T129" s="1">
        <v>1.45</v>
      </c>
      <c r="U129" s="1">
        <v>1.2</v>
      </c>
      <c r="V129" s="5">
        <v>0</v>
      </c>
      <c r="W129" s="1"/>
      <c r="X129" s="1">
        <v>0</v>
      </c>
      <c r="Y129" s="2">
        <v>8301.15</v>
      </c>
      <c r="Z129" s="2">
        <v>10084.36</v>
      </c>
      <c r="AA129" s="1">
        <v>1</v>
      </c>
      <c r="AB129" s="1">
        <v>14</v>
      </c>
      <c r="AC129" s="1">
        <v>2</v>
      </c>
      <c r="AD129" s="1">
        <v>3</v>
      </c>
      <c r="AE129" s="1">
        <v>23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10</v>
      </c>
      <c r="AV129" s="1">
        <v>11</v>
      </c>
      <c r="AW129" s="1">
        <v>11</v>
      </c>
      <c r="AX129" s="1">
        <v>14</v>
      </c>
      <c r="AY129" s="1">
        <v>33</v>
      </c>
      <c r="AZ129" s="1">
        <v>4</v>
      </c>
      <c r="BA129" s="1">
        <v>6</v>
      </c>
      <c r="BB129" s="1">
        <v>0</v>
      </c>
      <c r="BC129" s="1">
        <v>2</v>
      </c>
      <c r="BD129" s="1">
        <v>14</v>
      </c>
      <c r="BE129" s="1">
        <v>12</v>
      </c>
      <c r="BF129" s="1">
        <v>0</v>
      </c>
      <c r="BG129" s="1">
        <v>0</v>
      </c>
      <c r="BH129" s="1">
        <v>5</v>
      </c>
      <c r="BI129" s="1">
        <v>12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ht="20.25" hidden="1">
      <c r="A130" s="1">
        <v>70032</v>
      </c>
      <c r="B130" s="1" t="s">
        <v>221</v>
      </c>
      <c r="C130" s="1">
        <v>20</v>
      </c>
      <c r="D130" s="1">
        <v>285</v>
      </c>
      <c r="E130" s="1" t="s">
        <v>64</v>
      </c>
      <c r="F130" s="1">
        <v>558</v>
      </c>
      <c r="G130" s="1" t="s">
        <v>67</v>
      </c>
      <c r="H130" s="1">
        <v>86.351399999999998</v>
      </c>
      <c r="I130" s="4">
        <v>1727.028</v>
      </c>
      <c r="J130" s="11">
        <f t="shared" si="1"/>
        <v>0</v>
      </c>
      <c r="K130" s="11">
        <f t="shared" si="2"/>
        <v>0</v>
      </c>
      <c r="L130" s="1">
        <v>1.3</v>
      </c>
      <c r="M130" s="1">
        <v>2.35</v>
      </c>
      <c r="N130" s="5">
        <v>0</v>
      </c>
      <c r="O130" s="1"/>
      <c r="P130" s="1">
        <v>2.88</v>
      </c>
      <c r="Q130" s="78">
        <v>2.9</v>
      </c>
      <c r="R130" s="5">
        <v>0</v>
      </c>
      <c r="S130" s="1"/>
      <c r="T130" s="1">
        <v>0.62</v>
      </c>
      <c r="U130" s="1">
        <v>2.85</v>
      </c>
      <c r="V130" s="5">
        <v>0</v>
      </c>
      <c r="W130" s="1"/>
      <c r="X130" s="1">
        <v>0</v>
      </c>
      <c r="Y130" s="2">
        <v>8289.73</v>
      </c>
      <c r="Z130" s="2">
        <v>15629.6</v>
      </c>
      <c r="AA130" s="1">
        <v>12</v>
      </c>
      <c r="AB130" s="1">
        <v>7</v>
      </c>
      <c r="AC130" s="1">
        <v>7</v>
      </c>
      <c r="AD130" s="1">
        <v>7</v>
      </c>
      <c r="AE130" s="1">
        <v>47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10</v>
      </c>
      <c r="AV130" s="1">
        <v>18</v>
      </c>
      <c r="AW130" s="1">
        <v>16</v>
      </c>
      <c r="AX130" s="1">
        <v>22</v>
      </c>
      <c r="AY130" s="1">
        <v>59</v>
      </c>
      <c r="AZ130" s="1">
        <v>2</v>
      </c>
      <c r="BA130" s="1">
        <v>11</v>
      </c>
      <c r="BB130" s="1">
        <v>2</v>
      </c>
      <c r="BC130" s="1">
        <v>4</v>
      </c>
      <c r="BD130" s="1">
        <v>18</v>
      </c>
      <c r="BE130" s="1">
        <v>3</v>
      </c>
      <c r="BF130" s="1">
        <v>0</v>
      </c>
      <c r="BG130" s="1">
        <v>4</v>
      </c>
      <c r="BH130" s="1">
        <v>11</v>
      </c>
      <c r="BI130" s="1">
        <v>57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ht="20.25" hidden="1">
      <c r="A131" s="1">
        <v>70215</v>
      </c>
      <c r="B131" s="1" t="s">
        <v>257</v>
      </c>
      <c r="C131" s="1">
        <v>24</v>
      </c>
      <c r="D131" s="1">
        <v>285</v>
      </c>
      <c r="E131" s="1" t="s">
        <v>64</v>
      </c>
      <c r="F131" s="1">
        <v>795</v>
      </c>
      <c r="G131" s="1" t="s">
        <v>258</v>
      </c>
      <c r="H131" s="1">
        <v>40.33</v>
      </c>
      <c r="I131" s="4">
        <v>967.92</v>
      </c>
      <c r="J131" s="11">
        <f t="shared" si="1"/>
        <v>0</v>
      </c>
      <c r="K131" s="11">
        <f t="shared" si="2"/>
        <v>0</v>
      </c>
      <c r="L131" s="1">
        <v>1.5</v>
      </c>
      <c r="M131" s="1">
        <v>2.25</v>
      </c>
      <c r="N131" s="5">
        <v>0</v>
      </c>
      <c r="O131" s="1"/>
      <c r="P131" s="1">
        <v>5.25</v>
      </c>
      <c r="Q131" s="78">
        <v>4.17</v>
      </c>
      <c r="R131" s="5">
        <v>0</v>
      </c>
      <c r="S131" s="1"/>
      <c r="T131" s="1">
        <v>1.69</v>
      </c>
      <c r="U131" s="1">
        <v>3.38</v>
      </c>
      <c r="V131" s="5">
        <v>0</v>
      </c>
      <c r="W131" s="1"/>
      <c r="X131" s="1">
        <v>0</v>
      </c>
      <c r="Y131" s="2">
        <v>8166.82</v>
      </c>
      <c r="Z131" s="2">
        <v>9477.5499999999993</v>
      </c>
      <c r="AA131" s="1">
        <v>8</v>
      </c>
      <c r="AB131" s="1">
        <v>22</v>
      </c>
      <c r="AC131" s="1">
        <v>17</v>
      </c>
      <c r="AD131" s="1">
        <v>0</v>
      </c>
      <c r="AE131" s="1">
        <v>54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26</v>
      </c>
      <c r="AV131" s="1">
        <v>40</v>
      </c>
      <c r="AW131" s="1">
        <v>37</v>
      </c>
      <c r="AX131" s="1">
        <v>42</v>
      </c>
      <c r="AY131" s="1">
        <v>100</v>
      </c>
      <c r="AZ131" s="1">
        <v>11</v>
      </c>
      <c r="BA131" s="1">
        <v>9</v>
      </c>
      <c r="BB131" s="1">
        <v>0</v>
      </c>
      <c r="BC131" s="1">
        <v>13</v>
      </c>
      <c r="BD131" s="1">
        <v>0</v>
      </c>
      <c r="BE131" s="1">
        <v>15</v>
      </c>
      <c r="BF131" s="1">
        <v>16</v>
      </c>
      <c r="BG131" s="1">
        <v>12</v>
      </c>
      <c r="BH131" s="1">
        <v>11</v>
      </c>
      <c r="BI131" s="1">
        <v>81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ht="20.25" hidden="1">
      <c r="A132" s="1">
        <v>70045</v>
      </c>
      <c r="B132" s="1" t="s">
        <v>209</v>
      </c>
      <c r="C132" s="1">
        <v>16</v>
      </c>
      <c r="D132" s="1">
        <v>285</v>
      </c>
      <c r="E132" s="1" t="s">
        <v>64</v>
      </c>
      <c r="F132" s="1">
        <v>387</v>
      </c>
      <c r="G132" s="1" t="s">
        <v>94</v>
      </c>
      <c r="H132" s="1">
        <v>45.31</v>
      </c>
      <c r="I132" s="4">
        <v>724.96</v>
      </c>
      <c r="J132" s="11">
        <f t="shared" si="1"/>
        <v>0</v>
      </c>
      <c r="K132" s="11">
        <f t="shared" si="2"/>
        <v>0</v>
      </c>
      <c r="L132" s="1">
        <v>2.72</v>
      </c>
      <c r="M132" s="1">
        <v>5.62</v>
      </c>
      <c r="N132" s="5">
        <v>0</v>
      </c>
      <c r="O132" s="1"/>
      <c r="P132" s="1">
        <v>8.1199999999999992</v>
      </c>
      <c r="Q132" s="78">
        <v>0.25</v>
      </c>
      <c r="R132" s="5">
        <v>0</v>
      </c>
      <c r="S132" s="1" t="s">
        <v>83</v>
      </c>
      <c r="T132" s="1">
        <v>0.38</v>
      </c>
      <c r="U132" s="1">
        <v>21.06</v>
      </c>
      <c r="V132" s="5">
        <v>0</v>
      </c>
      <c r="W132" s="1"/>
      <c r="X132" s="1">
        <v>0</v>
      </c>
      <c r="Y132" s="2">
        <v>8133.14</v>
      </c>
      <c r="Z132" s="2">
        <v>21114.46</v>
      </c>
      <c r="AA132" s="1">
        <v>7</v>
      </c>
      <c r="AB132" s="1">
        <v>14</v>
      </c>
      <c r="AC132" s="1">
        <v>21</v>
      </c>
      <c r="AD132" s="1">
        <v>17</v>
      </c>
      <c r="AE132" s="1">
        <v>90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25</v>
      </c>
      <c r="AV132" s="1">
        <v>0</v>
      </c>
      <c r="AW132" s="1">
        <v>34</v>
      </c>
      <c r="AX132" s="1">
        <v>65</v>
      </c>
      <c r="AY132" s="1">
        <v>4</v>
      </c>
      <c r="AZ132" s="1">
        <v>13</v>
      </c>
      <c r="BA132" s="1">
        <v>0</v>
      </c>
      <c r="BB132" s="1">
        <v>17</v>
      </c>
      <c r="BC132" s="1">
        <v>17</v>
      </c>
      <c r="BD132" s="1">
        <v>35</v>
      </c>
      <c r="BE132" s="1">
        <v>0</v>
      </c>
      <c r="BF132" s="1">
        <v>1</v>
      </c>
      <c r="BG132" s="1">
        <v>1</v>
      </c>
      <c r="BH132" s="1">
        <v>9</v>
      </c>
      <c r="BI132" s="1">
        <v>337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ht="20.25">
      <c r="A133" s="1">
        <v>70138</v>
      </c>
      <c r="B133" s="1" t="s">
        <v>148</v>
      </c>
      <c r="C133" s="1">
        <v>12</v>
      </c>
      <c r="D133" s="1">
        <v>285</v>
      </c>
      <c r="E133" s="1" t="s">
        <v>64</v>
      </c>
      <c r="F133" s="1">
        <v>35</v>
      </c>
      <c r="G133" s="1" t="s">
        <v>76</v>
      </c>
      <c r="H133" s="1">
        <v>73.620900000000006</v>
      </c>
      <c r="I133" s="4">
        <v>883.45079999999996</v>
      </c>
      <c r="J133" s="11">
        <f t="shared" si="1"/>
        <v>13251.761999999999</v>
      </c>
      <c r="K133" s="11">
        <f t="shared" si="2"/>
        <v>15</v>
      </c>
      <c r="L133" s="1">
        <v>6.17</v>
      </c>
      <c r="M133" s="1">
        <v>1.67</v>
      </c>
      <c r="N133" s="20">
        <v>5</v>
      </c>
      <c r="O133" s="1"/>
      <c r="P133" s="1">
        <v>17.12</v>
      </c>
      <c r="Q133" s="78">
        <v>9.08</v>
      </c>
      <c r="R133" s="5">
        <v>5</v>
      </c>
      <c r="S133" s="1"/>
      <c r="T133" s="1">
        <v>6.38</v>
      </c>
      <c r="U133" s="1">
        <v>1.33</v>
      </c>
      <c r="V133" s="5">
        <v>5</v>
      </c>
      <c r="W133" s="1"/>
      <c r="X133" s="1">
        <v>0</v>
      </c>
      <c r="Y133" s="2">
        <v>26209.040000000001</v>
      </c>
      <c r="Z133" s="2">
        <v>12810.04</v>
      </c>
      <c r="AA133" s="1">
        <v>29</v>
      </c>
      <c r="AB133" s="1">
        <v>11</v>
      </c>
      <c r="AC133" s="1">
        <v>25</v>
      </c>
      <c r="AD133" s="1">
        <v>29</v>
      </c>
      <c r="AE133" s="1">
        <v>20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58</v>
      </c>
      <c r="AV133" s="1">
        <v>39</v>
      </c>
      <c r="AW133" s="1">
        <v>70</v>
      </c>
      <c r="AX133" s="1">
        <v>72</v>
      </c>
      <c r="AY133" s="1">
        <v>110</v>
      </c>
      <c r="AZ133" s="1">
        <v>9</v>
      </c>
      <c r="BA133" s="1">
        <v>7</v>
      </c>
      <c r="BB133" s="1">
        <v>4</v>
      </c>
      <c r="BC133" s="1">
        <v>11</v>
      </c>
      <c r="BD133" s="1">
        <v>28</v>
      </c>
      <c r="BE133" s="1">
        <v>31</v>
      </c>
      <c r="BF133" s="1">
        <v>15</v>
      </c>
      <c r="BG133" s="1">
        <v>25</v>
      </c>
      <c r="BH133" s="1">
        <v>26</v>
      </c>
      <c r="BI133" s="1">
        <v>16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ht="20.25" hidden="1">
      <c r="A134" s="1">
        <v>70120</v>
      </c>
      <c r="B134" s="1" t="s">
        <v>189</v>
      </c>
      <c r="C134" s="1">
        <v>24</v>
      </c>
      <c r="D134" s="1">
        <v>285</v>
      </c>
      <c r="E134" s="1" t="s">
        <v>64</v>
      </c>
      <c r="F134" s="1">
        <v>570</v>
      </c>
      <c r="G134" s="1" t="s">
        <v>72</v>
      </c>
      <c r="H134" s="1">
        <v>36.0045</v>
      </c>
      <c r="I134" s="4">
        <v>864.10799999999995</v>
      </c>
      <c r="J134" s="11">
        <f t="shared" si="1"/>
        <v>0</v>
      </c>
      <c r="K134" s="11">
        <f t="shared" si="2"/>
        <v>0</v>
      </c>
      <c r="L134" s="1">
        <v>2.96</v>
      </c>
      <c r="M134" s="1">
        <v>2.92</v>
      </c>
      <c r="N134" s="5">
        <v>0</v>
      </c>
      <c r="O134" s="1"/>
      <c r="P134" s="1">
        <v>4.5599999999999996</v>
      </c>
      <c r="Q134" s="78">
        <v>7.29</v>
      </c>
      <c r="R134" s="5">
        <v>0</v>
      </c>
      <c r="S134" s="1"/>
      <c r="T134" s="1">
        <v>1.69</v>
      </c>
      <c r="U134" s="1">
        <v>3.17</v>
      </c>
      <c r="V134" s="5">
        <v>0</v>
      </c>
      <c r="W134" s="1"/>
      <c r="X134" s="1">
        <v>0</v>
      </c>
      <c r="Y134" s="2">
        <v>7956.99</v>
      </c>
      <c r="Z134" s="2">
        <v>12277.53</v>
      </c>
      <c r="AA134" s="1">
        <v>15</v>
      </c>
      <c r="AB134" s="1">
        <v>21</v>
      </c>
      <c r="AC134" s="1">
        <v>35</v>
      </c>
      <c r="AD134" s="1">
        <v>21</v>
      </c>
      <c r="AE134" s="1">
        <v>70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38</v>
      </c>
      <c r="AV134" s="1">
        <v>14</v>
      </c>
      <c r="AW134" s="1">
        <v>28</v>
      </c>
      <c r="AX134" s="1">
        <v>57</v>
      </c>
      <c r="AY134" s="1">
        <v>175</v>
      </c>
      <c r="AZ134" s="1">
        <v>3</v>
      </c>
      <c r="BA134" s="1">
        <v>5</v>
      </c>
      <c r="BB134" s="1">
        <v>2</v>
      </c>
      <c r="BC134" s="1">
        <v>1</v>
      </c>
      <c r="BD134" s="1">
        <v>20</v>
      </c>
      <c r="BE134" s="1">
        <v>2</v>
      </c>
      <c r="BF134" s="1">
        <v>2</v>
      </c>
      <c r="BG134" s="1">
        <v>30</v>
      </c>
      <c r="BH134" s="1">
        <v>15</v>
      </c>
      <c r="BI134" s="1">
        <v>76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ht="20.25">
      <c r="A135" s="1">
        <v>70038</v>
      </c>
      <c r="B135" s="1" t="s">
        <v>66</v>
      </c>
      <c r="C135" s="1">
        <v>16</v>
      </c>
      <c r="D135" s="1">
        <v>285</v>
      </c>
      <c r="E135" s="1" t="s">
        <v>64</v>
      </c>
      <c r="F135" s="1">
        <v>558</v>
      </c>
      <c r="G135" s="1" t="s">
        <v>67</v>
      </c>
      <c r="H135" s="1">
        <v>52.430999999999997</v>
      </c>
      <c r="I135" s="4">
        <v>838.89599999999996</v>
      </c>
      <c r="J135" s="11">
        <f t="shared" si="1"/>
        <v>16777.919999999998</v>
      </c>
      <c r="K135" s="11">
        <f t="shared" si="2"/>
        <v>20</v>
      </c>
      <c r="L135" s="1">
        <v>40.340000000000003</v>
      </c>
      <c r="M135" s="1">
        <v>12.12</v>
      </c>
      <c r="N135" s="20">
        <v>20</v>
      </c>
      <c r="O135" s="1"/>
      <c r="P135" s="1">
        <v>76.22</v>
      </c>
      <c r="Q135" s="78">
        <v>68.44</v>
      </c>
      <c r="R135" s="5">
        <v>0</v>
      </c>
      <c r="S135" s="1"/>
      <c r="T135" s="1">
        <v>28.41</v>
      </c>
      <c r="U135" s="1">
        <v>29.88</v>
      </c>
      <c r="V135" s="5">
        <v>0</v>
      </c>
      <c r="W135" s="1"/>
      <c r="X135" s="1">
        <v>0</v>
      </c>
      <c r="Y135" s="2">
        <v>121613.7</v>
      </c>
      <c r="Z135" s="2">
        <v>71306.16</v>
      </c>
      <c r="AA135" s="1">
        <v>386</v>
      </c>
      <c r="AB135" s="1">
        <v>157</v>
      </c>
      <c r="AC135" s="1">
        <v>115</v>
      </c>
      <c r="AD135" s="1">
        <v>132</v>
      </c>
      <c r="AE135" s="1">
        <v>194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513</v>
      </c>
      <c r="AV135" s="1">
        <v>293</v>
      </c>
      <c r="AW135" s="1">
        <v>279</v>
      </c>
      <c r="AX135" s="1">
        <v>243</v>
      </c>
      <c r="AY135" s="1">
        <v>624</v>
      </c>
      <c r="AZ135" s="1">
        <v>75</v>
      </c>
      <c r="BA135" s="1">
        <v>40</v>
      </c>
      <c r="BB135" s="1">
        <v>49</v>
      </c>
      <c r="BC135" s="1">
        <v>31</v>
      </c>
      <c r="BD135" s="1">
        <v>64</v>
      </c>
      <c r="BE135" s="1">
        <v>280</v>
      </c>
      <c r="BF135" s="1">
        <v>89</v>
      </c>
      <c r="BG135" s="1">
        <v>116</v>
      </c>
      <c r="BH135" s="1">
        <v>28</v>
      </c>
      <c r="BI135" s="1">
        <v>478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ht="20.25" hidden="1">
      <c r="A136" s="1">
        <v>70164</v>
      </c>
      <c r="B136" s="1" t="s">
        <v>225</v>
      </c>
      <c r="C136" s="1">
        <v>24</v>
      </c>
      <c r="D136" s="1">
        <v>285</v>
      </c>
      <c r="E136" s="1" t="s">
        <v>64</v>
      </c>
      <c r="F136" s="1">
        <v>558</v>
      </c>
      <c r="G136" s="1" t="s">
        <v>67</v>
      </c>
      <c r="H136" s="1">
        <v>39.53</v>
      </c>
      <c r="I136" s="4">
        <v>948.72</v>
      </c>
      <c r="J136" s="11">
        <f t="shared" si="1"/>
        <v>0</v>
      </c>
      <c r="K136" s="11">
        <f t="shared" si="2"/>
        <v>0</v>
      </c>
      <c r="L136" s="1">
        <v>2.4</v>
      </c>
      <c r="M136" s="1">
        <v>1.33</v>
      </c>
      <c r="N136" s="5">
        <v>0</v>
      </c>
      <c r="O136" s="1"/>
      <c r="P136" s="1">
        <v>5.19</v>
      </c>
      <c r="Q136" s="78">
        <v>3.38</v>
      </c>
      <c r="R136" s="5">
        <v>0</v>
      </c>
      <c r="S136" s="1"/>
      <c r="T136" s="1">
        <v>0.52</v>
      </c>
      <c r="U136" s="1">
        <v>2.21</v>
      </c>
      <c r="V136" s="5">
        <v>0</v>
      </c>
      <c r="W136" s="1"/>
      <c r="X136" s="1">
        <v>0</v>
      </c>
      <c r="Y136" s="2">
        <v>7688.58</v>
      </c>
      <c r="Z136" s="2">
        <v>8340.83</v>
      </c>
      <c r="AA136" s="1">
        <v>31</v>
      </c>
      <c r="AB136" s="1">
        <v>7</v>
      </c>
      <c r="AC136" s="1">
        <v>20</v>
      </c>
      <c r="AD136" s="1">
        <v>6</v>
      </c>
      <c r="AE136" s="1">
        <v>32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45</v>
      </c>
      <c r="AV136" s="1">
        <v>20</v>
      </c>
      <c r="AW136" s="1">
        <v>51</v>
      </c>
      <c r="AX136" s="1">
        <v>22</v>
      </c>
      <c r="AY136" s="1">
        <v>83</v>
      </c>
      <c r="AZ136" s="1">
        <v>4</v>
      </c>
      <c r="BA136" s="1">
        <v>3</v>
      </c>
      <c r="BB136" s="1">
        <v>0</v>
      </c>
      <c r="BC136" s="1">
        <v>4</v>
      </c>
      <c r="BD136" s="1">
        <v>43</v>
      </c>
      <c r="BE136" s="1">
        <v>3</v>
      </c>
      <c r="BF136" s="1">
        <v>10</v>
      </c>
      <c r="BG136" s="1">
        <v>2</v>
      </c>
      <c r="BH136" s="1">
        <v>5</v>
      </c>
      <c r="BI136" s="1">
        <v>53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</row>
    <row r="137" spans="1:66" ht="20.25">
      <c r="A137" s="1">
        <v>70040</v>
      </c>
      <c r="B137" s="1" t="s">
        <v>121</v>
      </c>
      <c r="C137" s="1">
        <v>25</v>
      </c>
      <c r="D137" s="1">
        <v>285</v>
      </c>
      <c r="E137" s="1" t="s">
        <v>64</v>
      </c>
      <c r="F137" s="1">
        <v>35</v>
      </c>
      <c r="G137" s="1" t="s">
        <v>76</v>
      </c>
      <c r="H137" s="1">
        <v>42.5</v>
      </c>
      <c r="I137" s="4">
        <v>1062.5</v>
      </c>
      <c r="J137" s="11">
        <f t="shared" si="1"/>
        <v>5312.5</v>
      </c>
      <c r="K137" s="11">
        <f t="shared" si="2"/>
        <v>5</v>
      </c>
      <c r="L137" s="1">
        <v>2.12</v>
      </c>
      <c r="M137" s="1">
        <v>1.24</v>
      </c>
      <c r="N137" s="5">
        <v>0</v>
      </c>
      <c r="O137" s="1"/>
      <c r="P137" s="1">
        <v>12.94</v>
      </c>
      <c r="Q137" s="78">
        <v>4.4800000000000004</v>
      </c>
      <c r="R137" s="5">
        <v>5</v>
      </c>
      <c r="S137" s="1"/>
      <c r="T137" s="1">
        <v>4.5999999999999996</v>
      </c>
      <c r="U137" s="1">
        <v>7</v>
      </c>
      <c r="V137" s="5">
        <v>0</v>
      </c>
      <c r="W137" s="1"/>
      <c r="X137" s="1">
        <v>0</v>
      </c>
      <c r="Y137" s="2">
        <v>20888.75</v>
      </c>
      <c r="Z137" s="2">
        <v>14025</v>
      </c>
      <c r="AA137" s="1">
        <v>15</v>
      </c>
      <c r="AB137" s="1">
        <v>10</v>
      </c>
      <c r="AC137" s="1">
        <v>33</v>
      </c>
      <c r="AD137" s="1">
        <v>0</v>
      </c>
      <c r="AE137" s="1">
        <v>31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116</v>
      </c>
      <c r="AV137" s="1">
        <v>119</v>
      </c>
      <c r="AW137" s="1">
        <v>61</v>
      </c>
      <c r="AX137" s="1">
        <v>97</v>
      </c>
      <c r="AY137" s="1">
        <v>112</v>
      </c>
      <c r="AZ137" s="1">
        <v>22</v>
      </c>
      <c r="BA137" s="1">
        <v>11</v>
      </c>
      <c r="BB137" s="1">
        <v>10</v>
      </c>
      <c r="BC137" s="1">
        <v>2</v>
      </c>
      <c r="BD137" s="1">
        <v>12</v>
      </c>
      <c r="BE137" s="1">
        <v>27</v>
      </c>
      <c r="BF137" s="1">
        <v>48</v>
      </c>
      <c r="BG137" s="1">
        <v>97</v>
      </c>
      <c r="BH137" s="1">
        <v>-66</v>
      </c>
      <c r="BI137" s="1">
        <v>175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</row>
    <row r="138" spans="1:66" ht="20.25" hidden="1">
      <c r="A138" s="1">
        <v>70329</v>
      </c>
      <c r="B138" s="1" t="s">
        <v>267</v>
      </c>
      <c r="C138" s="1">
        <v>12</v>
      </c>
      <c r="D138" s="1">
        <v>285</v>
      </c>
      <c r="E138" s="1" t="s">
        <v>64</v>
      </c>
      <c r="F138" s="1">
        <v>285</v>
      </c>
      <c r="G138" s="1" t="s">
        <v>64</v>
      </c>
      <c r="H138" s="1">
        <v>28.88</v>
      </c>
      <c r="I138" s="4">
        <v>346.56</v>
      </c>
      <c r="J138" s="11">
        <f t="shared" si="1"/>
        <v>0</v>
      </c>
      <c r="K138" s="11">
        <f t="shared" si="2"/>
        <v>0</v>
      </c>
      <c r="L138" s="1">
        <v>3.5</v>
      </c>
      <c r="M138" s="1">
        <v>12.25</v>
      </c>
      <c r="N138" s="5">
        <v>0</v>
      </c>
      <c r="O138" s="1"/>
      <c r="P138" s="1">
        <v>13.25</v>
      </c>
      <c r="Q138" s="78">
        <v>12.08</v>
      </c>
      <c r="R138" s="5">
        <v>0</v>
      </c>
      <c r="S138" s="1"/>
      <c r="T138" s="1">
        <v>5.17</v>
      </c>
      <c r="U138" s="1">
        <v>2.08</v>
      </c>
      <c r="V138" s="5">
        <v>0</v>
      </c>
      <c r="W138" s="1" t="s">
        <v>2287</v>
      </c>
      <c r="X138" s="1">
        <v>0</v>
      </c>
      <c r="Y138" s="2">
        <v>7595.44</v>
      </c>
      <c r="Z138" s="2">
        <v>7768.72</v>
      </c>
      <c r="AA138" s="1">
        <v>6</v>
      </c>
      <c r="AB138" s="1">
        <v>37</v>
      </c>
      <c r="AC138" s="1">
        <v>17</v>
      </c>
      <c r="AD138" s="1">
        <v>1</v>
      </c>
      <c r="AE138" s="1">
        <v>147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49</v>
      </c>
      <c r="AV138" s="1">
        <v>38</v>
      </c>
      <c r="AW138" s="1">
        <v>22</v>
      </c>
      <c r="AX138" s="1">
        <v>90</v>
      </c>
      <c r="AY138" s="1">
        <v>88</v>
      </c>
      <c r="AZ138" s="1">
        <v>7</v>
      </c>
      <c r="BA138" s="1">
        <v>16</v>
      </c>
      <c r="BB138" s="1">
        <v>7</v>
      </c>
      <c r="BC138" s="1">
        <v>4</v>
      </c>
      <c r="BD138" s="1">
        <v>9</v>
      </c>
      <c r="BE138" s="1">
        <v>26</v>
      </c>
      <c r="BF138" s="1">
        <v>32</v>
      </c>
      <c r="BG138" s="1">
        <v>17</v>
      </c>
      <c r="BH138" s="1">
        <v>6</v>
      </c>
      <c r="BI138" s="1">
        <v>25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ht="20.25" hidden="1">
      <c r="A139" s="1">
        <v>70148</v>
      </c>
      <c r="B139" s="1" t="s">
        <v>210</v>
      </c>
      <c r="C139" s="1">
        <v>20</v>
      </c>
      <c r="D139" s="1">
        <v>285</v>
      </c>
      <c r="E139" s="1" t="s">
        <v>64</v>
      </c>
      <c r="F139" s="1">
        <v>974</v>
      </c>
      <c r="G139" s="1" t="s">
        <v>110</v>
      </c>
      <c r="H139" s="1">
        <v>50.079500000000003</v>
      </c>
      <c r="I139" s="4">
        <v>1001.59</v>
      </c>
      <c r="J139" s="11">
        <f t="shared" si="1"/>
        <v>0</v>
      </c>
      <c r="K139" s="11">
        <f t="shared" si="2"/>
        <v>0</v>
      </c>
      <c r="L139" s="1">
        <v>1.58</v>
      </c>
      <c r="M139" s="1">
        <v>0.8</v>
      </c>
      <c r="N139" s="5">
        <v>0</v>
      </c>
      <c r="O139" s="1"/>
      <c r="P139" s="1">
        <v>4.75</v>
      </c>
      <c r="Q139" s="78">
        <v>5.55</v>
      </c>
      <c r="R139" s="5">
        <v>0</v>
      </c>
      <c r="S139" s="1"/>
      <c r="T139" s="1">
        <v>1.25</v>
      </c>
      <c r="U139" s="1">
        <v>2.8</v>
      </c>
      <c r="V139" s="5">
        <v>0</v>
      </c>
      <c r="W139" s="1"/>
      <c r="X139" s="1">
        <v>0</v>
      </c>
      <c r="Y139" s="2">
        <v>7587.04</v>
      </c>
      <c r="Z139" s="2">
        <v>11017.49</v>
      </c>
      <c r="AA139" s="1">
        <v>10</v>
      </c>
      <c r="AB139" s="1">
        <v>3</v>
      </c>
      <c r="AC139" s="1">
        <v>5</v>
      </c>
      <c r="AD139" s="1">
        <v>30</v>
      </c>
      <c r="AE139" s="1">
        <v>16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38</v>
      </c>
      <c r="AV139" s="1">
        <v>30</v>
      </c>
      <c r="AW139" s="1">
        <v>26</v>
      </c>
      <c r="AX139" s="1">
        <v>23</v>
      </c>
      <c r="AY139" s="1">
        <v>114</v>
      </c>
      <c r="AZ139" s="1">
        <v>1</v>
      </c>
      <c r="BA139" s="1">
        <v>0</v>
      </c>
      <c r="BB139" s="1">
        <v>3</v>
      </c>
      <c r="BC139" s="1">
        <v>1</v>
      </c>
      <c r="BD139" s="1">
        <v>34</v>
      </c>
      <c r="BE139" s="1">
        <v>5</v>
      </c>
      <c r="BF139" s="1">
        <v>9</v>
      </c>
      <c r="BG139" s="1">
        <v>11</v>
      </c>
      <c r="BH139" s="1">
        <v>9</v>
      </c>
      <c r="BI139" s="1">
        <v>56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ht="20.25" hidden="1">
      <c r="A140" s="1">
        <v>70328</v>
      </c>
      <c r="B140" s="1" t="s">
        <v>255</v>
      </c>
      <c r="C140" s="1">
        <v>12</v>
      </c>
      <c r="D140" s="1">
        <v>285</v>
      </c>
      <c r="E140" s="1" t="s">
        <v>64</v>
      </c>
      <c r="F140" s="1">
        <v>285</v>
      </c>
      <c r="G140" s="1" t="s">
        <v>64</v>
      </c>
      <c r="H140" s="1">
        <v>28.88</v>
      </c>
      <c r="I140" s="4">
        <v>346.56</v>
      </c>
      <c r="J140" s="11">
        <f t="shared" si="1"/>
        <v>0</v>
      </c>
      <c r="K140" s="11">
        <f t="shared" si="2"/>
        <v>0</v>
      </c>
      <c r="L140" s="1">
        <v>2.08</v>
      </c>
      <c r="M140" s="1">
        <v>1.92</v>
      </c>
      <c r="N140" s="5">
        <v>0</v>
      </c>
      <c r="O140" s="1"/>
      <c r="P140" s="1">
        <v>15.04</v>
      </c>
      <c r="Q140" s="78">
        <v>11.92</v>
      </c>
      <c r="R140" s="5">
        <v>0</v>
      </c>
      <c r="S140" s="1"/>
      <c r="T140" s="1">
        <v>4.58</v>
      </c>
      <c r="U140" s="1">
        <v>3.75</v>
      </c>
      <c r="V140" s="5">
        <v>0</v>
      </c>
      <c r="W140" s="1"/>
      <c r="X140" s="1">
        <v>0</v>
      </c>
      <c r="Y140" s="2">
        <v>7523.24</v>
      </c>
      <c r="Z140" s="2">
        <v>4447.5200000000004</v>
      </c>
      <c r="AA140" s="1">
        <v>4</v>
      </c>
      <c r="AB140" s="1">
        <v>36</v>
      </c>
      <c r="AC140" s="1">
        <v>3</v>
      </c>
      <c r="AD140" s="1">
        <v>0</v>
      </c>
      <c r="AE140" s="1">
        <v>23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54</v>
      </c>
      <c r="AV140" s="1">
        <v>51</v>
      </c>
      <c r="AW140" s="1">
        <v>66</v>
      </c>
      <c r="AX140" s="1">
        <v>15</v>
      </c>
      <c r="AY140" s="1">
        <v>84</v>
      </c>
      <c r="AZ140" s="1">
        <v>6</v>
      </c>
      <c r="BA140" s="1">
        <v>20</v>
      </c>
      <c r="BB140" s="1">
        <v>5</v>
      </c>
      <c r="BC140" s="1">
        <v>13</v>
      </c>
      <c r="BD140" s="1">
        <v>2</v>
      </c>
      <c r="BE140" s="1">
        <v>15</v>
      </c>
      <c r="BF140" s="1">
        <v>28</v>
      </c>
      <c r="BG140" s="1">
        <v>19</v>
      </c>
      <c r="BH140" s="1">
        <v>14</v>
      </c>
      <c r="BI140" s="1">
        <v>45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ht="20.25">
      <c r="A141" s="1">
        <v>70087</v>
      </c>
      <c r="B141" s="1" t="s">
        <v>115</v>
      </c>
      <c r="C141" s="1">
        <v>25</v>
      </c>
      <c r="D141" s="1">
        <v>285</v>
      </c>
      <c r="E141" s="1" t="s">
        <v>64</v>
      </c>
      <c r="F141" s="1">
        <v>35</v>
      </c>
      <c r="G141" s="1" t="s">
        <v>76</v>
      </c>
      <c r="H141" s="1">
        <v>43.63</v>
      </c>
      <c r="I141" s="4">
        <v>1090.75</v>
      </c>
      <c r="J141" s="11">
        <f t="shared" si="1"/>
        <v>21815</v>
      </c>
      <c r="K141" s="11">
        <f t="shared" si="2"/>
        <v>20</v>
      </c>
      <c r="L141" s="1">
        <v>13.96</v>
      </c>
      <c r="M141" s="1">
        <v>1.24</v>
      </c>
      <c r="N141" s="20">
        <v>10</v>
      </c>
      <c r="O141" s="1"/>
      <c r="P141" s="1">
        <v>19.16</v>
      </c>
      <c r="Q141" s="78">
        <v>6.72</v>
      </c>
      <c r="R141" s="5">
        <v>10</v>
      </c>
      <c r="S141" s="1"/>
      <c r="T141" s="1">
        <v>11.3</v>
      </c>
      <c r="U141" s="1">
        <v>19.36</v>
      </c>
      <c r="V141" s="5">
        <v>0</v>
      </c>
      <c r="W141" s="1"/>
      <c r="X141" s="1">
        <v>0</v>
      </c>
      <c r="Y141" s="2">
        <v>48451.12</v>
      </c>
      <c r="Z141" s="2">
        <v>30497.37</v>
      </c>
      <c r="AA141" s="1">
        <v>226</v>
      </c>
      <c r="AB141" s="1">
        <v>114</v>
      </c>
      <c r="AC141" s="1">
        <v>15</v>
      </c>
      <c r="AD141" s="1">
        <v>102</v>
      </c>
      <c r="AE141" s="1">
        <v>31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116</v>
      </c>
      <c r="AV141" s="1">
        <v>133</v>
      </c>
      <c r="AW141" s="1">
        <v>192</v>
      </c>
      <c r="AX141" s="1">
        <v>87</v>
      </c>
      <c r="AY141" s="1">
        <v>172</v>
      </c>
      <c r="AZ141" s="1">
        <v>31</v>
      </c>
      <c r="BA141" s="1">
        <v>2</v>
      </c>
      <c r="BB141" s="1">
        <v>23</v>
      </c>
      <c r="BC141" s="1">
        <v>12</v>
      </c>
      <c r="BD141" s="1">
        <v>12</v>
      </c>
      <c r="BE141" s="1">
        <v>167</v>
      </c>
      <c r="BF141" s="1">
        <v>56</v>
      </c>
      <c r="BG141" s="1">
        <v>71</v>
      </c>
      <c r="BH141" s="1">
        <v>33</v>
      </c>
      <c r="BI141" s="1">
        <v>484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ht="20.25" hidden="1">
      <c r="A142" s="1">
        <v>70503</v>
      </c>
      <c r="B142" s="1" t="s">
        <v>219</v>
      </c>
      <c r="C142" s="1">
        <v>32</v>
      </c>
      <c r="D142" s="1">
        <v>285</v>
      </c>
      <c r="E142" s="1" t="s">
        <v>64</v>
      </c>
      <c r="F142" s="1">
        <v>573</v>
      </c>
      <c r="G142" s="1" t="s">
        <v>87</v>
      </c>
      <c r="H142" s="1">
        <v>33.270000000000003</v>
      </c>
      <c r="I142" s="4">
        <v>1064.6400000000001</v>
      </c>
      <c r="J142" s="11">
        <f t="shared" si="1"/>
        <v>0</v>
      </c>
      <c r="K142" s="11">
        <f t="shared" si="2"/>
        <v>0</v>
      </c>
      <c r="L142" s="1">
        <v>1.44</v>
      </c>
      <c r="M142" s="1">
        <v>1.97</v>
      </c>
      <c r="N142" s="5">
        <v>0</v>
      </c>
      <c r="O142" s="1"/>
      <c r="P142" s="1">
        <v>3.28</v>
      </c>
      <c r="Q142" s="78">
        <v>3.44</v>
      </c>
      <c r="R142" s="5">
        <v>0</v>
      </c>
      <c r="S142" s="1"/>
      <c r="T142" s="1">
        <v>2.17</v>
      </c>
      <c r="U142" s="1">
        <v>5</v>
      </c>
      <c r="V142" s="5">
        <v>0</v>
      </c>
      <c r="W142" s="1"/>
      <c r="X142" s="1">
        <v>0</v>
      </c>
      <c r="Y142" s="2">
        <v>7336.04</v>
      </c>
      <c r="Z142" s="2">
        <v>11145.45</v>
      </c>
      <c r="AA142" s="1">
        <v>33</v>
      </c>
      <c r="AB142" s="1">
        <v>2</v>
      </c>
      <c r="AC142" s="1">
        <v>7</v>
      </c>
      <c r="AD142" s="1">
        <v>10</v>
      </c>
      <c r="AE142" s="1">
        <v>63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16</v>
      </c>
      <c r="AV142" s="1">
        <v>76</v>
      </c>
      <c r="AW142" s="1">
        <v>29</v>
      </c>
      <c r="AX142" s="1">
        <v>21</v>
      </c>
      <c r="AY142" s="1">
        <v>112</v>
      </c>
      <c r="AZ142" s="1">
        <v>0</v>
      </c>
      <c r="BA142" s="1">
        <v>4</v>
      </c>
      <c r="BB142" s="1">
        <v>6</v>
      </c>
      <c r="BC142" s="1">
        <v>7</v>
      </c>
      <c r="BD142" s="1">
        <v>0</v>
      </c>
      <c r="BE142" s="1">
        <v>10</v>
      </c>
      <c r="BF142" s="1">
        <v>6</v>
      </c>
      <c r="BG142" s="1">
        <v>36</v>
      </c>
      <c r="BH142" s="1">
        <v>41</v>
      </c>
      <c r="BI142" s="1">
        <v>160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ht="20.25">
      <c r="A143" s="1">
        <v>70082</v>
      </c>
      <c r="B143" s="1" t="s">
        <v>268</v>
      </c>
      <c r="C143" s="1">
        <v>24</v>
      </c>
      <c r="D143" s="1">
        <v>285</v>
      </c>
      <c r="E143" s="1" t="s">
        <v>64</v>
      </c>
      <c r="F143" s="1">
        <v>572</v>
      </c>
      <c r="G143" s="1" t="s">
        <v>269</v>
      </c>
      <c r="H143" s="1">
        <v>37.17</v>
      </c>
      <c r="I143" s="4">
        <v>892.08</v>
      </c>
      <c r="J143" s="11">
        <f t="shared" si="1"/>
        <v>4460.4000000000005</v>
      </c>
      <c r="K143" s="11">
        <f t="shared" si="2"/>
        <v>5</v>
      </c>
      <c r="L143" s="1">
        <v>0.25</v>
      </c>
      <c r="M143" s="1">
        <v>0.28999999999999998</v>
      </c>
      <c r="N143" s="5">
        <v>0</v>
      </c>
      <c r="O143" s="1"/>
      <c r="P143" s="1">
        <v>7.04</v>
      </c>
      <c r="Q143" s="78">
        <v>2.08</v>
      </c>
      <c r="R143" s="5">
        <v>5</v>
      </c>
      <c r="S143" s="1"/>
      <c r="T143" s="1">
        <v>0.31</v>
      </c>
      <c r="U143" s="1">
        <v>0.25</v>
      </c>
      <c r="V143" s="5">
        <v>0</v>
      </c>
      <c r="W143" s="1"/>
      <c r="X143" s="1">
        <v>0</v>
      </c>
      <c r="Y143" s="2">
        <v>6783.52</v>
      </c>
      <c r="Z143" s="2">
        <v>3270.96</v>
      </c>
      <c r="AA143" s="1">
        <v>2</v>
      </c>
      <c r="AB143" s="1">
        <v>8</v>
      </c>
      <c r="AC143" s="1">
        <v>0</v>
      </c>
      <c r="AD143" s="1">
        <v>0</v>
      </c>
      <c r="AE143" s="1">
        <v>7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44</v>
      </c>
      <c r="AV143" s="1">
        <v>0</v>
      </c>
      <c r="AW143" s="1">
        <v>73</v>
      </c>
      <c r="AX143" s="1">
        <v>77</v>
      </c>
      <c r="AY143" s="1">
        <v>51</v>
      </c>
      <c r="AZ143" s="1">
        <v>2</v>
      </c>
      <c r="BA143" s="1">
        <v>7</v>
      </c>
      <c r="BB143" s="1">
        <v>6</v>
      </c>
      <c r="BC143" s="1">
        <v>4</v>
      </c>
      <c r="BD143" s="1">
        <v>24</v>
      </c>
      <c r="BE143" s="1">
        <v>6</v>
      </c>
      <c r="BF143" s="1">
        <v>3</v>
      </c>
      <c r="BG143" s="1">
        <v>0</v>
      </c>
      <c r="BH143" s="1">
        <v>0</v>
      </c>
      <c r="BI143" s="1">
        <v>6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ht="20.25" hidden="1">
      <c r="A144" s="1">
        <v>70166</v>
      </c>
      <c r="B144" s="1" t="s">
        <v>201</v>
      </c>
      <c r="C144" s="1">
        <v>24</v>
      </c>
      <c r="D144" s="1">
        <v>285</v>
      </c>
      <c r="E144" s="1" t="s">
        <v>64</v>
      </c>
      <c r="F144" s="1">
        <v>570</v>
      </c>
      <c r="G144" s="1" t="s">
        <v>72</v>
      </c>
      <c r="H144" s="1">
        <v>40.15</v>
      </c>
      <c r="I144" s="4">
        <v>963.6</v>
      </c>
      <c r="J144" s="11">
        <f t="shared" si="1"/>
        <v>0</v>
      </c>
      <c r="K144" s="11">
        <f t="shared" si="2"/>
        <v>0</v>
      </c>
      <c r="L144" s="1">
        <v>2.04</v>
      </c>
      <c r="M144" s="1">
        <v>2.67</v>
      </c>
      <c r="N144" s="5">
        <v>0</v>
      </c>
      <c r="O144" s="1"/>
      <c r="P144" s="1">
        <v>4.71</v>
      </c>
      <c r="Q144" s="78">
        <v>4.42</v>
      </c>
      <c r="R144" s="5">
        <v>0</v>
      </c>
      <c r="S144" s="1"/>
      <c r="T144" s="1">
        <v>0.6</v>
      </c>
      <c r="U144" s="1">
        <v>1.71</v>
      </c>
      <c r="V144" s="5">
        <v>0</v>
      </c>
      <c r="W144" s="1"/>
      <c r="X144" s="1">
        <v>0</v>
      </c>
      <c r="Y144" s="2">
        <v>7086.48</v>
      </c>
      <c r="Z144" s="2">
        <v>9194.35</v>
      </c>
      <c r="AA144" s="1">
        <v>29</v>
      </c>
      <c r="AB144" s="1">
        <v>9</v>
      </c>
      <c r="AC144" s="1">
        <v>9</v>
      </c>
      <c r="AD144" s="1">
        <v>13</v>
      </c>
      <c r="AE144" s="1">
        <v>64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33</v>
      </c>
      <c r="AV144" s="1">
        <v>9</v>
      </c>
      <c r="AW144" s="1">
        <v>41</v>
      </c>
      <c r="AX144" s="1">
        <v>62</v>
      </c>
      <c r="AY144" s="1">
        <v>106</v>
      </c>
      <c r="AZ144" s="1">
        <v>0</v>
      </c>
      <c r="BA144" s="1">
        <v>0</v>
      </c>
      <c r="BB144" s="1">
        <v>1</v>
      </c>
      <c r="BC144" s="1">
        <v>5</v>
      </c>
      <c r="BD144" s="1">
        <v>18</v>
      </c>
      <c r="BE144" s="1">
        <v>2</v>
      </c>
      <c r="BF144" s="1">
        <v>9</v>
      </c>
      <c r="BG144" s="1">
        <v>5</v>
      </c>
      <c r="BH144" s="1">
        <v>6</v>
      </c>
      <c r="BI144" s="1">
        <v>41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ht="20.25" hidden="1">
      <c r="A145" s="1">
        <v>70200</v>
      </c>
      <c r="B145" s="1" t="s">
        <v>176</v>
      </c>
      <c r="C145" s="1">
        <v>24</v>
      </c>
      <c r="D145" s="1">
        <v>285</v>
      </c>
      <c r="E145" s="1" t="s">
        <v>64</v>
      </c>
      <c r="F145" s="1">
        <v>565</v>
      </c>
      <c r="G145" s="1" t="s">
        <v>94</v>
      </c>
      <c r="H145" s="1">
        <v>34.74</v>
      </c>
      <c r="I145" s="4">
        <v>833.76</v>
      </c>
      <c r="J145" s="11">
        <f t="shared" si="1"/>
        <v>0</v>
      </c>
      <c r="K145" s="11">
        <f t="shared" si="2"/>
        <v>0</v>
      </c>
      <c r="L145" s="1">
        <v>2.62</v>
      </c>
      <c r="M145" s="1">
        <v>1.33</v>
      </c>
      <c r="N145" s="5">
        <v>0</v>
      </c>
      <c r="O145" s="1"/>
      <c r="P145" s="1">
        <v>4.9800000000000004</v>
      </c>
      <c r="Q145" s="78">
        <v>3.54</v>
      </c>
      <c r="R145" s="5">
        <v>0</v>
      </c>
      <c r="S145" s="1"/>
      <c r="T145" s="1">
        <v>0.67</v>
      </c>
      <c r="U145" s="1">
        <v>1</v>
      </c>
      <c r="V145" s="5">
        <v>0</v>
      </c>
      <c r="W145" s="1"/>
      <c r="X145" s="1">
        <v>0</v>
      </c>
      <c r="Y145" s="2">
        <v>6895.89</v>
      </c>
      <c r="Z145" s="2">
        <v>5488.92</v>
      </c>
      <c r="AA145" s="1">
        <v>44</v>
      </c>
      <c r="AB145" s="1">
        <v>16</v>
      </c>
      <c r="AC145" s="1">
        <v>7</v>
      </c>
      <c r="AD145" s="1">
        <v>8</v>
      </c>
      <c r="AE145" s="1">
        <v>32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39</v>
      </c>
      <c r="AV145" s="1">
        <v>50</v>
      </c>
      <c r="AW145" s="1">
        <v>25</v>
      </c>
      <c r="AX145" s="1">
        <v>43</v>
      </c>
      <c r="AY145" s="1">
        <v>86</v>
      </c>
      <c r="AZ145" s="1">
        <v>5</v>
      </c>
      <c r="BA145" s="1">
        <v>6</v>
      </c>
      <c r="BB145" s="1">
        <v>1</v>
      </c>
      <c r="BC145" s="1">
        <v>0</v>
      </c>
      <c r="BD145" s="1">
        <v>16</v>
      </c>
      <c r="BE145" s="1">
        <v>11</v>
      </c>
      <c r="BF145" s="1">
        <v>10</v>
      </c>
      <c r="BG145" s="1">
        <v>0</v>
      </c>
      <c r="BH145" s="1">
        <v>0</v>
      </c>
      <c r="BI145" s="1">
        <v>24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ht="20.25">
      <c r="A146" s="1">
        <v>75000</v>
      </c>
      <c r="B146" s="1" t="s">
        <v>156</v>
      </c>
      <c r="C146" s="1">
        <v>25</v>
      </c>
      <c r="D146" s="1">
        <v>285</v>
      </c>
      <c r="E146" s="1" t="s">
        <v>64</v>
      </c>
      <c r="F146" s="1">
        <v>285</v>
      </c>
      <c r="G146" s="1" t="s">
        <v>64</v>
      </c>
      <c r="H146" s="1">
        <v>32.270000000000003</v>
      </c>
      <c r="I146" s="4">
        <v>806.75</v>
      </c>
      <c r="J146" s="11">
        <f t="shared" si="1"/>
        <v>4033.75</v>
      </c>
      <c r="K146" s="11">
        <f t="shared" si="2"/>
        <v>5</v>
      </c>
      <c r="L146" s="1">
        <v>8.52</v>
      </c>
      <c r="M146" s="1">
        <v>7.6</v>
      </c>
      <c r="N146" s="5">
        <v>0</v>
      </c>
      <c r="O146" s="1"/>
      <c r="P146" s="1">
        <v>12.66</v>
      </c>
      <c r="Q146" s="78">
        <v>6.16</v>
      </c>
      <c r="R146" s="5">
        <v>5</v>
      </c>
      <c r="S146" s="1"/>
      <c r="T146" s="1">
        <v>4.4000000000000004</v>
      </c>
      <c r="U146" s="1">
        <v>9</v>
      </c>
      <c r="V146" s="5">
        <v>0</v>
      </c>
      <c r="W146" s="1"/>
      <c r="X146" s="1">
        <v>0</v>
      </c>
      <c r="Y146" s="2">
        <v>20636.66</v>
      </c>
      <c r="Z146" s="2">
        <v>19200.650000000001</v>
      </c>
      <c r="AA146" s="1">
        <v>57</v>
      </c>
      <c r="AB146" s="1">
        <v>108</v>
      </c>
      <c r="AC146" s="1">
        <v>71</v>
      </c>
      <c r="AD146" s="1">
        <v>62</v>
      </c>
      <c r="AE146" s="1">
        <v>190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99</v>
      </c>
      <c r="AV146" s="1">
        <v>73</v>
      </c>
      <c r="AW146" s="1">
        <v>122</v>
      </c>
      <c r="AX146" s="1">
        <v>63</v>
      </c>
      <c r="AY146" s="1">
        <v>131</v>
      </c>
      <c r="AZ146" s="1">
        <v>8</v>
      </c>
      <c r="BA146" s="1">
        <v>8</v>
      </c>
      <c r="BB146" s="1">
        <v>12</v>
      </c>
      <c r="BC146" s="1">
        <v>7</v>
      </c>
      <c r="BD146" s="1">
        <v>49</v>
      </c>
      <c r="BE146" s="1">
        <v>3</v>
      </c>
      <c r="BF146" s="1">
        <v>84</v>
      </c>
      <c r="BG146" s="1">
        <v>34</v>
      </c>
      <c r="BH146" s="1">
        <v>62</v>
      </c>
      <c r="BI146" s="1">
        <v>225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</row>
    <row r="147" spans="1:66" ht="20.25">
      <c r="A147" s="1">
        <v>70020</v>
      </c>
      <c r="B147" s="1" t="s">
        <v>170</v>
      </c>
      <c r="C147" s="1">
        <v>12</v>
      </c>
      <c r="D147" s="1">
        <v>285</v>
      </c>
      <c r="E147" s="1" t="s">
        <v>64</v>
      </c>
      <c r="F147" s="1">
        <v>558</v>
      </c>
      <c r="G147" s="1" t="s">
        <v>67</v>
      </c>
      <c r="H147" s="1">
        <v>77.97</v>
      </c>
      <c r="I147" s="4">
        <v>935.64</v>
      </c>
      <c r="J147" s="11">
        <f t="shared" si="1"/>
        <v>4678.2</v>
      </c>
      <c r="K147" s="11">
        <f t="shared" si="2"/>
        <v>5</v>
      </c>
      <c r="L147" s="1">
        <v>3.83</v>
      </c>
      <c r="M147" s="1">
        <v>4.17</v>
      </c>
      <c r="N147" s="5">
        <v>0</v>
      </c>
      <c r="O147" s="1"/>
      <c r="P147" s="1">
        <v>5.38</v>
      </c>
      <c r="Q147" s="78">
        <v>0.83</v>
      </c>
      <c r="R147" s="5">
        <v>5</v>
      </c>
      <c r="S147" s="1"/>
      <c r="T147" s="1">
        <v>8.3800000000000008</v>
      </c>
      <c r="U147" s="1">
        <v>10.83</v>
      </c>
      <c r="V147" s="5">
        <v>0</v>
      </c>
      <c r="W147" s="1"/>
      <c r="X147" s="1">
        <v>0</v>
      </c>
      <c r="Y147" s="2">
        <v>16451.669999999998</v>
      </c>
      <c r="Z147" s="2">
        <v>15126.18</v>
      </c>
      <c r="AA147" s="1">
        <v>12</v>
      </c>
      <c r="AB147" s="1">
        <v>22</v>
      </c>
      <c r="AC147" s="1">
        <v>20</v>
      </c>
      <c r="AD147" s="1">
        <v>6</v>
      </c>
      <c r="AE147" s="1">
        <v>50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20</v>
      </c>
      <c r="AV147" s="1">
        <v>13</v>
      </c>
      <c r="AW147" s="1">
        <v>26</v>
      </c>
      <c r="AX147" s="1">
        <v>8</v>
      </c>
      <c r="AY147" s="1">
        <v>11</v>
      </c>
      <c r="AZ147" s="1">
        <v>7</v>
      </c>
      <c r="BA147" s="1">
        <v>2</v>
      </c>
      <c r="BB147" s="1">
        <v>0</v>
      </c>
      <c r="BC147" s="1">
        <v>0</v>
      </c>
      <c r="BD147" s="1">
        <v>3</v>
      </c>
      <c r="BE147" s="1">
        <v>8</v>
      </c>
      <c r="BF147" s="1">
        <v>7</v>
      </c>
      <c r="BG147" s="1">
        <v>73</v>
      </c>
      <c r="BH147" s="1">
        <v>32</v>
      </c>
      <c r="BI147" s="1">
        <v>130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ht="20.25" hidden="1">
      <c r="A148" s="1">
        <v>70064</v>
      </c>
      <c r="B148" s="1" t="s">
        <v>193</v>
      </c>
      <c r="C148" s="1">
        <v>24</v>
      </c>
      <c r="D148" s="1">
        <v>285</v>
      </c>
      <c r="E148" s="1" t="s">
        <v>64</v>
      </c>
      <c r="F148" s="1">
        <v>570</v>
      </c>
      <c r="G148" s="1" t="s">
        <v>72</v>
      </c>
      <c r="H148" s="1">
        <v>34.97</v>
      </c>
      <c r="I148" s="4">
        <v>839.28</v>
      </c>
      <c r="J148" s="11">
        <f t="shared" si="1"/>
        <v>0</v>
      </c>
      <c r="K148" s="11">
        <f t="shared" si="2"/>
        <v>0</v>
      </c>
      <c r="L148" s="1">
        <v>0.83</v>
      </c>
      <c r="M148" s="1">
        <v>5.25</v>
      </c>
      <c r="N148" s="5">
        <v>0</v>
      </c>
      <c r="O148" s="1"/>
      <c r="P148" s="1">
        <v>3.42</v>
      </c>
      <c r="Q148" s="78">
        <v>2.33</v>
      </c>
      <c r="R148" s="5">
        <v>0</v>
      </c>
      <c r="S148" s="1"/>
      <c r="T148" s="1">
        <v>3.48</v>
      </c>
      <c r="U148" s="1">
        <v>9.0399999999999991</v>
      </c>
      <c r="V148" s="5">
        <v>0</v>
      </c>
      <c r="W148" s="1"/>
      <c r="X148" s="1">
        <v>0</v>
      </c>
      <c r="Y148" s="2">
        <v>6486.94</v>
      </c>
      <c r="Z148" s="2">
        <v>14442.61</v>
      </c>
      <c r="AA148" s="1">
        <v>7</v>
      </c>
      <c r="AB148" s="1">
        <v>9</v>
      </c>
      <c r="AC148" s="1">
        <v>3</v>
      </c>
      <c r="AD148" s="1">
        <v>11</v>
      </c>
      <c r="AE148" s="1">
        <v>126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35</v>
      </c>
      <c r="AV148" s="1">
        <v>33</v>
      </c>
      <c r="AW148" s="1">
        <v>13</v>
      </c>
      <c r="AX148" s="1">
        <v>13</v>
      </c>
      <c r="AY148" s="1">
        <v>56</v>
      </c>
      <c r="AZ148" s="1">
        <v>4</v>
      </c>
      <c r="BA148" s="1">
        <v>1</v>
      </c>
      <c r="BB148" s="1">
        <v>5</v>
      </c>
      <c r="BC148" s="1">
        <v>3</v>
      </c>
      <c r="BD148" s="1">
        <v>14</v>
      </c>
      <c r="BE148" s="1">
        <v>15</v>
      </c>
      <c r="BF148" s="1">
        <v>13</v>
      </c>
      <c r="BG148" s="1">
        <v>56</v>
      </c>
      <c r="BH148" s="1">
        <v>12</v>
      </c>
      <c r="BI148" s="1">
        <v>217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</row>
    <row r="149" spans="1:66" ht="20.25" hidden="1">
      <c r="A149" s="1">
        <v>70243</v>
      </c>
      <c r="B149" s="1" t="s">
        <v>378</v>
      </c>
      <c r="C149" s="1">
        <v>20</v>
      </c>
      <c r="D149" s="1">
        <v>285</v>
      </c>
      <c r="E149" s="1" t="s">
        <v>64</v>
      </c>
      <c r="F149" s="1">
        <v>557</v>
      </c>
      <c r="G149" s="1" t="s">
        <v>69</v>
      </c>
      <c r="H149" s="1">
        <v>87.881</v>
      </c>
      <c r="I149" s="4">
        <v>1757.62</v>
      </c>
      <c r="J149" s="11">
        <f t="shared" si="1"/>
        <v>0</v>
      </c>
      <c r="K149" s="11">
        <f t="shared" si="2"/>
        <v>0</v>
      </c>
      <c r="L149" s="1">
        <v>2.62</v>
      </c>
      <c r="M149" s="1">
        <v>1</v>
      </c>
      <c r="N149" s="5">
        <v>0</v>
      </c>
      <c r="O149" s="1"/>
      <c r="P149" s="1">
        <v>0.2</v>
      </c>
      <c r="Q149" s="78">
        <v>1.7</v>
      </c>
      <c r="R149" s="5">
        <v>0</v>
      </c>
      <c r="S149" s="1"/>
      <c r="T149" s="1">
        <v>0.85</v>
      </c>
      <c r="U149" s="1">
        <v>1.1499999999999999</v>
      </c>
      <c r="V149" s="5">
        <v>0</v>
      </c>
      <c r="W149" s="1"/>
      <c r="X149" s="1">
        <v>0</v>
      </c>
      <c r="Y149" s="2">
        <v>6459.25</v>
      </c>
      <c r="Z149" s="2">
        <v>6854.72</v>
      </c>
      <c r="AA149" s="1">
        <v>44</v>
      </c>
      <c r="AB149" s="1">
        <v>17</v>
      </c>
      <c r="AC149" s="1">
        <v>0</v>
      </c>
      <c r="AD149" s="1">
        <v>0</v>
      </c>
      <c r="AE149" s="1">
        <v>20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4</v>
      </c>
      <c r="AV149" s="1">
        <v>0</v>
      </c>
      <c r="AW149" s="1">
        <v>0</v>
      </c>
      <c r="AX149" s="1">
        <v>0</v>
      </c>
      <c r="AY149" s="1">
        <v>35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17</v>
      </c>
      <c r="BF149" s="1">
        <v>0</v>
      </c>
      <c r="BG149" s="1">
        <v>0</v>
      </c>
      <c r="BH149" s="1">
        <v>0</v>
      </c>
      <c r="BI149" s="1">
        <v>23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ht="20.25">
      <c r="A150" s="1">
        <v>70185</v>
      </c>
      <c r="B150" s="1" t="s">
        <v>174</v>
      </c>
      <c r="C150" s="1">
        <v>40</v>
      </c>
      <c r="D150" s="1">
        <v>285</v>
      </c>
      <c r="E150" s="1" t="s">
        <v>64</v>
      </c>
      <c r="F150" s="1">
        <v>570</v>
      </c>
      <c r="G150" s="1" t="s">
        <v>72</v>
      </c>
      <c r="H150" s="1">
        <v>26.14</v>
      </c>
      <c r="I150" s="4">
        <v>1045.5999999999999</v>
      </c>
      <c r="J150" s="11">
        <f t="shared" si="1"/>
        <v>2091.1999999999998</v>
      </c>
      <c r="K150" s="11">
        <f t="shared" si="2"/>
        <v>2</v>
      </c>
      <c r="L150" s="1">
        <v>1.91</v>
      </c>
      <c r="M150" s="1">
        <v>0</v>
      </c>
      <c r="N150" s="20">
        <v>2</v>
      </c>
      <c r="O150" s="1"/>
      <c r="P150" s="1">
        <v>4.76</v>
      </c>
      <c r="Q150" s="78">
        <v>3</v>
      </c>
      <c r="R150" s="5">
        <v>0</v>
      </c>
      <c r="S150" s="1"/>
      <c r="T150" s="1">
        <v>0.84</v>
      </c>
      <c r="U150" s="1">
        <v>1.62</v>
      </c>
      <c r="V150" s="5">
        <v>0</v>
      </c>
      <c r="W150" s="1"/>
      <c r="X150" s="1">
        <v>0</v>
      </c>
      <c r="Y150" s="2">
        <v>7855.07</v>
      </c>
      <c r="Z150" s="2">
        <v>5933.78</v>
      </c>
      <c r="AA150" s="1">
        <v>29</v>
      </c>
      <c r="AB150" s="1">
        <v>66</v>
      </c>
      <c r="AC150" s="1">
        <v>9</v>
      </c>
      <c r="AD150" s="1">
        <v>11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103</v>
      </c>
      <c r="AV150" s="1">
        <v>6</v>
      </c>
      <c r="AW150" s="1">
        <v>45</v>
      </c>
      <c r="AX150" s="1">
        <v>1</v>
      </c>
      <c r="AY150" s="1">
        <v>120</v>
      </c>
      <c r="AZ150" s="1">
        <v>38</v>
      </c>
      <c r="BA150" s="1">
        <v>0</v>
      </c>
      <c r="BB150" s="1">
        <v>0</v>
      </c>
      <c r="BC150" s="1">
        <v>2</v>
      </c>
      <c r="BD150" s="1">
        <v>42</v>
      </c>
      <c r="BE150" s="1">
        <v>25</v>
      </c>
      <c r="BF150" s="1">
        <v>17</v>
      </c>
      <c r="BG150" s="1">
        <v>0</v>
      </c>
      <c r="BH150" s="1">
        <v>0</v>
      </c>
      <c r="BI150" s="1">
        <v>65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ht="20.25" hidden="1">
      <c r="A151" s="1">
        <v>70969</v>
      </c>
      <c r="B151" s="1" t="s">
        <v>277</v>
      </c>
      <c r="C151" s="1">
        <v>12</v>
      </c>
      <c r="D151" s="1">
        <v>285</v>
      </c>
      <c r="E151" s="1" t="s">
        <v>64</v>
      </c>
      <c r="F151" s="1">
        <v>567</v>
      </c>
      <c r="G151" s="1" t="s">
        <v>74</v>
      </c>
      <c r="H151" s="1">
        <v>64.44</v>
      </c>
      <c r="I151" s="4">
        <v>773.28</v>
      </c>
      <c r="J151" s="11">
        <f t="shared" si="1"/>
        <v>0</v>
      </c>
      <c r="K151" s="11">
        <f t="shared" si="2"/>
        <v>0</v>
      </c>
      <c r="L151" s="1">
        <v>2.75</v>
      </c>
      <c r="M151" s="1">
        <v>4.42</v>
      </c>
      <c r="N151" s="5">
        <v>0</v>
      </c>
      <c r="O151" s="1"/>
      <c r="P151" s="1">
        <v>2.5</v>
      </c>
      <c r="Q151" s="78">
        <v>6.08</v>
      </c>
      <c r="R151" s="5">
        <v>0</v>
      </c>
      <c r="S151" s="1"/>
      <c r="T151" s="1">
        <v>2.83</v>
      </c>
      <c r="U151" s="1">
        <v>5.17</v>
      </c>
      <c r="V151" s="5">
        <v>0</v>
      </c>
      <c r="W151" s="1"/>
      <c r="X151" s="1">
        <v>0</v>
      </c>
      <c r="Y151" s="2">
        <v>6250.68</v>
      </c>
      <c r="Z151" s="2">
        <v>14241.24</v>
      </c>
      <c r="AA151" s="1">
        <v>2</v>
      </c>
      <c r="AB151" s="1">
        <v>11</v>
      </c>
      <c r="AC151" s="1">
        <v>11</v>
      </c>
      <c r="AD151" s="1">
        <v>29</v>
      </c>
      <c r="AE151" s="1">
        <v>53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7</v>
      </c>
      <c r="AV151" s="1">
        <v>4</v>
      </c>
      <c r="AW151" s="1">
        <v>8</v>
      </c>
      <c r="AX151" s="1">
        <v>7</v>
      </c>
      <c r="AY151" s="1">
        <v>73</v>
      </c>
      <c r="AZ151" s="1">
        <v>3</v>
      </c>
      <c r="BA151" s="1">
        <v>1</v>
      </c>
      <c r="BB151" s="1">
        <v>6</v>
      </c>
      <c r="BC151" s="1">
        <v>0</v>
      </c>
      <c r="BD151" s="1">
        <v>33</v>
      </c>
      <c r="BE151" s="1">
        <v>5</v>
      </c>
      <c r="BF151" s="1">
        <v>4</v>
      </c>
      <c r="BG151" s="1">
        <v>26</v>
      </c>
      <c r="BH151" s="1">
        <v>2</v>
      </c>
      <c r="BI151" s="1">
        <v>62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</row>
    <row r="152" spans="1:66" ht="20.25">
      <c r="A152" s="1">
        <v>70104</v>
      </c>
      <c r="B152" s="1" t="s">
        <v>71</v>
      </c>
      <c r="C152" s="1">
        <v>6</v>
      </c>
      <c r="D152" s="1">
        <v>285</v>
      </c>
      <c r="E152" s="1" t="s">
        <v>64</v>
      </c>
      <c r="F152" s="1">
        <v>570</v>
      </c>
      <c r="G152" s="1" t="s">
        <v>72</v>
      </c>
      <c r="H152" s="1">
        <v>198.91</v>
      </c>
      <c r="I152" s="4">
        <v>1193.46</v>
      </c>
      <c r="J152" s="11">
        <f t="shared" si="1"/>
        <v>17901.900000000001</v>
      </c>
      <c r="K152" s="11">
        <f t="shared" si="2"/>
        <v>15</v>
      </c>
      <c r="L152" s="1">
        <v>15.08</v>
      </c>
      <c r="M152" s="1">
        <v>0</v>
      </c>
      <c r="N152" s="20">
        <v>15</v>
      </c>
      <c r="O152" s="1"/>
      <c r="P152" s="1">
        <v>34.83</v>
      </c>
      <c r="Q152" s="78">
        <v>25.67</v>
      </c>
      <c r="R152" s="5">
        <v>0</v>
      </c>
      <c r="S152" s="1"/>
      <c r="T152" s="1">
        <v>8.83</v>
      </c>
      <c r="U152" s="1">
        <v>16.829999999999998</v>
      </c>
      <c r="V152" s="5">
        <v>0</v>
      </c>
      <c r="W152" s="1"/>
      <c r="X152" s="1">
        <v>0</v>
      </c>
      <c r="Y152" s="2">
        <v>70115.78</v>
      </c>
      <c r="Z152" s="2">
        <v>54700.25</v>
      </c>
      <c r="AA152" s="1">
        <v>56</v>
      </c>
      <c r="AB152" s="1">
        <v>20</v>
      </c>
      <c r="AC152" s="1">
        <v>11</v>
      </c>
      <c r="AD152" s="1">
        <v>27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62</v>
      </c>
      <c r="AV152" s="1">
        <v>45</v>
      </c>
      <c r="AW152" s="1">
        <v>74</v>
      </c>
      <c r="AX152" s="1">
        <v>46</v>
      </c>
      <c r="AY152" s="1">
        <v>155</v>
      </c>
      <c r="AZ152" s="1">
        <v>17</v>
      </c>
      <c r="BA152" s="1">
        <v>7</v>
      </c>
      <c r="BB152" s="1">
        <v>5</v>
      </c>
      <c r="BC152" s="1">
        <v>4</v>
      </c>
      <c r="BD152" s="1">
        <v>19</v>
      </c>
      <c r="BE152" s="1">
        <v>25</v>
      </c>
      <c r="BF152" s="1">
        <v>19</v>
      </c>
      <c r="BG152" s="1">
        <v>37</v>
      </c>
      <c r="BH152" s="1">
        <v>-37</v>
      </c>
      <c r="BI152" s="1">
        <v>101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ht="20.25" hidden="1">
      <c r="A153" s="1">
        <v>70098</v>
      </c>
      <c r="B153" s="1" t="s">
        <v>278</v>
      </c>
      <c r="C153" s="1">
        <v>24</v>
      </c>
      <c r="D153" s="1">
        <v>285</v>
      </c>
      <c r="E153" s="1" t="s">
        <v>64</v>
      </c>
      <c r="F153" s="1">
        <v>558</v>
      </c>
      <c r="G153" s="1" t="s">
        <v>67</v>
      </c>
      <c r="H153" s="1">
        <v>51.47</v>
      </c>
      <c r="I153" s="4">
        <v>1235.28</v>
      </c>
      <c r="J153" s="11">
        <f t="shared" si="1"/>
        <v>0</v>
      </c>
      <c r="K153" s="11">
        <f t="shared" si="2"/>
        <v>0</v>
      </c>
      <c r="L153" s="1">
        <v>1.38</v>
      </c>
      <c r="M153" s="1">
        <v>2.58</v>
      </c>
      <c r="N153" s="5">
        <v>0</v>
      </c>
      <c r="O153" s="1"/>
      <c r="P153" s="1">
        <v>1.69</v>
      </c>
      <c r="Q153" s="78">
        <v>4.71</v>
      </c>
      <c r="R153" s="5">
        <v>0</v>
      </c>
      <c r="S153" s="1"/>
      <c r="T153" s="1">
        <v>1.83</v>
      </c>
      <c r="U153" s="1">
        <v>12.62</v>
      </c>
      <c r="V153" s="5">
        <v>0</v>
      </c>
      <c r="W153" s="1"/>
      <c r="X153" s="1">
        <v>0</v>
      </c>
      <c r="Y153" s="2">
        <v>6047.72</v>
      </c>
      <c r="Z153" s="2">
        <v>25632.06</v>
      </c>
      <c r="AA153" s="1">
        <v>8</v>
      </c>
      <c r="AB153" s="1">
        <v>8</v>
      </c>
      <c r="AC153" s="1">
        <v>17</v>
      </c>
      <c r="AD153" s="1">
        <v>8</v>
      </c>
      <c r="AE153" s="1">
        <v>62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15</v>
      </c>
      <c r="AV153" s="1">
        <v>2</v>
      </c>
      <c r="AW153" s="1">
        <v>14</v>
      </c>
      <c r="AX153" s="1">
        <v>14</v>
      </c>
      <c r="AY153" s="1">
        <v>113</v>
      </c>
      <c r="AZ153" s="1">
        <v>3</v>
      </c>
      <c r="BA153" s="1">
        <v>1</v>
      </c>
      <c r="BB153" s="1">
        <v>0</v>
      </c>
      <c r="BC153" s="1">
        <v>0</v>
      </c>
      <c r="BD153" s="1">
        <v>20</v>
      </c>
      <c r="BE153" s="1">
        <v>14</v>
      </c>
      <c r="BF153" s="1">
        <v>10</v>
      </c>
      <c r="BG153" s="1">
        <v>15</v>
      </c>
      <c r="BH153" s="1">
        <v>20</v>
      </c>
      <c r="BI153" s="1">
        <v>303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</row>
    <row r="154" spans="1:66" ht="20.25" hidden="1">
      <c r="A154" s="1">
        <v>70017</v>
      </c>
      <c r="B154" s="1" t="s">
        <v>253</v>
      </c>
      <c r="C154" s="1">
        <v>20</v>
      </c>
      <c r="D154" s="1">
        <v>285</v>
      </c>
      <c r="E154" s="1" t="s">
        <v>64</v>
      </c>
      <c r="F154" s="1">
        <v>562</v>
      </c>
      <c r="G154" s="1" t="s">
        <v>65</v>
      </c>
      <c r="H154" s="1">
        <v>78.930000000000007</v>
      </c>
      <c r="I154" s="4">
        <v>1578.6</v>
      </c>
      <c r="J154" s="11">
        <f t="shared" si="1"/>
        <v>0</v>
      </c>
      <c r="K154" s="11">
        <f t="shared" si="2"/>
        <v>0</v>
      </c>
      <c r="L154" s="1">
        <v>0.65</v>
      </c>
      <c r="M154" s="1">
        <v>2.95</v>
      </c>
      <c r="N154" s="5">
        <v>0</v>
      </c>
      <c r="O154" s="1"/>
      <c r="P154" s="1">
        <v>2.4500000000000002</v>
      </c>
      <c r="Q154" s="78">
        <v>3.25</v>
      </c>
      <c r="R154" s="5">
        <v>0</v>
      </c>
      <c r="S154" s="1"/>
      <c r="T154" s="1">
        <v>0.72</v>
      </c>
      <c r="U154" s="1">
        <v>3.35</v>
      </c>
      <c r="V154" s="5">
        <v>0</v>
      </c>
      <c r="W154" s="1"/>
      <c r="X154" s="1">
        <v>0</v>
      </c>
      <c r="Y154" s="2">
        <v>6038.14</v>
      </c>
      <c r="Z154" s="2">
        <v>15864.93</v>
      </c>
      <c r="AA154" s="1">
        <v>9</v>
      </c>
      <c r="AB154" s="1">
        <v>1</v>
      </c>
      <c r="AC154" s="1">
        <v>3</v>
      </c>
      <c r="AD154" s="1">
        <v>1</v>
      </c>
      <c r="AE154" s="1">
        <v>59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11</v>
      </c>
      <c r="AV154" s="1">
        <v>10</v>
      </c>
      <c r="AW154" s="1">
        <v>13</v>
      </c>
      <c r="AX154" s="1">
        <v>16</v>
      </c>
      <c r="AY154" s="1">
        <v>67</v>
      </c>
      <c r="AZ154" s="1">
        <v>12</v>
      </c>
      <c r="BA154" s="1">
        <v>0</v>
      </c>
      <c r="BB154" s="1">
        <v>0</v>
      </c>
      <c r="BC154" s="1">
        <v>0</v>
      </c>
      <c r="BD154" s="1">
        <v>8</v>
      </c>
      <c r="BE154" s="1">
        <v>9</v>
      </c>
      <c r="BF154" s="1">
        <v>9</v>
      </c>
      <c r="BG154" s="1">
        <v>1</v>
      </c>
      <c r="BH154" s="1">
        <v>0</v>
      </c>
      <c r="BI154" s="1">
        <v>67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</row>
    <row r="155" spans="1:66" ht="18" hidden="1">
      <c r="A155" s="1">
        <v>70000</v>
      </c>
      <c r="B155" s="1" t="s">
        <v>140</v>
      </c>
      <c r="C155" s="1">
        <v>9</v>
      </c>
      <c r="D155" s="1">
        <v>285</v>
      </c>
      <c r="E155" s="1" t="s">
        <v>64</v>
      </c>
      <c r="F155" s="1">
        <v>991</v>
      </c>
      <c r="G155" s="1" t="s">
        <v>141</v>
      </c>
      <c r="H155" s="1">
        <v>94.444400000000002</v>
      </c>
      <c r="I155" s="4">
        <v>849.99959999999999</v>
      </c>
      <c r="J155" s="11">
        <f t="shared" si="1"/>
        <v>0</v>
      </c>
      <c r="K155" s="11">
        <f t="shared" si="2"/>
        <v>0</v>
      </c>
      <c r="L155" s="1">
        <v>2.67</v>
      </c>
      <c r="M155" s="1">
        <v>0.11</v>
      </c>
      <c r="N155" s="5">
        <v>0</v>
      </c>
      <c r="O155" s="1"/>
      <c r="P155" s="1">
        <v>3.39</v>
      </c>
      <c r="Q155" s="79">
        <v>2.56</v>
      </c>
      <c r="R155" s="5">
        <v>0</v>
      </c>
      <c r="S155" s="1"/>
      <c r="T155" s="1">
        <v>1</v>
      </c>
      <c r="U155" s="1">
        <v>0.22</v>
      </c>
      <c r="V155" s="16"/>
      <c r="W155" s="1"/>
      <c r="X155" s="1">
        <v>0</v>
      </c>
      <c r="Y155" s="2">
        <v>5997.22</v>
      </c>
      <c r="Z155" s="2">
        <v>3872.22</v>
      </c>
      <c r="AA155" s="1">
        <v>14</v>
      </c>
      <c r="AB155" s="1">
        <v>7</v>
      </c>
      <c r="AC155" s="1">
        <v>5</v>
      </c>
      <c r="AD155" s="1">
        <v>3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7</v>
      </c>
      <c r="AV155" s="1">
        <v>12</v>
      </c>
      <c r="AW155" s="1">
        <v>7</v>
      </c>
      <c r="AX155" s="1">
        <v>10</v>
      </c>
      <c r="AY155" s="1">
        <v>24</v>
      </c>
      <c r="AZ155" s="1">
        <v>3</v>
      </c>
      <c r="BA155" s="1">
        <v>1</v>
      </c>
      <c r="BB155" s="1">
        <v>2</v>
      </c>
      <c r="BC155" s="1">
        <v>0</v>
      </c>
      <c r="BD155" s="1">
        <v>14</v>
      </c>
      <c r="BE155" s="1">
        <v>3</v>
      </c>
      <c r="BF155" s="1">
        <v>1</v>
      </c>
      <c r="BG155" s="1">
        <v>5</v>
      </c>
      <c r="BH155" s="1">
        <v>1</v>
      </c>
      <c r="BI155" s="1">
        <v>2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</row>
    <row r="156" spans="1:66" ht="20.25">
      <c r="A156" s="1">
        <v>70091</v>
      </c>
      <c r="B156" s="1" t="s">
        <v>106</v>
      </c>
      <c r="C156" s="1">
        <v>30</v>
      </c>
      <c r="D156" s="1">
        <v>285</v>
      </c>
      <c r="E156" s="1" t="s">
        <v>64</v>
      </c>
      <c r="F156" s="1">
        <v>573</v>
      </c>
      <c r="G156" s="1" t="s">
        <v>87</v>
      </c>
      <c r="H156" s="1">
        <v>29.93</v>
      </c>
      <c r="I156" s="4">
        <v>897.9</v>
      </c>
      <c r="J156" s="11">
        <f t="shared" si="1"/>
        <v>7183.2</v>
      </c>
      <c r="K156" s="11">
        <f t="shared" si="2"/>
        <v>8</v>
      </c>
      <c r="L156" s="1">
        <v>15</v>
      </c>
      <c r="M156" s="1">
        <v>23.3</v>
      </c>
      <c r="N156" s="5">
        <v>0</v>
      </c>
      <c r="O156" s="1"/>
      <c r="P156" s="1">
        <v>16.95</v>
      </c>
      <c r="Q156" s="78">
        <v>9.9700000000000006</v>
      </c>
      <c r="R156" s="5">
        <v>5</v>
      </c>
      <c r="S156" s="1"/>
      <c r="T156" s="1">
        <v>7.52</v>
      </c>
      <c r="U156" s="1">
        <v>5.9</v>
      </c>
      <c r="V156" s="5">
        <v>3</v>
      </c>
      <c r="W156" s="1"/>
      <c r="X156" s="1">
        <v>0</v>
      </c>
      <c r="Y156" s="2">
        <v>35437.120000000003</v>
      </c>
      <c r="Z156" s="2">
        <v>33731.11</v>
      </c>
      <c r="AA156" s="1">
        <v>225</v>
      </c>
      <c r="AB156" s="1">
        <v>189</v>
      </c>
      <c r="AC156" s="1">
        <v>104</v>
      </c>
      <c r="AD156" s="1">
        <v>53</v>
      </c>
      <c r="AE156" s="1">
        <v>699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160</v>
      </c>
      <c r="AV156" s="1">
        <v>111</v>
      </c>
      <c r="AW156" s="1">
        <v>123</v>
      </c>
      <c r="AX156" s="1">
        <v>172</v>
      </c>
      <c r="AY156" s="1">
        <v>182</v>
      </c>
      <c r="AZ156" s="1">
        <v>38</v>
      </c>
      <c r="BA156" s="1">
        <v>18</v>
      </c>
      <c r="BB156" s="1">
        <v>23</v>
      </c>
      <c r="BC156" s="1">
        <v>28</v>
      </c>
      <c r="BD156" s="1">
        <v>69</v>
      </c>
      <c r="BE156" s="1">
        <v>116</v>
      </c>
      <c r="BF156" s="1">
        <v>94</v>
      </c>
      <c r="BG156" s="1">
        <v>41</v>
      </c>
      <c r="BH156" s="1">
        <v>43</v>
      </c>
      <c r="BI156" s="1">
        <v>177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ht="20.25">
      <c r="A157" s="1">
        <v>70092</v>
      </c>
      <c r="B157" s="1" t="s">
        <v>195</v>
      </c>
      <c r="C157" s="1">
        <v>32</v>
      </c>
      <c r="D157" s="1">
        <v>285</v>
      </c>
      <c r="E157" s="1" t="s">
        <v>64</v>
      </c>
      <c r="F157" s="1">
        <v>573</v>
      </c>
      <c r="G157" s="1" t="s">
        <v>87</v>
      </c>
      <c r="H157" s="1">
        <v>33.270000000000003</v>
      </c>
      <c r="I157" s="4">
        <v>1064.6400000000001</v>
      </c>
      <c r="J157" s="11">
        <f t="shared" si="1"/>
        <v>3193.92</v>
      </c>
      <c r="K157" s="11">
        <f t="shared" si="2"/>
        <v>3</v>
      </c>
      <c r="L157" s="1">
        <v>1.69</v>
      </c>
      <c r="M157" s="1">
        <v>5.03</v>
      </c>
      <c r="N157" s="5">
        <v>0</v>
      </c>
      <c r="O157" s="1"/>
      <c r="P157" s="1">
        <v>7.98</v>
      </c>
      <c r="Q157" s="78">
        <v>4.84</v>
      </c>
      <c r="R157" s="5">
        <v>3</v>
      </c>
      <c r="S157" s="1"/>
      <c r="T157" s="1">
        <v>2.52</v>
      </c>
      <c r="U157" s="1">
        <v>3.16</v>
      </c>
      <c r="V157" s="5">
        <v>0</v>
      </c>
      <c r="W157" s="1"/>
      <c r="X157" s="1">
        <v>0</v>
      </c>
      <c r="Y157" s="2">
        <v>12975.3</v>
      </c>
      <c r="Z157" s="2">
        <v>14405.91</v>
      </c>
      <c r="AA157" s="1">
        <v>7</v>
      </c>
      <c r="AB157" s="1">
        <v>40</v>
      </c>
      <c r="AC157" s="1">
        <v>25</v>
      </c>
      <c r="AD157" s="1">
        <v>4</v>
      </c>
      <c r="AE157" s="1">
        <v>161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96</v>
      </c>
      <c r="AV157" s="1">
        <v>99</v>
      </c>
      <c r="AW157" s="1">
        <v>38</v>
      </c>
      <c r="AX157" s="1">
        <v>61</v>
      </c>
      <c r="AY157" s="1">
        <v>155</v>
      </c>
      <c r="AZ157" s="1">
        <v>15</v>
      </c>
      <c r="BA157" s="1">
        <v>13</v>
      </c>
      <c r="BB157" s="1">
        <v>15</v>
      </c>
      <c r="BC157" s="1">
        <v>10</v>
      </c>
      <c r="BD157" s="1">
        <v>16</v>
      </c>
      <c r="BE157" s="1">
        <v>23</v>
      </c>
      <c r="BF157" s="1">
        <v>15</v>
      </c>
      <c r="BG157" s="1">
        <v>38</v>
      </c>
      <c r="BH157" s="1">
        <v>24</v>
      </c>
      <c r="BI157" s="1">
        <v>101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ht="18" hidden="1">
      <c r="A158" s="1">
        <v>70180</v>
      </c>
      <c r="B158" s="1" t="s">
        <v>319</v>
      </c>
      <c r="C158" s="1">
        <v>25</v>
      </c>
      <c r="D158" s="1">
        <v>285</v>
      </c>
      <c r="E158" s="1" t="s">
        <v>64</v>
      </c>
      <c r="F158" s="1">
        <v>35</v>
      </c>
      <c r="G158" s="1" t="s">
        <v>76</v>
      </c>
      <c r="H158" s="1">
        <v>43.63</v>
      </c>
      <c r="I158" s="4">
        <v>1090.75</v>
      </c>
      <c r="J158" s="11">
        <f t="shared" si="1"/>
        <v>0</v>
      </c>
      <c r="K158" s="11">
        <f t="shared" si="2"/>
        <v>0</v>
      </c>
      <c r="L158" s="1">
        <v>0.88</v>
      </c>
      <c r="M158" s="1">
        <v>5</v>
      </c>
      <c r="N158" s="16"/>
      <c r="O158" s="1"/>
      <c r="P158" s="1">
        <v>3.08</v>
      </c>
      <c r="Q158" s="79">
        <v>3.52</v>
      </c>
      <c r="R158" s="5">
        <v>0</v>
      </c>
      <c r="S158" s="1"/>
      <c r="T158" s="1">
        <v>1.28</v>
      </c>
      <c r="U158" s="1">
        <v>2.04</v>
      </c>
      <c r="V158" s="16"/>
      <c r="W158" s="1"/>
      <c r="X158" s="1">
        <v>0</v>
      </c>
      <c r="Y158" s="2">
        <v>5715.53</v>
      </c>
      <c r="Z158" s="2">
        <v>12521.81</v>
      </c>
      <c r="AA158" s="1">
        <v>0</v>
      </c>
      <c r="AB158" s="1">
        <v>13</v>
      </c>
      <c r="AC158" s="1">
        <v>1</v>
      </c>
      <c r="AD158" s="1">
        <v>29</v>
      </c>
      <c r="AE158" s="1">
        <v>125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10</v>
      </c>
      <c r="AV158" s="1">
        <v>21</v>
      </c>
      <c r="AW158" s="1">
        <v>39</v>
      </c>
      <c r="AX158" s="1">
        <v>31</v>
      </c>
      <c r="AY158" s="1">
        <v>88</v>
      </c>
      <c r="AZ158" s="1">
        <v>2</v>
      </c>
      <c r="BA158" s="1">
        <v>0</v>
      </c>
      <c r="BB158" s="1">
        <v>0</v>
      </c>
      <c r="BC158" s="1">
        <v>0</v>
      </c>
      <c r="BD158" s="1">
        <v>23</v>
      </c>
      <c r="BE158" s="1">
        <v>20</v>
      </c>
      <c r="BF158" s="1">
        <v>4</v>
      </c>
      <c r="BG158" s="1">
        <v>8</v>
      </c>
      <c r="BH158" s="1">
        <v>4</v>
      </c>
      <c r="BI158" s="1">
        <v>51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</row>
    <row r="159" spans="1:66" ht="20.25">
      <c r="A159" s="1">
        <v>70128</v>
      </c>
      <c r="B159" s="1" t="s">
        <v>134</v>
      </c>
      <c r="C159" s="1">
        <v>20</v>
      </c>
      <c r="D159" s="1">
        <v>285</v>
      </c>
      <c r="E159" s="1" t="s">
        <v>64</v>
      </c>
      <c r="F159" s="1">
        <v>573</v>
      </c>
      <c r="G159" s="1" t="s">
        <v>87</v>
      </c>
      <c r="H159" s="1">
        <v>50.367400000000004</v>
      </c>
      <c r="I159" s="4">
        <v>1007.348</v>
      </c>
      <c r="J159" s="11">
        <f t="shared" si="1"/>
        <v>5036.74</v>
      </c>
      <c r="K159" s="11">
        <f t="shared" si="2"/>
        <v>5</v>
      </c>
      <c r="L159" s="1">
        <v>9.32</v>
      </c>
      <c r="M159" s="1">
        <v>9.6999999999999993</v>
      </c>
      <c r="N159" s="5">
        <v>0</v>
      </c>
      <c r="O159" s="1"/>
      <c r="P159" s="1">
        <v>14.42</v>
      </c>
      <c r="Q159" s="78">
        <v>8.6</v>
      </c>
      <c r="R159" s="5">
        <v>5</v>
      </c>
      <c r="S159" s="1"/>
      <c r="T159" s="1">
        <v>3.72</v>
      </c>
      <c r="U159" s="1">
        <v>4.8</v>
      </c>
      <c r="V159" s="5">
        <v>0</v>
      </c>
      <c r="W159" s="1"/>
      <c r="X159" s="1">
        <v>0</v>
      </c>
      <c r="Y159" s="2">
        <v>27676.89</v>
      </c>
      <c r="Z159" s="2">
        <v>24931.86</v>
      </c>
      <c r="AA159" s="1">
        <v>32</v>
      </c>
      <c r="AB159" s="1">
        <v>81</v>
      </c>
      <c r="AC159" s="1">
        <v>75</v>
      </c>
      <c r="AD159" s="1">
        <v>78</v>
      </c>
      <c r="AE159" s="1">
        <v>194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77</v>
      </c>
      <c r="AV159" s="1">
        <v>69</v>
      </c>
      <c r="AW159" s="1">
        <v>92</v>
      </c>
      <c r="AX159" s="1">
        <v>75</v>
      </c>
      <c r="AY159" s="1">
        <v>178</v>
      </c>
      <c r="AZ159" s="1">
        <v>13</v>
      </c>
      <c r="BA159" s="1">
        <v>4</v>
      </c>
      <c r="BB159" s="1">
        <v>25</v>
      </c>
      <c r="BC159" s="1">
        <v>15</v>
      </c>
      <c r="BD159" s="1">
        <v>27</v>
      </c>
      <c r="BE159" s="1">
        <v>18</v>
      </c>
      <c r="BF159" s="1">
        <v>55</v>
      </c>
      <c r="BG159" s="1">
        <v>13</v>
      </c>
      <c r="BH159" s="1">
        <v>32</v>
      </c>
      <c r="BI159" s="1">
        <v>96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</row>
    <row r="160" spans="1:66" ht="18">
      <c r="A160" s="1">
        <v>70018</v>
      </c>
      <c r="B160" s="1" t="s">
        <v>238</v>
      </c>
      <c r="C160" s="1">
        <v>20</v>
      </c>
      <c r="D160" s="1">
        <v>285</v>
      </c>
      <c r="E160" s="1" t="s">
        <v>64</v>
      </c>
      <c r="F160" s="1">
        <v>573</v>
      </c>
      <c r="G160" s="1" t="s">
        <v>87</v>
      </c>
      <c r="H160" s="1">
        <v>50.37</v>
      </c>
      <c r="I160" s="4">
        <v>1007.4</v>
      </c>
      <c r="J160" s="11">
        <f t="shared" si="1"/>
        <v>2014.8</v>
      </c>
      <c r="K160" s="11">
        <f t="shared" si="2"/>
        <v>2</v>
      </c>
      <c r="L160" s="1">
        <v>0.95</v>
      </c>
      <c r="M160" s="1">
        <v>1.2</v>
      </c>
      <c r="N160" s="16"/>
      <c r="O160" s="1"/>
      <c r="P160" s="1">
        <v>4.5</v>
      </c>
      <c r="Q160" s="79">
        <v>1.6</v>
      </c>
      <c r="R160" s="5">
        <v>2</v>
      </c>
      <c r="S160" s="1"/>
      <c r="T160" s="1">
        <v>0.2</v>
      </c>
      <c r="U160" s="1">
        <v>5</v>
      </c>
      <c r="V160" s="16"/>
      <c r="W160" s="1"/>
      <c r="X160" s="1">
        <v>0</v>
      </c>
      <c r="Y160" s="2">
        <v>5691.81</v>
      </c>
      <c r="Z160" s="2">
        <v>10275.48</v>
      </c>
      <c r="AA160" s="1">
        <v>6</v>
      </c>
      <c r="AB160" s="1">
        <v>8</v>
      </c>
      <c r="AC160" s="1">
        <v>8</v>
      </c>
      <c r="AD160" s="1">
        <v>2</v>
      </c>
      <c r="AE160" s="1">
        <v>24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39</v>
      </c>
      <c r="AV160" s="1">
        <v>29</v>
      </c>
      <c r="AW160" s="1">
        <v>21</v>
      </c>
      <c r="AX160" s="1">
        <v>18</v>
      </c>
      <c r="AY160" s="1">
        <v>38</v>
      </c>
      <c r="AZ160" s="1">
        <v>5</v>
      </c>
      <c r="BA160" s="1">
        <v>2</v>
      </c>
      <c r="BB160" s="1">
        <v>0</v>
      </c>
      <c r="BC160" s="1">
        <v>1</v>
      </c>
      <c r="BD160" s="1">
        <v>42</v>
      </c>
      <c r="BE160" s="1">
        <v>0</v>
      </c>
      <c r="BF160" s="1">
        <v>0</v>
      </c>
      <c r="BG160" s="1">
        <v>3</v>
      </c>
      <c r="BH160" s="1">
        <v>2</v>
      </c>
      <c r="BI160" s="1">
        <v>100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ht="20.25">
      <c r="A161" s="1">
        <v>70090</v>
      </c>
      <c r="B161" s="1" t="s">
        <v>86</v>
      </c>
      <c r="C161" s="1">
        <v>32</v>
      </c>
      <c r="D161" s="1">
        <v>285</v>
      </c>
      <c r="E161" s="1" t="s">
        <v>64</v>
      </c>
      <c r="F161" s="1">
        <v>573</v>
      </c>
      <c r="G161" s="1" t="s">
        <v>87</v>
      </c>
      <c r="H161" s="1">
        <v>33.273699999999998</v>
      </c>
      <c r="I161" s="4">
        <v>1064.7583999999999</v>
      </c>
      <c r="J161" s="11">
        <f t="shared" si="1"/>
        <v>69209.296000000002</v>
      </c>
      <c r="K161" s="11">
        <f t="shared" si="2"/>
        <v>65</v>
      </c>
      <c r="L161" s="1">
        <v>27.48</v>
      </c>
      <c r="M161" s="1">
        <v>8.25</v>
      </c>
      <c r="N161" s="20">
        <v>15</v>
      </c>
      <c r="O161" s="1"/>
      <c r="P161" s="1">
        <v>47.14</v>
      </c>
      <c r="Q161" s="78">
        <v>9.94</v>
      </c>
      <c r="R161" s="5">
        <v>30</v>
      </c>
      <c r="S161" s="1"/>
      <c r="T161" s="1">
        <v>25.94</v>
      </c>
      <c r="U161" s="1">
        <v>6.62</v>
      </c>
      <c r="V161" s="5">
        <v>20</v>
      </c>
      <c r="W161" s="1"/>
      <c r="X161" s="1">
        <v>0</v>
      </c>
      <c r="Y161" s="2">
        <v>107074.77</v>
      </c>
      <c r="Z161" s="2">
        <v>30877.99</v>
      </c>
      <c r="AA161" s="1">
        <v>268</v>
      </c>
      <c r="AB161" s="1">
        <v>491</v>
      </c>
      <c r="AC161" s="1">
        <v>247</v>
      </c>
      <c r="AD161" s="1">
        <v>238</v>
      </c>
      <c r="AE161" s="1">
        <v>264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490</v>
      </c>
      <c r="AV161" s="1">
        <v>451</v>
      </c>
      <c r="AW161" s="1">
        <v>354</v>
      </c>
      <c r="AX161" s="1">
        <v>403</v>
      </c>
      <c r="AY161" s="1">
        <v>329</v>
      </c>
      <c r="AZ161" s="1">
        <v>112</v>
      </c>
      <c r="BA161" s="1">
        <v>99</v>
      </c>
      <c r="BB161" s="1">
        <v>58</v>
      </c>
      <c r="BC161" s="1">
        <v>36</v>
      </c>
      <c r="BD161" s="1">
        <v>123</v>
      </c>
      <c r="BE161" s="1">
        <v>522</v>
      </c>
      <c r="BF161" s="1">
        <v>260</v>
      </c>
      <c r="BG161" s="1">
        <v>191</v>
      </c>
      <c r="BH161" s="1">
        <v>-26</v>
      </c>
      <c r="BI161" s="1">
        <v>212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ht="18" hidden="1">
      <c r="A162" s="1">
        <v>70030</v>
      </c>
      <c r="B162" s="1" t="s">
        <v>280</v>
      </c>
      <c r="C162" s="1">
        <v>20</v>
      </c>
      <c r="D162" s="1">
        <v>285</v>
      </c>
      <c r="E162" s="1" t="s">
        <v>64</v>
      </c>
      <c r="F162" s="1">
        <v>558</v>
      </c>
      <c r="G162" s="1" t="s">
        <v>67</v>
      </c>
      <c r="H162" s="1">
        <v>86.35</v>
      </c>
      <c r="I162" s="4">
        <v>1727</v>
      </c>
      <c r="J162" s="11">
        <f t="shared" si="1"/>
        <v>0</v>
      </c>
      <c r="K162" s="11">
        <f t="shared" si="2"/>
        <v>0</v>
      </c>
      <c r="L162" s="1">
        <v>0.12</v>
      </c>
      <c r="M162" s="1">
        <v>3.6</v>
      </c>
      <c r="N162" s="16"/>
      <c r="O162" s="1"/>
      <c r="P162" s="1">
        <v>2.5499999999999998</v>
      </c>
      <c r="Q162" s="79">
        <v>2.2000000000000002</v>
      </c>
      <c r="R162" s="5">
        <v>0</v>
      </c>
      <c r="S162" s="1"/>
      <c r="T162" s="1">
        <v>0.18</v>
      </c>
      <c r="U162" s="1">
        <v>1.95</v>
      </c>
      <c r="V162" s="16"/>
      <c r="W162" s="1"/>
      <c r="X162" s="1">
        <v>0</v>
      </c>
      <c r="Y162" s="2">
        <v>4921.95</v>
      </c>
      <c r="Z162" s="2">
        <v>14506.8</v>
      </c>
      <c r="AA162" s="1">
        <v>1</v>
      </c>
      <c r="AB162" s="1">
        <v>3</v>
      </c>
      <c r="AC162" s="1">
        <v>0</v>
      </c>
      <c r="AD162" s="1">
        <v>0</v>
      </c>
      <c r="AE162" s="1">
        <v>72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2</v>
      </c>
      <c r="AV162" s="1">
        <v>9</v>
      </c>
      <c r="AW162" s="1">
        <v>22</v>
      </c>
      <c r="AX162" s="1">
        <v>28</v>
      </c>
      <c r="AY162" s="1">
        <v>44</v>
      </c>
      <c r="AZ162" s="1">
        <v>4</v>
      </c>
      <c r="BA162" s="1">
        <v>3</v>
      </c>
      <c r="BB162" s="1">
        <v>2</v>
      </c>
      <c r="BC162" s="1">
        <v>2</v>
      </c>
      <c r="BD162" s="1">
        <v>13</v>
      </c>
      <c r="BE162" s="1">
        <v>1</v>
      </c>
      <c r="BF162" s="1">
        <v>5</v>
      </c>
      <c r="BG162" s="1">
        <v>0</v>
      </c>
      <c r="BH162" s="1">
        <v>0</v>
      </c>
      <c r="BI162" s="1">
        <v>39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ht="18" hidden="1">
      <c r="A163" s="1">
        <v>70315</v>
      </c>
      <c r="B163" s="1" t="s">
        <v>244</v>
      </c>
      <c r="C163" s="1">
        <v>15</v>
      </c>
      <c r="D163" s="1">
        <v>285</v>
      </c>
      <c r="E163" s="1" t="s">
        <v>64</v>
      </c>
      <c r="F163" s="1">
        <v>562</v>
      </c>
      <c r="G163" s="1" t="s">
        <v>65</v>
      </c>
      <c r="H163" s="1">
        <v>28.82</v>
      </c>
      <c r="I163" s="4">
        <v>432.3</v>
      </c>
      <c r="J163" s="11">
        <f t="shared" si="1"/>
        <v>0</v>
      </c>
      <c r="K163" s="11">
        <f t="shared" si="2"/>
        <v>0</v>
      </c>
      <c r="L163" s="1">
        <v>2.23</v>
      </c>
      <c r="M163" s="1">
        <v>1.6</v>
      </c>
      <c r="N163" s="16"/>
      <c r="O163" s="1"/>
      <c r="P163" s="1">
        <v>6.43</v>
      </c>
      <c r="Q163" s="79">
        <v>4.7300000000000004</v>
      </c>
      <c r="R163" s="5">
        <v>0</v>
      </c>
      <c r="S163" s="1"/>
      <c r="T163" s="1">
        <v>2.6</v>
      </c>
      <c r="U163" s="1">
        <v>3.27</v>
      </c>
      <c r="V163" s="16"/>
      <c r="W163" s="1"/>
      <c r="X163" s="1">
        <v>0</v>
      </c>
      <c r="Y163" s="2">
        <v>4870.58</v>
      </c>
      <c r="Z163" s="2">
        <v>4726.4799999999996</v>
      </c>
      <c r="AA163" s="1">
        <v>7</v>
      </c>
      <c r="AB163" s="1">
        <v>5</v>
      </c>
      <c r="AC163" s="1">
        <v>19</v>
      </c>
      <c r="AD163" s="1">
        <v>10</v>
      </c>
      <c r="AE163" s="1">
        <v>24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32</v>
      </c>
      <c r="AV163" s="1">
        <v>15</v>
      </c>
      <c r="AW163" s="1">
        <v>27</v>
      </c>
      <c r="AX163" s="1">
        <v>19</v>
      </c>
      <c r="AY163" s="1">
        <v>72</v>
      </c>
      <c r="AZ163" s="1">
        <v>10</v>
      </c>
      <c r="BA163" s="1">
        <v>6</v>
      </c>
      <c r="BB163" s="1">
        <v>7</v>
      </c>
      <c r="BC163" s="1">
        <v>1</v>
      </c>
      <c r="BD163" s="1">
        <v>19</v>
      </c>
      <c r="BE163" s="1">
        <v>8</v>
      </c>
      <c r="BF163" s="1">
        <v>3</v>
      </c>
      <c r="BG163" s="1">
        <v>17</v>
      </c>
      <c r="BH163" s="1">
        <v>25</v>
      </c>
      <c r="BI163" s="1">
        <v>49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ht="20.25">
      <c r="A164" s="1">
        <v>70121</v>
      </c>
      <c r="B164" s="1" t="s">
        <v>116</v>
      </c>
      <c r="C164" s="1">
        <v>20</v>
      </c>
      <c r="D164" s="1">
        <v>285</v>
      </c>
      <c r="E164" s="1" t="s">
        <v>64</v>
      </c>
      <c r="F164" s="1">
        <v>573</v>
      </c>
      <c r="G164" s="1" t="s">
        <v>87</v>
      </c>
      <c r="H164" s="1">
        <v>38.04</v>
      </c>
      <c r="I164" s="4">
        <v>760.8</v>
      </c>
      <c r="J164" s="11">
        <f t="shared" si="1"/>
        <v>3804</v>
      </c>
      <c r="K164" s="11">
        <f t="shared" si="2"/>
        <v>5</v>
      </c>
      <c r="L164" s="1">
        <v>14.52</v>
      </c>
      <c r="M164" s="1">
        <v>10.199999999999999</v>
      </c>
      <c r="N164" s="5">
        <v>0</v>
      </c>
      <c r="O164" s="1"/>
      <c r="P164" s="1">
        <v>19.48</v>
      </c>
      <c r="Q164" s="78">
        <v>18.850000000000001</v>
      </c>
      <c r="R164" s="5">
        <v>0</v>
      </c>
      <c r="S164" s="1"/>
      <c r="T164" s="1">
        <v>15.9</v>
      </c>
      <c r="U164" s="1">
        <v>13.55</v>
      </c>
      <c r="V164" s="5">
        <v>5</v>
      </c>
      <c r="W164" s="1"/>
      <c r="X164" s="1">
        <v>0</v>
      </c>
      <c r="Y164" s="2">
        <v>37963.919999999998</v>
      </c>
      <c r="Z164" s="2">
        <v>17232.12</v>
      </c>
      <c r="AA164" s="1">
        <v>124</v>
      </c>
      <c r="AB164" s="1">
        <v>132</v>
      </c>
      <c r="AC164" s="1">
        <v>72</v>
      </c>
      <c r="AD164" s="1">
        <v>57</v>
      </c>
      <c r="AE164" s="1">
        <v>204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5</v>
      </c>
      <c r="AV164" s="1">
        <v>129</v>
      </c>
      <c r="AW164" s="1">
        <v>217</v>
      </c>
      <c r="AX164" s="1">
        <v>166</v>
      </c>
      <c r="AY164" s="1">
        <v>-22</v>
      </c>
      <c r="AZ164" s="1">
        <v>0</v>
      </c>
      <c r="BA164" s="1">
        <v>7</v>
      </c>
      <c r="BB164" s="1">
        <v>12</v>
      </c>
      <c r="BC164" s="1">
        <v>9</v>
      </c>
      <c r="BD164" s="1">
        <v>0</v>
      </c>
      <c r="BE164" s="1">
        <v>85</v>
      </c>
      <c r="BF164" s="1">
        <v>108</v>
      </c>
      <c r="BG164" s="1">
        <v>115</v>
      </c>
      <c r="BH164" s="1">
        <v>128</v>
      </c>
      <c r="BI164" s="1">
        <v>271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ht="18" hidden="1">
      <c r="A165" s="1">
        <v>70314</v>
      </c>
      <c r="B165" s="1" t="s">
        <v>286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1">
        <v>28.82</v>
      </c>
      <c r="I165" s="4">
        <v>432.3</v>
      </c>
      <c r="J165" s="11">
        <f t="shared" si="1"/>
        <v>0</v>
      </c>
      <c r="K165" s="11">
        <f t="shared" si="2"/>
        <v>0</v>
      </c>
      <c r="L165" s="1">
        <v>2.23</v>
      </c>
      <c r="M165" s="1">
        <v>1.33</v>
      </c>
      <c r="N165" s="16"/>
      <c r="O165" s="1"/>
      <c r="P165" s="1">
        <v>6.67</v>
      </c>
      <c r="Q165" s="79">
        <v>4.4000000000000004</v>
      </c>
      <c r="R165" s="5">
        <v>0</v>
      </c>
      <c r="S165" s="1"/>
      <c r="T165" s="1">
        <v>1.7</v>
      </c>
      <c r="U165" s="1">
        <v>1.27</v>
      </c>
      <c r="V165" s="16"/>
      <c r="W165" s="1"/>
      <c r="X165" s="1">
        <v>0</v>
      </c>
      <c r="Y165" s="2">
        <v>4582.38</v>
      </c>
      <c r="Z165" s="2">
        <v>3429.58</v>
      </c>
      <c r="AA165" s="1">
        <v>10</v>
      </c>
      <c r="AB165" s="1">
        <v>0</v>
      </c>
      <c r="AC165" s="1">
        <v>20</v>
      </c>
      <c r="AD165" s="1">
        <v>7</v>
      </c>
      <c r="AE165" s="1">
        <v>20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22</v>
      </c>
      <c r="AV165" s="1">
        <v>26</v>
      </c>
      <c r="AW165" s="1">
        <v>36</v>
      </c>
      <c r="AX165" s="1">
        <v>31</v>
      </c>
      <c r="AY165" s="1">
        <v>67</v>
      </c>
      <c r="AZ165" s="1">
        <v>8</v>
      </c>
      <c r="BA165" s="1">
        <v>5</v>
      </c>
      <c r="BB165" s="1">
        <v>2</v>
      </c>
      <c r="BC165" s="1">
        <v>2</v>
      </c>
      <c r="BD165" s="1">
        <v>13</v>
      </c>
      <c r="BE165" s="1">
        <v>12</v>
      </c>
      <c r="BF165" s="1">
        <v>7</v>
      </c>
      <c r="BG165" s="1">
        <v>9</v>
      </c>
      <c r="BH165" s="1">
        <v>2</v>
      </c>
      <c r="BI165" s="1">
        <v>19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ht="18" hidden="1">
      <c r="A166" s="1">
        <v>70141</v>
      </c>
      <c r="B166" s="1" t="s">
        <v>270</v>
      </c>
      <c r="C166" s="1">
        <v>15</v>
      </c>
      <c r="D166" s="1">
        <v>285</v>
      </c>
      <c r="E166" s="1" t="s">
        <v>64</v>
      </c>
      <c r="F166" s="1">
        <v>562</v>
      </c>
      <c r="G166" s="1" t="s">
        <v>65</v>
      </c>
      <c r="H166" s="1">
        <v>28.82</v>
      </c>
      <c r="I166" s="4">
        <v>432.3</v>
      </c>
      <c r="J166" s="11">
        <f t="shared" si="1"/>
        <v>0</v>
      </c>
      <c r="K166" s="11">
        <f t="shared" si="2"/>
        <v>0</v>
      </c>
      <c r="L166" s="1">
        <v>1.3</v>
      </c>
      <c r="M166" s="1">
        <v>2.4700000000000002</v>
      </c>
      <c r="N166" s="16"/>
      <c r="O166" s="1"/>
      <c r="P166" s="1">
        <v>6.97</v>
      </c>
      <c r="Q166" s="79">
        <v>5.47</v>
      </c>
      <c r="R166" s="5">
        <v>0</v>
      </c>
      <c r="S166" s="1"/>
      <c r="T166" s="1">
        <v>2.2999999999999998</v>
      </c>
      <c r="U166" s="1">
        <v>2.67</v>
      </c>
      <c r="V166" s="16"/>
      <c r="W166" s="1"/>
      <c r="X166" s="1">
        <v>0</v>
      </c>
      <c r="Y166" s="2">
        <v>4567.97</v>
      </c>
      <c r="Z166" s="2">
        <v>4928.22</v>
      </c>
      <c r="AA166" s="1">
        <v>6</v>
      </c>
      <c r="AB166" s="1">
        <v>9</v>
      </c>
      <c r="AC166" s="1">
        <v>5</v>
      </c>
      <c r="AD166" s="1">
        <v>8</v>
      </c>
      <c r="AE166" s="1">
        <v>37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35</v>
      </c>
      <c r="AV166" s="1">
        <v>51</v>
      </c>
      <c r="AW166" s="1">
        <v>16</v>
      </c>
      <c r="AX166" s="1">
        <v>37</v>
      </c>
      <c r="AY166" s="1">
        <v>82</v>
      </c>
      <c r="AZ166" s="1">
        <v>2</v>
      </c>
      <c r="BA166" s="1">
        <v>2</v>
      </c>
      <c r="BB166" s="1">
        <v>5</v>
      </c>
      <c r="BC166" s="1">
        <v>3</v>
      </c>
      <c r="BD166" s="1">
        <v>12</v>
      </c>
      <c r="BE166" s="1">
        <v>5</v>
      </c>
      <c r="BF166" s="1">
        <v>1</v>
      </c>
      <c r="BG166" s="1">
        <v>28</v>
      </c>
      <c r="BH166" s="1">
        <v>2</v>
      </c>
      <c r="BI166" s="1">
        <v>40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ht="18" hidden="1">
      <c r="A167" s="1">
        <v>70984</v>
      </c>
      <c r="B167" s="1" t="s">
        <v>149</v>
      </c>
      <c r="C167" s="1">
        <v>5</v>
      </c>
      <c r="D167" s="1">
        <v>285</v>
      </c>
      <c r="E167" s="1" t="s">
        <v>64</v>
      </c>
      <c r="F167" s="1">
        <v>573</v>
      </c>
      <c r="G167" s="1" t="s">
        <v>87</v>
      </c>
      <c r="H167" s="1">
        <v>171.09</v>
      </c>
      <c r="I167" s="4">
        <v>855.45</v>
      </c>
      <c r="J167" s="11">
        <f t="shared" si="1"/>
        <v>0</v>
      </c>
      <c r="K167" s="11">
        <f t="shared" si="2"/>
        <v>0</v>
      </c>
      <c r="L167" s="1">
        <v>2.4</v>
      </c>
      <c r="M167" s="1">
        <v>1.2</v>
      </c>
      <c r="N167" s="16"/>
      <c r="O167" s="1"/>
      <c r="P167" s="1">
        <v>2.5</v>
      </c>
      <c r="Q167" s="79">
        <v>6</v>
      </c>
      <c r="R167" s="5">
        <v>0</v>
      </c>
      <c r="S167" s="1"/>
      <c r="T167" s="1">
        <v>0.4</v>
      </c>
      <c r="U167" s="1">
        <v>0.8</v>
      </c>
      <c r="V167" s="16"/>
      <c r="W167" s="1"/>
      <c r="X167" s="1">
        <v>0</v>
      </c>
      <c r="Y167" s="2">
        <v>4533.88</v>
      </c>
      <c r="Z167" s="2">
        <v>8041.23</v>
      </c>
      <c r="AA167" s="1">
        <v>1</v>
      </c>
      <c r="AB167" s="1">
        <v>1</v>
      </c>
      <c r="AC167" s="1">
        <v>7</v>
      </c>
      <c r="AD167" s="1">
        <v>7</v>
      </c>
      <c r="AE167" s="1">
        <v>6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3</v>
      </c>
      <c r="AV167" s="1">
        <v>5</v>
      </c>
      <c r="AW167" s="1">
        <v>5</v>
      </c>
      <c r="AX167" s="1">
        <v>4</v>
      </c>
      <c r="AY167" s="1">
        <v>31</v>
      </c>
      <c r="AZ167" s="1">
        <v>0</v>
      </c>
      <c r="BA167" s="1">
        <v>0</v>
      </c>
      <c r="BB167" s="1">
        <v>0</v>
      </c>
      <c r="BC167" s="1">
        <v>0</v>
      </c>
      <c r="BD167" s="1">
        <v>6</v>
      </c>
      <c r="BE167" s="1">
        <v>2</v>
      </c>
      <c r="BF167" s="1">
        <v>0</v>
      </c>
      <c r="BG167" s="1">
        <v>0</v>
      </c>
      <c r="BH167" s="1">
        <v>0</v>
      </c>
      <c r="BI167" s="1">
        <v>4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</row>
    <row r="168" spans="1:66" ht="18">
      <c r="A168" s="1">
        <v>70053</v>
      </c>
      <c r="B168" s="1" t="s">
        <v>249</v>
      </c>
      <c r="C168" s="1">
        <v>20</v>
      </c>
      <c r="D168" s="1">
        <v>285</v>
      </c>
      <c r="E168" s="1" t="s">
        <v>64</v>
      </c>
      <c r="F168" s="1">
        <v>573</v>
      </c>
      <c r="G168" s="1" t="s">
        <v>87</v>
      </c>
      <c r="H168" s="1">
        <v>38.04</v>
      </c>
      <c r="I168" s="4">
        <v>760.8</v>
      </c>
      <c r="J168" s="11">
        <f t="shared" si="1"/>
        <v>3804</v>
      </c>
      <c r="K168" s="11">
        <f t="shared" si="2"/>
        <v>5</v>
      </c>
      <c r="L168" s="1">
        <v>0.78</v>
      </c>
      <c r="M168" s="1">
        <v>1.55</v>
      </c>
      <c r="N168" s="16"/>
      <c r="O168" s="1"/>
      <c r="P168" s="1">
        <v>3.35</v>
      </c>
      <c r="Q168" s="79">
        <v>0.2</v>
      </c>
      <c r="R168" s="5">
        <v>5</v>
      </c>
      <c r="S168" s="1"/>
      <c r="T168" s="1">
        <v>3.25</v>
      </c>
      <c r="U168" s="1">
        <v>1.8</v>
      </c>
      <c r="V168" s="16"/>
      <c r="W168" s="1"/>
      <c r="X168" s="1">
        <v>0</v>
      </c>
      <c r="Y168" s="2">
        <v>5610.9</v>
      </c>
      <c r="Z168" s="2">
        <v>2776.92</v>
      </c>
      <c r="AA168" s="1">
        <v>9</v>
      </c>
      <c r="AB168" s="1">
        <v>3</v>
      </c>
      <c r="AC168" s="1">
        <v>2</v>
      </c>
      <c r="AD168" s="1">
        <v>6</v>
      </c>
      <c r="AE168" s="1">
        <v>31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23</v>
      </c>
      <c r="AV168" s="1">
        <v>35</v>
      </c>
      <c r="AW168" s="1">
        <v>9</v>
      </c>
      <c r="AX168" s="1">
        <v>15</v>
      </c>
      <c r="AY168" s="1">
        <v>6</v>
      </c>
      <c r="AZ168" s="1">
        <v>0</v>
      </c>
      <c r="BA168" s="1">
        <v>0</v>
      </c>
      <c r="BB168" s="1">
        <v>10</v>
      </c>
      <c r="BC168" s="1">
        <v>0</v>
      </c>
      <c r="BD168" s="1">
        <v>0</v>
      </c>
      <c r="BE168" s="1">
        <v>1</v>
      </c>
      <c r="BF168" s="1">
        <v>14</v>
      </c>
      <c r="BG168" s="1">
        <v>52</v>
      </c>
      <c r="BH168" s="1">
        <v>10</v>
      </c>
      <c r="BI168" s="1">
        <v>36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</row>
    <row r="169" spans="1:66" ht="18" hidden="1">
      <c r="A169" s="1">
        <v>70978</v>
      </c>
      <c r="B169" s="1" t="s">
        <v>265</v>
      </c>
      <c r="C169" s="1">
        <v>16</v>
      </c>
      <c r="D169" s="1">
        <v>285</v>
      </c>
      <c r="E169" s="1" t="s">
        <v>64</v>
      </c>
      <c r="F169" s="1">
        <v>998</v>
      </c>
      <c r="G169" s="1" t="s">
        <v>266</v>
      </c>
      <c r="H169" s="1">
        <v>84.48</v>
      </c>
      <c r="I169" s="4">
        <v>1351.68</v>
      </c>
      <c r="J169" s="11">
        <f t="shared" si="1"/>
        <v>0</v>
      </c>
      <c r="K169" s="11">
        <f t="shared" si="2"/>
        <v>0</v>
      </c>
      <c r="L169" s="1">
        <v>0.31</v>
      </c>
      <c r="M169" s="1">
        <v>0.44</v>
      </c>
      <c r="N169" s="16"/>
      <c r="O169" s="1"/>
      <c r="P169" s="1">
        <v>2.5</v>
      </c>
      <c r="Q169" s="79">
        <v>3.75</v>
      </c>
      <c r="R169" s="5">
        <v>0</v>
      </c>
      <c r="S169" s="1"/>
      <c r="T169" s="1">
        <v>0.28000000000000003</v>
      </c>
      <c r="U169" s="1">
        <v>2.75</v>
      </c>
      <c r="V169" s="16"/>
      <c r="W169" s="1"/>
      <c r="X169" s="1">
        <v>0</v>
      </c>
      <c r="Y169" s="2">
        <v>4181.76</v>
      </c>
      <c r="Z169" s="2">
        <v>9461.76</v>
      </c>
      <c r="AA169" s="1">
        <v>2</v>
      </c>
      <c r="AB169" s="1">
        <v>1</v>
      </c>
      <c r="AC169" s="1">
        <v>2</v>
      </c>
      <c r="AD169" s="1">
        <v>1</v>
      </c>
      <c r="AE169" s="1">
        <v>7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9</v>
      </c>
      <c r="AV169" s="1">
        <v>11</v>
      </c>
      <c r="AW169" s="1">
        <v>12</v>
      </c>
      <c r="AX169" s="1">
        <v>8</v>
      </c>
      <c r="AY169" s="1">
        <v>60</v>
      </c>
      <c r="AZ169" s="1">
        <v>5</v>
      </c>
      <c r="BA169" s="1">
        <v>8</v>
      </c>
      <c r="BB169" s="1">
        <v>0</v>
      </c>
      <c r="BC169" s="1">
        <v>1</v>
      </c>
      <c r="BD169" s="1">
        <v>1</v>
      </c>
      <c r="BE169" s="1">
        <v>0</v>
      </c>
      <c r="BF169" s="1">
        <v>1</v>
      </c>
      <c r="BG169" s="1">
        <v>3</v>
      </c>
      <c r="BH169" s="1">
        <v>2</v>
      </c>
      <c r="BI169" s="1">
        <v>44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</row>
    <row r="170" spans="1:66" ht="18" hidden="1">
      <c r="A170" s="1">
        <v>70004</v>
      </c>
      <c r="B170" s="1" t="s">
        <v>211</v>
      </c>
      <c r="C170" s="1">
        <v>24</v>
      </c>
      <c r="D170" s="1">
        <v>285</v>
      </c>
      <c r="E170" s="1" t="s">
        <v>64</v>
      </c>
      <c r="F170" s="1">
        <v>557</v>
      </c>
      <c r="G170" s="1" t="s">
        <v>69</v>
      </c>
      <c r="H170" s="1">
        <v>51.12</v>
      </c>
      <c r="I170" s="4">
        <v>1226.8800000000001</v>
      </c>
      <c r="J170" s="11">
        <f t="shared" si="1"/>
        <v>0</v>
      </c>
      <c r="K170" s="11">
        <f t="shared" si="2"/>
        <v>0</v>
      </c>
      <c r="L170" s="1">
        <v>1.85</v>
      </c>
      <c r="M170" s="1">
        <v>2.21</v>
      </c>
      <c r="N170" s="16"/>
      <c r="O170" s="1"/>
      <c r="P170" s="1">
        <v>1.21</v>
      </c>
      <c r="Q170" s="79">
        <v>1.54</v>
      </c>
      <c r="R170" s="5">
        <v>0</v>
      </c>
      <c r="S170" s="1"/>
      <c r="T170" s="1">
        <v>0.28999999999999998</v>
      </c>
      <c r="U170" s="1">
        <v>0.96</v>
      </c>
      <c r="V170" s="16"/>
      <c r="W170" s="1"/>
      <c r="X170" s="1">
        <v>0</v>
      </c>
      <c r="Y170" s="2">
        <v>4115.16</v>
      </c>
      <c r="Z170" s="2">
        <v>7003.44</v>
      </c>
      <c r="AA170" s="1">
        <v>22</v>
      </c>
      <c r="AB170" s="1">
        <v>4</v>
      </c>
      <c r="AC170" s="1">
        <v>20</v>
      </c>
      <c r="AD170" s="1">
        <v>1</v>
      </c>
      <c r="AE170" s="1">
        <v>53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10</v>
      </c>
      <c r="AV170" s="1">
        <v>9</v>
      </c>
      <c r="AW170" s="1">
        <v>11</v>
      </c>
      <c r="AX170" s="1">
        <v>5</v>
      </c>
      <c r="AY170" s="1">
        <v>61</v>
      </c>
      <c r="AZ170" s="1">
        <v>0</v>
      </c>
      <c r="BA170" s="1">
        <v>2</v>
      </c>
      <c r="BB170" s="1">
        <v>0</v>
      </c>
      <c r="BC170" s="1">
        <v>0</v>
      </c>
      <c r="BD170" s="1">
        <v>0</v>
      </c>
      <c r="BE170" s="1">
        <v>2</v>
      </c>
      <c r="BF170" s="1">
        <v>5</v>
      </c>
      <c r="BG170" s="1">
        <v>2</v>
      </c>
      <c r="BH170" s="1">
        <v>1</v>
      </c>
      <c r="BI170" s="1">
        <v>23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ht="18" hidden="1">
      <c r="A171" s="1">
        <v>70033</v>
      </c>
      <c r="B171" s="1" t="s">
        <v>179</v>
      </c>
      <c r="C171" s="1">
        <v>18</v>
      </c>
      <c r="D171" s="1">
        <v>285</v>
      </c>
      <c r="E171" s="1" t="s">
        <v>64</v>
      </c>
      <c r="F171" s="1">
        <v>991</v>
      </c>
      <c r="G171" s="1" t="s">
        <v>141</v>
      </c>
      <c r="H171" s="1">
        <v>47.222200000000001</v>
      </c>
      <c r="I171" s="4">
        <v>849.99959999999999</v>
      </c>
      <c r="J171" s="11">
        <f t="shared" si="1"/>
        <v>0</v>
      </c>
      <c r="K171" s="11">
        <f t="shared" si="2"/>
        <v>0</v>
      </c>
      <c r="L171" s="1">
        <v>1.19</v>
      </c>
      <c r="M171" s="1">
        <v>2.17</v>
      </c>
      <c r="N171" s="16"/>
      <c r="O171" s="1"/>
      <c r="P171" s="1">
        <v>2.5299999999999998</v>
      </c>
      <c r="Q171" s="79">
        <v>3.56</v>
      </c>
      <c r="R171" s="5">
        <v>0</v>
      </c>
      <c r="S171" s="1"/>
      <c r="T171" s="1">
        <v>1</v>
      </c>
      <c r="U171" s="1">
        <v>0</v>
      </c>
      <c r="V171" s="16"/>
      <c r="W171" s="1"/>
      <c r="X171" s="1">
        <v>0</v>
      </c>
      <c r="Y171" s="2">
        <v>4013.89</v>
      </c>
      <c r="Z171" s="2">
        <v>6563.89</v>
      </c>
      <c r="AA171" s="1">
        <v>12</v>
      </c>
      <c r="AB171" s="1">
        <v>8</v>
      </c>
      <c r="AC171" s="1">
        <v>4</v>
      </c>
      <c r="AD171" s="1">
        <v>3</v>
      </c>
      <c r="AE171" s="1">
        <v>39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20</v>
      </c>
      <c r="AV171" s="1">
        <v>17</v>
      </c>
      <c r="AW171" s="1">
        <v>6</v>
      </c>
      <c r="AX171" s="1">
        <v>6</v>
      </c>
      <c r="AY171" s="1">
        <v>64</v>
      </c>
      <c r="AZ171" s="1">
        <v>7</v>
      </c>
      <c r="BA171" s="1">
        <v>2</v>
      </c>
      <c r="BB171" s="1">
        <v>0</v>
      </c>
      <c r="BC171" s="1">
        <v>0</v>
      </c>
      <c r="BD171" s="1">
        <v>36</v>
      </c>
      <c r="BE171" s="1">
        <v>16</v>
      </c>
      <c r="BF171" s="1">
        <v>1</v>
      </c>
      <c r="BG171" s="1">
        <v>1</v>
      </c>
      <c r="BH171" s="1">
        <v>1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</row>
    <row r="172" spans="1:66" ht="18" hidden="1">
      <c r="A172" s="1">
        <v>70112</v>
      </c>
      <c r="B172" s="1" t="s">
        <v>246</v>
      </c>
      <c r="C172" s="1">
        <v>18</v>
      </c>
      <c r="D172" s="1">
        <v>285</v>
      </c>
      <c r="E172" s="1" t="s">
        <v>64</v>
      </c>
      <c r="F172" s="1">
        <v>558</v>
      </c>
      <c r="G172" s="1" t="s">
        <v>67</v>
      </c>
      <c r="H172" s="1">
        <v>47.35</v>
      </c>
      <c r="I172" s="4">
        <v>852.3</v>
      </c>
      <c r="J172" s="11">
        <f t="shared" si="1"/>
        <v>0</v>
      </c>
      <c r="K172" s="11">
        <f t="shared" si="2"/>
        <v>0</v>
      </c>
      <c r="L172" s="1">
        <v>0.28000000000000003</v>
      </c>
      <c r="M172" s="1">
        <v>1</v>
      </c>
      <c r="N172" s="16"/>
      <c r="O172" s="1"/>
      <c r="P172" s="1">
        <v>3.56</v>
      </c>
      <c r="Q172" s="79">
        <v>3.33</v>
      </c>
      <c r="R172" s="5">
        <v>0</v>
      </c>
      <c r="S172" s="1"/>
      <c r="T172" s="1">
        <v>0.57999999999999996</v>
      </c>
      <c r="U172" s="1">
        <v>0.17</v>
      </c>
      <c r="V172" s="16"/>
      <c r="W172" s="1"/>
      <c r="X172" s="1">
        <v>0</v>
      </c>
      <c r="Y172" s="2">
        <v>3764.33</v>
      </c>
      <c r="Z172" s="2">
        <v>5019.1000000000004</v>
      </c>
      <c r="AA172" s="1">
        <v>2</v>
      </c>
      <c r="AB172" s="1">
        <v>4</v>
      </c>
      <c r="AC172" s="1">
        <v>0</v>
      </c>
      <c r="AD172" s="1">
        <v>2</v>
      </c>
      <c r="AE172" s="1">
        <v>18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9</v>
      </c>
      <c r="AV172" s="1">
        <v>26</v>
      </c>
      <c r="AW172" s="1">
        <v>38</v>
      </c>
      <c r="AX172" s="1">
        <v>4</v>
      </c>
      <c r="AY172" s="1">
        <v>61</v>
      </c>
      <c r="AZ172" s="1">
        <v>0</v>
      </c>
      <c r="BA172" s="1">
        <v>0</v>
      </c>
      <c r="BB172" s="1">
        <v>1</v>
      </c>
      <c r="BC172" s="1">
        <v>2</v>
      </c>
      <c r="BD172" s="1">
        <v>24</v>
      </c>
      <c r="BE172" s="1">
        <v>10</v>
      </c>
      <c r="BF172" s="1">
        <v>1</v>
      </c>
      <c r="BG172" s="1">
        <v>0</v>
      </c>
      <c r="BH172" s="1">
        <v>0</v>
      </c>
      <c r="BI172" s="1">
        <v>3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</row>
    <row r="173" spans="1:66" ht="20.25">
      <c r="A173" s="1">
        <v>70093</v>
      </c>
      <c r="B173" s="1" t="s">
        <v>144</v>
      </c>
      <c r="C173" s="1">
        <v>16</v>
      </c>
      <c r="D173" s="1">
        <v>285</v>
      </c>
      <c r="E173" s="1" t="s">
        <v>64</v>
      </c>
      <c r="F173" s="1">
        <v>573</v>
      </c>
      <c r="G173" s="1" t="s">
        <v>87</v>
      </c>
      <c r="H173" s="1">
        <v>61.95</v>
      </c>
      <c r="I173" s="4">
        <v>991.2</v>
      </c>
      <c r="J173" s="11">
        <f t="shared" si="1"/>
        <v>12885.6</v>
      </c>
      <c r="K173" s="11">
        <f t="shared" si="2"/>
        <v>13</v>
      </c>
      <c r="L173" s="1">
        <v>5.12</v>
      </c>
      <c r="M173" s="1">
        <v>3.62</v>
      </c>
      <c r="N173" s="5">
        <v>0</v>
      </c>
      <c r="O173" s="1"/>
      <c r="P173" s="1">
        <v>14.72</v>
      </c>
      <c r="Q173" s="78">
        <v>3.56</v>
      </c>
      <c r="R173" s="5">
        <v>10</v>
      </c>
      <c r="S173" s="1"/>
      <c r="T173" s="1">
        <v>8.31</v>
      </c>
      <c r="U173" s="1">
        <v>6.75</v>
      </c>
      <c r="V173" s="5">
        <v>3</v>
      </c>
      <c r="W173" s="1"/>
      <c r="X173" s="1">
        <v>0</v>
      </c>
      <c r="Y173" s="2">
        <v>27908.48</v>
      </c>
      <c r="Z173" s="2">
        <v>14558.25</v>
      </c>
      <c r="AA173" s="1">
        <v>34</v>
      </c>
      <c r="AB173" s="1">
        <v>29</v>
      </c>
      <c r="AC173" s="1">
        <v>25</v>
      </c>
      <c r="AD173" s="1">
        <v>17</v>
      </c>
      <c r="AE173" s="1">
        <v>58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73</v>
      </c>
      <c r="AV173" s="1">
        <v>57</v>
      </c>
      <c r="AW173" s="1">
        <v>58</v>
      </c>
      <c r="AX173" s="1">
        <v>56</v>
      </c>
      <c r="AY173" s="1">
        <v>58</v>
      </c>
      <c r="AZ173" s="1">
        <v>24</v>
      </c>
      <c r="BA173" s="1">
        <v>18</v>
      </c>
      <c r="BB173" s="1">
        <v>10</v>
      </c>
      <c r="BC173" s="1">
        <v>10</v>
      </c>
      <c r="BD173" s="1">
        <v>11</v>
      </c>
      <c r="BE173" s="1">
        <v>76</v>
      </c>
      <c r="BF173" s="1">
        <v>12</v>
      </c>
      <c r="BG173" s="1">
        <v>43</v>
      </c>
      <c r="BH173" s="1">
        <v>16</v>
      </c>
      <c r="BI173" s="1">
        <v>108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ht="18" hidden="1">
      <c r="A174" s="1">
        <v>70351</v>
      </c>
      <c r="B174" s="1" t="s">
        <v>275</v>
      </c>
      <c r="C174" s="1">
        <v>5</v>
      </c>
      <c r="D174" s="1">
        <v>285</v>
      </c>
      <c r="E174" s="1" t="s">
        <v>64</v>
      </c>
      <c r="F174" s="1">
        <v>562</v>
      </c>
      <c r="G174" s="1" t="s">
        <v>65</v>
      </c>
      <c r="H174" s="1">
        <v>61.49</v>
      </c>
      <c r="I174" s="4">
        <v>307.45</v>
      </c>
      <c r="J174" s="11">
        <f t="shared" si="1"/>
        <v>0</v>
      </c>
      <c r="K174" s="11">
        <f t="shared" si="2"/>
        <v>0</v>
      </c>
      <c r="L174" s="1">
        <v>3.1</v>
      </c>
      <c r="M174" s="1">
        <v>0.6</v>
      </c>
      <c r="N174" s="16"/>
      <c r="O174" s="1"/>
      <c r="P174" s="1">
        <v>8.1999999999999993</v>
      </c>
      <c r="Q174" s="79">
        <v>6.6</v>
      </c>
      <c r="R174" s="5">
        <v>0</v>
      </c>
      <c r="S174" s="1"/>
      <c r="T174" s="1">
        <v>0.1</v>
      </c>
      <c r="U174" s="1">
        <v>1</v>
      </c>
      <c r="V174" s="16"/>
      <c r="W174" s="1"/>
      <c r="X174" s="1">
        <v>0</v>
      </c>
      <c r="Y174" s="2">
        <v>3504.93</v>
      </c>
      <c r="Z174" s="2">
        <v>2459.6</v>
      </c>
      <c r="AA174" s="1">
        <v>8</v>
      </c>
      <c r="AB174" s="1">
        <v>3</v>
      </c>
      <c r="AC174" s="1">
        <v>5</v>
      </c>
      <c r="AD174" s="1">
        <v>2</v>
      </c>
      <c r="AE174" s="1">
        <v>3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10</v>
      </c>
      <c r="AV174" s="1">
        <v>27</v>
      </c>
      <c r="AW174" s="1">
        <v>14</v>
      </c>
      <c r="AX174" s="1">
        <v>4</v>
      </c>
      <c r="AY174" s="1">
        <v>33</v>
      </c>
      <c r="AZ174" s="1">
        <v>1</v>
      </c>
      <c r="BA174" s="1">
        <v>1</v>
      </c>
      <c r="BB174" s="1">
        <v>0</v>
      </c>
      <c r="BC174" s="1">
        <v>0</v>
      </c>
      <c r="BD174" s="1">
        <v>-1</v>
      </c>
      <c r="BE174" s="1">
        <v>0</v>
      </c>
      <c r="BF174" s="1">
        <v>0</v>
      </c>
      <c r="BG174" s="1">
        <v>0</v>
      </c>
      <c r="BH174" s="1">
        <v>1</v>
      </c>
      <c r="BI174" s="1">
        <v>5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ht="18">
      <c r="A175" s="1">
        <v>70119</v>
      </c>
      <c r="B175" s="1" t="s">
        <v>264</v>
      </c>
      <c r="C175" s="1">
        <v>16</v>
      </c>
      <c r="D175" s="1">
        <v>285</v>
      </c>
      <c r="E175" s="1" t="s">
        <v>64</v>
      </c>
      <c r="F175" s="1">
        <v>573</v>
      </c>
      <c r="G175" s="1" t="s">
        <v>87</v>
      </c>
      <c r="H175" s="1">
        <v>61.95</v>
      </c>
      <c r="I175" s="4">
        <v>991.2</v>
      </c>
      <c r="J175" s="11">
        <f t="shared" si="1"/>
        <v>4956</v>
      </c>
      <c r="K175" s="11">
        <f t="shared" si="2"/>
        <v>5</v>
      </c>
      <c r="L175" s="1">
        <v>0.28000000000000003</v>
      </c>
      <c r="M175" s="1">
        <v>0</v>
      </c>
      <c r="N175" s="16"/>
      <c r="O175" s="1"/>
      <c r="P175" s="1">
        <v>5.19</v>
      </c>
      <c r="Q175" s="80" t="s">
        <v>371</v>
      </c>
      <c r="R175" s="5">
        <v>5</v>
      </c>
      <c r="S175" s="1"/>
      <c r="T175" s="1">
        <v>0.5</v>
      </c>
      <c r="U175" s="1">
        <v>0</v>
      </c>
      <c r="V175" s="16"/>
      <c r="W175" s="1"/>
      <c r="X175" s="1">
        <v>0</v>
      </c>
      <c r="Y175" s="2">
        <v>5916.22</v>
      </c>
      <c r="Z175" s="2">
        <v>61.95</v>
      </c>
      <c r="AA175" s="1">
        <v>1</v>
      </c>
      <c r="AB175" s="1">
        <v>1</v>
      </c>
      <c r="AC175" s="1">
        <v>1</v>
      </c>
      <c r="AD175" s="1">
        <v>4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28</v>
      </c>
      <c r="AV175" s="1">
        <v>19</v>
      </c>
      <c r="AW175" s="1">
        <v>26</v>
      </c>
      <c r="AX175" s="1">
        <v>21</v>
      </c>
      <c r="AY175" s="1">
        <v>0</v>
      </c>
      <c r="AZ175" s="1">
        <v>2</v>
      </c>
      <c r="BA175" s="1">
        <v>3</v>
      </c>
      <c r="BB175" s="1">
        <v>4</v>
      </c>
      <c r="BC175" s="1">
        <v>3</v>
      </c>
      <c r="BD175" s="1">
        <v>1</v>
      </c>
      <c r="BE175" s="1">
        <v>1</v>
      </c>
      <c r="BF175" s="1">
        <v>3</v>
      </c>
      <c r="BG175" s="1">
        <v>3</v>
      </c>
      <c r="BH175" s="1">
        <v>5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</row>
    <row r="176" spans="1:66" ht="18" hidden="1">
      <c r="A176" s="1">
        <v>70302</v>
      </c>
      <c r="B176" s="1" t="s">
        <v>242</v>
      </c>
      <c r="C176" s="1">
        <v>20</v>
      </c>
      <c r="D176" s="1">
        <v>285</v>
      </c>
      <c r="E176" s="1" t="s">
        <v>64</v>
      </c>
      <c r="F176" s="1">
        <v>285</v>
      </c>
      <c r="G176" s="1" t="s">
        <v>64</v>
      </c>
      <c r="H176" s="1">
        <v>86.351399999999998</v>
      </c>
      <c r="I176" s="4">
        <v>1727.028</v>
      </c>
      <c r="J176" s="11">
        <f t="shared" si="1"/>
        <v>0</v>
      </c>
      <c r="K176" s="11">
        <f t="shared" si="2"/>
        <v>0</v>
      </c>
      <c r="L176" s="1">
        <v>0.56999999999999995</v>
      </c>
      <c r="M176" s="1">
        <v>1.3</v>
      </c>
      <c r="N176" s="16"/>
      <c r="O176" s="1"/>
      <c r="P176" s="1">
        <v>0.9</v>
      </c>
      <c r="Q176" s="79">
        <v>1.55</v>
      </c>
      <c r="R176" s="5">
        <v>0</v>
      </c>
      <c r="S176" s="1"/>
      <c r="T176" s="1">
        <v>0.48</v>
      </c>
      <c r="U176" s="1">
        <v>0.4</v>
      </c>
      <c r="V176" s="16"/>
      <c r="W176" s="1"/>
      <c r="X176" s="1">
        <v>0</v>
      </c>
      <c r="Y176" s="2">
        <v>3367.7</v>
      </c>
      <c r="Z176" s="2">
        <v>5612.84</v>
      </c>
      <c r="AA176" s="1">
        <v>6</v>
      </c>
      <c r="AB176" s="1">
        <v>11</v>
      </c>
      <c r="AC176" s="1">
        <v>0</v>
      </c>
      <c r="AD176" s="1">
        <v>0</v>
      </c>
      <c r="AE176" s="1">
        <v>26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8</v>
      </c>
      <c r="AV176" s="1">
        <v>20</v>
      </c>
      <c r="AW176" s="1">
        <v>0</v>
      </c>
      <c r="AX176" s="1">
        <v>0</v>
      </c>
      <c r="AY176" s="1">
        <v>31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6</v>
      </c>
      <c r="BF176" s="1">
        <v>7</v>
      </c>
      <c r="BG176" s="1">
        <v>0</v>
      </c>
      <c r="BH176" s="1">
        <v>0</v>
      </c>
      <c r="BI176" s="1">
        <v>8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</row>
    <row r="177" spans="1:66" ht="18" hidden="1">
      <c r="A177" s="1">
        <v>18071</v>
      </c>
      <c r="B177" s="1" t="s">
        <v>281</v>
      </c>
      <c r="C177" s="1">
        <v>24</v>
      </c>
      <c r="D177" s="1">
        <v>285</v>
      </c>
      <c r="E177" s="1" t="s">
        <v>64</v>
      </c>
      <c r="F177" s="1">
        <v>285</v>
      </c>
      <c r="G177" s="1" t="s">
        <v>64</v>
      </c>
      <c r="H177" s="1">
        <v>51.47</v>
      </c>
      <c r="I177" s="4">
        <v>1235.28</v>
      </c>
      <c r="J177" s="11">
        <f t="shared" si="1"/>
        <v>0</v>
      </c>
      <c r="K177" s="11">
        <f t="shared" si="2"/>
        <v>0</v>
      </c>
      <c r="L177" s="1">
        <v>1.62</v>
      </c>
      <c r="M177" s="1">
        <v>3.71</v>
      </c>
      <c r="N177" s="16"/>
      <c r="O177" s="1"/>
      <c r="P177" s="1">
        <v>0.81</v>
      </c>
      <c r="Q177" s="79">
        <v>6.08</v>
      </c>
      <c r="R177" s="5">
        <v>0</v>
      </c>
      <c r="S177" s="1"/>
      <c r="T177" s="1">
        <v>0.19</v>
      </c>
      <c r="U177" s="1">
        <v>2.92</v>
      </c>
      <c r="V177" s="16"/>
      <c r="W177" s="1"/>
      <c r="X177" s="1">
        <v>0</v>
      </c>
      <c r="Y177" s="2">
        <v>3242.61</v>
      </c>
      <c r="Z177" s="2">
        <v>9521.9500000000007</v>
      </c>
      <c r="AA177" s="1">
        <v>8</v>
      </c>
      <c r="AB177" s="1">
        <v>36</v>
      </c>
      <c r="AC177" s="1">
        <v>11</v>
      </c>
      <c r="AD177" s="1">
        <v>4</v>
      </c>
      <c r="AE177" s="1">
        <v>89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6</v>
      </c>
      <c r="AV177" s="1">
        <v>2</v>
      </c>
      <c r="AW177" s="1">
        <v>2</v>
      </c>
      <c r="AX177" s="1">
        <v>7</v>
      </c>
      <c r="AY177" s="1">
        <v>27</v>
      </c>
      <c r="AZ177" s="1">
        <v>0</v>
      </c>
      <c r="BA177" s="1">
        <v>6</v>
      </c>
      <c r="BB177" s="1">
        <v>4</v>
      </c>
      <c r="BC177" s="1">
        <v>0</v>
      </c>
      <c r="BD177" s="1">
        <v>-1</v>
      </c>
      <c r="BE177" s="1">
        <v>1</v>
      </c>
      <c r="BF177" s="1">
        <v>0</v>
      </c>
      <c r="BG177" s="1">
        <v>3</v>
      </c>
      <c r="BH177" s="1">
        <v>1</v>
      </c>
      <c r="BI177" s="1">
        <v>70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</row>
    <row r="178" spans="1:66" ht="20.25">
      <c r="A178" s="1">
        <v>70184</v>
      </c>
      <c r="B178" s="1" t="s">
        <v>229</v>
      </c>
      <c r="C178" s="1">
        <v>20</v>
      </c>
      <c r="D178" s="1">
        <v>285</v>
      </c>
      <c r="E178" s="1" t="s">
        <v>64</v>
      </c>
      <c r="F178" s="1">
        <v>573</v>
      </c>
      <c r="G178" s="1" t="s">
        <v>87</v>
      </c>
      <c r="H178" s="1">
        <v>38.04</v>
      </c>
      <c r="I178" s="4">
        <v>760.8</v>
      </c>
      <c r="J178" s="11">
        <f t="shared" si="1"/>
        <v>6086.4</v>
      </c>
      <c r="K178" s="11">
        <f t="shared" si="2"/>
        <v>8</v>
      </c>
      <c r="L178" s="1">
        <v>1.02</v>
      </c>
      <c r="M178" s="1">
        <v>0.1</v>
      </c>
      <c r="N178" s="20">
        <v>3</v>
      </c>
      <c r="O178" s="1"/>
      <c r="P178" s="1">
        <v>10.55</v>
      </c>
      <c r="Q178" s="78">
        <v>10.199999999999999</v>
      </c>
      <c r="R178" s="5">
        <v>0</v>
      </c>
      <c r="S178" s="1"/>
      <c r="T178" s="1">
        <v>4.2</v>
      </c>
      <c r="U178" s="1">
        <v>0</v>
      </c>
      <c r="V178" s="5">
        <v>5</v>
      </c>
      <c r="W178" s="1"/>
      <c r="X178" s="1">
        <v>0</v>
      </c>
      <c r="Y178" s="2">
        <v>12001.62</v>
      </c>
      <c r="Z178" s="2">
        <v>8749.2000000000007</v>
      </c>
      <c r="AA178" s="1">
        <v>7</v>
      </c>
      <c r="AB178" s="1">
        <v>4</v>
      </c>
      <c r="AC178" s="1">
        <v>10</v>
      </c>
      <c r="AD178" s="1">
        <v>3</v>
      </c>
      <c r="AE178" s="1">
        <v>2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22</v>
      </c>
      <c r="AV178" s="1">
        <v>57</v>
      </c>
      <c r="AW178" s="1">
        <v>119</v>
      </c>
      <c r="AX178" s="1">
        <v>40</v>
      </c>
      <c r="AY178" s="1">
        <v>205</v>
      </c>
      <c r="AZ178" s="1">
        <v>12</v>
      </c>
      <c r="BA178" s="1">
        <v>2</v>
      </c>
      <c r="BB178" s="1">
        <v>8</v>
      </c>
      <c r="BC178" s="1">
        <v>1</v>
      </c>
      <c r="BD178" s="1">
        <v>23</v>
      </c>
      <c r="BE178" s="1">
        <v>40</v>
      </c>
      <c r="BF178" s="1">
        <v>25</v>
      </c>
      <c r="BG178" s="1">
        <v>3</v>
      </c>
      <c r="BH178" s="1">
        <v>57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ht="18" hidden="1">
      <c r="A179" s="1">
        <v>70171</v>
      </c>
      <c r="B179" s="1" t="s">
        <v>283</v>
      </c>
      <c r="C179" s="1">
        <v>15</v>
      </c>
      <c r="D179" s="1">
        <v>285</v>
      </c>
      <c r="E179" s="1" t="s">
        <v>64</v>
      </c>
      <c r="F179" s="1">
        <v>322</v>
      </c>
      <c r="G179" s="1" t="s">
        <v>167</v>
      </c>
      <c r="H179" s="1">
        <v>30.07</v>
      </c>
      <c r="I179" s="4">
        <v>451.05</v>
      </c>
      <c r="J179" s="11">
        <f t="shared" si="1"/>
        <v>0</v>
      </c>
      <c r="K179" s="11">
        <f t="shared" si="2"/>
        <v>0</v>
      </c>
      <c r="L179" s="1">
        <v>0.83</v>
      </c>
      <c r="M179" s="1">
        <v>6</v>
      </c>
      <c r="N179" s="16"/>
      <c r="O179" s="1"/>
      <c r="P179" s="1">
        <v>5.9</v>
      </c>
      <c r="Q179" s="79">
        <v>4.87</v>
      </c>
      <c r="R179" s="5">
        <v>0</v>
      </c>
      <c r="S179" s="1"/>
      <c r="T179" s="1">
        <v>0.03</v>
      </c>
      <c r="U179" s="1">
        <v>1.6</v>
      </c>
      <c r="V179" s="16"/>
      <c r="W179" s="1"/>
      <c r="X179" s="1">
        <v>0</v>
      </c>
      <c r="Y179" s="2">
        <v>3052.1</v>
      </c>
      <c r="Z179" s="2">
        <v>6044.07</v>
      </c>
      <c r="AA179" s="1">
        <v>3</v>
      </c>
      <c r="AB179" s="1">
        <v>3</v>
      </c>
      <c r="AC179" s="1">
        <v>6</v>
      </c>
      <c r="AD179" s="1">
        <v>4</v>
      </c>
      <c r="AE179" s="1">
        <v>90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12</v>
      </c>
      <c r="AV179" s="1">
        <v>12</v>
      </c>
      <c r="AW179" s="1">
        <v>34</v>
      </c>
      <c r="AX179" s="1">
        <v>9</v>
      </c>
      <c r="AY179" s="1">
        <v>73</v>
      </c>
      <c r="AZ179" s="1">
        <v>18</v>
      </c>
      <c r="BA179" s="1">
        <v>5</v>
      </c>
      <c r="BB179" s="1">
        <v>11</v>
      </c>
      <c r="BC179" s="1">
        <v>1</v>
      </c>
      <c r="BD179" s="1">
        <v>14</v>
      </c>
      <c r="BE179" s="1">
        <v>0</v>
      </c>
      <c r="BF179" s="1">
        <v>1</v>
      </c>
      <c r="BG179" s="1">
        <v>0</v>
      </c>
      <c r="BH179" s="1">
        <v>0</v>
      </c>
      <c r="BI179" s="1">
        <v>24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</row>
    <row r="180" spans="1:66" ht="18" hidden="1">
      <c r="A180" s="1">
        <v>70268</v>
      </c>
      <c r="B180" s="1" t="s">
        <v>175</v>
      </c>
      <c r="C180" s="1">
        <v>20</v>
      </c>
      <c r="D180" s="1">
        <v>285</v>
      </c>
      <c r="E180" s="1" t="s">
        <v>64</v>
      </c>
      <c r="F180" s="1">
        <v>387</v>
      </c>
      <c r="G180" s="1" t="s">
        <v>94</v>
      </c>
      <c r="H180" s="1">
        <v>50.78</v>
      </c>
      <c r="I180" s="4">
        <v>1015.6</v>
      </c>
      <c r="J180" s="11">
        <f t="shared" si="1"/>
        <v>0</v>
      </c>
      <c r="K180" s="11">
        <f t="shared" si="2"/>
        <v>0</v>
      </c>
      <c r="L180" s="1">
        <v>1.18</v>
      </c>
      <c r="M180" s="1">
        <v>2.6</v>
      </c>
      <c r="N180" s="16"/>
      <c r="O180" s="1"/>
      <c r="P180" s="1">
        <v>4.5</v>
      </c>
      <c r="Q180" s="79">
        <v>3.5</v>
      </c>
      <c r="R180" s="5">
        <v>0</v>
      </c>
      <c r="S180" s="1"/>
      <c r="T180" s="1">
        <v>-2.68</v>
      </c>
      <c r="U180" s="1">
        <v>1.55</v>
      </c>
      <c r="V180" s="16"/>
      <c r="W180" s="1"/>
      <c r="X180" s="1">
        <v>0</v>
      </c>
      <c r="Y180" s="2">
        <v>3046.8</v>
      </c>
      <c r="Z180" s="2">
        <v>9191.18</v>
      </c>
      <c r="AA180" s="1">
        <v>10</v>
      </c>
      <c r="AB180" s="1">
        <v>11</v>
      </c>
      <c r="AC180" s="1">
        <v>7</v>
      </c>
      <c r="AD180" s="1">
        <v>2</v>
      </c>
      <c r="AE180" s="1">
        <v>52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24</v>
      </c>
      <c r="AV180" s="1">
        <v>30</v>
      </c>
      <c r="AW180" s="1">
        <v>35</v>
      </c>
      <c r="AX180" s="1">
        <v>17</v>
      </c>
      <c r="AY180" s="1">
        <v>71</v>
      </c>
      <c r="AZ180" s="1">
        <v>6</v>
      </c>
      <c r="BA180" s="1">
        <v>1</v>
      </c>
      <c r="BB180" s="1">
        <v>0</v>
      </c>
      <c r="BC180" s="1">
        <v>2</v>
      </c>
      <c r="BD180" s="1">
        <v>27</v>
      </c>
      <c r="BE180" s="1">
        <v>2</v>
      </c>
      <c r="BF180" s="1">
        <v>3</v>
      </c>
      <c r="BG180" s="1">
        <v>1</v>
      </c>
      <c r="BH180" s="1">
        <v>-116</v>
      </c>
      <c r="BI180" s="1">
        <v>31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</row>
    <row r="181" spans="1:66" ht="18" hidden="1">
      <c r="A181" s="1">
        <v>70123</v>
      </c>
      <c r="B181" s="1" t="s">
        <v>169</v>
      </c>
      <c r="C181" s="1">
        <v>6</v>
      </c>
      <c r="D181" s="1">
        <v>285</v>
      </c>
      <c r="E181" s="1" t="s">
        <v>64</v>
      </c>
      <c r="F181" s="1">
        <v>285</v>
      </c>
      <c r="G181" s="1" t="s">
        <v>64</v>
      </c>
      <c r="H181" s="1">
        <v>141.66669999999999</v>
      </c>
      <c r="I181" s="4">
        <v>850.00019999999995</v>
      </c>
      <c r="J181" s="11">
        <f t="shared" si="1"/>
        <v>0</v>
      </c>
      <c r="K181" s="11">
        <f t="shared" si="2"/>
        <v>0</v>
      </c>
      <c r="L181" s="1">
        <v>1.33</v>
      </c>
      <c r="M181" s="1">
        <v>0</v>
      </c>
      <c r="N181" s="16"/>
      <c r="O181" s="1"/>
      <c r="P181" s="1">
        <v>1.17</v>
      </c>
      <c r="Q181" s="80" t="s">
        <v>371</v>
      </c>
      <c r="R181" s="5">
        <v>0</v>
      </c>
      <c r="S181" s="1"/>
      <c r="T181" s="1">
        <v>1.08</v>
      </c>
      <c r="U181" s="1">
        <v>-0.33</v>
      </c>
      <c r="V181" s="16"/>
      <c r="W181" s="1"/>
      <c r="X181" s="1">
        <v>0</v>
      </c>
      <c r="Y181" s="2">
        <v>3045.83</v>
      </c>
      <c r="Z181" s="2">
        <v>283.33</v>
      </c>
      <c r="AA181" s="1">
        <v>0</v>
      </c>
      <c r="AB181" s="1">
        <v>0</v>
      </c>
      <c r="AC181" s="1">
        <v>7</v>
      </c>
      <c r="AD181" s="1">
        <v>2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5</v>
      </c>
      <c r="AV181" s="1">
        <v>0</v>
      </c>
      <c r="AW181" s="1">
        <v>0</v>
      </c>
      <c r="AX181" s="1">
        <v>0</v>
      </c>
      <c r="AY181" s="1">
        <v>0</v>
      </c>
      <c r="AZ181" s="1">
        <v>2</v>
      </c>
      <c r="BA181" s="1">
        <v>0</v>
      </c>
      <c r="BB181" s="1">
        <v>0</v>
      </c>
      <c r="BC181" s="1">
        <v>0</v>
      </c>
      <c r="BD181" s="1">
        <v>4</v>
      </c>
      <c r="BE181" s="1">
        <v>5</v>
      </c>
      <c r="BF181" s="1">
        <v>2</v>
      </c>
      <c r="BG181" s="1">
        <v>0</v>
      </c>
      <c r="BH181" s="1">
        <v>1</v>
      </c>
      <c r="BI181" s="1">
        <v>-2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 ht="18" hidden="1">
      <c r="A182" s="1">
        <v>70153</v>
      </c>
      <c r="B182" s="1" t="s">
        <v>186</v>
      </c>
      <c r="C182" s="1">
        <v>24</v>
      </c>
      <c r="D182" s="1">
        <v>285</v>
      </c>
      <c r="E182" s="1" t="s">
        <v>64</v>
      </c>
      <c r="F182" s="1">
        <v>974</v>
      </c>
      <c r="G182" s="1" t="s">
        <v>110</v>
      </c>
      <c r="H182" s="1">
        <v>44.36</v>
      </c>
      <c r="I182" s="4">
        <v>1064.6400000000001</v>
      </c>
      <c r="J182" s="11">
        <f t="shared" si="1"/>
        <v>0</v>
      </c>
      <c r="K182" s="11">
        <f t="shared" si="2"/>
        <v>0</v>
      </c>
      <c r="L182" s="1">
        <v>0.44</v>
      </c>
      <c r="M182" s="1">
        <v>0.04</v>
      </c>
      <c r="N182" s="16"/>
      <c r="O182" s="1"/>
      <c r="P182" s="1">
        <v>1.06</v>
      </c>
      <c r="Q182" s="80" t="s">
        <v>371</v>
      </c>
      <c r="R182" s="5">
        <v>0</v>
      </c>
      <c r="S182" s="1"/>
      <c r="T182" s="1">
        <v>1.27</v>
      </c>
      <c r="U182" s="1">
        <v>1.08</v>
      </c>
      <c r="V182" s="16"/>
      <c r="W182" s="1"/>
      <c r="X182" s="1">
        <v>0</v>
      </c>
      <c r="Y182" s="2">
        <v>2949.94</v>
      </c>
      <c r="Z182" s="2">
        <v>2084.92</v>
      </c>
      <c r="AA182" s="1">
        <v>0</v>
      </c>
      <c r="AB182" s="1">
        <v>0</v>
      </c>
      <c r="AC182" s="1">
        <v>8</v>
      </c>
      <c r="AD182" s="1">
        <v>5</v>
      </c>
      <c r="AE182" s="1">
        <v>1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16</v>
      </c>
      <c r="AW182" s="1">
        <v>1</v>
      </c>
      <c r="AX182" s="1">
        <v>17</v>
      </c>
      <c r="AY182" s="1">
        <v>0</v>
      </c>
      <c r="AZ182" s="1">
        <v>1</v>
      </c>
      <c r="BA182" s="1">
        <v>1</v>
      </c>
      <c r="BB182" s="1">
        <v>1</v>
      </c>
      <c r="BC182" s="1">
        <v>11</v>
      </c>
      <c r="BD182" s="1">
        <v>20</v>
      </c>
      <c r="BE182" s="1">
        <v>0</v>
      </c>
      <c r="BF182" s="1">
        <v>6</v>
      </c>
      <c r="BG182" s="1">
        <v>26</v>
      </c>
      <c r="BH182" s="1">
        <v>3</v>
      </c>
      <c r="BI182" s="1">
        <v>26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 ht="18" hidden="1">
      <c r="A183" s="1">
        <v>70172</v>
      </c>
      <c r="B183" s="1" t="s">
        <v>282</v>
      </c>
      <c r="C183" s="1">
        <v>15</v>
      </c>
      <c r="D183" s="1">
        <v>285</v>
      </c>
      <c r="E183" s="1" t="s">
        <v>64</v>
      </c>
      <c r="F183" s="1">
        <v>562</v>
      </c>
      <c r="G183" s="1" t="s">
        <v>65</v>
      </c>
      <c r="H183" s="1">
        <v>30.07</v>
      </c>
      <c r="I183" s="4">
        <v>451.05</v>
      </c>
      <c r="J183" s="11">
        <f t="shared" si="1"/>
        <v>0</v>
      </c>
      <c r="K183" s="11">
        <f t="shared" si="2"/>
        <v>0</v>
      </c>
      <c r="L183" s="1">
        <v>0.9</v>
      </c>
      <c r="M183" s="1">
        <v>0.6</v>
      </c>
      <c r="N183" s="16"/>
      <c r="O183" s="1"/>
      <c r="P183" s="1">
        <v>5.37</v>
      </c>
      <c r="Q183" s="79">
        <v>4.5999999999999996</v>
      </c>
      <c r="R183" s="5">
        <v>0</v>
      </c>
      <c r="S183" s="1"/>
      <c r="T183" s="1">
        <v>0</v>
      </c>
      <c r="U183" s="1">
        <v>1</v>
      </c>
      <c r="V183" s="16"/>
      <c r="W183" s="1"/>
      <c r="X183" s="1">
        <v>0</v>
      </c>
      <c r="Y183" s="2">
        <v>2826.58</v>
      </c>
      <c r="Z183" s="2">
        <v>1774.13</v>
      </c>
      <c r="AA183" s="1">
        <v>2</v>
      </c>
      <c r="AB183" s="1">
        <v>3</v>
      </c>
      <c r="AC183" s="1">
        <v>7</v>
      </c>
      <c r="AD183" s="1">
        <v>6</v>
      </c>
      <c r="AE183" s="1">
        <v>9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29</v>
      </c>
      <c r="AV183" s="1">
        <v>30</v>
      </c>
      <c r="AW183" s="1">
        <v>20</v>
      </c>
      <c r="AX183" s="1">
        <v>8</v>
      </c>
      <c r="AY183" s="1">
        <v>24</v>
      </c>
      <c r="AZ183" s="1">
        <v>5</v>
      </c>
      <c r="BA183" s="1">
        <v>3</v>
      </c>
      <c r="BB183" s="1">
        <v>3</v>
      </c>
      <c r="BC183" s="1">
        <v>6</v>
      </c>
      <c r="BD183" s="1">
        <v>11</v>
      </c>
      <c r="BE183" s="1">
        <v>0</v>
      </c>
      <c r="BF183" s="1">
        <v>0</v>
      </c>
      <c r="BG183" s="1">
        <v>0</v>
      </c>
      <c r="BH183" s="1">
        <v>0</v>
      </c>
      <c r="BI183" s="1">
        <v>15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</row>
    <row r="184" spans="1:66" ht="20.25">
      <c r="A184" s="1">
        <v>70158</v>
      </c>
      <c r="B184" s="1" t="s">
        <v>218</v>
      </c>
      <c r="C184" s="1">
        <v>16</v>
      </c>
      <c r="D184" s="1">
        <v>285</v>
      </c>
      <c r="E184" s="1" t="s">
        <v>64</v>
      </c>
      <c r="F184" s="1">
        <v>573</v>
      </c>
      <c r="G184" s="1" t="s">
        <v>87</v>
      </c>
      <c r="H184" s="1">
        <v>61.95</v>
      </c>
      <c r="I184" s="4">
        <v>991.2</v>
      </c>
      <c r="J184" s="11">
        <f t="shared" si="1"/>
        <v>9912</v>
      </c>
      <c r="K184" s="11">
        <f t="shared" si="2"/>
        <v>10</v>
      </c>
      <c r="L184" s="1">
        <v>2.38</v>
      </c>
      <c r="M184" s="1">
        <v>1.75</v>
      </c>
      <c r="N184" s="5">
        <v>0</v>
      </c>
      <c r="O184" s="1"/>
      <c r="P184" s="1">
        <v>5.94</v>
      </c>
      <c r="Q184" s="78">
        <v>0.06</v>
      </c>
      <c r="R184" s="5">
        <v>5</v>
      </c>
      <c r="S184" s="1"/>
      <c r="T184" s="1">
        <v>3.06</v>
      </c>
      <c r="U184" s="1">
        <v>0.75</v>
      </c>
      <c r="V184" s="5">
        <v>5</v>
      </c>
      <c r="W184" s="1"/>
      <c r="X184" s="1">
        <v>0</v>
      </c>
      <c r="Y184" s="2">
        <v>11274.9</v>
      </c>
      <c r="Z184" s="2">
        <v>2539.9499999999998</v>
      </c>
      <c r="AA184" s="1">
        <v>17</v>
      </c>
      <c r="AB184" s="1">
        <v>10</v>
      </c>
      <c r="AC184" s="1">
        <v>12</v>
      </c>
      <c r="AD184" s="1">
        <v>8</v>
      </c>
      <c r="AE184" s="1">
        <v>28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21</v>
      </c>
      <c r="AW184" s="1">
        <v>56</v>
      </c>
      <c r="AX184" s="1">
        <v>44</v>
      </c>
      <c r="AY184" s="1">
        <v>1</v>
      </c>
      <c r="AZ184" s="1">
        <v>0</v>
      </c>
      <c r="BA184" s="1">
        <v>0</v>
      </c>
      <c r="BB184" s="1">
        <v>4</v>
      </c>
      <c r="BC184" s="1">
        <v>5</v>
      </c>
      <c r="BD184" s="1">
        <v>0</v>
      </c>
      <c r="BE184" s="1">
        <v>26</v>
      </c>
      <c r="BF184" s="1">
        <v>23</v>
      </c>
      <c r="BG184" s="1">
        <v>7</v>
      </c>
      <c r="BH184" s="1">
        <v>9</v>
      </c>
      <c r="BI184" s="1">
        <v>12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</row>
    <row r="185" spans="1:66" ht="20.25">
      <c r="A185" s="1">
        <v>70258</v>
      </c>
      <c r="B185" s="1" t="s">
        <v>240</v>
      </c>
      <c r="C185" s="1">
        <v>16</v>
      </c>
      <c r="D185" s="1">
        <v>285</v>
      </c>
      <c r="E185" s="1" t="s">
        <v>64</v>
      </c>
      <c r="F185" s="1">
        <v>573</v>
      </c>
      <c r="G185" s="1" t="s">
        <v>87</v>
      </c>
      <c r="H185" s="1">
        <v>61.95</v>
      </c>
      <c r="I185" s="4">
        <v>991.2</v>
      </c>
      <c r="J185" s="11">
        <f t="shared" si="1"/>
        <v>2973.6000000000004</v>
      </c>
      <c r="K185" s="11">
        <f t="shared" si="2"/>
        <v>3</v>
      </c>
      <c r="L185" s="1">
        <v>1.84</v>
      </c>
      <c r="M185" s="1">
        <v>2.38</v>
      </c>
      <c r="N185" s="5">
        <v>0</v>
      </c>
      <c r="O185" s="1"/>
      <c r="P185" s="1">
        <v>6.94</v>
      </c>
      <c r="Q185" s="78">
        <v>3.19</v>
      </c>
      <c r="R185" s="5">
        <v>3</v>
      </c>
      <c r="S185" s="1"/>
      <c r="T185" s="1">
        <v>1.06</v>
      </c>
      <c r="U185" s="1">
        <v>5.19</v>
      </c>
      <c r="V185" s="5">
        <v>0</v>
      </c>
      <c r="W185" s="1"/>
      <c r="X185" s="1">
        <v>0</v>
      </c>
      <c r="Y185" s="2">
        <v>9757.1200000000008</v>
      </c>
      <c r="Z185" s="2">
        <v>10159.799999999999</v>
      </c>
      <c r="AA185" s="1">
        <v>10</v>
      </c>
      <c r="AB185" s="1">
        <v>0</v>
      </c>
      <c r="AC185" s="1">
        <v>10</v>
      </c>
      <c r="AD185" s="1">
        <v>19</v>
      </c>
      <c r="AE185" s="1">
        <v>38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22</v>
      </c>
      <c r="AV185" s="1">
        <v>6</v>
      </c>
      <c r="AW185" s="1">
        <v>46</v>
      </c>
      <c r="AX185" s="1">
        <v>48</v>
      </c>
      <c r="AY185" s="1">
        <v>21</v>
      </c>
      <c r="AZ185" s="1">
        <v>7</v>
      </c>
      <c r="BA185" s="1">
        <v>4</v>
      </c>
      <c r="BB185" s="1">
        <v>5</v>
      </c>
      <c r="BC185" s="1">
        <v>4</v>
      </c>
      <c r="BD185" s="1">
        <v>22</v>
      </c>
      <c r="BE185" s="1">
        <v>9</v>
      </c>
      <c r="BF185" s="1">
        <v>5</v>
      </c>
      <c r="BG185" s="1">
        <v>4</v>
      </c>
      <c r="BH185" s="1">
        <v>3</v>
      </c>
      <c r="BI185" s="1">
        <v>83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</row>
    <row r="186" spans="1:66" ht="18" hidden="1">
      <c r="A186" s="1">
        <v>70115</v>
      </c>
      <c r="B186" s="1" t="s">
        <v>241</v>
      </c>
      <c r="C186" s="1">
        <v>30</v>
      </c>
      <c r="D186" s="1">
        <v>285</v>
      </c>
      <c r="E186" s="1" t="s">
        <v>64</v>
      </c>
      <c r="F186" s="1">
        <v>573</v>
      </c>
      <c r="G186" s="1" t="s">
        <v>87</v>
      </c>
      <c r="H186" s="1">
        <v>29.93</v>
      </c>
      <c r="I186" s="4">
        <v>897.9</v>
      </c>
      <c r="J186" s="11">
        <f t="shared" si="1"/>
        <v>0</v>
      </c>
      <c r="K186" s="11">
        <f t="shared" si="2"/>
        <v>0</v>
      </c>
      <c r="L186" s="1">
        <v>0.18</v>
      </c>
      <c r="M186" s="1">
        <v>1.63</v>
      </c>
      <c r="N186" s="16"/>
      <c r="O186" s="1"/>
      <c r="P186" s="1">
        <v>1.53</v>
      </c>
      <c r="Q186" s="79">
        <v>3.37</v>
      </c>
      <c r="R186" s="5">
        <v>0</v>
      </c>
      <c r="S186" s="1"/>
      <c r="T186" s="1">
        <v>1.17</v>
      </c>
      <c r="U186" s="1">
        <v>0.93</v>
      </c>
      <c r="V186" s="16"/>
      <c r="W186" s="1"/>
      <c r="X186" s="1">
        <v>0</v>
      </c>
      <c r="Y186" s="2">
        <v>2588.94</v>
      </c>
      <c r="Z186" s="2">
        <v>6494.81</v>
      </c>
      <c r="AA186" s="1">
        <v>2</v>
      </c>
      <c r="AB186" s="1">
        <v>2</v>
      </c>
      <c r="AC186" s="1">
        <v>2</v>
      </c>
      <c r="AD186" s="1">
        <v>1</v>
      </c>
      <c r="AE186" s="1">
        <v>49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8</v>
      </c>
      <c r="AV186" s="1">
        <v>19</v>
      </c>
      <c r="AW186" s="1">
        <v>13</v>
      </c>
      <c r="AX186" s="1">
        <v>9</v>
      </c>
      <c r="AY186" s="1">
        <v>102</v>
      </c>
      <c r="AZ186" s="1">
        <v>4</v>
      </c>
      <c r="BA186" s="1">
        <v>2</v>
      </c>
      <c r="BB186" s="1">
        <v>5</v>
      </c>
      <c r="BC186" s="1">
        <v>2</v>
      </c>
      <c r="BD186" s="1">
        <v>38</v>
      </c>
      <c r="BE186" s="1">
        <v>18</v>
      </c>
      <c r="BF186" s="1">
        <v>1</v>
      </c>
      <c r="BG186" s="1">
        <v>31</v>
      </c>
      <c r="BH186" s="1">
        <v>-29</v>
      </c>
      <c r="BI186" s="1">
        <v>28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</row>
    <row r="187" spans="1:66" ht="18" hidden="1">
      <c r="A187" s="1">
        <v>70970</v>
      </c>
      <c r="B187" s="1" t="s">
        <v>237</v>
      </c>
      <c r="C187" s="1">
        <v>15</v>
      </c>
      <c r="D187" s="1">
        <v>285</v>
      </c>
      <c r="E187" s="1" t="s">
        <v>64</v>
      </c>
      <c r="F187" s="1">
        <v>562</v>
      </c>
      <c r="G187" s="1" t="s">
        <v>65</v>
      </c>
      <c r="H187" s="1">
        <v>28.82</v>
      </c>
      <c r="I187" s="4">
        <v>432.3</v>
      </c>
      <c r="J187" s="11">
        <f t="shared" si="1"/>
        <v>0</v>
      </c>
      <c r="K187" s="11">
        <f t="shared" si="2"/>
        <v>0</v>
      </c>
      <c r="L187" s="1">
        <v>1</v>
      </c>
      <c r="M187" s="1">
        <v>4.13</v>
      </c>
      <c r="N187" s="16"/>
      <c r="O187" s="1"/>
      <c r="P187" s="1">
        <v>3.97</v>
      </c>
      <c r="Q187" s="79">
        <v>1.87</v>
      </c>
      <c r="R187" s="5">
        <v>0</v>
      </c>
      <c r="S187" s="1"/>
      <c r="T187" s="1">
        <v>1</v>
      </c>
      <c r="U187" s="1">
        <v>0.6</v>
      </c>
      <c r="V187" s="16"/>
      <c r="W187" s="1"/>
      <c r="X187" s="1">
        <v>0</v>
      </c>
      <c r="Y187" s="2">
        <v>2579.39</v>
      </c>
      <c r="Z187" s="2">
        <v>3112.56</v>
      </c>
      <c r="AA187" s="1">
        <v>4</v>
      </c>
      <c r="AB187" s="1">
        <v>11</v>
      </c>
      <c r="AC187" s="1">
        <v>4</v>
      </c>
      <c r="AD187" s="1">
        <v>3</v>
      </c>
      <c r="AE187" s="1">
        <v>62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16</v>
      </c>
      <c r="AV187" s="1">
        <v>29</v>
      </c>
      <c r="AW187" s="1">
        <v>14</v>
      </c>
      <c r="AX187" s="1">
        <v>8</v>
      </c>
      <c r="AY187" s="1">
        <v>28</v>
      </c>
      <c r="AZ187" s="1">
        <v>6</v>
      </c>
      <c r="BA187" s="1">
        <v>5</v>
      </c>
      <c r="BB187" s="1">
        <v>0</v>
      </c>
      <c r="BC187" s="1">
        <v>5</v>
      </c>
      <c r="BD187" s="1">
        <v>9</v>
      </c>
      <c r="BE187" s="1">
        <v>11</v>
      </c>
      <c r="BF187" s="1">
        <v>0</v>
      </c>
      <c r="BG187" s="1">
        <v>1</v>
      </c>
      <c r="BH187" s="1">
        <v>6</v>
      </c>
      <c r="BI187" s="1">
        <v>9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</row>
    <row r="188" spans="1:66" ht="18" hidden="1">
      <c r="A188" s="1">
        <v>70132</v>
      </c>
      <c r="B188" s="1" t="s">
        <v>223</v>
      </c>
      <c r="C188" s="1">
        <v>18</v>
      </c>
      <c r="D188" s="1">
        <v>285</v>
      </c>
      <c r="E188" s="1" t="s">
        <v>64</v>
      </c>
      <c r="F188" s="1">
        <v>558</v>
      </c>
      <c r="G188" s="1" t="s">
        <v>67</v>
      </c>
      <c r="H188" s="1">
        <v>54.67</v>
      </c>
      <c r="I188" s="4">
        <v>984.06</v>
      </c>
      <c r="J188" s="11">
        <f t="shared" si="1"/>
        <v>0</v>
      </c>
      <c r="K188" s="11">
        <f t="shared" si="2"/>
        <v>0</v>
      </c>
      <c r="L188" s="1">
        <v>1.03</v>
      </c>
      <c r="M188" s="1">
        <v>0</v>
      </c>
      <c r="N188" s="16"/>
      <c r="O188" s="1"/>
      <c r="P188" s="1">
        <v>1.53</v>
      </c>
      <c r="Q188" s="79">
        <v>5</v>
      </c>
      <c r="R188" s="5">
        <v>0</v>
      </c>
      <c r="S188" s="1"/>
      <c r="T188" s="1">
        <v>0.03</v>
      </c>
      <c r="U188" s="1">
        <v>0</v>
      </c>
      <c r="V188" s="16"/>
      <c r="W188" s="1"/>
      <c r="X188" s="1">
        <v>0</v>
      </c>
      <c r="Y188" s="2">
        <v>2542.16</v>
      </c>
      <c r="Z188" s="2">
        <v>492.03</v>
      </c>
      <c r="AA188" s="1">
        <v>0</v>
      </c>
      <c r="AB188" s="1">
        <v>0</v>
      </c>
      <c r="AC188" s="1">
        <v>12</v>
      </c>
      <c r="AD188" s="1">
        <v>13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5</v>
      </c>
      <c r="AV188" s="1">
        <v>6</v>
      </c>
      <c r="AW188" s="1">
        <v>1</v>
      </c>
      <c r="AX188" s="1">
        <v>2</v>
      </c>
      <c r="AY188" s="1">
        <v>1</v>
      </c>
      <c r="AZ188" s="1">
        <v>15</v>
      </c>
      <c r="BA188" s="1">
        <v>5</v>
      </c>
      <c r="BB188" s="1">
        <v>0</v>
      </c>
      <c r="BC188" s="1">
        <v>0</v>
      </c>
      <c r="BD188" s="1">
        <v>8</v>
      </c>
      <c r="BE188" s="1">
        <v>0</v>
      </c>
      <c r="BF188" s="1">
        <v>0</v>
      </c>
      <c r="BG188" s="1">
        <v>0</v>
      </c>
      <c r="BH188" s="1">
        <v>1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 ht="18" hidden="1">
      <c r="A189" s="1">
        <v>70977</v>
      </c>
      <c r="B189" s="1" t="s">
        <v>2278</v>
      </c>
      <c r="C189" s="1">
        <v>1</v>
      </c>
      <c r="D189" s="1">
        <v>285</v>
      </c>
      <c r="E189" s="1" t="s">
        <v>64</v>
      </c>
      <c r="F189" s="1">
        <v>557</v>
      </c>
      <c r="G189" s="1" t="s">
        <v>69</v>
      </c>
      <c r="H189" s="1">
        <v>86.55</v>
      </c>
      <c r="I189" s="4">
        <v>86.55</v>
      </c>
      <c r="J189" s="11">
        <f t="shared" si="1"/>
        <v>0</v>
      </c>
      <c r="K189" s="11">
        <f t="shared" si="2"/>
        <v>0</v>
      </c>
      <c r="L189" s="1">
        <v>29</v>
      </c>
      <c r="M189" s="1">
        <v>121</v>
      </c>
      <c r="N189" s="16"/>
      <c r="O189" s="1"/>
      <c r="P189" s="1">
        <v>0</v>
      </c>
      <c r="Q189" s="80" t="s">
        <v>371</v>
      </c>
      <c r="R189" s="5">
        <v>0</v>
      </c>
      <c r="S189" s="1"/>
      <c r="T189" s="1">
        <v>0</v>
      </c>
      <c r="U189" s="1">
        <v>0</v>
      </c>
      <c r="V189" s="16"/>
      <c r="W189" s="1"/>
      <c r="X189" s="1">
        <v>0</v>
      </c>
      <c r="Y189" s="2">
        <v>2509.9499999999998</v>
      </c>
      <c r="Z189" s="2">
        <v>10472.549999999999</v>
      </c>
      <c r="AA189" s="1">
        <v>29</v>
      </c>
      <c r="AB189" s="1">
        <v>0</v>
      </c>
      <c r="AC189" s="1">
        <v>0</v>
      </c>
      <c r="AD189" s="1">
        <v>0</v>
      </c>
      <c r="AE189" s="1">
        <v>121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 ht="18" hidden="1">
      <c r="A190" s="1">
        <v>70231</v>
      </c>
      <c r="B190" s="1" t="s">
        <v>331</v>
      </c>
      <c r="C190" s="1">
        <v>12</v>
      </c>
      <c r="D190" s="1">
        <v>285</v>
      </c>
      <c r="E190" s="1" t="s">
        <v>64</v>
      </c>
      <c r="F190" s="1">
        <v>558</v>
      </c>
      <c r="G190" s="1" t="s">
        <v>67</v>
      </c>
      <c r="H190" s="1">
        <v>66.930000000000007</v>
      </c>
      <c r="I190" s="4">
        <v>803.16</v>
      </c>
      <c r="J190" s="11">
        <f t="shared" si="1"/>
        <v>0</v>
      </c>
      <c r="K190" s="11">
        <f t="shared" si="2"/>
        <v>0</v>
      </c>
      <c r="L190" s="1">
        <v>0</v>
      </c>
      <c r="M190" s="1">
        <v>0</v>
      </c>
      <c r="N190" s="16"/>
      <c r="O190" s="1"/>
      <c r="P190" s="1">
        <v>2.92</v>
      </c>
      <c r="Q190" s="80" t="s">
        <v>371</v>
      </c>
      <c r="R190" s="5">
        <v>0</v>
      </c>
      <c r="S190" s="1"/>
      <c r="T190" s="1">
        <v>0.21</v>
      </c>
      <c r="U190" s="1">
        <v>0</v>
      </c>
      <c r="V190" s="16"/>
      <c r="W190" s="1"/>
      <c r="X190" s="1">
        <v>0</v>
      </c>
      <c r="Y190" s="2">
        <v>2509.88</v>
      </c>
      <c r="Z190" s="2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23</v>
      </c>
      <c r="AX190" s="1">
        <v>24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1</v>
      </c>
      <c r="BH190" s="1">
        <v>3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 ht="18" hidden="1">
      <c r="A191" s="1">
        <v>70251</v>
      </c>
      <c r="B191" s="1" t="s">
        <v>251</v>
      </c>
      <c r="C191" s="1">
        <v>15</v>
      </c>
      <c r="D191" s="1">
        <v>285</v>
      </c>
      <c r="E191" s="1" t="s">
        <v>64</v>
      </c>
      <c r="F191" s="1">
        <v>562</v>
      </c>
      <c r="G191" s="1" t="s">
        <v>65</v>
      </c>
      <c r="H191" s="1">
        <v>30.07</v>
      </c>
      <c r="I191" s="4">
        <v>451.05</v>
      </c>
      <c r="J191" s="11">
        <f t="shared" si="1"/>
        <v>0</v>
      </c>
      <c r="K191" s="11">
        <f t="shared" si="2"/>
        <v>0</v>
      </c>
      <c r="L191" s="1">
        <v>0</v>
      </c>
      <c r="M191" s="1">
        <v>0.2</v>
      </c>
      <c r="N191" s="16"/>
      <c r="O191" s="1"/>
      <c r="P191" s="1">
        <v>4.13</v>
      </c>
      <c r="Q191" s="79">
        <v>6.6</v>
      </c>
      <c r="R191" s="5">
        <v>0</v>
      </c>
      <c r="S191" s="1"/>
      <c r="T191" s="1">
        <v>1.23</v>
      </c>
      <c r="U191" s="1">
        <v>0</v>
      </c>
      <c r="V191" s="16"/>
      <c r="W191" s="1"/>
      <c r="X191" s="1">
        <v>0</v>
      </c>
      <c r="Y191" s="2">
        <v>2420.63</v>
      </c>
      <c r="Z191" s="2">
        <v>1503.5</v>
      </c>
      <c r="AA191" s="1">
        <v>0</v>
      </c>
      <c r="AB191" s="1">
        <v>0</v>
      </c>
      <c r="AC191" s="1">
        <v>0</v>
      </c>
      <c r="AD191" s="1">
        <v>0</v>
      </c>
      <c r="AE191" s="1">
        <v>3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21</v>
      </c>
      <c r="AV191" s="1">
        <v>12</v>
      </c>
      <c r="AW191" s="1">
        <v>18</v>
      </c>
      <c r="AX191" s="1">
        <v>6</v>
      </c>
      <c r="AY191" s="1">
        <v>24</v>
      </c>
      <c r="AZ191" s="1">
        <v>7</v>
      </c>
      <c r="BA191" s="1">
        <v>3</v>
      </c>
      <c r="BB191" s="1">
        <v>4</v>
      </c>
      <c r="BC191" s="1">
        <v>3</v>
      </c>
      <c r="BD191" s="1">
        <v>23</v>
      </c>
      <c r="BE191" s="1">
        <v>0</v>
      </c>
      <c r="BF191" s="1">
        <v>0</v>
      </c>
      <c r="BG191" s="1">
        <v>18</v>
      </c>
      <c r="BH191" s="1">
        <v>1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 ht="18" hidden="1">
      <c r="A192" s="1">
        <v>70975</v>
      </c>
      <c r="B192" s="1" t="s">
        <v>256</v>
      </c>
      <c r="C192" s="1">
        <v>20</v>
      </c>
      <c r="D192" s="1">
        <v>285</v>
      </c>
      <c r="E192" s="1" t="s">
        <v>64</v>
      </c>
      <c r="F192" s="1">
        <v>974</v>
      </c>
      <c r="G192" s="1" t="s">
        <v>110</v>
      </c>
      <c r="H192" s="1">
        <v>40.81</v>
      </c>
      <c r="I192" s="4">
        <v>816.2</v>
      </c>
      <c r="J192" s="11">
        <f t="shared" si="1"/>
        <v>0</v>
      </c>
      <c r="K192" s="11">
        <f t="shared" si="2"/>
        <v>0</v>
      </c>
      <c r="L192" s="1">
        <v>0.65</v>
      </c>
      <c r="M192" s="1">
        <v>0.75</v>
      </c>
      <c r="N192" s="16"/>
      <c r="O192" s="1"/>
      <c r="P192" s="1">
        <v>2.2999999999999998</v>
      </c>
      <c r="Q192" s="79">
        <v>2.35</v>
      </c>
      <c r="R192" s="5">
        <v>0</v>
      </c>
      <c r="S192" s="1"/>
      <c r="T192" s="1">
        <v>0</v>
      </c>
      <c r="U192" s="1">
        <v>0</v>
      </c>
      <c r="V192" s="16"/>
      <c r="W192" s="1"/>
      <c r="X192" s="1">
        <v>0</v>
      </c>
      <c r="Y192" s="2">
        <v>2407.79</v>
      </c>
      <c r="Z192" s="2">
        <v>4489.1000000000004</v>
      </c>
      <c r="AA192" s="1">
        <v>5</v>
      </c>
      <c r="AB192" s="1">
        <v>5</v>
      </c>
      <c r="AC192" s="1">
        <v>5</v>
      </c>
      <c r="AD192" s="1">
        <v>1</v>
      </c>
      <c r="AE192" s="1">
        <v>15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10</v>
      </c>
      <c r="AV192" s="1">
        <v>10</v>
      </c>
      <c r="AW192" s="1">
        <v>0</v>
      </c>
      <c r="AX192" s="1">
        <v>58</v>
      </c>
      <c r="AY192" s="1">
        <v>48</v>
      </c>
      <c r="AZ192" s="1">
        <v>1</v>
      </c>
      <c r="BA192" s="1">
        <v>1</v>
      </c>
      <c r="BB192" s="1">
        <v>0</v>
      </c>
      <c r="BC192" s="1">
        <v>1</v>
      </c>
      <c r="BD192" s="1">
        <v>47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 ht="18" hidden="1">
      <c r="A193" s="1">
        <v>70071</v>
      </c>
      <c r="B193" s="1" t="s">
        <v>285</v>
      </c>
      <c r="C193" s="1">
        <v>6</v>
      </c>
      <c r="D193" s="1">
        <v>285</v>
      </c>
      <c r="E193" s="1" t="s">
        <v>64</v>
      </c>
      <c r="F193" s="1">
        <v>974</v>
      </c>
      <c r="G193" s="1" t="s">
        <v>110</v>
      </c>
      <c r="H193" s="1">
        <v>174.97</v>
      </c>
      <c r="I193" s="4">
        <v>1049.82</v>
      </c>
      <c r="J193" s="11">
        <f t="shared" si="1"/>
        <v>0</v>
      </c>
      <c r="K193" s="11">
        <f t="shared" si="2"/>
        <v>0</v>
      </c>
      <c r="L193" s="1">
        <v>0.25</v>
      </c>
      <c r="M193" s="1">
        <v>0.67</v>
      </c>
      <c r="N193" s="16"/>
      <c r="O193" s="1"/>
      <c r="P193" s="1">
        <v>1.42</v>
      </c>
      <c r="Q193" s="79">
        <v>8.17</v>
      </c>
      <c r="R193" s="5"/>
      <c r="S193" s="1"/>
      <c r="T193" s="1">
        <v>0.57999999999999996</v>
      </c>
      <c r="U193" s="1">
        <v>4.5</v>
      </c>
      <c r="V193" s="16"/>
      <c r="W193" s="1"/>
      <c r="X193" s="1">
        <v>0</v>
      </c>
      <c r="Y193" s="2">
        <v>2362.09</v>
      </c>
      <c r="Z193" s="2">
        <v>10323.23</v>
      </c>
      <c r="AA193" s="1">
        <v>1</v>
      </c>
      <c r="AB193" s="1">
        <v>1</v>
      </c>
      <c r="AC193" s="1">
        <v>0</v>
      </c>
      <c r="AD193" s="1">
        <v>0</v>
      </c>
      <c r="AE193" s="1">
        <v>4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3</v>
      </c>
      <c r="AV193" s="1">
        <v>4</v>
      </c>
      <c r="AW193" s="1">
        <v>3</v>
      </c>
      <c r="AX193" s="1">
        <v>1</v>
      </c>
      <c r="AY193" s="1">
        <v>19</v>
      </c>
      <c r="AZ193" s="1">
        <v>0</v>
      </c>
      <c r="BA193" s="1">
        <v>0</v>
      </c>
      <c r="BB193" s="1">
        <v>0</v>
      </c>
      <c r="BC193" s="1">
        <v>0</v>
      </c>
      <c r="BD193" s="1">
        <v>9</v>
      </c>
      <c r="BE193" s="1">
        <v>1</v>
      </c>
      <c r="BF193" s="1">
        <v>0</v>
      </c>
      <c r="BG193" s="1">
        <v>2</v>
      </c>
      <c r="BH193" s="1">
        <v>1</v>
      </c>
      <c r="BI193" s="1">
        <v>27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 ht="18" hidden="1">
      <c r="A194" s="1">
        <v>70095</v>
      </c>
      <c r="B194" s="1" t="s">
        <v>291</v>
      </c>
      <c r="C194" s="1">
        <v>16</v>
      </c>
      <c r="D194" s="1">
        <v>285</v>
      </c>
      <c r="E194" s="1" t="s">
        <v>64</v>
      </c>
      <c r="F194" s="1">
        <v>999</v>
      </c>
      <c r="G194" s="1" t="s">
        <v>292</v>
      </c>
      <c r="H194" s="1">
        <v>61.95</v>
      </c>
      <c r="I194" s="4">
        <v>991.2</v>
      </c>
      <c r="J194" s="11">
        <f t="shared" si="1"/>
        <v>0</v>
      </c>
      <c r="K194" s="11">
        <f t="shared" si="2"/>
        <v>0</v>
      </c>
      <c r="L194" s="1">
        <v>0.19</v>
      </c>
      <c r="M194" s="1">
        <v>2.25</v>
      </c>
      <c r="N194" s="16"/>
      <c r="O194" s="1"/>
      <c r="P194" s="1">
        <v>2.19</v>
      </c>
      <c r="Q194" s="79">
        <v>1.63</v>
      </c>
      <c r="R194" s="5"/>
      <c r="S194" s="1"/>
      <c r="T194" s="1">
        <v>0</v>
      </c>
      <c r="U194" s="1">
        <v>3.06</v>
      </c>
      <c r="V194" s="16"/>
      <c r="W194" s="1"/>
      <c r="X194" s="1">
        <v>0</v>
      </c>
      <c r="Y194" s="2">
        <v>2354.1</v>
      </c>
      <c r="Z194" s="2">
        <v>8549.1</v>
      </c>
      <c r="AA194" s="1">
        <v>2</v>
      </c>
      <c r="AB194" s="1">
        <v>2</v>
      </c>
      <c r="AC194" s="1">
        <v>0</v>
      </c>
      <c r="AD194" s="1">
        <v>0</v>
      </c>
      <c r="AE194" s="1">
        <v>36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22</v>
      </c>
      <c r="AV194" s="1">
        <v>23</v>
      </c>
      <c r="AW194" s="1">
        <v>0</v>
      </c>
      <c r="AX194" s="1">
        <v>0</v>
      </c>
      <c r="AY194" s="1">
        <v>29</v>
      </c>
      <c r="AZ194" s="1">
        <v>1</v>
      </c>
      <c r="BA194" s="1">
        <v>1</v>
      </c>
      <c r="BB194" s="1">
        <v>0</v>
      </c>
      <c r="BC194" s="1">
        <v>0</v>
      </c>
      <c r="BD194" s="1">
        <v>24</v>
      </c>
      <c r="BE194" s="1">
        <v>0</v>
      </c>
      <c r="BF194" s="1">
        <v>0</v>
      </c>
      <c r="BG194" s="1">
        <v>0</v>
      </c>
      <c r="BH194" s="1">
        <v>0</v>
      </c>
      <c r="BI194" s="1">
        <v>49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 ht="18" hidden="1">
      <c r="A195" s="1">
        <v>70173</v>
      </c>
      <c r="B195" s="1" t="s">
        <v>316</v>
      </c>
      <c r="C195" s="1">
        <v>4</v>
      </c>
      <c r="D195" s="1">
        <v>285</v>
      </c>
      <c r="E195" s="1" t="s">
        <v>64</v>
      </c>
      <c r="F195" s="1">
        <v>562</v>
      </c>
      <c r="G195" s="1" t="s">
        <v>65</v>
      </c>
      <c r="H195" s="1">
        <v>76.63</v>
      </c>
      <c r="I195" s="4">
        <v>306.52</v>
      </c>
      <c r="J195" s="11">
        <f t="shared" si="1"/>
        <v>0</v>
      </c>
      <c r="K195" s="11">
        <f t="shared" si="2"/>
        <v>0</v>
      </c>
      <c r="L195" s="1">
        <v>0.25</v>
      </c>
      <c r="M195" s="1">
        <v>1</v>
      </c>
      <c r="N195" s="16"/>
      <c r="O195" s="1"/>
      <c r="P195" s="1">
        <v>6.12</v>
      </c>
      <c r="Q195" s="79">
        <v>2.75</v>
      </c>
      <c r="R195" s="5"/>
      <c r="S195" s="1"/>
      <c r="T195" s="1">
        <v>1</v>
      </c>
      <c r="U195" s="1">
        <v>0.5</v>
      </c>
      <c r="V195" s="16"/>
      <c r="W195" s="1"/>
      <c r="X195" s="1">
        <v>0</v>
      </c>
      <c r="Y195" s="2">
        <v>2260.58</v>
      </c>
      <c r="Z195" s="2">
        <v>1302.71</v>
      </c>
      <c r="AA195" s="1">
        <v>0</v>
      </c>
      <c r="AB195" s="1">
        <v>0</v>
      </c>
      <c r="AC195" s="1">
        <v>1</v>
      </c>
      <c r="AD195" s="1">
        <v>0</v>
      </c>
      <c r="AE195" s="1">
        <v>4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6</v>
      </c>
      <c r="AV195" s="1">
        <v>18</v>
      </c>
      <c r="AW195" s="1">
        <v>3</v>
      </c>
      <c r="AX195" s="1">
        <v>5</v>
      </c>
      <c r="AY195" s="1">
        <v>11</v>
      </c>
      <c r="AZ195" s="1">
        <v>0</v>
      </c>
      <c r="BA195" s="1">
        <v>0</v>
      </c>
      <c r="BB195" s="1">
        <v>0</v>
      </c>
      <c r="BC195" s="1">
        <v>8</v>
      </c>
      <c r="BD195" s="1">
        <v>0</v>
      </c>
      <c r="BE195" s="1">
        <v>2</v>
      </c>
      <c r="BF195" s="1">
        <v>2</v>
      </c>
      <c r="BG195" s="1">
        <v>0</v>
      </c>
      <c r="BH195" s="1">
        <v>2</v>
      </c>
      <c r="BI195" s="1">
        <v>2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</row>
    <row r="196" spans="1:66" ht="18" hidden="1">
      <c r="A196" s="1">
        <v>70407</v>
      </c>
      <c r="B196" s="1" t="s">
        <v>220</v>
      </c>
      <c r="C196" s="1">
        <v>20</v>
      </c>
      <c r="D196" s="1">
        <v>285</v>
      </c>
      <c r="E196" s="1" t="s">
        <v>64</v>
      </c>
      <c r="F196" s="1">
        <v>557</v>
      </c>
      <c r="G196" s="1" t="s">
        <v>69</v>
      </c>
      <c r="H196" s="1">
        <v>71.849999999999994</v>
      </c>
      <c r="I196" s="4">
        <v>1437</v>
      </c>
      <c r="J196" s="11">
        <f t="shared" si="1"/>
        <v>0</v>
      </c>
      <c r="K196" s="11">
        <f t="shared" si="2"/>
        <v>0</v>
      </c>
      <c r="L196" s="1">
        <v>0</v>
      </c>
      <c r="M196" s="1">
        <v>0</v>
      </c>
      <c r="N196" s="16"/>
      <c r="O196" s="1"/>
      <c r="P196" s="1">
        <v>1.3</v>
      </c>
      <c r="Q196" s="80" t="s">
        <v>371</v>
      </c>
      <c r="R196" s="5"/>
      <c r="S196" s="1"/>
      <c r="T196" s="1">
        <v>0.18</v>
      </c>
      <c r="U196" s="1">
        <v>0</v>
      </c>
      <c r="V196" s="16"/>
      <c r="W196" s="1"/>
      <c r="X196" s="1">
        <v>0</v>
      </c>
      <c r="Y196" s="2">
        <v>2119.58</v>
      </c>
      <c r="Z196" s="2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17</v>
      </c>
      <c r="AX196" s="1">
        <v>11</v>
      </c>
      <c r="AY196" s="1">
        <v>0</v>
      </c>
      <c r="AZ196" s="1">
        <v>0</v>
      </c>
      <c r="BA196" s="1">
        <v>0</v>
      </c>
      <c r="BB196" s="1">
        <v>3</v>
      </c>
      <c r="BC196" s="1">
        <v>1</v>
      </c>
      <c r="BD196" s="1">
        <v>0</v>
      </c>
      <c r="BE196" s="1">
        <v>1</v>
      </c>
      <c r="BF196" s="1">
        <v>5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</row>
    <row r="197" spans="1:66" ht="18" hidden="1">
      <c r="A197" s="1">
        <v>70254</v>
      </c>
      <c r="B197" s="1" t="s">
        <v>334</v>
      </c>
      <c r="C197" s="1">
        <v>12</v>
      </c>
      <c r="D197" s="1">
        <v>285</v>
      </c>
      <c r="E197" s="1" t="s">
        <v>64</v>
      </c>
      <c r="F197" s="1">
        <v>285</v>
      </c>
      <c r="G197" s="1" t="s">
        <v>64</v>
      </c>
      <c r="H197" s="1">
        <v>75.378699999999995</v>
      </c>
      <c r="I197" s="4">
        <v>904.5444</v>
      </c>
      <c r="J197" s="11">
        <f t="shared" si="1"/>
        <v>0</v>
      </c>
      <c r="K197" s="11">
        <f t="shared" si="2"/>
        <v>0</v>
      </c>
      <c r="L197" s="1">
        <v>0.5</v>
      </c>
      <c r="M197" s="1">
        <v>1.33</v>
      </c>
      <c r="N197" s="16"/>
      <c r="O197" s="1"/>
      <c r="P197" s="1">
        <v>1.75</v>
      </c>
      <c r="Q197" s="79">
        <v>0.17</v>
      </c>
      <c r="R197" s="5"/>
      <c r="S197" s="1"/>
      <c r="T197" s="1">
        <v>0.04</v>
      </c>
      <c r="U197" s="1">
        <v>0</v>
      </c>
      <c r="V197" s="16"/>
      <c r="W197" s="1"/>
      <c r="X197" s="1">
        <v>0</v>
      </c>
      <c r="Y197" s="2">
        <v>2072.91</v>
      </c>
      <c r="Z197" s="2">
        <v>1356.82</v>
      </c>
      <c r="AA197" s="1">
        <v>1</v>
      </c>
      <c r="AB197" s="1">
        <v>2</v>
      </c>
      <c r="AC197" s="1">
        <v>3</v>
      </c>
      <c r="AD197" s="1">
        <v>2</v>
      </c>
      <c r="AE197" s="1">
        <v>16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7</v>
      </c>
      <c r="AV197" s="1">
        <v>3</v>
      </c>
      <c r="AW197" s="1">
        <v>9</v>
      </c>
      <c r="AX197" s="1">
        <v>3</v>
      </c>
      <c r="AY197" s="1">
        <v>2</v>
      </c>
      <c r="AZ197" s="1">
        <v>0</v>
      </c>
      <c r="BA197" s="1">
        <v>0</v>
      </c>
      <c r="BB197" s="1">
        <v>0</v>
      </c>
      <c r="BC197" s="1">
        <v>4</v>
      </c>
      <c r="BD197" s="1">
        <v>0</v>
      </c>
      <c r="BE197" s="1">
        <v>0</v>
      </c>
      <c r="BF197" s="1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</row>
    <row r="198" spans="1:66" ht="18" hidden="1">
      <c r="A198" s="1">
        <v>70264</v>
      </c>
      <c r="B198" s="1" t="s">
        <v>233</v>
      </c>
      <c r="C198" s="1">
        <v>20</v>
      </c>
      <c r="D198" s="1">
        <v>285</v>
      </c>
      <c r="E198" s="1" t="s">
        <v>64</v>
      </c>
      <c r="F198" s="1">
        <v>573</v>
      </c>
      <c r="G198" s="1" t="s">
        <v>87</v>
      </c>
      <c r="H198" s="1">
        <v>50.37</v>
      </c>
      <c r="I198" s="4">
        <v>1007.4</v>
      </c>
      <c r="J198" s="11">
        <f t="shared" si="1"/>
        <v>0</v>
      </c>
      <c r="K198" s="11">
        <f t="shared" si="2"/>
        <v>0</v>
      </c>
      <c r="L198" s="1">
        <v>0.1</v>
      </c>
      <c r="M198" s="1">
        <v>0</v>
      </c>
      <c r="N198" s="16"/>
      <c r="O198" s="1"/>
      <c r="P198" s="1">
        <v>1.5</v>
      </c>
      <c r="Q198" s="79">
        <v>1.3</v>
      </c>
      <c r="R198" s="5"/>
      <c r="S198" s="1"/>
      <c r="T198" s="1">
        <v>0.42</v>
      </c>
      <c r="U198" s="1">
        <v>0.65</v>
      </c>
      <c r="V198" s="16"/>
      <c r="W198" s="1"/>
      <c r="X198" s="1">
        <v>0</v>
      </c>
      <c r="Y198" s="2">
        <v>2039.98</v>
      </c>
      <c r="Z198" s="2">
        <v>3979.23</v>
      </c>
      <c r="AA198" s="1">
        <v>0</v>
      </c>
      <c r="AB198" s="1">
        <v>0</v>
      </c>
      <c r="AC198" s="1">
        <v>1</v>
      </c>
      <c r="AD198" s="1">
        <v>2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11</v>
      </c>
      <c r="AV198" s="1">
        <v>11</v>
      </c>
      <c r="AW198" s="1">
        <v>9</v>
      </c>
      <c r="AX198" s="1">
        <v>1</v>
      </c>
      <c r="AY198" s="1">
        <v>28</v>
      </c>
      <c r="AZ198" s="1">
        <v>3</v>
      </c>
      <c r="BA198" s="1">
        <v>2</v>
      </c>
      <c r="BB198" s="1">
        <v>0</v>
      </c>
      <c r="BC198" s="1">
        <v>0</v>
      </c>
      <c r="BD198" s="1">
        <v>38</v>
      </c>
      <c r="BE198" s="1">
        <v>1</v>
      </c>
      <c r="BF198" s="1">
        <v>4</v>
      </c>
      <c r="BG198" s="1">
        <v>4</v>
      </c>
      <c r="BH198" s="1">
        <v>3</v>
      </c>
      <c r="BI198" s="1">
        <v>13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</row>
    <row r="199" spans="1:66" ht="18" hidden="1">
      <c r="A199" s="1">
        <v>70060</v>
      </c>
      <c r="B199" s="1" t="s">
        <v>305</v>
      </c>
      <c r="C199" s="1">
        <v>1</v>
      </c>
      <c r="D199" s="1">
        <v>285</v>
      </c>
      <c r="E199" s="1" t="s">
        <v>64</v>
      </c>
      <c r="F199" s="1">
        <v>570</v>
      </c>
      <c r="G199" s="1" t="s">
        <v>72</v>
      </c>
      <c r="H199" s="1">
        <v>780.58</v>
      </c>
      <c r="I199" s="4">
        <v>780.58</v>
      </c>
      <c r="J199" s="11">
        <f t="shared" si="1"/>
        <v>0</v>
      </c>
      <c r="K199" s="11">
        <f t="shared" si="2"/>
        <v>0</v>
      </c>
      <c r="L199" s="1">
        <v>0</v>
      </c>
      <c r="M199" s="1">
        <v>0</v>
      </c>
      <c r="N199" s="16"/>
      <c r="O199" s="1"/>
      <c r="P199" s="1">
        <v>0</v>
      </c>
      <c r="Q199" s="80" t="s">
        <v>371</v>
      </c>
      <c r="R199" s="5"/>
      <c r="S199" s="1"/>
      <c r="T199" s="1">
        <v>2.5</v>
      </c>
      <c r="U199" s="1">
        <v>2</v>
      </c>
      <c r="V199" s="16"/>
      <c r="W199" s="1"/>
      <c r="X199" s="1">
        <v>0</v>
      </c>
      <c r="Y199" s="2">
        <v>1951.45</v>
      </c>
      <c r="Z199" s="2">
        <v>1561.16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5</v>
      </c>
      <c r="BG199" s="1">
        <v>0</v>
      </c>
      <c r="BH199" s="1">
        <v>0</v>
      </c>
      <c r="BI199" s="1">
        <v>2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</row>
    <row r="200" spans="1:66" ht="18" hidden="1">
      <c r="A200" s="1">
        <v>70507</v>
      </c>
      <c r="B200" s="1" t="s">
        <v>352</v>
      </c>
      <c r="C200" s="1">
        <v>12</v>
      </c>
      <c r="D200" s="1">
        <v>285</v>
      </c>
      <c r="E200" s="1" t="s">
        <v>64</v>
      </c>
      <c r="F200" s="1">
        <v>573</v>
      </c>
      <c r="G200" s="1" t="s">
        <v>87</v>
      </c>
      <c r="H200" s="1">
        <v>46.76</v>
      </c>
      <c r="I200" s="4">
        <v>561.12</v>
      </c>
      <c r="J200" s="11">
        <f t="shared" si="1"/>
        <v>0</v>
      </c>
      <c r="K200" s="11">
        <f t="shared" si="2"/>
        <v>0</v>
      </c>
      <c r="L200" s="1">
        <v>1.1200000000000001</v>
      </c>
      <c r="M200" s="1">
        <v>1.5</v>
      </c>
      <c r="N200" s="16"/>
      <c r="O200" s="1"/>
      <c r="P200" s="1">
        <v>1.75</v>
      </c>
      <c r="Q200" s="80" t="s">
        <v>371</v>
      </c>
      <c r="R200" s="5"/>
      <c r="S200" s="1"/>
      <c r="T200" s="1">
        <v>0.08</v>
      </c>
      <c r="U200" s="1">
        <v>0</v>
      </c>
      <c r="V200" s="16"/>
      <c r="W200" s="1"/>
      <c r="X200" s="1">
        <v>0</v>
      </c>
      <c r="Y200" s="2">
        <v>1659.98</v>
      </c>
      <c r="Z200" s="2">
        <v>841.68</v>
      </c>
      <c r="AA200" s="1">
        <v>1</v>
      </c>
      <c r="AB200" s="1">
        <v>17</v>
      </c>
      <c r="AC200" s="1">
        <v>3</v>
      </c>
      <c r="AD200" s="1">
        <v>2</v>
      </c>
      <c r="AE200" s="1">
        <v>18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9</v>
      </c>
      <c r="AV200" s="1">
        <v>13</v>
      </c>
      <c r="AW200" s="1">
        <v>0</v>
      </c>
      <c r="AX200" s="1">
        <v>6</v>
      </c>
      <c r="AY200" s="1">
        <v>0</v>
      </c>
      <c r="AZ200" s="1">
        <v>0</v>
      </c>
      <c r="BA200" s="1">
        <v>3</v>
      </c>
      <c r="BB200" s="1">
        <v>0</v>
      </c>
      <c r="BC200" s="1">
        <v>2</v>
      </c>
      <c r="BD200" s="1">
        <v>0</v>
      </c>
      <c r="BE200" s="1">
        <v>0</v>
      </c>
      <c r="BF200" s="1">
        <v>0</v>
      </c>
      <c r="BG200" s="1">
        <v>1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</row>
    <row r="201" spans="1:66" ht="18" hidden="1">
      <c r="A201" s="1">
        <v>70105</v>
      </c>
      <c r="B201" s="1" t="s">
        <v>307</v>
      </c>
      <c r="C201" s="1">
        <v>4</v>
      </c>
      <c r="D201" s="1">
        <v>285</v>
      </c>
      <c r="E201" s="1" t="s">
        <v>64</v>
      </c>
      <c r="F201" s="1">
        <v>570</v>
      </c>
      <c r="G201" s="1" t="s">
        <v>72</v>
      </c>
      <c r="H201" s="1">
        <v>201.48</v>
      </c>
      <c r="I201" s="4">
        <v>805.92</v>
      </c>
      <c r="J201" s="11">
        <f t="shared" si="1"/>
        <v>0</v>
      </c>
      <c r="K201" s="11">
        <f t="shared" si="2"/>
        <v>0</v>
      </c>
      <c r="L201" s="1">
        <v>0.62</v>
      </c>
      <c r="M201" s="1">
        <v>0</v>
      </c>
      <c r="N201" s="16"/>
      <c r="O201" s="1"/>
      <c r="P201" s="1">
        <v>1.38</v>
      </c>
      <c r="Q201" s="79">
        <v>1.75</v>
      </c>
      <c r="R201" s="5"/>
      <c r="S201" s="1"/>
      <c r="T201" s="1">
        <v>0</v>
      </c>
      <c r="U201" s="1">
        <v>0.25</v>
      </c>
      <c r="V201" s="16"/>
      <c r="W201" s="1"/>
      <c r="X201" s="1">
        <v>0</v>
      </c>
      <c r="Y201" s="2">
        <v>1611.84</v>
      </c>
      <c r="Z201" s="2">
        <v>1611.84</v>
      </c>
      <c r="AA201" s="1">
        <v>1</v>
      </c>
      <c r="AB201" s="1">
        <v>3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3</v>
      </c>
      <c r="AV201" s="1">
        <v>1</v>
      </c>
      <c r="AW201" s="1">
        <v>1</v>
      </c>
      <c r="AX201" s="1">
        <v>2</v>
      </c>
      <c r="AY201" s="1">
        <v>7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1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</row>
    <row r="202" spans="1:66" ht="18" hidden="1">
      <c r="A202" s="1">
        <v>70295</v>
      </c>
      <c r="B202" s="1" t="s">
        <v>263</v>
      </c>
      <c r="C202" s="1">
        <v>20</v>
      </c>
      <c r="D202" s="1">
        <v>285</v>
      </c>
      <c r="E202" s="1" t="s">
        <v>64</v>
      </c>
      <c r="F202" s="1">
        <v>991</v>
      </c>
      <c r="G202" s="1" t="s">
        <v>141</v>
      </c>
      <c r="H202" s="1">
        <v>62.57</v>
      </c>
      <c r="I202" s="4">
        <v>1251.4000000000001</v>
      </c>
      <c r="J202" s="11">
        <f t="shared" si="1"/>
        <v>0</v>
      </c>
      <c r="K202" s="11">
        <f t="shared" si="2"/>
        <v>0</v>
      </c>
      <c r="L202" s="1">
        <v>0</v>
      </c>
      <c r="M202" s="1">
        <v>0</v>
      </c>
      <c r="N202" s="16"/>
      <c r="O202" s="1"/>
      <c r="P202" s="1">
        <v>1.23</v>
      </c>
      <c r="Q202" s="79">
        <v>2.25</v>
      </c>
      <c r="R202" s="5"/>
      <c r="S202" s="1"/>
      <c r="T202" s="1">
        <v>0</v>
      </c>
      <c r="U202" s="1">
        <v>0</v>
      </c>
      <c r="V202" s="16"/>
      <c r="W202" s="1"/>
      <c r="X202" s="1">
        <v>0</v>
      </c>
      <c r="Y202" s="2">
        <v>1532.96</v>
      </c>
      <c r="Z202" s="2">
        <v>2815.65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6</v>
      </c>
      <c r="AV202" s="1">
        <v>8</v>
      </c>
      <c r="AW202" s="1">
        <v>11</v>
      </c>
      <c r="AX202" s="1">
        <v>0</v>
      </c>
      <c r="AY202" s="1">
        <v>45</v>
      </c>
      <c r="AZ202" s="1">
        <v>2</v>
      </c>
      <c r="BA202" s="1">
        <v>3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</row>
    <row r="203" spans="1:66" ht="18" hidden="1">
      <c r="A203" s="1">
        <v>70352</v>
      </c>
      <c r="B203" s="1" t="s">
        <v>276</v>
      </c>
      <c r="C203" s="1">
        <v>5</v>
      </c>
      <c r="D203" s="1">
        <v>285</v>
      </c>
      <c r="E203" s="1" t="s">
        <v>64</v>
      </c>
      <c r="F203" s="1">
        <v>562</v>
      </c>
      <c r="G203" s="1" t="s">
        <v>65</v>
      </c>
      <c r="H203" s="1">
        <v>61.49</v>
      </c>
      <c r="I203" s="4">
        <v>307.45</v>
      </c>
      <c r="J203" s="11">
        <f t="shared" si="1"/>
        <v>0</v>
      </c>
      <c r="K203" s="11">
        <f t="shared" si="2"/>
        <v>0</v>
      </c>
      <c r="L203" s="1">
        <v>1.1000000000000001</v>
      </c>
      <c r="M203" s="1">
        <v>0.6</v>
      </c>
      <c r="N203" s="16"/>
      <c r="O203" s="1"/>
      <c r="P203" s="1">
        <v>3.6</v>
      </c>
      <c r="Q203" s="79">
        <v>-0.4</v>
      </c>
      <c r="R203" s="5"/>
      <c r="S203" s="1"/>
      <c r="T203" s="1">
        <v>0</v>
      </c>
      <c r="U203" s="1">
        <v>0</v>
      </c>
      <c r="V203" s="16"/>
      <c r="W203" s="1"/>
      <c r="X203" s="1">
        <v>0</v>
      </c>
      <c r="Y203" s="2">
        <v>1445.02</v>
      </c>
      <c r="Z203" s="2">
        <v>860.86</v>
      </c>
      <c r="AA203" s="1">
        <v>2</v>
      </c>
      <c r="AB203" s="1">
        <v>3</v>
      </c>
      <c r="AC203" s="1">
        <v>1</v>
      </c>
      <c r="AD203" s="1">
        <v>2</v>
      </c>
      <c r="AE203" s="1">
        <v>3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3</v>
      </c>
      <c r="AV203" s="1">
        <v>19</v>
      </c>
      <c r="AW203" s="1">
        <v>1</v>
      </c>
      <c r="AX203" s="1">
        <v>3</v>
      </c>
      <c r="AY203" s="1">
        <v>-2</v>
      </c>
      <c r="AZ203" s="1">
        <v>3</v>
      </c>
      <c r="BA203" s="1">
        <v>0</v>
      </c>
      <c r="BB203" s="1">
        <v>0</v>
      </c>
      <c r="BC203" s="1">
        <v>0</v>
      </c>
      <c r="BD203" s="1">
        <v>13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</row>
    <row r="204" spans="1:66" ht="18" hidden="1">
      <c r="A204" s="1">
        <v>70219</v>
      </c>
      <c r="B204" s="1" t="s">
        <v>250</v>
      </c>
      <c r="C204" s="1">
        <v>20</v>
      </c>
      <c r="D204" s="1">
        <v>285</v>
      </c>
      <c r="E204" s="1" t="s">
        <v>64</v>
      </c>
      <c r="F204" s="1">
        <v>991</v>
      </c>
      <c r="G204" s="1" t="s">
        <v>141</v>
      </c>
      <c r="H204" s="1">
        <v>62.57</v>
      </c>
      <c r="I204" s="4">
        <v>1251.4000000000001</v>
      </c>
      <c r="J204" s="11">
        <f t="shared" si="1"/>
        <v>0</v>
      </c>
      <c r="K204" s="11">
        <f t="shared" si="2"/>
        <v>0</v>
      </c>
      <c r="L204" s="1">
        <v>0</v>
      </c>
      <c r="M204" s="1">
        <v>0</v>
      </c>
      <c r="N204" s="16"/>
      <c r="O204" s="1"/>
      <c r="P204" s="1">
        <v>1.1499999999999999</v>
      </c>
      <c r="Q204" s="79">
        <v>1.55</v>
      </c>
      <c r="R204" s="5"/>
      <c r="S204" s="1"/>
      <c r="T204" s="1">
        <v>0</v>
      </c>
      <c r="U204" s="1">
        <v>0</v>
      </c>
      <c r="V204" s="16"/>
      <c r="W204" s="1"/>
      <c r="X204" s="1">
        <v>0</v>
      </c>
      <c r="Y204" s="2">
        <v>1439.11</v>
      </c>
      <c r="Z204" s="2">
        <v>3003.36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5</v>
      </c>
      <c r="AV204" s="1">
        <v>2</v>
      </c>
      <c r="AW204" s="1">
        <v>9</v>
      </c>
      <c r="AX204" s="1">
        <v>2</v>
      </c>
      <c r="AY204" s="1">
        <v>31</v>
      </c>
      <c r="AZ204" s="1">
        <v>5</v>
      </c>
      <c r="BA204" s="1">
        <v>4</v>
      </c>
      <c r="BB204" s="1">
        <v>0</v>
      </c>
      <c r="BC204" s="1">
        <v>0</v>
      </c>
      <c r="BD204" s="1">
        <v>17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</row>
    <row r="205" spans="1:66" ht="18" hidden="1">
      <c r="A205" s="1">
        <v>70326</v>
      </c>
      <c r="B205" s="1" t="s">
        <v>340</v>
      </c>
      <c r="C205" s="1">
        <v>6</v>
      </c>
      <c r="D205" s="1">
        <v>285</v>
      </c>
      <c r="E205" s="1" t="s">
        <v>64</v>
      </c>
      <c r="F205" s="1">
        <v>285</v>
      </c>
      <c r="G205" s="1" t="s">
        <v>64</v>
      </c>
      <c r="H205" s="1">
        <v>113.36</v>
      </c>
      <c r="I205" s="4">
        <v>680.16</v>
      </c>
      <c r="J205" s="11">
        <f t="shared" si="1"/>
        <v>0</v>
      </c>
      <c r="K205" s="11">
        <f t="shared" si="2"/>
        <v>0</v>
      </c>
      <c r="L205" s="1">
        <v>0</v>
      </c>
      <c r="M205" s="1">
        <v>0.17</v>
      </c>
      <c r="N205" s="16"/>
      <c r="O205" s="1"/>
      <c r="P205" s="1">
        <v>2.08</v>
      </c>
      <c r="Q205" s="79">
        <v>3</v>
      </c>
      <c r="R205" s="5"/>
      <c r="S205" s="1"/>
      <c r="T205" s="1">
        <v>0</v>
      </c>
      <c r="U205" s="1">
        <v>0</v>
      </c>
      <c r="V205" s="16"/>
      <c r="W205" s="1"/>
      <c r="X205" s="1">
        <v>0</v>
      </c>
      <c r="Y205" s="2">
        <v>1417</v>
      </c>
      <c r="Z205" s="2">
        <v>2153.84</v>
      </c>
      <c r="AA205" s="1">
        <v>0</v>
      </c>
      <c r="AB205" s="1">
        <v>0</v>
      </c>
      <c r="AC205" s="1">
        <v>0</v>
      </c>
      <c r="AD205" s="1">
        <v>0</v>
      </c>
      <c r="AE205" s="1">
        <v>1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6</v>
      </c>
      <c r="AX205" s="1">
        <v>12</v>
      </c>
      <c r="AY205" s="1">
        <v>18</v>
      </c>
      <c r="AZ205" s="1">
        <v>0</v>
      </c>
      <c r="BA205" s="1">
        <v>0</v>
      </c>
      <c r="BB205" s="1">
        <v>0</v>
      </c>
      <c r="BC205" s="1">
        <v>1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</row>
    <row r="206" spans="1:66" ht="18" hidden="1">
      <c r="A206" s="1">
        <v>70075</v>
      </c>
      <c r="B206" s="1" t="s">
        <v>231</v>
      </c>
      <c r="C206" s="1">
        <v>25</v>
      </c>
      <c r="D206" s="1">
        <v>285</v>
      </c>
      <c r="E206" s="1" t="s">
        <v>64</v>
      </c>
      <c r="F206" s="1">
        <v>285</v>
      </c>
      <c r="G206" s="1" t="s">
        <v>64</v>
      </c>
      <c r="H206" s="1">
        <v>32.270000000000003</v>
      </c>
      <c r="I206" s="4">
        <v>806.75</v>
      </c>
      <c r="J206" s="11">
        <f t="shared" si="1"/>
        <v>0</v>
      </c>
      <c r="K206" s="11">
        <f t="shared" si="2"/>
        <v>0</v>
      </c>
      <c r="L206" s="1">
        <v>0</v>
      </c>
      <c r="M206" s="1">
        <v>0</v>
      </c>
      <c r="N206" s="16"/>
      <c r="O206" s="1"/>
      <c r="P206" s="1">
        <v>1.74</v>
      </c>
      <c r="Q206" s="79">
        <v>0.16</v>
      </c>
      <c r="R206" s="5"/>
      <c r="S206" s="1"/>
      <c r="T206" s="1">
        <v>0</v>
      </c>
      <c r="U206" s="1">
        <v>0</v>
      </c>
      <c r="V206" s="16"/>
      <c r="W206" s="1"/>
      <c r="X206" s="1">
        <v>0</v>
      </c>
      <c r="Y206" s="2">
        <v>1403.74</v>
      </c>
      <c r="Z206" s="2">
        <v>1161.72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23</v>
      </c>
      <c r="AV206" s="1">
        <v>12</v>
      </c>
      <c r="AW206" s="1">
        <v>4</v>
      </c>
      <c r="AX206" s="1">
        <v>16</v>
      </c>
      <c r="AY206" s="1">
        <v>4</v>
      </c>
      <c r="AZ206" s="1">
        <v>2</v>
      </c>
      <c r="BA206" s="1">
        <v>0</v>
      </c>
      <c r="BB206" s="1">
        <v>0</v>
      </c>
      <c r="BC206" s="1">
        <v>1</v>
      </c>
      <c r="BD206" s="1">
        <v>32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</row>
    <row r="207" spans="1:66" ht="18" hidden="1">
      <c r="A207" s="1">
        <v>97020</v>
      </c>
      <c r="B207" s="1" t="s">
        <v>236</v>
      </c>
      <c r="C207" s="1">
        <v>16</v>
      </c>
      <c r="D207" s="1">
        <v>285</v>
      </c>
      <c r="E207" s="1" t="s">
        <v>64</v>
      </c>
      <c r="F207" s="1">
        <v>558</v>
      </c>
      <c r="G207" s="1" t="s">
        <v>67</v>
      </c>
      <c r="H207" s="1">
        <v>55.48</v>
      </c>
      <c r="I207" s="4">
        <v>887.68</v>
      </c>
      <c r="J207" s="11">
        <f t="shared" si="1"/>
        <v>0</v>
      </c>
      <c r="K207" s="11">
        <f t="shared" si="2"/>
        <v>0</v>
      </c>
      <c r="L207" s="1">
        <v>0.03</v>
      </c>
      <c r="M207" s="1">
        <v>0</v>
      </c>
      <c r="N207" s="16"/>
      <c r="O207" s="1"/>
      <c r="P207" s="1">
        <v>1.31</v>
      </c>
      <c r="Q207" s="79">
        <v>0.88</v>
      </c>
      <c r="R207" s="5"/>
      <c r="S207" s="1"/>
      <c r="T207" s="1">
        <v>0.19</v>
      </c>
      <c r="U207" s="1">
        <v>0</v>
      </c>
      <c r="V207" s="16"/>
      <c r="W207" s="1"/>
      <c r="X207" s="1">
        <v>0</v>
      </c>
      <c r="Y207" s="2">
        <v>1359.26</v>
      </c>
      <c r="Z207" s="2">
        <v>887.68</v>
      </c>
      <c r="AA207" s="1">
        <v>0</v>
      </c>
      <c r="AB207" s="1">
        <v>0</v>
      </c>
      <c r="AC207" s="1">
        <v>0</v>
      </c>
      <c r="AD207" s="1">
        <v>1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13</v>
      </c>
      <c r="AV207" s="1">
        <v>5</v>
      </c>
      <c r="AW207" s="1">
        <v>2</v>
      </c>
      <c r="AX207" s="1">
        <v>5</v>
      </c>
      <c r="AY207" s="1">
        <v>16</v>
      </c>
      <c r="AZ207" s="1">
        <v>0</v>
      </c>
      <c r="BA207" s="1">
        <v>0</v>
      </c>
      <c r="BB207" s="1">
        <v>0</v>
      </c>
      <c r="BC207" s="1">
        <v>2</v>
      </c>
      <c r="BD207" s="1">
        <v>0</v>
      </c>
      <c r="BE207" s="1">
        <v>0</v>
      </c>
      <c r="BF207" s="1">
        <v>0</v>
      </c>
      <c r="BG207" s="1">
        <v>2</v>
      </c>
      <c r="BH207" s="1">
        <v>2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</row>
    <row r="208" spans="1:66" ht="18" hidden="1">
      <c r="A208" s="1">
        <v>70146</v>
      </c>
      <c r="B208" s="1" t="s">
        <v>313</v>
      </c>
      <c r="C208" s="1">
        <v>20</v>
      </c>
      <c r="D208" s="1">
        <v>285</v>
      </c>
      <c r="E208" s="1" t="s">
        <v>64</v>
      </c>
      <c r="F208" s="1">
        <v>588</v>
      </c>
      <c r="G208" s="1" t="s">
        <v>146</v>
      </c>
      <c r="H208" s="1">
        <v>53.1</v>
      </c>
      <c r="I208" s="4">
        <v>1062</v>
      </c>
      <c r="J208" s="11">
        <f t="shared" si="1"/>
        <v>0</v>
      </c>
      <c r="K208" s="11">
        <f t="shared" si="2"/>
        <v>0</v>
      </c>
      <c r="L208" s="1">
        <v>0</v>
      </c>
      <c r="M208" s="1">
        <v>0</v>
      </c>
      <c r="N208" s="16"/>
      <c r="O208" s="1"/>
      <c r="P208" s="1">
        <v>1.1499999999999999</v>
      </c>
      <c r="Q208" s="80" t="s">
        <v>371</v>
      </c>
      <c r="R208" s="5"/>
      <c r="S208" s="1"/>
      <c r="T208" s="1">
        <v>0</v>
      </c>
      <c r="U208" s="1">
        <v>0.15</v>
      </c>
      <c r="V208" s="16"/>
      <c r="W208" s="1"/>
      <c r="X208" s="1">
        <v>0</v>
      </c>
      <c r="Y208" s="2">
        <v>1221.3</v>
      </c>
      <c r="Z208" s="2">
        <v>159.30000000000001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6</v>
      </c>
      <c r="AX208" s="1">
        <v>31</v>
      </c>
      <c r="AY208" s="1">
        <v>0</v>
      </c>
      <c r="AZ208" s="1">
        <v>0</v>
      </c>
      <c r="BA208" s="1">
        <v>0</v>
      </c>
      <c r="BB208" s="1">
        <v>0</v>
      </c>
      <c r="BC208" s="1">
        <v>3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3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</row>
    <row r="209" spans="1:66" ht="18" hidden="1">
      <c r="A209" s="1">
        <v>70350</v>
      </c>
      <c r="B209" s="1" t="s">
        <v>262</v>
      </c>
      <c r="C209" s="1">
        <v>5</v>
      </c>
      <c r="D209" s="1">
        <v>285</v>
      </c>
      <c r="E209" s="1" t="s">
        <v>64</v>
      </c>
      <c r="F209" s="1">
        <v>322</v>
      </c>
      <c r="G209" s="1" t="s">
        <v>167</v>
      </c>
      <c r="H209" s="1">
        <v>61.49</v>
      </c>
      <c r="I209" s="4">
        <v>307.45</v>
      </c>
      <c r="J209" s="11">
        <f t="shared" si="1"/>
        <v>0</v>
      </c>
      <c r="K209" s="11">
        <f t="shared" si="2"/>
        <v>0</v>
      </c>
      <c r="L209" s="1">
        <v>1.1000000000000001</v>
      </c>
      <c r="M209" s="1">
        <v>0</v>
      </c>
      <c r="N209" s="16"/>
      <c r="O209" s="1"/>
      <c r="P209" s="1">
        <v>2.8</v>
      </c>
      <c r="Q209" s="79">
        <v>1.6</v>
      </c>
      <c r="R209" s="5"/>
      <c r="S209" s="1"/>
      <c r="T209" s="1">
        <v>0</v>
      </c>
      <c r="U209" s="1">
        <v>0</v>
      </c>
      <c r="V209" s="16"/>
      <c r="W209" s="1"/>
      <c r="X209" s="1">
        <v>0</v>
      </c>
      <c r="Y209" s="2">
        <v>1199.05</v>
      </c>
      <c r="Z209" s="2">
        <v>676.39</v>
      </c>
      <c r="AA209" s="1">
        <v>3</v>
      </c>
      <c r="AB209" s="1">
        <v>4</v>
      </c>
      <c r="AC209" s="1">
        <v>0</v>
      </c>
      <c r="AD209" s="1">
        <v>1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4</v>
      </c>
      <c r="AV209" s="1">
        <v>5</v>
      </c>
      <c r="AW209" s="1">
        <v>2</v>
      </c>
      <c r="AX209" s="1">
        <v>3</v>
      </c>
      <c r="AY209" s="1">
        <v>11</v>
      </c>
      <c r="AZ209" s="1">
        <v>0</v>
      </c>
      <c r="BA209" s="1">
        <v>0</v>
      </c>
      <c r="BB209" s="1">
        <v>3</v>
      </c>
      <c r="BC209" s="1">
        <v>2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</row>
    <row r="210" spans="1:66" ht="18" hidden="1">
      <c r="A210" s="1">
        <v>70971</v>
      </c>
      <c r="B210" s="1" t="s">
        <v>279</v>
      </c>
      <c r="C210" s="1">
        <v>16</v>
      </c>
      <c r="D210" s="1">
        <v>285</v>
      </c>
      <c r="E210" s="1" t="s">
        <v>64</v>
      </c>
      <c r="F210" s="1">
        <v>285</v>
      </c>
      <c r="G210" s="1" t="s">
        <v>64</v>
      </c>
      <c r="H210" s="1">
        <v>56.3</v>
      </c>
      <c r="I210" s="4">
        <v>900.8</v>
      </c>
      <c r="J210" s="11">
        <f t="shared" si="1"/>
        <v>0</v>
      </c>
      <c r="K210" s="11">
        <f t="shared" si="2"/>
        <v>0</v>
      </c>
      <c r="L210" s="1">
        <v>0</v>
      </c>
      <c r="M210" s="1">
        <v>0.12</v>
      </c>
      <c r="N210" s="16"/>
      <c r="O210" s="1"/>
      <c r="P210" s="1">
        <v>1.22</v>
      </c>
      <c r="Q210" s="79">
        <v>1.38</v>
      </c>
      <c r="R210" s="5"/>
      <c r="S210" s="1"/>
      <c r="T210" s="1">
        <v>0.06</v>
      </c>
      <c r="U210" s="1">
        <v>2.06</v>
      </c>
      <c r="V210" s="16"/>
      <c r="W210" s="1"/>
      <c r="X210" s="1">
        <v>0</v>
      </c>
      <c r="Y210" s="2">
        <v>1154.1500000000001</v>
      </c>
      <c r="Z210" s="2">
        <v>3546.9</v>
      </c>
      <c r="AA210" s="1">
        <v>0</v>
      </c>
      <c r="AB210" s="1">
        <v>0</v>
      </c>
      <c r="AC210" s="1">
        <v>0</v>
      </c>
      <c r="AD210" s="1">
        <v>0</v>
      </c>
      <c r="AE210" s="1">
        <v>2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6</v>
      </c>
      <c r="AV210" s="1">
        <v>8</v>
      </c>
      <c r="AW210" s="1">
        <v>3</v>
      </c>
      <c r="AX210" s="1">
        <v>10</v>
      </c>
      <c r="AY210" s="1">
        <v>24</v>
      </c>
      <c r="AZ210" s="1">
        <v>1</v>
      </c>
      <c r="BA210" s="1">
        <v>1</v>
      </c>
      <c r="BB210" s="1">
        <v>0</v>
      </c>
      <c r="BC210" s="1">
        <v>0</v>
      </c>
      <c r="BD210" s="1">
        <v>4</v>
      </c>
      <c r="BE210" s="1">
        <v>0</v>
      </c>
      <c r="BF210" s="1">
        <v>2</v>
      </c>
      <c r="BG210" s="1">
        <v>0</v>
      </c>
      <c r="BH210" s="1">
        <v>0</v>
      </c>
      <c r="BI210" s="1">
        <v>33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</row>
    <row r="211" spans="1:66" ht="18" hidden="1">
      <c r="A211" s="1">
        <v>70508</v>
      </c>
      <c r="B211" s="1" t="s">
        <v>353</v>
      </c>
      <c r="C211" s="1">
        <v>24</v>
      </c>
      <c r="D211" s="1">
        <v>285</v>
      </c>
      <c r="E211" s="1" t="s">
        <v>64</v>
      </c>
      <c r="F211" s="1">
        <v>285</v>
      </c>
      <c r="G211" s="1" t="s">
        <v>64</v>
      </c>
      <c r="H211" s="1">
        <v>34.967700000000001</v>
      </c>
      <c r="I211" s="4">
        <v>839.22479999999996</v>
      </c>
      <c r="J211" s="11">
        <f t="shared" si="1"/>
        <v>0</v>
      </c>
      <c r="K211" s="11">
        <f t="shared" si="2"/>
        <v>0</v>
      </c>
      <c r="L211" s="1">
        <v>0</v>
      </c>
      <c r="M211" s="1">
        <v>0</v>
      </c>
      <c r="N211" s="16"/>
      <c r="O211" s="1"/>
      <c r="P211" s="1">
        <v>1.27</v>
      </c>
      <c r="Q211" s="79">
        <v>2</v>
      </c>
      <c r="R211" s="5"/>
      <c r="S211" s="1"/>
      <c r="T211" s="1">
        <v>0</v>
      </c>
      <c r="U211" s="1">
        <v>0</v>
      </c>
      <c r="V211" s="16"/>
      <c r="W211" s="1"/>
      <c r="X211" s="1">
        <v>0</v>
      </c>
      <c r="Y211" s="2">
        <v>1066.51</v>
      </c>
      <c r="Z211" s="2">
        <v>2168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25</v>
      </c>
      <c r="AV211" s="1">
        <v>1</v>
      </c>
      <c r="AW211" s="1">
        <v>0</v>
      </c>
      <c r="AX211" s="1">
        <v>0</v>
      </c>
      <c r="AY211" s="1">
        <v>48</v>
      </c>
      <c r="AZ211" s="1">
        <v>4</v>
      </c>
      <c r="BA211" s="1">
        <v>2</v>
      </c>
      <c r="BB211" s="1">
        <v>0</v>
      </c>
      <c r="BC211" s="1">
        <v>0</v>
      </c>
      <c r="BD211" s="1">
        <v>14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</row>
    <row r="212" spans="1:66" ht="18" hidden="1">
      <c r="A212" s="1">
        <v>70063</v>
      </c>
      <c r="B212" s="1" t="s">
        <v>198</v>
      </c>
      <c r="C212" s="1">
        <v>24</v>
      </c>
      <c r="D212" s="1">
        <v>285</v>
      </c>
      <c r="E212" s="1" t="s">
        <v>64</v>
      </c>
      <c r="F212" s="1">
        <v>565</v>
      </c>
      <c r="G212" s="1" t="s">
        <v>94</v>
      </c>
      <c r="H212" s="1">
        <v>34.74</v>
      </c>
      <c r="I212" s="4">
        <v>833.76</v>
      </c>
      <c r="J212" s="11">
        <f t="shared" si="1"/>
        <v>0</v>
      </c>
      <c r="K212" s="11">
        <f t="shared" si="2"/>
        <v>0</v>
      </c>
      <c r="L212" s="1">
        <v>0.27</v>
      </c>
      <c r="M212" s="1">
        <v>0</v>
      </c>
      <c r="N212" s="16"/>
      <c r="O212" s="1"/>
      <c r="P212" s="1">
        <v>0.98</v>
      </c>
      <c r="Q212" s="79">
        <v>0.38</v>
      </c>
      <c r="R212" s="5"/>
      <c r="S212" s="1"/>
      <c r="T212" s="1">
        <v>0.02</v>
      </c>
      <c r="U212" s="1">
        <v>0</v>
      </c>
      <c r="V212" s="16"/>
      <c r="W212" s="1"/>
      <c r="X212" s="1">
        <v>0</v>
      </c>
      <c r="Y212" s="2">
        <v>1059.57</v>
      </c>
      <c r="Z212" s="2">
        <v>347.4</v>
      </c>
      <c r="AA212" s="1">
        <v>0</v>
      </c>
      <c r="AB212" s="1">
        <v>0</v>
      </c>
      <c r="AC212" s="1">
        <v>6</v>
      </c>
      <c r="AD212" s="1">
        <v>1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4</v>
      </c>
      <c r="AV212" s="1">
        <v>10</v>
      </c>
      <c r="AW212" s="1">
        <v>8</v>
      </c>
      <c r="AX212" s="1">
        <v>7</v>
      </c>
      <c r="AY212" s="1">
        <v>10</v>
      </c>
      <c r="AZ212" s="1">
        <v>0</v>
      </c>
      <c r="BA212" s="1">
        <v>0</v>
      </c>
      <c r="BB212" s="1">
        <v>2</v>
      </c>
      <c r="BC212" s="1">
        <v>2</v>
      </c>
      <c r="BD212" s="1">
        <v>0</v>
      </c>
      <c r="BE212" s="1">
        <v>0</v>
      </c>
      <c r="BF212" s="1">
        <v>1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</row>
    <row r="213" spans="1:66" ht="18" hidden="1">
      <c r="A213" s="1">
        <v>70416</v>
      </c>
      <c r="B213" s="1" t="s">
        <v>273</v>
      </c>
      <c r="C213" s="1">
        <v>18</v>
      </c>
      <c r="D213" s="1">
        <v>285</v>
      </c>
      <c r="E213" s="1" t="s">
        <v>64</v>
      </c>
      <c r="F213" s="1">
        <v>285</v>
      </c>
      <c r="G213" s="1" t="s">
        <v>64</v>
      </c>
      <c r="H213" s="1">
        <v>41.066000000000003</v>
      </c>
      <c r="I213" s="4">
        <v>739.18799999999999</v>
      </c>
      <c r="J213" s="11">
        <f t="shared" si="1"/>
        <v>0</v>
      </c>
      <c r="K213" s="11">
        <f t="shared" si="2"/>
        <v>0</v>
      </c>
      <c r="L213" s="1">
        <v>0.36</v>
      </c>
      <c r="M213" s="1">
        <v>2.17</v>
      </c>
      <c r="N213" s="16"/>
      <c r="O213" s="1"/>
      <c r="P213" s="1">
        <v>0.75</v>
      </c>
      <c r="Q213" s="79">
        <v>0.06</v>
      </c>
      <c r="R213" s="5"/>
      <c r="S213" s="1"/>
      <c r="T213" s="1">
        <v>0.31</v>
      </c>
      <c r="U213" s="1">
        <v>11.44</v>
      </c>
      <c r="V213" s="16"/>
      <c r="W213" s="1"/>
      <c r="X213" s="1">
        <v>0</v>
      </c>
      <c r="Y213" s="2">
        <v>1047.18</v>
      </c>
      <c r="Z213" s="2">
        <v>10143.299999999999</v>
      </c>
      <c r="AA213" s="1">
        <v>5</v>
      </c>
      <c r="AB213" s="1">
        <v>3</v>
      </c>
      <c r="AC213" s="1">
        <v>0</v>
      </c>
      <c r="AD213" s="1">
        <v>0</v>
      </c>
      <c r="AE213" s="1">
        <v>39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9</v>
      </c>
      <c r="AV213" s="1">
        <v>3</v>
      </c>
      <c r="AW213" s="1">
        <v>0</v>
      </c>
      <c r="AX213" s="1">
        <v>0</v>
      </c>
      <c r="AY213" s="1">
        <v>2</v>
      </c>
      <c r="AZ213" s="1">
        <v>3</v>
      </c>
      <c r="BA213" s="1">
        <v>0</v>
      </c>
      <c r="BB213" s="1">
        <v>0</v>
      </c>
      <c r="BC213" s="1">
        <v>0</v>
      </c>
      <c r="BD213" s="1">
        <v>0</v>
      </c>
      <c r="BE213" s="1">
        <v>4</v>
      </c>
      <c r="BF213" s="1">
        <v>3</v>
      </c>
      <c r="BG213" s="1">
        <v>0</v>
      </c>
      <c r="BH213" s="1">
        <v>0</v>
      </c>
      <c r="BI213" s="1">
        <v>206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</row>
    <row r="214" spans="1:66" ht="18" hidden="1">
      <c r="A214" s="1">
        <v>79159</v>
      </c>
      <c r="B214" s="1" t="s">
        <v>358</v>
      </c>
      <c r="C214" s="1">
        <v>24</v>
      </c>
      <c r="D214" s="1">
        <v>285</v>
      </c>
      <c r="E214" s="1" t="s">
        <v>64</v>
      </c>
      <c r="F214" s="1">
        <v>285</v>
      </c>
      <c r="G214" s="1" t="s">
        <v>64</v>
      </c>
      <c r="H214" s="1">
        <v>37.53</v>
      </c>
      <c r="I214" s="4">
        <v>900.72</v>
      </c>
      <c r="J214" s="11">
        <f t="shared" si="1"/>
        <v>0</v>
      </c>
      <c r="K214" s="11">
        <f t="shared" si="2"/>
        <v>0</v>
      </c>
      <c r="L214" s="1">
        <v>0.83</v>
      </c>
      <c r="M214" s="1">
        <v>0</v>
      </c>
      <c r="N214" s="16"/>
      <c r="O214" s="1"/>
      <c r="P214" s="1">
        <v>0</v>
      </c>
      <c r="Q214" s="79">
        <v>5</v>
      </c>
      <c r="R214" s="5"/>
      <c r="S214" s="1"/>
      <c r="T214" s="1">
        <v>0.27</v>
      </c>
      <c r="U214" s="1">
        <v>0.38</v>
      </c>
      <c r="V214" s="16"/>
      <c r="W214" s="1"/>
      <c r="X214" s="1">
        <v>0</v>
      </c>
      <c r="Y214" s="2">
        <v>994.54</v>
      </c>
      <c r="Z214" s="2">
        <v>337.77</v>
      </c>
      <c r="AA214" s="1">
        <v>0</v>
      </c>
      <c r="AB214" s="1">
        <v>0</v>
      </c>
      <c r="AC214" s="1">
        <v>13</v>
      </c>
      <c r="AD214" s="1">
        <v>14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3</v>
      </c>
      <c r="BF214" s="1">
        <v>1</v>
      </c>
      <c r="BG214" s="1">
        <v>2</v>
      </c>
      <c r="BH214" s="1">
        <v>2</v>
      </c>
      <c r="BI214" s="1">
        <v>9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</row>
    <row r="215" spans="1:66" ht="18" hidden="1">
      <c r="A215" s="1">
        <v>70982</v>
      </c>
      <c r="B215" s="1" t="s">
        <v>243</v>
      </c>
      <c r="C215" s="1">
        <v>32</v>
      </c>
      <c r="D215" s="1">
        <v>285</v>
      </c>
      <c r="E215" s="1" t="s">
        <v>64</v>
      </c>
      <c r="F215" s="1">
        <v>573</v>
      </c>
      <c r="G215" s="1" t="s">
        <v>87</v>
      </c>
      <c r="H215" s="1">
        <v>33.270000000000003</v>
      </c>
      <c r="I215" s="4">
        <v>1064.6400000000001</v>
      </c>
      <c r="J215" s="11">
        <f t="shared" si="1"/>
        <v>0</v>
      </c>
      <c r="K215" s="11">
        <f t="shared" si="2"/>
        <v>0</v>
      </c>
      <c r="L215" s="1">
        <v>0.3</v>
      </c>
      <c r="M215" s="1">
        <v>0.06</v>
      </c>
      <c r="N215" s="16"/>
      <c r="O215" s="1"/>
      <c r="P215" s="1">
        <v>0.57999999999999996</v>
      </c>
      <c r="Q215" s="80" t="s">
        <v>371</v>
      </c>
      <c r="R215" s="5"/>
      <c r="S215" s="1"/>
      <c r="T215" s="1">
        <v>0.03</v>
      </c>
      <c r="U215" s="1">
        <v>0.03</v>
      </c>
      <c r="V215" s="16"/>
      <c r="W215" s="1"/>
      <c r="X215" s="1">
        <v>0</v>
      </c>
      <c r="Y215" s="2">
        <v>964.83</v>
      </c>
      <c r="Z215" s="2">
        <v>166.35</v>
      </c>
      <c r="AA215" s="1">
        <v>5</v>
      </c>
      <c r="AB215" s="1">
        <v>4</v>
      </c>
      <c r="AC215" s="1">
        <v>2</v>
      </c>
      <c r="AD215" s="1">
        <v>1</v>
      </c>
      <c r="AE215" s="1">
        <v>2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9</v>
      </c>
      <c r="AV215" s="1">
        <v>11</v>
      </c>
      <c r="AW215" s="1">
        <v>0</v>
      </c>
      <c r="AX215" s="1">
        <v>0</v>
      </c>
      <c r="AY215" s="1">
        <v>0</v>
      </c>
      <c r="AZ215" s="1">
        <v>2</v>
      </c>
      <c r="BA215" s="1">
        <v>4</v>
      </c>
      <c r="BB215" s="1">
        <v>0</v>
      </c>
      <c r="BC215" s="1">
        <v>0</v>
      </c>
      <c r="BD215" s="1">
        <v>2</v>
      </c>
      <c r="BE215" s="1">
        <v>0</v>
      </c>
      <c r="BF215" s="1">
        <v>0</v>
      </c>
      <c r="BG215" s="1">
        <v>1</v>
      </c>
      <c r="BH215" s="1">
        <v>0</v>
      </c>
      <c r="BI215" s="1">
        <v>1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</row>
    <row r="216" spans="1:66" ht="18" hidden="1">
      <c r="A216" s="1">
        <v>70323</v>
      </c>
      <c r="B216" s="1" t="s">
        <v>339</v>
      </c>
      <c r="C216" s="1">
        <v>8</v>
      </c>
      <c r="D216" s="1">
        <v>285</v>
      </c>
      <c r="E216" s="1" t="s">
        <v>64</v>
      </c>
      <c r="F216" s="1">
        <v>285</v>
      </c>
      <c r="G216" s="1" t="s">
        <v>64</v>
      </c>
      <c r="H216" s="1">
        <v>86.99</v>
      </c>
      <c r="I216" s="4">
        <v>695.92</v>
      </c>
      <c r="J216" s="11">
        <f t="shared" si="1"/>
        <v>0</v>
      </c>
      <c r="K216" s="11">
        <f t="shared" si="2"/>
        <v>0</v>
      </c>
      <c r="L216" s="1">
        <v>0.88</v>
      </c>
      <c r="M216" s="1">
        <v>0</v>
      </c>
      <c r="N216" s="16"/>
      <c r="O216" s="1"/>
      <c r="P216" s="1">
        <v>0.31</v>
      </c>
      <c r="Q216" s="80" t="s">
        <v>371</v>
      </c>
      <c r="R216" s="5"/>
      <c r="S216" s="1"/>
      <c r="T216" s="1">
        <v>0</v>
      </c>
      <c r="U216" s="1">
        <v>0</v>
      </c>
      <c r="V216" s="16"/>
      <c r="W216" s="1"/>
      <c r="X216" s="1">
        <v>0</v>
      </c>
      <c r="Y216" s="2">
        <v>826.4</v>
      </c>
      <c r="Z216" s="2">
        <v>0</v>
      </c>
      <c r="AA216" s="1">
        <v>0</v>
      </c>
      <c r="AB216" s="1">
        <v>0</v>
      </c>
      <c r="AC216" s="1">
        <v>5</v>
      </c>
      <c r="AD216" s="1">
        <v>4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1</v>
      </c>
      <c r="AX216" s="1">
        <v>3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</row>
    <row r="217" spans="1:66" ht="18" hidden="1">
      <c r="A217" s="1">
        <v>70124</v>
      </c>
      <c r="B217" s="1" t="s">
        <v>311</v>
      </c>
      <c r="C217" s="1">
        <v>72</v>
      </c>
      <c r="D217" s="1">
        <v>285</v>
      </c>
      <c r="E217" s="1" t="s">
        <v>64</v>
      </c>
      <c r="F217" s="1">
        <v>1</v>
      </c>
      <c r="G217" s="1" t="s">
        <v>312</v>
      </c>
      <c r="H217" s="1">
        <v>12.63</v>
      </c>
      <c r="I217" s="4">
        <v>909.36</v>
      </c>
      <c r="J217" s="11">
        <f t="shared" si="1"/>
        <v>0</v>
      </c>
      <c r="K217" s="11">
        <f t="shared" si="2"/>
        <v>0</v>
      </c>
      <c r="L217" s="1">
        <v>0.73</v>
      </c>
      <c r="M217" s="1">
        <v>-0.71</v>
      </c>
      <c r="N217" s="16"/>
      <c r="O217" s="1"/>
      <c r="P217" s="1">
        <v>0.14000000000000001</v>
      </c>
      <c r="Q217" s="79">
        <v>-0.01</v>
      </c>
      <c r="R217" s="5"/>
      <c r="S217" s="1"/>
      <c r="T217" s="1">
        <v>0</v>
      </c>
      <c r="U217" s="1">
        <v>0</v>
      </c>
      <c r="V217" s="16"/>
      <c r="W217" s="1"/>
      <c r="X217" s="1">
        <v>0</v>
      </c>
      <c r="Y217" s="2">
        <v>789.38</v>
      </c>
      <c r="Z217" s="2">
        <v>-884.1</v>
      </c>
      <c r="AA217" s="1">
        <v>9</v>
      </c>
      <c r="AB217" s="1">
        <v>35</v>
      </c>
      <c r="AC217" s="1">
        <v>18</v>
      </c>
      <c r="AD217" s="1">
        <v>16</v>
      </c>
      <c r="AE217" s="1">
        <v>-51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</v>
      </c>
      <c r="AV217" s="1">
        <v>0</v>
      </c>
      <c r="AW217" s="1">
        <v>0</v>
      </c>
      <c r="AX217" s="1">
        <v>0</v>
      </c>
      <c r="AY217" s="1">
        <v>-1</v>
      </c>
      <c r="AZ217" s="1">
        <v>6</v>
      </c>
      <c r="BA217" s="1">
        <v>2</v>
      </c>
      <c r="BB217" s="1">
        <v>0</v>
      </c>
      <c r="BC217" s="1">
        <v>4</v>
      </c>
      <c r="BD217" s="1">
        <v>-18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</row>
    <row r="218" spans="1:66" ht="18" hidden="1">
      <c r="A218" s="1">
        <v>70270</v>
      </c>
      <c r="B218" s="1" t="s">
        <v>336</v>
      </c>
      <c r="C218" s="1">
        <v>1</v>
      </c>
      <c r="D218" s="1">
        <v>285</v>
      </c>
      <c r="E218" s="1" t="s">
        <v>64</v>
      </c>
      <c r="F218" s="1">
        <v>285</v>
      </c>
      <c r="G218" s="1" t="s">
        <v>64</v>
      </c>
      <c r="H218" s="1">
        <v>780.58</v>
      </c>
      <c r="I218" s="4">
        <v>780.58</v>
      </c>
      <c r="J218" s="11">
        <f t="shared" si="1"/>
        <v>0</v>
      </c>
      <c r="K218" s="11">
        <f t="shared" si="2"/>
        <v>0</v>
      </c>
      <c r="L218" s="1">
        <v>0</v>
      </c>
      <c r="M218" s="1">
        <v>0</v>
      </c>
      <c r="N218" s="16"/>
      <c r="O218" s="1"/>
      <c r="P218" s="1">
        <v>0</v>
      </c>
      <c r="Q218" s="80" t="s">
        <v>371</v>
      </c>
      <c r="R218" s="5"/>
      <c r="S218" s="1"/>
      <c r="T218" s="1">
        <v>1</v>
      </c>
      <c r="U218" s="1">
        <v>7</v>
      </c>
      <c r="V218" s="16"/>
      <c r="W218" s="1"/>
      <c r="X218" s="1">
        <v>0</v>
      </c>
      <c r="Y218" s="2">
        <v>780.58</v>
      </c>
      <c r="Z218" s="2">
        <v>5464.06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1</v>
      </c>
      <c r="BH218" s="1">
        <v>0</v>
      </c>
      <c r="BI218" s="1">
        <v>7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</row>
    <row r="219" spans="1:66" ht="18" hidden="1">
      <c r="A219" s="1">
        <v>70415</v>
      </c>
      <c r="B219" s="1" t="s">
        <v>350</v>
      </c>
      <c r="C219" s="1">
        <v>20</v>
      </c>
      <c r="D219" s="1">
        <v>285</v>
      </c>
      <c r="E219" s="1" t="s">
        <v>64</v>
      </c>
      <c r="F219" s="1">
        <v>285</v>
      </c>
      <c r="G219" s="1" t="s">
        <v>64</v>
      </c>
      <c r="H219" s="1">
        <v>76.3</v>
      </c>
      <c r="I219" s="4">
        <v>1526</v>
      </c>
      <c r="J219" s="11">
        <f t="shared" si="1"/>
        <v>0</v>
      </c>
      <c r="K219" s="11">
        <f t="shared" si="2"/>
        <v>0</v>
      </c>
      <c r="L219" s="1">
        <v>0</v>
      </c>
      <c r="M219" s="1">
        <v>0</v>
      </c>
      <c r="N219" s="16"/>
      <c r="O219" s="1"/>
      <c r="P219" s="1">
        <v>0.38</v>
      </c>
      <c r="Q219" s="80" t="s">
        <v>371</v>
      </c>
      <c r="R219" s="5"/>
      <c r="S219" s="1"/>
      <c r="T219" s="1">
        <v>0.12</v>
      </c>
      <c r="U219" s="1">
        <v>0.1</v>
      </c>
      <c r="V219" s="16"/>
      <c r="W219" s="1"/>
      <c r="X219" s="1">
        <v>0</v>
      </c>
      <c r="Y219" s="2">
        <v>763</v>
      </c>
      <c r="Z219" s="2">
        <v>1526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</v>
      </c>
      <c r="AY219" s="1">
        <v>0</v>
      </c>
      <c r="AZ219" s="1">
        <v>1</v>
      </c>
      <c r="BA219" s="1">
        <v>0</v>
      </c>
      <c r="BB219" s="1">
        <v>5</v>
      </c>
      <c r="BC219" s="1">
        <v>1</v>
      </c>
      <c r="BD219" s="1">
        <v>18</v>
      </c>
      <c r="BE219" s="1">
        <v>0</v>
      </c>
      <c r="BF219" s="1">
        <v>1</v>
      </c>
      <c r="BG219" s="1">
        <v>1</v>
      </c>
      <c r="BH219" s="1">
        <v>2</v>
      </c>
      <c r="BI219" s="1">
        <v>2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</row>
    <row r="220" spans="1:66" ht="18" hidden="1">
      <c r="A220" s="1">
        <v>70106</v>
      </c>
      <c r="B220" s="1" t="s">
        <v>104</v>
      </c>
      <c r="C220" s="1">
        <v>24</v>
      </c>
      <c r="D220" s="1">
        <v>285</v>
      </c>
      <c r="E220" s="1" t="s">
        <v>64</v>
      </c>
      <c r="F220" s="1">
        <v>28</v>
      </c>
      <c r="G220" s="1" t="s">
        <v>98</v>
      </c>
      <c r="H220" s="1">
        <v>35</v>
      </c>
      <c r="I220" s="4">
        <v>840</v>
      </c>
      <c r="J220" s="11">
        <f t="shared" si="1"/>
        <v>0</v>
      </c>
      <c r="K220" s="11">
        <f t="shared" si="2"/>
        <v>0</v>
      </c>
      <c r="L220" s="1">
        <v>0</v>
      </c>
      <c r="M220" s="1">
        <v>0.08</v>
      </c>
      <c r="N220" s="16"/>
      <c r="O220" s="1"/>
      <c r="P220" s="1">
        <v>0.77</v>
      </c>
      <c r="Q220" s="79">
        <v>5.92</v>
      </c>
      <c r="R220" s="5"/>
      <c r="S220" s="1"/>
      <c r="T220" s="1">
        <v>0.02</v>
      </c>
      <c r="U220" s="1">
        <v>0.08</v>
      </c>
      <c r="V220" s="16"/>
      <c r="W220" s="1"/>
      <c r="X220" s="1">
        <v>0</v>
      </c>
      <c r="Y220" s="2">
        <v>665</v>
      </c>
      <c r="Z220" s="2">
        <v>5110</v>
      </c>
      <c r="AA220" s="1">
        <v>0</v>
      </c>
      <c r="AB220" s="1">
        <v>0</v>
      </c>
      <c r="AC220" s="1">
        <v>0</v>
      </c>
      <c r="AD220" s="1">
        <v>0</v>
      </c>
      <c r="AE220" s="1">
        <v>2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1</v>
      </c>
      <c r="AV220" s="1">
        <v>35</v>
      </c>
      <c r="AW220" s="1">
        <v>0</v>
      </c>
      <c r="AX220" s="1">
        <v>0</v>
      </c>
      <c r="AY220" s="1">
        <v>142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</v>
      </c>
      <c r="BG220" s="1">
        <v>0</v>
      </c>
      <c r="BH220" s="1">
        <v>0</v>
      </c>
      <c r="BI220" s="1">
        <v>2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</row>
    <row r="221" spans="1:66" ht="18" hidden="1">
      <c r="A221" s="1">
        <v>70113</v>
      </c>
      <c r="B221" s="1" t="s">
        <v>308</v>
      </c>
      <c r="C221" s="1">
        <v>24</v>
      </c>
      <c r="D221" s="1">
        <v>285</v>
      </c>
      <c r="E221" s="1" t="s">
        <v>64</v>
      </c>
      <c r="F221" s="1">
        <v>558</v>
      </c>
      <c r="G221" s="1" t="s">
        <v>67</v>
      </c>
      <c r="H221" s="1">
        <v>55.16</v>
      </c>
      <c r="I221" s="4">
        <v>1323.84</v>
      </c>
      <c r="J221" s="11">
        <f t="shared" si="1"/>
        <v>0</v>
      </c>
      <c r="K221" s="11">
        <f t="shared" si="2"/>
        <v>0</v>
      </c>
      <c r="L221" s="1">
        <v>0</v>
      </c>
      <c r="M221" s="1">
        <v>0.79</v>
      </c>
      <c r="N221" s="16"/>
      <c r="O221" s="1"/>
      <c r="P221" s="1">
        <v>0.27</v>
      </c>
      <c r="Q221" s="80" t="s">
        <v>371</v>
      </c>
      <c r="R221" s="5"/>
      <c r="S221" s="1"/>
      <c r="T221" s="1">
        <v>0.23</v>
      </c>
      <c r="U221" s="1">
        <v>0</v>
      </c>
      <c r="V221" s="16"/>
      <c r="W221" s="1"/>
      <c r="X221" s="1">
        <v>0</v>
      </c>
      <c r="Y221" s="2">
        <v>661.92</v>
      </c>
      <c r="Z221" s="2">
        <v>1048.04</v>
      </c>
      <c r="AA221" s="1">
        <v>0</v>
      </c>
      <c r="AB221" s="1">
        <v>0</v>
      </c>
      <c r="AC221" s="1">
        <v>0</v>
      </c>
      <c r="AD221" s="1">
        <v>0</v>
      </c>
      <c r="AE221" s="1">
        <v>19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6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</v>
      </c>
      <c r="BD221" s="1">
        <v>0</v>
      </c>
      <c r="BE221" s="1">
        <v>0</v>
      </c>
      <c r="BF221" s="1">
        <v>0</v>
      </c>
      <c r="BG221" s="1">
        <v>2</v>
      </c>
      <c r="BH221" s="1">
        <v>7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</row>
    <row r="222" spans="1:66" ht="18" hidden="1">
      <c r="A222" s="1">
        <v>70266</v>
      </c>
      <c r="B222" s="1" t="s">
        <v>335</v>
      </c>
      <c r="C222" s="1">
        <v>24</v>
      </c>
      <c r="D222" s="1">
        <v>285</v>
      </c>
      <c r="E222" s="1" t="s">
        <v>64</v>
      </c>
      <c r="F222" s="1">
        <v>558</v>
      </c>
      <c r="G222" s="1" t="s">
        <v>67</v>
      </c>
      <c r="H222" s="1">
        <v>45.624299999999998</v>
      </c>
      <c r="I222" s="4">
        <v>1094.9831999999999</v>
      </c>
      <c r="J222" s="11">
        <f t="shared" si="1"/>
        <v>0</v>
      </c>
      <c r="K222" s="11">
        <f t="shared" si="2"/>
        <v>0</v>
      </c>
      <c r="L222" s="1">
        <v>0.46</v>
      </c>
      <c r="M222" s="1">
        <v>0.08</v>
      </c>
      <c r="N222" s="16"/>
      <c r="O222" s="1"/>
      <c r="P222" s="1">
        <v>0.02</v>
      </c>
      <c r="Q222" s="80" t="s">
        <v>371</v>
      </c>
      <c r="R222" s="5"/>
      <c r="S222" s="1"/>
      <c r="T222" s="1">
        <v>0.02</v>
      </c>
      <c r="U222" s="1">
        <v>0.28999999999999998</v>
      </c>
      <c r="V222" s="16"/>
      <c r="W222" s="1"/>
      <c r="X222" s="1">
        <v>0</v>
      </c>
      <c r="Y222" s="2">
        <v>547.49</v>
      </c>
      <c r="Z222" s="2">
        <v>410.62</v>
      </c>
      <c r="AA222" s="1">
        <v>4</v>
      </c>
      <c r="AB222" s="1">
        <v>7</v>
      </c>
      <c r="AC222" s="1">
        <v>1</v>
      </c>
      <c r="AD222" s="1">
        <v>5</v>
      </c>
      <c r="AE222" s="1">
        <v>2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1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</v>
      </c>
      <c r="BG222" s="1">
        <v>0</v>
      </c>
      <c r="BH222" s="1">
        <v>0</v>
      </c>
      <c r="BI222" s="1">
        <v>7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</row>
    <row r="223" spans="1:66" ht="18" hidden="1">
      <c r="A223" s="1">
        <v>70974</v>
      </c>
      <c r="B223" s="1" t="s">
        <v>287</v>
      </c>
      <c r="C223" s="1">
        <v>28</v>
      </c>
      <c r="D223" s="1">
        <v>285</v>
      </c>
      <c r="E223" s="1" t="s">
        <v>64</v>
      </c>
      <c r="F223" s="1">
        <v>974</v>
      </c>
      <c r="G223" s="1" t="s">
        <v>110</v>
      </c>
      <c r="H223" s="1">
        <v>37.870100000000001</v>
      </c>
      <c r="I223" s="4">
        <v>1060.3628000000001</v>
      </c>
      <c r="J223" s="11">
        <f t="shared" si="1"/>
        <v>0</v>
      </c>
      <c r="K223" s="11">
        <f t="shared" si="2"/>
        <v>0</v>
      </c>
      <c r="L223" s="1">
        <v>0</v>
      </c>
      <c r="M223" s="1">
        <v>0</v>
      </c>
      <c r="N223" s="16"/>
      <c r="O223" s="1"/>
      <c r="P223" s="1">
        <v>0.28999999999999998</v>
      </c>
      <c r="Q223" s="79">
        <v>1.71</v>
      </c>
      <c r="R223" s="5"/>
      <c r="S223" s="1"/>
      <c r="T223" s="1">
        <v>0.16</v>
      </c>
      <c r="U223" s="1">
        <v>7.0000000000000007E-2</v>
      </c>
      <c r="V223" s="16"/>
      <c r="W223" s="1"/>
      <c r="X223" s="1">
        <v>0</v>
      </c>
      <c r="Y223" s="2">
        <v>473.38</v>
      </c>
      <c r="Z223" s="2">
        <v>1893.51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3</v>
      </c>
      <c r="AW223" s="1">
        <v>1</v>
      </c>
      <c r="AX223" s="1">
        <v>11</v>
      </c>
      <c r="AY223" s="1">
        <v>48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1</v>
      </c>
      <c r="BF223" s="1">
        <v>0</v>
      </c>
      <c r="BG223" s="1">
        <v>2</v>
      </c>
      <c r="BH223" s="1">
        <v>3</v>
      </c>
      <c r="BI223" s="1">
        <v>2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</row>
    <row r="224" spans="1:66" ht="18" hidden="1">
      <c r="A224" s="1">
        <v>70183</v>
      </c>
      <c r="B224" s="1" t="s">
        <v>320</v>
      </c>
      <c r="C224" s="1">
        <v>20</v>
      </c>
      <c r="D224" s="1">
        <v>285</v>
      </c>
      <c r="E224" s="1" t="s">
        <v>64</v>
      </c>
      <c r="F224" s="1">
        <v>991</v>
      </c>
      <c r="G224" s="1" t="s">
        <v>141</v>
      </c>
      <c r="H224" s="1">
        <v>62.57</v>
      </c>
      <c r="I224" s="4">
        <v>1251.4000000000001</v>
      </c>
      <c r="J224" s="11">
        <f t="shared" si="1"/>
        <v>0</v>
      </c>
      <c r="K224" s="11">
        <f t="shared" si="2"/>
        <v>0</v>
      </c>
      <c r="L224" s="1">
        <v>0</v>
      </c>
      <c r="M224" s="1">
        <v>0</v>
      </c>
      <c r="N224" s="16"/>
      <c r="O224" s="1"/>
      <c r="P224" s="1">
        <v>0.35</v>
      </c>
      <c r="Q224" s="79">
        <v>2.2999999999999998</v>
      </c>
      <c r="R224" s="5"/>
      <c r="S224" s="1"/>
      <c r="T224" s="1">
        <v>0</v>
      </c>
      <c r="U224" s="1">
        <v>0</v>
      </c>
      <c r="V224" s="16"/>
      <c r="W224" s="1"/>
      <c r="X224" s="1">
        <v>0</v>
      </c>
      <c r="Y224" s="2">
        <v>437.99</v>
      </c>
      <c r="Z224" s="2">
        <v>3441.35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5</v>
      </c>
      <c r="AV224" s="1">
        <v>0</v>
      </c>
      <c r="AW224" s="1">
        <v>0</v>
      </c>
      <c r="AX224" s="1">
        <v>0</v>
      </c>
      <c r="AY224" s="1">
        <v>47</v>
      </c>
      <c r="AZ224" s="1">
        <v>2</v>
      </c>
      <c r="BA224" s="1">
        <v>0</v>
      </c>
      <c r="BB224" s="1">
        <v>0</v>
      </c>
      <c r="BC224" s="1">
        <v>0</v>
      </c>
      <c r="BD224" s="1">
        <v>8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</row>
    <row r="225" spans="1:66" ht="18" hidden="1">
      <c r="A225" s="1">
        <v>70049</v>
      </c>
      <c r="B225" s="1" t="s">
        <v>302</v>
      </c>
      <c r="C225" s="1">
        <v>18</v>
      </c>
      <c r="D225" s="1">
        <v>285</v>
      </c>
      <c r="E225" s="1" t="s">
        <v>64</v>
      </c>
      <c r="F225" s="1">
        <v>558</v>
      </c>
      <c r="G225" s="1" t="s">
        <v>67</v>
      </c>
      <c r="H225" s="1">
        <v>45.62</v>
      </c>
      <c r="I225" s="4">
        <v>821.16</v>
      </c>
      <c r="J225" s="11">
        <f t="shared" si="1"/>
        <v>0</v>
      </c>
      <c r="K225" s="11">
        <f t="shared" si="2"/>
        <v>0</v>
      </c>
      <c r="L225" s="1">
        <v>0.33</v>
      </c>
      <c r="M225" s="1">
        <v>0</v>
      </c>
      <c r="N225" s="16"/>
      <c r="O225" s="1"/>
      <c r="P225" s="1">
        <v>0</v>
      </c>
      <c r="Q225" s="80" t="s">
        <v>371</v>
      </c>
      <c r="R225" s="5"/>
      <c r="S225" s="1"/>
      <c r="T225" s="1">
        <v>0.14000000000000001</v>
      </c>
      <c r="U225" s="1">
        <v>0</v>
      </c>
      <c r="V225" s="16"/>
      <c r="W225" s="1"/>
      <c r="X225" s="1">
        <v>0</v>
      </c>
      <c r="Y225" s="2">
        <v>387.77</v>
      </c>
      <c r="Z225" s="2">
        <v>0</v>
      </c>
      <c r="AA225" s="1">
        <v>0</v>
      </c>
      <c r="AB225" s="1">
        <v>0</v>
      </c>
      <c r="AC225" s="1">
        <v>6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2</v>
      </c>
      <c r="BH225" s="1">
        <v>1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</row>
    <row r="226" spans="1:66" ht="18" hidden="1">
      <c r="A226" s="1">
        <v>70321</v>
      </c>
      <c r="B226" s="1" t="s">
        <v>338</v>
      </c>
      <c r="C226" s="1">
        <v>24</v>
      </c>
      <c r="D226" s="1">
        <v>285</v>
      </c>
      <c r="E226" s="1" t="s">
        <v>64</v>
      </c>
      <c r="F226" s="1">
        <v>285</v>
      </c>
      <c r="G226" s="1" t="s">
        <v>64</v>
      </c>
      <c r="H226" s="1">
        <v>36.869999999999997</v>
      </c>
      <c r="I226" s="4">
        <v>884.88</v>
      </c>
      <c r="J226" s="11">
        <f t="shared" si="1"/>
        <v>0</v>
      </c>
      <c r="K226" s="11">
        <f t="shared" si="2"/>
        <v>0</v>
      </c>
      <c r="L226" s="1">
        <v>0.4</v>
      </c>
      <c r="M226" s="1">
        <v>0</v>
      </c>
      <c r="N226" s="16"/>
      <c r="O226" s="1"/>
      <c r="P226" s="1">
        <v>0</v>
      </c>
      <c r="Q226" s="80" t="s">
        <v>371</v>
      </c>
      <c r="R226" s="5"/>
      <c r="S226" s="1"/>
      <c r="T226" s="1">
        <v>0</v>
      </c>
      <c r="U226" s="1">
        <v>0</v>
      </c>
      <c r="V226" s="16"/>
      <c r="W226" s="1"/>
      <c r="X226" s="1">
        <v>0</v>
      </c>
      <c r="Y226" s="2">
        <v>350.26</v>
      </c>
      <c r="Z226" s="2">
        <v>0</v>
      </c>
      <c r="AA226" s="1">
        <v>0</v>
      </c>
      <c r="AB226" s="1">
        <v>0</v>
      </c>
      <c r="AC226" s="1">
        <v>9</v>
      </c>
      <c r="AD226" s="1">
        <v>1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</row>
    <row r="227" spans="1:66" ht="18" hidden="1">
      <c r="A227" s="1">
        <v>70175</v>
      </c>
      <c r="B227" s="1" t="s">
        <v>317</v>
      </c>
      <c r="C227" s="1">
        <v>20</v>
      </c>
      <c r="D227" s="1">
        <v>285</v>
      </c>
      <c r="E227" s="1" t="s">
        <v>64</v>
      </c>
      <c r="F227" s="1">
        <v>991</v>
      </c>
      <c r="G227" s="1" t="s">
        <v>141</v>
      </c>
      <c r="H227" s="1">
        <v>73.62</v>
      </c>
      <c r="I227" s="4">
        <v>1472.4</v>
      </c>
      <c r="J227" s="11">
        <f t="shared" si="1"/>
        <v>0</v>
      </c>
      <c r="K227" s="11">
        <f t="shared" si="2"/>
        <v>0</v>
      </c>
      <c r="L227" s="1">
        <v>0.2</v>
      </c>
      <c r="M227" s="1">
        <v>0.05</v>
      </c>
      <c r="N227" s="16"/>
      <c r="O227" s="1"/>
      <c r="P227" s="1">
        <v>0</v>
      </c>
      <c r="Q227" s="80" t="s">
        <v>371</v>
      </c>
      <c r="R227" s="5"/>
      <c r="S227" s="1"/>
      <c r="T227" s="1">
        <v>0</v>
      </c>
      <c r="U227" s="1">
        <v>0</v>
      </c>
      <c r="V227" s="16"/>
      <c r="W227" s="1"/>
      <c r="X227" s="1">
        <v>0</v>
      </c>
      <c r="Y227" s="2">
        <v>294.48</v>
      </c>
      <c r="Z227" s="2">
        <v>73.62</v>
      </c>
      <c r="AA227" s="1">
        <v>2</v>
      </c>
      <c r="AB227" s="1">
        <v>0</v>
      </c>
      <c r="AC227" s="1">
        <v>2</v>
      </c>
      <c r="AD227" s="1">
        <v>0</v>
      </c>
      <c r="AE227" s="1">
        <v>1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</row>
    <row r="228" spans="1:66" ht="18" hidden="1">
      <c r="A228" s="1">
        <v>10233</v>
      </c>
      <c r="B228" s="1" t="s">
        <v>297</v>
      </c>
      <c r="C228" s="1">
        <v>16</v>
      </c>
      <c r="D228" s="1">
        <v>285</v>
      </c>
      <c r="E228" s="1" t="s">
        <v>64</v>
      </c>
      <c r="F228" s="1">
        <v>565</v>
      </c>
      <c r="G228" s="1" t="s">
        <v>94</v>
      </c>
      <c r="H228" s="1">
        <v>45.31</v>
      </c>
      <c r="I228" s="4">
        <v>724.96</v>
      </c>
      <c r="J228" s="11">
        <f t="shared" si="1"/>
        <v>0</v>
      </c>
      <c r="K228" s="11">
        <f t="shared" si="2"/>
        <v>0</v>
      </c>
      <c r="L228" s="1">
        <v>0</v>
      </c>
      <c r="M228" s="1">
        <v>0</v>
      </c>
      <c r="N228" s="16"/>
      <c r="O228" s="1"/>
      <c r="P228" s="1">
        <v>0</v>
      </c>
      <c r="Q228" s="80" t="s">
        <v>371</v>
      </c>
      <c r="R228" s="5"/>
      <c r="S228" s="1"/>
      <c r="T228" s="1">
        <v>0.31</v>
      </c>
      <c r="U228" s="1">
        <v>0.06</v>
      </c>
      <c r="V228" s="16"/>
      <c r="W228" s="1"/>
      <c r="X228" s="1">
        <v>0</v>
      </c>
      <c r="Y228" s="2">
        <v>226.55</v>
      </c>
      <c r="Z228" s="2">
        <v>45.31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2</v>
      </c>
      <c r="BH228" s="1">
        <v>6</v>
      </c>
      <c r="BI228" s="1">
        <v>1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</row>
    <row r="229" spans="1:66" ht="18" hidden="1">
      <c r="A229" s="1">
        <v>70979</v>
      </c>
      <c r="B229" s="1" t="s">
        <v>354</v>
      </c>
      <c r="C229" s="1">
        <v>16</v>
      </c>
      <c r="D229" s="1">
        <v>285</v>
      </c>
      <c r="E229" s="1" t="s">
        <v>64</v>
      </c>
      <c r="F229" s="1">
        <v>1</v>
      </c>
      <c r="G229" s="1" t="s">
        <v>312</v>
      </c>
      <c r="H229" s="1">
        <v>14.07</v>
      </c>
      <c r="I229" s="4">
        <v>225.12</v>
      </c>
      <c r="J229" s="11">
        <f t="shared" si="1"/>
        <v>0</v>
      </c>
      <c r="K229" s="11">
        <f t="shared" si="2"/>
        <v>0</v>
      </c>
      <c r="L229" s="1">
        <v>1</v>
      </c>
      <c r="M229" s="1">
        <v>-0.69</v>
      </c>
      <c r="N229" s="16"/>
      <c r="O229" s="1"/>
      <c r="P229" s="1">
        <v>0</v>
      </c>
      <c r="Q229" s="80" t="s">
        <v>371</v>
      </c>
      <c r="R229" s="5"/>
      <c r="S229" s="1"/>
      <c r="T229" s="1">
        <v>0</v>
      </c>
      <c r="U229" s="1">
        <v>0</v>
      </c>
      <c r="V229" s="16"/>
      <c r="W229" s="1"/>
      <c r="X229" s="1">
        <v>0</v>
      </c>
      <c r="Y229" s="2">
        <v>225.12</v>
      </c>
      <c r="Z229" s="2">
        <v>-154.77000000000001</v>
      </c>
      <c r="AA229" s="1">
        <v>4</v>
      </c>
      <c r="AB229" s="1">
        <v>7</v>
      </c>
      <c r="AC229" s="1">
        <v>0</v>
      </c>
      <c r="AD229" s="1">
        <v>17</v>
      </c>
      <c r="AE229" s="1">
        <v>-11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</row>
    <row r="230" spans="1:66" ht="18" hidden="1">
      <c r="A230" s="1">
        <v>70198</v>
      </c>
      <c r="B230" s="1" t="s">
        <v>329</v>
      </c>
      <c r="C230" s="1">
        <v>10</v>
      </c>
      <c r="D230" s="1">
        <v>285</v>
      </c>
      <c r="E230" s="1" t="s">
        <v>64</v>
      </c>
      <c r="F230" s="1">
        <v>558</v>
      </c>
      <c r="G230" s="1" t="s">
        <v>67</v>
      </c>
      <c r="H230" s="1">
        <v>79.13</v>
      </c>
      <c r="I230" s="4">
        <v>791.3</v>
      </c>
      <c r="J230" s="11">
        <f t="shared" si="1"/>
        <v>0</v>
      </c>
      <c r="K230" s="11">
        <f t="shared" si="2"/>
        <v>0</v>
      </c>
      <c r="L230" s="1">
        <v>0.2</v>
      </c>
      <c r="M230" s="1">
        <v>0</v>
      </c>
      <c r="N230" s="16"/>
      <c r="O230" s="1"/>
      <c r="P230" s="1">
        <v>0</v>
      </c>
      <c r="Q230" s="80" t="s">
        <v>371</v>
      </c>
      <c r="R230" s="5"/>
      <c r="S230" s="1"/>
      <c r="T230" s="1">
        <v>0</v>
      </c>
      <c r="U230" s="1">
        <v>0</v>
      </c>
      <c r="V230" s="16"/>
      <c r="W230" s="1"/>
      <c r="X230" s="1">
        <v>0</v>
      </c>
      <c r="Y230" s="2">
        <v>158.26</v>
      </c>
      <c r="Z230" s="2">
        <v>0</v>
      </c>
      <c r="AA230" s="1">
        <v>0</v>
      </c>
      <c r="AB230" s="1">
        <v>0</v>
      </c>
      <c r="AC230" s="1">
        <v>2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</row>
    <row r="231" spans="1:66" ht="18" hidden="1">
      <c r="A231" s="1">
        <v>70088</v>
      </c>
      <c r="B231" s="1" t="s">
        <v>306</v>
      </c>
      <c r="C231" s="1">
        <v>16</v>
      </c>
      <c r="D231" s="1">
        <v>285</v>
      </c>
      <c r="E231" s="1" t="s">
        <v>64</v>
      </c>
      <c r="F231" s="1">
        <v>558</v>
      </c>
      <c r="G231" s="1" t="s">
        <v>67</v>
      </c>
      <c r="H231" s="1">
        <v>54.07</v>
      </c>
      <c r="I231" s="4">
        <v>865.12</v>
      </c>
      <c r="J231" s="11">
        <f t="shared" si="1"/>
        <v>0</v>
      </c>
      <c r="K231" s="11">
        <f t="shared" si="2"/>
        <v>0</v>
      </c>
      <c r="L231" s="1">
        <v>0.03</v>
      </c>
      <c r="M231" s="1">
        <v>0</v>
      </c>
      <c r="N231" s="16"/>
      <c r="O231" s="1"/>
      <c r="P231" s="1">
        <v>0</v>
      </c>
      <c r="Q231" s="80" t="s">
        <v>371</v>
      </c>
      <c r="R231" s="5"/>
      <c r="S231" s="1"/>
      <c r="T231" s="1">
        <v>0.12</v>
      </c>
      <c r="U231" s="1">
        <v>0</v>
      </c>
      <c r="V231" s="16"/>
      <c r="W231" s="1"/>
      <c r="X231" s="1">
        <v>0</v>
      </c>
      <c r="Y231" s="2">
        <v>135.18</v>
      </c>
      <c r="Z231" s="2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2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</row>
    <row r="232" spans="1:66" ht="18" hidden="1">
      <c r="A232" s="1">
        <v>70414</v>
      </c>
      <c r="B232" s="1" t="s">
        <v>349</v>
      </c>
      <c r="C232" s="1">
        <v>16</v>
      </c>
      <c r="D232" s="1">
        <v>285</v>
      </c>
      <c r="E232" s="1" t="s">
        <v>64</v>
      </c>
      <c r="F232" s="1">
        <v>387</v>
      </c>
      <c r="G232" s="1" t="s">
        <v>94</v>
      </c>
      <c r="H232" s="1">
        <v>49.1</v>
      </c>
      <c r="I232" s="4">
        <v>785.6</v>
      </c>
      <c r="J232" s="11">
        <f t="shared" si="1"/>
        <v>0</v>
      </c>
      <c r="K232" s="11">
        <f t="shared" si="2"/>
        <v>0</v>
      </c>
      <c r="L232" s="1">
        <v>0.12</v>
      </c>
      <c r="M232" s="1">
        <v>-0.12</v>
      </c>
      <c r="N232" s="16"/>
      <c r="O232" s="1"/>
      <c r="P232" s="1">
        <v>0</v>
      </c>
      <c r="Q232" s="80" t="s">
        <v>371</v>
      </c>
      <c r="R232" s="5"/>
      <c r="S232" s="1"/>
      <c r="T232" s="1">
        <v>0</v>
      </c>
      <c r="U232" s="1">
        <v>0</v>
      </c>
      <c r="V232" s="16"/>
      <c r="W232" s="1"/>
      <c r="X232" s="1">
        <v>0</v>
      </c>
      <c r="Y232" s="2">
        <v>98.2</v>
      </c>
      <c r="Z232" s="2">
        <v>-98.2</v>
      </c>
      <c r="AA232" s="1">
        <v>0</v>
      </c>
      <c r="AB232" s="1">
        <v>0</v>
      </c>
      <c r="AC232" s="1">
        <v>2</v>
      </c>
      <c r="AD232" s="1">
        <v>0</v>
      </c>
      <c r="AE232" s="1">
        <v>-2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</row>
    <row r="233" spans="1:66" ht="18" hidden="1">
      <c r="A233" s="1">
        <v>70985</v>
      </c>
      <c r="B233" s="1" t="s">
        <v>227</v>
      </c>
      <c r="C233" s="1">
        <v>20</v>
      </c>
      <c r="D233" s="1">
        <v>285</v>
      </c>
      <c r="E233" s="1" t="s">
        <v>64</v>
      </c>
      <c r="F233" s="1">
        <v>285</v>
      </c>
      <c r="G233" s="1" t="s">
        <v>64</v>
      </c>
      <c r="H233" s="1">
        <v>58.21</v>
      </c>
      <c r="I233" s="4">
        <v>1164.2</v>
      </c>
      <c r="J233" s="11">
        <f t="shared" si="1"/>
        <v>0</v>
      </c>
      <c r="K233" s="11">
        <f t="shared" si="2"/>
        <v>0</v>
      </c>
      <c r="L233" s="1">
        <v>0</v>
      </c>
      <c r="M233" s="1">
        <v>0</v>
      </c>
      <c r="N233" s="16"/>
      <c r="O233" s="1"/>
      <c r="P233" s="1">
        <v>0.08</v>
      </c>
      <c r="Q233" s="79">
        <v>0.1</v>
      </c>
      <c r="R233" s="5"/>
      <c r="S233" s="1"/>
      <c r="T233" s="1">
        <v>0</v>
      </c>
      <c r="U233" s="1">
        <v>0</v>
      </c>
      <c r="V233" s="16"/>
      <c r="W233" s="1"/>
      <c r="X233" s="1">
        <v>0</v>
      </c>
      <c r="Y233" s="2">
        <v>87.32</v>
      </c>
      <c r="Z233" s="2">
        <v>116.42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1</v>
      </c>
      <c r="AW233" s="1">
        <v>0</v>
      </c>
      <c r="AX233" s="1">
        <v>0</v>
      </c>
      <c r="AY233" s="1">
        <v>2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</row>
    <row r="234" spans="1:66" ht="18" hidden="1">
      <c r="A234" s="1">
        <v>70165</v>
      </c>
      <c r="B234" s="1" t="s">
        <v>314</v>
      </c>
      <c r="C234" s="1">
        <v>24</v>
      </c>
      <c r="D234" s="1">
        <v>285</v>
      </c>
      <c r="E234" s="1" t="s">
        <v>64</v>
      </c>
      <c r="F234" s="1">
        <v>998</v>
      </c>
      <c r="G234" s="1" t="s">
        <v>266</v>
      </c>
      <c r="H234" s="1">
        <v>40.15</v>
      </c>
      <c r="I234" s="4">
        <v>963.6</v>
      </c>
      <c r="J234" s="11">
        <f t="shared" si="1"/>
        <v>0</v>
      </c>
      <c r="K234" s="11">
        <f t="shared" si="2"/>
        <v>0</v>
      </c>
      <c r="L234" s="1">
        <v>0</v>
      </c>
      <c r="M234" s="1">
        <v>0</v>
      </c>
      <c r="N234" s="16"/>
      <c r="O234" s="1"/>
      <c r="P234" s="1">
        <v>0</v>
      </c>
      <c r="Q234" s="80" t="s">
        <v>371</v>
      </c>
      <c r="R234" s="5"/>
      <c r="S234" s="1"/>
      <c r="T234" s="1">
        <v>0.08</v>
      </c>
      <c r="U234" s="1">
        <v>0</v>
      </c>
      <c r="V234" s="16"/>
      <c r="W234" s="1"/>
      <c r="X234" s="1">
        <v>0</v>
      </c>
      <c r="Y234" s="2">
        <v>80.3</v>
      </c>
      <c r="Z234" s="2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2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</row>
    <row r="235" spans="1:66" ht="18" hidden="1">
      <c r="A235" s="1">
        <v>70191</v>
      </c>
      <c r="B235" s="1" t="s">
        <v>323</v>
      </c>
      <c r="C235" s="1">
        <v>10</v>
      </c>
      <c r="D235" s="1">
        <v>285</v>
      </c>
      <c r="E235" s="1" t="s">
        <v>64</v>
      </c>
      <c r="F235" s="1">
        <v>558</v>
      </c>
      <c r="G235" s="1" t="s">
        <v>67</v>
      </c>
      <c r="H235" s="1">
        <v>79.13</v>
      </c>
      <c r="I235" s="4">
        <v>791.3</v>
      </c>
      <c r="J235" s="11">
        <f t="shared" si="1"/>
        <v>0</v>
      </c>
      <c r="K235" s="11">
        <f t="shared" si="2"/>
        <v>0</v>
      </c>
      <c r="L235" s="1">
        <v>0.1</v>
      </c>
      <c r="M235" s="1">
        <v>0</v>
      </c>
      <c r="N235" s="16"/>
      <c r="O235" s="1"/>
      <c r="P235" s="1">
        <v>0</v>
      </c>
      <c r="Q235" s="80" t="s">
        <v>371</v>
      </c>
      <c r="R235" s="5"/>
      <c r="S235" s="1"/>
      <c r="T235" s="1">
        <v>0</v>
      </c>
      <c r="U235" s="1">
        <v>0</v>
      </c>
      <c r="V235" s="16"/>
      <c r="W235" s="1"/>
      <c r="X235" s="1">
        <v>0</v>
      </c>
      <c r="Y235" s="2">
        <v>79.13</v>
      </c>
      <c r="Z235" s="2">
        <v>0</v>
      </c>
      <c r="AA235" s="1">
        <v>0</v>
      </c>
      <c r="AB235" s="1">
        <v>0</v>
      </c>
      <c r="AC235" s="1">
        <v>0</v>
      </c>
      <c r="AD235" s="1">
        <v>2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</row>
    <row r="236" spans="1:66" ht="18" hidden="1">
      <c r="A236" s="1">
        <v>70980</v>
      </c>
      <c r="B236" s="1" t="s">
        <v>355</v>
      </c>
      <c r="C236" s="1">
        <v>15</v>
      </c>
      <c r="D236" s="1">
        <v>285</v>
      </c>
      <c r="E236" s="1" t="s">
        <v>64</v>
      </c>
      <c r="F236" s="1">
        <v>562</v>
      </c>
      <c r="G236" s="1" t="s">
        <v>65</v>
      </c>
      <c r="H236" s="1">
        <v>28.82</v>
      </c>
      <c r="I236" s="4">
        <v>432.3</v>
      </c>
      <c r="J236" s="11">
        <f t="shared" si="1"/>
        <v>0</v>
      </c>
      <c r="K236" s="11">
        <f t="shared" si="2"/>
        <v>0</v>
      </c>
      <c r="L236" s="1">
        <v>0</v>
      </c>
      <c r="M236" s="1">
        <v>0</v>
      </c>
      <c r="N236" s="16"/>
      <c r="O236" s="1"/>
      <c r="P236" s="1">
        <v>0</v>
      </c>
      <c r="Q236" s="80" t="s">
        <v>371</v>
      </c>
      <c r="R236" s="5"/>
      <c r="S236" s="1"/>
      <c r="T236" s="1">
        <v>0.13</v>
      </c>
      <c r="U236" s="1">
        <v>0</v>
      </c>
      <c r="V236" s="16"/>
      <c r="W236" s="1"/>
      <c r="X236" s="1">
        <v>0</v>
      </c>
      <c r="Y236" s="2">
        <v>57.64</v>
      </c>
      <c r="Z236" s="2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4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</row>
    <row r="237" spans="1:66" ht="18" hidden="1">
      <c r="A237" s="1">
        <v>70133</v>
      </c>
      <c r="B237" s="1" t="s">
        <v>293</v>
      </c>
      <c r="C237" s="1">
        <v>24</v>
      </c>
      <c r="D237" s="1">
        <v>285</v>
      </c>
      <c r="E237" s="1" t="s">
        <v>64</v>
      </c>
      <c r="F237" s="1">
        <v>999</v>
      </c>
      <c r="G237" s="1" t="s">
        <v>292</v>
      </c>
      <c r="H237" s="1">
        <v>48.754800000000003</v>
      </c>
      <c r="I237" s="4">
        <v>1170.1152</v>
      </c>
      <c r="J237" s="11">
        <f t="shared" si="1"/>
        <v>0</v>
      </c>
      <c r="K237" s="11">
        <f t="shared" si="2"/>
        <v>0</v>
      </c>
      <c r="L237" s="1">
        <v>0</v>
      </c>
      <c r="M237" s="1">
        <v>0</v>
      </c>
      <c r="N237" s="16"/>
      <c r="O237" s="1"/>
      <c r="P237" s="1">
        <v>0</v>
      </c>
      <c r="Q237" s="80" t="s">
        <v>371</v>
      </c>
      <c r="R237" s="5"/>
      <c r="S237" s="1"/>
      <c r="T237" s="1">
        <v>0.04</v>
      </c>
      <c r="U237" s="1">
        <v>0.08</v>
      </c>
      <c r="V237" s="16"/>
      <c r="W237" s="1"/>
      <c r="X237" s="1">
        <v>0</v>
      </c>
      <c r="Y237" s="2">
        <v>48.75</v>
      </c>
      <c r="Z237" s="2">
        <v>97.51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1</v>
      </c>
      <c r="BH237" s="1">
        <v>0</v>
      </c>
      <c r="BI237" s="1">
        <v>2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</row>
    <row r="238" spans="1:66" ht="18" hidden="1">
      <c r="A238" s="1">
        <v>70217</v>
      </c>
      <c r="B238" s="1" t="s">
        <v>330</v>
      </c>
      <c r="C238" s="1">
        <v>20</v>
      </c>
      <c r="D238" s="1">
        <v>285</v>
      </c>
      <c r="E238" s="1" t="s">
        <v>64</v>
      </c>
      <c r="F238" s="1">
        <v>285</v>
      </c>
      <c r="G238" s="1" t="s">
        <v>64</v>
      </c>
      <c r="H238" s="1">
        <v>71.84</v>
      </c>
      <c r="I238" s="4">
        <v>1436.8</v>
      </c>
      <c r="J238" s="11">
        <f t="shared" si="1"/>
        <v>0</v>
      </c>
      <c r="K238" s="11">
        <f t="shared" si="2"/>
        <v>0</v>
      </c>
      <c r="L238" s="1">
        <v>0</v>
      </c>
      <c r="M238" s="1">
        <v>0</v>
      </c>
      <c r="N238" s="16"/>
      <c r="O238" s="1"/>
      <c r="P238" s="1">
        <v>0.02</v>
      </c>
      <c r="Q238" s="80" t="s">
        <v>371</v>
      </c>
      <c r="R238" s="5"/>
      <c r="S238" s="1"/>
      <c r="T238" s="1">
        <v>0</v>
      </c>
      <c r="U238" s="1">
        <v>0</v>
      </c>
      <c r="V238" s="16"/>
      <c r="W238" s="1"/>
      <c r="X238" s="1">
        <v>0</v>
      </c>
      <c r="Y238" s="2">
        <v>35.92</v>
      </c>
      <c r="Z238" s="2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1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</row>
    <row r="239" spans="1:66" ht="18" hidden="1">
      <c r="A239" s="1">
        <v>70413</v>
      </c>
      <c r="B239" s="1" t="s">
        <v>348</v>
      </c>
      <c r="C239" s="1">
        <v>16</v>
      </c>
      <c r="D239" s="1">
        <v>285</v>
      </c>
      <c r="E239" s="1" t="s">
        <v>64</v>
      </c>
      <c r="F239" s="1">
        <v>387</v>
      </c>
      <c r="G239" s="1" t="s">
        <v>94</v>
      </c>
      <c r="H239" s="1">
        <v>19.100000000000001</v>
      </c>
      <c r="I239" s="4">
        <v>305.60000000000002</v>
      </c>
      <c r="J239" s="11">
        <f t="shared" si="1"/>
        <v>0</v>
      </c>
      <c r="K239" s="11">
        <f t="shared" si="2"/>
        <v>0</v>
      </c>
      <c r="L239" s="1">
        <v>0.06</v>
      </c>
      <c r="M239" s="1">
        <v>0</v>
      </c>
      <c r="N239" s="16"/>
      <c r="O239" s="1"/>
      <c r="P239" s="1">
        <v>0</v>
      </c>
      <c r="Q239" s="80" t="s">
        <v>371</v>
      </c>
      <c r="R239" s="5"/>
      <c r="S239" s="1"/>
      <c r="T239" s="1">
        <v>0</v>
      </c>
      <c r="U239" s="1">
        <v>0</v>
      </c>
      <c r="V239" s="16"/>
      <c r="W239" s="1"/>
      <c r="X239" s="1">
        <v>0</v>
      </c>
      <c r="Y239" s="2">
        <v>19.100000000000001</v>
      </c>
      <c r="Z239" s="2">
        <v>0</v>
      </c>
      <c r="AA239" s="1">
        <v>0</v>
      </c>
      <c r="AB239" s="1">
        <v>0</v>
      </c>
      <c r="AC239" s="1">
        <v>1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</row>
    <row r="240" spans="1:66" ht="18" hidden="1">
      <c r="A240" s="1">
        <v>307</v>
      </c>
      <c r="B240" s="1" t="s">
        <v>296</v>
      </c>
      <c r="C240" s="1">
        <v>10</v>
      </c>
      <c r="D240" s="1">
        <v>285</v>
      </c>
      <c r="E240" s="1" t="s">
        <v>64</v>
      </c>
      <c r="F240" s="1">
        <v>285</v>
      </c>
      <c r="G240" s="1" t="s">
        <v>64</v>
      </c>
      <c r="H240" s="1">
        <v>79.13</v>
      </c>
      <c r="I240" s="4">
        <v>791.3</v>
      </c>
      <c r="J240" s="11">
        <f t="shared" si="1"/>
        <v>0</v>
      </c>
      <c r="K240" s="11">
        <f t="shared" si="2"/>
        <v>0</v>
      </c>
      <c r="L240" s="1">
        <v>0</v>
      </c>
      <c r="M240" s="1">
        <v>0</v>
      </c>
      <c r="N240" s="16"/>
      <c r="O240" s="1"/>
      <c r="P240" s="1">
        <v>0</v>
      </c>
      <c r="Q240" s="80" t="s">
        <v>371</v>
      </c>
      <c r="R240" s="5"/>
      <c r="S240" s="1"/>
      <c r="T240" s="1">
        <v>0</v>
      </c>
      <c r="U240" s="1">
        <v>0</v>
      </c>
      <c r="V240" s="16"/>
      <c r="W240" s="1"/>
      <c r="X240" s="1">
        <v>0</v>
      </c>
      <c r="Y240" s="2">
        <v>0</v>
      </c>
      <c r="Z240" s="2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</row>
    <row r="241" spans="1:66" ht="18" hidden="1">
      <c r="A241" s="1">
        <v>44289</v>
      </c>
      <c r="B241" s="1" t="s">
        <v>298</v>
      </c>
      <c r="C241" s="1">
        <v>16</v>
      </c>
      <c r="D241" s="1">
        <v>285</v>
      </c>
      <c r="E241" s="1" t="s">
        <v>64</v>
      </c>
      <c r="F241" s="1">
        <v>285</v>
      </c>
      <c r="G241" s="1" t="s">
        <v>64</v>
      </c>
      <c r="H241" s="1">
        <v>54.11</v>
      </c>
      <c r="I241" s="4">
        <v>865.76</v>
      </c>
      <c r="J241" s="11">
        <f t="shared" si="1"/>
        <v>0</v>
      </c>
      <c r="K241" s="11">
        <f t="shared" si="2"/>
        <v>0</v>
      </c>
      <c r="L241" s="1">
        <v>0</v>
      </c>
      <c r="M241" s="1">
        <v>0</v>
      </c>
      <c r="N241" s="16"/>
      <c r="O241" s="1"/>
      <c r="P241" s="1">
        <v>0</v>
      </c>
      <c r="Q241" s="80" t="s">
        <v>371</v>
      </c>
      <c r="R241" s="5"/>
      <c r="S241" s="1"/>
      <c r="T241" s="1">
        <v>0</v>
      </c>
      <c r="U241" s="1">
        <v>0</v>
      </c>
      <c r="V241" s="16"/>
      <c r="W241" s="1"/>
      <c r="X241" s="1">
        <v>0</v>
      </c>
      <c r="Y241" s="2">
        <v>0</v>
      </c>
      <c r="Z241" s="2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</row>
    <row r="242" spans="1:66" ht="18" hidden="1">
      <c r="A242" s="1">
        <v>44290</v>
      </c>
      <c r="B242" s="1" t="s">
        <v>299</v>
      </c>
      <c r="C242" s="1">
        <v>16</v>
      </c>
      <c r="D242" s="1">
        <v>285</v>
      </c>
      <c r="E242" s="1" t="s">
        <v>64</v>
      </c>
      <c r="F242" s="1">
        <v>285</v>
      </c>
      <c r="G242" s="1" t="s">
        <v>64</v>
      </c>
      <c r="H242" s="1">
        <v>53.03</v>
      </c>
      <c r="I242" s="4">
        <v>848.48</v>
      </c>
      <c r="J242" s="11">
        <f t="shared" si="1"/>
        <v>0</v>
      </c>
      <c r="K242" s="11">
        <f t="shared" si="2"/>
        <v>0</v>
      </c>
      <c r="L242" s="1">
        <v>0</v>
      </c>
      <c r="M242" s="1">
        <v>0</v>
      </c>
      <c r="N242" s="16"/>
      <c r="O242" s="1"/>
      <c r="P242" s="1">
        <v>0</v>
      </c>
      <c r="Q242" s="80" t="s">
        <v>371</v>
      </c>
      <c r="R242" s="5"/>
      <c r="S242" s="1"/>
      <c r="T242" s="1">
        <v>0</v>
      </c>
      <c r="U242" s="1">
        <v>0</v>
      </c>
      <c r="V242" s="16"/>
      <c r="W242" s="1"/>
      <c r="X242" s="1">
        <v>0</v>
      </c>
      <c r="Y242" s="2">
        <v>0</v>
      </c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</row>
    <row r="243" spans="1:66" ht="18" hidden="1">
      <c r="A243" s="1">
        <v>44401</v>
      </c>
      <c r="B243" s="1" t="s">
        <v>300</v>
      </c>
      <c r="C243" s="1">
        <v>16</v>
      </c>
      <c r="D243" s="1">
        <v>285</v>
      </c>
      <c r="E243" s="1" t="s">
        <v>64</v>
      </c>
      <c r="F243" s="1">
        <v>285</v>
      </c>
      <c r="G243" s="1" t="s">
        <v>64</v>
      </c>
      <c r="H243" s="1">
        <v>54.11</v>
      </c>
      <c r="I243" s="4">
        <v>865.76</v>
      </c>
      <c r="J243" s="11">
        <f t="shared" si="1"/>
        <v>0</v>
      </c>
      <c r="K243" s="11">
        <f t="shared" si="2"/>
        <v>0</v>
      </c>
      <c r="L243" s="1">
        <v>0</v>
      </c>
      <c r="M243" s="1">
        <v>0</v>
      </c>
      <c r="N243" s="16"/>
      <c r="O243" s="1"/>
      <c r="P243" s="1">
        <v>0</v>
      </c>
      <c r="Q243" s="80" t="s">
        <v>371</v>
      </c>
      <c r="R243" s="5"/>
      <c r="S243" s="1"/>
      <c r="T243" s="1">
        <v>0</v>
      </c>
      <c r="U243" s="1">
        <v>0</v>
      </c>
      <c r="V243" s="16"/>
      <c r="W243" s="1"/>
      <c r="X243" s="1">
        <v>0</v>
      </c>
      <c r="Y243" s="2">
        <v>0</v>
      </c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</row>
    <row r="244" spans="1:66" ht="18" hidden="1">
      <c r="A244" s="1">
        <v>70057</v>
      </c>
      <c r="B244" s="1" t="s">
        <v>303</v>
      </c>
      <c r="C244" s="1">
        <v>6</v>
      </c>
      <c r="D244" s="1">
        <v>285</v>
      </c>
      <c r="E244" s="1" t="s">
        <v>64</v>
      </c>
      <c r="F244" s="1">
        <v>998</v>
      </c>
      <c r="G244" s="1" t="s">
        <v>266</v>
      </c>
      <c r="H244" s="1">
        <v>138.214</v>
      </c>
      <c r="I244" s="4">
        <v>829.28399999999999</v>
      </c>
      <c r="J244" s="11">
        <f t="shared" si="1"/>
        <v>0</v>
      </c>
      <c r="K244" s="11">
        <f t="shared" si="2"/>
        <v>0</v>
      </c>
      <c r="L244" s="1">
        <v>0</v>
      </c>
      <c r="M244" s="1">
        <v>0</v>
      </c>
      <c r="N244" s="16"/>
      <c r="O244" s="1"/>
      <c r="P244" s="1">
        <v>0</v>
      </c>
      <c r="Q244" s="80" t="s">
        <v>371</v>
      </c>
      <c r="R244" s="5"/>
      <c r="S244" s="1"/>
      <c r="T244" s="1">
        <v>0</v>
      </c>
      <c r="U244" s="1">
        <v>0</v>
      </c>
      <c r="V244" s="16"/>
      <c r="W244" s="1"/>
      <c r="X244" s="1">
        <v>0</v>
      </c>
      <c r="Y244" s="2">
        <v>0</v>
      </c>
      <c r="Z244" s="2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</row>
    <row r="245" spans="1:66" ht="18" hidden="1">
      <c r="A245" s="1">
        <v>70059</v>
      </c>
      <c r="B245" s="1" t="s">
        <v>304</v>
      </c>
      <c r="C245" s="1">
        <v>24</v>
      </c>
      <c r="D245" s="1">
        <v>285</v>
      </c>
      <c r="E245" s="1" t="s">
        <v>64</v>
      </c>
      <c r="F245" s="1">
        <v>998</v>
      </c>
      <c r="G245" s="1" t="s">
        <v>266</v>
      </c>
      <c r="H245" s="1">
        <v>42.78</v>
      </c>
      <c r="I245" s="4">
        <v>1026.72</v>
      </c>
      <c r="J245" s="11">
        <f t="shared" si="1"/>
        <v>0</v>
      </c>
      <c r="K245" s="11">
        <f t="shared" si="2"/>
        <v>0</v>
      </c>
      <c r="L245" s="1">
        <v>0</v>
      </c>
      <c r="M245" s="1">
        <v>0</v>
      </c>
      <c r="N245" s="16"/>
      <c r="O245" s="1"/>
      <c r="P245" s="1">
        <v>0</v>
      </c>
      <c r="Q245" s="80" t="s">
        <v>371</v>
      </c>
      <c r="R245" s="5"/>
      <c r="S245" s="1"/>
      <c r="T245" s="1">
        <v>0</v>
      </c>
      <c r="U245" s="1">
        <v>0</v>
      </c>
      <c r="V245" s="16"/>
      <c r="W245" s="1"/>
      <c r="X245" s="1">
        <v>0</v>
      </c>
      <c r="Y245" s="2">
        <v>0</v>
      </c>
      <c r="Z245" s="2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</row>
    <row r="246" spans="1:66" ht="18" hidden="1">
      <c r="A246" s="1">
        <v>70107</v>
      </c>
      <c r="B246" s="1" t="s">
        <v>97</v>
      </c>
      <c r="C246" s="1">
        <v>40</v>
      </c>
      <c r="D246" s="1">
        <v>285</v>
      </c>
      <c r="E246" s="1" t="s">
        <v>64</v>
      </c>
      <c r="F246" s="1">
        <v>28</v>
      </c>
      <c r="G246" s="1" t="s">
        <v>98</v>
      </c>
      <c r="H246" s="1">
        <v>24.054400000000001</v>
      </c>
      <c r="I246" s="4">
        <v>962.17600000000004</v>
      </c>
      <c r="J246" s="11">
        <f t="shared" si="1"/>
        <v>0</v>
      </c>
      <c r="K246" s="11">
        <f t="shared" si="2"/>
        <v>0</v>
      </c>
      <c r="L246" s="1">
        <v>0</v>
      </c>
      <c r="M246" s="1">
        <v>0</v>
      </c>
      <c r="N246" s="16"/>
      <c r="O246" s="1"/>
      <c r="P246" s="1">
        <v>0</v>
      </c>
      <c r="Q246" s="80" t="s">
        <v>371</v>
      </c>
      <c r="R246" s="5"/>
      <c r="S246" s="1"/>
      <c r="T246" s="1">
        <v>0</v>
      </c>
      <c r="U246" s="1">
        <v>0</v>
      </c>
      <c r="V246" s="16"/>
      <c r="W246" s="1"/>
      <c r="X246" s="1">
        <v>0</v>
      </c>
      <c r="Y246" s="2">
        <v>0</v>
      </c>
      <c r="Z246" s="2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</row>
    <row r="247" spans="1:66" ht="18" hidden="1">
      <c r="A247" s="1">
        <v>70108</v>
      </c>
      <c r="B247" s="1" t="s">
        <v>295</v>
      </c>
      <c r="C247" s="1">
        <v>70</v>
      </c>
      <c r="D247" s="1">
        <v>285</v>
      </c>
      <c r="E247" s="1" t="s">
        <v>64</v>
      </c>
      <c r="F247" s="1">
        <v>28</v>
      </c>
      <c r="G247" s="1" t="s">
        <v>98</v>
      </c>
      <c r="H247" s="1">
        <v>13.911099999999999</v>
      </c>
      <c r="I247" s="4">
        <v>973.77700000000004</v>
      </c>
      <c r="J247" s="11">
        <f t="shared" si="1"/>
        <v>0</v>
      </c>
      <c r="K247" s="11">
        <f t="shared" si="2"/>
        <v>0</v>
      </c>
      <c r="L247" s="1">
        <v>0</v>
      </c>
      <c r="M247" s="1">
        <v>0</v>
      </c>
      <c r="N247" s="16"/>
      <c r="O247" s="1"/>
      <c r="P247" s="1">
        <v>0</v>
      </c>
      <c r="Q247" s="79">
        <v>0.01</v>
      </c>
      <c r="R247" s="5"/>
      <c r="S247" s="1"/>
      <c r="T247" s="1">
        <v>0</v>
      </c>
      <c r="U247" s="1">
        <v>0</v>
      </c>
      <c r="V247" s="16"/>
      <c r="W247" s="1"/>
      <c r="X247" s="1">
        <v>0</v>
      </c>
      <c r="Y247" s="2">
        <v>0</v>
      </c>
      <c r="Z247" s="2">
        <v>27.82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1</v>
      </c>
      <c r="AZ247" s="1">
        <v>0</v>
      </c>
      <c r="BA247" s="1">
        <v>0</v>
      </c>
      <c r="BB247" s="1">
        <v>0</v>
      </c>
      <c r="BC247" s="1">
        <v>0</v>
      </c>
      <c r="BD247" s="1">
        <v>1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</row>
    <row r="248" spans="1:66" ht="18" hidden="1">
      <c r="A248" s="1">
        <v>70118</v>
      </c>
      <c r="B248" s="1" t="s">
        <v>310</v>
      </c>
      <c r="C248" s="1">
        <v>25</v>
      </c>
      <c r="D248" s="1">
        <v>285</v>
      </c>
      <c r="E248" s="1" t="s">
        <v>64</v>
      </c>
      <c r="F248" s="1">
        <v>558</v>
      </c>
      <c r="G248" s="1" t="s">
        <v>67</v>
      </c>
      <c r="H248" s="1">
        <v>74.86</v>
      </c>
      <c r="I248" s="4">
        <v>1871.5</v>
      </c>
      <c r="J248" s="11">
        <f t="shared" si="1"/>
        <v>0</v>
      </c>
      <c r="K248" s="11">
        <f t="shared" si="2"/>
        <v>0</v>
      </c>
      <c r="L248" s="1">
        <v>0</v>
      </c>
      <c r="M248" s="1">
        <v>0</v>
      </c>
      <c r="N248" s="16"/>
      <c r="O248" s="1"/>
      <c r="P248" s="1">
        <v>0</v>
      </c>
      <c r="Q248" s="80" t="s">
        <v>371</v>
      </c>
      <c r="R248" s="5"/>
      <c r="S248" s="1"/>
      <c r="T248" s="1">
        <v>0</v>
      </c>
      <c r="U248" s="1">
        <v>0</v>
      </c>
      <c r="V248" s="16"/>
      <c r="W248" s="1"/>
      <c r="X248" s="1">
        <v>0</v>
      </c>
      <c r="Y248" s="2">
        <v>0</v>
      </c>
      <c r="Z248" s="2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</row>
    <row r="249" spans="1:66" ht="18" hidden="1">
      <c r="A249" s="1">
        <v>70190</v>
      </c>
      <c r="B249" s="1" t="s">
        <v>322</v>
      </c>
      <c r="C249" s="1">
        <v>12</v>
      </c>
      <c r="D249" s="1">
        <v>285</v>
      </c>
      <c r="E249" s="1" t="s">
        <v>64</v>
      </c>
      <c r="F249" s="1">
        <v>558</v>
      </c>
      <c r="G249" s="1" t="s">
        <v>67</v>
      </c>
      <c r="H249" s="1">
        <v>36.630000000000003</v>
      </c>
      <c r="I249" s="4">
        <v>439.56</v>
      </c>
      <c r="J249" s="11">
        <f t="shared" si="1"/>
        <v>0</v>
      </c>
      <c r="K249" s="11">
        <f t="shared" si="2"/>
        <v>0</v>
      </c>
      <c r="L249" s="1">
        <v>0</v>
      </c>
      <c r="M249" s="1">
        <v>0</v>
      </c>
      <c r="N249" s="16"/>
      <c r="O249" s="1"/>
      <c r="P249" s="1">
        <v>0</v>
      </c>
      <c r="Q249" s="80" t="s">
        <v>371</v>
      </c>
      <c r="R249" s="5"/>
      <c r="S249" s="1"/>
      <c r="T249" s="1">
        <v>0</v>
      </c>
      <c r="U249" s="1">
        <v>0</v>
      </c>
      <c r="V249" s="16"/>
      <c r="W249" s="1"/>
      <c r="X249" s="1">
        <v>0</v>
      </c>
      <c r="Y249" s="2">
        <v>0</v>
      </c>
      <c r="Z249" s="2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</row>
    <row r="250" spans="1:66" ht="18" hidden="1">
      <c r="A250" s="1">
        <v>70193</v>
      </c>
      <c r="B250" s="1" t="s">
        <v>324</v>
      </c>
      <c r="C250" s="1">
        <v>10</v>
      </c>
      <c r="D250" s="1">
        <v>285</v>
      </c>
      <c r="E250" s="1" t="s">
        <v>64</v>
      </c>
      <c r="F250" s="1">
        <v>588</v>
      </c>
      <c r="G250" s="1" t="s">
        <v>146</v>
      </c>
      <c r="H250" s="1">
        <v>79.13</v>
      </c>
      <c r="I250" s="4">
        <v>791.3</v>
      </c>
      <c r="J250" s="11">
        <f t="shared" si="1"/>
        <v>0</v>
      </c>
      <c r="K250" s="11">
        <f t="shared" si="2"/>
        <v>0</v>
      </c>
      <c r="L250" s="1">
        <v>0</v>
      </c>
      <c r="M250" s="1">
        <v>0</v>
      </c>
      <c r="N250" s="16"/>
      <c r="O250" s="1"/>
      <c r="P250" s="1">
        <v>0</v>
      </c>
      <c r="Q250" s="80" t="s">
        <v>371</v>
      </c>
      <c r="R250" s="5"/>
      <c r="S250" s="1"/>
      <c r="T250" s="1">
        <v>0</v>
      </c>
      <c r="U250" s="1">
        <v>0</v>
      </c>
      <c r="V250" s="16"/>
      <c r="W250" s="1"/>
      <c r="X250" s="1">
        <v>0</v>
      </c>
      <c r="Y250" s="2">
        <v>0</v>
      </c>
      <c r="Z250" s="2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</row>
    <row r="251" spans="1:66" ht="18" hidden="1">
      <c r="A251" s="1">
        <v>70194</v>
      </c>
      <c r="B251" s="1" t="s">
        <v>325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1">
        <v>79.13</v>
      </c>
      <c r="I251" s="4">
        <v>791.3</v>
      </c>
      <c r="J251" s="11">
        <f t="shared" si="1"/>
        <v>0</v>
      </c>
      <c r="K251" s="11">
        <f t="shared" si="2"/>
        <v>0</v>
      </c>
      <c r="L251" s="1">
        <v>0</v>
      </c>
      <c r="M251" s="1">
        <v>0</v>
      </c>
      <c r="N251" s="16"/>
      <c r="O251" s="1"/>
      <c r="P251" s="1">
        <v>0</v>
      </c>
      <c r="Q251" s="80" t="s">
        <v>371</v>
      </c>
      <c r="R251" s="5"/>
      <c r="S251" s="1"/>
      <c r="T251" s="1">
        <v>0</v>
      </c>
      <c r="U251" s="1">
        <v>0</v>
      </c>
      <c r="V251" s="16"/>
      <c r="W251" s="1"/>
      <c r="X251" s="1">
        <v>0</v>
      </c>
      <c r="Y251" s="2">
        <v>0</v>
      </c>
      <c r="Z251" s="2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</row>
    <row r="252" spans="1:66" ht="18" hidden="1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1">
        <v>36.630000000000003</v>
      </c>
      <c r="I252" s="4">
        <v>439.56</v>
      </c>
      <c r="J252" s="11">
        <f t="shared" si="1"/>
        <v>0</v>
      </c>
      <c r="K252" s="11">
        <f t="shared" si="2"/>
        <v>0</v>
      </c>
      <c r="L252" s="1">
        <v>0</v>
      </c>
      <c r="M252" s="1">
        <v>0</v>
      </c>
      <c r="N252" s="16"/>
      <c r="O252" s="1"/>
      <c r="P252" s="1">
        <v>0</v>
      </c>
      <c r="Q252" s="80" t="s">
        <v>371</v>
      </c>
      <c r="R252" s="5"/>
      <c r="S252" s="1"/>
      <c r="T252" s="1">
        <v>0</v>
      </c>
      <c r="U252" s="1">
        <v>0</v>
      </c>
      <c r="V252" s="16"/>
      <c r="W252" s="1"/>
      <c r="X252" s="1">
        <v>0</v>
      </c>
      <c r="Y252" s="2">
        <v>0</v>
      </c>
      <c r="Z252" s="2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</row>
    <row r="253" spans="1:66" ht="18" hidden="1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1">
        <v>36.93</v>
      </c>
      <c r="I253" s="4">
        <v>443.16</v>
      </c>
      <c r="J253" s="11">
        <f t="shared" si="1"/>
        <v>0</v>
      </c>
      <c r="K253" s="11">
        <f t="shared" si="2"/>
        <v>0</v>
      </c>
      <c r="L253" s="1">
        <v>0</v>
      </c>
      <c r="M253" s="1">
        <v>0</v>
      </c>
      <c r="N253" s="16"/>
      <c r="O253" s="1"/>
      <c r="P253" s="1">
        <v>0</v>
      </c>
      <c r="Q253" s="80" t="s">
        <v>371</v>
      </c>
      <c r="R253" s="5"/>
      <c r="S253" s="1"/>
      <c r="T253" s="1">
        <v>0</v>
      </c>
      <c r="U253" s="1">
        <v>0</v>
      </c>
      <c r="V253" s="16"/>
      <c r="W253" s="1"/>
      <c r="X253" s="1">
        <v>0</v>
      </c>
      <c r="Y253" s="2">
        <v>0</v>
      </c>
      <c r="Z253" s="2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</row>
    <row r="254" spans="1:66" ht="18" hidden="1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1">
        <v>36.630000000000003</v>
      </c>
      <c r="I254" s="4">
        <v>439.56</v>
      </c>
      <c r="J254" s="11">
        <f t="shared" si="1"/>
        <v>0</v>
      </c>
      <c r="K254" s="11">
        <f t="shared" si="2"/>
        <v>0</v>
      </c>
      <c r="L254" s="1">
        <v>0</v>
      </c>
      <c r="M254" s="1">
        <v>0</v>
      </c>
      <c r="N254" s="16"/>
      <c r="O254" s="1"/>
      <c r="P254" s="1">
        <v>0</v>
      </c>
      <c r="Q254" s="80" t="s">
        <v>371</v>
      </c>
      <c r="R254" s="5"/>
      <c r="S254" s="1"/>
      <c r="T254" s="1">
        <v>0</v>
      </c>
      <c r="U254" s="1">
        <v>0</v>
      </c>
      <c r="V254" s="16"/>
      <c r="W254" s="1"/>
      <c r="X254" s="1">
        <v>0</v>
      </c>
      <c r="Y254" s="2">
        <v>0</v>
      </c>
      <c r="Z254" s="2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</row>
    <row r="255" spans="1:66" ht="18" hidden="1">
      <c r="A255" s="1">
        <v>70247</v>
      </c>
      <c r="B255" s="1" t="s">
        <v>332</v>
      </c>
      <c r="C255" s="1">
        <v>320</v>
      </c>
      <c r="D255" s="1">
        <v>285</v>
      </c>
      <c r="E255" s="1" t="s">
        <v>64</v>
      </c>
      <c r="F255" s="1">
        <v>1</v>
      </c>
      <c r="G255" s="1" t="s">
        <v>312</v>
      </c>
      <c r="H255" s="1">
        <v>5.3968999999999996</v>
      </c>
      <c r="I255" s="4">
        <v>1727.008</v>
      </c>
      <c r="J255" s="11">
        <f t="shared" si="1"/>
        <v>0</v>
      </c>
      <c r="K255" s="11">
        <f t="shared" si="2"/>
        <v>0</v>
      </c>
      <c r="L255" s="1">
        <v>0</v>
      </c>
      <c r="M255" s="1">
        <v>0</v>
      </c>
      <c r="N255" s="16"/>
      <c r="O255" s="1"/>
      <c r="P255" s="1">
        <v>0</v>
      </c>
      <c r="Q255" s="80" t="s">
        <v>371</v>
      </c>
      <c r="R255" s="5"/>
      <c r="S255" s="1"/>
      <c r="T255" s="1">
        <v>0</v>
      </c>
      <c r="U255" s="1">
        <v>0</v>
      </c>
      <c r="V255" s="16"/>
      <c r="W255" s="1"/>
      <c r="X255" s="1">
        <v>0</v>
      </c>
      <c r="Y255" s="2">
        <v>0</v>
      </c>
      <c r="Z255" s="2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</row>
    <row r="256" spans="1:66" ht="18" hidden="1">
      <c r="A256" s="1">
        <v>70248</v>
      </c>
      <c r="B256" s="1" t="s">
        <v>333</v>
      </c>
      <c r="C256" s="1">
        <v>20</v>
      </c>
      <c r="D256" s="1">
        <v>285</v>
      </c>
      <c r="E256" s="1" t="s">
        <v>64</v>
      </c>
      <c r="F256" s="1">
        <v>998</v>
      </c>
      <c r="G256" s="1" t="s">
        <v>266</v>
      </c>
      <c r="H256" s="1">
        <v>39.17</v>
      </c>
      <c r="I256" s="4">
        <v>783.4</v>
      </c>
      <c r="J256" s="11">
        <f t="shared" si="1"/>
        <v>0</v>
      </c>
      <c r="K256" s="11">
        <f t="shared" si="2"/>
        <v>0</v>
      </c>
      <c r="L256" s="1">
        <v>0</v>
      </c>
      <c r="M256" s="1">
        <v>0</v>
      </c>
      <c r="N256" s="16"/>
      <c r="O256" s="1"/>
      <c r="P256" s="1">
        <v>0</v>
      </c>
      <c r="Q256" s="80" t="s">
        <v>371</v>
      </c>
      <c r="R256" s="5"/>
      <c r="S256" s="1"/>
      <c r="T256" s="1">
        <v>0</v>
      </c>
      <c r="U256" s="1">
        <v>0</v>
      </c>
      <c r="V256" s="16"/>
      <c r="W256" s="1"/>
      <c r="X256" s="1">
        <v>0</v>
      </c>
      <c r="Y256" s="2">
        <v>0</v>
      </c>
      <c r="Z256" s="2">
        <v>39.17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1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</row>
    <row r="257" spans="1:66" ht="18" hidden="1">
      <c r="A257" s="1">
        <v>70317</v>
      </c>
      <c r="B257" s="1" t="s">
        <v>337</v>
      </c>
      <c r="C257" s="1">
        <v>20</v>
      </c>
      <c r="D257" s="1">
        <v>285</v>
      </c>
      <c r="E257" s="1" t="s">
        <v>64</v>
      </c>
      <c r="F257" s="1">
        <v>558</v>
      </c>
      <c r="G257" s="1" t="s">
        <v>67</v>
      </c>
      <c r="H257" s="1">
        <v>30.66</v>
      </c>
      <c r="I257" s="4">
        <v>613.20000000000005</v>
      </c>
      <c r="J257" s="11">
        <f t="shared" si="1"/>
        <v>0</v>
      </c>
      <c r="K257" s="11">
        <f t="shared" si="2"/>
        <v>0</v>
      </c>
      <c r="L257" s="1">
        <v>0</v>
      </c>
      <c r="M257" s="1">
        <v>0</v>
      </c>
      <c r="N257" s="16"/>
      <c r="O257" s="1"/>
      <c r="P257" s="1">
        <v>0</v>
      </c>
      <c r="Q257" s="80" t="s">
        <v>371</v>
      </c>
      <c r="R257" s="5"/>
      <c r="S257" s="1"/>
      <c r="T257" s="1">
        <v>0</v>
      </c>
      <c r="U257" s="1">
        <v>0</v>
      </c>
      <c r="V257" s="16"/>
      <c r="W257" s="1"/>
      <c r="X257" s="1">
        <v>0</v>
      </c>
      <c r="Y257" s="2">
        <v>0</v>
      </c>
      <c r="Z257" s="2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</row>
    <row r="258" spans="1:66" ht="18" hidden="1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1">
        <v>38.04</v>
      </c>
      <c r="I258" s="4">
        <v>760.8</v>
      </c>
      <c r="J258" s="11">
        <f t="shared" si="1"/>
        <v>0</v>
      </c>
      <c r="K258" s="11">
        <f t="shared" si="2"/>
        <v>0</v>
      </c>
      <c r="L258" s="1">
        <v>0</v>
      </c>
      <c r="M258" s="1">
        <v>0</v>
      </c>
      <c r="N258" s="16"/>
      <c r="O258" s="1"/>
      <c r="P258" s="1">
        <v>0</v>
      </c>
      <c r="Q258" s="80" t="s">
        <v>371</v>
      </c>
      <c r="R258" s="5"/>
      <c r="S258" s="1"/>
      <c r="T258" s="1">
        <v>0</v>
      </c>
      <c r="U258" s="1">
        <v>0</v>
      </c>
      <c r="V258" s="16"/>
      <c r="W258" s="1"/>
      <c r="X258" s="1">
        <v>0</v>
      </c>
      <c r="Y258" s="2">
        <v>0</v>
      </c>
      <c r="Z258" s="2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</row>
    <row r="259" spans="1:66" ht="18" hidden="1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1">
        <v>84.22</v>
      </c>
      <c r="I259" s="4">
        <v>1010.64</v>
      </c>
      <c r="J259" s="11">
        <f t="shared" si="1"/>
        <v>0</v>
      </c>
      <c r="K259" s="11">
        <f t="shared" si="2"/>
        <v>0</v>
      </c>
      <c r="L259" s="1">
        <v>0</v>
      </c>
      <c r="M259" s="1">
        <v>0</v>
      </c>
      <c r="N259" s="16"/>
      <c r="O259" s="1"/>
      <c r="P259" s="1">
        <v>0</v>
      </c>
      <c r="Q259" s="80" t="s">
        <v>371</v>
      </c>
      <c r="R259" s="5"/>
      <c r="S259" s="1"/>
      <c r="T259" s="1">
        <v>0</v>
      </c>
      <c r="U259" s="1">
        <v>0</v>
      </c>
      <c r="V259" s="16"/>
      <c r="W259" s="1"/>
      <c r="X259" s="1">
        <v>0</v>
      </c>
      <c r="Y259" s="2">
        <v>0</v>
      </c>
      <c r="Z259" s="2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</row>
    <row r="260" spans="1:66" ht="18" hidden="1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1">
        <v>36.630000000000003</v>
      </c>
      <c r="I260" s="4">
        <v>439.56</v>
      </c>
      <c r="J260" s="11">
        <f t="shared" si="1"/>
        <v>0</v>
      </c>
      <c r="K260" s="11">
        <f t="shared" si="2"/>
        <v>0</v>
      </c>
      <c r="L260" s="1">
        <v>0</v>
      </c>
      <c r="M260" s="1">
        <v>0</v>
      </c>
      <c r="N260" s="16"/>
      <c r="O260" s="1"/>
      <c r="P260" s="1">
        <v>0</v>
      </c>
      <c r="Q260" s="80" t="s">
        <v>371</v>
      </c>
      <c r="R260" s="5"/>
      <c r="S260" s="1"/>
      <c r="T260" s="1">
        <v>0</v>
      </c>
      <c r="U260" s="1">
        <v>0</v>
      </c>
      <c r="V260" s="16"/>
      <c r="W260" s="1"/>
      <c r="X260" s="1">
        <v>0</v>
      </c>
      <c r="Y260" s="2">
        <v>0</v>
      </c>
      <c r="Z260" s="2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</row>
    <row r="261" spans="1:66" ht="18" hidden="1">
      <c r="A261" s="1">
        <v>70411</v>
      </c>
      <c r="B261" s="1" t="s">
        <v>346</v>
      </c>
      <c r="C261" s="1">
        <v>16</v>
      </c>
      <c r="D261" s="1">
        <v>285</v>
      </c>
      <c r="E261" s="1" t="s">
        <v>64</v>
      </c>
      <c r="F261" s="1">
        <v>387</v>
      </c>
      <c r="G261" s="1" t="s">
        <v>94</v>
      </c>
      <c r="H261" s="1">
        <v>49.1</v>
      </c>
      <c r="I261" s="4">
        <v>785.6</v>
      </c>
      <c r="J261" s="11">
        <f t="shared" si="1"/>
        <v>0</v>
      </c>
      <c r="K261" s="11">
        <f t="shared" si="2"/>
        <v>0</v>
      </c>
      <c r="L261" s="1">
        <v>0</v>
      </c>
      <c r="M261" s="1">
        <v>0</v>
      </c>
      <c r="N261" s="16"/>
      <c r="O261" s="1"/>
      <c r="P261" s="1">
        <v>0</v>
      </c>
      <c r="Q261" s="80" t="s">
        <v>371</v>
      </c>
      <c r="R261" s="5"/>
      <c r="S261" s="1"/>
      <c r="T261" s="1">
        <v>0</v>
      </c>
      <c r="U261" s="1">
        <v>0</v>
      </c>
      <c r="V261" s="16"/>
      <c r="W261" s="1"/>
      <c r="X261" s="1">
        <v>0</v>
      </c>
      <c r="Y261" s="2">
        <v>0</v>
      </c>
      <c r="Z261" s="2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</row>
    <row r="262" spans="1:66" ht="18" hidden="1">
      <c r="A262" s="1">
        <v>70412</v>
      </c>
      <c r="B262" s="1" t="s">
        <v>347</v>
      </c>
      <c r="C262" s="1">
        <v>16</v>
      </c>
      <c r="D262" s="1">
        <v>285</v>
      </c>
      <c r="E262" s="1" t="s">
        <v>64</v>
      </c>
      <c r="F262" s="1">
        <v>387</v>
      </c>
      <c r="G262" s="1" t="s">
        <v>94</v>
      </c>
      <c r="H262" s="1">
        <v>19.100000000000001</v>
      </c>
      <c r="I262" s="4">
        <v>305.60000000000002</v>
      </c>
      <c r="J262" s="11">
        <f t="shared" si="1"/>
        <v>0</v>
      </c>
      <c r="K262" s="11">
        <f t="shared" si="2"/>
        <v>0</v>
      </c>
      <c r="L262" s="1">
        <v>0</v>
      </c>
      <c r="M262" s="1">
        <v>0</v>
      </c>
      <c r="N262" s="16"/>
      <c r="O262" s="1"/>
      <c r="P262" s="1">
        <v>0</v>
      </c>
      <c r="Q262" s="80" t="s">
        <v>371</v>
      </c>
      <c r="R262" s="5"/>
      <c r="S262" s="1"/>
      <c r="T262" s="1">
        <v>0</v>
      </c>
      <c r="U262" s="1">
        <v>0</v>
      </c>
      <c r="V262" s="16"/>
      <c r="W262" s="1"/>
      <c r="X262" s="1">
        <v>0</v>
      </c>
      <c r="Y262" s="2">
        <v>0</v>
      </c>
      <c r="Z262" s="2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</row>
    <row r="263" spans="1:66" ht="18" hidden="1">
      <c r="A263" s="1">
        <v>70506</v>
      </c>
      <c r="B263" s="1" t="s">
        <v>351</v>
      </c>
      <c r="C263" s="1">
        <v>1</v>
      </c>
      <c r="D263" s="1">
        <v>285</v>
      </c>
      <c r="E263" s="1" t="s">
        <v>64</v>
      </c>
      <c r="F263" s="1">
        <v>285</v>
      </c>
      <c r="G263" s="1" t="s">
        <v>64</v>
      </c>
      <c r="H263" s="1">
        <v>979.59</v>
      </c>
      <c r="I263" s="4">
        <v>979.59</v>
      </c>
      <c r="J263" s="11">
        <f t="shared" si="1"/>
        <v>0</v>
      </c>
      <c r="K263" s="11">
        <f t="shared" si="2"/>
        <v>0</v>
      </c>
      <c r="L263" s="1">
        <v>0</v>
      </c>
      <c r="M263" s="1">
        <v>0</v>
      </c>
      <c r="N263" s="16">
        <f t="shared" ref="N263:N288" si="3">L263*0.8-M263</f>
        <v>0</v>
      </c>
      <c r="O263" s="1"/>
      <c r="P263" s="1">
        <v>0</v>
      </c>
      <c r="Q263" s="80" t="s">
        <v>371</v>
      </c>
      <c r="R263" s="5"/>
      <c r="S263" s="1"/>
      <c r="T263" s="1">
        <v>0</v>
      </c>
      <c r="U263" s="1">
        <v>0</v>
      </c>
      <c r="V263" s="16"/>
      <c r="W263" s="1"/>
      <c r="X263" s="1">
        <v>0</v>
      </c>
      <c r="Y263" s="2">
        <v>0</v>
      </c>
      <c r="Z263" s="2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</row>
    <row r="264" spans="1:66" ht="18" hidden="1">
      <c r="A264" s="1">
        <v>78181</v>
      </c>
      <c r="B264" s="1" t="s">
        <v>357</v>
      </c>
      <c r="C264" s="1">
        <v>40</v>
      </c>
      <c r="D264" s="1">
        <v>285</v>
      </c>
      <c r="E264" s="1" t="s">
        <v>64</v>
      </c>
      <c r="F264" s="1">
        <v>1</v>
      </c>
      <c r="G264" s="1" t="s">
        <v>312</v>
      </c>
      <c r="H264" s="1">
        <v>3.64</v>
      </c>
      <c r="I264" s="4">
        <v>145.6</v>
      </c>
      <c r="J264" s="11">
        <f t="shared" si="1"/>
        <v>0</v>
      </c>
      <c r="K264" s="11">
        <f t="shared" si="2"/>
        <v>0</v>
      </c>
      <c r="L264" s="1">
        <v>0</v>
      </c>
      <c r="M264" s="1">
        <v>0</v>
      </c>
      <c r="N264" s="16">
        <f t="shared" si="3"/>
        <v>0</v>
      </c>
      <c r="O264" s="1"/>
      <c r="P264" s="1">
        <v>0</v>
      </c>
      <c r="Q264" s="80" t="s">
        <v>371</v>
      </c>
      <c r="R264" s="5"/>
      <c r="S264" s="1"/>
      <c r="T264" s="1">
        <v>0</v>
      </c>
      <c r="U264" s="1">
        <v>0</v>
      </c>
      <c r="V264" s="16"/>
      <c r="W264" s="1"/>
      <c r="X264" s="1">
        <v>0</v>
      </c>
      <c r="Y264" s="2">
        <v>0</v>
      </c>
      <c r="Z264" s="2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</row>
    <row r="265" spans="1:66" ht="18" hidden="1">
      <c r="A265" s="1">
        <v>95394</v>
      </c>
      <c r="B265" s="1" t="s">
        <v>359</v>
      </c>
      <c r="C265" s="1">
        <v>10</v>
      </c>
      <c r="D265" s="1">
        <v>285</v>
      </c>
      <c r="E265" s="1" t="s">
        <v>64</v>
      </c>
      <c r="F265" s="1">
        <v>1</v>
      </c>
      <c r="G265" s="1" t="s">
        <v>312</v>
      </c>
      <c r="H265" s="1">
        <v>4</v>
      </c>
      <c r="I265" s="4">
        <v>40</v>
      </c>
      <c r="J265" s="11">
        <f t="shared" si="1"/>
        <v>0</v>
      </c>
      <c r="K265" s="11">
        <f t="shared" si="2"/>
        <v>0</v>
      </c>
      <c r="L265" s="1">
        <v>0</v>
      </c>
      <c r="M265" s="1">
        <v>0</v>
      </c>
      <c r="N265" s="16">
        <f t="shared" si="3"/>
        <v>0</v>
      </c>
      <c r="O265" s="1"/>
      <c r="P265" s="1">
        <v>0</v>
      </c>
      <c r="Q265" s="80" t="s">
        <v>371</v>
      </c>
      <c r="R265" s="5"/>
      <c r="S265" s="1"/>
      <c r="T265" s="1">
        <v>0</v>
      </c>
      <c r="U265" s="1">
        <v>0</v>
      </c>
      <c r="V265" s="16"/>
      <c r="W265" s="1"/>
      <c r="X265" s="1">
        <v>0</v>
      </c>
      <c r="Y265" s="2">
        <v>0</v>
      </c>
      <c r="Z265" s="2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</row>
    <row r="266" spans="1:66" ht="18" hidden="1">
      <c r="A266" s="1">
        <v>95677</v>
      </c>
      <c r="B266" s="1" t="s">
        <v>360</v>
      </c>
      <c r="C266" s="1">
        <v>144</v>
      </c>
      <c r="D266" s="1">
        <v>285</v>
      </c>
      <c r="E266" s="1" t="s">
        <v>64</v>
      </c>
      <c r="F266" s="1">
        <v>1</v>
      </c>
      <c r="G266" s="1" t="s">
        <v>312</v>
      </c>
      <c r="H266" s="1">
        <v>5.8</v>
      </c>
      <c r="I266" s="4">
        <v>835.2</v>
      </c>
      <c r="J266" s="11">
        <f t="shared" si="1"/>
        <v>0</v>
      </c>
      <c r="K266" s="11">
        <f t="shared" si="2"/>
        <v>0</v>
      </c>
      <c r="L266" s="1">
        <v>0</v>
      </c>
      <c r="M266" s="1">
        <v>0</v>
      </c>
      <c r="N266" s="16">
        <f t="shared" si="3"/>
        <v>0</v>
      </c>
      <c r="O266" s="1"/>
      <c r="P266" s="1">
        <v>0</v>
      </c>
      <c r="Q266" s="80" t="s">
        <v>371</v>
      </c>
      <c r="R266" s="5"/>
      <c r="S266" s="1"/>
      <c r="T266" s="1">
        <v>0</v>
      </c>
      <c r="U266" s="1">
        <v>0</v>
      </c>
      <c r="V266" s="16"/>
      <c r="W266" s="1"/>
      <c r="X266" s="1">
        <v>0</v>
      </c>
      <c r="Y266" s="2">
        <v>0</v>
      </c>
      <c r="Z266" s="2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</row>
    <row r="267" spans="1:66" ht="18" hidden="1">
      <c r="A267" s="1">
        <v>99546</v>
      </c>
      <c r="B267" s="1" t="s">
        <v>361</v>
      </c>
      <c r="C267" s="1">
        <v>1</v>
      </c>
      <c r="D267" s="1">
        <v>285</v>
      </c>
      <c r="E267" s="1" t="s">
        <v>64</v>
      </c>
      <c r="F267" s="1">
        <v>285</v>
      </c>
      <c r="G267" s="1" t="s">
        <v>64</v>
      </c>
      <c r="H267" s="1">
        <v>285</v>
      </c>
      <c r="I267" s="4">
        <v>285</v>
      </c>
      <c r="J267" s="11">
        <f t="shared" si="1"/>
        <v>0</v>
      </c>
      <c r="K267" s="11">
        <f t="shared" si="2"/>
        <v>0</v>
      </c>
      <c r="L267" s="1">
        <v>0</v>
      </c>
      <c r="M267" s="1">
        <v>0</v>
      </c>
      <c r="N267" s="16">
        <f t="shared" si="3"/>
        <v>0</v>
      </c>
      <c r="O267" s="1"/>
      <c r="P267" s="1">
        <v>0</v>
      </c>
      <c r="Q267" s="80" t="s">
        <v>371</v>
      </c>
      <c r="R267" s="5"/>
      <c r="S267" s="1"/>
      <c r="T267" s="1">
        <v>0</v>
      </c>
      <c r="U267" s="1">
        <v>0</v>
      </c>
      <c r="V267" s="16"/>
      <c r="W267" s="1"/>
      <c r="X267" s="1">
        <v>0</v>
      </c>
      <c r="Y267" s="2">
        <v>0</v>
      </c>
      <c r="Z267" s="2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</row>
    <row r="268" spans="1:66" ht="18">
      <c r="I268" s="11"/>
      <c r="J268" s="11"/>
      <c r="K268" s="11"/>
      <c r="N268" s="16">
        <f t="shared" si="3"/>
        <v>0</v>
      </c>
      <c r="Q268" s="79"/>
      <c r="R268" s="5"/>
      <c r="V268" s="16"/>
      <c r="Y268" s="17"/>
      <c r="Z268" s="17"/>
    </row>
    <row r="269" spans="1:66" ht="18">
      <c r="I269" s="11"/>
      <c r="J269" s="11"/>
      <c r="K269" s="11"/>
      <c r="N269" s="16">
        <f t="shared" si="3"/>
        <v>0</v>
      </c>
      <c r="Q269" s="79"/>
      <c r="R269" s="5"/>
      <c r="V269" s="16"/>
      <c r="Y269" s="17"/>
      <c r="Z269" s="17"/>
    </row>
    <row r="270" spans="1:66" ht="18">
      <c r="I270" s="11"/>
      <c r="J270" s="11"/>
      <c r="K270" s="11"/>
      <c r="N270" s="16">
        <f t="shared" si="3"/>
        <v>0</v>
      </c>
      <c r="Q270" s="79"/>
      <c r="R270" s="5"/>
      <c r="V270" s="16"/>
      <c r="Y270" s="17"/>
      <c r="Z270" s="17"/>
    </row>
    <row r="271" spans="1:66" ht="18">
      <c r="I271" s="11"/>
      <c r="J271" s="11"/>
      <c r="K271" s="11"/>
      <c r="N271" s="16">
        <f t="shared" si="3"/>
        <v>0</v>
      </c>
      <c r="Q271" s="79"/>
      <c r="R271" s="5"/>
      <c r="V271" s="16"/>
      <c r="Y271" s="17"/>
      <c r="Z271" s="17"/>
    </row>
    <row r="272" spans="1:66" ht="18">
      <c r="I272" s="11"/>
      <c r="J272" s="11"/>
      <c r="K272" s="11"/>
      <c r="N272" s="16">
        <f t="shared" si="3"/>
        <v>0</v>
      </c>
      <c r="Q272" s="79"/>
      <c r="R272" s="5"/>
      <c r="V272" s="16"/>
      <c r="Y272" s="17"/>
      <c r="Z272" s="17"/>
    </row>
    <row r="273" spans="9:26" ht="18">
      <c r="I273" s="11"/>
      <c r="J273" s="11"/>
      <c r="K273" s="11"/>
      <c r="N273" s="16">
        <f t="shared" si="3"/>
        <v>0</v>
      </c>
      <c r="Q273" s="79"/>
      <c r="R273" s="5"/>
      <c r="V273" s="16">
        <f t="shared" ref="V273:V288" si="4">T273*0.8-U273</f>
        <v>0</v>
      </c>
      <c r="Y273" s="17"/>
      <c r="Z273" s="17"/>
    </row>
    <row r="274" spans="9:26" ht="18">
      <c r="I274" s="11"/>
      <c r="J274" s="11"/>
      <c r="K274" s="11"/>
      <c r="N274" s="16">
        <f t="shared" si="3"/>
        <v>0</v>
      </c>
      <c r="Q274" s="79"/>
      <c r="R274" s="5"/>
      <c r="V274" s="16">
        <f t="shared" si="4"/>
        <v>0</v>
      </c>
      <c r="Y274" s="17"/>
      <c r="Z274" s="17"/>
    </row>
    <row r="275" spans="9:26" ht="18">
      <c r="I275" s="11"/>
      <c r="J275" s="11"/>
      <c r="K275" s="11"/>
      <c r="N275" s="16">
        <f t="shared" si="3"/>
        <v>0</v>
      </c>
      <c r="Q275" s="79"/>
      <c r="R275" s="5"/>
      <c r="V275" s="16">
        <f t="shared" si="4"/>
        <v>0</v>
      </c>
      <c r="Y275" s="17"/>
      <c r="Z275" s="17"/>
    </row>
    <row r="276" spans="9:26" ht="18">
      <c r="I276" s="11"/>
      <c r="J276" s="11"/>
      <c r="K276" s="11"/>
      <c r="N276" s="16">
        <f t="shared" si="3"/>
        <v>0</v>
      </c>
      <c r="Q276" s="79"/>
      <c r="R276" s="5"/>
      <c r="V276" s="16">
        <f t="shared" si="4"/>
        <v>0</v>
      </c>
      <c r="Y276" s="17"/>
      <c r="Z276" s="17"/>
    </row>
    <row r="277" spans="9:26" ht="18">
      <c r="I277" s="11"/>
      <c r="J277" s="11"/>
      <c r="K277" s="11"/>
      <c r="N277" s="16">
        <f t="shared" si="3"/>
        <v>0</v>
      </c>
      <c r="Q277" s="79"/>
      <c r="R277" s="5"/>
      <c r="V277" s="16">
        <f t="shared" si="4"/>
        <v>0</v>
      </c>
      <c r="Y277" s="17"/>
      <c r="Z277" s="17"/>
    </row>
    <row r="278" spans="9:26" ht="18">
      <c r="I278" s="11"/>
      <c r="J278" s="11"/>
      <c r="K278" s="11"/>
      <c r="N278" s="16">
        <f t="shared" si="3"/>
        <v>0</v>
      </c>
      <c r="Q278" s="79"/>
      <c r="R278" s="5"/>
      <c r="V278" s="16">
        <f t="shared" si="4"/>
        <v>0</v>
      </c>
      <c r="Y278" s="17"/>
      <c r="Z278" s="17"/>
    </row>
    <row r="279" spans="9:26" ht="18">
      <c r="I279" s="11"/>
      <c r="J279" s="11"/>
      <c r="K279" s="11"/>
      <c r="N279" s="16">
        <f t="shared" si="3"/>
        <v>0</v>
      </c>
      <c r="Q279" s="79"/>
      <c r="R279" s="5"/>
      <c r="V279" s="16">
        <f t="shared" si="4"/>
        <v>0</v>
      </c>
      <c r="Y279" s="17"/>
      <c r="Z279" s="17"/>
    </row>
    <row r="280" spans="9:26" ht="18">
      <c r="I280" s="11"/>
      <c r="J280" s="11"/>
      <c r="K280" s="11"/>
      <c r="N280" s="16">
        <f t="shared" si="3"/>
        <v>0</v>
      </c>
      <c r="Q280" s="79"/>
      <c r="R280" s="5"/>
      <c r="V280" s="16">
        <f t="shared" si="4"/>
        <v>0</v>
      </c>
      <c r="Y280" s="17"/>
      <c r="Z280" s="17"/>
    </row>
    <row r="281" spans="9:26" ht="18">
      <c r="I281" s="11"/>
      <c r="J281" s="11"/>
      <c r="K281" s="11"/>
      <c r="N281" s="16">
        <f t="shared" si="3"/>
        <v>0</v>
      </c>
      <c r="Q281" s="79"/>
      <c r="R281" s="5"/>
      <c r="V281" s="16">
        <f t="shared" si="4"/>
        <v>0</v>
      </c>
      <c r="Y281" s="17"/>
      <c r="Z281" s="17"/>
    </row>
    <row r="282" spans="9:26" ht="18">
      <c r="I282" s="11"/>
      <c r="J282" s="11"/>
      <c r="K282" s="11"/>
      <c r="N282" s="16">
        <f t="shared" si="3"/>
        <v>0</v>
      </c>
      <c r="Q282" s="79"/>
      <c r="R282" s="5"/>
      <c r="V282" s="16">
        <f t="shared" si="4"/>
        <v>0</v>
      </c>
      <c r="Y282" s="17"/>
      <c r="Z282" s="17"/>
    </row>
    <row r="283" spans="9:26" ht="18">
      <c r="I283" s="11"/>
      <c r="J283" s="11"/>
      <c r="K283" s="11"/>
      <c r="N283" s="16">
        <f t="shared" si="3"/>
        <v>0</v>
      </c>
      <c r="Q283" s="79"/>
      <c r="R283" s="5"/>
      <c r="V283" s="16">
        <f t="shared" si="4"/>
        <v>0</v>
      </c>
      <c r="Y283" s="17"/>
      <c r="Z283" s="17"/>
    </row>
    <row r="284" spans="9:26" ht="18">
      <c r="I284" s="11"/>
      <c r="J284" s="11"/>
      <c r="K284" s="11"/>
      <c r="N284" s="16">
        <f t="shared" si="3"/>
        <v>0</v>
      </c>
      <c r="Q284" s="79"/>
      <c r="R284" s="5"/>
      <c r="V284" s="16">
        <f t="shared" si="4"/>
        <v>0</v>
      </c>
      <c r="Y284" s="17"/>
      <c r="Z284" s="17"/>
    </row>
    <row r="285" spans="9:26" ht="18">
      <c r="I285" s="11"/>
      <c r="J285" s="11"/>
      <c r="K285" s="11"/>
      <c r="N285" s="16">
        <f t="shared" si="3"/>
        <v>0</v>
      </c>
      <c r="Q285" s="79"/>
      <c r="R285" s="5"/>
      <c r="V285" s="16">
        <f t="shared" si="4"/>
        <v>0</v>
      </c>
      <c r="Y285" s="17"/>
      <c r="Z285" s="17"/>
    </row>
    <row r="286" spans="9:26" ht="18">
      <c r="I286" s="11"/>
      <c r="J286" s="11"/>
      <c r="K286" s="11"/>
      <c r="N286" s="16">
        <f t="shared" si="3"/>
        <v>0</v>
      </c>
      <c r="Q286" s="79"/>
      <c r="R286" s="5"/>
      <c r="V286" s="16">
        <f t="shared" si="4"/>
        <v>0</v>
      </c>
      <c r="Y286" s="17"/>
      <c r="Z286" s="17"/>
    </row>
    <row r="287" spans="9:26" ht="18">
      <c r="I287" s="11"/>
      <c r="J287" s="11"/>
      <c r="K287" s="11"/>
      <c r="N287" s="16">
        <f t="shared" si="3"/>
        <v>0</v>
      </c>
      <c r="Q287" s="79"/>
      <c r="R287" s="5"/>
      <c r="V287" s="16">
        <f t="shared" si="4"/>
        <v>0</v>
      </c>
      <c r="Y287" s="17"/>
      <c r="Z287" s="17"/>
    </row>
    <row r="288" spans="9:26" ht="18">
      <c r="I288" s="11"/>
      <c r="J288" s="11"/>
      <c r="K288" s="11"/>
      <c r="N288" s="16">
        <f t="shared" si="3"/>
        <v>0</v>
      </c>
      <c r="Q288" s="79"/>
      <c r="R288" s="5"/>
      <c r="V288" s="16">
        <f t="shared" si="4"/>
        <v>0</v>
      </c>
      <c r="Y288" s="17"/>
      <c r="Z288" s="17"/>
    </row>
    <row r="289" spans="9:26" ht="18">
      <c r="I289" s="11"/>
      <c r="J289" s="11"/>
      <c r="K289" s="11"/>
      <c r="N289" s="16"/>
      <c r="Q289" s="79"/>
      <c r="R289" s="5"/>
      <c r="V289" s="16"/>
      <c r="Y289" s="17"/>
      <c r="Z289" s="17"/>
    </row>
    <row r="290" spans="9:26" ht="18">
      <c r="I290" s="11"/>
      <c r="J290" s="11"/>
      <c r="K290" s="11"/>
      <c r="N290" s="16"/>
      <c r="Q290" s="79"/>
      <c r="R290" s="5"/>
      <c r="V290" s="16"/>
      <c r="Y290" s="17"/>
      <c r="Z290" s="17"/>
    </row>
    <row r="291" spans="9:26" ht="12.75">
      <c r="I291" s="11"/>
      <c r="J291" s="11"/>
      <c r="K291" s="11"/>
      <c r="N291" s="16"/>
      <c r="R291" s="16"/>
      <c r="V291" s="16"/>
      <c r="Y291" s="17"/>
      <c r="Z291" s="17"/>
    </row>
    <row r="292" spans="9:26" ht="12.75">
      <c r="I292" s="11"/>
      <c r="J292" s="11"/>
      <c r="K292" s="11"/>
      <c r="N292" s="16"/>
      <c r="R292" s="16"/>
      <c r="V292" s="16"/>
      <c r="Y292" s="17"/>
      <c r="Z292" s="17"/>
    </row>
    <row r="293" spans="9:26" ht="12.75">
      <c r="I293" s="11"/>
      <c r="J293" s="11"/>
      <c r="K293" s="11"/>
      <c r="N293" s="16"/>
      <c r="R293" s="16"/>
      <c r="V293" s="16"/>
      <c r="Y293" s="17"/>
      <c r="Z293" s="17"/>
    </row>
    <row r="294" spans="9:26" ht="12.75">
      <c r="I294" s="11"/>
      <c r="J294" s="11"/>
      <c r="K294" s="11"/>
      <c r="N294" s="16"/>
      <c r="R294" s="16"/>
      <c r="V294" s="16"/>
      <c r="Y294" s="17"/>
      <c r="Z294" s="17"/>
    </row>
    <row r="295" spans="9:26" ht="12.75">
      <c r="I295" s="11"/>
      <c r="J295" s="11"/>
      <c r="K295" s="11"/>
      <c r="N295" s="16"/>
      <c r="R295" s="16"/>
      <c r="V295" s="16"/>
      <c r="Y295" s="17"/>
      <c r="Z295" s="17"/>
    </row>
    <row r="296" spans="9:26" ht="12.75">
      <c r="I296" s="11"/>
      <c r="J296" s="11"/>
      <c r="K296" s="11"/>
      <c r="N296" s="16"/>
      <c r="R296" s="16"/>
      <c r="V296" s="16"/>
      <c r="Y296" s="17"/>
      <c r="Z296" s="17"/>
    </row>
    <row r="297" spans="9:26" ht="12.75">
      <c r="I297" s="11"/>
      <c r="J297" s="11"/>
      <c r="K297" s="11"/>
      <c r="N297" s="16"/>
      <c r="R297" s="16"/>
      <c r="V297" s="16"/>
      <c r="Y297" s="17"/>
      <c r="Z297" s="17"/>
    </row>
    <row r="298" spans="9:26" ht="12.75">
      <c r="I298" s="11"/>
      <c r="J298" s="11"/>
      <c r="K298" s="11"/>
      <c r="N298" s="16"/>
      <c r="R298" s="16"/>
      <c r="V298" s="16"/>
      <c r="Y298" s="17"/>
      <c r="Z298" s="17"/>
    </row>
    <row r="299" spans="9:26" ht="12.75">
      <c r="I299" s="11"/>
      <c r="J299" s="11"/>
      <c r="K299" s="11"/>
      <c r="N299" s="16"/>
      <c r="R299" s="16"/>
      <c r="V299" s="16"/>
      <c r="Y299" s="17"/>
      <c r="Z299" s="17"/>
    </row>
    <row r="300" spans="9:26" ht="12.75">
      <c r="I300" s="11"/>
      <c r="J300" s="11"/>
      <c r="K300" s="11"/>
      <c r="N300" s="16"/>
      <c r="R300" s="16"/>
      <c r="V300" s="16"/>
      <c r="Y300" s="17"/>
      <c r="Z300" s="17"/>
    </row>
    <row r="301" spans="9:26" ht="12.75">
      <c r="I301" s="11"/>
      <c r="J301" s="11"/>
      <c r="K301" s="11"/>
      <c r="N301" s="16"/>
      <c r="R301" s="16"/>
      <c r="V301" s="16"/>
      <c r="Y301" s="17"/>
      <c r="Z301" s="17"/>
    </row>
    <row r="302" spans="9:26" ht="12.75">
      <c r="I302" s="11"/>
      <c r="J302" s="11"/>
      <c r="K302" s="11"/>
      <c r="N302" s="16"/>
      <c r="R302" s="16"/>
      <c r="V302" s="16"/>
      <c r="Y302" s="17"/>
      <c r="Z302" s="17"/>
    </row>
    <row r="303" spans="9:26" ht="12.75">
      <c r="I303" s="11"/>
      <c r="J303" s="11"/>
      <c r="K303" s="11"/>
      <c r="N303" s="16"/>
      <c r="R303" s="16"/>
      <c r="V303" s="16"/>
      <c r="Y303" s="17"/>
      <c r="Z303" s="17"/>
    </row>
    <row r="304" spans="9:26" ht="12.75">
      <c r="I304" s="11"/>
      <c r="J304" s="11"/>
      <c r="K304" s="11"/>
      <c r="N304" s="16"/>
      <c r="R304" s="16"/>
      <c r="V304" s="16"/>
      <c r="Y304" s="17"/>
      <c r="Z304" s="17"/>
    </row>
    <row r="305" spans="9:26" ht="12.75">
      <c r="I305" s="11"/>
      <c r="J305" s="11"/>
      <c r="K305" s="11"/>
      <c r="N305" s="16"/>
      <c r="R305" s="16"/>
      <c r="V305" s="16"/>
      <c r="Y305" s="17"/>
      <c r="Z305" s="17"/>
    </row>
    <row r="306" spans="9:26" ht="12.75">
      <c r="I306" s="11"/>
      <c r="J306" s="11"/>
      <c r="K306" s="11"/>
      <c r="N306" s="16"/>
      <c r="R306" s="16"/>
      <c r="V306" s="16"/>
      <c r="Y306" s="17"/>
      <c r="Z306" s="17"/>
    </row>
    <row r="307" spans="9:26" ht="12.75">
      <c r="I307" s="11"/>
      <c r="J307" s="11"/>
      <c r="K307" s="11"/>
      <c r="N307" s="16"/>
      <c r="R307" s="16"/>
      <c r="V307" s="16"/>
      <c r="Y307" s="17"/>
      <c r="Z307" s="17"/>
    </row>
    <row r="308" spans="9:26" ht="12.75">
      <c r="I308" s="11"/>
      <c r="J308" s="11"/>
      <c r="K308" s="11"/>
      <c r="N308" s="16"/>
      <c r="R308" s="16"/>
      <c r="V308" s="16"/>
      <c r="Y308" s="17"/>
      <c r="Z308" s="17"/>
    </row>
    <row r="309" spans="9:26" ht="12.75">
      <c r="I309" s="11"/>
      <c r="J309" s="11"/>
      <c r="K309" s="11"/>
      <c r="N309" s="16"/>
      <c r="R309" s="16"/>
      <c r="V309" s="16"/>
      <c r="Y309" s="17"/>
      <c r="Z309" s="17"/>
    </row>
    <row r="310" spans="9:26" ht="12.75">
      <c r="I310" s="11"/>
      <c r="J310" s="11"/>
      <c r="K310" s="11"/>
      <c r="N310" s="16"/>
      <c r="R310" s="16"/>
      <c r="V310" s="16"/>
      <c r="Y310" s="17"/>
      <c r="Z310" s="17"/>
    </row>
    <row r="311" spans="9:26" ht="12.75">
      <c r="I311" s="11"/>
      <c r="J311" s="11"/>
      <c r="K311" s="11"/>
      <c r="N311" s="16"/>
      <c r="R311" s="16"/>
      <c r="V311" s="16"/>
      <c r="Y311" s="17"/>
      <c r="Z311" s="17"/>
    </row>
    <row r="312" spans="9:26" ht="12.75">
      <c r="I312" s="11"/>
      <c r="J312" s="11"/>
      <c r="K312" s="11"/>
      <c r="N312" s="16"/>
      <c r="R312" s="16"/>
      <c r="V312" s="16"/>
      <c r="Y312" s="17"/>
      <c r="Z312" s="17"/>
    </row>
    <row r="313" spans="9:26" ht="12.75">
      <c r="I313" s="11"/>
      <c r="J313" s="11"/>
      <c r="K313" s="11"/>
      <c r="N313" s="16"/>
      <c r="R313" s="16"/>
      <c r="V313" s="16"/>
      <c r="Y313" s="17"/>
      <c r="Z313" s="17"/>
    </row>
    <row r="314" spans="9:26" ht="12.75">
      <c r="I314" s="11"/>
      <c r="J314" s="11"/>
      <c r="K314" s="11"/>
      <c r="N314" s="16"/>
      <c r="R314" s="16"/>
      <c r="V314" s="16"/>
      <c r="Y314" s="17"/>
      <c r="Z314" s="17"/>
    </row>
    <row r="315" spans="9:26" ht="12.75">
      <c r="I315" s="11"/>
      <c r="J315" s="11"/>
      <c r="K315" s="11"/>
      <c r="N315" s="16"/>
      <c r="R315" s="16"/>
      <c r="V315" s="16"/>
      <c r="Y315" s="17"/>
      <c r="Z315" s="17"/>
    </row>
    <row r="316" spans="9:26" ht="12.75">
      <c r="I316" s="11"/>
      <c r="J316" s="11"/>
      <c r="K316" s="11"/>
      <c r="N316" s="16"/>
      <c r="R316" s="16"/>
      <c r="V316" s="16"/>
      <c r="Y316" s="17"/>
      <c r="Z316" s="17"/>
    </row>
    <row r="317" spans="9:26" ht="12.75">
      <c r="I317" s="11"/>
      <c r="J317" s="11"/>
      <c r="K317" s="11"/>
      <c r="N317" s="16"/>
      <c r="R317" s="16"/>
      <c r="V317" s="16"/>
      <c r="Y317" s="17"/>
      <c r="Z317" s="17"/>
    </row>
    <row r="318" spans="9:26" ht="12.75">
      <c r="I318" s="11"/>
      <c r="J318" s="11"/>
      <c r="K318" s="11"/>
      <c r="N318" s="16"/>
      <c r="R318" s="16"/>
      <c r="V318" s="16"/>
      <c r="Y318" s="17"/>
      <c r="Z318" s="17"/>
    </row>
    <row r="319" spans="9:26" ht="12.75">
      <c r="I319" s="11"/>
      <c r="J319" s="11"/>
      <c r="K319" s="11"/>
      <c r="N319" s="16"/>
      <c r="R319" s="16"/>
      <c r="V319" s="16"/>
      <c r="Y319" s="17"/>
      <c r="Z319" s="17"/>
    </row>
    <row r="320" spans="9:26" ht="12.75">
      <c r="I320" s="11"/>
      <c r="J320" s="11"/>
      <c r="K320" s="11"/>
      <c r="N320" s="16"/>
      <c r="R320" s="16"/>
      <c r="V320" s="16"/>
      <c r="Y320" s="17"/>
      <c r="Z320" s="17"/>
    </row>
    <row r="321" spans="9:26" ht="12.75">
      <c r="I321" s="11"/>
      <c r="J321" s="11"/>
      <c r="K321" s="11"/>
      <c r="N321" s="16"/>
      <c r="R321" s="16"/>
      <c r="V321" s="16"/>
      <c r="Y321" s="17"/>
      <c r="Z321" s="17"/>
    </row>
    <row r="322" spans="9:26" ht="12.75">
      <c r="I322" s="11"/>
      <c r="J322" s="11"/>
      <c r="K322" s="11"/>
      <c r="N322" s="16"/>
      <c r="R322" s="16"/>
      <c r="V322" s="16"/>
      <c r="Y322" s="17"/>
      <c r="Z322" s="17"/>
    </row>
    <row r="323" spans="9:26" ht="12.75">
      <c r="I323" s="11"/>
      <c r="J323" s="11"/>
      <c r="K323" s="11"/>
      <c r="N323" s="16"/>
      <c r="R323" s="16"/>
      <c r="V323" s="16"/>
      <c r="Y323" s="17"/>
      <c r="Z323" s="17"/>
    </row>
    <row r="324" spans="9:26" ht="12.75">
      <c r="I324" s="11"/>
      <c r="J324" s="11"/>
      <c r="K324" s="11"/>
      <c r="N324" s="16"/>
      <c r="R324" s="16"/>
      <c r="V324" s="16"/>
      <c r="Y324" s="17"/>
      <c r="Z324" s="17"/>
    </row>
    <row r="325" spans="9:26" ht="12.75">
      <c r="I325" s="11"/>
      <c r="J325" s="11"/>
      <c r="K325" s="11"/>
      <c r="N325" s="16"/>
      <c r="R325" s="16"/>
      <c r="V325" s="16"/>
      <c r="Y325" s="17"/>
      <c r="Z325" s="17"/>
    </row>
    <row r="326" spans="9:26" ht="12.75">
      <c r="I326" s="11"/>
      <c r="J326" s="11"/>
      <c r="K326" s="11"/>
      <c r="N326" s="16"/>
      <c r="R326" s="16"/>
      <c r="V326" s="16"/>
      <c r="Y326" s="17"/>
      <c r="Z326" s="17"/>
    </row>
    <row r="327" spans="9:26" ht="12.75">
      <c r="I327" s="11"/>
      <c r="J327" s="11"/>
      <c r="K327" s="11"/>
      <c r="N327" s="16"/>
      <c r="R327" s="16"/>
      <c r="V327" s="16"/>
      <c r="Y327" s="17"/>
      <c r="Z327" s="17"/>
    </row>
    <row r="328" spans="9:26" ht="12.75">
      <c r="I328" s="11"/>
      <c r="J328" s="11"/>
      <c r="K328" s="11"/>
      <c r="N328" s="16"/>
      <c r="R328" s="16"/>
      <c r="V328" s="16"/>
      <c r="Y328" s="17"/>
      <c r="Z328" s="17"/>
    </row>
    <row r="329" spans="9:26" ht="12.75">
      <c r="I329" s="11"/>
      <c r="J329" s="11"/>
      <c r="K329" s="11"/>
      <c r="N329" s="16"/>
      <c r="R329" s="16"/>
      <c r="V329" s="16"/>
      <c r="Y329" s="17"/>
      <c r="Z329" s="17"/>
    </row>
    <row r="330" spans="9:26" ht="12.75">
      <c r="I330" s="11"/>
      <c r="J330" s="11"/>
      <c r="K330" s="11"/>
      <c r="N330" s="16"/>
      <c r="R330" s="16"/>
      <c r="V330" s="16"/>
      <c r="Y330" s="17"/>
      <c r="Z330" s="17"/>
    </row>
    <row r="331" spans="9:26" ht="12.75">
      <c r="I331" s="11"/>
      <c r="J331" s="11"/>
      <c r="K331" s="11"/>
      <c r="N331" s="16"/>
      <c r="R331" s="16"/>
      <c r="V331" s="16"/>
      <c r="Y331" s="17"/>
      <c r="Z331" s="17"/>
    </row>
    <row r="332" spans="9:26" ht="12.75">
      <c r="I332" s="11"/>
      <c r="J332" s="11"/>
      <c r="K332" s="11"/>
      <c r="N332" s="16"/>
      <c r="R332" s="16"/>
      <c r="V332" s="16"/>
      <c r="Y332" s="17"/>
      <c r="Z332" s="17"/>
    </row>
    <row r="333" spans="9:26" ht="12.75">
      <c r="I333" s="11"/>
      <c r="J333" s="11"/>
      <c r="K333" s="11"/>
      <c r="N333" s="16"/>
      <c r="R333" s="16"/>
      <c r="V333" s="16"/>
      <c r="Y333" s="17"/>
      <c r="Z333" s="17"/>
    </row>
    <row r="334" spans="9:26" ht="12.75">
      <c r="I334" s="11"/>
      <c r="J334" s="11"/>
      <c r="K334" s="11"/>
      <c r="N334" s="16"/>
      <c r="R334" s="16"/>
      <c r="V334" s="16"/>
      <c r="Y334" s="17"/>
      <c r="Z334" s="17"/>
    </row>
    <row r="335" spans="9:26" ht="12.75">
      <c r="I335" s="11"/>
      <c r="J335" s="11"/>
      <c r="K335" s="11"/>
      <c r="N335" s="16"/>
      <c r="R335" s="16"/>
      <c r="V335" s="16"/>
      <c r="Y335" s="17"/>
      <c r="Z335" s="17"/>
    </row>
    <row r="336" spans="9:26" ht="12.75">
      <c r="I336" s="11"/>
      <c r="J336" s="11"/>
      <c r="K336" s="11"/>
      <c r="N336" s="16"/>
      <c r="R336" s="16"/>
      <c r="V336" s="16"/>
      <c r="Y336" s="17"/>
      <c r="Z336" s="17"/>
    </row>
    <row r="337" spans="9:26" ht="12.75">
      <c r="I337" s="11"/>
      <c r="J337" s="11"/>
      <c r="K337" s="11"/>
      <c r="N337" s="16"/>
      <c r="R337" s="16"/>
      <c r="V337" s="16"/>
      <c r="Y337" s="17"/>
      <c r="Z337" s="17"/>
    </row>
    <row r="338" spans="9:26" ht="12.75">
      <c r="I338" s="11"/>
      <c r="J338" s="11"/>
      <c r="K338" s="11"/>
      <c r="N338" s="16"/>
      <c r="R338" s="16"/>
      <c r="V338" s="16"/>
      <c r="Y338" s="17"/>
      <c r="Z338" s="17"/>
    </row>
    <row r="339" spans="9:26" ht="12.75">
      <c r="I339" s="11"/>
      <c r="J339" s="11"/>
      <c r="K339" s="11"/>
      <c r="N339" s="16"/>
      <c r="R339" s="16"/>
      <c r="V339" s="16"/>
      <c r="Y339" s="17"/>
      <c r="Z339" s="17"/>
    </row>
    <row r="340" spans="9:26" ht="12.75">
      <c r="I340" s="11"/>
      <c r="J340" s="11"/>
      <c r="K340" s="11"/>
      <c r="N340" s="16"/>
      <c r="R340" s="16"/>
      <c r="V340" s="16"/>
      <c r="Y340" s="17"/>
      <c r="Z340" s="17"/>
    </row>
    <row r="341" spans="9:26" ht="12.75">
      <c r="I341" s="11"/>
      <c r="J341" s="11"/>
      <c r="K341" s="11"/>
      <c r="N341" s="16"/>
      <c r="R341" s="16"/>
      <c r="V341" s="16"/>
      <c r="Y341" s="17"/>
      <c r="Z341" s="17"/>
    </row>
    <row r="342" spans="9:26" ht="12.75">
      <c r="I342" s="11"/>
      <c r="J342" s="11"/>
      <c r="K342" s="11"/>
      <c r="N342" s="16"/>
      <c r="R342" s="16"/>
      <c r="V342" s="16"/>
      <c r="Y342" s="17"/>
      <c r="Z342" s="17"/>
    </row>
    <row r="343" spans="9:26" ht="12.75">
      <c r="I343" s="11"/>
      <c r="J343" s="11"/>
      <c r="K343" s="11"/>
      <c r="N343" s="16"/>
      <c r="R343" s="16"/>
      <c r="V343" s="16"/>
      <c r="Y343" s="17"/>
      <c r="Z343" s="17"/>
    </row>
    <row r="344" spans="9:26" ht="12.75">
      <c r="I344" s="11"/>
      <c r="J344" s="11"/>
      <c r="K344" s="11"/>
      <c r="N344" s="16"/>
      <c r="R344" s="16"/>
      <c r="V344" s="16"/>
      <c r="Y344" s="17"/>
      <c r="Z344" s="17"/>
    </row>
    <row r="345" spans="9:26" ht="12.75">
      <c r="I345" s="11"/>
      <c r="J345" s="11"/>
      <c r="K345" s="11"/>
      <c r="N345" s="16"/>
      <c r="R345" s="16"/>
      <c r="V345" s="16"/>
      <c r="Y345" s="17"/>
      <c r="Z345" s="17"/>
    </row>
    <row r="346" spans="9:26" ht="12.75">
      <c r="I346" s="11"/>
      <c r="J346" s="11"/>
      <c r="K346" s="11"/>
      <c r="N346" s="16"/>
      <c r="R346" s="16"/>
      <c r="V346" s="16"/>
      <c r="Y346" s="17"/>
      <c r="Z346" s="17"/>
    </row>
    <row r="347" spans="9:26" ht="12.75">
      <c r="I347" s="11"/>
      <c r="J347" s="11"/>
      <c r="K347" s="11"/>
      <c r="N347" s="16"/>
      <c r="R347" s="16"/>
      <c r="V347" s="16"/>
      <c r="Y347" s="17"/>
      <c r="Z347" s="17"/>
    </row>
    <row r="348" spans="9:26" ht="12.75">
      <c r="I348" s="11"/>
      <c r="J348" s="11"/>
      <c r="K348" s="11"/>
      <c r="N348" s="16"/>
      <c r="R348" s="16"/>
      <c r="V348" s="16"/>
      <c r="Y348" s="17"/>
      <c r="Z348" s="17"/>
    </row>
    <row r="349" spans="9:26" ht="12.75">
      <c r="I349" s="11"/>
      <c r="J349" s="11"/>
      <c r="K349" s="11"/>
      <c r="N349" s="16"/>
      <c r="R349" s="16"/>
      <c r="V349" s="16"/>
      <c r="Y349" s="17"/>
      <c r="Z349" s="17"/>
    </row>
    <row r="350" spans="9:26" ht="12.75">
      <c r="I350" s="11"/>
      <c r="J350" s="11"/>
      <c r="K350" s="11"/>
      <c r="N350" s="16"/>
      <c r="R350" s="16"/>
      <c r="V350" s="16"/>
      <c r="Y350" s="17"/>
      <c r="Z350" s="17"/>
    </row>
    <row r="351" spans="9:26" ht="12.75">
      <c r="I351" s="11"/>
      <c r="J351" s="11"/>
      <c r="K351" s="11"/>
      <c r="N351" s="16"/>
      <c r="R351" s="16"/>
      <c r="V351" s="16"/>
      <c r="Y351" s="17"/>
      <c r="Z351" s="17"/>
    </row>
    <row r="352" spans="9:26" ht="12.75">
      <c r="I352" s="11"/>
      <c r="J352" s="11"/>
      <c r="K352" s="11"/>
      <c r="N352" s="16"/>
      <c r="R352" s="16"/>
      <c r="V352" s="16"/>
      <c r="Y352" s="17"/>
      <c r="Z352" s="17"/>
    </row>
    <row r="353" spans="9:26" ht="12.75">
      <c r="I353" s="11"/>
      <c r="J353" s="11"/>
      <c r="K353" s="11"/>
      <c r="N353" s="16"/>
      <c r="R353" s="16"/>
      <c r="V353" s="16"/>
      <c r="Y353" s="17"/>
      <c r="Z353" s="17"/>
    </row>
    <row r="354" spans="9:26" ht="12.75">
      <c r="I354" s="11"/>
      <c r="J354" s="11"/>
      <c r="K354" s="11"/>
      <c r="N354" s="16"/>
      <c r="R354" s="16"/>
      <c r="V354" s="16"/>
      <c r="Y354" s="17"/>
      <c r="Z354" s="17"/>
    </row>
    <row r="355" spans="9:26" ht="12.75">
      <c r="I355" s="11"/>
      <c r="J355" s="11"/>
      <c r="K355" s="11"/>
      <c r="N355" s="16"/>
      <c r="R355" s="16"/>
      <c r="V355" s="16"/>
      <c r="Y355" s="17"/>
      <c r="Z355" s="17"/>
    </row>
    <row r="356" spans="9:26" ht="12.75">
      <c r="I356" s="11"/>
      <c r="J356" s="11"/>
      <c r="K356" s="11"/>
      <c r="N356" s="16"/>
      <c r="R356" s="16"/>
      <c r="V356" s="16"/>
      <c r="Y356" s="17"/>
      <c r="Z356" s="17"/>
    </row>
    <row r="357" spans="9:26" ht="12.75">
      <c r="I357" s="11"/>
      <c r="J357" s="11"/>
      <c r="K357" s="11"/>
      <c r="N357" s="16"/>
      <c r="R357" s="16"/>
      <c r="V357" s="16"/>
      <c r="Y357" s="17"/>
      <c r="Z357" s="17"/>
    </row>
    <row r="358" spans="9:26" ht="12.75">
      <c r="I358" s="11"/>
      <c r="J358" s="11"/>
      <c r="K358" s="11"/>
      <c r="N358" s="16"/>
      <c r="R358" s="16"/>
      <c r="V358" s="16"/>
      <c r="Y358" s="17"/>
      <c r="Z358" s="17"/>
    </row>
    <row r="359" spans="9:26" ht="12.75">
      <c r="I359" s="11"/>
      <c r="J359" s="11"/>
      <c r="K359" s="11"/>
      <c r="N359" s="16"/>
      <c r="R359" s="16"/>
      <c r="V359" s="16"/>
      <c r="Y359" s="17"/>
      <c r="Z359" s="17"/>
    </row>
    <row r="360" spans="9:26" ht="12.75">
      <c r="I360" s="11"/>
      <c r="J360" s="11"/>
      <c r="K360" s="11"/>
      <c r="N360" s="16"/>
      <c r="R360" s="16"/>
      <c r="V360" s="16"/>
      <c r="Y360" s="17"/>
      <c r="Z360" s="17"/>
    </row>
    <row r="361" spans="9:26" ht="12.75">
      <c r="I361" s="11"/>
      <c r="J361" s="11"/>
      <c r="K361" s="11"/>
      <c r="N361" s="16"/>
      <c r="R361" s="16"/>
      <c r="V361" s="16"/>
      <c r="Y361" s="17"/>
      <c r="Z361" s="17"/>
    </row>
    <row r="362" spans="9:26" ht="12.75">
      <c r="I362" s="11"/>
      <c r="J362" s="11"/>
      <c r="K362" s="11"/>
      <c r="N362" s="16"/>
      <c r="R362" s="16"/>
      <c r="V362" s="16"/>
      <c r="Y362" s="17"/>
      <c r="Z362" s="17"/>
    </row>
    <row r="363" spans="9:26" ht="12.75">
      <c r="I363" s="11"/>
      <c r="J363" s="11"/>
      <c r="K363" s="11"/>
      <c r="N363" s="16"/>
      <c r="R363" s="16"/>
      <c r="V363" s="16"/>
      <c r="Y363" s="17"/>
      <c r="Z363" s="17"/>
    </row>
    <row r="364" spans="9:26" ht="12.75">
      <c r="I364" s="11"/>
      <c r="J364" s="11"/>
      <c r="K364" s="11"/>
      <c r="N364" s="16"/>
      <c r="R364" s="16"/>
      <c r="V364" s="16"/>
      <c r="Y364" s="17"/>
      <c r="Z364" s="17"/>
    </row>
    <row r="365" spans="9:26" ht="12.75">
      <c r="I365" s="11"/>
      <c r="J365" s="11"/>
      <c r="K365" s="11"/>
      <c r="N365" s="16"/>
      <c r="R365" s="16"/>
      <c r="V365" s="16"/>
      <c r="Y365" s="17"/>
      <c r="Z365" s="17"/>
    </row>
    <row r="366" spans="9:26" ht="12.75">
      <c r="I366" s="11"/>
      <c r="J366" s="11"/>
      <c r="K366" s="11"/>
      <c r="N366" s="16"/>
      <c r="R366" s="16"/>
      <c r="V366" s="16"/>
      <c r="Y366" s="17"/>
      <c r="Z366" s="17"/>
    </row>
    <row r="367" spans="9:26" ht="12.75">
      <c r="I367" s="11"/>
      <c r="J367" s="11"/>
      <c r="K367" s="11"/>
      <c r="N367" s="16"/>
      <c r="R367" s="16"/>
      <c r="V367" s="16"/>
      <c r="Y367" s="17"/>
      <c r="Z367" s="17"/>
    </row>
    <row r="368" spans="9:26" ht="12.75">
      <c r="I368" s="11"/>
      <c r="J368" s="11"/>
      <c r="K368" s="11"/>
      <c r="N368" s="16"/>
      <c r="R368" s="16"/>
      <c r="V368" s="16"/>
      <c r="Y368" s="17"/>
      <c r="Z368" s="17"/>
    </row>
    <row r="369" spans="9:26" ht="12.75">
      <c r="I369" s="11"/>
      <c r="J369" s="11"/>
      <c r="K369" s="11"/>
      <c r="N369" s="16"/>
      <c r="R369" s="16"/>
      <c r="V369" s="16"/>
      <c r="Y369" s="17"/>
      <c r="Z369" s="17"/>
    </row>
    <row r="370" spans="9:26" ht="12.75">
      <c r="I370" s="11"/>
      <c r="J370" s="11"/>
      <c r="K370" s="11"/>
      <c r="N370" s="16"/>
      <c r="R370" s="16"/>
      <c r="V370" s="16"/>
      <c r="Y370" s="17"/>
      <c r="Z370" s="17"/>
    </row>
    <row r="371" spans="9:26" ht="12.75">
      <c r="I371" s="11"/>
      <c r="J371" s="11"/>
      <c r="K371" s="11"/>
      <c r="N371" s="16"/>
      <c r="R371" s="16"/>
      <c r="V371" s="16"/>
      <c r="Y371" s="17"/>
      <c r="Z371" s="17"/>
    </row>
    <row r="372" spans="9:26" ht="12.75">
      <c r="I372" s="11"/>
      <c r="J372" s="11"/>
      <c r="K372" s="11"/>
      <c r="N372" s="16"/>
      <c r="R372" s="16"/>
      <c r="V372" s="16"/>
      <c r="Y372" s="17"/>
      <c r="Z372" s="17"/>
    </row>
    <row r="373" spans="9:26" ht="12.75">
      <c r="I373" s="11"/>
      <c r="J373" s="11"/>
      <c r="K373" s="11"/>
      <c r="N373" s="16"/>
      <c r="R373" s="16"/>
      <c r="V373" s="16"/>
      <c r="Y373" s="17"/>
      <c r="Z373" s="17"/>
    </row>
    <row r="374" spans="9:26" ht="12.75">
      <c r="I374" s="11"/>
      <c r="J374" s="11"/>
      <c r="K374" s="11"/>
      <c r="N374" s="16"/>
      <c r="R374" s="16"/>
      <c r="V374" s="16"/>
      <c r="Y374" s="17"/>
      <c r="Z374" s="17"/>
    </row>
    <row r="375" spans="9:26" ht="12.75">
      <c r="I375" s="11"/>
      <c r="J375" s="11"/>
      <c r="K375" s="11"/>
      <c r="N375" s="16"/>
      <c r="R375" s="16"/>
      <c r="V375" s="16"/>
      <c r="Y375" s="17"/>
      <c r="Z375" s="17"/>
    </row>
    <row r="376" spans="9:26" ht="12.75">
      <c r="I376" s="11"/>
      <c r="J376" s="11"/>
      <c r="K376" s="11"/>
      <c r="N376" s="16"/>
      <c r="R376" s="16"/>
      <c r="V376" s="16"/>
      <c r="Y376" s="17"/>
      <c r="Z376" s="17"/>
    </row>
    <row r="377" spans="9:26" ht="12.75">
      <c r="I377" s="11"/>
      <c r="J377" s="11"/>
      <c r="K377" s="11"/>
      <c r="N377" s="16"/>
      <c r="R377" s="16"/>
      <c r="V377" s="16"/>
      <c r="Y377" s="17"/>
      <c r="Z377" s="17"/>
    </row>
    <row r="378" spans="9:26" ht="12.75">
      <c r="I378" s="11"/>
      <c r="J378" s="11"/>
      <c r="K378" s="11"/>
      <c r="N378" s="16"/>
      <c r="R378" s="16"/>
      <c r="V378" s="16"/>
      <c r="Y378" s="17"/>
      <c r="Z378" s="17"/>
    </row>
    <row r="379" spans="9:26" ht="12.75">
      <c r="I379" s="11"/>
      <c r="J379" s="11"/>
      <c r="K379" s="11"/>
      <c r="N379" s="16"/>
      <c r="R379" s="16"/>
      <c r="V379" s="16"/>
      <c r="Y379" s="17"/>
      <c r="Z379" s="17"/>
    </row>
    <row r="380" spans="9:26" ht="12.75">
      <c r="I380" s="11"/>
      <c r="J380" s="11"/>
      <c r="K380" s="11"/>
      <c r="N380" s="16"/>
      <c r="R380" s="16"/>
      <c r="V380" s="16"/>
      <c r="Y380" s="17"/>
      <c r="Z380" s="17"/>
    </row>
    <row r="381" spans="9:26" ht="12.75">
      <c r="I381" s="11"/>
      <c r="J381" s="11"/>
      <c r="K381" s="11"/>
      <c r="N381" s="16"/>
      <c r="R381" s="16"/>
      <c r="V381" s="16"/>
      <c r="Y381" s="17"/>
      <c r="Z381" s="17"/>
    </row>
    <row r="382" spans="9:26" ht="12.75">
      <c r="I382" s="11"/>
      <c r="J382" s="11"/>
      <c r="K382" s="11"/>
      <c r="N382" s="16"/>
      <c r="R382" s="16"/>
      <c r="V382" s="16"/>
      <c r="Y382" s="17"/>
      <c r="Z382" s="17"/>
    </row>
    <row r="383" spans="9:26" ht="12.75">
      <c r="I383" s="11"/>
      <c r="J383" s="11"/>
      <c r="K383" s="11"/>
      <c r="N383" s="16"/>
      <c r="R383" s="16"/>
      <c r="V383" s="16"/>
      <c r="Y383" s="17"/>
      <c r="Z383" s="17"/>
    </row>
    <row r="384" spans="9:26" ht="12.75">
      <c r="I384" s="11"/>
      <c r="J384" s="11"/>
      <c r="K384" s="11"/>
      <c r="N384" s="16"/>
      <c r="R384" s="16"/>
      <c r="V384" s="16"/>
      <c r="Y384" s="17"/>
      <c r="Z384" s="17"/>
    </row>
    <row r="385" spans="9:26" ht="12.75">
      <c r="I385" s="11"/>
      <c r="J385" s="11"/>
      <c r="K385" s="11"/>
      <c r="N385" s="16"/>
      <c r="R385" s="16"/>
      <c r="V385" s="16"/>
      <c r="Y385" s="17"/>
      <c r="Z385" s="17"/>
    </row>
    <row r="386" spans="9:26" ht="12.75">
      <c r="I386" s="11"/>
      <c r="J386" s="11"/>
      <c r="K386" s="11"/>
      <c r="N386" s="16"/>
      <c r="R386" s="16"/>
      <c r="V386" s="16"/>
      <c r="Y386" s="17"/>
      <c r="Z386" s="17"/>
    </row>
    <row r="387" spans="9:26" ht="12.75">
      <c r="I387" s="11"/>
      <c r="J387" s="11"/>
      <c r="K387" s="11"/>
      <c r="N387" s="16"/>
      <c r="R387" s="16"/>
      <c r="V387" s="16"/>
      <c r="Y387" s="17"/>
      <c r="Z387" s="17"/>
    </row>
    <row r="388" spans="9:26" ht="12.75">
      <c r="I388" s="11"/>
      <c r="J388" s="11"/>
      <c r="K388" s="11"/>
      <c r="N388" s="16"/>
      <c r="R388" s="16"/>
      <c r="V388" s="16"/>
      <c r="Y388" s="17"/>
      <c r="Z388" s="17"/>
    </row>
    <row r="389" spans="9:26" ht="12.75">
      <c r="I389" s="11"/>
      <c r="J389" s="11"/>
      <c r="K389" s="11"/>
      <c r="N389" s="16"/>
      <c r="R389" s="16"/>
      <c r="V389" s="16"/>
      <c r="Y389" s="17"/>
      <c r="Z389" s="17"/>
    </row>
    <row r="390" spans="9:26" ht="12.75">
      <c r="I390" s="11"/>
      <c r="J390" s="11"/>
      <c r="K390" s="11"/>
      <c r="N390" s="16"/>
      <c r="R390" s="16"/>
      <c r="V390" s="16"/>
      <c r="Y390" s="17"/>
      <c r="Z390" s="17"/>
    </row>
    <row r="391" spans="9:26" ht="12.75">
      <c r="I391" s="11"/>
      <c r="J391" s="11"/>
      <c r="K391" s="11"/>
      <c r="N391" s="16"/>
      <c r="R391" s="16"/>
      <c r="V391" s="16"/>
      <c r="Y391" s="17"/>
      <c r="Z391" s="17"/>
    </row>
    <row r="392" spans="9:26" ht="12.75">
      <c r="I392" s="11"/>
      <c r="J392" s="11"/>
      <c r="K392" s="11"/>
      <c r="N392" s="16"/>
      <c r="R392" s="16"/>
      <c r="V392" s="16"/>
      <c r="Y392" s="17"/>
      <c r="Z392" s="17"/>
    </row>
    <row r="393" spans="9:26" ht="12.75">
      <c r="I393" s="11"/>
      <c r="J393" s="11"/>
      <c r="K393" s="11"/>
      <c r="N393" s="16"/>
      <c r="R393" s="16"/>
      <c r="V393" s="16"/>
      <c r="Y393" s="17"/>
      <c r="Z393" s="17"/>
    </row>
    <row r="394" spans="9:26" ht="12.75">
      <c r="I394" s="11"/>
      <c r="J394" s="11"/>
      <c r="K394" s="11"/>
      <c r="N394" s="16"/>
      <c r="R394" s="16"/>
      <c r="V394" s="16"/>
      <c r="Y394" s="17"/>
      <c r="Z394" s="17"/>
    </row>
    <row r="395" spans="9:26" ht="12.75">
      <c r="I395" s="11"/>
      <c r="J395" s="11"/>
      <c r="K395" s="11"/>
      <c r="N395" s="16"/>
      <c r="R395" s="16"/>
      <c r="V395" s="16"/>
      <c r="Y395" s="17"/>
      <c r="Z395" s="17"/>
    </row>
    <row r="396" spans="9:26" ht="12.75">
      <c r="I396" s="11"/>
      <c r="J396" s="11"/>
      <c r="K396" s="11"/>
      <c r="N396" s="16"/>
      <c r="R396" s="16"/>
      <c r="V396" s="16"/>
      <c r="Y396" s="17"/>
      <c r="Z396" s="17"/>
    </row>
    <row r="397" spans="9:26" ht="12.75">
      <c r="I397" s="11"/>
      <c r="J397" s="11"/>
      <c r="K397" s="11"/>
      <c r="N397" s="16"/>
      <c r="R397" s="16"/>
      <c r="V397" s="16"/>
      <c r="Y397" s="17"/>
      <c r="Z397" s="17"/>
    </row>
    <row r="398" spans="9:26" ht="12.75">
      <c r="I398" s="11"/>
      <c r="J398" s="11"/>
      <c r="K398" s="11"/>
      <c r="N398" s="16"/>
      <c r="R398" s="16"/>
      <c r="V398" s="16"/>
      <c r="Y398" s="17"/>
      <c r="Z398" s="17"/>
    </row>
    <row r="399" spans="9:26" ht="12.75">
      <c r="I399" s="11"/>
      <c r="J399" s="11"/>
      <c r="K399" s="11"/>
      <c r="N399" s="16"/>
      <c r="R399" s="16"/>
      <c r="V399" s="16"/>
      <c r="Y399" s="17"/>
      <c r="Z399" s="17"/>
    </row>
    <row r="400" spans="9:26" ht="12.75">
      <c r="I400" s="11"/>
      <c r="J400" s="11"/>
      <c r="K400" s="11"/>
      <c r="N400" s="16"/>
      <c r="R400" s="16"/>
      <c r="V400" s="16"/>
      <c r="Y400" s="17"/>
      <c r="Z400" s="17"/>
    </row>
    <row r="401" spans="9:26" ht="12.75">
      <c r="I401" s="11"/>
      <c r="J401" s="11"/>
      <c r="K401" s="11"/>
      <c r="N401" s="16"/>
      <c r="R401" s="16"/>
      <c r="V401" s="16"/>
      <c r="Y401" s="17"/>
      <c r="Z401" s="17"/>
    </row>
    <row r="402" spans="9:26" ht="12.75">
      <c r="I402" s="11"/>
      <c r="J402" s="11"/>
      <c r="K402" s="11"/>
      <c r="N402" s="16"/>
      <c r="R402" s="16"/>
      <c r="V402" s="16"/>
      <c r="Y402" s="17"/>
      <c r="Z402" s="17"/>
    </row>
    <row r="403" spans="9:26" ht="12.75">
      <c r="I403" s="11"/>
      <c r="J403" s="11"/>
      <c r="K403" s="11"/>
      <c r="N403" s="16"/>
      <c r="R403" s="16"/>
      <c r="V403" s="16"/>
      <c r="Y403" s="17"/>
      <c r="Z403" s="17"/>
    </row>
    <row r="404" spans="9:26" ht="12.75">
      <c r="I404" s="11"/>
      <c r="J404" s="11"/>
      <c r="K404" s="11"/>
      <c r="N404" s="16"/>
      <c r="R404" s="16"/>
      <c r="V404" s="16"/>
      <c r="Y404" s="17"/>
      <c r="Z404" s="17"/>
    </row>
    <row r="405" spans="9:26" ht="12.75">
      <c r="I405" s="11"/>
      <c r="J405" s="11"/>
      <c r="K405" s="11"/>
      <c r="N405" s="16"/>
      <c r="R405" s="16"/>
      <c r="V405" s="16"/>
      <c r="Y405" s="17"/>
      <c r="Z405" s="17"/>
    </row>
    <row r="406" spans="9:26" ht="12.75">
      <c r="I406" s="11"/>
      <c r="J406" s="11"/>
      <c r="K406" s="11"/>
      <c r="N406" s="16"/>
      <c r="R406" s="16"/>
      <c r="V406" s="16"/>
      <c r="Y406" s="17"/>
      <c r="Z406" s="17"/>
    </row>
    <row r="407" spans="9:26" ht="12.75">
      <c r="I407" s="11"/>
      <c r="J407" s="11"/>
      <c r="K407" s="11"/>
      <c r="N407" s="16"/>
      <c r="R407" s="16"/>
      <c r="V407" s="16"/>
      <c r="Y407" s="17"/>
      <c r="Z407" s="17"/>
    </row>
    <row r="408" spans="9:26" ht="12.75">
      <c r="I408" s="11"/>
      <c r="J408" s="11"/>
      <c r="K408" s="11"/>
      <c r="N408" s="16"/>
      <c r="R408" s="16"/>
      <c r="V408" s="16"/>
      <c r="Y408" s="17"/>
      <c r="Z408" s="17"/>
    </row>
    <row r="409" spans="9:26" ht="12.75">
      <c r="I409" s="11"/>
      <c r="J409" s="11"/>
      <c r="K409" s="11"/>
      <c r="N409" s="16"/>
      <c r="R409" s="16"/>
      <c r="V409" s="16"/>
      <c r="Y409" s="17"/>
      <c r="Z409" s="17"/>
    </row>
    <row r="410" spans="9:26" ht="12.75">
      <c r="I410" s="11"/>
      <c r="J410" s="11"/>
      <c r="K410" s="11"/>
      <c r="N410" s="16"/>
      <c r="R410" s="16"/>
      <c r="V410" s="16"/>
      <c r="Y410" s="17"/>
      <c r="Z410" s="17"/>
    </row>
    <row r="411" spans="9:26" ht="12.75">
      <c r="I411" s="11"/>
      <c r="J411" s="11"/>
      <c r="K411" s="11"/>
      <c r="N411" s="16"/>
      <c r="R411" s="16"/>
      <c r="V411" s="16"/>
      <c r="Y411" s="17"/>
      <c r="Z411" s="17"/>
    </row>
    <row r="412" spans="9:26" ht="12.75">
      <c r="I412" s="11"/>
      <c r="J412" s="11"/>
      <c r="K412" s="11"/>
      <c r="N412" s="16"/>
      <c r="R412" s="16"/>
      <c r="V412" s="16"/>
      <c r="Y412" s="17"/>
      <c r="Z412" s="17"/>
    </row>
    <row r="413" spans="9:26" ht="12.75">
      <c r="I413" s="11"/>
      <c r="J413" s="11"/>
      <c r="K413" s="11"/>
      <c r="N413" s="16"/>
      <c r="R413" s="16"/>
      <c r="V413" s="16"/>
      <c r="Y413" s="17"/>
      <c r="Z413" s="17"/>
    </row>
    <row r="414" spans="9:26" ht="12.75">
      <c r="I414" s="11"/>
      <c r="J414" s="11"/>
      <c r="K414" s="11"/>
      <c r="N414" s="16"/>
      <c r="R414" s="16"/>
      <c r="V414" s="16"/>
      <c r="Y414" s="17"/>
      <c r="Z414" s="17"/>
    </row>
    <row r="415" spans="9:26" ht="12.75">
      <c r="I415" s="11"/>
      <c r="J415" s="11"/>
      <c r="K415" s="11"/>
      <c r="N415" s="16"/>
      <c r="R415" s="16"/>
      <c r="V415" s="16"/>
      <c r="Y415" s="17"/>
      <c r="Z415" s="17"/>
    </row>
    <row r="416" spans="9:26" ht="12.75">
      <c r="I416" s="11"/>
      <c r="J416" s="11"/>
      <c r="K416" s="11"/>
      <c r="N416" s="16"/>
      <c r="R416" s="16"/>
      <c r="V416" s="16"/>
      <c r="Y416" s="17"/>
      <c r="Z416" s="17"/>
    </row>
    <row r="417" spans="9:26" ht="12.75">
      <c r="I417" s="11"/>
      <c r="J417" s="11"/>
      <c r="K417" s="11"/>
      <c r="N417" s="16"/>
      <c r="R417" s="16"/>
      <c r="V417" s="16"/>
      <c r="Y417" s="17"/>
      <c r="Z417" s="17"/>
    </row>
    <row r="418" spans="9:26" ht="12.75">
      <c r="I418" s="11"/>
      <c r="J418" s="11"/>
      <c r="K418" s="11"/>
      <c r="N418" s="16"/>
      <c r="R418" s="16"/>
      <c r="V418" s="16"/>
      <c r="Y418" s="17"/>
      <c r="Z418" s="17"/>
    </row>
    <row r="419" spans="9:26" ht="12.75">
      <c r="I419" s="11"/>
      <c r="J419" s="11"/>
      <c r="K419" s="11"/>
      <c r="N419" s="16"/>
      <c r="R419" s="16"/>
      <c r="V419" s="16"/>
      <c r="Y419" s="17"/>
      <c r="Z419" s="17"/>
    </row>
    <row r="420" spans="9:26" ht="12.75">
      <c r="I420" s="11"/>
      <c r="J420" s="11"/>
      <c r="K420" s="11"/>
      <c r="N420" s="16"/>
      <c r="R420" s="16"/>
      <c r="V420" s="16"/>
      <c r="Y420" s="17"/>
      <c r="Z420" s="17"/>
    </row>
    <row r="421" spans="9:26" ht="12.75">
      <c r="I421" s="11"/>
      <c r="J421" s="11"/>
      <c r="K421" s="11"/>
      <c r="N421" s="16"/>
      <c r="R421" s="16"/>
      <c r="V421" s="16"/>
      <c r="Y421" s="17"/>
      <c r="Z421" s="17"/>
    </row>
    <row r="422" spans="9:26" ht="12.75">
      <c r="I422" s="11"/>
      <c r="J422" s="11"/>
      <c r="K422" s="11"/>
      <c r="N422" s="16"/>
      <c r="R422" s="16"/>
      <c r="V422" s="16"/>
      <c r="Y422" s="17"/>
      <c r="Z422" s="17"/>
    </row>
    <row r="423" spans="9:26" ht="12.75">
      <c r="I423" s="11"/>
      <c r="J423" s="11"/>
      <c r="K423" s="11"/>
      <c r="N423" s="16"/>
      <c r="R423" s="16"/>
      <c r="V423" s="16"/>
      <c r="Y423" s="17"/>
      <c r="Z423" s="17"/>
    </row>
    <row r="424" spans="9:26" ht="12.75">
      <c r="I424" s="11"/>
      <c r="J424" s="11"/>
      <c r="K424" s="11"/>
      <c r="N424" s="16"/>
      <c r="R424" s="16"/>
      <c r="V424" s="16"/>
      <c r="Y424" s="17"/>
      <c r="Z424" s="17"/>
    </row>
    <row r="425" spans="9:26" ht="12.75">
      <c r="I425" s="11"/>
      <c r="J425" s="11"/>
      <c r="K425" s="11"/>
      <c r="N425" s="16"/>
      <c r="R425" s="16"/>
      <c r="V425" s="16"/>
      <c r="Y425" s="17"/>
      <c r="Z425" s="17"/>
    </row>
    <row r="426" spans="9:26" ht="12.75">
      <c r="I426" s="11"/>
      <c r="J426" s="11"/>
      <c r="K426" s="11"/>
      <c r="N426" s="16"/>
      <c r="R426" s="16"/>
      <c r="V426" s="16"/>
      <c r="Y426" s="17"/>
      <c r="Z426" s="17"/>
    </row>
    <row r="427" spans="9:26" ht="12.75">
      <c r="I427" s="11"/>
      <c r="J427" s="11"/>
      <c r="K427" s="11"/>
      <c r="N427" s="16"/>
      <c r="R427" s="16"/>
      <c r="V427" s="16"/>
      <c r="Y427" s="17"/>
      <c r="Z427" s="17"/>
    </row>
    <row r="428" spans="9:26" ht="12.75">
      <c r="I428" s="11"/>
      <c r="J428" s="11"/>
      <c r="K428" s="11"/>
      <c r="N428" s="16"/>
      <c r="R428" s="16"/>
      <c r="V428" s="16"/>
      <c r="Y428" s="17"/>
      <c r="Z428" s="17"/>
    </row>
    <row r="429" spans="9:26" ht="12.75">
      <c r="I429" s="11"/>
      <c r="J429" s="11"/>
      <c r="K429" s="11"/>
      <c r="N429" s="16"/>
      <c r="R429" s="16"/>
      <c r="V429" s="16"/>
      <c r="Y429" s="17"/>
      <c r="Z429" s="17"/>
    </row>
    <row r="430" spans="9:26" ht="12.75">
      <c r="I430" s="11"/>
      <c r="J430" s="11"/>
      <c r="K430" s="11"/>
      <c r="N430" s="16"/>
      <c r="R430" s="16"/>
      <c r="V430" s="16"/>
      <c r="Y430" s="17"/>
      <c r="Z430" s="17"/>
    </row>
    <row r="431" spans="9:26" ht="12.75">
      <c r="I431" s="11"/>
      <c r="J431" s="11"/>
      <c r="K431" s="11"/>
      <c r="N431" s="16"/>
      <c r="R431" s="16"/>
      <c r="V431" s="16"/>
      <c r="Y431" s="17"/>
      <c r="Z431" s="17"/>
    </row>
    <row r="432" spans="9:26" ht="12.75">
      <c r="I432" s="11"/>
      <c r="J432" s="11"/>
      <c r="K432" s="11"/>
      <c r="N432" s="16"/>
      <c r="R432" s="16"/>
      <c r="V432" s="16"/>
      <c r="Y432" s="17"/>
      <c r="Z432" s="17"/>
    </row>
    <row r="433" spans="9:26" ht="12.75">
      <c r="I433" s="11"/>
      <c r="J433" s="11"/>
      <c r="K433" s="11"/>
      <c r="N433" s="16"/>
      <c r="R433" s="16"/>
      <c r="V433" s="16"/>
      <c r="Y433" s="17"/>
      <c r="Z433" s="17"/>
    </row>
    <row r="434" spans="9:26" ht="12.75">
      <c r="I434" s="11"/>
      <c r="J434" s="11"/>
      <c r="K434" s="11"/>
      <c r="N434" s="16"/>
      <c r="R434" s="16"/>
      <c r="V434" s="16"/>
      <c r="Y434" s="17"/>
      <c r="Z434" s="17"/>
    </row>
    <row r="435" spans="9:26" ht="12.75">
      <c r="I435" s="11"/>
      <c r="J435" s="11"/>
      <c r="K435" s="11"/>
      <c r="N435" s="16"/>
      <c r="R435" s="16"/>
      <c r="V435" s="16"/>
      <c r="Y435" s="17"/>
      <c r="Z435" s="17"/>
    </row>
    <row r="436" spans="9:26" ht="12.75">
      <c r="I436" s="11"/>
      <c r="J436" s="11"/>
      <c r="K436" s="11"/>
      <c r="N436" s="16"/>
      <c r="R436" s="16"/>
      <c r="V436" s="16"/>
      <c r="Y436" s="17"/>
      <c r="Z436" s="17"/>
    </row>
    <row r="437" spans="9:26" ht="12.75">
      <c r="I437" s="11"/>
      <c r="J437" s="11"/>
      <c r="K437" s="11"/>
      <c r="N437" s="16"/>
      <c r="R437" s="16"/>
      <c r="V437" s="16"/>
      <c r="Y437" s="17"/>
      <c r="Z437" s="17"/>
    </row>
    <row r="438" spans="9:26" ht="12.75">
      <c r="I438" s="11"/>
      <c r="J438" s="11"/>
      <c r="K438" s="11"/>
      <c r="N438" s="16"/>
      <c r="R438" s="16"/>
      <c r="V438" s="16"/>
      <c r="Y438" s="17"/>
      <c r="Z438" s="17"/>
    </row>
    <row r="439" spans="9:26" ht="12.75">
      <c r="I439" s="11"/>
      <c r="J439" s="11"/>
      <c r="K439" s="11"/>
      <c r="N439" s="16"/>
      <c r="R439" s="16"/>
      <c r="V439" s="16"/>
      <c r="Y439" s="17"/>
      <c r="Z439" s="17"/>
    </row>
    <row r="440" spans="9:26" ht="12.75">
      <c r="I440" s="11"/>
      <c r="J440" s="11"/>
      <c r="K440" s="11"/>
      <c r="N440" s="16"/>
      <c r="R440" s="16"/>
      <c r="V440" s="16"/>
      <c r="Y440" s="17"/>
      <c r="Z440" s="17"/>
    </row>
    <row r="441" spans="9:26" ht="12.75">
      <c r="I441" s="11"/>
      <c r="J441" s="11"/>
      <c r="K441" s="11"/>
      <c r="N441" s="16"/>
      <c r="R441" s="16"/>
      <c r="V441" s="16"/>
      <c r="Y441" s="17"/>
      <c r="Z441" s="17"/>
    </row>
    <row r="442" spans="9:26" ht="12.75">
      <c r="I442" s="11"/>
      <c r="J442" s="11"/>
      <c r="K442" s="11"/>
      <c r="N442" s="16"/>
      <c r="R442" s="16"/>
      <c r="V442" s="16"/>
      <c r="Y442" s="17"/>
      <c r="Z442" s="17"/>
    </row>
    <row r="443" spans="9:26" ht="12.75">
      <c r="I443" s="11"/>
      <c r="J443" s="11"/>
      <c r="K443" s="11"/>
      <c r="N443" s="16"/>
      <c r="R443" s="16"/>
      <c r="V443" s="16"/>
      <c r="Y443" s="17"/>
      <c r="Z443" s="17"/>
    </row>
    <row r="444" spans="9:26" ht="12.75">
      <c r="I444" s="11"/>
      <c r="J444" s="11"/>
      <c r="K444" s="11"/>
      <c r="N444" s="16"/>
      <c r="R444" s="16"/>
      <c r="V444" s="16"/>
      <c r="Y444" s="17"/>
      <c r="Z444" s="17"/>
    </row>
    <row r="445" spans="9:26" ht="12.75">
      <c r="I445" s="11"/>
      <c r="J445" s="11"/>
      <c r="K445" s="11"/>
      <c r="N445" s="16"/>
      <c r="R445" s="16"/>
      <c r="V445" s="16"/>
      <c r="Y445" s="17"/>
      <c r="Z445" s="17"/>
    </row>
    <row r="446" spans="9:26" ht="12.75">
      <c r="I446" s="11"/>
      <c r="J446" s="11"/>
      <c r="K446" s="11"/>
      <c r="N446" s="16"/>
      <c r="R446" s="16"/>
      <c r="V446" s="16"/>
      <c r="Y446" s="17"/>
      <c r="Z446" s="17"/>
    </row>
    <row r="447" spans="9:26" ht="12.75">
      <c r="I447" s="11"/>
      <c r="J447" s="11"/>
      <c r="K447" s="11"/>
      <c r="N447" s="16"/>
      <c r="R447" s="16"/>
      <c r="V447" s="16"/>
      <c r="Y447" s="17"/>
      <c r="Z447" s="17"/>
    </row>
    <row r="448" spans="9:26" ht="12.75">
      <c r="I448" s="11"/>
      <c r="J448" s="11"/>
      <c r="K448" s="11"/>
      <c r="N448" s="16"/>
      <c r="R448" s="16"/>
      <c r="V448" s="16"/>
      <c r="Y448" s="17"/>
      <c r="Z448" s="17"/>
    </row>
    <row r="449" spans="9:26" ht="12.75">
      <c r="I449" s="11"/>
      <c r="J449" s="11"/>
      <c r="K449" s="11"/>
      <c r="N449" s="16"/>
      <c r="R449" s="16"/>
      <c r="V449" s="16"/>
      <c r="Y449" s="17"/>
      <c r="Z449" s="17"/>
    </row>
    <row r="450" spans="9:26" ht="12.75">
      <c r="I450" s="11"/>
      <c r="J450" s="11"/>
      <c r="K450" s="11"/>
      <c r="N450" s="16"/>
      <c r="R450" s="16"/>
      <c r="V450" s="16"/>
      <c r="Y450" s="17"/>
      <c r="Z450" s="17"/>
    </row>
    <row r="451" spans="9:26" ht="12.75">
      <c r="I451" s="11"/>
      <c r="J451" s="11"/>
      <c r="K451" s="11"/>
      <c r="N451" s="16"/>
      <c r="R451" s="16"/>
      <c r="V451" s="16"/>
      <c r="Y451" s="17"/>
      <c r="Z451" s="17"/>
    </row>
    <row r="452" spans="9:26" ht="12.75">
      <c r="I452" s="11"/>
      <c r="J452" s="11"/>
      <c r="K452" s="11"/>
      <c r="N452" s="16"/>
      <c r="R452" s="16"/>
      <c r="V452" s="16"/>
      <c r="Y452" s="17"/>
      <c r="Z452" s="17"/>
    </row>
    <row r="453" spans="9:26" ht="12.75">
      <c r="I453" s="11"/>
      <c r="J453" s="11"/>
      <c r="K453" s="11"/>
      <c r="N453" s="16"/>
      <c r="R453" s="16"/>
      <c r="V453" s="16"/>
      <c r="Y453" s="17"/>
      <c r="Z453" s="17"/>
    </row>
    <row r="454" spans="9:26" ht="12.75">
      <c r="I454" s="11"/>
      <c r="J454" s="11"/>
      <c r="K454" s="11"/>
      <c r="N454" s="16"/>
      <c r="R454" s="16"/>
      <c r="V454" s="16"/>
      <c r="Y454" s="17"/>
      <c r="Z454" s="17"/>
    </row>
    <row r="455" spans="9:26" ht="12.75">
      <c r="I455" s="11"/>
      <c r="J455" s="11"/>
      <c r="K455" s="11"/>
      <c r="N455" s="16"/>
      <c r="R455" s="16"/>
      <c r="V455" s="16"/>
      <c r="Y455" s="17"/>
      <c r="Z455" s="17"/>
    </row>
    <row r="456" spans="9:26" ht="12.75">
      <c r="I456" s="11"/>
      <c r="J456" s="11"/>
      <c r="K456" s="11"/>
      <c r="N456" s="16"/>
      <c r="R456" s="16"/>
      <c r="V456" s="16"/>
      <c r="Y456" s="17"/>
      <c r="Z456" s="17"/>
    </row>
    <row r="457" spans="9:26" ht="12.75">
      <c r="I457" s="11"/>
      <c r="J457" s="11"/>
      <c r="K457" s="11"/>
      <c r="N457" s="16"/>
      <c r="R457" s="16"/>
      <c r="V457" s="16"/>
      <c r="Y457" s="17"/>
      <c r="Z457" s="17"/>
    </row>
    <row r="458" spans="9:26" ht="12.75">
      <c r="I458" s="11"/>
      <c r="J458" s="11"/>
      <c r="K458" s="11"/>
      <c r="N458" s="16"/>
      <c r="R458" s="16"/>
      <c r="V458" s="16"/>
      <c r="Y458" s="17"/>
      <c r="Z458" s="17"/>
    </row>
    <row r="459" spans="9:26" ht="12.75">
      <c r="I459" s="11"/>
      <c r="J459" s="11"/>
      <c r="K459" s="11"/>
      <c r="N459" s="16"/>
      <c r="R459" s="16"/>
      <c r="V459" s="16"/>
      <c r="Y459" s="17"/>
      <c r="Z459" s="17"/>
    </row>
    <row r="460" spans="9:26" ht="12.75">
      <c r="I460" s="11"/>
      <c r="J460" s="11"/>
      <c r="K460" s="11"/>
      <c r="N460" s="16"/>
      <c r="R460" s="16"/>
      <c r="V460" s="16"/>
      <c r="Y460" s="17"/>
      <c r="Z460" s="17"/>
    </row>
    <row r="461" spans="9:26" ht="12.75">
      <c r="I461" s="11"/>
      <c r="J461" s="11"/>
      <c r="K461" s="11"/>
      <c r="N461" s="16"/>
      <c r="R461" s="16"/>
      <c r="V461" s="16"/>
      <c r="Y461" s="17"/>
      <c r="Z461" s="17"/>
    </row>
    <row r="462" spans="9:26" ht="12.75">
      <c r="I462" s="11"/>
      <c r="J462" s="11"/>
      <c r="K462" s="11"/>
      <c r="N462" s="16"/>
      <c r="R462" s="16"/>
      <c r="V462" s="16"/>
      <c r="Y462" s="17"/>
      <c r="Z462" s="17"/>
    </row>
    <row r="463" spans="9:26" ht="12.75">
      <c r="I463" s="11"/>
      <c r="J463" s="11"/>
      <c r="K463" s="11"/>
      <c r="N463" s="16"/>
      <c r="R463" s="16"/>
      <c r="V463" s="16"/>
      <c r="Y463" s="17"/>
      <c r="Z463" s="17"/>
    </row>
    <row r="464" spans="9:26" ht="12.75">
      <c r="I464" s="11"/>
      <c r="J464" s="11"/>
      <c r="K464" s="11"/>
      <c r="N464" s="16"/>
      <c r="R464" s="16"/>
      <c r="V464" s="16"/>
      <c r="Y464" s="17"/>
      <c r="Z464" s="17"/>
    </row>
    <row r="465" spans="9:26" ht="12.75">
      <c r="I465" s="11"/>
      <c r="J465" s="11"/>
      <c r="K465" s="11"/>
      <c r="N465" s="16"/>
      <c r="R465" s="16"/>
      <c r="V465" s="16"/>
      <c r="Y465" s="17"/>
      <c r="Z465" s="17"/>
    </row>
    <row r="466" spans="9:26" ht="12.75">
      <c r="I466" s="11"/>
      <c r="J466" s="11"/>
      <c r="K466" s="11"/>
      <c r="N466" s="16"/>
      <c r="R466" s="16"/>
      <c r="V466" s="16"/>
      <c r="Y466" s="17"/>
      <c r="Z466" s="17"/>
    </row>
    <row r="467" spans="9:26" ht="12.75">
      <c r="I467" s="11"/>
      <c r="J467" s="11"/>
      <c r="K467" s="11"/>
      <c r="N467" s="16"/>
      <c r="R467" s="16"/>
      <c r="V467" s="16"/>
      <c r="Y467" s="17"/>
      <c r="Z467" s="17"/>
    </row>
    <row r="468" spans="9:26" ht="12.75">
      <c r="I468" s="11"/>
      <c r="J468" s="11"/>
      <c r="K468" s="11"/>
      <c r="N468" s="16"/>
      <c r="R468" s="16"/>
      <c r="V468" s="16"/>
      <c r="Y468" s="17"/>
      <c r="Z468" s="17"/>
    </row>
    <row r="469" spans="9:26" ht="12.75">
      <c r="I469" s="11"/>
      <c r="J469" s="11"/>
      <c r="K469" s="11"/>
      <c r="N469" s="16"/>
      <c r="R469" s="16"/>
      <c r="V469" s="16"/>
      <c r="Y469" s="17"/>
      <c r="Z469" s="17"/>
    </row>
    <row r="470" spans="9:26" ht="12.75">
      <c r="I470" s="11"/>
      <c r="J470" s="11"/>
      <c r="K470" s="11"/>
      <c r="N470" s="16"/>
      <c r="R470" s="16"/>
      <c r="V470" s="16"/>
      <c r="Y470" s="17"/>
      <c r="Z470" s="17"/>
    </row>
    <row r="471" spans="9:26" ht="12.75">
      <c r="I471" s="11"/>
      <c r="J471" s="11"/>
      <c r="K471" s="11"/>
      <c r="N471" s="16"/>
      <c r="R471" s="16"/>
      <c r="V471" s="16"/>
      <c r="Y471" s="17"/>
      <c r="Z471" s="17"/>
    </row>
    <row r="472" spans="9:26" ht="12.75">
      <c r="I472" s="11"/>
      <c r="J472" s="11"/>
      <c r="K472" s="11"/>
      <c r="N472" s="16"/>
      <c r="R472" s="16"/>
      <c r="V472" s="16"/>
      <c r="Y472" s="17"/>
      <c r="Z472" s="17"/>
    </row>
    <row r="473" spans="9:26" ht="12.75">
      <c r="I473" s="11"/>
      <c r="J473" s="11"/>
      <c r="K473" s="11"/>
      <c r="N473" s="16"/>
      <c r="R473" s="16"/>
      <c r="V473" s="16"/>
      <c r="Y473" s="17"/>
      <c r="Z473" s="17"/>
    </row>
    <row r="474" spans="9:26" ht="12.75">
      <c r="I474" s="11"/>
      <c r="J474" s="11"/>
      <c r="K474" s="11"/>
      <c r="N474" s="16"/>
      <c r="R474" s="16"/>
      <c r="V474" s="16"/>
      <c r="Y474" s="17"/>
      <c r="Z474" s="17"/>
    </row>
    <row r="475" spans="9:26" ht="12.75">
      <c r="I475" s="11"/>
      <c r="J475" s="11"/>
      <c r="K475" s="11"/>
      <c r="N475" s="16"/>
      <c r="R475" s="16"/>
      <c r="V475" s="16"/>
      <c r="Y475" s="17"/>
      <c r="Z475" s="17"/>
    </row>
    <row r="476" spans="9:26" ht="12.75">
      <c r="I476" s="11"/>
      <c r="J476" s="11"/>
      <c r="K476" s="11"/>
      <c r="N476" s="16"/>
      <c r="R476" s="16"/>
      <c r="V476" s="16"/>
      <c r="Y476" s="17"/>
      <c r="Z476" s="17"/>
    </row>
    <row r="477" spans="9:26" ht="12.75">
      <c r="I477" s="11"/>
      <c r="J477" s="11"/>
      <c r="K477" s="11"/>
      <c r="N477" s="16"/>
      <c r="R477" s="16"/>
      <c r="V477" s="16"/>
      <c r="Y477" s="17"/>
      <c r="Z477" s="17"/>
    </row>
    <row r="478" spans="9:26" ht="12.75">
      <c r="I478" s="11"/>
      <c r="J478" s="11"/>
      <c r="K478" s="11"/>
      <c r="N478" s="16"/>
      <c r="R478" s="16"/>
      <c r="V478" s="16"/>
      <c r="Y478" s="17"/>
      <c r="Z478" s="17"/>
    </row>
    <row r="479" spans="9:26" ht="12.75">
      <c r="I479" s="11"/>
      <c r="J479" s="11"/>
      <c r="K479" s="11"/>
      <c r="N479" s="16"/>
      <c r="R479" s="16"/>
      <c r="V479" s="16"/>
      <c r="Y479" s="17"/>
      <c r="Z479" s="17"/>
    </row>
    <row r="480" spans="9:26" ht="12.75">
      <c r="I480" s="11"/>
      <c r="J480" s="11"/>
      <c r="K480" s="11"/>
      <c r="N480" s="16"/>
      <c r="R480" s="16"/>
      <c r="V480" s="16"/>
      <c r="Y480" s="17"/>
      <c r="Z480" s="17"/>
    </row>
    <row r="481" spans="9:26" ht="12.75">
      <c r="I481" s="11"/>
      <c r="J481" s="11"/>
      <c r="K481" s="11"/>
      <c r="N481" s="16"/>
      <c r="R481" s="16"/>
      <c r="V481" s="16"/>
      <c r="Y481" s="17"/>
      <c r="Z481" s="17"/>
    </row>
    <row r="482" spans="9:26" ht="12.75">
      <c r="I482" s="11"/>
      <c r="J482" s="11"/>
      <c r="K482" s="11"/>
      <c r="N482" s="16"/>
      <c r="R482" s="16"/>
      <c r="V482" s="16"/>
      <c r="Y482" s="17"/>
      <c r="Z482" s="17"/>
    </row>
    <row r="483" spans="9:26" ht="12.75">
      <c r="I483" s="11"/>
      <c r="J483" s="11"/>
      <c r="K483" s="11"/>
      <c r="N483" s="16"/>
      <c r="R483" s="16"/>
      <c r="V483" s="16"/>
      <c r="Y483" s="17"/>
      <c r="Z483" s="17"/>
    </row>
    <row r="484" spans="9:26" ht="12.75">
      <c r="I484" s="11"/>
      <c r="J484" s="11"/>
      <c r="K484" s="11"/>
      <c r="N484" s="16"/>
      <c r="R484" s="16"/>
      <c r="V484" s="16"/>
      <c r="Y484" s="17"/>
      <c r="Z484" s="17"/>
    </row>
    <row r="485" spans="9:26" ht="12.75">
      <c r="I485" s="11"/>
      <c r="J485" s="11"/>
      <c r="K485" s="11"/>
      <c r="N485" s="16"/>
      <c r="R485" s="16"/>
      <c r="V485" s="16"/>
      <c r="Y485" s="17"/>
      <c r="Z485" s="17"/>
    </row>
    <row r="486" spans="9:26" ht="12.75">
      <c r="I486" s="11"/>
      <c r="J486" s="11"/>
      <c r="K486" s="11"/>
      <c r="N486" s="16"/>
      <c r="R486" s="16"/>
      <c r="V486" s="16"/>
      <c r="Y486" s="17"/>
      <c r="Z486" s="17"/>
    </row>
    <row r="487" spans="9:26" ht="12.75">
      <c r="I487" s="11"/>
      <c r="J487" s="11"/>
      <c r="K487" s="11"/>
      <c r="N487" s="16"/>
      <c r="R487" s="16"/>
      <c r="V487" s="16"/>
      <c r="Y487" s="17"/>
      <c r="Z487" s="17"/>
    </row>
    <row r="488" spans="9:26" ht="12.75">
      <c r="I488" s="11"/>
      <c r="J488" s="11"/>
      <c r="K488" s="11"/>
      <c r="N488" s="16"/>
      <c r="R488" s="16"/>
      <c r="V488" s="16"/>
      <c r="Y488" s="17"/>
      <c r="Z488" s="17"/>
    </row>
    <row r="489" spans="9:26" ht="12.75">
      <c r="I489" s="11"/>
      <c r="J489" s="11"/>
      <c r="K489" s="11"/>
      <c r="N489" s="16"/>
      <c r="R489" s="16"/>
      <c r="V489" s="16"/>
      <c r="Y489" s="17"/>
      <c r="Z489" s="17"/>
    </row>
    <row r="490" spans="9:26" ht="12.75">
      <c r="I490" s="11"/>
      <c r="J490" s="11"/>
      <c r="K490" s="11"/>
      <c r="N490" s="16"/>
      <c r="R490" s="16"/>
      <c r="V490" s="16"/>
      <c r="Y490" s="17"/>
      <c r="Z490" s="17"/>
    </row>
    <row r="491" spans="9:26" ht="12.75">
      <c r="I491" s="11"/>
      <c r="J491" s="11"/>
      <c r="K491" s="11"/>
      <c r="N491" s="16"/>
      <c r="R491" s="16"/>
      <c r="V491" s="16"/>
      <c r="Y491" s="17"/>
      <c r="Z491" s="17"/>
    </row>
    <row r="492" spans="9:26" ht="12.75">
      <c r="I492" s="11"/>
      <c r="J492" s="11"/>
      <c r="K492" s="11"/>
      <c r="N492" s="16"/>
      <c r="R492" s="16"/>
      <c r="V492" s="16"/>
      <c r="Y492" s="17"/>
      <c r="Z492" s="17"/>
    </row>
    <row r="493" spans="9:26" ht="12.75">
      <c r="I493" s="11"/>
      <c r="J493" s="11"/>
      <c r="K493" s="11"/>
      <c r="N493" s="16"/>
      <c r="R493" s="16"/>
      <c r="V493" s="16"/>
      <c r="Y493" s="17"/>
      <c r="Z493" s="17"/>
    </row>
    <row r="494" spans="9:26" ht="12.75">
      <c r="I494" s="11"/>
      <c r="J494" s="11"/>
      <c r="K494" s="11"/>
      <c r="N494" s="16"/>
      <c r="R494" s="16"/>
      <c r="V494" s="16"/>
      <c r="Y494" s="17"/>
      <c r="Z494" s="17"/>
    </row>
    <row r="495" spans="9:26" ht="12.75">
      <c r="I495" s="11"/>
      <c r="J495" s="11"/>
      <c r="K495" s="11"/>
      <c r="N495" s="16"/>
      <c r="R495" s="16"/>
      <c r="V495" s="16"/>
      <c r="Y495" s="17"/>
      <c r="Z495" s="17"/>
    </row>
    <row r="496" spans="9:26" ht="12.75">
      <c r="I496" s="11"/>
      <c r="J496" s="11"/>
      <c r="K496" s="11"/>
      <c r="N496" s="16"/>
      <c r="R496" s="16"/>
      <c r="V496" s="16"/>
      <c r="Y496" s="17"/>
      <c r="Z496" s="17"/>
    </row>
    <row r="497" spans="9:26" ht="12.75">
      <c r="I497" s="11"/>
      <c r="J497" s="11"/>
      <c r="K497" s="11"/>
      <c r="N497" s="16"/>
      <c r="R497" s="16"/>
      <c r="V497" s="16"/>
      <c r="Y497" s="17"/>
      <c r="Z497" s="17"/>
    </row>
    <row r="498" spans="9:26" ht="12.75">
      <c r="I498" s="11"/>
      <c r="J498" s="11"/>
      <c r="K498" s="11"/>
      <c r="N498" s="16"/>
      <c r="R498" s="16"/>
      <c r="V498" s="16"/>
      <c r="Y498" s="17"/>
      <c r="Z498" s="17"/>
    </row>
    <row r="499" spans="9:26" ht="12.75">
      <c r="I499" s="11"/>
      <c r="J499" s="11"/>
      <c r="K499" s="11"/>
      <c r="N499" s="16"/>
      <c r="R499" s="16"/>
      <c r="V499" s="16"/>
      <c r="Y499" s="17"/>
      <c r="Z499" s="17"/>
    </row>
    <row r="500" spans="9:26" ht="12.75">
      <c r="I500" s="11"/>
      <c r="J500" s="11"/>
      <c r="K500" s="11"/>
      <c r="N500" s="16"/>
      <c r="R500" s="16"/>
      <c r="V500" s="16"/>
      <c r="Y500" s="17"/>
      <c r="Z500" s="17"/>
    </row>
    <row r="501" spans="9:26" ht="12.75">
      <c r="I501" s="11"/>
      <c r="J501" s="11"/>
      <c r="K501" s="11"/>
      <c r="N501" s="16"/>
      <c r="R501" s="16"/>
      <c r="V501" s="16"/>
      <c r="Y501" s="17"/>
      <c r="Z501" s="17"/>
    </row>
    <row r="502" spans="9:26" ht="12.75">
      <c r="I502" s="11"/>
      <c r="J502" s="11"/>
      <c r="K502" s="11"/>
      <c r="N502" s="16"/>
      <c r="R502" s="16"/>
      <c r="V502" s="16"/>
      <c r="Y502" s="17"/>
      <c r="Z502" s="17"/>
    </row>
    <row r="503" spans="9:26" ht="12.75">
      <c r="I503" s="11"/>
      <c r="J503" s="11"/>
      <c r="K503" s="11"/>
      <c r="N503" s="16"/>
      <c r="R503" s="16"/>
      <c r="V503" s="16"/>
      <c r="Y503" s="17"/>
      <c r="Z503" s="17"/>
    </row>
    <row r="504" spans="9:26" ht="12.75">
      <c r="I504" s="11"/>
      <c r="J504" s="11"/>
      <c r="K504" s="11"/>
      <c r="N504" s="16"/>
      <c r="R504" s="16"/>
      <c r="V504" s="16"/>
      <c r="Y504" s="17"/>
      <c r="Z504" s="17"/>
    </row>
    <row r="505" spans="9:26" ht="12.75">
      <c r="I505" s="11"/>
      <c r="J505" s="11"/>
      <c r="K505" s="11"/>
      <c r="N505" s="16"/>
      <c r="R505" s="16"/>
      <c r="V505" s="16"/>
      <c r="Y505" s="17"/>
      <c r="Z505" s="17"/>
    </row>
    <row r="506" spans="9:26" ht="12.75">
      <c r="I506" s="11"/>
      <c r="J506" s="11"/>
      <c r="K506" s="11"/>
      <c r="N506" s="16"/>
      <c r="R506" s="16"/>
      <c r="V506" s="16"/>
      <c r="Y506" s="17"/>
      <c r="Z506" s="17"/>
    </row>
    <row r="507" spans="9:26" ht="12.75">
      <c r="I507" s="11"/>
      <c r="J507" s="11"/>
      <c r="K507" s="11"/>
      <c r="N507" s="16"/>
      <c r="R507" s="16"/>
      <c r="V507" s="16"/>
      <c r="Y507" s="17"/>
      <c r="Z507" s="17"/>
    </row>
    <row r="508" spans="9:26" ht="12.75">
      <c r="I508" s="11"/>
      <c r="J508" s="11"/>
      <c r="K508" s="11"/>
      <c r="N508" s="16"/>
      <c r="R508" s="16"/>
      <c r="V508" s="16"/>
      <c r="Y508" s="17"/>
      <c r="Z508" s="17"/>
    </row>
    <row r="509" spans="9:26" ht="12.75">
      <c r="I509" s="11"/>
      <c r="J509" s="11"/>
      <c r="K509" s="11"/>
      <c r="N509" s="16"/>
      <c r="R509" s="16"/>
      <c r="V509" s="16"/>
      <c r="Y509" s="17"/>
      <c r="Z509" s="17"/>
    </row>
    <row r="510" spans="9:26" ht="12.75">
      <c r="I510" s="11"/>
      <c r="J510" s="11"/>
      <c r="K510" s="11"/>
      <c r="N510" s="16"/>
      <c r="R510" s="16"/>
      <c r="V510" s="16"/>
      <c r="Y510" s="17"/>
      <c r="Z510" s="17"/>
    </row>
    <row r="511" spans="9:26" ht="12.75">
      <c r="I511" s="11"/>
      <c r="J511" s="11"/>
      <c r="K511" s="11"/>
      <c r="N511" s="16"/>
      <c r="R511" s="16"/>
      <c r="V511" s="16"/>
      <c r="Y511" s="17"/>
      <c r="Z511" s="17"/>
    </row>
    <row r="512" spans="9:26" ht="12.75">
      <c r="I512" s="11"/>
      <c r="J512" s="11"/>
      <c r="K512" s="11"/>
      <c r="N512" s="16"/>
      <c r="R512" s="16"/>
      <c r="V512" s="16"/>
      <c r="Y512" s="17"/>
      <c r="Z512" s="17"/>
    </row>
    <row r="513" spans="9:26" ht="12.75">
      <c r="I513" s="11"/>
      <c r="J513" s="11"/>
      <c r="K513" s="11"/>
      <c r="N513" s="16"/>
      <c r="R513" s="16"/>
      <c r="V513" s="16"/>
      <c r="Y513" s="17"/>
      <c r="Z513" s="17"/>
    </row>
    <row r="514" spans="9:26" ht="12.75">
      <c r="I514" s="11"/>
      <c r="J514" s="11"/>
      <c r="K514" s="11"/>
      <c r="N514" s="16"/>
      <c r="R514" s="16"/>
      <c r="V514" s="16"/>
      <c r="Y514" s="17"/>
      <c r="Z514" s="17"/>
    </row>
    <row r="515" spans="9:26" ht="12.75">
      <c r="I515" s="11"/>
      <c r="J515" s="11"/>
      <c r="K515" s="11"/>
      <c r="N515" s="16"/>
      <c r="R515" s="16"/>
      <c r="V515" s="16"/>
      <c r="Y515" s="17"/>
      <c r="Z515" s="17"/>
    </row>
    <row r="516" spans="9:26" ht="12.75">
      <c r="I516" s="11"/>
      <c r="J516" s="11"/>
      <c r="K516" s="11"/>
      <c r="N516" s="16"/>
      <c r="R516" s="16"/>
      <c r="V516" s="16"/>
      <c r="Y516" s="17"/>
      <c r="Z516" s="17"/>
    </row>
    <row r="517" spans="9:26" ht="12.75">
      <c r="I517" s="11"/>
      <c r="J517" s="11"/>
      <c r="K517" s="11"/>
      <c r="N517" s="16"/>
      <c r="R517" s="16"/>
      <c r="V517" s="16"/>
      <c r="Y517" s="17"/>
      <c r="Z517" s="17"/>
    </row>
    <row r="518" spans="9:26" ht="12.75">
      <c r="I518" s="11"/>
      <c r="J518" s="11"/>
      <c r="K518" s="11"/>
      <c r="N518" s="16"/>
      <c r="R518" s="16"/>
      <c r="V518" s="16"/>
      <c r="Y518" s="17"/>
      <c r="Z518" s="17"/>
    </row>
    <row r="519" spans="9:26" ht="12.75">
      <c r="I519" s="11"/>
      <c r="J519" s="11"/>
      <c r="K519" s="11"/>
      <c r="N519" s="16"/>
      <c r="R519" s="16"/>
      <c r="V519" s="16"/>
      <c r="Y519" s="17"/>
      <c r="Z519" s="17"/>
    </row>
    <row r="520" spans="9:26" ht="12.75">
      <c r="I520" s="11"/>
      <c r="J520" s="11"/>
      <c r="K520" s="11"/>
      <c r="N520" s="16"/>
      <c r="R520" s="16"/>
      <c r="V520" s="16"/>
      <c r="Y520" s="17"/>
      <c r="Z520" s="17"/>
    </row>
    <row r="521" spans="9:26" ht="12.75">
      <c r="I521" s="11"/>
      <c r="J521" s="11"/>
      <c r="K521" s="11"/>
      <c r="N521" s="16"/>
      <c r="R521" s="16"/>
      <c r="V521" s="16"/>
      <c r="Y521" s="17"/>
      <c r="Z521" s="17"/>
    </row>
    <row r="522" spans="9:26" ht="12.75">
      <c r="I522" s="11"/>
      <c r="J522" s="11"/>
      <c r="K522" s="11"/>
      <c r="N522" s="16"/>
      <c r="R522" s="16"/>
      <c r="V522" s="16"/>
      <c r="Y522" s="17"/>
      <c r="Z522" s="17"/>
    </row>
    <row r="523" spans="9:26" ht="12.75">
      <c r="I523" s="11"/>
      <c r="J523" s="11"/>
      <c r="K523" s="11"/>
      <c r="N523" s="16"/>
      <c r="R523" s="16"/>
      <c r="V523" s="16"/>
      <c r="Y523" s="17"/>
      <c r="Z523" s="17"/>
    </row>
    <row r="524" spans="9:26" ht="12.75">
      <c r="I524" s="11"/>
      <c r="J524" s="11"/>
      <c r="K524" s="11"/>
      <c r="N524" s="16"/>
      <c r="R524" s="16"/>
      <c r="V524" s="16"/>
      <c r="Y524" s="17"/>
      <c r="Z524" s="17"/>
    </row>
    <row r="525" spans="9:26" ht="12.75">
      <c r="I525" s="11"/>
      <c r="J525" s="11"/>
      <c r="K525" s="11"/>
      <c r="N525" s="16"/>
      <c r="R525" s="16"/>
      <c r="V525" s="16"/>
      <c r="Y525" s="17"/>
      <c r="Z525" s="17"/>
    </row>
    <row r="526" spans="9:26" ht="12.75">
      <c r="I526" s="11"/>
      <c r="J526" s="11"/>
      <c r="K526" s="11"/>
      <c r="N526" s="16"/>
      <c r="R526" s="16"/>
      <c r="V526" s="16"/>
      <c r="Y526" s="17"/>
      <c r="Z526" s="17"/>
    </row>
    <row r="527" spans="9:26" ht="12.75">
      <c r="I527" s="11"/>
      <c r="J527" s="11"/>
      <c r="K527" s="11"/>
      <c r="N527" s="16"/>
      <c r="R527" s="16"/>
      <c r="V527" s="16"/>
      <c r="Y527" s="17"/>
      <c r="Z527" s="17"/>
    </row>
    <row r="528" spans="9:26" ht="12.75">
      <c r="I528" s="11"/>
      <c r="J528" s="11"/>
      <c r="K528" s="11"/>
      <c r="N528" s="16"/>
      <c r="R528" s="16"/>
      <c r="V528" s="16"/>
      <c r="Y528" s="17"/>
      <c r="Z528" s="17"/>
    </row>
    <row r="529" spans="9:26" ht="12.75">
      <c r="I529" s="11"/>
      <c r="J529" s="11"/>
      <c r="K529" s="11"/>
      <c r="N529" s="16"/>
      <c r="R529" s="16"/>
      <c r="V529" s="16"/>
      <c r="Y529" s="17"/>
      <c r="Z529" s="17"/>
    </row>
    <row r="530" spans="9:26" ht="12.75">
      <c r="I530" s="11"/>
      <c r="J530" s="11"/>
      <c r="K530" s="11"/>
      <c r="N530" s="16"/>
      <c r="R530" s="16"/>
      <c r="V530" s="16"/>
      <c r="Y530" s="17"/>
      <c r="Z530" s="17"/>
    </row>
    <row r="531" spans="9:26" ht="12.75">
      <c r="I531" s="11"/>
      <c r="J531" s="11"/>
      <c r="K531" s="11"/>
      <c r="N531" s="16"/>
      <c r="R531" s="16"/>
      <c r="V531" s="16"/>
      <c r="Y531" s="17"/>
      <c r="Z531" s="17"/>
    </row>
    <row r="532" spans="9:26" ht="12.75">
      <c r="I532" s="11"/>
      <c r="J532" s="11"/>
      <c r="K532" s="11"/>
      <c r="N532" s="16"/>
      <c r="R532" s="16"/>
      <c r="V532" s="16"/>
      <c r="Y532" s="17"/>
      <c r="Z532" s="17"/>
    </row>
    <row r="533" spans="9:26" ht="12.75">
      <c r="I533" s="11"/>
      <c r="J533" s="11"/>
      <c r="K533" s="11"/>
      <c r="N533" s="16"/>
      <c r="R533" s="16"/>
      <c r="V533" s="16"/>
      <c r="Y533" s="17"/>
      <c r="Z533" s="17"/>
    </row>
    <row r="534" spans="9:26" ht="12.75">
      <c r="I534" s="11"/>
      <c r="J534" s="11"/>
      <c r="K534" s="11"/>
      <c r="N534" s="16"/>
      <c r="R534" s="16"/>
      <c r="V534" s="16"/>
      <c r="Y534" s="17"/>
      <c r="Z534" s="17"/>
    </row>
    <row r="535" spans="9:26" ht="12.75">
      <c r="I535" s="11"/>
      <c r="J535" s="11"/>
      <c r="K535" s="11"/>
      <c r="N535" s="16"/>
      <c r="R535" s="16"/>
      <c r="V535" s="16"/>
      <c r="Y535" s="17"/>
      <c r="Z535" s="17"/>
    </row>
    <row r="536" spans="9:26" ht="12.75">
      <c r="I536" s="11"/>
      <c r="J536" s="11"/>
      <c r="K536" s="11"/>
      <c r="N536" s="16"/>
      <c r="R536" s="16"/>
      <c r="V536" s="16"/>
      <c r="Y536" s="17"/>
      <c r="Z536" s="17"/>
    </row>
    <row r="537" spans="9:26" ht="12.75">
      <c r="I537" s="11"/>
      <c r="J537" s="11"/>
      <c r="K537" s="11"/>
      <c r="N537" s="16"/>
      <c r="R537" s="16"/>
      <c r="V537" s="16"/>
      <c r="Y537" s="17"/>
      <c r="Z537" s="17"/>
    </row>
    <row r="538" spans="9:26" ht="12.75">
      <c r="I538" s="11"/>
      <c r="J538" s="11"/>
      <c r="K538" s="11"/>
      <c r="N538" s="16"/>
      <c r="R538" s="16"/>
      <c r="V538" s="16"/>
      <c r="Y538" s="17"/>
      <c r="Z538" s="17"/>
    </row>
    <row r="539" spans="9:26" ht="12.75">
      <c r="I539" s="11"/>
      <c r="J539" s="11"/>
      <c r="K539" s="11"/>
      <c r="N539" s="16"/>
      <c r="R539" s="16"/>
      <c r="V539" s="16"/>
      <c r="Y539" s="17"/>
      <c r="Z539" s="17"/>
    </row>
    <row r="540" spans="9:26" ht="12.75">
      <c r="I540" s="11"/>
      <c r="J540" s="11"/>
      <c r="K540" s="11"/>
      <c r="N540" s="16"/>
      <c r="R540" s="16"/>
      <c r="V540" s="16"/>
      <c r="Y540" s="17"/>
      <c r="Z540" s="17"/>
    </row>
    <row r="541" spans="9:26" ht="12.75">
      <c r="I541" s="11"/>
      <c r="J541" s="11"/>
      <c r="K541" s="11"/>
      <c r="N541" s="16"/>
      <c r="R541" s="16"/>
      <c r="V541" s="16"/>
      <c r="Y541" s="17"/>
      <c r="Z541" s="17"/>
    </row>
    <row r="542" spans="9:26" ht="12.75">
      <c r="I542" s="11"/>
      <c r="J542" s="11"/>
      <c r="K542" s="11"/>
      <c r="N542" s="16"/>
      <c r="R542" s="16"/>
      <c r="V542" s="16"/>
      <c r="Y542" s="17"/>
      <c r="Z542" s="17"/>
    </row>
    <row r="543" spans="9:26" ht="12.75">
      <c r="I543" s="11"/>
      <c r="J543" s="11"/>
      <c r="K543" s="11"/>
      <c r="N543" s="16"/>
      <c r="R543" s="16"/>
      <c r="V543" s="16"/>
      <c r="Y543" s="17"/>
      <c r="Z543" s="17"/>
    </row>
    <row r="544" spans="9:26" ht="12.75">
      <c r="I544" s="11"/>
      <c r="J544" s="11"/>
      <c r="K544" s="11"/>
      <c r="N544" s="16"/>
      <c r="R544" s="16"/>
      <c r="V544" s="16"/>
      <c r="Y544" s="17"/>
      <c r="Z544" s="17"/>
    </row>
    <row r="545" spans="9:26" ht="12.75">
      <c r="I545" s="11"/>
      <c r="J545" s="11"/>
      <c r="K545" s="11"/>
      <c r="N545" s="16"/>
      <c r="R545" s="16"/>
      <c r="V545" s="16"/>
      <c r="Y545" s="17"/>
      <c r="Z545" s="17"/>
    </row>
    <row r="546" spans="9:26" ht="12.75">
      <c r="I546" s="11"/>
      <c r="J546" s="11"/>
      <c r="K546" s="11"/>
      <c r="N546" s="16"/>
      <c r="R546" s="16"/>
      <c r="V546" s="16"/>
      <c r="Y546" s="17"/>
      <c r="Z546" s="17"/>
    </row>
    <row r="547" spans="9:26" ht="12.75">
      <c r="I547" s="11"/>
      <c r="J547" s="11"/>
      <c r="K547" s="11"/>
      <c r="N547" s="16"/>
      <c r="R547" s="16"/>
      <c r="V547" s="16"/>
      <c r="Y547" s="17"/>
      <c r="Z547" s="17"/>
    </row>
    <row r="548" spans="9:26" ht="12.75">
      <c r="I548" s="11"/>
      <c r="J548" s="11"/>
      <c r="K548" s="11"/>
      <c r="N548" s="16"/>
      <c r="R548" s="16"/>
      <c r="V548" s="16"/>
      <c r="Y548" s="17"/>
      <c r="Z548" s="17"/>
    </row>
    <row r="549" spans="9:26" ht="12.75">
      <c r="I549" s="11"/>
      <c r="J549" s="11"/>
      <c r="K549" s="11"/>
      <c r="N549" s="16"/>
      <c r="R549" s="16"/>
      <c r="V549" s="16"/>
      <c r="Y549" s="17"/>
      <c r="Z549" s="17"/>
    </row>
    <row r="550" spans="9:26" ht="12.75">
      <c r="I550" s="11"/>
      <c r="J550" s="11"/>
      <c r="K550" s="11"/>
      <c r="N550" s="16"/>
      <c r="R550" s="16"/>
      <c r="V550" s="16"/>
      <c r="Y550" s="17"/>
      <c r="Z550" s="17"/>
    </row>
    <row r="551" spans="9:26" ht="12.75">
      <c r="I551" s="11"/>
      <c r="J551" s="11"/>
      <c r="K551" s="11"/>
      <c r="N551" s="16"/>
      <c r="R551" s="16"/>
      <c r="V551" s="16"/>
      <c r="Y551" s="17"/>
      <c r="Z551" s="17"/>
    </row>
    <row r="552" spans="9:26" ht="12.75">
      <c r="I552" s="11"/>
      <c r="J552" s="11"/>
      <c r="K552" s="11"/>
      <c r="N552" s="16"/>
      <c r="R552" s="16"/>
      <c r="V552" s="16"/>
      <c r="Y552" s="17"/>
      <c r="Z552" s="17"/>
    </row>
    <row r="553" spans="9:26" ht="12.75">
      <c r="I553" s="11"/>
      <c r="J553" s="11"/>
      <c r="K553" s="11"/>
      <c r="N553" s="16"/>
      <c r="R553" s="16"/>
      <c r="V553" s="16"/>
      <c r="Y553" s="17"/>
      <c r="Z553" s="17"/>
    </row>
    <row r="554" spans="9:26" ht="12.75">
      <c r="I554" s="11"/>
      <c r="J554" s="11"/>
      <c r="K554" s="11"/>
      <c r="N554" s="16"/>
      <c r="R554" s="16"/>
      <c r="V554" s="16"/>
      <c r="Y554" s="17"/>
      <c r="Z554" s="17"/>
    </row>
    <row r="555" spans="9:26" ht="12.75">
      <c r="I555" s="11"/>
      <c r="J555" s="11"/>
      <c r="K555" s="11"/>
      <c r="N555" s="16"/>
      <c r="R555" s="16"/>
      <c r="V555" s="16"/>
      <c r="Y555" s="17"/>
      <c r="Z555" s="17"/>
    </row>
    <row r="556" spans="9:26" ht="12.75">
      <c r="I556" s="11"/>
      <c r="J556" s="11"/>
      <c r="K556" s="11"/>
      <c r="N556" s="16"/>
      <c r="R556" s="16"/>
      <c r="V556" s="16"/>
      <c r="Y556" s="17"/>
      <c r="Z556" s="17"/>
    </row>
    <row r="557" spans="9:26" ht="12.75">
      <c r="I557" s="11"/>
      <c r="J557" s="11"/>
      <c r="K557" s="11"/>
      <c r="N557" s="16"/>
      <c r="R557" s="16"/>
      <c r="V557" s="16"/>
      <c r="Y557" s="17"/>
      <c r="Z557" s="17"/>
    </row>
    <row r="558" spans="9:26" ht="12.75">
      <c r="I558" s="11"/>
      <c r="J558" s="11"/>
      <c r="K558" s="11"/>
      <c r="N558" s="16"/>
      <c r="R558" s="16"/>
      <c r="V558" s="16"/>
      <c r="Y558" s="17"/>
      <c r="Z558" s="17"/>
    </row>
    <row r="559" spans="9:26" ht="12.75">
      <c r="I559" s="11"/>
      <c r="J559" s="11"/>
      <c r="K559" s="11"/>
      <c r="N559" s="16"/>
      <c r="R559" s="16"/>
      <c r="V559" s="16"/>
      <c r="Y559" s="17"/>
      <c r="Z559" s="17"/>
    </row>
    <row r="560" spans="9:26" ht="12.75">
      <c r="I560" s="11"/>
      <c r="J560" s="11"/>
      <c r="K560" s="11"/>
      <c r="N560" s="16"/>
      <c r="R560" s="16"/>
      <c r="V560" s="16"/>
      <c r="Y560" s="17"/>
      <c r="Z560" s="17"/>
    </row>
    <row r="561" spans="9:26" ht="12.75">
      <c r="I561" s="11"/>
      <c r="J561" s="11"/>
      <c r="K561" s="11"/>
      <c r="N561" s="16"/>
      <c r="R561" s="16"/>
      <c r="V561" s="16"/>
      <c r="Y561" s="17"/>
      <c r="Z561" s="17"/>
    </row>
    <row r="562" spans="9:26" ht="12.75">
      <c r="I562" s="11"/>
      <c r="J562" s="11"/>
      <c r="K562" s="11"/>
      <c r="N562" s="16"/>
      <c r="R562" s="16"/>
      <c r="V562" s="16"/>
      <c r="Y562" s="17"/>
      <c r="Z562" s="17"/>
    </row>
    <row r="563" spans="9:26" ht="12.75">
      <c r="I563" s="11"/>
      <c r="J563" s="11"/>
      <c r="K563" s="11"/>
      <c r="N563" s="16"/>
      <c r="R563" s="16"/>
      <c r="V563" s="16"/>
      <c r="Y563" s="17"/>
      <c r="Z563" s="17"/>
    </row>
    <row r="564" spans="9:26" ht="12.75">
      <c r="I564" s="11"/>
      <c r="J564" s="11"/>
      <c r="K564" s="11"/>
      <c r="N564" s="16"/>
      <c r="R564" s="16"/>
      <c r="V564" s="16"/>
      <c r="Y564" s="17"/>
      <c r="Z564" s="17"/>
    </row>
    <row r="565" spans="9:26" ht="12.75">
      <c r="I565" s="11"/>
      <c r="J565" s="11"/>
      <c r="K565" s="11"/>
      <c r="N565" s="16"/>
      <c r="R565" s="16"/>
      <c r="V565" s="16"/>
      <c r="Y565" s="17"/>
      <c r="Z565" s="17"/>
    </row>
    <row r="566" spans="9:26" ht="12.75">
      <c r="I566" s="11"/>
      <c r="J566" s="11"/>
      <c r="K566" s="11"/>
      <c r="N566" s="16"/>
      <c r="R566" s="16"/>
      <c r="V566" s="16"/>
      <c r="Y566" s="17"/>
      <c r="Z566" s="17"/>
    </row>
    <row r="567" spans="9:26" ht="12.75">
      <c r="I567" s="11"/>
      <c r="J567" s="11"/>
      <c r="K567" s="11"/>
      <c r="N567" s="16"/>
      <c r="R567" s="16"/>
      <c r="V567" s="16"/>
      <c r="Y567" s="17"/>
      <c r="Z567" s="17"/>
    </row>
    <row r="568" spans="9:26" ht="12.75">
      <c r="I568" s="11"/>
      <c r="J568" s="11"/>
      <c r="K568" s="11"/>
      <c r="N568" s="16"/>
      <c r="R568" s="16"/>
      <c r="V568" s="16"/>
      <c r="Y568" s="17"/>
      <c r="Z568" s="17"/>
    </row>
    <row r="569" spans="9:26" ht="12.75">
      <c r="I569" s="11"/>
      <c r="J569" s="11"/>
      <c r="K569" s="11"/>
      <c r="N569" s="16"/>
      <c r="R569" s="16"/>
      <c r="V569" s="16"/>
      <c r="Y569" s="17"/>
      <c r="Z569" s="17"/>
    </row>
    <row r="570" spans="9:26" ht="12.75">
      <c r="I570" s="11"/>
      <c r="J570" s="11"/>
      <c r="K570" s="11"/>
      <c r="N570" s="16"/>
      <c r="R570" s="16"/>
      <c r="V570" s="16"/>
      <c r="Y570" s="17"/>
      <c r="Z570" s="17"/>
    </row>
    <row r="571" spans="9:26" ht="12.75">
      <c r="I571" s="11"/>
      <c r="J571" s="11"/>
      <c r="K571" s="11"/>
      <c r="N571" s="16"/>
      <c r="R571" s="16"/>
      <c r="V571" s="16"/>
      <c r="Y571" s="17"/>
      <c r="Z571" s="17"/>
    </row>
    <row r="572" spans="9:26" ht="12.75">
      <c r="I572" s="11"/>
      <c r="J572" s="11"/>
      <c r="K572" s="11"/>
      <c r="N572" s="16"/>
      <c r="R572" s="16"/>
      <c r="V572" s="16"/>
      <c r="Y572" s="17"/>
      <c r="Z572" s="17"/>
    </row>
    <row r="573" spans="9:26" ht="12.75">
      <c r="I573" s="11"/>
      <c r="J573" s="11"/>
      <c r="K573" s="11"/>
      <c r="N573" s="16"/>
      <c r="R573" s="16"/>
      <c r="V573" s="16"/>
      <c r="Y573" s="17"/>
      <c r="Z573" s="17"/>
    </row>
    <row r="574" spans="9:26" ht="12.75">
      <c r="I574" s="11"/>
      <c r="J574" s="11"/>
      <c r="K574" s="11"/>
      <c r="N574" s="16"/>
      <c r="R574" s="16"/>
      <c r="V574" s="16"/>
      <c r="Y574" s="17"/>
      <c r="Z574" s="17"/>
    </row>
    <row r="575" spans="9:26" ht="12.75">
      <c r="I575" s="11"/>
      <c r="J575" s="11"/>
      <c r="K575" s="11"/>
      <c r="N575" s="16"/>
      <c r="R575" s="16"/>
      <c r="V575" s="16"/>
      <c r="Y575" s="17"/>
      <c r="Z575" s="17"/>
    </row>
    <row r="576" spans="9:26" ht="12.75">
      <c r="I576" s="11"/>
      <c r="J576" s="11"/>
      <c r="K576" s="11"/>
      <c r="N576" s="16"/>
      <c r="R576" s="16"/>
      <c r="V576" s="16"/>
      <c r="Y576" s="17"/>
      <c r="Z576" s="17"/>
    </row>
    <row r="577" spans="9:26" ht="12.75">
      <c r="I577" s="11"/>
      <c r="J577" s="11"/>
      <c r="K577" s="11"/>
      <c r="N577" s="16"/>
      <c r="R577" s="16"/>
      <c r="V577" s="16"/>
      <c r="Y577" s="17"/>
      <c r="Z577" s="17"/>
    </row>
    <row r="578" spans="9:26" ht="12.75">
      <c r="I578" s="11"/>
      <c r="J578" s="11"/>
      <c r="K578" s="11"/>
      <c r="N578" s="16"/>
      <c r="R578" s="16"/>
      <c r="V578" s="16"/>
      <c r="Y578" s="17"/>
      <c r="Z578" s="17"/>
    </row>
    <row r="579" spans="9:26" ht="12.75">
      <c r="I579" s="11"/>
      <c r="J579" s="11"/>
      <c r="K579" s="11"/>
      <c r="N579" s="16"/>
      <c r="R579" s="16"/>
      <c r="V579" s="16"/>
      <c r="Y579" s="17"/>
      <c r="Z579" s="17"/>
    </row>
    <row r="580" spans="9:26" ht="12.75">
      <c r="I580" s="11"/>
      <c r="J580" s="11"/>
      <c r="K580" s="11"/>
      <c r="N580" s="16"/>
      <c r="R580" s="16"/>
      <c r="V580" s="16"/>
      <c r="Y580" s="17"/>
      <c r="Z580" s="17"/>
    </row>
    <row r="581" spans="9:26" ht="12.75">
      <c r="I581" s="11"/>
      <c r="J581" s="11"/>
      <c r="K581" s="11"/>
      <c r="N581" s="16"/>
      <c r="R581" s="16"/>
      <c r="V581" s="16"/>
      <c r="Y581" s="17"/>
      <c r="Z581" s="17"/>
    </row>
    <row r="582" spans="9:26" ht="12.75">
      <c r="I582" s="11"/>
      <c r="J582" s="11"/>
      <c r="K582" s="11"/>
      <c r="N582" s="16"/>
      <c r="R582" s="16"/>
      <c r="V582" s="16"/>
      <c r="Y582" s="17"/>
      <c r="Z582" s="17"/>
    </row>
    <row r="583" spans="9:26" ht="12.75">
      <c r="I583" s="11"/>
      <c r="J583" s="11"/>
      <c r="K583" s="11"/>
      <c r="N583" s="16"/>
      <c r="R583" s="16"/>
      <c r="V583" s="16"/>
      <c r="Y583" s="17"/>
      <c r="Z583" s="17"/>
    </row>
    <row r="584" spans="9:26" ht="12.75">
      <c r="I584" s="11"/>
      <c r="J584" s="11"/>
      <c r="K584" s="11"/>
      <c r="N584" s="16"/>
      <c r="R584" s="16"/>
      <c r="V584" s="16"/>
      <c r="Y584" s="17"/>
      <c r="Z584" s="17"/>
    </row>
    <row r="585" spans="9:26" ht="12.75">
      <c r="I585" s="11"/>
      <c r="J585" s="11"/>
      <c r="K585" s="11"/>
      <c r="N585" s="16"/>
      <c r="R585" s="16"/>
      <c r="V585" s="16"/>
      <c r="Y585" s="17"/>
      <c r="Z585" s="17"/>
    </row>
    <row r="586" spans="9:26" ht="12.75">
      <c r="I586" s="11"/>
      <c r="J586" s="11"/>
      <c r="K586" s="11"/>
      <c r="N586" s="16"/>
      <c r="R586" s="16"/>
      <c r="V586" s="16"/>
      <c r="Y586" s="17"/>
      <c r="Z586" s="17"/>
    </row>
    <row r="587" spans="9:26" ht="12.75">
      <c r="I587" s="11"/>
      <c r="J587" s="11"/>
      <c r="K587" s="11"/>
      <c r="N587" s="16"/>
      <c r="R587" s="16"/>
      <c r="V587" s="16"/>
      <c r="Y587" s="17"/>
      <c r="Z587" s="17"/>
    </row>
    <row r="588" spans="9:26" ht="12.75">
      <c r="I588" s="11"/>
      <c r="J588" s="11"/>
      <c r="K588" s="11"/>
      <c r="N588" s="16"/>
      <c r="R588" s="16"/>
      <c r="V588" s="16"/>
      <c r="Y588" s="17"/>
      <c r="Z588" s="17"/>
    </row>
    <row r="589" spans="9:26" ht="12.75">
      <c r="I589" s="11"/>
      <c r="J589" s="11"/>
      <c r="K589" s="11"/>
      <c r="N589" s="16"/>
      <c r="R589" s="16"/>
      <c r="V589" s="16"/>
      <c r="Y589" s="17"/>
      <c r="Z589" s="17"/>
    </row>
    <row r="590" spans="9:26" ht="12.75">
      <c r="I590" s="11"/>
      <c r="J590" s="11"/>
      <c r="K590" s="11"/>
      <c r="N590" s="16"/>
      <c r="R590" s="16"/>
      <c r="V590" s="16"/>
      <c r="Y590" s="17"/>
      <c r="Z590" s="17"/>
    </row>
    <row r="591" spans="9:26" ht="12.75">
      <c r="I591" s="11"/>
      <c r="J591" s="11"/>
      <c r="K591" s="11"/>
      <c r="N591" s="16"/>
      <c r="R591" s="16"/>
      <c r="V591" s="16"/>
      <c r="Y591" s="17"/>
      <c r="Z591" s="17"/>
    </row>
    <row r="592" spans="9:26" ht="12.75">
      <c r="I592" s="11"/>
      <c r="J592" s="11"/>
      <c r="K592" s="11"/>
      <c r="N592" s="16"/>
      <c r="R592" s="16"/>
      <c r="V592" s="16"/>
      <c r="Y592" s="17"/>
      <c r="Z592" s="17"/>
    </row>
    <row r="593" spans="9:26" ht="12.75">
      <c r="I593" s="11"/>
      <c r="J593" s="11"/>
      <c r="K593" s="11"/>
      <c r="N593" s="16"/>
      <c r="R593" s="16"/>
      <c r="V593" s="16"/>
      <c r="Y593" s="17"/>
      <c r="Z593" s="17"/>
    </row>
    <row r="594" spans="9:26" ht="12.75">
      <c r="I594" s="11"/>
      <c r="J594" s="11"/>
      <c r="K594" s="11"/>
      <c r="N594" s="16"/>
      <c r="R594" s="16"/>
      <c r="V594" s="16"/>
      <c r="Y594" s="17"/>
      <c r="Z594" s="17"/>
    </row>
    <row r="595" spans="9:26" ht="12.75">
      <c r="I595" s="11"/>
      <c r="J595" s="11"/>
      <c r="K595" s="11"/>
      <c r="N595" s="16"/>
      <c r="R595" s="16"/>
      <c r="V595" s="16"/>
      <c r="Y595" s="17"/>
      <c r="Z595" s="17"/>
    </row>
    <row r="596" spans="9:26" ht="12.75">
      <c r="I596" s="11"/>
      <c r="J596" s="11"/>
      <c r="K596" s="11"/>
      <c r="N596" s="16"/>
      <c r="R596" s="16"/>
      <c r="V596" s="16"/>
      <c r="Y596" s="17"/>
      <c r="Z596" s="17"/>
    </row>
    <row r="597" spans="9:26" ht="12.75">
      <c r="I597" s="11"/>
      <c r="J597" s="11"/>
      <c r="K597" s="11"/>
      <c r="N597" s="16"/>
      <c r="R597" s="16"/>
      <c r="V597" s="16"/>
      <c r="Y597" s="17"/>
      <c r="Z597" s="17"/>
    </row>
    <row r="598" spans="9:26" ht="12.75">
      <c r="I598" s="11"/>
      <c r="J598" s="11"/>
      <c r="K598" s="11"/>
      <c r="N598" s="16"/>
      <c r="R598" s="16"/>
      <c r="V598" s="16"/>
      <c r="Y598" s="17"/>
      <c r="Z598" s="17"/>
    </row>
    <row r="599" spans="9:26" ht="12.75">
      <c r="I599" s="11"/>
      <c r="J599" s="11"/>
      <c r="K599" s="11"/>
      <c r="N599" s="16"/>
      <c r="R599" s="16"/>
      <c r="V599" s="16"/>
      <c r="Y599" s="17"/>
      <c r="Z599" s="17"/>
    </row>
    <row r="600" spans="9:26" ht="12.75">
      <c r="I600" s="11"/>
      <c r="J600" s="11"/>
      <c r="K600" s="11"/>
      <c r="N600" s="16"/>
      <c r="R600" s="16"/>
      <c r="V600" s="16"/>
      <c r="Y600" s="17"/>
      <c r="Z600" s="17"/>
    </row>
    <row r="601" spans="9:26" ht="12.75">
      <c r="I601" s="11"/>
      <c r="J601" s="11"/>
      <c r="K601" s="11"/>
      <c r="N601" s="16"/>
      <c r="R601" s="16"/>
      <c r="V601" s="16"/>
      <c r="Y601" s="17"/>
      <c r="Z601" s="17"/>
    </row>
    <row r="602" spans="9:26" ht="12.75">
      <c r="I602" s="11"/>
      <c r="J602" s="11"/>
      <c r="K602" s="11"/>
      <c r="N602" s="16"/>
      <c r="R602" s="16"/>
      <c r="V602" s="16"/>
      <c r="Y602" s="17"/>
      <c r="Z602" s="17"/>
    </row>
    <row r="603" spans="9:26" ht="12.75">
      <c r="I603" s="11"/>
      <c r="J603" s="11"/>
      <c r="K603" s="11"/>
      <c r="N603" s="16"/>
      <c r="R603" s="16"/>
      <c r="V603" s="16"/>
      <c r="Y603" s="17"/>
      <c r="Z603" s="17"/>
    </row>
    <row r="604" spans="9:26" ht="12.75">
      <c r="I604" s="11"/>
      <c r="J604" s="11"/>
      <c r="K604" s="11"/>
      <c r="N604" s="16"/>
      <c r="R604" s="16"/>
      <c r="V604" s="16"/>
      <c r="Y604" s="17"/>
      <c r="Z604" s="17"/>
    </row>
    <row r="605" spans="9:26" ht="12.75">
      <c r="I605" s="11"/>
      <c r="J605" s="11"/>
      <c r="K605" s="11"/>
      <c r="N605" s="16"/>
      <c r="R605" s="16"/>
      <c r="V605" s="16"/>
      <c r="Y605" s="17"/>
      <c r="Z605" s="17"/>
    </row>
    <row r="606" spans="9:26" ht="12.75">
      <c r="I606" s="11"/>
      <c r="J606" s="11"/>
      <c r="K606" s="11"/>
      <c r="N606" s="16"/>
      <c r="R606" s="16"/>
      <c r="V606" s="16"/>
      <c r="Y606" s="17"/>
      <c r="Z606" s="17"/>
    </row>
    <row r="607" spans="9:26" ht="12.75">
      <c r="I607" s="11"/>
      <c r="J607" s="11"/>
      <c r="K607" s="11"/>
      <c r="N607" s="16"/>
      <c r="R607" s="16"/>
      <c r="V607" s="16"/>
      <c r="Y607" s="17"/>
      <c r="Z607" s="17"/>
    </row>
    <row r="608" spans="9:26" ht="12.75">
      <c r="I608" s="11"/>
      <c r="J608" s="11"/>
      <c r="K608" s="11"/>
      <c r="N608" s="16"/>
      <c r="R608" s="16"/>
      <c r="V608" s="16"/>
      <c r="Y608" s="17"/>
      <c r="Z608" s="17"/>
    </row>
    <row r="609" spans="9:26" ht="12.75">
      <c r="I609" s="11"/>
      <c r="J609" s="11"/>
      <c r="K609" s="11"/>
      <c r="N609" s="16"/>
      <c r="R609" s="16"/>
      <c r="V609" s="16"/>
      <c r="Y609" s="17"/>
      <c r="Z609" s="17"/>
    </row>
    <row r="610" spans="9:26" ht="12.75">
      <c r="I610" s="11"/>
      <c r="J610" s="11"/>
      <c r="K610" s="11"/>
      <c r="N610" s="16"/>
      <c r="R610" s="16"/>
      <c r="V610" s="16"/>
      <c r="Y610" s="17"/>
      <c r="Z610" s="17"/>
    </row>
    <row r="611" spans="9:26" ht="12.75">
      <c r="I611" s="11"/>
      <c r="J611" s="11"/>
      <c r="K611" s="11"/>
      <c r="N611" s="16"/>
      <c r="R611" s="16"/>
      <c r="V611" s="16"/>
      <c r="Y611" s="17"/>
      <c r="Z611" s="17"/>
    </row>
    <row r="612" spans="9:26" ht="12.75">
      <c r="I612" s="11"/>
      <c r="J612" s="11"/>
      <c r="K612" s="11"/>
      <c r="N612" s="16"/>
      <c r="R612" s="16"/>
      <c r="V612" s="16"/>
      <c r="Y612" s="17"/>
      <c r="Z612" s="17"/>
    </row>
    <row r="613" spans="9:26" ht="12.75">
      <c r="I613" s="11"/>
      <c r="J613" s="11"/>
      <c r="K613" s="11"/>
      <c r="N613" s="16"/>
      <c r="R613" s="16"/>
      <c r="V613" s="16"/>
      <c r="Y613" s="17"/>
      <c r="Z613" s="17"/>
    </row>
    <row r="614" spans="9:26" ht="12.75">
      <c r="I614" s="11"/>
      <c r="J614" s="11"/>
      <c r="K614" s="11"/>
      <c r="N614" s="16"/>
      <c r="R614" s="16"/>
      <c r="V614" s="16"/>
      <c r="Y614" s="17"/>
      <c r="Z614" s="17"/>
    </row>
    <row r="615" spans="9:26" ht="12.75">
      <c r="I615" s="11"/>
      <c r="J615" s="11"/>
      <c r="K615" s="11"/>
      <c r="N615" s="16"/>
      <c r="R615" s="16"/>
      <c r="V615" s="16"/>
      <c r="Y615" s="17"/>
      <c r="Z615" s="17"/>
    </row>
    <row r="616" spans="9:26" ht="12.75">
      <c r="I616" s="11"/>
      <c r="J616" s="11"/>
      <c r="K616" s="11"/>
      <c r="N616" s="16"/>
      <c r="R616" s="16"/>
      <c r="V616" s="16"/>
      <c r="Y616" s="17"/>
      <c r="Z616" s="17"/>
    </row>
    <row r="617" spans="9:26" ht="12.75">
      <c r="I617" s="11"/>
      <c r="J617" s="11"/>
      <c r="K617" s="11"/>
      <c r="N617" s="16"/>
      <c r="R617" s="16"/>
      <c r="V617" s="16"/>
      <c r="Y617" s="17"/>
      <c r="Z617" s="17"/>
    </row>
    <row r="618" spans="9:26" ht="12.75">
      <c r="I618" s="11"/>
      <c r="J618" s="11"/>
      <c r="K618" s="11"/>
      <c r="N618" s="16"/>
      <c r="R618" s="16"/>
      <c r="V618" s="16"/>
      <c r="Y618" s="17"/>
      <c r="Z618" s="17"/>
    </row>
    <row r="619" spans="9:26" ht="12.75">
      <c r="I619" s="11"/>
      <c r="J619" s="11"/>
      <c r="K619" s="11"/>
      <c r="N619" s="16"/>
      <c r="R619" s="16"/>
      <c r="V619" s="16"/>
      <c r="Y619" s="17"/>
      <c r="Z619" s="17"/>
    </row>
    <row r="620" spans="9:26" ht="12.75">
      <c r="I620" s="11"/>
      <c r="J620" s="11"/>
      <c r="K620" s="11"/>
      <c r="N620" s="16"/>
      <c r="R620" s="16"/>
      <c r="V620" s="16"/>
      <c r="Y620" s="17"/>
      <c r="Z620" s="17"/>
    </row>
    <row r="621" spans="9:26" ht="12.75">
      <c r="I621" s="11"/>
      <c r="J621" s="11"/>
      <c r="K621" s="11"/>
      <c r="N621" s="16"/>
      <c r="R621" s="16"/>
      <c r="V621" s="16"/>
      <c r="Y621" s="17"/>
      <c r="Z621" s="17"/>
    </row>
    <row r="622" spans="9:26" ht="12.75">
      <c r="I622" s="11"/>
      <c r="J622" s="11"/>
      <c r="K622" s="11"/>
      <c r="N622" s="16"/>
      <c r="R622" s="16"/>
      <c r="V622" s="16"/>
      <c r="Y622" s="17"/>
      <c r="Z622" s="17"/>
    </row>
    <row r="623" spans="9:26" ht="12.75">
      <c r="I623" s="11"/>
      <c r="J623" s="11"/>
      <c r="K623" s="11"/>
      <c r="N623" s="16"/>
      <c r="R623" s="16"/>
      <c r="V623" s="16"/>
      <c r="Y623" s="17"/>
      <c r="Z623" s="17"/>
    </row>
    <row r="624" spans="9:26" ht="12.75">
      <c r="I624" s="11"/>
      <c r="J624" s="11"/>
      <c r="K624" s="11"/>
      <c r="N624" s="16"/>
      <c r="R624" s="16"/>
      <c r="V624" s="16"/>
      <c r="Y624" s="17"/>
      <c r="Z624" s="17"/>
    </row>
    <row r="625" spans="9:26" ht="12.75">
      <c r="I625" s="11"/>
      <c r="J625" s="11"/>
      <c r="K625" s="11"/>
      <c r="N625" s="16"/>
      <c r="R625" s="16"/>
      <c r="V625" s="16"/>
      <c r="Y625" s="17"/>
      <c r="Z625" s="17"/>
    </row>
    <row r="626" spans="9:26" ht="12.75">
      <c r="I626" s="11"/>
      <c r="J626" s="11"/>
      <c r="K626" s="11"/>
      <c r="N626" s="16"/>
      <c r="R626" s="16"/>
      <c r="V626" s="16"/>
      <c r="Y626" s="17"/>
      <c r="Z626" s="17"/>
    </row>
    <row r="627" spans="9:26" ht="12.75">
      <c r="I627" s="11"/>
      <c r="J627" s="11"/>
      <c r="K627" s="11"/>
      <c r="N627" s="16"/>
      <c r="R627" s="16"/>
      <c r="V627" s="16"/>
      <c r="Y627" s="17"/>
      <c r="Z627" s="17"/>
    </row>
    <row r="628" spans="9:26" ht="12.75">
      <c r="I628" s="11"/>
      <c r="J628" s="11"/>
      <c r="K628" s="11"/>
      <c r="N628" s="16"/>
      <c r="R628" s="16"/>
      <c r="V628" s="16"/>
      <c r="Y628" s="17"/>
      <c r="Z628" s="17"/>
    </row>
    <row r="629" spans="9:26" ht="12.75">
      <c r="I629" s="11"/>
      <c r="J629" s="11"/>
      <c r="K629" s="11"/>
      <c r="N629" s="16"/>
      <c r="R629" s="16"/>
      <c r="V629" s="16"/>
      <c r="Y629" s="17"/>
      <c r="Z629" s="17"/>
    </row>
    <row r="630" spans="9:26" ht="12.75">
      <c r="I630" s="11"/>
      <c r="J630" s="11"/>
      <c r="K630" s="11"/>
      <c r="N630" s="16"/>
      <c r="R630" s="16"/>
      <c r="V630" s="16"/>
      <c r="Y630" s="17"/>
      <c r="Z630" s="17"/>
    </row>
    <row r="631" spans="9:26" ht="12.75">
      <c r="I631" s="11"/>
      <c r="J631" s="11"/>
      <c r="K631" s="11"/>
      <c r="N631" s="16"/>
      <c r="R631" s="16"/>
      <c r="V631" s="16"/>
      <c r="Y631" s="17"/>
      <c r="Z631" s="17"/>
    </row>
    <row r="632" spans="9:26" ht="12.75">
      <c r="I632" s="11"/>
      <c r="J632" s="11"/>
      <c r="K632" s="11"/>
      <c r="N632" s="16"/>
      <c r="R632" s="16"/>
      <c r="V632" s="16"/>
      <c r="Y632" s="17"/>
      <c r="Z632" s="17"/>
    </row>
    <row r="633" spans="9:26" ht="12.75">
      <c r="I633" s="11"/>
      <c r="J633" s="11"/>
      <c r="K633" s="11"/>
      <c r="N633" s="16"/>
      <c r="R633" s="16"/>
      <c r="V633" s="16"/>
      <c r="Y633" s="17"/>
      <c r="Z633" s="17"/>
    </row>
    <row r="634" spans="9:26" ht="12.75">
      <c r="I634" s="11"/>
      <c r="J634" s="11"/>
      <c r="K634" s="11"/>
      <c r="N634" s="16"/>
      <c r="R634" s="16"/>
      <c r="V634" s="16"/>
      <c r="Y634" s="17"/>
      <c r="Z634" s="17"/>
    </row>
    <row r="635" spans="9:26" ht="12.75">
      <c r="I635" s="11"/>
      <c r="J635" s="11"/>
      <c r="K635" s="11"/>
      <c r="N635" s="16"/>
      <c r="R635" s="16"/>
      <c r="V635" s="16"/>
      <c r="Y635" s="17"/>
      <c r="Z635" s="17"/>
    </row>
    <row r="636" spans="9:26" ht="12.75">
      <c r="I636" s="11"/>
      <c r="J636" s="11"/>
      <c r="K636" s="11"/>
      <c r="N636" s="16"/>
      <c r="R636" s="16"/>
      <c r="V636" s="16"/>
      <c r="Y636" s="17"/>
      <c r="Z636" s="17"/>
    </row>
    <row r="637" spans="9:26" ht="12.75">
      <c r="I637" s="11"/>
      <c r="J637" s="11"/>
      <c r="K637" s="11"/>
      <c r="N637" s="16"/>
      <c r="R637" s="16"/>
      <c r="V637" s="16"/>
      <c r="Y637" s="17"/>
      <c r="Z637" s="17"/>
    </row>
    <row r="638" spans="9:26" ht="12.75">
      <c r="I638" s="11"/>
      <c r="J638" s="11"/>
      <c r="K638" s="11"/>
      <c r="N638" s="16"/>
      <c r="R638" s="16"/>
      <c r="V638" s="16"/>
      <c r="Y638" s="17"/>
      <c r="Z638" s="17"/>
    </row>
    <row r="639" spans="9:26" ht="12.75">
      <c r="I639" s="11"/>
      <c r="J639" s="11"/>
      <c r="K639" s="11"/>
      <c r="N639" s="16"/>
      <c r="R639" s="16"/>
      <c r="V639" s="16"/>
      <c r="Y639" s="17"/>
      <c r="Z639" s="17"/>
    </row>
    <row r="640" spans="9:26" ht="12.75">
      <c r="I640" s="11"/>
      <c r="J640" s="11"/>
      <c r="K640" s="11"/>
      <c r="N640" s="16"/>
      <c r="R640" s="16"/>
      <c r="V640" s="16"/>
      <c r="Y640" s="17"/>
      <c r="Z640" s="17"/>
    </row>
    <row r="641" spans="9:26" ht="12.75">
      <c r="I641" s="11"/>
      <c r="J641" s="11"/>
      <c r="K641" s="11"/>
      <c r="N641" s="16"/>
      <c r="R641" s="16"/>
      <c r="V641" s="16"/>
      <c r="Y641" s="17"/>
      <c r="Z641" s="17"/>
    </row>
    <row r="642" spans="9:26" ht="12.75">
      <c r="I642" s="11"/>
      <c r="J642" s="11"/>
      <c r="K642" s="11"/>
      <c r="N642" s="16"/>
      <c r="R642" s="16"/>
      <c r="V642" s="16"/>
      <c r="Y642" s="17"/>
      <c r="Z642" s="17"/>
    </row>
    <row r="643" spans="9:26" ht="12.75">
      <c r="I643" s="11"/>
      <c r="J643" s="11"/>
      <c r="K643" s="11"/>
      <c r="N643" s="16"/>
      <c r="R643" s="16"/>
      <c r="V643" s="16"/>
      <c r="Y643" s="17"/>
      <c r="Z643" s="17"/>
    </row>
    <row r="644" spans="9:26" ht="12.75">
      <c r="I644" s="11"/>
      <c r="J644" s="11"/>
      <c r="K644" s="11"/>
      <c r="N644" s="16"/>
      <c r="R644" s="16"/>
      <c r="V644" s="16"/>
      <c r="Y644" s="17"/>
      <c r="Z644" s="17"/>
    </row>
    <row r="645" spans="9:26" ht="12.75">
      <c r="I645" s="11"/>
      <c r="J645" s="11"/>
      <c r="K645" s="11"/>
      <c r="N645" s="16"/>
      <c r="R645" s="16"/>
      <c r="V645" s="16"/>
      <c r="Y645" s="17"/>
      <c r="Z645" s="17"/>
    </row>
    <row r="646" spans="9:26" ht="12.75">
      <c r="I646" s="11"/>
      <c r="J646" s="11"/>
      <c r="K646" s="11"/>
      <c r="N646" s="16"/>
      <c r="R646" s="16"/>
      <c r="V646" s="16"/>
      <c r="Y646" s="17"/>
      <c r="Z646" s="17"/>
    </row>
    <row r="647" spans="9:26" ht="12.75">
      <c r="I647" s="11"/>
      <c r="J647" s="11"/>
      <c r="K647" s="11"/>
      <c r="N647" s="16"/>
      <c r="R647" s="16"/>
      <c r="V647" s="16"/>
      <c r="Y647" s="17"/>
      <c r="Z647" s="17"/>
    </row>
    <row r="648" spans="9:26" ht="12.75">
      <c r="I648" s="11"/>
      <c r="J648" s="11"/>
      <c r="K648" s="11"/>
      <c r="N648" s="16"/>
      <c r="R648" s="16"/>
      <c r="V648" s="16"/>
      <c r="Y648" s="17"/>
      <c r="Z648" s="17"/>
    </row>
    <row r="649" spans="9:26" ht="12.75">
      <c r="I649" s="11"/>
      <c r="J649" s="11"/>
      <c r="K649" s="11"/>
      <c r="N649" s="16"/>
      <c r="R649" s="16"/>
      <c r="V649" s="16"/>
      <c r="Y649" s="17"/>
      <c r="Z649" s="17"/>
    </row>
    <row r="650" spans="9:26" ht="12.75">
      <c r="I650" s="11"/>
      <c r="J650" s="11"/>
      <c r="K650" s="11"/>
      <c r="N650" s="16"/>
      <c r="R650" s="16"/>
      <c r="V650" s="16"/>
      <c r="Y650" s="17"/>
      <c r="Z650" s="17"/>
    </row>
    <row r="651" spans="9:26" ht="12.75">
      <c r="I651" s="11"/>
      <c r="J651" s="11"/>
      <c r="K651" s="11"/>
      <c r="N651" s="16"/>
      <c r="R651" s="16"/>
      <c r="V651" s="16"/>
      <c r="Y651" s="17"/>
      <c r="Z651" s="17"/>
    </row>
    <row r="652" spans="9:26" ht="12.75">
      <c r="I652" s="11"/>
      <c r="J652" s="11"/>
      <c r="K652" s="11"/>
      <c r="N652" s="16"/>
      <c r="R652" s="16"/>
      <c r="V652" s="16"/>
      <c r="Y652" s="17"/>
      <c r="Z652" s="17"/>
    </row>
    <row r="653" spans="9:26" ht="12.75">
      <c r="I653" s="11"/>
      <c r="J653" s="11"/>
      <c r="K653" s="11"/>
      <c r="N653" s="16"/>
      <c r="R653" s="16"/>
      <c r="V653" s="16"/>
      <c r="Y653" s="17"/>
      <c r="Z653" s="17"/>
    </row>
    <row r="654" spans="9:26" ht="12.75">
      <c r="I654" s="11"/>
      <c r="J654" s="11"/>
      <c r="K654" s="11"/>
      <c r="N654" s="16"/>
      <c r="R654" s="16"/>
      <c r="V654" s="16"/>
      <c r="Y654" s="17"/>
      <c r="Z654" s="17"/>
    </row>
    <row r="655" spans="9:26" ht="12.75">
      <c r="I655" s="11"/>
      <c r="J655" s="11"/>
      <c r="K655" s="11"/>
      <c r="N655" s="16"/>
      <c r="R655" s="16"/>
      <c r="V655" s="16"/>
      <c r="Y655" s="17"/>
      <c r="Z655" s="17"/>
    </row>
    <row r="656" spans="9:26" ht="12.75">
      <c r="I656" s="11"/>
      <c r="J656" s="11"/>
      <c r="K656" s="11"/>
      <c r="N656" s="16"/>
      <c r="R656" s="16"/>
      <c r="V656" s="16"/>
      <c r="Y656" s="17"/>
      <c r="Z656" s="17"/>
    </row>
    <row r="657" spans="9:26" ht="12.75">
      <c r="I657" s="11"/>
      <c r="J657" s="11"/>
      <c r="K657" s="11"/>
      <c r="N657" s="16"/>
      <c r="R657" s="16"/>
      <c r="V657" s="16"/>
      <c r="Y657" s="17"/>
      <c r="Z657" s="17"/>
    </row>
    <row r="658" spans="9:26" ht="12.75">
      <c r="I658" s="11"/>
      <c r="J658" s="11"/>
      <c r="K658" s="11"/>
      <c r="N658" s="16"/>
      <c r="R658" s="16"/>
      <c r="V658" s="16"/>
      <c r="Y658" s="17"/>
      <c r="Z658" s="17"/>
    </row>
    <row r="659" spans="9:26" ht="12.75">
      <c r="I659" s="11"/>
      <c r="J659" s="11"/>
      <c r="K659" s="11"/>
      <c r="N659" s="16"/>
      <c r="R659" s="16"/>
      <c r="V659" s="16"/>
      <c r="Y659" s="17"/>
      <c r="Z659" s="17"/>
    </row>
    <row r="660" spans="9:26" ht="12.75">
      <c r="I660" s="11"/>
      <c r="J660" s="11"/>
      <c r="K660" s="11"/>
      <c r="N660" s="16"/>
      <c r="R660" s="16"/>
      <c r="V660" s="16"/>
      <c r="Y660" s="17"/>
      <c r="Z660" s="17"/>
    </row>
    <row r="661" spans="9:26" ht="12.75">
      <c r="I661" s="11"/>
      <c r="J661" s="11"/>
      <c r="K661" s="11"/>
      <c r="N661" s="16"/>
      <c r="R661" s="16"/>
      <c r="V661" s="16"/>
      <c r="Y661" s="17"/>
      <c r="Z661" s="17"/>
    </row>
    <row r="662" spans="9:26" ht="12.75">
      <c r="I662" s="11"/>
      <c r="J662" s="11"/>
      <c r="K662" s="11"/>
      <c r="N662" s="16"/>
      <c r="R662" s="16"/>
      <c r="V662" s="16"/>
      <c r="Y662" s="17"/>
      <c r="Z662" s="17"/>
    </row>
    <row r="663" spans="9:26" ht="12.75">
      <c r="I663" s="11"/>
      <c r="J663" s="11"/>
      <c r="K663" s="11"/>
      <c r="N663" s="16"/>
      <c r="R663" s="16"/>
      <c r="V663" s="16"/>
      <c r="Y663" s="17"/>
      <c r="Z663" s="17"/>
    </row>
    <row r="664" spans="9:26" ht="12.75">
      <c r="I664" s="11"/>
      <c r="J664" s="11"/>
      <c r="K664" s="11"/>
      <c r="N664" s="16"/>
      <c r="R664" s="16"/>
      <c r="V664" s="16"/>
      <c r="Y664" s="17"/>
      <c r="Z664" s="17"/>
    </row>
    <row r="665" spans="9:26" ht="12.75">
      <c r="I665" s="11"/>
      <c r="J665" s="11"/>
      <c r="K665" s="11"/>
      <c r="N665" s="16"/>
      <c r="R665" s="16"/>
      <c r="V665" s="16"/>
      <c r="Y665" s="17"/>
      <c r="Z665" s="17"/>
    </row>
    <row r="666" spans="9:26" ht="12.75">
      <c r="I666" s="11"/>
      <c r="J666" s="11"/>
      <c r="K666" s="11"/>
      <c r="N666" s="16"/>
      <c r="R666" s="16"/>
      <c r="V666" s="16"/>
      <c r="Y666" s="17"/>
      <c r="Z666" s="17"/>
    </row>
    <row r="667" spans="9:26" ht="12.75">
      <c r="I667" s="11"/>
      <c r="J667" s="11"/>
      <c r="K667" s="11"/>
      <c r="N667" s="16"/>
      <c r="R667" s="16"/>
      <c r="V667" s="16"/>
      <c r="Y667" s="17"/>
      <c r="Z667" s="17"/>
    </row>
    <row r="668" spans="9:26" ht="12.75">
      <c r="I668" s="11"/>
      <c r="J668" s="11"/>
      <c r="K668" s="11"/>
      <c r="N668" s="16"/>
      <c r="R668" s="16"/>
      <c r="V668" s="16"/>
      <c r="Y668" s="17"/>
      <c r="Z668" s="17"/>
    </row>
    <row r="669" spans="9:26" ht="12.75">
      <c r="I669" s="11"/>
      <c r="J669" s="11"/>
      <c r="K669" s="11"/>
      <c r="N669" s="16"/>
      <c r="R669" s="16"/>
      <c r="V669" s="16"/>
      <c r="Y669" s="17"/>
      <c r="Z669" s="17"/>
    </row>
    <row r="670" spans="9:26" ht="12.75">
      <c r="I670" s="11"/>
      <c r="J670" s="11"/>
      <c r="K670" s="11"/>
      <c r="N670" s="16"/>
      <c r="R670" s="16"/>
      <c r="V670" s="16"/>
      <c r="Y670" s="17"/>
      <c r="Z670" s="17"/>
    </row>
    <row r="671" spans="9:26" ht="12.75">
      <c r="I671" s="11"/>
      <c r="J671" s="11"/>
      <c r="K671" s="11"/>
      <c r="N671" s="16"/>
      <c r="R671" s="16"/>
      <c r="V671" s="16"/>
      <c r="Y671" s="17"/>
      <c r="Z671" s="17"/>
    </row>
    <row r="672" spans="9:26" ht="12.75">
      <c r="I672" s="11"/>
      <c r="J672" s="11"/>
      <c r="K672" s="11"/>
      <c r="N672" s="16"/>
      <c r="R672" s="16"/>
      <c r="V672" s="16"/>
      <c r="Y672" s="17"/>
      <c r="Z672" s="17"/>
    </row>
    <row r="673" spans="9:26" ht="12.75">
      <c r="I673" s="11"/>
      <c r="J673" s="11"/>
      <c r="K673" s="11"/>
      <c r="N673" s="16"/>
      <c r="R673" s="16"/>
      <c r="V673" s="16"/>
      <c r="Y673" s="17"/>
      <c r="Z673" s="17"/>
    </row>
    <row r="674" spans="9:26" ht="12.75">
      <c r="I674" s="11"/>
      <c r="J674" s="11"/>
      <c r="K674" s="11"/>
      <c r="N674" s="16"/>
      <c r="R674" s="16"/>
      <c r="V674" s="16"/>
      <c r="Y674" s="17"/>
      <c r="Z674" s="17"/>
    </row>
    <row r="675" spans="9:26" ht="12.75">
      <c r="I675" s="11"/>
      <c r="J675" s="11"/>
      <c r="K675" s="11"/>
      <c r="N675" s="16"/>
      <c r="R675" s="16"/>
      <c r="V675" s="16"/>
      <c r="Y675" s="17"/>
      <c r="Z675" s="17"/>
    </row>
    <row r="676" spans="9:26" ht="12.75">
      <c r="I676" s="11"/>
      <c r="J676" s="11"/>
      <c r="K676" s="11"/>
      <c r="N676" s="16"/>
      <c r="R676" s="16"/>
      <c r="V676" s="16"/>
      <c r="Y676" s="17"/>
      <c r="Z676" s="17"/>
    </row>
    <row r="677" spans="9:26" ht="12.75">
      <c r="I677" s="11"/>
      <c r="J677" s="11"/>
      <c r="K677" s="11"/>
      <c r="N677" s="16"/>
      <c r="R677" s="16"/>
      <c r="V677" s="16"/>
      <c r="Y677" s="17"/>
      <c r="Z677" s="17"/>
    </row>
    <row r="678" spans="9:26" ht="12.75">
      <c r="I678" s="11"/>
      <c r="J678" s="11"/>
      <c r="K678" s="11"/>
      <c r="N678" s="16"/>
      <c r="R678" s="16"/>
      <c r="V678" s="16"/>
      <c r="Y678" s="17"/>
      <c r="Z678" s="17"/>
    </row>
    <row r="679" spans="9:26" ht="12.75">
      <c r="I679" s="11"/>
      <c r="J679" s="11"/>
      <c r="K679" s="11"/>
      <c r="N679" s="16"/>
      <c r="R679" s="16"/>
      <c r="V679" s="16"/>
      <c r="Y679" s="17"/>
      <c r="Z679" s="17"/>
    </row>
    <row r="680" spans="9:26" ht="12.75">
      <c r="I680" s="11"/>
      <c r="J680" s="11"/>
      <c r="K680" s="11"/>
      <c r="N680" s="16"/>
      <c r="R680" s="16"/>
      <c r="V680" s="16"/>
      <c r="Y680" s="17"/>
      <c r="Z680" s="17"/>
    </row>
    <row r="681" spans="9:26" ht="12.75">
      <c r="I681" s="11"/>
      <c r="J681" s="11"/>
      <c r="K681" s="11"/>
      <c r="N681" s="16"/>
      <c r="R681" s="16"/>
      <c r="V681" s="16"/>
      <c r="Y681" s="17"/>
      <c r="Z681" s="17"/>
    </row>
    <row r="682" spans="9:26" ht="12.75">
      <c r="I682" s="11"/>
      <c r="J682" s="11"/>
      <c r="K682" s="11"/>
      <c r="N682" s="16"/>
      <c r="R682" s="16"/>
      <c r="V682" s="16"/>
      <c r="Y682" s="17"/>
      <c r="Z682" s="17"/>
    </row>
    <row r="683" spans="9:26" ht="12.75">
      <c r="I683" s="11"/>
      <c r="J683" s="11"/>
      <c r="K683" s="11"/>
      <c r="N683" s="16"/>
      <c r="R683" s="16"/>
      <c r="V683" s="16"/>
      <c r="Y683" s="17"/>
      <c r="Z683" s="17"/>
    </row>
    <row r="684" spans="9:26" ht="12.75">
      <c r="I684" s="11"/>
      <c r="J684" s="11"/>
      <c r="K684" s="11"/>
      <c r="N684" s="16"/>
      <c r="R684" s="16"/>
      <c r="V684" s="16"/>
      <c r="Y684" s="17"/>
      <c r="Z684" s="17"/>
    </row>
    <row r="685" spans="9:26" ht="12.75">
      <c r="I685" s="11"/>
      <c r="J685" s="11"/>
      <c r="K685" s="11"/>
      <c r="N685" s="16"/>
      <c r="R685" s="16"/>
      <c r="V685" s="16"/>
      <c r="Y685" s="17"/>
      <c r="Z685" s="17"/>
    </row>
    <row r="686" spans="9:26" ht="12.75">
      <c r="I686" s="11"/>
      <c r="J686" s="11"/>
      <c r="K686" s="11"/>
      <c r="N686" s="16"/>
      <c r="R686" s="16"/>
      <c r="V686" s="16"/>
      <c r="Y686" s="17"/>
      <c r="Z686" s="17"/>
    </row>
    <row r="687" spans="9:26" ht="12.75">
      <c r="I687" s="11"/>
      <c r="J687" s="11"/>
      <c r="K687" s="11"/>
      <c r="N687" s="16"/>
      <c r="R687" s="16"/>
      <c r="V687" s="16"/>
      <c r="Y687" s="17"/>
      <c r="Z687" s="17"/>
    </row>
    <row r="688" spans="9:26" ht="12.75">
      <c r="I688" s="11"/>
      <c r="J688" s="11"/>
      <c r="K688" s="11"/>
      <c r="N688" s="16"/>
      <c r="R688" s="16"/>
      <c r="V688" s="16"/>
      <c r="Y688" s="17"/>
      <c r="Z688" s="17"/>
    </row>
    <row r="689" spans="9:26" ht="12.75">
      <c r="I689" s="11"/>
      <c r="J689" s="11"/>
      <c r="K689" s="11"/>
      <c r="N689" s="16"/>
      <c r="R689" s="16"/>
      <c r="V689" s="16"/>
      <c r="Y689" s="17"/>
      <c r="Z689" s="17"/>
    </row>
    <row r="690" spans="9:26" ht="12.75">
      <c r="I690" s="11"/>
      <c r="J690" s="11"/>
      <c r="K690" s="11"/>
      <c r="N690" s="16"/>
      <c r="R690" s="16"/>
      <c r="V690" s="16"/>
      <c r="Y690" s="17"/>
      <c r="Z690" s="17"/>
    </row>
    <row r="691" spans="9:26" ht="12.75">
      <c r="I691" s="11"/>
      <c r="J691" s="11"/>
      <c r="K691" s="11"/>
      <c r="N691" s="16"/>
      <c r="R691" s="16"/>
      <c r="V691" s="16"/>
      <c r="Y691" s="17"/>
      <c r="Z691" s="17"/>
    </row>
    <row r="692" spans="9:26" ht="12.75">
      <c r="I692" s="11"/>
      <c r="J692" s="11"/>
      <c r="K692" s="11"/>
      <c r="N692" s="16"/>
      <c r="R692" s="16"/>
      <c r="V692" s="16"/>
      <c r="Y692" s="17"/>
      <c r="Z692" s="17"/>
    </row>
    <row r="693" spans="9:26" ht="12.75">
      <c r="I693" s="11"/>
      <c r="J693" s="11"/>
      <c r="K693" s="11"/>
      <c r="N693" s="16"/>
      <c r="R693" s="16"/>
      <c r="V693" s="16"/>
      <c r="Y693" s="17"/>
      <c r="Z693" s="17"/>
    </row>
    <row r="694" spans="9:26" ht="12.75">
      <c r="I694" s="11"/>
      <c r="J694" s="11"/>
      <c r="K694" s="11"/>
      <c r="N694" s="16"/>
      <c r="R694" s="16"/>
      <c r="V694" s="16"/>
      <c r="Y694" s="17"/>
      <c r="Z694" s="17"/>
    </row>
    <row r="695" spans="9:26" ht="12.75">
      <c r="I695" s="11"/>
      <c r="J695" s="11"/>
      <c r="K695" s="11"/>
      <c r="N695" s="16"/>
      <c r="R695" s="16"/>
      <c r="V695" s="16"/>
      <c r="Y695" s="17"/>
      <c r="Z695" s="17"/>
    </row>
    <row r="696" spans="9:26" ht="12.75">
      <c r="I696" s="11"/>
      <c r="J696" s="11"/>
      <c r="K696" s="11"/>
      <c r="N696" s="16"/>
      <c r="R696" s="16"/>
      <c r="V696" s="16"/>
      <c r="Y696" s="17"/>
      <c r="Z696" s="17"/>
    </row>
    <row r="697" spans="9:26" ht="12.75">
      <c r="I697" s="11"/>
      <c r="J697" s="11"/>
      <c r="K697" s="11"/>
      <c r="N697" s="16"/>
      <c r="R697" s="16"/>
      <c r="V697" s="16"/>
      <c r="Y697" s="17"/>
      <c r="Z697" s="17"/>
    </row>
    <row r="698" spans="9:26" ht="12.75">
      <c r="I698" s="11"/>
      <c r="J698" s="11"/>
      <c r="K698" s="11"/>
      <c r="N698" s="16"/>
      <c r="R698" s="16"/>
      <c r="V698" s="16"/>
      <c r="Y698" s="17"/>
      <c r="Z698" s="17"/>
    </row>
    <row r="699" spans="9:26" ht="12.75">
      <c r="I699" s="11"/>
      <c r="J699" s="11"/>
      <c r="K699" s="11"/>
      <c r="N699" s="16"/>
      <c r="R699" s="16"/>
      <c r="V699" s="16"/>
      <c r="Y699" s="17"/>
      <c r="Z699" s="17"/>
    </row>
    <row r="700" spans="9:26" ht="12.75">
      <c r="I700" s="11"/>
      <c r="J700" s="11"/>
      <c r="K700" s="11"/>
      <c r="N700" s="16"/>
      <c r="R700" s="16"/>
      <c r="V700" s="16"/>
      <c r="Y700" s="17"/>
      <c r="Z700" s="17"/>
    </row>
    <row r="701" spans="9:26" ht="12.75">
      <c r="I701" s="11"/>
      <c r="J701" s="11"/>
      <c r="K701" s="11"/>
      <c r="N701" s="16"/>
      <c r="R701" s="16"/>
      <c r="V701" s="16"/>
      <c r="Y701" s="17"/>
      <c r="Z701" s="17"/>
    </row>
    <row r="702" spans="9:26" ht="12.75">
      <c r="I702" s="11"/>
      <c r="J702" s="11"/>
      <c r="K702" s="11"/>
      <c r="N702" s="16"/>
      <c r="R702" s="16"/>
      <c r="V702" s="16"/>
      <c r="Y702" s="17"/>
      <c r="Z702" s="17"/>
    </row>
    <row r="703" spans="9:26" ht="12.75">
      <c r="I703" s="11"/>
      <c r="J703" s="11"/>
      <c r="K703" s="11"/>
      <c r="N703" s="16"/>
      <c r="R703" s="16"/>
      <c r="V703" s="16"/>
      <c r="Y703" s="17"/>
      <c r="Z703" s="17"/>
    </row>
    <row r="704" spans="9:26" ht="12.75">
      <c r="I704" s="11"/>
      <c r="J704" s="11"/>
      <c r="K704" s="11"/>
      <c r="N704" s="16"/>
      <c r="R704" s="16"/>
      <c r="V704" s="16"/>
      <c r="Y704" s="17"/>
      <c r="Z704" s="17"/>
    </row>
    <row r="705" spans="9:26" ht="12.75">
      <c r="I705" s="11"/>
      <c r="J705" s="11"/>
      <c r="K705" s="11"/>
      <c r="N705" s="16"/>
      <c r="R705" s="16"/>
      <c r="V705" s="16"/>
      <c r="Y705" s="17"/>
      <c r="Z705" s="17"/>
    </row>
    <row r="706" spans="9:26" ht="12.75">
      <c r="I706" s="11"/>
      <c r="J706" s="11"/>
      <c r="K706" s="11"/>
      <c r="N706" s="16"/>
      <c r="R706" s="16"/>
      <c r="V706" s="16"/>
      <c r="Y706" s="17"/>
      <c r="Z706" s="17"/>
    </row>
    <row r="707" spans="9:26" ht="12.75">
      <c r="I707" s="11"/>
      <c r="J707" s="11"/>
      <c r="K707" s="11"/>
      <c r="N707" s="16"/>
      <c r="R707" s="16"/>
      <c r="V707" s="16"/>
      <c r="Y707" s="17"/>
      <c r="Z707" s="17"/>
    </row>
    <row r="708" spans="9:26" ht="12.75">
      <c r="I708" s="11"/>
      <c r="J708" s="11"/>
      <c r="K708" s="11"/>
      <c r="N708" s="16"/>
      <c r="R708" s="16"/>
      <c r="V708" s="16"/>
      <c r="Y708" s="17"/>
      <c r="Z708" s="17"/>
    </row>
    <row r="709" spans="9:26" ht="12.75">
      <c r="I709" s="11"/>
      <c r="J709" s="11"/>
      <c r="K709" s="11"/>
      <c r="N709" s="16"/>
      <c r="R709" s="16"/>
      <c r="V709" s="16"/>
      <c r="Y709" s="17"/>
      <c r="Z709" s="17"/>
    </row>
    <row r="710" spans="9:26" ht="12.75">
      <c r="I710" s="11"/>
      <c r="J710" s="11"/>
      <c r="K710" s="11"/>
      <c r="N710" s="16"/>
      <c r="R710" s="16"/>
      <c r="V710" s="16"/>
      <c r="Y710" s="17"/>
      <c r="Z710" s="17"/>
    </row>
    <row r="711" spans="9:26" ht="12.75">
      <c r="I711" s="11"/>
      <c r="J711" s="11"/>
      <c r="K711" s="11"/>
      <c r="N711" s="16"/>
      <c r="R711" s="16"/>
      <c r="V711" s="16"/>
      <c r="Y711" s="17"/>
      <c r="Z711" s="17"/>
    </row>
    <row r="712" spans="9:26" ht="12.75">
      <c r="I712" s="11"/>
      <c r="J712" s="11"/>
      <c r="K712" s="11"/>
      <c r="N712" s="16"/>
      <c r="R712" s="16"/>
      <c r="V712" s="16"/>
      <c r="Y712" s="17"/>
      <c r="Z712" s="17"/>
    </row>
    <row r="713" spans="9:26" ht="12.75">
      <c r="I713" s="11"/>
      <c r="J713" s="11"/>
      <c r="K713" s="11"/>
      <c r="N713" s="16"/>
      <c r="R713" s="16"/>
      <c r="V713" s="16"/>
      <c r="Y713" s="17"/>
      <c r="Z713" s="17"/>
    </row>
    <row r="714" spans="9:26" ht="12.75">
      <c r="I714" s="11"/>
      <c r="J714" s="11"/>
      <c r="K714" s="11"/>
      <c r="N714" s="16"/>
      <c r="R714" s="16"/>
      <c r="V714" s="16"/>
      <c r="Y714" s="17"/>
      <c r="Z714" s="17"/>
    </row>
    <row r="715" spans="9:26" ht="12.75">
      <c r="I715" s="11"/>
      <c r="J715" s="11"/>
      <c r="K715" s="11"/>
      <c r="N715" s="16"/>
      <c r="R715" s="16"/>
      <c r="V715" s="16"/>
      <c r="Y715" s="17"/>
      <c r="Z715" s="17"/>
    </row>
    <row r="716" spans="9:26" ht="12.75">
      <c r="I716" s="11"/>
      <c r="J716" s="11"/>
      <c r="K716" s="11"/>
      <c r="N716" s="16"/>
      <c r="R716" s="16"/>
      <c r="V716" s="16"/>
      <c r="Y716" s="17"/>
      <c r="Z716" s="17"/>
    </row>
    <row r="717" spans="9:26" ht="12.75">
      <c r="I717" s="11"/>
      <c r="J717" s="11"/>
      <c r="K717" s="11"/>
      <c r="N717" s="16"/>
      <c r="R717" s="16"/>
      <c r="V717" s="16"/>
      <c r="Y717" s="17"/>
      <c r="Z717" s="17"/>
    </row>
    <row r="718" spans="9:26" ht="12.75">
      <c r="I718" s="11"/>
      <c r="J718" s="11"/>
      <c r="K718" s="11"/>
      <c r="N718" s="16"/>
      <c r="R718" s="16"/>
      <c r="V718" s="16"/>
      <c r="Y718" s="17"/>
      <c r="Z718" s="17"/>
    </row>
    <row r="719" spans="9:26" ht="12.75">
      <c r="I719" s="11"/>
      <c r="J719" s="11"/>
      <c r="K719" s="11"/>
      <c r="N719" s="16"/>
      <c r="R719" s="16"/>
      <c r="V719" s="16"/>
      <c r="Y719" s="17"/>
      <c r="Z719" s="17"/>
    </row>
    <row r="720" spans="9:26" ht="12.75">
      <c r="I720" s="11"/>
      <c r="J720" s="11"/>
      <c r="K720" s="11"/>
      <c r="N720" s="16"/>
      <c r="R720" s="16"/>
      <c r="V720" s="16"/>
      <c r="Y720" s="17"/>
      <c r="Z720" s="17"/>
    </row>
    <row r="721" spans="9:26" ht="12.75">
      <c r="I721" s="11"/>
      <c r="J721" s="11"/>
      <c r="K721" s="11"/>
      <c r="N721" s="16"/>
      <c r="R721" s="16"/>
      <c r="V721" s="16"/>
      <c r="Y721" s="17"/>
      <c r="Z721" s="17"/>
    </row>
    <row r="722" spans="9:26" ht="12.75">
      <c r="I722" s="11"/>
      <c r="J722" s="11"/>
      <c r="K722" s="11"/>
      <c r="N722" s="16"/>
      <c r="R722" s="16"/>
      <c r="V722" s="16"/>
      <c r="Y722" s="17"/>
      <c r="Z722" s="17"/>
    </row>
    <row r="723" spans="9:26" ht="12.75">
      <c r="I723" s="11"/>
      <c r="J723" s="11"/>
      <c r="K723" s="11"/>
      <c r="N723" s="16"/>
      <c r="R723" s="16"/>
      <c r="V723" s="16"/>
      <c r="Y723" s="17"/>
      <c r="Z723" s="17"/>
    </row>
    <row r="724" spans="9:26" ht="12.75">
      <c r="I724" s="11"/>
      <c r="J724" s="11"/>
      <c r="K724" s="11"/>
      <c r="N724" s="16"/>
      <c r="R724" s="16"/>
      <c r="V724" s="16"/>
      <c r="Y724" s="17"/>
      <c r="Z724" s="17"/>
    </row>
    <row r="725" spans="9:26" ht="12.75">
      <c r="I725" s="11"/>
      <c r="J725" s="11"/>
      <c r="K725" s="11"/>
      <c r="N725" s="16"/>
      <c r="R725" s="16"/>
      <c r="V725" s="16"/>
      <c r="Y725" s="17"/>
      <c r="Z725" s="17"/>
    </row>
    <row r="726" spans="9:26" ht="12.75">
      <c r="I726" s="11"/>
      <c r="J726" s="11"/>
      <c r="K726" s="11"/>
      <c r="N726" s="16"/>
      <c r="R726" s="16"/>
      <c r="V726" s="16"/>
      <c r="Y726" s="17"/>
      <c r="Z726" s="17"/>
    </row>
    <row r="727" spans="9:26" ht="12.75">
      <c r="I727" s="11"/>
      <c r="J727" s="11"/>
      <c r="K727" s="11"/>
      <c r="N727" s="16"/>
      <c r="R727" s="16"/>
      <c r="V727" s="16"/>
      <c r="Y727" s="17"/>
      <c r="Z727" s="17"/>
    </row>
    <row r="728" spans="9:26" ht="12.75">
      <c r="I728" s="11"/>
      <c r="J728" s="11"/>
      <c r="K728" s="11"/>
      <c r="N728" s="16"/>
      <c r="R728" s="16"/>
      <c r="V728" s="16"/>
      <c r="Y728" s="17"/>
      <c r="Z728" s="17"/>
    </row>
    <row r="729" spans="9:26" ht="12.75">
      <c r="I729" s="11"/>
      <c r="J729" s="11"/>
      <c r="K729" s="11"/>
      <c r="N729" s="16"/>
      <c r="R729" s="16"/>
      <c r="V729" s="16"/>
      <c r="Y729" s="17"/>
      <c r="Z729" s="17"/>
    </row>
    <row r="730" spans="9:26" ht="12.75">
      <c r="I730" s="11"/>
      <c r="J730" s="11"/>
      <c r="K730" s="11"/>
      <c r="N730" s="16"/>
      <c r="R730" s="16"/>
      <c r="V730" s="16"/>
      <c r="Y730" s="17"/>
      <c r="Z730" s="17"/>
    </row>
    <row r="731" spans="9:26" ht="12.75">
      <c r="I731" s="11"/>
      <c r="J731" s="11"/>
      <c r="K731" s="11"/>
      <c r="N731" s="16"/>
      <c r="R731" s="16"/>
      <c r="V731" s="16"/>
      <c r="Y731" s="17"/>
      <c r="Z731" s="17"/>
    </row>
    <row r="732" spans="9:26" ht="12.75">
      <c r="I732" s="11"/>
      <c r="J732" s="11"/>
      <c r="K732" s="11"/>
      <c r="N732" s="16"/>
      <c r="R732" s="16"/>
      <c r="V732" s="16"/>
      <c r="Y732" s="17"/>
      <c r="Z732" s="17"/>
    </row>
    <row r="733" spans="9:26" ht="12.75">
      <c r="I733" s="11"/>
      <c r="J733" s="11"/>
      <c r="K733" s="11"/>
      <c r="N733" s="16"/>
      <c r="R733" s="16"/>
      <c r="V733" s="16"/>
      <c r="Y733" s="17"/>
      <c r="Z733" s="17"/>
    </row>
    <row r="734" spans="9:26" ht="12.75">
      <c r="I734" s="11"/>
      <c r="J734" s="11"/>
      <c r="K734" s="11"/>
      <c r="N734" s="16"/>
      <c r="R734" s="16"/>
      <c r="V734" s="16"/>
      <c r="Y734" s="17"/>
      <c r="Z734" s="17"/>
    </row>
    <row r="735" spans="9:26" ht="12.75">
      <c r="I735" s="11"/>
      <c r="J735" s="11"/>
      <c r="K735" s="11"/>
      <c r="N735" s="16"/>
      <c r="R735" s="16"/>
      <c r="V735" s="16"/>
      <c r="Y735" s="17"/>
      <c r="Z735" s="17"/>
    </row>
    <row r="736" spans="9:26" ht="12.75">
      <c r="I736" s="11"/>
      <c r="J736" s="11"/>
      <c r="K736" s="11"/>
      <c r="N736" s="16"/>
      <c r="R736" s="16"/>
      <c r="V736" s="16"/>
      <c r="Y736" s="17"/>
      <c r="Z736" s="17"/>
    </row>
    <row r="737" spans="9:26" ht="12.75">
      <c r="I737" s="11"/>
      <c r="J737" s="11"/>
      <c r="K737" s="11"/>
      <c r="N737" s="16"/>
      <c r="R737" s="16"/>
      <c r="V737" s="16"/>
      <c r="Y737" s="17"/>
      <c r="Z737" s="17"/>
    </row>
    <row r="738" spans="9:26" ht="12.75">
      <c r="I738" s="11"/>
      <c r="J738" s="11"/>
      <c r="K738" s="11"/>
      <c r="N738" s="16"/>
      <c r="R738" s="16"/>
      <c r="V738" s="16"/>
      <c r="Y738" s="17"/>
      <c r="Z738" s="17"/>
    </row>
    <row r="739" spans="9:26" ht="12.75">
      <c r="I739" s="11"/>
      <c r="J739" s="11"/>
      <c r="K739" s="11"/>
      <c r="N739" s="16"/>
      <c r="R739" s="16"/>
      <c r="V739" s="16"/>
      <c r="Y739" s="17"/>
      <c r="Z739" s="17"/>
    </row>
    <row r="740" spans="9:26" ht="12.75">
      <c r="I740" s="11"/>
      <c r="J740" s="11"/>
      <c r="K740" s="11"/>
      <c r="N740" s="16"/>
      <c r="R740" s="16"/>
      <c r="V740" s="16"/>
      <c r="Y740" s="17"/>
      <c r="Z740" s="17"/>
    </row>
    <row r="741" spans="9:26" ht="12.75">
      <c r="I741" s="11"/>
      <c r="J741" s="11"/>
      <c r="K741" s="11"/>
      <c r="N741" s="16"/>
      <c r="R741" s="16"/>
      <c r="V741" s="16"/>
      <c r="Y741" s="17"/>
      <c r="Z741" s="17"/>
    </row>
    <row r="742" spans="9:26" ht="12.75">
      <c r="I742" s="11"/>
      <c r="J742" s="11"/>
      <c r="K742" s="11"/>
      <c r="N742" s="16"/>
      <c r="R742" s="16"/>
      <c r="V742" s="16"/>
      <c r="Y742" s="17"/>
      <c r="Z742" s="17"/>
    </row>
    <row r="743" spans="9:26" ht="12.75">
      <c r="I743" s="11"/>
      <c r="J743" s="11"/>
      <c r="K743" s="11"/>
      <c r="N743" s="16"/>
      <c r="R743" s="16"/>
      <c r="V743" s="16"/>
      <c r="Y743" s="17"/>
      <c r="Z743" s="17"/>
    </row>
    <row r="744" spans="9:26" ht="12.75">
      <c r="I744" s="11"/>
      <c r="J744" s="11"/>
      <c r="K744" s="11"/>
      <c r="N744" s="16"/>
      <c r="R744" s="16"/>
      <c r="V744" s="16"/>
      <c r="Y744" s="17"/>
      <c r="Z744" s="17"/>
    </row>
    <row r="745" spans="9:26" ht="12.75">
      <c r="I745" s="11"/>
      <c r="J745" s="11"/>
      <c r="K745" s="11"/>
      <c r="N745" s="16"/>
      <c r="R745" s="16"/>
      <c r="V745" s="16"/>
      <c r="Y745" s="17"/>
      <c r="Z745" s="17"/>
    </row>
    <row r="746" spans="9:26" ht="12.75">
      <c r="I746" s="11"/>
      <c r="J746" s="11"/>
      <c r="K746" s="11"/>
      <c r="N746" s="16"/>
      <c r="R746" s="16"/>
      <c r="V746" s="16"/>
      <c r="Y746" s="17"/>
      <c r="Z746" s="17"/>
    </row>
    <row r="747" spans="9:26" ht="12.75">
      <c r="I747" s="11"/>
      <c r="J747" s="11"/>
      <c r="K747" s="11"/>
      <c r="N747" s="16"/>
      <c r="R747" s="16"/>
      <c r="V747" s="16"/>
      <c r="Y747" s="17"/>
      <c r="Z747" s="17"/>
    </row>
    <row r="748" spans="9:26" ht="12.75">
      <c r="I748" s="11"/>
      <c r="J748" s="11"/>
      <c r="K748" s="11"/>
      <c r="N748" s="16"/>
      <c r="R748" s="16"/>
      <c r="V748" s="16"/>
      <c r="Y748" s="17"/>
      <c r="Z748" s="17"/>
    </row>
    <row r="749" spans="9:26" ht="12.75">
      <c r="I749" s="11"/>
      <c r="J749" s="11"/>
      <c r="K749" s="11"/>
      <c r="N749" s="16"/>
      <c r="R749" s="16"/>
      <c r="V749" s="16"/>
      <c r="Y749" s="17"/>
      <c r="Z749" s="17"/>
    </row>
    <row r="750" spans="9:26" ht="12.75">
      <c r="I750" s="11"/>
      <c r="J750" s="11"/>
      <c r="K750" s="11"/>
      <c r="N750" s="16"/>
      <c r="R750" s="16"/>
      <c r="V750" s="16"/>
      <c r="Y750" s="17"/>
      <c r="Z750" s="17"/>
    </row>
    <row r="751" spans="9:26" ht="12.75">
      <c r="I751" s="11"/>
      <c r="J751" s="11"/>
      <c r="K751" s="11"/>
      <c r="N751" s="16"/>
      <c r="R751" s="16"/>
      <c r="V751" s="16"/>
      <c r="Y751" s="17"/>
      <c r="Z751" s="17"/>
    </row>
    <row r="752" spans="9:26" ht="12.75">
      <c r="I752" s="11"/>
      <c r="J752" s="11"/>
      <c r="K752" s="11"/>
      <c r="N752" s="16"/>
      <c r="R752" s="16"/>
      <c r="V752" s="16"/>
      <c r="Y752" s="17"/>
      <c r="Z752" s="17"/>
    </row>
    <row r="753" spans="9:26" ht="12.75">
      <c r="I753" s="11"/>
      <c r="J753" s="11"/>
      <c r="K753" s="11"/>
      <c r="N753" s="16"/>
      <c r="R753" s="16"/>
      <c r="V753" s="16"/>
      <c r="Y753" s="17"/>
      <c r="Z753" s="17"/>
    </row>
    <row r="754" spans="9:26" ht="12.75">
      <c r="I754" s="11"/>
      <c r="J754" s="11"/>
      <c r="K754" s="11"/>
      <c r="N754" s="16"/>
      <c r="R754" s="16"/>
      <c r="V754" s="16"/>
      <c r="Y754" s="17"/>
      <c r="Z754" s="17"/>
    </row>
    <row r="755" spans="9:26" ht="12.75">
      <c r="I755" s="11"/>
      <c r="J755" s="11"/>
      <c r="K755" s="11"/>
      <c r="N755" s="16"/>
      <c r="R755" s="16"/>
      <c r="V755" s="16"/>
      <c r="Y755" s="17"/>
      <c r="Z755" s="17"/>
    </row>
    <row r="756" spans="9:26" ht="12.75">
      <c r="I756" s="11"/>
      <c r="J756" s="11"/>
      <c r="K756" s="11"/>
      <c r="N756" s="16"/>
      <c r="R756" s="16"/>
      <c r="V756" s="16"/>
      <c r="Y756" s="17"/>
      <c r="Z756" s="17"/>
    </row>
    <row r="757" spans="9:26" ht="12.75">
      <c r="I757" s="11"/>
      <c r="J757" s="11"/>
      <c r="K757" s="11"/>
      <c r="N757" s="16"/>
      <c r="R757" s="16"/>
      <c r="V757" s="16"/>
      <c r="Y757" s="17"/>
      <c r="Z757" s="17"/>
    </row>
    <row r="758" spans="9:26" ht="12.75">
      <c r="I758" s="11"/>
      <c r="J758" s="11"/>
      <c r="K758" s="11"/>
      <c r="N758" s="16"/>
      <c r="R758" s="16"/>
      <c r="V758" s="16"/>
      <c r="Y758" s="17"/>
      <c r="Z758" s="17"/>
    </row>
    <row r="759" spans="9:26" ht="12.75">
      <c r="I759" s="11"/>
      <c r="J759" s="11"/>
      <c r="K759" s="11"/>
      <c r="N759" s="16"/>
      <c r="R759" s="16"/>
      <c r="V759" s="16"/>
      <c r="Y759" s="17"/>
      <c r="Z759" s="17"/>
    </row>
    <row r="760" spans="9:26" ht="12.75">
      <c r="I760" s="11"/>
      <c r="J760" s="11"/>
      <c r="K760" s="11"/>
      <c r="N760" s="16"/>
      <c r="R760" s="16"/>
      <c r="V760" s="16"/>
      <c r="Y760" s="17"/>
      <c r="Z760" s="17"/>
    </row>
    <row r="761" spans="9:26" ht="12.75">
      <c r="I761" s="11"/>
      <c r="J761" s="11"/>
      <c r="K761" s="11"/>
      <c r="N761" s="16"/>
      <c r="R761" s="16"/>
      <c r="V761" s="16"/>
      <c r="Y761" s="17"/>
      <c r="Z761" s="17"/>
    </row>
    <row r="762" spans="9:26" ht="12.75">
      <c r="I762" s="11"/>
      <c r="J762" s="11"/>
      <c r="K762" s="11"/>
      <c r="N762" s="16"/>
      <c r="R762" s="16"/>
      <c r="V762" s="16"/>
      <c r="Y762" s="17"/>
      <c r="Z762" s="17"/>
    </row>
    <row r="763" spans="9:26" ht="12.75">
      <c r="I763" s="11"/>
      <c r="J763" s="11"/>
      <c r="K763" s="11"/>
      <c r="N763" s="16"/>
      <c r="R763" s="16"/>
      <c r="V763" s="16"/>
      <c r="Y763" s="17"/>
      <c r="Z763" s="17"/>
    </row>
    <row r="764" spans="9:26" ht="12.75">
      <c r="I764" s="11"/>
      <c r="J764" s="11"/>
      <c r="K764" s="11"/>
      <c r="N764" s="16"/>
      <c r="R764" s="16"/>
      <c r="V764" s="16"/>
      <c r="Y764" s="17"/>
      <c r="Z764" s="17"/>
    </row>
    <row r="765" spans="9:26" ht="12.75">
      <c r="I765" s="11"/>
      <c r="J765" s="11"/>
      <c r="K765" s="11"/>
      <c r="N765" s="16"/>
      <c r="R765" s="16"/>
      <c r="V765" s="16"/>
      <c r="Y765" s="17"/>
      <c r="Z765" s="17"/>
    </row>
    <row r="766" spans="9:26" ht="12.75">
      <c r="I766" s="11"/>
      <c r="J766" s="11"/>
      <c r="K766" s="11"/>
      <c r="N766" s="16"/>
      <c r="R766" s="16"/>
      <c r="V766" s="16"/>
      <c r="Y766" s="17"/>
      <c r="Z766" s="17"/>
    </row>
    <row r="767" spans="9:26" ht="12.75">
      <c r="I767" s="11"/>
      <c r="J767" s="11"/>
      <c r="K767" s="11"/>
      <c r="N767" s="16"/>
      <c r="R767" s="16"/>
      <c r="V767" s="16"/>
      <c r="Y767" s="17"/>
      <c r="Z767" s="17"/>
    </row>
    <row r="768" spans="9:26" ht="12.75">
      <c r="I768" s="11"/>
      <c r="J768" s="11"/>
      <c r="K768" s="11"/>
      <c r="N768" s="16"/>
      <c r="R768" s="16"/>
      <c r="V768" s="16"/>
      <c r="Y768" s="17"/>
      <c r="Z768" s="17"/>
    </row>
    <row r="769" spans="9:26" ht="12.75">
      <c r="I769" s="11"/>
      <c r="J769" s="11"/>
      <c r="K769" s="11"/>
      <c r="N769" s="16"/>
      <c r="R769" s="16"/>
      <c r="V769" s="16"/>
      <c r="Y769" s="17"/>
      <c r="Z769" s="17"/>
    </row>
    <row r="770" spans="9:26" ht="12.75">
      <c r="I770" s="11"/>
      <c r="J770" s="11"/>
      <c r="K770" s="11"/>
      <c r="N770" s="16"/>
      <c r="R770" s="16"/>
      <c r="V770" s="16"/>
      <c r="Y770" s="17"/>
      <c r="Z770" s="17"/>
    </row>
    <row r="771" spans="9:26" ht="12.75">
      <c r="I771" s="11"/>
      <c r="J771" s="11"/>
      <c r="K771" s="11"/>
      <c r="N771" s="16"/>
      <c r="R771" s="16"/>
      <c r="V771" s="16"/>
      <c r="Y771" s="17"/>
      <c r="Z771" s="17"/>
    </row>
    <row r="772" spans="9:26" ht="12.75">
      <c r="I772" s="11"/>
      <c r="J772" s="11"/>
      <c r="K772" s="11"/>
      <c r="N772" s="16"/>
      <c r="R772" s="16"/>
      <c r="V772" s="16"/>
      <c r="Y772" s="17"/>
      <c r="Z772" s="17"/>
    </row>
    <row r="773" spans="9:26" ht="12.75">
      <c r="I773" s="11"/>
      <c r="J773" s="11"/>
      <c r="K773" s="11"/>
      <c r="N773" s="16"/>
      <c r="R773" s="16"/>
      <c r="V773" s="16"/>
      <c r="Y773" s="17"/>
      <c r="Z773" s="17"/>
    </row>
    <row r="774" spans="9:26" ht="12.75">
      <c r="I774" s="11"/>
      <c r="J774" s="11"/>
      <c r="K774" s="11"/>
      <c r="N774" s="16"/>
      <c r="R774" s="16"/>
      <c r="V774" s="16"/>
      <c r="Y774" s="17"/>
      <c r="Z774" s="17"/>
    </row>
    <row r="775" spans="9:26" ht="12.75">
      <c r="I775" s="11"/>
      <c r="J775" s="11"/>
      <c r="K775" s="11"/>
      <c r="N775" s="16"/>
      <c r="R775" s="16"/>
      <c r="V775" s="16"/>
      <c r="Y775" s="17"/>
      <c r="Z775" s="17"/>
    </row>
    <row r="776" spans="9:26" ht="12.75">
      <c r="I776" s="11"/>
      <c r="J776" s="11"/>
      <c r="K776" s="11"/>
      <c r="N776" s="16"/>
      <c r="R776" s="16"/>
      <c r="V776" s="16"/>
      <c r="Y776" s="17"/>
      <c r="Z776" s="17"/>
    </row>
    <row r="777" spans="9:26" ht="12.75">
      <c r="I777" s="11"/>
      <c r="J777" s="11"/>
      <c r="K777" s="11"/>
      <c r="N777" s="16"/>
      <c r="R777" s="16"/>
      <c r="V777" s="16"/>
      <c r="Y777" s="17"/>
      <c r="Z777" s="17"/>
    </row>
    <row r="778" spans="9:26" ht="12.75">
      <c r="I778" s="11"/>
      <c r="J778" s="11"/>
      <c r="K778" s="11"/>
      <c r="N778" s="16"/>
      <c r="R778" s="16"/>
      <c r="V778" s="16"/>
      <c r="Y778" s="17"/>
      <c r="Z778" s="17"/>
    </row>
    <row r="779" spans="9:26" ht="12.75">
      <c r="I779" s="11"/>
      <c r="J779" s="11"/>
      <c r="K779" s="11"/>
      <c r="N779" s="16"/>
      <c r="R779" s="16"/>
      <c r="V779" s="16"/>
      <c r="Y779" s="17"/>
      <c r="Z779" s="17"/>
    </row>
    <row r="780" spans="9:26" ht="12.75">
      <c r="I780" s="11"/>
      <c r="J780" s="11"/>
      <c r="K780" s="11"/>
      <c r="N780" s="16"/>
      <c r="R780" s="16"/>
      <c r="V780" s="16"/>
      <c r="Y780" s="17"/>
      <c r="Z780" s="17"/>
    </row>
    <row r="781" spans="9:26" ht="12.75">
      <c r="I781" s="11"/>
      <c r="J781" s="11"/>
      <c r="K781" s="11"/>
      <c r="N781" s="16"/>
      <c r="R781" s="16"/>
      <c r="V781" s="16"/>
      <c r="Y781" s="17"/>
      <c r="Z781" s="17"/>
    </row>
    <row r="782" spans="9:26" ht="12.75">
      <c r="I782" s="11"/>
      <c r="J782" s="11"/>
      <c r="K782" s="11"/>
      <c r="N782" s="16"/>
      <c r="R782" s="16"/>
      <c r="V782" s="16"/>
      <c r="Y782" s="17"/>
      <c r="Z782" s="17"/>
    </row>
    <row r="783" spans="9:26" ht="12.75">
      <c r="I783" s="11"/>
      <c r="J783" s="11"/>
      <c r="K783" s="11"/>
      <c r="N783" s="16"/>
      <c r="R783" s="16"/>
      <c r="V783" s="16"/>
      <c r="Y783" s="17"/>
      <c r="Z783" s="17"/>
    </row>
    <row r="784" spans="9:26" ht="12.75">
      <c r="I784" s="11"/>
      <c r="J784" s="11"/>
      <c r="K784" s="11"/>
      <c r="N784" s="16"/>
      <c r="R784" s="16"/>
      <c r="V784" s="16"/>
      <c r="Y784" s="17"/>
      <c r="Z784" s="17"/>
    </row>
    <row r="785" spans="9:26" ht="12.75">
      <c r="I785" s="11"/>
      <c r="J785" s="11"/>
      <c r="K785" s="11"/>
      <c r="N785" s="16"/>
      <c r="R785" s="16"/>
      <c r="V785" s="16"/>
      <c r="Y785" s="17"/>
      <c r="Z785" s="17"/>
    </row>
    <row r="786" spans="9:26" ht="12.75">
      <c r="I786" s="11"/>
      <c r="J786" s="11"/>
      <c r="K786" s="11"/>
      <c r="N786" s="16"/>
      <c r="R786" s="16"/>
      <c r="V786" s="16"/>
      <c r="Y786" s="17"/>
      <c r="Z786" s="17"/>
    </row>
    <row r="787" spans="9:26" ht="12.75">
      <c r="I787" s="11"/>
      <c r="J787" s="11"/>
      <c r="K787" s="11"/>
      <c r="N787" s="16"/>
      <c r="R787" s="16"/>
      <c r="V787" s="16"/>
      <c r="Y787" s="17"/>
      <c r="Z787" s="17"/>
    </row>
    <row r="788" spans="9:26" ht="12.75">
      <c r="I788" s="11"/>
      <c r="J788" s="11"/>
      <c r="K788" s="11"/>
      <c r="N788" s="16"/>
      <c r="R788" s="16"/>
      <c r="V788" s="16"/>
      <c r="Y788" s="17"/>
      <c r="Z788" s="17"/>
    </row>
    <row r="789" spans="9:26" ht="12.75">
      <c r="I789" s="11"/>
      <c r="J789" s="11"/>
      <c r="K789" s="11"/>
      <c r="N789" s="16"/>
      <c r="R789" s="16"/>
      <c r="V789" s="16"/>
      <c r="Y789" s="17"/>
      <c r="Z789" s="17"/>
    </row>
    <row r="790" spans="9:26" ht="12.75">
      <c r="I790" s="11"/>
      <c r="J790" s="11"/>
      <c r="K790" s="11"/>
      <c r="N790" s="16"/>
      <c r="R790" s="16"/>
      <c r="V790" s="16"/>
      <c r="Y790" s="17"/>
      <c r="Z790" s="17"/>
    </row>
    <row r="791" spans="9:26" ht="12.75">
      <c r="I791" s="11"/>
      <c r="J791" s="11"/>
      <c r="K791" s="11"/>
      <c r="N791" s="16"/>
      <c r="R791" s="16"/>
      <c r="V791" s="16"/>
      <c r="Y791" s="17"/>
      <c r="Z791" s="17"/>
    </row>
    <row r="792" spans="9:26" ht="12.75">
      <c r="I792" s="11"/>
      <c r="J792" s="11"/>
      <c r="K792" s="11"/>
      <c r="N792" s="16"/>
      <c r="R792" s="16"/>
      <c r="V792" s="16"/>
      <c r="Y792" s="17"/>
      <c r="Z792" s="17"/>
    </row>
    <row r="793" spans="9:26" ht="12.75">
      <c r="I793" s="11"/>
      <c r="J793" s="11"/>
      <c r="K793" s="11"/>
      <c r="N793" s="16"/>
      <c r="R793" s="16"/>
      <c r="V793" s="16"/>
      <c r="Y793" s="17"/>
      <c r="Z793" s="17"/>
    </row>
    <row r="794" spans="9:26" ht="12.75">
      <c r="I794" s="11"/>
      <c r="J794" s="11"/>
      <c r="K794" s="11"/>
      <c r="N794" s="16"/>
      <c r="R794" s="16"/>
      <c r="V794" s="16"/>
      <c r="Y794" s="17"/>
      <c r="Z794" s="17"/>
    </row>
    <row r="795" spans="9:26" ht="12.75">
      <c r="I795" s="11"/>
      <c r="J795" s="11"/>
      <c r="K795" s="11"/>
      <c r="N795" s="16"/>
      <c r="R795" s="16"/>
      <c r="V795" s="16"/>
      <c r="Y795" s="17"/>
      <c r="Z795" s="17"/>
    </row>
    <row r="796" spans="9:26" ht="12.75">
      <c r="I796" s="11"/>
      <c r="J796" s="11"/>
      <c r="K796" s="11"/>
      <c r="N796" s="16"/>
      <c r="R796" s="16"/>
      <c r="V796" s="16"/>
      <c r="Y796" s="17"/>
      <c r="Z796" s="17"/>
    </row>
    <row r="797" spans="9:26" ht="12.75">
      <c r="I797" s="11"/>
      <c r="J797" s="11"/>
      <c r="K797" s="11"/>
      <c r="N797" s="16"/>
      <c r="R797" s="16"/>
      <c r="V797" s="16"/>
      <c r="Y797" s="17"/>
      <c r="Z797" s="17"/>
    </row>
    <row r="798" spans="9:26" ht="12.75">
      <c r="I798" s="11"/>
      <c r="J798" s="11"/>
      <c r="K798" s="11"/>
      <c r="N798" s="16"/>
      <c r="R798" s="16"/>
      <c r="V798" s="16"/>
      <c r="Y798" s="17"/>
      <c r="Z798" s="17"/>
    </row>
    <row r="799" spans="9:26" ht="12.75">
      <c r="I799" s="11"/>
      <c r="J799" s="11"/>
      <c r="K799" s="11"/>
      <c r="N799" s="16"/>
      <c r="R799" s="16"/>
      <c r="V799" s="16"/>
      <c r="Y799" s="17"/>
      <c r="Z799" s="17"/>
    </row>
    <row r="800" spans="9:26" ht="12.75">
      <c r="I800" s="11"/>
      <c r="J800" s="11"/>
      <c r="K800" s="11"/>
      <c r="N800" s="16"/>
      <c r="R800" s="16"/>
      <c r="V800" s="16"/>
      <c r="Y800" s="17"/>
      <c r="Z800" s="17"/>
    </row>
    <row r="801" spans="9:26" ht="12.75">
      <c r="I801" s="11"/>
      <c r="J801" s="11"/>
      <c r="K801" s="11"/>
      <c r="N801" s="16"/>
      <c r="R801" s="16"/>
      <c r="V801" s="16"/>
      <c r="Y801" s="17"/>
      <c r="Z801" s="17"/>
    </row>
    <row r="802" spans="9:26" ht="12.75">
      <c r="I802" s="11"/>
      <c r="J802" s="11"/>
      <c r="K802" s="11"/>
      <c r="N802" s="16"/>
      <c r="R802" s="16"/>
      <c r="V802" s="16"/>
      <c r="Y802" s="17"/>
      <c r="Z802" s="17"/>
    </row>
    <row r="803" spans="9:26" ht="12.75">
      <c r="I803" s="11"/>
      <c r="J803" s="11"/>
      <c r="K803" s="11"/>
      <c r="N803" s="16"/>
      <c r="R803" s="16"/>
      <c r="V803" s="16"/>
      <c r="Y803" s="17"/>
      <c r="Z803" s="17"/>
    </row>
    <row r="804" spans="9:26" ht="12.75">
      <c r="I804" s="11"/>
      <c r="J804" s="11"/>
      <c r="K804" s="11"/>
      <c r="N804" s="16"/>
      <c r="R804" s="16"/>
      <c r="V804" s="16"/>
      <c r="Y804" s="17"/>
      <c r="Z804" s="17"/>
    </row>
    <row r="805" spans="9:26" ht="12.75">
      <c r="I805" s="11"/>
      <c r="J805" s="11"/>
      <c r="K805" s="11"/>
      <c r="N805" s="16"/>
      <c r="R805" s="16"/>
      <c r="V805" s="16"/>
      <c r="Y805" s="17"/>
      <c r="Z805" s="17"/>
    </row>
    <row r="806" spans="9:26" ht="12.75">
      <c r="I806" s="11"/>
      <c r="J806" s="11"/>
      <c r="K806" s="11"/>
      <c r="N806" s="16"/>
      <c r="R806" s="16"/>
      <c r="V806" s="16"/>
      <c r="Y806" s="17"/>
      <c r="Z806" s="17"/>
    </row>
    <row r="807" spans="9:26" ht="12.75">
      <c r="I807" s="11"/>
      <c r="J807" s="11"/>
      <c r="K807" s="11"/>
      <c r="N807" s="16"/>
      <c r="R807" s="16"/>
      <c r="V807" s="16"/>
      <c r="Y807" s="17"/>
      <c r="Z807" s="17"/>
    </row>
    <row r="808" spans="9:26" ht="12.75">
      <c r="I808" s="11"/>
      <c r="J808" s="11"/>
      <c r="K808" s="11"/>
      <c r="N808" s="16"/>
      <c r="R808" s="16"/>
      <c r="V808" s="16"/>
      <c r="Y808" s="17"/>
      <c r="Z808" s="17"/>
    </row>
    <row r="809" spans="9:26" ht="12.75">
      <c r="I809" s="11"/>
      <c r="J809" s="11"/>
      <c r="K809" s="11"/>
      <c r="N809" s="16"/>
      <c r="R809" s="16"/>
      <c r="V809" s="16"/>
      <c r="Y809" s="17"/>
      <c r="Z809" s="17"/>
    </row>
    <row r="810" spans="9:26" ht="12.75">
      <c r="I810" s="11"/>
      <c r="J810" s="11"/>
      <c r="K810" s="11"/>
      <c r="N810" s="16"/>
      <c r="R810" s="16"/>
      <c r="V810" s="16"/>
      <c r="Y810" s="17"/>
      <c r="Z810" s="17"/>
    </row>
    <row r="811" spans="9:26" ht="12.75">
      <c r="I811" s="11"/>
      <c r="J811" s="11"/>
      <c r="K811" s="11"/>
      <c r="N811" s="16"/>
      <c r="R811" s="16"/>
      <c r="V811" s="16"/>
      <c r="Y811" s="17"/>
      <c r="Z811" s="17"/>
    </row>
    <row r="812" spans="9:26" ht="12.75">
      <c r="I812" s="11"/>
      <c r="J812" s="11"/>
      <c r="K812" s="11"/>
      <c r="N812" s="16"/>
      <c r="R812" s="16"/>
      <c r="V812" s="16"/>
      <c r="Y812" s="17"/>
      <c r="Z812" s="17"/>
    </row>
    <row r="813" spans="9:26" ht="12.75">
      <c r="I813" s="11"/>
      <c r="J813" s="11"/>
      <c r="K813" s="11"/>
      <c r="N813" s="16"/>
      <c r="R813" s="16"/>
      <c r="V813" s="16"/>
      <c r="Y813" s="17"/>
      <c r="Z813" s="17"/>
    </row>
    <row r="814" spans="9:26" ht="12.75">
      <c r="I814" s="11"/>
      <c r="J814" s="11"/>
      <c r="K814" s="11"/>
      <c r="N814" s="16"/>
      <c r="R814" s="16"/>
      <c r="V814" s="16"/>
      <c r="Y814" s="17"/>
      <c r="Z814" s="17"/>
    </row>
    <row r="815" spans="9:26" ht="12.75">
      <c r="I815" s="11"/>
      <c r="J815" s="11"/>
      <c r="K815" s="11"/>
      <c r="N815" s="16"/>
      <c r="R815" s="16"/>
      <c r="V815" s="16"/>
      <c r="Y815" s="17"/>
      <c r="Z815" s="17"/>
    </row>
    <row r="816" spans="9:26" ht="12.75">
      <c r="I816" s="11"/>
      <c r="J816" s="11"/>
      <c r="K816" s="11"/>
      <c r="N816" s="16"/>
      <c r="R816" s="16"/>
      <c r="V816" s="16"/>
      <c r="Y816" s="17"/>
      <c r="Z816" s="17"/>
    </row>
    <row r="817" spans="9:26" ht="12.75">
      <c r="I817" s="11"/>
      <c r="J817" s="11"/>
      <c r="K817" s="11"/>
      <c r="N817" s="16"/>
      <c r="R817" s="16"/>
      <c r="V817" s="16"/>
      <c r="Y817" s="17"/>
      <c r="Z817" s="17"/>
    </row>
    <row r="818" spans="9:26" ht="12.75">
      <c r="I818" s="11"/>
      <c r="J818" s="11"/>
      <c r="K818" s="11"/>
      <c r="N818" s="16"/>
      <c r="R818" s="16"/>
      <c r="V818" s="16"/>
      <c r="Y818" s="17"/>
      <c r="Z818" s="17"/>
    </row>
    <row r="819" spans="9:26" ht="12.75">
      <c r="I819" s="11"/>
      <c r="J819" s="11"/>
      <c r="K819" s="11"/>
      <c r="N819" s="16"/>
      <c r="R819" s="16"/>
      <c r="V819" s="16"/>
      <c r="Y819" s="17"/>
      <c r="Z819" s="17"/>
    </row>
    <row r="820" spans="9:26" ht="12.75">
      <c r="I820" s="11"/>
      <c r="J820" s="11"/>
      <c r="K820" s="11"/>
      <c r="N820" s="16"/>
      <c r="R820" s="16"/>
      <c r="V820" s="16"/>
      <c r="Y820" s="17"/>
      <c r="Z820" s="17"/>
    </row>
    <row r="821" spans="9:26" ht="12.75">
      <c r="I821" s="11"/>
      <c r="J821" s="11"/>
      <c r="K821" s="11"/>
      <c r="N821" s="16"/>
      <c r="R821" s="16"/>
      <c r="V821" s="16"/>
      <c r="Y821" s="17"/>
      <c r="Z821" s="17"/>
    </row>
    <row r="822" spans="9:26" ht="12.75">
      <c r="I822" s="11"/>
      <c r="J822" s="11"/>
      <c r="K822" s="11"/>
      <c r="N822" s="16"/>
      <c r="R822" s="16"/>
      <c r="V822" s="16"/>
      <c r="Y822" s="17"/>
      <c r="Z822" s="17"/>
    </row>
    <row r="823" spans="9:26" ht="12.75">
      <c r="I823" s="11"/>
      <c r="J823" s="11"/>
      <c r="K823" s="11"/>
      <c r="N823" s="16"/>
      <c r="R823" s="16"/>
      <c r="V823" s="16"/>
      <c r="Y823" s="17"/>
      <c r="Z823" s="17"/>
    </row>
    <row r="824" spans="9:26" ht="12.75">
      <c r="I824" s="11"/>
      <c r="J824" s="11"/>
      <c r="K824" s="11"/>
      <c r="N824" s="16"/>
      <c r="R824" s="16"/>
      <c r="V824" s="16"/>
      <c r="Y824" s="17"/>
      <c r="Z824" s="17"/>
    </row>
    <row r="825" spans="9:26" ht="12.75">
      <c r="I825" s="11"/>
      <c r="J825" s="11"/>
      <c r="K825" s="11"/>
      <c r="N825" s="16"/>
      <c r="R825" s="16"/>
      <c r="V825" s="16"/>
      <c r="Y825" s="17"/>
      <c r="Z825" s="17"/>
    </row>
    <row r="826" spans="9:26" ht="12.75">
      <c r="I826" s="11"/>
      <c r="J826" s="11"/>
      <c r="K826" s="11"/>
      <c r="N826" s="16"/>
      <c r="R826" s="16"/>
      <c r="V826" s="16"/>
      <c r="Y826" s="17"/>
      <c r="Z826" s="17"/>
    </row>
    <row r="827" spans="9:26" ht="12.75">
      <c r="I827" s="11"/>
      <c r="J827" s="11"/>
      <c r="K827" s="11"/>
      <c r="N827" s="16"/>
      <c r="R827" s="16"/>
      <c r="V827" s="16"/>
      <c r="Y827" s="17"/>
      <c r="Z827" s="17"/>
    </row>
    <row r="828" spans="9:26" ht="12.75">
      <c r="I828" s="11"/>
      <c r="J828" s="11"/>
      <c r="K828" s="11"/>
      <c r="N828" s="16"/>
      <c r="R828" s="16"/>
      <c r="V828" s="16"/>
      <c r="Y828" s="17"/>
      <c r="Z828" s="17"/>
    </row>
    <row r="829" spans="9:26" ht="12.75">
      <c r="I829" s="11"/>
      <c r="J829" s="11"/>
      <c r="K829" s="11"/>
      <c r="N829" s="16"/>
      <c r="R829" s="16"/>
      <c r="V829" s="16"/>
      <c r="Y829" s="17"/>
      <c r="Z829" s="17"/>
    </row>
    <row r="830" spans="9:26" ht="12.75">
      <c r="I830" s="11"/>
      <c r="J830" s="11"/>
      <c r="K830" s="11"/>
      <c r="N830" s="16"/>
      <c r="R830" s="16"/>
      <c r="V830" s="16"/>
      <c r="Y830" s="17"/>
      <c r="Z830" s="17"/>
    </row>
    <row r="831" spans="9:26" ht="12.75">
      <c r="I831" s="11"/>
      <c r="J831" s="11"/>
      <c r="K831" s="11"/>
      <c r="N831" s="16"/>
      <c r="R831" s="16"/>
      <c r="V831" s="16"/>
      <c r="Y831" s="17"/>
      <c r="Z831" s="17"/>
    </row>
    <row r="832" spans="9:26" ht="12.75">
      <c r="I832" s="11"/>
      <c r="J832" s="11"/>
      <c r="K832" s="11"/>
      <c r="N832" s="16"/>
      <c r="R832" s="16"/>
      <c r="V832" s="16"/>
      <c r="Y832" s="17"/>
      <c r="Z832" s="17"/>
    </row>
    <row r="833" spans="9:26" ht="12.75">
      <c r="I833" s="11"/>
      <c r="J833" s="11"/>
      <c r="K833" s="11"/>
      <c r="N833" s="16"/>
      <c r="R833" s="16"/>
      <c r="V833" s="16"/>
      <c r="Y833" s="17"/>
      <c r="Z833" s="17"/>
    </row>
    <row r="834" spans="9:26" ht="12.75">
      <c r="I834" s="11"/>
      <c r="J834" s="11"/>
      <c r="K834" s="11"/>
      <c r="N834" s="16"/>
      <c r="R834" s="16"/>
      <c r="V834" s="16"/>
      <c r="Y834" s="17"/>
      <c r="Z834" s="17"/>
    </row>
    <row r="835" spans="9:26" ht="12.75">
      <c r="I835" s="11"/>
      <c r="J835" s="11"/>
      <c r="K835" s="11"/>
      <c r="N835" s="16"/>
      <c r="R835" s="16"/>
      <c r="V835" s="16"/>
      <c r="Y835" s="17"/>
      <c r="Z835" s="17"/>
    </row>
    <row r="836" spans="9:26" ht="12.75">
      <c r="I836" s="11"/>
      <c r="J836" s="11"/>
      <c r="K836" s="11"/>
      <c r="N836" s="16"/>
      <c r="R836" s="16"/>
      <c r="V836" s="16"/>
      <c r="Y836" s="17"/>
      <c r="Z836" s="17"/>
    </row>
    <row r="837" spans="9:26" ht="12.75">
      <c r="I837" s="11"/>
      <c r="J837" s="11"/>
      <c r="K837" s="11"/>
      <c r="N837" s="16"/>
      <c r="R837" s="16"/>
      <c r="V837" s="16"/>
      <c r="Y837" s="17"/>
      <c r="Z837" s="17"/>
    </row>
    <row r="838" spans="9:26" ht="12.75">
      <c r="I838" s="11"/>
      <c r="J838" s="11"/>
      <c r="K838" s="11"/>
      <c r="N838" s="16"/>
      <c r="R838" s="16"/>
      <c r="V838" s="16"/>
      <c r="Y838" s="17"/>
      <c r="Z838" s="17"/>
    </row>
    <row r="839" spans="9:26" ht="12.75">
      <c r="I839" s="11"/>
      <c r="J839" s="11"/>
      <c r="K839" s="11"/>
      <c r="N839" s="16"/>
      <c r="R839" s="16"/>
      <c r="V839" s="16"/>
      <c r="Y839" s="17"/>
      <c r="Z839" s="17"/>
    </row>
    <row r="840" spans="9:26" ht="12.75">
      <c r="I840" s="11"/>
      <c r="J840" s="11"/>
      <c r="K840" s="11"/>
      <c r="N840" s="16"/>
      <c r="R840" s="16"/>
      <c r="V840" s="16"/>
      <c r="Y840" s="17"/>
      <c r="Z840" s="17"/>
    </row>
    <row r="841" spans="9:26" ht="12.75">
      <c r="I841" s="11"/>
      <c r="J841" s="11"/>
      <c r="K841" s="11"/>
      <c r="N841" s="16"/>
      <c r="R841" s="16"/>
      <c r="V841" s="16"/>
      <c r="Y841" s="17"/>
      <c r="Z841" s="17"/>
    </row>
    <row r="842" spans="9:26" ht="12.75">
      <c r="I842" s="11"/>
      <c r="J842" s="11"/>
      <c r="K842" s="11"/>
      <c r="N842" s="16"/>
      <c r="R842" s="16"/>
      <c r="V842" s="16"/>
      <c r="Y842" s="17"/>
      <c r="Z842" s="17"/>
    </row>
    <row r="843" spans="9:26" ht="12.75">
      <c r="I843" s="11"/>
      <c r="J843" s="11"/>
      <c r="K843" s="11"/>
      <c r="N843" s="16"/>
      <c r="R843" s="16"/>
      <c r="V843" s="16"/>
      <c r="Y843" s="17"/>
      <c r="Z843" s="17"/>
    </row>
    <row r="844" spans="9:26" ht="12.75">
      <c r="I844" s="11"/>
      <c r="J844" s="11"/>
      <c r="K844" s="11"/>
      <c r="N844" s="16"/>
      <c r="R844" s="16"/>
      <c r="V844" s="16"/>
      <c r="Y844" s="17"/>
      <c r="Z844" s="17"/>
    </row>
    <row r="845" spans="9:26" ht="12.75">
      <c r="I845" s="11"/>
      <c r="J845" s="11"/>
      <c r="K845" s="11"/>
      <c r="N845" s="16"/>
      <c r="R845" s="16"/>
      <c r="V845" s="16"/>
      <c r="Y845" s="17"/>
      <c r="Z845" s="17"/>
    </row>
    <row r="846" spans="9:26" ht="12.75">
      <c r="I846" s="11"/>
      <c r="J846" s="11"/>
      <c r="K846" s="11"/>
      <c r="N846" s="16"/>
      <c r="R846" s="16"/>
      <c r="V846" s="16"/>
      <c r="Y846" s="17"/>
      <c r="Z846" s="17"/>
    </row>
    <row r="847" spans="9:26" ht="12.75">
      <c r="I847" s="11"/>
      <c r="J847" s="11"/>
      <c r="K847" s="11"/>
      <c r="N847" s="16"/>
      <c r="R847" s="16"/>
      <c r="V847" s="16"/>
      <c r="Y847" s="17"/>
      <c r="Z847" s="17"/>
    </row>
    <row r="848" spans="9:26" ht="12.75">
      <c r="I848" s="11"/>
      <c r="J848" s="11"/>
      <c r="K848" s="11"/>
      <c r="N848" s="16"/>
      <c r="R848" s="16"/>
      <c r="V848" s="16"/>
      <c r="Y848" s="17"/>
      <c r="Z848" s="17"/>
    </row>
    <row r="849" spans="9:26" ht="12.75">
      <c r="I849" s="11"/>
      <c r="J849" s="11"/>
      <c r="K849" s="11"/>
      <c r="N849" s="16"/>
      <c r="R849" s="16"/>
      <c r="V849" s="16"/>
      <c r="Y849" s="17"/>
      <c r="Z849" s="17"/>
    </row>
    <row r="850" spans="9:26" ht="12.75">
      <c r="I850" s="11"/>
      <c r="J850" s="11"/>
      <c r="K850" s="11"/>
      <c r="N850" s="16"/>
      <c r="R850" s="16"/>
      <c r="V850" s="16"/>
      <c r="Y850" s="17"/>
      <c r="Z850" s="17"/>
    </row>
    <row r="851" spans="9:26" ht="12.75">
      <c r="I851" s="11"/>
      <c r="J851" s="11"/>
      <c r="K851" s="11"/>
      <c r="N851" s="16"/>
      <c r="R851" s="16"/>
      <c r="V851" s="16"/>
      <c r="Y851" s="17"/>
      <c r="Z851" s="17"/>
    </row>
    <row r="852" spans="9:26" ht="12.75">
      <c r="I852" s="11"/>
      <c r="J852" s="11"/>
      <c r="K852" s="11"/>
      <c r="N852" s="16"/>
      <c r="R852" s="16"/>
      <c r="V852" s="16"/>
      <c r="Y852" s="17"/>
      <c r="Z852" s="17"/>
    </row>
    <row r="853" spans="9:26" ht="12.75">
      <c r="I853" s="11"/>
      <c r="J853" s="11"/>
      <c r="K853" s="11"/>
      <c r="N853" s="16"/>
      <c r="R853" s="16"/>
      <c r="V853" s="16"/>
      <c r="Y853" s="17"/>
      <c r="Z853" s="17"/>
    </row>
    <row r="854" spans="9:26" ht="12.75">
      <c r="I854" s="11"/>
      <c r="J854" s="11"/>
      <c r="K854" s="11"/>
      <c r="N854" s="16"/>
      <c r="R854" s="16"/>
      <c r="V854" s="16"/>
      <c r="Y854" s="17"/>
      <c r="Z854" s="17"/>
    </row>
    <row r="855" spans="9:26" ht="12.75">
      <c r="I855" s="11"/>
      <c r="J855" s="11"/>
      <c r="K855" s="11"/>
      <c r="N855" s="16"/>
      <c r="R855" s="16"/>
      <c r="V855" s="16"/>
      <c r="Y855" s="17"/>
      <c r="Z855" s="17"/>
    </row>
    <row r="856" spans="9:26" ht="12.75">
      <c r="I856" s="11"/>
      <c r="J856" s="11"/>
      <c r="K856" s="11"/>
      <c r="N856" s="16"/>
      <c r="R856" s="16"/>
      <c r="V856" s="16"/>
      <c r="Y856" s="17"/>
      <c r="Z856" s="17"/>
    </row>
    <row r="857" spans="9:26" ht="12.75">
      <c r="I857" s="11"/>
      <c r="J857" s="11"/>
      <c r="K857" s="11"/>
      <c r="N857" s="16"/>
      <c r="R857" s="16"/>
      <c r="V857" s="16"/>
      <c r="Y857" s="17"/>
      <c r="Z857" s="17"/>
    </row>
    <row r="858" spans="9:26" ht="12.75">
      <c r="I858" s="11"/>
      <c r="J858" s="11"/>
      <c r="K858" s="11"/>
      <c r="N858" s="16"/>
      <c r="R858" s="16"/>
      <c r="V858" s="16"/>
      <c r="Y858" s="17"/>
      <c r="Z858" s="17"/>
    </row>
    <row r="859" spans="9:26" ht="12.75">
      <c r="I859" s="11"/>
      <c r="J859" s="11"/>
      <c r="K859" s="11"/>
      <c r="N859" s="16"/>
      <c r="R859" s="16"/>
      <c r="V859" s="16"/>
      <c r="Y859" s="17"/>
      <c r="Z859" s="17"/>
    </row>
    <row r="860" spans="9:26" ht="12.75">
      <c r="I860" s="11"/>
      <c r="J860" s="11"/>
      <c r="K860" s="11"/>
      <c r="N860" s="16"/>
      <c r="R860" s="16"/>
      <c r="V860" s="16"/>
      <c r="Y860" s="17"/>
      <c r="Z860" s="17"/>
    </row>
    <row r="861" spans="9:26" ht="12.75">
      <c r="I861" s="11"/>
      <c r="J861" s="11"/>
      <c r="K861" s="11"/>
      <c r="N861" s="16"/>
      <c r="R861" s="16"/>
      <c r="V861" s="16"/>
      <c r="Y861" s="17"/>
      <c r="Z861" s="17"/>
    </row>
    <row r="862" spans="9:26" ht="12.75">
      <c r="I862" s="11"/>
      <c r="J862" s="11"/>
      <c r="K862" s="11"/>
      <c r="N862" s="16"/>
      <c r="R862" s="16"/>
      <c r="V862" s="16"/>
      <c r="Y862" s="17"/>
      <c r="Z862" s="17"/>
    </row>
    <row r="863" spans="9:26" ht="12.75">
      <c r="I863" s="11"/>
      <c r="J863" s="11"/>
      <c r="K863" s="11"/>
      <c r="N863" s="16"/>
      <c r="R863" s="16"/>
      <c r="V863" s="16"/>
      <c r="Y863" s="17"/>
      <c r="Z863" s="17"/>
    </row>
    <row r="864" spans="9:26" ht="12.75">
      <c r="I864" s="11"/>
      <c r="J864" s="11"/>
      <c r="K864" s="11"/>
      <c r="N864" s="16"/>
      <c r="R864" s="16"/>
      <c r="V864" s="16"/>
      <c r="Y864" s="17"/>
      <c r="Z864" s="17"/>
    </row>
    <row r="865" spans="9:26" ht="12.75">
      <c r="I865" s="11"/>
      <c r="J865" s="11"/>
      <c r="K865" s="11"/>
      <c r="N865" s="16"/>
      <c r="R865" s="16"/>
      <c r="V865" s="16"/>
      <c r="Y865" s="17"/>
      <c r="Z865" s="17"/>
    </row>
    <row r="866" spans="9:26" ht="12.75">
      <c r="I866" s="11"/>
      <c r="J866" s="11"/>
      <c r="K866" s="11"/>
      <c r="N866" s="16"/>
      <c r="R866" s="16"/>
      <c r="V866" s="16"/>
      <c r="Y866" s="17"/>
      <c r="Z866" s="17"/>
    </row>
    <row r="867" spans="9:26" ht="12.75">
      <c r="I867" s="11"/>
      <c r="J867" s="11"/>
      <c r="K867" s="11"/>
      <c r="N867" s="16"/>
      <c r="R867" s="16"/>
      <c r="V867" s="16"/>
      <c r="Y867" s="17"/>
      <c r="Z867" s="17"/>
    </row>
    <row r="868" spans="9:26" ht="12.75">
      <c r="I868" s="11"/>
      <c r="J868" s="11"/>
      <c r="K868" s="11"/>
      <c r="N868" s="16"/>
      <c r="R868" s="16"/>
      <c r="V868" s="16"/>
      <c r="Y868" s="17"/>
      <c r="Z868" s="17"/>
    </row>
    <row r="869" spans="9:26" ht="12.75">
      <c r="I869" s="11"/>
      <c r="J869" s="11"/>
      <c r="K869" s="11"/>
      <c r="N869" s="16"/>
      <c r="R869" s="16"/>
      <c r="V869" s="16"/>
      <c r="Y869" s="17"/>
      <c r="Z869" s="17"/>
    </row>
    <row r="870" spans="9:26" ht="12.75">
      <c r="I870" s="11"/>
      <c r="J870" s="11"/>
      <c r="K870" s="11"/>
      <c r="N870" s="16"/>
      <c r="R870" s="16"/>
      <c r="V870" s="16"/>
      <c r="Y870" s="17"/>
      <c r="Z870" s="17"/>
    </row>
    <row r="871" spans="9:26" ht="12.75">
      <c r="I871" s="11"/>
      <c r="J871" s="11"/>
      <c r="K871" s="11"/>
      <c r="N871" s="16"/>
      <c r="R871" s="16"/>
      <c r="V871" s="16"/>
      <c r="Y871" s="17"/>
      <c r="Z871" s="17"/>
    </row>
    <row r="872" spans="9:26" ht="12.75">
      <c r="I872" s="11"/>
      <c r="J872" s="11"/>
      <c r="K872" s="11"/>
      <c r="N872" s="16"/>
      <c r="R872" s="16"/>
      <c r="V872" s="16"/>
      <c r="Y872" s="17"/>
      <c r="Z872" s="17"/>
    </row>
    <row r="873" spans="9:26" ht="12.75">
      <c r="I873" s="11"/>
      <c r="J873" s="11"/>
      <c r="K873" s="11"/>
      <c r="N873" s="16"/>
      <c r="R873" s="16"/>
      <c r="V873" s="16"/>
      <c r="Y873" s="17"/>
      <c r="Z873" s="17"/>
    </row>
    <row r="874" spans="9:26" ht="12.75">
      <c r="I874" s="11"/>
      <c r="J874" s="11"/>
      <c r="K874" s="11"/>
      <c r="N874" s="16"/>
      <c r="R874" s="16"/>
      <c r="V874" s="16"/>
      <c r="Y874" s="17"/>
      <c r="Z874" s="17"/>
    </row>
    <row r="875" spans="9:26" ht="12.75">
      <c r="I875" s="11"/>
      <c r="J875" s="11"/>
      <c r="K875" s="11"/>
      <c r="N875" s="16"/>
      <c r="R875" s="16"/>
      <c r="V875" s="16"/>
      <c r="Y875" s="17"/>
      <c r="Z875" s="17"/>
    </row>
    <row r="876" spans="9:26" ht="12.75">
      <c r="I876" s="11"/>
      <c r="J876" s="11"/>
      <c r="K876" s="11"/>
      <c r="N876" s="16"/>
      <c r="R876" s="16"/>
      <c r="V876" s="16"/>
      <c r="Y876" s="17"/>
      <c r="Z876" s="17"/>
    </row>
    <row r="877" spans="9:26" ht="12.75">
      <c r="I877" s="11"/>
      <c r="J877" s="11"/>
      <c r="K877" s="11"/>
      <c r="N877" s="16"/>
      <c r="R877" s="16"/>
      <c r="V877" s="16"/>
      <c r="Y877" s="17"/>
      <c r="Z877" s="17"/>
    </row>
    <row r="878" spans="9:26" ht="12.75">
      <c r="I878" s="11"/>
      <c r="J878" s="11"/>
      <c r="K878" s="11"/>
      <c r="N878" s="16"/>
      <c r="R878" s="16"/>
      <c r="V878" s="16"/>
      <c r="Y878" s="17"/>
      <c r="Z878" s="17"/>
    </row>
    <row r="879" spans="9:26" ht="12.75">
      <c r="I879" s="11"/>
      <c r="J879" s="11"/>
      <c r="K879" s="11"/>
      <c r="N879" s="16"/>
      <c r="R879" s="16"/>
      <c r="V879" s="16"/>
      <c r="Y879" s="17"/>
      <c r="Z879" s="17"/>
    </row>
    <row r="880" spans="9:26" ht="12.75">
      <c r="I880" s="11"/>
      <c r="J880" s="11"/>
      <c r="K880" s="11"/>
      <c r="N880" s="16"/>
      <c r="R880" s="16"/>
      <c r="V880" s="16"/>
      <c r="Y880" s="17"/>
      <c r="Z880" s="17"/>
    </row>
    <row r="881" spans="9:26" ht="12.75">
      <c r="I881" s="11"/>
      <c r="J881" s="11"/>
      <c r="K881" s="11"/>
      <c r="N881" s="16"/>
      <c r="R881" s="16"/>
      <c r="V881" s="16"/>
      <c r="Y881" s="17"/>
      <c r="Z881" s="17"/>
    </row>
    <row r="882" spans="9:26" ht="12.75">
      <c r="I882" s="11"/>
      <c r="J882" s="11"/>
      <c r="K882" s="11"/>
      <c r="N882" s="16"/>
      <c r="R882" s="16"/>
      <c r="V882" s="16"/>
      <c r="Y882" s="17"/>
      <c r="Z882" s="17"/>
    </row>
    <row r="883" spans="9:26" ht="12.75">
      <c r="I883" s="11"/>
      <c r="J883" s="11"/>
      <c r="K883" s="11"/>
      <c r="N883" s="16"/>
      <c r="R883" s="16"/>
      <c r="V883" s="16"/>
      <c r="Y883" s="17"/>
      <c r="Z883" s="17"/>
    </row>
    <row r="884" spans="9:26" ht="12.75">
      <c r="I884" s="11"/>
      <c r="J884" s="11"/>
      <c r="K884" s="11"/>
      <c r="N884" s="16"/>
      <c r="R884" s="16"/>
      <c r="V884" s="16"/>
      <c r="Y884" s="17"/>
      <c r="Z884" s="17"/>
    </row>
    <row r="885" spans="9:26" ht="12.75">
      <c r="I885" s="11"/>
      <c r="J885" s="11"/>
      <c r="K885" s="11"/>
      <c r="N885" s="16"/>
      <c r="R885" s="16"/>
      <c r="V885" s="16"/>
      <c r="Y885" s="17"/>
      <c r="Z885" s="17"/>
    </row>
    <row r="886" spans="9:26" ht="12.75">
      <c r="I886" s="11"/>
      <c r="J886" s="11"/>
      <c r="K886" s="11"/>
      <c r="N886" s="16"/>
      <c r="R886" s="16"/>
      <c r="V886" s="16"/>
      <c r="Y886" s="17"/>
      <c r="Z886" s="17"/>
    </row>
    <row r="887" spans="9:26" ht="12.75">
      <c r="I887" s="11"/>
      <c r="J887" s="11"/>
      <c r="K887" s="11"/>
      <c r="N887" s="16"/>
      <c r="R887" s="16"/>
      <c r="V887" s="16"/>
      <c r="Y887" s="17"/>
      <c r="Z887" s="17"/>
    </row>
    <row r="888" spans="9:26" ht="12.75">
      <c r="I888" s="11"/>
      <c r="J888" s="11"/>
      <c r="K888" s="11"/>
      <c r="N888" s="16"/>
      <c r="R888" s="16"/>
      <c r="V888" s="16"/>
      <c r="Y888" s="17"/>
      <c r="Z888" s="17"/>
    </row>
    <row r="889" spans="9:26" ht="12.75">
      <c r="I889" s="11"/>
      <c r="J889" s="11"/>
      <c r="K889" s="11"/>
      <c r="N889" s="16"/>
      <c r="R889" s="16"/>
      <c r="V889" s="16"/>
      <c r="Y889" s="17"/>
      <c r="Z889" s="17"/>
    </row>
    <row r="890" spans="9:26" ht="12.75">
      <c r="I890" s="11"/>
      <c r="J890" s="11"/>
      <c r="K890" s="11"/>
      <c r="N890" s="16"/>
      <c r="R890" s="16"/>
      <c r="V890" s="16"/>
      <c r="Y890" s="17"/>
      <c r="Z890" s="17"/>
    </row>
    <row r="891" spans="9:26" ht="12.75">
      <c r="I891" s="11"/>
      <c r="J891" s="11"/>
      <c r="K891" s="11"/>
      <c r="N891" s="16"/>
      <c r="R891" s="16"/>
      <c r="V891" s="16"/>
      <c r="Y891" s="17"/>
      <c r="Z891" s="17"/>
    </row>
    <row r="892" spans="9:26" ht="12.75">
      <c r="I892" s="11"/>
      <c r="J892" s="11"/>
      <c r="K892" s="11"/>
      <c r="N892" s="16"/>
      <c r="R892" s="16"/>
      <c r="V892" s="16"/>
      <c r="Y892" s="17"/>
      <c r="Z892" s="17"/>
    </row>
    <row r="893" spans="9:26" ht="12.75">
      <c r="I893" s="11"/>
      <c r="J893" s="11"/>
      <c r="K893" s="11"/>
      <c r="N893" s="16"/>
      <c r="R893" s="16"/>
      <c r="V893" s="16"/>
      <c r="Y893" s="17"/>
      <c r="Z893" s="17"/>
    </row>
    <row r="894" spans="9:26" ht="12.75">
      <c r="I894" s="11"/>
      <c r="J894" s="11"/>
      <c r="K894" s="11"/>
      <c r="N894" s="16"/>
      <c r="R894" s="16"/>
      <c r="V894" s="16"/>
      <c r="Y894" s="17"/>
      <c r="Z894" s="17"/>
    </row>
    <row r="895" spans="9:26" ht="12.75">
      <c r="I895" s="11"/>
      <c r="J895" s="11"/>
      <c r="K895" s="11"/>
      <c r="N895" s="16"/>
      <c r="R895" s="16"/>
      <c r="V895" s="16"/>
      <c r="Y895" s="17"/>
      <c r="Z895" s="17"/>
    </row>
    <row r="896" spans="9:26" ht="12.75">
      <c r="I896" s="11"/>
      <c r="J896" s="11"/>
      <c r="K896" s="11"/>
      <c r="N896" s="16"/>
      <c r="R896" s="16"/>
      <c r="V896" s="16"/>
      <c r="Y896" s="17"/>
      <c r="Z896" s="17"/>
    </row>
    <row r="897" spans="9:26" ht="12.75">
      <c r="I897" s="11"/>
      <c r="J897" s="11"/>
      <c r="K897" s="11"/>
      <c r="N897" s="16"/>
      <c r="R897" s="16"/>
      <c r="V897" s="16"/>
      <c r="Y897" s="17"/>
      <c r="Z897" s="17"/>
    </row>
    <row r="898" spans="9:26" ht="12.75">
      <c r="I898" s="11"/>
      <c r="J898" s="11"/>
      <c r="K898" s="11"/>
      <c r="N898" s="16"/>
      <c r="R898" s="16"/>
      <c r="V898" s="16"/>
      <c r="Y898" s="17"/>
      <c r="Z898" s="17"/>
    </row>
    <row r="899" spans="9:26" ht="12.75">
      <c r="I899" s="11"/>
      <c r="J899" s="11"/>
      <c r="K899" s="11"/>
      <c r="N899" s="16"/>
      <c r="R899" s="16"/>
      <c r="V899" s="16"/>
      <c r="Y899" s="17"/>
      <c r="Z899" s="17"/>
    </row>
    <row r="900" spans="9:26" ht="12.75">
      <c r="I900" s="11"/>
      <c r="J900" s="11"/>
      <c r="K900" s="11"/>
      <c r="N900" s="16"/>
      <c r="R900" s="16"/>
      <c r="V900" s="16"/>
      <c r="Y900" s="17"/>
      <c r="Z900" s="17"/>
    </row>
    <row r="901" spans="9:26" ht="12.75">
      <c r="I901" s="11"/>
      <c r="J901" s="11"/>
      <c r="K901" s="11"/>
      <c r="N901" s="16"/>
      <c r="R901" s="16"/>
      <c r="V901" s="16"/>
      <c r="Y901" s="17"/>
      <c r="Z901" s="17"/>
    </row>
    <row r="902" spans="9:26" ht="12.75">
      <c r="I902" s="11"/>
      <c r="J902" s="11"/>
      <c r="K902" s="11"/>
      <c r="N902" s="16"/>
      <c r="R902" s="16"/>
      <c r="V902" s="16"/>
      <c r="Y902" s="17"/>
      <c r="Z902" s="17"/>
    </row>
    <row r="903" spans="9:26" ht="12.75">
      <c r="I903" s="11"/>
      <c r="J903" s="11"/>
      <c r="K903" s="11"/>
      <c r="N903" s="16"/>
      <c r="R903" s="16"/>
      <c r="V903" s="16"/>
      <c r="Y903" s="17"/>
      <c r="Z903" s="17"/>
    </row>
    <row r="904" spans="9:26" ht="12.75">
      <c r="I904" s="11"/>
      <c r="J904" s="11"/>
      <c r="K904" s="11"/>
      <c r="N904" s="16"/>
      <c r="R904" s="16"/>
      <c r="V904" s="16"/>
      <c r="Y904" s="17"/>
      <c r="Z904" s="17"/>
    </row>
    <row r="905" spans="9:26" ht="12.75">
      <c r="I905" s="11"/>
      <c r="J905" s="11"/>
      <c r="K905" s="11"/>
      <c r="N905" s="16"/>
      <c r="R905" s="16"/>
      <c r="V905" s="16"/>
      <c r="Y905" s="17"/>
      <c r="Z905" s="17"/>
    </row>
    <row r="906" spans="9:26" ht="12.75">
      <c r="I906" s="11"/>
      <c r="J906" s="11"/>
      <c r="K906" s="11"/>
      <c r="N906" s="16"/>
      <c r="R906" s="16"/>
      <c r="V906" s="16"/>
      <c r="Y906" s="17"/>
      <c r="Z906" s="17"/>
    </row>
    <row r="907" spans="9:26" ht="12.75">
      <c r="I907" s="11"/>
      <c r="J907" s="11"/>
      <c r="K907" s="11"/>
      <c r="N907" s="16"/>
      <c r="R907" s="16"/>
      <c r="V907" s="16"/>
      <c r="Y907" s="17"/>
      <c r="Z907" s="17"/>
    </row>
    <row r="908" spans="9:26" ht="12.75">
      <c r="I908" s="11"/>
      <c r="J908" s="11"/>
      <c r="K908" s="11"/>
      <c r="N908" s="16"/>
      <c r="R908" s="16"/>
      <c r="V908" s="16"/>
      <c r="Y908" s="17"/>
      <c r="Z908" s="17"/>
    </row>
    <row r="909" spans="9:26" ht="12.75">
      <c r="I909" s="11"/>
      <c r="J909" s="11"/>
      <c r="K909" s="11"/>
      <c r="N909" s="16"/>
      <c r="R909" s="16"/>
      <c r="V909" s="16"/>
      <c r="Y909" s="17"/>
      <c r="Z909" s="17"/>
    </row>
    <row r="910" spans="9:26" ht="12.75">
      <c r="I910" s="11"/>
      <c r="J910" s="11"/>
      <c r="K910" s="11"/>
      <c r="N910" s="16"/>
      <c r="R910" s="16"/>
      <c r="V910" s="16"/>
      <c r="Y910" s="17"/>
      <c r="Z910" s="17"/>
    </row>
    <row r="911" spans="9:26" ht="12.75">
      <c r="I911" s="11"/>
      <c r="J911" s="11"/>
      <c r="K911" s="11"/>
      <c r="N911" s="16"/>
      <c r="R911" s="16"/>
      <c r="V911" s="16"/>
      <c r="Y911" s="17"/>
      <c r="Z911" s="17"/>
    </row>
    <row r="912" spans="9:26" ht="12.75">
      <c r="I912" s="11"/>
      <c r="J912" s="11"/>
      <c r="K912" s="11"/>
      <c r="N912" s="16"/>
      <c r="R912" s="16"/>
      <c r="V912" s="16"/>
      <c r="Y912" s="17"/>
      <c r="Z912" s="17"/>
    </row>
    <row r="913" spans="9:26" ht="12.75">
      <c r="I913" s="11"/>
      <c r="J913" s="11"/>
      <c r="K913" s="11"/>
      <c r="N913" s="16"/>
      <c r="R913" s="16"/>
      <c r="V913" s="16"/>
      <c r="Y913" s="17"/>
      <c r="Z913" s="17"/>
    </row>
    <row r="914" spans="9:26" ht="12.75">
      <c r="I914" s="11"/>
      <c r="J914" s="11"/>
      <c r="K914" s="11"/>
      <c r="N914" s="16"/>
      <c r="R914" s="16"/>
      <c r="V914" s="16"/>
      <c r="Y914" s="17"/>
      <c r="Z914" s="17"/>
    </row>
    <row r="915" spans="9:26" ht="12.75">
      <c r="I915" s="11"/>
      <c r="J915" s="11"/>
      <c r="K915" s="11"/>
      <c r="N915" s="16"/>
      <c r="R915" s="16"/>
      <c r="V915" s="16"/>
      <c r="Y915" s="17"/>
      <c r="Z915" s="17"/>
    </row>
    <row r="916" spans="9:26" ht="12.75">
      <c r="I916" s="11"/>
      <c r="J916" s="11"/>
      <c r="K916" s="11"/>
      <c r="N916" s="16"/>
      <c r="R916" s="16"/>
      <c r="V916" s="16"/>
      <c r="Y916" s="17"/>
      <c r="Z916" s="17"/>
    </row>
    <row r="917" spans="9:26" ht="12.75">
      <c r="I917" s="11"/>
      <c r="J917" s="11"/>
      <c r="K917" s="11"/>
      <c r="N917" s="16"/>
      <c r="R917" s="16"/>
      <c r="V917" s="16"/>
      <c r="Y917" s="17"/>
      <c r="Z917" s="17"/>
    </row>
    <row r="918" spans="9:26" ht="12.75">
      <c r="I918" s="11"/>
      <c r="J918" s="11"/>
      <c r="K918" s="11"/>
      <c r="N918" s="16"/>
      <c r="R918" s="16"/>
      <c r="V918" s="16"/>
      <c r="Y918" s="17"/>
      <c r="Z918" s="17"/>
    </row>
    <row r="919" spans="9:26" ht="12.75">
      <c r="I919" s="11"/>
      <c r="J919" s="11"/>
      <c r="K919" s="11"/>
      <c r="N919" s="16"/>
      <c r="R919" s="16"/>
      <c r="V919" s="16"/>
      <c r="Y919" s="17"/>
      <c r="Z919" s="17"/>
    </row>
    <row r="920" spans="9:26" ht="12.75">
      <c r="I920" s="11"/>
      <c r="J920" s="11"/>
      <c r="K920" s="11"/>
      <c r="N920" s="16"/>
      <c r="R920" s="16"/>
      <c r="V920" s="16"/>
      <c r="Y920" s="17"/>
      <c r="Z920" s="17"/>
    </row>
    <row r="921" spans="9:26" ht="12.75">
      <c r="I921" s="11"/>
      <c r="J921" s="11"/>
      <c r="K921" s="11"/>
      <c r="N921" s="16"/>
      <c r="R921" s="16"/>
      <c r="V921" s="16"/>
      <c r="Y921" s="17"/>
      <c r="Z921" s="17"/>
    </row>
    <row r="922" spans="9:26" ht="12.75">
      <c r="I922" s="11"/>
      <c r="J922" s="11"/>
      <c r="K922" s="11"/>
      <c r="N922" s="16"/>
      <c r="R922" s="16"/>
      <c r="V922" s="16"/>
      <c r="Y922" s="17"/>
      <c r="Z922" s="17"/>
    </row>
    <row r="923" spans="9:26" ht="12.75">
      <c r="I923" s="11"/>
      <c r="J923" s="11"/>
      <c r="K923" s="11"/>
      <c r="N923" s="16"/>
      <c r="R923" s="16"/>
      <c r="V923" s="16"/>
      <c r="Y923" s="17"/>
      <c r="Z923" s="17"/>
    </row>
    <row r="924" spans="9:26" ht="12.75">
      <c r="I924" s="11"/>
      <c r="J924" s="11"/>
      <c r="K924" s="11"/>
      <c r="N924" s="16"/>
      <c r="R924" s="16"/>
      <c r="V924" s="16"/>
      <c r="Y924" s="17"/>
      <c r="Z924" s="17"/>
    </row>
    <row r="925" spans="9:26" ht="12.75">
      <c r="I925" s="11"/>
      <c r="J925" s="11"/>
      <c r="K925" s="11"/>
      <c r="N925" s="16"/>
      <c r="R925" s="16"/>
      <c r="V925" s="16"/>
      <c r="Y925" s="17"/>
      <c r="Z925" s="17"/>
    </row>
    <row r="926" spans="9:26" ht="12.75">
      <c r="I926" s="11"/>
      <c r="J926" s="11"/>
      <c r="K926" s="11"/>
      <c r="N926" s="16"/>
      <c r="R926" s="16"/>
      <c r="V926" s="16"/>
      <c r="Y926" s="17"/>
      <c r="Z926" s="17"/>
    </row>
    <row r="927" spans="9:26" ht="12.75">
      <c r="I927" s="11"/>
      <c r="J927" s="11"/>
      <c r="K927" s="11"/>
      <c r="N927" s="16"/>
      <c r="R927" s="16"/>
      <c r="V927" s="16"/>
      <c r="Y927" s="17"/>
      <c r="Z927" s="17"/>
    </row>
    <row r="928" spans="9:26" ht="12.75">
      <c r="I928" s="11"/>
      <c r="J928" s="11"/>
      <c r="K928" s="11"/>
      <c r="N928" s="16"/>
      <c r="R928" s="16"/>
      <c r="V928" s="16"/>
      <c r="Y928" s="17"/>
      <c r="Z928" s="17"/>
    </row>
    <row r="929" spans="9:26" ht="12.75">
      <c r="I929" s="11"/>
      <c r="J929" s="11"/>
      <c r="K929" s="11"/>
      <c r="N929" s="16"/>
      <c r="R929" s="16"/>
      <c r="V929" s="16"/>
      <c r="Y929" s="17"/>
      <c r="Z929" s="17"/>
    </row>
    <row r="930" spans="9:26" ht="12.75">
      <c r="I930" s="11"/>
      <c r="J930" s="11"/>
      <c r="K930" s="11"/>
      <c r="N930" s="16"/>
      <c r="R930" s="16"/>
      <c r="V930" s="16"/>
      <c r="Y930" s="17"/>
      <c r="Z930" s="17"/>
    </row>
    <row r="931" spans="9:26" ht="12.75">
      <c r="I931" s="11"/>
      <c r="J931" s="11"/>
      <c r="K931" s="11"/>
      <c r="N931" s="16"/>
      <c r="R931" s="16"/>
      <c r="V931" s="16"/>
      <c r="Y931" s="17"/>
      <c r="Z931" s="17"/>
    </row>
    <row r="932" spans="9:26" ht="12.75">
      <c r="I932" s="11"/>
      <c r="J932" s="11"/>
      <c r="K932" s="11"/>
      <c r="N932" s="16"/>
      <c r="R932" s="16"/>
      <c r="V932" s="16"/>
      <c r="Y932" s="17"/>
      <c r="Z932" s="17"/>
    </row>
    <row r="933" spans="9:26" ht="12.75">
      <c r="I933" s="11"/>
      <c r="J933" s="11"/>
      <c r="K933" s="11"/>
      <c r="N933" s="16"/>
      <c r="R933" s="16"/>
      <c r="V933" s="16"/>
      <c r="Y933" s="17"/>
      <c r="Z933" s="17"/>
    </row>
    <row r="934" spans="9:26" ht="12.75">
      <c r="I934" s="11"/>
      <c r="J934" s="11"/>
      <c r="K934" s="11"/>
      <c r="N934" s="16"/>
      <c r="R934" s="16"/>
      <c r="V934" s="16"/>
      <c r="Y934" s="17"/>
      <c r="Z934" s="17"/>
    </row>
    <row r="935" spans="9:26" ht="12.75">
      <c r="I935" s="11"/>
      <c r="J935" s="11"/>
      <c r="K935" s="11"/>
      <c r="N935" s="16"/>
      <c r="R935" s="16"/>
      <c r="V935" s="16"/>
      <c r="Y935" s="17"/>
      <c r="Z935" s="17"/>
    </row>
    <row r="936" spans="9:26" ht="12.75">
      <c r="I936" s="11"/>
      <c r="J936" s="11"/>
      <c r="K936" s="11"/>
      <c r="N936" s="16"/>
      <c r="R936" s="16"/>
      <c r="V936" s="16"/>
      <c r="Y936" s="17"/>
      <c r="Z936" s="17"/>
    </row>
    <row r="937" spans="9:26" ht="12.75">
      <c r="I937" s="11"/>
      <c r="J937" s="11"/>
      <c r="K937" s="11"/>
      <c r="N937" s="16"/>
      <c r="R937" s="16"/>
      <c r="V937" s="16"/>
      <c r="Y937" s="17"/>
      <c r="Z937" s="17"/>
    </row>
    <row r="938" spans="9:26" ht="12.75">
      <c r="I938" s="11"/>
      <c r="J938" s="11"/>
      <c r="K938" s="11"/>
      <c r="N938" s="16"/>
      <c r="R938" s="16"/>
      <c r="V938" s="16"/>
      <c r="Y938" s="17"/>
      <c r="Z938" s="17"/>
    </row>
    <row r="939" spans="9:26" ht="12.75">
      <c r="I939" s="11"/>
      <c r="J939" s="11"/>
      <c r="K939" s="11"/>
      <c r="N939" s="16"/>
      <c r="R939" s="16"/>
      <c r="V939" s="16"/>
      <c r="Y939" s="17"/>
      <c r="Z939" s="17"/>
    </row>
    <row r="940" spans="9:26" ht="12.75">
      <c r="I940" s="11"/>
      <c r="J940" s="11"/>
      <c r="K940" s="11"/>
      <c r="N940" s="16"/>
      <c r="R940" s="16"/>
      <c r="V940" s="16"/>
      <c r="Y940" s="17"/>
      <c r="Z940" s="17"/>
    </row>
    <row r="941" spans="9:26" ht="12.75">
      <c r="I941" s="11"/>
      <c r="J941" s="11"/>
      <c r="K941" s="11"/>
      <c r="N941" s="16"/>
      <c r="R941" s="16"/>
      <c r="V941" s="16"/>
      <c r="Y941" s="17"/>
      <c r="Z941" s="17"/>
    </row>
    <row r="942" spans="9:26" ht="12.75">
      <c r="I942" s="11"/>
      <c r="J942" s="11"/>
      <c r="K942" s="11"/>
      <c r="N942" s="16"/>
      <c r="R942" s="16"/>
      <c r="V942" s="16"/>
      <c r="Y942" s="17"/>
      <c r="Z942" s="17"/>
    </row>
    <row r="943" spans="9:26" ht="12.75">
      <c r="I943" s="11"/>
      <c r="J943" s="11"/>
      <c r="K943" s="11"/>
      <c r="N943" s="16"/>
      <c r="R943" s="16"/>
      <c r="V943" s="16"/>
      <c r="Y943" s="17"/>
      <c r="Z943" s="17"/>
    </row>
    <row r="944" spans="9:26" ht="12.75">
      <c r="I944" s="11"/>
      <c r="J944" s="11"/>
      <c r="K944" s="11"/>
      <c r="N944" s="16"/>
      <c r="R944" s="16"/>
      <c r="V944" s="16"/>
      <c r="Y944" s="17"/>
      <c r="Z944" s="17"/>
    </row>
    <row r="945" spans="9:26" ht="12.75">
      <c r="I945" s="11"/>
      <c r="J945" s="11"/>
      <c r="K945" s="11"/>
      <c r="N945" s="16"/>
      <c r="R945" s="16"/>
      <c r="V945" s="16"/>
      <c r="Y945" s="17"/>
      <c r="Z945" s="17"/>
    </row>
    <row r="946" spans="9:26" ht="12.75">
      <c r="I946" s="11"/>
      <c r="J946" s="11"/>
      <c r="K946" s="11"/>
      <c r="N946" s="16"/>
      <c r="R946" s="16"/>
      <c r="V946" s="16"/>
      <c r="Y946" s="17"/>
      <c r="Z946" s="17"/>
    </row>
    <row r="947" spans="9:26" ht="12.75">
      <c r="I947" s="11"/>
      <c r="J947" s="11"/>
      <c r="K947" s="11"/>
      <c r="N947" s="16"/>
      <c r="R947" s="16"/>
      <c r="V947" s="16"/>
      <c r="Y947" s="17"/>
      <c r="Z947" s="17"/>
    </row>
    <row r="948" spans="9:26" ht="12.75">
      <c r="I948" s="11"/>
      <c r="J948" s="11"/>
      <c r="K948" s="11"/>
      <c r="N948" s="16"/>
      <c r="R948" s="16"/>
      <c r="V948" s="16"/>
      <c r="Y948" s="17"/>
      <c r="Z948" s="17"/>
    </row>
    <row r="949" spans="9:26" ht="12.75">
      <c r="I949" s="11"/>
      <c r="J949" s="11"/>
      <c r="K949" s="11"/>
      <c r="N949" s="16"/>
      <c r="R949" s="16"/>
      <c r="V949" s="16"/>
      <c r="Y949" s="17"/>
      <c r="Z949" s="17"/>
    </row>
    <row r="950" spans="9:26" ht="12.75">
      <c r="I950" s="11"/>
      <c r="J950" s="11"/>
      <c r="K950" s="11"/>
      <c r="N950" s="16"/>
      <c r="R950" s="16"/>
      <c r="V950" s="16"/>
      <c r="Y950" s="17"/>
      <c r="Z950" s="17"/>
    </row>
    <row r="951" spans="9:26" ht="12.75">
      <c r="I951" s="11"/>
      <c r="J951" s="11"/>
      <c r="K951" s="11"/>
      <c r="N951" s="16"/>
      <c r="R951" s="16"/>
      <c r="V951" s="16"/>
      <c r="Y951" s="17"/>
      <c r="Z951" s="17"/>
    </row>
    <row r="952" spans="9:26" ht="12.75">
      <c r="I952" s="11"/>
      <c r="J952" s="11"/>
      <c r="K952" s="11"/>
      <c r="N952" s="16"/>
      <c r="R952" s="16"/>
      <c r="V952" s="16"/>
      <c r="Y952" s="17"/>
      <c r="Z952" s="17"/>
    </row>
    <row r="953" spans="9:26" ht="12.75">
      <c r="I953" s="11"/>
      <c r="J953" s="11"/>
      <c r="K953" s="11"/>
      <c r="N953" s="16"/>
      <c r="R953" s="16"/>
      <c r="V953" s="16"/>
      <c r="Y953" s="17"/>
      <c r="Z953" s="17"/>
    </row>
    <row r="954" spans="9:26" ht="12.75">
      <c r="I954" s="11"/>
      <c r="J954" s="11"/>
      <c r="K954" s="11"/>
      <c r="N954" s="16"/>
      <c r="R954" s="16"/>
      <c r="V954" s="16"/>
      <c r="Y954" s="17"/>
      <c r="Z954" s="17"/>
    </row>
    <row r="955" spans="9:26" ht="12.75">
      <c r="I955" s="11"/>
      <c r="J955" s="11"/>
      <c r="K955" s="11"/>
      <c r="N955" s="16"/>
      <c r="R955" s="16"/>
      <c r="V955" s="16"/>
      <c r="Y955" s="17"/>
      <c r="Z955" s="17"/>
    </row>
    <row r="956" spans="9:26" ht="12.75">
      <c r="I956" s="11"/>
      <c r="J956" s="11"/>
      <c r="K956" s="11"/>
      <c r="N956" s="16"/>
      <c r="R956" s="16"/>
      <c r="V956" s="16"/>
      <c r="Y956" s="17"/>
      <c r="Z956" s="17"/>
    </row>
    <row r="957" spans="9:26" ht="12.75">
      <c r="I957" s="11"/>
      <c r="J957" s="11"/>
      <c r="K957" s="11"/>
      <c r="N957" s="16"/>
      <c r="R957" s="16"/>
      <c r="V957" s="16"/>
      <c r="Y957" s="17"/>
      <c r="Z957" s="17"/>
    </row>
    <row r="958" spans="9:26" ht="12.75">
      <c r="I958" s="11"/>
      <c r="J958" s="11"/>
      <c r="K958" s="11"/>
      <c r="N958" s="16"/>
      <c r="R958" s="16"/>
      <c r="V958" s="16"/>
      <c r="Y958" s="17"/>
      <c r="Z958" s="17"/>
    </row>
    <row r="959" spans="9:26" ht="12.75">
      <c r="I959" s="11"/>
      <c r="J959" s="11"/>
      <c r="K959" s="11"/>
      <c r="N959" s="16"/>
      <c r="R959" s="16"/>
      <c r="V959" s="16"/>
      <c r="Y959" s="17"/>
      <c r="Z959" s="17"/>
    </row>
    <row r="960" spans="9:26" ht="12.75">
      <c r="I960" s="11"/>
      <c r="J960" s="11"/>
      <c r="K960" s="11"/>
      <c r="N960" s="16"/>
      <c r="R960" s="16"/>
      <c r="V960" s="16"/>
      <c r="Y960" s="17"/>
      <c r="Z960" s="17"/>
    </row>
    <row r="961" spans="9:26" ht="12.75">
      <c r="I961" s="11"/>
      <c r="J961" s="11"/>
      <c r="K961" s="11"/>
      <c r="N961" s="16"/>
      <c r="R961" s="16"/>
      <c r="V961" s="16"/>
      <c r="Y961" s="17"/>
      <c r="Z961" s="17"/>
    </row>
    <row r="962" spans="9:26" ht="12.75">
      <c r="I962" s="11"/>
      <c r="J962" s="11"/>
      <c r="K962" s="11"/>
      <c r="N962" s="16"/>
      <c r="R962" s="16"/>
      <c r="V962" s="16"/>
      <c r="Y962" s="17"/>
      <c r="Z962" s="17"/>
    </row>
    <row r="963" spans="9:26" ht="12.75">
      <c r="I963" s="11"/>
      <c r="J963" s="11"/>
      <c r="K963" s="11"/>
      <c r="N963" s="16"/>
      <c r="R963" s="16"/>
      <c r="V963" s="16"/>
      <c r="Y963" s="17"/>
      <c r="Z963" s="17"/>
    </row>
    <row r="964" spans="9:26" ht="12.75">
      <c r="I964" s="11"/>
      <c r="J964" s="11"/>
      <c r="K964" s="11"/>
      <c r="N964" s="16"/>
      <c r="R964" s="16"/>
      <c r="V964" s="16"/>
      <c r="Y964" s="17"/>
      <c r="Z964" s="17"/>
    </row>
    <row r="965" spans="9:26" ht="12.75">
      <c r="I965" s="11"/>
      <c r="J965" s="11"/>
      <c r="K965" s="11"/>
      <c r="N965" s="16"/>
      <c r="R965" s="16"/>
      <c r="V965" s="16"/>
      <c r="Y965" s="17"/>
      <c r="Z965" s="17"/>
    </row>
    <row r="966" spans="9:26" ht="12.75">
      <c r="I966" s="11"/>
      <c r="J966" s="11"/>
      <c r="K966" s="11"/>
      <c r="N966" s="16"/>
      <c r="R966" s="16"/>
      <c r="V966" s="16"/>
      <c r="Y966" s="17"/>
      <c r="Z966" s="17"/>
    </row>
    <row r="967" spans="9:26" ht="12.75">
      <c r="I967" s="11"/>
      <c r="J967" s="11"/>
      <c r="K967" s="11"/>
      <c r="N967" s="16"/>
      <c r="R967" s="16"/>
      <c r="V967" s="16"/>
      <c r="Y967" s="17"/>
      <c r="Z967" s="17"/>
    </row>
    <row r="968" spans="9:26" ht="12.75">
      <c r="I968" s="11"/>
      <c r="J968" s="11"/>
      <c r="K968" s="11"/>
      <c r="N968" s="16"/>
      <c r="R968" s="16"/>
      <c r="V968" s="16"/>
      <c r="Y968" s="17"/>
      <c r="Z968" s="17"/>
    </row>
    <row r="969" spans="9:26" ht="12.75">
      <c r="I969" s="11"/>
      <c r="J969" s="11"/>
      <c r="K969" s="11"/>
      <c r="N969" s="16"/>
      <c r="R969" s="16"/>
      <c r="V969" s="16"/>
      <c r="Y969" s="17"/>
      <c r="Z969" s="17"/>
    </row>
    <row r="970" spans="9:26" ht="12.75">
      <c r="I970" s="11"/>
      <c r="J970" s="11"/>
      <c r="K970" s="11"/>
      <c r="N970" s="16"/>
      <c r="R970" s="16"/>
      <c r="V970" s="16"/>
      <c r="Y970" s="17"/>
      <c r="Z970" s="17"/>
    </row>
    <row r="971" spans="9:26" ht="12.75">
      <c r="I971" s="11"/>
      <c r="J971" s="11"/>
      <c r="K971" s="11"/>
      <c r="N971" s="16"/>
      <c r="R971" s="16"/>
      <c r="V971" s="16"/>
      <c r="Y971" s="17"/>
      <c r="Z971" s="17"/>
    </row>
    <row r="972" spans="9:26" ht="12.75">
      <c r="I972" s="11"/>
      <c r="J972" s="11"/>
      <c r="K972" s="11"/>
      <c r="N972" s="16"/>
      <c r="R972" s="16"/>
      <c r="V972" s="16"/>
      <c r="Y972" s="17"/>
      <c r="Z972" s="17"/>
    </row>
    <row r="973" spans="9:26" ht="12.75">
      <c r="I973" s="11"/>
      <c r="J973" s="11"/>
      <c r="K973" s="11"/>
      <c r="N973" s="16"/>
      <c r="R973" s="16"/>
      <c r="V973" s="16"/>
      <c r="Y973" s="17"/>
      <c r="Z973" s="17"/>
    </row>
    <row r="974" spans="9:26" ht="12.75">
      <c r="I974" s="11"/>
      <c r="J974" s="11"/>
      <c r="K974" s="11"/>
      <c r="N974" s="16"/>
      <c r="R974" s="16"/>
      <c r="V974" s="16"/>
      <c r="Y974" s="17"/>
      <c r="Z974" s="17"/>
    </row>
    <row r="975" spans="9:26" ht="12.75">
      <c r="I975" s="11"/>
      <c r="J975" s="11"/>
      <c r="K975" s="11"/>
      <c r="N975" s="16"/>
      <c r="R975" s="16"/>
      <c r="V975" s="16"/>
      <c r="Y975" s="17"/>
      <c r="Z975" s="17"/>
    </row>
    <row r="976" spans="9:26" ht="12.75">
      <c r="I976" s="11"/>
      <c r="J976" s="11"/>
      <c r="K976" s="11"/>
      <c r="N976" s="16"/>
      <c r="R976" s="16"/>
      <c r="V976" s="16"/>
      <c r="Y976" s="17"/>
      <c r="Z976" s="17"/>
    </row>
    <row r="977" spans="9:26" ht="12.75">
      <c r="I977" s="11"/>
      <c r="J977" s="11"/>
      <c r="K977" s="11"/>
      <c r="N977" s="16"/>
      <c r="R977" s="16"/>
      <c r="V977" s="16"/>
      <c r="Y977" s="17"/>
      <c r="Z977" s="17"/>
    </row>
    <row r="978" spans="9:26" ht="12.75">
      <c r="I978" s="11"/>
      <c r="J978" s="11"/>
      <c r="K978" s="11"/>
      <c r="N978" s="16"/>
      <c r="R978" s="16"/>
      <c r="V978" s="16"/>
      <c r="Y978" s="17"/>
      <c r="Z978" s="17"/>
    </row>
    <row r="979" spans="9:26" ht="12.75">
      <c r="I979" s="11"/>
      <c r="J979" s="11"/>
      <c r="K979" s="11"/>
      <c r="N979" s="16"/>
      <c r="R979" s="16"/>
      <c r="V979" s="16"/>
      <c r="Y979" s="17"/>
      <c r="Z979" s="17"/>
    </row>
    <row r="980" spans="9:26" ht="12.75">
      <c r="I980" s="11"/>
      <c r="J980" s="11"/>
      <c r="K980" s="11"/>
      <c r="N980" s="16"/>
      <c r="R980" s="16"/>
      <c r="V980" s="16"/>
      <c r="Y980" s="17"/>
      <c r="Z980" s="17"/>
    </row>
    <row r="981" spans="9:26" ht="12.75">
      <c r="I981" s="11"/>
      <c r="J981" s="11"/>
      <c r="K981" s="11"/>
      <c r="N981" s="16"/>
      <c r="R981" s="16"/>
      <c r="V981" s="16"/>
      <c r="Y981" s="17"/>
      <c r="Z981" s="17"/>
    </row>
    <row r="982" spans="9:26" ht="12.75">
      <c r="I982" s="11"/>
      <c r="J982" s="11"/>
      <c r="K982" s="11"/>
      <c r="N982" s="16"/>
      <c r="R982" s="16"/>
      <c r="V982" s="16"/>
      <c r="Y982" s="17"/>
      <c r="Z982" s="17"/>
    </row>
    <row r="983" spans="9:26" ht="12.75">
      <c r="I983" s="11"/>
      <c r="J983" s="11"/>
      <c r="K983" s="11"/>
      <c r="N983" s="16"/>
      <c r="R983" s="16"/>
      <c r="V983" s="16"/>
      <c r="Y983" s="17"/>
      <c r="Z983" s="17"/>
    </row>
    <row r="984" spans="9:26" ht="12.75">
      <c r="I984" s="11"/>
      <c r="J984" s="11"/>
      <c r="K984" s="11"/>
      <c r="N984" s="16"/>
      <c r="R984" s="16"/>
      <c r="V984" s="16"/>
      <c r="Y984" s="17"/>
      <c r="Z984" s="17"/>
    </row>
    <row r="985" spans="9:26" ht="12.75">
      <c r="I985" s="11"/>
      <c r="J985" s="11"/>
      <c r="K985" s="11"/>
      <c r="N985" s="16"/>
      <c r="R985" s="16"/>
      <c r="V985" s="16"/>
      <c r="Y985" s="17"/>
      <c r="Z985" s="17"/>
    </row>
    <row r="986" spans="9:26" ht="12.75">
      <c r="I986" s="11"/>
      <c r="J986" s="11"/>
      <c r="K986" s="11"/>
      <c r="N986" s="16"/>
      <c r="R986" s="16"/>
      <c r="V986" s="16"/>
      <c r="Y986" s="17"/>
      <c r="Z986" s="17"/>
    </row>
    <row r="987" spans="9:26" ht="12.75">
      <c r="I987" s="11"/>
      <c r="J987" s="11"/>
      <c r="K987" s="11"/>
      <c r="N987" s="16"/>
      <c r="R987" s="16"/>
      <c r="V987" s="16"/>
      <c r="Y987" s="17"/>
      <c r="Z987" s="17"/>
    </row>
    <row r="988" spans="9:26" ht="12.75">
      <c r="I988" s="11"/>
      <c r="J988" s="11"/>
      <c r="K988" s="11"/>
      <c r="N988" s="16"/>
      <c r="R988" s="16"/>
      <c r="V988" s="16"/>
      <c r="Y988" s="17"/>
      <c r="Z988" s="17"/>
    </row>
    <row r="989" spans="9:26" ht="12.75">
      <c r="I989" s="11"/>
      <c r="J989" s="11"/>
      <c r="K989" s="11"/>
      <c r="N989" s="16"/>
      <c r="R989" s="16"/>
      <c r="V989" s="16"/>
      <c r="Y989" s="17"/>
      <c r="Z989" s="17"/>
    </row>
    <row r="990" spans="9:26" ht="12.75">
      <c r="I990" s="11"/>
      <c r="J990" s="11"/>
      <c r="K990" s="11"/>
      <c r="N990" s="16"/>
      <c r="R990" s="16"/>
      <c r="V990" s="16"/>
      <c r="Y990" s="17"/>
      <c r="Z990" s="17"/>
    </row>
    <row r="991" spans="9:26" ht="12.75">
      <c r="I991" s="11"/>
      <c r="J991" s="11"/>
      <c r="K991" s="11"/>
      <c r="N991" s="16"/>
      <c r="R991" s="16"/>
      <c r="V991" s="16"/>
      <c r="Y991" s="17"/>
      <c r="Z991" s="17"/>
    </row>
    <row r="992" spans="9:26" ht="12.75">
      <c r="I992" s="11"/>
      <c r="J992" s="11"/>
      <c r="K992" s="11"/>
      <c r="N992" s="16"/>
      <c r="R992" s="16"/>
      <c r="V992" s="16"/>
      <c r="Y992" s="17"/>
      <c r="Z992" s="17"/>
    </row>
    <row r="993" spans="9:26" ht="12.75">
      <c r="I993" s="11"/>
      <c r="J993" s="11"/>
      <c r="K993" s="11"/>
      <c r="N993" s="16"/>
      <c r="R993" s="16"/>
      <c r="V993" s="16"/>
      <c r="Y993" s="17"/>
      <c r="Z993" s="17"/>
    </row>
    <row r="994" spans="9:26" ht="12.75">
      <c r="I994" s="11"/>
      <c r="J994" s="11"/>
      <c r="K994" s="11"/>
      <c r="N994" s="16"/>
      <c r="R994" s="16"/>
      <c r="V994" s="16"/>
      <c r="Y994" s="17"/>
      <c r="Z994" s="17"/>
    </row>
    <row r="995" spans="9:26" ht="12.75">
      <c r="I995" s="11"/>
      <c r="J995" s="11"/>
      <c r="K995" s="11"/>
      <c r="N995" s="16"/>
      <c r="R995" s="16"/>
      <c r="V995" s="16"/>
      <c r="Y995" s="17"/>
      <c r="Z995" s="17"/>
    </row>
    <row r="996" spans="9:26" ht="12.75">
      <c r="I996" s="11"/>
      <c r="J996" s="11"/>
      <c r="K996" s="11"/>
      <c r="N996" s="16"/>
      <c r="R996" s="16"/>
      <c r="V996" s="16"/>
      <c r="Y996" s="17"/>
      <c r="Z996" s="17"/>
    </row>
    <row r="997" spans="9:26" ht="12.75">
      <c r="I997" s="11"/>
      <c r="J997" s="11"/>
      <c r="K997" s="11"/>
      <c r="N997" s="16"/>
      <c r="R997" s="16"/>
      <c r="V997" s="16"/>
      <c r="Y997" s="17"/>
      <c r="Z997" s="17"/>
    </row>
    <row r="998" spans="9:26" ht="12.75">
      <c r="I998" s="11"/>
      <c r="J998" s="11"/>
      <c r="K998" s="11"/>
      <c r="N998" s="16"/>
      <c r="R998" s="16"/>
      <c r="V998" s="16"/>
      <c r="Y998" s="17"/>
      <c r="Z998" s="17"/>
    </row>
    <row r="999" spans="9:26" ht="12.75">
      <c r="I999" s="11"/>
      <c r="J999" s="11"/>
      <c r="K999" s="11"/>
      <c r="N999" s="16"/>
      <c r="R999" s="16"/>
      <c r="V999" s="16"/>
      <c r="Y999" s="17"/>
      <c r="Z999" s="17"/>
    </row>
    <row r="1000" spans="9:26" ht="12.75">
      <c r="I1000" s="11"/>
      <c r="J1000" s="11"/>
      <c r="K1000" s="11"/>
      <c r="N1000" s="16"/>
      <c r="R1000" s="16"/>
      <c r="V1000" s="16"/>
      <c r="Y1000" s="17"/>
      <c r="Z1000" s="17"/>
    </row>
  </sheetData>
  <autoFilter ref="A2:BN267" xr:uid="{00000000-0009-0000-0000-000014000000}">
    <filterColumn colId="10">
      <filters>
        <filter val="10"/>
        <filter val="11"/>
        <filter val="13"/>
        <filter val="15"/>
        <filter val="18"/>
        <filter val="2"/>
        <filter val="20"/>
        <filter val="25"/>
        <filter val="3"/>
        <filter val="4"/>
        <filter val="40"/>
        <filter val="5"/>
        <filter val="50"/>
        <filter val="55"/>
        <filter val="6"/>
        <filter val="65"/>
        <filter val="8"/>
      </filters>
    </filterColumn>
    <sortState xmlns:xlrd2="http://schemas.microsoft.com/office/spreadsheetml/2017/richdata2" ref="A2:BN267">
      <sortCondition ref="B2:B267"/>
      <sortCondition descending="1" ref="Y2:Y267"/>
    </sortState>
  </autoFilter>
  <conditionalFormatting sqref="Y1:Y1000">
    <cfRule type="cellIs" dxfId="2" priority="1" operator="greaterThanOrEqual">
      <formula>"10,000"</formula>
    </cfRule>
  </conditionalFormatting>
  <conditionalFormatting sqref="Y1:Y1000">
    <cfRule type="cellIs" dxfId="1" priority="2" operator="between">
      <formula>3000</formula>
      <formula>9999</formula>
    </cfRule>
  </conditionalFormatting>
  <conditionalFormatting sqref="Y1:Y1000">
    <cfRule type="cellIs" dxfId="0" priority="3" operator="lessThan">
      <formula>2999</formula>
    </cfRule>
  </conditionalFormatting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customWidth="1"/>
    <col min="10" max="10" width="11.57031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6" width="9.28515625" customWidth="1"/>
    <col min="17" max="17" width="12.5703125" customWidth="1"/>
    <col min="18" max="18" width="9.42578125" customWidth="1"/>
    <col min="19" max="19" width="9.28515625" customWidth="1"/>
    <col min="20" max="20" width="11.7109375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SUM(J3:J267)</f>
        <v>1178971.5066999991</v>
      </c>
      <c r="K1" s="4">
        <f t="shared" si="0"/>
        <v>1352</v>
      </c>
      <c r="L1" s="1"/>
      <c r="M1" s="1"/>
      <c r="N1" s="5">
        <f>SUM(N3:N120)</f>
        <v>497</v>
      </c>
      <c r="O1" s="1"/>
      <c r="P1" s="1"/>
      <c r="Q1" s="1"/>
      <c r="R1" s="5">
        <f>SUM(R3:R120)</f>
        <v>536</v>
      </c>
      <c r="S1" s="1"/>
      <c r="T1" s="1"/>
      <c r="U1" s="5">
        <f>SUM(U3:U120)</f>
        <v>234</v>
      </c>
      <c r="V1" s="6">
        <f>X1/W1</f>
        <v>0.84745417501803821</v>
      </c>
      <c r="W1" s="7">
        <f t="shared" ref="W1:X1" si="1">SUM(W3:W267)</f>
        <v>7090745.2900000084</v>
      </c>
      <c r="X1" s="7">
        <f t="shared" si="1"/>
        <v>6009081.6999999974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 t="s">
        <v>16</v>
      </c>
      <c r="S2" s="8" t="s">
        <v>17</v>
      </c>
      <c r="T2" s="8" t="s">
        <v>18</v>
      </c>
      <c r="U2" s="5" t="s">
        <v>19</v>
      </c>
      <c r="V2" s="8" t="s">
        <v>20</v>
      </c>
      <c r="W2" s="9" t="s">
        <v>21</v>
      </c>
      <c r="X2" s="9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</row>
    <row r="3" spans="1:64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82.333600000000004</v>
      </c>
      <c r="I3" s="2">
        <v>1317.3376000000001</v>
      </c>
      <c r="J3" s="10">
        <f t="shared" ref="J3:J267" si="2">K3*I3</f>
        <v>65866.880000000005</v>
      </c>
      <c r="K3" s="11">
        <f t="shared" ref="K3:K267" si="3">SUM(N3+R3+U3)</f>
        <v>50</v>
      </c>
      <c r="L3" s="1">
        <v>99.38</v>
      </c>
      <c r="M3" s="1">
        <v>81.62</v>
      </c>
      <c r="N3" s="16">
        <f>MAX(0,(TRUNC((L3*0.8)-M3)))</f>
        <v>0</v>
      </c>
      <c r="O3" s="1"/>
      <c r="P3" s="1">
        <v>166.72</v>
      </c>
      <c r="Q3" s="1">
        <v>86.12</v>
      </c>
      <c r="R3" s="5">
        <v>50</v>
      </c>
      <c r="S3" s="1">
        <v>104.62</v>
      </c>
      <c r="T3" s="1">
        <v>106.44</v>
      </c>
      <c r="U3" s="16">
        <f t="shared" ref="U3:U4" si="4">MAX(0,(TRUNC((S3*0.8)-T3)))</f>
        <v>0</v>
      </c>
      <c r="V3" s="1">
        <v>0</v>
      </c>
      <c r="W3" s="12">
        <v>488361.75</v>
      </c>
      <c r="X3" s="2">
        <v>361197.5</v>
      </c>
      <c r="Y3" s="1">
        <v>443</v>
      </c>
      <c r="Z3" s="1">
        <v>422</v>
      </c>
      <c r="AA3" s="1">
        <v>605</v>
      </c>
      <c r="AB3" s="1">
        <v>662</v>
      </c>
      <c r="AC3" s="1">
        <v>1306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763</v>
      </c>
      <c r="AT3" s="1">
        <v>785</v>
      </c>
      <c r="AU3" s="1">
        <v>967</v>
      </c>
      <c r="AV3" s="1">
        <v>1090</v>
      </c>
      <c r="AW3" s="1">
        <v>1378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449</v>
      </c>
      <c r="BD3" s="1">
        <v>661</v>
      </c>
      <c r="BE3" s="1">
        <v>488</v>
      </c>
      <c r="BF3" s="1">
        <v>813</v>
      </c>
      <c r="BG3" s="1">
        <v>1703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69.684799999999996</v>
      </c>
      <c r="I4" s="2">
        <v>1393.6959999999999</v>
      </c>
      <c r="J4" s="10">
        <f t="shared" si="2"/>
        <v>55747.839999999997</v>
      </c>
      <c r="K4" s="11">
        <f t="shared" si="3"/>
        <v>40</v>
      </c>
      <c r="L4" s="1">
        <v>89.75</v>
      </c>
      <c r="M4" s="1">
        <v>55.15</v>
      </c>
      <c r="N4" s="20">
        <v>20</v>
      </c>
      <c r="O4" s="1"/>
      <c r="P4" s="1">
        <v>135.9</v>
      </c>
      <c r="Q4" s="1">
        <v>94.75</v>
      </c>
      <c r="R4" s="5">
        <v>20</v>
      </c>
      <c r="S4" s="1">
        <v>121.7</v>
      </c>
      <c r="T4" s="1">
        <v>106.05</v>
      </c>
      <c r="U4" s="16">
        <f t="shared" si="4"/>
        <v>0</v>
      </c>
      <c r="V4" s="1">
        <v>0</v>
      </c>
      <c r="W4" s="12">
        <v>484100.31</v>
      </c>
      <c r="X4" s="2">
        <v>356716.49</v>
      </c>
      <c r="Y4" s="1">
        <v>400</v>
      </c>
      <c r="Z4" s="1">
        <v>763</v>
      </c>
      <c r="AA4" s="1">
        <v>638</v>
      </c>
      <c r="AB4" s="1">
        <v>751</v>
      </c>
      <c r="AC4" s="1">
        <v>1103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778</v>
      </c>
      <c r="AT4" s="1">
        <v>978</v>
      </c>
      <c r="AU4" s="1">
        <v>906</v>
      </c>
      <c r="AV4" s="1">
        <v>1090</v>
      </c>
      <c r="AW4" s="1">
        <v>1895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777</v>
      </c>
      <c r="BD4" s="1">
        <v>610</v>
      </c>
      <c r="BE4" s="1">
        <v>685</v>
      </c>
      <c r="BF4" s="1">
        <v>1334</v>
      </c>
      <c r="BG4" s="1">
        <v>2121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47.588200000000001</v>
      </c>
      <c r="I5" s="2">
        <v>713.82299999999998</v>
      </c>
      <c r="J5" s="10">
        <f t="shared" si="2"/>
        <v>35691.15</v>
      </c>
      <c r="K5" s="11">
        <f t="shared" si="3"/>
        <v>50</v>
      </c>
      <c r="L5" s="1">
        <v>207.33</v>
      </c>
      <c r="M5" s="1">
        <v>97.53</v>
      </c>
      <c r="N5" s="5">
        <v>0</v>
      </c>
      <c r="O5" s="1" t="s">
        <v>2270</v>
      </c>
      <c r="P5" s="1">
        <v>218.83</v>
      </c>
      <c r="Q5" s="1">
        <v>142.19999999999999</v>
      </c>
      <c r="R5" s="5">
        <v>30</v>
      </c>
      <c r="S5" s="1">
        <v>108.27</v>
      </c>
      <c r="T5" s="1">
        <v>69.13</v>
      </c>
      <c r="U5" s="5">
        <v>20</v>
      </c>
      <c r="V5" s="1">
        <v>50</v>
      </c>
      <c r="W5" s="12">
        <v>381490.81</v>
      </c>
      <c r="X5" s="2">
        <v>220476.13</v>
      </c>
      <c r="Y5" s="1">
        <v>800</v>
      </c>
      <c r="Z5" s="1">
        <v>1070</v>
      </c>
      <c r="AA5" s="1">
        <v>1223</v>
      </c>
      <c r="AB5" s="1">
        <v>1104</v>
      </c>
      <c r="AC5" s="1">
        <v>1463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998</v>
      </c>
      <c r="AT5" s="1">
        <v>1026</v>
      </c>
      <c r="AU5" s="1">
        <v>1188</v>
      </c>
      <c r="AV5" s="1">
        <v>1167</v>
      </c>
      <c r="AW5" s="1">
        <v>2133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611</v>
      </c>
      <c r="BD5" s="1">
        <v>775</v>
      </c>
      <c r="BE5" s="1">
        <v>223</v>
      </c>
      <c r="BF5" s="1">
        <v>805</v>
      </c>
      <c r="BG5" s="1">
        <v>1037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71.4114</v>
      </c>
      <c r="I6" s="2">
        <v>856.93679999999995</v>
      </c>
      <c r="J6" s="10">
        <f t="shared" si="2"/>
        <v>0</v>
      </c>
      <c r="K6" s="11">
        <f t="shared" si="3"/>
        <v>0</v>
      </c>
      <c r="L6" s="1">
        <v>111.5</v>
      </c>
      <c r="M6" s="1">
        <v>82.17</v>
      </c>
      <c r="N6" s="5">
        <v>0</v>
      </c>
      <c r="O6" s="1" t="s">
        <v>2288</v>
      </c>
      <c r="P6" s="1">
        <v>157.21</v>
      </c>
      <c r="Q6" s="1">
        <v>124.42</v>
      </c>
      <c r="R6" s="5">
        <v>0</v>
      </c>
      <c r="S6" s="1">
        <v>131.16999999999999</v>
      </c>
      <c r="T6" s="1">
        <v>120.67</v>
      </c>
      <c r="U6" s="16">
        <f>MAX(0,(TRUNC((S6*0.8)-T6)))</f>
        <v>0</v>
      </c>
      <c r="V6" s="1">
        <v>57</v>
      </c>
      <c r="W6" s="12">
        <v>342667.6</v>
      </c>
      <c r="X6" s="2">
        <v>280432.57</v>
      </c>
      <c r="Y6" s="1">
        <v>438</v>
      </c>
      <c r="Z6" s="1">
        <v>614</v>
      </c>
      <c r="AA6" s="1">
        <v>367</v>
      </c>
      <c r="AB6" s="1">
        <v>452</v>
      </c>
      <c r="AC6" s="1">
        <v>986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499</v>
      </c>
      <c r="AT6" s="1">
        <v>623</v>
      </c>
      <c r="AU6" s="1">
        <v>744</v>
      </c>
      <c r="AV6" s="1">
        <v>664</v>
      </c>
      <c r="AW6" s="1">
        <v>1493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425</v>
      </c>
      <c r="BD6" s="1">
        <v>1002</v>
      </c>
      <c r="BE6" s="1">
        <v>340</v>
      </c>
      <c r="BF6" s="1">
        <v>616</v>
      </c>
      <c r="BG6" s="1">
        <v>1448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>
        <v>70019</v>
      </c>
      <c r="B7" s="1" t="s">
        <v>85</v>
      </c>
      <c r="C7" s="1">
        <v>20</v>
      </c>
      <c r="D7" s="1">
        <v>285</v>
      </c>
      <c r="E7" s="1" t="s">
        <v>64</v>
      </c>
      <c r="F7" s="1">
        <v>562</v>
      </c>
      <c r="G7" s="1" t="s">
        <v>65</v>
      </c>
      <c r="H7" s="2">
        <v>66.697199999999995</v>
      </c>
      <c r="I7" s="2">
        <v>1333.944</v>
      </c>
      <c r="J7" s="10">
        <f t="shared" si="2"/>
        <v>80036.639999999999</v>
      </c>
      <c r="K7" s="11">
        <f t="shared" si="3"/>
        <v>60</v>
      </c>
      <c r="L7" s="1">
        <v>38.92</v>
      </c>
      <c r="M7" s="1">
        <v>7.05</v>
      </c>
      <c r="N7" s="20">
        <v>30</v>
      </c>
      <c r="O7" s="1"/>
      <c r="P7" s="1">
        <v>57.12</v>
      </c>
      <c r="Q7" s="1">
        <v>27.45</v>
      </c>
      <c r="R7" s="5">
        <v>20</v>
      </c>
      <c r="S7" s="1">
        <v>47.08</v>
      </c>
      <c r="T7" s="1">
        <v>28.8</v>
      </c>
      <c r="U7" s="5">
        <v>10</v>
      </c>
      <c r="V7" s="1">
        <v>0</v>
      </c>
      <c r="W7" s="12">
        <v>190920.74</v>
      </c>
      <c r="X7" s="2">
        <v>84438.66</v>
      </c>
      <c r="Y7" s="1">
        <v>339</v>
      </c>
      <c r="Z7" s="1">
        <v>202</v>
      </c>
      <c r="AA7" s="1">
        <v>157</v>
      </c>
      <c r="AB7" s="1">
        <v>363</v>
      </c>
      <c r="AC7" s="1">
        <v>141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366</v>
      </c>
      <c r="AT7" s="1">
        <v>447</v>
      </c>
      <c r="AU7" s="1">
        <v>304</v>
      </c>
      <c r="AV7" s="1">
        <v>498</v>
      </c>
      <c r="AW7" s="1">
        <v>549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404</v>
      </c>
      <c r="BD7" s="1">
        <v>234</v>
      </c>
      <c r="BE7" s="1">
        <v>231</v>
      </c>
      <c r="BF7" s="1">
        <v>379</v>
      </c>
      <c r="BG7" s="1">
        <v>576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>
        <v>70103</v>
      </c>
      <c r="B8" s="1" t="s">
        <v>112</v>
      </c>
      <c r="C8" s="1">
        <v>18</v>
      </c>
      <c r="D8" s="1">
        <v>285</v>
      </c>
      <c r="E8" s="1" t="s">
        <v>64</v>
      </c>
      <c r="F8" s="1">
        <v>567</v>
      </c>
      <c r="G8" s="1" t="s">
        <v>74</v>
      </c>
      <c r="H8" s="2">
        <v>49.343899999999998</v>
      </c>
      <c r="I8" s="2">
        <v>888.1902</v>
      </c>
      <c r="J8" s="10">
        <f t="shared" si="2"/>
        <v>44409.51</v>
      </c>
      <c r="K8" s="11">
        <f t="shared" si="3"/>
        <v>50</v>
      </c>
      <c r="L8" s="1">
        <v>71.06</v>
      </c>
      <c r="M8" s="1">
        <v>32.94</v>
      </c>
      <c r="N8" s="20">
        <v>25</v>
      </c>
      <c r="O8" s="1"/>
      <c r="P8" s="1">
        <v>68.03</v>
      </c>
      <c r="Q8" s="1">
        <v>49.78</v>
      </c>
      <c r="R8" s="5">
        <v>0</v>
      </c>
      <c r="S8" s="1">
        <v>72.25</v>
      </c>
      <c r="T8" s="1">
        <v>32.67</v>
      </c>
      <c r="U8" s="16">
        <f t="shared" ref="U8:U10" si="5">MAX(0,(TRUNC((S8*0.8)-T8)))</f>
        <v>25</v>
      </c>
      <c r="V8" s="1">
        <v>0</v>
      </c>
      <c r="W8" s="12">
        <v>187704.2</v>
      </c>
      <c r="X8" s="2">
        <v>102487.28</v>
      </c>
      <c r="Y8" s="1">
        <v>374</v>
      </c>
      <c r="Z8" s="1">
        <v>394</v>
      </c>
      <c r="AA8" s="1">
        <v>461</v>
      </c>
      <c r="AB8" s="1">
        <v>494</v>
      </c>
      <c r="AC8" s="1">
        <v>593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346</v>
      </c>
      <c r="AT8" s="1">
        <v>360</v>
      </c>
      <c r="AU8" s="1">
        <v>469</v>
      </c>
      <c r="AV8" s="1">
        <v>459</v>
      </c>
      <c r="AW8" s="1">
        <v>896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789</v>
      </c>
      <c r="BD8" s="1">
        <v>222</v>
      </c>
      <c r="BE8" s="1">
        <v>197</v>
      </c>
      <c r="BF8" s="1">
        <v>407</v>
      </c>
      <c r="BG8" s="1">
        <v>588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>
        <v>70031</v>
      </c>
      <c r="B9" s="1" t="s">
        <v>90</v>
      </c>
      <c r="C9" s="1">
        <v>20</v>
      </c>
      <c r="D9" s="1">
        <v>285</v>
      </c>
      <c r="E9" s="1" t="s">
        <v>64</v>
      </c>
      <c r="F9" s="1">
        <v>558</v>
      </c>
      <c r="G9" s="1" t="s">
        <v>67</v>
      </c>
      <c r="H9" s="2">
        <v>83.759500000000003</v>
      </c>
      <c r="I9" s="2">
        <v>1675.19</v>
      </c>
      <c r="J9" s="10">
        <f t="shared" si="2"/>
        <v>0</v>
      </c>
      <c r="K9" s="11">
        <f t="shared" si="3"/>
        <v>0</v>
      </c>
      <c r="L9" s="1">
        <v>41.98</v>
      </c>
      <c r="M9" s="1">
        <v>39.85</v>
      </c>
      <c r="N9" s="16">
        <f t="shared" ref="N9:N14" si="6">MAX(0,(TRUNC((L9*0.8)-M9)))</f>
        <v>0</v>
      </c>
      <c r="O9" s="1"/>
      <c r="P9" s="1">
        <v>38.119999999999997</v>
      </c>
      <c r="Q9" s="1">
        <v>27.25</v>
      </c>
      <c r="R9" s="5">
        <v>0</v>
      </c>
      <c r="S9" s="1">
        <v>29.95</v>
      </c>
      <c r="T9" s="1">
        <v>48.9</v>
      </c>
      <c r="U9" s="16">
        <f t="shared" si="5"/>
        <v>0</v>
      </c>
      <c r="V9" s="1">
        <v>0</v>
      </c>
      <c r="W9" s="12">
        <v>184354.66</v>
      </c>
      <c r="X9" s="2">
        <v>194322.04</v>
      </c>
      <c r="Y9" s="1">
        <v>190</v>
      </c>
      <c r="Z9" s="1">
        <v>367</v>
      </c>
      <c r="AA9" s="1">
        <v>272</v>
      </c>
      <c r="AB9" s="1">
        <v>388</v>
      </c>
      <c r="AC9" s="1">
        <v>797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234</v>
      </c>
      <c r="AT9" s="1">
        <v>186</v>
      </c>
      <c r="AU9" s="1">
        <v>327</v>
      </c>
      <c r="AV9" s="1">
        <v>217</v>
      </c>
      <c r="AW9" s="1">
        <v>545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221</v>
      </c>
      <c r="BD9" s="1">
        <v>213</v>
      </c>
      <c r="BE9" s="1">
        <v>102</v>
      </c>
      <c r="BF9" s="1">
        <v>339</v>
      </c>
      <c r="BG9" s="1">
        <v>978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>
        <v>70028</v>
      </c>
      <c r="B10" s="1" t="s">
        <v>103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39.673000000000002</v>
      </c>
      <c r="I10" s="2">
        <v>952.15200000000004</v>
      </c>
      <c r="J10" s="10">
        <f t="shared" si="2"/>
        <v>52368.36</v>
      </c>
      <c r="K10" s="11">
        <f t="shared" si="3"/>
        <v>55</v>
      </c>
      <c r="L10" s="1">
        <v>66.48</v>
      </c>
      <c r="M10" s="1">
        <v>37.46</v>
      </c>
      <c r="N10" s="28">
        <f t="shared" si="6"/>
        <v>15</v>
      </c>
      <c r="O10" s="1"/>
      <c r="P10" s="1">
        <v>71.38</v>
      </c>
      <c r="Q10" s="1">
        <v>20.96</v>
      </c>
      <c r="R10" s="5">
        <v>40</v>
      </c>
      <c r="S10" s="1">
        <v>43.67</v>
      </c>
      <c r="T10" s="1">
        <v>63.33</v>
      </c>
      <c r="U10" s="16">
        <f t="shared" si="5"/>
        <v>0</v>
      </c>
      <c r="V10" s="1">
        <v>0</v>
      </c>
      <c r="W10" s="12">
        <v>172835.42</v>
      </c>
      <c r="X10" s="2">
        <v>115924.51</v>
      </c>
      <c r="Y10" s="1">
        <v>487</v>
      </c>
      <c r="Z10" s="1">
        <v>594</v>
      </c>
      <c r="AA10" s="1">
        <v>496</v>
      </c>
      <c r="AB10" s="1">
        <v>631</v>
      </c>
      <c r="AC10" s="1">
        <v>899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676</v>
      </c>
      <c r="AT10" s="1">
        <v>412</v>
      </c>
      <c r="AU10" s="1">
        <v>510</v>
      </c>
      <c r="AV10" s="1">
        <v>642</v>
      </c>
      <c r="AW10" s="1">
        <v>503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304</v>
      </c>
      <c r="BD10" s="1">
        <v>636</v>
      </c>
      <c r="BE10" s="1">
        <v>218</v>
      </c>
      <c r="BF10" s="1">
        <v>416</v>
      </c>
      <c r="BG10" s="1">
        <v>1520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1">
        <v>70187</v>
      </c>
      <c r="B11" s="1" t="s">
        <v>127</v>
      </c>
      <c r="C11" s="1">
        <v>1</v>
      </c>
      <c r="D11" s="1">
        <v>285</v>
      </c>
      <c r="E11" s="1" t="s">
        <v>64</v>
      </c>
      <c r="F11" s="1">
        <v>567</v>
      </c>
      <c r="G11" s="1" t="s">
        <v>74</v>
      </c>
      <c r="H11" s="2">
        <v>1099.0197000000001</v>
      </c>
      <c r="I11" s="2">
        <v>1099.0197000000001</v>
      </c>
      <c r="J11" s="10">
        <f t="shared" si="2"/>
        <v>93416.674500000008</v>
      </c>
      <c r="K11" s="11">
        <f t="shared" si="3"/>
        <v>85</v>
      </c>
      <c r="L11" s="1">
        <v>0</v>
      </c>
      <c r="M11" s="1">
        <v>0</v>
      </c>
      <c r="N11" s="16">
        <f t="shared" si="6"/>
        <v>0</v>
      </c>
      <c r="O11" s="1"/>
      <c r="P11" s="1">
        <v>110.5</v>
      </c>
      <c r="Q11" s="1">
        <v>23</v>
      </c>
      <c r="R11" s="5">
        <v>60</v>
      </c>
      <c r="S11" s="1">
        <v>44</v>
      </c>
      <c r="T11" s="1">
        <v>11</v>
      </c>
      <c r="U11" s="5">
        <v>25</v>
      </c>
      <c r="V11" s="1">
        <v>0</v>
      </c>
      <c r="W11" s="12">
        <v>169798.54</v>
      </c>
      <c r="X11" s="2">
        <v>37366.67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43</v>
      </c>
      <c r="AT11" s="1">
        <v>4</v>
      </c>
      <c r="AU11" s="1">
        <v>41</v>
      </c>
      <c r="AV11" s="1">
        <v>49</v>
      </c>
      <c r="AW11" s="1">
        <v>23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28</v>
      </c>
      <c r="BD11" s="1">
        <v>13</v>
      </c>
      <c r="BE11" s="1">
        <v>4</v>
      </c>
      <c r="BF11" s="1">
        <v>11</v>
      </c>
      <c r="BG11" s="1">
        <v>11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s="1">
        <v>70150</v>
      </c>
      <c r="B12" s="1" t="s">
        <v>118</v>
      </c>
      <c r="C12" s="1">
        <v>20</v>
      </c>
      <c r="D12" s="1">
        <v>285</v>
      </c>
      <c r="E12" s="1" t="s">
        <v>64</v>
      </c>
      <c r="F12" s="1">
        <v>558</v>
      </c>
      <c r="G12" s="1" t="s">
        <v>67</v>
      </c>
      <c r="H12" s="2">
        <v>75.252600000000001</v>
      </c>
      <c r="I12" s="2">
        <v>1505.0519999999999</v>
      </c>
      <c r="J12" s="10">
        <f t="shared" si="2"/>
        <v>0</v>
      </c>
      <c r="K12" s="11">
        <f t="shared" si="3"/>
        <v>0</v>
      </c>
      <c r="L12" s="1">
        <v>35.65</v>
      </c>
      <c r="M12" s="1">
        <v>28.1</v>
      </c>
      <c r="N12" s="16">
        <f t="shared" si="6"/>
        <v>0</v>
      </c>
      <c r="O12" s="1"/>
      <c r="P12" s="1">
        <v>23.95</v>
      </c>
      <c r="Q12" s="1">
        <v>22.75</v>
      </c>
      <c r="R12" s="5">
        <v>0</v>
      </c>
      <c r="S12" s="1">
        <v>39.880000000000003</v>
      </c>
      <c r="T12" s="1">
        <v>38.9</v>
      </c>
      <c r="U12" s="16">
        <f t="shared" ref="U12:U17" si="7">MAX(0,(TRUNC((S12*0.8)-T12)))</f>
        <v>0</v>
      </c>
      <c r="V12" s="1">
        <v>0</v>
      </c>
      <c r="W12" s="12">
        <v>149715.04999999999</v>
      </c>
      <c r="X12" s="2">
        <v>135078.42000000001</v>
      </c>
      <c r="Y12" s="1">
        <v>212</v>
      </c>
      <c r="Z12" s="1">
        <v>158</v>
      </c>
      <c r="AA12" s="1">
        <v>272</v>
      </c>
      <c r="AB12" s="1">
        <v>300</v>
      </c>
      <c r="AC12" s="1">
        <v>562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154</v>
      </c>
      <c r="AT12" s="1">
        <v>164</v>
      </c>
      <c r="AU12" s="1">
        <v>190</v>
      </c>
      <c r="AV12" s="1">
        <v>106</v>
      </c>
      <c r="AW12" s="1">
        <v>455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240</v>
      </c>
      <c r="BD12" s="1">
        <v>179</v>
      </c>
      <c r="BE12" s="1">
        <v>285</v>
      </c>
      <c r="BF12" s="1">
        <v>366</v>
      </c>
      <c r="BG12" s="1">
        <v>778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2">
        <v>41.137700000000002</v>
      </c>
      <c r="I13" s="2">
        <v>617.06550000000004</v>
      </c>
      <c r="J13" s="10">
        <f t="shared" si="2"/>
        <v>15426.637500000001</v>
      </c>
      <c r="K13" s="11">
        <f t="shared" si="3"/>
        <v>25</v>
      </c>
      <c r="L13" s="1">
        <v>82.23</v>
      </c>
      <c r="M13" s="1">
        <v>40.67</v>
      </c>
      <c r="N13" s="27">
        <f t="shared" si="6"/>
        <v>25</v>
      </c>
      <c r="O13" s="1"/>
      <c r="P13" s="1">
        <v>78.03</v>
      </c>
      <c r="Q13" s="1">
        <v>68.27</v>
      </c>
      <c r="R13" s="5">
        <v>0</v>
      </c>
      <c r="S13" s="1">
        <v>74.53</v>
      </c>
      <c r="T13" s="1">
        <v>77.27</v>
      </c>
      <c r="U13" s="16">
        <f t="shared" si="7"/>
        <v>0</v>
      </c>
      <c r="V13" s="1">
        <v>0</v>
      </c>
      <c r="W13" s="12">
        <v>144886.98000000001</v>
      </c>
      <c r="X13" s="2">
        <v>114897.60000000001</v>
      </c>
      <c r="Y13" s="1">
        <v>349</v>
      </c>
      <c r="Z13" s="1">
        <v>494</v>
      </c>
      <c r="AA13" s="1">
        <v>406</v>
      </c>
      <c r="AB13" s="1">
        <v>463</v>
      </c>
      <c r="AC13" s="1">
        <v>610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305</v>
      </c>
      <c r="AT13" s="1">
        <v>419</v>
      </c>
      <c r="AU13" s="1">
        <v>430</v>
      </c>
      <c r="AV13" s="1">
        <v>452</v>
      </c>
      <c r="AW13" s="1">
        <v>1024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300</v>
      </c>
      <c r="BD13" s="1">
        <v>432</v>
      </c>
      <c r="BE13" s="1">
        <v>261</v>
      </c>
      <c r="BF13" s="1">
        <v>682</v>
      </c>
      <c r="BG13" s="1">
        <v>1159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s="1">
        <v>70034</v>
      </c>
      <c r="B14" s="1" t="s">
        <v>99</v>
      </c>
      <c r="C14" s="1">
        <v>24</v>
      </c>
      <c r="D14" s="1">
        <v>285</v>
      </c>
      <c r="E14" s="1" t="s">
        <v>64</v>
      </c>
      <c r="F14" s="1">
        <v>558</v>
      </c>
      <c r="G14" s="1" t="s">
        <v>67</v>
      </c>
      <c r="H14" s="2">
        <v>54.242400000000004</v>
      </c>
      <c r="I14" s="2">
        <v>1301.8176000000001</v>
      </c>
      <c r="J14" s="10">
        <f t="shared" si="2"/>
        <v>0</v>
      </c>
      <c r="K14" s="11">
        <f t="shared" si="3"/>
        <v>0</v>
      </c>
      <c r="L14" s="1">
        <v>33.15</v>
      </c>
      <c r="M14" s="1">
        <v>32.67</v>
      </c>
      <c r="N14" s="16">
        <f t="shared" si="6"/>
        <v>0</v>
      </c>
      <c r="O14" s="1"/>
      <c r="P14" s="1">
        <v>41.75</v>
      </c>
      <c r="Q14" s="1">
        <v>40.25</v>
      </c>
      <c r="R14" s="5">
        <v>0</v>
      </c>
      <c r="S14" s="1">
        <v>36.04</v>
      </c>
      <c r="T14" s="1">
        <v>34.92</v>
      </c>
      <c r="U14" s="16">
        <f t="shared" si="7"/>
        <v>0</v>
      </c>
      <c r="V14" s="1">
        <v>0</v>
      </c>
      <c r="W14" s="12">
        <v>144420.39000000001</v>
      </c>
      <c r="X14" s="2">
        <v>140379.32999999999</v>
      </c>
      <c r="Y14" s="1">
        <v>233</v>
      </c>
      <c r="Z14" s="1">
        <v>361</v>
      </c>
      <c r="AA14" s="1">
        <v>203</v>
      </c>
      <c r="AB14" s="1">
        <v>358</v>
      </c>
      <c r="AC14" s="1">
        <v>784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254</v>
      </c>
      <c r="AT14" s="1">
        <v>341</v>
      </c>
      <c r="AU14" s="1">
        <v>384</v>
      </c>
      <c r="AV14" s="1">
        <v>387</v>
      </c>
      <c r="AW14" s="1">
        <v>966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331</v>
      </c>
      <c r="BD14" s="1">
        <v>333</v>
      </c>
      <c r="BE14" s="1">
        <v>163</v>
      </c>
      <c r="BF14" s="1">
        <v>409</v>
      </c>
      <c r="BG14" s="1">
        <v>838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s="1">
        <v>70072</v>
      </c>
      <c r="B15" s="1" t="s">
        <v>79</v>
      </c>
      <c r="C15" s="1">
        <v>20</v>
      </c>
      <c r="D15" s="1">
        <v>285</v>
      </c>
      <c r="E15" s="1" t="s">
        <v>64</v>
      </c>
      <c r="F15" s="1">
        <v>570</v>
      </c>
      <c r="G15" s="1" t="s">
        <v>72</v>
      </c>
      <c r="H15" s="2">
        <v>40.681800000000003</v>
      </c>
      <c r="I15" s="2">
        <v>813.63599999999997</v>
      </c>
      <c r="J15" s="10">
        <f t="shared" si="2"/>
        <v>32545.439999999999</v>
      </c>
      <c r="K15" s="11">
        <f t="shared" si="3"/>
        <v>40</v>
      </c>
      <c r="L15" s="1">
        <v>44.88</v>
      </c>
      <c r="M15" s="1">
        <v>29.4</v>
      </c>
      <c r="N15" s="5">
        <v>0</v>
      </c>
      <c r="O15" s="1" t="s">
        <v>2271</v>
      </c>
      <c r="P15" s="1">
        <v>102.2</v>
      </c>
      <c r="Q15" s="1">
        <v>36.799999999999997</v>
      </c>
      <c r="R15" s="5">
        <v>40</v>
      </c>
      <c r="S15" s="1">
        <v>27.42</v>
      </c>
      <c r="T15" s="1">
        <v>50.6</v>
      </c>
      <c r="U15" s="16">
        <f t="shared" si="7"/>
        <v>0</v>
      </c>
      <c r="V15" s="1">
        <v>0</v>
      </c>
      <c r="W15" s="12">
        <v>141979.48000000001</v>
      </c>
      <c r="X15" s="2">
        <v>95032.68</v>
      </c>
      <c r="Y15" s="1">
        <v>256</v>
      </c>
      <c r="Z15" s="1">
        <v>395</v>
      </c>
      <c r="AA15" s="1">
        <v>295</v>
      </c>
      <c r="AB15" s="1">
        <v>298</v>
      </c>
      <c r="AC15" s="1">
        <v>588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549</v>
      </c>
      <c r="AT15" s="1">
        <v>783</v>
      </c>
      <c r="AU15" s="1">
        <v>855</v>
      </c>
      <c r="AV15" s="1">
        <v>497</v>
      </c>
      <c r="AW15" s="1">
        <v>736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242</v>
      </c>
      <c r="BD15" s="1">
        <v>482</v>
      </c>
      <c r="BE15" s="1">
        <v>-127</v>
      </c>
      <c r="BF15" s="1">
        <v>385</v>
      </c>
      <c r="BG15" s="1">
        <v>1012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s="1">
        <v>70029</v>
      </c>
      <c r="B16" s="1" t="s">
        <v>102</v>
      </c>
      <c r="C16" s="1">
        <v>18</v>
      </c>
      <c r="D16" s="1">
        <v>285</v>
      </c>
      <c r="E16" s="1" t="s">
        <v>64</v>
      </c>
      <c r="F16" s="1">
        <v>558</v>
      </c>
      <c r="G16" s="1" t="s">
        <v>67</v>
      </c>
      <c r="H16" s="2">
        <v>44.814</v>
      </c>
      <c r="I16" s="2">
        <v>806.65200000000004</v>
      </c>
      <c r="J16" s="10">
        <f t="shared" si="2"/>
        <v>0</v>
      </c>
      <c r="K16" s="11">
        <f t="shared" si="3"/>
        <v>0</v>
      </c>
      <c r="L16" s="1">
        <v>39.44</v>
      </c>
      <c r="M16" s="1">
        <v>30.5</v>
      </c>
      <c r="N16" s="5">
        <v>0</v>
      </c>
      <c r="O16" s="1"/>
      <c r="P16" s="1">
        <v>73.06</v>
      </c>
      <c r="Q16" s="1">
        <v>59.83</v>
      </c>
      <c r="R16" s="5">
        <v>0</v>
      </c>
      <c r="S16" s="1">
        <v>60.03</v>
      </c>
      <c r="T16" s="1">
        <v>51.78</v>
      </c>
      <c r="U16" s="16">
        <f t="shared" si="7"/>
        <v>0</v>
      </c>
      <c r="V16" s="1">
        <v>0</v>
      </c>
      <c r="W16" s="12">
        <v>139169.88</v>
      </c>
      <c r="X16" s="2">
        <v>114634.21</v>
      </c>
      <c r="Y16" s="1">
        <v>202</v>
      </c>
      <c r="Z16" s="1">
        <v>397</v>
      </c>
      <c r="AA16" s="1">
        <v>177</v>
      </c>
      <c r="AB16" s="1">
        <v>265</v>
      </c>
      <c r="AC16" s="1">
        <v>549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407</v>
      </c>
      <c r="AT16" s="1">
        <v>364</v>
      </c>
      <c r="AU16" s="1">
        <v>483</v>
      </c>
      <c r="AV16" s="1">
        <v>486</v>
      </c>
      <c r="AW16" s="1">
        <v>1077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337</v>
      </c>
      <c r="BD16" s="1">
        <v>622</v>
      </c>
      <c r="BE16" s="1">
        <v>147</v>
      </c>
      <c r="BF16" s="1">
        <v>571</v>
      </c>
      <c r="BG16" s="1">
        <v>932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s="1">
        <v>70100</v>
      </c>
      <c r="B17" s="1" t="s">
        <v>91</v>
      </c>
      <c r="C17" s="1">
        <v>16</v>
      </c>
      <c r="D17" s="1">
        <v>285</v>
      </c>
      <c r="E17" s="1" t="s">
        <v>64</v>
      </c>
      <c r="F17" s="1">
        <v>567</v>
      </c>
      <c r="G17" s="1" t="s">
        <v>74</v>
      </c>
      <c r="H17" s="2">
        <v>41.050400000000003</v>
      </c>
      <c r="I17" s="2">
        <v>656.80640000000005</v>
      </c>
      <c r="J17" s="10">
        <f t="shared" si="2"/>
        <v>26272.256000000001</v>
      </c>
      <c r="K17" s="11">
        <f t="shared" si="3"/>
        <v>40</v>
      </c>
      <c r="L17" s="1">
        <v>89.16</v>
      </c>
      <c r="M17" s="1">
        <v>4.12</v>
      </c>
      <c r="N17" s="21">
        <v>40</v>
      </c>
      <c r="O17" s="1" t="s">
        <v>362</v>
      </c>
      <c r="P17" s="1">
        <v>70.53</v>
      </c>
      <c r="Q17" s="1">
        <v>49.94</v>
      </c>
      <c r="R17" s="5">
        <v>0</v>
      </c>
      <c r="S17" s="1">
        <v>44.41</v>
      </c>
      <c r="T17" s="1">
        <v>82</v>
      </c>
      <c r="U17" s="16">
        <f t="shared" si="7"/>
        <v>0</v>
      </c>
      <c r="V17" s="1">
        <v>0</v>
      </c>
      <c r="W17" s="12">
        <v>134050.07999999999</v>
      </c>
      <c r="X17" s="2">
        <v>89366.720000000001</v>
      </c>
      <c r="Y17" s="1">
        <v>375</v>
      </c>
      <c r="Z17" s="1">
        <v>639</v>
      </c>
      <c r="AA17" s="1">
        <v>435</v>
      </c>
      <c r="AB17" s="1">
        <v>594</v>
      </c>
      <c r="AC17" s="1">
        <v>66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281</v>
      </c>
      <c r="AT17" s="1">
        <v>401</v>
      </c>
      <c r="AU17" s="1">
        <v>408</v>
      </c>
      <c r="AV17" s="1">
        <v>478</v>
      </c>
      <c r="AW17" s="1">
        <v>799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112</v>
      </c>
      <c r="BD17" s="1">
        <v>618</v>
      </c>
      <c r="BE17" s="1">
        <v>42</v>
      </c>
      <c r="BF17" s="1">
        <v>495</v>
      </c>
      <c r="BG17" s="1">
        <v>1312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s="1">
        <v>70043</v>
      </c>
      <c r="B18" s="1" t="s">
        <v>117</v>
      </c>
      <c r="C18" s="1">
        <v>1</v>
      </c>
      <c r="D18" s="1">
        <v>285</v>
      </c>
      <c r="E18" s="1" t="s">
        <v>64</v>
      </c>
      <c r="F18" s="1">
        <v>387</v>
      </c>
      <c r="G18" s="1" t="s">
        <v>94</v>
      </c>
      <c r="H18" s="2">
        <v>632.88620000000003</v>
      </c>
      <c r="I18" s="2">
        <v>632.88620000000003</v>
      </c>
      <c r="J18" s="10">
        <f t="shared" si="2"/>
        <v>25315.448</v>
      </c>
      <c r="K18" s="11">
        <f t="shared" si="3"/>
        <v>40</v>
      </c>
      <c r="L18" s="1">
        <v>27</v>
      </c>
      <c r="M18" s="1">
        <v>25</v>
      </c>
      <c r="N18" s="16">
        <f>MAX(0,(TRUNC((L18*0.8)-M18)))</f>
        <v>0</v>
      </c>
      <c r="O18" s="1"/>
      <c r="P18" s="1">
        <v>83.5</v>
      </c>
      <c r="Q18" s="1">
        <v>129</v>
      </c>
      <c r="R18" s="5">
        <v>0</v>
      </c>
      <c r="S18" s="1">
        <v>74.5</v>
      </c>
      <c r="T18" s="1">
        <v>18</v>
      </c>
      <c r="U18" s="5">
        <v>40</v>
      </c>
      <c r="V18" s="1">
        <v>0</v>
      </c>
      <c r="W18" s="12">
        <v>117083.95</v>
      </c>
      <c r="X18" s="2">
        <v>108856.43</v>
      </c>
      <c r="Y18" s="1">
        <v>8</v>
      </c>
      <c r="Z18" s="1">
        <v>12</v>
      </c>
      <c r="AA18" s="1">
        <v>4</v>
      </c>
      <c r="AB18" s="1">
        <v>18</v>
      </c>
      <c r="AC18" s="1">
        <v>25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30</v>
      </c>
      <c r="AT18" s="1">
        <v>5</v>
      </c>
      <c r="AU18" s="1">
        <v>33</v>
      </c>
      <c r="AV18" s="1">
        <v>36</v>
      </c>
      <c r="AW18" s="1">
        <v>129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35</v>
      </c>
      <c r="BD18" s="1">
        <v>39</v>
      </c>
      <c r="BE18" s="1">
        <v>9</v>
      </c>
      <c r="BF18" s="1">
        <v>22</v>
      </c>
      <c r="BG18" s="1">
        <v>18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s="1">
        <v>70041</v>
      </c>
      <c r="B19" s="1" t="s">
        <v>114</v>
      </c>
      <c r="C19" s="1">
        <v>24</v>
      </c>
      <c r="D19" s="1">
        <v>285</v>
      </c>
      <c r="E19" s="1" t="s">
        <v>64</v>
      </c>
      <c r="F19" s="1">
        <v>558</v>
      </c>
      <c r="G19" s="1" t="s">
        <v>67</v>
      </c>
      <c r="H19" s="2">
        <v>38.344099999999997</v>
      </c>
      <c r="I19" s="2">
        <v>920.25840000000005</v>
      </c>
      <c r="J19" s="10">
        <f t="shared" si="2"/>
        <v>27607.752</v>
      </c>
      <c r="K19" s="11">
        <f t="shared" si="3"/>
        <v>30</v>
      </c>
      <c r="L19" s="1">
        <v>49</v>
      </c>
      <c r="M19" s="1">
        <v>24.83</v>
      </c>
      <c r="N19" s="21">
        <v>15</v>
      </c>
      <c r="O19" s="1"/>
      <c r="P19" s="1">
        <v>38.5</v>
      </c>
      <c r="Q19" s="1">
        <v>18</v>
      </c>
      <c r="R19" s="5">
        <v>15</v>
      </c>
      <c r="S19" s="1">
        <v>35.119999999999997</v>
      </c>
      <c r="T19" s="1">
        <v>29.54</v>
      </c>
      <c r="U19" s="16">
        <f t="shared" ref="U19:U20" si="8">MAX(0,(TRUNC((S19*0.8)-T19)))</f>
        <v>0</v>
      </c>
      <c r="V19" s="1">
        <v>0</v>
      </c>
      <c r="W19" s="12">
        <v>112846.69</v>
      </c>
      <c r="X19" s="2">
        <v>66603.7</v>
      </c>
      <c r="Y19" s="1">
        <v>293</v>
      </c>
      <c r="Z19" s="1">
        <v>418</v>
      </c>
      <c r="AA19" s="1">
        <v>413</v>
      </c>
      <c r="AB19" s="1">
        <v>522</v>
      </c>
      <c r="AC19" s="1">
        <v>596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348</v>
      </c>
      <c r="AT19" s="1">
        <v>233</v>
      </c>
      <c r="AU19" s="1">
        <v>347</v>
      </c>
      <c r="AV19" s="1">
        <v>225</v>
      </c>
      <c r="AW19" s="1">
        <v>432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241</v>
      </c>
      <c r="BD19" s="1">
        <v>208</v>
      </c>
      <c r="BE19" s="1">
        <v>373</v>
      </c>
      <c r="BF19" s="1">
        <v>250</v>
      </c>
      <c r="BG19" s="1">
        <v>709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s="1">
        <v>70168</v>
      </c>
      <c r="B20" s="1" t="s">
        <v>109</v>
      </c>
      <c r="C20" s="1">
        <v>24</v>
      </c>
      <c r="D20" s="1">
        <v>285</v>
      </c>
      <c r="E20" s="1" t="s">
        <v>64</v>
      </c>
      <c r="F20" s="1">
        <v>974</v>
      </c>
      <c r="G20" s="1" t="s">
        <v>110</v>
      </c>
      <c r="H20" s="2">
        <v>49.412100000000002</v>
      </c>
      <c r="I20" s="2">
        <v>1185.8904</v>
      </c>
      <c r="J20" s="10">
        <f t="shared" si="2"/>
        <v>0</v>
      </c>
      <c r="K20" s="11">
        <f t="shared" si="3"/>
        <v>0</v>
      </c>
      <c r="L20" s="1">
        <v>25.33</v>
      </c>
      <c r="M20" s="1">
        <v>28.83</v>
      </c>
      <c r="N20" s="16">
        <f>MAX(0,(TRUNC((L20*0.8)-M20)))</f>
        <v>0</v>
      </c>
      <c r="O20" s="1"/>
      <c r="P20" s="1">
        <v>31.88</v>
      </c>
      <c r="Q20" s="1">
        <v>24.62</v>
      </c>
      <c r="R20" s="5">
        <v>0</v>
      </c>
      <c r="S20" s="1">
        <v>36.31</v>
      </c>
      <c r="T20" s="1">
        <v>38.04</v>
      </c>
      <c r="U20" s="16">
        <f t="shared" si="8"/>
        <v>0</v>
      </c>
      <c r="V20" s="1">
        <v>0</v>
      </c>
      <c r="W20" s="12">
        <v>110905.46</v>
      </c>
      <c r="X20" s="2">
        <v>108508.97</v>
      </c>
      <c r="Y20" s="1">
        <v>157</v>
      </c>
      <c r="Z20" s="1">
        <v>236</v>
      </c>
      <c r="AA20" s="1">
        <v>208</v>
      </c>
      <c r="AB20" s="1">
        <v>250</v>
      </c>
      <c r="AC20" s="1">
        <v>692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180</v>
      </c>
      <c r="AT20" s="1">
        <v>264</v>
      </c>
      <c r="AU20" s="1">
        <v>352</v>
      </c>
      <c r="AV20" s="1">
        <v>202</v>
      </c>
      <c r="AW20" s="1">
        <v>591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269</v>
      </c>
      <c r="BD20" s="1">
        <v>328</v>
      </c>
      <c r="BE20" s="1">
        <v>313</v>
      </c>
      <c r="BF20" s="1">
        <v>251</v>
      </c>
      <c r="BG20" s="1">
        <v>913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>
      <c r="A21" s="1">
        <v>70038</v>
      </c>
      <c r="B21" s="1" t="s">
        <v>66</v>
      </c>
      <c r="C21" s="1">
        <v>16</v>
      </c>
      <c r="D21" s="1">
        <v>285</v>
      </c>
      <c r="E21" s="1" t="s">
        <v>64</v>
      </c>
      <c r="F21" s="1">
        <v>558</v>
      </c>
      <c r="G21" s="1" t="s">
        <v>67</v>
      </c>
      <c r="H21" s="2">
        <v>50.8581</v>
      </c>
      <c r="I21" s="2">
        <v>813.7296</v>
      </c>
      <c r="J21" s="10">
        <f t="shared" si="2"/>
        <v>28480.536</v>
      </c>
      <c r="K21" s="11">
        <f t="shared" si="3"/>
        <v>35</v>
      </c>
      <c r="L21" s="1">
        <v>32.25</v>
      </c>
      <c r="M21" s="1">
        <v>4.62</v>
      </c>
      <c r="N21" s="20">
        <v>20</v>
      </c>
      <c r="O21" s="1"/>
      <c r="P21" s="1">
        <v>67.78</v>
      </c>
      <c r="Q21" s="1">
        <v>50.31</v>
      </c>
      <c r="R21" s="5">
        <v>5</v>
      </c>
      <c r="S21" s="1">
        <v>29.59</v>
      </c>
      <c r="T21" s="1">
        <v>16.940000000000001</v>
      </c>
      <c r="U21" s="5">
        <v>10</v>
      </c>
      <c r="V21" s="1">
        <v>0</v>
      </c>
      <c r="W21" s="12">
        <v>105479.7</v>
      </c>
      <c r="X21" s="2">
        <v>58486.82</v>
      </c>
      <c r="Y21" s="1">
        <v>135</v>
      </c>
      <c r="Z21" s="1">
        <v>381</v>
      </c>
      <c r="AA21" s="1">
        <v>112</v>
      </c>
      <c r="AB21" s="1">
        <v>157</v>
      </c>
      <c r="AC21" s="1">
        <v>74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408</v>
      </c>
      <c r="AT21" s="1">
        <v>461</v>
      </c>
      <c r="AU21" s="1">
        <v>294</v>
      </c>
      <c r="AV21" s="1">
        <v>304</v>
      </c>
      <c r="AW21" s="1">
        <v>805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226</v>
      </c>
      <c r="BD21" s="1">
        <v>265</v>
      </c>
      <c r="BE21" s="1">
        <v>54</v>
      </c>
      <c r="BF21" s="1">
        <v>122</v>
      </c>
      <c r="BG21" s="1">
        <v>271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>
      <c r="A22" s="1">
        <v>70002</v>
      </c>
      <c r="B22" s="1" t="s">
        <v>113</v>
      </c>
      <c r="C22" s="1">
        <v>48</v>
      </c>
      <c r="D22" s="1">
        <v>285</v>
      </c>
      <c r="E22" s="1" t="s">
        <v>64</v>
      </c>
      <c r="F22" s="1">
        <v>557</v>
      </c>
      <c r="G22" s="1" t="s">
        <v>69</v>
      </c>
      <c r="H22" s="2">
        <v>27.994199999999999</v>
      </c>
      <c r="I22" s="2">
        <v>1343.7216000000001</v>
      </c>
      <c r="J22" s="10">
        <f t="shared" si="2"/>
        <v>13437.216</v>
      </c>
      <c r="K22" s="11">
        <f t="shared" si="3"/>
        <v>10</v>
      </c>
      <c r="L22" s="1">
        <v>26.45</v>
      </c>
      <c r="M22" s="1">
        <v>16.46</v>
      </c>
      <c r="N22" s="20">
        <v>5</v>
      </c>
      <c r="O22" s="1"/>
      <c r="P22" s="1">
        <v>28.12</v>
      </c>
      <c r="Q22" s="1">
        <v>16.02</v>
      </c>
      <c r="R22" s="5">
        <v>5</v>
      </c>
      <c r="S22" s="1">
        <v>20.88</v>
      </c>
      <c r="T22" s="1">
        <v>25.21</v>
      </c>
      <c r="U22" s="16">
        <f t="shared" ref="U22:U25" si="9">MAX(0,(TRUNC((S22*0.8)-T22)))</f>
        <v>0</v>
      </c>
      <c r="V22" s="1">
        <v>0</v>
      </c>
      <c r="W22" s="12">
        <v>101381</v>
      </c>
      <c r="X22" s="2">
        <v>77515.94</v>
      </c>
      <c r="Y22" s="1">
        <v>389</v>
      </c>
      <c r="Z22" s="1">
        <v>558</v>
      </c>
      <c r="AA22" s="1">
        <v>323</v>
      </c>
      <c r="AB22" s="1">
        <v>557</v>
      </c>
      <c r="AC22" s="1">
        <v>790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530</v>
      </c>
      <c r="AT22" s="1">
        <v>398</v>
      </c>
      <c r="AU22" s="1">
        <v>374</v>
      </c>
      <c r="AV22" s="1">
        <v>494</v>
      </c>
      <c r="AW22" s="1">
        <v>769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237</v>
      </c>
      <c r="BD22" s="1">
        <v>212</v>
      </c>
      <c r="BE22" s="1">
        <v>468</v>
      </c>
      <c r="BF22" s="1">
        <v>382</v>
      </c>
      <c r="BG22" s="1">
        <v>1210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>
      <c r="A23" s="1">
        <v>70006</v>
      </c>
      <c r="B23" s="1" t="s">
        <v>88</v>
      </c>
      <c r="C23" s="1">
        <v>1</v>
      </c>
      <c r="D23" s="1">
        <v>285</v>
      </c>
      <c r="E23" s="1" t="s">
        <v>64</v>
      </c>
      <c r="F23" s="1">
        <v>570</v>
      </c>
      <c r="G23" s="1" t="s">
        <v>72</v>
      </c>
      <c r="H23" s="2">
        <v>850</v>
      </c>
      <c r="I23" s="2">
        <v>850</v>
      </c>
      <c r="J23" s="10">
        <f t="shared" si="2"/>
        <v>0</v>
      </c>
      <c r="K23" s="11">
        <f t="shared" si="3"/>
        <v>0</v>
      </c>
      <c r="L23" s="1">
        <v>6.5</v>
      </c>
      <c r="M23" s="1">
        <v>20</v>
      </c>
      <c r="N23" s="16">
        <f t="shared" ref="N23:N25" si="10">MAX(0,(TRUNC((L23*0.8)-M23)))</f>
        <v>0</v>
      </c>
      <c r="O23" s="1"/>
      <c r="P23" s="1">
        <v>19.5</v>
      </c>
      <c r="Q23" s="1">
        <v>21</v>
      </c>
      <c r="R23" s="5">
        <v>0</v>
      </c>
      <c r="S23" s="1">
        <v>91.5</v>
      </c>
      <c r="T23" s="1">
        <v>227</v>
      </c>
      <c r="U23" s="16">
        <f t="shared" si="9"/>
        <v>0</v>
      </c>
      <c r="V23" s="1">
        <v>0</v>
      </c>
      <c r="W23" s="12">
        <v>99875</v>
      </c>
      <c r="X23" s="2">
        <v>227800</v>
      </c>
      <c r="Y23" s="1">
        <v>3</v>
      </c>
      <c r="Z23" s="1">
        <v>6</v>
      </c>
      <c r="AA23" s="1">
        <v>0</v>
      </c>
      <c r="AB23" s="1">
        <v>1</v>
      </c>
      <c r="AC23" s="1">
        <v>20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</v>
      </c>
      <c r="AT23" s="1">
        <v>20</v>
      </c>
      <c r="AU23" s="1">
        <v>5</v>
      </c>
      <c r="AV23" s="1">
        <v>5</v>
      </c>
      <c r="AW23" s="1">
        <v>21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33</v>
      </c>
      <c r="BD23" s="1">
        <v>124</v>
      </c>
      <c r="BE23" s="1">
        <v>-6</v>
      </c>
      <c r="BF23" s="1">
        <v>5</v>
      </c>
      <c r="BG23" s="1">
        <v>227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s="58">
        <v>70005</v>
      </c>
      <c r="B24" s="58" t="s">
        <v>107</v>
      </c>
      <c r="C24" s="58">
        <v>24</v>
      </c>
      <c r="D24" s="58">
        <v>285</v>
      </c>
      <c r="E24" s="58" t="s">
        <v>64</v>
      </c>
      <c r="F24" s="58">
        <v>557</v>
      </c>
      <c r="G24" s="58" t="s">
        <v>69</v>
      </c>
      <c r="H24" s="15">
        <v>49.266300000000001</v>
      </c>
      <c r="I24" s="15">
        <v>1182.3912</v>
      </c>
      <c r="J24" s="36">
        <f t="shared" si="2"/>
        <v>3547.1736000000001</v>
      </c>
      <c r="K24" s="81">
        <f t="shared" si="3"/>
        <v>3</v>
      </c>
      <c r="L24" s="58">
        <v>14.77</v>
      </c>
      <c r="M24" s="58">
        <v>21.08</v>
      </c>
      <c r="N24" s="81">
        <f t="shared" si="10"/>
        <v>0</v>
      </c>
      <c r="O24" s="58"/>
      <c r="P24" s="58">
        <v>48.27</v>
      </c>
      <c r="Q24" s="58">
        <v>36.54</v>
      </c>
      <c r="R24" s="58">
        <v>3</v>
      </c>
      <c r="S24" s="58">
        <v>14.4</v>
      </c>
      <c r="T24" s="58">
        <v>42.88</v>
      </c>
      <c r="U24" s="81">
        <f t="shared" si="9"/>
        <v>0</v>
      </c>
      <c r="V24" s="58">
        <v>0</v>
      </c>
      <c r="W24" s="15">
        <v>91561.42</v>
      </c>
      <c r="X24" s="15">
        <v>118830.32</v>
      </c>
      <c r="Y24" s="58">
        <v>107</v>
      </c>
      <c r="Z24" s="58">
        <v>157</v>
      </c>
      <c r="AA24" s="58">
        <v>94</v>
      </c>
      <c r="AB24" s="58">
        <v>150</v>
      </c>
      <c r="AC24" s="58">
        <v>506</v>
      </c>
      <c r="AD24" s="58">
        <v>0</v>
      </c>
      <c r="AE24" s="58">
        <v>0</v>
      </c>
      <c r="AF24" s="58">
        <v>0</v>
      </c>
      <c r="AG24" s="58">
        <v>0</v>
      </c>
      <c r="AH24" s="58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8">
        <v>0</v>
      </c>
      <c r="AS24" s="58">
        <v>336</v>
      </c>
      <c r="AT24" s="58">
        <v>483</v>
      </c>
      <c r="AU24" s="58">
        <v>402</v>
      </c>
      <c r="AV24" s="58">
        <v>358</v>
      </c>
      <c r="AW24" s="58">
        <v>877</v>
      </c>
      <c r="AX24" s="58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93</v>
      </c>
      <c r="BD24" s="58">
        <v>162</v>
      </c>
      <c r="BE24" s="58">
        <v>77</v>
      </c>
      <c r="BF24" s="58">
        <v>189</v>
      </c>
      <c r="BG24" s="58">
        <v>1029</v>
      </c>
      <c r="BH24" s="58">
        <v>0</v>
      </c>
      <c r="BI24" s="58">
        <v>0</v>
      </c>
      <c r="BJ24" s="58">
        <v>0</v>
      </c>
      <c r="BK24" s="58">
        <v>0</v>
      </c>
      <c r="BL24" s="58">
        <v>0</v>
      </c>
    </row>
    <row r="25" spans="1:64">
      <c r="A25" s="58">
        <v>70500</v>
      </c>
      <c r="B25" s="58" t="s">
        <v>105</v>
      </c>
      <c r="C25" s="58">
        <v>10</v>
      </c>
      <c r="D25" s="58">
        <v>285</v>
      </c>
      <c r="E25" s="58" t="s">
        <v>64</v>
      </c>
      <c r="F25" s="58">
        <v>285</v>
      </c>
      <c r="G25" s="58" t="s">
        <v>64</v>
      </c>
      <c r="H25" s="15">
        <v>121.3858</v>
      </c>
      <c r="I25" s="15">
        <v>1213.8579999999999</v>
      </c>
      <c r="J25" s="36">
        <f t="shared" si="2"/>
        <v>0</v>
      </c>
      <c r="K25" s="81">
        <f t="shared" si="3"/>
        <v>0</v>
      </c>
      <c r="L25" s="58">
        <v>22.35</v>
      </c>
      <c r="M25" s="58">
        <v>21.5</v>
      </c>
      <c r="N25" s="81">
        <f t="shared" si="10"/>
        <v>0</v>
      </c>
      <c r="O25" s="58"/>
      <c r="P25" s="58">
        <v>34.15</v>
      </c>
      <c r="Q25" s="58">
        <v>33.299999999999997</v>
      </c>
      <c r="R25" s="58">
        <v>0</v>
      </c>
      <c r="S25" s="58">
        <v>18.7</v>
      </c>
      <c r="T25" s="58">
        <v>27.1</v>
      </c>
      <c r="U25" s="81">
        <f t="shared" si="9"/>
        <v>0</v>
      </c>
      <c r="V25" s="58">
        <v>0</v>
      </c>
      <c r="W25" s="15">
        <v>91282.12</v>
      </c>
      <c r="X25" s="15">
        <v>99414.97</v>
      </c>
      <c r="Y25" s="58">
        <v>124</v>
      </c>
      <c r="Z25" s="58">
        <v>61</v>
      </c>
      <c r="AA25" s="58">
        <v>42</v>
      </c>
      <c r="AB25" s="58">
        <v>54</v>
      </c>
      <c r="AC25" s="58">
        <v>215</v>
      </c>
      <c r="AD25" s="58">
        <v>0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58">
        <v>0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58">
        <v>0</v>
      </c>
      <c r="AS25" s="58">
        <v>122</v>
      </c>
      <c r="AT25" s="58">
        <v>111</v>
      </c>
      <c r="AU25" s="58">
        <v>100</v>
      </c>
      <c r="AV25" s="58">
        <v>128</v>
      </c>
      <c r="AW25" s="58">
        <v>333</v>
      </c>
      <c r="AX25" s="58">
        <v>0</v>
      </c>
      <c r="AY25" s="58">
        <v>0</v>
      </c>
      <c r="AZ25" s="58">
        <v>0</v>
      </c>
      <c r="BA25" s="58">
        <v>0</v>
      </c>
      <c r="BB25" s="58">
        <v>0</v>
      </c>
      <c r="BC25" s="58">
        <v>65</v>
      </c>
      <c r="BD25" s="58">
        <v>55</v>
      </c>
      <c r="BE25" s="58">
        <v>67</v>
      </c>
      <c r="BF25" s="58">
        <v>55</v>
      </c>
      <c r="BG25" s="58">
        <v>271</v>
      </c>
      <c r="BH25" s="58">
        <v>0</v>
      </c>
      <c r="BI25" s="58">
        <v>0</v>
      </c>
      <c r="BJ25" s="58">
        <v>0</v>
      </c>
      <c r="BK25" s="58">
        <v>0</v>
      </c>
      <c r="BL25" s="58">
        <v>0</v>
      </c>
    </row>
    <row r="26" spans="1:64">
      <c r="A26" s="1">
        <v>70090</v>
      </c>
      <c r="B26" s="1" t="s">
        <v>86</v>
      </c>
      <c r="C26" s="1">
        <v>32</v>
      </c>
      <c r="D26" s="1">
        <v>285</v>
      </c>
      <c r="E26" s="1" t="s">
        <v>64</v>
      </c>
      <c r="F26" s="1">
        <v>573</v>
      </c>
      <c r="G26" s="1" t="s">
        <v>87</v>
      </c>
      <c r="H26" s="2">
        <v>32.271900000000002</v>
      </c>
      <c r="I26" s="2">
        <v>1032.7008000000001</v>
      </c>
      <c r="J26" s="10">
        <f t="shared" si="2"/>
        <v>30981.024000000001</v>
      </c>
      <c r="K26" s="11">
        <f t="shared" si="3"/>
        <v>30</v>
      </c>
      <c r="L26" s="1">
        <v>24.03</v>
      </c>
      <c r="M26" s="1">
        <v>-3.31</v>
      </c>
      <c r="N26" s="21">
        <v>20</v>
      </c>
      <c r="O26" s="1"/>
      <c r="P26" s="1">
        <v>35.19</v>
      </c>
      <c r="Q26" s="1">
        <v>29.22</v>
      </c>
      <c r="R26" s="5">
        <v>0</v>
      </c>
      <c r="S26" s="1">
        <v>15.45</v>
      </c>
      <c r="T26" s="1">
        <v>3.19</v>
      </c>
      <c r="U26" s="5">
        <v>10</v>
      </c>
      <c r="V26" s="1">
        <v>0</v>
      </c>
      <c r="W26" s="12">
        <v>77113.710000000006</v>
      </c>
      <c r="X26" s="2">
        <v>30045.14</v>
      </c>
      <c r="Y26" s="1">
        <v>223</v>
      </c>
      <c r="Z26" s="1">
        <v>276</v>
      </c>
      <c r="AA26" s="1">
        <v>292</v>
      </c>
      <c r="AB26" s="1">
        <v>232</v>
      </c>
      <c r="AC26" s="1">
        <v>-106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379</v>
      </c>
      <c r="AT26" s="1">
        <v>513</v>
      </c>
      <c r="AU26" s="1">
        <v>376</v>
      </c>
      <c r="AV26" s="1">
        <v>229</v>
      </c>
      <c r="AW26" s="1">
        <v>935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144</v>
      </c>
      <c r="BD26" s="1">
        <v>523</v>
      </c>
      <c r="BE26" s="1">
        <v>-24</v>
      </c>
      <c r="BF26" s="1">
        <v>226</v>
      </c>
      <c r="BG26" s="1">
        <v>102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s="1">
        <v>70012</v>
      </c>
      <c r="B27" s="1" t="s">
        <v>89</v>
      </c>
      <c r="C27" s="1">
        <v>15</v>
      </c>
      <c r="D27" s="1">
        <v>285</v>
      </c>
      <c r="E27" s="1" t="s">
        <v>64</v>
      </c>
      <c r="F27" s="1">
        <v>562</v>
      </c>
      <c r="G27" s="1" t="s">
        <v>65</v>
      </c>
      <c r="H27" s="2">
        <v>27.955400000000001</v>
      </c>
      <c r="I27" s="2">
        <v>419.33100000000002</v>
      </c>
      <c r="J27" s="10">
        <f t="shared" si="2"/>
        <v>29353.170000000002</v>
      </c>
      <c r="K27" s="11">
        <f t="shared" si="3"/>
        <v>70</v>
      </c>
      <c r="L27" s="1">
        <v>59.3</v>
      </c>
      <c r="M27" s="1">
        <v>1.73</v>
      </c>
      <c r="N27" s="21">
        <v>60</v>
      </c>
      <c r="O27" s="1"/>
      <c r="P27" s="1">
        <v>66.27</v>
      </c>
      <c r="Q27" s="1">
        <v>41.8</v>
      </c>
      <c r="R27" s="5">
        <v>10</v>
      </c>
      <c r="S27" s="1">
        <v>40.47</v>
      </c>
      <c r="T27" s="1">
        <v>66.87</v>
      </c>
      <c r="U27" s="16">
        <f t="shared" ref="U27:U29" si="11">MAX(0,(TRUNC((S27*0.8)-T27)))</f>
        <v>0</v>
      </c>
      <c r="V27" s="1">
        <v>0</v>
      </c>
      <c r="W27" s="12">
        <v>69622.92</v>
      </c>
      <c r="X27" s="2">
        <v>46294.14</v>
      </c>
      <c r="Y27" s="1">
        <v>358</v>
      </c>
      <c r="Z27" s="1">
        <v>404</v>
      </c>
      <c r="AA27" s="1">
        <v>188</v>
      </c>
      <c r="AB27" s="1">
        <v>283</v>
      </c>
      <c r="AC27" s="1">
        <v>26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307</v>
      </c>
      <c r="AT27" s="1">
        <v>335</v>
      </c>
      <c r="AU27" s="1">
        <v>316</v>
      </c>
      <c r="AV27" s="1">
        <v>407</v>
      </c>
      <c r="AW27" s="1">
        <v>627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166</v>
      </c>
      <c r="BD27" s="1">
        <v>195</v>
      </c>
      <c r="BE27" s="1">
        <v>137</v>
      </c>
      <c r="BF27" s="1">
        <v>413</v>
      </c>
      <c r="BG27" s="1">
        <v>1003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>
      <c r="A28" s="1">
        <v>70044</v>
      </c>
      <c r="B28" s="1" t="s">
        <v>96</v>
      </c>
      <c r="C28" s="1">
        <v>21</v>
      </c>
      <c r="D28" s="1">
        <v>285</v>
      </c>
      <c r="E28" s="1" t="s">
        <v>64</v>
      </c>
      <c r="F28" s="1">
        <v>565</v>
      </c>
      <c r="G28" s="1" t="s">
        <v>94</v>
      </c>
      <c r="H28" s="2">
        <v>30.254300000000001</v>
      </c>
      <c r="I28" s="2">
        <v>635.34029999999996</v>
      </c>
      <c r="J28" s="10">
        <f t="shared" si="2"/>
        <v>6353.4029999999993</v>
      </c>
      <c r="K28" s="11">
        <f t="shared" si="3"/>
        <v>10</v>
      </c>
      <c r="L28" s="1">
        <v>40.31</v>
      </c>
      <c r="M28" s="1">
        <v>25.57</v>
      </c>
      <c r="N28" s="5">
        <v>0</v>
      </c>
      <c r="O28" s="1" t="s">
        <v>83</v>
      </c>
      <c r="P28" s="1">
        <v>56.4</v>
      </c>
      <c r="Q28" s="1">
        <v>37</v>
      </c>
      <c r="R28" s="5">
        <v>10</v>
      </c>
      <c r="S28" s="1">
        <v>11.71</v>
      </c>
      <c r="T28" s="1">
        <v>35.520000000000003</v>
      </c>
      <c r="U28" s="16">
        <f t="shared" si="11"/>
        <v>0</v>
      </c>
      <c r="V28" s="1">
        <v>0</v>
      </c>
      <c r="W28" s="12">
        <v>68889.039999999994</v>
      </c>
      <c r="X28" s="2">
        <v>62323.86</v>
      </c>
      <c r="Y28" s="1">
        <v>235</v>
      </c>
      <c r="Z28" s="1">
        <v>395</v>
      </c>
      <c r="AA28" s="1">
        <v>273</v>
      </c>
      <c r="AB28" s="1">
        <v>282</v>
      </c>
      <c r="AC28" s="1">
        <v>537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398</v>
      </c>
      <c r="AT28" s="1">
        <v>445</v>
      </c>
      <c r="AU28" s="1">
        <v>360</v>
      </c>
      <c r="AV28" s="1">
        <v>408</v>
      </c>
      <c r="AW28" s="1">
        <v>777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82</v>
      </c>
      <c r="BD28" s="1">
        <v>323</v>
      </c>
      <c r="BE28" s="1">
        <v>-93</v>
      </c>
      <c r="BF28" s="1">
        <v>191</v>
      </c>
      <c r="BG28" s="1">
        <v>746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s="58">
        <v>70039</v>
      </c>
      <c r="B29" s="58" t="s">
        <v>78</v>
      </c>
      <c r="C29" s="58">
        <v>18</v>
      </c>
      <c r="D29" s="58">
        <v>285</v>
      </c>
      <c r="E29" s="58" t="s">
        <v>64</v>
      </c>
      <c r="F29" s="58">
        <v>558</v>
      </c>
      <c r="G29" s="58" t="s">
        <v>67</v>
      </c>
      <c r="H29" s="15">
        <v>41.593600000000002</v>
      </c>
      <c r="I29" s="15">
        <v>748.6848</v>
      </c>
      <c r="J29" s="36">
        <f t="shared" si="2"/>
        <v>0</v>
      </c>
      <c r="K29" s="81">
        <f t="shared" si="3"/>
        <v>0</v>
      </c>
      <c r="L29" s="58">
        <v>28.72</v>
      </c>
      <c r="M29" s="58">
        <v>59.67</v>
      </c>
      <c r="N29" s="81">
        <f>MAX(0,(TRUNC((L29*0.8)-M29)))</f>
        <v>0</v>
      </c>
      <c r="O29" s="58"/>
      <c r="P29" s="58">
        <v>40.81</v>
      </c>
      <c r="Q29" s="58">
        <v>53.06</v>
      </c>
      <c r="R29" s="58">
        <v>0</v>
      </c>
      <c r="S29" s="58">
        <v>15.78</v>
      </c>
      <c r="T29" s="58">
        <v>35.06</v>
      </c>
      <c r="U29" s="81">
        <f t="shared" si="11"/>
        <v>0</v>
      </c>
      <c r="V29" s="58">
        <v>0</v>
      </c>
      <c r="W29" s="15">
        <v>63866.97</v>
      </c>
      <c r="X29" s="15">
        <v>110638.98</v>
      </c>
      <c r="Y29" s="58">
        <v>168</v>
      </c>
      <c r="Z29" s="58">
        <v>243</v>
      </c>
      <c r="AA29" s="58">
        <v>137</v>
      </c>
      <c r="AB29" s="58">
        <v>181</v>
      </c>
      <c r="AC29" s="58">
        <v>1074</v>
      </c>
      <c r="AD29" s="58">
        <v>0</v>
      </c>
      <c r="AE29" s="58">
        <v>0</v>
      </c>
      <c r="AF29" s="58">
        <v>0</v>
      </c>
      <c r="AG29" s="58">
        <v>0</v>
      </c>
      <c r="AH29" s="58">
        <v>0</v>
      </c>
      <c r="AI29" s="58">
        <v>0</v>
      </c>
      <c r="AJ29" s="58">
        <v>0</v>
      </c>
      <c r="AK29" s="58">
        <v>0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58">
        <v>0</v>
      </c>
      <c r="AS29" s="58">
        <v>173</v>
      </c>
      <c r="AT29" s="58">
        <v>239</v>
      </c>
      <c r="AU29" s="58">
        <v>336</v>
      </c>
      <c r="AV29" s="58">
        <v>212</v>
      </c>
      <c r="AW29" s="58">
        <v>955</v>
      </c>
      <c r="AX29" s="58">
        <v>0</v>
      </c>
      <c r="AY29" s="58">
        <v>0</v>
      </c>
      <c r="AZ29" s="58">
        <v>0</v>
      </c>
      <c r="BA29" s="58">
        <v>0</v>
      </c>
      <c r="BB29" s="58">
        <v>0</v>
      </c>
      <c r="BC29" s="58">
        <v>115</v>
      </c>
      <c r="BD29" s="58">
        <v>268</v>
      </c>
      <c r="BE29" s="58">
        <v>-31</v>
      </c>
      <c r="BF29" s="58">
        <v>132</v>
      </c>
      <c r="BG29" s="58">
        <v>631</v>
      </c>
      <c r="BH29" s="58">
        <v>0</v>
      </c>
      <c r="BI29" s="58">
        <v>0</v>
      </c>
      <c r="BJ29" s="58">
        <v>0</v>
      </c>
      <c r="BK29" s="58">
        <v>0</v>
      </c>
      <c r="BL29" s="58">
        <v>0</v>
      </c>
    </row>
    <row r="30" spans="1:64">
      <c r="A30" s="1">
        <v>70013</v>
      </c>
      <c r="B30" s="1" t="s">
        <v>84</v>
      </c>
      <c r="C30" s="1">
        <v>5</v>
      </c>
      <c r="D30" s="1">
        <v>285</v>
      </c>
      <c r="E30" s="1" t="s">
        <v>64</v>
      </c>
      <c r="F30" s="1">
        <v>562</v>
      </c>
      <c r="G30" s="1" t="s">
        <v>65</v>
      </c>
      <c r="H30" s="2">
        <v>59.645299999999999</v>
      </c>
      <c r="I30" s="2">
        <v>298.22649999999999</v>
      </c>
      <c r="J30" s="10">
        <f t="shared" si="2"/>
        <v>14911.324999999999</v>
      </c>
      <c r="K30" s="11">
        <f t="shared" si="3"/>
        <v>50</v>
      </c>
      <c r="L30" s="1">
        <v>53.4</v>
      </c>
      <c r="M30" s="1">
        <v>35</v>
      </c>
      <c r="N30" s="21">
        <v>10</v>
      </c>
      <c r="O30" s="1"/>
      <c r="P30" s="1">
        <v>103.3</v>
      </c>
      <c r="Q30" s="1">
        <v>47.6</v>
      </c>
      <c r="R30" s="5">
        <v>30</v>
      </c>
      <c r="S30" s="1">
        <v>41.7</v>
      </c>
      <c r="T30" s="1">
        <v>23.4</v>
      </c>
      <c r="U30" s="5">
        <v>10</v>
      </c>
      <c r="V30" s="1">
        <v>0</v>
      </c>
      <c r="W30" s="12">
        <v>59168.14</v>
      </c>
      <c r="X30" s="2">
        <v>31612.01</v>
      </c>
      <c r="Y30" s="1">
        <v>69</v>
      </c>
      <c r="Z30" s="1">
        <v>173</v>
      </c>
      <c r="AA30" s="1">
        <v>55</v>
      </c>
      <c r="AB30" s="1">
        <v>113</v>
      </c>
      <c r="AC30" s="1">
        <v>175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150</v>
      </c>
      <c r="AT30" s="1">
        <v>184</v>
      </c>
      <c r="AU30" s="1">
        <v>197</v>
      </c>
      <c r="AV30" s="1">
        <v>155</v>
      </c>
      <c r="AW30" s="1">
        <v>238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52</v>
      </c>
      <c r="BD30" s="1">
        <v>90</v>
      </c>
      <c r="BE30" s="1">
        <v>64</v>
      </c>
      <c r="BF30" s="1">
        <v>95</v>
      </c>
      <c r="BG30" s="1">
        <v>117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>
      <c r="A31" s="1">
        <v>70192</v>
      </c>
      <c r="B31" s="1" t="s">
        <v>173</v>
      </c>
      <c r="C31" s="1">
        <v>16</v>
      </c>
      <c r="D31" s="1">
        <v>285</v>
      </c>
      <c r="E31" s="1" t="s">
        <v>64</v>
      </c>
      <c r="F31" s="1">
        <v>588</v>
      </c>
      <c r="G31" s="1" t="s">
        <v>146</v>
      </c>
      <c r="H31" s="2">
        <v>113.9</v>
      </c>
      <c r="I31" s="2">
        <v>1822.4</v>
      </c>
      <c r="J31" s="10">
        <f t="shared" si="2"/>
        <v>18224</v>
      </c>
      <c r="K31" s="11">
        <f t="shared" si="3"/>
        <v>10</v>
      </c>
      <c r="L31" s="1">
        <v>6.16</v>
      </c>
      <c r="M31" s="1">
        <v>5.19</v>
      </c>
      <c r="N31" s="16">
        <f t="shared" ref="N31:N33" si="12">MAX(0,(TRUNC((L31*0.8)-M31)))</f>
        <v>0</v>
      </c>
      <c r="O31" s="1"/>
      <c r="P31" s="1">
        <v>20.059999999999999</v>
      </c>
      <c r="Q31" s="1">
        <v>7.69</v>
      </c>
      <c r="R31" s="5">
        <v>10</v>
      </c>
      <c r="S31" s="1">
        <v>5.69</v>
      </c>
      <c r="T31" s="1">
        <v>6.06</v>
      </c>
      <c r="U31" s="16">
        <f t="shared" ref="U31:U34" si="13">MAX(0,(TRUNC((S31*0.8)-T31)))</f>
        <v>0</v>
      </c>
      <c r="V31" s="1">
        <v>0</v>
      </c>
      <c r="W31" s="12">
        <v>58145.95</v>
      </c>
      <c r="X31" s="2">
        <v>34511.699999999997</v>
      </c>
      <c r="Y31" s="1">
        <v>25</v>
      </c>
      <c r="Z31" s="1">
        <v>13</v>
      </c>
      <c r="AA31" s="1">
        <v>41</v>
      </c>
      <c r="AB31" s="1">
        <v>52</v>
      </c>
      <c r="AC31" s="1">
        <v>83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110</v>
      </c>
      <c r="AT31" s="1">
        <v>58</v>
      </c>
      <c r="AU31" s="1">
        <v>114</v>
      </c>
      <c r="AV31" s="1">
        <v>136</v>
      </c>
      <c r="AW31" s="1">
        <v>123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32</v>
      </c>
      <c r="BD31" s="1">
        <v>17</v>
      </c>
      <c r="BE31" s="1">
        <v>33</v>
      </c>
      <c r="BF31" s="1">
        <v>35</v>
      </c>
      <c r="BG31" s="1">
        <v>97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>
      <c r="A32" s="1">
        <v>70080</v>
      </c>
      <c r="B32" s="1" t="s">
        <v>159</v>
      </c>
      <c r="C32" s="1">
        <v>12</v>
      </c>
      <c r="D32" s="1">
        <v>285</v>
      </c>
      <c r="E32" s="1" t="s">
        <v>64</v>
      </c>
      <c r="F32" s="1">
        <v>35</v>
      </c>
      <c r="G32" s="1" t="s">
        <v>76</v>
      </c>
      <c r="H32" s="2">
        <v>74.31</v>
      </c>
      <c r="I32" s="2">
        <v>891.72</v>
      </c>
      <c r="J32" s="10">
        <f t="shared" si="2"/>
        <v>13375.800000000001</v>
      </c>
      <c r="K32" s="11">
        <f t="shared" si="3"/>
        <v>15</v>
      </c>
      <c r="L32" s="1">
        <v>2.25</v>
      </c>
      <c r="M32" s="1">
        <v>2.83</v>
      </c>
      <c r="N32" s="16">
        <f t="shared" si="12"/>
        <v>0</v>
      </c>
      <c r="O32" s="1"/>
      <c r="P32" s="1">
        <v>42.96</v>
      </c>
      <c r="Q32" s="1">
        <v>21.67</v>
      </c>
      <c r="R32" s="5">
        <v>15</v>
      </c>
      <c r="S32" s="1">
        <v>17.829999999999998</v>
      </c>
      <c r="T32" s="1">
        <v>19.079999999999998</v>
      </c>
      <c r="U32" s="16">
        <f t="shared" si="13"/>
        <v>0</v>
      </c>
      <c r="V32" s="1">
        <v>0</v>
      </c>
      <c r="W32" s="12">
        <v>56215.519999999997</v>
      </c>
      <c r="X32" s="2">
        <v>38864.129999999997</v>
      </c>
      <c r="Y32" s="1">
        <v>8</v>
      </c>
      <c r="Z32" s="1">
        <v>9</v>
      </c>
      <c r="AA32" s="1">
        <v>11</v>
      </c>
      <c r="AB32" s="1">
        <v>7</v>
      </c>
      <c r="AC32" s="1">
        <v>34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136</v>
      </c>
      <c r="AT32" s="1">
        <v>153</v>
      </c>
      <c r="AU32" s="1">
        <v>204</v>
      </c>
      <c r="AV32" s="1">
        <v>198</v>
      </c>
      <c r="AW32" s="1">
        <v>260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74</v>
      </c>
      <c r="BD32" s="1">
        <v>71</v>
      </c>
      <c r="BE32" s="1">
        <v>66</v>
      </c>
      <c r="BF32" s="1">
        <v>77</v>
      </c>
      <c r="BG32" s="1">
        <v>229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s="1">
        <v>70246</v>
      </c>
      <c r="B33" s="1" t="s">
        <v>154</v>
      </c>
      <c r="C33" s="1">
        <v>16</v>
      </c>
      <c r="D33" s="1">
        <v>285</v>
      </c>
      <c r="E33" s="1" t="s">
        <v>64</v>
      </c>
      <c r="F33" s="1">
        <v>387</v>
      </c>
      <c r="G33" s="1" t="s">
        <v>94</v>
      </c>
      <c r="H33" s="2">
        <v>43.950699999999998</v>
      </c>
      <c r="I33" s="2">
        <v>703.21119999999996</v>
      </c>
      <c r="J33" s="10">
        <f t="shared" si="2"/>
        <v>3516.0559999999996</v>
      </c>
      <c r="K33" s="11">
        <f t="shared" si="3"/>
        <v>5</v>
      </c>
      <c r="L33" s="1">
        <v>24.69</v>
      </c>
      <c r="M33" s="1">
        <v>14.12</v>
      </c>
      <c r="N33" s="28">
        <f t="shared" si="12"/>
        <v>5</v>
      </c>
      <c r="O33" s="1"/>
      <c r="P33" s="1">
        <v>33.03</v>
      </c>
      <c r="Q33" s="1">
        <v>31.12</v>
      </c>
      <c r="R33" s="5">
        <v>0</v>
      </c>
      <c r="S33" s="1">
        <v>18.62</v>
      </c>
      <c r="T33" s="1">
        <v>27.56</v>
      </c>
      <c r="U33" s="16">
        <f t="shared" si="13"/>
        <v>0</v>
      </c>
      <c r="V33" s="1">
        <v>0</v>
      </c>
      <c r="W33" s="12">
        <v>53685.78</v>
      </c>
      <c r="X33" s="2">
        <v>51202.57</v>
      </c>
      <c r="Y33" s="1">
        <v>111</v>
      </c>
      <c r="Z33" s="1">
        <v>195</v>
      </c>
      <c r="AA33" s="1">
        <v>125</v>
      </c>
      <c r="AB33" s="1">
        <v>123</v>
      </c>
      <c r="AC33" s="1">
        <v>226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108</v>
      </c>
      <c r="AT33" s="1">
        <v>214</v>
      </c>
      <c r="AU33" s="1">
        <v>193</v>
      </c>
      <c r="AV33" s="1">
        <v>241</v>
      </c>
      <c r="AW33" s="1">
        <v>498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61</v>
      </c>
      <c r="BD33" s="1">
        <v>159</v>
      </c>
      <c r="BE33" s="1">
        <v>88</v>
      </c>
      <c r="BF33" s="1">
        <v>139</v>
      </c>
      <c r="BG33" s="1">
        <v>441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>
      <c r="A34" s="1">
        <v>70070</v>
      </c>
      <c r="B34" s="1" t="s">
        <v>63</v>
      </c>
      <c r="C34" s="1">
        <v>5</v>
      </c>
      <c r="D34" s="1">
        <v>285</v>
      </c>
      <c r="E34" s="1" t="s">
        <v>64</v>
      </c>
      <c r="F34" s="1">
        <v>562</v>
      </c>
      <c r="G34" s="1" t="s">
        <v>65</v>
      </c>
      <c r="H34" s="2">
        <v>72.478399999999993</v>
      </c>
      <c r="I34" s="2">
        <v>362.392</v>
      </c>
      <c r="J34" s="10">
        <f t="shared" si="2"/>
        <v>7247.84</v>
      </c>
      <c r="K34" s="11">
        <f t="shared" si="3"/>
        <v>20</v>
      </c>
      <c r="L34" s="1">
        <v>50.8</v>
      </c>
      <c r="M34" s="1">
        <v>18</v>
      </c>
      <c r="N34" s="21">
        <v>20</v>
      </c>
      <c r="O34" s="1"/>
      <c r="P34" s="1">
        <v>89.1</v>
      </c>
      <c r="Q34" s="1">
        <v>50</v>
      </c>
      <c r="R34" s="5">
        <v>0</v>
      </c>
      <c r="S34" s="1">
        <v>7.3</v>
      </c>
      <c r="T34" s="1">
        <v>45.4</v>
      </c>
      <c r="U34" s="16">
        <f t="shared" si="13"/>
        <v>0</v>
      </c>
      <c r="V34" s="1">
        <v>0</v>
      </c>
      <c r="W34" s="12">
        <v>53344.1</v>
      </c>
      <c r="X34" s="2">
        <v>41095.25</v>
      </c>
      <c r="Y34" s="1">
        <v>91</v>
      </c>
      <c r="Z34" s="1">
        <v>115</v>
      </c>
      <c r="AA34" s="1">
        <v>82</v>
      </c>
      <c r="AB34" s="1">
        <v>47</v>
      </c>
      <c r="AC34" s="1">
        <v>90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109</v>
      </c>
      <c r="AT34" s="1">
        <v>289</v>
      </c>
      <c r="AU34" s="1">
        <v>118</v>
      </c>
      <c r="AV34" s="1">
        <v>148</v>
      </c>
      <c r="AW34" s="1">
        <v>250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75</v>
      </c>
      <c r="BD34" s="1">
        <v>250</v>
      </c>
      <c r="BE34" s="1">
        <v>-183</v>
      </c>
      <c r="BF34" s="1">
        <v>39</v>
      </c>
      <c r="BG34" s="1">
        <v>227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>
      <c r="A35" s="1">
        <v>70078</v>
      </c>
      <c r="B35" s="1" t="s">
        <v>100</v>
      </c>
      <c r="C35" s="1">
        <v>10</v>
      </c>
      <c r="D35" s="1">
        <v>285</v>
      </c>
      <c r="E35" s="1" t="s">
        <v>64</v>
      </c>
      <c r="F35" s="1">
        <v>285</v>
      </c>
      <c r="G35" s="1" t="s">
        <v>64</v>
      </c>
      <c r="H35" s="2">
        <v>125.14</v>
      </c>
      <c r="I35" s="2">
        <v>1251.4000000000001</v>
      </c>
      <c r="J35" s="10">
        <f t="shared" si="2"/>
        <v>12514</v>
      </c>
      <c r="K35" s="11">
        <f t="shared" si="3"/>
        <v>10</v>
      </c>
      <c r="L35" s="1">
        <v>10</v>
      </c>
      <c r="M35" s="1">
        <v>3.1</v>
      </c>
      <c r="N35" s="20">
        <v>5</v>
      </c>
      <c r="O35" s="1"/>
      <c r="P35" s="1">
        <v>20.55</v>
      </c>
      <c r="Q35" s="1">
        <v>10.8</v>
      </c>
      <c r="R35" s="5">
        <v>5</v>
      </c>
      <c r="S35" s="1">
        <v>8.0500000000000007</v>
      </c>
      <c r="T35" s="1">
        <v>4.9000000000000004</v>
      </c>
      <c r="U35" s="5">
        <v>0</v>
      </c>
      <c r="V35" s="1">
        <v>0</v>
      </c>
      <c r="W35" s="12">
        <v>48304.04</v>
      </c>
      <c r="X35" s="2">
        <v>23526.32</v>
      </c>
      <c r="Y35" s="1">
        <v>53</v>
      </c>
      <c r="Z35" s="1">
        <v>23</v>
      </c>
      <c r="AA35" s="1">
        <v>28</v>
      </c>
      <c r="AB35" s="1">
        <v>15</v>
      </c>
      <c r="AC35" s="1">
        <v>31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73</v>
      </c>
      <c r="AT35" s="1">
        <v>31</v>
      </c>
      <c r="AU35" s="1">
        <v>68</v>
      </c>
      <c r="AV35" s="1">
        <v>98</v>
      </c>
      <c r="AW35" s="1">
        <v>108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29</v>
      </c>
      <c r="BD35" s="1">
        <v>32</v>
      </c>
      <c r="BE35" s="1">
        <v>21</v>
      </c>
      <c r="BF35" s="1">
        <v>29</v>
      </c>
      <c r="BG35" s="1">
        <v>49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>
      <c r="A36" s="58">
        <v>70253</v>
      </c>
      <c r="B36" s="58" t="s">
        <v>111</v>
      </c>
      <c r="C36" s="58">
        <v>12</v>
      </c>
      <c r="D36" s="58">
        <v>285</v>
      </c>
      <c r="E36" s="58" t="s">
        <v>64</v>
      </c>
      <c r="F36" s="58">
        <v>558</v>
      </c>
      <c r="G36" s="58" t="s">
        <v>67</v>
      </c>
      <c r="H36" s="15">
        <v>95.089100000000002</v>
      </c>
      <c r="I36" s="15">
        <v>1141.0691999999999</v>
      </c>
      <c r="J36" s="36">
        <f t="shared" si="2"/>
        <v>0</v>
      </c>
      <c r="K36" s="81">
        <f t="shared" si="3"/>
        <v>0</v>
      </c>
      <c r="L36" s="58">
        <v>9</v>
      </c>
      <c r="M36" s="58">
        <v>6</v>
      </c>
      <c r="N36" s="58">
        <v>0</v>
      </c>
      <c r="O36" s="58"/>
      <c r="P36" s="58">
        <v>22</v>
      </c>
      <c r="Q36" s="58">
        <v>25</v>
      </c>
      <c r="R36" s="58">
        <v>0</v>
      </c>
      <c r="S36" s="58">
        <v>10.83</v>
      </c>
      <c r="T36" s="58">
        <v>17.079999999999998</v>
      </c>
      <c r="U36" s="81">
        <f t="shared" ref="U36:U37" si="14">MAX(0,(TRUNC((S36*0.8)-T36)))</f>
        <v>0</v>
      </c>
      <c r="V36" s="58">
        <v>0</v>
      </c>
      <c r="W36" s="15">
        <v>47734.73</v>
      </c>
      <c r="X36" s="15">
        <v>54866.41</v>
      </c>
      <c r="Y36" s="58">
        <v>11</v>
      </c>
      <c r="Z36" s="58">
        <v>75</v>
      </c>
      <c r="AA36" s="58">
        <v>51</v>
      </c>
      <c r="AB36" s="58">
        <v>17</v>
      </c>
      <c r="AC36" s="58">
        <v>72</v>
      </c>
      <c r="AD36" s="58">
        <v>0</v>
      </c>
      <c r="AE36" s="58">
        <v>0</v>
      </c>
      <c r="AF36" s="58">
        <v>0</v>
      </c>
      <c r="AG36" s="58">
        <v>0</v>
      </c>
      <c r="AH36" s="58">
        <v>0</v>
      </c>
      <c r="AI36" s="58">
        <v>0</v>
      </c>
      <c r="AJ36" s="58">
        <v>0</v>
      </c>
      <c r="AK36" s="58">
        <v>0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58">
        <v>0</v>
      </c>
      <c r="AS36" s="58">
        <v>90</v>
      </c>
      <c r="AT36" s="58">
        <v>70</v>
      </c>
      <c r="AU36" s="58">
        <v>99</v>
      </c>
      <c r="AV36" s="58">
        <v>80</v>
      </c>
      <c r="AW36" s="58">
        <v>300</v>
      </c>
      <c r="AX36" s="58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43</v>
      </c>
      <c r="BD36" s="58">
        <v>77</v>
      </c>
      <c r="BE36" s="58">
        <v>28</v>
      </c>
      <c r="BF36" s="58">
        <v>41</v>
      </c>
      <c r="BG36" s="58">
        <v>205</v>
      </c>
      <c r="BH36" s="58">
        <v>0</v>
      </c>
      <c r="BI36" s="58">
        <v>0</v>
      </c>
      <c r="BJ36" s="58">
        <v>0</v>
      </c>
      <c r="BK36" s="58">
        <v>0</v>
      </c>
      <c r="BL36" s="58">
        <v>0</v>
      </c>
    </row>
    <row r="37" spans="1:64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2"/>
        <v>0</v>
      </c>
      <c r="K37" s="11">
        <f t="shared" si="3"/>
        <v>0</v>
      </c>
      <c r="L37" s="1">
        <v>7.69</v>
      </c>
      <c r="M37" s="1">
        <v>4.8099999999999996</v>
      </c>
      <c r="N37" s="5">
        <v>0</v>
      </c>
      <c r="O37" s="1"/>
      <c r="P37" s="1">
        <v>16.190000000000001</v>
      </c>
      <c r="Q37" s="1">
        <v>13.69</v>
      </c>
      <c r="R37" s="5">
        <v>0</v>
      </c>
      <c r="S37" s="1">
        <v>5.62</v>
      </c>
      <c r="T37" s="1">
        <v>9</v>
      </c>
      <c r="U37" s="16">
        <f t="shared" si="14"/>
        <v>0</v>
      </c>
      <c r="V37" s="1">
        <v>0</v>
      </c>
      <c r="W37" s="12">
        <v>46227.68</v>
      </c>
      <c r="X37" s="2">
        <v>43093.599999999999</v>
      </c>
      <c r="Y37" s="1">
        <v>53</v>
      </c>
      <c r="Z37" s="1">
        <v>23</v>
      </c>
      <c r="AA37" s="1">
        <v>21</v>
      </c>
      <c r="AB37" s="1">
        <v>75</v>
      </c>
      <c r="AC37" s="1">
        <v>77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88</v>
      </c>
      <c r="AT37" s="1">
        <v>96</v>
      </c>
      <c r="AU37" s="1">
        <v>67</v>
      </c>
      <c r="AV37" s="1">
        <v>112</v>
      </c>
      <c r="AW37" s="1">
        <v>219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6</v>
      </c>
      <c r="BD37" s="1">
        <v>31</v>
      </c>
      <c r="BE37" s="1">
        <v>34</v>
      </c>
      <c r="BF37" s="1">
        <v>69</v>
      </c>
      <c r="BG37" s="1">
        <v>144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s="1">
        <v>70137</v>
      </c>
      <c r="B38" s="1" t="s">
        <v>152</v>
      </c>
      <c r="C38" s="1">
        <v>12</v>
      </c>
      <c r="D38" s="1">
        <v>285</v>
      </c>
      <c r="E38" s="1" t="s">
        <v>64</v>
      </c>
      <c r="F38" s="1">
        <v>567</v>
      </c>
      <c r="G38" s="1" t="s">
        <v>74</v>
      </c>
      <c r="H38" s="2">
        <v>76.562100000000001</v>
      </c>
      <c r="I38" s="2">
        <v>918.74519999999995</v>
      </c>
      <c r="J38" s="10">
        <f t="shared" si="2"/>
        <v>4593.7259999999997</v>
      </c>
      <c r="K38" s="11">
        <f t="shared" si="3"/>
        <v>5</v>
      </c>
      <c r="L38" s="1">
        <v>16.5</v>
      </c>
      <c r="M38" s="1">
        <v>11.75</v>
      </c>
      <c r="N38" s="5">
        <v>0</v>
      </c>
      <c r="O38" s="1"/>
      <c r="P38" s="1">
        <v>27.33</v>
      </c>
      <c r="Q38" s="1">
        <v>19.75</v>
      </c>
      <c r="R38" s="5">
        <v>0</v>
      </c>
      <c r="S38" s="1">
        <v>6.17</v>
      </c>
      <c r="T38" s="1">
        <v>2</v>
      </c>
      <c r="U38" s="5">
        <v>5</v>
      </c>
      <c r="V38" s="1">
        <v>0</v>
      </c>
      <c r="W38" s="12">
        <v>45937.26</v>
      </c>
      <c r="X38" s="2">
        <v>30777.96</v>
      </c>
      <c r="Y38" s="1">
        <v>64</v>
      </c>
      <c r="Z38" s="1">
        <v>85</v>
      </c>
      <c r="AA38" s="1">
        <v>55</v>
      </c>
      <c r="AB38" s="1">
        <v>73</v>
      </c>
      <c r="AC38" s="1">
        <v>141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105</v>
      </c>
      <c r="AT38" s="1">
        <v>140</v>
      </c>
      <c r="AU38" s="1">
        <v>66</v>
      </c>
      <c r="AV38" s="1">
        <v>174</v>
      </c>
      <c r="AW38" s="1">
        <v>237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29</v>
      </c>
      <c r="BD38" s="1">
        <v>43</v>
      </c>
      <c r="BE38" s="1">
        <v>7</v>
      </c>
      <c r="BF38" s="1">
        <v>33</v>
      </c>
      <c r="BG38" s="1">
        <v>24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s="58">
        <v>70067</v>
      </c>
      <c r="B39" s="58" t="s">
        <v>136</v>
      </c>
      <c r="C39" s="58">
        <v>16</v>
      </c>
      <c r="D39" s="58">
        <v>285</v>
      </c>
      <c r="E39" s="58" t="s">
        <v>64</v>
      </c>
      <c r="F39" s="58">
        <v>387</v>
      </c>
      <c r="G39" s="58" t="s">
        <v>94</v>
      </c>
      <c r="H39" s="15">
        <v>50.88</v>
      </c>
      <c r="I39" s="15">
        <v>814.08</v>
      </c>
      <c r="J39" s="36">
        <f t="shared" si="2"/>
        <v>0</v>
      </c>
      <c r="K39" s="81">
        <f t="shared" si="3"/>
        <v>0</v>
      </c>
      <c r="L39" s="58">
        <v>7.75</v>
      </c>
      <c r="M39" s="58">
        <v>8.75</v>
      </c>
      <c r="N39" s="81">
        <f t="shared" ref="N39:N41" si="15">MAX(0,(TRUNC((L39*0.8)-M39)))</f>
        <v>0</v>
      </c>
      <c r="O39" s="58"/>
      <c r="P39" s="58">
        <v>24.91</v>
      </c>
      <c r="Q39" s="58">
        <v>24.56</v>
      </c>
      <c r="R39" s="58">
        <v>0</v>
      </c>
      <c r="S39" s="58">
        <v>19.97</v>
      </c>
      <c r="T39" s="58">
        <v>54.56</v>
      </c>
      <c r="U39" s="81">
        <f t="shared" ref="U39:U55" si="16">MAX(0,(TRUNC((S39*0.8)-T39)))</f>
        <v>0</v>
      </c>
      <c r="V39" s="58">
        <v>0</v>
      </c>
      <c r="W39" s="15">
        <v>42840.959999999999</v>
      </c>
      <c r="X39" s="15">
        <v>71537.279999999999</v>
      </c>
      <c r="Y39" s="58">
        <v>17</v>
      </c>
      <c r="Z39" s="58">
        <v>79</v>
      </c>
      <c r="AA39" s="58">
        <v>40</v>
      </c>
      <c r="AB39" s="58">
        <v>55</v>
      </c>
      <c r="AC39" s="58">
        <v>140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5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58">
        <v>0</v>
      </c>
      <c r="AS39" s="58">
        <v>81</v>
      </c>
      <c r="AT39" s="58">
        <v>182</v>
      </c>
      <c r="AU39" s="58">
        <v>113</v>
      </c>
      <c r="AV39" s="58">
        <v>227</v>
      </c>
      <c r="AW39" s="58">
        <v>393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58">
        <v>83</v>
      </c>
      <c r="BD39" s="58">
        <v>227</v>
      </c>
      <c r="BE39" s="58">
        <v>24</v>
      </c>
      <c r="BF39" s="58">
        <v>198</v>
      </c>
      <c r="BG39" s="58">
        <v>873</v>
      </c>
      <c r="BH39" s="58">
        <v>0</v>
      </c>
      <c r="BI39" s="58">
        <v>0</v>
      </c>
      <c r="BJ39" s="58">
        <v>0</v>
      </c>
      <c r="BK39" s="58">
        <v>0</v>
      </c>
      <c r="BL39" s="58">
        <v>0</v>
      </c>
    </row>
    <row r="40" spans="1:64">
      <c r="A40" s="1">
        <v>70048</v>
      </c>
      <c r="B40" s="1" t="s">
        <v>133</v>
      </c>
      <c r="C40" s="1">
        <v>20</v>
      </c>
      <c r="D40" s="1">
        <v>285</v>
      </c>
      <c r="E40" s="1" t="s">
        <v>64</v>
      </c>
      <c r="F40" s="1">
        <v>558</v>
      </c>
      <c r="G40" s="1" t="s">
        <v>67</v>
      </c>
      <c r="H40" s="2">
        <v>85.447299999999998</v>
      </c>
      <c r="I40" s="2">
        <v>1708.9459999999999</v>
      </c>
      <c r="J40" s="10">
        <f t="shared" si="2"/>
        <v>0</v>
      </c>
      <c r="K40" s="11">
        <f t="shared" si="3"/>
        <v>0</v>
      </c>
      <c r="L40" s="1">
        <v>6.62</v>
      </c>
      <c r="M40" s="1">
        <v>10.25</v>
      </c>
      <c r="N40" s="16">
        <f t="shared" si="15"/>
        <v>0</v>
      </c>
      <c r="O40" s="1"/>
      <c r="P40" s="1">
        <v>11.32</v>
      </c>
      <c r="Q40" s="1">
        <v>12.95</v>
      </c>
      <c r="R40" s="5">
        <v>0</v>
      </c>
      <c r="S40" s="1">
        <v>6.98</v>
      </c>
      <c r="T40" s="1">
        <v>13.9</v>
      </c>
      <c r="U40" s="16">
        <f t="shared" si="16"/>
        <v>0</v>
      </c>
      <c r="V40" s="1">
        <v>0</v>
      </c>
      <c r="W40" s="12">
        <v>42595.48</v>
      </c>
      <c r="X40" s="2">
        <v>63401.9</v>
      </c>
      <c r="Y40" s="1">
        <v>13</v>
      </c>
      <c r="Z40" s="1">
        <v>112</v>
      </c>
      <c r="AA40" s="1">
        <v>37</v>
      </c>
      <c r="AB40" s="1">
        <v>53</v>
      </c>
      <c r="AC40" s="1">
        <v>205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45</v>
      </c>
      <c r="AT40" s="1">
        <v>58</v>
      </c>
      <c r="AU40" s="1">
        <v>90</v>
      </c>
      <c r="AV40" s="1">
        <v>125</v>
      </c>
      <c r="AW40" s="1">
        <v>259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33</v>
      </c>
      <c r="BD40" s="1">
        <v>47</v>
      </c>
      <c r="BE40" s="1">
        <v>27</v>
      </c>
      <c r="BF40" s="1">
        <v>112</v>
      </c>
      <c r="BG40" s="1">
        <v>278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s="1">
        <v>70011</v>
      </c>
      <c r="B41" s="1" t="s">
        <v>101</v>
      </c>
      <c r="C41" s="1">
        <v>15</v>
      </c>
      <c r="D41" s="1">
        <v>285</v>
      </c>
      <c r="E41" s="1" t="s">
        <v>64</v>
      </c>
      <c r="F41" s="1">
        <v>562</v>
      </c>
      <c r="G41" s="1" t="s">
        <v>65</v>
      </c>
      <c r="H41" s="2">
        <v>27.955400000000001</v>
      </c>
      <c r="I41" s="2">
        <v>419.33100000000002</v>
      </c>
      <c r="J41" s="10">
        <f t="shared" si="2"/>
        <v>0</v>
      </c>
      <c r="K41" s="11">
        <f t="shared" si="3"/>
        <v>0</v>
      </c>
      <c r="L41" s="1">
        <v>29.2</v>
      </c>
      <c r="M41" s="1">
        <v>29.4</v>
      </c>
      <c r="N41" s="16">
        <f t="shared" si="15"/>
        <v>0</v>
      </c>
      <c r="O41" s="1"/>
      <c r="P41" s="1">
        <v>44.1</v>
      </c>
      <c r="Q41" s="1">
        <v>47.6</v>
      </c>
      <c r="R41" s="5">
        <v>0</v>
      </c>
      <c r="S41" s="1">
        <v>23.23</v>
      </c>
      <c r="T41" s="1">
        <v>23.13</v>
      </c>
      <c r="U41" s="16">
        <f t="shared" si="16"/>
        <v>0</v>
      </c>
      <c r="V41" s="1">
        <v>0</v>
      </c>
      <c r="W41" s="12">
        <v>40479.42</v>
      </c>
      <c r="X41" s="2">
        <v>41989.01</v>
      </c>
      <c r="Y41" s="1">
        <v>125</v>
      </c>
      <c r="Z41" s="1">
        <v>254</v>
      </c>
      <c r="AA41" s="1">
        <v>82</v>
      </c>
      <c r="AB41" s="1">
        <v>208</v>
      </c>
      <c r="AC41" s="1">
        <v>441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110</v>
      </c>
      <c r="AT41" s="1">
        <v>412</v>
      </c>
      <c r="AU41" s="1">
        <v>218</v>
      </c>
      <c r="AV41" s="1">
        <v>255</v>
      </c>
      <c r="AW41" s="1">
        <v>714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229</v>
      </c>
      <c r="BD41" s="1">
        <v>209</v>
      </c>
      <c r="BE41" s="1">
        <v>-77</v>
      </c>
      <c r="BF41" s="1">
        <v>184</v>
      </c>
      <c r="BG41" s="1">
        <v>347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>
      <c r="A42" s="1">
        <v>70121</v>
      </c>
      <c r="B42" s="1" t="s">
        <v>116</v>
      </c>
      <c r="C42" s="1">
        <v>20</v>
      </c>
      <c r="D42" s="1">
        <v>285</v>
      </c>
      <c r="E42" s="1" t="s">
        <v>64</v>
      </c>
      <c r="F42" s="1">
        <v>573</v>
      </c>
      <c r="G42" s="1" t="s">
        <v>87</v>
      </c>
      <c r="H42" s="2">
        <v>36.898800000000001</v>
      </c>
      <c r="I42" s="2">
        <v>737.976</v>
      </c>
      <c r="J42" s="10">
        <f t="shared" si="2"/>
        <v>33208.92</v>
      </c>
      <c r="K42" s="11">
        <f t="shared" si="3"/>
        <v>45</v>
      </c>
      <c r="L42" s="1">
        <v>16.48</v>
      </c>
      <c r="M42" s="1">
        <v>0.05</v>
      </c>
      <c r="N42" s="21">
        <v>20</v>
      </c>
      <c r="O42" s="1"/>
      <c r="P42" s="1">
        <v>20.62</v>
      </c>
      <c r="Q42" s="1">
        <v>8.6</v>
      </c>
      <c r="R42" s="5">
        <v>20</v>
      </c>
      <c r="S42" s="1">
        <v>17.48</v>
      </c>
      <c r="T42" s="1">
        <v>8.6</v>
      </c>
      <c r="U42" s="16">
        <f t="shared" si="16"/>
        <v>5</v>
      </c>
      <c r="V42" s="1">
        <v>0</v>
      </c>
      <c r="W42" s="12">
        <v>40275.040000000001</v>
      </c>
      <c r="X42" s="2">
        <v>12730.09</v>
      </c>
      <c r="Y42" s="1">
        <v>173</v>
      </c>
      <c r="Z42" s="1">
        <v>119</v>
      </c>
      <c r="AA42" s="1">
        <v>60</v>
      </c>
      <c r="AB42" s="1">
        <v>74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146</v>
      </c>
      <c r="AT42" s="1">
        <v>8</v>
      </c>
      <c r="AU42" s="1">
        <v>197</v>
      </c>
      <c r="AV42" s="1">
        <v>131</v>
      </c>
      <c r="AW42" s="1">
        <v>172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99</v>
      </c>
      <c r="BD42" s="1">
        <v>96</v>
      </c>
      <c r="BE42" s="1">
        <v>144</v>
      </c>
      <c r="BF42" s="1">
        <v>117</v>
      </c>
      <c r="BG42" s="1">
        <v>172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>
      <c r="A43" s="1">
        <v>70122</v>
      </c>
      <c r="B43" s="1" t="s">
        <v>132</v>
      </c>
      <c r="C43" s="1">
        <v>20</v>
      </c>
      <c r="D43" s="1">
        <v>285</v>
      </c>
      <c r="E43" s="1" t="s">
        <v>64</v>
      </c>
      <c r="F43" s="1">
        <v>558</v>
      </c>
      <c r="G43" s="1" t="s">
        <v>67</v>
      </c>
      <c r="H43" s="2">
        <v>74.69</v>
      </c>
      <c r="I43" s="2">
        <v>1493.8</v>
      </c>
      <c r="J43" s="10">
        <f t="shared" si="2"/>
        <v>0</v>
      </c>
      <c r="K43" s="11">
        <f t="shared" si="3"/>
        <v>0</v>
      </c>
      <c r="L43" s="1">
        <v>5.22</v>
      </c>
      <c r="M43" s="1">
        <v>10.1</v>
      </c>
      <c r="N43" s="16">
        <f t="shared" ref="N43:N44" si="17">MAX(0,(TRUNC((L43*0.8)-M43)))</f>
        <v>0</v>
      </c>
      <c r="O43" s="1"/>
      <c r="P43" s="1">
        <v>16.48</v>
      </c>
      <c r="Q43" s="1">
        <v>15.55</v>
      </c>
      <c r="R43" s="5">
        <v>0</v>
      </c>
      <c r="S43" s="1">
        <v>4.12</v>
      </c>
      <c r="T43" s="1">
        <v>15.65</v>
      </c>
      <c r="U43" s="16">
        <f t="shared" si="16"/>
        <v>0</v>
      </c>
      <c r="V43" s="1">
        <v>0</v>
      </c>
      <c r="W43" s="12">
        <v>38577.379999999997</v>
      </c>
      <c r="X43" s="2">
        <v>61693.94</v>
      </c>
      <c r="Y43" s="1">
        <v>53</v>
      </c>
      <c r="Z43" s="1">
        <v>40</v>
      </c>
      <c r="AA43" s="1">
        <v>24</v>
      </c>
      <c r="AB43" s="1">
        <v>15</v>
      </c>
      <c r="AC43" s="1">
        <v>202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71</v>
      </c>
      <c r="AT43" s="1">
        <v>119</v>
      </c>
      <c r="AU43" s="1">
        <v>136</v>
      </c>
      <c r="AV43" s="1">
        <v>126</v>
      </c>
      <c r="AW43" s="1">
        <v>311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13</v>
      </c>
      <c r="BD43" s="1">
        <v>16</v>
      </c>
      <c r="BE43" s="1">
        <v>30</v>
      </c>
      <c r="BF43" s="1">
        <v>63</v>
      </c>
      <c r="BG43" s="1">
        <v>313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>
      <c r="A44" s="1">
        <v>70104</v>
      </c>
      <c r="B44" s="1" t="s">
        <v>71</v>
      </c>
      <c r="C44" s="1">
        <v>6</v>
      </c>
      <c r="D44" s="1">
        <v>285</v>
      </c>
      <c r="E44" s="1" t="s">
        <v>64</v>
      </c>
      <c r="F44" s="1">
        <v>570</v>
      </c>
      <c r="G44" s="1" t="s">
        <v>72</v>
      </c>
      <c r="H44" s="2">
        <v>192.9427</v>
      </c>
      <c r="I44" s="2">
        <v>1157.6561999999999</v>
      </c>
      <c r="J44" s="10">
        <f t="shared" si="2"/>
        <v>11576.561999999998</v>
      </c>
      <c r="K44" s="11">
        <f t="shared" si="3"/>
        <v>10</v>
      </c>
      <c r="L44" s="1">
        <v>11.58</v>
      </c>
      <c r="M44" s="1">
        <v>-1</v>
      </c>
      <c r="N44" s="28">
        <f t="shared" si="17"/>
        <v>10</v>
      </c>
      <c r="O44" s="1"/>
      <c r="P44" s="1">
        <v>19.420000000000002</v>
      </c>
      <c r="Q44" s="1">
        <v>20.5</v>
      </c>
      <c r="R44" s="5">
        <v>0</v>
      </c>
      <c r="S44" s="1">
        <v>1.25</v>
      </c>
      <c r="T44" s="1">
        <v>13</v>
      </c>
      <c r="U44" s="16">
        <f t="shared" si="16"/>
        <v>0</v>
      </c>
      <c r="V44" s="1">
        <v>0</v>
      </c>
      <c r="W44" s="12">
        <v>37334.410000000003</v>
      </c>
      <c r="X44" s="2">
        <v>37623.83</v>
      </c>
      <c r="Y44" s="1">
        <v>6</v>
      </c>
      <c r="Z44" s="1">
        <v>57</v>
      </c>
      <c r="AA44" s="1">
        <v>24</v>
      </c>
      <c r="AB44" s="1">
        <v>22</v>
      </c>
      <c r="AC44" s="1">
        <v>-6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34</v>
      </c>
      <c r="AT44" s="1">
        <v>65</v>
      </c>
      <c r="AU44" s="1">
        <v>33</v>
      </c>
      <c r="AV44" s="1">
        <v>34</v>
      </c>
      <c r="AW44" s="1">
        <v>123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23</v>
      </c>
      <c r="BD44" s="1">
        <v>25</v>
      </c>
      <c r="BE44" s="1">
        <v>-31</v>
      </c>
      <c r="BF44" s="1">
        <v>6</v>
      </c>
      <c r="BG44" s="1">
        <v>78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s="1">
        <v>70087</v>
      </c>
      <c r="B45" s="1" t="s">
        <v>115</v>
      </c>
      <c r="C45" s="1">
        <v>25</v>
      </c>
      <c r="D45" s="1">
        <v>285</v>
      </c>
      <c r="E45" s="1" t="s">
        <v>64</v>
      </c>
      <c r="F45" s="1">
        <v>35</v>
      </c>
      <c r="G45" s="1" t="s">
        <v>76</v>
      </c>
      <c r="H45" s="2">
        <v>42.321100000000001</v>
      </c>
      <c r="I45" s="2">
        <v>1058.0274999999999</v>
      </c>
      <c r="J45" s="10">
        <f t="shared" si="2"/>
        <v>10580.275</v>
      </c>
      <c r="K45" s="11">
        <f t="shared" si="3"/>
        <v>10</v>
      </c>
      <c r="L45" s="1">
        <v>10.1</v>
      </c>
      <c r="M45" s="1">
        <v>0.32</v>
      </c>
      <c r="N45" s="21">
        <v>10</v>
      </c>
      <c r="O45" s="1"/>
      <c r="P45" s="1">
        <v>14.22</v>
      </c>
      <c r="Q45" s="1">
        <v>12.32</v>
      </c>
      <c r="R45" s="5">
        <v>0</v>
      </c>
      <c r="S45" s="1">
        <v>10.72</v>
      </c>
      <c r="T45" s="1">
        <v>13</v>
      </c>
      <c r="U45" s="16">
        <f t="shared" si="16"/>
        <v>0</v>
      </c>
      <c r="V45" s="1">
        <v>0</v>
      </c>
      <c r="W45" s="12">
        <v>37073.279999999999</v>
      </c>
      <c r="X45" s="2">
        <v>27127.83</v>
      </c>
      <c r="Y45" s="1">
        <v>24</v>
      </c>
      <c r="Z45" s="1">
        <v>225</v>
      </c>
      <c r="AA45" s="1">
        <v>106</v>
      </c>
      <c r="AB45" s="1">
        <v>20</v>
      </c>
      <c r="AC45" s="1">
        <v>8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121</v>
      </c>
      <c r="AT45" s="1">
        <v>116</v>
      </c>
      <c r="AU45" s="1">
        <v>92</v>
      </c>
      <c r="AV45" s="1">
        <v>169</v>
      </c>
      <c r="AW45" s="1">
        <v>308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113</v>
      </c>
      <c r="BD45" s="1">
        <v>165</v>
      </c>
      <c r="BE45" s="1">
        <v>39</v>
      </c>
      <c r="BF45" s="1">
        <v>67</v>
      </c>
      <c r="BG45" s="1">
        <v>325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s="1">
        <v>70257</v>
      </c>
      <c r="B46" s="1" t="s">
        <v>93</v>
      </c>
      <c r="C46" s="1">
        <v>25</v>
      </c>
      <c r="D46" s="1">
        <v>285</v>
      </c>
      <c r="E46" s="1" t="s">
        <v>64</v>
      </c>
      <c r="F46" s="1">
        <v>387</v>
      </c>
      <c r="G46" s="1" t="s">
        <v>94</v>
      </c>
      <c r="H46" s="2">
        <v>28.24</v>
      </c>
      <c r="I46" s="2">
        <v>706</v>
      </c>
      <c r="J46" s="10">
        <f t="shared" si="2"/>
        <v>0</v>
      </c>
      <c r="K46" s="11">
        <f t="shared" si="3"/>
        <v>0</v>
      </c>
      <c r="L46" s="1">
        <v>11.1</v>
      </c>
      <c r="M46" s="1">
        <v>9.2799999999999994</v>
      </c>
      <c r="N46" s="16">
        <f>MAX(0,(TRUNC((L46*0.8)-M46)))</f>
        <v>0</v>
      </c>
      <c r="O46" s="1"/>
      <c r="P46" s="1">
        <v>28.9</v>
      </c>
      <c r="Q46" s="1">
        <v>24</v>
      </c>
      <c r="R46" s="5">
        <v>0</v>
      </c>
      <c r="S46" s="1">
        <v>12.18</v>
      </c>
      <c r="T46" s="1">
        <v>22.4</v>
      </c>
      <c r="U46" s="16">
        <f t="shared" si="16"/>
        <v>0</v>
      </c>
      <c r="V46" s="1">
        <v>0</v>
      </c>
      <c r="W46" s="12">
        <v>36839.08</v>
      </c>
      <c r="X46" s="2">
        <v>39310.080000000002</v>
      </c>
      <c r="Y46" s="1">
        <v>53</v>
      </c>
      <c r="Z46" s="1">
        <v>138</v>
      </c>
      <c r="AA46" s="1">
        <v>111</v>
      </c>
      <c r="AB46" s="1">
        <v>89</v>
      </c>
      <c r="AC46" s="1">
        <v>232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210</v>
      </c>
      <c r="AT46" s="1">
        <v>222</v>
      </c>
      <c r="AU46" s="1">
        <v>249</v>
      </c>
      <c r="AV46" s="1">
        <v>305</v>
      </c>
      <c r="AW46" s="1">
        <v>600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92</v>
      </c>
      <c r="BD46" s="1">
        <v>240</v>
      </c>
      <c r="BE46" s="1">
        <v>66</v>
      </c>
      <c r="BF46" s="1">
        <v>53</v>
      </c>
      <c r="BG46" s="1">
        <v>560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>
      <c r="A47" s="1">
        <v>70050</v>
      </c>
      <c r="B47" s="1" t="s">
        <v>126</v>
      </c>
      <c r="C47" s="1">
        <v>24</v>
      </c>
      <c r="D47" s="1">
        <v>285</v>
      </c>
      <c r="E47" s="1" t="s">
        <v>64</v>
      </c>
      <c r="F47" s="1">
        <v>974</v>
      </c>
      <c r="G47" s="1" t="s">
        <v>110</v>
      </c>
      <c r="H47" s="2">
        <v>35.046599999999998</v>
      </c>
      <c r="I47" s="2">
        <v>841.11839999999995</v>
      </c>
      <c r="J47" s="10">
        <f t="shared" si="2"/>
        <v>8411.1839999999993</v>
      </c>
      <c r="K47" s="11">
        <f t="shared" si="3"/>
        <v>10</v>
      </c>
      <c r="L47" s="1">
        <v>10.73</v>
      </c>
      <c r="M47" s="1">
        <v>5.42</v>
      </c>
      <c r="N47" s="5">
        <v>5</v>
      </c>
      <c r="O47" s="1"/>
      <c r="P47" s="1">
        <v>19.29</v>
      </c>
      <c r="Q47" s="1">
        <v>14.46</v>
      </c>
      <c r="R47" s="5">
        <v>0</v>
      </c>
      <c r="S47" s="1">
        <v>13.31</v>
      </c>
      <c r="T47" s="1">
        <v>4.75</v>
      </c>
      <c r="U47" s="16">
        <f t="shared" si="16"/>
        <v>5</v>
      </c>
      <c r="V47" s="1">
        <v>0</v>
      </c>
      <c r="W47" s="12">
        <v>36448.46</v>
      </c>
      <c r="X47" s="2">
        <v>20712.54</v>
      </c>
      <c r="Y47" s="1">
        <v>58</v>
      </c>
      <c r="Z47" s="1">
        <v>86</v>
      </c>
      <c r="AA47" s="1">
        <v>115</v>
      </c>
      <c r="AB47" s="1">
        <v>83</v>
      </c>
      <c r="AC47" s="1">
        <v>130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109</v>
      </c>
      <c r="AT47" s="1">
        <v>130</v>
      </c>
      <c r="AU47" s="1">
        <v>174</v>
      </c>
      <c r="AV47" s="1">
        <v>230</v>
      </c>
      <c r="AW47" s="1">
        <v>347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157</v>
      </c>
      <c r="BD47" s="1">
        <v>107</v>
      </c>
      <c r="BE47" s="1">
        <v>63</v>
      </c>
      <c r="BF47" s="1">
        <v>92</v>
      </c>
      <c r="BG47" s="1">
        <v>114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>
      <c r="A48" s="1">
        <v>70003</v>
      </c>
      <c r="B48" s="1" t="s">
        <v>82</v>
      </c>
      <c r="C48" s="1">
        <v>25</v>
      </c>
      <c r="D48" s="1">
        <v>285</v>
      </c>
      <c r="E48" s="1" t="s">
        <v>64</v>
      </c>
      <c r="F48" s="1">
        <v>557</v>
      </c>
      <c r="G48" s="1" t="s">
        <v>69</v>
      </c>
      <c r="H48" s="2">
        <v>62.836599999999997</v>
      </c>
      <c r="I48" s="2">
        <v>1570.915</v>
      </c>
      <c r="J48" s="10">
        <f t="shared" si="2"/>
        <v>7854.5749999999998</v>
      </c>
      <c r="K48" s="11">
        <f t="shared" si="3"/>
        <v>5</v>
      </c>
      <c r="L48" s="1">
        <v>10.38</v>
      </c>
      <c r="M48" s="1">
        <v>33.479999999999997</v>
      </c>
      <c r="N48" s="16">
        <f t="shared" ref="N48:N49" si="18">MAX(0,(TRUNC((L48*0.8)-M48)))</f>
        <v>0</v>
      </c>
      <c r="O48" s="1"/>
      <c r="P48" s="1">
        <v>16.88</v>
      </c>
      <c r="Q48" s="1">
        <v>10.16</v>
      </c>
      <c r="R48" s="5">
        <v>5</v>
      </c>
      <c r="S48" s="1">
        <v>-4.1399999999999997</v>
      </c>
      <c r="T48" s="1">
        <v>42.92</v>
      </c>
      <c r="U48" s="16">
        <f t="shared" si="16"/>
        <v>0</v>
      </c>
      <c r="V48" s="1">
        <v>0</v>
      </c>
      <c r="W48" s="12">
        <v>36319.550000000003</v>
      </c>
      <c r="X48" s="2">
        <v>135978.4</v>
      </c>
      <c r="Y48" s="1">
        <v>79</v>
      </c>
      <c r="Z48" s="1">
        <v>155</v>
      </c>
      <c r="AA48" s="1">
        <v>47</v>
      </c>
      <c r="AB48" s="1">
        <v>112</v>
      </c>
      <c r="AC48" s="1">
        <v>837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165</v>
      </c>
      <c r="AT48" s="1">
        <v>136</v>
      </c>
      <c r="AU48" s="1">
        <v>111</v>
      </c>
      <c r="AV48" s="1">
        <v>156</v>
      </c>
      <c r="AW48" s="1">
        <v>254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53</v>
      </c>
      <c r="BD48" s="1">
        <v>112</v>
      </c>
      <c r="BE48" s="1">
        <v>-261</v>
      </c>
      <c r="BF48" s="1">
        <v>97</v>
      </c>
      <c r="BG48" s="1">
        <v>1073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>
      <c r="A49" s="1">
        <v>70159</v>
      </c>
      <c r="B49" s="1" t="s">
        <v>166</v>
      </c>
      <c r="C49" s="1">
        <v>20</v>
      </c>
      <c r="D49" s="1">
        <v>285</v>
      </c>
      <c r="E49" s="1" t="s">
        <v>64</v>
      </c>
      <c r="F49" s="1">
        <v>322</v>
      </c>
      <c r="G49" s="1" t="s">
        <v>167</v>
      </c>
      <c r="H49" s="2">
        <v>68.760000000000005</v>
      </c>
      <c r="I49" s="2">
        <v>1375.2</v>
      </c>
      <c r="J49" s="10">
        <f t="shared" si="2"/>
        <v>0</v>
      </c>
      <c r="K49" s="11">
        <f t="shared" si="3"/>
        <v>0</v>
      </c>
      <c r="L49" s="1">
        <v>7.9</v>
      </c>
      <c r="M49" s="1">
        <v>15.7</v>
      </c>
      <c r="N49" s="16">
        <f t="shared" si="18"/>
        <v>0</v>
      </c>
      <c r="O49" s="1"/>
      <c r="P49" s="1">
        <v>12.48</v>
      </c>
      <c r="Q49" s="1">
        <v>18.95</v>
      </c>
      <c r="R49" s="5">
        <v>0</v>
      </c>
      <c r="S49" s="1">
        <v>5.48</v>
      </c>
      <c r="T49" s="1">
        <v>8.6999999999999993</v>
      </c>
      <c r="U49" s="16">
        <f t="shared" si="16"/>
        <v>0</v>
      </c>
      <c r="V49" s="1">
        <v>0</v>
      </c>
      <c r="W49" s="12">
        <v>35548.92</v>
      </c>
      <c r="X49" s="2">
        <v>59614.92</v>
      </c>
      <c r="Y49" s="1">
        <v>104</v>
      </c>
      <c r="Z49" s="1">
        <v>2</v>
      </c>
      <c r="AA49" s="1">
        <v>29</v>
      </c>
      <c r="AB49" s="1">
        <v>48</v>
      </c>
      <c r="AC49" s="1">
        <v>314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131</v>
      </c>
      <c r="AT49" s="1">
        <v>105</v>
      </c>
      <c r="AU49" s="1">
        <v>40</v>
      </c>
      <c r="AV49" s="1">
        <v>52</v>
      </c>
      <c r="AW49" s="1">
        <v>379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51</v>
      </c>
      <c r="BD49" s="1">
        <v>11</v>
      </c>
      <c r="BE49" s="1">
        <v>45</v>
      </c>
      <c r="BF49" s="1">
        <v>16</v>
      </c>
      <c r="BG49" s="1">
        <v>174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>
      <c r="A50" s="1">
        <v>70046</v>
      </c>
      <c r="B50" s="1" t="s">
        <v>194</v>
      </c>
      <c r="C50" s="1">
        <v>24</v>
      </c>
      <c r="D50" s="1">
        <v>285</v>
      </c>
      <c r="E50" s="1" t="s">
        <v>64</v>
      </c>
      <c r="F50" s="1">
        <v>558</v>
      </c>
      <c r="G50" s="1" t="s">
        <v>67</v>
      </c>
      <c r="H50" s="2">
        <v>40.9</v>
      </c>
      <c r="I50" s="2">
        <v>981.6</v>
      </c>
      <c r="J50" s="10">
        <f t="shared" si="2"/>
        <v>14724</v>
      </c>
      <c r="K50" s="11">
        <f t="shared" si="3"/>
        <v>15</v>
      </c>
      <c r="L50" s="1">
        <v>14.19</v>
      </c>
      <c r="M50" s="1">
        <v>1.1200000000000001</v>
      </c>
      <c r="N50" s="20">
        <v>15</v>
      </c>
      <c r="O50" s="1"/>
      <c r="P50" s="1">
        <v>12.5</v>
      </c>
      <c r="Q50" s="1">
        <v>15.08</v>
      </c>
      <c r="R50" s="5">
        <v>0</v>
      </c>
      <c r="S50" s="1">
        <v>8.9</v>
      </c>
      <c r="T50" s="1">
        <v>9.75</v>
      </c>
      <c r="U50" s="16">
        <f t="shared" si="16"/>
        <v>0</v>
      </c>
      <c r="V50" s="1">
        <v>0</v>
      </c>
      <c r="W50" s="12">
        <v>34928.6</v>
      </c>
      <c r="X50" s="2">
        <v>25480.7</v>
      </c>
      <c r="Y50" s="1">
        <v>108</v>
      </c>
      <c r="Z50" s="1">
        <v>95</v>
      </c>
      <c r="AA50" s="1">
        <v>102</v>
      </c>
      <c r="AB50" s="1">
        <v>166</v>
      </c>
      <c r="AC50" s="1">
        <v>27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67</v>
      </c>
      <c r="AT50" s="1">
        <v>73</v>
      </c>
      <c r="AU50" s="1">
        <v>106</v>
      </c>
      <c r="AV50" s="1">
        <v>181</v>
      </c>
      <c r="AW50" s="1">
        <v>362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88</v>
      </c>
      <c r="BD50" s="1">
        <v>50</v>
      </c>
      <c r="BE50" s="1">
        <v>43</v>
      </c>
      <c r="BF50" s="1">
        <v>115</v>
      </c>
      <c r="BG50" s="1">
        <v>234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>
      <c r="A51" s="1">
        <v>70968</v>
      </c>
      <c r="B51" s="1" t="s">
        <v>197</v>
      </c>
      <c r="C51" s="1">
        <v>12</v>
      </c>
      <c r="D51" s="1">
        <v>285</v>
      </c>
      <c r="E51" s="1" t="s">
        <v>64</v>
      </c>
      <c r="F51" s="1">
        <v>567</v>
      </c>
      <c r="G51" s="1" t="s">
        <v>74</v>
      </c>
      <c r="H51" s="2">
        <v>64.44</v>
      </c>
      <c r="I51" s="2">
        <v>773.28</v>
      </c>
      <c r="J51" s="10">
        <f t="shared" si="2"/>
        <v>11599.199999999999</v>
      </c>
      <c r="K51" s="11">
        <f t="shared" si="3"/>
        <v>15</v>
      </c>
      <c r="L51" s="1">
        <v>7.5</v>
      </c>
      <c r="M51" s="1">
        <v>1.08</v>
      </c>
      <c r="N51" s="20">
        <v>10</v>
      </c>
      <c r="O51" s="1"/>
      <c r="P51" s="1">
        <v>20.96</v>
      </c>
      <c r="Q51" s="1">
        <v>11.75</v>
      </c>
      <c r="R51" s="5">
        <v>5</v>
      </c>
      <c r="S51" s="1">
        <v>15.25</v>
      </c>
      <c r="T51" s="1">
        <v>13.42</v>
      </c>
      <c r="U51" s="16">
        <f t="shared" si="16"/>
        <v>0</v>
      </c>
      <c r="V51" s="1">
        <v>0</v>
      </c>
      <c r="W51" s="12">
        <v>33798.78</v>
      </c>
      <c r="X51" s="2">
        <v>20298.599999999999</v>
      </c>
      <c r="Y51" s="1">
        <v>29</v>
      </c>
      <c r="Z51" s="1">
        <v>4</v>
      </c>
      <c r="AA51" s="1">
        <v>43</v>
      </c>
      <c r="AB51" s="1">
        <v>32</v>
      </c>
      <c r="AC51" s="1">
        <v>13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119</v>
      </c>
      <c r="AT51" s="1">
        <v>58</v>
      </c>
      <c r="AU51" s="1">
        <v>27</v>
      </c>
      <c r="AV51" s="1">
        <v>153</v>
      </c>
      <c r="AW51" s="1">
        <v>141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51</v>
      </c>
      <c r="BD51" s="1">
        <v>90</v>
      </c>
      <c r="BE51" s="1">
        <v>57</v>
      </c>
      <c r="BF51" s="1">
        <v>60</v>
      </c>
      <c r="BG51" s="1">
        <v>161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>
      <c r="A52" s="1">
        <v>70027</v>
      </c>
      <c r="B52" s="1" t="s">
        <v>164</v>
      </c>
      <c r="C52" s="1">
        <v>24</v>
      </c>
      <c r="D52" s="1">
        <v>285</v>
      </c>
      <c r="E52" s="1" t="s">
        <v>64</v>
      </c>
      <c r="F52" s="1">
        <v>558</v>
      </c>
      <c r="G52" s="1" t="s">
        <v>67</v>
      </c>
      <c r="H52" s="2">
        <v>41.93</v>
      </c>
      <c r="I52" s="2">
        <v>1006.32</v>
      </c>
      <c r="J52" s="10">
        <f t="shared" si="2"/>
        <v>10063.200000000001</v>
      </c>
      <c r="K52" s="11">
        <f t="shared" si="3"/>
        <v>10</v>
      </c>
      <c r="L52" s="1">
        <v>11.19</v>
      </c>
      <c r="M52" s="1">
        <v>3.21</v>
      </c>
      <c r="N52" s="27">
        <f t="shared" ref="N52:N55" si="19">MAX(0,(TRUNC((L52*0.8)-M52)))</f>
        <v>5</v>
      </c>
      <c r="O52" s="1"/>
      <c r="P52" s="1">
        <v>17.829999999999998</v>
      </c>
      <c r="Q52" s="1">
        <v>8.2899999999999991</v>
      </c>
      <c r="R52" s="5">
        <v>5</v>
      </c>
      <c r="S52" s="1">
        <v>4.38</v>
      </c>
      <c r="T52" s="1">
        <v>10.210000000000001</v>
      </c>
      <c r="U52" s="16">
        <f t="shared" si="16"/>
        <v>0</v>
      </c>
      <c r="V52" s="1">
        <v>0</v>
      </c>
      <c r="W52" s="12">
        <v>33606.89</v>
      </c>
      <c r="X52" s="2">
        <v>21845.53</v>
      </c>
      <c r="Y52" s="1">
        <v>98</v>
      </c>
      <c r="Z52" s="1">
        <v>111</v>
      </c>
      <c r="AA52" s="1">
        <v>62</v>
      </c>
      <c r="AB52" s="1">
        <v>106</v>
      </c>
      <c r="AC52" s="1">
        <v>77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110</v>
      </c>
      <c r="AT52" s="1">
        <v>116</v>
      </c>
      <c r="AU52" s="1">
        <v>174</v>
      </c>
      <c r="AV52" s="1">
        <v>172</v>
      </c>
      <c r="AW52" s="1">
        <v>199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67</v>
      </c>
      <c r="BD52" s="1">
        <v>46</v>
      </c>
      <c r="BE52" s="1">
        <v>8</v>
      </c>
      <c r="BF52" s="1">
        <v>14</v>
      </c>
      <c r="BG52" s="1">
        <v>245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s="1">
        <v>70042</v>
      </c>
      <c r="B53" s="1" t="s">
        <v>182</v>
      </c>
      <c r="C53" s="1">
        <v>25</v>
      </c>
      <c r="D53" s="1">
        <v>285</v>
      </c>
      <c r="E53" s="1" t="s">
        <v>64</v>
      </c>
      <c r="F53" s="1">
        <v>387</v>
      </c>
      <c r="G53" s="1" t="s">
        <v>94</v>
      </c>
      <c r="H53" s="2">
        <v>27.499500000000001</v>
      </c>
      <c r="I53" s="2">
        <v>687.48749999999995</v>
      </c>
      <c r="J53" s="10">
        <f t="shared" si="2"/>
        <v>0</v>
      </c>
      <c r="K53" s="11">
        <f t="shared" si="3"/>
        <v>0</v>
      </c>
      <c r="L53" s="1">
        <v>13.88</v>
      </c>
      <c r="M53" s="1">
        <v>12.84</v>
      </c>
      <c r="N53" s="16">
        <f t="shared" si="19"/>
        <v>0</v>
      </c>
      <c r="O53" s="1"/>
      <c r="P53" s="1">
        <v>22.28</v>
      </c>
      <c r="Q53" s="1">
        <v>19.8</v>
      </c>
      <c r="R53" s="5">
        <v>0</v>
      </c>
      <c r="S53" s="1">
        <v>11.22</v>
      </c>
      <c r="T53" s="1">
        <v>20.52</v>
      </c>
      <c r="U53" s="16">
        <f t="shared" si="16"/>
        <v>0</v>
      </c>
      <c r="V53" s="1">
        <v>0</v>
      </c>
      <c r="W53" s="12">
        <v>32573.16</v>
      </c>
      <c r="X53" s="2">
        <v>36546.839999999997</v>
      </c>
      <c r="Y53" s="1">
        <v>74</v>
      </c>
      <c r="Z53" s="1">
        <v>92</v>
      </c>
      <c r="AA53" s="1">
        <v>140</v>
      </c>
      <c r="AB53" s="1">
        <v>174</v>
      </c>
      <c r="AC53" s="1">
        <v>321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113</v>
      </c>
      <c r="AT53" s="1">
        <v>256</v>
      </c>
      <c r="AU53" s="1">
        <v>206</v>
      </c>
      <c r="AV53" s="1">
        <v>220</v>
      </c>
      <c r="AW53" s="1">
        <v>495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89</v>
      </c>
      <c r="BD53" s="1">
        <v>96</v>
      </c>
      <c r="BE53" s="1">
        <v>69</v>
      </c>
      <c r="BF53" s="1">
        <v>149</v>
      </c>
      <c r="BG53" s="1">
        <v>513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>
      <c r="A54" s="1">
        <v>70135</v>
      </c>
      <c r="B54" s="1" t="s">
        <v>80</v>
      </c>
      <c r="C54" s="1">
        <v>15</v>
      </c>
      <c r="D54" s="1">
        <v>285</v>
      </c>
      <c r="E54" s="1" t="s">
        <v>64</v>
      </c>
      <c r="F54" s="1">
        <v>567</v>
      </c>
      <c r="G54" s="1" t="s">
        <v>74</v>
      </c>
      <c r="H54" s="2">
        <v>49.295400000000001</v>
      </c>
      <c r="I54" s="2">
        <v>739.43100000000004</v>
      </c>
      <c r="J54" s="10">
        <f t="shared" si="2"/>
        <v>11091.465</v>
      </c>
      <c r="K54" s="11">
        <f t="shared" si="3"/>
        <v>15</v>
      </c>
      <c r="L54" s="1">
        <v>14.47</v>
      </c>
      <c r="M54" s="1">
        <v>5.67</v>
      </c>
      <c r="N54" s="27">
        <f t="shared" si="19"/>
        <v>5</v>
      </c>
      <c r="O54" s="1"/>
      <c r="P54" s="1">
        <v>20.93</v>
      </c>
      <c r="Q54" s="1">
        <v>9.67</v>
      </c>
      <c r="R54" s="5">
        <v>10</v>
      </c>
      <c r="S54" s="1">
        <v>8.33</v>
      </c>
      <c r="T54" s="1">
        <v>9.1999999999999993</v>
      </c>
      <c r="U54" s="16">
        <f t="shared" si="16"/>
        <v>0</v>
      </c>
      <c r="V54" s="1">
        <v>0</v>
      </c>
      <c r="W54" s="12">
        <v>32337.78</v>
      </c>
      <c r="X54" s="2">
        <v>18140.71</v>
      </c>
      <c r="Y54" s="1">
        <v>49</v>
      </c>
      <c r="Z54" s="1">
        <v>128</v>
      </c>
      <c r="AA54" s="1">
        <v>69</v>
      </c>
      <c r="AB54" s="1">
        <v>70</v>
      </c>
      <c r="AC54" s="1">
        <v>85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50</v>
      </c>
      <c r="AT54" s="1">
        <v>147</v>
      </c>
      <c r="AU54" s="1">
        <v>103</v>
      </c>
      <c r="AV54" s="1">
        <v>175</v>
      </c>
      <c r="AW54" s="1">
        <v>145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102</v>
      </c>
      <c r="BD54" s="1">
        <v>87</v>
      </c>
      <c r="BE54" s="1">
        <v>-33</v>
      </c>
      <c r="BF54" s="1">
        <v>25</v>
      </c>
      <c r="BG54" s="1">
        <v>138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s="1">
        <v>70140</v>
      </c>
      <c r="B55" s="1" t="s">
        <v>206</v>
      </c>
      <c r="C55" s="1">
        <v>1</v>
      </c>
      <c r="D55" s="1">
        <v>285</v>
      </c>
      <c r="E55" s="1" t="s">
        <v>64</v>
      </c>
      <c r="F55" s="1">
        <v>558</v>
      </c>
      <c r="G55" s="1" t="s">
        <v>67</v>
      </c>
      <c r="H55" s="2">
        <v>1133.7747999999999</v>
      </c>
      <c r="I55" s="2">
        <v>1133.7747999999999</v>
      </c>
      <c r="J55" s="10">
        <f t="shared" si="2"/>
        <v>5668.8739999999998</v>
      </c>
      <c r="K55" s="11">
        <f t="shared" si="3"/>
        <v>5</v>
      </c>
      <c r="L55" s="1">
        <v>6.5</v>
      </c>
      <c r="M55" s="1">
        <v>36</v>
      </c>
      <c r="N55" s="16">
        <f t="shared" si="19"/>
        <v>0</v>
      </c>
      <c r="O55" s="1"/>
      <c r="P55" s="1">
        <v>8</v>
      </c>
      <c r="Q55" s="1">
        <v>4</v>
      </c>
      <c r="R55" s="5">
        <v>5</v>
      </c>
      <c r="S55" s="1">
        <v>14</v>
      </c>
      <c r="T55" s="1">
        <v>21</v>
      </c>
      <c r="U55" s="16">
        <f t="shared" si="16"/>
        <v>0</v>
      </c>
      <c r="V55" s="1">
        <v>0</v>
      </c>
      <c r="W55" s="12">
        <v>32312.58</v>
      </c>
      <c r="X55" s="2">
        <v>69160.259999999995</v>
      </c>
      <c r="Y55" s="1">
        <v>1</v>
      </c>
      <c r="Z55" s="1">
        <v>2</v>
      </c>
      <c r="AA55" s="1">
        <v>3</v>
      </c>
      <c r="AB55" s="1">
        <v>3</v>
      </c>
      <c r="AC55" s="1">
        <v>36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1</v>
      </c>
      <c r="AU55" s="1">
        <v>5</v>
      </c>
      <c r="AV55" s="1">
        <v>3</v>
      </c>
      <c r="AW55" s="1">
        <v>4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5</v>
      </c>
      <c r="BD55" s="1">
        <v>3</v>
      </c>
      <c r="BE55" s="1">
        <v>4</v>
      </c>
      <c r="BF55" s="1">
        <v>7</v>
      </c>
      <c r="BG55" s="1">
        <v>21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>
      <c r="A56" s="1">
        <v>70163</v>
      </c>
      <c r="B56" s="1" t="s">
        <v>187</v>
      </c>
      <c r="C56" s="1">
        <v>18</v>
      </c>
      <c r="D56" s="1">
        <v>285</v>
      </c>
      <c r="E56" s="1" t="s">
        <v>64</v>
      </c>
      <c r="F56" s="1">
        <v>974</v>
      </c>
      <c r="G56" s="1" t="s">
        <v>110</v>
      </c>
      <c r="H56" s="2">
        <v>57.171399999999998</v>
      </c>
      <c r="I56" s="2">
        <v>1029.0852</v>
      </c>
      <c r="J56" s="10">
        <f t="shared" si="2"/>
        <v>10290.851999999999</v>
      </c>
      <c r="K56" s="11">
        <f t="shared" si="3"/>
        <v>10</v>
      </c>
      <c r="L56" s="1">
        <v>6.67</v>
      </c>
      <c r="M56" s="1">
        <v>4</v>
      </c>
      <c r="N56" s="5">
        <v>0</v>
      </c>
      <c r="O56" s="1"/>
      <c r="P56" s="1">
        <v>12.86</v>
      </c>
      <c r="Q56" s="1">
        <v>8.83</v>
      </c>
      <c r="R56" s="5">
        <v>5</v>
      </c>
      <c r="S56" s="1">
        <v>11.08</v>
      </c>
      <c r="T56" s="1">
        <v>4.83</v>
      </c>
      <c r="U56" s="5">
        <v>5</v>
      </c>
      <c r="V56" s="1">
        <v>0</v>
      </c>
      <c r="W56" s="12">
        <v>31501.439999999999</v>
      </c>
      <c r="X56" s="2">
        <v>18180.509999999998</v>
      </c>
      <c r="Y56" s="1">
        <v>20</v>
      </c>
      <c r="Z56" s="1">
        <v>79</v>
      </c>
      <c r="AA56" s="1">
        <v>35</v>
      </c>
      <c r="AB56" s="1">
        <v>51</v>
      </c>
      <c r="AC56" s="1">
        <v>72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67</v>
      </c>
      <c r="AT56" s="1">
        <v>82</v>
      </c>
      <c r="AU56" s="1">
        <v>105</v>
      </c>
      <c r="AV56" s="1">
        <v>37</v>
      </c>
      <c r="AW56" s="1">
        <v>159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76</v>
      </c>
      <c r="BD56" s="1">
        <v>67</v>
      </c>
      <c r="BE56" s="1">
        <v>64</v>
      </c>
      <c r="BF56" s="1">
        <v>52</v>
      </c>
      <c r="BG56" s="1">
        <v>87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>
      <c r="A57" s="1">
        <v>70023</v>
      </c>
      <c r="B57" s="1" t="s">
        <v>185</v>
      </c>
      <c r="C57" s="1">
        <v>12</v>
      </c>
      <c r="D57" s="1">
        <v>285</v>
      </c>
      <c r="E57" s="1" t="s">
        <v>64</v>
      </c>
      <c r="F57" s="1">
        <v>991</v>
      </c>
      <c r="G57" s="1" t="s">
        <v>141</v>
      </c>
      <c r="H57" s="2">
        <v>54.37</v>
      </c>
      <c r="I57" s="2">
        <v>652.44000000000005</v>
      </c>
      <c r="J57" s="10">
        <f t="shared" si="2"/>
        <v>6524.4000000000005</v>
      </c>
      <c r="K57" s="11">
        <f t="shared" si="3"/>
        <v>10</v>
      </c>
      <c r="L57" s="1">
        <v>24.58</v>
      </c>
      <c r="M57" s="1">
        <v>-7.5</v>
      </c>
      <c r="N57" s="5">
        <v>0</v>
      </c>
      <c r="O57" s="1"/>
      <c r="P57" s="1">
        <v>11.04</v>
      </c>
      <c r="Q57" s="1">
        <v>-0.67</v>
      </c>
      <c r="R57" s="5">
        <v>10</v>
      </c>
      <c r="S57" s="1">
        <v>11.5</v>
      </c>
      <c r="T57" s="1">
        <v>-0.67</v>
      </c>
      <c r="U57" s="5">
        <v>0</v>
      </c>
      <c r="V57" s="1">
        <v>0</v>
      </c>
      <c r="W57" s="12">
        <v>30746.23</v>
      </c>
      <c r="X57" s="2">
        <v>-5763.22</v>
      </c>
      <c r="Y57" s="1">
        <v>96</v>
      </c>
      <c r="Z57" s="1">
        <v>67</v>
      </c>
      <c r="AA57" s="1">
        <v>111</v>
      </c>
      <c r="AB57" s="1">
        <v>109</v>
      </c>
      <c r="AC57" s="1">
        <v>-90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43</v>
      </c>
      <c r="AT57" s="1">
        <v>63</v>
      </c>
      <c r="AU57" s="1">
        <v>43</v>
      </c>
      <c r="AV57" s="1">
        <v>30</v>
      </c>
      <c r="AW57" s="1">
        <v>-8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32</v>
      </c>
      <c r="BD57" s="1">
        <v>34</v>
      </c>
      <c r="BE57" s="1">
        <v>53</v>
      </c>
      <c r="BF57" s="1">
        <v>72</v>
      </c>
      <c r="BG57" s="1">
        <v>-8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>
      <c r="A58" s="1">
        <v>70269</v>
      </c>
      <c r="B58" s="1" t="s">
        <v>125</v>
      </c>
      <c r="C58" s="1">
        <v>10</v>
      </c>
      <c r="D58" s="1">
        <v>285</v>
      </c>
      <c r="E58" s="1" t="s">
        <v>64</v>
      </c>
      <c r="F58" s="1">
        <v>285</v>
      </c>
      <c r="G58" s="1" t="s">
        <v>64</v>
      </c>
      <c r="H58" s="2">
        <v>125.14</v>
      </c>
      <c r="I58" s="2">
        <v>1251.4000000000001</v>
      </c>
      <c r="J58" s="10">
        <f t="shared" si="2"/>
        <v>12514</v>
      </c>
      <c r="K58" s="11">
        <f t="shared" si="3"/>
        <v>10</v>
      </c>
      <c r="L58" s="1">
        <v>4.5999999999999996</v>
      </c>
      <c r="M58" s="1">
        <v>5.4</v>
      </c>
      <c r="N58" s="16">
        <f t="shared" ref="N58:N59" si="20">MAX(0,(TRUNC((L58*0.8)-M58)))</f>
        <v>0</v>
      </c>
      <c r="O58" s="1"/>
      <c r="P58" s="1">
        <v>13.7</v>
      </c>
      <c r="Q58" s="1">
        <v>2.9</v>
      </c>
      <c r="R58" s="5">
        <v>10</v>
      </c>
      <c r="S58" s="1">
        <v>5.15</v>
      </c>
      <c r="T58" s="1">
        <v>7</v>
      </c>
      <c r="U58" s="16">
        <f t="shared" ref="U58:U63" si="21">MAX(0,(TRUNC((S58*0.8)-T58)))</f>
        <v>0</v>
      </c>
      <c r="V58" s="1">
        <v>0</v>
      </c>
      <c r="W58" s="12">
        <v>29345.33</v>
      </c>
      <c r="X58" s="2">
        <v>19146.419999999998</v>
      </c>
      <c r="Y58" s="1">
        <v>24</v>
      </c>
      <c r="Z58" s="1">
        <v>8</v>
      </c>
      <c r="AA58" s="1">
        <v>9</v>
      </c>
      <c r="AB58" s="1">
        <v>18</v>
      </c>
      <c r="AC58" s="1">
        <v>54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42</v>
      </c>
      <c r="AT58" s="1">
        <v>16</v>
      </c>
      <c r="AU58" s="1">
        <v>47</v>
      </c>
      <c r="AV58" s="1">
        <v>80</v>
      </c>
      <c r="AW58" s="1">
        <v>29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38</v>
      </c>
      <c r="BD58" s="1">
        <v>24</v>
      </c>
      <c r="BE58" s="1">
        <v>-12</v>
      </c>
      <c r="BF58" s="1">
        <v>27</v>
      </c>
      <c r="BG58" s="1">
        <v>70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s="1">
        <v>70259</v>
      </c>
      <c r="B59" s="1" t="s">
        <v>155</v>
      </c>
      <c r="C59" s="1">
        <v>24</v>
      </c>
      <c r="D59" s="1">
        <v>285</v>
      </c>
      <c r="E59" s="1" t="s">
        <v>64</v>
      </c>
      <c r="F59" s="1">
        <v>974</v>
      </c>
      <c r="G59" s="1" t="s">
        <v>110</v>
      </c>
      <c r="H59" s="2">
        <v>35.979999999999997</v>
      </c>
      <c r="I59" s="2">
        <v>863.52</v>
      </c>
      <c r="J59" s="10">
        <f t="shared" si="2"/>
        <v>0</v>
      </c>
      <c r="K59" s="11">
        <f t="shared" si="3"/>
        <v>0</v>
      </c>
      <c r="L59" s="1">
        <v>5.75</v>
      </c>
      <c r="M59" s="1">
        <v>8.17</v>
      </c>
      <c r="N59" s="16">
        <f t="shared" si="20"/>
        <v>0</v>
      </c>
      <c r="O59" s="1"/>
      <c r="P59" s="1">
        <v>18.27</v>
      </c>
      <c r="Q59" s="1">
        <v>16</v>
      </c>
      <c r="R59" s="5">
        <v>0</v>
      </c>
      <c r="S59" s="1">
        <v>9.08</v>
      </c>
      <c r="T59" s="1">
        <v>16.29</v>
      </c>
      <c r="U59" s="16">
        <f t="shared" si="21"/>
        <v>0</v>
      </c>
      <c r="V59" s="1">
        <v>0</v>
      </c>
      <c r="W59" s="12">
        <v>28586.11</v>
      </c>
      <c r="X59" s="2">
        <v>34936.58</v>
      </c>
      <c r="Y59" s="1">
        <v>43</v>
      </c>
      <c r="Z59" s="1">
        <v>62</v>
      </c>
      <c r="AA59" s="1">
        <v>46</v>
      </c>
      <c r="AB59" s="1">
        <v>36</v>
      </c>
      <c r="AC59" s="1">
        <v>196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109</v>
      </c>
      <c r="AT59" s="1">
        <v>113</v>
      </c>
      <c r="AU59" s="1">
        <v>180</v>
      </c>
      <c r="AV59" s="1">
        <v>186</v>
      </c>
      <c r="AW59" s="1">
        <v>384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35</v>
      </c>
      <c r="BD59" s="1">
        <v>85</v>
      </c>
      <c r="BE59" s="1">
        <v>115</v>
      </c>
      <c r="BF59" s="1">
        <v>51</v>
      </c>
      <c r="BG59" s="1">
        <v>391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s="1">
        <v>70277</v>
      </c>
      <c r="B60" s="1" t="s">
        <v>138</v>
      </c>
      <c r="C60" s="1">
        <v>18</v>
      </c>
      <c r="D60" s="1">
        <v>285</v>
      </c>
      <c r="E60" s="1" t="s">
        <v>64</v>
      </c>
      <c r="F60" s="1">
        <v>558</v>
      </c>
      <c r="G60" s="1" t="s">
        <v>67</v>
      </c>
      <c r="H60" s="2">
        <v>41.593600000000002</v>
      </c>
      <c r="I60" s="2">
        <v>748.6848</v>
      </c>
      <c r="J60" s="10">
        <f t="shared" si="2"/>
        <v>3743.424</v>
      </c>
      <c r="K60" s="11">
        <f t="shared" si="3"/>
        <v>5</v>
      </c>
      <c r="L60" s="1">
        <v>3.31</v>
      </c>
      <c r="M60" s="1">
        <v>-0.28000000000000003</v>
      </c>
      <c r="N60" s="20">
        <v>5</v>
      </c>
      <c r="O60" s="1"/>
      <c r="P60" s="1">
        <v>29.42</v>
      </c>
      <c r="Q60" s="1">
        <v>23.56</v>
      </c>
      <c r="R60" s="5">
        <v>0</v>
      </c>
      <c r="S60" s="1">
        <v>5.42</v>
      </c>
      <c r="T60" s="1">
        <v>3.44</v>
      </c>
      <c r="U60" s="16">
        <f t="shared" si="21"/>
        <v>0</v>
      </c>
      <c r="V60" s="1">
        <v>0</v>
      </c>
      <c r="W60" s="12">
        <v>28554.01</v>
      </c>
      <c r="X60" s="2">
        <v>20006.52</v>
      </c>
      <c r="Y60" s="1">
        <v>20</v>
      </c>
      <c r="Z60" s="1">
        <v>40</v>
      </c>
      <c r="AA60" s="1">
        <v>12</v>
      </c>
      <c r="AB60" s="1">
        <v>15</v>
      </c>
      <c r="AC60" s="1">
        <v>-5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178</v>
      </c>
      <c r="AT60" s="1">
        <v>121</v>
      </c>
      <c r="AU60" s="1">
        <v>244</v>
      </c>
      <c r="AV60" s="1">
        <v>94</v>
      </c>
      <c r="AW60" s="1">
        <v>424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57</v>
      </c>
      <c r="BD60" s="1">
        <v>32</v>
      </c>
      <c r="BE60" s="1">
        <v>10</v>
      </c>
      <c r="BF60" s="1">
        <v>29</v>
      </c>
      <c r="BG60" s="1">
        <v>62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>
      <c r="A61" s="1">
        <v>70024</v>
      </c>
      <c r="B61" s="1" t="s">
        <v>196</v>
      </c>
      <c r="C61" s="1">
        <v>20</v>
      </c>
      <c r="D61" s="1">
        <v>285</v>
      </c>
      <c r="E61" s="1" t="s">
        <v>64</v>
      </c>
      <c r="F61" s="1">
        <v>558</v>
      </c>
      <c r="G61" s="1" t="s">
        <v>67</v>
      </c>
      <c r="H61" s="2">
        <v>77.58</v>
      </c>
      <c r="I61" s="2">
        <v>1551.6</v>
      </c>
      <c r="J61" s="10">
        <f t="shared" si="2"/>
        <v>20170.8</v>
      </c>
      <c r="K61" s="11">
        <f t="shared" si="3"/>
        <v>13</v>
      </c>
      <c r="L61" s="1">
        <v>7.05</v>
      </c>
      <c r="M61" s="1">
        <v>0.7</v>
      </c>
      <c r="N61" s="20">
        <v>10</v>
      </c>
      <c r="O61" s="1"/>
      <c r="P61" s="1">
        <v>5.4</v>
      </c>
      <c r="Q61" s="1">
        <v>2.95</v>
      </c>
      <c r="R61" s="5">
        <v>3</v>
      </c>
      <c r="S61" s="1">
        <v>5.7</v>
      </c>
      <c r="T61" s="1">
        <v>8.75</v>
      </c>
      <c r="U61" s="16">
        <f t="shared" si="21"/>
        <v>0</v>
      </c>
      <c r="V61" s="1">
        <v>0</v>
      </c>
      <c r="W61" s="12">
        <v>28161.54</v>
      </c>
      <c r="X61" s="2">
        <v>19239.84</v>
      </c>
      <c r="Y61" s="1">
        <v>35</v>
      </c>
      <c r="Z61" s="1">
        <v>15</v>
      </c>
      <c r="AA61" s="1">
        <v>44</v>
      </c>
      <c r="AB61" s="1">
        <v>109</v>
      </c>
      <c r="AC61" s="1">
        <v>14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31</v>
      </c>
      <c r="AT61" s="1">
        <v>23</v>
      </c>
      <c r="AU61" s="1">
        <v>53</v>
      </c>
      <c r="AV61" s="1">
        <v>25</v>
      </c>
      <c r="AW61" s="1">
        <v>59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29</v>
      </c>
      <c r="BD61" s="1">
        <v>53</v>
      </c>
      <c r="BE61" s="1">
        <v>33</v>
      </c>
      <c r="BF61" s="1">
        <v>51</v>
      </c>
      <c r="BG61" s="1">
        <v>175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>
      <c r="A62" s="1">
        <v>70089</v>
      </c>
      <c r="B62" s="1" t="s">
        <v>122</v>
      </c>
      <c r="C62" s="1">
        <v>20</v>
      </c>
      <c r="D62" s="1">
        <v>285</v>
      </c>
      <c r="E62" s="1" t="s">
        <v>64</v>
      </c>
      <c r="F62" s="1">
        <v>558</v>
      </c>
      <c r="G62" s="1" t="s">
        <v>67</v>
      </c>
      <c r="H62" s="2">
        <v>62.962699999999998</v>
      </c>
      <c r="I62" s="2">
        <v>1259.2539999999999</v>
      </c>
      <c r="J62" s="10">
        <f t="shared" si="2"/>
        <v>0</v>
      </c>
      <c r="K62" s="11">
        <f t="shared" si="3"/>
        <v>0</v>
      </c>
      <c r="L62" s="1">
        <v>5.95</v>
      </c>
      <c r="M62" s="1">
        <v>7.05</v>
      </c>
      <c r="N62" s="16">
        <f t="shared" ref="N62:N63" si="22">MAX(0,(TRUNC((L62*0.8)-M62)))</f>
        <v>0</v>
      </c>
      <c r="O62" s="1"/>
      <c r="P62" s="1">
        <v>10.85</v>
      </c>
      <c r="Q62" s="1">
        <v>14.7</v>
      </c>
      <c r="R62" s="5">
        <v>0</v>
      </c>
      <c r="S62" s="1">
        <v>5.45</v>
      </c>
      <c r="T62" s="1">
        <v>9</v>
      </c>
      <c r="U62" s="16">
        <f t="shared" si="21"/>
        <v>0</v>
      </c>
      <c r="V62" s="1">
        <v>0</v>
      </c>
      <c r="W62" s="12">
        <v>28018.400000000001</v>
      </c>
      <c r="X62" s="2">
        <v>38722.06</v>
      </c>
      <c r="Y62" s="1">
        <v>27</v>
      </c>
      <c r="Z62" s="1">
        <v>92</v>
      </c>
      <c r="AA62" s="1">
        <v>23</v>
      </c>
      <c r="AB62" s="1">
        <v>46</v>
      </c>
      <c r="AC62" s="1">
        <v>141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43</v>
      </c>
      <c r="AT62" s="1">
        <v>60</v>
      </c>
      <c r="AU62" s="1">
        <v>85</v>
      </c>
      <c r="AV62" s="1">
        <v>118</v>
      </c>
      <c r="AW62" s="1">
        <v>294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49</v>
      </c>
      <c r="BD62" s="1">
        <v>73</v>
      </c>
      <c r="BE62" s="1">
        <v>-4</v>
      </c>
      <c r="BF62" s="1">
        <v>55</v>
      </c>
      <c r="BG62" s="1">
        <v>180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>
      <c r="A63" s="1">
        <v>70144</v>
      </c>
      <c r="B63" s="1" t="s">
        <v>177</v>
      </c>
      <c r="C63" s="1">
        <v>12</v>
      </c>
      <c r="D63" s="1">
        <v>285</v>
      </c>
      <c r="E63" s="1" t="s">
        <v>64</v>
      </c>
      <c r="F63" s="1">
        <v>567</v>
      </c>
      <c r="G63" s="1" t="s">
        <v>74</v>
      </c>
      <c r="H63" s="2">
        <v>64.44</v>
      </c>
      <c r="I63" s="2">
        <v>773.28</v>
      </c>
      <c r="J63" s="10">
        <f t="shared" si="2"/>
        <v>3866.3999999999996</v>
      </c>
      <c r="K63" s="11">
        <f t="shared" si="3"/>
        <v>5</v>
      </c>
      <c r="L63" s="1">
        <v>6.42</v>
      </c>
      <c r="M63" s="1">
        <v>12.33</v>
      </c>
      <c r="N63" s="16">
        <f t="shared" si="22"/>
        <v>0</v>
      </c>
      <c r="O63" s="1"/>
      <c r="P63" s="1">
        <v>13.67</v>
      </c>
      <c r="Q63" s="1">
        <v>6.67</v>
      </c>
      <c r="R63" s="5">
        <v>5</v>
      </c>
      <c r="S63" s="1">
        <v>14.67</v>
      </c>
      <c r="T63" s="1">
        <v>11.58</v>
      </c>
      <c r="U63" s="16">
        <f t="shared" si="21"/>
        <v>0</v>
      </c>
      <c r="V63" s="1">
        <v>0</v>
      </c>
      <c r="W63" s="12">
        <v>26871.48</v>
      </c>
      <c r="X63" s="2">
        <v>23649.48</v>
      </c>
      <c r="Y63" s="1">
        <v>20</v>
      </c>
      <c r="Z63" s="1">
        <v>28</v>
      </c>
      <c r="AA63" s="1">
        <v>11</v>
      </c>
      <c r="AB63" s="1">
        <v>64</v>
      </c>
      <c r="AC63" s="1">
        <v>148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99</v>
      </c>
      <c r="AT63" s="1">
        <v>42</v>
      </c>
      <c r="AU63" s="1">
        <v>16</v>
      </c>
      <c r="AV63" s="1">
        <v>56</v>
      </c>
      <c r="AW63" s="1">
        <v>80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43</v>
      </c>
      <c r="BD63" s="1">
        <v>67</v>
      </c>
      <c r="BE63" s="1">
        <v>55</v>
      </c>
      <c r="BF63" s="1">
        <v>89</v>
      </c>
      <c r="BG63" s="1">
        <v>139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>
      <c r="A64" s="1">
        <v>70110</v>
      </c>
      <c r="B64" s="1" t="s">
        <v>235</v>
      </c>
      <c r="C64" s="1">
        <v>18</v>
      </c>
      <c r="D64" s="1">
        <v>285</v>
      </c>
      <c r="E64" s="1" t="s">
        <v>64</v>
      </c>
      <c r="F64" s="1">
        <v>567</v>
      </c>
      <c r="G64" s="1" t="s">
        <v>74</v>
      </c>
      <c r="H64" s="2">
        <v>51.52</v>
      </c>
      <c r="I64" s="2">
        <v>927.36</v>
      </c>
      <c r="J64" s="10">
        <f t="shared" si="2"/>
        <v>9273.6</v>
      </c>
      <c r="K64" s="11">
        <f t="shared" si="3"/>
        <v>10</v>
      </c>
      <c r="L64" s="1">
        <v>11.72</v>
      </c>
      <c r="M64" s="1">
        <v>6.5</v>
      </c>
      <c r="N64" s="20">
        <v>5</v>
      </c>
      <c r="O64" s="1"/>
      <c r="P64" s="1">
        <v>7.56</v>
      </c>
      <c r="Q64" s="1">
        <v>13.78</v>
      </c>
      <c r="R64" s="5">
        <v>0</v>
      </c>
      <c r="S64" s="1">
        <v>8.31</v>
      </c>
      <c r="T64" s="1">
        <v>4.5599999999999996</v>
      </c>
      <c r="U64" s="5">
        <v>5</v>
      </c>
      <c r="V64" s="1">
        <v>0</v>
      </c>
      <c r="W64" s="12">
        <v>25579.68</v>
      </c>
      <c r="X64" s="2">
        <v>23029.439999999999</v>
      </c>
      <c r="Y64" s="1">
        <v>106</v>
      </c>
      <c r="Z64" s="1">
        <v>34</v>
      </c>
      <c r="AA64" s="1">
        <v>55</v>
      </c>
      <c r="AB64" s="1">
        <v>66</v>
      </c>
      <c r="AC64" s="1">
        <v>117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56</v>
      </c>
      <c r="AT64" s="1">
        <v>45</v>
      </c>
      <c r="AU64" s="1">
        <v>41</v>
      </c>
      <c r="AV64" s="1">
        <v>33</v>
      </c>
      <c r="AW64" s="1">
        <v>248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38</v>
      </c>
      <c r="BD64" s="1">
        <v>56</v>
      </c>
      <c r="BE64" s="1">
        <v>123</v>
      </c>
      <c r="BF64" s="1">
        <v>-79</v>
      </c>
      <c r="BG64" s="1">
        <v>82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>
      <c r="A65" s="1">
        <v>70016</v>
      </c>
      <c r="B65" s="1" t="s">
        <v>128</v>
      </c>
      <c r="C65" s="1">
        <v>5</v>
      </c>
      <c r="D65" s="1">
        <v>285</v>
      </c>
      <c r="E65" s="1" t="s">
        <v>64</v>
      </c>
      <c r="F65" s="1">
        <v>562</v>
      </c>
      <c r="G65" s="1" t="s">
        <v>65</v>
      </c>
      <c r="H65" s="2">
        <v>61.49</v>
      </c>
      <c r="I65" s="2">
        <v>307.45</v>
      </c>
      <c r="J65" s="10">
        <f t="shared" si="2"/>
        <v>0</v>
      </c>
      <c r="K65" s="11">
        <f t="shared" si="3"/>
        <v>0</v>
      </c>
      <c r="L65" s="1">
        <v>10.9</v>
      </c>
      <c r="M65" s="1">
        <v>7.6</v>
      </c>
      <c r="N65" s="5">
        <v>0</v>
      </c>
      <c r="O65" s="1"/>
      <c r="P65" s="1">
        <v>53.6</v>
      </c>
      <c r="Q65" s="1">
        <v>52.4</v>
      </c>
      <c r="R65" s="5">
        <v>0</v>
      </c>
      <c r="S65" s="1">
        <v>17.5</v>
      </c>
      <c r="T65" s="1">
        <v>13</v>
      </c>
      <c r="U65" s="5">
        <v>0</v>
      </c>
      <c r="V65" s="1">
        <v>0</v>
      </c>
      <c r="W65" s="12">
        <v>25210.9</v>
      </c>
      <c r="X65" s="2">
        <v>22443.85</v>
      </c>
      <c r="Y65" s="1">
        <v>12</v>
      </c>
      <c r="Z65" s="1">
        <v>0</v>
      </c>
      <c r="AA65" s="1">
        <v>17</v>
      </c>
      <c r="AB65" s="1">
        <v>51</v>
      </c>
      <c r="AC65" s="1">
        <v>38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111</v>
      </c>
      <c r="AT65" s="1">
        <v>23</v>
      </c>
      <c r="AU65" s="1">
        <v>101</v>
      </c>
      <c r="AV65" s="1">
        <v>89</v>
      </c>
      <c r="AW65" s="1">
        <v>262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34</v>
      </c>
      <c r="BD65" s="1">
        <v>4</v>
      </c>
      <c r="BE65" s="1">
        <v>19</v>
      </c>
      <c r="BF65" s="1">
        <v>65</v>
      </c>
      <c r="BG65" s="1">
        <v>65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s="1">
        <v>70972</v>
      </c>
      <c r="B66" s="1" t="s">
        <v>181</v>
      </c>
      <c r="C66" s="1">
        <v>20</v>
      </c>
      <c r="D66" s="1">
        <v>285</v>
      </c>
      <c r="E66" s="1" t="s">
        <v>64</v>
      </c>
      <c r="F66" s="1">
        <v>558</v>
      </c>
      <c r="G66" s="1" t="s">
        <v>67</v>
      </c>
      <c r="H66" s="2">
        <v>100.1</v>
      </c>
      <c r="I66" s="2">
        <v>2002</v>
      </c>
      <c r="J66" s="10">
        <f t="shared" si="2"/>
        <v>0</v>
      </c>
      <c r="K66" s="11">
        <f t="shared" si="3"/>
        <v>0</v>
      </c>
      <c r="L66" s="1">
        <v>4.82</v>
      </c>
      <c r="M66" s="1">
        <v>5.4</v>
      </c>
      <c r="N66" s="16">
        <f t="shared" ref="N66:N67" si="23">MAX(0,(TRUNC((L66*0.8)-M66)))</f>
        <v>0</v>
      </c>
      <c r="O66" s="1"/>
      <c r="P66" s="1">
        <v>2.7</v>
      </c>
      <c r="Q66" s="1">
        <v>3.5</v>
      </c>
      <c r="R66" s="5">
        <v>0</v>
      </c>
      <c r="S66" s="1">
        <v>4.5999999999999996</v>
      </c>
      <c r="T66" s="1">
        <v>2.0499999999999998</v>
      </c>
      <c r="U66" s="5">
        <v>0</v>
      </c>
      <c r="V66" s="1">
        <v>0</v>
      </c>
      <c r="W66" s="12">
        <v>24274.25</v>
      </c>
      <c r="X66" s="2">
        <v>21921.9</v>
      </c>
      <c r="Y66" s="1">
        <v>31</v>
      </c>
      <c r="Z66" s="1">
        <v>22</v>
      </c>
      <c r="AA66" s="1">
        <v>27</v>
      </c>
      <c r="AB66" s="1">
        <v>55</v>
      </c>
      <c r="AC66" s="1">
        <v>108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11</v>
      </c>
      <c r="AT66" s="1">
        <v>15</v>
      </c>
      <c r="AU66" s="1">
        <v>23</v>
      </c>
      <c r="AV66" s="1">
        <v>25</v>
      </c>
      <c r="AW66" s="1">
        <v>70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14</v>
      </c>
      <c r="BD66" s="1">
        <v>5</v>
      </c>
      <c r="BE66" s="1">
        <v>70</v>
      </c>
      <c r="BF66" s="1">
        <v>11</v>
      </c>
      <c r="BG66" s="1">
        <v>41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s="1">
        <v>70091</v>
      </c>
      <c r="B67" s="1" t="s">
        <v>106</v>
      </c>
      <c r="C67" s="1">
        <v>30</v>
      </c>
      <c r="D67" s="1">
        <v>285</v>
      </c>
      <c r="E67" s="1" t="s">
        <v>64</v>
      </c>
      <c r="F67" s="1">
        <v>573</v>
      </c>
      <c r="G67" s="1" t="s">
        <v>87</v>
      </c>
      <c r="H67" s="2">
        <v>29.0321</v>
      </c>
      <c r="I67" s="2">
        <v>870.96299999999997</v>
      </c>
      <c r="J67" s="10">
        <f t="shared" si="2"/>
        <v>0</v>
      </c>
      <c r="K67" s="11">
        <f t="shared" si="3"/>
        <v>0</v>
      </c>
      <c r="L67" s="1">
        <v>9.75</v>
      </c>
      <c r="M67" s="1">
        <v>21.8</v>
      </c>
      <c r="N67" s="16">
        <f t="shared" si="23"/>
        <v>0</v>
      </c>
      <c r="O67" s="1"/>
      <c r="P67" s="1">
        <v>11.95</v>
      </c>
      <c r="Q67" s="1">
        <v>13.87</v>
      </c>
      <c r="R67" s="5">
        <v>0</v>
      </c>
      <c r="S67" s="1">
        <v>5.82</v>
      </c>
      <c r="T67" s="1">
        <v>4.67</v>
      </c>
      <c r="U67" s="16">
        <f>MAX(0,(TRUNC((S67*0.8)-T67)))</f>
        <v>0</v>
      </c>
      <c r="V67" s="1">
        <v>0</v>
      </c>
      <c r="W67" s="12">
        <v>23966</v>
      </c>
      <c r="X67" s="2">
        <v>35128.839999999997</v>
      </c>
      <c r="Y67" s="1">
        <v>48</v>
      </c>
      <c r="Z67" s="1">
        <v>228</v>
      </c>
      <c r="AA67" s="1">
        <v>100</v>
      </c>
      <c r="AB67" s="1">
        <v>61</v>
      </c>
      <c r="AC67" s="1">
        <v>654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54</v>
      </c>
      <c r="AT67" s="1">
        <v>156</v>
      </c>
      <c r="AU67" s="1">
        <v>193</v>
      </c>
      <c r="AV67" s="1">
        <v>67</v>
      </c>
      <c r="AW67" s="1">
        <v>416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37</v>
      </c>
      <c r="BD67" s="1">
        <v>118</v>
      </c>
      <c r="BE67" s="1">
        <v>48</v>
      </c>
      <c r="BF67" s="1">
        <v>61</v>
      </c>
      <c r="BG67" s="1">
        <v>140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s="1">
        <v>70138</v>
      </c>
      <c r="B68" s="1" t="s">
        <v>148</v>
      </c>
      <c r="C68" s="1">
        <v>12</v>
      </c>
      <c r="D68" s="1">
        <v>285</v>
      </c>
      <c r="E68" s="1" t="s">
        <v>64</v>
      </c>
      <c r="F68" s="1">
        <v>35</v>
      </c>
      <c r="G68" s="1" t="s">
        <v>76</v>
      </c>
      <c r="H68" s="2">
        <v>73.620900000000006</v>
      </c>
      <c r="I68" s="2">
        <v>883.45079999999996</v>
      </c>
      <c r="J68" s="10">
        <f t="shared" si="2"/>
        <v>13251.761999999999</v>
      </c>
      <c r="K68" s="11">
        <f t="shared" si="3"/>
        <v>15</v>
      </c>
      <c r="L68" s="1">
        <v>6</v>
      </c>
      <c r="M68" s="1">
        <v>1.33</v>
      </c>
      <c r="N68" s="20">
        <v>5</v>
      </c>
      <c r="O68" s="1"/>
      <c r="P68" s="1">
        <v>16.04</v>
      </c>
      <c r="Q68" s="1">
        <v>10.67</v>
      </c>
      <c r="R68" s="5">
        <v>5</v>
      </c>
      <c r="S68" s="1">
        <v>5.04</v>
      </c>
      <c r="T68" s="1">
        <v>0.57999999999999996</v>
      </c>
      <c r="U68" s="5">
        <v>5</v>
      </c>
      <c r="V68" s="1">
        <v>0</v>
      </c>
      <c r="W68" s="12">
        <v>23926.79</v>
      </c>
      <c r="X68" s="2">
        <v>11116.76</v>
      </c>
      <c r="Y68" s="1">
        <v>15</v>
      </c>
      <c r="Z68" s="1">
        <v>18</v>
      </c>
      <c r="AA68" s="1">
        <v>42</v>
      </c>
      <c r="AB68" s="1">
        <v>12</v>
      </c>
      <c r="AC68" s="1">
        <v>16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55</v>
      </c>
      <c r="AT68" s="1">
        <v>50</v>
      </c>
      <c r="AU68" s="1">
        <v>78</v>
      </c>
      <c r="AV68" s="1">
        <v>69</v>
      </c>
      <c r="AW68" s="1">
        <v>128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11</v>
      </c>
      <c r="BD68" s="1">
        <v>31</v>
      </c>
      <c r="BE68" s="1">
        <v>26</v>
      </c>
      <c r="BF68" s="1">
        <v>16</v>
      </c>
      <c r="BG68" s="1">
        <v>7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s="1">
        <v>70169</v>
      </c>
      <c r="B69" s="1" t="s">
        <v>137</v>
      </c>
      <c r="C69" s="1">
        <v>15</v>
      </c>
      <c r="D69" s="1">
        <v>285</v>
      </c>
      <c r="E69" s="1" t="s">
        <v>64</v>
      </c>
      <c r="F69" s="1">
        <v>562</v>
      </c>
      <c r="G69" s="1" t="s">
        <v>65</v>
      </c>
      <c r="H69" s="2">
        <v>30.07</v>
      </c>
      <c r="I69" s="2">
        <v>451.05</v>
      </c>
      <c r="J69" s="10">
        <f t="shared" si="2"/>
        <v>2255.25</v>
      </c>
      <c r="K69" s="11">
        <f t="shared" si="3"/>
        <v>5</v>
      </c>
      <c r="L69" s="1">
        <v>9.0299999999999994</v>
      </c>
      <c r="M69" s="1">
        <v>6.8</v>
      </c>
      <c r="N69" s="16">
        <f>MAX(0,(TRUNC((L69*0.8)-M69)))</f>
        <v>0</v>
      </c>
      <c r="O69" s="1"/>
      <c r="P69" s="1">
        <v>33</v>
      </c>
      <c r="Q69" s="1">
        <v>20.53</v>
      </c>
      <c r="R69" s="5">
        <v>5</v>
      </c>
      <c r="S69" s="1">
        <v>9.43</v>
      </c>
      <c r="T69" s="1">
        <v>8.93</v>
      </c>
      <c r="U69" s="16">
        <f>MAX(0,(TRUNC((S69*0.8)-T69)))</f>
        <v>0</v>
      </c>
      <c r="V69" s="1">
        <v>0</v>
      </c>
      <c r="W69" s="12">
        <v>23214.04</v>
      </c>
      <c r="X69" s="2">
        <v>16358.08</v>
      </c>
      <c r="Y69" s="1">
        <v>51</v>
      </c>
      <c r="Z69" s="1">
        <v>47</v>
      </c>
      <c r="AA69" s="1">
        <v>12</v>
      </c>
      <c r="AB69" s="1">
        <v>98</v>
      </c>
      <c r="AC69" s="1">
        <v>102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169</v>
      </c>
      <c r="AT69" s="1">
        <v>112</v>
      </c>
      <c r="AU69" s="1">
        <v>179</v>
      </c>
      <c r="AV69" s="1">
        <v>182</v>
      </c>
      <c r="AW69" s="1">
        <v>308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53</v>
      </c>
      <c r="BD69" s="1">
        <v>36</v>
      </c>
      <c r="BE69" s="1">
        <v>55</v>
      </c>
      <c r="BF69" s="1">
        <v>31</v>
      </c>
      <c r="BG69" s="1">
        <v>134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s="1">
        <v>70093</v>
      </c>
      <c r="B70" s="1" t="s">
        <v>144</v>
      </c>
      <c r="C70" s="1">
        <v>16</v>
      </c>
      <c r="D70" s="1">
        <v>285</v>
      </c>
      <c r="E70" s="1" t="s">
        <v>64</v>
      </c>
      <c r="F70" s="1">
        <v>573</v>
      </c>
      <c r="G70" s="1" t="s">
        <v>87</v>
      </c>
      <c r="H70" s="2">
        <v>61.95</v>
      </c>
      <c r="I70" s="2">
        <v>991.2</v>
      </c>
      <c r="J70" s="10">
        <f t="shared" si="2"/>
        <v>9912</v>
      </c>
      <c r="K70" s="11">
        <f t="shared" si="3"/>
        <v>10</v>
      </c>
      <c r="L70" s="1">
        <v>5.25</v>
      </c>
      <c r="M70" s="1">
        <v>-0.75</v>
      </c>
      <c r="N70" s="21">
        <v>5</v>
      </c>
      <c r="O70" s="1"/>
      <c r="P70" s="1">
        <v>8.9700000000000006</v>
      </c>
      <c r="Q70" s="1">
        <v>10.44</v>
      </c>
      <c r="R70" s="5">
        <v>0</v>
      </c>
      <c r="S70" s="1">
        <v>8.4700000000000006</v>
      </c>
      <c r="T70" s="1">
        <v>3.56</v>
      </c>
      <c r="U70" s="5">
        <v>5</v>
      </c>
      <c r="V70" s="1">
        <v>0</v>
      </c>
      <c r="W70" s="12">
        <v>22487.85</v>
      </c>
      <c r="X70" s="2">
        <v>13133.4</v>
      </c>
      <c r="Y70" s="1">
        <v>42</v>
      </c>
      <c r="Z70" s="1">
        <v>32</v>
      </c>
      <c r="AA70" s="1">
        <v>17</v>
      </c>
      <c r="AB70" s="1">
        <v>18</v>
      </c>
      <c r="AC70" s="1">
        <v>-12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38</v>
      </c>
      <c r="AT70" s="1">
        <v>76</v>
      </c>
      <c r="AU70" s="1">
        <v>44</v>
      </c>
      <c r="AV70" s="1">
        <v>47</v>
      </c>
      <c r="AW70" s="1">
        <v>167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51</v>
      </c>
      <c r="BD70" s="1">
        <v>78</v>
      </c>
      <c r="BE70" s="1">
        <v>16</v>
      </c>
      <c r="BF70" s="1">
        <v>59</v>
      </c>
      <c r="BG70" s="1">
        <v>57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>
      <c r="A71" s="1">
        <v>70306</v>
      </c>
      <c r="B71" s="1" t="s">
        <v>204</v>
      </c>
      <c r="C71" s="1">
        <v>16</v>
      </c>
      <c r="D71" s="1">
        <v>285</v>
      </c>
      <c r="E71" s="1" t="s">
        <v>64</v>
      </c>
      <c r="F71" s="1">
        <v>558</v>
      </c>
      <c r="G71" s="1" t="s">
        <v>67</v>
      </c>
      <c r="H71" s="2">
        <v>81.209999999999994</v>
      </c>
      <c r="I71" s="2">
        <v>1299.3599999999999</v>
      </c>
      <c r="J71" s="10">
        <f t="shared" si="2"/>
        <v>0</v>
      </c>
      <c r="K71" s="11">
        <f t="shared" si="3"/>
        <v>0</v>
      </c>
      <c r="L71" s="1">
        <v>3.94</v>
      </c>
      <c r="M71" s="1">
        <v>5.25</v>
      </c>
      <c r="N71" s="16">
        <f t="shared" ref="N71:N73" si="24">MAX(0,(TRUNC((L71*0.8)-M71)))</f>
        <v>0</v>
      </c>
      <c r="O71" s="1"/>
      <c r="P71" s="1">
        <v>9.44</v>
      </c>
      <c r="Q71" s="1">
        <v>13.62</v>
      </c>
      <c r="R71" s="5">
        <v>0</v>
      </c>
      <c r="S71" s="1">
        <v>3.84</v>
      </c>
      <c r="T71" s="1">
        <v>1.75</v>
      </c>
      <c r="U71" s="5">
        <v>0</v>
      </c>
      <c r="V71" s="1">
        <v>0</v>
      </c>
      <c r="W71" s="12">
        <v>22373.360000000001</v>
      </c>
      <c r="X71" s="2">
        <v>26799.3</v>
      </c>
      <c r="Y71" s="1">
        <v>10</v>
      </c>
      <c r="Z71" s="1">
        <v>21</v>
      </c>
      <c r="AA71" s="1">
        <v>20</v>
      </c>
      <c r="AB71" s="1">
        <v>45</v>
      </c>
      <c r="AC71" s="1">
        <v>84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14</v>
      </c>
      <c r="AT71" s="1">
        <v>94</v>
      </c>
      <c r="AU71" s="1">
        <v>76</v>
      </c>
      <c r="AV71" s="1">
        <v>28</v>
      </c>
      <c r="AW71" s="1">
        <v>218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36</v>
      </c>
      <c r="BD71" s="1">
        <v>6</v>
      </c>
      <c r="BE71" s="1">
        <v>11</v>
      </c>
      <c r="BF71" s="1">
        <v>23</v>
      </c>
      <c r="BG71" s="1">
        <v>28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s="1">
        <v>70128</v>
      </c>
      <c r="B72" s="1" t="s">
        <v>134</v>
      </c>
      <c r="C72" s="1">
        <v>20</v>
      </c>
      <c r="D72" s="1">
        <v>285</v>
      </c>
      <c r="E72" s="1" t="s">
        <v>64</v>
      </c>
      <c r="F72" s="1">
        <v>573</v>
      </c>
      <c r="G72" s="1" t="s">
        <v>87</v>
      </c>
      <c r="H72" s="2">
        <v>50.367400000000004</v>
      </c>
      <c r="I72" s="2">
        <v>1007.348</v>
      </c>
      <c r="J72" s="10">
        <f t="shared" si="2"/>
        <v>2014.6959999999999</v>
      </c>
      <c r="K72" s="11">
        <f t="shared" si="3"/>
        <v>2</v>
      </c>
      <c r="L72" s="1">
        <v>9.57</v>
      </c>
      <c r="M72" s="1">
        <v>5.3</v>
      </c>
      <c r="N72" s="27">
        <f t="shared" si="24"/>
        <v>2</v>
      </c>
      <c r="O72" s="1"/>
      <c r="P72" s="1">
        <v>9.2200000000000006</v>
      </c>
      <c r="Q72" s="1">
        <v>11.75</v>
      </c>
      <c r="R72" s="5">
        <v>0</v>
      </c>
      <c r="S72" s="1">
        <v>3.28</v>
      </c>
      <c r="T72" s="1">
        <v>3.9</v>
      </c>
      <c r="U72" s="16">
        <f t="shared" ref="U72:U73" si="25">MAX(0,(TRUNC((S72*0.8)-T72)))</f>
        <v>0</v>
      </c>
      <c r="V72" s="1">
        <v>0</v>
      </c>
      <c r="W72" s="12">
        <v>22237.21</v>
      </c>
      <c r="X72" s="2">
        <v>21103.94</v>
      </c>
      <c r="Y72" s="1">
        <v>71</v>
      </c>
      <c r="Z72" s="1">
        <v>31</v>
      </c>
      <c r="AA72" s="1">
        <v>76</v>
      </c>
      <c r="AB72" s="1">
        <v>58</v>
      </c>
      <c r="AC72" s="1">
        <v>106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29</v>
      </c>
      <c r="AT72" s="1">
        <v>97</v>
      </c>
      <c r="AU72" s="1">
        <v>72</v>
      </c>
      <c r="AV72" s="1">
        <v>70</v>
      </c>
      <c r="AW72" s="1">
        <v>235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19</v>
      </c>
      <c r="BD72" s="1">
        <v>19</v>
      </c>
      <c r="BE72" s="1">
        <v>32</v>
      </c>
      <c r="BF72" s="1">
        <v>10</v>
      </c>
      <c r="BG72" s="1">
        <v>78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>
      <c r="A73" s="1">
        <v>70406</v>
      </c>
      <c r="B73" s="1" t="s">
        <v>180</v>
      </c>
      <c r="C73" s="1">
        <v>20</v>
      </c>
      <c r="D73" s="1">
        <v>285</v>
      </c>
      <c r="E73" s="1" t="s">
        <v>64</v>
      </c>
      <c r="F73" s="1">
        <v>562</v>
      </c>
      <c r="G73" s="1" t="s">
        <v>65</v>
      </c>
      <c r="H73" s="2">
        <v>68.760000000000005</v>
      </c>
      <c r="I73" s="2">
        <v>1375.2</v>
      </c>
      <c r="J73" s="10">
        <f t="shared" si="2"/>
        <v>6876</v>
      </c>
      <c r="K73" s="11">
        <f t="shared" si="3"/>
        <v>5</v>
      </c>
      <c r="L73" s="1">
        <v>1.35</v>
      </c>
      <c r="M73" s="1">
        <v>0.6</v>
      </c>
      <c r="N73" s="16">
        <f t="shared" si="24"/>
        <v>0</v>
      </c>
      <c r="O73" s="1"/>
      <c r="P73" s="1">
        <v>11.85</v>
      </c>
      <c r="Q73" s="1">
        <v>4.5</v>
      </c>
      <c r="R73" s="5">
        <v>5</v>
      </c>
      <c r="S73" s="1">
        <v>2.95</v>
      </c>
      <c r="T73" s="1">
        <v>5.3</v>
      </c>
      <c r="U73" s="16">
        <f t="shared" si="25"/>
        <v>0</v>
      </c>
      <c r="V73" s="1">
        <v>0</v>
      </c>
      <c r="W73" s="12">
        <v>22209.48</v>
      </c>
      <c r="X73" s="2">
        <v>14302.08</v>
      </c>
      <c r="Y73" s="1">
        <v>13</v>
      </c>
      <c r="Z73" s="1">
        <v>8</v>
      </c>
      <c r="AA73" s="1">
        <v>7</v>
      </c>
      <c r="AB73" s="1">
        <v>6</v>
      </c>
      <c r="AC73" s="1">
        <v>12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78</v>
      </c>
      <c r="AT73" s="1">
        <v>34</v>
      </c>
      <c r="AU73" s="1">
        <v>93</v>
      </c>
      <c r="AV73" s="1">
        <v>98</v>
      </c>
      <c r="AW73" s="1">
        <v>90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7</v>
      </c>
      <c r="BD73" s="1">
        <v>6</v>
      </c>
      <c r="BE73" s="1">
        <v>45</v>
      </c>
      <c r="BF73" s="1">
        <v>8</v>
      </c>
      <c r="BG73" s="1">
        <v>106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s="1">
        <v>70129</v>
      </c>
      <c r="B74" s="1" t="s">
        <v>142</v>
      </c>
      <c r="C74" s="1">
        <v>16</v>
      </c>
      <c r="D74" s="1">
        <v>285</v>
      </c>
      <c r="E74" s="1" t="s">
        <v>64</v>
      </c>
      <c r="F74" s="1">
        <v>558</v>
      </c>
      <c r="G74" s="1" t="s">
        <v>67</v>
      </c>
      <c r="H74" s="2">
        <v>46.414499999999997</v>
      </c>
      <c r="I74" s="2">
        <v>742.63199999999995</v>
      </c>
      <c r="J74" s="10">
        <f t="shared" si="2"/>
        <v>7426.32</v>
      </c>
      <c r="K74" s="11">
        <f t="shared" si="3"/>
        <v>10</v>
      </c>
      <c r="L74" s="1">
        <v>6.5</v>
      </c>
      <c r="M74" s="1">
        <v>3.31</v>
      </c>
      <c r="N74" s="5">
        <v>0</v>
      </c>
      <c r="O74" s="1"/>
      <c r="P74" s="1">
        <v>13.66</v>
      </c>
      <c r="Q74" s="1">
        <v>6.56</v>
      </c>
      <c r="R74" s="5">
        <v>5</v>
      </c>
      <c r="S74" s="1">
        <v>9.0299999999999994</v>
      </c>
      <c r="T74" s="1">
        <v>3.5</v>
      </c>
      <c r="U74" s="5">
        <v>5</v>
      </c>
      <c r="V74" s="1">
        <v>0</v>
      </c>
      <c r="W74" s="12">
        <v>21675.57</v>
      </c>
      <c r="X74" s="2">
        <v>9932.7000000000007</v>
      </c>
      <c r="Y74" s="1">
        <v>15</v>
      </c>
      <c r="Z74" s="1">
        <v>50</v>
      </c>
      <c r="AA74" s="1">
        <v>37</v>
      </c>
      <c r="AB74" s="1">
        <v>54</v>
      </c>
      <c r="AC74" s="1">
        <v>53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80</v>
      </c>
      <c r="AT74" s="1">
        <v>96</v>
      </c>
      <c r="AU74" s="1">
        <v>23</v>
      </c>
      <c r="AV74" s="1">
        <v>135</v>
      </c>
      <c r="AW74" s="1">
        <v>105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44</v>
      </c>
      <c r="BD74" s="1">
        <v>40</v>
      </c>
      <c r="BE74" s="1">
        <v>57</v>
      </c>
      <c r="BF74" s="1">
        <v>47</v>
      </c>
      <c r="BG74" s="1">
        <v>56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s="1">
        <v>70047</v>
      </c>
      <c r="B75" s="1" t="s">
        <v>200</v>
      </c>
      <c r="C75" s="1">
        <v>16</v>
      </c>
      <c r="D75" s="1">
        <v>285</v>
      </c>
      <c r="E75" s="1" t="s">
        <v>64</v>
      </c>
      <c r="F75" s="1">
        <v>387</v>
      </c>
      <c r="G75" s="1" t="s">
        <v>94</v>
      </c>
      <c r="H75" s="2">
        <v>43.950699999999998</v>
      </c>
      <c r="I75" s="2">
        <v>703.21119999999996</v>
      </c>
      <c r="J75" s="10">
        <f t="shared" si="2"/>
        <v>3516.0559999999996</v>
      </c>
      <c r="K75" s="11">
        <f t="shared" si="3"/>
        <v>5</v>
      </c>
      <c r="L75" s="1">
        <v>8.75</v>
      </c>
      <c r="M75" s="1">
        <v>3.12</v>
      </c>
      <c r="N75" s="21">
        <v>5</v>
      </c>
      <c r="O75" s="1"/>
      <c r="P75" s="1">
        <v>20.91</v>
      </c>
      <c r="Q75" s="1">
        <v>17</v>
      </c>
      <c r="R75" s="5">
        <v>0</v>
      </c>
      <c r="S75" s="1">
        <v>0</v>
      </c>
      <c r="T75" s="1">
        <v>1.1200000000000001</v>
      </c>
      <c r="U75" s="16">
        <f t="shared" ref="U75:U76" si="26">MAX(0,(TRUNC((S75*0.8)-T75)))</f>
        <v>0</v>
      </c>
      <c r="V75" s="1">
        <v>0</v>
      </c>
      <c r="W75" s="12">
        <v>20854.61</v>
      </c>
      <c r="X75" s="2">
        <v>14943.24</v>
      </c>
      <c r="Y75" s="1">
        <v>24</v>
      </c>
      <c r="Z75" s="1">
        <v>48</v>
      </c>
      <c r="AA75" s="1">
        <v>56</v>
      </c>
      <c r="AB75" s="1">
        <v>72</v>
      </c>
      <c r="AC75" s="1">
        <v>50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66</v>
      </c>
      <c r="AT75" s="1">
        <v>170</v>
      </c>
      <c r="AU75" s="1">
        <v>120</v>
      </c>
      <c r="AV75" s="1">
        <v>127</v>
      </c>
      <c r="AW75" s="1">
        <v>272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18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s="1">
        <v>70229</v>
      </c>
      <c r="B76" s="1" t="s">
        <v>199</v>
      </c>
      <c r="C76" s="1">
        <v>3</v>
      </c>
      <c r="D76" s="1">
        <v>285</v>
      </c>
      <c r="E76" s="1" t="s">
        <v>64</v>
      </c>
      <c r="F76" s="1">
        <v>567</v>
      </c>
      <c r="G76" s="1" t="s">
        <v>74</v>
      </c>
      <c r="H76" s="2">
        <v>298.38170000000002</v>
      </c>
      <c r="I76" s="2">
        <v>895.14509999999996</v>
      </c>
      <c r="J76" s="10">
        <f t="shared" si="2"/>
        <v>4475.7254999999996</v>
      </c>
      <c r="K76" s="11">
        <f t="shared" si="3"/>
        <v>5</v>
      </c>
      <c r="L76" s="1">
        <v>11.5</v>
      </c>
      <c r="M76" s="1">
        <v>4.67</v>
      </c>
      <c r="N76" s="20">
        <v>5</v>
      </c>
      <c r="O76" s="1"/>
      <c r="P76" s="1">
        <v>8.33</v>
      </c>
      <c r="Q76" s="1">
        <v>6.67</v>
      </c>
      <c r="R76" s="5">
        <v>0</v>
      </c>
      <c r="S76" s="1">
        <v>2.17</v>
      </c>
      <c r="T76" s="1">
        <v>6.33</v>
      </c>
      <c r="U76" s="16">
        <f t="shared" si="26"/>
        <v>0</v>
      </c>
      <c r="V76" s="1">
        <v>0</v>
      </c>
      <c r="W76" s="12">
        <v>19693.189999999999</v>
      </c>
      <c r="X76" s="2">
        <v>15814.23</v>
      </c>
      <c r="Y76" s="1">
        <v>12</v>
      </c>
      <c r="Z76" s="1">
        <v>2</v>
      </c>
      <c r="AA76" s="1">
        <v>16</v>
      </c>
      <c r="AB76" s="1">
        <v>11</v>
      </c>
      <c r="AC76" s="1">
        <v>14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9</v>
      </c>
      <c r="AT76" s="1">
        <v>10</v>
      </c>
      <c r="AU76" s="1">
        <v>8</v>
      </c>
      <c r="AV76" s="1">
        <v>6</v>
      </c>
      <c r="AW76" s="1">
        <v>20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5</v>
      </c>
      <c r="BE76" s="1">
        <v>0</v>
      </c>
      <c r="BF76" s="1">
        <v>6</v>
      </c>
      <c r="BG76" s="1">
        <v>19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s="1">
        <v>70233</v>
      </c>
      <c r="B77" s="1" t="s">
        <v>216</v>
      </c>
      <c r="C77" s="1">
        <v>12</v>
      </c>
      <c r="D77" s="1">
        <v>285</v>
      </c>
      <c r="E77" s="1" t="s">
        <v>64</v>
      </c>
      <c r="F77" s="1">
        <v>557</v>
      </c>
      <c r="G77" s="1" t="s">
        <v>69</v>
      </c>
      <c r="H77" s="2">
        <v>77.78</v>
      </c>
      <c r="I77" s="2">
        <v>933.36</v>
      </c>
      <c r="J77" s="10">
        <f t="shared" si="2"/>
        <v>23334</v>
      </c>
      <c r="K77" s="11">
        <f t="shared" si="3"/>
        <v>25</v>
      </c>
      <c r="L77" s="1">
        <v>6.88</v>
      </c>
      <c r="M77" s="1">
        <v>0.08</v>
      </c>
      <c r="N77" s="20">
        <v>10</v>
      </c>
      <c r="O77" s="1"/>
      <c r="P77" s="1">
        <v>7.58</v>
      </c>
      <c r="Q77" s="1">
        <v>0</v>
      </c>
      <c r="R77" s="5">
        <v>5</v>
      </c>
      <c r="S77" s="1">
        <v>6.46</v>
      </c>
      <c r="T77" s="1">
        <v>0.67</v>
      </c>
      <c r="U77" s="5">
        <v>10</v>
      </c>
      <c r="V77" s="1">
        <v>0</v>
      </c>
      <c r="W77" s="12">
        <v>19522.78</v>
      </c>
      <c r="X77" s="2">
        <v>700.02</v>
      </c>
      <c r="Y77" s="1">
        <v>22</v>
      </c>
      <c r="Z77" s="1">
        <v>38</v>
      </c>
      <c r="AA77" s="1">
        <v>31</v>
      </c>
      <c r="AB77" s="1">
        <v>21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27</v>
      </c>
      <c r="AT77" s="1">
        <v>65</v>
      </c>
      <c r="AU77" s="1">
        <v>21</v>
      </c>
      <c r="AV77" s="1">
        <v>21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5</v>
      </c>
      <c r="BD77" s="1">
        <v>130</v>
      </c>
      <c r="BE77" s="1">
        <v>7</v>
      </c>
      <c r="BF77" s="1">
        <v>1</v>
      </c>
      <c r="BG77" s="1">
        <v>8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>
      <c r="A78" s="1">
        <v>70364</v>
      </c>
      <c r="B78" s="1" t="s">
        <v>212</v>
      </c>
      <c r="C78" s="1">
        <v>10</v>
      </c>
      <c r="D78" s="1">
        <v>285</v>
      </c>
      <c r="E78" s="1" t="s">
        <v>64</v>
      </c>
      <c r="F78" s="1">
        <v>285</v>
      </c>
      <c r="G78" s="1" t="s">
        <v>64</v>
      </c>
      <c r="H78" s="2">
        <v>125.14</v>
      </c>
      <c r="I78" s="2">
        <v>1251.4000000000001</v>
      </c>
      <c r="J78" s="10">
        <f t="shared" si="2"/>
        <v>0</v>
      </c>
      <c r="K78" s="11">
        <f t="shared" si="3"/>
        <v>0</v>
      </c>
      <c r="L78" s="1">
        <v>1.4</v>
      </c>
      <c r="M78" s="1">
        <v>1.5</v>
      </c>
      <c r="N78" s="16">
        <f t="shared" ref="N78:N79" si="27">MAX(0,(TRUNC((L78*0.8)-M78)))</f>
        <v>0</v>
      </c>
      <c r="O78" s="1"/>
      <c r="P78" s="1">
        <v>11.75</v>
      </c>
      <c r="Q78" s="1">
        <v>8.6999999999999993</v>
      </c>
      <c r="R78" s="5">
        <v>0</v>
      </c>
      <c r="S78" s="1">
        <v>1.65</v>
      </c>
      <c r="T78" s="1">
        <v>8.6999999999999993</v>
      </c>
      <c r="U78" s="16">
        <f>MAX(0,(TRUNC((S78*0.8)-T78)))</f>
        <v>0</v>
      </c>
      <c r="V78" s="1">
        <v>0</v>
      </c>
      <c r="W78" s="12">
        <v>18520.72</v>
      </c>
      <c r="X78" s="2">
        <v>23651.46</v>
      </c>
      <c r="Y78" s="1">
        <v>4</v>
      </c>
      <c r="Z78" s="1">
        <v>15</v>
      </c>
      <c r="AA78" s="1">
        <v>0</v>
      </c>
      <c r="AB78" s="1">
        <v>5</v>
      </c>
      <c r="AC78" s="1">
        <v>15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12</v>
      </c>
      <c r="AT78" s="1">
        <v>24</v>
      </c>
      <c r="AU78" s="1">
        <v>82</v>
      </c>
      <c r="AV78" s="1">
        <v>23</v>
      </c>
      <c r="AW78" s="1">
        <v>87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12</v>
      </c>
      <c r="BD78" s="1">
        <v>1</v>
      </c>
      <c r="BE78" s="1">
        <v>3</v>
      </c>
      <c r="BF78" s="1">
        <v>2</v>
      </c>
      <c r="BG78" s="1">
        <v>87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>
      <c r="A79" s="1">
        <v>70130</v>
      </c>
      <c r="B79" s="1" t="s">
        <v>163</v>
      </c>
      <c r="C79" s="1">
        <v>24</v>
      </c>
      <c r="D79" s="1">
        <v>285</v>
      </c>
      <c r="E79" s="1" t="s">
        <v>64</v>
      </c>
      <c r="F79" s="1">
        <v>974</v>
      </c>
      <c r="G79" s="1" t="s">
        <v>110</v>
      </c>
      <c r="H79" s="2">
        <v>31.439900000000002</v>
      </c>
      <c r="I79" s="2">
        <v>754.55759999999998</v>
      </c>
      <c r="J79" s="10">
        <f t="shared" si="2"/>
        <v>0</v>
      </c>
      <c r="K79" s="11">
        <f t="shared" si="3"/>
        <v>0</v>
      </c>
      <c r="L79" s="1">
        <v>4.5599999999999996</v>
      </c>
      <c r="M79" s="1">
        <v>2.92</v>
      </c>
      <c r="N79" s="16">
        <f t="shared" si="27"/>
        <v>0</v>
      </c>
      <c r="O79" s="1"/>
      <c r="P79" s="1">
        <v>13.83</v>
      </c>
      <c r="Q79" s="1">
        <v>12.75</v>
      </c>
      <c r="R79" s="5">
        <v>0</v>
      </c>
      <c r="S79" s="1">
        <v>5.79</v>
      </c>
      <c r="T79" s="1">
        <v>3.08</v>
      </c>
      <c r="U79" s="5">
        <v>0</v>
      </c>
      <c r="V79" s="1">
        <v>0</v>
      </c>
      <c r="W79" s="12">
        <v>18250.86</v>
      </c>
      <c r="X79" s="2">
        <v>14147.96</v>
      </c>
      <c r="Y79" s="1">
        <v>30</v>
      </c>
      <c r="Z79" s="1">
        <v>45</v>
      </c>
      <c r="AA79" s="1">
        <v>35</v>
      </c>
      <c r="AB79" s="1">
        <v>44</v>
      </c>
      <c r="AC79" s="1">
        <v>70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95</v>
      </c>
      <c r="AT79" s="1">
        <v>128</v>
      </c>
      <c r="AU79" s="1">
        <v>119</v>
      </c>
      <c r="AV79" s="1">
        <v>108</v>
      </c>
      <c r="AW79" s="1">
        <v>306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35</v>
      </c>
      <c r="BD79" s="1">
        <v>69</v>
      </c>
      <c r="BE79" s="1">
        <v>48</v>
      </c>
      <c r="BF79" s="1">
        <v>43</v>
      </c>
      <c r="BG79" s="1">
        <v>74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>
      <c r="A80" s="1">
        <v>70161</v>
      </c>
      <c r="B80" s="1" t="s">
        <v>289</v>
      </c>
      <c r="C80" s="1">
        <v>16</v>
      </c>
      <c r="D80" s="1">
        <v>285</v>
      </c>
      <c r="E80" s="1" t="s">
        <v>64</v>
      </c>
      <c r="F80" s="1">
        <v>567</v>
      </c>
      <c r="G80" s="1" t="s">
        <v>74</v>
      </c>
      <c r="H80" s="2">
        <v>54.11</v>
      </c>
      <c r="I80" s="2">
        <v>865.76</v>
      </c>
      <c r="J80" s="10">
        <f t="shared" si="2"/>
        <v>12986.4</v>
      </c>
      <c r="K80" s="11">
        <f t="shared" si="3"/>
        <v>15</v>
      </c>
      <c r="L80" s="1">
        <v>4.53</v>
      </c>
      <c r="M80" s="1">
        <v>2.5</v>
      </c>
      <c r="N80" s="20">
        <v>5</v>
      </c>
      <c r="O80" s="1"/>
      <c r="P80" s="1">
        <v>13.97</v>
      </c>
      <c r="Q80" s="1">
        <v>3.88</v>
      </c>
      <c r="R80" s="5">
        <v>10</v>
      </c>
      <c r="S80" s="1">
        <v>0.31</v>
      </c>
      <c r="T80" s="1">
        <v>3.44</v>
      </c>
      <c r="U80" s="16">
        <f t="shared" ref="U80:U87" si="28">MAX(0,(TRUNC((S80*0.8)-T80)))</f>
        <v>0</v>
      </c>
      <c r="V80" s="1">
        <v>0</v>
      </c>
      <c r="W80" s="12">
        <v>16287.11</v>
      </c>
      <c r="X80" s="2">
        <v>8495.27</v>
      </c>
      <c r="Y80" s="1">
        <v>22</v>
      </c>
      <c r="Z80" s="1">
        <v>38</v>
      </c>
      <c r="AA80" s="1">
        <v>15</v>
      </c>
      <c r="AB80" s="1">
        <v>33</v>
      </c>
      <c r="AC80" s="1">
        <v>40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129</v>
      </c>
      <c r="AT80" s="1">
        <v>60</v>
      </c>
      <c r="AU80" s="1">
        <v>49</v>
      </c>
      <c r="AV80" s="1">
        <v>31</v>
      </c>
      <c r="AW80" s="1">
        <v>62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1</v>
      </c>
      <c r="BD80" s="1">
        <v>3</v>
      </c>
      <c r="BE80" s="1">
        <v>1</v>
      </c>
      <c r="BF80" s="1">
        <v>3</v>
      </c>
      <c r="BG80" s="1">
        <v>55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>
      <c r="A81" s="1">
        <v>75000</v>
      </c>
      <c r="B81" s="1" t="s">
        <v>156</v>
      </c>
      <c r="C81" s="1">
        <v>25</v>
      </c>
      <c r="D81" s="1">
        <v>285</v>
      </c>
      <c r="E81" s="1" t="s">
        <v>64</v>
      </c>
      <c r="F81" s="1">
        <v>285</v>
      </c>
      <c r="G81" s="1" t="s">
        <v>64</v>
      </c>
      <c r="H81" s="2">
        <v>31.3019</v>
      </c>
      <c r="I81" s="2">
        <v>782.54750000000001</v>
      </c>
      <c r="J81" s="10">
        <f t="shared" si="2"/>
        <v>0</v>
      </c>
      <c r="K81" s="11">
        <f t="shared" si="3"/>
        <v>0</v>
      </c>
      <c r="L81" s="1">
        <v>5.56</v>
      </c>
      <c r="M81" s="1">
        <v>7.32</v>
      </c>
      <c r="N81" s="16">
        <f>MAX(0,(TRUNC((L81*0.8)-M81)))</f>
        <v>0</v>
      </c>
      <c r="O81" s="1"/>
      <c r="P81" s="1">
        <v>9.6199999999999992</v>
      </c>
      <c r="Q81" s="1">
        <v>8.8000000000000007</v>
      </c>
      <c r="R81" s="5">
        <v>0</v>
      </c>
      <c r="S81" s="1">
        <v>5.5</v>
      </c>
      <c r="T81" s="1">
        <v>6.88</v>
      </c>
      <c r="U81" s="16">
        <f t="shared" si="28"/>
        <v>0</v>
      </c>
      <c r="V81" s="1">
        <v>0</v>
      </c>
      <c r="W81" s="12">
        <v>16183.08</v>
      </c>
      <c r="X81" s="2">
        <v>17998.59</v>
      </c>
      <c r="Y81" s="1">
        <v>7</v>
      </c>
      <c r="Z81" s="1">
        <v>57</v>
      </c>
      <c r="AA81" s="1">
        <v>87</v>
      </c>
      <c r="AB81" s="1">
        <v>33</v>
      </c>
      <c r="AC81" s="1">
        <v>183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64</v>
      </c>
      <c r="AT81" s="1">
        <v>101</v>
      </c>
      <c r="AU81" s="1">
        <v>90</v>
      </c>
      <c r="AV81" s="1">
        <v>72</v>
      </c>
      <c r="AW81" s="1">
        <v>220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53</v>
      </c>
      <c r="BD81" s="1">
        <v>3</v>
      </c>
      <c r="BE81" s="1">
        <v>63</v>
      </c>
      <c r="BF81" s="1">
        <v>40</v>
      </c>
      <c r="BG81" s="1">
        <v>172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>
      <c r="A82" s="1">
        <v>70256</v>
      </c>
      <c r="B82" s="1" t="s">
        <v>192</v>
      </c>
      <c r="C82" s="1">
        <v>25</v>
      </c>
      <c r="D82" s="1">
        <v>285</v>
      </c>
      <c r="E82" s="1" t="s">
        <v>64</v>
      </c>
      <c r="F82" s="1">
        <v>35</v>
      </c>
      <c r="G82" s="1" t="s">
        <v>76</v>
      </c>
      <c r="H82" s="2">
        <v>35.67</v>
      </c>
      <c r="I82" s="2">
        <v>891.75</v>
      </c>
      <c r="J82" s="10">
        <f t="shared" si="2"/>
        <v>8917.5</v>
      </c>
      <c r="K82" s="11">
        <f t="shared" si="3"/>
        <v>10</v>
      </c>
      <c r="L82" s="1">
        <v>7.16</v>
      </c>
      <c r="M82" s="1">
        <v>2.8</v>
      </c>
      <c r="N82" s="21">
        <v>5</v>
      </c>
      <c r="O82" s="1"/>
      <c r="P82" s="1">
        <v>8.5399999999999991</v>
      </c>
      <c r="Q82" s="1">
        <v>3.44</v>
      </c>
      <c r="R82" s="5">
        <v>5</v>
      </c>
      <c r="S82" s="1">
        <v>1.98</v>
      </c>
      <c r="T82" s="1">
        <v>2.84</v>
      </c>
      <c r="U82" s="16">
        <f t="shared" si="28"/>
        <v>0</v>
      </c>
      <c r="V82" s="1">
        <v>0</v>
      </c>
      <c r="W82" s="12">
        <v>15766.14</v>
      </c>
      <c r="X82" s="2">
        <v>8097.09</v>
      </c>
      <c r="Y82" s="1">
        <v>39</v>
      </c>
      <c r="Z82" s="1">
        <v>83</v>
      </c>
      <c r="AA82" s="1">
        <v>72</v>
      </c>
      <c r="AB82" s="1">
        <v>53</v>
      </c>
      <c r="AC82" s="1">
        <v>70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70</v>
      </c>
      <c r="AT82" s="1">
        <v>63</v>
      </c>
      <c r="AU82" s="1">
        <v>85</v>
      </c>
      <c r="AV82" s="1">
        <v>54</v>
      </c>
      <c r="AW82" s="1">
        <v>86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5</v>
      </c>
      <c r="BD82" s="1">
        <v>44</v>
      </c>
      <c r="BE82" s="1">
        <v>13</v>
      </c>
      <c r="BF82" s="1">
        <v>19</v>
      </c>
      <c r="BG82" s="1">
        <v>71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s="1">
        <v>70040</v>
      </c>
      <c r="B83" s="1" t="s">
        <v>121</v>
      </c>
      <c r="C83" s="1">
        <v>25</v>
      </c>
      <c r="D83" s="1">
        <v>285</v>
      </c>
      <c r="E83" s="1" t="s">
        <v>64</v>
      </c>
      <c r="F83" s="1">
        <v>35</v>
      </c>
      <c r="G83" s="1" t="s">
        <v>76</v>
      </c>
      <c r="H83" s="2">
        <v>42.5</v>
      </c>
      <c r="I83" s="2">
        <v>1062.5</v>
      </c>
      <c r="J83" s="10">
        <f t="shared" si="2"/>
        <v>5312.5</v>
      </c>
      <c r="K83" s="11">
        <f t="shared" si="3"/>
        <v>5</v>
      </c>
      <c r="L83" s="1">
        <v>1.72</v>
      </c>
      <c r="M83" s="1">
        <v>0.08</v>
      </c>
      <c r="N83" s="5">
        <v>0</v>
      </c>
      <c r="O83" s="1" t="s">
        <v>2289</v>
      </c>
      <c r="P83" s="1">
        <v>12.92</v>
      </c>
      <c r="Q83" s="1">
        <v>4.5599999999999996</v>
      </c>
      <c r="R83" s="5">
        <v>5</v>
      </c>
      <c r="S83" s="1">
        <v>0.1</v>
      </c>
      <c r="T83" s="1">
        <v>5.24</v>
      </c>
      <c r="U83" s="16">
        <f t="shared" si="28"/>
        <v>0</v>
      </c>
      <c r="V83" s="1">
        <v>0</v>
      </c>
      <c r="W83" s="12">
        <v>15661.25</v>
      </c>
      <c r="X83" s="2">
        <v>10497.5</v>
      </c>
      <c r="Y83" s="1">
        <v>31</v>
      </c>
      <c r="Z83" s="1">
        <v>16</v>
      </c>
      <c r="AA83" s="1">
        <v>0</v>
      </c>
      <c r="AB83" s="1">
        <v>8</v>
      </c>
      <c r="AC83" s="1">
        <v>2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126</v>
      </c>
      <c r="AT83" s="1">
        <v>118</v>
      </c>
      <c r="AU83" s="1">
        <v>114</v>
      </c>
      <c r="AV83" s="1">
        <v>48</v>
      </c>
      <c r="AW83" s="1">
        <v>114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57</v>
      </c>
      <c r="BD83" s="1">
        <v>14</v>
      </c>
      <c r="BE83" s="1">
        <v>-66</v>
      </c>
      <c r="BF83" s="1">
        <v>9</v>
      </c>
      <c r="BG83" s="1">
        <v>131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s="1">
        <v>70085</v>
      </c>
      <c r="B84" s="1" t="s">
        <v>153</v>
      </c>
      <c r="C84" s="1">
        <v>12</v>
      </c>
      <c r="D84" s="1">
        <v>285</v>
      </c>
      <c r="E84" s="1" t="s">
        <v>64</v>
      </c>
      <c r="F84" s="1">
        <v>573</v>
      </c>
      <c r="G84" s="1" t="s">
        <v>87</v>
      </c>
      <c r="H84" s="2">
        <v>77.58</v>
      </c>
      <c r="I84" s="2">
        <v>930.96</v>
      </c>
      <c r="J84" s="10">
        <f t="shared" si="2"/>
        <v>0</v>
      </c>
      <c r="K84" s="11">
        <f t="shared" si="3"/>
        <v>0</v>
      </c>
      <c r="L84" s="1">
        <v>1.17</v>
      </c>
      <c r="M84" s="1">
        <v>2.83</v>
      </c>
      <c r="N84" s="16">
        <f t="shared" ref="N84:N85" si="29">MAX(0,(TRUNC((L84*0.8)-M84)))</f>
        <v>0</v>
      </c>
      <c r="O84" s="1"/>
      <c r="P84" s="1">
        <v>9.8800000000000008</v>
      </c>
      <c r="Q84" s="1">
        <v>9.83</v>
      </c>
      <c r="R84" s="5">
        <v>0</v>
      </c>
      <c r="S84" s="1">
        <v>5.5</v>
      </c>
      <c r="T84" s="1">
        <v>4</v>
      </c>
      <c r="U84" s="16">
        <f t="shared" si="28"/>
        <v>0</v>
      </c>
      <c r="V84" s="1">
        <v>0</v>
      </c>
      <c r="W84" s="12">
        <v>15399.63</v>
      </c>
      <c r="X84" s="2">
        <v>15516</v>
      </c>
      <c r="Y84" s="1">
        <v>3</v>
      </c>
      <c r="Z84" s="1">
        <v>5</v>
      </c>
      <c r="AA84" s="1">
        <v>8</v>
      </c>
      <c r="AB84" s="1">
        <v>1</v>
      </c>
      <c r="AC84" s="1">
        <v>34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31</v>
      </c>
      <c r="AT84" s="1">
        <v>69</v>
      </c>
      <c r="AU84" s="1">
        <v>34</v>
      </c>
      <c r="AV84" s="1">
        <v>38</v>
      </c>
      <c r="AW84" s="1">
        <v>118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10</v>
      </c>
      <c r="BD84" s="1">
        <v>63</v>
      </c>
      <c r="BE84" s="1">
        <v>13</v>
      </c>
      <c r="BF84" s="1">
        <v>23</v>
      </c>
      <c r="BG84" s="1">
        <v>48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s="1">
        <v>70245</v>
      </c>
      <c r="B85" s="1" t="s">
        <v>217</v>
      </c>
      <c r="C85" s="1">
        <v>8</v>
      </c>
      <c r="D85" s="1">
        <v>285</v>
      </c>
      <c r="E85" s="1" t="s">
        <v>64</v>
      </c>
      <c r="F85" s="1">
        <v>387</v>
      </c>
      <c r="G85" s="1" t="s">
        <v>94</v>
      </c>
      <c r="H85" s="2">
        <v>73.37</v>
      </c>
      <c r="I85" s="2">
        <v>586.96</v>
      </c>
      <c r="J85" s="10">
        <f t="shared" si="2"/>
        <v>0</v>
      </c>
      <c r="K85" s="11">
        <f t="shared" si="3"/>
        <v>0</v>
      </c>
      <c r="L85" s="1">
        <v>6.25</v>
      </c>
      <c r="M85" s="1">
        <v>7.25</v>
      </c>
      <c r="N85" s="16">
        <f t="shared" si="29"/>
        <v>0</v>
      </c>
      <c r="O85" s="1"/>
      <c r="P85" s="1">
        <v>16.38</v>
      </c>
      <c r="Q85" s="1">
        <v>16.75</v>
      </c>
      <c r="R85" s="5">
        <v>0</v>
      </c>
      <c r="S85" s="1">
        <v>3.5</v>
      </c>
      <c r="T85" s="1">
        <v>8.25</v>
      </c>
      <c r="U85" s="16">
        <f t="shared" si="28"/>
        <v>0</v>
      </c>
      <c r="V85" s="1">
        <v>0</v>
      </c>
      <c r="W85" s="12">
        <v>15334.33</v>
      </c>
      <c r="X85" s="2">
        <v>18929.46</v>
      </c>
      <c r="Y85" s="1">
        <v>10</v>
      </c>
      <c r="Z85" s="1">
        <v>13</v>
      </c>
      <c r="AA85" s="1">
        <v>21</v>
      </c>
      <c r="AB85" s="1">
        <v>25</v>
      </c>
      <c r="AC85" s="1">
        <v>58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31</v>
      </c>
      <c r="AT85" s="1">
        <v>46</v>
      </c>
      <c r="AU85" s="1">
        <v>56</v>
      </c>
      <c r="AV85" s="1">
        <v>42</v>
      </c>
      <c r="AW85" s="1">
        <v>134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8</v>
      </c>
      <c r="BD85" s="1">
        <v>6</v>
      </c>
      <c r="BE85" s="1">
        <v>12</v>
      </c>
      <c r="BF85" s="1">
        <v>10</v>
      </c>
      <c r="BG85" s="1">
        <v>66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s="1">
        <v>78116</v>
      </c>
      <c r="B86" s="1" t="s">
        <v>183</v>
      </c>
      <c r="C86" s="1">
        <v>20</v>
      </c>
      <c r="D86" s="1">
        <v>285</v>
      </c>
      <c r="E86" s="1" t="s">
        <v>64</v>
      </c>
      <c r="F86" s="1">
        <v>558</v>
      </c>
      <c r="G86" s="1" t="s">
        <v>67</v>
      </c>
      <c r="H86" s="2">
        <v>52.38</v>
      </c>
      <c r="I86" s="2">
        <v>1047.5999999999999</v>
      </c>
      <c r="J86" s="10">
        <f t="shared" si="2"/>
        <v>0</v>
      </c>
      <c r="K86" s="11">
        <f t="shared" si="3"/>
        <v>0</v>
      </c>
      <c r="L86" s="1">
        <v>4.68</v>
      </c>
      <c r="M86" s="1">
        <v>-0.65</v>
      </c>
      <c r="N86" s="5">
        <v>0</v>
      </c>
      <c r="O86" s="1" t="s">
        <v>2289</v>
      </c>
      <c r="P86" s="1">
        <v>4.78</v>
      </c>
      <c r="Q86" s="1">
        <v>4.8499999999999996</v>
      </c>
      <c r="R86" s="5">
        <v>0</v>
      </c>
      <c r="S86" s="1">
        <v>3.52</v>
      </c>
      <c r="T86" s="1">
        <v>8.6999999999999993</v>
      </c>
      <c r="U86" s="16">
        <f t="shared" si="28"/>
        <v>0</v>
      </c>
      <c r="V86" s="1">
        <v>0</v>
      </c>
      <c r="W86" s="12">
        <v>13592.61</v>
      </c>
      <c r="X86" s="2">
        <v>13514.04</v>
      </c>
      <c r="Y86" s="1">
        <v>25</v>
      </c>
      <c r="Z86" s="1">
        <v>62</v>
      </c>
      <c r="AA86" s="1">
        <v>16</v>
      </c>
      <c r="AB86" s="1">
        <v>43</v>
      </c>
      <c r="AC86" s="1">
        <v>-13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26</v>
      </c>
      <c r="AT86" s="1">
        <v>37</v>
      </c>
      <c r="AU86" s="1">
        <v>49</v>
      </c>
      <c r="AV86" s="1">
        <v>4</v>
      </c>
      <c r="AW86" s="1">
        <v>97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22</v>
      </c>
      <c r="BD86" s="1">
        <v>13</v>
      </c>
      <c r="BE86" s="1">
        <v>3</v>
      </c>
      <c r="BF86" s="1">
        <v>78</v>
      </c>
      <c r="BG86" s="1">
        <v>174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s="1">
        <v>70055</v>
      </c>
      <c r="B87" s="1" t="s">
        <v>139</v>
      </c>
      <c r="C87" s="1">
        <v>28</v>
      </c>
      <c r="D87" s="1">
        <v>285</v>
      </c>
      <c r="E87" s="1" t="s">
        <v>64</v>
      </c>
      <c r="F87" s="1">
        <v>974</v>
      </c>
      <c r="G87" s="1" t="s">
        <v>110</v>
      </c>
      <c r="H87" s="2">
        <v>33.523099999999999</v>
      </c>
      <c r="I87" s="2">
        <v>938.64679999999998</v>
      </c>
      <c r="J87" s="10">
        <f t="shared" si="2"/>
        <v>0</v>
      </c>
      <c r="K87" s="11">
        <f t="shared" si="3"/>
        <v>0</v>
      </c>
      <c r="L87" s="1">
        <v>3.93</v>
      </c>
      <c r="M87" s="1">
        <v>4.04</v>
      </c>
      <c r="N87" s="16">
        <f t="shared" ref="N87:N89" si="30">MAX(0,(TRUNC((L87*0.8)-M87)))</f>
        <v>0</v>
      </c>
      <c r="O87" s="1"/>
      <c r="P87" s="1">
        <v>8.57</v>
      </c>
      <c r="Q87" s="1">
        <v>11.5</v>
      </c>
      <c r="R87" s="5">
        <v>0</v>
      </c>
      <c r="S87" s="1">
        <v>1.88</v>
      </c>
      <c r="T87" s="1">
        <v>10.71</v>
      </c>
      <c r="U87" s="16">
        <f t="shared" si="28"/>
        <v>0</v>
      </c>
      <c r="V87" s="1">
        <v>0</v>
      </c>
      <c r="W87" s="12">
        <v>13493.05</v>
      </c>
      <c r="X87" s="2">
        <v>24639.48</v>
      </c>
      <c r="Y87" s="1">
        <v>24</v>
      </c>
      <c r="Z87" s="1">
        <v>37</v>
      </c>
      <c r="AA87" s="1">
        <v>53</v>
      </c>
      <c r="AB87" s="1">
        <v>29</v>
      </c>
      <c r="AC87" s="1">
        <v>113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28</v>
      </c>
      <c r="AT87" s="1">
        <v>139</v>
      </c>
      <c r="AU87" s="1">
        <v>105</v>
      </c>
      <c r="AV87" s="1">
        <v>75</v>
      </c>
      <c r="AW87" s="1">
        <v>322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7</v>
      </c>
      <c r="BD87" s="1">
        <v>14</v>
      </c>
      <c r="BE87" s="1">
        <v>36</v>
      </c>
      <c r="BF87" s="1">
        <v>5</v>
      </c>
      <c r="BG87" s="1">
        <v>300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>
      <c r="A88" s="1">
        <v>70337</v>
      </c>
      <c r="B88" s="1" t="s">
        <v>208</v>
      </c>
      <c r="C88" s="1">
        <v>12</v>
      </c>
      <c r="D88" s="1">
        <v>285</v>
      </c>
      <c r="E88" s="1" t="s">
        <v>64</v>
      </c>
      <c r="F88" s="1">
        <v>285</v>
      </c>
      <c r="G88" s="1" t="s">
        <v>64</v>
      </c>
      <c r="H88" s="2">
        <v>30.69</v>
      </c>
      <c r="I88" s="2">
        <v>368.28</v>
      </c>
      <c r="J88" s="10">
        <f t="shared" si="2"/>
        <v>3682.7999999999997</v>
      </c>
      <c r="K88" s="11">
        <f t="shared" si="3"/>
        <v>10</v>
      </c>
      <c r="L88" s="1">
        <v>5.17</v>
      </c>
      <c r="M88" s="1">
        <v>10.25</v>
      </c>
      <c r="N88" s="16">
        <f t="shared" si="30"/>
        <v>0</v>
      </c>
      <c r="O88" s="1"/>
      <c r="P88" s="1">
        <v>19.420000000000002</v>
      </c>
      <c r="Q88" s="1">
        <v>24.67</v>
      </c>
      <c r="R88" s="5">
        <v>0</v>
      </c>
      <c r="S88" s="1">
        <v>11.79</v>
      </c>
      <c r="T88" s="1">
        <v>2.5</v>
      </c>
      <c r="U88" s="5">
        <v>10</v>
      </c>
      <c r="V88" s="1">
        <v>0</v>
      </c>
      <c r="W88" s="12">
        <v>13396.19</v>
      </c>
      <c r="X88" s="2">
        <v>13779.81</v>
      </c>
      <c r="Y88" s="1">
        <v>30</v>
      </c>
      <c r="Z88" s="1">
        <v>23</v>
      </c>
      <c r="AA88" s="1">
        <v>12</v>
      </c>
      <c r="AB88" s="1">
        <v>17</v>
      </c>
      <c r="AC88" s="1">
        <v>123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106</v>
      </c>
      <c r="AT88" s="1">
        <v>122</v>
      </c>
      <c r="AU88" s="1">
        <v>12</v>
      </c>
      <c r="AV88" s="1">
        <v>108</v>
      </c>
      <c r="AW88" s="1">
        <v>296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58</v>
      </c>
      <c r="BD88" s="1">
        <v>32</v>
      </c>
      <c r="BE88" s="1">
        <v>47</v>
      </c>
      <c r="BF88" s="1">
        <v>41</v>
      </c>
      <c r="BG88" s="1">
        <v>30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>
      <c r="A89" s="1">
        <v>70976</v>
      </c>
      <c r="B89" s="1" t="s">
        <v>191</v>
      </c>
      <c r="C89" s="1">
        <v>20</v>
      </c>
      <c r="D89" s="1">
        <v>285</v>
      </c>
      <c r="E89" s="1" t="s">
        <v>64</v>
      </c>
      <c r="F89" s="1">
        <v>974</v>
      </c>
      <c r="G89" s="1" t="s">
        <v>110</v>
      </c>
      <c r="H89" s="2">
        <v>40.81</v>
      </c>
      <c r="I89" s="2">
        <v>816.2</v>
      </c>
      <c r="J89" s="10">
        <f t="shared" si="2"/>
        <v>0</v>
      </c>
      <c r="K89" s="11">
        <f t="shared" si="3"/>
        <v>0</v>
      </c>
      <c r="L89" s="1">
        <v>4.05</v>
      </c>
      <c r="M89" s="1">
        <v>8.35</v>
      </c>
      <c r="N89" s="16">
        <f t="shared" si="30"/>
        <v>0</v>
      </c>
      <c r="O89" s="1"/>
      <c r="P89" s="1">
        <v>11.4</v>
      </c>
      <c r="Q89" s="1">
        <v>9.8000000000000007</v>
      </c>
      <c r="R89" s="5">
        <v>0</v>
      </c>
      <c r="S89" s="1">
        <v>0.92</v>
      </c>
      <c r="T89" s="1">
        <v>2.95</v>
      </c>
      <c r="U89" s="16">
        <f t="shared" ref="U89:U93" si="31">MAX(0,(TRUNC((S89*0.8)-T89)))</f>
        <v>0</v>
      </c>
      <c r="V89" s="1">
        <v>0</v>
      </c>
      <c r="W89" s="12">
        <v>13365.28</v>
      </c>
      <c r="X89" s="2">
        <v>17221.82</v>
      </c>
      <c r="Y89" s="1">
        <v>29</v>
      </c>
      <c r="Z89" s="1">
        <v>33</v>
      </c>
      <c r="AA89" s="1">
        <v>16</v>
      </c>
      <c r="AB89" s="1">
        <v>39</v>
      </c>
      <c r="AC89" s="1">
        <v>167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24</v>
      </c>
      <c r="AT89" s="1">
        <v>142</v>
      </c>
      <c r="AU89" s="1">
        <v>128</v>
      </c>
      <c r="AV89" s="1">
        <v>10</v>
      </c>
      <c r="AW89" s="1">
        <v>196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3</v>
      </c>
      <c r="BD89" s="1">
        <v>23</v>
      </c>
      <c r="BE89" s="1">
        <v>1</v>
      </c>
      <c r="BF89" s="1">
        <v>6</v>
      </c>
      <c r="BG89" s="1">
        <v>59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s="1">
        <v>70026</v>
      </c>
      <c r="B90" s="1" t="s">
        <v>143</v>
      </c>
      <c r="C90" s="1">
        <v>18</v>
      </c>
      <c r="D90" s="1">
        <v>285</v>
      </c>
      <c r="E90" s="1" t="s">
        <v>64</v>
      </c>
      <c r="F90" s="1">
        <v>558</v>
      </c>
      <c r="G90" s="1" t="s">
        <v>67</v>
      </c>
      <c r="H90" s="2">
        <v>47.597900000000003</v>
      </c>
      <c r="I90" s="2">
        <v>856.76220000000001</v>
      </c>
      <c r="J90" s="10">
        <f t="shared" si="2"/>
        <v>0</v>
      </c>
      <c r="K90" s="11">
        <f t="shared" si="3"/>
        <v>0</v>
      </c>
      <c r="L90" s="1">
        <v>2.72</v>
      </c>
      <c r="M90" s="1">
        <v>0.61</v>
      </c>
      <c r="N90" s="5">
        <v>0</v>
      </c>
      <c r="O90" s="1" t="s">
        <v>150</v>
      </c>
      <c r="P90" s="1">
        <v>11.81</v>
      </c>
      <c r="Q90" s="1">
        <v>12.5</v>
      </c>
      <c r="R90" s="5">
        <v>0</v>
      </c>
      <c r="S90" s="1">
        <v>0.72</v>
      </c>
      <c r="T90" s="1">
        <v>6.5</v>
      </c>
      <c r="U90" s="16">
        <f t="shared" si="31"/>
        <v>0</v>
      </c>
      <c r="V90" s="1">
        <v>0</v>
      </c>
      <c r="W90" s="12">
        <v>13065.62</v>
      </c>
      <c r="X90" s="2">
        <v>16802.060000000001</v>
      </c>
      <c r="Y90" s="1">
        <v>15</v>
      </c>
      <c r="Z90" s="1">
        <v>51</v>
      </c>
      <c r="AA90" s="1">
        <v>5</v>
      </c>
      <c r="AB90" s="1">
        <v>7</v>
      </c>
      <c r="AC90" s="1">
        <v>11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92</v>
      </c>
      <c r="AT90" s="1">
        <v>16</v>
      </c>
      <c r="AU90" s="1">
        <v>68</v>
      </c>
      <c r="AV90" s="1">
        <v>89</v>
      </c>
      <c r="AW90" s="1">
        <v>225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4</v>
      </c>
      <c r="BD90" s="1">
        <v>0</v>
      </c>
      <c r="BE90" s="1">
        <v>0</v>
      </c>
      <c r="BF90" s="1">
        <v>18</v>
      </c>
      <c r="BG90" s="1">
        <v>117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s="1">
        <v>70010</v>
      </c>
      <c r="B91" s="1" t="s">
        <v>178</v>
      </c>
      <c r="C91" s="1">
        <v>15</v>
      </c>
      <c r="D91" s="1">
        <v>285</v>
      </c>
      <c r="E91" s="1" t="s">
        <v>64</v>
      </c>
      <c r="F91" s="1">
        <v>562</v>
      </c>
      <c r="G91" s="1" t="s">
        <v>65</v>
      </c>
      <c r="H91" s="2">
        <v>28.82</v>
      </c>
      <c r="I91" s="2">
        <v>432.3</v>
      </c>
      <c r="J91" s="10">
        <f t="shared" si="2"/>
        <v>0</v>
      </c>
      <c r="K91" s="11">
        <f t="shared" si="3"/>
        <v>0</v>
      </c>
      <c r="L91" s="1">
        <v>1.33</v>
      </c>
      <c r="M91" s="1">
        <v>2.73</v>
      </c>
      <c r="N91" s="16">
        <f t="shared" ref="N91:N97" si="32">MAX(0,(TRUNC((L91*0.8)-M91)))</f>
        <v>0</v>
      </c>
      <c r="O91" s="1"/>
      <c r="P91" s="1">
        <v>19.63</v>
      </c>
      <c r="Q91" s="1">
        <v>14.73</v>
      </c>
      <c r="R91" s="5">
        <v>0</v>
      </c>
      <c r="S91" s="1">
        <v>8.8000000000000007</v>
      </c>
      <c r="T91" s="1">
        <v>7.67</v>
      </c>
      <c r="U91" s="16">
        <f t="shared" si="31"/>
        <v>0</v>
      </c>
      <c r="V91" s="1">
        <v>0</v>
      </c>
      <c r="W91" s="12">
        <v>12868.13</v>
      </c>
      <c r="X91" s="2">
        <v>10865.14</v>
      </c>
      <c r="Y91" s="1">
        <v>0</v>
      </c>
      <c r="Z91" s="1">
        <v>0</v>
      </c>
      <c r="AA91" s="1">
        <v>19</v>
      </c>
      <c r="AB91" s="1">
        <v>2</v>
      </c>
      <c r="AC91" s="1">
        <v>41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88</v>
      </c>
      <c r="AT91" s="1">
        <v>89</v>
      </c>
      <c r="AU91" s="1">
        <v>100</v>
      </c>
      <c r="AV91" s="1">
        <v>124</v>
      </c>
      <c r="AW91" s="1">
        <v>221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42</v>
      </c>
      <c r="BD91" s="1">
        <v>29</v>
      </c>
      <c r="BE91" s="1">
        <v>61</v>
      </c>
      <c r="BF91" s="1">
        <v>29</v>
      </c>
      <c r="BG91" s="1">
        <v>115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>
      <c r="A92" s="1">
        <v>70258</v>
      </c>
      <c r="B92" s="1" t="s">
        <v>240</v>
      </c>
      <c r="C92" s="1">
        <v>16</v>
      </c>
      <c r="D92" s="1">
        <v>285</v>
      </c>
      <c r="E92" s="1" t="s">
        <v>64</v>
      </c>
      <c r="F92" s="1">
        <v>573</v>
      </c>
      <c r="G92" s="1" t="s">
        <v>87</v>
      </c>
      <c r="H92" s="2">
        <v>61.95</v>
      </c>
      <c r="I92" s="2">
        <v>991.2</v>
      </c>
      <c r="J92" s="10">
        <f t="shared" si="2"/>
        <v>0</v>
      </c>
      <c r="K92" s="11">
        <f t="shared" si="3"/>
        <v>0</v>
      </c>
      <c r="L92" s="1">
        <v>2.25</v>
      </c>
      <c r="M92" s="1">
        <v>2.06</v>
      </c>
      <c r="N92" s="16">
        <f t="shared" si="32"/>
        <v>0</v>
      </c>
      <c r="O92" s="1"/>
      <c r="P92" s="1">
        <v>6.25</v>
      </c>
      <c r="Q92" s="1">
        <v>4.38</v>
      </c>
      <c r="R92" s="5">
        <v>0</v>
      </c>
      <c r="S92" s="1">
        <v>3.84</v>
      </c>
      <c r="T92" s="1">
        <v>2.69</v>
      </c>
      <c r="U92" s="16">
        <f t="shared" si="31"/>
        <v>0</v>
      </c>
      <c r="V92" s="1">
        <v>0</v>
      </c>
      <c r="W92" s="12">
        <v>12235.12</v>
      </c>
      <c r="X92" s="2">
        <v>9044.7000000000007</v>
      </c>
      <c r="Y92" s="1">
        <v>9</v>
      </c>
      <c r="Z92" s="1">
        <v>6</v>
      </c>
      <c r="AA92" s="1">
        <v>21</v>
      </c>
      <c r="AB92" s="1">
        <v>6</v>
      </c>
      <c r="AC92" s="1">
        <v>33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40</v>
      </c>
      <c r="AT92" s="1">
        <v>13</v>
      </c>
      <c r="AU92" s="1">
        <v>40</v>
      </c>
      <c r="AV92" s="1">
        <v>27</v>
      </c>
      <c r="AW92" s="1">
        <v>70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40</v>
      </c>
      <c r="BD92" s="1">
        <v>9</v>
      </c>
      <c r="BE92" s="1">
        <v>3</v>
      </c>
      <c r="BF92" s="1">
        <v>28</v>
      </c>
      <c r="BG92" s="1">
        <v>43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>
      <c r="A93" s="1">
        <v>70061</v>
      </c>
      <c r="B93" s="1" t="s">
        <v>131</v>
      </c>
      <c r="C93" s="1">
        <v>24</v>
      </c>
      <c r="D93" s="1">
        <v>285</v>
      </c>
      <c r="E93" s="1" t="s">
        <v>64</v>
      </c>
      <c r="F93" s="1">
        <v>570</v>
      </c>
      <c r="G93" s="1" t="s">
        <v>72</v>
      </c>
      <c r="H93" s="2">
        <v>34.97</v>
      </c>
      <c r="I93" s="2">
        <v>839.28</v>
      </c>
      <c r="J93" s="10">
        <f t="shared" si="2"/>
        <v>0</v>
      </c>
      <c r="K93" s="11">
        <f t="shared" si="3"/>
        <v>0</v>
      </c>
      <c r="L93" s="1">
        <v>1.44</v>
      </c>
      <c r="M93" s="1">
        <v>8.2899999999999991</v>
      </c>
      <c r="N93" s="16">
        <f t="shared" si="32"/>
        <v>0</v>
      </c>
      <c r="O93" s="1"/>
      <c r="P93" s="1">
        <v>6.25</v>
      </c>
      <c r="Q93" s="1">
        <v>10.54</v>
      </c>
      <c r="R93" s="5">
        <v>0</v>
      </c>
      <c r="S93" s="1">
        <v>6.88</v>
      </c>
      <c r="T93" s="1">
        <v>5.46</v>
      </c>
      <c r="U93" s="16">
        <f t="shared" si="31"/>
        <v>0</v>
      </c>
      <c r="V93" s="1">
        <v>0</v>
      </c>
      <c r="W93" s="12">
        <v>12222.02</v>
      </c>
      <c r="X93" s="2">
        <v>20387.509999999998</v>
      </c>
      <c r="Y93" s="1">
        <v>11</v>
      </c>
      <c r="Z93" s="1">
        <v>7</v>
      </c>
      <c r="AA93" s="1">
        <v>19</v>
      </c>
      <c r="AB93" s="1">
        <v>2</v>
      </c>
      <c r="AC93" s="1">
        <v>199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30</v>
      </c>
      <c r="AT93" s="1">
        <v>120</v>
      </c>
      <c r="AU93" s="1">
        <v>49</v>
      </c>
      <c r="AV93" s="1">
        <v>22</v>
      </c>
      <c r="AW93" s="1">
        <v>253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74</v>
      </c>
      <c r="BD93" s="1">
        <v>103</v>
      </c>
      <c r="BE93" s="1">
        <v>23</v>
      </c>
      <c r="BF93" s="1">
        <v>33</v>
      </c>
      <c r="BG93" s="1">
        <v>131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s="1">
        <v>76001</v>
      </c>
      <c r="B94" s="1" t="s">
        <v>247</v>
      </c>
      <c r="C94" s="1">
        <v>30</v>
      </c>
      <c r="D94" s="1">
        <v>285</v>
      </c>
      <c r="E94" s="1" t="s">
        <v>64</v>
      </c>
      <c r="F94" s="1">
        <v>558</v>
      </c>
      <c r="G94" s="1" t="s">
        <v>67</v>
      </c>
      <c r="H94" s="2">
        <v>14.71</v>
      </c>
      <c r="I94" s="2">
        <v>441.3</v>
      </c>
      <c r="J94" s="10">
        <f t="shared" si="2"/>
        <v>7502.1</v>
      </c>
      <c r="K94" s="11">
        <f t="shared" si="3"/>
        <v>17</v>
      </c>
      <c r="L94" s="1">
        <v>6.08</v>
      </c>
      <c r="M94" s="1">
        <v>2.57</v>
      </c>
      <c r="N94" s="28">
        <f t="shared" si="32"/>
        <v>2</v>
      </c>
      <c r="O94" s="1"/>
      <c r="P94" s="1">
        <v>18.75</v>
      </c>
      <c r="Q94" s="1">
        <v>7.33</v>
      </c>
      <c r="R94" s="5">
        <v>10</v>
      </c>
      <c r="S94" s="1">
        <v>2.52</v>
      </c>
      <c r="T94" s="1">
        <v>0.47</v>
      </c>
      <c r="U94" s="5">
        <v>5</v>
      </c>
      <c r="V94" s="1">
        <v>0</v>
      </c>
      <c r="W94" s="12">
        <v>12069.56</v>
      </c>
      <c r="X94" s="2">
        <v>4574.8100000000004</v>
      </c>
      <c r="Y94" s="1">
        <v>74</v>
      </c>
      <c r="Z94" s="1">
        <v>59</v>
      </c>
      <c r="AA94" s="1">
        <v>56</v>
      </c>
      <c r="AB94" s="1">
        <v>46</v>
      </c>
      <c r="AC94" s="1">
        <v>77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267</v>
      </c>
      <c r="AT94" s="1">
        <v>173</v>
      </c>
      <c r="AU94" s="1">
        <v>99</v>
      </c>
      <c r="AV94" s="1">
        <v>220</v>
      </c>
      <c r="AW94" s="1">
        <v>220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46</v>
      </c>
      <c r="BD94" s="1">
        <v>0</v>
      </c>
      <c r="BE94" s="1">
        <v>18</v>
      </c>
      <c r="BF94" s="1">
        <v>23</v>
      </c>
      <c r="BG94" s="1">
        <v>14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>
      <c r="A95" s="1">
        <v>70275</v>
      </c>
      <c r="B95" s="1" t="s">
        <v>161</v>
      </c>
      <c r="C95" s="1">
        <v>32</v>
      </c>
      <c r="D95" s="1">
        <v>285</v>
      </c>
      <c r="E95" s="1" t="s">
        <v>64</v>
      </c>
      <c r="F95" s="1">
        <v>573</v>
      </c>
      <c r="G95" s="1" t="s">
        <v>87</v>
      </c>
      <c r="H95" s="2">
        <v>33.270000000000003</v>
      </c>
      <c r="I95" s="2">
        <v>1064.6400000000001</v>
      </c>
      <c r="J95" s="10">
        <f t="shared" si="2"/>
        <v>5323.2000000000007</v>
      </c>
      <c r="K95" s="11">
        <f t="shared" si="3"/>
        <v>5</v>
      </c>
      <c r="L95" s="1">
        <v>1.41</v>
      </c>
      <c r="M95" s="1">
        <v>4.72</v>
      </c>
      <c r="N95" s="16">
        <f t="shared" si="32"/>
        <v>0</v>
      </c>
      <c r="O95" s="1"/>
      <c r="P95" s="1">
        <v>7.66</v>
      </c>
      <c r="Q95" s="1">
        <v>1.69</v>
      </c>
      <c r="R95" s="5">
        <v>5</v>
      </c>
      <c r="S95" s="1">
        <v>1.69</v>
      </c>
      <c r="T95" s="1">
        <v>1.78</v>
      </c>
      <c r="U95" s="16">
        <f>MAX(0,(TRUNC((S95*0.8)-T95)))</f>
        <v>0</v>
      </c>
      <c r="V95" s="1">
        <v>0</v>
      </c>
      <c r="W95" s="12">
        <v>11444.88</v>
      </c>
      <c r="X95" s="2">
        <v>8716.74</v>
      </c>
      <c r="Y95" s="1">
        <v>10</v>
      </c>
      <c r="Z95" s="1">
        <v>38</v>
      </c>
      <c r="AA95" s="1">
        <v>13</v>
      </c>
      <c r="AB95" s="1">
        <v>6</v>
      </c>
      <c r="AC95" s="1">
        <v>151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89</v>
      </c>
      <c r="AT95" s="1">
        <v>63</v>
      </c>
      <c r="AU95" s="1">
        <v>47</v>
      </c>
      <c r="AV95" s="1">
        <v>155</v>
      </c>
      <c r="AW95" s="1">
        <v>54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22</v>
      </c>
      <c r="BD95" s="1">
        <v>15</v>
      </c>
      <c r="BE95" s="1">
        <v>16</v>
      </c>
      <c r="BF95" s="1">
        <v>17</v>
      </c>
      <c r="BG95" s="1">
        <v>57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>
      <c r="A96" s="1">
        <v>70116</v>
      </c>
      <c r="B96" s="1" t="s">
        <v>120</v>
      </c>
      <c r="C96" s="1">
        <v>24</v>
      </c>
      <c r="D96" s="1">
        <v>285</v>
      </c>
      <c r="E96" s="1" t="s">
        <v>64</v>
      </c>
      <c r="F96" s="1">
        <v>558</v>
      </c>
      <c r="G96" s="1" t="s">
        <v>67</v>
      </c>
      <c r="H96" s="2">
        <v>28.430700000000002</v>
      </c>
      <c r="I96" s="2">
        <v>682.33680000000004</v>
      </c>
      <c r="J96" s="10">
        <f t="shared" si="2"/>
        <v>3411.6840000000002</v>
      </c>
      <c r="K96" s="11">
        <f t="shared" si="3"/>
        <v>5</v>
      </c>
      <c r="L96" s="1">
        <v>7.08</v>
      </c>
      <c r="M96" s="1">
        <v>2.96</v>
      </c>
      <c r="N96" s="28">
        <f t="shared" si="32"/>
        <v>2</v>
      </c>
      <c r="O96" s="1"/>
      <c r="P96" s="1">
        <v>4.96</v>
      </c>
      <c r="Q96" s="1">
        <v>2.38</v>
      </c>
      <c r="R96" s="5">
        <v>3</v>
      </c>
      <c r="S96" s="1">
        <v>4.71</v>
      </c>
      <c r="T96" s="1">
        <v>2.42</v>
      </c>
      <c r="U96" s="5">
        <v>0</v>
      </c>
      <c r="V96" s="1">
        <v>0</v>
      </c>
      <c r="W96" s="12">
        <v>11429.14</v>
      </c>
      <c r="X96" s="2">
        <v>5288.11</v>
      </c>
      <c r="Y96" s="1">
        <v>70</v>
      </c>
      <c r="Z96" s="1">
        <v>70</v>
      </c>
      <c r="AA96" s="1">
        <v>31</v>
      </c>
      <c r="AB96" s="1">
        <v>68</v>
      </c>
      <c r="AC96" s="1">
        <v>71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23</v>
      </c>
      <c r="AT96" s="1">
        <v>34</v>
      </c>
      <c r="AU96" s="1">
        <v>41</v>
      </c>
      <c r="AV96" s="1">
        <v>76</v>
      </c>
      <c r="AW96" s="1">
        <v>57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55</v>
      </c>
      <c r="BD96" s="1">
        <v>6</v>
      </c>
      <c r="BE96" s="1">
        <v>26</v>
      </c>
      <c r="BF96" s="1">
        <v>58</v>
      </c>
      <c r="BG96" s="1">
        <v>58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>
      <c r="A97" s="1">
        <v>70149</v>
      </c>
      <c r="B97" s="1" t="s">
        <v>130</v>
      </c>
      <c r="C97" s="1">
        <v>24</v>
      </c>
      <c r="D97" s="1">
        <v>285</v>
      </c>
      <c r="E97" s="1" t="s">
        <v>64</v>
      </c>
      <c r="F97" s="1">
        <v>570</v>
      </c>
      <c r="G97" s="1" t="s">
        <v>72</v>
      </c>
      <c r="H97" s="2">
        <v>33.04</v>
      </c>
      <c r="I97" s="2">
        <v>792.96</v>
      </c>
      <c r="J97" s="10">
        <f t="shared" si="2"/>
        <v>0</v>
      </c>
      <c r="K97" s="11">
        <f t="shared" si="3"/>
        <v>0</v>
      </c>
      <c r="L97" s="1">
        <v>1.92</v>
      </c>
      <c r="M97" s="1">
        <v>1.54</v>
      </c>
      <c r="N97" s="16">
        <f t="shared" si="32"/>
        <v>0</v>
      </c>
      <c r="O97" s="1"/>
      <c r="P97" s="1">
        <v>6.58</v>
      </c>
      <c r="Q97" s="1">
        <v>5.42</v>
      </c>
      <c r="R97" s="5">
        <v>0</v>
      </c>
      <c r="S97" s="1">
        <v>5.81</v>
      </c>
      <c r="T97" s="1">
        <v>9.58</v>
      </c>
      <c r="U97" s="16">
        <f t="shared" ref="U97:U108" si="33">MAX(0,(TRUNC((S97*0.8)-T97)))</f>
        <v>0</v>
      </c>
      <c r="V97" s="1">
        <v>0</v>
      </c>
      <c r="W97" s="12">
        <v>11349.24</v>
      </c>
      <c r="X97" s="2">
        <v>13116.88</v>
      </c>
      <c r="Y97" s="1">
        <v>13</v>
      </c>
      <c r="Z97" s="1">
        <v>10</v>
      </c>
      <c r="AA97" s="1">
        <v>4</v>
      </c>
      <c r="AB97" s="1">
        <v>48</v>
      </c>
      <c r="AC97" s="1">
        <v>37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25</v>
      </c>
      <c r="AT97" s="1">
        <v>50</v>
      </c>
      <c r="AU97" s="1">
        <v>79</v>
      </c>
      <c r="AV97" s="1">
        <v>58</v>
      </c>
      <c r="AW97" s="1">
        <v>130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61</v>
      </c>
      <c r="BD97" s="1">
        <v>18</v>
      </c>
      <c r="BE97" s="1">
        <v>49</v>
      </c>
      <c r="BF97" s="1">
        <v>41</v>
      </c>
      <c r="BG97" s="1">
        <v>230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>
      <c r="A98" s="1">
        <v>70102</v>
      </c>
      <c r="B98" s="1" t="s">
        <v>188</v>
      </c>
      <c r="C98" s="1">
        <v>16</v>
      </c>
      <c r="D98" s="1">
        <v>285</v>
      </c>
      <c r="E98" s="1" t="s">
        <v>64</v>
      </c>
      <c r="F98" s="1">
        <v>570</v>
      </c>
      <c r="G98" s="1" t="s">
        <v>72</v>
      </c>
      <c r="H98" s="2">
        <v>38.191299999999998</v>
      </c>
      <c r="I98" s="2">
        <v>611.06079999999997</v>
      </c>
      <c r="J98" s="10">
        <f t="shared" si="2"/>
        <v>0</v>
      </c>
      <c r="K98" s="11">
        <f t="shared" si="3"/>
        <v>0</v>
      </c>
      <c r="L98" s="1">
        <v>5.0599999999999996</v>
      </c>
      <c r="M98" s="1">
        <v>2.75</v>
      </c>
      <c r="N98" s="5">
        <v>0</v>
      </c>
      <c r="O98" s="1" t="s">
        <v>2290</v>
      </c>
      <c r="P98" s="1">
        <v>9.25</v>
      </c>
      <c r="Q98" s="1">
        <v>7.38</v>
      </c>
      <c r="R98" s="5">
        <v>0</v>
      </c>
      <c r="S98" s="1">
        <v>4.12</v>
      </c>
      <c r="T98" s="1">
        <v>9.06</v>
      </c>
      <c r="U98" s="16">
        <f t="shared" si="33"/>
        <v>0</v>
      </c>
      <c r="V98" s="1">
        <v>0</v>
      </c>
      <c r="W98" s="12">
        <v>11266.43</v>
      </c>
      <c r="X98" s="2">
        <v>11724.73</v>
      </c>
      <c r="Y98" s="1">
        <v>20</v>
      </c>
      <c r="Z98" s="1">
        <v>17</v>
      </c>
      <c r="AA98" s="1">
        <v>43</v>
      </c>
      <c r="AB98" s="1">
        <v>19</v>
      </c>
      <c r="AC98" s="1">
        <v>44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80</v>
      </c>
      <c r="AT98" s="1">
        <v>33</v>
      </c>
      <c r="AU98" s="1">
        <v>34</v>
      </c>
      <c r="AV98" s="1">
        <v>35</v>
      </c>
      <c r="AW98" s="1">
        <v>118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54</v>
      </c>
      <c r="BD98" s="1">
        <v>18</v>
      </c>
      <c r="BE98" s="1">
        <v>0</v>
      </c>
      <c r="BF98" s="1">
        <v>6</v>
      </c>
      <c r="BG98" s="1">
        <v>145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>
      <c r="A99" s="1">
        <v>70008</v>
      </c>
      <c r="B99" s="1" t="s">
        <v>213</v>
      </c>
      <c r="C99" s="1">
        <v>24</v>
      </c>
      <c r="D99" s="1">
        <v>285</v>
      </c>
      <c r="E99" s="1" t="s">
        <v>64</v>
      </c>
      <c r="F99" s="1">
        <v>558</v>
      </c>
      <c r="G99" s="1" t="s">
        <v>67</v>
      </c>
      <c r="H99" s="2">
        <v>39.53</v>
      </c>
      <c r="I99" s="2">
        <v>948.72</v>
      </c>
      <c r="J99" s="10">
        <f t="shared" si="2"/>
        <v>2846.16</v>
      </c>
      <c r="K99" s="11">
        <f t="shared" si="3"/>
        <v>3</v>
      </c>
      <c r="L99" s="1">
        <v>3.6</v>
      </c>
      <c r="M99" s="1">
        <v>7.08</v>
      </c>
      <c r="N99" s="16">
        <f t="shared" ref="N99:N101" si="34">MAX(0,(TRUNC((L99*0.8)-M99)))</f>
        <v>0</v>
      </c>
      <c r="O99" s="1"/>
      <c r="P99" s="1">
        <v>6.27</v>
      </c>
      <c r="Q99" s="1">
        <v>2.54</v>
      </c>
      <c r="R99" s="5">
        <v>3</v>
      </c>
      <c r="S99" s="1">
        <v>1.98</v>
      </c>
      <c r="T99" s="1">
        <v>6.12</v>
      </c>
      <c r="U99" s="16">
        <f t="shared" si="33"/>
        <v>0</v>
      </c>
      <c r="V99" s="1">
        <v>0</v>
      </c>
      <c r="W99" s="12">
        <v>11246.28</v>
      </c>
      <c r="X99" s="2">
        <v>14942.34</v>
      </c>
      <c r="Y99" s="1">
        <v>15</v>
      </c>
      <c r="Z99" s="1">
        <v>37</v>
      </c>
      <c r="AA99" s="1">
        <v>22</v>
      </c>
      <c r="AB99" s="1">
        <v>62</v>
      </c>
      <c r="AC99" s="1">
        <v>170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35</v>
      </c>
      <c r="AT99" s="1">
        <v>51</v>
      </c>
      <c r="AU99" s="1">
        <v>64</v>
      </c>
      <c r="AV99" s="1">
        <v>52</v>
      </c>
      <c r="AW99" s="1">
        <v>61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15</v>
      </c>
      <c r="BD99" s="1">
        <v>31</v>
      </c>
      <c r="BE99" s="1">
        <v>8</v>
      </c>
      <c r="BF99" s="1">
        <v>18</v>
      </c>
      <c r="BG99" s="1">
        <v>147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>
      <c r="A100" s="1">
        <v>70009</v>
      </c>
      <c r="B100" s="1" t="s">
        <v>184</v>
      </c>
      <c r="C100" s="1">
        <v>24</v>
      </c>
      <c r="D100" s="1">
        <v>285</v>
      </c>
      <c r="E100" s="1" t="s">
        <v>64</v>
      </c>
      <c r="F100" s="1">
        <v>558</v>
      </c>
      <c r="G100" s="1" t="s">
        <v>67</v>
      </c>
      <c r="H100" s="2">
        <v>37.83</v>
      </c>
      <c r="I100" s="2">
        <v>907.92</v>
      </c>
      <c r="J100" s="10">
        <f t="shared" si="2"/>
        <v>0</v>
      </c>
      <c r="K100" s="11">
        <f t="shared" si="3"/>
        <v>0</v>
      </c>
      <c r="L100" s="1">
        <v>2.69</v>
      </c>
      <c r="M100" s="1">
        <v>2.88</v>
      </c>
      <c r="N100" s="16">
        <f t="shared" si="34"/>
        <v>0</v>
      </c>
      <c r="O100" s="1"/>
      <c r="P100" s="1">
        <v>7.21</v>
      </c>
      <c r="Q100" s="1">
        <v>5.33</v>
      </c>
      <c r="R100" s="5">
        <v>0</v>
      </c>
      <c r="S100" s="1">
        <v>2.35</v>
      </c>
      <c r="T100" s="1">
        <v>1.58</v>
      </c>
      <c r="U100" s="16">
        <f t="shared" si="33"/>
        <v>0</v>
      </c>
      <c r="V100" s="1">
        <v>0</v>
      </c>
      <c r="W100" s="12">
        <v>11122.02</v>
      </c>
      <c r="X100" s="2">
        <v>8890.0499999999993</v>
      </c>
      <c r="Y100" s="1">
        <v>26</v>
      </c>
      <c r="Z100" s="1">
        <v>16</v>
      </c>
      <c r="AA100" s="1">
        <v>17</v>
      </c>
      <c r="AB100" s="1">
        <v>27</v>
      </c>
      <c r="AC100" s="1">
        <v>69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43</v>
      </c>
      <c r="AT100" s="1">
        <v>43</v>
      </c>
      <c r="AU100" s="1">
        <v>56</v>
      </c>
      <c r="AV100" s="1">
        <v>105</v>
      </c>
      <c r="AW100" s="1">
        <v>128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14</v>
      </c>
      <c r="BD100" s="1">
        <v>9</v>
      </c>
      <c r="BE100" s="1">
        <v>33</v>
      </c>
      <c r="BF100" s="1">
        <v>10</v>
      </c>
      <c r="BG100" s="1">
        <v>38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>
      <c r="A101" s="1">
        <v>70066</v>
      </c>
      <c r="B101" s="1" t="s">
        <v>228</v>
      </c>
      <c r="C101" s="1">
        <v>25</v>
      </c>
      <c r="D101" s="1">
        <v>285</v>
      </c>
      <c r="E101" s="1" t="s">
        <v>64</v>
      </c>
      <c r="F101" s="1">
        <v>35</v>
      </c>
      <c r="G101" s="1" t="s">
        <v>76</v>
      </c>
      <c r="H101" s="2">
        <v>42.86</v>
      </c>
      <c r="I101" s="2">
        <v>1071.5</v>
      </c>
      <c r="J101" s="10">
        <f t="shared" si="2"/>
        <v>0</v>
      </c>
      <c r="K101" s="11">
        <f t="shared" si="3"/>
        <v>0</v>
      </c>
      <c r="L101" s="1">
        <v>1.48</v>
      </c>
      <c r="M101" s="1">
        <v>1</v>
      </c>
      <c r="N101" s="16">
        <f t="shared" si="34"/>
        <v>0</v>
      </c>
      <c r="O101" s="1"/>
      <c r="P101" s="1">
        <v>4.72</v>
      </c>
      <c r="Q101" s="1">
        <v>4.6399999999999997</v>
      </c>
      <c r="R101" s="5">
        <v>0</v>
      </c>
      <c r="S101" s="1">
        <v>4.0599999999999996</v>
      </c>
      <c r="T101" s="1">
        <v>3.4</v>
      </c>
      <c r="U101" s="16">
        <f t="shared" si="33"/>
        <v>0</v>
      </c>
      <c r="V101" s="1">
        <v>0</v>
      </c>
      <c r="W101" s="12">
        <v>10993.59</v>
      </c>
      <c r="X101" s="2">
        <v>9686.36</v>
      </c>
      <c r="Y101" s="1">
        <v>32</v>
      </c>
      <c r="Z101" s="1">
        <v>3</v>
      </c>
      <c r="AA101" s="1">
        <v>2</v>
      </c>
      <c r="AB101" s="1">
        <v>3</v>
      </c>
      <c r="AC101" s="1">
        <v>25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32</v>
      </c>
      <c r="AT101" s="1">
        <v>48</v>
      </c>
      <c r="AU101" s="1">
        <v>45</v>
      </c>
      <c r="AV101" s="1">
        <v>34</v>
      </c>
      <c r="AW101" s="1">
        <v>116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57</v>
      </c>
      <c r="BD101" s="1">
        <v>16</v>
      </c>
      <c r="BE101" s="1">
        <v>30</v>
      </c>
      <c r="BF101" s="1">
        <v>13</v>
      </c>
      <c r="BG101" s="1">
        <v>85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s="1">
        <v>70073</v>
      </c>
      <c r="B102" s="1" t="s">
        <v>158</v>
      </c>
      <c r="C102" s="1">
        <v>24</v>
      </c>
      <c r="D102" s="1">
        <v>285</v>
      </c>
      <c r="E102" s="1" t="s">
        <v>64</v>
      </c>
      <c r="F102" s="1">
        <v>570</v>
      </c>
      <c r="G102" s="1" t="s">
        <v>72</v>
      </c>
      <c r="H102" s="2">
        <v>36.869999999999997</v>
      </c>
      <c r="I102" s="2">
        <v>884.88</v>
      </c>
      <c r="J102" s="10">
        <f t="shared" si="2"/>
        <v>7079.04</v>
      </c>
      <c r="K102" s="11">
        <f t="shared" si="3"/>
        <v>8</v>
      </c>
      <c r="L102" s="1">
        <v>6.54</v>
      </c>
      <c r="M102" s="1">
        <v>1.1200000000000001</v>
      </c>
      <c r="N102" s="21">
        <v>5</v>
      </c>
      <c r="O102" s="1"/>
      <c r="P102" s="1">
        <v>3.08</v>
      </c>
      <c r="Q102" s="1">
        <v>0.96</v>
      </c>
      <c r="R102" s="5">
        <v>3</v>
      </c>
      <c r="S102" s="1">
        <v>2.73</v>
      </c>
      <c r="T102" s="1">
        <v>7.12</v>
      </c>
      <c r="U102" s="16">
        <f t="shared" si="33"/>
        <v>0</v>
      </c>
      <c r="V102" s="1">
        <v>0</v>
      </c>
      <c r="W102" s="12">
        <v>10931.95</v>
      </c>
      <c r="X102" s="2">
        <v>8148.27</v>
      </c>
      <c r="Y102" s="1">
        <v>43</v>
      </c>
      <c r="Z102" s="1">
        <v>37</v>
      </c>
      <c r="AA102" s="1">
        <v>59</v>
      </c>
      <c r="AB102" s="1">
        <v>73</v>
      </c>
      <c r="AC102" s="1">
        <v>27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5</v>
      </c>
      <c r="AT102" s="1">
        <v>11</v>
      </c>
      <c r="AU102" s="1">
        <v>36</v>
      </c>
      <c r="AV102" s="1">
        <v>55</v>
      </c>
      <c r="AW102" s="1">
        <v>23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4</v>
      </c>
      <c r="BD102" s="1">
        <v>0</v>
      </c>
      <c r="BE102" s="1">
        <v>48</v>
      </c>
      <c r="BF102" s="1">
        <v>27</v>
      </c>
      <c r="BG102" s="1">
        <v>171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>
      <c r="A103" s="1">
        <v>70058</v>
      </c>
      <c r="B103" s="1" t="s">
        <v>147</v>
      </c>
      <c r="C103" s="1">
        <v>32</v>
      </c>
      <c r="D103" s="1">
        <v>285</v>
      </c>
      <c r="E103" s="1" t="s">
        <v>64</v>
      </c>
      <c r="F103" s="1">
        <v>573</v>
      </c>
      <c r="G103" s="1" t="s">
        <v>87</v>
      </c>
      <c r="H103" s="2">
        <v>33.270000000000003</v>
      </c>
      <c r="I103" s="2">
        <v>1064.6400000000001</v>
      </c>
      <c r="J103" s="10">
        <f t="shared" si="2"/>
        <v>3193.92</v>
      </c>
      <c r="K103" s="11">
        <f t="shared" si="3"/>
        <v>3</v>
      </c>
      <c r="L103" s="1">
        <v>2.67</v>
      </c>
      <c r="M103" s="1">
        <v>0.47</v>
      </c>
      <c r="N103" s="20">
        <v>3</v>
      </c>
      <c r="O103" s="1"/>
      <c r="P103" s="1">
        <v>6.08</v>
      </c>
      <c r="Q103" s="1">
        <v>6.38</v>
      </c>
      <c r="R103" s="5">
        <v>0</v>
      </c>
      <c r="S103" s="1">
        <v>1.34</v>
      </c>
      <c r="T103" s="1">
        <v>4.38</v>
      </c>
      <c r="U103" s="16">
        <f t="shared" si="33"/>
        <v>0</v>
      </c>
      <c r="V103" s="1">
        <v>0</v>
      </c>
      <c r="W103" s="12">
        <v>10746.21</v>
      </c>
      <c r="X103" s="2">
        <v>11943.93</v>
      </c>
      <c r="Y103" s="1">
        <v>20</v>
      </c>
      <c r="Z103" s="1">
        <v>61</v>
      </c>
      <c r="AA103" s="1">
        <v>22</v>
      </c>
      <c r="AB103" s="1">
        <v>26</v>
      </c>
      <c r="AC103" s="1">
        <v>15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44</v>
      </c>
      <c r="AT103" s="1">
        <v>84</v>
      </c>
      <c r="AU103" s="1">
        <v>58</v>
      </c>
      <c r="AV103" s="1">
        <v>101</v>
      </c>
      <c r="AW103" s="1">
        <v>204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14</v>
      </c>
      <c r="BD103" s="1">
        <v>6</v>
      </c>
      <c r="BE103" s="1">
        <v>11</v>
      </c>
      <c r="BF103" s="1">
        <v>30</v>
      </c>
      <c r="BG103" s="1">
        <v>140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s="1">
        <v>70014</v>
      </c>
      <c r="B104" s="1" t="s">
        <v>124</v>
      </c>
      <c r="C104" s="1">
        <v>4</v>
      </c>
      <c r="D104" s="1">
        <v>285</v>
      </c>
      <c r="E104" s="1" t="s">
        <v>64</v>
      </c>
      <c r="F104" s="1">
        <v>562</v>
      </c>
      <c r="G104" s="1" t="s">
        <v>65</v>
      </c>
      <c r="H104" s="2">
        <v>80.58</v>
      </c>
      <c r="I104" s="2">
        <v>322.32</v>
      </c>
      <c r="J104" s="10">
        <f t="shared" si="2"/>
        <v>0</v>
      </c>
      <c r="K104" s="11">
        <f t="shared" si="3"/>
        <v>0</v>
      </c>
      <c r="L104" s="1">
        <v>6.25</v>
      </c>
      <c r="M104" s="1">
        <v>3.5</v>
      </c>
      <c r="N104" s="5">
        <v>0</v>
      </c>
      <c r="O104" s="1" t="s">
        <v>2289</v>
      </c>
      <c r="P104" s="1">
        <v>22.62</v>
      </c>
      <c r="Q104" s="1">
        <v>20.25</v>
      </c>
      <c r="R104" s="5">
        <v>0</v>
      </c>
      <c r="S104" s="1">
        <v>4.12</v>
      </c>
      <c r="T104" s="1">
        <v>10.25</v>
      </c>
      <c r="U104" s="16">
        <f t="shared" si="33"/>
        <v>0</v>
      </c>
      <c r="V104" s="1">
        <v>0</v>
      </c>
      <c r="W104" s="12">
        <v>10636.56</v>
      </c>
      <c r="X104" s="2">
        <v>10958.88</v>
      </c>
      <c r="Y104" s="1">
        <v>6</v>
      </c>
      <c r="Z104" s="1">
        <v>12</v>
      </c>
      <c r="AA104" s="1">
        <v>7</v>
      </c>
      <c r="AB104" s="1">
        <v>12</v>
      </c>
      <c r="AC104" s="1">
        <v>14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15</v>
      </c>
      <c r="AT104" s="1">
        <v>82</v>
      </c>
      <c r="AU104" s="1">
        <v>24</v>
      </c>
      <c r="AV104" s="1">
        <v>21</v>
      </c>
      <c r="AW104" s="1">
        <v>81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</v>
      </c>
      <c r="BD104" s="1">
        <v>6</v>
      </c>
      <c r="BE104" s="1">
        <v>12</v>
      </c>
      <c r="BF104" s="1">
        <v>1</v>
      </c>
      <c r="BG104" s="1">
        <v>41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s="1">
        <v>70084</v>
      </c>
      <c r="B105" s="1" t="s">
        <v>135</v>
      </c>
      <c r="C105" s="1">
        <v>12</v>
      </c>
      <c r="D105" s="1">
        <v>285</v>
      </c>
      <c r="E105" s="1" t="s">
        <v>64</v>
      </c>
      <c r="F105" s="1">
        <v>35</v>
      </c>
      <c r="G105" s="1" t="s">
        <v>76</v>
      </c>
      <c r="H105" s="2">
        <v>65.12</v>
      </c>
      <c r="I105" s="2">
        <v>781.44</v>
      </c>
      <c r="J105" s="10">
        <f t="shared" si="2"/>
        <v>3907.2000000000003</v>
      </c>
      <c r="K105" s="11">
        <f t="shared" si="3"/>
        <v>5</v>
      </c>
      <c r="L105" s="1">
        <v>1.33</v>
      </c>
      <c r="M105" s="1">
        <v>2.58</v>
      </c>
      <c r="N105" s="16">
        <f>MAX(0,(TRUNC((L105*0.8)-M105)))</f>
        <v>0</v>
      </c>
      <c r="O105" s="1"/>
      <c r="P105" s="1">
        <v>9.75</v>
      </c>
      <c r="Q105" s="1">
        <v>4</v>
      </c>
      <c r="R105" s="5">
        <v>5</v>
      </c>
      <c r="S105" s="1">
        <v>2.42</v>
      </c>
      <c r="T105" s="1">
        <v>3.42</v>
      </c>
      <c r="U105" s="16">
        <f t="shared" si="33"/>
        <v>0</v>
      </c>
      <c r="V105" s="1">
        <v>0</v>
      </c>
      <c r="W105" s="12">
        <v>10549.44</v>
      </c>
      <c r="X105" s="2">
        <v>7814.4</v>
      </c>
      <c r="Y105" s="1">
        <v>4</v>
      </c>
      <c r="Z105" s="1">
        <v>4</v>
      </c>
      <c r="AA105" s="1">
        <v>7</v>
      </c>
      <c r="AB105" s="1">
        <v>6</v>
      </c>
      <c r="AC105" s="1">
        <v>31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55</v>
      </c>
      <c r="AT105" s="1">
        <v>34</v>
      </c>
      <c r="AU105" s="1">
        <v>32</v>
      </c>
      <c r="AV105" s="1">
        <v>26</v>
      </c>
      <c r="AW105" s="1">
        <v>48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31</v>
      </c>
      <c r="BD105" s="1">
        <v>2</v>
      </c>
      <c r="BE105" s="1">
        <v>-5</v>
      </c>
      <c r="BF105" s="1">
        <v>4</v>
      </c>
      <c r="BG105" s="1">
        <v>41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>
      <c r="A106" s="1">
        <v>70272</v>
      </c>
      <c r="B106" s="1" t="s">
        <v>207</v>
      </c>
      <c r="C106" s="1">
        <v>20</v>
      </c>
      <c r="D106" s="1">
        <v>285</v>
      </c>
      <c r="E106" s="1" t="s">
        <v>64</v>
      </c>
      <c r="F106" s="1">
        <v>35</v>
      </c>
      <c r="G106" s="1" t="s">
        <v>76</v>
      </c>
      <c r="H106" s="2">
        <v>28.89</v>
      </c>
      <c r="I106" s="2">
        <v>577.79999999999995</v>
      </c>
      <c r="J106" s="10">
        <f t="shared" si="2"/>
        <v>5778</v>
      </c>
      <c r="K106" s="11">
        <f t="shared" si="3"/>
        <v>10</v>
      </c>
      <c r="L106" s="1">
        <v>9.75</v>
      </c>
      <c r="M106" s="1">
        <v>0.65</v>
      </c>
      <c r="N106" s="20">
        <v>10</v>
      </c>
      <c r="O106" s="1"/>
      <c r="P106" s="1">
        <v>5.25</v>
      </c>
      <c r="Q106" s="1">
        <v>6.65</v>
      </c>
      <c r="R106" s="5">
        <v>0</v>
      </c>
      <c r="S106" s="1">
        <v>2.2799999999999998</v>
      </c>
      <c r="T106" s="1">
        <v>3.65</v>
      </c>
      <c r="U106" s="16">
        <f t="shared" si="33"/>
        <v>0</v>
      </c>
      <c r="V106" s="1">
        <v>0</v>
      </c>
      <c r="W106" s="14">
        <v>9981.49</v>
      </c>
      <c r="X106" s="2">
        <v>6326.91</v>
      </c>
      <c r="Y106" s="1">
        <v>26</v>
      </c>
      <c r="Z106" s="1">
        <v>75</v>
      </c>
      <c r="AA106" s="1">
        <v>100</v>
      </c>
      <c r="AB106" s="1">
        <v>63</v>
      </c>
      <c r="AC106" s="1">
        <v>13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31</v>
      </c>
      <c r="AT106" s="1">
        <v>34</v>
      </c>
      <c r="AU106" s="1">
        <v>47</v>
      </c>
      <c r="AV106" s="1">
        <v>20</v>
      </c>
      <c r="AW106" s="1">
        <v>133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11</v>
      </c>
      <c r="BD106" s="1">
        <v>16</v>
      </c>
      <c r="BE106" s="1">
        <v>18</v>
      </c>
      <c r="BF106" s="1">
        <v>17</v>
      </c>
      <c r="BG106" s="1">
        <v>73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s="1">
        <v>70160</v>
      </c>
      <c r="B107" s="1" t="s">
        <v>172</v>
      </c>
      <c r="C107" s="1">
        <v>16</v>
      </c>
      <c r="D107" s="1">
        <v>285</v>
      </c>
      <c r="E107" s="1" t="s">
        <v>64</v>
      </c>
      <c r="F107" s="1">
        <v>558</v>
      </c>
      <c r="G107" s="1" t="s">
        <v>67</v>
      </c>
      <c r="H107" s="2">
        <v>77.67</v>
      </c>
      <c r="I107" s="2">
        <v>1242.72</v>
      </c>
      <c r="J107" s="10">
        <f t="shared" si="2"/>
        <v>3728.16</v>
      </c>
      <c r="K107" s="11">
        <f t="shared" si="3"/>
        <v>3</v>
      </c>
      <c r="L107" s="1">
        <v>0.66</v>
      </c>
      <c r="M107" s="1">
        <v>1.38</v>
      </c>
      <c r="N107" s="16">
        <f t="shared" ref="N107:N109" si="35">MAX(0,(TRUNC((L107*0.8)-M107)))</f>
        <v>0</v>
      </c>
      <c r="O107" s="1"/>
      <c r="P107" s="1">
        <v>5.91</v>
      </c>
      <c r="Q107" s="1">
        <v>0.25</v>
      </c>
      <c r="R107" s="5">
        <v>3</v>
      </c>
      <c r="S107" s="1">
        <v>1.44</v>
      </c>
      <c r="T107" s="1">
        <v>2.81</v>
      </c>
      <c r="U107" s="16">
        <f t="shared" si="33"/>
        <v>0</v>
      </c>
      <c r="V107" s="1">
        <v>0</v>
      </c>
      <c r="W107" s="14">
        <v>9941.76</v>
      </c>
      <c r="X107" s="2">
        <v>5514.57</v>
      </c>
      <c r="Y107" s="1">
        <v>4</v>
      </c>
      <c r="Z107" s="1">
        <v>4</v>
      </c>
      <c r="AA107" s="1">
        <v>2</v>
      </c>
      <c r="AB107" s="1">
        <v>5</v>
      </c>
      <c r="AC107" s="1">
        <v>22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60</v>
      </c>
      <c r="AT107" s="1">
        <v>19</v>
      </c>
      <c r="AU107" s="1">
        <v>17</v>
      </c>
      <c r="AV107" s="1">
        <v>16</v>
      </c>
      <c r="AW107" s="1">
        <v>4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4</v>
      </c>
      <c r="BD107" s="1">
        <v>2</v>
      </c>
      <c r="BE107" s="1">
        <v>16</v>
      </c>
      <c r="BF107" s="1">
        <v>4</v>
      </c>
      <c r="BG107" s="1">
        <v>45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s="1">
        <v>70092</v>
      </c>
      <c r="B108" s="1" t="s">
        <v>195</v>
      </c>
      <c r="C108" s="1">
        <v>32</v>
      </c>
      <c r="D108" s="1">
        <v>285</v>
      </c>
      <c r="E108" s="1" t="s">
        <v>64</v>
      </c>
      <c r="F108" s="1">
        <v>573</v>
      </c>
      <c r="G108" s="1" t="s">
        <v>87</v>
      </c>
      <c r="H108" s="2">
        <v>32.271900000000002</v>
      </c>
      <c r="I108" s="2">
        <v>1032.7008000000001</v>
      </c>
      <c r="J108" s="10">
        <f t="shared" si="2"/>
        <v>0</v>
      </c>
      <c r="K108" s="11">
        <f t="shared" si="3"/>
        <v>0</v>
      </c>
      <c r="L108" s="1">
        <v>0.48</v>
      </c>
      <c r="M108" s="1">
        <v>4.9400000000000004</v>
      </c>
      <c r="N108" s="16">
        <f t="shared" si="35"/>
        <v>0</v>
      </c>
      <c r="O108" s="1"/>
      <c r="P108" s="1">
        <v>6.11</v>
      </c>
      <c r="Q108" s="1">
        <v>3.22</v>
      </c>
      <c r="R108" s="5">
        <v>0</v>
      </c>
      <c r="S108" s="1">
        <v>3.03</v>
      </c>
      <c r="T108" s="1">
        <v>1.47</v>
      </c>
      <c r="U108" s="16">
        <f t="shared" si="33"/>
        <v>0</v>
      </c>
      <c r="V108" s="1">
        <v>0</v>
      </c>
      <c r="W108" s="14">
        <v>9939.75</v>
      </c>
      <c r="X108" s="2">
        <v>9939.75</v>
      </c>
      <c r="Y108" s="1">
        <v>3</v>
      </c>
      <c r="Z108" s="1">
        <v>7</v>
      </c>
      <c r="AA108" s="1">
        <v>0</v>
      </c>
      <c r="AB108" s="1">
        <v>18</v>
      </c>
      <c r="AC108" s="1">
        <v>158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61</v>
      </c>
      <c r="AT108" s="1">
        <v>94</v>
      </c>
      <c r="AU108" s="1">
        <v>65</v>
      </c>
      <c r="AV108" s="1">
        <v>45</v>
      </c>
      <c r="AW108" s="1">
        <v>103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54</v>
      </c>
      <c r="BD108" s="1">
        <v>25</v>
      </c>
      <c r="BE108" s="1">
        <v>23</v>
      </c>
      <c r="BF108" s="1">
        <v>15</v>
      </c>
      <c r="BG108" s="1">
        <v>47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>
      <c r="A109" s="1">
        <v>70336</v>
      </c>
      <c r="B109" s="1" t="s">
        <v>342</v>
      </c>
      <c r="C109" s="1">
        <v>12</v>
      </c>
      <c r="D109" s="1">
        <v>285</v>
      </c>
      <c r="E109" s="1" t="s">
        <v>64</v>
      </c>
      <c r="F109" s="1">
        <v>285</v>
      </c>
      <c r="G109" s="1" t="s">
        <v>64</v>
      </c>
      <c r="H109" s="2">
        <v>30.69</v>
      </c>
      <c r="I109" s="2">
        <v>368.28</v>
      </c>
      <c r="J109" s="10">
        <f t="shared" si="2"/>
        <v>1841.3999999999999</v>
      </c>
      <c r="K109" s="11">
        <f t="shared" si="3"/>
        <v>5</v>
      </c>
      <c r="L109" s="1">
        <v>2.04</v>
      </c>
      <c r="M109" s="1">
        <v>3.83</v>
      </c>
      <c r="N109" s="16">
        <f t="shared" si="35"/>
        <v>0</v>
      </c>
      <c r="O109" s="1"/>
      <c r="P109" s="1">
        <v>16.75</v>
      </c>
      <c r="Q109" s="1">
        <v>14.75</v>
      </c>
      <c r="R109" s="5">
        <v>0</v>
      </c>
      <c r="S109" s="1">
        <v>7.25</v>
      </c>
      <c r="T109" s="1">
        <v>2.75</v>
      </c>
      <c r="U109" s="5">
        <v>5</v>
      </c>
      <c r="V109" s="1">
        <v>0</v>
      </c>
      <c r="W109" s="14">
        <v>9590.6299999999992</v>
      </c>
      <c r="X109" s="2">
        <v>7856.64</v>
      </c>
      <c r="Y109" s="1">
        <v>13</v>
      </c>
      <c r="Z109" s="1">
        <v>23</v>
      </c>
      <c r="AA109" s="1">
        <v>0</v>
      </c>
      <c r="AB109" s="1">
        <v>0</v>
      </c>
      <c r="AC109" s="1">
        <v>46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69</v>
      </c>
      <c r="AT109" s="1">
        <v>72</v>
      </c>
      <c r="AU109" s="1">
        <v>36</v>
      </c>
      <c r="AV109" s="1">
        <v>120</v>
      </c>
      <c r="AW109" s="1">
        <v>177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40</v>
      </c>
      <c r="BD109" s="1">
        <v>24</v>
      </c>
      <c r="BE109" s="1">
        <v>30</v>
      </c>
      <c r="BF109" s="1">
        <v>10</v>
      </c>
      <c r="BG109" s="1">
        <v>33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>
      <c r="A110" s="1">
        <v>70501</v>
      </c>
      <c r="B110" s="1" t="s">
        <v>190</v>
      </c>
      <c r="C110" s="1">
        <v>24</v>
      </c>
      <c r="D110" s="1">
        <v>285</v>
      </c>
      <c r="E110" s="1" t="s">
        <v>64</v>
      </c>
      <c r="F110" s="1">
        <v>974</v>
      </c>
      <c r="G110" s="1" t="s">
        <v>110</v>
      </c>
      <c r="H110" s="2">
        <v>36.130099999999999</v>
      </c>
      <c r="I110" s="2">
        <v>867.12239999999997</v>
      </c>
      <c r="J110" s="10">
        <f t="shared" si="2"/>
        <v>8671.2240000000002</v>
      </c>
      <c r="K110" s="11">
        <f t="shared" si="3"/>
        <v>10</v>
      </c>
      <c r="L110" s="1">
        <v>0.96</v>
      </c>
      <c r="M110" s="1">
        <v>4.38</v>
      </c>
      <c r="N110" s="26">
        <v>5</v>
      </c>
      <c r="O110" s="1"/>
      <c r="P110" s="1">
        <v>5.65</v>
      </c>
      <c r="Q110" s="1">
        <v>1.08</v>
      </c>
      <c r="R110" s="5">
        <v>3</v>
      </c>
      <c r="S110" s="1">
        <v>4.4400000000000004</v>
      </c>
      <c r="T110" s="1">
        <v>1.54</v>
      </c>
      <c r="U110" s="16">
        <f t="shared" ref="U110:U112" si="36">MAX(0,(TRUNC((S110*0.8)-T110)))</f>
        <v>2</v>
      </c>
      <c r="V110" s="1">
        <v>0</v>
      </c>
      <c r="W110" s="14">
        <v>9574.48</v>
      </c>
      <c r="X110" s="2">
        <v>6069.86</v>
      </c>
      <c r="Y110" s="1">
        <v>1</v>
      </c>
      <c r="Z110" s="1">
        <v>9</v>
      </c>
      <c r="AA110" s="1">
        <v>15</v>
      </c>
      <c r="AB110" s="1">
        <v>5</v>
      </c>
      <c r="AC110" s="1">
        <v>105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74</v>
      </c>
      <c r="AT110" s="1">
        <v>15</v>
      </c>
      <c r="AU110" s="1">
        <v>11</v>
      </c>
      <c r="AV110" s="1">
        <v>86</v>
      </c>
      <c r="AW110" s="1">
        <v>26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80</v>
      </c>
      <c r="BD110" s="1">
        <v>3</v>
      </c>
      <c r="BE110" s="1">
        <v>20</v>
      </c>
      <c r="BF110" s="1">
        <v>10</v>
      </c>
      <c r="BG110" s="1">
        <v>37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s="1">
        <v>70209</v>
      </c>
      <c r="B111" s="1" t="s">
        <v>290</v>
      </c>
      <c r="C111" s="1">
        <v>10</v>
      </c>
      <c r="D111" s="1">
        <v>285</v>
      </c>
      <c r="E111" s="1" t="s">
        <v>64</v>
      </c>
      <c r="F111" s="1">
        <v>387</v>
      </c>
      <c r="G111" s="1" t="s">
        <v>94</v>
      </c>
      <c r="H111" s="2">
        <v>122.98</v>
      </c>
      <c r="I111" s="2">
        <v>1229.8</v>
      </c>
      <c r="J111" s="10">
        <f t="shared" si="2"/>
        <v>2459.6</v>
      </c>
      <c r="K111" s="11">
        <f t="shared" si="3"/>
        <v>2</v>
      </c>
      <c r="L111" s="1">
        <v>0.35</v>
      </c>
      <c r="M111" s="1">
        <v>2.2999999999999998</v>
      </c>
      <c r="N111" s="16">
        <f t="shared" ref="N111:N112" si="37">MAX(0,(TRUNC((L111*0.8)-M111)))</f>
        <v>0</v>
      </c>
      <c r="O111" s="1"/>
      <c r="P111" s="1">
        <v>4.3</v>
      </c>
      <c r="Q111" s="1">
        <v>2.2999999999999998</v>
      </c>
      <c r="R111" s="5">
        <v>0</v>
      </c>
      <c r="S111" s="1">
        <v>3.05</v>
      </c>
      <c r="T111" s="1">
        <v>0</v>
      </c>
      <c r="U111" s="16">
        <f t="shared" si="36"/>
        <v>2</v>
      </c>
      <c r="V111" s="1">
        <v>0</v>
      </c>
      <c r="W111" s="14">
        <v>9469.4599999999991</v>
      </c>
      <c r="X111" s="2">
        <v>5657.08</v>
      </c>
      <c r="Y111" s="1">
        <v>0</v>
      </c>
      <c r="Z111" s="1">
        <v>1</v>
      </c>
      <c r="AA111" s="1">
        <v>1</v>
      </c>
      <c r="AB111" s="1">
        <v>4</v>
      </c>
      <c r="AC111" s="1">
        <v>23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11</v>
      </c>
      <c r="AT111" s="1">
        <v>10</v>
      </c>
      <c r="AU111" s="1">
        <v>19</v>
      </c>
      <c r="AV111" s="1">
        <v>16</v>
      </c>
      <c r="AW111" s="1">
        <v>23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22</v>
      </c>
      <c r="BD111" s="1">
        <v>2</v>
      </c>
      <c r="BE111" s="1">
        <v>5</v>
      </c>
      <c r="BF111" s="1">
        <v>5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s="1">
        <v>70052</v>
      </c>
      <c r="B112" s="1" t="s">
        <v>202</v>
      </c>
      <c r="C112" s="1">
        <v>28</v>
      </c>
      <c r="D112" s="1">
        <v>285</v>
      </c>
      <c r="E112" s="1" t="s">
        <v>64</v>
      </c>
      <c r="F112" s="1">
        <v>974</v>
      </c>
      <c r="G112" s="1" t="s">
        <v>110</v>
      </c>
      <c r="H112" s="2">
        <v>37.870100000000001</v>
      </c>
      <c r="I112" s="2">
        <v>1060.3628000000001</v>
      </c>
      <c r="J112" s="10">
        <f t="shared" si="2"/>
        <v>0</v>
      </c>
      <c r="K112" s="11">
        <f t="shared" si="3"/>
        <v>0</v>
      </c>
      <c r="L112" s="1">
        <v>3.91</v>
      </c>
      <c r="M112" s="1">
        <v>6.04</v>
      </c>
      <c r="N112" s="16">
        <f t="shared" si="37"/>
        <v>0</v>
      </c>
      <c r="O112" s="1"/>
      <c r="P112" s="1">
        <v>4.5199999999999996</v>
      </c>
      <c r="Q112" s="1">
        <v>3.71</v>
      </c>
      <c r="R112" s="5">
        <v>0</v>
      </c>
      <c r="S112" s="1">
        <v>0.43</v>
      </c>
      <c r="T112" s="1">
        <v>3.71</v>
      </c>
      <c r="U112" s="16">
        <f t="shared" si="36"/>
        <v>0</v>
      </c>
      <c r="V112" s="1">
        <v>0</v>
      </c>
      <c r="W112" s="14">
        <v>9391.7800000000007</v>
      </c>
      <c r="X112" s="2">
        <v>14277.03</v>
      </c>
      <c r="Y112" s="1">
        <v>18</v>
      </c>
      <c r="Z112" s="1">
        <v>91</v>
      </c>
      <c r="AA112" s="1">
        <v>22</v>
      </c>
      <c r="AB112" s="1">
        <v>48</v>
      </c>
      <c r="AC112" s="1">
        <v>169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23</v>
      </c>
      <c r="AT112" s="1">
        <v>47</v>
      </c>
      <c r="AU112" s="1">
        <v>68</v>
      </c>
      <c r="AV112" s="1">
        <v>24</v>
      </c>
      <c r="AW112" s="1">
        <v>104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5</v>
      </c>
      <c r="BD112" s="1">
        <v>-14</v>
      </c>
      <c r="BE112" s="1">
        <v>0</v>
      </c>
      <c r="BF112" s="1">
        <v>28</v>
      </c>
      <c r="BG112" s="1">
        <v>104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s="1">
        <v>70142</v>
      </c>
      <c r="B113" s="1" t="s">
        <v>252</v>
      </c>
      <c r="C113" s="1">
        <v>18</v>
      </c>
      <c r="D113" s="1">
        <v>285</v>
      </c>
      <c r="E113" s="1" t="s">
        <v>64</v>
      </c>
      <c r="F113" s="1">
        <v>991</v>
      </c>
      <c r="G113" s="1" t="s">
        <v>141</v>
      </c>
      <c r="H113" s="2">
        <v>64.94</v>
      </c>
      <c r="I113" s="2">
        <v>1168.92</v>
      </c>
      <c r="J113" s="10">
        <f t="shared" si="2"/>
        <v>0</v>
      </c>
      <c r="K113" s="11">
        <f t="shared" si="3"/>
        <v>0</v>
      </c>
      <c r="L113" s="1">
        <v>3.61</v>
      </c>
      <c r="M113" s="1">
        <v>-4.0599999999999996</v>
      </c>
      <c r="N113" s="5">
        <v>0</v>
      </c>
      <c r="O113" s="1"/>
      <c r="P113" s="1">
        <v>2.5</v>
      </c>
      <c r="Q113" s="1">
        <v>2.44</v>
      </c>
      <c r="R113" s="5">
        <v>0</v>
      </c>
      <c r="S113" s="1">
        <v>1.86</v>
      </c>
      <c r="T113" s="1">
        <v>0.39</v>
      </c>
      <c r="U113" s="5">
        <v>0</v>
      </c>
      <c r="V113" s="1">
        <v>0</v>
      </c>
      <c r="W113" s="14">
        <v>9318.89</v>
      </c>
      <c r="X113" s="2">
        <v>-1428.68</v>
      </c>
      <c r="Y113" s="1">
        <v>21</v>
      </c>
      <c r="Z113" s="1">
        <v>30</v>
      </c>
      <c r="AA113" s="1">
        <v>16</v>
      </c>
      <c r="AB113" s="1">
        <v>26</v>
      </c>
      <c r="AC113" s="1">
        <v>-73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10</v>
      </c>
      <c r="AT113" s="1">
        <v>9</v>
      </c>
      <c r="AU113" s="1">
        <v>21</v>
      </c>
      <c r="AV113" s="1">
        <v>19</v>
      </c>
      <c r="AW113" s="1">
        <v>44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14</v>
      </c>
      <c r="BD113" s="1">
        <v>11</v>
      </c>
      <c r="BE113" s="1">
        <v>6</v>
      </c>
      <c r="BF113" s="1">
        <v>16</v>
      </c>
      <c r="BG113" s="1">
        <v>7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s="1">
        <v>70097</v>
      </c>
      <c r="B114" s="1" t="s">
        <v>239</v>
      </c>
      <c r="C114" s="1">
        <v>16</v>
      </c>
      <c r="D114" s="1">
        <v>285</v>
      </c>
      <c r="E114" s="1" t="s">
        <v>64</v>
      </c>
      <c r="F114" s="1">
        <v>567</v>
      </c>
      <c r="G114" s="1" t="s">
        <v>74</v>
      </c>
      <c r="H114" s="2">
        <v>43.77</v>
      </c>
      <c r="I114" s="2">
        <v>700.32</v>
      </c>
      <c r="J114" s="10">
        <f t="shared" si="2"/>
        <v>0</v>
      </c>
      <c r="K114" s="11">
        <f t="shared" si="3"/>
        <v>0</v>
      </c>
      <c r="L114" s="1">
        <v>0.38</v>
      </c>
      <c r="M114" s="1">
        <v>5.5</v>
      </c>
      <c r="N114" s="16">
        <f t="shared" ref="N114:N116" si="38">MAX(0,(TRUNC((L114*0.8)-M114)))</f>
        <v>0</v>
      </c>
      <c r="O114" s="1"/>
      <c r="P114" s="1">
        <v>9</v>
      </c>
      <c r="Q114" s="1">
        <v>15.75</v>
      </c>
      <c r="R114" s="5">
        <v>0</v>
      </c>
      <c r="S114" s="1">
        <v>3.62</v>
      </c>
      <c r="T114" s="1">
        <v>4.8099999999999996</v>
      </c>
      <c r="U114" s="16">
        <f t="shared" ref="U114:U115" si="39">MAX(0,(TRUNC((S114*0.8)-T114)))</f>
        <v>0</v>
      </c>
      <c r="V114" s="1">
        <v>0</v>
      </c>
      <c r="W114" s="14">
        <v>9104.16</v>
      </c>
      <c r="X114" s="2">
        <v>18252.09</v>
      </c>
      <c r="Y114" s="1">
        <v>5</v>
      </c>
      <c r="Z114" s="1">
        <v>1</v>
      </c>
      <c r="AA114" s="1">
        <v>0</v>
      </c>
      <c r="AB114" s="1">
        <v>1</v>
      </c>
      <c r="AC114" s="1">
        <v>88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7</v>
      </c>
      <c r="AT114" s="1">
        <v>100</v>
      </c>
      <c r="AU114" s="1">
        <v>59</v>
      </c>
      <c r="AV114" s="1">
        <v>56</v>
      </c>
      <c r="AW114" s="1">
        <v>252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6</v>
      </c>
      <c r="BD114" s="1">
        <v>18</v>
      </c>
      <c r="BE114" s="1">
        <v>19</v>
      </c>
      <c r="BF114" s="1">
        <v>48</v>
      </c>
      <c r="BG114" s="1">
        <v>77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s="1">
        <v>70120</v>
      </c>
      <c r="B115" s="1" t="s">
        <v>189</v>
      </c>
      <c r="C115" s="1">
        <v>24</v>
      </c>
      <c r="D115" s="1">
        <v>285</v>
      </c>
      <c r="E115" s="1" t="s">
        <v>64</v>
      </c>
      <c r="F115" s="1">
        <v>570</v>
      </c>
      <c r="G115" s="1" t="s">
        <v>72</v>
      </c>
      <c r="H115" s="2">
        <v>36.0045</v>
      </c>
      <c r="I115" s="2">
        <v>864.10799999999995</v>
      </c>
      <c r="J115" s="10">
        <f t="shared" si="2"/>
        <v>0</v>
      </c>
      <c r="K115" s="11">
        <f t="shared" si="3"/>
        <v>0</v>
      </c>
      <c r="L115" s="1">
        <v>2.44</v>
      </c>
      <c r="M115" s="1">
        <v>2.5</v>
      </c>
      <c r="N115" s="16">
        <f t="shared" si="38"/>
        <v>0</v>
      </c>
      <c r="O115" s="1"/>
      <c r="P115" s="1">
        <v>6.58</v>
      </c>
      <c r="Q115" s="1">
        <v>4.79</v>
      </c>
      <c r="R115" s="5">
        <v>0</v>
      </c>
      <c r="S115" s="1">
        <v>1.38</v>
      </c>
      <c r="T115" s="1">
        <v>3.04</v>
      </c>
      <c r="U115" s="16">
        <f t="shared" si="39"/>
        <v>0</v>
      </c>
      <c r="V115" s="1">
        <v>0</v>
      </c>
      <c r="W115" s="14">
        <v>8983.1200000000008</v>
      </c>
      <c r="X115" s="2">
        <v>8929.1200000000008</v>
      </c>
      <c r="Y115" s="1">
        <v>12</v>
      </c>
      <c r="Z115" s="1">
        <v>17</v>
      </c>
      <c r="AA115" s="1">
        <v>29</v>
      </c>
      <c r="AB115" s="1">
        <v>18</v>
      </c>
      <c r="AC115" s="1">
        <v>60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69</v>
      </c>
      <c r="AT115" s="1">
        <v>32</v>
      </c>
      <c r="AU115" s="1">
        <v>61</v>
      </c>
      <c r="AV115" s="1">
        <v>24</v>
      </c>
      <c r="AW115" s="1">
        <v>115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4</v>
      </c>
      <c r="BD115" s="1">
        <v>1</v>
      </c>
      <c r="BE115" s="1">
        <v>22</v>
      </c>
      <c r="BF115" s="1">
        <v>13</v>
      </c>
      <c r="BG115" s="1">
        <v>73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>
      <c r="A116" s="1">
        <v>70158</v>
      </c>
      <c r="B116" s="1" t="s">
        <v>218</v>
      </c>
      <c r="C116" s="1">
        <v>16</v>
      </c>
      <c r="D116" s="1">
        <v>285</v>
      </c>
      <c r="E116" s="1" t="s">
        <v>64</v>
      </c>
      <c r="F116" s="1">
        <v>573</v>
      </c>
      <c r="G116" s="1" t="s">
        <v>87</v>
      </c>
      <c r="H116" s="2">
        <v>60.091500000000003</v>
      </c>
      <c r="I116" s="2">
        <v>961.46400000000006</v>
      </c>
      <c r="J116" s="10">
        <f t="shared" si="2"/>
        <v>9614.6400000000012</v>
      </c>
      <c r="K116" s="11">
        <f t="shared" si="3"/>
        <v>10</v>
      </c>
      <c r="L116" s="1">
        <v>1.72</v>
      </c>
      <c r="M116" s="1">
        <v>1.25</v>
      </c>
      <c r="N116" s="16">
        <f t="shared" si="38"/>
        <v>0</v>
      </c>
      <c r="O116" s="1"/>
      <c r="P116" s="1">
        <v>4.03</v>
      </c>
      <c r="Q116" s="1">
        <v>0.06</v>
      </c>
      <c r="R116" s="5">
        <v>5</v>
      </c>
      <c r="S116" s="1">
        <v>3.47</v>
      </c>
      <c r="T116" s="1">
        <v>0</v>
      </c>
      <c r="U116" s="5">
        <v>5</v>
      </c>
      <c r="V116" s="1">
        <v>0</v>
      </c>
      <c r="W116" s="14">
        <v>8863.5</v>
      </c>
      <c r="X116" s="2">
        <v>1261.92</v>
      </c>
      <c r="Y116" s="1">
        <v>8</v>
      </c>
      <c r="Z116" s="1">
        <v>17</v>
      </c>
      <c r="AA116" s="1">
        <v>9</v>
      </c>
      <c r="AB116" s="1">
        <v>4</v>
      </c>
      <c r="AC116" s="1">
        <v>20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50</v>
      </c>
      <c r="AV116" s="1">
        <v>29</v>
      </c>
      <c r="AW116" s="1">
        <v>1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12</v>
      </c>
      <c r="BD116" s="1">
        <v>27</v>
      </c>
      <c r="BE116" s="1">
        <v>8</v>
      </c>
      <c r="BF116" s="1">
        <v>44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s="1">
        <v>76000</v>
      </c>
      <c r="B117" s="1" t="s">
        <v>356</v>
      </c>
      <c r="C117" s="1">
        <v>75</v>
      </c>
      <c r="D117" s="1">
        <v>285</v>
      </c>
      <c r="E117" s="1" t="s">
        <v>64</v>
      </c>
      <c r="F117" s="1">
        <v>502</v>
      </c>
      <c r="G117" s="1" t="s">
        <v>146</v>
      </c>
      <c r="H117" s="2">
        <v>8.5500000000000007</v>
      </c>
      <c r="I117" s="2">
        <v>641.25</v>
      </c>
      <c r="J117" s="10">
        <f t="shared" si="2"/>
        <v>1923.75</v>
      </c>
      <c r="K117" s="11">
        <f t="shared" si="3"/>
        <v>3</v>
      </c>
      <c r="L117" s="1">
        <v>2.4</v>
      </c>
      <c r="M117" s="1">
        <v>-0.61</v>
      </c>
      <c r="N117" s="20">
        <v>3</v>
      </c>
      <c r="O117" s="1"/>
      <c r="P117" s="1">
        <v>9.98</v>
      </c>
      <c r="Q117" s="1">
        <v>5.29</v>
      </c>
      <c r="R117" s="5">
        <v>0</v>
      </c>
      <c r="S117" s="1">
        <v>0.93</v>
      </c>
      <c r="T117" s="1">
        <v>2.61</v>
      </c>
      <c r="U117" s="16">
        <f t="shared" ref="U117:U118" si="40">MAX(0,(TRUNC((S117*0.8)-T117)))</f>
        <v>0</v>
      </c>
      <c r="V117" s="1">
        <v>0</v>
      </c>
      <c r="W117" s="14">
        <v>8537.17</v>
      </c>
      <c r="X117" s="2">
        <v>4676.8500000000004</v>
      </c>
      <c r="Y117" s="1">
        <v>46</v>
      </c>
      <c r="Z117" s="1">
        <v>105</v>
      </c>
      <c r="AA117" s="1">
        <v>50</v>
      </c>
      <c r="AB117" s="1">
        <v>63</v>
      </c>
      <c r="AC117" s="1">
        <v>-46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322</v>
      </c>
      <c r="AT117" s="1">
        <v>286</v>
      </c>
      <c r="AU117" s="1">
        <v>162</v>
      </c>
      <c r="AV117" s="1">
        <v>243</v>
      </c>
      <c r="AW117" s="1">
        <v>397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29</v>
      </c>
      <c r="BD117" s="1">
        <v>0</v>
      </c>
      <c r="BE117" s="1">
        <v>24</v>
      </c>
      <c r="BF117" s="1">
        <v>34</v>
      </c>
      <c r="BG117" s="1">
        <v>196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s="1">
        <v>70036</v>
      </c>
      <c r="B118" s="1" t="s">
        <v>214</v>
      </c>
      <c r="C118" s="1">
        <v>15</v>
      </c>
      <c r="D118" s="1">
        <v>285</v>
      </c>
      <c r="E118" s="1" t="s">
        <v>64</v>
      </c>
      <c r="F118" s="1">
        <v>562</v>
      </c>
      <c r="G118" s="1" t="s">
        <v>65</v>
      </c>
      <c r="H118" s="2">
        <v>28.82</v>
      </c>
      <c r="I118" s="2">
        <v>432.3</v>
      </c>
      <c r="J118" s="10">
        <f t="shared" si="2"/>
        <v>4323</v>
      </c>
      <c r="K118" s="11">
        <f t="shared" si="3"/>
        <v>10</v>
      </c>
      <c r="L118" s="1">
        <v>8.73</v>
      </c>
      <c r="M118" s="1">
        <v>0.4</v>
      </c>
      <c r="N118" s="21">
        <v>10</v>
      </c>
      <c r="O118" s="1"/>
      <c r="P118" s="1">
        <v>9.8699999999999992</v>
      </c>
      <c r="Q118" s="1">
        <v>3.73</v>
      </c>
      <c r="R118" s="5">
        <v>0</v>
      </c>
      <c r="S118" s="1">
        <v>1.07</v>
      </c>
      <c r="T118" s="1">
        <v>0.67</v>
      </c>
      <c r="U118" s="16">
        <f t="shared" si="40"/>
        <v>0</v>
      </c>
      <c r="V118" s="1">
        <v>0</v>
      </c>
      <c r="W118" s="14">
        <v>8501.9</v>
      </c>
      <c r="X118" s="2">
        <v>2075.04</v>
      </c>
      <c r="Y118" s="1">
        <v>7</v>
      </c>
      <c r="Z118" s="1">
        <v>0</v>
      </c>
      <c r="AA118" s="1">
        <v>96</v>
      </c>
      <c r="AB118" s="1">
        <v>56</v>
      </c>
      <c r="AC118" s="1">
        <v>6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49</v>
      </c>
      <c r="AT118" s="1">
        <v>0</v>
      </c>
      <c r="AU118" s="1">
        <v>84</v>
      </c>
      <c r="AV118" s="1">
        <v>30</v>
      </c>
      <c r="AW118" s="1">
        <v>56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2</v>
      </c>
      <c r="BD118" s="1">
        <v>3</v>
      </c>
      <c r="BE118" s="1">
        <v>8</v>
      </c>
      <c r="BF118" s="1">
        <v>9</v>
      </c>
      <c r="BG118" s="1">
        <v>10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>
      <c r="A119" s="1">
        <v>70184</v>
      </c>
      <c r="B119" s="1" t="s">
        <v>229</v>
      </c>
      <c r="C119" s="1">
        <v>20</v>
      </c>
      <c r="D119" s="1">
        <v>285</v>
      </c>
      <c r="E119" s="1" t="s">
        <v>64</v>
      </c>
      <c r="F119" s="1">
        <v>573</v>
      </c>
      <c r="G119" s="1" t="s">
        <v>87</v>
      </c>
      <c r="H119" s="2">
        <v>38.04</v>
      </c>
      <c r="I119" s="2">
        <v>760.8</v>
      </c>
      <c r="J119" s="10">
        <f t="shared" si="2"/>
        <v>3804</v>
      </c>
      <c r="K119" s="11">
        <f t="shared" si="3"/>
        <v>5</v>
      </c>
      <c r="L119" s="1">
        <v>0.78</v>
      </c>
      <c r="M119" s="1">
        <v>-0.15</v>
      </c>
      <c r="N119" s="16">
        <f t="shared" ref="N119:N120" si="41">MAX(0,(TRUNC((L119*0.8)-M119)))</f>
        <v>0</v>
      </c>
      <c r="O119" s="1"/>
      <c r="P119" s="1">
        <v>5.5</v>
      </c>
      <c r="Q119" s="1">
        <v>8.4499999999999993</v>
      </c>
      <c r="R119" s="5">
        <v>0</v>
      </c>
      <c r="S119" s="1">
        <v>4.7</v>
      </c>
      <c r="T119" s="1">
        <v>0</v>
      </c>
      <c r="U119" s="5">
        <v>5</v>
      </c>
      <c r="V119" s="1">
        <v>0</v>
      </c>
      <c r="W119" s="14">
        <v>8349.7800000000007</v>
      </c>
      <c r="X119" s="2">
        <v>6314.64</v>
      </c>
      <c r="Y119" s="1">
        <v>6</v>
      </c>
      <c r="Z119" s="1">
        <v>6</v>
      </c>
      <c r="AA119" s="1">
        <v>4</v>
      </c>
      <c r="AB119" s="1">
        <v>5</v>
      </c>
      <c r="AC119" s="1">
        <v>-3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37</v>
      </c>
      <c r="AT119" s="1">
        <v>28</v>
      </c>
      <c r="AU119" s="1">
        <v>50</v>
      </c>
      <c r="AV119" s="1">
        <v>18</v>
      </c>
      <c r="AW119" s="1">
        <v>169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40</v>
      </c>
      <c r="BE119" s="1">
        <v>52</v>
      </c>
      <c r="BF119" s="1">
        <v>44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s="1">
        <v>70083</v>
      </c>
      <c r="B120" s="1" t="s">
        <v>119</v>
      </c>
      <c r="C120" s="1">
        <v>25</v>
      </c>
      <c r="D120" s="1">
        <v>285</v>
      </c>
      <c r="E120" s="1" t="s">
        <v>64</v>
      </c>
      <c r="F120" s="1">
        <v>35</v>
      </c>
      <c r="G120" s="1" t="s">
        <v>76</v>
      </c>
      <c r="H120" s="2">
        <v>42.323999999999998</v>
      </c>
      <c r="I120" s="2">
        <v>1058.0999999999999</v>
      </c>
      <c r="J120" s="10">
        <f t="shared" si="2"/>
        <v>0</v>
      </c>
      <c r="K120" s="11">
        <f t="shared" si="3"/>
        <v>0</v>
      </c>
      <c r="L120" s="1">
        <v>2.66</v>
      </c>
      <c r="M120" s="1">
        <v>2.52</v>
      </c>
      <c r="N120" s="16">
        <f t="shared" si="41"/>
        <v>0</v>
      </c>
      <c r="O120" s="1"/>
      <c r="P120" s="1">
        <v>3.6</v>
      </c>
      <c r="Q120" s="1">
        <v>3.2</v>
      </c>
      <c r="R120" s="5">
        <v>0</v>
      </c>
      <c r="S120" s="1">
        <v>1.58</v>
      </c>
      <c r="T120" s="1">
        <v>4.88</v>
      </c>
      <c r="U120" s="16">
        <f t="shared" ref="U120:U133" si="42">MAX(0,(TRUNC((S120*0.8)-T120)))</f>
        <v>0</v>
      </c>
      <c r="V120" s="1">
        <v>0</v>
      </c>
      <c r="W120" s="14">
        <v>8295.5</v>
      </c>
      <c r="X120" s="2">
        <v>11215.86</v>
      </c>
      <c r="Y120" s="1">
        <v>15</v>
      </c>
      <c r="Z120" s="1">
        <v>41</v>
      </c>
      <c r="AA120" s="1">
        <v>26</v>
      </c>
      <c r="AB120" s="1">
        <v>10</v>
      </c>
      <c r="AC120" s="1">
        <v>63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10</v>
      </c>
      <c r="AT120" s="1">
        <v>27</v>
      </c>
      <c r="AU120" s="1">
        <v>51</v>
      </c>
      <c r="AV120" s="1">
        <v>31</v>
      </c>
      <c r="AW120" s="1">
        <v>80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26</v>
      </c>
      <c r="BD120" s="1">
        <v>4</v>
      </c>
      <c r="BE120" s="1">
        <v>4</v>
      </c>
      <c r="BF120" s="1">
        <v>15</v>
      </c>
      <c r="BG120" s="1">
        <v>122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s="1">
        <v>70131</v>
      </c>
      <c r="B121" s="1" t="s">
        <v>203</v>
      </c>
      <c r="C121" s="1">
        <v>5</v>
      </c>
      <c r="D121" s="1">
        <v>285</v>
      </c>
      <c r="E121" s="1" t="s">
        <v>64</v>
      </c>
      <c r="F121" s="1">
        <v>322</v>
      </c>
      <c r="G121" s="1" t="s">
        <v>167</v>
      </c>
      <c r="H121" s="2">
        <v>61.49</v>
      </c>
      <c r="I121" s="2">
        <v>307.45</v>
      </c>
      <c r="J121" s="10">
        <f t="shared" si="2"/>
        <v>1537.25</v>
      </c>
      <c r="K121" s="11">
        <f t="shared" si="3"/>
        <v>5</v>
      </c>
      <c r="L121" s="1">
        <v>3.6</v>
      </c>
      <c r="M121" s="1">
        <v>-1</v>
      </c>
      <c r="N121" s="21">
        <v>5</v>
      </c>
      <c r="O121" s="1"/>
      <c r="P121" s="1">
        <v>18.7</v>
      </c>
      <c r="Q121" s="1">
        <v>6</v>
      </c>
      <c r="R121" s="5">
        <v>0</v>
      </c>
      <c r="S121" s="1">
        <v>4.3</v>
      </c>
      <c r="T121" s="1">
        <v>3.2</v>
      </c>
      <c r="U121" s="16">
        <f t="shared" si="42"/>
        <v>0</v>
      </c>
      <c r="V121" s="1">
        <v>0</v>
      </c>
      <c r="W121" s="14">
        <v>8178.17</v>
      </c>
      <c r="X121" s="2">
        <v>2521.09</v>
      </c>
      <c r="Y121" s="1">
        <v>4</v>
      </c>
      <c r="Z121" s="1">
        <v>21</v>
      </c>
      <c r="AA121" s="1">
        <v>0</v>
      </c>
      <c r="AB121" s="1">
        <v>7</v>
      </c>
      <c r="AC121" s="1">
        <v>-5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27</v>
      </c>
      <c r="AT121" s="1">
        <v>39</v>
      </c>
      <c r="AU121" s="1">
        <v>34</v>
      </c>
      <c r="AV121" s="1">
        <v>26</v>
      </c>
      <c r="AW121" s="1">
        <v>30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8</v>
      </c>
      <c r="BD121" s="1">
        <v>17</v>
      </c>
      <c r="BE121" s="1">
        <v>1</v>
      </c>
      <c r="BF121" s="1">
        <v>8</v>
      </c>
      <c r="BG121" s="1">
        <v>16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s="1">
        <v>70503</v>
      </c>
      <c r="B122" s="1" t="s">
        <v>219</v>
      </c>
      <c r="C122" s="1">
        <v>32</v>
      </c>
      <c r="D122" s="1">
        <v>285</v>
      </c>
      <c r="E122" s="1" t="s">
        <v>64</v>
      </c>
      <c r="F122" s="1">
        <v>573</v>
      </c>
      <c r="G122" s="1" t="s">
        <v>87</v>
      </c>
      <c r="H122" s="2">
        <v>33.270000000000003</v>
      </c>
      <c r="I122" s="2">
        <v>1064.6400000000001</v>
      </c>
      <c r="J122" s="10">
        <f t="shared" si="2"/>
        <v>0</v>
      </c>
      <c r="K122" s="11">
        <f t="shared" si="3"/>
        <v>0</v>
      </c>
      <c r="L122" s="1">
        <v>1.64</v>
      </c>
      <c r="M122" s="1">
        <v>1.78</v>
      </c>
      <c r="N122" s="16">
        <f>MAX(0,(TRUNC((L122*0.8)-M122)))</f>
        <v>0</v>
      </c>
      <c r="O122" s="1"/>
      <c r="P122" s="1">
        <v>1.91</v>
      </c>
      <c r="Q122" s="1">
        <v>3.16</v>
      </c>
      <c r="R122" s="5">
        <v>0</v>
      </c>
      <c r="S122" s="1">
        <v>4.08</v>
      </c>
      <c r="T122" s="1">
        <v>2.81</v>
      </c>
      <c r="U122" s="16">
        <f t="shared" si="42"/>
        <v>0</v>
      </c>
      <c r="V122" s="1">
        <v>0</v>
      </c>
      <c r="W122" s="14">
        <v>8117.88</v>
      </c>
      <c r="X122" s="2">
        <v>8250.9599999999991</v>
      </c>
      <c r="Y122" s="1">
        <v>39</v>
      </c>
      <c r="Z122" s="1">
        <v>0</v>
      </c>
      <c r="AA122" s="1">
        <v>10</v>
      </c>
      <c r="AB122" s="1">
        <v>7</v>
      </c>
      <c r="AC122" s="1">
        <v>57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11</v>
      </c>
      <c r="AT122" s="1">
        <v>21</v>
      </c>
      <c r="AU122" s="1">
        <v>25</v>
      </c>
      <c r="AV122" s="1">
        <v>29</v>
      </c>
      <c r="AW122" s="1">
        <v>101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71</v>
      </c>
      <c r="BD122" s="1">
        <v>10</v>
      </c>
      <c r="BE122" s="1">
        <v>42</v>
      </c>
      <c r="BF122" s="1">
        <v>25</v>
      </c>
      <c r="BG122" s="1">
        <v>90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s="1">
        <v>70348</v>
      </c>
      <c r="B123" s="1" t="s">
        <v>343</v>
      </c>
      <c r="C123" s="1">
        <v>10</v>
      </c>
      <c r="D123" s="1">
        <v>285</v>
      </c>
      <c r="E123" s="1" t="s">
        <v>64</v>
      </c>
      <c r="F123" s="1">
        <v>285</v>
      </c>
      <c r="G123" s="1" t="s">
        <v>64</v>
      </c>
      <c r="H123" s="2">
        <v>125.1382</v>
      </c>
      <c r="I123" s="2">
        <v>1251.3820000000001</v>
      </c>
      <c r="J123" s="10">
        <f t="shared" si="2"/>
        <v>6256.91</v>
      </c>
      <c r="K123" s="11">
        <f t="shared" si="3"/>
        <v>5</v>
      </c>
      <c r="L123" s="1">
        <v>0.8</v>
      </c>
      <c r="M123" s="1">
        <v>0.9</v>
      </c>
      <c r="N123" s="20">
        <v>5</v>
      </c>
      <c r="O123" s="1"/>
      <c r="P123" s="1">
        <v>4.25</v>
      </c>
      <c r="Q123" s="1">
        <v>2.9</v>
      </c>
      <c r="R123" s="5">
        <v>0</v>
      </c>
      <c r="S123" s="1">
        <v>1.25</v>
      </c>
      <c r="T123" s="1">
        <v>3.6</v>
      </c>
      <c r="U123" s="16">
        <f t="shared" si="42"/>
        <v>0</v>
      </c>
      <c r="V123" s="1">
        <v>0</v>
      </c>
      <c r="W123" s="14">
        <v>7883.71</v>
      </c>
      <c r="X123" s="2">
        <v>9260.23</v>
      </c>
      <c r="Y123" s="1">
        <v>5</v>
      </c>
      <c r="Z123" s="1">
        <v>6</v>
      </c>
      <c r="AA123" s="1">
        <v>0</v>
      </c>
      <c r="AB123" s="1">
        <v>0</v>
      </c>
      <c r="AC123" s="1">
        <v>9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31</v>
      </c>
      <c r="AT123" s="1">
        <v>23</v>
      </c>
      <c r="AU123" s="1">
        <v>0</v>
      </c>
      <c r="AV123" s="1">
        <v>0</v>
      </c>
      <c r="AW123" s="1">
        <v>29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11</v>
      </c>
      <c r="BD123" s="1">
        <v>3</v>
      </c>
      <c r="BE123" s="1">
        <v>0</v>
      </c>
      <c r="BF123" s="1">
        <v>0</v>
      </c>
      <c r="BG123" s="1">
        <v>36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>
      <c r="A124" s="1">
        <v>70126</v>
      </c>
      <c r="B124" s="1" t="s">
        <v>168</v>
      </c>
      <c r="C124" s="1">
        <v>15</v>
      </c>
      <c r="D124" s="1">
        <v>285</v>
      </c>
      <c r="E124" s="1" t="s">
        <v>64</v>
      </c>
      <c r="F124" s="1">
        <v>570</v>
      </c>
      <c r="G124" s="1" t="s">
        <v>72</v>
      </c>
      <c r="H124" s="2">
        <v>56.71</v>
      </c>
      <c r="I124" s="2">
        <v>850.65</v>
      </c>
      <c r="J124" s="10">
        <f t="shared" si="2"/>
        <v>4253.25</v>
      </c>
      <c r="K124" s="11">
        <f t="shared" si="3"/>
        <v>5</v>
      </c>
      <c r="L124" s="1">
        <v>0.8</v>
      </c>
      <c r="M124" s="1">
        <v>-7.0000000000000007E-2</v>
      </c>
      <c r="N124" s="21">
        <v>5</v>
      </c>
      <c r="O124" s="1"/>
      <c r="P124" s="1">
        <v>5</v>
      </c>
      <c r="Q124" s="1">
        <v>5.67</v>
      </c>
      <c r="R124" s="5">
        <v>0</v>
      </c>
      <c r="S124" s="1">
        <v>3.47</v>
      </c>
      <c r="T124" s="1">
        <v>2.6</v>
      </c>
      <c r="U124" s="16">
        <f t="shared" si="42"/>
        <v>0</v>
      </c>
      <c r="V124" s="1">
        <v>0</v>
      </c>
      <c r="W124" s="14">
        <v>7882.69</v>
      </c>
      <c r="X124" s="2">
        <v>6975.33</v>
      </c>
      <c r="Y124" s="1">
        <v>1</v>
      </c>
      <c r="Z124" s="1">
        <v>17</v>
      </c>
      <c r="AA124" s="1">
        <v>1</v>
      </c>
      <c r="AB124" s="1">
        <v>3</v>
      </c>
      <c r="AC124" s="1">
        <v>-1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32</v>
      </c>
      <c r="AT124" s="1">
        <v>26</v>
      </c>
      <c r="AU124" s="1">
        <v>22</v>
      </c>
      <c r="AV124" s="1">
        <v>16</v>
      </c>
      <c r="AW124" s="1">
        <v>85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22</v>
      </c>
      <c r="BD124" s="1">
        <v>22</v>
      </c>
      <c r="BE124" s="1">
        <v>15</v>
      </c>
      <c r="BF124" s="1">
        <v>8</v>
      </c>
      <c r="BG124" s="1">
        <v>39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>
      <c r="A125" s="1">
        <v>70139</v>
      </c>
      <c r="B125" s="1" t="s">
        <v>259</v>
      </c>
      <c r="C125" s="1">
        <v>15</v>
      </c>
      <c r="D125" s="1">
        <v>285</v>
      </c>
      <c r="E125" s="1" t="s">
        <v>64</v>
      </c>
      <c r="F125" s="1">
        <v>562</v>
      </c>
      <c r="G125" s="1" t="s">
        <v>65</v>
      </c>
      <c r="H125" s="2">
        <v>28.82</v>
      </c>
      <c r="I125" s="2">
        <v>432.3</v>
      </c>
      <c r="J125" s="10">
        <f t="shared" si="2"/>
        <v>2161.5</v>
      </c>
      <c r="K125" s="11">
        <f t="shared" si="3"/>
        <v>5</v>
      </c>
      <c r="L125" s="1">
        <v>4.5</v>
      </c>
      <c r="M125" s="1">
        <v>-0.53</v>
      </c>
      <c r="N125" s="21">
        <v>5</v>
      </c>
      <c r="O125" s="1"/>
      <c r="P125" s="1">
        <v>10.47</v>
      </c>
      <c r="Q125" s="1">
        <v>14.07</v>
      </c>
      <c r="R125" s="5">
        <v>0</v>
      </c>
      <c r="S125" s="1">
        <v>3.2</v>
      </c>
      <c r="T125" s="1">
        <v>2.93</v>
      </c>
      <c r="U125" s="16">
        <f t="shared" si="42"/>
        <v>0</v>
      </c>
      <c r="V125" s="1">
        <v>0</v>
      </c>
      <c r="W125" s="14">
        <v>7853.45</v>
      </c>
      <c r="X125" s="2">
        <v>7118.54</v>
      </c>
      <c r="Y125" s="1">
        <v>27</v>
      </c>
      <c r="Z125" s="1">
        <v>50</v>
      </c>
      <c r="AA125" s="1">
        <v>8</v>
      </c>
      <c r="AB125" s="1">
        <v>15</v>
      </c>
      <c r="AC125" s="1">
        <v>-8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44</v>
      </c>
      <c r="AT125" s="1">
        <v>130</v>
      </c>
      <c r="AU125" s="1">
        <v>31</v>
      </c>
      <c r="AV125" s="1">
        <v>34</v>
      </c>
      <c r="AW125" s="1">
        <v>211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25</v>
      </c>
      <c r="BD125" s="1">
        <v>8</v>
      </c>
      <c r="BE125" s="1">
        <v>9</v>
      </c>
      <c r="BF125" s="1">
        <v>20</v>
      </c>
      <c r="BG125" s="1">
        <v>44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>
      <c r="A126" s="1">
        <v>70069</v>
      </c>
      <c r="B126" s="1" t="s">
        <v>205</v>
      </c>
      <c r="C126" s="1">
        <v>12</v>
      </c>
      <c r="D126" s="1">
        <v>285</v>
      </c>
      <c r="E126" s="1" t="s">
        <v>64</v>
      </c>
      <c r="F126" s="1">
        <v>570</v>
      </c>
      <c r="G126" s="1" t="s">
        <v>72</v>
      </c>
      <c r="H126" s="2">
        <v>74.209999999999994</v>
      </c>
      <c r="I126" s="2">
        <v>890.52</v>
      </c>
      <c r="J126" s="10">
        <f t="shared" si="2"/>
        <v>0</v>
      </c>
      <c r="K126" s="11">
        <f t="shared" si="3"/>
        <v>0</v>
      </c>
      <c r="L126" s="1">
        <v>0.08</v>
      </c>
      <c r="M126" s="1">
        <v>3.92</v>
      </c>
      <c r="N126" s="16">
        <f t="shared" ref="N126:N127" si="43">MAX(0,(TRUNC((L126*0.8)-M126)))</f>
        <v>0</v>
      </c>
      <c r="O126" s="1"/>
      <c r="P126" s="1">
        <v>1.1200000000000001</v>
      </c>
      <c r="Q126" s="1">
        <v>2.58</v>
      </c>
      <c r="R126" s="5">
        <v>0</v>
      </c>
      <c r="S126" s="1">
        <v>7.54</v>
      </c>
      <c r="T126" s="1">
        <v>10.75</v>
      </c>
      <c r="U126" s="16">
        <f t="shared" si="42"/>
        <v>0</v>
      </c>
      <c r="V126" s="1">
        <v>0</v>
      </c>
      <c r="W126" s="14">
        <v>7792.05</v>
      </c>
      <c r="X126" s="2">
        <v>15361.47</v>
      </c>
      <c r="Y126" s="1">
        <v>0</v>
      </c>
      <c r="Z126" s="1">
        <v>1</v>
      </c>
      <c r="AA126" s="1">
        <v>0</v>
      </c>
      <c r="AB126" s="1">
        <v>1</v>
      </c>
      <c r="AC126" s="1">
        <v>47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2</v>
      </c>
      <c r="AT126" s="1">
        <v>8</v>
      </c>
      <c r="AU126" s="1">
        <v>7</v>
      </c>
      <c r="AV126" s="1">
        <v>1</v>
      </c>
      <c r="AW126" s="1">
        <v>31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30</v>
      </c>
      <c r="BD126" s="1">
        <v>54</v>
      </c>
      <c r="BE126" s="1">
        <v>30</v>
      </c>
      <c r="BF126" s="1">
        <v>7</v>
      </c>
      <c r="BG126" s="1">
        <v>129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>
      <c r="A127" s="1">
        <v>70147</v>
      </c>
      <c r="B127" s="1" t="s">
        <v>232</v>
      </c>
      <c r="C127" s="1">
        <v>40</v>
      </c>
      <c r="D127" s="1">
        <v>285</v>
      </c>
      <c r="E127" s="1" t="s">
        <v>64</v>
      </c>
      <c r="F127" s="1">
        <v>974</v>
      </c>
      <c r="G127" s="1" t="s">
        <v>110</v>
      </c>
      <c r="H127" s="2">
        <v>30.79</v>
      </c>
      <c r="I127" s="2">
        <v>1231.5999999999999</v>
      </c>
      <c r="J127" s="10">
        <f t="shared" si="2"/>
        <v>0</v>
      </c>
      <c r="K127" s="11">
        <f t="shared" si="3"/>
        <v>0</v>
      </c>
      <c r="L127" s="1">
        <v>2.12</v>
      </c>
      <c r="M127" s="1">
        <v>1.98</v>
      </c>
      <c r="N127" s="16">
        <f t="shared" si="43"/>
        <v>0</v>
      </c>
      <c r="O127" s="1"/>
      <c r="P127" s="1">
        <v>3.22</v>
      </c>
      <c r="Q127" s="1">
        <v>2.33</v>
      </c>
      <c r="R127" s="5">
        <v>0</v>
      </c>
      <c r="S127" s="1">
        <v>0.81</v>
      </c>
      <c r="T127" s="1">
        <v>0</v>
      </c>
      <c r="U127" s="16">
        <f t="shared" si="42"/>
        <v>0</v>
      </c>
      <c r="V127" s="1">
        <v>0</v>
      </c>
      <c r="W127" s="14">
        <v>7589.73</v>
      </c>
      <c r="X127" s="2">
        <v>5295.88</v>
      </c>
      <c r="Y127" s="1">
        <v>39</v>
      </c>
      <c r="Z127" s="1">
        <v>3</v>
      </c>
      <c r="AA127" s="1">
        <v>26</v>
      </c>
      <c r="AB127" s="1">
        <v>37</v>
      </c>
      <c r="AC127" s="1">
        <v>79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18</v>
      </c>
      <c r="AT127" s="1">
        <v>9</v>
      </c>
      <c r="AU127" s="1">
        <v>70</v>
      </c>
      <c r="AV127" s="1">
        <v>73</v>
      </c>
      <c r="AW127" s="1">
        <v>93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2</v>
      </c>
      <c r="BD127" s="1">
        <v>4</v>
      </c>
      <c r="BE127" s="1">
        <v>7</v>
      </c>
      <c r="BF127" s="1">
        <v>43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>
      <c r="A128" s="1">
        <v>70054</v>
      </c>
      <c r="B128" s="1" t="s">
        <v>260</v>
      </c>
      <c r="C128" s="1">
        <v>16</v>
      </c>
      <c r="D128" s="1">
        <v>285</v>
      </c>
      <c r="E128" s="1" t="s">
        <v>64</v>
      </c>
      <c r="F128" s="1">
        <v>387</v>
      </c>
      <c r="G128" s="1" t="s">
        <v>94</v>
      </c>
      <c r="H128" s="2">
        <v>45.31</v>
      </c>
      <c r="I128" s="2">
        <v>724.96</v>
      </c>
      <c r="J128" s="10">
        <f t="shared" si="2"/>
        <v>0</v>
      </c>
      <c r="K128" s="11">
        <f t="shared" si="3"/>
        <v>0</v>
      </c>
      <c r="L128" s="1">
        <v>5.59</v>
      </c>
      <c r="M128" s="1">
        <v>-1.69</v>
      </c>
      <c r="N128" s="5">
        <v>0</v>
      </c>
      <c r="O128" s="1"/>
      <c r="P128" s="1">
        <v>2.12</v>
      </c>
      <c r="Q128" s="1">
        <v>0.38</v>
      </c>
      <c r="R128" s="5">
        <v>0</v>
      </c>
      <c r="S128" s="1">
        <v>2.66</v>
      </c>
      <c r="T128" s="1">
        <v>6.81</v>
      </c>
      <c r="U128" s="16">
        <f t="shared" si="42"/>
        <v>0</v>
      </c>
      <c r="V128" s="1">
        <v>0</v>
      </c>
      <c r="W128" s="14">
        <v>7521.46</v>
      </c>
      <c r="X128" s="2">
        <v>3987.28</v>
      </c>
      <c r="Y128" s="1">
        <v>11</v>
      </c>
      <c r="Z128" s="1">
        <v>1</v>
      </c>
      <c r="AA128" s="1">
        <v>55</v>
      </c>
      <c r="AB128" s="1">
        <v>46</v>
      </c>
      <c r="AC128" s="1">
        <v>-27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15</v>
      </c>
      <c r="AT128" s="1">
        <v>13</v>
      </c>
      <c r="AU128" s="1">
        <v>5</v>
      </c>
      <c r="AV128" s="1">
        <v>15</v>
      </c>
      <c r="AW128" s="1">
        <v>6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</v>
      </c>
      <c r="BD128" s="1">
        <v>51</v>
      </c>
      <c r="BE128" s="1">
        <v>16</v>
      </c>
      <c r="BF128" s="1">
        <v>0</v>
      </c>
      <c r="BG128" s="1">
        <v>109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s="1">
        <v>70098</v>
      </c>
      <c r="B129" s="1" t="s">
        <v>278</v>
      </c>
      <c r="C129" s="1">
        <v>24</v>
      </c>
      <c r="D129" s="1">
        <v>285</v>
      </c>
      <c r="E129" s="1" t="s">
        <v>64</v>
      </c>
      <c r="F129" s="1">
        <v>558</v>
      </c>
      <c r="G129" s="1" t="s">
        <v>67</v>
      </c>
      <c r="H129" s="2">
        <v>51.47</v>
      </c>
      <c r="I129" s="2">
        <v>1235.28</v>
      </c>
      <c r="J129" s="10">
        <f t="shared" si="2"/>
        <v>0</v>
      </c>
      <c r="K129" s="11">
        <f t="shared" si="3"/>
        <v>0</v>
      </c>
      <c r="L129" s="1">
        <v>1.31</v>
      </c>
      <c r="M129" s="1">
        <v>1.33</v>
      </c>
      <c r="N129" s="16">
        <f t="shared" ref="N129:N136" si="44">MAX(0,(TRUNC((L129*0.8)-M129)))</f>
        <v>0</v>
      </c>
      <c r="O129" s="1"/>
      <c r="P129" s="1">
        <v>2.85</v>
      </c>
      <c r="Q129" s="1">
        <v>3.54</v>
      </c>
      <c r="R129" s="5">
        <v>0</v>
      </c>
      <c r="S129" s="1">
        <v>1.9</v>
      </c>
      <c r="T129" s="1">
        <v>12.12</v>
      </c>
      <c r="U129" s="16">
        <f t="shared" si="42"/>
        <v>0</v>
      </c>
      <c r="V129" s="1">
        <v>0</v>
      </c>
      <c r="W129" s="14">
        <v>7488.88</v>
      </c>
      <c r="X129" s="2">
        <v>20999.759999999998</v>
      </c>
      <c r="Y129" s="1">
        <v>6</v>
      </c>
      <c r="Z129" s="1">
        <v>9</v>
      </c>
      <c r="AA129" s="1">
        <v>21</v>
      </c>
      <c r="AB129" s="1">
        <v>0</v>
      </c>
      <c r="AC129" s="1">
        <v>32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33</v>
      </c>
      <c r="AT129" s="1">
        <v>10</v>
      </c>
      <c r="AU129" s="1">
        <v>14</v>
      </c>
      <c r="AV129" s="1">
        <v>33</v>
      </c>
      <c r="AW129" s="1">
        <v>85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12</v>
      </c>
      <c r="BD129" s="1">
        <v>16</v>
      </c>
      <c r="BE129" s="1">
        <v>19</v>
      </c>
      <c r="BF129" s="1">
        <v>13</v>
      </c>
      <c r="BG129" s="1">
        <v>291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s="1">
        <v>70082</v>
      </c>
      <c r="B130" s="1" t="s">
        <v>268</v>
      </c>
      <c r="C130" s="1">
        <v>24</v>
      </c>
      <c r="D130" s="1">
        <v>285</v>
      </c>
      <c r="E130" s="1" t="s">
        <v>64</v>
      </c>
      <c r="F130" s="1">
        <v>572</v>
      </c>
      <c r="G130" s="1" t="s">
        <v>269</v>
      </c>
      <c r="H130" s="2">
        <v>37.17</v>
      </c>
      <c r="I130" s="2">
        <v>892.08</v>
      </c>
      <c r="J130" s="10">
        <f t="shared" si="2"/>
        <v>0</v>
      </c>
      <c r="K130" s="11">
        <f t="shared" si="3"/>
        <v>0</v>
      </c>
      <c r="L130" s="1">
        <v>0.33</v>
      </c>
      <c r="M130" s="1">
        <v>0.12</v>
      </c>
      <c r="N130" s="16">
        <f t="shared" si="44"/>
        <v>0</v>
      </c>
      <c r="O130" s="1"/>
      <c r="P130" s="1">
        <v>7.77</v>
      </c>
      <c r="Q130" s="1">
        <v>5.29</v>
      </c>
      <c r="R130" s="5">
        <v>0</v>
      </c>
      <c r="S130" s="1">
        <v>0.17</v>
      </c>
      <c r="T130" s="1">
        <v>0.21</v>
      </c>
      <c r="U130" s="16">
        <f t="shared" si="42"/>
        <v>0</v>
      </c>
      <c r="V130" s="1">
        <v>0</v>
      </c>
      <c r="W130" s="14">
        <v>7378.25</v>
      </c>
      <c r="X130" s="2">
        <v>5017.95</v>
      </c>
      <c r="Y130" s="1">
        <v>5</v>
      </c>
      <c r="Z130" s="1">
        <v>1</v>
      </c>
      <c r="AA130" s="1">
        <v>0</v>
      </c>
      <c r="AB130" s="1">
        <v>5</v>
      </c>
      <c r="AC130" s="1">
        <v>3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44</v>
      </c>
      <c r="AT130" s="1">
        <v>44</v>
      </c>
      <c r="AU130" s="1">
        <v>85</v>
      </c>
      <c r="AV130" s="1">
        <v>71</v>
      </c>
      <c r="AW130" s="1">
        <v>127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</v>
      </c>
      <c r="BD130" s="1">
        <v>6</v>
      </c>
      <c r="BE130" s="1">
        <v>0</v>
      </c>
      <c r="BF130" s="1">
        <v>0</v>
      </c>
      <c r="BG130" s="1">
        <v>5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s="1">
        <v>70212</v>
      </c>
      <c r="B131" s="1" t="s">
        <v>230</v>
      </c>
      <c r="C131" s="1">
        <v>12</v>
      </c>
      <c r="D131" s="1">
        <v>285</v>
      </c>
      <c r="E131" s="1" t="s">
        <v>64</v>
      </c>
      <c r="F131" s="1">
        <v>285</v>
      </c>
      <c r="G131" s="1" t="s">
        <v>64</v>
      </c>
      <c r="H131" s="2">
        <v>49.1</v>
      </c>
      <c r="I131" s="2">
        <v>589.20000000000005</v>
      </c>
      <c r="J131" s="10">
        <f t="shared" si="2"/>
        <v>2946</v>
      </c>
      <c r="K131" s="11">
        <f t="shared" si="3"/>
        <v>5</v>
      </c>
      <c r="L131" s="1">
        <v>3.29</v>
      </c>
      <c r="M131" s="1">
        <v>3</v>
      </c>
      <c r="N131" s="16">
        <f t="shared" si="44"/>
        <v>0</v>
      </c>
      <c r="O131" s="1"/>
      <c r="P131" s="1">
        <v>9.5</v>
      </c>
      <c r="Q131" s="1">
        <v>1.58</v>
      </c>
      <c r="R131" s="5">
        <v>5</v>
      </c>
      <c r="S131" s="1">
        <v>-0.33</v>
      </c>
      <c r="T131" s="1">
        <v>2</v>
      </c>
      <c r="U131" s="16">
        <f t="shared" si="42"/>
        <v>0</v>
      </c>
      <c r="V131" s="1">
        <v>0</v>
      </c>
      <c r="W131" s="14">
        <v>7340.45</v>
      </c>
      <c r="X131" s="2">
        <v>3878.9</v>
      </c>
      <c r="Y131" s="1">
        <v>14</v>
      </c>
      <c r="Z131" s="1">
        <v>8</v>
      </c>
      <c r="AA131" s="1">
        <v>14</v>
      </c>
      <c r="AB131" s="1">
        <v>15</v>
      </c>
      <c r="AC131" s="1">
        <v>36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46</v>
      </c>
      <c r="AT131" s="1">
        <v>70</v>
      </c>
      <c r="AU131" s="1">
        <v>24</v>
      </c>
      <c r="AV131" s="1">
        <v>18</v>
      </c>
      <c r="AW131" s="1">
        <v>19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11</v>
      </c>
      <c r="BD131" s="1">
        <v>3</v>
      </c>
      <c r="BE131" s="1">
        <v>-19</v>
      </c>
      <c r="BF131" s="1">
        <v>5</v>
      </c>
      <c r="BG131" s="1">
        <v>24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>
      <c r="A132" s="1">
        <v>70020</v>
      </c>
      <c r="B132" s="1" t="s">
        <v>170</v>
      </c>
      <c r="C132" s="1">
        <v>12</v>
      </c>
      <c r="D132" s="1">
        <v>285</v>
      </c>
      <c r="E132" s="1" t="s">
        <v>64</v>
      </c>
      <c r="F132" s="1">
        <v>558</v>
      </c>
      <c r="G132" s="1" t="s">
        <v>67</v>
      </c>
      <c r="H132" s="2">
        <v>77.97</v>
      </c>
      <c r="I132" s="2">
        <v>935.64</v>
      </c>
      <c r="J132" s="10">
        <f t="shared" si="2"/>
        <v>0</v>
      </c>
      <c r="K132" s="11">
        <f t="shared" si="3"/>
        <v>0</v>
      </c>
      <c r="L132" s="1">
        <v>1.21</v>
      </c>
      <c r="M132" s="1">
        <v>4.08</v>
      </c>
      <c r="N132" s="16">
        <f t="shared" si="44"/>
        <v>0</v>
      </c>
      <c r="O132" s="1"/>
      <c r="P132" s="1">
        <v>2.88</v>
      </c>
      <c r="Q132" s="1">
        <v>5.5</v>
      </c>
      <c r="R132" s="5">
        <v>0</v>
      </c>
      <c r="S132" s="1">
        <v>3.67</v>
      </c>
      <c r="T132" s="1">
        <v>10.58</v>
      </c>
      <c r="U132" s="16">
        <f t="shared" si="42"/>
        <v>0</v>
      </c>
      <c r="V132" s="1">
        <v>0</v>
      </c>
      <c r="W132" s="14">
        <v>7251.21</v>
      </c>
      <c r="X132" s="2">
        <v>18868.740000000002</v>
      </c>
      <c r="Y132" s="1">
        <v>1</v>
      </c>
      <c r="Z132" s="1">
        <v>12</v>
      </c>
      <c r="AA132" s="1">
        <v>7</v>
      </c>
      <c r="AB132" s="1">
        <v>1</v>
      </c>
      <c r="AC132" s="1">
        <v>49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9</v>
      </c>
      <c r="AT132" s="1">
        <v>18</v>
      </c>
      <c r="AU132" s="1">
        <v>12</v>
      </c>
      <c r="AV132" s="1">
        <v>9</v>
      </c>
      <c r="AW132" s="1">
        <v>66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3</v>
      </c>
      <c r="BD132" s="1">
        <v>8</v>
      </c>
      <c r="BE132" s="1">
        <v>21</v>
      </c>
      <c r="BF132" s="1">
        <v>32</v>
      </c>
      <c r="BG132" s="1">
        <v>127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s="1">
        <v>70032</v>
      </c>
      <c r="B133" s="1" t="s">
        <v>221</v>
      </c>
      <c r="C133" s="1">
        <v>20</v>
      </c>
      <c r="D133" s="1">
        <v>285</v>
      </c>
      <c r="E133" s="1" t="s">
        <v>64</v>
      </c>
      <c r="F133" s="1">
        <v>558</v>
      </c>
      <c r="G133" s="1" t="s">
        <v>67</v>
      </c>
      <c r="H133" s="2">
        <v>86.351399999999998</v>
      </c>
      <c r="I133" s="2">
        <v>1727.028</v>
      </c>
      <c r="J133" s="10">
        <f t="shared" si="2"/>
        <v>0</v>
      </c>
      <c r="K133" s="11">
        <f t="shared" si="3"/>
        <v>0</v>
      </c>
      <c r="L133" s="1">
        <v>1.48</v>
      </c>
      <c r="M133" s="1">
        <v>2</v>
      </c>
      <c r="N133" s="16">
        <f t="shared" si="44"/>
        <v>0</v>
      </c>
      <c r="O133" s="1"/>
      <c r="P133" s="1">
        <v>1.98</v>
      </c>
      <c r="Q133" s="1">
        <v>2.65</v>
      </c>
      <c r="R133" s="5">
        <v>0</v>
      </c>
      <c r="S133" s="1">
        <v>0.72</v>
      </c>
      <c r="T133" s="1">
        <v>2.8</v>
      </c>
      <c r="U133" s="16">
        <f t="shared" si="42"/>
        <v>0</v>
      </c>
      <c r="V133" s="1">
        <v>0</v>
      </c>
      <c r="W133" s="14">
        <v>7210.34</v>
      </c>
      <c r="X133" s="2">
        <v>12866.36</v>
      </c>
      <c r="Y133" s="1">
        <v>8</v>
      </c>
      <c r="Z133" s="1">
        <v>13</v>
      </c>
      <c r="AA133" s="1">
        <v>11</v>
      </c>
      <c r="AB133" s="1">
        <v>8</v>
      </c>
      <c r="AC133" s="1">
        <v>40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6</v>
      </c>
      <c r="AT133" s="1">
        <v>10</v>
      </c>
      <c r="AU133" s="1">
        <v>19</v>
      </c>
      <c r="AV133" s="1">
        <v>19</v>
      </c>
      <c r="AW133" s="1">
        <v>53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1</v>
      </c>
      <c r="BD133" s="1">
        <v>3</v>
      </c>
      <c r="BE133" s="1">
        <v>9</v>
      </c>
      <c r="BF133" s="1">
        <v>6</v>
      </c>
      <c r="BG133" s="1">
        <v>56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s="1">
        <v>70134</v>
      </c>
      <c r="B134" s="1" t="s">
        <v>151</v>
      </c>
      <c r="C134" s="1">
        <v>24</v>
      </c>
      <c r="D134" s="1">
        <v>285</v>
      </c>
      <c r="E134" s="1" t="s">
        <v>64</v>
      </c>
      <c r="F134" s="1">
        <v>570</v>
      </c>
      <c r="G134" s="1" t="s">
        <v>72</v>
      </c>
      <c r="H134" s="2">
        <v>34.97</v>
      </c>
      <c r="I134" s="2">
        <v>839.28</v>
      </c>
      <c r="J134" s="10">
        <f t="shared" si="2"/>
        <v>4196.3999999999996</v>
      </c>
      <c r="K134" s="11">
        <f t="shared" si="3"/>
        <v>5</v>
      </c>
      <c r="L134" s="1">
        <v>1.67</v>
      </c>
      <c r="M134" s="1">
        <v>1.25</v>
      </c>
      <c r="N134" s="16">
        <f t="shared" si="44"/>
        <v>0</v>
      </c>
      <c r="O134" s="1"/>
      <c r="P134" s="1">
        <v>2.75</v>
      </c>
      <c r="Q134" s="1">
        <v>1.75</v>
      </c>
      <c r="R134" s="5">
        <v>0</v>
      </c>
      <c r="S134" s="1">
        <v>4.0999999999999996</v>
      </c>
      <c r="T134" s="1">
        <v>0.17</v>
      </c>
      <c r="U134" s="5">
        <v>5</v>
      </c>
      <c r="V134" s="1">
        <v>0</v>
      </c>
      <c r="W134" s="14">
        <v>7151.37</v>
      </c>
      <c r="X134" s="2">
        <v>2657.72</v>
      </c>
      <c r="Y134" s="1">
        <v>11</v>
      </c>
      <c r="Z134" s="1">
        <v>2</v>
      </c>
      <c r="AA134" s="1">
        <v>19</v>
      </c>
      <c r="AB134" s="1">
        <v>18</v>
      </c>
      <c r="AC134" s="1">
        <v>30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28</v>
      </c>
      <c r="AT134" s="1">
        <v>19</v>
      </c>
      <c r="AU134" s="1">
        <v>21</v>
      </c>
      <c r="AV134" s="1">
        <v>15</v>
      </c>
      <c r="AW134" s="1">
        <v>42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26</v>
      </c>
      <c r="BD134" s="1">
        <v>43</v>
      </c>
      <c r="BE134" s="1">
        <v>23</v>
      </c>
      <c r="BF134" s="1">
        <v>56</v>
      </c>
      <c r="BG134" s="1">
        <v>4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>
      <c r="A135" s="1">
        <v>70969</v>
      </c>
      <c r="B135" s="1" t="s">
        <v>277</v>
      </c>
      <c r="C135" s="1">
        <v>12</v>
      </c>
      <c r="D135" s="1">
        <v>285</v>
      </c>
      <c r="E135" s="1" t="s">
        <v>64</v>
      </c>
      <c r="F135" s="1">
        <v>567</v>
      </c>
      <c r="G135" s="1" t="s">
        <v>74</v>
      </c>
      <c r="H135" s="2">
        <v>62.506799999999998</v>
      </c>
      <c r="I135" s="2">
        <v>750.08159999999998</v>
      </c>
      <c r="J135" s="10">
        <f t="shared" si="2"/>
        <v>0</v>
      </c>
      <c r="K135" s="11">
        <f t="shared" si="3"/>
        <v>0</v>
      </c>
      <c r="L135" s="1">
        <v>3.58</v>
      </c>
      <c r="M135" s="1">
        <v>3.5</v>
      </c>
      <c r="N135" s="16">
        <f t="shared" si="44"/>
        <v>0</v>
      </c>
      <c r="O135" s="1"/>
      <c r="P135" s="1">
        <v>1.71</v>
      </c>
      <c r="Q135" s="1">
        <v>5.75</v>
      </c>
      <c r="R135" s="5">
        <v>0</v>
      </c>
      <c r="S135" s="1">
        <v>4</v>
      </c>
      <c r="T135" s="1">
        <v>3.08</v>
      </c>
      <c r="U135" s="16">
        <f t="shared" ref="U135:U137" si="45">MAX(0,(TRUNC((S135*0.8)-T135)))</f>
        <v>0</v>
      </c>
      <c r="V135" s="1">
        <v>0</v>
      </c>
      <c r="W135" s="14">
        <v>6969.51</v>
      </c>
      <c r="X135" s="2">
        <v>9251.01</v>
      </c>
      <c r="Y135" s="1">
        <v>11</v>
      </c>
      <c r="Z135" s="1">
        <v>3</v>
      </c>
      <c r="AA135" s="1">
        <v>15</v>
      </c>
      <c r="AB135" s="1">
        <v>31</v>
      </c>
      <c r="AC135" s="1">
        <v>42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4</v>
      </c>
      <c r="AT135" s="1">
        <v>7</v>
      </c>
      <c r="AU135" s="1">
        <v>10</v>
      </c>
      <c r="AV135" s="1">
        <v>6</v>
      </c>
      <c r="AW135" s="1">
        <v>69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25</v>
      </c>
      <c r="BD135" s="1">
        <v>5</v>
      </c>
      <c r="BE135" s="1">
        <v>12</v>
      </c>
      <c r="BF135" s="1">
        <v>17</v>
      </c>
      <c r="BG135" s="1">
        <v>37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s="1">
        <v>70166</v>
      </c>
      <c r="B136" s="1" t="s">
        <v>201</v>
      </c>
      <c r="C136" s="1">
        <v>24</v>
      </c>
      <c r="D136" s="1">
        <v>285</v>
      </c>
      <c r="E136" s="1" t="s">
        <v>64</v>
      </c>
      <c r="F136" s="1">
        <v>570</v>
      </c>
      <c r="G136" s="1" t="s">
        <v>72</v>
      </c>
      <c r="H136" s="2">
        <v>40.15</v>
      </c>
      <c r="I136" s="2">
        <v>963.6</v>
      </c>
      <c r="J136" s="10">
        <f t="shared" si="2"/>
        <v>0</v>
      </c>
      <c r="K136" s="11">
        <f t="shared" si="3"/>
        <v>0</v>
      </c>
      <c r="L136" s="1">
        <v>1.65</v>
      </c>
      <c r="M136" s="1">
        <v>2.67</v>
      </c>
      <c r="N136" s="16">
        <f t="shared" si="44"/>
        <v>0</v>
      </c>
      <c r="O136" s="1"/>
      <c r="P136" s="1">
        <v>5.08</v>
      </c>
      <c r="Q136" s="1">
        <v>3</v>
      </c>
      <c r="R136" s="5">
        <v>0</v>
      </c>
      <c r="S136" s="1">
        <v>0.48</v>
      </c>
      <c r="T136" s="1">
        <v>1.67</v>
      </c>
      <c r="U136" s="16">
        <f t="shared" si="45"/>
        <v>0</v>
      </c>
      <c r="V136" s="1">
        <v>0</v>
      </c>
      <c r="W136" s="14">
        <v>6945.95</v>
      </c>
      <c r="X136" s="2">
        <v>7066.4</v>
      </c>
      <c r="Y136" s="1">
        <v>1</v>
      </c>
      <c r="Z136" s="1">
        <v>31</v>
      </c>
      <c r="AA136" s="1">
        <v>13</v>
      </c>
      <c r="AB136" s="1">
        <v>20</v>
      </c>
      <c r="AC136" s="1">
        <v>64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45</v>
      </c>
      <c r="AT136" s="1">
        <v>22</v>
      </c>
      <c r="AU136" s="1">
        <v>54</v>
      </c>
      <c r="AV136" s="1">
        <v>24</v>
      </c>
      <c r="AW136" s="1">
        <v>72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2</v>
      </c>
      <c r="BD136" s="1">
        <v>1</v>
      </c>
      <c r="BE136" s="1">
        <v>5</v>
      </c>
      <c r="BF136" s="1">
        <v>8</v>
      </c>
      <c r="BG136" s="1">
        <v>40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s="1">
        <v>70148</v>
      </c>
      <c r="B137" s="1" t="s">
        <v>210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48.577100000000002</v>
      </c>
      <c r="I137" s="2">
        <v>971.54200000000003</v>
      </c>
      <c r="J137" s="10">
        <f t="shared" si="2"/>
        <v>0</v>
      </c>
      <c r="K137" s="11">
        <f t="shared" si="3"/>
        <v>0</v>
      </c>
      <c r="L137" s="1">
        <v>2.38</v>
      </c>
      <c r="M137" s="1">
        <v>0.5</v>
      </c>
      <c r="N137" s="5">
        <v>0</v>
      </c>
      <c r="O137" s="1"/>
      <c r="P137" s="1">
        <v>3.12</v>
      </c>
      <c r="Q137" s="1">
        <v>5.15</v>
      </c>
      <c r="R137" s="5">
        <v>0</v>
      </c>
      <c r="S137" s="1">
        <v>1.58</v>
      </c>
      <c r="T137" s="1">
        <v>1.55</v>
      </c>
      <c r="U137" s="16">
        <f t="shared" si="45"/>
        <v>0</v>
      </c>
      <c r="V137" s="1">
        <v>0</v>
      </c>
      <c r="W137" s="14">
        <v>6873.66</v>
      </c>
      <c r="X137" s="2">
        <v>6995.1</v>
      </c>
      <c r="Y137" s="1">
        <v>6</v>
      </c>
      <c r="Z137" s="1">
        <v>11</v>
      </c>
      <c r="AA137" s="1">
        <v>32</v>
      </c>
      <c r="AB137" s="1">
        <v>8</v>
      </c>
      <c r="AC137" s="1">
        <v>10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22</v>
      </c>
      <c r="AT137" s="1">
        <v>27</v>
      </c>
      <c r="AU137" s="1">
        <v>21</v>
      </c>
      <c r="AV137" s="1">
        <v>12</v>
      </c>
      <c r="AW137" s="1">
        <v>103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6</v>
      </c>
      <c r="BD137" s="1">
        <v>5</v>
      </c>
      <c r="BE137" s="1">
        <v>8</v>
      </c>
      <c r="BF137" s="1">
        <v>30</v>
      </c>
      <c r="BG137" s="1">
        <v>31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s="1">
        <v>70136</v>
      </c>
      <c r="B138" s="1" t="s">
        <v>272</v>
      </c>
      <c r="C138" s="1">
        <v>24</v>
      </c>
      <c r="D138" s="1">
        <v>285</v>
      </c>
      <c r="E138" s="1" t="s">
        <v>64</v>
      </c>
      <c r="F138" s="1">
        <v>570</v>
      </c>
      <c r="G138" s="1" t="s">
        <v>72</v>
      </c>
      <c r="H138" s="2">
        <v>36.869999999999997</v>
      </c>
      <c r="I138" s="2">
        <v>884.88</v>
      </c>
      <c r="J138" s="10">
        <f t="shared" si="2"/>
        <v>4424.3999999999996</v>
      </c>
      <c r="K138" s="11">
        <f t="shared" si="3"/>
        <v>5</v>
      </c>
      <c r="L138" s="1">
        <v>2.56</v>
      </c>
      <c r="M138" s="1">
        <v>-0.08</v>
      </c>
      <c r="N138" s="21">
        <v>3</v>
      </c>
      <c r="O138" s="1"/>
      <c r="P138" s="1">
        <v>1.5</v>
      </c>
      <c r="Q138" s="1">
        <v>3.79</v>
      </c>
      <c r="R138" s="5">
        <v>0</v>
      </c>
      <c r="S138" s="1">
        <v>3.67</v>
      </c>
      <c r="T138" s="1">
        <v>1.1200000000000001</v>
      </c>
      <c r="U138" s="5">
        <v>2</v>
      </c>
      <c r="V138" s="1">
        <v>0</v>
      </c>
      <c r="W138" s="14">
        <v>6839.38</v>
      </c>
      <c r="X138" s="2">
        <v>4276.92</v>
      </c>
      <c r="Y138" s="1">
        <v>4</v>
      </c>
      <c r="Z138" s="1">
        <v>46</v>
      </c>
      <c r="AA138" s="1">
        <v>18</v>
      </c>
      <c r="AB138" s="1">
        <v>33</v>
      </c>
      <c r="AC138" s="1">
        <v>-2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5</v>
      </c>
      <c r="AT138" s="1">
        <v>13</v>
      </c>
      <c r="AU138" s="1">
        <v>15</v>
      </c>
      <c r="AV138" s="1">
        <v>19</v>
      </c>
      <c r="AW138" s="1">
        <v>91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36</v>
      </c>
      <c r="BD138" s="1">
        <v>5</v>
      </c>
      <c r="BE138" s="1">
        <v>37</v>
      </c>
      <c r="BF138" s="1">
        <v>25</v>
      </c>
      <c r="BG138" s="1">
        <v>27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s="1">
        <v>70045</v>
      </c>
      <c r="B139" s="1" t="s">
        <v>209</v>
      </c>
      <c r="C139" s="1">
        <v>16</v>
      </c>
      <c r="D139" s="1">
        <v>285</v>
      </c>
      <c r="E139" s="1" t="s">
        <v>64</v>
      </c>
      <c r="F139" s="1">
        <v>387</v>
      </c>
      <c r="G139" s="1" t="s">
        <v>94</v>
      </c>
      <c r="H139" s="2">
        <v>43.950699999999998</v>
      </c>
      <c r="I139" s="2">
        <v>703.21119999999996</v>
      </c>
      <c r="J139" s="10">
        <f t="shared" si="2"/>
        <v>3516.0559999999996</v>
      </c>
      <c r="K139" s="11">
        <f t="shared" si="3"/>
        <v>5</v>
      </c>
      <c r="L139" s="1">
        <v>3.44</v>
      </c>
      <c r="M139" s="1">
        <v>3.88</v>
      </c>
      <c r="N139" s="16">
        <f t="shared" ref="N139:N144" si="46">MAX(0,(TRUNC((L139*0.8)-M139)))</f>
        <v>0</v>
      </c>
      <c r="O139" s="1"/>
      <c r="P139" s="1">
        <v>5.53</v>
      </c>
      <c r="Q139" s="1">
        <v>0.06</v>
      </c>
      <c r="R139" s="5">
        <v>5</v>
      </c>
      <c r="S139" s="1">
        <v>0.72</v>
      </c>
      <c r="T139" s="1">
        <v>1</v>
      </c>
      <c r="U139" s="16">
        <f t="shared" ref="U139:U175" si="47">MAX(0,(TRUNC((S139*0.8)-T139)))</f>
        <v>0</v>
      </c>
      <c r="V139" s="1">
        <v>0</v>
      </c>
      <c r="W139" s="14">
        <v>6812.36</v>
      </c>
      <c r="X139" s="2">
        <v>3472.11</v>
      </c>
      <c r="Y139" s="1">
        <v>28</v>
      </c>
      <c r="Z139" s="1">
        <v>8</v>
      </c>
      <c r="AA139" s="1">
        <v>10</v>
      </c>
      <c r="AB139" s="1">
        <v>26</v>
      </c>
      <c r="AC139" s="1">
        <v>62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3</v>
      </c>
      <c r="AT139" s="1">
        <v>25</v>
      </c>
      <c r="AU139" s="1">
        <v>56</v>
      </c>
      <c r="AV139" s="1">
        <v>34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1</v>
      </c>
      <c r="BD139" s="1">
        <v>0</v>
      </c>
      <c r="BE139" s="1">
        <v>10</v>
      </c>
      <c r="BF139" s="1">
        <v>1</v>
      </c>
      <c r="BG139" s="1">
        <v>16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>
      <c r="A140" s="1">
        <v>70180</v>
      </c>
      <c r="B140" s="1" t="s">
        <v>319</v>
      </c>
      <c r="C140" s="1">
        <v>25</v>
      </c>
      <c r="D140" s="1">
        <v>285</v>
      </c>
      <c r="E140" s="1" t="s">
        <v>64</v>
      </c>
      <c r="F140" s="1">
        <v>35</v>
      </c>
      <c r="G140" s="1" t="s">
        <v>76</v>
      </c>
      <c r="H140" s="2">
        <v>43.63</v>
      </c>
      <c r="I140" s="2">
        <v>1090.75</v>
      </c>
      <c r="J140" s="10">
        <f t="shared" si="2"/>
        <v>0</v>
      </c>
      <c r="K140" s="11">
        <f t="shared" si="3"/>
        <v>0</v>
      </c>
      <c r="L140" s="1">
        <v>1.22</v>
      </c>
      <c r="M140" s="1">
        <v>5</v>
      </c>
      <c r="N140" s="16">
        <f t="shared" si="46"/>
        <v>0</v>
      </c>
      <c r="O140" s="1"/>
      <c r="P140" s="1">
        <v>3.94</v>
      </c>
      <c r="Q140" s="1">
        <v>1.6</v>
      </c>
      <c r="R140" s="5">
        <v>0</v>
      </c>
      <c r="S140" s="1">
        <v>1.02</v>
      </c>
      <c r="T140" s="1">
        <v>1.6</v>
      </c>
      <c r="U140" s="16">
        <f t="shared" si="47"/>
        <v>0</v>
      </c>
      <c r="V140" s="1">
        <v>0</v>
      </c>
      <c r="W140" s="14">
        <v>6740.84</v>
      </c>
      <c r="X140" s="2">
        <v>8944.15</v>
      </c>
      <c r="Y140" s="1">
        <v>0</v>
      </c>
      <c r="Z140" s="1">
        <v>0</v>
      </c>
      <c r="AA140" s="1">
        <v>29</v>
      </c>
      <c r="AB140" s="1">
        <v>3</v>
      </c>
      <c r="AC140" s="1">
        <v>125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48</v>
      </c>
      <c r="AT140" s="1">
        <v>10</v>
      </c>
      <c r="AU140" s="1">
        <v>6</v>
      </c>
      <c r="AV140" s="1">
        <v>79</v>
      </c>
      <c r="AW140" s="1">
        <v>40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11</v>
      </c>
      <c r="BD140" s="1">
        <v>22</v>
      </c>
      <c r="BE140" s="1">
        <v>2</v>
      </c>
      <c r="BF140" s="1">
        <v>3</v>
      </c>
      <c r="BG140" s="1">
        <v>40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>
      <c r="A141" s="1">
        <v>70329</v>
      </c>
      <c r="B141" s="1" t="s">
        <v>267</v>
      </c>
      <c r="C141" s="1">
        <v>12</v>
      </c>
      <c r="D141" s="1">
        <v>285</v>
      </c>
      <c r="E141" s="1" t="s">
        <v>64</v>
      </c>
      <c r="F141" s="1">
        <v>285</v>
      </c>
      <c r="G141" s="1" t="s">
        <v>64</v>
      </c>
      <c r="H141" s="2">
        <v>28.88</v>
      </c>
      <c r="I141" s="2">
        <v>346.56</v>
      </c>
      <c r="J141" s="10">
        <f t="shared" si="2"/>
        <v>0</v>
      </c>
      <c r="K141" s="11">
        <f t="shared" si="3"/>
        <v>0</v>
      </c>
      <c r="L141" s="1">
        <v>2.17</v>
      </c>
      <c r="M141" s="1">
        <v>7.75</v>
      </c>
      <c r="N141" s="16">
        <f t="shared" si="46"/>
        <v>0</v>
      </c>
      <c r="O141" s="1"/>
      <c r="P141" s="1">
        <v>14.42</v>
      </c>
      <c r="Q141" s="1">
        <v>6.5</v>
      </c>
      <c r="R141" s="5">
        <v>0</v>
      </c>
      <c r="S141" s="1">
        <v>2</v>
      </c>
      <c r="T141" s="1">
        <v>4.83</v>
      </c>
      <c r="U141" s="16">
        <f t="shared" si="47"/>
        <v>0</v>
      </c>
      <c r="V141" s="1">
        <v>0</v>
      </c>
      <c r="W141" s="14">
        <v>6440.24</v>
      </c>
      <c r="X141" s="2">
        <v>6613.52</v>
      </c>
      <c r="Y141" s="1">
        <v>18</v>
      </c>
      <c r="Z141" s="1">
        <v>9</v>
      </c>
      <c r="AA141" s="1">
        <v>2</v>
      </c>
      <c r="AB141" s="1">
        <v>3</v>
      </c>
      <c r="AC141" s="1">
        <v>93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40</v>
      </c>
      <c r="AT141" s="1">
        <v>51</v>
      </c>
      <c r="AU141" s="1">
        <v>88</v>
      </c>
      <c r="AV141" s="1">
        <v>39</v>
      </c>
      <c r="AW141" s="1">
        <v>78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3</v>
      </c>
      <c r="BD141" s="1">
        <v>26</v>
      </c>
      <c r="BE141" s="1">
        <v>5</v>
      </c>
      <c r="BF141" s="1">
        <v>6</v>
      </c>
      <c r="BG141" s="1">
        <v>58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s="1">
        <v>70271</v>
      </c>
      <c r="B142" s="1" t="s">
        <v>145</v>
      </c>
      <c r="C142" s="1">
        <v>16</v>
      </c>
      <c r="D142" s="1">
        <v>285</v>
      </c>
      <c r="E142" s="1" t="s">
        <v>64</v>
      </c>
      <c r="F142" s="1">
        <v>588</v>
      </c>
      <c r="G142" s="1" t="s">
        <v>146</v>
      </c>
      <c r="H142" s="2">
        <v>47.85</v>
      </c>
      <c r="I142" s="2">
        <v>765.6</v>
      </c>
      <c r="J142" s="10">
        <f t="shared" si="2"/>
        <v>0</v>
      </c>
      <c r="K142" s="11">
        <f t="shared" si="3"/>
        <v>0</v>
      </c>
      <c r="L142" s="1">
        <v>1.56</v>
      </c>
      <c r="M142" s="1">
        <v>2</v>
      </c>
      <c r="N142" s="16">
        <f t="shared" si="46"/>
        <v>0</v>
      </c>
      <c r="O142" s="1"/>
      <c r="P142" s="1">
        <v>5.59</v>
      </c>
      <c r="Q142" s="1">
        <v>6.5</v>
      </c>
      <c r="R142" s="5">
        <v>0</v>
      </c>
      <c r="S142" s="1">
        <v>1.25</v>
      </c>
      <c r="T142" s="1">
        <v>1.88</v>
      </c>
      <c r="U142" s="16">
        <f t="shared" si="47"/>
        <v>0</v>
      </c>
      <c r="V142" s="1">
        <v>0</v>
      </c>
      <c r="W142" s="14">
        <v>6435.82</v>
      </c>
      <c r="X142" s="2">
        <v>7943.1</v>
      </c>
      <c r="Y142" s="1">
        <v>11</v>
      </c>
      <c r="Z142" s="1">
        <v>10</v>
      </c>
      <c r="AA142" s="1">
        <v>3</v>
      </c>
      <c r="AB142" s="1">
        <v>12</v>
      </c>
      <c r="AC142" s="1">
        <v>32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36</v>
      </c>
      <c r="AT142" s="1">
        <v>31</v>
      </c>
      <c r="AU142" s="1">
        <v>13</v>
      </c>
      <c r="AV142" s="1">
        <v>50</v>
      </c>
      <c r="AW142" s="1">
        <v>104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3</v>
      </c>
      <c r="BD142" s="1">
        <v>9</v>
      </c>
      <c r="BE142" s="1">
        <v>3</v>
      </c>
      <c r="BF142" s="1">
        <v>19</v>
      </c>
      <c r="BG142" s="1">
        <v>30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>
      <c r="A143" s="1">
        <v>70154</v>
      </c>
      <c r="B143" s="1" t="s">
        <v>224</v>
      </c>
      <c r="C143" s="1">
        <v>24</v>
      </c>
      <c r="D143" s="1">
        <v>285</v>
      </c>
      <c r="E143" s="1" t="s">
        <v>64</v>
      </c>
      <c r="F143" s="1">
        <v>570</v>
      </c>
      <c r="G143" s="1" t="s">
        <v>72</v>
      </c>
      <c r="H143" s="2">
        <v>34.979999999999997</v>
      </c>
      <c r="I143" s="2">
        <v>839.52</v>
      </c>
      <c r="J143" s="10">
        <f t="shared" si="2"/>
        <v>0</v>
      </c>
      <c r="K143" s="11">
        <f t="shared" si="3"/>
        <v>0</v>
      </c>
      <c r="L143" s="1">
        <v>3.46</v>
      </c>
      <c r="M143" s="1">
        <v>1.96</v>
      </c>
      <c r="N143" s="16">
        <f t="shared" si="46"/>
        <v>0</v>
      </c>
      <c r="O143" s="1"/>
      <c r="P143" s="1">
        <v>3.02</v>
      </c>
      <c r="Q143" s="1">
        <v>2.46</v>
      </c>
      <c r="R143" s="5">
        <v>0</v>
      </c>
      <c r="S143" s="1">
        <v>0.96</v>
      </c>
      <c r="T143" s="1">
        <v>4</v>
      </c>
      <c r="U143" s="16">
        <f t="shared" si="47"/>
        <v>0</v>
      </c>
      <c r="V143" s="1">
        <v>0</v>
      </c>
      <c r="W143" s="14">
        <v>6243.93</v>
      </c>
      <c r="X143" s="2">
        <v>7065.96</v>
      </c>
      <c r="Y143" s="1">
        <v>6</v>
      </c>
      <c r="Z143" s="1">
        <v>32</v>
      </c>
      <c r="AA143" s="1">
        <v>34</v>
      </c>
      <c r="AB143" s="1">
        <v>54</v>
      </c>
      <c r="AC143" s="1">
        <v>47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12</v>
      </c>
      <c r="AT143" s="1">
        <v>11</v>
      </c>
      <c r="AU143" s="1">
        <v>19</v>
      </c>
      <c r="AV143" s="1">
        <v>72</v>
      </c>
      <c r="AW143" s="1">
        <v>59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3</v>
      </c>
      <c r="BD143" s="1">
        <v>30</v>
      </c>
      <c r="BE143" s="1">
        <v>0</v>
      </c>
      <c r="BF143" s="1">
        <v>10</v>
      </c>
      <c r="BG143" s="1">
        <v>96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s="1">
        <v>70977</v>
      </c>
      <c r="B144" s="1" t="s">
        <v>2278</v>
      </c>
      <c r="C144" s="1">
        <v>1</v>
      </c>
      <c r="D144" s="1">
        <v>285</v>
      </c>
      <c r="E144" s="1" t="s">
        <v>64</v>
      </c>
      <c r="F144" s="1">
        <v>557</v>
      </c>
      <c r="G144" s="1" t="s">
        <v>69</v>
      </c>
      <c r="H144" s="2">
        <v>86.55</v>
      </c>
      <c r="I144" s="2">
        <v>86.55</v>
      </c>
      <c r="J144" s="10">
        <f t="shared" si="2"/>
        <v>0</v>
      </c>
      <c r="K144" s="11">
        <f t="shared" si="3"/>
        <v>0</v>
      </c>
      <c r="L144" s="1">
        <v>70</v>
      </c>
      <c r="M144" s="1">
        <v>66</v>
      </c>
      <c r="N144" s="16">
        <f t="shared" si="46"/>
        <v>0</v>
      </c>
      <c r="O144" s="1"/>
      <c r="P144" s="1">
        <v>0</v>
      </c>
      <c r="Q144" s="1">
        <v>0</v>
      </c>
      <c r="R144" s="5">
        <v>0</v>
      </c>
      <c r="S144" s="1">
        <v>0</v>
      </c>
      <c r="T144" s="1">
        <v>0</v>
      </c>
      <c r="U144" s="16">
        <f t="shared" si="47"/>
        <v>0</v>
      </c>
      <c r="V144" s="1">
        <v>0</v>
      </c>
      <c r="W144" s="14">
        <v>6058.5</v>
      </c>
      <c r="X144" s="2">
        <v>5712.3</v>
      </c>
      <c r="Y144" s="1">
        <v>56</v>
      </c>
      <c r="Z144" s="1">
        <v>28</v>
      </c>
      <c r="AA144" s="1">
        <v>0</v>
      </c>
      <c r="AB144" s="1">
        <v>0</v>
      </c>
      <c r="AC144" s="1">
        <v>66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s="1">
        <v>70185</v>
      </c>
      <c r="B145" s="1" t="s">
        <v>174</v>
      </c>
      <c r="C145" s="1">
        <v>40</v>
      </c>
      <c r="D145" s="1">
        <v>285</v>
      </c>
      <c r="E145" s="1" t="s">
        <v>64</v>
      </c>
      <c r="F145" s="1">
        <v>570</v>
      </c>
      <c r="G145" s="1" t="s">
        <v>72</v>
      </c>
      <c r="H145" s="2">
        <v>26.14</v>
      </c>
      <c r="I145" s="2">
        <v>1045.5999999999999</v>
      </c>
      <c r="J145" s="10">
        <f t="shared" si="2"/>
        <v>0</v>
      </c>
      <c r="K145" s="11">
        <f t="shared" si="3"/>
        <v>0</v>
      </c>
      <c r="L145" s="1">
        <v>2.0099999999999998</v>
      </c>
      <c r="M145" s="1">
        <v>-0.6</v>
      </c>
      <c r="N145" s="5">
        <v>0</v>
      </c>
      <c r="O145" s="1"/>
      <c r="P145" s="1">
        <v>3.36</v>
      </c>
      <c r="Q145" s="1">
        <v>2.68</v>
      </c>
      <c r="R145" s="5">
        <v>0</v>
      </c>
      <c r="S145" s="1">
        <v>0.34</v>
      </c>
      <c r="T145" s="1">
        <v>1.6</v>
      </c>
      <c r="U145" s="16">
        <f t="shared" si="47"/>
        <v>0</v>
      </c>
      <c r="V145" s="1">
        <v>0</v>
      </c>
      <c r="W145" s="14">
        <v>5972.99</v>
      </c>
      <c r="X145" s="2">
        <v>3842.58</v>
      </c>
      <c r="Y145" s="1">
        <v>24</v>
      </c>
      <c r="Z145" s="1">
        <v>31</v>
      </c>
      <c r="AA145" s="1">
        <v>10</v>
      </c>
      <c r="AB145" s="1">
        <v>62</v>
      </c>
      <c r="AC145" s="1">
        <v>-24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13</v>
      </c>
      <c r="AT145" s="1">
        <v>103</v>
      </c>
      <c r="AU145" s="1">
        <v>43</v>
      </c>
      <c r="AV145" s="1">
        <v>54</v>
      </c>
      <c r="AW145" s="1">
        <v>107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</v>
      </c>
      <c r="BD145" s="1">
        <v>25</v>
      </c>
      <c r="BE145" s="1">
        <v>0</v>
      </c>
      <c r="BF145" s="1">
        <v>0</v>
      </c>
      <c r="BG145" s="1">
        <v>64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s="1">
        <v>70018</v>
      </c>
      <c r="B146" s="1" t="s">
        <v>238</v>
      </c>
      <c r="C146" s="1">
        <v>20</v>
      </c>
      <c r="D146" s="1">
        <v>285</v>
      </c>
      <c r="E146" s="1" t="s">
        <v>64</v>
      </c>
      <c r="F146" s="1">
        <v>573</v>
      </c>
      <c r="G146" s="1" t="s">
        <v>87</v>
      </c>
      <c r="H146" s="2">
        <v>50.37</v>
      </c>
      <c r="I146" s="2">
        <v>1007.4</v>
      </c>
      <c r="J146" s="10">
        <f t="shared" si="2"/>
        <v>0</v>
      </c>
      <c r="K146" s="11">
        <f t="shared" si="3"/>
        <v>0</v>
      </c>
      <c r="L146" s="1">
        <v>1.52</v>
      </c>
      <c r="M146" s="1">
        <v>0.05</v>
      </c>
      <c r="N146" s="5">
        <v>0</v>
      </c>
      <c r="O146" s="1" t="s">
        <v>2289</v>
      </c>
      <c r="P146" s="1">
        <v>4.05</v>
      </c>
      <c r="Q146" s="1">
        <v>2.65</v>
      </c>
      <c r="R146" s="5">
        <v>0</v>
      </c>
      <c r="S146" s="1">
        <v>0.25</v>
      </c>
      <c r="T146" s="1">
        <v>5</v>
      </c>
      <c r="U146" s="16">
        <f t="shared" si="47"/>
        <v>0</v>
      </c>
      <c r="V146" s="1">
        <v>0</v>
      </c>
      <c r="W146" s="14">
        <v>5868.1</v>
      </c>
      <c r="X146" s="2">
        <v>7756.98</v>
      </c>
      <c r="Y146" s="1">
        <v>23</v>
      </c>
      <c r="Z146" s="1">
        <v>8</v>
      </c>
      <c r="AA146" s="1">
        <v>3</v>
      </c>
      <c r="AB146" s="1">
        <v>1</v>
      </c>
      <c r="AC146" s="1">
        <v>1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28</v>
      </c>
      <c r="AT146" s="1">
        <v>38</v>
      </c>
      <c r="AU146" s="1">
        <v>22</v>
      </c>
      <c r="AV146" s="1">
        <v>24</v>
      </c>
      <c r="AW146" s="1">
        <v>53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2</v>
      </c>
      <c r="BF146" s="1">
        <v>6</v>
      </c>
      <c r="BG146" s="1">
        <v>100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s="1">
        <v>70243</v>
      </c>
      <c r="B147" s="1" t="s">
        <v>378</v>
      </c>
      <c r="C147" s="1">
        <v>20</v>
      </c>
      <c r="D147" s="1">
        <v>285</v>
      </c>
      <c r="E147" s="1" t="s">
        <v>64</v>
      </c>
      <c r="F147" s="1">
        <v>557</v>
      </c>
      <c r="G147" s="1" t="s">
        <v>69</v>
      </c>
      <c r="H147" s="2">
        <v>87.881</v>
      </c>
      <c r="I147" s="2">
        <v>1757.62</v>
      </c>
      <c r="J147" s="10">
        <f t="shared" si="2"/>
        <v>8788.0999999999985</v>
      </c>
      <c r="K147" s="11">
        <f t="shared" si="3"/>
        <v>5</v>
      </c>
      <c r="L147" s="1">
        <v>1.68</v>
      </c>
      <c r="M147" s="1">
        <v>0.1</v>
      </c>
      <c r="N147" s="20">
        <v>5</v>
      </c>
      <c r="O147" s="1"/>
      <c r="P147" s="1">
        <v>0.45</v>
      </c>
      <c r="Q147" s="1">
        <v>1.4</v>
      </c>
      <c r="R147" s="5">
        <v>0</v>
      </c>
      <c r="S147" s="1">
        <v>1.18</v>
      </c>
      <c r="T147" s="1">
        <v>0.5</v>
      </c>
      <c r="U147" s="16">
        <f t="shared" si="47"/>
        <v>0</v>
      </c>
      <c r="V147" s="1">
        <v>0</v>
      </c>
      <c r="W147" s="14">
        <v>5800.15</v>
      </c>
      <c r="X147" s="2">
        <v>3515.24</v>
      </c>
      <c r="Y147" s="1">
        <v>11</v>
      </c>
      <c r="Z147" s="1">
        <v>45</v>
      </c>
      <c r="AA147" s="1">
        <v>0</v>
      </c>
      <c r="AB147" s="1">
        <v>0</v>
      </c>
      <c r="AC147" s="1">
        <v>2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7</v>
      </c>
      <c r="AT147" s="1">
        <v>4</v>
      </c>
      <c r="AU147" s="1">
        <v>0</v>
      </c>
      <c r="AV147" s="1">
        <v>0</v>
      </c>
      <c r="AW147" s="1">
        <v>28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17</v>
      </c>
      <c r="BD147" s="1">
        <v>13</v>
      </c>
      <c r="BE147" s="1">
        <v>0</v>
      </c>
      <c r="BF147" s="1">
        <v>0</v>
      </c>
      <c r="BG147" s="1">
        <v>10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s="1">
        <v>70017</v>
      </c>
      <c r="B148" s="1" t="s">
        <v>253</v>
      </c>
      <c r="C148" s="1">
        <v>20</v>
      </c>
      <c r="D148" s="1">
        <v>285</v>
      </c>
      <c r="E148" s="1" t="s">
        <v>64</v>
      </c>
      <c r="F148" s="1">
        <v>562</v>
      </c>
      <c r="G148" s="1" t="s">
        <v>65</v>
      </c>
      <c r="H148" s="2">
        <v>78.930000000000007</v>
      </c>
      <c r="I148" s="2">
        <v>1578.6</v>
      </c>
      <c r="J148" s="10">
        <f t="shared" si="2"/>
        <v>0</v>
      </c>
      <c r="K148" s="11">
        <f t="shared" si="3"/>
        <v>0</v>
      </c>
      <c r="L148" s="1">
        <v>0.5</v>
      </c>
      <c r="M148" s="1">
        <v>2.2999999999999998</v>
      </c>
      <c r="N148" s="16">
        <f t="shared" ref="N148:N152" si="48">MAX(0,(TRUNC((L148*0.8)-M148)))</f>
        <v>0</v>
      </c>
      <c r="O148" s="1"/>
      <c r="P148" s="1">
        <v>2.38</v>
      </c>
      <c r="Q148" s="1">
        <v>2.2000000000000002</v>
      </c>
      <c r="R148" s="5">
        <v>0</v>
      </c>
      <c r="S148" s="1">
        <v>0.68</v>
      </c>
      <c r="T148" s="1">
        <v>2.95</v>
      </c>
      <c r="U148" s="16">
        <f t="shared" si="47"/>
        <v>0</v>
      </c>
      <c r="V148" s="1">
        <v>0</v>
      </c>
      <c r="W148" s="14">
        <v>5604.03</v>
      </c>
      <c r="X148" s="2">
        <v>11760.57</v>
      </c>
      <c r="Y148" s="1">
        <v>4</v>
      </c>
      <c r="Z148" s="1">
        <v>8</v>
      </c>
      <c r="AA148" s="1">
        <v>1</v>
      </c>
      <c r="AB148" s="1">
        <v>2</v>
      </c>
      <c r="AC148" s="1">
        <v>46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26</v>
      </c>
      <c r="AT148" s="1">
        <v>8</v>
      </c>
      <c r="AU148" s="1">
        <v>16</v>
      </c>
      <c r="AV148" s="1">
        <v>3</v>
      </c>
      <c r="AW148" s="1">
        <v>44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8</v>
      </c>
      <c r="BD148" s="1">
        <v>11</v>
      </c>
      <c r="BE148" s="1">
        <v>0</v>
      </c>
      <c r="BF148" s="1">
        <v>0</v>
      </c>
      <c r="BG148" s="1">
        <v>59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>
      <c r="A149" s="1">
        <v>70200</v>
      </c>
      <c r="B149" s="1" t="s">
        <v>176</v>
      </c>
      <c r="C149" s="1">
        <v>24</v>
      </c>
      <c r="D149" s="1">
        <v>285</v>
      </c>
      <c r="E149" s="1" t="s">
        <v>64</v>
      </c>
      <c r="F149" s="1">
        <v>565</v>
      </c>
      <c r="G149" s="1" t="s">
        <v>94</v>
      </c>
      <c r="H149" s="2">
        <v>34.74</v>
      </c>
      <c r="I149" s="2">
        <v>833.76</v>
      </c>
      <c r="J149" s="10">
        <f t="shared" si="2"/>
        <v>0</v>
      </c>
      <c r="K149" s="11">
        <f t="shared" si="3"/>
        <v>0</v>
      </c>
      <c r="L149" s="1">
        <v>1.98</v>
      </c>
      <c r="M149" s="1">
        <v>1</v>
      </c>
      <c r="N149" s="16">
        <f t="shared" si="48"/>
        <v>0</v>
      </c>
      <c r="O149" s="1"/>
      <c r="P149" s="1">
        <v>4.0999999999999996</v>
      </c>
      <c r="Q149" s="1">
        <v>2.79</v>
      </c>
      <c r="R149" s="5">
        <v>0</v>
      </c>
      <c r="S149" s="1">
        <v>0.54</v>
      </c>
      <c r="T149" s="1">
        <v>0.88</v>
      </c>
      <c r="U149" s="16">
        <f t="shared" si="47"/>
        <v>0</v>
      </c>
      <c r="V149" s="1">
        <v>0</v>
      </c>
      <c r="W149" s="14">
        <v>5523.66</v>
      </c>
      <c r="X149" s="2">
        <v>3890.88</v>
      </c>
      <c r="Y149" s="1">
        <v>10</v>
      </c>
      <c r="Z149" s="1">
        <v>45</v>
      </c>
      <c r="AA149" s="1">
        <v>11</v>
      </c>
      <c r="AB149" s="1">
        <v>8</v>
      </c>
      <c r="AC149" s="1">
        <v>24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22</v>
      </c>
      <c r="AT149" s="1">
        <v>43</v>
      </c>
      <c r="AU149" s="1">
        <v>35</v>
      </c>
      <c r="AV149" s="1">
        <v>40</v>
      </c>
      <c r="AW149" s="1">
        <v>67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4</v>
      </c>
      <c r="BD149" s="1">
        <v>14</v>
      </c>
      <c r="BE149" s="1">
        <v>0</v>
      </c>
      <c r="BF149" s="1">
        <v>4</v>
      </c>
      <c r="BG149" s="1">
        <v>21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s="1">
        <v>70215</v>
      </c>
      <c r="B150" s="1" t="s">
        <v>257</v>
      </c>
      <c r="C150" s="1">
        <v>24</v>
      </c>
      <c r="D150" s="1">
        <v>285</v>
      </c>
      <c r="E150" s="1" t="s">
        <v>64</v>
      </c>
      <c r="F150" s="1">
        <v>795</v>
      </c>
      <c r="G150" s="1" t="s">
        <v>258</v>
      </c>
      <c r="H150" s="2">
        <v>40.33</v>
      </c>
      <c r="I150" s="2">
        <v>967.92</v>
      </c>
      <c r="J150" s="10">
        <f t="shared" si="2"/>
        <v>0</v>
      </c>
      <c r="K150" s="11">
        <f t="shared" si="3"/>
        <v>0</v>
      </c>
      <c r="L150" s="1">
        <v>0.57999999999999996</v>
      </c>
      <c r="M150" s="1">
        <v>1.88</v>
      </c>
      <c r="N150" s="16">
        <f t="shared" si="48"/>
        <v>0</v>
      </c>
      <c r="O150" s="1"/>
      <c r="P150" s="1">
        <v>3.75</v>
      </c>
      <c r="Q150" s="1">
        <v>2.71</v>
      </c>
      <c r="R150" s="5">
        <v>0</v>
      </c>
      <c r="S150" s="1">
        <v>1.17</v>
      </c>
      <c r="T150" s="1">
        <v>3.17</v>
      </c>
      <c r="U150" s="16">
        <f t="shared" si="47"/>
        <v>0</v>
      </c>
      <c r="V150" s="1">
        <v>0</v>
      </c>
      <c r="W150" s="14">
        <v>5323.56</v>
      </c>
      <c r="X150" s="2">
        <v>7501.38</v>
      </c>
      <c r="Y150" s="1">
        <v>11</v>
      </c>
      <c r="Z150" s="1">
        <v>6</v>
      </c>
      <c r="AA150" s="1">
        <v>0</v>
      </c>
      <c r="AB150" s="1">
        <v>0</v>
      </c>
      <c r="AC150" s="1">
        <v>45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21</v>
      </c>
      <c r="AT150" s="1">
        <v>19</v>
      </c>
      <c r="AU150" s="1">
        <v>41</v>
      </c>
      <c r="AV150" s="1">
        <v>37</v>
      </c>
      <c r="AW150" s="1">
        <v>65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10</v>
      </c>
      <c r="BD150" s="1">
        <v>10</v>
      </c>
      <c r="BE150" s="1">
        <v>12</v>
      </c>
      <c r="BF150" s="1">
        <v>2</v>
      </c>
      <c r="BG150" s="1">
        <v>76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s="1">
        <v>70235</v>
      </c>
      <c r="B151" s="1" t="s">
        <v>274</v>
      </c>
      <c r="C151" s="1">
        <v>20</v>
      </c>
      <c r="D151" s="1">
        <v>285</v>
      </c>
      <c r="E151" s="1" t="s">
        <v>64</v>
      </c>
      <c r="F151" s="1">
        <v>558</v>
      </c>
      <c r="G151" s="1" t="s">
        <v>67</v>
      </c>
      <c r="H151" s="2">
        <v>63.65</v>
      </c>
      <c r="I151" s="2">
        <v>1273</v>
      </c>
      <c r="J151" s="10">
        <f t="shared" si="2"/>
        <v>0</v>
      </c>
      <c r="K151" s="11">
        <f t="shared" si="3"/>
        <v>0</v>
      </c>
      <c r="L151" s="1">
        <v>2.72</v>
      </c>
      <c r="M151" s="1">
        <v>2.2000000000000002</v>
      </c>
      <c r="N151" s="16">
        <f t="shared" si="48"/>
        <v>0</v>
      </c>
      <c r="O151" s="1"/>
      <c r="P151" s="1">
        <v>0.88</v>
      </c>
      <c r="Q151" s="1">
        <v>1.05</v>
      </c>
      <c r="R151" s="5">
        <v>0</v>
      </c>
      <c r="S151" s="1">
        <v>0.56999999999999995</v>
      </c>
      <c r="T151" s="1">
        <v>1.05</v>
      </c>
      <c r="U151" s="16">
        <f t="shared" si="47"/>
        <v>0</v>
      </c>
      <c r="V151" s="1">
        <v>0</v>
      </c>
      <c r="W151" s="14">
        <v>5314.78</v>
      </c>
      <c r="X151" s="2">
        <v>5473.9</v>
      </c>
      <c r="Y151" s="1">
        <v>12</v>
      </c>
      <c r="Z151" s="1">
        <v>38</v>
      </c>
      <c r="AA151" s="1">
        <v>13</v>
      </c>
      <c r="AB151" s="1">
        <v>21</v>
      </c>
      <c r="AC151" s="1">
        <v>44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4</v>
      </c>
      <c r="AT151" s="1">
        <v>5</v>
      </c>
      <c r="AU151" s="1">
        <v>9</v>
      </c>
      <c r="AV151" s="1">
        <v>4</v>
      </c>
      <c r="AW151" s="1">
        <v>21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3</v>
      </c>
      <c r="BD151" s="1">
        <v>1</v>
      </c>
      <c r="BE151" s="1">
        <v>8</v>
      </c>
      <c r="BF151" s="1">
        <v>0</v>
      </c>
      <c r="BG151" s="1">
        <v>21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>
      <c r="A152" s="1">
        <v>70164</v>
      </c>
      <c r="B152" s="1" t="s">
        <v>225</v>
      </c>
      <c r="C152" s="1">
        <v>24</v>
      </c>
      <c r="D152" s="1">
        <v>285</v>
      </c>
      <c r="E152" s="1" t="s">
        <v>64</v>
      </c>
      <c r="F152" s="1">
        <v>558</v>
      </c>
      <c r="G152" s="1" t="s">
        <v>67</v>
      </c>
      <c r="H152" s="2">
        <v>39.53</v>
      </c>
      <c r="I152" s="2">
        <v>948.72</v>
      </c>
      <c r="J152" s="10">
        <f t="shared" si="2"/>
        <v>0</v>
      </c>
      <c r="K152" s="11">
        <f t="shared" si="3"/>
        <v>0</v>
      </c>
      <c r="L152" s="1">
        <v>1.92</v>
      </c>
      <c r="M152" s="1">
        <v>1.08</v>
      </c>
      <c r="N152" s="16">
        <f t="shared" si="48"/>
        <v>0</v>
      </c>
      <c r="O152" s="1"/>
      <c r="P152" s="1">
        <v>2.92</v>
      </c>
      <c r="Q152" s="1">
        <v>2.79</v>
      </c>
      <c r="R152" s="5">
        <v>0</v>
      </c>
      <c r="S152" s="1">
        <v>0.73</v>
      </c>
      <c r="T152" s="1">
        <v>1.96</v>
      </c>
      <c r="U152" s="16">
        <f t="shared" si="47"/>
        <v>0</v>
      </c>
      <c r="V152" s="1">
        <v>0</v>
      </c>
      <c r="W152" s="14">
        <v>5277.26</v>
      </c>
      <c r="X152" s="2">
        <v>5534.2</v>
      </c>
      <c r="Y152" s="1">
        <v>8</v>
      </c>
      <c r="Z152" s="1">
        <v>31</v>
      </c>
      <c r="AA152" s="1">
        <v>8</v>
      </c>
      <c r="AB152" s="1">
        <v>29</v>
      </c>
      <c r="AC152" s="1">
        <v>26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17</v>
      </c>
      <c r="AT152" s="1">
        <v>47</v>
      </c>
      <c r="AU152" s="1">
        <v>23</v>
      </c>
      <c r="AV152" s="1">
        <v>13</v>
      </c>
      <c r="AW152" s="1">
        <v>67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6</v>
      </c>
      <c r="BD152" s="1">
        <v>3</v>
      </c>
      <c r="BE152" s="1">
        <v>4</v>
      </c>
      <c r="BF152" s="1">
        <v>12</v>
      </c>
      <c r="BG152" s="1">
        <v>47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>
      <c r="A153" s="1">
        <v>70504</v>
      </c>
      <c r="B153" s="1" t="s">
        <v>254</v>
      </c>
      <c r="C153" s="1">
        <v>20</v>
      </c>
      <c r="D153" s="1">
        <v>285</v>
      </c>
      <c r="E153" s="1" t="s">
        <v>64</v>
      </c>
      <c r="F153" s="1">
        <v>991</v>
      </c>
      <c r="G153" s="1" t="s">
        <v>141</v>
      </c>
      <c r="H153" s="2">
        <v>62.57</v>
      </c>
      <c r="I153" s="2">
        <v>1251.4000000000001</v>
      </c>
      <c r="J153" s="10">
        <f t="shared" si="2"/>
        <v>3754.2000000000003</v>
      </c>
      <c r="K153" s="11">
        <f t="shared" si="3"/>
        <v>3</v>
      </c>
      <c r="L153" s="1">
        <v>2</v>
      </c>
      <c r="M153" s="1">
        <v>0.35</v>
      </c>
      <c r="N153" s="5">
        <v>3</v>
      </c>
      <c r="O153" s="1"/>
      <c r="P153" s="1">
        <v>2.2000000000000002</v>
      </c>
      <c r="Q153" s="1">
        <v>0.05</v>
      </c>
      <c r="R153" s="5">
        <v>0</v>
      </c>
      <c r="S153" s="1">
        <v>0</v>
      </c>
      <c r="T153" s="1">
        <v>0</v>
      </c>
      <c r="U153" s="16">
        <f t="shared" si="47"/>
        <v>0</v>
      </c>
      <c r="V153" s="1">
        <v>0</v>
      </c>
      <c r="W153" s="14">
        <v>5255.88</v>
      </c>
      <c r="X153" s="2">
        <v>500.56</v>
      </c>
      <c r="Y153" s="1">
        <v>17</v>
      </c>
      <c r="Z153" s="1">
        <v>16</v>
      </c>
      <c r="AA153" s="1">
        <v>7</v>
      </c>
      <c r="AB153" s="1">
        <v>16</v>
      </c>
      <c r="AC153" s="1">
        <v>7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16</v>
      </c>
      <c r="AT153" s="1">
        <v>12</v>
      </c>
      <c r="AU153" s="1">
        <v>15</v>
      </c>
      <c r="AV153" s="1">
        <v>14</v>
      </c>
      <c r="AW153" s="1">
        <v>1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>
      <c r="A154" s="1">
        <v>70328</v>
      </c>
      <c r="B154" s="1" t="s">
        <v>255</v>
      </c>
      <c r="C154" s="1">
        <v>12</v>
      </c>
      <c r="D154" s="1">
        <v>285</v>
      </c>
      <c r="E154" s="1" t="s">
        <v>64</v>
      </c>
      <c r="F154" s="1">
        <v>285</v>
      </c>
      <c r="G154" s="1" t="s">
        <v>64</v>
      </c>
      <c r="H154" s="2">
        <v>28.88</v>
      </c>
      <c r="I154" s="2">
        <v>346.56</v>
      </c>
      <c r="J154" s="10">
        <f t="shared" si="2"/>
        <v>1732.8</v>
      </c>
      <c r="K154" s="11">
        <f t="shared" si="3"/>
        <v>5</v>
      </c>
      <c r="L154" s="1">
        <v>3</v>
      </c>
      <c r="M154" s="1">
        <v>0.17</v>
      </c>
      <c r="N154" s="20">
        <v>5</v>
      </c>
      <c r="O154" s="1"/>
      <c r="P154" s="1">
        <v>9.42</v>
      </c>
      <c r="Q154" s="1">
        <v>5.58</v>
      </c>
      <c r="R154" s="5">
        <v>0</v>
      </c>
      <c r="S154" s="1">
        <v>2.25</v>
      </c>
      <c r="T154" s="1">
        <v>3.5</v>
      </c>
      <c r="U154" s="16">
        <f t="shared" si="47"/>
        <v>0</v>
      </c>
      <c r="V154" s="1">
        <v>0</v>
      </c>
      <c r="W154" s="14">
        <v>5082.88</v>
      </c>
      <c r="X154" s="2">
        <v>3205.68</v>
      </c>
      <c r="Y154" s="1">
        <v>22</v>
      </c>
      <c r="Z154" s="1">
        <v>3</v>
      </c>
      <c r="AA154" s="1">
        <v>1</v>
      </c>
      <c r="AB154" s="1">
        <v>23</v>
      </c>
      <c r="AC154" s="1">
        <v>2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51</v>
      </c>
      <c r="AT154" s="1">
        <v>51</v>
      </c>
      <c r="AU154" s="1">
        <v>7</v>
      </c>
      <c r="AV154" s="1">
        <v>59</v>
      </c>
      <c r="AW154" s="1">
        <v>67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3</v>
      </c>
      <c r="BD154" s="1">
        <v>15</v>
      </c>
      <c r="BE154" s="1">
        <v>14</v>
      </c>
      <c r="BF154" s="1">
        <v>5</v>
      </c>
      <c r="BG154" s="1">
        <v>42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s="1">
        <v>70114</v>
      </c>
      <c r="B155" s="1" t="s">
        <v>309</v>
      </c>
      <c r="C155" s="1">
        <v>16</v>
      </c>
      <c r="D155" s="1">
        <v>285</v>
      </c>
      <c r="E155" s="1" t="s">
        <v>64</v>
      </c>
      <c r="F155" s="1">
        <v>974</v>
      </c>
      <c r="G155" s="1" t="s">
        <v>110</v>
      </c>
      <c r="H155" s="2">
        <v>51.921599999999998</v>
      </c>
      <c r="I155" s="2">
        <v>830.74559999999997</v>
      </c>
      <c r="J155" s="10">
        <f t="shared" si="2"/>
        <v>0</v>
      </c>
      <c r="K155" s="11">
        <f t="shared" si="3"/>
        <v>0</v>
      </c>
      <c r="L155" s="1">
        <v>0.28000000000000003</v>
      </c>
      <c r="M155" s="1">
        <v>2.88</v>
      </c>
      <c r="N155" s="16">
        <f t="shared" ref="N155:N156" si="49">MAX(0,(TRUNC((L155*0.8)-M155)))</f>
        <v>0</v>
      </c>
      <c r="O155" s="1"/>
      <c r="P155" s="1">
        <v>3.53</v>
      </c>
      <c r="Q155" s="1">
        <v>4.25</v>
      </c>
      <c r="R155" s="5">
        <v>0</v>
      </c>
      <c r="S155" s="1">
        <v>2.19</v>
      </c>
      <c r="T155" s="1">
        <v>2.94</v>
      </c>
      <c r="U155" s="16">
        <f t="shared" si="47"/>
        <v>0</v>
      </c>
      <c r="V155" s="1">
        <v>0</v>
      </c>
      <c r="W155" s="15">
        <v>4984.47</v>
      </c>
      <c r="X155" s="2">
        <v>8359.3799999999992</v>
      </c>
      <c r="Y155" s="1">
        <v>0</v>
      </c>
      <c r="Z155" s="1">
        <v>2</v>
      </c>
      <c r="AA155" s="1">
        <v>1</v>
      </c>
      <c r="AB155" s="1">
        <v>5</v>
      </c>
      <c r="AC155" s="1">
        <v>46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4</v>
      </c>
      <c r="AT155" s="1">
        <v>21</v>
      </c>
      <c r="AU155" s="1">
        <v>32</v>
      </c>
      <c r="AV155" s="1">
        <v>20</v>
      </c>
      <c r="AW155" s="1">
        <v>68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</v>
      </c>
      <c r="BD155" s="1">
        <v>0</v>
      </c>
      <c r="BE155" s="1">
        <v>24</v>
      </c>
      <c r="BF155" s="1">
        <v>20</v>
      </c>
      <c r="BG155" s="1">
        <v>47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s="1">
        <v>70984</v>
      </c>
      <c r="B156" s="1" t="s">
        <v>149</v>
      </c>
      <c r="C156" s="1">
        <v>5</v>
      </c>
      <c r="D156" s="1">
        <v>285</v>
      </c>
      <c r="E156" s="1" t="s">
        <v>64</v>
      </c>
      <c r="F156" s="1">
        <v>573</v>
      </c>
      <c r="G156" s="1" t="s">
        <v>87</v>
      </c>
      <c r="H156" s="2">
        <v>171.09</v>
      </c>
      <c r="I156" s="2">
        <v>855.45</v>
      </c>
      <c r="J156" s="10">
        <f t="shared" si="2"/>
        <v>0</v>
      </c>
      <c r="K156" s="11">
        <f t="shared" si="3"/>
        <v>0</v>
      </c>
      <c r="L156" s="1">
        <v>1.8</v>
      </c>
      <c r="M156" s="1">
        <v>1.2</v>
      </c>
      <c r="N156" s="16">
        <f t="shared" si="49"/>
        <v>0</v>
      </c>
      <c r="O156" s="1"/>
      <c r="P156" s="1">
        <v>3.5</v>
      </c>
      <c r="Q156" s="1">
        <v>4.4000000000000004</v>
      </c>
      <c r="R156" s="5">
        <v>0</v>
      </c>
      <c r="S156" s="1">
        <v>0.2</v>
      </c>
      <c r="T156" s="1">
        <v>0.8</v>
      </c>
      <c r="U156" s="16">
        <f t="shared" si="47"/>
        <v>0</v>
      </c>
      <c r="V156" s="1">
        <v>0</v>
      </c>
      <c r="W156" s="15">
        <v>4704.9799999999996</v>
      </c>
      <c r="X156" s="2">
        <v>5474.88</v>
      </c>
      <c r="Y156" s="1">
        <v>0</v>
      </c>
      <c r="Z156" s="1">
        <v>1</v>
      </c>
      <c r="AA156" s="1">
        <v>8</v>
      </c>
      <c r="AB156" s="1">
        <v>1</v>
      </c>
      <c r="AC156" s="1">
        <v>6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9</v>
      </c>
      <c r="AT156" s="1">
        <v>5</v>
      </c>
      <c r="AU156" s="1">
        <v>5</v>
      </c>
      <c r="AV156" s="1">
        <v>2</v>
      </c>
      <c r="AW156" s="1">
        <v>22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2</v>
      </c>
      <c r="BE156" s="1">
        <v>0</v>
      </c>
      <c r="BF156" s="1">
        <v>0</v>
      </c>
      <c r="BG156" s="1">
        <v>4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>
      <c r="A157" s="1">
        <v>70361</v>
      </c>
      <c r="B157" s="1" t="s">
        <v>271</v>
      </c>
      <c r="C157" s="1">
        <v>15</v>
      </c>
      <c r="D157" s="1">
        <v>285</v>
      </c>
      <c r="E157" s="1" t="s">
        <v>64</v>
      </c>
      <c r="F157" s="1">
        <v>562</v>
      </c>
      <c r="G157" s="1" t="s">
        <v>65</v>
      </c>
      <c r="H157" s="2">
        <v>30.07</v>
      </c>
      <c r="I157" s="2">
        <v>451.05</v>
      </c>
      <c r="J157" s="10">
        <f t="shared" si="2"/>
        <v>1353.15</v>
      </c>
      <c r="K157" s="11">
        <f t="shared" si="3"/>
        <v>3</v>
      </c>
      <c r="L157" s="1">
        <v>2.4700000000000002</v>
      </c>
      <c r="M157" s="1">
        <v>0.4</v>
      </c>
      <c r="N157" s="21">
        <v>3</v>
      </c>
      <c r="O157" s="1"/>
      <c r="P157" s="1">
        <v>5.2</v>
      </c>
      <c r="Q157" s="1">
        <v>4.13</v>
      </c>
      <c r="R157" s="5">
        <v>0</v>
      </c>
      <c r="S157" s="1">
        <v>2.4</v>
      </c>
      <c r="T157" s="1">
        <v>3</v>
      </c>
      <c r="U157" s="16">
        <f t="shared" si="47"/>
        <v>0</v>
      </c>
      <c r="V157" s="1">
        <v>0</v>
      </c>
      <c r="W157" s="15">
        <v>4540.57</v>
      </c>
      <c r="X157" s="2">
        <v>3397.91</v>
      </c>
      <c r="Y157" s="1">
        <v>8</v>
      </c>
      <c r="Z157" s="1">
        <v>39</v>
      </c>
      <c r="AA157" s="1">
        <v>5</v>
      </c>
      <c r="AB157" s="1">
        <v>9</v>
      </c>
      <c r="AC157" s="1">
        <v>6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13</v>
      </c>
      <c r="AT157" s="1">
        <v>0</v>
      </c>
      <c r="AU157" s="1">
        <v>27</v>
      </c>
      <c r="AV157" s="1">
        <v>76</v>
      </c>
      <c r="AW157" s="1">
        <v>62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31</v>
      </c>
      <c r="BD157" s="1">
        <v>0</v>
      </c>
      <c r="BE157" s="1">
        <v>4</v>
      </c>
      <c r="BF157" s="1">
        <v>2</v>
      </c>
      <c r="BG157" s="1">
        <v>45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s="1">
        <v>70064</v>
      </c>
      <c r="B158" s="1" t="s">
        <v>193</v>
      </c>
      <c r="C158" s="1">
        <v>24</v>
      </c>
      <c r="D158" s="1">
        <v>285</v>
      </c>
      <c r="E158" s="1" t="s">
        <v>64</v>
      </c>
      <c r="F158" s="1">
        <v>570</v>
      </c>
      <c r="G158" s="1" t="s">
        <v>72</v>
      </c>
      <c r="H158" s="2">
        <v>34.97</v>
      </c>
      <c r="I158" s="2">
        <v>839.28</v>
      </c>
      <c r="J158" s="10">
        <f t="shared" si="2"/>
        <v>0</v>
      </c>
      <c r="K158" s="11">
        <f t="shared" si="3"/>
        <v>0</v>
      </c>
      <c r="L158" s="1">
        <v>0.94</v>
      </c>
      <c r="M158" s="1">
        <v>5.08</v>
      </c>
      <c r="N158" s="16">
        <f>MAX(0,(TRUNC((L158*0.8)-M158)))</f>
        <v>0</v>
      </c>
      <c r="O158" s="1"/>
      <c r="P158" s="1">
        <v>2.46</v>
      </c>
      <c r="Q158" s="1">
        <v>1.38</v>
      </c>
      <c r="R158" s="5">
        <v>0</v>
      </c>
      <c r="S158" s="1">
        <v>1.81</v>
      </c>
      <c r="T158" s="1">
        <v>7.79</v>
      </c>
      <c r="U158" s="16">
        <f t="shared" si="47"/>
        <v>0</v>
      </c>
      <c r="V158" s="1">
        <v>0</v>
      </c>
      <c r="W158" s="15">
        <v>4371.25</v>
      </c>
      <c r="X158" s="2">
        <v>11959.74</v>
      </c>
      <c r="Y158" s="1">
        <v>7</v>
      </c>
      <c r="Z158" s="1">
        <v>4</v>
      </c>
      <c r="AA158" s="1">
        <v>10</v>
      </c>
      <c r="AB158" s="1">
        <v>7</v>
      </c>
      <c r="AC158" s="1">
        <v>122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24</v>
      </c>
      <c r="AT158" s="1">
        <v>34</v>
      </c>
      <c r="AU158" s="1">
        <v>15</v>
      </c>
      <c r="AV158" s="1">
        <v>6</v>
      </c>
      <c r="AW158" s="1">
        <v>33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30</v>
      </c>
      <c r="BD158" s="1">
        <v>15</v>
      </c>
      <c r="BE158" s="1">
        <v>-4</v>
      </c>
      <c r="BF158" s="1">
        <v>20</v>
      </c>
      <c r="BG158" s="1">
        <v>187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>
      <c r="A159" s="1">
        <v>70053</v>
      </c>
      <c r="B159" s="1" t="s">
        <v>249</v>
      </c>
      <c r="C159" s="1">
        <v>20</v>
      </c>
      <c r="D159" s="1">
        <v>285</v>
      </c>
      <c r="E159" s="1" t="s">
        <v>64</v>
      </c>
      <c r="F159" s="1">
        <v>573</v>
      </c>
      <c r="G159" s="1" t="s">
        <v>87</v>
      </c>
      <c r="H159" s="2">
        <v>38.04</v>
      </c>
      <c r="I159" s="2">
        <v>760.8</v>
      </c>
      <c r="J159" s="10">
        <f t="shared" si="2"/>
        <v>2282.3999999999996</v>
      </c>
      <c r="K159" s="11">
        <f t="shared" si="3"/>
        <v>3</v>
      </c>
      <c r="L159" s="1">
        <v>1.88</v>
      </c>
      <c r="M159" s="1">
        <v>0.3</v>
      </c>
      <c r="N159" s="20">
        <v>3</v>
      </c>
      <c r="O159" s="1"/>
      <c r="P159" s="1">
        <v>2.4500000000000002</v>
      </c>
      <c r="Q159" s="1">
        <v>5</v>
      </c>
      <c r="R159" s="5">
        <v>0</v>
      </c>
      <c r="S159" s="1">
        <v>1.1200000000000001</v>
      </c>
      <c r="T159" s="1">
        <v>1.65</v>
      </c>
      <c r="U159" s="16">
        <f t="shared" si="47"/>
        <v>0</v>
      </c>
      <c r="V159" s="1">
        <v>0</v>
      </c>
      <c r="W159" s="15">
        <v>4146.3599999999997</v>
      </c>
      <c r="X159" s="2">
        <v>5287.56</v>
      </c>
      <c r="Y159" s="1">
        <v>26</v>
      </c>
      <c r="Z159" s="1">
        <v>8</v>
      </c>
      <c r="AA159" s="1">
        <v>4</v>
      </c>
      <c r="AB159" s="1">
        <v>7</v>
      </c>
      <c r="AC159" s="1">
        <v>6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9</v>
      </c>
      <c r="AT159" s="1">
        <v>24</v>
      </c>
      <c r="AU159" s="1">
        <v>18</v>
      </c>
      <c r="AV159" s="1">
        <v>20</v>
      </c>
      <c r="AW159" s="1">
        <v>100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3</v>
      </c>
      <c r="BD159" s="1">
        <v>2</v>
      </c>
      <c r="BE159" s="1">
        <v>11</v>
      </c>
      <c r="BF159" s="1">
        <v>15</v>
      </c>
      <c r="BG159" s="1">
        <v>33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>
      <c r="A160" s="1">
        <v>70117</v>
      </c>
      <c r="B160" s="1" t="s">
        <v>284</v>
      </c>
      <c r="C160" s="1">
        <v>24</v>
      </c>
      <c r="D160" s="1">
        <v>285</v>
      </c>
      <c r="E160" s="1" t="s">
        <v>64</v>
      </c>
      <c r="F160" s="1">
        <v>974</v>
      </c>
      <c r="G160" s="1" t="s">
        <v>110</v>
      </c>
      <c r="H160" s="2">
        <v>37.630099999999999</v>
      </c>
      <c r="I160" s="2">
        <v>903.12239999999997</v>
      </c>
      <c r="J160" s="10">
        <f t="shared" si="2"/>
        <v>0</v>
      </c>
      <c r="K160" s="11">
        <f t="shared" si="3"/>
        <v>0</v>
      </c>
      <c r="L160" s="1">
        <v>0.98</v>
      </c>
      <c r="M160" s="1">
        <v>0.57999999999999996</v>
      </c>
      <c r="N160" s="16">
        <f t="shared" ref="N160:N164" si="50">MAX(0,(TRUNC((L160*0.8)-M160)))</f>
        <v>0</v>
      </c>
      <c r="O160" s="1"/>
      <c r="P160" s="1">
        <v>2.58</v>
      </c>
      <c r="Q160" s="1">
        <v>4</v>
      </c>
      <c r="R160" s="5">
        <v>0</v>
      </c>
      <c r="S160" s="1">
        <v>0.96</v>
      </c>
      <c r="T160" s="1">
        <v>0.46</v>
      </c>
      <c r="U160" s="16">
        <f t="shared" si="47"/>
        <v>0</v>
      </c>
      <c r="V160" s="1">
        <v>0</v>
      </c>
      <c r="W160" s="15">
        <v>4082.87</v>
      </c>
      <c r="X160" s="2">
        <v>4553.24</v>
      </c>
      <c r="Y160" s="1">
        <v>3</v>
      </c>
      <c r="Z160" s="1">
        <v>11</v>
      </c>
      <c r="AA160" s="1">
        <v>2</v>
      </c>
      <c r="AB160" s="1">
        <v>26</v>
      </c>
      <c r="AC160" s="1">
        <v>14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7</v>
      </c>
      <c r="AT160" s="1">
        <v>36</v>
      </c>
      <c r="AU160" s="1">
        <v>28</v>
      </c>
      <c r="AV160" s="1">
        <v>18</v>
      </c>
      <c r="AW160" s="1">
        <v>96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13</v>
      </c>
      <c r="BD160" s="1">
        <v>0</v>
      </c>
      <c r="BE160" s="1">
        <v>5</v>
      </c>
      <c r="BF160" s="1">
        <v>10</v>
      </c>
      <c r="BG160" s="1">
        <v>11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s="1">
        <v>70074</v>
      </c>
      <c r="B161" s="1" t="s">
        <v>222</v>
      </c>
      <c r="C161" s="1">
        <v>21</v>
      </c>
      <c r="D161" s="1">
        <v>285</v>
      </c>
      <c r="E161" s="1" t="s">
        <v>64</v>
      </c>
      <c r="F161" s="1">
        <v>387</v>
      </c>
      <c r="G161" s="1" t="s">
        <v>94</v>
      </c>
      <c r="H161" s="2">
        <v>31.19</v>
      </c>
      <c r="I161" s="2">
        <v>654.99</v>
      </c>
      <c r="J161" s="10">
        <f t="shared" si="2"/>
        <v>3274.95</v>
      </c>
      <c r="K161" s="11">
        <f t="shared" si="3"/>
        <v>5</v>
      </c>
      <c r="L161" s="1">
        <v>2.2400000000000002</v>
      </c>
      <c r="M161" s="1">
        <v>1.76</v>
      </c>
      <c r="N161" s="16">
        <f t="shared" si="50"/>
        <v>0</v>
      </c>
      <c r="O161" s="1"/>
      <c r="P161" s="1">
        <v>3.17</v>
      </c>
      <c r="Q161" s="1">
        <v>0.14000000000000001</v>
      </c>
      <c r="R161" s="5">
        <v>5</v>
      </c>
      <c r="S161" s="1">
        <v>0.74</v>
      </c>
      <c r="T161" s="1">
        <v>2.95</v>
      </c>
      <c r="U161" s="16">
        <f t="shared" si="47"/>
        <v>0</v>
      </c>
      <c r="V161" s="1">
        <v>0</v>
      </c>
      <c r="W161" s="15">
        <v>4023.51</v>
      </c>
      <c r="X161" s="2">
        <v>3181.38</v>
      </c>
      <c r="Y161" s="1">
        <v>14</v>
      </c>
      <c r="Z161" s="1">
        <v>34</v>
      </c>
      <c r="AA161" s="1">
        <v>9</v>
      </c>
      <c r="AB161" s="1">
        <v>14</v>
      </c>
      <c r="AC161" s="1">
        <v>37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-9</v>
      </c>
      <c r="AT161" s="1">
        <v>31</v>
      </c>
      <c r="AU161" s="1">
        <v>33</v>
      </c>
      <c r="AV161" s="1">
        <v>54</v>
      </c>
      <c r="AW161" s="1">
        <v>3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29</v>
      </c>
      <c r="BG161" s="1">
        <v>62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s="1">
        <v>70119</v>
      </c>
      <c r="B162" s="1" t="s">
        <v>264</v>
      </c>
      <c r="C162" s="1">
        <v>16</v>
      </c>
      <c r="D162" s="1">
        <v>285</v>
      </c>
      <c r="E162" s="1" t="s">
        <v>64</v>
      </c>
      <c r="F162" s="1">
        <v>573</v>
      </c>
      <c r="G162" s="1" t="s">
        <v>87</v>
      </c>
      <c r="H162" s="2">
        <v>61.95</v>
      </c>
      <c r="I162" s="2">
        <v>991.2</v>
      </c>
      <c r="J162" s="10">
        <f t="shared" si="2"/>
        <v>4956</v>
      </c>
      <c r="K162" s="11">
        <f t="shared" si="3"/>
        <v>5</v>
      </c>
      <c r="L162" s="1">
        <v>0.28000000000000003</v>
      </c>
      <c r="M162" s="1">
        <v>0</v>
      </c>
      <c r="N162" s="16">
        <f t="shared" si="50"/>
        <v>0</v>
      </c>
      <c r="O162" s="1"/>
      <c r="P162" s="1">
        <v>2.78</v>
      </c>
      <c r="Q162" s="1">
        <v>0</v>
      </c>
      <c r="R162" s="5">
        <v>5</v>
      </c>
      <c r="S162" s="1">
        <v>0.84</v>
      </c>
      <c r="T162" s="1">
        <v>0</v>
      </c>
      <c r="U162" s="16">
        <f t="shared" si="47"/>
        <v>0</v>
      </c>
      <c r="V162" s="1">
        <v>0</v>
      </c>
      <c r="W162" s="15">
        <v>3871.88</v>
      </c>
      <c r="X162" s="2">
        <v>0</v>
      </c>
      <c r="Y162" s="1">
        <v>0</v>
      </c>
      <c r="Z162" s="1">
        <v>1</v>
      </c>
      <c r="AA162" s="1">
        <v>3</v>
      </c>
      <c r="AB162" s="1">
        <v>2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30</v>
      </c>
      <c r="AU162" s="1">
        <v>22</v>
      </c>
      <c r="AV162" s="1">
        <v>15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2</v>
      </c>
      <c r="BE162" s="1">
        <v>4</v>
      </c>
      <c r="BF162" s="1">
        <v>17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>
      <c r="A163" s="1">
        <v>70004</v>
      </c>
      <c r="B163" s="1" t="s">
        <v>211</v>
      </c>
      <c r="C163" s="1">
        <v>24</v>
      </c>
      <c r="D163" s="1">
        <v>285</v>
      </c>
      <c r="E163" s="1" t="s">
        <v>64</v>
      </c>
      <c r="F163" s="1">
        <v>557</v>
      </c>
      <c r="G163" s="1" t="s">
        <v>69</v>
      </c>
      <c r="H163" s="2">
        <v>51.12</v>
      </c>
      <c r="I163" s="2">
        <v>1226.8800000000001</v>
      </c>
      <c r="J163" s="10">
        <f t="shared" si="2"/>
        <v>0</v>
      </c>
      <c r="K163" s="11">
        <f t="shared" si="3"/>
        <v>0</v>
      </c>
      <c r="L163" s="1">
        <v>0.92</v>
      </c>
      <c r="M163" s="1">
        <v>1.38</v>
      </c>
      <c r="N163" s="16">
        <f t="shared" si="50"/>
        <v>0</v>
      </c>
      <c r="O163" s="1"/>
      <c r="P163" s="1">
        <v>1.62</v>
      </c>
      <c r="Q163" s="1">
        <v>0.96</v>
      </c>
      <c r="R163" s="5">
        <v>0</v>
      </c>
      <c r="S163" s="1">
        <v>0.6</v>
      </c>
      <c r="T163" s="1">
        <v>0.08</v>
      </c>
      <c r="U163" s="16">
        <f t="shared" si="47"/>
        <v>0</v>
      </c>
      <c r="V163" s="1">
        <v>0</v>
      </c>
      <c r="W163" s="15">
        <v>3859.56</v>
      </c>
      <c r="X163" s="2">
        <v>2964.96</v>
      </c>
      <c r="Y163" s="1">
        <v>9</v>
      </c>
      <c r="Z163" s="1">
        <v>22</v>
      </c>
      <c r="AA163" s="1">
        <v>2</v>
      </c>
      <c r="AB163" s="1">
        <v>0</v>
      </c>
      <c r="AC163" s="1">
        <v>33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16</v>
      </c>
      <c r="AT163" s="1">
        <v>7</v>
      </c>
      <c r="AU163" s="1">
        <v>6</v>
      </c>
      <c r="AV163" s="1">
        <v>27</v>
      </c>
      <c r="AW163" s="1">
        <v>23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11</v>
      </c>
      <c r="BD163" s="1">
        <v>2</v>
      </c>
      <c r="BE163" s="1">
        <v>2</v>
      </c>
      <c r="BF163" s="1">
        <v>1</v>
      </c>
      <c r="BG163" s="1">
        <v>2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s="1">
        <v>70000</v>
      </c>
      <c r="B164" s="1" t="s">
        <v>140</v>
      </c>
      <c r="C164" s="1">
        <v>9</v>
      </c>
      <c r="D164" s="1">
        <v>285</v>
      </c>
      <c r="E164" s="1" t="s">
        <v>64</v>
      </c>
      <c r="F164" s="1">
        <v>991</v>
      </c>
      <c r="G164" s="1" t="s">
        <v>141</v>
      </c>
      <c r="H164" s="2">
        <v>94.444000000000003</v>
      </c>
      <c r="I164" s="2">
        <v>849.99599999999998</v>
      </c>
      <c r="J164" s="10">
        <f t="shared" si="2"/>
        <v>0</v>
      </c>
      <c r="K164" s="11">
        <f t="shared" si="3"/>
        <v>0</v>
      </c>
      <c r="L164" s="1">
        <v>1.22</v>
      </c>
      <c r="M164" s="1">
        <v>0.11</v>
      </c>
      <c r="N164" s="16">
        <f t="shared" si="50"/>
        <v>0</v>
      </c>
      <c r="O164" s="1"/>
      <c r="P164" s="1">
        <v>2.78</v>
      </c>
      <c r="Q164" s="1">
        <v>1.89</v>
      </c>
      <c r="R164" s="5">
        <v>0</v>
      </c>
      <c r="S164" s="1">
        <v>0.44</v>
      </c>
      <c r="T164" s="1">
        <v>0.22</v>
      </c>
      <c r="U164" s="16">
        <f t="shared" si="47"/>
        <v>0</v>
      </c>
      <c r="V164" s="1">
        <v>0</v>
      </c>
      <c r="W164" s="15">
        <v>3777.76</v>
      </c>
      <c r="X164" s="2">
        <v>1888.88</v>
      </c>
      <c r="Y164" s="1">
        <v>2</v>
      </c>
      <c r="Z164" s="1">
        <v>12</v>
      </c>
      <c r="AA164" s="1">
        <v>3</v>
      </c>
      <c r="AB164" s="1">
        <v>0</v>
      </c>
      <c r="AC164" s="1">
        <v>1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8</v>
      </c>
      <c r="AT164" s="1">
        <v>7</v>
      </c>
      <c r="AU164" s="1">
        <v>9</v>
      </c>
      <c r="AV164" s="1">
        <v>9</v>
      </c>
      <c r="AW164" s="1">
        <v>17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3</v>
      </c>
      <c r="BE164" s="1">
        <v>1</v>
      </c>
      <c r="BF164" s="1">
        <v>3</v>
      </c>
      <c r="BG164" s="1">
        <v>2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s="1">
        <v>70316</v>
      </c>
      <c r="B165" s="1" t="s">
        <v>261</v>
      </c>
      <c r="C165" s="1">
        <v>15</v>
      </c>
      <c r="D165" s="1">
        <v>285</v>
      </c>
      <c r="E165" s="1" t="s">
        <v>64</v>
      </c>
      <c r="F165" s="1">
        <v>562</v>
      </c>
      <c r="G165" s="1" t="s">
        <v>65</v>
      </c>
      <c r="H165" s="2">
        <v>28.82</v>
      </c>
      <c r="I165" s="2">
        <v>432.3</v>
      </c>
      <c r="J165" s="10">
        <f t="shared" si="2"/>
        <v>2161.5</v>
      </c>
      <c r="K165" s="11">
        <f t="shared" si="3"/>
        <v>5</v>
      </c>
      <c r="L165" s="1">
        <v>2.7</v>
      </c>
      <c r="M165" s="1">
        <v>-0.47</v>
      </c>
      <c r="N165" s="20">
        <v>5</v>
      </c>
      <c r="O165" s="1"/>
      <c r="P165" s="1">
        <v>5.17</v>
      </c>
      <c r="Q165" s="1">
        <v>6.47</v>
      </c>
      <c r="R165" s="5">
        <v>0</v>
      </c>
      <c r="S165" s="1">
        <v>0.83</v>
      </c>
      <c r="T165" s="1">
        <v>4.87</v>
      </c>
      <c r="U165" s="16">
        <f t="shared" si="47"/>
        <v>0</v>
      </c>
      <c r="V165" s="1">
        <v>0</v>
      </c>
      <c r="W165" s="15">
        <v>3761.01</v>
      </c>
      <c r="X165" s="2">
        <v>4697.66</v>
      </c>
      <c r="Y165" s="1">
        <v>8</v>
      </c>
      <c r="Z165" s="1">
        <v>31</v>
      </c>
      <c r="AA165" s="1">
        <v>8</v>
      </c>
      <c r="AB165" s="1">
        <v>18</v>
      </c>
      <c r="AC165" s="1">
        <v>-7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14</v>
      </c>
      <c r="AT165" s="1">
        <v>50</v>
      </c>
      <c r="AU165" s="1">
        <v>16</v>
      </c>
      <c r="AV165" s="1">
        <v>45</v>
      </c>
      <c r="AW165" s="1">
        <v>97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</v>
      </c>
      <c r="BD165" s="1">
        <v>12</v>
      </c>
      <c r="BE165" s="1">
        <v>5</v>
      </c>
      <c r="BF165" s="1">
        <v>1</v>
      </c>
      <c r="BG165" s="1">
        <v>73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>
      <c r="A166" s="1">
        <v>70141</v>
      </c>
      <c r="B166" s="1" t="s">
        <v>270</v>
      </c>
      <c r="C166" s="1">
        <v>15</v>
      </c>
      <c r="D166" s="1">
        <v>285</v>
      </c>
      <c r="E166" s="1" t="s">
        <v>64</v>
      </c>
      <c r="F166" s="1">
        <v>562</v>
      </c>
      <c r="G166" s="1" t="s">
        <v>65</v>
      </c>
      <c r="H166" s="2">
        <v>28.82</v>
      </c>
      <c r="I166" s="2">
        <v>432.3</v>
      </c>
      <c r="J166" s="10">
        <f t="shared" si="2"/>
        <v>0</v>
      </c>
      <c r="K166" s="11">
        <f t="shared" si="3"/>
        <v>0</v>
      </c>
      <c r="L166" s="1">
        <v>1.33</v>
      </c>
      <c r="M166" s="1">
        <v>2.2000000000000002</v>
      </c>
      <c r="N166" s="16">
        <f t="shared" ref="N166:N177" si="51">MAX(0,(TRUNC((L166*0.8)-M166)))</f>
        <v>0</v>
      </c>
      <c r="O166" s="1"/>
      <c r="P166" s="1">
        <v>5.8</v>
      </c>
      <c r="Q166" s="1">
        <v>4.5999999999999996</v>
      </c>
      <c r="R166" s="5">
        <v>0</v>
      </c>
      <c r="S166" s="1">
        <v>1.23</v>
      </c>
      <c r="T166" s="1">
        <v>2.5299999999999998</v>
      </c>
      <c r="U166" s="16">
        <f t="shared" si="47"/>
        <v>0</v>
      </c>
      <c r="V166" s="1">
        <v>0</v>
      </c>
      <c r="W166" s="15">
        <v>3616.91</v>
      </c>
      <c r="X166" s="2">
        <v>4034.8</v>
      </c>
      <c r="Y166" s="1">
        <v>5</v>
      </c>
      <c r="Z166" s="1">
        <v>7</v>
      </c>
      <c r="AA166" s="1">
        <v>8</v>
      </c>
      <c r="AB166" s="1">
        <v>7</v>
      </c>
      <c r="AC166" s="1">
        <v>33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28</v>
      </c>
      <c r="AT166" s="1">
        <v>25</v>
      </c>
      <c r="AU166" s="1">
        <v>38</v>
      </c>
      <c r="AV166" s="1">
        <v>17</v>
      </c>
      <c r="AW166" s="1">
        <v>69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6</v>
      </c>
      <c r="BD166" s="1">
        <v>1</v>
      </c>
      <c r="BE166" s="1">
        <v>1</v>
      </c>
      <c r="BF166" s="1">
        <v>22</v>
      </c>
      <c r="BG166" s="1">
        <v>38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>
      <c r="A167" s="1">
        <v>70302</v>
      </c>
      <c r="B167" s="1" t="s">
        <v>242</v>
      </c>
      <c r="C167" s="1">
        <v>20</v>
      </c>
      <c r="D167" s="1">
        <v>285</v>
      </c>
      <c r="E167" s="1" t="s">
        <v>64</v>
      </c>
      <c r="F167" s="1">
        <v>285</v>
      </c>
      <c r="G167" s="1" t="s">
        <v>64</v>
      </c>
      <c r="H167" s="2">
        <v>86.351399999999998</v>
      </c>
      <c r="I167" s="2">
        <v>1727.028</v>
      </c>
      <c r="J167" s="10">
        <f t="shared" si="2"/>
        <v>0</v>
      </c>
      <c r="K167" s="11">
        <f t="shared" si="3"/>
        <v>0</v>
      </c>
      <c r="L167" s="1">
        <v>0.5</v>
      </c>
      <c r="M167" s="1">
        <v>0.95</v>
      </c>
      <c r="N167" s="16">
        <f t="shared" si="51"/>
        <v>0</v>
      </c>
      <c r="O167" s="1"/>
      <c r="P167" s="1">
        <v>1.05</v>
      </c>
      <c r="Q167" s="1">
        <v>0.8</v>
      </c>
      <c r="R167" s="5">
        <v>0</v>
      </c>
      <c r="S167" s="1">
        <v>0.52</v>
      </c>
      <c r="T167" s="1">
        <v>0.05</v>
      </c>
      <c r="U167" s="16">
        <f t="shared" si="47"/>
        <v>0</v>
      </c>
      <c r="V167" s="1">
        <v>0</v>
      </c>
      <c r="W167" s="15">
        <v>3583.58</v>
      </c>
      <c r="X167" s="2">
        <v>3108.65</v>
      </c>
      <c r="Y167" s="1">
        <v>7</v>
      </c>
      <c r="Z167" s="1">
        <v>6</v>
      </c>
      <c r="AA167" s="1">
        <v>0</v>
      </c>
      <c r="AB167" s="1">
        <v>0</v>
      </c>
      <c r="AC167" s="1">
        <v>19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17</v>
      </c>
      <c r="AT167" s="1">
        <v>8</v>
      </c>
      <c r="AU167" s="1">
        <v>0</v>
      </c>
      <c r="AV167" s="1">
        <v>0</v>
      </c>
      <c r="AW167" s="1">
        <v>16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7</v>
      </c>
      <c r="BD167" s="1">
        <v>7</v>
      </c>
      <c r="BE167" s="1">
        <v>0</v>
      </c>
      <c r="BF167" s="1">
        <v>0</v>
      </c>
      <c r="BG167" s="1">
        <v>1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>
      <c r="A168" s="1">
        <v>70975</v>
      </c>
      <c r="B168" s="1" t="s">
        <v>256</v>
      </c>
      <c r="C168" s="1">
        <v>20</v>
      </c>
      <c r="D168" s="1">
        <v>285</v>
      </c>
      <c r="E168" s="1" t="s">
        <v>64</v>
      </c>
      <c r="F168" s="1">
        <v>974</v>
      </c>
      <c r="G168" s="1" t="s">
        <v>110</v>
      </c>
      <c r="H168" s="2">
        <v>40.81</v>
      </c>
      <c r="I168" s="2">
        <v>816.2</v>
      </c>
      <c r="J168" s="10">
        <f t="shared" si="2"/>
        <v>0</v>
      </c>
      <c r="K168" s="11">
        <f t="shared" si="3"/>
        <v>0</v>
      </c>
      <c r="L168" s="1">
        <v>0.6</v>
      </c>
      <c r="M168" s="1">
        <v>0.5</v>
      </c>
      <c r="N168" s="16">
        <f t="shared" si="51"/>
        <v>0</v>
      </c>
      <c r="O168" s="1"/>
      <c r="P168" s="1">
        <v>3.62</v>
      </c>
      <c r="Q168" s="1">
        <v>2</v>
      </c>
      <c r="R168" s="5">
        <v>0</v>
      </c>
      <c r="S168" s="1">
        <v>0.12</v>
      </c>
      <c r="T168" s="1">
        <v>0</v>
      </c>
      <c r="U168" s="16">
        <f t="shared" si="47"/>
        <v>0</v>
      </c>
      <c r="V168" s="1">
        <v>0</v>
      </c>
      <c r="W168" s="15">
        <v>3550.47</v>
      </c>
      <c r="X168" s="2">
        <v>2040.5</v>
      </c>
      <c r="Y168" s="1">
        <v>7</v>
      </c>
      <c r="Z168" s="1">
        <v>3</v>
      </c>
      <c r="AA168" s="1">
        <v>2</v>
      </c>
      <c r="AB168" s="1">
        <v>3</v>
      </c>
      <c r="AC168" s="1">
        <v>10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8</v>
      </c>
      <c r="AT168" s="1">
        <v>11</v>
      </c>
      <c r="AU168" s="1">
        <v>56</v>
      </c>
      <c r="AV168" s="1">
        <v>6</v>
      </c>
      <c r="AW168" s="1">
        <v>40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5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>
      <c r="A169" s="1">
        <v>70030</v>
      </c>
      <c r="B169" s="1" t="s">
        <v>280</v>
      </c>
      <c r="C169" s="1">
        <v>20</v>
      </c>
      <c r="D169" s="1">
        <v>285</v>
      </c>
      <c r="E169" s="1" t="s">
        <v>64</v>
      </c>
      <c r="F169" s="1">
        <v>558</v>
      </c>
      <c r="G169" s="1" t="s">
        <v>67</v>
      </c>
      <c r="H169" s="2">
        <v>86.35</v>
      </c>
      <c r="I169" s="2">
        <v>1727</v>
      </c>
      <c r="J169" s="10">
        <f t="shared" si="2"/>
        <v>0</v>
      </c>
      <c r="K169" s="11">
        <f t="shared" si="3"/>
        <v>0</v>
      </c>
      <c r="L169" s="1">
        <v>0.12</v>
      </c>
      <c r="M169" s="1">
        <v>3.55</v>
      </c>
      <c r="N169" s="16">
        <f t="shared" si="51"/>
        <v>0</v>
      </c>
      <c r="O169" s="1"/>
      <c r="P169" s="1">
        <v>1.85</v>
      </c>
      <c r="Q169" s="1">
        <v>2.0499999999999998</v>
      </c>
      <c r="R169" s="5">
        <v>0</v>
      </c>
      <c r="S169" s="1">
        <v>0.08</v>
      </c>
      <c r="T169" s="1">
        <v>1.9</v>
      </c>
      <c r="U169" s="16">
        <f t="shared" si="47"/>
        <v>0</v>
      </c>
      <c r="V169" s="1">
        <v>0</v>
      </c>
      <c r="W169" s="15">
        <v>3540.35</v>
      </c>
      <c r="X169" s="2">
        <v>12952.5</v>
      </c>
      <c r="Y169" s="1">
        <v>1</v>
      </c>
      <c r="Z169" s="1">
        <v>3</v>
      </c>
      <c r="AA169" s="1">
        <v>0</v>
      </c>
      <c r="AB169" s="1">
        <v>0</v>
      </c>
      <c r="AC169" s="1">
        <v>71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3</v>
      </c>
      <c r="AT169" s="1">
        <v>4</v>
      </c>
      <c r="AU169" s="1">
        <v>32</v>
      </c>
      <c r="AV169" s="1">
        <v>0</v>
      </c>
      <c r="AW169" s="1">
        <v>41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1</v>
      </c>
      <c r="BE169" s="1">
        <v>0</v>
      </c>
      <c r="BF169" s="1">
        <v>0</v>
      </c>
      <c r="BG169" s="1">
        <v>38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>
      <c r="A170" s="1">
        <v>18071</v>
      </c>
      <c r="B170" s="1" t="s">
        <v>281</v>
      </c>
      <c r="C170" s="1">
        <v>24</v>
      </c>
      <c r="D170" s="1">
        <v>285</v>
      </c>
      <c r="E170" s="1" t="s">
        <v>64</v>
      </c>
      <c r="F170" s="1">
        <v>285</v>
      </c>
      <c r="G170" s="1" t="s">
        <v>64</v>
      </c>
      <c r="H170" s="2">
        <v>51.47</v>
      </c>
      <c r="I170" s="2">
        <v>1235.28</v>
      </c>
      <c r="J170" s="10">
        <f t="shared" si="2"/>
        <v>0</v>
      </c>
      <c r="K170" s="11">
        <f t="shared" si="3"/>
        <v>0</v>
      </c>
      <c r="L170" s="1">
        <v>0.71</v>
      </c>
      <c r="M170" s="1">
        <v>3.5</v>
      </c>
      <c r="N170" s="16">
        <f t="shared" si="51"/>
        <v>0</v>
      </c>
      <c r="O170" s="1"/>
      <c r="P170" s="1">
        <v>0.9</v>
      </c>
      <c r="Q170" s="1">
        <v>5.75</v>
      </c>
      <c r="R170" s="5">
        <v>0</v>
      </c>
      <c r="S170" s="1">
        <v>1.19</v>
      </c>
      <c r="T170" s="1">
        <v>1.83</v>
      </c>
      <c r="U170" s="16">
        <f t="shared" si="47"/>
        <v>0</v>
      </c>
      <c r="V170" s="1">
        <v>0</v>
      </c>
      <c r="W170" s="15">
        <v>3448.49</v>
      </c>
      <c r="X170" s="2">
        <v>13691.02</v>
      </c>
      <c r="Y170" s="1">
        <v>8</v>
      </c>
      <c r="Z170" s="1">
        <v>5</v>
      </c>
      <c r="AA170" s="1">
        <v>4</v>
      </c>
      <c r="AB170" s="1">
        <v>5</v>
      </c>
      <c r="AC170" s="1">
        <v>84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9</v>
      </c>
      <c r="AT170" s="1">
        <v>6</v>
      </c>
      <c r="AU170" s="1">
        <v>7</v>
      </c>
      <c r="AV170" s="1">
        <v>5</v>
      </c>
      <c r="AW170" s="1">
        <v>138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26</v>
      </c>
      <c r="BD170" s="1">
        <v>1</v>
      </c>
      <c r="BE170" s="1">
        <v>1</v>
      </c>
      <c r="BF170" s="1">
        <v>2</v>
      </c>
      <c r="BG170" s="1">
        <v>44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>
      <c r="A171" s="1">
        <v>70315</v>
      </c>
      <c r="B171" s="1" t="s">
        <v>244</v>
      </c>
      <c r="C171" s="1">
        <v>15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28.82</v>
      </c>
      <c r="I171" s="2">
        <v>432.3</v>
      </c>
      <c r="J171" s="10">
        <f t="shared" si="2"/>
        <v>0</v>
      </c>
      <c r="K171" s="11">
        <f t="shared" si="3"/>
        <v>0</v>
      </c>
      <c r="L171" s="1">
        <v>1.4</v>
      </c>
      <c r="M171" s="1">
        <v>1.4</v>
      </c>
      <c r="N171" s="16">
        <f t="shared" si="51"/>
        <v>0</v>
      </c>
      <c r="O171" s="1"/>
      <c r="P171" s="1">
        <v>4.5</v>
      </c>
      <c r="Q171" s="1">
        <v>3.4</v>
      </c>
      <c r="R171" s="5">
        <v>0</v>
      </c>
      <c r="S171" s="1">
        <v>1.93</v>
      </c>
      <c r="T171" s="1">
        <v>3.27</v>
      </c>
      <c r="U171" s="16">
        <f t="shared" si="47"/>
        <v>0</v>
      </c>
      <c r="V171" s="1">
        <v>0</v>
      </c>
      <c r="W171" s="15">
        <v>3386.35</v>
      </c>
      <c r="X171" s="2">
        <v>3487.22</v>
      </c>
      <c r="Y171" s="1">
        <v>4</v>
      </c>
      <c r="Z171" s="1">
        <v>6</v>
      </c>
      <c r="AA171" s="1">
        <v>4</v>
      </c>
      <c r="AB171" s="1">
        <v>20</v>
      </c>
      <c r="AC171" s="1">
        <v>21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22</v>
      </c>
      <c r="AT171" s="1">
        <v>34</v>
      </c>
      <c r="AU171" s="1">
        <v>15</v>
      </c>
      <c r="AV171" s="1">
        <v>27</v>
      </c>
      <c r="AW171" s="1">
        <v>51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8</v>
      </c>
      <c r="BE171" s="1">
        <v>25</v>
      </c>
      <c r="BF171" s="1">
        <v>0</v>
      </c>
      <c r="BG171" s="1">
        <v>49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s="1">
        <v>70095</v>
      </c>
      <c r="B172" s="1" t="s">
        <v>291</v>
      </c>
      <c r="C172" s="1">
        <v>16</v>
      </c>
      <c r="D172" s="1">
        <v>285</v>
      </c>
      <c r="E172" s="1" t="s">
        <v>64</v>
      </c>
      <c r="F172" s="1">
        <v>999</v>
      </c>
      <c r="G172" s="1" t="s">
        <v>292</v>
      </c>
      <c r="H172" s="2">
        <v>61.95</v>
      </c>
      <c r="I172" s="2">
        <v>991.2</v>
      </c>
      <c r="J172" s="10">
        <f t="shared" si="2"/>
        <v>0</v>
      </c>
      <c r="K172" s="11">
        <f t="shared" si="3"/>
        <v>0</v>
      </c>
      <c r="L172" s="1">
        <v>0.19</v>
      </c>
      <c r="M172" s="1">
        <v>2.12</v>
      </c>
      <c r="N172" s="16">
        <f t="shared" si="51"/>
        <v>0</v>
      </c>
      <c r="O172" s="1"/>
      <c r="P172" s="1">
        <v>1.88</v>
      </c>
      <c r="Q172" s="1">
        <v>0.81</v>
      </c>
      <c r="R172" s="5">
        <v>0</v>
      </c>
      <c r="S172" s="1">
        <v>1.31</v>
      </c>
      <c r="T172" s="1">
        <v>1.75</v>
      </c>
      <c r="U172" s="16">
        <f t="shared" si="47"/>
        <v>0</v>
      </c>
      <c r="V172" s="1">
        <v>0</v>
      </c>
      <c r="W172" s="15">
        <v>3345.3</v>
      </c>
      <c r="X172" s="2">
        <v>4646.25</v>
      </c>
      <c r="Y172" s="1">
        <v>2</v>
      </c>
      <c r="Z172" s="1">
        <v>2</v>
      </c>
      <c r="AA172" s="1">
        <v>0</v>
      </c>
      <c r="AB172" s="1">
        <v>0</v>
      </c>
      <c r="AC172" s="1">
        <v>34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20</v>
      </c>
      <c r="AT172" s="1">
        <v>20</v>
      </c>
      <c r="AU172" s="1">
        <v>0</v>
      </c>
      <c r="AV172" s="1">
        <v>0</v>
      </c>
      <c r="AW172" s="1">
        <v>13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21</v>
      </c>
      <c r="BD172" s="1">
        <v>0</v>
      </c>
      <c r="BE172" s="1">
        <v>0</v>
      </c>
      <c r="BF172" s="1">
        <v>0</v>
      </c>
      <c r="BG172" s="1">
        <v>28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s="1">
        <v>70033</v>
      </c>
      <c r="B173" s="1" t="s">
        <v>179</v>
      </c>
      <c r="C173" s="1">
        <v>18</v>
      </c>
      <c r="D173" s="1">
        <v>285</v>
      </c>
      <c r="E173" s="1" t="s">
        <v>64</v>
      </c>
      <c r="F173" s="1">
        <v>991</v>
      </c>
      <c r="G173" s="1" t="s">
        <v>141</v>
      </c>
      <c r="H173" s="2">
        <v>47.222200000000001</v>
      </c>
      <c r="I173" s="2">
        <v>849.99959999999999</v>
      </c>
      <c r="J173" s="10">
        <f t="shared" si="2"/>
        <v>0</v>
      </c>
      <c r="K173" s="11">
        <f t="shared" si="3"/>
        <v>0</v>
      </c>
      <c r="L173" s="1">
        <v>1.1399999999999999</v>
      </c>
      <c r="M173" s="1">
        <v>1.61</v>
      </c>
      <c r="N173" s="16">
        <f t="shared" si="51"/>
        <v>0</v>
      </c>
      <c r="O173" s="1"/>
      <c r="P173" s="1">
        <v>1.89</v>
      </c>
      <c r="Q173" s="1">
        <v>2.78</v>
      </c>
      <c r="R173" s="5">
        <v>0</v>
      </c>
      <c r="S173" s="1">
        <v>0.61</v>
      </c>
      <c r="T173" s="1">
        <v>-0.06</v>
      </c>
      <c r="U173" s="16">
        <f t="shared" si="47"/>
        <v>0</v>
      </c>
      <c r="V173" s="1">
        <v>0</v>
      </c>
      <c r="W173" s="15">
        <v>3093.05</v>
      </c>
      <c r="X173" s="2">
        <v>3683.33</v>
      </c>
      <c r="Y173" s="1">
        <v>10</v>
      </c>
      <c r="Z173" s="1">
        <v>13</v>
      </c>
      <c r="AA173" s="1">
        <v>3</v>
      </c>
      <c r="AB173" s="1">
        <v>2</v>
      </c>
      <c r="AC173" s="1">
        <v>29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14</v>
      </c>
      <c r="AT173" s="1">
        <v>22</v>
      </c>
      <c r="AU173" s="1">
        <v>5</v>
      </c>
      <c r="AV173" s="1">
        <v>8</v>
      </c>
      <c r="AW173" s="1">
        <v>50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2</v>
      </c>
      <c r="BD173" s="1">
        <v>15</v>
      </c>
      <c r="BE173" s="1">
        <v>1</v>
      </c>
      <c r="BF173" s="1">
        <v>1</v>
      </c>
      <c r="BG173" s="1">
        <v>-1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>
      <c r="A174" s="1">
        <v>70314</v>
      </c>
      <c r="B174" s="1" t="s">
        <v>286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28.82</v>
      </c>
      <c r="I174" s="2">
        <v>432.3</v>
      </c>
      <c r="J174" s="10">
        <f t="shared" si="2"/>
        <v>0</v>
      </c>
      <c r="K174" s="11">
        <f t="shared" si="3"/>
        <v>0</v>
      </c>
      <c r="L174" s="1">
        <v>1.57</v>
      </c>
      <c r="M174" s="1">
        <v>0.53</v>
      </c>
      <c r="N174" s="16">
        <f t="shared" si="51"/>
        <v>0</v>
      </c>
      <c r="O174" s="1"/>
      <c r="P174" s="1">
        <v>4.7300000000000004</v>
      </c>
      <c r="Q174" s="1">
        <v>2.87</v>
      </c>
      <c r="R174" s="5">
        <v>0</v>
      </c>
      <c r="S174" s="1">
        <v>0.83</v>
      </c>
      <c r="T174" s="1">
        <v>1.2</v>
      </c>
      <c r="U174" s="16">
        <f t="shared" si="47"/>
        <v>0</v>
      </c>
      <c r="V174" s="1">
        <v>0</v>
      </c>
      <c r="W174" s="15">
        <v>3083.74</v>
      </c>
      <c r="X174" s="2">
        <v>1988.58</v>
      </c>
      <c r="Y174" s="1">
        <v>13</v>
      </c>
      <c r="Z174" s="1">
        <v>9</v>
      </c>
      <c r="AA174" s="1">
        <v>1</v>
      </c>
      <c r="AB174" s="1">
        <v>10</v>
      </c>
      <c r="AC174" s="1">
        <v>8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25</v>
      </c>
      <c r="AT174" s="1">
        <v>24</v>
      </c>
      <c r="AU174" s="1">
        <v>17</v>
      </c>
      <c r="AV174" s="1">
        <v>34</v>
      </c>
      <c r="AW174" s="1">
        <v>43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</v>
      </c>
      <c r="BD174" s="1">
        <v>14</v>
      </c>
      <c r="BE174" s="1">
        <v>2</v>
      </c>
      <c r="BF174" s="1">
        <v>5</v>
      </c>
      <c r="BG174" s="1">
        <v>18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s="1">
        <v>70978</v>
      </c>
      <c r="B175" s="1" t="s">
        <v>265</v>
      </c>
      <c r="C175" s="1">
        <v>16</v>
      </c>
      <c r="D175" s="1">
        <v>285</v>
      </c>
      <c r="E175" s="1" t="s">
        <v>64</v>
      </c>
      <c r="F175" s="1">
        <v>998</v>
      </c>
      <c r="G175" s="1" t="s">
        <v>266</v>
      </c>
      <c r="H175" s="2">
        <v>84.48</v>
      </c>
      <c r="I175" s="2">
        <v>1351.68</v>
      </c>
      <c r="J175" s="10">
        <f t="shared" si="2"/>
        <v>0</v>
      </c>
      <c r="K175" s="11">
        <f t="shared" si="3"/>
        <v>0</v>
      </c>
      <c r="L175" s="1">
        <v>0.38</v>
      </c>
      <c r="M175" s="1">
        <v>0.25</v>
      </c>
      <c r="N175" s="16">
        <f t="shared" si="51"/>
        <v>0</v>
      </c>
      <c r="O175" s="1"/>
      <c r="P175" s="1">
        <v>1.59</v>
      </c>
      <c r="Q175" s="1">
        <v>3.38</v>
      </c>
      <c r="R175" s="5">
        <v>0</v>
      </c>
      <c r="S175" s="1">
        <v>0.31</v>
      </c>
      <c r="T175" s="1">
        <v>2.69</v>
      </c>
      <c r="U175" s="16">
        <f t="shared" si="47"/>
        <v>0</v>
      </c>
      <c r="V175" s="1">
        <v>0</v>
      </c>
      <c r="W175" s="15">
        <v>3083.52</v>
      </c>
      <c r="X175" s="2">
        <v>8532.48</v>
      </c>
      <c r="Y175" s="1">
        <v>3</v>
      </c>
      <c r="Z175" s="1">
        <v>2</v>
      </c>
      <c r="AA175" s="1">
        <v>1</v>
      </c>
      <c r="AB175" s="1">
        <v>2</v>
      </c>
      <c r="AC175" s="1">
        <v>4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8</v>
      </c>
      <c r="AT175" s="1">
        <v>10</v>
      </c>
      <c r="AU175" s="1">
        <v>7</v>
      </c>
      <c r="AV175" s="1">
        <v>11</v>
      </c>
      <c r="AW175" s="1">
        <v>54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</v>
      </c>
      <c r="BD175" s="1">
        <v>0</v>
      </c>
      <c r="BE175" s="1">
        <v>3</v>
      </c>
      <c r="BF175" s="1">
        <v>2</v>
      </c>
      <c r="BG175" s="1">
        <v>43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>
      <c r="A176" s="1">
        <v>70981</v>
      </c>
      <c r="B176" s="1" t="s">
        <v>294</v>
      </c>
      <c r="C176" s="1">
        <v>15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27.955400000000001</v>
      </c>
      <c r="I176" s="2">
        <v>419.33100000000002</v>
      </c>
      <c r="J176" s="10">
        <f t="shared" si="2"/>
        <v>0</v>
      </c>
      <c r="K176" s="11">
        <f t="shared" si="3"/>
        <v>0</v>
      </c>
      <c r="L176" s="1">
        <v>1.07</v>
      </c>
      <c r="M176" s="1">
        <v>0</v>
      </c>
      <c r="N176" s="16">
        <f t="shared" si="51"/>
        <v>0</v>
      </c>
      <c r="O176" s="1"/>
      <c r="P176" s="1">
        <v>4.0999999999999996</v>
      </c>
      <c r="Q176" s="1">
        <v>4.07</v>
      </c>
      <c r="R176" s="5">
        <v>0</v>
      </c>
      <c r="S176" s="1">
        <v>2.13</v>
      </c>
      <c r="T176" s="1">
        <v>0</v>
      </c>
      <c r="U176" s="5">
        <v>0</v>
      </c>
      <c r="V176" s="1">
        <v>0</v>
      </c>
      <c r="W176" s="15">
        <v>3061.12</v>
      </c>
      <c r="X176" s="2">
        <v>1705.28</v>
      </c>
      <c r="Y176" s="1">
        <v>1</v>
      </c>
      <c r="Z176" s="1">
        <v>4</v>
      </c>
      <c r="AA176" s="1">
        <v>7</v>
      </c>
      <c r="AB176" s="1">
        <v>12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24</v>
      </c>
      <c r="AT176" s="1">
        <v>25</v>
      </c>
      <c r="AU176" s="1">
        <v>19</v>
      </c>
      <c r="AV176" s="1">
        <v>12</v>
      </c>
      <c r="AW176" s="1">
        <v>61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17</v>
      </c>
      <c r="BF176" s="1">
        <v>30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s="1">
        <v>70112</v>
      </c>
      <c r="B177" s="1" t="s">
        <v>246</v>
      </c>
      <c r="C177" s="1">
        <v>18</v>
      </c>
      <c r="D177" s="1">
        <v>285</v>
      </c>
      <c r="E177" s="1" t="s">
        <v>64</v>
      </c>
      <c r="F177" s="1">
        <v>558</v>
      </c>
      <c r="G177" s="1" t="s">
        <v>67</v>
      </c>
      <c r="H177" s="2">
        <v>47.35</v>
      </c>
      <c r="I177" s="2">
        <v>852.3</v>
      </c>
      <c r="J177" s="10">
        <f t="shared" si="2"/>
        <v>0</v>
      </c>
      <c r="K177" s="11">
        <f t="shared" si="3"/>
        <v>0</v>
      </c>
      <c r="L177" s="1">
        <v>0.39</v>
      </c>
      <c r="M177" s="1">
        <v>0.83</v>
      </c>
      <c r="N177" s="16">
        <f t="shared" si="51"/>
        <v>0</v>
      </c>
      <c r="O177" s="1"/>
      <c r="P177" s="1">
        <v>2.56</v>
      </c>
      <c r="Q177" s="1">
        <v>1.5</v>
      </c>
      <c r="R177" s="5">
        <v>0</v>
      </c>
      <c r="S177" s="1">
        <v>0.47</v>
      </c>
      <c r="T177" s="1">
        <v>0.11</v>
      </c>
      <c r="U177" s="16">
        <f t="shared" ref="U177:U267" si="52">MAX(0,(TRUNC((S177*0.8)-T177)))</f>
        <v>0</v>
      </c>
      <c r="V177" s="1">
        <v>0</v>
      </c>
      <c r="W177" s="15">
        <v>2912.02</v>
      </c>
      <c r="X177" s="2">
        <v>2083.4</v>
      </c>
      <c r="Y177" s="1">
        <v>5</v>
      </c>
      <c r="Z177" s="1">
        <v>0</v>
      </c>
      <c r="AA177" s="1">
        <v>2</v>
      </c>
      <c r="AB177" s="1">
        <v>0</v>
      </c>
      <c r="AC177" s="1">
        <v>15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35</v>
      </c>
      <c r="AT177" s="1">
        <v>9</v>
      </c>
      <c r="AU177" s="1">
        <v>4</v>
      </c>
      <c r="AV177" s="1">
        <v>5</v>
      </c>
      <c r="AW177" s="1">
        <v>27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</v>
      </c>
      <c r="BD177" s="1">
        <v>10</v>
      </c>
      <c r="BE177" s="1">
        <v>0</v>
      </c>
      <c r="BF177" s="1">
        <v>5</v>
      </c>
      <c r="BG177" s="1">
        <v>2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s="1">
        <v>70172</v>
      </c>
      <c r="B178" s="1" t="s">
        <v>282</v>
      </c>
      <c r="C178" s="1">
        <v>15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30.07</v>
      </c>
      <c r="I178" s="2">
        <v>451.05</v>
      </c>
      <c r="J178" s="10">
        <f t="shared" si="2"/>
        <v>0</v>
      </c>
      <c r="K178" s="11">
        <f t="shared" si="3"/>
        <v>0</v>
      </c>
      <c r="L178" s="1">
        <v>1.5</v>
      </c>
      <c r="M178" s="1">
        <v>0.13</v>
      </c>
      <c r="N178" s="5">
        <v>0</v>
      </c>
      <c r="O178" s="1"/>
      <c r="P178" s="1">
        <v>4.63</v>
      </c>
      <c r="Q178" s="1">
        <v>2.27</v>
      </c>
      <c r="R178" s="5">
        <v>0</v>
      </c>
      <c r="S178" s="1">
        <v>0</v>
      </c>
      <c r="T178" s="1">
        <v>1</v>
      </c>
      <c r="U178" s="16">
        <f t="shared" si="52"/>
        <v>0</v>
      </c>
      <c r="V178" s="1">
        <v>0</v>
      </c>
      <c r="W178" s="15">
        <v>2766.44</v>
      </c>
      <c r="X178" s="2">
        <v>1533.57</v>
      </c>
      <c r="Y178" s="1">
        <v>7</v>
      </c>
      <c r="Z178" s="1">
        <v>2</v>
      </c>
      <c r="AA178" s="1">
        <v>13</v>
      </c>
      <c r="AB178" s="1">
        <v>3</v>
      </c>
      <c r="AC178" s="1">
        <v>2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36</v>
      </c>
      <c r="AT178" s="1">
        <v>35</v>
      </c>
      <c r="AU178" s="1">
        <v>11</v>
      </c>
      <c r="AV178" s="1">
        <v>10</v>
      </c>
      <c r="AW178" s="1">
        <v>34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15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>
      <c r="A179" s="1">
        <v>70232</v>
      </c>
      <c r="B179" s="1" t="s">
        <v>234</v>
      </c>
      <c r="C179" s="1">
        <v>5</v>
      </c>
      <c r="D179" s="1">
        <v>285</v>
      </c>
      <c r="E179" s="1" t="s">
        <v>64</v>
      </c>
      <c r="F179" s="1">
        <v>562</v>
      </c>
      <c r="G179" s="1" t="s">
        <v>65</v>
      </c>
      <c r="H179" s="2">
        <v>61.49</v>
      </c>
      <c r="I179" s="2">
        <v>307.45</v>
      </c>
      <c r="J179" s="10">
        <f t="shared" si="2"/>
        <v>0</v>
      </c>
      <c r="K179" s="11">
        <f t="shared" si="3"/>
        <v>0</v>
      </c>
      <c r="L179" s="1">
        <v>1.6</v>
      </c>
      <c r="M179" s="1">
        <v>4.2</v>
      </c>
      <c r="N179" s="16">
        <f t="shared" ref="N179:N185" si="53">MAX(0,(TRUNC((L179*0.8)-M179)))</f>
        <v>0</v>
      </c>
      <c r="O179" s="1"/>
      <c r="P179" s="1">
        <v>5.5</v>
      </c>
      <c r="Q179" s="1">
        <v>5</v>
      </c>
      <c r="R179" s="5">
        <v>0</v>
      </c>
      <c r="S179" s="1">
        <v>1.6</v>
      </c>
      <c r="T179" s="1">
        <v>1</v>
      </c>
      <c r="U179" s="16">
        <f t="shared" si="52"/>
        <v>0</v>
      </c>
      <c r="V179" s="1">
        <v>0</v>
      </c>
      <c r="W179" s="15">
        <v>2674.81</v>
      </c>
      <c r="X179" s="2">
        <v>3135.99</v>
      </c>
      <c r="Y179" s="1">
        <v>7</v>
      </c>
      <c r="Z179" s="1">
        <v>2</v>
      </c>
      <c r="AA179" s="1">
        <v>0</v>
      </c>
      <c r="AB179" s="1">
        <v>0</v>
      </c>
      <c r="AC179" s="1">
        <v>21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6</v>
      </c>
      <c r="AT179" s="1">
        <v>11</v>
      </c>
      <c r="AU179" s="1">
        <v>10</v>
      </c>
      <c r="AV179" s="1">
        <v>12</v>
      </c>
      <c r="AW179" s="1">
        <v>25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2</v>
      </c>
      <c r="BD179" s="1">
        <v>6</v>
      </c>
      <c r="BE179" s="1">
        <v>2</v>
      </c>
      <c r="BF179" s="1">
        <v>2</v>
      </c>
      <c r="BG179" s="1">
        <v>5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>
      <c r="A180" s="1">
        <v>70264</v>
      </c>
      <c r="B180" s="1" t="s">
        <v>233</v>
      </c>
      <c r="C180" s="1">
        <v>20</v>
      </c>
      <c r="D180" s="1">
        <v>285</v>
      </c>
      <c r="E180" s="1" t="s">
        <v>64</v>
      </c>
      <c r="F180" s="1">
        <v>573</v>
      </c>
      <c r="G180" s="1" t="s">
        <v>87</v>
      </c>
      <c r="H180" s="2">
        <v>48.858899999999998</v>
      </c>
      <c r="I180" s="2">
        <v>977.178</v>
      </c>
      <c r="J180" s="10">
        <f t="shared" si="2"/>
        <v>0</v>
      </c>
      <c r="K180" s="11">
        <f t="shared" si="3"/>
        <v>0</v>
      </c>
      <c r="L180" s="1">
        <v>0.65</v>
      </c>
      <c r="M180" s="1">
        <v>0</v>
      </c>
      <c r="N180" s="16">
        <f t="shared" si="53"/>
        <v>0</v>
      </c>
      <c r="O180" s="1"/>
      <c r="P180" s="1">
        <v>1.65</v>
      </c>
      <c r="Q180" s="1">
        <v>0.8</v>
      </c>
      <c r="R180" s="5">
        <v>0</v>
      </c>
      <c r="S180" s="1">
        <v>0.22</v>
      </c>
      <c r="T180" s="1">
        <v>0.6</v>
      </c>
      <c r="U180" s="16">
        <f t="shared" si="52"/>
        <v>0</v>
      </c>
      <c r="V180" s="1">
        <v>0</v>
      </c>
      <c r="W180" s="15">
        <v>2467.37</v>
      </c>
      <c r="X180" s="2">
        <v>1368.05</v>
      </c>
      <c r="Y180" s="1">
        <v>0</v>
      </c>
      <c r="Z180" s="1">
        <v>0</v>
      </c>
      <c r="AA180" s="1">
        <v>2</v>
      </c>
      <c r="AB180" s="1">
        <v>22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14</v>
      </c>
      <c r="AT180" s="1">
        <v>10</v>
      </c>
      <c r="AU180" s="1">
        <v>2</v>
      </c>
      <c r="AV180" s="1">
        <v>24</v>
      </c>
      <c r="AW180" s="1">
        <v>16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</v>
      </c>
      <c r="BD180" s="1">
        <v>1</v>
      </c>
      <c r="BE180" s="1">
        <v>2</v>
      </c>
      <c r="BF180" s="1">
        <v>2</v>
      </c>
      <c r="BG180" s="1">
        <v>12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>
      <c r="A181" s="1">
        <v>70970</v>
      </c>
      <c r="B181" s="1" t="s">
        <v>237</v>
      </c>
      <c r="C181" s="1">
        <v>15</v>
      </c>
      <c r="D181" s="1">
        <v>285</v>
      </c>
      <c r="E181" s="1" t="s">
        <v>64</v>
      </c>
      <c r="F181" s="1">
        <v>562</v>
      </c>
      <c r="G181" s="1" t="s">
        <v>65</v>
      </c>
      <c r="H181" s="2">
        <v>28.82</v>
      </c>
      <c r="I181" s="2">
        <v>432.3</v>
      </c>
      <c r="J181" s="10">
        <f t="shared" si="2"/>
        <v>0</v>
      </c>
      <c r="K181" s="11">
        <f t="shared" si="3"/>
        <v>0</v>
      </c>
      <c r="L181" s="1">
        <v>1.3</v>
      </c>
      <c r="M181" s="1">
        <v>4.13</v>
      </c>
      <c r="N181" s="16">
        <f t="shared" si="53"/>
        <v>0</v>
      </c>
      <c r="O181" s="1"/>
      <c r="P181" s="1">
        <v>3.67</v>
      </c>
      <c r="Q181" s="1">
        <v>0.4</v>
      </c>
      <c r="R181" s="5">
        <v>0</v>
      </c>
      <c r="S181" s="1">
        <v>0.7</v>
      </c>
      <c r="T181" s="1">
        <v>0.6</v>
      </c>
      <c r="U181" s="16">
        <f t="shared" si="52"/>
        <v>0</v>
      </c>
      <c r="V181" s="1">
        <v>0</v>
      </c>
      <c r="W181" s="15">
        <v>2449.6999999999998</v>
      </c>
      <c r="X181" s="2">
        <v>2219.14</v>
      </c>
      <c r="Y181" s="1">
        <v>0</v>
      </c>
      <c r="Z181" s="1">
        <v>6</v>
      </c>
      <c r="AA181" s="1">
        <v>4</v>
      </c>
      <c r="AB181" s="1">
        <v>25</v>
      </c>
      <c r="AC181" s="1">
        <v>62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25</v>
      </c>
      <c r="AT181" s="1">
        <v>13</v>
      </c>
      <c r="AU181" s="1">
        <v>11</v>
      </c>
      <c r="AV181" s="1">
        <v>25</v>
      </c>
      <c r="AW181" s="1">
        <v>6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11</v>
      </c>
      <c r="BE181" s="1">
        <v>4</v>
      </c>
      <c r="BF181" s="1">
        <v>2</v>
      </c>
      <c r="BG181" s="1">
        <v>9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>
      <c r="A182" s="1">
        <v>70171</v>
      </c>
      <c r="B182" s="1" t="s">
        <v>283</v>
      </c>
      <c r="C182" s="1">
        <v>15</v>
      </c>
      <c r="D182" s="1">
        <v>285</v>
      </c>
      <c r="E182" s="1" t="s">
        <v>64</v>
      </c>
      <c r="F182" s="1">
        <v>322</v>
      </c>
      <c r="G182" s="1" t="s">
        <v>167</v>
      </c>
      <c r="H182" s="2">
        <v>30.07</v>
      </c>
      <c r="I182" s="2">
        <v>451.05</v>
      </c>
      <c r="J182" s="10">
        <f t="shared" si="2"/>
        <v>0</v>
      </c>
      <c r="K182" s="11">
        <f t="shared" si="3"/>
        <v>0</v>
      </c>
      <c r="L182" s="1">
        <v>1.03</v>
      </c>
      <c r="M182" s="1">
        <v>5.53</v>
      </c>
      <c r="N182" s="16">
        <f t="shared" si="53"/>
        <v>0</v>
      </c>
      <c r="O182" s="1"/>
      <c r="P182" s="1">
        <v>4.37</v>
      </c>
      <c r="Q182" s="1">
        <v>2.73</v>
      </c>
      <c r="R182" s="5">
        <v>0</v>
      </c>
      <c r="S182" s="1">
        <v>0</v>
      </c>
      <c r="T182" s="1">
        <v>1.6</v>
      </c>
      <c r="U182" s="16">
        <f t="shared" si="52"/>
        <v>0</v>
      </c>
      <c r="V182" s="1">
        <v>0</v>
      </c>
      <c r="W182" s="15">
        <v>2435.67</v>
      </c>
      <c r="X182" s="2">
        <v>4450.3599999999997</v>
      </c>
      <c r="Y182" s="1">
        <v>7</v>
      </c>
      <c r="Z182" s="1">
        <v>4</v>
      </c>
      <c r="AA182" s="1">
        <v>5</v>
      </c>
      <c r="AB182" s="1">
        <v>3</v>
      </c>
      <c r="AC182" s="1">
        <v>83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33</v>
      </c>
      <c r="AT182" s="1">
        <v>13</v>
      </c>
      <c r="AU182" s="1">
        <v>11</v>
      </c>
      <c r="AV182" s="1">
        <v>30</v>
      </c>
      <c r="AW182" s="1">
        <v>41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24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>
      <c r="A183" s="1">
        <v>70105</v>
      </c>
      <c r="B183" s="1" t="s">
        <v>307</v>
      </c>
      <c r="C183" s="1">
        <v>4</v>
      </c>
      <c r="D183" s="1">
        <v>285</v>
      </c>
      <c r="E183" s="1" t="s">
        <v>64</v>
      </c>
      <c r="F183" s="1">
        <v>570</v>
      </c>
      <c r="G183" s="1" t="s">
        <v>72</v>
      </c>
      <c r="H183" s="2">
        <v>201.48</v>
      </c>
      <c r="I183" s="2">
        <v>805.92</v>
      </c>
      <c r="J183" s="10">
        <f t="shared" si="2"/>
        <v>0</v>
      </c>
      <c r="K183" s="11">
        <f t="shared" si="3"/>
        <v>0</v>
      </c>
      <c r="L183" s="1">
        <v>0.12</v>
      </c>
      <c r="M183" s="1">
        <v>0</v>
      </c>
      <c r="N183" s="16">
        <f t="shared" si="53"/>
        <v>0</v>
      </c>
      <c r="O183" s="1"/>
      <c r="P183" s="1">
        <v>2.5</v>
      </c>
      <c r="Q183" s="1">
        <v>1</v>
      </c>
      <c r="R183" s="5">
        <v>0</v>
      </c>
      <c r="S183" s="1">
        <v>0.25</v>
      </c>
      <c r="T183" s="1">
        <v>0</v>
      </c>
      <c r="U183" s="16">
        <f t="shared" si="52"/>
        <v>0</v>
      </c>
      <c r="V183" s="1">
        <v>0</v>
      </c>
      <c r="W183" s="15">
        <v>2317.02</v>
      </c>
      <c r="X183" s="2">
        <v>805.92</v>
      </c>
      <c r="Y183" s="1">
        <v>0</v>
      </c>
      <c r="Z183" s="1">
        <v>1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3</v>
      </c>
      <c r="AT183" s="1">
        <v>3</v>
      </c>
      <c r="AU183" s="1">
        <v>3</v>
      </c>
      <c r="AV183" s="1">
        <v>5</v>
      </c>
      <c r="AW183" s="1">
        <v>4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1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s="1">
        <v>70071</v>
      </c>
      <c r="B184" s="1" t="s">
        <v>285</v>
      </c>
      <c r="C184" s="1">
        <v>6</v>
      </c>
      <c r="D184" s="1">
        <v>285</v>
      </c>
      <c r="E184" s="1" t="s">
        <v>64</v>
      </c>
      <c r="F184" s="1">
        <v>974</v>
      </c>
      <c r="G184" s="1" t="s">
        <v>110</v>
      </c>
      <c r="H184" s="2">
        <v>174.97</v>
      </c>
      <c r="I184" s="2">
        <v>1049.82</v>
      </c>
      <c r="J184" s="10">
        <f t="shared" si="2"/>
        <v>0</v>
      </c>
      <c r="K184" s="11">
        <f t="shared" si="3"/>
        <v>0</v>
      </c>
      <c r="L184" s="1">
        <v>0.25</v>
      </c>
      <c r="M184" s="1">
        <v>0.5</v>
      </c>
      <c r="N184" s="16">
        <f t="shared" si="53"/>
        <v>0</v>
      </c>
      <c r="O184" s="1"/>
      <c r="P184" s="1">
        <v>1.5</v>
      </c>
      <c r="Q184" s="1">
        <v>7.5</v>
      </c>
      <c r="R184" s="5">
        <v>0</v>
      </c>
      <c r="S184" s="1">
        <v>0.42</v>
      </c>
      <c r="T184" s="1">
        <v>4.33</v>
      </c>
      <c r="U184" s="16">
        <f t="shared" si="52"/>
        <v>0</v>
      </c>
      <c r="V184" s="1">
        <v>0</v>
      </c>
      <c r="W184" s="15">
        <v>2274.61</v>
      </c>
      <c r="X184" s="2">
        <v>12947.78</v>
      </c>
      <c r="Y184" s="1">
        <v>1</v>
      </c>
      <c r="Z184" s="1">
        <v>1</v>
      </c>
      <c r="AA184" s="1">
        <v>0</v>
      </c>
      <c r="AB184" s="1">
        <v>0</v>
      </c>
      <c r="AC184" s="1">
        <v>3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4</v>
      </c>
      <c r="AT184" s="1">
        <v>3</v>
      </c>
      <c r="AU184" s="1">
        <v>2</v>
      </c>
      <c r="AV184" s="1">
        <v>3</v>
      </c>
      <c r="AW184" s="1">
        <v>45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</v>
      </c>
      <c r="BD184" s="1">
        <v>1</v>
      </c>
      <c r="BE184" s="1">
        <v>1</v>
      </c>
      <c r="BF184" s="1">
        <v>0</v>
      </c>
      <c r="BG184" s="1">
        <v>26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s="1">
        <v>70326</v>
      </c>
      <c r="B185" s="1" t="s">
        <v>340</v>
      </c>
      <c r="C185" s="1">
        <v>6</v>
      </c>
      <c r="D185" s="1">
        <v>285</v>
      </c>
      <c r="E185" s="1" t="s">
        <v>64</v>
      </c>
      <c r="F185" s="1">
        <v>285</v>
      </c>
      <c r="G185" s="1" t="s">
        <v>64</v>
      </c>
      <c r="H185" s="2">
        <v>113.36</v>
      </c>
      <c r="I185" s="2">
        <v>680.16</v>
      </c>
      <c r="J185" s="10">
        <f t="shared" si="2"/>
        <v>0</v>
      </c>
      <c r="K185" s="11">
        <f t="shared" si="3"/>
        <v>0</v>
      </c>
      <c r="L185" s="1">
        <v>0</v>
      </c>
      <c r="M185" s="1">
        <v>0.17</v>
      </c>
      <c r="N185" s="16">
        <f t="shared" si="53"/>
        <v>0</v>
      </c>
      <c r="O185" s="1"/>
      <c r="P185" s="1">
        <v>3.33</v>
      </c>
      <c r="Q185" s="1">
        <v>2.33</v>
      </c>
      <c r="R185" s="5">
        <v>0</v>
      </c>
      <c r="S185" s="1">
        <v>0</v>
      </c>
      <c r="T185" s="1">
        <v>0</v>
      </c>
      <c r="U185" s="16">
        <f t="shared" si="52"/>
        <v>0</v>
      </c>
      <c r="V185" s="1">
        <v>0</v>
      </c>
      <c r="W185" s="15">
        <v>2267.1999999999998</v>
      </c>
      <c r="X185" s="2">
        <v>1700.4</v>
      </c>
      <c r="Y185" s="1">
        <v>0</v>
      </c>
      <c r="Z185" s="1">
        <v>0</v>
      </c>
      <c r="AA185" s="1">
        <v>0</v>
      </c>
      <c r="AB185" s="1">
        <v>0</v>
      </c>
      <c r="AC185" s="1">
        <v>1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4</v>
      </c>
      <c r="AT185" s="1">
        <v>0</v>
      </c>
      <c r="AU185" s="1">
        <v>12</v>
      </c>
      <c r="AV185" s="1">
        <v>8</v>
      </c>
      <c r="AW185" s="1">
        <v>14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2"/>
        <v>922.34999999999991</v>
      </c>
      <c r="K186" s="11">
        <f t="shared" si="3"/>
        <v>3</v>
      </c>
      <c r="L186" s="1">
        <v>2</v>
      </c>
      <c r="M186" s="1">
        <v>0.2</v>
      </c>
      <c r="N186" s="20">
        <v>3</v>
      </c>
      <c r="O186" s="1"/>
      <c r="P186" s="1">
        <v>4</v>
      </c>
      <c r="Q186" s="1">
        <v>4.8</v>
      </c>
      <c r="R186" s="5">
        <v>0</v>
      </c>
      <c r="S186" s="1">
        <v>0.9</v>
      </c>
      <c r="T186" s="1">
        <v>0.6</v>
      </c>
      <c r="U186" s="16">
        <f t="shared" si="52"/>
        <v>0</v>
      </c>
      <c r="V186" s="1">
        <v>0</v>
      </c>
      <c r="W186" s="15">
        <v>2121.41</v>
      </c>
      <c r="X186" s="2">
        <v>1721.72</v>
      </c>
      <c r="Y186" s="1">
        <v>2</v>
      </c>
      <c r="Z186" s="1">
        <v>8</v>
      </c>
      <c r="AA186" s="1">
        <v>2</v>
      </c>
      <c r="AB186" s="1">
        <v>4</v>
      </c>
      <c r="AC186" s="1">
        <v>1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9</v>
      </c>
      <c r="AT186" s="1">
        <v>12</v>
      </c>
      <c r="AU186" s="1">
        <v>3</v>
      </c>
      <c r="AV186" s="1">
        <v>4</v>
      </c>
      <c r="AW186" s="1">
        <v>24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2</v>
      </c>
      <c r="BD186" s="1">
        <v>0</v>
      </c>
      <c r="BE186" s="1">
        <v>1</v>
      </c>
      <c r="BF186" s="1">
        <v>3</v>
      </c>
      <c r="BG186" s="1">
        <v>3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>
      <c r="A187" s="1">
        <v>70146</v>
      </c>
      <c r="B187" s="1" t="s">
        <v>313</v>
      </c>
      <c r="C187" s="1">
        <v>20</v>
      </c>
      <c r="D187" s="1">
        <v>285</v>
      </c>
      <c r="E187" s="1" t="s">
        <v>64</v>
      </c>
      <c r="F187" s="1">
        <v>588</v>
      </c>
      <c r="G187" s="1" t="s">
        <v>146</v>
      </c>
      <c r="H187" s="2">
        <v>53.1</v>
      </c>
      <c r="I187" s="2">
        <v>1062</v>
      </c>
      <c r="J187" s="10">
        <f t="shared" si="2"/>
        <v>0</v>
      </c>
      <c r="K187" s="11">
        <f t="shared" si="3"/>
        <v>0</v>
      </c>
      <c r="L187" s="1">
        <v>0</v>
      </c>
      <c r="M187" s="1">
        <v>0</v>
      </c>
      <c r="N187" s="16">
        <f t="shared" ref="N187:N188" si="54">MAX(0,(TRUNC((L187*0.8)-M187)))</f>
        <v>0</v>
      </c>
      <c r="O187" s="1"/>
      <c r="P187" s="1">
        <v>1.78</v>
      </c>
      <c r="Q187" s="1">
        <v>0</v>
      </c>
      <c r="R187" s="5">
        <v>0</v>
      </c>
      <c r="S187" s="1">
        <v>0.15</v>
      </c>
      <c r="T187" s="1">
        <v>0</v>
      </c>
      <c r="U187" s="16">
        <f t="shared" si="52"/>
        <v>0</v>
      </c>
      <c r="V187" s="1">
        <v>0</v>
      </c>
      <c r="W187" s="15">
        <v>2044.35</v>
      </c>
      <c r="X187" s="2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33</v>
      </c>
      <c r="AV187" s="1">
        <v>5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3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s="1">
        <v>70360</v>
      </c>
      <c r="B188" s="1" t="s">
        <v>245</v>
      </c>
      <c r="C188" s="1">
        <v>15</v>
      </c>
      <c r="D188" s="1">
        <v>285</v>
      </c>
      <c r="E188" s="1" t="s">
        <v>64</v>
      </c>
      <c r="F188" s="1">
        <v>562</v>
      </c>
      <c r="G188" s="1" t="s">
        <v>65</v>
      </c>
      <c r="H188" s="2">
        <v>30.07</v>
      </c>
      <c r="I188" s="2">
        <v>451.05</v>
      </c>
      <c r="J188" s="10">
        <f t="shared" si="2"/>
        <v>0</v>
      </c>
      <c r="K188" s="11">
        <f t="shared" si="3"/>
        <v>0</v>
      </c>
      <c r="L188" s="1">
        <v>0</v>
      </c>
      <c r="M188" s="1">
        <v>0.4</v>
      </c>
      <c r="N188" s="16">
        <f t="shared" si="54"/>
        <v>0</v>
      </c>
      <c r="O188" s="1"/>
      <c r="P188" s="1">
        <v>4</v>
      </c>
      <c r="Q188" s="1">
        <v>6.2</v>
      </c>
      <c r="R188" s="5">
        <v>0</v>
      </c>
      <c r="S188" s="1">
        <v>0.47</v>
      </c>
      <c r="T188" s="1">
        <v>0.87</v>
      </c>
      <c r="U188" s="16">
        <f t="shared" si="52"/>
        <v>0</v>
      </c>
      <c r="V188" s="1">
        <v>0</v>
      </c>
      <c r="W188" s="15">
        <v>2014.69</v>
      </c>
      <c r="X188" s="2">
        <v>3367.84</v>
      </c>
      <c r="Y188" s="1">
        <v>0</v>
      </c>
      <c r="Z188" s="1">
        <v>0</v>
      </c>
      <c r="AA188" s="1">
        <v>0</v>
      </c>
      <c r="AB188" s="1">
        <v>0</v>
      </c>
      <c r="AC188" s="1">
        <v>6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6</v>
      </c>
      <c r="AT188" s="1">
        <v>47</v>
      </c>
      <c r="AU188" s="1">
        <v>23</v>
      </c>
      <c r="AV188" s="1">
        <v>15</v>
      </c>
      <c r="AW188" s="1">
        <v>93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3</v>
      </c>
      <c r="BD188" s="1">
        <v>8</v>
      </c>
      <c r="BE188" s="1">
        <v>0</v>
      </c>
      <c r="BF188" s="1">
        <v>0</v>
      </c>
      <c r="BG188" s="1">
        <v>13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s="1">
        <v>70132</v>
      </c>
      <c r="B189" s="1" t="s">
        <v>223</v>
      </c>
      <c r="C189" s="1">
        <v>18</v>
      </c>
      <c r="D189" s="1">
        <v>285</v>
      </c>
      <c r="E189" s="1" t="s">
        <v>64</v>
      </c>
      <c r="F189" s="1">
        <v>558</v>
      </c>
      <c r="G189" s="1" t="s">
        <v>67</v>
      </c>
      <c r="H189" s="2">
        <v>53.029899999999998</v>
      </c>
      <c r="I189" s="2">
        <v>954.53819999999996</v>
      </c>
      <c r="J189" s="10">
        <f t="shared" si="2"/>
        <v>2863.6145999999999</v>
      </c>
      <c r="K189" s="11">
        <f t="shared" si="3"/>
        <v>3</v>
      </c>
      <c r="L189" s="1">
        <v>1.36</v>
      </c>
      <c r="M189" s="1">
        <v>0</v>
      </c>
      <c r="N189" s="21">
        <v>3</v>
      </c>
      <c r="O189" s="1"/>
      <c r="P189" s="1">
        <v>0.64</v>
      </c>
      <c r="Q189" s="1">
        <v>3.72</v>
      </c>
      <c r="R189" s="5">
        <v>0</v>
      </c>
      <c r="S189" s="1">
        <v>0.06</v>
      </c>
      <c r="T189" s="1">
        <v>0</v>
      </c>
      <c r="U189" s="16">
        <f t="shared" si="52"/>
        <v>0</v>
      </c>
      <c r="V189" s="1">
        <v>0</v>
      </c>
      <c r="W189" s="15">
        <v>1962.11</v>
      </c>
      <c r="X189" s="2">
        <v>3553</v>
      </c>
      <c r="Y189" s="1">
        <v>0</v>
      </c>
      <c r="Z189" s="1">
        <v>0</v>
      </c>
      <c r="AA189" s="1">
        <v>16</v>
      </c>
      <c r="AB189" s="1">
        <v>17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7</v>
      </c>
      <c r="AT189" s="1">
        <v>4</v>
      </c>
      <c r="AU189" s="1">
        <v>2</v>
      </c>
      <c r="AV189" s="1">
        <v>1</v>
      </c>
      <c r="AW189" s="1">
        <v>67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s="1">
        <v>70251</v>
      </c>
      <c r="B190" s="1" t="s">
        <v>251</v>
      </c>
      <c r="C190" s="1">
        <v>15</v>
      </c>
      <c r="D190" s="1">
        <v>285</v>
      </c>
      <c r="E190" s="1" t="s">
        <v>64</v>
      </c>
      <c r="F190" s="1">
        <v>562</v>
      </c>
      <c r="G190" s="1" t="s">
        <v>65</v>
      </c>
      <c r="H190" s="2">
        <v>30.07</v>
      </c>
      <c r="I190" s="2">
        <v>451.05</v>
      </c>
      <c r="J190" s="10">
        <f t="shared" si="2"/>
        <v>0</v>
      </c>
      <c r="K190" s="11">
        <f t="shared" si="3"/>
        <v>0</v>
      </c>
      <c r="L190" s="1">
        <v>0.53</v>
      </c>
      <c r="M190" s="1">
        <v>0.2</v>
      </c>
      <c r="N190" s="16">
        <f>MAX(0,(TRUNC((L190*0.8)-M190)))</f>
        <v>0</v>
      </c>
      <c r="O190" s="1"/>
      <c r="P190" s="1">
        <v>3.57</v>
      </c>
      <c r="Q190" s="1">
        <v>4.7300000000000004</v>
      </c>
      <c r="R190" s="5">
        <v>0</v>
      </c>
      <c r="S190" s="1">
        <v>0.17</v>
      </c>
      <c r="T190" s="1">
        <v>0</v>
      </c>
      <c r="U190" s="16">
        <f t="shared" si="52"/>
        <v>0</v>
      </c>
      <c r="V190" s="1">
        <v>0</v>
      </c>
      <c r="W190" s="15">
        <v>1924.48</v>
      </c>
      <c r="X190" s="2">
        <v>2225.1799999999998</v>
      </c>
      <c r="Y190" s="1">
        <v>0</v>
      </c>
      <c r="Z190" s="1">
        <v>0</v>
      </c>
      <c r="AA190" s="1">
        <v>0</v>
      </c>
      <c r="AB190" s="1">
        <v>16</v>
      </c>
      <c r="AC190" s="1">
        <v>3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31</v>
      </c>
      <c r="AT190" s="1">
        <v>19</v>
      </c>
      <c r="AU190" s="1">
        <v>7</v>
      </c>
      <c r="AV190" s="1">
        <v>12</v>
      </c>
      <c r="AW190" s="1">
        <v>71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1</v>
      </c>
      <c r="BF190" s="1">
        <v>3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s="1">
        <v>70353</v>
      </c>
      <c r="B191" s="1" t="s">
        <v>248</v>
      </c>
      <c r="C191" s="1">
        <v>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61.49</v>
      </c>
      <c r="I191" s="2">
        <v>307.45</v>
      </c>
      <c r="J191" s="10">
        <f t="shared" si="2"/>
        <v>0</v>
      </c>
      <c r="K191" s="11">
        <f t="shared" si="3"/>
        <v>0</v>
      </c>
      <c r="L191" s="1">
        <v>1</v>
      </c>
      <c r="M191" s="1">
        <v>-0.4</v>
      </c>
      <c r="N191" s="5">
        <v>0</v>
      </c>
      <c r="O191" s="1"/>
      <c r="P191" s="1">
        <v>5.0999999999999996</v>
      </c>
      <c r="Q191" s="1">
        <v>4</v>
      </c>
      <c r="R191" s="5">
        <v>0</v>
      </c>
      <c r="S191" s="1">
        <v>0</v>
      </c>
      <c r="T191" s="1">
        <v>0</v>
      </c>
      <c r="U191" s="16">
        <f t="shared" si="52"/>
        <v>0</v>
      </c>
      <c r="V191" s="1">
        <v>0</v>
      </c>
      <c r="W191" s="15">
        <v>1875.44</v>
      </c>
      <c r="X191" s="2">
        <v>1106.82</v>
      </c>
      <c r="Y191" s="1">
        <v>1</v>
      </c>
      <c r="Z191" s="1">
        <v>0</v>
      </c>
      <c r="AA191" s="1">
        <v>3</v>
      </c>
      <c r="AB191" s="1">
        <v>2</v>
      </c>
      <c r="AC191" s="1">
        <v>-2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9</v>
      </c>
      <c r="AT191" s="1">
        <v>23</v>
      </c>
      <c r="AU191" s="1">
        <v>3</v>
      </c>
      <c r="AV191" s="1">
        <v>4</v>
      </c>
      <c r="AW191" s="1">
        <v>20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s="1">
        <v>70407</v>
      </c>
      <c r="B192" s="1" t="s">
        <v>220</v>
      </c>
      <c r="C192" s="1">
        <v>20</v>
      </c>
      <c r="D192" s="1">
        <v>285</v>
      </c>
      <c r="E192" s="1" t="s">
        <v>64</v>
      </c>
      <c r="F192" s="1">
        <v>557</v>
      </c>
      <c r="G192" s="1" t="s">
        <v>69</v>
      </c>
      <c r="H192" s="2">
        <v>71.849999999999994</v>
      </c>
      <c r="I192" s="2">
        <v>1437</v>
      </c>
      <c r="J192" s="10">
        <f t="shared" si="2"/>
        <v>0</v>
      </c>
      <c r="K192" s="11">
        <f t="shared" si="3"/>
        <v>0</v>
      </c>
      <c r="L192" s="1">
        <v>0</v>
      </c>
      <c r="M192" s="1">
        <v>0</v>
      </c>
      <c r="N192" s="16">
        <f t="shared" ref="N192:N204" si="55">MAX(0,(TRUNC((L192*0.8)-M192)))</f>
        <v>0</v>
      </c>
      <c r="O192" s="1"/>
      <c r="P192" s="1">
        <v>1.23</v>
      </c>
      <c r="Q192" s="1">
        <v>0</v>
      </c>
      <c r="R192" s="5">
        <v>0</v>
      </c>
      <c r="S192" s="1">
        <v>0.02</v>
      </c>
      <c r="T192" s="1">
        <v>0</v>
      </c>
      <c r="U192" s="16">
        <f t="shared" si="52"/>
        <v>0</v>
      </c>
      <c r="V192" s="1">
        <v>0</v>
      </c>
      <c r="W192" s="15">
        <v>1796.25</v>
      </c>
      <c r="X192" s="2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16</v>
      </c>
      <c r="AV192" s="1">
        <v>17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1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s="1">
        <v>70015</v>
      </c>
      <c r="B193" s="1" t="s">
        <v>288</v>
      </c>
      <c r="C193" s="1">
        <v>12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29.4</v>
      </c>
      <c r="I193" s="2">
        <v>352.8</v>
      </c>
      <c r="J193" s="10">
        <f t="shared" si="2"/>
        <v>0</v>
      </c>
      <c r="K193" s="11">
        <f t="shared" si="3"/>
        <v>0</v>
      </c>
      <c r="L193" s="1">
        <v>0</v>
      </c>
      <c r="M193" s="1">
        <v>2.08</v>
      </c>
      <c r="N193" s="16">
        <f t="shared" si="55"/>
        <v>0</v>
      </c>
      <c r="O193" s="1"/>
      <c r="P193" s="1">
        <v>4.83</v>
      </c>
      <c r="Q193" s="1">
        <v>5.83</v>
      </c>
      <c r="R193" s="5">
        <v>0</v>
      </c>
      <c r="S193" s="1">
        <v>0.25</v>
      </c>
      <c r="T193" s="1">
        <v>2.83</v>
      </c>
      <c r="U193" s="16">
        <f t="shared" si="52"/>
        <v>0</v>
      </c>
      <c r="V193" s="1">
        <v>0</v>
      </c>
      <c r="W193" s="15">
        <v>1793.4</v>
      </c>
      <c r="X193" s="2">
        <v>3792.6</v>
      </c>
      <c r="Y193" s="1">
        <v>0</v>
      </c>
      <c r="Z193" s="1">
        <v>0</v>
      </c>
      <c r="AA193" s="1">
        <v>0</v>
      </c>
      <c r="AB193" s="1">
        <v>0</v>
      </c>
      <c r="AC193" s="1">
        <v>25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6</v>
      </c>
      <c r="AT193" s="1">
        <v>33</v>
      </c>
      <c r="AU193" s="1">
        <v>25</v>
      </c>
      <c r="AV193" s="1">
        <v>21</v>
      </c>
      <c r="AW193" s="1">
        <v>70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2</v>
      </c>
      <c r="BD193" s="1">
        <v>1</v>
      </c>
      <c r="BE193" s="1">
        <v>0</v>
      </c>
      <c r="BF193" s="1">
        <v>1</v>
      </c>
      <c r="BG193" s="1">
        <v>34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s="1">
        <v>70231</v>
      </c>
      <c r="B194" s="1" t="s">
        <v>331</v>
      </c>
      <c r="C194" s="1">
        <v>12</v>
      </c>
      <c r="D194" s="1">
        <v>285</v>
      </c>
      <c r="E194" s="1" t="s">
        <v>64</v>
      </c>
      <c r="F194" s="1">
        <v>558</v>
      </c>
      <c r="G194" s="1" t="s">
        <v>67</v>
      </c>
      <c r="H194" s="2">
        <v>66.930000000000007</v>
      </c>
      <c r="I194" s="2">
        <v>803.16</v>
      </c>
      <c r="J194" s="10">
        <f t="shared" si="2"/>
        <v>0</v>
      </c>
      <c r="K194" s="11">
        <f t="shared" si="3"/>
        <v>0</v>
      </c>
      <c r="L194" s="1">
        <v>0</v>
      </c>
      <c r="M194" s="1">
        <v>0</v>
      </c>
      <c r="N194" s="16">
        <f t="shared" si="55"/>
        <v>0</v>
      </c>
      <c r="O194" s="1"/>
      <c r="P194" s="1">
        <v>1.83</v>
      </c>
      <c r="Q194" s="1">
        <v>0</v>
      </c>
      <c r="R194" s="5">
        <v>0</v>
      </c>
      <c r="S194" s="1">
        <v>0.28999999999999998</v>
      </c>
      <c r="T194" s="1">
        <v>0</v>
      </c>
      <c r="U194" s="16">
        <f t="shared" si="52"/>
        <v>0</v>
      </c>
      <c r="V194" s="1">
        <v>0</v>
      </c>
      <c r="W194" s="15">
        <v>1706.72</v>
      </c>
      <c r="X194" s="2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44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1</v>
      </c>
      <c r="BF194" s="1">
        <v>5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s="1">
        <v>70065</v>
      </c>
      <c r="B195" s="1" t="s">
        <v>123</v>
      </c>
      <c r="C195" s="1">
        <v>50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16.4161</v>
      </c>
      <c r="I195" s="2">
        <v>820.80499999999995</v>
      </c>
      <c r="J195" s="10">
        <f t="shared" si="2"/>
        <v>0</v>
      </c>
      <c r="K195" s="11">
        <f t="shared" si="3"/>
        <v>0</v>
      </c>
      <c r="L195" s="1">
        <v>0.1</v>
      </c>
      <c r="M195" s="1">
        <v>0.02</v>
      </c>
      <c r="N195" s="16">
        <f t="shared" si="55"/>
        <v>0</v>
      </c>
      <c r="O195" s="1"/>
      <c r="P195" s="1">
        <v>1.92</v>
      </c>
      <c r="Q195" s="1">
        <v>2.98</v>
      </c>
      <c r="R195" s="5">
        <v>0</v>
      </c>
      <c r="S195" s="1">
        <v>0</v>
      </c>
      <c r="T195" s="1">
        <v>0</v>
      </c>
      <c r="U195" s="16">
        <f t="shared" si="52"/>
        <v>0</v>
      </c>
      <c r="V195" s="1">
        <v>0</v>
      </c>
      <c r="W195" s="15">
        <v>1658.03</v>
      </c>
      <c r="X195" s="2">
        <v>2462.42</v>
      </c>
      <c r="Y195" s="1">
        <v>0</v>
      </c>
      <c r="Z195" s="1">
        <v>10</v>
      </c>
      <c r="AA195" s="1">
        <v>0</v>
      </c>
      <c r="AB195" s="1">
        <v>0</v>
      </c>
      <c r="AC195" s="1">
        <v>1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190</v>
      </c>
      <c r="AU195" s="1">
        <v>0</v>
      </c>
      <c r="AV195" s="1">
        <v>0</v>
      </c>
      <c r="AW195" s="1">
        <v>149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>
      <c r="A196" s="1">
        <v>70971</v>
      </c>
      <c r="B196" s="1" t="s">
        <v>279</v>
      </c>
      <c r="C196" s="1">
        <v>16</v>
      </c>
      <c r="D196" s="1">
        <v>285</v>
      </c>
      <c r="E196" s="1" t="s">
        <v>64</v>
      </c>
      <c r="F196" s="1">
        <v>285</v>
      </c>
      <c r="G196" s="1" t="s">
        <v>64</v>
      </c>
      <c r="H196" s="2">
        <v>54.610999999999997</v>
      </c>
      <c r="I196" s="2">
        <v>873.77599999999995</v>
      </c>
      <c r="J196" s="10">
        <f t="shared" si="2"/>
        <v>0</v>
      </c>
      <c r="K196" s="11">
        <f t="shared" si="3"/>
        <v>0</v>
      </c>
      <c r="L196" s="1">
        <v>0.03</v>
      </c>
      <c r="M196" s="1">
        <v>0.12</v>
      </c>
      <c r="N196" s="16">
        <f t="shared" si="55"/>
        <v>0</v>
      </c>
      <c r="O196" s="1"/>
      <c r="P196" s="1">
        <v>1.41</v>
      </c>
      <c r="Q196" s="1">
        <v>1.25</v>
      </c>
      <c r="R196" s="5">
        <v>0</v>
      </c>
      <c r="S196" s="1">
        <v>0.19</v>
      </c>
      <c r="T196" s="1">
        <v>1.88</v>
      </c>
      <c r="U196" s="16">
        <f t="shared" si="52"/>
        <v>0</v>
      </c>
      <c r="V196" s="1">
        <v>0</v>
      </c>
      <c r="W196" s="15">
        <v>1419.89</v>
      </c>
      <c r="X196" s="2">
        <v>2839.77</v>
      </c>
      <c r="Y196" s="1">
        <v>0</v>
      </c>
      <c r="Z196" s="1">
        <v>0</v>
      </c>
      <c r="AA196" s="1">
        <v>0</v>
      </c>
      <c r="AB196" s="1">
        <v>1</v>
      </c>
      <c r="AC196" s="1">
        <v>2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4</v>
      </c>
      <c r="AT196" s="1">
        <v>9</v>
      </c>
      <c r="AU196" s="1">
        <v>10</v>
      </c>
      <c r="AV196" s="1">
        <v>8</v>
      </c>
      <c r="AW196" s="1">
        <v>20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3</v>
      </c>
      <c r="BD196" s="1">
        <v>0</v>
      </c>
      <c r="BE196" s="1">
        <v>0</v>
      </c>
      <c r="BF196" s="1">
        <v>0</v>
      </c>
      <c r="BG196" s="1">
        <v>30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>
      <c r="A197" s="1">
        <v>70153</v>
      </c>
      <c r="B197" s="1" t="s">
        <v>186</v>
      </c>
      <c r="C197" s="1">
        <v>24</v>
      </c>
      <c r="D197" s="1">
        <v>285</v>
      </c>
      <c r="E197" s="1" t="s">
        <v>64</v>
      </c>
      <c r="F197" s="1">
        <v>974</v>
      </c>
      <c r="G197" s="1" t="s">
        <v>110</v>
      </c>
      <c r="H197" s="2">
        <v>44.36</v>
      </c>
      <c r="I197" s="2">
        <v>1064.6400000000001</v>
      </c>
      <c r="J197" s="10">
        <f t="shared" si="2"/>
        <v>0</v>
      </c>
      <c r="K197" s="11">
        <f t="shared" si="3"/>
        <v>0</v>
      </c>
      <c r="L197" s="1">
        <v>0.33</v>
      </c>
      <c r="M197" s="1">
        <v>0.04</v>
      </c>
      <c r="N197" s="16">
        <f t="shared" si="55"/>
        <v>0</v>
      </c>
      <c r="O197" s="1"/>
      <c r="P197" s="1">
        <v>0.71</v>
      </c>
      <c r="Q197" s="1">
        <v>0</v>
      </c>
      <c r="R197" s="5">
        <v>0</v>
      </c>
      <c r="S197" s="1">
        <v>0.25</v>
      </c>
      <c r="T197" s="1">
        <v>0.57999999999999996</v>
      </c>
      <c r="U197" s="16">
        <f t="shared" si="52"/>
        <v>0</v>
      </c>
      <c r="V197" s="1">
        <v>0</v>
      </c>
      <c r="W197" s="15">
        <v>1375.16</v>
      </c>
      <c r="X197" s="2">
        <v>665.4</v>
      </c>
      <c r="Y197" s="1">
        <v>0</v>
      </c>
      <c r="Z197" s="1">
        <v>0</v>
      </c>
      <c r="AA197" s="1">
        <v>7</v>
      </c>
      <c r="AB197" s="1">
        <v>2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16</v>
      </c>
      <c r="AV197" s="1">
        <v>2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2</v>
      </c>
      <c r="BD197" s="1">
        <v>1</v>
      </c>
      <c r="BE197" s="1">
        <v>3</v>
      </c>
      <c r="BF197" s="1">
        <v>1</v>
      </c>
      <c r="BG197" s="1">
        <v>14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>
      <c r="A198" s="1">
        <v>97020</v>
      </c>
      <c r="B198" s="1" t="s">
        <v>236</v>
      </c>
      <c r="C198" s="1">
        <v>16</v>
      </c>
      <c r="D198" s="1">
        <v>285</v>
      </c>
      <c r="E198" s="1" t="s">
        <v>64</v>
      </c>
      <c r="F198" s="1">
        <v>558</v>
      </c>
      <c r="G198" s="1" t="s">
        <v>67</v>
      </c>
      <c r="H198" s="2">
        <v>55.48</v>
      </c>
      <c r="I198" s="2">
        <v>887.68</v>
      </c>
      <c r="J198" s="10">
        <f t="shared" si="2"/>
        <v>0</v>
      </c>
      <c r="K198" s="11">
        <f t="shared" si="3"/>
        <v>0</v>
      </c>
      <c r="L198" s="1">
        <v>0.28000000000000003</v>
      </c>
      <c r="M198" s="1">
        <v>0</v>
      </c>
      <c r="N198" s="16">
        <f t="shared" si="55"/>
        <v>0</v>
      </c>
      <c r="O198" s="1"/>
      <c r="P198" s="1">
        <v>1</v>
      </c>
      <c r="Q198" s="1">
        <v>0.81</v>
      </c>
      <c r="R198" s="5">
        <v>0</v>
      </c>
      <c r="S198" s="1">
        <v>0.19</v>
      </c>
      <c r="T198" s="1">
        <v>0</v>
      </c>
      <c r="U198" s="16">
        <f t="shared" si="52"/>
        <v>0</v>
      </c>
      <c r="V198" s="1">
        <v>0</v>
      </c>
      <c r="W198" s="15">
        <v>1303.78</v>
      </c>
      <c r="X198" s="2">
        <v>721.24</v>
      </c>
      <c r="Y198" s="1">
        <v>0</v>
      </c>
      <c r="Z198" s="1">
        <v>0</v>
      </c>
      <c r="AA198" s="1">
        <v>1</v>
      </c>
      <c r="AB198" s="1">
        <v>7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3</v>
      </c>
      <c r="AT198" s="1">
        <v>13</v>
      </c>
      <c r="AU198" s="1">
        <v>4</v>
      </c>
      <c r="AV198" s="1">
        <v>5</v>
      </c>
      <c r="AW198" s="1">
        <v>13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2</v>
      </c>
      <c r="BF198" s="1">
        <v>2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>
      <c r="A199" s="1">
        <v>70115</v>
      </c>
      <c r="B199" s="1" t="s">
        <v>241</v>
      </c>
      <c r="C199" s="1">
        <v>30</v>
      </c>
      <c r="D199" s="1">
        <v>285</v>
      </c>
      <c r="E199" s="1" t="s">
        <v>64</v>
      </c>
      <c r="F199" s="1">
        <v>573</v>
      </c>
      <c r="G199" s="1" t="s">
        <v>87</v>
      </c>
      <c r="H199" s="2">
        <v>29.93</v>
      </c>
      <c r="I199" s="2">
        <v>897.9</v>
      </c>
      <c r="J199" s="10">
        <f t="shared" si="2"/>
        <v>0</v>
      </c>
      <c r="K199" s="11">
        <f t="shared" si="3"/>
        <v>0</v>
      </c>
      <c r="L199" s="1">
        <v>0.83</v>
      </c>
      <c r="M199" s="1">
        <v>0.6</v>
      </c>
      <c r="N199" s="16">
        <f t="shared" si="55"/>
        <v>0</v>
      </c>
      <c r="O199" s="1"/>
      <c r="P199" s="1">
        <v>0.93</v>
      </c>
      <c r="Q199" s="1">
        <v>3.07</v>
      </c>
      <c r="R199" s="5">
        <v>0</v>
      </c>
      <c r="S199" s="1">
        <v>-0.33</v>
      </c>
      <c r="T199" s="1">
        <v>0.83</v>
      </c>
      <c r="U199" s="16">
        <f t="shared" si="52"/>
        <v>0</v>
      </c>
      <c r="V199" s="1">
        <v>0</v>
      </c>
      <c r="W199" s="15">
        <v>1286.99</v>
      </c>
      <c r="X199" s="2">
        <v>4040.55</v>
      </c>
      <c r="Y199" s="1">
        <v>19</v>
      </c>
      <c r="Z199" s="1">
        <v>2</v>
      </c>
      <c r="AA199" s="1">
        <v>1</v>
      </c>
      <c r="AB199" s="1">
        <v>8</v>
      </c>
      <c r="AC199" s="1">
        <v>18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10</v>
      </c>
      <c r="AT199" s="1">
        <v>9</v>
      </c>
      <c r="AU199" s="1">
        <v>8</v>
      </c>
      <c r="AV199" s="1">
        <v>11</v>
      </c>
      <c r="AW199" s="1">
        <v>92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3</v>
      </c>
      <c r="BD199" s="1">
        <v>19</v>
      </c>
      <c r="BE199" s="1">
        <v>-29</v>
      </c>
      <c r="BF199" s="1">
        <v>13</v>
      </c>
      <c r="BG199" s="1">
        <v>25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</row>
    <row r="200" spans="1:64">
      <c r="A200" s="1">
        <v>70075</v>
      </c>
      <c r="B200" s="1" t="s">
        <v>231</v>
      </c>
      <c r="C200" s="1">
        <v>25</v>
      </c>
      <c r="D200" s="1">
        <v>285</v>
      </c>
      <c r="E200" s="1" t="s">
        <v>64</v>
      </c>
      <c r="F200" s="1">
        <v>285</v>
      </c>
      <c r="G200" s="1" t="s">
        <v>64</v>
      </c>
      <c r="H200" s="2">
        <v>32.270000000000003</v>
      </c>
      <c r="I200" s="2">
        <v>806.75</v>
      </c>
      <c r="J200" s="10">
        <f t="shared" si="2"/>
        <v>0</v>
      </c>
      <c r="K200" s="11">
        <f t="shared" si="3"/>
        <v>0</v>
      </c>
      <c r="L200" s="1">
        <v>0.02</v>
      </c>
      <c r="M200" s="1">
        <v>0</v>
      </c>
      <c r="N200" s="16">
        <f t="shared" si="55"/>
        <v>0</v>
      </c>
      <c r="O200" s="1"/>
      <c r="P200" s="1">
        <v>1.56</v>
      </c>
      <c r="Q200" s="1">
        <v>0</v>
      </c>
      <c r="R200" s="5">
        <v>0</v>
      </c>
      <c r="S200" s="1">
        <v>0</v>
      </c>
      <c r="T200" s="1">
        <v>0</v>
      </c>
      <c r="U200" s="16">
        <f t="shared" si="52"/>
        <v>0</v>
      </c>
      <c r="V200" s="1">
        <v>0</v>
      </c>
      <c r="W200" s="15">
        <v>1274.67</v>
      </c>
      <c r="X200" s="2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4</v>
      </c>
      <c r="AT200" s="1">
        <v>27</v>
      </c>
      <c r="AU200" s="1">
        <v>18</v>
      </c>
      <c r="AV200" s="1">
        <v>7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</row>
    <row r="201" spans="1:64">
      <c r="A201" s="1">
        <v>79159</v>
      </c>
      <c r="B201" s="1" t="s">
        <v>358</v>
      </c>
      <c r="C201" s="1">
        <v>24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34.741799999999998</v>
      </c>
      <c r="I201" s="2">
        <v>833.80319999999995</v>
      </c>
      <c r="J201" s="10">
        <f t="shared" si="2"/>
        <v>0</v>
      </c>
      <c r="K201" s="11">
        <f t="shared" si="3"/>
        <v>0</v>
      </c>
      <c r="L201" s="1">
        <v>0.92</v>
      </c>
      <c r="M201" s="1">
        <v>0</v>
      </c>
      <c r="N201" s="16">
        <f t="shared" si="55"/>
        <v>0</v>
      </c>
      <c r="O201" s="1"/>
      <c r="P201" s="1">
        <v>0.25</v>
      </c>
      <c r="Q201" s="1">
        <v>4.75</v>
      </c>
      <c r="R201" s="5">
        <v>0</v>
      </c>
      <c r="S201" s="1">
        <v>0.35</v>
      </c>
      <c r="T201" s="1">
        <v>0.28999999999999998</v>
      </c>
      <c r="U201" s="16">
        <f t="shared" si="52"/>
        <v>0</v>
      </c>
      <c r="V201" s="1">
        <v>0</v>
      </c>
      <c r="W201" s="15">
        <v>1268.08</v>
      </c>
      <c r="X201" s="2">
        <v>4203.76</v>
      </c>
      <c r="Y201" s="1">
        <v>0</v>
      </c>
      <c r="Z201" s="1">
        <v>0</v>
      </c>
      <c r="AA201" s="1">
        <v>11</v>
      </c>
      <c r="AB201" s="1">
        <v>22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6</v>
      </c>
      <c r="AT201" s="1">
        <v>0</v>
      </c>
      <c r="AU201" s="1">
        <v>0</v>
      </c>
      <c r="AV201" s="1">
        <v>0</v>
      </c>
      <c r="AW201" s="1">
        <v>114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2</v>
      </c>
      <c r="BD201" s="1">
        <v>3</v>
      </c>
      <c r="BE201" s="1">
        <v>1</v>
      </c>
      <c r="BF201" s="1">
        <v>8</v>
      </c>
      <c r="BG201" s="1">
        <v>7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>
      <c r="A202" s="1">
        <v>70123</v>
      </c>
      <c r="B202" s="1" t="s">
        <v>169</v>
      </c>
      <c r="C202" s="1">
        <v>6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141.66669999999999</v>
      </c>
      <c r="I202" s="2">
        <v>850.00019999999995</v>
      </c>
      <c r="J202" s="10">
        <f t="shared" si="2"/>
        <v>0</v>
      </c>
      <c r="K202" s="11">
        <f t="shared" si="3"/>
        <v>0</v>
      </c>
      <c r="L202" s="1">
        <v>0.33</v>
      </c>
      <c r="M202" s="1">
        <v>0</v>
      </c>
      <c r="N202" s="16">
        <f t="shared" si="55"/>
        <v>0</v>
      </c>
      <c r="O202" s="1"/>
      <c r="P202" s="1">
        <v>0.42</v>
      </c>
      <c r="Q202" s="1">
        <v>0</v>
      </c>
      <c r="R202" s="5">
        <v>0</v>
      </c>
      <c r="S202" s="1">
        <v>0.67</v>
      </c>
      <c r="T202" s="1">
        <v>-0.33</v>
      </c>
      <c r="U202" s="16">
        <f t="shared" si="52"/>
        <v>0</v>
      </c>
      <c r="V202" s="1">
        <v>0</v>
      </c>
      <c r="W202" s="15">
        <v>1204.17</v>
      </c>
      <c r="X202" s="2">
        <v>-283.33</v>
      </c>
      <c r="Y202" s="1">
        <v>0</v>
      </c>
      <c r="Z202" s="1">
        <v>0</v>
      </c>
      <c r="AA202" s="1">
        <v>2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5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5</v>
      </c>
      <c r="BE202" s="1">
        <v>0</v>
      </c>
      <c r="BF202" s="1">
        <v>3</v>
      </c>
      <c r="BG202" s="1">
        <v>-2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>
      <c r="A203" s="1">
        <v>70254</v>
      </c>
      <c r="B203" s="1" t="s">
        <v>334</v>
      </c>
      <c r="C203" s="1">
        <v>12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75.378699999999995</v>
      </c>
      <c r="I203" s="2">
        <v>904.5444</v>
      </c>
      <c r="J203" s="10">
        <f t="shared" si="2"/>
        <v>0</v>
      </c>
      <c r="K203" s="11">
        <f t="shared" si="3"/>
        <v>0</v>
      </c>
      <c r="L203" s="1">
        <v>0.57999999999999996</v>
      </c>
      <c r="M203" s="1">
        <v>1.25</v>
      </c>
      <c r="N203" s="16">
        <f t="shared" si="55"/>
        <v>0</v>
      </c>
      <c r="O203" s="1"/>
      <c r="P203" s="1">
        <v>0.62</v>
      </c>
      <c r="Q203" s="1">
        <v>0.08</v>
      </c>
      <c r="R203" s="5">
        <v>0</v>
      </c>
      <c r="S203" s="1">
        <v>0</v>
      </c>
      <c r="T203" s="1">
        <v>0</v>
      </c>
      <c r="U203" s="16">
        <f t="shared" si="52"/>
        <v>0</v>
      </c>
      <c r="V203" s="1">
        <v>0</v>
      </c>
      <c r="W203" s="15">
        <v>1092.99</v>
      </c>
      <c r="X203" s="2">
        <v>1206.06</v>
      </c>
      <c r="Y203" s="1">
        <v>1</v>
      </c>
      <c r="Z203" s="1">
        <v>3</v>
      </c>
      <c r="AA203" s="1">
        <v>4</v>
      </c>
      <c r="AB203" s="1">
        <v>1</v>
      </c>
      <c r="AC203" s="1">
        <v>15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7</v>
      </c>
      <c r="AU203" s="1">
        <v>3</v>
      </c>
      <c r="AV203" s="1">
        <v>0</v>
      </c>
      <c r="AW203" s="1">
        <v>1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</row>
    <row r="204" spans="1:64">
      <c r="A204" s="1">
        <v>70063</v>
      </c>
      <c r="B204" s="1" t="s">
        <v>198</v>
      </c>
      <c r="C204" s="1">
        <v>24</v>
      </c>
      <c r="D204" s="1">
        <v>285</v>
      </c>
      <c r="E204" s="1" t="s">
        <v>64</v>
      </c>
      <c r="F204" s="1">
        <v>565</v>
      </c>
      <c r="G204" s="1" t="s">
        <v>94</v>
      </c>
      <c r="H204" s="2">
        <v>34.74</v>
      </c>
      <c r="I204" s="2">
        <v>833.76</v>
      </c>
      <c r="J204" s="10">
        <f t="shared" si="2"/>
        <v>0</v>
      </c>
      <c r="K204" s="11">
        <f t="shared" si="3"/>
        <v>0</v>
      </c>
      <c r="L204" s="1">
        <v>0.21</v>
      </c>
      <c r="M204" s="1">
        <v>0</v>
      </c>
      <c r="N204" s="16">
        <f t="shared" si="55"/>
        <v>0</v>
      </c>
      <c r="O204" s="1"/>
      <c r="P204" s="1">
        <v>1.04</v>
      </c>
      <c r="Q204" s="1">
        <v>0.04</v>
      </c>
      <c r="R204" s="5">
        <v>0</v>
      </c>
      <c r="S204" s="1">
        <v>0.04</v>
      </c>
      <c r="T204" s="1">
        <v>0</v>
      </c>
      <c r="U204" s="16">
        <f t="shared" si="52"/>
        <v>0</v>
      </c>
      <c r="V204" s="1">
        <v>0</v>
      </c>
      <c r="W204" s="15">
        <v>1076.94</v>
      </c>
      <c r="X204" s="2">
        <v>34.74</v>
      </c>
      <c r="Y204" s="1">
        <v>0</v>
      </c>
      <c r="Z204" s="1">
        <v>0</v>
      </c>
      <c r="AA204" s="1">
        <v>3</v>
      </c>
      <c r="AB204" s="1">
        <v>4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9</v>
      </c>
      <c r="AT204" s="1">
        <v>5</v>
      </c>
      <c r="AU204" s="1">
        <v>10</v>
      </c>
      <c r="AV204" s="1">
        <v>7</v>
      </c>
      <c r="AW204" s="1">
        <v>1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2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>
      <c r="A205" s="1">
        <v>70352</v>
      </c>
      <c r="B205" s="1" t="s">
        <v>276</v>
      </c>
      <c r="C205" s="1">
        <v>5</v>
      </c>
      <c r="D205" s="1">
        <v>285</v>
      </c>
      <c r="E205" s="1" t="s">
        <v>64</v>
      </c>
      <c r="F205" s="1">
        <v>562</v>
      </c>
      <c r="G205" s="1" t="s">
        <v>65</v>
      </c>
      <c r="H205" s="2">
        <v>61.49</v>
      </c>
      <c r="I205" s="2">
        <v>307.45</v>
      </c>
      <c r="J205" s="10">
        <f t="shared" si="2"/>
        <v>0</v>
      </c>
      <c r="K205" s="11">
        <f t="shared" si="3"/>
        <v>0</v>
      </c>
      <c r="L205" s="1">
        <v>1.6</v>
      </c>
      <c r="M205" s="1">
        <v>0.2</v>
      </c>
      <c r="N205" s="5">
        <v>0</v>
      </c>
      <c r="O205" s="1"/>
      <c r="P205" s="1">
        <v>1.9</v>
      </c>
      <c r="Q205" s="1">
        <v>-0.4</v>
      </c>
      <c r="R205" s="5">
        <v>0</v>
      </c>
      <c r="S205" s="1">
        <v>0</v>
      </c>
      <c r="T205" s="1">
        <v>0</v>
      </c>
      <c r="U205" s="16">
        <f t="shared" si="52"/>
        <v>0</v>
      </c>
      <c r="V205" s="1">
        <v>0</v>
      </c>
      <c r="W205" s="15">
        <v>1076.08</v>
      </c>
      <c r="X205" s="2">
        <v>-61.49</v>
      </c>
      <c r="Y205" s="1">
        <v>3</v>
      </c>
      <c r="Z205" s="1">
        <v>1</v>
      </c>
      <c r="AA205" s="1">
        <v>3</v>
      </c>
      <c r="AB205" s="1">
        <v>3</v>
      </c>
      <c r="AC205" s="1">
        <v>1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7</v>
      </c>
      <c r="AU205" s="1">
        <v>3</v>
      </c>
      <c r="AV205" s="1">
        <v>6</v>
      </c>
      <c r="AW205" s="1">
        <v>-2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>
      <c r="A206" s="1">
        <v>70350</v>
      </c>
      <c r="B206" s="1" t="s">
        <v>262</v>
      </c>
      <c r="C206" s="1">
        <v>5</v>
      </c>
      <c r="D206" s="1">
        <v>285</v>
      </c>
      <c r="E206" s="1" t="s">
        <v>64</v>
      </c>
      <c r="F206" s="1">
        <v>322</v>
      </c>
      <c r="G206" s="1" t="s">
        <v>167</v>
      </c>
      <c r="H206" s="2">
        <v>61.49</v>
      </c>
      <c r="I206" s="2">
        <v>307.45</v>
      </c>
      <c r="J206" s="10">
        <f t="shared" si="2"/>
        <v>0</v>
      </c>
      <c r="K206" s="11">
        <f t="shared" si="3"/>
        <v>0</v>
      </c>
      <c r="L206" s="1">
        <v>0.4</v>
      </c>
      <c r="M206" s="1">
        <v>0</v>
      </c>
      <c r="N206" s="16">
        <f t="shared" ref="N206:N209" si="56">MAX(0,(TRUNC((L206*0.8)-M206)))</f>
        <v>0</v>
      </c>
      <c r="O206" s="1"/>
      <c r="P206" s="1">
        <v>3.1</v>
      </c>
      <c r="Q206" s="1">
        <v>0.6</v>
      </c>
      <c r="R206" s="5">
        <v>0</v>
      </c>
      <c r="S206" s="1">
        <v>0</v>
      </c>
      <c r="T206" s="1">
        <v>0</v>
      </c>
      <c r="U206" s="16">
        <f t="shared" si="52"/>
        <v>0</v>
      </c>
      <c r="V206" s="1">
        <v>0</v>
      </c>
      <c r="W206" s="15">
        <v>1076.08</v>
      </c>
      <c r="X206" s="2">
        <v>184.47</v>
      </c>
      <c r="Y206" s="1">
        <v>0</v>
      </c>
      <c r="Z206" s="1">
        <v>3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8</v>
      </c>
      <c r="AT206" s="1">
        <v>6</v>
      </c>
      <c r="AU206" s="1">
        <v>2</v>
      </c>
      <c r="AV206" s="1">
        <v>5</v>
      </c>
      <c r="AW206" s="1">
        <v>3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>
      <c r="A207" s="1">
        <v>70173</v>
      </c>
      <c r="B207" s="1" t="s">
        <v>316</v>
      </c>
      <c r="C207" s="1">
        <v>4</v>
      </c>
      <c r="D207" s="1">
        <v>285</v>
      </c>
      <c r="E207" s="1" t="s">
        <v>64</v>
      </c>
      <c r="F207" s="1">
        <v>562</v>
      </c>
      <c r="G207" s="1" t="s">
        <v>65</v>
      </c>
      <c r="H207" s="2">
        <v>76.63</v>
      </c>
      <c r="I207" s="2">
        <v>306.52</v>
      </c>
      <c r="J207" s="10">
        <f t="shared" si="2"/>
        <v>0</v>
      </c>
      <c r="K207" s="11">
        <f t="shared" si="3"/>
        <v>0</v>
      </c>
      <c r="L207" s="1">
        <v>0</v>
      </c>
      <c r="M207" s="1">
        <v>1</v>
      </c>
      <c r="N207" s="16">
        <f t="shared" si="56"/>
        <v>0</v>
      </c>
      <c r="O207" s="1"/>
      <c r="P207" s="1">
        <v>2.5</v>
      </c>
      <c r="Q207" s="1">
        <v>2.5</v>
      </c>
      <c r="R207" s="5">
        <v>0</v>
      </c>
      <c r="S207" s="1">
        <v>1</v>
      </c>
      <c r="T207" s="1">
        <v>0.25</v>
      </c>
      <c r="U207" s="16">
        <f t="shared" si="52"/>
        <v>0</v>
      </c>
      <c r="V207" s="1">
        <v>0</v>
      </c>
      <c r="W207" s="15">
        <v>1072.82</v>
      </c>
      <c r="X207" s="2">
        <v>1149.45</v>
      </c>
      <c r="Y207" s="1">
        <v>0</v>
      </c>
      <c r="Z207" s="1">
        <v>0</v>
      </c>
      <c r="AA207" s="1">
        <v>0</v>
      </c>
      <c r="AB207" s="1">
        <v>0</v>
      </c>
      <c r="AC207" s="1">
        <v>4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2</v>
      </c>
      <c r="AT207" s="1">
        <v>6</v>
      </c>
      <c r="AU207" s="1">
        <v>5</v>
      </c>
      <c r="AV207" s="1">
        <v>0</v>
      </c>
      <c r="AW207" s="1">
        <v>10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1</v>
      </c>
      <c r="BD207" s="1">
        <v>2</v>
      </c>
      <c r="BE207" s="1">
        <v>2</v>
      </c>
      <c r="BF207" s="1">
        <v>0</v>
      </c>
      <c r="BG207" s="1">
        <v>1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>
      <c r="A208" s="1">
        <v>70507</v>
      </c>
      <c r="B208" s="1" t="s">
        <v>352</v>
      </c>
      <c r="C208" s="1">
        <v>12</v>
      </c>
      <c r="D208" s="1">
        <v>285</v>
      </c>
      <c r="E208" s="1" t="s">
        <v>64</v>
      </c>
      <c r="F208" s="1">
        <v>573</v>
      </c>
      <c r="G208" s="1" t="s">
        <v>87</v>
      </c>
      <c r="H208" s="2">
        <v>46.76</v>
      </c>
      <c r="I208" s="2">
        <v>561.12</v>
      </c>
      <c r="J208" s="10">
        <f t="shared" si="2"/>
        <v>0</v>
      </c>
      <c r="K208" s="11">
        <f t="shared" si="3"/>
        <v>0</v>
      </c>
      <c r="L208" s="1">
        <v>0.62</v>
      </c>
      <c r="M208" s="1">
        <v>1.5</v>
      </c>
      <c r="N208" s="16">
        <f t="shared" si="56"/>
        <v>0</v>
      </c>
      <c r="O208" s="1"/>
      <c r="P208" s="1">
        <v>1</v>
      </c>
      <c r="Q208" s="1">
        <v>0</v>
      </c>
      <c r="R208" s="5">
        <v>0</v>
      </c>
      <c r="S208" s="1">
        <v>0</v>
      </c>
      <c r="T208" s="1">
        <v>0</v>
      </c>
      <c r="U208" s="16">
        <f t="shared" si="52"/>
        <v>0</v>
      </c>
      <c r="V208" s="1">
        <v>0</v>
      </c>
      <c r="W208" s="15">
        <v>911.82</v>
      </c>
      <c r="X208" s="2">
        <v>841.68</v>
      </c>
      <c r="Y208" s="1">
        <v>0</v>
      </c>
      <c r="Z208" s="1">
        <v>2</v>
      </c>
      <c r="AA208" s="1">
        <v>2</v>
      </c>
      <c r="AB208" s="1">
        <v>9</v>
      </c>
      <c r="AC208" s="1">
        <v>18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11</v>
      </c>
      <c r="AU208" s="1">
        <v>5</v>
      </c>
      <c r="AV208" s="1">
        <v>3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>
      <c r="A209" s="1">
        <v>70219</v>
      </c>
      <c r="B209" s="1" t="s">
        <v>250</v>
      </c>
      <c r="C209" s="1">
        <v>20</v>
      </c>
      <c r="D209" s="1">
        <v>285</v>
      </c>
      <c r="E209" s="1" t="s">
        <v>64</v>
      </c>
      <c r="F209" s="1">
        <v>991</v>
      </c>
      <c r="G209" s="1" t="s">
        <v>141</v>
      </c>
      <c r="H209" s="2">
        <v>62.57</v>
      </c>
      <c r="I209" s="2">
        <v>1251.4000000000001</v>
      </c>
      <c r="J209" s="10">
        <f t="shared" si="2"/>
        <v>0</v>
      </c>
      <c r="K209" s="11">
        <f t="shared" si="3"/>
        <v>0</v>
      </c>
      <c r="L209" s="1">
        <v>0.05</v>
      </c>
      <c r="M209" s="1">
        <v>-0.05</v>
      </c>
      <c r="N209" s="16">
        <f t="shared" si="56"/>
        <v>0</v>
      </c>
      <c r="O209" s="1"/>
      <c r="P209" s="1">
        <v>0.6</v>
      </c>
      <c r="Q209" s="1">
        <v>1.35</v>
      </c>
      <c r="R209" s="5">
        <v>0</v>
      </c>
      <c r="S209" s="1">
        <v>0</v>
      </c>
      <c r="T209" s="1">
        <v>0</v>
      </c>
      <c r="U209" s="16">
        <f t="shared" si="52"/>
        <v>0</v>
      </c>
      <c r="V209" s="1">
        <v>0</v>
      </c>
      <c r="W209" s="15">
        <v>813.41</v>
      </c>
      <c r="X209" s="2">
        <v>1626.82</v>
      </c>
      <c r="Y209" s="1">
        <v>1</v>
      </c>
      <c r="Z209" s="1">
        <v>0</v>
      </c>
      <c r="AA209" s="1">
        <v>0</v>
      </c>
      <c r="AB209" s="1">
        <v>0</v>
      </c>
      <c r="AC209" s="1">
        <v>-1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4</v>
      </c>
      <c r="AT209" s="1">
        <v>5</v>
      </c>
      <c r="AU209" s="1">
        <v>2</v>
      </c>
      <c r="AV209" s="1">
        <v>7</v>
      </c>
      <c r="AW209" s="1">
        <v>27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>
      <c r="A210" s="1">
        <v>70124</v>
      </c>
      <c r="B210" s="1" t="s">
        <v>311</v>
      </c>
      <c r="C210" s="1">
        <v>72</v>
      </c>
      <c r="D210" s="1">
        <v>285</v>
      </c>
      <c r="E210" s="1" t="s">
        <v>64</v>
      </c>
      <c r="F210" s="1">
        <v>1</v>
      </c>
      <c r="G210" s="1" t="s">
        <v>312</v>
      </c>
      <c r="H210" s="2">
        <v>12.63</v>
      </c>
      <c r="I210" s="2">
        <v>909.36</v>
      </c>
      <c r="J210" s="10">
        <f t="shared" si="2"/>
        <v>0</v>
      </c>
      <c r="K210" s="11">
        <f t="shared" si="3"/>
        <v>0</v>
      </c>
      <c r="L210" s="1">
        <v>0.85</v>
      </c>
      <c r="M210" s="1">
        <v>-1</v>
      </c>
      <c r="N210" s="5">
        <v>0</v>
      </c>
      <c r="O210" s="1"/>
      <c r="P210" s="1">
        <v>0.01</v>
      </c>
      <c r="Q210" s="1">
        <v>-0.01</v>
      </c>
      <c r="R210" s="5">
        <v>0</v>
      </c>
      <c r="S210" s="1">
        <v>0.01</v>
      </c>
      <c r="T210" s="1">
        <v>-0.01</v>
      </c>
      <c r="U210" s="16">
        <f t="shared" si="52"/>
        <v>0</v>
      </c>
      <c r="V210" s="1">
        <v>0</v>
      </c>
      <c r="W210" s="15">
        <v>795.69</v>
      </c>
      <c r="X210" s="2">
        <v>-934.62</v>
      </c>
      <c r="Y210" s="1">
        <v>24</v>
      </c>
      <c r="Z210" s="1">
        <v>7</v>
      </c>
      <c r="AA210" s="1">
        <v>12</v>
      </c>
      <c r="AB210" s="1">
        <v>44</v>
      </c>
      <c r="AC210" s="1">
        <v>-72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1</v>
      </c>
      <c r="AU210" s="1">
        <v>0</v>
      </c>
      <c r="AV210" s="1">
        <v>0</v>
      </c>
      <c r="AW210" s="1">
        <v>-1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</v>
      </c>
      <c r="BD210" s="1">
        <v>0</v>
      </c>
      <c r="BE210" s="1">
        <v>0</v>
      </c>
      <c r="BF210" s="1">
        <v>0</v>
      </c>
      <c r="BG210" s="1">
        <v>-1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</row>
    <row r="211" spans="1:64">
      <c r="A211" s="1">
        <v>70323</v>
      </c>
      <c r="B211" s="1" t="s">
        <v>339</v>
      </c>
      <c r="C211" s="1">
        <v>8</v>
      </c>
      <c r="D211" s="1">
        <v>285</v>
      </c>
      <c r="E211" s="1" t="s">
        <v>64</v>
      </c>
      <c r="F211" s="1">
        <v>285</v>
      </c>
      <c r="G211" s="1" t="s">
        <v>64</v>
      </c>
      <c r="H211" s="2">
        <v>86.99</v>
      </c>
      <c r="I211" s="2">
        <v>695.92</v>
      </c>
      <c r="J211" s="10">
        <f t="shared" si="2"/>
        <v>0</v>
      </c>
      <c r="K211" s="11">
        <f t="shared" si="3"/>
        <v>0</v>
      </c>
      <c r="L211" s="1">
        <v>0.75</v>
      </c>
      <c r="M211" s="1">
        <v>0</v>
      </c>
      <c r="N211" s="16">
        <f t="shared" ref="N211:N221" si="57">MAX(0,(TRUNC((L211*0.8)-M211)))</f>
        <v>0</v>
      </c>
      <c r="O211" s="1"/>
      <c r="P211" s="1">
        <v>0.38</v>
      </c>
      <c r="Q211" s="1">
        <v>0</v>
      </c>
      <c r="R211" s="5">
        <v>0</v>
      </c>
      <c r="S211" s="1">
        <v>0</v>
      </c>
      <c r="T211" s="1">
        <v>0</v>
      </c>
      <c r="U211" s="16">
        <f t="shared" si="52"/>
        <v>0</v>
      </c>
      <c r="V211" s="1">
        <v>0</v>
      </c>
      <c r="W211" s="15">
        <v>782.91</v>
      </c>
      <c r="X211" s="2">
        <v>0</v>
      </c>
      <c r="Y211" s="1">
        <v>0</v>
      </c>
      <c r="Z211" s="1">
        <v>0</v>
      </c>
      <c r="AA211" s="1">
        <v>3</v>
      </c>
      <c r="AB211" s="1">
        <v>6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2</v>
      </c>
      <c r="AV211" s="1">
        <v>2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</row>
    <row r="212" spans="1:64">
      <c r="A212" s="1">
        <v>70415</v>
      </c>
      <c r="B212" s="1" t="s">
        <v>350</v>
      </c>
      <c r="C212" s="1">
        <v>20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76.3</v>
      </c>
      <c r="I212" s="2">
        <v>1526</v>
      </c>
      <c r="J212" s="10">
        <f t="shared" si="2"/>
        <v>0</v>
      </c>
      <c r="K212" s="11">
        <f t="shared" si="3"/>
        <v>0</v>
      </c>
      <c r="L212" s="1">
        <v>0</v>
      </c>
      <c r="M212" s="1">
        <v>0</v>
      </c>
      <c r="N212" s="16">
        <f t="shared" si="57"/>
        <v>0</v>
      </c>
      <c r="O212" s="1"/>
      <c r="P212" s="1">
        <v>0.15</v>
      </c>
      <c r="Q212" s="1">
        <v>0</v>
      </c>
      <c r="R212" s="5">
        <v>0</v>
      </c>
      <c r="S212" s="1">
        <v>0.3</v>
      </c>
      <c r="T212" s="1">
        <v>0.1</v>
      </c>
      <c r="U212" s="16">
        <f t="shared" si="52"/>
        <v>0</v>
      </c>
      <c r="V212" s="1">
        <v>0</v>
      </c>
      <c r="W212" s="15">
        <v>686.7</v>
      </c>
      <c r="X212" s="2">
        <v>152.6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1</v>
      </c>
      <c r="AV212" s="1">
        <v>4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2</v>
      </c>
      <c r="BF212" s="1">
        <v>8</v>
      </c>
      <c r="BG212" s="1">
        <v>2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</row>
    <row r="213" spans="1:64">
      <c r="A213" s="1">
        <v>70416</v>
      </c>
      <c r="B213" s="1" t="s">
        <v>273</v>
      </c>
      <c r="C213" s="1">
        <v>18</v>
      </c>
      <c r="D213" s="1">
        <v>285</v>
      </c>
      <c r="E213" s="1" t="s">
        <v>64</v>
      </c>
      <c r="F213" s="1">
        <v>285</v>
      </c>
      <c r="G213" s="1" t="s">
        <v>64</v>
      </c>
      <c r="H213" s="2">
        <v>41.066000000000003</v>
      </c>
      <c r="I213" s="2">
        <v>739.18799999999999</v>
      </c>
      <c r="J213" s="10">
        <f t="shared" si="2"/>
        <v>0</v>
      </c>
      <c r="K213" s="11">
        <f t="shared" si="3"/>
        <v>0</v>
      </c>
      <c r="L213" s="1">
        <v>0.25</v>
      </c>
      <c r="M213" s="1">
        <v>2.06</v>
      </c>
      <c r="N213" s="16">
        <f t="shared" si="57"/>
        <v>0</v>
      </c>
      <c r="O213" s="1"/>
      <c r="P213" s="1">
        <v>0.42</v>
      </c>
      <c r="Q213" s="1">
        <v>0</v>
      </c>
      <c r="R213" s="5">
        <v>0</v>
      </c>
      <c r="S213" s="1">
        <v>0.22</v>
      </c>
      <c r="T213" s="1">
        <v>11.44</v>
      </c>
      <c r="U213" s="16">
        <f t="shared" si="52"/>
        <v>0</v>
      </c>
      <c r="V213" s="1">
        <v>0</v>
      </c>
      <c r="W213" s="15">
        <v>657.06</v>
      </c>
      <c r="X213" s="2">
        <v>9979.0400000000009</v>
      </c>
      <c r="Y213" s="1">
        <v>2</v>
      </c>
      <c r="Z213" s="1">
        <v>5</v>
      </c>
      <c r="AA213" s="1">
        <v>0</v>
      </c>
      <c r="AB213" s="1">
        <v>0</v>
      </c>
      <c r="AC213" s="1">
        <v>37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3</v>
      </c>
      <c r="AT213" s="1">
        <v>9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2</v>
      </c>
      <c r="BD213" s="1">
        <v>4</v>
      </c>
      <c r="BE213" s="1">
        <v>0</v>
      </c>
      <c r="BF213" s="1">
        <v>0</v>
      </c>
      <c r="BG213" s="1">
        <v>206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</row>
    <row r="214" spans="1:64">
      <c r="A214" s="1">
        <v>70974</v>
      </c>
      <c r="B214" s="1" t="s">
        <v>287</v>
      </c>
      <c r="C214" s="1">
        <v>28</v>
      </c>
      <c r="D214" s="1">
        <v>285</v>
      </c>
      <c r="E214" s="1" t="s">
        <v>64</v>
      </c>
      <c r="F214" s="1">
        <v>974</v>
      </c>
      <c r="G214" s="1" t="s">
        <v>110</v>
      </c>
      <c r="H214" s="2">
        <v>37.870100000000001</v>
      </c>
      <c r="I214" s="2">
        <v>1060.3628000000001</v>
      </c>
      <c r="J214" s="10">
        <f t="shared" si="2"/>
        <v>0</v>
      </c>
      <c r="K214" s="11">
        <f t="shared" si="3"/>
        <v>0</v>
      </c>
      <c r="L214" s="1">
        <v>0</v>
      </c>
      <c r="M214" s="1">
        <v>0</v>
      </c>
      <c r="N214" s="16">
        <f t="shared" si="57"/>
        <v>0</v>
      </c>
      <c r="O214" s="1"/>
      <c r="P214" s="1">
        <v>0.36</v>
      </c>
      <c r="Q214" s="1">
        <v>1.61</v>
      </c>
      <c r="R214" s="5">
        <v>0</v>
      </c>
      <c r="S214" s="1">
        <v>0.23</v>
      </c>
      <c r="T214" s="1">
        <v>7.0000000000000007E-2</v>
      </c>
      <c r="U214" s="16">
        <f t="shared" si="52"/>
        <v>0</v>
      </c>
      <c r="V214" s="1">
        <v>0</v>
      </c>
      <c r="W214" s="15">
        <v>624.86</v>
      </c>
      <c r="X214" s="2">
        <v>1779.89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3</v>
      </c>
      <c r="AT214" s="1">
        <v>1</v>
      </c>
      <c r="AU214" s="1">
        <v>2</v>
      </c>
      <c r="AV214" s="1">
        <v>9</v>
      </c>
      <c r="AW214" s="1">
        <v>45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1</v>
      </c>
      <c r="BE214" s="1">
        <v>3</v>
      </c>
      <c r="BF214" s="1">
        <v>6</v>
      </c>
      <c r="BG214" s="1">
        <v>2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</row>
    <row r="215" spans="1:64">
      <c r="A215" s="1">
        <v>70982</v>
      </c>
      <c r="B215" s="1" t="s">
        <v>243</v>
      </c>
      <c r="C215" s="1">
        <v>32</v>
      </c>
      <c r="D215" s="1">
        <v>285</v>
      </c>
      <c r="E215" s="1" t="s">
        <v>64</v>
      </c>
      <c r="F215" s="1">
        <v>573</v>
      </c>
      <c r="G215" s="1" t="s">
        <v>87</v>
      </c>
      <c r="H215" s="2">
        <v>32.271900000000002</v>
      </c>
      <c r="I215" s="2">
        <v>1032.7008000000001</v>
      </c>
      <c r="J215" s="10">
        <f t="shared" si="2"/>
        <v>0</v>
      </c>
      <c r="K215" s="11">
        <f t="shared" si="3"/>
        <v>0</v>
      </c>
      <c r="L215" s="1">
        <v>0.3</v>
      </c>
      <c r="M215" s="1">
        <v>0</v>
      </c>
      <c r="N215" s="16">
        <f t="shared" si="57"/>
        <v>0</v>
      </c>
      <c r="O215" s="1"/>
      <c r="P215" s="1">
        <v>0.23</v>
      </c>
      <c r="Q215" s="1">
        <v>0</v>
      </c>
      <c r="R215" s="5">
        <v>0</v>
      </c>
      <c r="S215" s="1">
        <v>0</v>
      </c>
      <c r="T215" s="1">
        <v>0.03</v>
      </c>
      <c r="U215" s="16">
        <f t="shared" si="52"/>
        <v>0</v>
      </c>
      <c r="V215" s="1">
        <v>0</v>
      </c>
      <c r="W215" s="15">
        <v>548.62</v>
      </c>
      <c r="X215" s="2">
        <v>32.270000000000003</v>
      </c>
      <c r="Y215" s="1">
        <v>2</v>
      </c>
      <c r="Z215" s="1">
        <v>7</v>
      </c>
      <c r="AA215" s="1">
        <v>2</v>
      </c>
      <c r="AB215" s="1">
        <v>4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15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1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</row>
    <row r="216" spans="1:64">
      <c r="A216" s="1">
        <v>70508</v>
      </c>
      <c r="B216" s="1" t="s">
        <v>353</v>
      </c>
      <c r="C216" s="1">
        <v>24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34.967700000000001</v>
      </c>
      <c r="I216" s="2">
        <v>839.22479999999996</v>
      </c>
      <c r="J216" s="10">
        <f t="shared" si="2"/>
        <v>0</v>
      </c>
      <c r="K216" s="11">
        <f t="shared" si="3"/>
        <v>0</v>
      </c>
      <c r="L216" s="1">
        <v>0</v>
      </c>
      <c r="M216" s="1">
        <v>0</v>
      </c>
      <c r="N216" s="16">
        <f t="shared" si="57"/>
        <v>0</v>
      </c>
      <c r="O216" s="1"/>
      <c r="P216" s="1">
        <v>0.65</v>
      </c>
      <c r="Q216" s="1">
        <v>1.88</v>
      </c>
      <c r="R216" s="5">
        <v>0</v>
      </c>
      <c r="S216" s="1">
        <v>0</v>
      </c>
      <c r="T216" s="1">
        <v>0</v>
      </c>
      <c r="U216" s="16">
        <f t="shared" si="52"/>
        <v>0</v>
      </c>
      <c r="V216" s="1">
        <v>0</v>
      </c>
      <c r="W216" s="15">
        <v>542</v>
      </c>
      <c r="X216" s="2">
        <v>1573.55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3</v>
      </c>
      <c r="AT216" s="1">
        <v>25</v>
      </c>
      <c r="AU216" s="1">
        <v>0</v>
      </c>
      <c r="AV216" s="1">
        <v>0</v>
      </c>
      <c r="AW216" s="1">
        <v>45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</row>
    <row r="217" spans="1:64">
      <c r="A217" s="1">
        <v>70295</v>
      </c>
      <c r="B217" s="1" t="s">
        <v>263</v>
      </c>
      <c r="C217" s="1">
        <v>20</v>
      </c>
      <c r="D217" s="1">
        <v>285</v>
      </c>
      <c r="E217" s="1" t="s">
        <v>64</v>
      </c>
      <c r="F217" s="1">
        <v>991</v>
      </c>
      <c r="G217" s="1" t="s">
        <v>141</v>
      </c>
      <c r="H217" s="2">
        <v>62.57</v>
      </c>
      <c r="I217" s="2">
        <v>1251.4000000000001</v>
      </c>
      <c r="J217" s="10">
        <f t="shared" si="2"/>
        <v>0</v>
      </c>
      <c r="K217" s="11">
        <f t="shared" si="3"/>
        <v>0</v>
      </c>
      <c r="L217" s="1">
        <v>0</v>
      </c>
      <c r="M217" s="1">
        <v>0</v>
      </c>
      <c r="N217" s="16">
        <f t="shared" si="57"/>
        <v>0</v>
      </c>
      <c r="O217" s="1"/>
      <c r="P217" s="1">
        <v>0.42</v>
      </c>
      <c r="Q217" s="1">
        <v>2.15</v>
      </c>
      <c r="R217" s="5">
        <v>0</v>
      </c>
      <c r="S217" s="1">
        <v>0</v>
      </c>
      <c r="T217" s="1">
        <v>0</v>
      </c>
      <c r="U217" s="16">
        <f t="shared" si="52"/>
        <v>0</v>
      </c>
      <c r="V217" s="1">
        <v>0</v>
      </c>
      <c r="W217" s="15">
        <v>531.84</v>
      </c>
      <c r="X217" s="2">
        <v>2690.51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2</v>
      </c>
      <c r="AT217" s="1">
        <v>8</v>
      </c>
      <c r="AU217" s="1">
        <v>0</v>
      </c>
      <c r="AV217" s="1">
        <v>5</v>
      </c>
      <c r="AW217" s="1">
        <v>43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</row>
    <row r="218" spans="1:64">
      <c r="A218" s="1">
        <v>70183</v>
      </c>
      <c r="B218" s="1" t="s">
        <v>320</v>
      </c>
      <c r="C218" s="1">
        <v>20</v>
      </c>
      <c r="D218" s="1">
        <v>285</v>
      </c>
      <c r="E218" s="1" t="s">
        <v>64</v>
      </c>
      <c r="F218" s="1">
        <v>991</v>
      </c>
      <c r="G218" s="1" t="s">
        <v>141</v>
      </c>
      <c r="H218" s="2">
        <v>62.57</v>
      </c>
      <c r="I218" s="2">
        <v>1251.4000000000001</v>
      </c>
      <c r="J218" s="10">
        <f t="shared" si="2"/>
        <v>0</v>
      </c>
      <c r="K218" s="11">
        <f t="shared" si="3"/>
        <v>0</v>
      </c>
      <c r="L218" s="1">
        <v>0</v>
      </c>
      <c r="M218" s="1">
        <v>0</v>
      </c>
      <c r="N218" s="16">
        <f t="shared" si="57"/>
        <v>0</v>
      </c>
      <c r="O218" s="1"/>
      <c r="P218" s="1">
        <v>0.38</v>
      </c>
      <c r="Q218" s="1">
        <v>2.15</v>
      </c>
      <c r="R218" s="5">
        <v>0</v>
      </c>
      <c r="S218" s="1">
        <v>0</v>
      </c>
      <c r="T218" s="1">
        <v>0</v>
      </c>
      <c r="U218" s="16">
        <f t="shared" si="52"/>
        <v>0</v>
      </c>
      <c r="V218" s="1">
        <v>0</v>
      </c>
      <c r="W218" s="15">
        <v>469.28</v>
      </c>
      <c r="X218" s="2">
        <v>2690.51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6</v>
      </c>
      <c r="AT218" s="1">
        <v>3</v>
      </c>
      <c r="AU218" s="1">
        <v>0</v>
      </c>
      <c r="AV218" s="1">
        <v>0</v>
      </c>
      <c r="AW218" s="1">
        <v>43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</row>
    <row r="219" spans="1:64">
      <c r="A219" s="1">
        <v>70113</v>
      </c>
      <c r="B219" s="1" t="s">
        <v>308</v>
      </c>
      <c r="C219" s="1">
        <v>24</v>
      </c>
      <c r="D219" s="1">
        <v>285</v>
      </c>
      <c r="E219" s="1" t="s">
        <v>64</v>
      </c>
      <c r="F219" s="1">
        <v>558</v>
      </c>
      <c r="G219" s="1" t="s">
        <v>67</v>
      </c>
      <c r="H219" s="2">
        <v>55.16</v>
      </c>
      <c r="I219" s="2">
        <v>1323.84</v>
      </c>
      <c r="J219" s="10">
        <f t="shared" si="2"/>
        <v>0</v>
      </c>
      <c r="K219" s="11">
        <f t="shared" si="3"/>
        <v>0</v>
      </c>
      <c r="L219" s="1">
        <v>0</v>
      </c>
      <c r="M219" s="1">
        <v>0.79</v>
      </c>
      <c r="N219" s="16">
        <f t="shared" si="57"/>
        <v>0</v>
      </c>
      <c r="O219" s="1"/>
      <c r="P219" s="1">
        <v>0</v>
      </c>
      <c r="Q219" s="1">
        <v>0</v>
      </c>
      <c r="R219" s="5">
        <v>0</v>
      </c>
      <c r="S219" s="1">
        <v>0.35</v>
      </c>
      <c r="T219" s="1">
        <v>0</v>
      </c>
      <c r="U219" s="16">
        <f t="shared" si="52"/>
        <v>0</v>
      </c>
      <c r="V219" s="1">
        <v>0</v>
      </c>
      <c r="W219" s="15">
        <v>468.86</v>
      </c>
      <c r="X219" s="2">
        <v>1048.04</v>
      </c>
      <c r="Y219" s="1">
        <v>0</v>
      </c>
      <c r="Z219" s="1">
        <v>0</v>
      </c>
      <c r="AA219" s="1">
        <v>0</v>
      </c>
      <c r="AB219" s="1">
        <v>0</v>
      </c>
      <c r="AC219" s="1">
        <v>19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7</v>
      </c>
      <c r="BF219" s="1">
        <v>3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</row>
    <row r="220" spans="1:64">
      <c r="A220" s="1">
        <v>70266</v>
      </c>
      <c r="B220" s="1" t="s">
        <v>335</v>
      </c>
      <c r="C220" s="1">
        <v>24</v>
      </c>
      <c r="D220" s="1">
        <v>285</v>
      </c>
      <c r="E220" s="1" t="s">
        <v>64</v>
      </c>
      <c r="F220" s="1">
        <v>558</v>
      </c>
      <c r="G220" s="1" t="s">
        <v>67</v>
      </c>
      <c r="H220" s="2">
        <v>45.624299999999998</v>
      </c>
      <c r="I220" s="2">
        <v>1094.9831999999999</v>
      </c>
      <c r="J220" s="10">
        <f t="shared" si="2"/>
        <v>0</v>
      </c>
      <c r="K220" s="11">
        <f t="shared" si="3"/>
        <v>0</v>
      </c>
      <c r="L220" s="1">
        <v>0.33</v>
      </c>
      <c r="M220" s="1">
        <v>0.04</v>
      </c>
      <c r="N220" s="16">
        <f t="shared" si="57"/>
        <v>0</v>
      </c>
      <c r="O220" s="1"/>
      <c r="P220" s="1">
        <v>0</v>
      </c>
      <c r="Q220" s="1">
        <v>0</v>
      </c>
      <c r="R220" s="5">
        <v>0</v>
      </c>
      <c r="S220" s="1">
        <v>0</v>
      </c>
      <c r="T220" s="1">
        <v>0.28999999999999998</v>
      </c>
      <c r="U220" s="16">
        <f t="shared" si="52"/>
        <v>0</v>
      </c>
      <c r="V220" s="1">
        <v>0</v>
      </c>
      <c r="W220" s="15">
        <v>364.99</v>
      </c>
      <c r="X220" s="2">
        <v>364.99</v>
      </c>
      <c r="Y220" s="1">
        <v>1</v>
      </c>
      <c r="Z220" s="1">
        <v>4</v>
      </c>
      <c r="AA220" s="1">
        <v>5</v>
      </c>
      <c r="AB220" s="1">
        <v>0</v>
      </c>
      <c r="AC220" s="1">
        <v>1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7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</row>
    <row r="221" spans="1:64">
      <c r="A221" s="1">
        <v>70175</v>
      </c>
      <c r="B221" s="1" t="s">
        <v>317</v>
      </c>
      <c r="C221" s="1">
        <v>20</v>
      </c>
      <c r="D221" s="1">
        <v>285</v>
      </c>
      <c r="E221" s="1" t="s">
        <v>64</v>
      </c>
      <c r="F221" s="1">
        <v>991</v>
      </c>
      <c r="G221" s="1" t="s">
        <v>141</v>
      </c>
      <c r="H221" s="2">
        <v>73.62</v>
      </c>
      <c r="I221" s="2">
        <v>1472.4</v>
      </c>
      <c r="J221" s="10">
        <f t="shared" si="2"/>
        <v>0</v>
      </c>
      <c r="K221" s="11">
        <f t="shared" si="3"/>
        <v>0</v>
      </c>
      <c r="L221" s="1">
        <v>0.22</v>
      </c>
      <c r="M221" s="1">
        <v>0</v>
      </c>
      <c r="N221" s="16">
        <f t="shared" si="57"/>
        <v>0</v>
      </c>
      <c r="O221" s="1"/>
      <c r="P221" s="1">
        <v>0</v>
      </c>
      <c r="Q221" s="1">
        <v>0</v>
      </c>
      <c r="R221" s="5">
        <v>0</v>
      </c>
      <c r="S221" s="1">
        <v>0</v>
      </c>
      <c r="T221" s="1">
        <v>0</v>
      </c>
      <c r="U221" s="16">
        <f t="shared" si="52"/>
        <v>0</v>
      </c>
      <c r="V221" s="1">
        <v>0</v>
      </c>
      <c r="W221" s="15">
        <v>331.29</v>
      </c>
      <c r="X221" s="2">
        <v>0</v>
      </c>
      <c r="Y221" s="1">
        <v>2</v>
      </c>
      <c r="Z221" s="1">
        <v>1</v>
      </c>
      <c r="AA221" s="1">
        <v>2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</row>
    <row r="222" spans="1:64">
      <c r="A222" s="1">
        <v>70979</v>
      </c>
      <c r="B222" s="1" t="s">
        <v>354</v>
      </c>
      <c r="C222" s="1">
        <v>16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14.07</v>
      </c>
      <c r="I222" s="2">
        <v>225.12</v>
      </c>
      <c r="J222" s="10">
        <f t="shared" si="2"/>
        <v>0</v>
      </c>
      <c r="K222" s="11">
        <f t="shared" si="3"/>
        <v>0</v>
      </c>
      <c r="L222" s="1">
        <v>1.22</v>
      </c>
      <c r="M222" s="1">
        <v>-0.75</v>
      </c>
      <c r="N222" s="5">
        <v>0</v>
      </c>
      <c r="O222" s="1"/>
      <c r="P222" s="1">
        <v>0</v>
      </c>
      <c r="Q222" s="1">
        <v>0</v>
      </c>
      <c r="R222" s="5">
        <v>0</v>
      </c>
      <c r="S222" s="1">
        <v>0</v>
      </c>
      <c r="T222" s="1">
        <v>0</v>
      </c>
      <c r="U222" s="16">
        <f t="shared" si="52"/>
        <v>0</v>
      </c>
      <c r="V222" s="1">
        <v>0</v>
      </c>
      <c r="W222" s="15">
        <v>274.36</v>
      </c>
      <c r="X222" s="2">
        <v>-168.84</v>
      </c>
      <c r="Y222" s="1">
        <v>2</v>
      </c>
      <c r="Z222" s="1">
        <v>3</v>
      </c>
      <c r="AA222" s="1">
        <v>4</v>
      </c>
      <c r="AB222" s="1">
        <v>24</v>
      </c>
      <c r="AC222" s="1">
        <v>-12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</row>
    <row r="223" spans="1:64">
      <c r="A223" s="1">
        <v>10233</v>
      </c>
      <c r="B223" s="1" t="s">
        <v>297</v>
      </c>
      <c r="C223" s="1">
        <v>16</v>
      </c>
      <c r="D223" s="1">
        <v>285</v>
      </c>
      <c r="E223" s="1" t="s">
        <v>64</v>
      </c>
      <c r="F223" s="1">
        <v>565</v>
      </c>
      <c r="G223" s="1" t="s">
        <v>94</v>
      </c>
      <c r="H223" s="2">
        <v>45.31</v>
      </c>
      <c r="I223" s="2">
        <v>724.96</v>
      </c>
      <c r="J223" s="10">
        <f t="shared" si="2"/>
        <v>0</v>
      </c>
      <c r="K223" s="11">
        <f t="shared" si="3"/>
        <v>0</v>
      </c>
      <c r="L223" s="1">
        <v>0</v>
      </c>
      <c r="M223" s="1">
        <v>0</v>
      </c>
      <c r="N223" s="16">
        <f t="shared" ref="N223:N224" si="58">MAX(0,(TRUNC((L223*0.8)-M223)))</f>
        <v>0</v>
      </c>
      <c r="O223" s="1"/>
      <c r="P223" s="1">
        <v>0</v>
      </c>
      <c r="Q223" s="1">
        <v>0</v>
      </c>
      <c r="R223" s="5">
        <v>0</v>
      </c>
      <c r="S223" s="1">
        <v>0.34</v>
      </c>
      <c r="T223" s="1">
        <v>0.06</v>
      </c>
      <c r="U223" s="16">
        <f t="shared" si="52"/>
        <v>0</v>
      </c>
      <c r="V223" s="1">
        <v>0</v>
      </c>
      <c r="W223" s="15">
        <v>249.2</v>
      </c>
      <c r="X223" s="2">
        <v>45.31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5</v>
      </c>
      <c r="BF223" s="1">
        <v>1</v>
      </c>
      <c r="BG223" s="1">
        <v>1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</row>
    <row r="224" spans="1:64">
      <c r="A224" s="1">
        <v>70191</v>
      </c>
      <c r="B224" s="1" t="s">
        <v>323</v>
      </c>
      <c r="C224" s="1">
        <v>10</v>
      </c>
      <c r="D224" s="1">
        <v>285</v>
      </c>
      <c r="E224" s="1" t="s">
        <v>64</v>
      </c>
      <c r="F224" s="1">
        <v>558</v>
      </c>
      <c r="G224" s="1" t="s">
        <v>67</v>
      </c>
      <c r="H224" s="2">
        <v>79.13</v>
      </c>
      <c r="I224" s="2">
        <v>791.3</v>
      </c>
      <c r="J224" s="10">
        <f t="shared" si="2"/>
        <v>0</v>
      </c>
      <c r="K224" s="11">
        <f t="shared" si="3"/>
        <v>0</v>
      </c>
      <c r="L224" s="1">
        <v>0.25</v>
      </c>
      <c r="M224" s="1">
        <v>0</v>
      </c>
      <c r="N224" s="16">
        <f t="shared" si="58"/>
        <v>0</v>
      </c>
      <c r="O224" s="1"/>
      <c r="P224" s="1">
        <v>0</v>
      </c>
      <c r="Q224" s="1">
        <v>0</v>
      </c>
      <c r="R224" s="5">
        <v>0</v>
      </c>
      <c r="S224" s="1">
        <v>0</v>
      </c>
      <c r="T224" s="1">
        <v>0</v>
      </c>
      <c r="U224" s="16">
        <f t="shared" si="52"/>
        <v>0</v>
      </c>
      <c r="V224" s="1">
        <v>0</v>
      </c>
      <c r="W224" s="15">
        <v>197.82</v>
      </c>
      <c r="X224" s="2">
        <v>0</v>
      </c>
      <c r="Y224" s="1">
        <v>0</v>
      </c>
      <c r="Z224" s="1">
        <v>0</v>
      </c>
      <c r="AA224" s="1">
        <v>2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</row>
    <row r="225" spans="1:64">
      <c r="A225" s="1">
        <v>70985</v>
      </c>
      <c r="B225" s="1" t="s">
        <v>227</v>
      </c>
      <c r="C225" s="1">
        <v>20</v>
      </c>
      <c r="D225" s="1">
        <v>285</v>
      </c>
      <c r="E225" s="1" t="s">
        <v>64</v>
      </c>
      <c r="F225" s="1">
        <v>285</v>
      </c>
      <c r="G225" s="1" t="s">
        <v>64</v>
      </c>
      <c r="H225" s="2">
        <v>58.21</v>
      </c>
      <c r="I225" s="2">
        <v>1164.2</v>
      </c>
      <c r="J225" s="10">
        <f t="shared" si="2"/>
        <v>5821</v>
      </c>
      <c r="K225" s="11">
        <f t="shared" si="3"/>
        <v>5</v>
      </c>
      <c r="L225" s="1">
        <v>0</v>
      </c>
      <c r="M225" s="1">
        <v>0</v>
      </c>
      <c r="N225" s="20">
        <v>5</v>
      </c>
      <c r="O225" s="1"/>
      <c r="P225" s="1">
        <v>0.12</v>
      </c>
      <c r="Q225" s="1">
        <v>0</v>
      </c>
      <c r="R225" s="5">
        <v>0</v>
      </c>
      <c r="S225" s="1">
        <v>0</v>
      </c>
      <c r="T225" s="1">
        <v>0</v>
      </c>
      <c r="U225" s="16">
        <f t="shared" si="52"/>
        <v>0</v>
      </c>
      <c r="V225" s="1">
        <v>0</v>
      </c>
      <c r="W225" s="15">
        <v>145.52000000000001</v>
      </c>
      <c r="X225" s="2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2</v>
      </c>
      <c r="AT225" s="1">
        <v>1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</row>
    <row r="226" spans="1:64">
      <c r="A226" s="1">
        <v>70049</v>
      </c>
      <c r="B226" s="1" t="s">
        <v>302</v>
      </c>
      <c r="C226" s="1">
        <v>18</v>
      </c>
      <c r="D226" s="1">
        <v>285</v>
      </c>
      <c r="E226" s="1" t="s">
        <v>64</v>
      </c>
      <c r="F226" s="1">
        <v>558</v>
      </c>
      <c r="G226" s="1" t="s">
        <v>67</v>
      </c>
      <c r="H226" s="2">
        <v>45.62</v>
      </c>
      <c r="I226" s="2">
        <v>821.16</v>
      </c>
      <c r="J226" s="10">
        <f t="shared" si="2"/>
        <v>0</v>
      </c>
      <c r="K226" s="11">
        <f t="shared" si="3"/>
        <v>0</v>
      </c>
      <c r="L226" s="1">
        <v>0.08</v>
      </c>
      <c r="M226" s="1">
        <v>0</v>
      </c>
      <c r="N226" s="16">
        <f t="shared" ref="N226:N267" si="59">MAX(0,(TRUNC((L226*0.8)-M226)))</f>
        <v>0</v>
      </c>
      <c r="O226" s="1"/>
      <c r="P226" s="1">
        <v>0</v>
      </c>
      <c r="Q226" s="1">
        <v>0</v>
      </c>
      <c r="R226" s="5">
        <v>0</v>
      </c>
      <c r="S226" s="1">
        <v>0.08</v>
      </c>
      <c r="T226" s="1">
        <v>0</v>
      </c>
      <c r="U226" s="16">
        <f t="shared" si="52"/>
        <v>0</v>
      </c>
      <c r="V226" s="1">
        <v>0</v>
      </c>
      <c r="W226" s="15">
        <v>136.86000000000001</v>
      </c>
      <c r="X226" s="2">
        <v>0</v>
      </c>
      <c r="Y226" s="1">
        <v>0</v>
      </c>
      <c r="Z226" s="1">
        <v>0</v>
      </c>
      <c r="AA226" s="1">
        <v>1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1</v>
      </c>
      <c r="BF226" s="1">
        <v>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</row>
    <row r="227" spans="1:64">
      <c r="A227" s="1">
        <v>70980</v>
      </c>
      <c r="B227" s="1" t="s">
        <v>355</v>
      </c>
      <c r="C227" s="1">
        <v>15</v>
      </c>
      <c r="D227" s="1">
        <v>285</v>
      </c>
      <c r="E227" s="1" t="s">
        <v>64</v>
      </c>
      <c r="F227" s="1">
        <v>562</v>
      </c>
      <c r="G227" s="1" t="s">
        <v>65</v>
      </c>
      <c r="H227" s="2">
        <v>28.82</v>
      </c>
      <c r="I227" s="2">
        <v>432.3</v>
      </c>
      <c r="J227" s="10">
        <f t="shared" si="2"/>
        <v>0</v>
      </c>
      <c r="K227" s="11">
        <f t="shared" si="3"/>
        <v>0</v>
      </c>
      <c r="L227" s="1">
        <v>0</v>
      </c>
      <c r="M227" s="1">
        <v>0</v>
      </c>
      <c r="N227" s="16">
        <f t="shared" si="59"/>
        <v>0</v>
      </c>
      <c r="O227" s="1"/>
      <c r="P227" s="1">
        <v>0</v>
      </c>
      <c r="Q227" s="1">
        <v>0</v>
      </c>
      <c r="R227" s="5">
        <v>0</v>
      </c>
      <c r="S227" s="1">
        <v>0.27</v>
      </c>
      <c r="T227" s="1">
        <v>0</v>
      </c>
      <c r="U227" s="16">
        <f t="shared" si="52"/>
        <v>0</v>
      </c>
      <c r="V227" s="1">
        <v>0</v>
      </c>
      <c r="W227" s="15">
        <v>115.28</v>
      </c>
      <c r="X227" s="2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4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</row>
    <row r="228" spans="1:64">
      <c r="A228" s="1">
        <v>70088</v>
      </c>
      <c r="B228" s="1" t="s">
        <v>306</v>
      </c>
      <c r="C228" s="1">
        <v>16</v>
      </c>
      <c r="D228" s="1">
        <v>285</v>
      </c>
      <c r="E228" s="1" t="s">
        <v>64</v>
      </c>
      <c r="F228" s="1">
        <v>558</v>
      </c>
      <c r="G228" s="1" t="s">
        <v>67</v>
      </c>
      <c r="H228" s="2">
        <v>54.07</v>
      </c>
      <c r="I228" s="2">
        <v>865.12</v>
      </c>
      <c r="J228" s="10">
        <f t="shared" si="2"/>
        <v>0</v>
      </c>
      <c r="K228" s="11">
        <f t="shared" si="3"/>
        <v>0</v>
      </c>
      <c r="L228" s="1">
        <v>0.03</v>
      </c>
      <c r="M228" s="1">
        <v>0</v>
      </c>
      <c r="N228" s="16">
        <f t="shared" si="59"/>
        <v>0</v>
      </c>
      <c r="O228" s="1"/>
      <c r="P228" s="1">
        <v>0</v>
      </c>
      <c r="Q228" s="1">
        <v>0</v>
      </c>
      <c r="R228" s="5">
        <v>0</v>
      </c>
      <c r="S228" s="1">
        <v>0.09</v>
      </c>
      <c r="T228" s="1">
        <v>0</v>
      </c>
      <c r="U228" s="16">
        <f t="shared" si="52"/>
        <v>0</v>
      </c>
      <c r="V228" s="1">
        <v>0</v>
      </c>
      <c r="W228" s="15">
        <v>108.14</v>
      </c>
      <c r="X228" s="2">
        <v>0</v>
      </c>
      <c r="Y228" s="1">
        <v>0</v>
      </c>
      <c r="Z228" s="1">
        <v>0</v>
      </c>
      <c r="AA228" s="1">
        <v>0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3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</row>
    <row r="229" spans="1:64">
      <c r="A229" s="1">
        <v>70321</v>
      </c>
      <c r="B229" s="1" t="s">
        <v>338</v>
      </c>
      <c r="C229" s="1">
        <v>24</v>
      </c>
      <c r="D229" s="1">
        <v>285</v>
      </c>
      <c r="E229" s="1" t="s">
        <v>64</v>
      </c>
      <c r="F229" s="1">
        <v>285</v>
      </c>
      <c r="G229" s="1" t="s">
        <v>64</v>
      </c>
      <c r="H229" s="2">
        <v>36.869999999999997</v>
      </c>
      <c r="I229" s="2">
        <v>884.88</v>
      </c>
      <c r="J229" s="10">
        <f t="shared" si="2"/>
        <v>0</v>
      </c>
      <c r="K229" s="11">
        <f t="shared" si="3"/>
        <v>0</v>
      </c>
      <c r="L229" s="1">
        <v>0.08</v>
      </c>
      <c r="M229" s="1">
        <v>0</v>
      </c>
      <c r="N229" s="16">
        <f t="shared" si="59"/>
        <v>0</v>
      </c>
      <c r="O229" s="1"/>
      <c r="P229" s="1">
        <v>0</v>
      </c>
      <c r="Q229" s="1">
        <v>0</v>
      </c>
      <c r="R229" s="5">
        <v>0</v>
      </c>
      <c r="S229" s="1">
        <v>0</v>
      </c>
      <c r="T229" s="1">
        <v>0</v>
      </c>
      <c r="U229" s="16">
        <f t="shared" si="52"/>
        <v>0</v>
      </c>
      <c r="V229" s="1">
        <v>0</v>
      </c>
      <c r="W229" s="15">
        <v>73.739999999999995</v>
      </c>
      <c r="X229" s="2">
        <v>0</v>
      </c>
      <c r="Y229" s="1">
        <v>0</v>
      </c>
      <c r="Z229" s="1">
        <v>0</v>
      </c>
      <c r="AA229" s="1">
        <v>1</v>
      </c>
      <c r="AB229" s="1">
        <v>2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</row>
    <row r="230" spans="1:64">
      <c r="A230" s="1">
        <v>70414</v>
      </c>
      <c r="B230" s="1" t="s">
        <v>349</v>
      </c>
      <c r="C230" s="1">
        <v>16</v>
      </c>
      <c r="D230" s="1">
        <v>285</v>
      </c>
      <c r="E230" s="1" t="s">
        <v>64</v>
      </c>
      <c r="F230" s="1">
        <v>387</v>
      </c>
      <c r="G230" s="1" t="s">
        <v>94</v>
      </c>
      <c r="H230" s="2">
        <v>49.1</v>
      </c>
      <c r="I230" s="2">
        <v>785.6</v>
      </c>
      <c r="J230" s="10">
        <f t="shared" si="2"/>
        <v>0</v>
      </c>
      <c r="K230" s="11">
        <f t="shared" si="3"/>
        <v>0</v>
      </c>
      <c r="L230" s="1">
        <v>0.06</v>
      </c>
      <c r="M230" s="1">
        <v>-0.12</v>
      </c>
      <c r="N230" s="16">
        <f t="shared" si="59"/>
        <v>0</v>
      </c>
      <c r="O230" s="1"/>
      <c r="P230" s="1">
        <v>0</v>
      </c>
      <c r="Q230" s="1">
        <v>0</v>
      </c>
      <c r="R230" s="5">
        <v>0</v>
      </c>
      <c r="S230" s="1">
        <v>0</v>
      </c>
      <c r="T230" s="1">
        <v>0</v>
      </c>
      <c r="U230" s="16">
        <f t="shared" si="52"/>
        <v>0</v>
      </c>
      <c r="V230" s="1">
        <v>0</v>
      </c>
      <c r="W230" s="15">
        <v>49.1</v>
      </c>
      <c r="X230" s="2">
        <v>-98.2</v>
      </c>
      <c r="Y230" s="1">
        <v>0</v>
      </c>
      <c r="Z230" s="1">
        <v>0</v>
      </c>
      <c r="AA230" s="1">
        <v>0</v>
      </c>
      <c r="AB230" s="1">
        <v>2</v>
      </c>
      <c r="AC230" s="1">
        <v>-2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</row>
    <row r="231" spans="1:64">
      <c r="A231" s="1">
        <v>70193</v>
      </c>
      <c r="B231" s="1" t="s">
        <v>324</v>
      </c>
      <c r="C231" s="1">
        <v>10</v>
      </c>
      <c r="D231" s="1">
        <v>285</v>
      </c>
      <c r="E231" s="1" t="s">
        <v>64</v>
      </c>
      <c r="F231" s="1">
        <v>588</v>
      </c>
      <c r="G231" s="1" t="s">
        <v>146</v>
      </c>
      <c r="H231" s="2">
        <v>79.13</v>
      </c>
      <c r="I231" s="2">
        <v>791.3</v>
      </c>
      <c r="J231" s="10">
        <f t="shared" si="2"/>
        <v>0</v>
      </c>
      <c r="K231" s="11">
        <f t="shared" si="3"/>
        <v>0</v>
      </c>
      <c r="L231" s="1">
        <v>0.05</v>
      </c>
      <c r="M231" s="1">
        <v>0</v>
      </c>
      <c r="N231" s="16">
        <f t="shared" si="59"/>
        <v>0</v>
      </c>
      <c r="O231" s="1"/>
      <c r="P231" s="1">
        <v>0</v>
      </c>
      <c r="Q231" s="1">
        <v>0</v>
      </c>
      <c r="R231" s="5">
        <v>0</v>
      </c>
      <c r="S231" s="1">
        <v>0</v>
      </c>
      <c r="T231" s="1">
        <v>0</v>
      </c>
      <c r="U231" s="16">
        <f t="shared" si="52"/>
        <v>0</v>
      </c>
      <c r="V231" s="1">
        <v>0</v>
      </c>
      <c r="W231" s="15">
        <v>39.56</v>
      </c>
      <c r="X231" s="2">
        <v>0</v>
      </c>
      <c r="Y231" s="1">
        <v>0</v>
      </c>
      <c r="Z231" s="1">
        <v>0</v>
      </c>
      <c r="AA231" s="1">
        <v>0</v>
      </c>
      <c r="AB231" s="1">
        <v>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</row>
    <row r="232" spans="1:64">
      <c r="A232" s="1">
        <v>70165</v>
      </c>
      <c r="B232" s="1" t="s">
        <v>314</v>
      </c>
      <c r="C232" s="1">
        <v>24</v>
      </c>
      <c r="D232" s="1">
        <v>285</v>
      </c>
      <c r="E232" s="1" t="s">
        <v>64</v>
      </c>
      <c r="F232" s="1">
        <v>998</v>
      </c>
      <c r="G232" s="1" t="s">
        <v>266</v>
      </c>
      <c r="H232" s="2">
        <v>40.15</v>
      </c>
      <c r="I232" s="2">
        <v>963.6</v>
      </c>
      <c r="J232" s="10">
        <f t="shared" si="2"/>
        <v>0</v>
      </c>
      <c r="K232" s="11">
        <f t="shared" si="3"/>
        <v>0</v>
      </c>
      <c r="L232" s="1">
        <v>0</v>
      </c>
      <c r="M232" s="1">
        <v>0</v>
      </c>
      <c r="N232" s="16">
        <f t="shared" si="59"/>
        <v>0</v>
      </c>
      <c r="O232" s="1"/>
      <c r="P232" s="1">
        <v>0</v>
      </c>
      <c r="Q232" s="1">
        <v>0</v>
      </c>
      <c r="R232" s="5">
        <v>0</v>
      </c>
      <c r="S232" s="1">
        <v>0.02</v>
      </c>
      <c r="T232" s="1">
        <v>0</v>
      </c>
      <c r="U232" s="16">
        <f t="shared" si="52"/>
        <v>0</v>
      </c>
      <c r="V232" s="1">
        <v>0</v>
      </c>
      <c r="W232" s="15">
        <v>20.07</v>
      </c>
      <c r="X232" s="2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</row>
    <row r="233" spans="1:64">
      <c r="A233" s="1">
        <v>70106</v>
      </c>
      <c r="B233" s="1" t="s">
        <v>104</v>
      </c>
      <c r="C233" s="1">
        <v>24</v>
      </c>
      <c r="D233" s="1">
        <v>285</v>
      </c>
      <c r="E233" s="1" t="s">
        <v>64</v>
      </c>
      <c r="F233" s="1">
        <v>28</v>
      </c>
      <c r="G233" s="1" t="s">
        <v>98</v>
      </c>
      <c r="H233" s="2">
        <v>35</v>
      </c>
      <c r="I233" s="2">
        <v>840</v>
      </c>
      <c r="J233" s="10">
        <f t="shared" si="2"/>
        <v>0</v>
      </c>
      <c r="K233" s="11">
        <f t="shared" si="3"/>
        <v>0</v>
      </c>
      <c r="L233" s="1">
        <v>0</v>
      </c>
      <c r="M233" s="1">
        <v>0.08</v>
      </c>
      <c r="N233" s="16">
        <f t="shared" si="59"/>
        <v>0</v>
      </c>
      <c r="O233" s="1"/>
      <c r="P233" s="1">
        <v>0.02</v>
      </c>
      <c r="Q233" s="1">
        <v>5.92</v>
      </c>
      <c r="R233" s="5">
        <v>0</v>
      </c>
      <c r="S233" s="1">
        <v>0</v>
      </c>
      <c r="T233" s="1">
        <v>0.08</v>
      </c>
      <c r="U233" s="16">
        <f t="shared" si="52"/>
        <v>0</v>
      </c>
      <c r="V233" s="1">
        <v>0</v>
      </c>
      <c r="W233" s="15">
        <v>17.5</v>
      </c>
      <c r="X233" s="2">
        <v>5110</v>
      </c>
      <c r="Y233" s="1">
        <v>0</v>
      </c>
      <c r="Z233" s="1">
        <v>0</v>
      </c>
      <c r="AA233" s="1">
        <v>0</v>
      </c>
      <c r="AB233" s="1">
        <v>0</v>
      </c>
      <c r="AC233" s="1">
        <v>2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1</v>
      </c>
      <c r="AU233" s="1">
        <v>0</v>
      </c>
      <c r="AV233" s="1">
        <v>0</v>
      </c>
      <c r="AW233" s="1">
        <v>142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2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</row>
    <row r="234" spans="1:64">
      <c r="A234" s="1">
        <v>70413</v>
      </c>
      <c r="B234" s="1" t="s">
        <v>348</v>
      </c>
      <c r="C234" s="1">
        <v>16</v>
      </c>
      <c r="D234" s="1">
        <v>285</v>
      </c>
      <c r="E234" s="1" t="s">
        <v>64</v>
      </c>
      <c r="F234" s="1">
        <v>387</v>
      </c>
      <c r="G234" s="1" t="s">
        <v>94</v>
      </c>
      <c r="H234" s="2">
        <v>19.100000000000001</v>
      </c>
      <c r="I234" s="2">
        <v>305.60000000000002</v>
      </c>
      <c r="J234" s="10">
        <f t="shared" si="2"/>
        <v>0</v>
      </c>
      <c r="K234" s="11">
        <f t="shared" si="3"/>
        <v>0</v>
      </c>
      <c r="L234" s="1">
        <v>0.03</v>
      </c>
      <c r="M234" s="1">
        <v>0</v>
      </c>
      <c r="N234" s="16">
        <f t="shared" si="59"/>
        <v>0</v>
      </c>
      <c r="O234" s="1"/>
      <c r="P234" s="1">
        <v>0</v>
      </c>
      <c r="Q234" s="1">
        <v>0</v>
      </c>
      <c r="R234" s="5">
        <v>0</v>
      </c>
      <c r="S234" s="1">
        <v>0</v>
      </c>
      <c r="T234" s="1">
        <v>0</v>
      </c>
      <c r="U234" s="16">
        <f t="shared" si="52"/>
        <v>0</v>
      </c>
      <c r="V234" s="1">
        <v>0</v>
      </c>
      <c r="W234" s="15">
        <v>9.5500000000000007</v>
      </c>
      <c r="X234" s="2">
        <v>0</v>
      </c>
      <c r="Y234" s="1">
        <v>0</v>
      </c>
      <c r="Z234" s="1">
        <v>0</v>
      </c>
      <c r="AA234" s="1">
        <v>0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</row>
    <row r="235" spans="1:64">
      <c r="A235" s="1">
        <v>70197</v>
      </c>
      <c r="B235" s="1" t="s">
        <v>328</v>
      </c>
      <c r="C235" s="1">
        <v>12</v>
      </c>
      <c r="D235" s="1">
        <v>285</v>
      </c>
      <c r="E235" s="1" t="s">
        <v>64</v>
      </c>
      <c r="F235" s="1">
        <v>558</v>
      </c>
      <c r="G235" s="1" t="s">
        <v>67</v>
      </c>
      <c r="H235" s="2">
        <v>36.630000000000003</v>
      </c>
      <c r="I235" s="2">
        <v>439.56</v>
      </c>
      <c r="J235" s="10">
        <f t="shared" si="2"/>
        <v>0</v>
      </c>
      <c r="K235" s="11">
        <f t="shared" si="3"/>
        <v>0</v>
      </c>
      <c r="L235" s="1">
        <v>0</v>
      </c>
      <c r="M235" s="1">
        <v>0</v>
      </c>
      <c r="N235" s="16">
        <f t="shared" si="59"/>
        <v>0</v>
      </c>
      <c r="O235" s="1"/>
      <c r="P235" s="1">
        <v>0</v>
      </c>
      <c r="Q235" s="1">
        <v>0</v>
      </c>
      <c r="R235" s="5">
        <v>0</v>
      </c>
      <c r="S235" s="1">
        <v>0</v>
      </c>
      <c r="T235" s="1">
        <v>0</v>
      </c>
      <c r="U235" s="16">
        <f t="shared" si="52"/>
        <v>0</v>
      </c>
      <c r="V235" s="1">
        <v>0</v>
      </c>
      <c r="W235" s="15">
        <v>0</v>
      </c>
      <c r="X235" s="2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</row>
    <row r="236" spans="1:64">
      <c r="A236" s="1">
        <v>70196</v>
      </c>
      <c r="B236" s="1" t="s">
        <v>327</v>
      </c>
      <c r="C236" s="1">
        <v>12</v>
      </c>
      <c r="D236" s="1">
        <v>285</v>
      </c>
      <c r="E236" s="1" t="s">
        <v>64</v>
      </c>
      <c r="F236" s="1">
        <v>558</v>
      </c>
      <c r="G236" s="1" t="s">
        <v>67</v>
      </c>
      <c r="H236" s="2">
        <v>36.93</v>
      </c>
      <c r="I236" s="2">
        <v>443.16</v>
      </c>
      <c r="J236" s="10">
        <f t="shared" si="2"/>
        <v>0</v>
      </c>
      <c r="K236" s="11">
        <f t="shared" si="3"/>
        <v>0</v>
      </c>
      <c r="L236" s="1">
        <v>0</v>
      </c>
      <c r="M236" s="1">
        <v>0</v>
      </c>
      <c r="N236" s="16">
        <f t="shared" si="59"/>
        <v>0</v>
      </c>
      <c r="O236" s="1"/>
      <c r="P236" s="1">
        <v>0</v>
      </c>
      <c r="Q236" s="1">
        <v>0</v>
      </c>
      <c r="R236" s="5">
        <v>0</v>
      </c>
      <c r="S236" s="1">
        <v>0</v>
      </c>
      <c r="T236" s="1">
        <v>0</v>
      </c>
      <c r="U236" s="16">
        <f t="shared" si="52"/>
        <v>0</v>
      </c>
      <c r="V236" s="1">
        <v>0</v>
      </c>
      <c r="W236" s="15">
        <v>0</v>
      </c>
      <c r="X236" s="2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</row>
    <row r="237" spans="1:64">
      <c r="A237" s="1">
        <v>70107</v>
      </c>
      <c r="B237" s="1" t="s">
        <v>97</v>
      </c>
      <c r="C237" s="1">
        <v>40</v>
      </c>
      <c r="D237" s="1">
        <v>285</v>
      </c>
      <c r="E237" s="1" t="s">
        <v>64</v>
      </c>
      <c r="F237" s="1">
        <v>28</v>
      </c>
      <c r="G237" s="1" t="s">
        <v>98</v>
      </c>
      <c r="H237" s="2">
        <v>24.054400000000001</v>
      </c>
      <c r="I237" s="2">
        <v>962.17600000000004</v>
      </c>
      <c r="J237" s="10">
        <f t="shared" si="2"/>
        <v>0</v>
      </c>
      <c r="K237" s="11">
        <f t="shared" si="3"/>
        <v>0</v>
      </c>
      <c r="L237" s="1">
        <v>0</v>
      </c>
      <c r="M237" s="1">
        <v>0</v>
      </c>
      <c r="N237" s="16">
        <f t="shared" si="59"/>
        <v>0</v>
      </c>
      <c r="O237" s="1"/>
      <c r="P237" s="1">
        <v>0</v>
      </c>
      <c r="Q237" s="1">
        <v>0</v>
      </c>
      <c r="R237" s="5">
        <v>0</v>
      </c>
      <c r="S237" s="1">
        <v>0</v>
      </c>
      <c r="T237" s="1">
        <v>0</v>
      </c>
      <c r="U237" s="16">
        <f t="shared" si="52"/>
        <v>0</v>
      </c>
      <c r="V237" s="1">
        <v>0</v>
      </c>
      <c r="W237" s="15">
        <v>0</v>
      </c>
      <c r="X237" s="2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</row>
    <row r="238" spans="1:64">
      <c r="A238" s="1">
        <v>70108</v>
      </c>
      <c r="B238" s="1" t="s">
        <v>295</v>
      </c>
      <c r="C238" s="1">
        <v>70</v>
      </c>
      <c r="D238" s="1">
        <v>285</v>
      </c>
      <c r="E238" s="1" t="s">
        <v>64</v>
      </c>
      <c r="F238" s="1">
        <v>28</v>
      </c>
      <c r="G238" s="1" t="s">
        <v>98</v>
      </c>
      <c r="H238" s="2">
        <v>13.911099999999999</v>
      </c>
      <c r="I238" s="2">
        <v>973.77700000000004</v>
      </c>
      <c r="J238" s="10">
        <f t="shared" si="2"/>
        <v>0</v>
      </c>
      <c r="K238" s="11">
        <f t="shared" si="3"/>
        <v>0</v>
      </c>
      <c r="L238" s="1">
        <v>0</v>
      </c>
      <c r="M238" s="1">
        <v>0</v>
      </c>
      <c r="N238" s="16">
        <f t="shared" si="59"/>
        <v>0</v>
      </c>
      <c r="O238" s="1"/>
      <c r="P238" s="1">
        <v>0</v>
      </c>
      <c r="Q238" s="1">
        <v>0.01</v>
      </c>
      <c r="R238" s="5">
        <v>0</v>
      </c>
      <c r="S238" s="1">
        <v>0</v>
      </c>
      <c r="T238" s="1">
        <v>0</v>
      </c>
      <c r="U238" s="16">
        <f t="shared" si="52"/>
        <v>0</v>
      </c>
      <c r="V238" s="1">
        <v>0</v>
      </c>
      <c r="W238" s="15">
        <v>0</v>
      </c>
      <c r="X238" s="2">
        <v>13.91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1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</row>
    <row r="239" spans="1:64">
      <c r="A239" s="1">
        <v>70195</v>
      </c>
      <c r="B239" s="1" t="s">
        <v>326</v>
      </c>
      <c r="C239" s="1">
        <v>12</v>
      </c>
      <c r="D239" s="1">
        <v>285</v>
      </c>
      <c r="E239" s="1" t="s">
        <v>64</v>
      </c>
      <c r="F239" s="1">
        <v>558</v>
      </c>
      <c r="G239" s="1" t="s">
        <v>67</v>
      </c>
      <c r="H239" s="2">
        <v>36.630000000000003</v>
      </c>
      <c r="I239" s="2">
        <v>439.56</v>
      </c>
      <c r="J239" s="10">
        <f t="shared" si="2"/>
        <v>0</v>
      </c>
      <c r="K239" s="11">
        <f t="shared" si="3"/>
        <v>0</v>
      </c>
      <c r="L239" s="1">
        <v>0</v>
      </c>
      <c r="M239" s="1">
        <v>0</v>
      </c>
      <c r="N239" s="16">
        <f t="shared" si="59"/>
        <v>0</v>
      </c>
      <c r="O239" s="1"/>
      <c r="P239" s="1">
        <v>0</v>
      </c>
      <c r="Q239" s="1">
        <v>0</v>
      </c>
      <c r="R239" s="5">
        <v>0</v>
      </c>
      <c r="S239" s="1">
        <v>0</v>
      </c>
      <c r="T239" s="1">
        <v>0</v>
      </c>
      <c r="U239" s="16">
        <f t="shared" si="52"/>
        <v>0</v>
      </c>
      <c r="V239" s="1">
        <v>0</v>
      </c>
      <c r="W239" s="15">
        <v>0</v>
      </c>
      <c r="X239" s="2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</row>
    <row r="240" spans="1:64">
      <c r="A240" s="1">
        <v>70194</v>
      </c>
      <c r="B240" s="1" t="s">
        <v>325</v>
      </c>
      <c r="C240" s="1">
        <v>10</v>
      </c>
      <c r="D240" s="1">
        <v>285</v>
      </c>
      <c r="E240" s="1" t="s">
        <v>64</v>
      </c>
      <c r="F240" s="1">
        <v>558</v>
      </c>
      <c r="G240" s="1" t="s">
        <v>67</v>
      </c>
      <c r="H240" s="2">
        <v>79.13</v>
      </c>
      <c r="I240" s="2">
        <v>791.3</v>
      </c>
      <c r="J240" s="10">
        <f t="shared" si="2"/>
        <v>0</v>
      </c>
      <c r="K240" s="11">
        <f t="shared" si="3"/>
        <v>0</v>
      </c>
      <c r="L240" s="1">
        <v>0</v>
      </c>
      <c r="M240" s="1">
        <v>0</v>
      </c>
      <c r="N240" s="16">
        <f t="shared" si="59"/>
        <v>0</v>
      </c>
      <c r="O240" s="1"/>
      <c r="P240" s="1">
        <v>0</v>
      </c>
      <c r="Q240" s="1">
        <v>0</v>
      </c>
      <c r="R240" s="5">
        <v>0</v>
      </c>
      <c r="S240" s="1">
        <v>0</v>
      </c>
      <c r="T240" s="1">
        <v>0</v>
      </c>
      <c r="U240" s="16">
        <f t="shared" si="52"/>
        <v>0</v>
      </c>
      <c r="V240" s="1">
        <v>0</v>
      </c>
      <c r="W240" s="15">
        <v>0</v>
      </c>
      <c r="X240" s="2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</row>
    <row r="241" spans="1:64">
      <c r="A241" s="1">
        <v>70198</v>
      </c>
      <c r="B241" s="1" t="s">
        <v>329</v>
      </c>
      <c r="C241" s="1">
        <v>10</v>
      </c>
      <c r="D241" s="1">
        <v>285</v>
      </c>
      <c r="E241" s="1" t="s">
        <v>64</v>
      </c>
      <c r="F241" s="1">
        <v>558</v>
      </c>
      <c r="G241" s="1" t="s">
        <v>67</v>
      </c>
      <c r="H241" s="2">
        <v>79.13</v>
      </c>
      <c r="I241" s="2">
        <v>791.3</v>
      </c>
      <c r="J241" s="10">
        <f t="shared" si="2"/>
        <v>0</v>
      </c>
      <c r="K241" s="11">
        <f t="shared" si="3"/>
        <v>0</v>
      </c>
      <c r="L241" s="1">
        <v>0</v>
      </c>
      <c r="M241" s="1">
        <v>0</v>
      </c>
      <c r="N241" s="16">
        <f t="shared" si="59"/>
        <v>0</v>
      </c>
      <c r="O241" s="1"/>
      <c r="P241" s="1">
        <v>0</v>
      </c>
      <c r="Q241" s="1">
        <v>0</v>
      </c>
      <c r="R241" s="5">
        <v>0</v>
      </c>
      <c r="S241" s="1">
        <v>0</v>
      </c>
      <c r="T241" s="1">
        <v>0</v>
      </c>
      <c r="U241" s="16">
        <f t="shared" si="52"/>
        <v>0</v>
      </c>
      <c r="V241" s="1">
        <v>0</v>
      </c>
      <c r="W241" s="15">
        <v>0</v>
      </c>
      <c r="X241" s="2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</row>
    <row r="242" spans="1:64">
      <c r="A242" s="1">
        <v>78181</v>
      </c>
      <c r="B242" s="1" t="s">
        <v>357</v>
      </c>
      <c r="C242" s="1">
        <v>40</v>
      </c>
      <c r="D242" s="1">
        <v>285</v>
      </c>
      <c r="E242" s="1" t="s">
        <v>64</v>
      </c>
      <c r="F242" s="1">
        <v>1</v>
      </c>
      <c r="G242" s="1" t="s">
        <v>312</v>
      </c>
      <c r="H242" s="2">
        <v>3.64</v>
      </c>
      <c r="I242" s="2">
        <v>145.6</v>
      </c>
      <c r="J242" s="10">
        <f t="shared" si="2"/>
        <v>0</v>
      </c>
      <c r="K242" s="11">
        <f t="shared" si="3"/>
        <v>0</v>
      </c>
      <c r="L242" s="1">
        <v>0</v>
      </c>
      <c r="M242" s="1">
        <v>0</v>
      </c>
      <c r="N242" s="16">
        <f t="shared" si="59"/>
        <v>0</v>
      </c>
      <c r="O242" s="1"/>
      <c r="P242" s="1">
        <v>0</v>
      </c>
      <c r="Q242" s="1">
        <v>0</v>
      </c>
      <c r="R242" s="5">
        <v>0</v>
      </c>
      <c r="S242" s="1">
        <v>0</v>
      </c>
      <c r="T242" s="1">
        <v>0</v>
      </c>
      <c r="U242" s="16">
        <f t="shared" si="52"/>
        <v>0</v>
      </c>
      <c r="V242" s="1">
        <v>0</v>
      </c>
      <c r="W242" s="15">
        <v>0</v>
      </c>
      <c r="X242" s="2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</row>
    <row r="243" spans="1:64">
      <c r="A243" s="1">
        <v>70248</v>
      </c>
      <c r="B243" s="1" t="s">
        <v>333</v>
      </c>
      <c r="C243" s="1">
        <v>20</v>
      </c>
      <c r="D243" s="1">
        <v>285</v>
      </c>
      <c r="E243" s="1" t="s">
        <v>64</v>
      </c>
      <c r="F243" s="1">
        <v>998</v>
      </c>
      <c r="G243" s="1" t="s">
        <v>266</v>
      </c>
      <c r="H243" s="2">
        <v>39.17</v>
      </c>
      <c r="I243" s="2">
        <v>783.4</v>
      </c>
      <c r="J243" s="10">
        <f t="shared" si="2"/>
        <v>0</v>
      </c>
      <c r="K243" s="11">
        <f t="shared" si="3"/>
        <v>0</v>
      </c>
      <c r="L243" s="1">
        <v>0</v>
      </c>
      <c r="M243" s="1">
        <v>0</v>
      </c>
      <c r="N243" s="16">
        <f t="shared" si="59"/>
        <v>0</v>
      </c>
      <c r="O243" s="1"/>
      <c r="P243" s="1">
        <v>0</v>
      </c>
      <c r="Q243" s="1">
        <v>0</v>
      </c>
      <c r="R243" s="5">
        <v>0</v>
      </c>
      <c r="S243" s="1">
        <v>0</v>
      </c>
      <c r="T243" s="1">
        <v>0</v>
      </c>
      <c r="U243" s="16">
        <f t="shared" si="52"/>
        <v>0</v>
      </c>
      <c r="V243" s="1">
        <v>0</v>
      </c>
      <c r="W243" s="15">
        <v>0</v>
      </c>
      <c r="X243" s="2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</row>
    <row r="244" spans="1:64">
      <c r="A244" s="1">
        <v>70190</v>
      </c>
      <c r="B244" s="1" t="s">
        <v>322</v>
      </c>
      <c r="C244" s="1">
        <v>12</v>
      </c>
      <c r="D244" s="1">
        <v>285</v>
      </c>
      <c r="E244" s="1" t="s">
        <v>64</v>
      </c>
      <c r="F244" s="1">
        <v>558</v>
      </c>
      <c r="G244" s="1" t="s">
        <v>67</v>
      </c>
      <c r="H244" s="2">
        <v>36.630000000000003</v>
      </c>
      <c r="I244" s="2">
        <v>439.56</v>
      </c>
      <c r="J244" s="10">
        <f t="shared" si="2"/>
        <v>0</v>
      </c>
      <c r="K244" s="11">
        <f t="shared" si="3"/>
        <v>0</v>
      </c>
      <c r="L244" s="1">
        <v>0</v>
      </c>
      <c r="M244" s="1">
        <v>0</v>
      </c>
      <c r="N244" s="16">
        <f t="shared" si="59"/>
        <v>0</v>
      </c>
      <c r="O244" s="1"/>
      <c r="P244" s="1">
        <v>0</v>
      </c>
      <c r="Q244" s="1">
        <v>0</v>
      </c>
      <c r="R244" s="5">
        <v>0</v>
      </c>
      <c r="S244" s="1">
        <v>0</v>
      </c>
      <c r="T244" s="1">
        <v>0</v>
      </c>
      <c r="U244" s="16">
        <f t="shared" si="52"/>
        <v>0</v>
      </c>
      <c r="V244" s="1">
        <v>0</v>
      </c>
      <c r="W244" s="15">
        <v>0</v>
      </c>
      <c r="X244" s="2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</row>
    <row r="245" spans="1:64">
      <c r="A245" s="1">
        <v>70133</v>
      </c>
      <c r="B245" s="1" t="s">
        <v>293</v>
      </c>
      <c r="C245" s="1">
        <v>24</v>
      </c>
      <c r="D245" s="1">
        <v>285</v>
      </c>
      <c r="E245" s="1" t="s">
        <v>64</v>
      </c>
      <c r="F245" s="1">
        <v>999</v>
      </c>
      <c r="G245" s="1" t="s">
        <v>292</v>
      </c>
      <c r="H245" s="2">
        <v>48.754800000000003</v>
      </c>
      <c r="I245" s="2">
        <v>1170.1152</v>
      </c>
      <c r="J245" s="10">
        <f t="shared" si="2"/>
        <v>0</v>
      </c>
      <c r="K245" s="11">
        <f t="shared" si="3"/>
        <v>0</v>
      </c>
      <c r="L245" s="1">
        <v>0</v>
      </c>
      <c r="M245" s="1">
        <v>0</v>
      </c>
      <c r="N245" s="16">
        <f t="shared" si="59"/>
        <v>0</v>
      </c>
      <c r="O245" s="1"/>
      <c r="P245" s="1">
        <v>0</v>
      </c>
      <c r="Q245" s="1">
        <v>0</v>
      </c>
      <c r="R245" s="5">
        <v>0</v>
      </c>
      <c r="S245" s="1">
        <v>0</v>
      </c>
      <c r="T245" s="1">
        <v>0.08</v>
      </c>
      <c r="U245" s="16">
        <f t="shared" si="52"/>
        <v>0</v>
      </c>
      <c r="V245" s="1">
        <v>0</v>
      </c>
      <c r="W245" s="15">
        <v>0</v>
      </c>
      <c r="X245" s="2">
        <v>97.51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2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</row>
    <row r="246" spans="1:64">
      <c r="A246" s="1">
        <v>95394</v>
      </c>
      <c r="B246" s="1" t="s">
        <v>359</v>
      </c>
      <c r="C246" s="1">
        <v>10</v>
      </c>
      <c r="D246" s="1">
        <v>285</v>
      </c>
      <c r="E246" s="1" t="s">
        <v>64</v>
      </c>
      <c r="F246" s="1">
        <v>1</v>
      </c>
      <c r="G246" s="1" t="s">
        <v>312</v>
      </c>
      <c r="H246" s="2">
        <v>4</v>
      </c>
      <c r="I246" s="2">
        <v>40</v>
      </c>
      <c r="J246" s="10">
        <f t="shared" si="2"/>
        <v>0</v>
      </c>
      <c r="K246" s="11">
        <f t="shared" si="3"/>
        <v>0</v>
      </c>
      <c r="L246" s="1">
        <v>0</v>
      </c>
      <c r="M246" s="1">
        <v>0</v>
      </c>
      <c r="N246" s="16">
        <f t="shared" si="59"/>
        <v>0</v>
      </c>
      <c r="O246" s="1"/>
      <c r="P246" s="1">
        <v>0</v>
      </c>
      <c r="Q246" s="1">
        <v>0</v>
      </c>
      <c r="R246" s="5">
        <v>0</v>
      </c>
      <c r="S246" s="1">
        <v>0</v>
      </c>
      <c r="T246" s="1">
        <v>0</v>
      </c>
      <c r="U246" s="16">
        <f t="shared" si="52"/>
        <v>0</v>
      </c>
      <c r="V246" s="1">
        <v>0</v>
      </c>
      <c r="W246" s="15">
        <v>0</v>
      </c>
      <c r="X246" s="2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</row>
    <row r="247" spans="1:64">
      <c r="A247" s="1">
        <v>95677</v>
      </c>
      <c r="B247" s="1" t="s">
        <v>360</v>
      </c>
      <c r="C247" s="1">
        <v>144</v>
      </c>
      <c r="D247" s="1">
        <v>285</v>
      </c>
      <c r="E247" s="1" t="s">
        <v>64</v>
      </c>
      <c r="F247" s="1">
        <v>1</v>
      </c>
      <c r="G247" s="1" t="s">
        <v>312</v>
      </c>
      <c r="H247" s="2">
        <v>5.8</v>
      </c>
      <c r="I247" s="2">
        <v>835.2</v>
      </c>
      <c r="J247" s="10">
        <f t="shared" si="2"/>
        <v>0</v>
      </c>
      <c r="K247" s="11">
        <f t="shared" si="3"/>
        <v>0</v>
      </c>
      <c r="L247" s="1">
        <v>0</v>
      </c>
      <c r="M247" s="1">
        <v>0</v>
      </c>
      <c r="N247" s="16">
        <f t="shared" si="59"/>
        <v>0</v>
      </c>
      <c r="O247" s="1"/>
      <c r="P247" s="1">
        <v>0</v>
      </c>
      <c r="Q247" s="1">
        <v>0</v>
      </c>
      <c r="R247" s="5">
        <v>0</v>
      </c>
      <c r="S247" s="1">
        <v>0</v>
      </c>
      <c r="T247" s="1">
        <v>0</v>
      </c>
      <c r="U247" s="16">
        <f t="shared" si="52"/>
        <v>0</v>
      </c>
      <c r="V247" s="1">
        <v>0</v>
      </c>
      <c r="W247" s="15">
        <v>0</v>
      </c>
      <c r="X247" s="2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</row>
    <row r="248" spans="1:64">
      <c r="A248" s="1">
        <v>99546</v>
      </c>
      <c r="B248" s="1" t="s">
        <v>361</v>
      </c>
      <c r="C248" s="1">
        <v>1</v>
      </c>
      <c r="D248" s="1">
        <v>285</v>
      </c>
      <c r="E248" s="1" t="s">
        <v>64</v>
      </c>
      <c r="F248" s="1">
        <v>285</v>
      </c>
      <c r="G248" s="1" t="s">
        <v>64</v>
      </c>
      <c r="H248" s="2">
        <v>285</v>
      </c>
      <c r="I248" s="2">
        <v>285</v>
      </c>
      <c r="J248" s="10">
        <f t="shared" si="2"/>
        <v>0</v>
      </c>
      <c r="K248" s="11">
        <f t="shared" si="3"/>
        <v>0</v>
      </c>
      <c r="L248" s="1">
        <v>0</v>
      </c>
      <c r="M248" s="1">
        <v>0</v>
      </c>
      <c r="N248" s="16">
        <f t="shared" si="59"/>
        <v>0</v>
      </c>
      <c r="O248" s="1"/>
      <c r="P248" s="1">
        <v>0</v>
      </c>
      <c r="Q248" s="1">
        <v>0</v>
      </c>
      <c r="R248" s="5">
        <v>0</v>
      </c>
      <c r="S248" s="1">
        <v>0</v>
      </c>
      <c r="T248" s="1">
        <v>0</v>
      </c>
      <c r="U248" s="16">
        <f t="shared" si="52"/>
        <v>0</v>
      </c>
      <c r="V248" s="1">
        <v>0</v>
      </c>
      <c r="W248" s="15">
        <v>0</v>
      </c>
      <c r="X248" s="2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</row>
    <row r="249" spans="1:64">
      <c r="A249" s="1">
        <v>70118</v>
      </c>
      <c r="B249" s="1" t="s">
        <v>310</v>
      </c>
      <c r="C249" s="1">
        <v>25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74.86</v>
      </c>
      <c r="I249" s="2">
        <v>1871.5</v>
      </c>
      <c r="J249" s="10">
        <f t="shared" si="2"/>
        <v>0</v>
      </c>
      <c r="K249" s="11">
        <f t="shared" si="3"/>
        <v>0</v>
      </c>
      <c r="L249" s="1">
        <v>0</v>
      </c>
      <c r="M249" s="1">
        <v>0</v>
      </c>
      <c r="N249" s="16">
        <f t="shared" si="59"/>
        <v>0</v>
      </c>
      <c r="O249" s="1"/>
      <c r="P249" s="1">
        <v>0</v>
      </c>
      <c r="Q249" s="1">
        <v>0</v>
      </c>
      <c r="R249" s="5">
        <v>0</v>
      </c>
      <c r="S249" s="1">
        <v>0</v>
      </c>
      <c r="T249" s="1">
        <v>0</v>
      </c>
      <c r="U249" s="16">
        <f t="shared" si="52"/>
        <v>0</v>
      </c>
      <c r="V249" s="1">
        <v>0</v>
      </c>
      <c r="W249" s="15">
        <v>0</v>
      </c>
      <c r="X249" s="2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</row>
    <row r="250" spans="1:64">
      <c r="A250" s="1">
        <v>44289</v>
      </c>
      <c r="B250" s="1" t="s">
        <v>298</v>
      </c>
      <c r="C250" s="1">
        <v>16</v>
      </c>
      <c r="D250" s="1">
        <v>285</v>
      </c>
      <c r="E250" s="1" t="s">
        <v>64</v>
      </c>
      <c r="F250" s="1">
        <v>285</v>
      </c>
      <c r="G250" s="1" t="s">
        <v>64</v>
      </c>
      <c r="H250" s="2">
        <v>54.11</v>
      </c>
      <c r="I250" s="2">
        <v>865.76</v>
      </c>
      <c r="J250" s="10">
        <f t="shared" si="2"/>
        <v>0</v>
      </c>
      <c r="K250" s="11">
        <f t="shared" si="3"/>
        <v>0</v>
      </c>
      <c r="L250" s="1">
        <v>0</v>
      </c>
      <c r="M250" s="1">
        <v>0</v>
      </c>
      <c r="N250" s="16">
        <f t="shared" si="59"/>
        <v>0</v>
      </c>
      <c r="O250" s="1"/>
      <c r="P250" s="1">
        <v>0</v>
      </c>
      <c r="Q250" s="1">
        <v>0</v>
      </c>
      <c r="R250" s="5">
        <v>0</v>
      </c>
      <c r="S250" s="1">
        <v>0</v>
      </c>
      <c r="T250" s="1">
        <v>0</v>
      </c>
      <c r="U250" s="16">
        <f t="shared" si="52"/>
        <v>0</v>
      </c>
      <c r="V250" s="1">
        <v>0</v>
      </c>
      <c r="W250" s="15">
        <v>0</v>
      </c>
      <c r="X250" s="2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</row>
    <row r="251" spans="1:64">
      <c r="A251" s="1">
        <v>70057</v>
      </c>
      <c r="B251" s="1" t="s">
        <v>303</v>
      </c>
      <c r="C251" s="1">
        <v>6</v>
      </c>
      <c r="D251" s="1">
        <v>285</v>
      </c>
      <c r="E251" s="1" t="s">
        <v>64</v>
      </c>
      <c r="F251" s="1">
        <v>998</v>
      </c>
      <c r="G251" s="1" t="s">
        <v>266</v>
      </c>
      <c r="H251" s="2">
        <v>138.214</v>
      </c>
      <c r="I251" s="2">
        <v>829.28399999999999</v>
      </c>
      <c r="J251" s="10">
        <f t="shared" si="2"/>
        <v>0</v>
      </c>
      <c r="K251" s="11">
        <f t="shared" si="3"/>
        <v>0</v>
      </c>
      <c r="L251" s="1">
        <v>0</v>
      </c>
      <c r="M251" s="1">
        <v>0</v>
      </c>
      <c r="N251" s="16">
        <f t="shared" si="59"/>
        <v>0</v>
      </c>
      <c r="O251" s="1"/>
      <c r="P251" s="1">
        <v>0</v>
      </c>
      <c r="Q251" s="1">
        <v>0</v>
      </c>
      <c r="R251" s="5">
        <v>0</v>
      </c>
      <c r="S251" s="1">
        <v>0</v>
      </c>
      <c r="T251" s="1">
        <v>0</v>
      </c>
      <c r="U251" s="16">
        <f t="shared" si="52"/>
        <v>0</v>
      </c>
      <c r="V251" s="1">
        <v>0</v>
      </c>
      <c r="W251" s="15">
        <v>0</v>
      </c>
      <c r="X251" s="2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</row>
    <row r="252" spans="1:64">
      <c r="A252" s="1">
        <v>70059</v>
      </c>
      <c r="B252" s="1" t="s">
        <v>304</v>
      </c>
      <c r="C252" s="1">
        <v>24</v>
      </c>
      <c r="D252" s="1">
        <v>285</v>
      </c>
      <c r="E252" s="1" t="s">
        <v>64</v>
      </c>
      <c r="F252" s="1">
        <v>998</v>
      </c>
      <c r="G252" s="1" t="s">
        <v>266</v>
      </c>
      <c r="H252" s="2">
        <v>42.78</v>
      </c>
      <c r="I252" s="2">
        <v>1026.72</v>
      </c>
      <c r="J252" s="10">
        <f t="shared" si="2"/>
        <v>0</v>
      </c>
      <c r="K252" s="11">
        <f t="shared" si="3"/>
        <v>0</v>
      </c>
      <c r="L252" s="1">
        <v>0</v>
      </c>
      <c r="M252" s="1">
        <v>0</v>
      </c>
      <c r="N252" s="16">
        <f t="shared" si="59"/>
        <v>0</v>
      </c>
      <c r="O252" s="1"/>
      <c r="P252" s="1">
        <v>0</v>
      </c>
      <c r="Q252" s="1">
        <v>0</v>
      </c>
      <c r="R252" s="5">
        <v>0</v>
      </c>
      <c r="S252" s="1">
        <v>0</v>
      </c>
      <c r="T252" s="1">
        <v>0</v>
      </c>
      <c r="U252" s="16">
        <f t="shared" si="52"/>
        <v>0</v>
      </c>
      <c r="V252" s="1">
        <v>0</v>
      </c>
      <c r="W252" s="15">
        <v>0</v>
      </c>
      <c r="X252" s="2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</row>
    <row r="253" spans="1:64">
      <c r="A253" s="1">
        <v>70410</v>
      </c>
      <c r="B253" s="1" t="s">
        <v>345</v>
      </c>
      <c r="C253" s="1">
        <v>12</v>
      </c>
      <c r="D253" s="1">
        <v>285</v>
      </c>
      <c r="E253" s="1" t="s">
        <v>64</v>
      </c>
      <c r="F253" s="1">
        <v>285</v>
      </c>
      <c r="G253" s="1" t="s">
        <v>64</v>
      </c>
      <c r="H253" s="2">
        <v>36.630000000000003</v>
      </c>
      <c r="I253" s="2">
        <v>439.56</v>
      </c>
      <c r="J253" s="10">
        <f t="shared" si="2"/>
        <v>0</v>
      </c>
      <c r="K253" s="11">
        <f t="shared" si="3"/>
        <v>0</v>
      </c>
      <c r="L253" s="1">
        <v>0</v>
      </c>
      <c r="M253" s="1">
        <v>0</v>
      </c>
      <c r="N253" s="16">
        <f t="shared" si="59"/>
        <v>0</v>
      </c>
      <c r="O253" s="1"/>
      <c r="P253" s="1">
        <v>0</v>
      </c>
      <c r="Q253" s="1">
        <v>0</v>
      </c>
      <c r="R253" s="5">
        <v>0</v>
      </c>
      <c r="S253" s="1">
        <v>0</v>
      </c>
      <c r="T253" s="1">
        <v>0</v>
      </c>
      <c r="U253" s="16">
        <f t="shared" si="52"/>
        <v>0</v>
      </c>
      <c r="V253" s="1">
        <v>0</v>
      </c>
      <c r="W253" s="15">
        <v>0</v>
      </c>
      <c r="X253" s="2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</row>
    <row r="254" spans="1:64">
      <c r="A254" s="1">
        <v>70411</v>
      </c>
      <c r="B254" s="1" t="s">
        <v>346</v>
      </c>
      <c r="C254" s="1">
        <v>16</v>
      </c>
      <c r="D254" s="1">
        <v>285</v>
      </c>
      <c r="E254" s="1" t="s">
        <v>64</v>
      </c>
      <c r="F254" s="1">
        <v>387</v>
      </c>
      <c r="G254" s="1" t="s">
        <v>94</v>
      </c>
      <c r="H254" s="2">
        <v>49.1</v>
      </c>
      <c r="I254" s="2">
        <v>785.6</v>
      </c>
      <c r="J254" s="10">
        <f t="shared" si="2"/>
        <v>0</v>
      </c>
      <c r="K254" s="11">
        <f t="shared" si="3"/>
        <v>0</v>
      </c>
      <c r="L254" s="1">
        <v>0</v>
      </c>
      <c r="M254" s="1">
        <v>0</v>
      </c>
      <c r="N254" s="16">
        <f t="shared" si="59"/>
        <v>0</v>
      </c>
      <c r="O254" s="1"/>
      <c r="P254" s="1">
        <v>0</v>
      </c>
      <c r="Q254" s="1">
        <v>0</v>
      </c>
      <c r="R254" s="5">
        <v>0</v>
      </c>
      <c r="S254" s="1">
        <v>0</v>
      </c>
      <c r="T254" s="1">
        <v>0</v>
      </c>
      <c r="U254" s="16">
        <f t="shared" si="52"/>
        <v>0</v>
      </c>
      <c r="V254" s="1">
        <v>0</v>
      </c>
      <c r="W254" s="15">
        <v>0</v>
      </c>
      <c r="X254" s="2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</row>
    <row r="255" spans="1:64">
      <c r="A255" s="1">
        <v>70060</v>
      </c>
      <c r="B255" s="1" t="s">
        <v>305</v>
      </c>
      <c r="C255" s="1">
        <v>1</v>
      </c>
      <c r="D255" s="1">
        <v>285</v>
      </c>
      <c r="E255" s="1" t="s">
        <v>64</v>
      </c>
      <c r="F255" s="1">
        <v>570</v>
      </c>
      <c r="G255" s="1" t="s">
        <v>72</v>
      </c>
      <c r="H255" s="2">
        <v>780.58</v>
      </c>
      <c r="I255" s="2">
        <v>780.58</v>
      </c>
      <c r="J255" s="10">
        <f t="shared" si="2"/>
        <v>0</v>
      </c>
      <c r="K255" s="11">
        <f t="shared" si="3"/>
        <v>0</v>
      </c>
      <c r="L255" s="1">
        <v>0</v>
      </c>
      <c r="M255" s="1">
        <v>0</v>
      </c>
      <c r="N255" s="16">
        <f t="shared" si="59"/>
        <v>0</v>
      </c>
      <c r="O255" s="1"/>
      <c r="P255" s="1">
        <v>0</v>
      </c>
      <c r="Q255" s="1">
        <v>0</v>
      </c>
      <c r="R255" s="5">
        <v>0</v>
      </c>
      <c r="S255" s="1">
        <v>0</v>
      </c>
      <c r="T255" s="1">
        <v>2</v>
      </c>
      <c r="U255" s="16">
        <f t="shared" si="52"/>
        <v>0</v>
      </c>
      <c r="V255" s="1">
        <v>0</v>
      </c>
      <c r="W255" s="15">
        <v>0</v>
      </c>
      <c r="X255" s="2">
        <v>1561.16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2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</row>
    <row r="256" spans="1:64">
      <c r="A256" s="1">
        <v>70412</v>
      </c>
      <c r="B256" s="1" t="s">
        <v>347</v>
      </c>
      <c r="C256" s="1">
        <v>16</v>
      </c>
      <c r="D256" s="1">
        <v>285</v>
      </c>
      <c r="E256" s="1" t="s">
        <v>64</v>
      </c>
      <c r="F256" s="1">
        <v>387</v>
      </c>
      <c r="G256" s="1" t="s">
        <v>94</v>
      </c>
      <c r="H256" s="2">
        <v>19.100000000000001</v>
      </c>
      <c r="I256" s="2">
        <v>305.60000000000002</v>
      </c>
      <c r="J256" s="10">
        <f t="shared" si="2"/>
        <v>0</v>
      </c>
      <c r="K256" s="11">
        <f t="shared" si="3"/>
        <v>0</v>
      </c>
      <c r="L256" s="1">
        <v>0</v>
      </c>
      <c r="M256" s="1">
        <v>0</v>
      </c>
      <c r="N256" s="16">
        <f t="shared" si="59"/>
        <v>0</v>
      </c>
      <c r="O256" s="1"/>
      <c r="P256" s="1">
        <v>0</v>
      </c>
      <c r="Q256" s="1">
        <v>0</v>
      </c>
      <c r="R256" s="5">
        <v>0</v>
      </c>
      <c r="S256" s="1">
        <v>0</v>
      </c>
      <c r="T256" s="1">
        <v>0</v>
      </c>
      <c r="U256" s="16">
        <f t="shared" si="52"/>
        <v>0</v>
      </c>
      <c r="V256" s="1">
        <v>0</v>
      </c>
      <c r="W256" s="15">
        <v>0</v>
      </c>
      <c r="X256" s="2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</row>
    <row r="257" spans="1:64">
      <c r="A257" s="1">
        <v>70217</v>
      </c>
      <c r="B257" s="1" t="s">
        <v>330</v>
      </c>
      <c r="C257" s="1">
        <v>20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71.84</v>
      </c>
      <c r="I257" s="2">
        <v>1436.8</v>
      </c>
      <c r="J257" s="10">
        <f t="shared" si="2"/>
        <v>0</v>
      </c>
      <c r="K257" s="11">
        <f t="shared" si="3"/>
        <v>0</v>
      </c>
      <c r="L257" s="1">
        <v>0</v>
      </c>
      <c r="M257" s="1">
        <v>0</v>
      </c>
      <c r="N257" s="16">
        <f t="shared" si="59"/>
        <v>0</v>
      </c>
      <c r="O257" s="1"/>
      <c r="P257" s="1">
        <v>0</v>
      </c>
      <c r="Q257" s="1">
        <v>0</v>
      </c>
      <c r="R257" s="5">
        <v>0</v>
      </c>
      <c r="S257" s="1">
        <v>0</v>
      </c>
      <c r="T257" s="1">
        <v>0</v>
      </c>
      <c r="U257" s="16">
        <f t="shared" si="52"/>
        <v>0</v>
      </c>
      <c r="V257" s="1">
        <v>0</v>
      </c>
      <c r="W257" s="15">
        <v>0</v>
      </c>
      <c r="X257" s="2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</row>
    <row r="258" spans="1:64">
      <c r="A258" s="1">
        <v>307</v>
      </c>
      <c r="B258" s="1" t="s">
        <v>296</v>
      </c>
      <c r="C258" s="1">
        <v>10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79.13</v>
      </c>
      <c r="I258" s="2">
        <v>791.3</v>
      </c>
      <c r="J258" s="10">
        <f t="shared" si="2"/>
        <v>0</v>
      </c>
      <c r="K258" s="11">
        <f t="shared" si="3"/>
        <v>0</v>
      </c>
      <c r="L258" s="1">
        <v>0</v>
      </c>
      <c r="M258" s="1">
        <v>0</v>
      </c>
      <c r="N258" s="16">
        <f t="shared" si="59"/>
        <v>0</v>
      </c>
      <c r="O258" s="1"/>
      <c r="P258" s="1">
        <v>0</v>
      </c>
      <c r="Q258" s="1">
        <v>0</v>
      </c>
      <c r="R258" s="5">
        <v>0</v>
      </c>
      <c r="S258" s="1">
        <v>0</v>
      </c>
      <c r="T258" s="1">
        <v>0</v>
      </c>
      <c r="U258" s="16">
        <f t="shared" si="52"/>
        <v>0</v>
      </c>
      <c r="V258" s="1">
        <v>0</v>
      </c>
      <c r="W258" s="15">
        <v>0</v>
      </c>
      <c r="X258" s="2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</row>
    <row r="259" spans="1:64">
      <c r="A259" s="1">
        <v>70317</v>
      </c>
      <c r="B259" s="1" t="s">
        <v>337</v>
      </c>
      <c r="C259" s="1">
        <v>20</v>
      </c>
      <c r="D259" s="1">
        <v>285</v>
      </c>
      <c r="E259" s="1" t="s">
        <v>64</v>
      </c>
      <c r="F259" s="1">
        <v>558</v>
      </c>
      <c r="G259" s="1" t="s">
        <v>67</v>
      </c>
      <c r="H259" s="2">
        <v>30.66</v>
      </c>
      <c r="I259" s="2">
        <v>613.20000000000005</v>
      </c>
      <c r="J259" s="10">
        <f t="shared" si="2"/>
        <v>0</v>
      </c>
      <c r="K259" s="11">
        <f t="shared" si="3"/>
        <v>0</v>
      </c>
      <c r="L259" s="1">
        <v>0</v>
      </c>
      <c r="M259" s="1">
        <v>0</v>
      </c>
      <c r="N259" s="16">
        <f t="shared" si="59"/>
        <v>0</v>
      </c>
      <c r="O259" s="1"/>
      <c r="P259" s="1">
        <v>0</v>
      </c>
      <c r="Q259" s="1">
        <v>0</v>
      </c>
      <c r="R259" s="5">
        <v>0</v>
      </c>
      <c r="S259" s="1">
        <v>0</v>
      </c>
      <c r="T259" s="1">
        <v>0</v>
      </c>
      <c r="U259" s="16">
        <f t="shared" si="52"/>
        <v>0</v>
      </c>
      <c r="V259" s="1">
        <v>0</v>
      </c>
      <c r="W259" s="15">
        <v>0</v>
      </c>
      <c r="X259" s="2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</row>
    <row r="260" spans="1:64">
      <c r="A260" s="1">
        <v>44290</v>
      </c>
      <c r="B260" s="1" t="s">
        <v>299</v>
      </c>
      <c r="C260" s="1">
        <v>16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53.03</v>
      </c>
      <c r="I260" s="2">
        <v>848.48</v>
      </c>
      <c r="J260" s="10">
        <f t="shared" si="2"/>
        <v>0</v>
      </c>
      <c r="K260" s="11">
        <f t="shared" si="3"/>
        <v>0</v>
      </c>
      <c r="L260" s="1">
        <v>0</v>
      </c>
      <c r="M260" s="1">
        <v>0</v>
      </c>
      <c r="N260" s="16">
        <f t="shared" si="59"/>
        <v>0</v>
      </c>
      <c r="O260" s="1"/>
      <c r="P260" s="1">
        <v>0</v>
      </c>
      <c r="Q260" s="1">
        <v>0</v>
      </c>
      <c r="R260" s="5">
        <v>0</v>
      </c>
      <c r="S260" s="1">
        <v>0</v>
      </c>
      <c r="T260" s="1">
        <v>0</v>
      </c>
      <c r="U260" s="16">
        <f t="shared" si="52"/>
        <v>0</v>
      </c>
      <c r="V260" s="1">
        <v>0</v>
      </c>
      <c r="W260" s="15">
        <v>0</v>
      </c>
      <c r="X260" s="2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</row>
    <row r="261" spans="1:64">
      <c r="A261" s="1">
        <v>70506</v>
      </c>
      <c r="B261" s="1" t="s">
        <v>351</v>
      </c>
      <c r="C261" s="1">
        <v>1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979.59</v>
      </c>
      <c r="I261" s="2">
        <v>979.59</v>
      </c>
      <c r="J261" s="10">
        <f t="shared" si="2"/>
        <v>0</v>
      </c>
      <c r="K261" s="11">
        <f t="shared" si="3"/>
        <v>0</v>
      </c>
      <c r="L261" s="1">
        <v>0</v>
      </c>
      <c r="M261" s="1">
        <v>0</v>
      </c>
      <c r="N261" s="16">
        <f t="shared" si="59"/>
        <v>0</v>
      </c>
      <c r="O261" s="1"/>
      <c r="P261" s="1">
        <v>0</v>
      </c>
      <c r="Q261" s="1">
        <v>0</v>
      </c>
      <c r="R261" s="5">
        <v>0</v>
      </c>
      <c r="S261" s="1">
        <v>0</v>
      </c>
      <c r="T261" s="1">
        <v>0</v>
      </c>
      <c r="U261" s="16">
        <f t="shared" si="52"/>
        <v>0</v>
      </c>
      <c r="V261" s="1">
        <v>0</v>
      </c>
      <c r="W261" s="15">
        <v>0</v>
      </c>
      <c r="X261" s="2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</row>
    <row r="262" spans="1:64">
      <c r="A262" s="1">
        <v>44401</v>
      </c>
      <c r="B262" s="1" t="s">
        <v>300</v>
      </c>
      <c r="C262" s="1">
        <v>16</v>
      </c>
      <c r="D262" s="1">
        <v>285</v>
      </c>
      <c r="E262" s="1" t="s">
        <v>64</v>
      </c>
      <c r="F262" s="1">
        <v>285</v>
      </c>
      <c r="G262" s="1" t="s">
        <v>64</v>
      </c>
      <c r="H262" s="2">
        <v>54.11</v>
      </c>
      <c r="I262" s="2">
        <v>865.76</v>
      </c>
      <c r="J262" s="10">
        <f t="shared" si="2"/>
        <v>0</v>
      </c>
      <c r="K262" s="11">
        <f t="shared" si="3"/>
        <v>0</v>
      </c>
      <c r="L262" s="1">
        <v>0</v>
      </c>
      <c r="M262" s="1">
        <v>0</v>
      </c>
      <c r="N262" s="16">
        <f t="shared" si="59"/>
        <v>0</v>
      </c>
      <c r="O262" s="1"/>
      <c r="P262" s="1">
        <v>0</v>
      </c>
      <c r="Q262" s="1">
        <v>0</v>
      </c>
      <c r="R262" s="5">
        <v>0</v>
      </c>
      <c r="S262" s="1">
        <v>0</v>
      </c>
      <c r="T262" s="1">
        <v>0</v>
      </c>
      <c r="U262" s="16">
        <f t="shared" si="52"/>
        <v>0</v>
      </c>
      <c r="V262" s="1">
        <v>0</v>
      </c>
      <c r="W262" s="15">
        <v>0</v>
      </c>
      <c r="X262" s="2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</row>
    <row r="263" spans="1:64">
      <c r="A263" s="1">
        <v>70270</v>
      </c>
      <c r="B263" s="1" t="s">
        <v>336</v>
      </c>
      <c r="C263" s="1">
        <v>1</v>
      </c>
      <c r="D263" s="1">
        <v>285</v>
      </c>
      <c r="E263" s="1" t="s">
        <v>64</v>
      </c>
      <c r="F263" s="1">
        <v>285</v>
      </c>
      <c r="G263" s="1" t="s">
        <v>64</v>
      </c>
      <c r="H263" s="2">
        <v>780.58</v>
      </c>
      <c r="I263" s="2">
        <v>780.58</v>
      </c>
      <c r="J263" s="10">
        <f t="shared" si="2"/>
        <v>0</v>
      </c>
      <c r="K263" s="11">
        <f t="shared" si="3"/>
        <v>0</v>
      </c>
      <c r="L263" s="1">
        <v>0</v>
      </c>
      <c r="M263" s="1">
        <v>0</v>
      </c>
      <c r="N263" s="16">
        <f t="shared" si="59"/>
        <v>0</v>
      </c>
      <c r="O263" s="1"/>
      <c r="P263" s="1">
        <v>0</v>
      </c>
      <c r="Q263" s="1">
        <v>0</v>
      </c>
      <c r="R263" s="5">
        <v>0</v>
      </c>
      <c r="S263" s="1">
        <v>0</v>
      </c>
      <c r="T263" s="1">
        <v>7</v>
      </c>
      <c r="U263" s="16">
        <f t="shared" si="52"/>
        <v>0</v>
      </c>
      <c r="V263" s="1">
        <v>0</v>
      </c>
      <c r="W263" s="15">
        <v>0</v>
      </c>
      <c r="X263" s="2">
        <v>5464.06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7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</row>
    <row r="264" spans="1:64">
      <c r="A264" s="1">
        <v>70405</v>
      </c>
      <c r="B264" s="1" t="s">
        <v>344</v>
      </c>
      <c r="C264" s="1">
        <v>12</v>
      </c>
      <c r="D264" s="1">
        <v>285</v>
      </c>
      <c r="E264" s="1" t="s">
        <v>64</v>
      </c>
      <c r="F264" s="1">
        <v>999</v>
      </c>
      <c r="G264" s="1" t="s">
        <v>292</v>
      </c>
      <c r="H264" s="2">
        <v>84.22</v>
      </c>
      <c r="I264" s="2">
        <v>1010.64</v>
      </c>
      <c r="J264" s="10">
        <f t="shared" si="2"/>
        <v>0</v>
      </c>
      <c r="K264" s="11">
        <f t="shared" si="3"/>
        <v>0</v>
      </c>
      <c r="L264" s="1">
        <v>0</v>
      </c>
      <c r="M264" s="1">
        <v>0</v>
      </c>
      <c r="N264" s="16">
        <f t="shared" si="59"/>
        <v>0</v>
      </c>
      <c r="O264" s="1"/>
      <c r="P264" s="1">
        <v>0</v>
      </c>
      <c r="Q264" s="1">
        <v>0</v>
      </c>
      <c r="R264" s="5">
        <v>0</v>
      </c>
      <c r="S264" s="1">
        <v>0</v>
      </c>
      <c r="T264" s="1">
        <v>0</v>
      </c>
      <c r="U264" s="16">
        <f t="shared" si="52"/>
        <v>0</v>
      </c>
      <c r="V264" s="1">
        <v>0</v>
      </c>
      <c r="W264" s="15">
        <v>0</v>
      </c>
      <c r="X264" s="2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</row>
    <row r="265" spans="1:64">
      <c r="A265" s="1">
        <v>70247</v>
      </c>
      <c r="B265" s="1" t="s">
        <v>332</v>
      </c>
      <c r="C265" s="1">
        <v>320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5.3968999999999996</v>
      </c>
      <c r="I265" s="2">
        <v>1727.008</v>
      </c>
      <c r="J265" s="10">
        <f t="shared" si="2"/>
        <v>0</v>
      </c>
      <c r="K265" s="11">
        <f t="shared" si="3"/>
        <v>0</v>
      </c>
      <c r="L265" s="1">
        <v>0</v>
      </c>
      <c r="M265" s="1">
        <v>0</v>
      </c>
      <c r="N265" s="16">
        <f t="shared" si="59"/>
        <v>0</v>
      </c>
      <c r="O265" s="1"/>
      <c r="P265" s="1">
        <v>0</v>
      </c>
      <c r="Q265" s="1">
        <v>0</v>
      </c>
      <c r="R265" s="5">
        <v>0</v>
      </c>
      <c r="S265" s="1">
        <v>0</v>
      </c>
      <c r="T265" s="1">
        <v>0</v>
      </c>
      <c r="U265" s="16">
        <f t="shared" si="52"/>
        <v>0</v>
      </c>
      <c r="V265" s="1">
        <v>0</v>
      </c>
      <c r="W265" s="15">
        <v>0</v>
      </c>
      <c r="X265" s="2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</row>
    <row r="266" spans="1:64">
      <c r="A266" s="1">
        <v>70334</v>
      </c>
      <c r="B266" s="1" t="s">
        <v>341</v>
      </c>
      <c r="C266" s="1">
        <v>20</v>
      </c>
      <c r="D266" s="1">
        <v>285</v>
      </c>
      <c r="E266" s="1" t="s">
        <v>64</v>
      </c>
      <c r="F266" s="1">
        <v>285</v>
      </c>
      <c r="G266" s="1" t="s">
        <v>64</v>
      </c>
      <c r="H266" s="2">
        <v>38.04</v>
      </c>
      <c r="I266" s="2">
        <v>760.8</v>
      </c>
      <c r="J266" s="10">
        <f t="shared" si="2"/>
        <v>0</v>
      </c>
      <c r="K266" s="11">
        <f t="shared" si="3"/>
        <v>0</v>
      </c>
      <c r="L266" s="1">
        <v>0</v>
      </c>
      <c r="M266" s="1">
        <v>0</v>
      </c>
      <c r="N266" s="16">
        <f t="shared" si="59"/>
        <v>0</v>
      </c>
      <c r="O266" s="1"/>
      <c r="P266" s="1">
        <v>0</v>
      </c>
      <c r="Q266" s="1">
        <v>0</v>
      </c>
      <c r="R266" s="5">
        <v>0</v>
      </c>
      <c r="S266" s="1">
        <v>0</v>
      </c>
      <c r="T266" s="1">
        <v>0</v>
      </c>
      <c r="U266" s="16">
        <f t="shared" si="52"/>
        <v>0</v>
      </c>
      <c r="V266" s="1">
        <v>0</v>
      </c>
      <c r="W266" s="15">
        <v>0</v>
      </c>
      <c r="X266" s="2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</row>
    <row r="267" spans="1:64">
      <c r="A267" s="1">
        <v>70268</v>
      </c>
      <c r="B267" s="1" t="s">
        <v>175</v>
      </c>
      <c r="C267" s="1">
        <v>20</v>
      </c>
      <c r="D267" s="1">
        <v>285</v>
      </c>
      <c r="E267" s="1" t="s">
        <v>64</v>
      </c>
      <c r="F267" s="1">
        <v>387</v>
      </c>
      <c r="G267" s="1" t="s">
        <v>94</v>
      </c>
      <c r="H267" s="2">
        <v>50.78</v>
      </c>
      <c r="I267" s="2">
        <v>1015.6</v>
      </c>
      <c r="J267" s="10">
        <f t="shared" si="2"/>
        <v>0</v>
      </c>
      <c r="K267" s="11">
        <f t="shared" si="3"/>
        <v>0</v>
      </c>
      <c r="L267" s="1">
        <v>0.95</v>
      </c>
      <c r="M267" s="1">
        <v>1.1499999999999999</v>
      </c>
      <c r="N267" s="16">
        <f t="shared" si="59"/>
        <v>0</v>
      </c>
      <c r="O267" s="1"/>
      <c r="P267" s="1">
        <v>2.65</v>
      </c>
      <c r="Q267" s="1">
        <v>2.9</v>
      </c>
      <c r="R267" s="5">
        <v>0</v>
      </c>
      <c r="S267" s="1">
        <v>-5.03</v>
      </c>
      <c r="T267" s="1">
        <v>0.9</v>
      </c>
      <c r="U267" s="16">
        <f t="shared" si="52"/>
        <v>0</v>
      </c>
      <c r="V267" s="1">
        <v>0</v>
      </c>
      <c r="W267" s="15">
        <v>-1447.23</v>
      </c>
      <c r="X267" s="2">
        <v>5027.22</v>
      </c>
      <c r="Y267" s="1">
        <v>9</v>
      </c>
      <c r="Z267" s="1">
        <v>12</v>
      </c>
      <c r="AA267" s="1">
        <v>4</v>
      </c>
      <c r="AB267" s="1">
        <v>0</v>
      </c>
      <c r="AC267" s="1">
        <v>23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14</v>
      </c>
      <c r="AT267" s="1">
        <v>32</v>
      </c>
      <c r="AU267" s="1">
        <v>18</v>
      </c>
      <c r="AV267" s="1">
        <v>10</v>
      </c>
      <c r="AW267" s="1">
        <v>58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13</v>
      </c>
      <c r="BD267" s="1">
        <v>2</v>
      </c>
      <c r="BE267" s="1">
        <v>-116</v>
      </c>
      <c r="BF267" s="1">
        <v>3</v>
      </c>
      <c r="BG267" s="1">
        <v>18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</row>
    <row r="268" spans="1:64">
      <c r="H268" s="17"/>
      <c r="I268" s="17"/>
      <c r="J268" s="17"/>
      <c r="R268" s="5">
        <v>0</v>
      </c>
      <c r="W268" s="17"/>
      <c r="X268" s="17"/>
    </row>
    <row r="269" spans="1:64">
      <c r="H269" s="17"/>
      <c r="I269" s="17"/>
      <c r="J269" s="17"/>
      <c r="R269" s="5">
        <v>0</v>
      </c>
      <c r="W269" s="17"/>
      <c r="X269" s="17"/>
    </row>
    <row r="270" spans="1:64">
      <c r="H270" s="17"/>
      <c r="I270" s="17"/>
      <c r="J270" s="17"/>
      <c r="R270" s="5">
        <v>0</v>
      </c>
      <c r="W270" s="17"/>
      <c r="X270" s="17"/>
    </row>
    <row r="271" spans="1:64">
      <c r="H271" s="17"/>
      <c r="I271" s="17"/>
      <c r="J271" s="17"/>
      <c r="R271" s="5">
        <v>0</v>
      </c>
      <c r="W271" s="17"/>
      <c r="X271" s="17"/>
    </row>
    <row r="272" spans="1:64">
      <c r="H272" s="17"/>
      <c r="I272" s="17"/>
      <c r="J272" s="17"/>
      <c r="R272" s="5">
        <v>0</v>
      </c>
      <c r="W272" s="17"/>
      <c r="X272" s="17"/>
    </row>
    <row r="273" spans="8:24">
      <c r="H273" s="17"/>
      <c r="I273" s="17"/>
      <c r="J273" s="17"/>
      <c r="R273" s="5">
        <v>0</v>
      </c>
      <c r="W273" s="17"/>
      <c r="X273" s="17"/>
    </row>
    <row r="274" spans="8:24">
      <c r="H274" s="17"/>
      <c r="I274" s="17"/>
      <c r="J274" s="17"/>
      <c r="R274" s="5">
        <v>0</v>
      </c>
      <c r="W274" s="17"/>
      <c r="X274" s="17"/>
    </row>
    <row r="275" spans="8:24">
      <c r="H275" s="17"/>
      <c r="I275" s="17"/>
      <c r="J275" s="17"/>
      <c r="R275" s="5">
        <v>0</v>
      </c>
      <c r="W275" s="17"/>
      <c r="X275" s="17"/>
    </row>
    <row r="276" spans="8:24">
      <c r="H276" s="17"/>
      <c r="I276" s="17"/>
      <c r="J276" s="17"/>
      <c r="R276" s="5">
        <v>0</v>
      </c>
      <c r="W276" s="17"/>
      <c r="X276" s="17"/>
    </row>
    <row r="277" spans="8:24">
      <c r="H277" s="17"/>
      <c r="I277" s="17"/>
      <c r="J277" s="17"/>
      <c r="R277" s="5">
        <v>0</v>
      </c>
      <c r="W277" s="17"/>
      <c r="X277" s="17"/>
    </row>
    <row r="278" spans="8:24">
      <c r="H278" s="17"/>
      <c r="I278" s="17"/>
      <c r="J278" s="17"/>
      <c r="R278" s="5">
        <v>0</v>
      </c>
      <c r="W278" s="17"/>
      <c r="X278" s="17"/>
    </row>
    <row r="279" spans="8:24">
      <c r="H279" s="17"/>
      <c r="I279" s="17"/>
      <c r="J279" s="17"/>
      <c r="R279" s="5">
        <v>0</v>
      </c>
      <c r="W279" s="17"/>
      <c r="X279" s="17"/>
    </row>
    <row r="280" spans="8:24">
      <c r="H280" s="17"/>
      <c r="I280" s="17"/>
      <c r="J280" s="17"/>
      <c r="R280" s="5">
        <v>0</v>
      </c>
      <c r="W280" s="17"/>
      <c r="X280" s="17"/>
    </row>
    <row r="281" spans="8:24">
      <c r="H281" s="17"/>
      <c r="I281" s="17"/>
      <c r="J281" s="17"/>
      <c r="R281" s="5">
        <v>0</v>
      </c>
      <c r="W281" s="17"/>
      <c r="X281" s="17"/>
    </row>
    <row r="282" spans="8:24">
      <c r="H282" s="17"/>
      <c r="I282" s="17"/>
      <c r="J282" s="17"/>
      <c r="R282" s="5">
        <v>0</v>
      </c>
      <c r="W282" s="17"/>
      <c r="X282" s="17"/>
    </row>
    <row r="283" spans="8:24">
      <c r="H283" s="17"/>
      <c r="I283" s="17"/>
      <c r="J283" s="17"/>
      <c r="R283" s="5">
        <v>0</v>
      </c>
      <c r="W283" s="17"/>
      <c r="X283" s="17"/>
    </row>
    <row r="284" spans="8:24">
      <c r="H284" s="17"/>
      <c r="I284" s="17"/>
      <c r="J284" s="17"/>
      <c r="R284" s="5">
        <v>0</v>
      </c>
      <c r="W284" s="17"/>
      <c r="X284" s="17"/>
    </row>
    <row r="285" spans="8:24">
      <c r="H285" s="17"/>
      <c r="I285" s="17"/>
      <c r="J285" s="17"/>
      <c r="W285" s="17"/>
      <c r="X285" s="17"/>
    </row>
    <row r="286" spans="8:24">
      <c r="H286" s="17"/>
      <c r="I286" s="17"/>
      <c r="J286" s="17"/>
      <c r="W286" s="17"/>
      <c r="X286" s="17"/>
    </row>
    <row r="287" spans="8:24">
      <c r="H287" s="17"/>
      <c r="I287" s="17"/>
      <c r="J287" s="17"/>
      <c r="W287" s="17"/>
      <c r="X287" s="17"/>
    </row>
    <row r="288" spans="8:24">
      <c r="H288" s="17"/>
      <c r="I288" s="17"/>
      <c r="J288" s="17"/>
      <c r="W288" s="17"/>
      <c r="X288" s="17"/>
    </row>
    <row r="289" spans="8:24">
      <c r="H289" s="17"/>
      <c r="I289" s="17"/>
      <c r="J289" s="17"/>
      <c r="W289" s="17"/>
      <c r="X289" s="17"/>
    </row>
    <row r="290" spans="8:24">
      <c r="H290" s="17"/>
      <c r="I290" s="17"/>
      <c r="J290" s="17"/>
      <c r="W290" s="17"/>
      <c r="X290" s="17"/>
    </row>
    <row r="291" spans="8:24">
      <c r="H291" s="17"/>
      <c r="I291" s="17"/>
      <c r="J291" s="17"/>
      <c r="W291" s="17"/>
      <c r="X291" s="17"/>
    </row>
    <row r="292" spans="8:24">
      <c r="H292" s="17"/>
      <c r="I292" s="17"/>
      <c r="J292" s="17"/>
      <c r="W292" s="17"/>
      <c r="X292" s="17"/>
    </row>
    <row r="293" spans="8:24">
      <c r="H293" s="17"/>
      <c r="I293" s="17"/>
      <c r="J293" s="17"/>
      <c r="W293" s="17"/>
      <c r="X293" s="17"/>
    </row>
    <row r="294" spans="8:24">
      <c r="H294" s="17"/>
      <c r="I294" s="17"/>
      <c r="J294" s="17"/>
      <c r="W294" s="17"/>
      <c r="X294" s="17"/>
    </row>
    <row r="295" spans="8:24">
      <c r="H295" s="17"/>
      <c r="I295" s="17"/>
      <c r="J295" s="17"/>
      <c r="W295" s="17"/>
      <c r="X295" s="17"/>
    </row>
    <row r="296" spans="8:24">
      <c r="H296" s="17"/>
      <c r="I296" s="17"/>
      <c r="J296" s="17"/>
      <c r="W296" s="17"/>
      <c r="X296" s="17"/>
    </row>
    <row r="297" spans="8:24">
      <c r="H297" s="17"/>
      <c r="I297" s="17"/>
      <c r="J297" s="17"/>
      <c r="W297" s="17"/>
      <c r="X297" s="17"/>
    </row>
    <row r="298" spans="8:24">
      <c r="H298" s="17"/>
      <c r="I298" s="17"/>
      <c r="J298" s="17"/>
      <c r="W298" s="17"/>
      <c r="X298" s="17"/>
    </row>
    <row r="299" spans="8:24">
      <c r="H299" s="17"/>
      <c r="I299" s="17"/>
      <c r="J299" s="17"/>
      <c r="W299" s="17"/>
      <c r="X299" s="17"/>
    </row>
    <row r="300" spans="8:24">
      <c r="H300" s="17"/>
      <c r="I300" s="17"/>
      <c r="J300" s="17"/>
      <c r="W300" s="17"/>
      <c r="X300" s="17"/>
    </row>
    <row r="301" spans="8:24">
      <c r="H301" s="17"/>
      <c r="I301" s="17"/>
      <c r="J301" s="17"/>
      <c r="W301" s="17"/>
      <c r="X301" s="17"/>
    </row>
    <row r="302" spans="8:24">
      <c r="H302" s="17"/>
      <c r="I302" s="17"/>
      <c r="J302" s="17"/>
      <c r="W302" s="17"/>
      <c r="X302" s="17"/>
    </row>
    <row r="303" spans="8:24">
      <c r="H303" s="17"/>
      <c r="I303" s="17"/>
      <c r="J303" s="17"/>
      <c r="W303" s="17"/>
      <c r="X303" s="17"/>
    </row>
    <row r="304" spans="8:24">
      <c r="H304" s="17"/>
      <c r="I304" s="17"/>
      <c r="J304" s="17"/>
      <c r="W304" s="17"/>
      <c r="X304" s="17"/>
    </row>
    <row r="305" spans="8:24">
      <c r="H305" s="17"/>
      <c r="I305" s="17"/>
      <c r="J305" s="17"/>
      <c r="W305" s="17"/>
      <c r="X305" s="17"/>
    </row>
    <row r="306" spans="8:24">
      <c r="H306" s="17"/>
      <c r="I306" s="17"/>
      <c r="J306" s="17"/>
      <c r="W306" s="17"/>
      <c r="X306" s="17"/>
    </row>
    <row r="307" spans="8:24">
      <c r="H307" s="17"/>
      <c r="I307" s="17"/>
      <c r="J307" s="17"/>
      <c r="W307" s="17"/>
      <c r="X307" s="17"/>
    </row>
    <row r="308" spans="8:24">
      <c r="H308" s="17"/>
      <c r="I308" s="17"/>
      <c r="J308" s="17"/>
      <c r="W308" s="17"/>
      <c r="X308" s="17"/>
    </row>
    <row r="309" spans="8:24">
      <c r="H309" s="17"/>
      <c r="I309" s="17"/>
      <c r="J309" s="17"/>
      <c r="W309" s="17"/>
      <c r="X309" s="17"/>
    </row>
    <row r="310" spans="8:24">
      <c r="H310" s="17"/>
      <c r="I310" s="17"/>
      <c r="J310" s="17"/>
      <c r="W310" s="17"/>
      <c r="X310" s="17"/>
    </row>
    <row r="311" spans="8:24">
      <c r="H311" s="17"/>
      <c r="I311" s="17"/>
      <c r="J311" s="17"/>
      <c r="W311" s="17"/>
      <c r="X311" s="17"/>
    </row>
    <row r="312" spans="8:24">
      <c r="H312" s="17"/>
      <c r="I312" s="17"/>
      <c r="J312" s="17"/>
      <c r="W312" s="17"/>
      <c r="X312" s="17"/>
    </row>
    <row r="313" spans="8:24">
      <c r="H313" s="17"/>
      <c r="I313" s="17"/>
      <c r="J313" s="17"/>
      <c r="W313" s="17"/>
      <c r="X313" s="17"/>
    </row>
    <row r="314" spans="8:24">
      <c r="H314" s="17"/>
      <c r="I314" s="17"/>
      <c r="J314" s="17"/>
      <c r="W314" s="17"/>
      <c r="X314" s="17"/>
    </row>
    <row r="315" spans="8:24">
      <c r="H315" s="17"/>
      <c r="I315" s="17"/>
      <c r="J315" s="17"/>
      <c r="W315" s="17"/>
      <c r="X315" s="17"/>
    </row>
    <row r="316" spans="8:24">
      <c r="H316" s="17"/>
      <c r="I316" s="17"/>
      <c r="J316" s="17"/>
      <c r="W316" s="17"/>
      <c r="X316" s="17"/>
    </row>
    <row r="317" spans="8:24">
      <c r="H317" s="17"/>
      <c r="I317" s="17"/>
      <c r="J317" s="17"/>
      <c r="W317" s="17"/>
      <c r="X317" s="17"/>
    </row>
    <row r="318" spans="8:24">
      <c r="H318" s="17"/>
      <c r="I318" s="17"/>
      <c r="J318" s="17"/>
      <c r="W318" s="17"/>
      <c r="X318" s="17"/>
    </row>
    <row r="319" spans="8:24">
      <c r="H319" s="17"/>
      <c r="I319" s="17"/>
      <c r="J319" s="17"/>
      <c r="W319" s="17"/>
      <c r="X319" s="17"/>
    </row>
    <row r="320" spans="8:24">
      <c r="H320" s="17"/>
      <c r="I320" s="17"/>
      <c r="J320" s="17"/>
      <c r="W320" s="17"/>
      <c r="X320" s="17"/>
    </row>
    <row r="321" spans="8:24">
      <c r="H321" s="17"/>
      <c r="I321" s="17"/>
      <c r="J321" s="17"/>
      <c r="W321" s="17"/>
      <c r="X321" s="17"/>
    </row>
    <row r="322" spans="8:24">
      <c r="H322" s="17"/>
      <c r="I322" s="17"/>
      <c r="J322" s="17"/>
      <c r="W322" s="17"/>
      <c r="X322" s="17"/>
    </row>
    <row r="323" spans="8:24">
      <c r="H323" s="17"/>
      <c r="I323" s="17"/>
      <c r="J323" s="17"/>
      <c r="W323" s="17"/>
      <c r="X323" s="17"/>
    </row>
    <row r="324" spans="8:24">
      <c r="H324" s="17"/>
      <c r="I324" s="17"/>
      <c r="J324" s="17"/>
      <c r="W324" s="17"/>
      <c r="X324" s="17"/>
    </row>
    <row r="325" spans="8:24">
      <c r="H325" s="17"/>
      <c r="I325" s="17"/>
      <c r="J325" s="17"/>
      <c r="W325" s="17"/>
      <c r="X325" s="17"/>
    </row>
    <row r="326" spans="8:24">
      <c r="H326" s="17"/>
      <c r="I326" s="17"/>
      <c r="J326" s="17"/>
      <c r="W326" s="17"/>
      <c r="X326" s="17"/>
    </row>
    <row r="327" spans="8:24">
      <c r="H327" s="17"/>
      <c r="I327" s="17"/>
      <c r="J327" s="17"/>
      <c r="W327" s="17"/>
      <c r="X327" s="17"/>
    </row>
    <row r="328" spans="8:24">
      <c r="H328" s="17"/>
      <c r="I328" s="17"/>
      <c r="J328" s="17"/>
      <c r="W328" s="17"/>
      <c r="X328" s="17"/>
    </row>
    <row r="329" spans="8:24">
      <c r="H329" s="17"/>
      <c r="I329" s="17"/>
      <c r="J329" s="17"/>
      <c r="W329" s="17"/>
      <c r="X329" s="17"/>
    </row>
    <row r="330" spans="8:24">
      <c r="H330" s="17"/>
      <c r="I330" s="17"/>
      <c r="J330" s="17"/>
      <c r="W330" s="17"/>
      <c r="X330" s="17"/>
    </row>
    <row r="331" spans="8:24">
      <c r="H331" s="17"/>
      <c r="I331" s="17"/>
      <c r="J331" s="17"/>
      <c r="W331" s="17"/>
      <c r="X331" s="17"/>
    </row>
    <row r="332" spans="8:24">
      <c r="H332" s="17"/>
      <c r="I332" s="17"/>
      <c r="J332" s="17"/>
      <c r="W332" s="17"/>
      <c r="X332" s="17"/>
    </row>
    <row r="333" spans="8:24">
      <c r="H333" s="17"/>
      <c r="I333" s="17"/>
      <c r="J333" s="17"/>
      <c r="W333" s="17"/>
      <c r="X333" s="17"/>
    </row>
    <row r="334" spans="8:24">
      <c r="H334" s="17"/>
      <c r="I334" s="17"/>
      <c r="J334" s="17"/>
      <c r="W334" s="17"/>
      <c r="X334" s="17"/>
    </row>
    <row r="335" spans="8:24">
      <c r="H335" s="17"/>
      <c r="I335" s="17"/>
      <c r="J335" s="17"/>
      <c r="W335" s="17"/>
      <c r="X335" s="17"/>
    </row>
    <row r="336" spans="8:24">
      <c r="H336" s="17"/>
      <c r="I336" s="17"/>
      <c r="J336" s="17"/>
      <c r="W336" s="17"/>
      <c r="X336" s="17"/>
    </row>
    <row r="337" spans="8:24">
      <c r="H337" s="17"/>
      <c r="I337" s="17"/>
      <c r="J337" s="17"/>
      <c r="W337" s="17"/>
      <c r="X337" s="17"/>
    </row>
    <row r="338" spans="8:24">
      <c r="H338" s="17"/>
      <c r="I338" s="17"/>
      <c r="J338" s="17"/>
      <c r="W338" s="17"/>
      <c r="X338" s="17"/>
    </row>
    <row r="339" spans="8:24">
      <c r="H339" s="17"/>
      <c r="I339" s="17"/>
      <c r="J339" s="17"/>
      <c r="W339" s="17"/>
      <c r="X339" s="17"/>
    </row>
    <row r="340" spans="8:24">
      <c r="H340" s="17"/>
      <c r="I340" s="17"/>
      <c r="J340" s="17"/>
      <c r="W340" s="17"/>
      <c r="X340" s="17"/>
    </row>
    <row r="341" spans="8:24">
      <c r="H341" s="17"/>
      <c r="I341" s="17"/>
      <c r="J341" s="17"/>
      <c r="W341" s="17"/>
      <c r="X341" s="17"/>
    </row>
    <row r="342" spans="8:24">
      <c r="H342" s="17"/>
      <c r="I342" s="17"/>
      <c r="J342" s="17"/>
      <c r="W342" s="17"/>
      <c r="X342" s="17"/>
    </row>
    <row r="343" spans="8:24">
      <c r="H343" s="17"/>
      <c r="I343" s="17"/>
      <c r="J343" s="17"/>
      <c r="W343" s="17"/>
      <c r="X343" s="17"/>
    </row>
    <row r="344" spans="8:24">
      <c r="H344" s="17"/>
      <c r="I344" s="17"/>
      <c r="J344" s="17"/>
      <c r="W344" s="17"/>
      <c r="X344" s="17"/>
    </row>
    <row r="345" spans="8:24">
      <c r="H345" s="17"/>
      <c r="I345" s="17"/>
      <c r="J345" s="17"/>
      <c r="W345" s="17"/>
      <c r="X345" s="17"/>
    </row>
    <row r="346" spans="8:24">
      <c r="H346" s="17"/>
      <c r="I346" s="17"/>
      <c r="J346" s="17"/>
      <c r="W346" s="17"/>
      <c r="X346" s="17"/>
    </row>
    <row r="347" spans="8:24">
      <c r="H347" s="17"/>
      <c r="I347" s="17"/>
      <c r="J347" s="17"/>
      <c r="W347" s="17"/>
      <c r="X347" s="17"/>
    </row>
    <row r="348" spans="8:24">
      <c r="H348" s="17"/>
      <c r="I348" s="17"/>
      <c r="J348" s="17"/>
      <c r="W348" s="17"/>
      <c r="X348" s="17"/>
    </row>
    <row r="349" spans="8:24">
      <c r="H349" s="17"/>
      <c r="I349" s="17"/>
      <c r="J349" s="17"/>
      <c r="W349" s="17"/>
      <c r="X349" s="17"/>
    </row>
    <row r="350" spans="8:24">
      <c r="H350" s="17"/>
      <c r="I350" s="17"/>
      <c r="J350" s="17"/>
      <c r="W350" s="17"/>
      <c r="X350" s="17"/>
    </row>
    <row r="351" spans="8:24">
      <c r="H351" s="17"/>
      <c r="I351" s="17"/>
      <c r="J351" s="17"/>
      <c r="W351" s="17"/>
      <c r="X351" s="17"/>
    </row>
    <row r="352" spans="8:24">
      <c r="H352" s="17"/>
      <c r="I352" s="17"/>
      <c r="J352" s="17"/>
      <c r="W352" s="17"/>
      <c r="X352" s="17"/>
    </row>
    <row r="353" spans="8:24">
      <c r="H353" s="17"/>
      <c r="I353" s="17"/>
      <c r="J353" s="17"/>
      <c r="W353" s="17"/>
      <c r="X353" s="17"/>
    </row>
    <row r="354" spans="8:24">
      <c r="H354" s="17"/>
      <c r="I354" s="17"/>
      <c r="J354" s="17"/>
      <c r="W354" s="17"/>
      <c r="X354" s="17"/>
    </row>
    <row r="355" spans="8:24">
      <c r="H355" s="17"/>
      <c r="I355" s="17"/>
      <c r="J355" s="17"/>
      <c r="W355" s="17"/>
      <c r="X355" s="17"/>
    </row>
    <row r="356" spans="8:24">
      <c r="H356" s="17"/>
      <c r="I356" s="17"/>
      <c r="J356" s="17"/>
      <c r="W356" s="17"/>
      <c r="X356" s="17"/>
    </row>
    <row r="357" spans="8:24">
      <c r="H357" s="17"/>
      <c r="I357" s="17"/>
      <c r="J357" s="17"/>
      <c r="W357" s="17"/>
      <c r="X357" s="17"/>
    </row>
    <row r="358" spans="8:24">
      <c r="H358" s="17"/>
      <c r="I358" s="17"/>
      <c r="J358" s="17"/>
      <c r="W358" s="17"/>
      <c r="X358" s="17"/>
    </row>
    <row r="359" spans="8:24">
      <c r="H359" s="17"/>
      <c r="I359" s="17"/>
      <c r="J359" s="17"/>
      <c r="W359" s="17"/>
      <c r="X359" s="17"/>
    </row>
    <row r="360" spans="8:24">
      <c r="H360" s="17"/>
      <c r="I360" s="17"/>
      <c r="J360" s="17"/>
      <c r="W360" s="17"/>
      <c r="X360" s="17"/>
    </row>
    <row r="361" spans="8:24">
      <c r="H361" s="17"/>
      <c r="I361" s="17"/>
      <c r="J361" s="17"/>
      <c r="W361" s="17"/>
      <c r="X361" s="17"/>
    </row>
    <row r="362" spans="8:24">
      <c r="H362" s="17"/>
      <c r="I362" s="17"/>
      <c r="J362" s="17"/>
      <c r="W362" s="17"/>
      <c r="X362" s="17"/>
    </row>
    <row r="363" spans="8:24">
      <c r="H363" s="17"/>
      <c r="I363" s="17"/>
      <c r="J363" s="17"/>
      <c r="W363" s="17"/>
      <c r="X363" s="17"/>
    </row>
    <row r="364" spans="8:24">
      <c r="H364" s="17"/>
      <c r="I364" s="17"/>
      <c r="J364" s="17"/>
      <c r="W364" s="17"/>
      <c r="X364" s="17"/>
    </row>
    <row r="365" spans="8:24">
      <c r="H365" s="17"/>
      <c r="I365" s="17"/>
      <c r="J365" s="17"/>
      <c r="W365" s="17"/>
      <c r="X365" s="17"/>
    </row>
    <row r="366" spans="8:24">
      <c r="H366" s="17"/>
      <c r="I366" s="17"/>
      <c r="J366" s="17"/>
      <c r="W366" s="17"/>
      <c r="X366" s="17"/>
    </row>
    <row r="367" spans="8:24">
      <c r="H367" s="17"/>
      <c r="I367" s="17"/>
      <c r="J367" s="17"/>
      <c r="W367" s="17"/>
      <c r="X367" s="17"/>
    </row>
    <row r="368" spans="8:24">
      <c r="H368" s="17"/>
      <c r="I368" s="17"/>
      <c r="J368" s="17"/>
      <c r="W368" s="17"/>
      <c r="X368" s="17"/>
    </row>
    <row r="369" spans="8:24">
      <c r="H369" s="17"/>
      <c r="I369" s="17"/>
      <c r="J369" s="17"/>
      <c r="W369" s="17"/>
      <c r="X369" s="17"/>
    </row>
    <row r="370" spans="8:24">
      <c r="H370" s="17"/>
      <c r="I370" s="17"/>
      <c r="J370" s="17"/>
      <c r="W370" s="17"/>
      <c r="X370" s="17"/>
    </row>
    <row r="371" spans="8:24">
      <c r="H371" s="17"/>
      <c r="I371" s="17"/>
      <c r="J371" s="17"/>
      <c r="W371" s="17"/>
      <c r="X371" s="17"/>
    </row>
    <row r="372" spans="8:24">
      <c r="H372" s="17"/>
      <c r="I372" s="17"/>
      <c r="J372" s="17"/>
      <c r="W372" s="17"/>
      <c r="X372" s="17"/>
    </row>
    <row r="373" spans="8:24">
      <c r="H373" s="17"/>
      <c r="I373" s="17"/>
      <c r="J373" s="17"/>
      <c r="W373" s="17"/>
      <c r="X373" s="17"/>
    </row>
    <row r="374" spans="8:24">
      <c r="H374" s="17"/>
      <c r="I374" s="17"/>
      <c r="J374" s="17"/>
      <c r="W374" s="17"/>
      <c r="X374" s="17"/>
    </row>
    <row r="375" spans="8:24">
      <c r="H375" s="17"/>
      <c r="I375" s="17"/>
      <c r="J375" s="17"/>
      <c r="W375" s="17"/>
      <c r="X375" s="17"/>
    </row>
    <row r="376" spans="8:24">
      <c r="H376" s="17"/>
      <c r="I376" s="17"/>
      <c r="J376" s="17"/>
      <c r="W376" s="17"/>
      <c r="X376" s="17"/>
    </row>
    <row r="377" spans="8:24">
      <c r="H377" s="17"/>
      <c r="I377" s="17"/>
      <c r="J377" s="17"/>
      <c r="W377" s="17"/>
      <c r="X377" s="17"/>
    </row>
    <row r="378" spans="8:24">
      <c r="H378" s="17"/>
      <c r="I378" s="17"/>
      <c r="J378" s="17"/>
      <c r="W378" s="17"/>
      <c r="X378" s="17"/>
    </row>
    <row r="379" spans="8:24">
      <c r="H379" s="17"/>
      <c r="I379" s="17"/>
      <c r="J379" s="17"/>
      <c r="W379" s="17"/>
      <c r="X379" s="17"/>
    </row>
    <row r="380" spans="8:24">
      <c r="H380" s="17"/>
      <c r="I380" s="17"/>
      <c r="J380" s="17"/>
      <c r="W380" s="17"/>
      <c r="X380" s="17"/>
    </row>
    <row r="381" spans="8:24">
      <c r="H381" s="17"/>
      <c r="I381" s="17"/>
      <c r="J381" s="17"/>
      <c r="W381" s="17"/>
      <c r="X381" s="17"/>
    </row>
    <row r="382" spans="8:24">
      <c r="H382" s="17"/>
      <c r="I382" s="17"/>
      <c r="J382" s="17"/>
      <c r="W382" s="17"/>
      <c r="X382" s="17"/>
    </row>
    <row r="383" spans="8:24">
      <c r="H383" s="17"/>
      <c r="I383" s="17"/>
      <c r="J383" s="17"/>
      <c r="W383" s="17"/>
      <c r="X383" s="17"/>
    </row>
    <row r="384" spans="8:24">
      <c r="H384" s="17"/>
      <c r="I384" s="17"/>
      <c r="J384" s="17"/>
      <c r="W384" s="17"/>
      <c r="X384" s="17"/>
    </row>
    <row r="385" spans="8:24">
      <c r="H385" s="17"/>
      <c r="I385" s="17"/>
      <c r="J385" s="17"/>
      <c r="W385" s="17"/>
      <c r="X385" s="17"/>
    </row>
    <row r="386" spans="8:24">
      <c r="H386" s="17"/>
      <c r="I386" s="17"/>
      <c r="J386" s="17"/>
      <c r="W386" s="17"/>
      <c r="X386" s="17"/>
    </row>
    <row r="387" spans="8:24">
      <c r="H387" s="17"/>
      <c r="I387" s="17"/>
      <c r="J387" s="17"/>
      <c r="W387" s="17"/>
      <c r="X387" s="17"/>
    </row>
    <row r="388" spans="8:24">
      <c r="H388" s="17"/>
      <c r="I388" s="17"/>
      <c r="J388" s="17"/>
      <c r="W388" s="17"/>
      <c r="X388" s="17"/>
    </row>
    <row r="389" spans="8:24">
      <c r="H389" s="17"/>
      <c r="I389" s="17"/>
      <c r="J389" s="17"/>
      <c r="W389" s="17"/>
      <c r="X389" s="17"/>
    </row>
    <row r="390" spans="8:24">
      <c r="H390" s="17"/>
      <c r="I390" s="17"/>
      <c r="J390" s="17"/>
      <c r="W390" s="17"/>
      <c r="X390" s="17"/>
    </row>
    <row r="391" spans="8:24">
      <c r="H391" s="17"/>
      <c r="I391" s="17"/>
      <c r="J391" s="17"/>
      <c r="W391" s="17"/>
      <c r="X391" s="17"/>
    </row>
    <row r="392" spans="8:24">
      <c r="H392" s="17"/>
      <c r="I392" s="17"/>
      <c r="J392" s="17"/>
      <c r="W392" s="17"/>
      <c r="X392" s="17"/>
    </row>
    <row r="393" spans="8:24">
      <c r="H393" s="17"/>
      <c r="I393" s="17"/>
      <c r="J393" s="17"/>
      <c r="W393" s="17"/>
      <c r="X393" s="17"/>
    </row>
    <row r="394" spans="8:24">
      <c r="H394" s="17"/>
      <c r="I394" s="17"/>
      <c r="J394" s="17"/>
      <c r="W394" s="17"/>
      <c r="X394" s="17"/>
    </row>
    <row r="395" spans="8:24">
      <c r="H395" s="17"/>
      <c r="I395" s="17"/>
      <c r="J395" s="17"/>
      <c r="W395" s="17"/>
      <c r="X395" s="17"/>
    </row>
    <row r="396" spans="8:24">
      <c r="H396" s="17"/>
      <c r="I396" s="17"/>
      <c r="J396" s="17"/>
      <c r="W396" s="17"/>
      <c r="X396" s="17"/>
    </row>
    <row r="397" spans="8:24">
      <c r="H397" s="17"/>
      <c r="I397" s="17"/>
      <c r="J397" s="17"/>
      <c r="W397" s="17"/>
      <c r="X397" s="17"/>
    </row>
    <row r="398" spans="8:24">
      <c r="H398" s="17"/>
      <c r="I398" s="17"/>
      <c r="J398" s="17"/>
      <c r="W398" s="17"/>
      <c r="X398" s="17"/>
    </row>
    <row r="399" spans="8:24">
      <c r="H399" s="17"/>
      <c r="I399" s="17"/>
      <c r="J399" s="17"/>
      <c r="W399" s="17"/>
      <c r="X399" s="17"/>
    </row>
    <row r="400" spans="8:24">
      <c r="H400" s="17"/>
      <c r="I400" s="17"/>
      <c r="J400" s="17"/>
      <c r="W400" s="17"/>
      <c r="X400" s="17"/>
    </row>
    <row r="401" spans="8:24">
      <c r="H401" s="17"/>
      <c r="I401" s="17"/>
      <c r="J401" s="17"/>
      <c r="W401" s="17"/>
      <c r="X401" s="17"/>
    </row>
    <row r="402" spans="8:24">
      <c r="H402" s="17"/>
      <c r="I402" s="17"/>
      <c r="J402" s="17"/>
      <c r="W402" s="17"/>
      <c r="X402" s="17"/>
    </row>
    <row r="403" spans="8:24">
      <c r="H403" s="17"/>
      <c r="I403" s="17"/>
      <c r="J403" s="17"/>
      <c r="W403" s="17"/>
      <c r="X403" s="17"/>
    </row>
    <row r="404" spans="8:24">
      <c r="H404" s="17"/>
      <c r="I404" s="17"/>
      <c r="J404" s="17"/>
      <c r="W404" s="17"/>
      <c r="X404" s="17"/>
    </row>
    <row r="405" spans="8:24">
      <c r="H405" s="17"/>
      <c r="I405" s="17"/>
      <c r="J405" s="17"/>
      <c r="W405" s="17"/>
      <c r="X405" s="17"/>
    </row>
    <row r="406" spans="8:24">
      <c r="H406" s="17"/>
      <c r="I406" s="17"/>
      <c r="J406" s="17"/>
      <c r="W406" s="17"/>
      <c r="X406" s="17"/>
    </row>
    <row r="407" spans="8:24">
      <c r="H407" s="17"/>
      <c r="I407" s="17"/>
      <c r="J407" s="17"/>
      <c r="W407" s="17"/>
      <c r="X407" s="17"/>
    </row>
    <row r="408" spans="8:24">
      <c r="H408" s="17"/>
      <c r="I408" s="17"/>
      <c r="J408" s="17"/>
      <c r="W408" s="17"/>
      <c r="X408" s="17"/>
    </row>
    <row r="409" spans="8:24">
      <c r="H409" s="17"/>
      <c r="I409" s="17"/>
      <c r="J409" s="17"/>
      <c r="W409" s="17"/>
      <c r="X409" s="17"/>
    </row>
    <row r="410" spans="8:24">
      <c r="H410" s="17"/>
      <c r="I410" s="17"/>
      <c r="J410" s="17"/>
      <c r="W410" s="17"/>
      <c r="X410" s="17"/>
    </row>
    <row r="411" spans="8:24">
      <c r="H411" s="17"/>
      <c r="I411" s="17"/>
      <c r="J411" s="17"/>
      <c r="W411" s="17"/>
      <c r="X411" s="17"/>
    </row>
    <row r="412" spans="8:24">
      <c r="H412" s="17"/>
      <c r="I412" s="17"/>
      <c r="J412" s="17"/>
      <c r="W412" s="17"/>
      <c r="X412" s="17"/>
    </row>
    <row r="413" spans="8:24">
      <c r="H413" s="17"/>
      <c r="I413" s="17"/>
      <c r="J413" s="17"/>
      <c r="W413" s="17"/>
      <c r="X413" s="17"/>
    </row>
    <row r="414" spans="8:24">
      <c r="H414" s="17"/>
      <c r="I414" s="17"/>
      <c r="J414" s="17"/>
      <c r="W414" s="17"/>
      <c r="X414" s="17"/>
    </row>
    <row r="415" spans="8:24">
      <c r="H415" s="17"/>
      <c r="I415" s="17"/>
      <c r="J415" s="17"/>
      <c r="W415" s="17"/>
      <c r="X415" s="17"/>
    </row>
    <row r="416" spans="8:24">
      <c r="H416" s="17"/>
      <c r="I416" s="17"/>
      <c r="J416" s="17"/>
      <c r="W416" s="17"/>
      <c r="X416" s="17"/>
    </row>
    <row r="417" spans="8:24">
      <c r="H417" s="17"/>
      <c r="I417" s="17"/>
      <c r="J417" s="17"/>
      <c r="W417" s="17"/>
      <c r="X417" s="17"/>
    </row>
    <row r="418" spans="8:24">
      <c r="H418" s="17"/>
      <c r="I418" s="17"/>
      <c r="J418" s="17"/>
      <c r="W418" s="17"/>
      <c r="X418" s="17"/>
    </row>
    <row r="419" spans="8:24">
      <c r="H419" s="17"/>
      <c r="I419" s="17"/>
      <c r="J419" s="17"/>
      <c r="W419" s="17"/>
      <c r="X419" s="17"/>
    </row>
    <row r="420" spans="8:24">
      <c r="H420" s="17"/>
      <c r="I420" s="17"/>
      <c r="J420" s="17"/>
      <c r="W420" s="17"/>
      <c r="X420" s="17"/>
    </row>
    <row r="421" spans="8:24">
      <c r="H421" s="17"/>
      <c r="I421" s="17"/>
      <c r="J421" s="17"/>
      <c r="W421" s="17"/>
      <c r="X421" s="17"/>
    </row>
    <row r="422" spans="8:24">
      <c r="H422" s="17"/>
      <c r="I422" s="17"/>
      <c r="J422" s="17"/>
      <c r="W422" s="17"/>
      <c r="X422" s="17"/>
    </row>
    <row r="423" spans="8:24">
      <c r="H423" s="17"/>
      <c r="I423" s="17"/>
      <c r="J423" s="17"/>
      <c r="W423" s="17"/>
      <c r="X423" s="17"/>
    </row>
    <row r="424" spans="8:24">
      <c r="H424" s="17"/>
      <c r="I424" s="17"/>
      <c r="J424" s="17"/>
      <c r="W424" s="17"/>
      <c r="X424" s="17"/>
    </row>
    <row r="425" spans="8:24">
      <c r="H425" s="17"/>
      <c r="I425" s="17"/>
      <c r="J425" s="17"/>
      <c r="W425" s="17"/>
      <c r="X425" s="17"/>
    </row>
    <row r="426" spans="8:24">
      <c r="H426" s="17"/>
      <c r="I426" s="17"/>
      <c r="J426" s="17"/>
      <c r="W426" s="17"/>
      <c r="X426" s="17"/>
    </row>
    <row r="427" spans="8:24">
      <c r="H427" s="17"/>
      <c r="I427" s="17"/>
      <c r="J427" s="17"/>
      <c r="W427" s="17"/>
      <c r="X427" s="17"/>
    </row>
    <row r="428" spans="8:24">
      <c r="H428" s="17"/>
      <c r="I428" s="17"/>
      <c r="J428" s="17"/>
      <c r="W428" s="17"/>
      <c r="X428" s="17"/>
    </row>
    <row r="429" spans="8:24">
      <c r="H429" s="17"/>
      <c r="I429" s="17"/>
      <c r="J429" s="17"/>
      <c r="W429" s="17"/>
      <c r="X429" s="17"/>
    </row>
    <row r="430" spans="8:24">
      <c r="H430" s="17"/>
      <c r="I430" s="17"/>
      <c r="J430" s="17"/>
      <c r="W430" s="17"/>
      <c r="X430" s="17"/>
    </row>
    <row r="431" spans="8:24">
      <c r="H431" s="17"/>
      <c r="I431" s="17"/>
      <c r="J431" s="17"/>
      <c r="W431" s="17"/>
      <c r="X431" s="17"/>
    </row>
    <row r="432" spans="8:24">
      <c r="H432" s="17"/>
      <c r="I432" s="17"/>
      <c r="J432" s="17"/>
      <c r="W432" s="17"/>
      <c r="X432" s="17"/>
    </row>
    <row r="433" spans="8:24">
      <c r="H433" s="17"/>
      <c r="I433" s="17"/>
      <c r="J433" s="17"/>
      <c r="W433" s="17"/>
      <c r="X433" s="17"/>
    </row>
    <row r="434" spans="8:24">
      <c r="H434" s="17"/>
      <c r="I434" s="17"/>
      <c r="J434" s="17"/>
      <c r="W434" s="17"/>
      <c r="X434" s="17"/>
    </row>
    <row r="435" spans="8:24">
      <c r="H435" s="17"/>
      <c r="I435" s="17"/>
      <c r="J435" s="17"/>
      <c r="W435" s="17"/>
      <c r="X435" s="17"/>
    </row>
    <row r="436" spans="8:24">
      <c r="H436" s="17"/>
      <c r="I436" s="17"/>
      <c r="J436" s="17"/>
      <c r="W436" s="17"/>
      <c r="X436" s="17"/>
    </row>
    <row r="437" spans="8:24">
      <c r="H437" s="17"/>
      <c r="I437" s="17"/>
      <c r="J437" s="17"/>
      <c r="W437" s="17"/>
      <c r="X437" s="17"/>
    </row>
    <row r="438" spans="8:24">
      <c r="H438" s="17"/>
      <c r="I438" s="17"/>
      <c r="J438" s="17"/>
      <c r="W438" s="17"/>
      <c r="X438" s="17"/>
    </row>
    <row r="439" spans="8:24">
      <c r="H439" s="17"/>
      <c r="I439" s="17"/>
      <c r="J439" s="17"/>
      <c r="W439" s="17"/>
      <c r="X439" s="17"/>
    </row>
    <row r="440" spans="8:24">
      <c r="H440" s="17"/>
      <c r="I440" s="17"/>
      <c r="J440" s="17"/>
      <c r="W440" s="17"/>
      <c r="X440" s="17"/>
    </row>
    <row r="441" spans="8:24">
      <c r="H441" s="17"/>
      <c r="I441" s="17"/>
      <c r="J441" s="17"/>
      <c r="W441" s="17"/>
      <c r="X441" s="17"/>
    </row>
    <row r="442" spans="8:24">
      <c r="H442" s="17"/>
      <c r="I442" s="17"/>
      <c r="J442" s="17"/>
      <c r="W442" s="17"/>
      <c r="X442" s="17"/>
    </row>
    <row r="443" spans="8:24">
      <c r="H443" s="17"/>
      <c r="I443" s="17"/>
      <c r="J443" s="17"/>
      <c r="W443" s="17"/>
      <c r="X443" s="17"/>
    </row>
    <row r="444" spans="8:24">
      <c r="H444" s="17"/>
      <c r="I444" s="17"/>
      <c r="J444" s="17"/>
      <c r="W444" s="17"/>
      <c r="X444" s="17"/>
    </row>
    <row r="445" spans="8:24">
      <c r="H445" s="17"/>
      <c r="I445" s="17"/>
      <c r="J445" s="17"/>
      <c r="W445" s="17"/>
      <c r="X445" s="17"/>
    </row>
    <row r="446" spans="8:24">
      <c r="H446" s="17"/>
      <c r="I446" s="17"/>
      <c r="J446" s="17"/>
      <c r="W446" s="17"/>
      <c r="X446" s="17"/>
    </row>
    <row r="447" spans="8:24">
      <c r="H447" s="17"/>
      <c r="I447" s="17"/>
      <c r="J447" s="17"/>
      <c r="W447" s="17"/>
      <c r="X447" s="17"/>
    </row>
    <row r="448" spans="8:24">
      <c r="H448" s="17"/>
      <c r="I448" s="17"/>
      <c r="J448" s="17"/>
      <c r="W448" s="17"/>
      <c r="X448" s="17"/>
    </row>
    <row r="449" spans="8:24">
      <c r="H449" s="17"/>
      <c r="I449" s="17"/>
      <c r="J449" s="17"/>
      <c r="W449" s="17"/>
      <c r="X449" s="17"/>
    </row>
    <row r="450" spans="8:24">
      <c r="H450" s="17"/>
      <c r="I450" s="17"/>
      <c r="J450" s="17"/>
      <c r="W450" s="17"/>
      <c r="X450" s="17"/>
    </row>
    <row r="451" spans="8:24">
      <c r="H451" s="17"/>
      <c r="I451" s="17"/>
      <c r="J451" s="17"/>
      <c r="W451" s="17"/>
      <c r="X451" s="17"/>
    </row>
    <row r="452" spans="8:24">
      <c r="H452" s="17"/>
      <c r="I452" s="17"/>
      <c r="J452" s="17"/>
      <c r="W452" s="17"/>
      <c r="X452" s="17"/>
    </row>
    <row r="453" spans="8:24">
      <c r="H453" s="17"/>
      <c r="I453" s="17"/>
      <c r="J453" s="17"/>
      <c r="W453" s="17"/>
      <c r="X453" s="17"/>
    </row>
    <row r="454" spans="8:24">
      <c r="H454" s="17"/>
      <c r="I454" s="17"/>
      <c r="J454" s="17"/>
      <c r="W454" s="17"/>
      <c r="X454" s="17"/>
    </row>
    <row r="455" spans="8:24">
      <c r="H455" s="17"/>
      <c r="I455" s="17"/>
      <c r="J455" s="17"/>
      <c r="W455" s="17"/>
      <c r="X455" s="17"/>
    </row>
    <row r="456" spans="8:24">
      <c r="H456" s="17"/>
      <c r="I456" s="17"/>
      <c r="J456" s="17"/>
      <c r="W456" s="17"/>
      <c r="X456" s="17"/>
    </row>
    <row r="457" spans="8:24">
      <c r="H457" s="17"/>
      <c r="I457" s="17"/>
      <c r="J457" s="17"/>
      <c r="W457" s="17"/>
      <c r="X457" s="17"/>
    </row>
    <row r="458" spans="8:24">
      <c r="H458" s="17"/>
      <c r="I458" s="17"/>
      <c r="J458" s="17"/>
      <c r="W458" s="17"/>
      <c r="X458" s="17"/>
    </row>
    <row r="459" spans="8:24">
      <c r="H459" s="17"/>
      <c r="I459" s="17"/>
      <c r="J459" s="17"/>
      <c r="W459" s="17"/>
      <c r="X459" s="17"/>
    </row>
    <row r="460" spans="8:24">
      <c r="H460" s="17"/>
      <c r="I460" s="17"/>
      <c r="J460" s="17"/>
      <c r="W460" s="17"/>
      <c r="X460" s="17"/>
    </row>
    <row r="461" spans="8:24">
      <c r="H461" s="17"/>
      <c r="I461" s="17"/>
      <c r="J461" s="17"/>
      <c r="W461" s="17"/>
      <c r="X461" s="17"/>
    </row>
    <row r="462" spans="8:24">
      <c r="H462" s="17"/>
      <c r="I462" s="17"/>
      <c r="J462" s="17"/>
      <c r="W462" s="17"/>
      <c r="X462" s="17"/>
    </row>
    <row r="463" spans="8:24">
      <c r="H463" s="17"/>
      <c r="I463" s="17"/>
      <c r="J463" s="17"/>
      <c r="W463" s="17"/>
      <c r="X463" s="17"/>
    </row>
    <row r="464" spans="8:24">
      <c r="H464" s="17"/>
      <c r="I464" s="17"/>
      <c r="J464" s="17"/>
      <c r="W464" s="17"/>
      <c r="X464" s="17"/>
    </row>
    <row r="465" spans="8:24">
      <c r="H465" s="17"/>
      <c r="I465" s="17"/>
      <c r="J465" s="17"/>
      <c r="W465" s="17"/>
      <c r="X465" s="17"/>
    </row>
    <row r="466" spans="8:24">
      <c r="H466" s="17"/>
      <c r="I466" s="17"/>
      <c r="J466" s="17"/>
      <c r="W466" s="17"/>
      <c r="X466" s="17"/>
    </row>
    <row r="467" spans="8:24">
      <c r="H467" s="17"/>
      <c r="I467" s="17"/>
      <c r="J467" s="17"/>
      <c r="W467" s="17"/>
      <c r="X467" s="17"/>
    </row>
    <row r="468" spans="8:24">
      <c r="H468" s="17"/>
      <c r="I468" s="17"/>
      <c r="J468" s="17"/>
      <c r="W468" s="17"/>
      <c r="X468" s="17"/>
    </row>
    <row r="469" spans="8:24">
      <c r="H469" s="17"/>
      <c r="I469" s="17"/>
      <c r="J469" s="17"/>
      <c r="W469" s="17"/>
      <c r="X469" s="17"/>
    </row>
    <row r="470" spans="8:24">
      <c r="H470" s="17"/>
      <c r="I470" s="17"/>
      <c r="J470" s="17"/>
      <c r="W470" s="17"/>
      <c r="X470" s="17"/>
    </row>
    <row r="471" spans="8:24">
      <c r="H471" s="17"/>
      <c r="I471" s="17"/>
      <c r="J471" s="17"/>
      <c r="W471" s="17"/>
      <c r="X471" s="17"/>
    </row>
    <row r="472" spans="8:24">
      <c r="H472" s="17"/>
      <c r="I472" s="17"/>
      <c r="J472" s="17"/>
      <c r="W472" s="17"/>
      <c r="X472" s="17"/>
    </row>
    <row r="473" spans="8:24">
      <c r="H473" s="17"/>
      <c r="I473" s="17"/>
      <c r="J473" s="17"/>
      <c r="W473" s="17"/>
      <c r="X473" s="17"/>
    </row>
    <row r="474" spans="8:24">
      <c r="H474" s="17"/>
      <c r="I474" s="17"/>
      <c r="J474" s="17"/>
      <c r="W474" s="17"/>
      <c r="X474" s="17"/>
    </row>
    <row r="475" spans="8:24">
      <c r="H475" s="17"/>
      <c r="I475" s="17"/>
      <c r="J475" s="17"/>
      <c r="W475" s="17"/>
      <c r="X475" s="17"/>
    </row>
    <row r="476" spans="8:24">
      <c r="H476" s="17"/>
      <c r="I476" s="17"/>
      <c r="J476" s="17"/>
      <c r="W476" s="17"/>
      <c r="X476" s="17"/>
    </row>
    <row r="477" spans="8:24">
      <c r="H477" s="17"/>
      <c r="I477" s="17"/>
      <c r="J477" s="17"/>
      <c r="W477" s="17"/>
      <c r="X477" s="17"/>
    </row>
    <row r="478" spans="8:24">
      <c r="H478" s="17"/>
      <c r="I478" s="17"/>
      <c r="J478" s="17"/>
      <c r="W478" s="17"/>
      <c r="X478" s="17"/>
    </row>
    <row r="479" spans="8:24">
      <c r="H479" s="17"/>
      <c r="I479" s="17"/>
      <c r="J479" s="17"/>
      <c r="W479" s="17"/>
      <c r="X479" s="17"/>
    </row>
    <row r="480" spans="8:24">
      <c r="H480" s="17"/>
      <c r="I480" s="17"/>
      <c r="J480" s="17"/>
      <c r="W480" s="17"/>
      <c r="X480" s="17"/>
    </row>
    <row r="481" spans="8:24">
      <c r="H481" s="17"/>
      <c r="I481" s="17"/>
      <c r="J481" s="17"/>
      <c r="W481" s="17"/>
      <c r="X481" s="17"/>
    </row>
    <row r="482" spans="8:24">
      <c r="H482" s="17"/>
      <c r="I482" s="17"/>
      <c r="J482" s="17"/>
      <c r="W482" s="17"/>
      <c r="X482" s="17"/>
    </row>
    <row r="483" spans="8:24">
      <c r="H483" s="17"/>
      <c r="I483" s="17"/>
      <c r="J483" s="17"/>
      <c r="W483" s="17"/>
      <c r="X483" s="17"/>
    </row>
    <row r="484" spans="8:24">
      <c r="H484" s="17"/>
      <c r="I484" s="17"/>
      <c r="J484" s="17"/>
      <c r="W484" s="17"/>
      <c r="X484" s="17"/>
    </row>
    <row r="485" spans="8:24">
      <c r="H485" s="17"/>
      <c r="I485" s="17"/>
      <c r="J485" s="17"/>
      <c r="W485" s="17"/>
      <c r="X485" s="17"/>
    </row>
    <row r="486" spans="8:24">
      <c r="H486" s="17"/>
      <c r="I486" s="17"/>
      <c r="J486" s="17"/>
      <c r="W486" s="17"/>
      <c r="X486" s="17"/>
    </row>
    <row r="487" spans="8:24">
      <c r="H487" s="17"/>
      <c r="I487" s="17"/>
      <c r="J487" s="17"/>
      <c r="W487" s="17"/>
      <c r="X487" s="17"/>
    </row>
    <row r="488" spans="8:24">
      <c r="H488" s="17"/>
      <c r="I488" s="17"/>
      <c r="J488" s="17"/>
      <c r="W488" s="17"/>
      <c r="X488" s="17"/>
    </row>
    <row r="489" spans="8:24">
      <c r="H489" s="17"/>
      <c r="I489" s="17"/>
      <c r="J489" s="17"/>
      <c r="W489" s="17"/>
      <c r="X489" s="17"/>
    </row>
    <row r="490" spans="8:24">
      <c r="H490" s="17"/>
      <c r="I490" s="17"/>
      <c r="J490" s="17"/>
      <c r="W490" s="17"/>
      <c r="X490" s="17"/>
    </row>
    <row r="491" spans="8:24">
      <c r="H491" s="17"/>
      <c r="I491" s="17"/>
      <c r="J491" s="17"/>
      <c r="W491" s="17"/>
      <c r="X491" s="17"/>
    </row>
    <row r="492" spans="8:24">
      <c r="H492" s="17"/>
      <c r="I492" s="17"/>
      <c r="J492" s="17"/>
      <c r="W492" s="17"/>
      <c r="X492" s="17"/>
    </row>
    <row r="493" spans="8:24">
      <c r="H493" s="17"/>
      <c r="I493" s="17"/>
      <c r="J493" s="17"/>
      <c r="W493" s="17"/>
      <c r="X493" s="17"/>
    </row>
    <row r="494" spans="8:24">
      <c r="H494" s="17"/>
      <c r="I494" s="17"/>
      <c r="J494" s="17"/>
      <c r="W494" s="17"/>
      <c r="X494" s="17"/>
    </row>
    <row r="495" spans="8:24">
      <c r="H495" s="17"/>
      <c r="I495" s="17"/>
      <c r="J495" s="17"/>
      <c r="W495" s="17"/>
      <c r="X495" s="17"/>
    </row>
    <row r="496" spans="8:24">
      <c r="H496" s="17"/>
      <c r="I496" s="17"/>
      <c r="J496" s="17"/>
      <c r="W496" s="17"/>
      <c r="X496" s="17"/>
    </row>
    <row r="497" spans="8:24">
      <c r="H497" s="17"/>
      <c r="I497" s="17"/>
      <c r="J497" s="17"/>
      <c r="W497" s="17"/>
      <c r="X497" s="17"/>
    </row>
    <row r="498" spans="8:24">
      <c r="H498" s="17"/>
      <c r="I498" s="17"/>
      <c r="J498" s="17"/>
      <c r="W498" s="17"/>
      <c r="X498" s="17"/>
    </row>
    <row r="499" spans="8:24">
      <c r="H499" s="17"/>
      <c r="I499" s="17"/>
      <c r="J499" s="17"/>
      <c r="W499" s="17"/>
      <c r="X499" s="17"/>
    </row>
    <row r="500" spans="8:24">
      <c r="H500" s="17"/>
      <c r="I500" s="17"/>
      <c r="J500" s="17"/>
      <c r="W500" s="17"/>
      <c r="X500" s="17"/>
    </row>
    <row r="501" spans="8:24">
      <c r="H501" s="17"/>
      <c r="I501" s="17"/>
      <c r="J501" s="17"/>
      <c r="W501" s="17"/>
      <c r="X501" s="17"/>
    </row>
    <row r="502" spans="8:24">
      <c r="H502" s="17"/>
      <c r="I502" s="17"/>
      <c r="J502" s="17"/>
      <c r="W502" s="17"/>
      <c r="X502" s="17"/>
    </row>
    <row r="503" spans="8:24">
      <c r="H503" s="17"/>
      <c r="I503" s="17"/>
      <c r="J503" s="17"/>
      <c r="W503" s="17"/>
      <c r="X503" s="17"/>
    </row>
    <row r="504" spans="8:24">
      <c r="H504" s="17"/>
      <c r="I504" s="17"/>
      <c r="J504" s="17"/>
      <c r="W504" s="17"/>
      <c r="X504" s="17"/>
    </row>
    <row r="505" spans="8:24">
      <c r="H505" s="17"/>
      <c r="I505" s="17"/>
      <c r="J505" s="17"/>
      <c r="W505" s="17"/>
      <c r="X505" s="17"/>
    </row>
    <row r="506" spans="8:24">
      <c r="H506" s="17"/>
      <c r="I506" s="17"/>
      <c r="J506" s="17"/>
      <c r="W506" s="17"/>
      <c r="X506" s="17"/>
    </row>
    <row r="507" spans="8:24">
      <c r="H507" s="17"/>
      <c r="I507" s="17"/>
      <c r="J507" s="17"/>
      <c r="W507" s="17"/>
      <c r="X507" s="17"/>
    </row>
    <row r="508" spans="8:24">
      <c r="H508" s="17"/>
      <c r="I508" s="17"/>
      <c r="J508" s="17"/>
      <c r="W508" s="17"/>
      <c r="X508" s="17"/>
    </row>
    <row r="509" spans="8:24">
      <c r="H509" s="17"/>
      <c r="I509" s="17"/>
      <c r="J509" s="17"/>
      <c r="W509" s="17"/>
      <c r="X509" s="17"/>
    </row>
    <row r="510" spans="8:24">
      <c r="H510" s="17"/>
      <c r="I510" s="17"/>
      <c r="J510" s="17"/>
      <c r="W510" s="17"/>
      <c r="X510" s="17"/>
    </row>
    <row r="511" spans="8:24">
      <c r="H511" s="17"/>
      <c r="I511" s="17"/>
      <c r="J511" s="17"/>
      <c r="W511" s="17"/>
      <c r="X511" s="17"/>
    </row>
    <row r="512" spans="8:24">
      <c r="H512" s="17"/>
      <c r="I512" s="17"/>
      <c r="J512" s="17"/>
      <c r="W512" s="17"/>
      <c r="X512" s="17"/>
    </row>
    <row r="513" spans="8:24">
      <c r="H513" s="17"/>
      <c r="I513" s="17"/>
      <c r="J513" s="17"/>
      <c r="W513" s="17"/>
      <c r="X513" s="17"/>
    </row>
    <row r="514" spans="8:24">
      <c r="H514" s="17"/>
      <c r="I514" s="17"/>
      <c r="J514" s="17"/>
      <c r="W514" s="17"/>
      <c r="X514" s="17"/>
    </row>
    <row r="515" spans="8:24">
      <c r="H515" s="17"/>
      <c r="I515" s="17"/>
      <c r="J515" s="17"/>
      <c r="W515" s="17"/>
      <c r="X515" s="17"/>
    </row>
    <row r="516" spans="8:24">
      <c r="H516" s="17"/>
      <c r="I516" s="17"/>
      <c r="J516" s="17"/>
      <c r="W516" s="17"/>
      <c r="X516" s="17"/>
    </row>
    <row r="517" spans="8:24">
      <c r="H517" s="17"/>
      <c r="I517" s="17"/>
      <c r="J517" s="17"/>
      <c r="W517" s="17"/>
      <c r="X517" s="17"/>
    </row>
    <row r="518" spans="8:24">
      <c r="H518" s="17"/>
      <c r="I518" s="17"/>
      <c r="J518" s="17"/>
      <c r="W518" s="17"/>
      <c r="X518" s="17"/>
    </row>
    <row r="519" spans="8:24">
      <c r="H519" s="17"/>
      <c r="I519" s="17"/>
      <c r="J519" s="17"/>
      <c r="W519" s="17"/>
      <c r="X519" s="17"/>
    </row>
    <row r="520" spans="8:24">
      <c r="H520" s="17"/>
      <c r="I520" s="17"/>
      <c r="J520" s="17"/>
      <c r="W520" s="17"/>
      <c r="X520" s="17"/>
    </row>
    <row r="521" spans="8:24">
      <c r="H521" s="17"/>
      <c r="I521" s="17"/>
      <c r="J521" s="17"/>
      <c r="W521" s="17"/>
      <c r="X521" s="17"/>
    </row>
    <row r="522" spans="8:24">
      <c r="H522" s="17"/>
      <c r="I522" s="17"/>
      <c r="J522" s="17"/>
      <c r="W522" s="17"/>
      <c r="X522" s="17"/>
    </row>
    <row r="523" spans="8:24">
      <c r="H523" s="17"/>
      <c r="I523" s="17"/>
      <c r="J523" s="17"/>
      <c r="W523" s="17"/>
      <c r="X523" s="17"/>
    </row>
    <row r="524" spans="8:24">
      <c r="H524" s="17"/>
      <c r="I524" s="17"/>
      <c r="J524" s="17"/>
      <c r="W524" s="17"/>
      <c r="X524" s="17"/>
    </row>
    <row r="525" spans="8:24">
      <c r="H525" s="17"/>
      <c r="I525" s="17"/>
      <c r="J525" s="17"/>
      <c r="W525" s="17"/>
      <c r="X525" s="17"/>
    </row>
    <row r="526" spans="8:24">
      <c r="H526" s="17"/>
      <c r="I526" s="17"/>
      <c r="J526" s="17"/>
      <c r="W526" s="17"/>
      <c r="X526" s="17"/>
    </row>
    <row r="527" spans="8:24">
      <c r="H527" s="17"/>
      <c r="I527" s="17"/>
      <c r="J527" s="17"/>
      <c r="W527" s="17"/>
      <c r="X527" s="17"/>
    </row>
    <row r="528" spans="8:24">
      <c r="H528" s="17"/>
      <c r="I528" s="17"/>
      <c r="J528" s="17"/>
      <c r="W528" s="17"/>
      <c r="X528" s="17"/>
    </row>
    <row r="529" spans="8:24">
      <c r="H529" s="17"/>
      <c r="I529" s="17"/>
      <c r="J529" s="17"/>
      <c r="W529" s="17"/>
      <c r="X529" s="17"/>
    </row>
    <row r="530" spans="8:24">
      <c r="H530" s="17"/>
      <c r="I530" s="17"/>
      <c r="J530" s="17"/>
      <c r="W530" s="17"/>
      <c r="X530" s="17"/>
    </row>
    <row r="531" spans="8:24">
      <c r="H531" s="17"/>
      <c r="I531" s="17"/>
      <c r="J531" s="17"/>
      <c r="W531" s="17"/>
      <c r="X531" s="17"/>
    </row>
    <row r="532" spans="8:24">
      <c r="H532" s="17"/>
      <c r="I532" s="17"/>
      <c r="J532" s="17"/>
      <c r="W532" s="17"/>
      <c r="X532" s="17"/>
    </row>
    <row r="533" spans="8:24">
      <c r="H533" s="17"/>
      <c r="I533" s="17"/>
      <c r="J533" s="17"/>
      <c r="W533" s="17"/>
      <c r="X533" s="17"/>
    </row>
    <row r="534" spans="8:24">
      <c r="H534" s="17"/>
      <c r="I534" s="17"/>
      <c r="J534" s="17"/>
      <c r="W534" s="17"/>
      <c r="X534" s="17"/>
    </row>
    <row r="535" spans="8:24">
      <c r="H535" s="17"/>
      <c r="I535" s="17"/>
      <c r="J535" s="17"/>
      <c r="W535" s="17"/>
      <c r="X535" s="17"/>
    </row>
    <row r="536" spans="8:24">
      <c r="H536" s="17"/>
      <c r="I536" s="17"/>
      <c r="J536" s="17"/>
      <c r="W536" s="17"/>
      <c r="X536" s="17"/>
    </row>
    <row r="537" spans="8:24">
      <c r="H537" s="17"/>
      <c r="I537" s="17"/>
      <c r="J537" s="17"/>
      <c r="W537" s="17"/>
      <c r="X537" s="17"/>
    </row>
    <row r="538" spans="8:24">
      <c r="H538" s="17"/>
      <c r="I538" s="17"/>
      <c r="J538" s="17"/>
      <c r="W538" s="17"/>
      <c r="X538" s="17"/>
    </row>
    <row r="539" spans="8:24">
      <c r="H539" s="17"/>
      <c r="I539" s="17"/>
      <c r="J539" s="17"/>
      <c r="W539" s="17"/>
      <c r="X539" s="17"/>
    </row>
    <row r="540" spans="8:24">
      <c r="H540" s="17"/>
      <c r="I540" s="17"/>
      <c r="J540" s="17"/>
      <c r="W540" s="17"/>
      <c r="X540" s="17"/>
    </row>
    <row r="541" spans="8:24">
      <c r="H541" s="17"/>
      <c r="I541" s="17"/>
      <c r="J541" s="17"/>
      <c r="W541" s="17"/>
      <c r="X541" s="17"/>
    </row>
    <row r="542" spans="8:24">
      <c r="H542" s="17"/>
      <c r="I542" s="17"/>
      <c r="J542" s="17"/>
      <c r="W542" s="17"/>
      <c r="X542" s="17"/>
    </row>
    <row r="543" spans="8:24">
      <c r="H543" s="17"/>
      <c r="I543" s="17"/>
      <c r="J543" s="17"/>
      <c r="W543" s="17"/>
      <c r="X543" s="17"/>
    </row>
    <row r="544" spans="8:24">
      <c r="H544" s="17"/>
      <c r="I544" s="17"/>
      <c r="J544" s="17"/>
      <c r="W544" s="17"/>
      <c r="X544" s="17"/>
    </row>
    <row r="545" spans="8:24">
      <c r="H545" s="17"/>
      <c r="I545" s="17"/>
      <c r="J545" s="17"/>
      <c r="W545" s="17"/>
      <c r="X545" s="17"/>
    </row>
    <row r="546" spans="8:24">
      <c r="H546" s="17"/>
      <c r="I546" s="17"/>
      <c r="J546" s="17"/>
      <c r="W546" s="17"/>
      <c r="X546" s="17"/>
    </row>
    <row r="547" spans="8:24">
      <c r="H547" s="17"/>
      <c r="I547" s="17"/>
      <c r="J547" s="17"/>
      <c r="W547" s="17"/>
      <c r="X547" s="17"/>
    </row>
    <row r="548" spans="8:24">
      <c r="H548" s="17"/>
      <c r="I548" s="17"/>
      <c r="J548" s="17"/>
      <c r="W548" s="17"/>
      <c r="X548" s="17"/>
    </row>
    <row r="549" spans="8:24">
      <c r="H549" s="17"/>
      <c r="I549" s="17"/>
      <c r="J549" s="17"/>
      <c r="W549" s="17"/>
      <c r="X549" s="17"/>
    </row>
    <row r="550" spans="8:24">
      <c r="H550" s="17"/>
      <c r="I550" s="17"/>
      <c r="J550" s="17"/>
      <c r="W550" s="17"/>
      <c r="X550" s="17"/>
    </row>
    <row r="551" spans="8:24">
      <c r="H551" s="17"/>
      <c r="I551" s="17"/>
      <c r="J551" s="17"/>
      <c r="W551" s="17"/>
      <c r="X551" s="17"/>
    </row>
    <row r="552" spans="8:24">
      <c r="H552" s="17"/>
      <c r="I552" s="17"/>
      <c r="J552" s="17"/>
      <c r="W552" s="17"/>
      <c r="X552" s="17"/>
    </row>
    <row r="553" spans="8:24">
      <c r="H553" s="17"/>
      <c r="I553" s="17"/>
      <c r="J553" s="17"/>
      <c r="W553" s="17"/>
      <c r="X553" s="17"/>
    </row>
    <row r="554" spans="8:24">
      <c r="H554" s="17"/>
      <c r="I554" s="17"/>
      <c r="J554" s="17"/>
      <c r="W554" s="17"/>
      <c r="X554" s="17"/>
    </row>
    <row r="555" spans="8:24">
      <c r="H555" s="17"/>
      <c r="I555" s="17"/>
      <c r="J555" s="17"/>
      <c r="W555" s="17"/>
      <c r="X555" s="17"/>
    </row>
    <row r="556" spans="8:24">
      <c r="H556" s="17"/>
      <c r="I556" s="17"/>
      <c r="J556" s="17"/>
      <c r="W556" s="17"/>
      <c r="X556" s="17"/>
    </row>
    <row r="557" spans="8:24">
      <c r="H557" s="17"/>
      <c r="I557" s="17"/>
      <c r="J557" s="17"/>
      <c r="W557" s="17"/>
      <c r="X557" s="17"/>
    </row>
    <row r="558" spans="8:24">
      <c r="H558" s="17"/>
      <c r="I558" s="17"/>
      <c r="J558" s="17"/>
      <c r="W558" s="17"/>
      <c r="X558" s="17"/>
    </row>
    <row r="559" spans="8:24">
      <c r="H559" s="17"/>
      <c r="I559" s="17"/>
      <c r="J559" s="17"/>
      <c r="W559" s="17"/>
      <c r="X559" s="17"/>
    </row>
    <row r="560" spans="8:24">
      <c r="H560" s="17"/>
      <c r="I560" s="17"/>
      <c r="J560" s="17"/>
      <c r="W560" s="17"/>
      <c r="X560" s="17"/>
    </row>
    <row r="561" spans="8:24">
      <c r="H561" s="17"/>
      <c r="I561" s="17"/>
      <c r="J561" s="17"/>
      <c r="W561" s="17"/>
      <c r="X561" s="17"/>
    </row>
    <row r="562" spans="8:24">
      <c r="H562" s="17"/>
      <c r="I562" s="17"/>
      <c r="J562" s="17"/>
      <c r="W562" s="17"/>
      <c r="X562" s="17"/>
    </row>
    <row r="563" spans="8:24">
      <c r="H563" s="17"/>
      <c r="I563" s="17"/>
      <c r="J563" s="17"/>
      <c r="W563" s="17"/>
      <c r="X563" s="17"/>
    </row>
    <row r="564" spans="8:24">
      <c r="H564" s="17"/>
      <c r="I564" s="17"/>
      <c r="J564" s="17"/>
      <c r="W564" s="17"/>
      <c r="X564" s="17"/>
    </row>
    <row r="565" spans="8:24">
      <c r="H565" s="17"/>
      <c r="I565" s="17"/>
      <c r="J565" s="17"/>
      <c r="W565" s="17"/>
      <c r="X565" s="17"/>
    </row>
    <row r="566" spans="8:24">
      <c r="H566" s="17"/>
      <c r="I566" s="17"/>
      <c r="J566" s="17"/>
      <c r="W566" s="17"/>
      <c r="X566" s="17"/>
    </row>
    <row r="567" spans="8:24">
      <c r="H567" s="17"/>
      <c r="I567" s="17"/>
      <c r="J567" s="17"/>
      <c r="W567" s="17"/>
      <c r="X567" s="17"/>
    </row>
    <row r="568" spans="8:24">
      <c r="H568" s="17"/>
      <c r="I568" s="17"/>
      <c r="J568" s="17"/>
      <c r="W568" s="17"/>
      <c r="X568" s="17"/>
    </row>
    <row r="569" spans="8:24">
      <c r="H569" s="17"/>
      <c r="I569" s="17"/>
      <c r="J569" s="17"/>
      <c r="W569" s="17"/>
      <c r="X569" s="17"/>
    </row>
    <row r="570" spans="8:24">
      <c r="H570" s="17"/>
      <c r="I570" s="17"/>
      <c r="J570" s="17"/>
      <c r="W570" s="17"/>
      <c r="X570" s="17"/>
    </row>
    <row r="571" spans="8:24">
      <c r="H571" s="17"/>
      <c r="I571" s="17"/>
      <c r="J571" s="17"/>
      <c r="W571" s="17"/>
      <c r="X571" s="17"/>
    </row>
    <row r="572" spans="8:24">
      <c r="H572" s="17"/>
      <c r="I572" s="17"/>
      <c r="J572" s="17"/>
      <c r="W572" s="17"/>
      <c r="X572" s="17"/>
    </row>
    <row r="573" spans="8:24">
      <c r="H573" s="17"/>
      <c r="I573" s="17"/>
      <c r="J573" s="17"/>
      <c r="W573" s="17"/>
      <c r="X573" s="17"/>
    </row>
    <row r="574" spans="8:24">
      <c r="H574" s="17"/>
      <c r="I574" s="17"/>
      <c r="J574" s="17"/>
      <c r="W574" s="17"/>
      <c r="X574" s="17"/>
    </row>
    <row r="575" spans="8:24">
      <c r="H575" s="17"/>
      <c r="I575" s="17"/>
      <c r="J575" s="17"/>
      <c r="W575" s="17"/>
      <c r="X575" s="17"/>
    </row>
    <row r="576" spans="8:24">
      <c r="H576" s="17"/>
      <c r="I576" s="17"/>
      <c r="J576" s="17"/>
      <c r="W576" s="17"/>
      <c r="X576" s="17"/>
    </row>
    <row r="577" spans="8:24">
      <c r="H577" s="17"/>
      <c r="I577" s="17"/>
      <c r="J577" s="17"/>
      <c r="W577" s="17"/>
      <c r="X577" s="17"/>
    </row>
    <row r="578" spans="8:24">
      <c r="H578" s="17"/>
      <c r="I578" s="17"/>
      <c r="J578" s="17"/>
      <c r="W578" s="17"/>
      <c r="X578" s="17"/>
    </row>
    <row r="579" spans="8:24">
      <c r="H579" s="17"/>
      <c r="I579" s="17"/>
      <c r="J579" s="17"/>
      <c r="W579" s="17"/>
      <c r="X579" s="17"/>
    </row>
    <row r="580" spans="8:24">
      <c r="H580" s="17"/>
      <c r="I580" s="17"/>
      <c r="J580" s="17"/>
      <c r="W580" s="17"/>
      <c r="X580" s="17"/>
    </row>
    <row r="581" spans="8:24">
      <c r="H581" s="17"/>
      <c r="I581" s="17"/>
      <c r="J581" s="17"/>
      <c r="W581" s="17"/>
      <c r="X581" s="17"/>
    </row>
    <row r="582" spans="8:24">
      <c r="H582" s="17"/>
      <c r="I582" s="17"/>
      <c r="J582" s="17"/>
      <c r="W582" s="17"/>
      <c r="X582" s="17"/>
    </row>
    <row r="583" spans="8:24">
      <c r="H583" s="17"/>
      <c r="I583" s="17"/>
      <c r="J583" s="17"/>
      <c r="W583" s="17"/>
      <c r="X583" s="17"/>
    </row>
    <row r="584" spans="8:24">
      <c r="H584" s="17"/>
      <c r="I584" s="17"/>
      <c r="J584" s="17"/>
      <c r="W584" s="17"/>
      <c r="X584" s="17"/>
    </row>
    <row r="585" spans="8:24">
      <c r="H585" s="17"/>
      <c r="I585" s="17"/>
      <c r="J585" s="17"/>
      <c r="W585" s="17"/>
      <c r="X585" s="17"/>
    </row>
    <row r="586" spans="8:24">
      <c r="H586" s="17"/>
      <c r="I586" s="17"/>
      <c r="J586" s="17"/>
      <c r="W586" s="17"/>
      <c r="X586" s="17"/>
    </row>
    <row r="587" spans="8:24">
      <c r="H587" s="17"/>
      <c r="I587" s="17"/>
      <c r="J587" s="17"/>
      <c r="W587" s="17"/>
      <c r="X587" s="17"/>
    </row>
    <row r="588" spans="8:24">
      <c r="H588" s="17"/>
      <c r="I588" s="17"/>
      <c r="J588" s="17"/>
      <c r="W588" s="17"/>
      <c r="X588" s="17"/>
    </row>
    <row r="589" spans="8:24">
      <c r="H589" s="17"/>
      <c r="I589" s="17"/>
      <c r="J589" s="17"/>
      <c r="W589" s="17"/>
      <c r="X589" s="17"/>
    </row>
    <row r="590" spans="8:24">
      <c r="H590" s="17"/>
      <c r="I590" s="17"/>
      <c r="J590" s="17"/>
      <c r="W590" s="17"/>
      <c r="X590" s="17"/>
    </row>
    <row r="591" spans="8:24">
      <c r="H591" s="17"/>
      <c r="I591" s="17"/>
      <c r="J591" s="17"/>
      <c r="W591" s="17"/>
      <c r="X591" s="17"/>
    </row>
    <row r="592" spans="8:24">
      <c r="H592" s="17"/>
      <c r="I592" s="17"/>
      <c r="J592" s="17"/>
      <c r="W592" s="17"/>
      <c r="X592" s="17"/>
    </row>
    <row r="593" spans="8:24">
      <c r="H593" s="17"/>
      <c r="I593" s="17"/>
      <c r="J593" s="17"/>
      <c r="W593" s="17"/>
      <c r="X593" s="17"/>
    </row>
    <row r="594" spans="8:24">
      <c r="H594" s="17"/>
      <c r="I594" s="17"/>
      <c r="J594" s="17"/>
      <c r="W594" s="17"/>
      <c r="X594" s="17"/>
    </row>
    <row r="595" spans="8:24">
      <c r="H595" s="17"/>
      <c r="I595" s="17"/>
      <c r="J595" s="17"/>
      <c r="W595" s="17"/>
      <c r="X595" s="17"/>
    </row>
    <row r="596" spans="8:24">
      <c r="H596" s="17"/>
      <c r="I596" s="17"/>
      <c r="J596" s="17"/>
      <c r="W596" s="17"/>
      <c r="X596" s="17"/>
    </row>
    <row r="597" spans="8:24">
      <c r="H597" s="17"/>
      <c r="I597" s="17"/>
      <c r="J597" s="17"/>
      <c r="W597" s="17"/>
      <c r="X597" s="17"/>
    </row>
    <row r="598" spans="8:24">
      <c r="H598" s="17"/>
      <c r="I598" s="17"/>
      <c r="J598" s="17"/>
      <c r="W598" s="17"/>
      <c r="X598" s="17"/>
    </row>
    <row r="599" spans="8:24">
      <c r="H599" s="17"/>
      <c r="I599" s="17"/>
      <c r="J599" s="17"/>
      <c r="W599" s="17"/>
      <c r="X599" s="17"/>
    </row>
    <row r="600" spans="8:24">
      <c r="H600" s="17"/>
      <c r="I600" s="17"/>
      <c r="J600" s="17"/>
      <c r="W600" s="17"/>
      <c r="X600" s="17"/>
    </row>
    <row r="601" spans="8:24">
      <c r="H601" s="17"/>
      <c r="I601" s="17"/>
      <c r="J601" s="17"/>
      <c r="W601" s="17"/>
      <c r="X601" s="17"/>
    </row>
    <row r="602" spans="8:24">
      <c r="H602" s="17"/>
      <c r="I602" s="17"/>
      <c r="J602" s="17"/>
      <c r="W602" s="17"/>
      <c r="X602" s="17"/>
    </row>
    <row r="603" spans="8:24">
      <c r="H603" s="17"/>
      <c r="I603" s="17"/>
      <c r="J603" s="17"/>
      <c r="W603" s="17"/>
      <c r="X603" s="17"/>
    </row>
    <row r="604" spans="8:24">
      <c r="H604" s="17"/>
      <c r="I604" s="17"/>
      <c r="J604" s="17"/>
      <c r="W604" s="17"/>
      <c r="X604" s="17"/>
    </row>
    <row r="605" spans="8:24">
      <c r="H605" s="17"/>
      <c r="I605" s="17"/>
      <c r="J605" s="17"/>
      <c r="W605" s="17"/>
      <c r="X605" s="17"/>
    </row>
    <row r="606" spans="8:24">
      <c r="H606" s="17"/>
      <c r="I606" s="17"/>
      <c r="J606" s="17"/>
      <c r="W606" s="17"/>
      <c r="X606" s="17"/>
    </row>
    <row r="607" spans="8:24">
      <c r="H607" s="17"/>
      <c r="I607" s="17"/>
      <c r="J607" s="17"/>
      <c r="W607" s="17"/>
      <c r="X607" s="17"/>
    </row>
    <row r="608" spans="8:24">
      <c r="H608" s="17"/>
      <c r="I608" s="17"/>
      <c r="J608" s="17"/>
      <c r="W608" s="17"/>
      <c r="X608" s="17"/>
    </row>
    <row r="609" spans="8:24">
      <c r="H609" s="17"/>
      <c r="I609" s="17"/>
      <c r="J609" s="17"/>
      <c r="W609" s="17"/>
      <c r="X609" s="17"/>
    </row>
    <row r="610" spans="8:24">
      <c r="H610" s="17"/>
      <c r="I610" s="17"/>
      <c r="J610" s="17"/>
      <c r="W610" s="17"/>
      <c r="X610" s="17"/>
    </row>
    <row r="611" spans="8:24">
      <c r="H611" s="17"/>
      <c r="I611" s="17"/>
      <c r="J611" s="17"/>
      <c r="W611" s="17"/>
      <c r="X611" s="17"/>
    </row>
    <row r="612" spans="8:24">
      <c r="H612" s="17"/>
      <c r="I612" s="17"/>
      <c r="J612" s="17"/>
      <c r="W612" s="17"/>
      <c r="X612" s="17"/>
    </row>
    <row r="613" spans="8:24">
      <c r="H613" s="17"/>
      <c r="I613" s="17"/>
      <c r="J613" s="17"/>
      <c r="W613" s="17"/>
      <c r="X613" s="17"/>
    </row>
    <row r="614" spans="8:24">
      <c r="H614" s="17"/>
      <c r="I614" s="17"/>
      <c r="J614" s="17"/>
      <c r="W614" s="17"/>
      <c r="X614" s="17"/>
    </row>
    <row r="615" spans="8:24">
      <c r="H615" s="17"/>
      <c r="I615" s="17"/>
      <c r="J615" s="17"/>
      <c r="W615" s="17"/>
      <c r="X615" s="17"/>
    </row>
    <row r="616" spans="8:24">
      <c r="H616" s="17"/>
      <c r="I616" s="17"/>
      <c r="J616" s="17"/>
      <c r="W616" s="17"/>
      <c r="X616" s="17"/>
    </row>
    <row r="617" spans="8:24">
      <c r="H617" s="17"/>
      <c r="I617" s="17"/>
      <c r="J617" s="17"/>
      <c r="W617" s="17"/>
      <c r="X617" s="17"/>
    </row>
    <row r="618" spans="8:24">
      <c r="H618" s="17"/>
      <c r="I618" s="17"/>
      <c r="J618" s="17"/>
      <c r="W618" s="17"/>
      <c r="X618" s="17"/>
    </row>
    <row r="619" spans="8:24">
      <c r="H619" s="17"/>
      <c r="I619" s="17"/>
      <c r="J619" s="17"/>
      <c r="W619" s="17"/>
      <c r="X619" s="17"/>
    </row>
    <row r="620" spans="8:24">
      <c r="H620" s="17"/>
      <c r="I620" s="17"/>
      <c r="J620" s="17"/>
      <c r="W620" s="17"/>
      <c r="X620" s="17"/>
    </row>
    <row r="621" spans="8:24">
      <c r="H621" s="17"/>
      <c r="I621" s="17"/>
      <c r="J621" s="17"/>
      <c r="W621" s="17"/>
      <c r="X621" s="17"/>
    </row>
    <row r="622" spans="8:24">
      <c r="H622" s="17"/>
      <c r="I622" s="17"/>
      <c r="J622" s="17"/>
      <c r="W622" s="17"/>
      <c r="X622" s="17"/>
    </row>
    <row r="623" spans="8:24">
      <c r="H623" s="17"/>
      <c r="I623" s="17"/>
      <c r="J623" s="17"/>
      <c r="W623" s="17"/>
      <c r="X623" s="17"/>
    </row>
    <row r="624" spans="8:24">
      <c r="H624" s="17"/>
      <c r="I624" s="17"/>
      <c r="J624" s="17"/>
      <c r="W624" s="17"/>
      <c r="X624" s="17"/>
    </row>
    <row r="625" spans="8:24">
      <c r="H625" s="17"/>
      <c r="I625" s="17"/>
      <c r="J625" s="17"/>
      <c r="W625" s="17"/>
      <c r="X625" s="17"/>
    </row>
    <row r="626" spans="8:24">
      <c r="H626" s="17"/>
      <c r="I626" s="17"/>
      <c r="J626" s="17"/>
      <c r="W626" s="17"/>
      <c r="X626" s="17"/>
    </row>
    <row r="627" spans="8:24">
      <c r="H627" s="17"/>
      <c r="I627" s="17"/>
      <c r="J627" s="17"/>
      <c r="W627" s="17"/>
      <c r="X627" s="17"/>
    </row>
    <row r="628" spans="8:24">
      <c r="H628" s="17"/>
      <c r="I628" s="17"/>
      <c r="J628" s="17"/>
      <c r="W628" s="17"/>
      <c r="X628" s="17"/>
    </row>
    <row r="629" spans="8:24">
      <c r="H629" s="17"/>
      <c r="I629" s="17"/>
      <c r="J629" s="17"/>
      <c r="W629" s="17"/>
      <c r="X629" s="17"/>
    </row>
    <row r="630" spans="8:24">
      <c r="H630" s="17"/>
      <c r="I630" s="17"/>
      <c r="J630" s="17"/>
      <c r="W630" s="17"/>
      <c r="X630" s="17"/>
    </row>
    <row r="631" spans="8:24">
      <c r="H631" s="17"/>
      <c r="I631" s="17"/>
      <c r="J631" s="17"/>
      <c r="W631" s="17"/>
      <c r="X631" s="17"/>
    </row>
    <row r="632" spans="8:24">
      <c r="H632" s="17"/>
      <c r="I632" s="17"/>
      <c r="J632" s="17"/>
      <c r="W632" s="17"/>
      <c r="X632" s="17"/>
    </row>
    <row r="633" spans="8:24">
      <c r="H633" s="17"/>
      <c r="I633" s="17"/>
      <c r="J633" s="17"/>
      <c r="W633" s="17"/>
      <c r="X633" s="17"/>
    </row>
    <row r="634" spans="8:24">
      <c r="H634" s="17"/>
      <c r="I634" s="17"/>
      <c r="J634" s="17"/>
      <c r="W634" s="17"/>
      <c r="X634" s="17"/>
    </row>
    <row r="635" spans="8:24">
      <c r="H635" s="17"/>
      <c r="I635" s="17"/>
      <c r="J635" s="17"/>
      <c r="W635" s="17"/>
      <c r="X635" s="17"/>
    </row>
    <row r="636" spans="8:24">
      <c r="H636" s="17"/>
      <c r="I636" s="17"/>
      <c r="J636" s="17"/>
      <c r="W636" s="17"/>
      <c r="X636" s="17"/>
    </row>
    <row r="637" spans="8:24">
      <c r="H637" s="17"/>
      <c r="I637" s="17"/>
      <c r="J637" s="17"/>
      <c r="W637" s="17"/>
      <c r="X637" s="17"/>
    </row>
    <row r="638" spans="8:24">
      <c r="H638" s="17"/>
      <c r="I638" s="17"/>
      <c r="J638" s="17"/>
      <c r="W638" s="17"/>
      <c r="X638" s="17"/>
    </row>
    <row r="639" spans="8:24">
      <c r="H639" s="17"/>
      <c r="I639" s="17"/>
      <c r="J639" s="17"/>
      <c r="W639" s="17"/>
      <c r="X639" s="17"/>
    </row>
    <row r="640" spans="8:24">
      <c r="H640" s="17"/>
      <c r="I640" s="17"/>
      <c r="J640" s="17"/>
      <c r="W640" s="17"/>
      <c r="X640" s="17"/>
    </row>
    <row r="641" spans="8:24">
      <c r="H641" s="17"/>
      <c r="I641" s="17"/>
      <c r="J641" s="17"/>
      <c r="W641" s="17"/>
      <c r="X641" s="17"/>
    </row>
    <row r="642" spans="8:24">
      <c r="H642" s="17"/>
      <c r="I642" s="17"/>
      <c r="J642" s="17"/>
      <c r="W642" s="17"/>
      <c r="X642" s="17"/>
    </row>
    <row r="643" spans="8:24">
      <c r="H643" s="17"/>
      <c r="I643" s="17"/>
      <c r="J643" s="17"/>
      <c r="W643" s="17"/>
      <c r="X643" s="17"/>
    </row>
    <row r="644" spans="8:24">
      <c r="H644" s="17"/>
      <c r="I644" s="17"/>
      <c r="J644" s="17"/>
      <c r="W644" s="17"/>
      <c r="X644" s="17"/>
    </row>
    <row r="645" spans="8:24">
      <c r="H645" s="17"/>
      <c r="I645" s="17"/>
      <c r="J645" s="17"/>
      <c r="W645" s="17"/>
      <c r="X645" s="17"/>
    </row>
    <row r="646" spans="8:24">
      <c r="H646" s="17"/>
      <c r="I646" s="17"/>
      <c r="J646" s="17"/>
      <c r="W646" s="17"/>
      <c r="X646" s="17"/>
    </row>
    <row r="647" spans="8:24">
      <c r="H647" s="17"/>
      <c r="I647" s="17"/>
      <c r="J647" s="17"/>
      <c r="W647" s="17"/>
      <c r="X647" s="17"/>
    </row>
    <row r="648" spans="8:24">
      <c r="H648" s="17"/>
      <c r="I648" s="17"/>
      <c r="J648" s="17"/>
      <c r="W648" s="17"/>
      <c r="X648" s="17"/>
    </row>
    <row r="649" spans="8:24">
      <c r="H649" s="17"/>
      <c r="I649" s="17"/>
      <c r="J649" s="17"/>
      <c r="W649" s="17"/>
      <c r="X649" s="17"/>
    </row>
    <row r="650" spans="8:24">
      <c r="H650" s="17"/>
      <c r="I650" s="17"/>
      <c r="J650" s="17"/>
      <c r="W650" s="17"/>
      <c r="X650" s="17"/>
    </row>
    <row r="651" spans="8:24">
      <c r="H651" s="17"/>
      <c r="I651" s="17"/>
      <c r="J651" s="17"/>
      <c r="W651" s="17"/>
      <c r="X651" s="17"/>
    </row>
    <row r="652" spans="8:24">
      <c r="H652" s="17"/>
      <c r="I652" s="17"/>
      <c r="J652" s="17"/>
      <c r="W652" s="17"/>
      <c r="X652" s="17"/>
    </row>
    <row r="653" spans="8:24">
      <c r="H653" s="17"/>
      <c r="I653" s="17"/>
      <c r="J653" s="17"/>
      <c r="W653" s="17"/>
      <c r="X653" s="17"/>
    </row>
    <row r="654" spans="8:24">
      <c r="H654" s="17"/>
      <c r="I654" s="17"/>
      <c r="J654" s="17"/>
      <c r="W654" s="17"/>
      <c r="X654" s="17"/>
    </row>
    <row r="655" spans="8:24">
      <c r="H655" s="17"/>
      <c r="I655" s="17"/>
      <c r="J655" s="17"/>
      <c r="W655" s="17"/>
      <c r="X655" s="17"/>
    </row>
    <row r="656" spans="8:24">
      <c r="H656" s="17"/>
      <c r="I656" s="17"/>
      <c r="J656" s="17"/>
      <c r="W656" s="17"/>
      <c r="X656" s="17"/>
    </row>
    <row r="657" spans="8:24">
      <c r="H657" s="17"/>
      <c r="I657" s="17"/>
      <c r="J657" s="17"/>
      <c r="W657" s="17"/>
      <c r="X657" s="17"/>
    </row>
    <row r="658" spans="8:24">
      <c r="H658" s="17"/>
      <c r="I658" s="17"/>
      <c r="J658" s="17"/>
      <c r="W658" s="17"/>
      <c r="X658" s="17"/>
    </row>
    <row r="659" spans="8:24">
      <c r="H659" s="17"/>
      <c r="I659" s="17"/>
      <c r="J659" s="17"/>
      <c r="W659" s="17"/>
      <c r="X659" s="17"/>
    </row>
    <row r="660" spans="8:24">
      <c r="H660" s="17"/>
      <c r="I660" s="17"/>
      <c r="J660" s="17"/>
      <c r="W660" s="17"/>
      <c r="X660" s="17"/>
    </row>
    <row r="661" spans="8:24">
      <c r="H661" s="17"/>
      <c r="I661" s="17"/>
      <c r="J661" s="17"/>
      <c r="W661" s="17"/>
      <c r="X661" s="17"/>
    </row>
    <row r="662" spans="8:24">
      <c r="H662" s="17"/>
      <c r="I662" s="17"/>
      <c r="J662" s="17"/>
      <c r="W662" s="17"/>
      <c r="X662" s="17"/>
    </row>
    <row r="663" spans="8:24">
      <c r="H663" s="17"/>
      <c r="I663" s="17"/>
      <c r="J663" s="17"/>
      <c r="W663" s="17"/>
      <c r="X663" s="17"/>
    </row>
    <row r="664" spans="8:24">
      <c r="H664" s="17"/>
      <c r="I664" s="17"/>
      <c r="J664" s="17"/>
      <c r="W664" s="17"/>
      <c r="X664" s="17"/>
    </row>
    <row r="665" spans="8:24">
      <c r="H665" s="17"/>
      <c r="I665" s="17"/>
      <c r="J665" s="17"/>
      <c r="W665" s="17"/>
      <c r="X665" s="17"/>
    </row>
    <row r="666" spans="8:24">
      <c r="H666" s="17"/>
      <c r="I666" s="17"/>
      <c r="J666" s="17"/>
      <c r="W666" s="17"/>
      <c r="X666" s="17"/>
    </row>
    <row r="667" spans="8:24">
      <c r="H667" s="17"/>
      <c r="I667" s="17"/>
      <c r="J667" s="17"/>
      <c r="W667" s="17"/>
      <c r="X667" s="17"/>
    </row>
    <row r="668" spans="8:24">
      <c r="H668" s="17"/>
      <c r="I668" s="17"/>
      <c r="J668" s="17"/>
      <c r="W668" s="17"/>
      <c r="X668" s="17"/>
    </row>
    <row r="669" spans="8:24">
      <c r="H669" s="17"/>
      <c r="I669" s="17"/>
      <c r="J669" s="17"/>
      <c r="W669" s="17"/>
      <c r="X669" s="17"/>
    </row>
    <row r="670" spans="8:24">
      <c r="H670" s="17"/>
      <c r="I670" s="17"/>
      <c r="J670" s="17"/>
      <c r="W670" s="17"/>
      <c r="X670" s="17"/>
    </row>
    <row r="671" spans="8:24">
      <c r="H671" s="17"/>
      <c r="I671" s="17"/>
      <c r="J671" s="17"/>
      <c r="W671" s="17"/>
      <c r="X671" s="17"/>
    </row>
    <row r="672" spans="8:24">
      <c r="H672" s="17"/>
      <c r="I672" s="17"/>
      <c r="J672" s="17"/>
      <c r="W672" s="17"/>
      <c r="X672" s="17"/>
    </row>
    <row r="673" spans="8:24">
      <c r="H673" s="17"/>
      <c r="I673" s="17"/>
      <c r="J673" s="17"/>
      <c r="W673" s="17"/>
      <c r="X673" s="17"/>
    </row>
    <row r="674" spans="8:24">
      <c r="H674" s="17"/>
      <c r="I674" s="17"/>
      <c r="J674" s="17"/>
      <c r="W674" s="17"/>
      <c r="X674" s="17"/>
    </row>
    <row r="675" spans="8:24">
      <c r="H675" s="17"/>
      <c r="I675" s="17"/>
      <c r="J675" s="17"/>
      <c r="W675" s="17"/>
      <c r="X675" s="17"/>
    </row>
    <row r="676" spans="8:24">
      <c r="H676" s="17"/>
      <c r="I676" s="17"/>
      <c r="J676" s="17"/>
      <c r="W676" s="17"/>
      <c r="X676" s="17"/>
    </row>
    <row r="677" spans="8:24">
      <c r="H677" s="17"/>
      <c r="I677" s="17"/>
      <c r="J677" s="17"/>
      <c r="W677" s="17"/>
      <c r="X677" s="17"/>
    </row>
    <row r="678" spans="8:24">
      <c r="H678" s="17"/>
      <c r="I678" s="17"/>
      <c r="J678" s="17"/>
      <c r="W678" s="17"/>
      <c r="X678" s="17"/>
    </row>
    <row r="679" spans="8:24">
      <c r="H679" s="17"/>
      <c r="I679" s="17"/>
      <c r="J679" s="17"/>
      <c r="W679" s="17"/>
      <c r="X679" s="17"/>
    </row>
    <row r="680" spans="8:24">
      <c r="H680" s="17"/>
      <c r="I680" s="17"/>
      <c r="J680" s="17"/>
      <c r="W680" s="17"/>
      <c r="X680" s="17"/>
    </row>
    <row r="681" spans="8:24">
      <c r="H681" s="17"/>
      <c r="I681" s="17"/>
      <c r="J681" s="17"/>
      <c r="W681" s="17"/>
      <c r="X681" s="17"/>
    </row>
    <row r="682" spans="8:24">
      <c r="H682" s="17"/>
      <c r="I682" s="17"/>
      <c r="J682" s="17"/>
      <c r="W682" s="17"/>
      <c r="X682" s="17"/>
    </row>
    <row r="683" spans="8:24">
      <c r="H683" s="17"/>
      <c r="I683" s="17"/>
      <c r="J683" s="17"/>
      <c r="W683" s="17"/>
      <c r="X683" s="17"/>
    </row>
    <row r="684" spans="8:24">
      <c r="H684" s="17"/>
      <c r="I684" s="17"/>
      <c r="J684" s="17"/>
      <c r="W684" s="17"/>
      <c r="X684" s="17"/>
    </row>
    <row r="685" spans="8:24">
      <c r="H685" s="17"/>
      <c r="I685" s="17"/>
      <c r="J685" s="17"/>
      <c r="W685" s="17"/>
      <c r="X685" s="17"/>
    </row>
    <row r="686" spans="8:24">
      <c r="H686" s="17"/>
      <c r="I686" s="17"/>
      <c r="J686" s="17"/>
      <c r="W686" s="17"/>
      <c r="X686" s="17"/>
    </row>
    <row r="687" spans="8:24">
      <c r="H687" s="17"/>
      <c r="I687" s="17"/>
      <c r="J687" s="17"/>
      <c r="W687" s="17"/>
      <c r="X687" s="17"/>
    </row>
    <row r="688" spans="8:24">
      <c r="H688" s="17"/>
      <c r="I688" s="17"/>
      <c r="J688" s="17"/>
      <c r="W688" s="17"/>
      <c r="X688" s="17"/>
    </row>
    <row r="689" spans="8:24">
      <c r="H689" s="17"/>
      <c r="I689" s="17"/>
      <c r="J689" s="17"/>
      <c r="W689" s="17"/>
      <c r="X689" s="17"/>
    </row>
    <row r="690" spans="8:24">
      <c r="H690" s="17"/>
      <c r="I690" s="17"/>
      <c r="J690" s="17"/>
      <c r="W690" s="17"/>
      <c r="X690" s="17"/>
    </row>
    <row r="691" spans="8:24">
      <c r="H691" s="17"/>
      <c r="I691" s="17"/>
      <c r="J691" s="17"/>
      <c r="W691" s="17"/>
      <c r="X691" s="17"/>
    </row>
    <row r="692" spans="8:24">
      <c r="H692" s="17"/>
      <c r="I692" s="17"/>
      <c r="J692" s="17"/>
      <c r="W692" s="17"/>
      <c r="X692" s="17"/>
    </row>
    <row r="693" spans="8:24">
      <c r="H693" s="17"/>
      <c r="I693" s="17"/>
      <c r="J693" s="17"/>
      <c r="W693" s="17"/>
      <c r="X693" s="17"/>
    </row>
    <row r="694" spans="8:24">
      <c r="H694" s="17"/>
      <c r="I694" s="17"/>
      <c r="J694" s="17"/>
      <c r="W694" s="17"/>
      <c r="X694" s="17"/>
    </row>
    <row r="695" spans="8:24">
      <c r="H695" s="17"/>
      <c r="I695" s="17"/>
      <c r="J695" s="17"/>
      <c r="W695" s="17"/>
      <c r="X695" s="17"/>
    </row>
    <row r="696" spans="8:24">
      <c r="H696" s="17"/>
      <c r="I696" s="17"/>
      <c r="J696" s="17"/>
      <c r="W696" s="17"/>
      <c r="X696" s="17"/>
    </row>
    <row r="697" spans="8:24">
      <c r="H697" s="17"/>
      <c r="I697" s="17"/>
      <c r="J697" s="17"/>
      <c r="W697" s="17"/>
      <c r="X697" s="17"/>
    </row>
    <row r="698" spans="8:24">
      <c r="H698" s="17"/>
      <c r="I698" s="17"/>
      <c r="J698" s="17"/>
      <c r="W698" s="17"/>
      <c r="X698" s="17"/>
    </row>
    <row r="699" spans="8:24">
      <c r="H699" s="17"/>
      <c r="I699" s="17"/>
      <c r="J699" s="17"/>
      <c r="W699" s="17"/>
      <c r="X699" s="17"/>
    </row>
    <row r="700" spans="8:24">
      <c r="H700" s="17"/>
      <c r="I700" s="17"/>
      <c r="J700" s="17"/>
      <c r="W700" s="17"/>
      <c r="X700" s="17"/>
    </row>
    <row r="701" spans="8:24">
      <c r="H701" s="17"/>
      <c r="I701" s="17"/>
      <c r="J701" s="17"/>
      <c r="W701" s="17"/>
      <c r="X701" s="17"/>
    </row>
    <row r="702" spans="8:24">
      <c r="H702" s="17"/>
      <c r="I702" s="17"/>
      <c r="J702" s="17"/>
      <c r="W702" s="17"/>
      <c r="X702" s="17"/>
    </row>
    <row r="703" spans="8:24">
      <c r="H703" s="17"/>
      <c r="I703" s="17"/>
      <c r="J703" s="17"/>
      <c r="W703" s="17"/>
      <c r="X703" s="17"/>
    </row>
    <row r="704" spans="8:24">
      <c r="H704" s="17"/>
      <c r="I704" s="17"/>
      <c r="J704" s="17"/>
      <c r="W704" s="17"/>
      <c r="X704" s="17"/>
    </row>
    <row r="705" spans="8:24">
      <c r="H705" s="17"/>
      <c r="I705" s="17"/>
      <c r="J705" s="17"/>
      <c r="W705" s="17"/>
      <c r="X705" s="17"/>
    </row>
    <row r="706" spans="8:24">
      <c r="H706" s="17"/>
      <c r="I706" s="17"/>
      <c r="J706" s="17"/>
      <c r="W706" s="17"/>
      <c r="X706" s="17"/>
    </row>
    <row r="707" spans="8:24">
      <c r="H707" s="17"/>
      <c r="I707" s="17"/>
      <c r="J707" s="17"/>
      <c r="W707" s="17"/>
      <c r="X707" s="17"/>
    </row>
    <row r="708" spans="8:24">
      <c r="H708" s="17"/>
      <c r="I708" s="17"/>
      <c r="J708" s="17"/>
      <c r="W708" s="17"/>
      <c r="X708" s="17"/>
    </row>
    <row r="709" spans="8:24">
      <c r="H709" s="17"/>
      <c r="I709" s="17"/>
      <c r="J709" s="17"/>
      <c r="W709" s="17"/>
      <c r="X709" s="17"/>
    </row>
    <row r="710" spans="8:24">
      <c r="H710" s="17"/>
      <c r="I710" s="17"/>
      <c r="J710" s="17"/>
      <c r="W710" s="17"/>
      <c r="X710" s="17"/>
    </row>
    <row r="711" spans="8:24">
      <c r="H711" s="17"/>
      <c r="I711" s="17"/>
      <c r="J711" s="17"/>
      <c r="W711" s="17"/>
      <c r="X711" s="17"/>
    </row>
    <row r="712" spans="8:24">
      <c r="H712" s="17"/>
      <c r="I712" s="17"/>
      <c r="J712" s="17"/>
      <c r="W712" s="17"/>
      <c r="X712" s="17"/>
    </row>
    <row r="713" spans="8:24">
      <c r="H713" s="17"/>
      <c r="I713" s="17"/>
      <c r="J713" s="17"/>
      <c r="W713" s="17"/>
      <c r="X713" s="17"/>
    </row>
    <row r="714" spans="8:24">
      <c r="H714" s="17"/>
      <c r="I714" s="17"/>
      <c r="J714" s="17"/>
      <c r="W714" s="17"/>
      <c r="X714" s="17"/>
    </row>
    <row r="715" spans="8:24">
      <c r="H715" s="17"/>
      <c r="I715" s="17"/>
      <c r="J715" s="17"/>
      <c r="W715" s="17"/>
      <c r="X715" s="17"/>
    </row>
    <row r="716" spans="8:24">
      <c r="H716" s="17"/>
      <c r="I716" s="17"/>
      <c r="J716" s="17"/>
      <c r="W716" s="17"/>
      <c r="X716" s="17"/>
    </row>
    <row r="717" spans="8:24">
      <c r="H717" s="17"/>
      <c r="I717" s="17"/>
      <c r="J717" s="17"/>
      <c r="W717" s="17"/>
      <c r="X717" s="17"/>
    </row>
    <row r="718" spans="8:24">
      <c r="H718" s="17"/>
      <c r="I718" s="17"/>
      <c r="J718" s="17"/>
      <c r="W718" s="17"/>
      <c r="X718" s="17"/>
    </row>
    <row r="719" spans="8:24">
      <c r="H719" s="17"/>
      <c r="I719" s="17"/>
      <c r="J719" s="17"/>
      <c r="W719" s="17"/>
      <c r="X719" s="17"/>
    </row>
    <row r="720" spans="8:24">
      <c r="H720" s="17"/>
      <c r="I720" s="17"/>
      <c r="J720" s="17"/>
      <c r="W720" s="17"/>
      <c r="X720" s="17"/>
    </row>
    <row r="721" spans="8:24">
      <c r="H721" s="17"/>
      <c r="I721" s="17"/>
      <c r="J721" s="17"/>
      <c r="W721" s="17"/>
      <c r="X721" s="17"/>
    </row>
    <row r="722" spans="8:24">
      <c r="H722" s="17"/>
      <c r="I722" s="17"/>
      <c r="J722" s="17"/>
      <c r="W722" s="17"/>
      <c r="X722" s="17"/>
    </row>
    <row r="723" spans="8:24">
      <c r="H723" s="17"/>
      <c r="I723" s="17"/>
      <c r="J723" s="17"/>
      <c r="W723" s="17"/>
      <c r="X723" s="17"/>
    </row>
    <row r="724" spans="8:24">
      <c r="H724" s="17"/>
      <c r="I724" s="17"/>
      <c r="J724" s="17"/>
      <c r="W724" s="17"/>
      <c r="X724" s="17"/>
    </row>
    <row r="725" spans="8:24">
      <c r="H725" s="17"/>
      <c r="I725" s="17"/>
      <c r="J725" s="17"/>
      <c r="W725" s="17"/>
      <c r="X725" s="17"/>
    </row>
    <row r="726" spans="8:24">
      <c r="H726" s="17"/>
      <c r="I726" s="17"/>
      <c r="J726" s="17"/>
      <c r="W726" s="17"/>
      <c r="X726" s="17"/>
    </row>
    <row r="727" spans="8:24">
      <c r="H727" s="17"/>
      <c r="I727" s="17"/>
      <c r="J727" s="17"/>
      <c r="W727" s="17"/>
      <c r="X727" s="17"/>
    </row>
    <row r="728" spans="8:24">
      <c r="H728" s="17"/>
      <c r="I728" s="17"/>
      <c r="J728" s="17"/>
      <c r="W728" s="17"/>
      <c r="X728" s="17"/>
    </row>
    <row r="729" spans="8:24">
      <c r="H729" s="17"/>
      <c r="I729" s="17"/>
      <c r="J729" s="17"/>
      <c r="W729" s="17"/>
      <c r="X729" s="17"/>
    </row>
    <row r="730" spans="8:24">
      <c r="H730" s="17"/>
      <c r="I730" s="17"/>
      <c r="J730" s="17"/>
      <c r="W730" s="17"/>
      <c r="X730" s="17"/>
    </row>
    <row r="731" spans="8:24">
      <c r="H731" s="17"/>
      <c r="I731" s="17"/>
      <c r="J731" s="17"/>
      <c r="W731" s="17"/>
      <c r="X731" s="17"/>
    </row>
    <row r="732" spans="8:24">
      <c r="H732" s="17"/>
      <c r="I732" s="17"/>
      <c r="J732" s="17"/>
      <c r="W732" s="17"/>
      <c r="X732" s="17"/>
    </row>
    <row r="733" spans="8:24">
      <c r="H733" s="17"/>
      <c r="I733" s="17"/>
      <c r="J733" s="17"/>
      <c r="W733" s="17"/>
      <c r="X733" s="17"/>
    </row>
    <row r="734" spans="8:24">
      <c r="H734" s="17"/>
      <c r="I734" s="17"/>
      <c r="J734" s="17"/>
      <c r="W734" s="17"/>
      <c r="X734" s="17"/>
    </row>
    <row r="735" spans="8:24">
      <c r="H735" s="17"/>
      <c r="I735" s="17"/>
      <c r="J735" s="17"/>
      <c r="W735" s="17"/>
      <c r="X735" s="17"/>
    </row>
    <row r="736" spans="8:24">
      <c r="H736" s="17"/>
      <c r="I736" s="17"/>
      <c r="J736" s="17"/>
      <c r="W736" s="17"/>
      <c r="X736" s="17"/>
    </row>
    <row r="737" spans="8:24">
      <c r="H737" s="17"/>
      <c r="I737" s="17"/>
      <c r="J737" s="17"/>
      <c r="W737" s="17"/>
      <c r="X737" s="17"/>
    </row>
    <row r="738" spans="8:24">
      <c r="H738" s="17"/>
      <c r="I738" s="17"/>
      <c r="J738" s="17"/>
      <c r="W738" s="17"/>
      <c r="X738" s="17"/>
    </row>
    <row r="739" spans="8:24">
      <c r="H739" s="17"/>
      <c r="I739" s="17"/>
      <c r="J739" s="17"/>
      <c r="W739" s="17"/>
      <c r="X739" s="17"/>
    </row>
    <row r="740" spans="8:24">
      <c r="H740" s="17"/>
      <c r="I740" s="17"/>
      <c r="J740" s="17"/>
      <c r="W740" s="17"/>
      <c r="X740" s="17"/>
    </row>
    <row r="741" spans="8:24">
      <c r="H741" s="17"/>
      <c r="I741" s="17"/>
      <c r="J741" s="17"/>
      <c r="W741" s="17"/>
      <c r="X741" s="17"/>
    </row>
    <row r="742" spans="8:24">
      <c r="H742" s="17"/>
      <c r="I742" s="17"/>
      <c r="J742" s="17"/>
      <c r="W742" s="17"/>
      <c r="X742" s="17"/>
    </row>
    <row r="743" spans="8:24">
      <c r="H743" s="17"/>
      <c r="I743" s="17"/>
      <c r="J743" s="17"/>
      <c r="W743" s="17"/>
      <c r="X743" s="17"/>
    </row>
    <row r="744" spans="8:24">
      <c r="H744" s="17"/>
      <c r="I744" s="17"/>
      <c r="J744" s="17"/>
      <c r="W744" s="17"/>
      <c r="X744" s="17"/>
    </row>
    <row r="745" spans="8:24">
      <c r="H745" s="17"/>
      <c r="I745" s="17"/>
      <c r="J745" s="17"/>
      <c r="W745" s="17"/>
      <c r="X745" s="17"/>
    </row>
    <row r="746" spans="8:24">
      <c r="H746" s="17"/>
      <c r="I746" s="17"/>
      <c r="J746" s="17"/>
      <c r="W746" s="17"/>
      <c r="X746" s="17"/>
    </row>
    <row r="747" spans="8:24">
      <c r="H747" s="17"/>
      <c r="I747" s="17"/>
      <c r="J747" s="17"/>
      <c r="W747" s="17"/>
      <c r="X747" s="17"/>
    </row>
    <row r="748" spans="8:24">
      <c r="H748" s="17"/>
      <c r="I748" s="17"/>
      <c r="J748" s="17"/>
      <c r="W748" s="17"/>
      <c r="X748" s="17"/>
    </row>
    <row r="749" spans="8:24">
      <c r="H749" s="17"/>
      <c r="I749" s="17"/>
      <c r="J749" s="17"/>
      <c r="W749" s="17"/>
      <c r="X749" s="17"/>
    </row>
    <row r="750" spans="8:24">
      <c r="H750" s="17"/>
      <c r="I750" s="17"/>
      <c r="J750" s="17"/>
      <c r="W750" s="17"/>
      <c r="X750" s="17"/>
    </row>
    <row r="751" spans="8:24">
      <c r="H751" s="17"/>
      <c r="I751" s="17"/>
      <c r="J751" s="17"/>
      <c r="W751" s="17"/>
      <c r="X751" s="17"/>
    </row>
    <row r="752" spans="8:24">
      <c r="H752" s="17"/>
      <c r="I752" s="17"/>
      <c r="J752" s="17"/>
      <c r="W752" s="17"/>
      <c r="X752" s="17"/>
    </row>
    <row r="753" spans="8:24">
      <c r="H753" s="17"/>
      <c r="I753" s="17"/>
      <c r="J753" s="17"/>
      <c r="W753" s="17"/>
      <c r="X753" s="17"/>
    </row>
    <row r="754" spans="8:24">
      <c r="H754" s="17"/>
      <c r="I754" s="17"/>
      <c r="J754" s="17"/>
      <c r="W754" s="17"/>
      <c r="X754" s="17"/>
    </row>
    <row r="755" spans="8:24">
      <c r="H755" s="17"/>
      <c r="I755" s="17"/>
      <c r="J755" s="17"/>
      <c r="W755" s="17"/>
      <c r="X755" s="17"/>
    </row>
    <row r="756" spans="8:24">
      <c r="H756" s="17"/>
      <c r="I756" s="17"/>
      <c r="J756" s="17"/>
      <c r="W756" s="17"/>
      <c r="X756" s="17"/>
    </row>
    <row r="757" spans="8:24">
      <c r="H757" s="17"/>
      <c r="I757" s="17"/>
      <c r="J757" s="17"/>
      <c r="W757" s="17"/>
      <c r="X757" s="17"/>
    </row>
    <row r="758" spans="8:24">
      <c r="H758" s="17"/>
      <c r="I758" s="17"/>
      <c r="J758" s="17"/>
      <c r="W758" s="17"/>
      <c r="X758" s="17"/>
    </row>
    <row r="759" spans="8:24">
      <c r="H759" s="17"/>
      <c r="I759" s="17"/>
      <c r="J759" s="17"/>
      <c r="W759" s="17"/>
      <c r="X759" s="17"/>
    </row>
    <row r="760" spans="8:24">
      <c r="H760" s="17"/>
      <c r="I760" s="17"/>
      <c r="J760" s="17"/>
      <c r="W760" s="17"/>
      <c r="X760" s="17"/>
    </row>
    <row r="761" spans="8:24">
      <c r="H761" s="17"/>
      <c r="I761" s="17"/>
      <c r="J761" s="17"/>
      <c r="W761" s="17"/>
      <c r="X761" s="17"/>
    </row>
    <row r="762" spans="8:24">
      <c r="H762" s="17"/>
      <c r="I762" s="17"/>
      <c r="J762" s="17"/>
      <c r="W762" s="17"/>
      <c r="X762" s="17"/>
    </row>
    <row r="763" spans="8:24">
      <c r="H763" s="17"/>
      <c r="I763" s="17"/>
      <c r="J763" s="17"/>
      <c r="W763" s="17"/>
      <c r="X763" s="17"/>
    </row>
    <row r="764" spans="8:24">
      <c r="H764" s="17"/>
      <c r="I764" s="17"/>
      <c r="J764" s="17"/>
      <c r="W764" s="17"/>
      <c r="X764" s="17"/>
    </row>
    <row r="765" spans="8:24">
      <c r="H765" s="17"/>
      <c r="I765" s="17"/>
      <c r="J765" s="17"/>
      <c r="W765" s="17"/>
      <c r="X765" s="17"/>
    </row>
    <row r="766" spans="8:24">
      <c r="H766" s="17"/>
      <c r="I766" s="17"/>
      <c r="J766" s="17"/>
      <c r="W766" s="17"/>
      <c r="X766" s="17"/>
    </row>
    <row r="767" spans="8:24">
      <c r="H767" s="17"/>
      <c r="I767" s="17"/>
      <c r="J767" s="17"/>
      <c r="W767" s="17"/>
      <c r="X767" s="17"/>
    </row>
    <row r="768" spans="8:24">
      <c r="H768" s="17"/>
      <c r="I768" s="17"/>
      <c r="J768" s="17"/>
      <c r="W768" s="17"/>
      <c r="X768" s="17"/>
    </row>
    <row r="769" spans="8:24">
      <c r="H769" s="17"/>
      <c r="I769" s="17"/>
      <c r="J769" s="17"/>
      <c r="W769" s="17"/>
      <c r="X769" s="17"/>
    </row>
    <row r="770" spans="8:24">
      <c r="H770" s="17"/>
      <c r="I770" s="17"/>
      <c r="J770" s="17"/>
      <c r="W770" s="17"/>
      <c r="X770" s="17"/>
    </row>
    <row r="771" spans="8:24">
      <c r="H771" s="17"/>
      <c r="I771" s="17"/>
      <c r="J771" s="17"/>
      <c r="W771" s="17"/>
      <c r="X771" s="17"/>
    </row>
    <row r="772" spans="8:24">
      <c r="H772" s="17"/>
      <c r="I772" s="17"/>
      <c r="J772" s="17"/>
      <c r="W772" s="17"/>
      <c r="X772" s="17"/>
    </row>
    <row r="773" spans="8:24">
      <c r="H773" s="17"/>
      <c r="I773" s="17"/>
      <c r="J773" s="17"/>
      <c r="W773" s="17"/>
      <c r="X773" s="17"/>
    </row>
    <row r="774" spans="8:24">
      <c r="H774" s="17"/>
      <c r="I774" s="17"/>
      <c r="J774" s="17"/>
      <c r="W774" s="17"/>
      <c r="X774" s="17"/>
    </row>
    <row r="775" spans="8:24">
      <c r="H775" s="17"/>
      <c r="I775" s="17"/>
      <c r="J775" s="17"/>
      <c r="W775" s="17"/>
      <c r="X775" s="17"/>
    </row>
    <row r="776" spans="8:24">
      <c r="H776" s="17"/>
      <c r="I776" s="17"/>
      <c r="J776" s="17"/>
      <c r="W776" s="17"/>
      <c r="X776" s="17"/>
    </row>
    <row r="777" spans="8:24">
      <c r="H777" s="17"/>
      <c r="I777" s="17"/>
      <c r="J777" s="17"/>
      <c r="W777" s="17"/>
      <c r="X777" s="17"/>
    </row>
    <row r="778" spans="8:24">
      <c r="H778" s="17"/>
      <c r="I778" s="17"/>
      <c r="J778" s="17"/>
      <c r="W778" s="17"/>
      <c r="X778" s="17"/>
    </row>
    <row r="779" spans="8:24">
      <c r="H779" s="17"/>
      <c r="I779" s="17"/>
      <c r="J779" s="17"/>
      <c r="W779" s="17"/>
      <c r="X779" s="17"/>
    </row>
    <row r="780" spans="8:24">
      <c r="H780" s="17"/>
      <c r="I780" s="17"/>
      <c r="J780" s="17"/>
      <c r="W780" s="17"/>
      <c r="X780" s="17"/>
    </row>
    <row r="781" spans="8:24">
      <c r="H781" s="17"/>
      <c r="I781" s="17"/>
      <c r="J781" s="17"/>
      <c r="W781" s="17"/>
      <c r="X781" s="17"/>
    </row>
    <row r="782" spans="8:24">
      <c r="H782" s="17"/>
      <c r="I782" s="17"/>
      <c r="J782" s="17"/>
      <c r="W782" s="17"/>
      <c r="X782" s="17"/>
    </row>
    <row r="783" spans="8:24">
      <c r="H783" s="17"/>
      <c r="I783" s="17"/>
      <c r="J783" s="17"/>
      <c r="W783" s="17"/>
      <c r="X783" s="17"/>
    </row>
    <row r="784" spans="8:24">
      <c r="H784" s="17"/>
      <c r="I784" s="17"/>
      <c r="J784" s="17"/>
      <c r="W784" s="17"/>
      <c r="X784" s="17"/>
    </row>
    <row r="785" spans="8:24">
      <c r="H785" s="17"/>
      <c r="I785" s="17"/>
      <c r="J785" s="17"/>
      <c r="W785" s="17"/>
      <c r="X785" s="17"/>
    </row>
    <row r="786" spans="8:24">
      <c r="H786" s="17"/>
      <c r="I786" s="17"/>
      <c r="J786" s="17"/>
      <c r="W786" s="17"/>
      <c r="X786" s="17"/>
    </row>
    <row r="787" spans="8:24">
      <c r="H787" s="17"/>
      <c r="I787" s="17"/>
      <c r="J787" s="17"/>
      <c r="W787" s="17"/>
      <c r="X787" s="17"/>
    </row>
    <row r="788" spans="8:24">
      <c r="H788" s="17"/>
      <c r="I788" s="17"/>
      <c r="J788" s="17"/>
      <c r="W788" s="17"/>
      <c r="X788" s="17"/>
    </row>
    <row r="789" spans="8:24">
      <c r="H789" s="17"/>
      <c r="I789" s="17"/>
      <c r="J789" s="17"/>
      <c r="W789" s="17"/>
      <c r="X789" s="17"/>
    </row>
    <row r="790" spans="8:24">
      <c r="H790" s="17"/>
      <c r="I790" s="17"/>
      <c r="J790" s="17"/>
      <c r="W790" s="17"/>
      <c r="X790" s="17"/>
    </row>
    <row r="791" spans="8:24">
      <c r="H791" s="17"/>
      <c r="I791" s="17"/>
      <c r="J791" s="17"/>
      <c r="W791" s="17"/>
      <c r="X791" s="17"/>
    </row>
    <row r="792" spans="8:24">
      <c r="H792" s="17"/>
      <c r="I792" s="17"/>
      <c r="J792" s="17"/>
      <c r="W792" s="17"/>
      <c r="X792" s="17"/>
    </row>
    <row r="793" spans="8:24">
      <c r="H793" s="17"/>
      <c r="I793" s="17"/>
      <c r="J793" s="17"/>
      <c r="W793" s="17"/>
      <c r="X793" s="17"/>
    </row>
    <row r="794" spans="8:24">
      <c r="H794" s="17"/>
      <c r="I794" s="17"/>
      <c r="J794" s="17"/>
      <c r="W794" s="17"/>
      <c r="X794" s="17"/>
    </row>
    <row r="795" spans="8:24">
      <c r="H795" s="17"/>
      <c r="I795" s="17"/>
      <c r="J795" s="17"/>
      <c r="W795" s="17"/>
      <c r="X795" s="17"/>
    </row>
    <row r="796" spans="8:24">
      <c r="H796" s="17"/>
      <c r="I796" s="17"/>
      <c r="J796" s="17"/>
      <c r="W796" s="17"/>
      <c r="X796" s="17"/>
    </row>
    <row r="797" spans="8:24">
      <c r="H797" s="17"/>
      <c r="I797" s="17"/>
      <c r="J797" s="17"/>
      <c r="W797" s="17"/>
      <c r="X797" s="17"/>
    </row>
    <row r="798" spans="8:24">
      <c r="H798" s="17"/>
      <c r="I798" s="17"/>
      <c r="J798" s="17"/>
      <c r="W798" s="17"/>
      <c r="X798" s="17"/>
    </row>
    <row r="799" spans="8:24">
      <c r="H799" s="17"/>
      <c r="I799" s="17"/>
      <c r="J799" s="17"/>
      <c r="W799" s="17"/>
      <c r="X799" s="17"/>
    </row>
    <row r="800" spans="8:24">
      <c r="H800" s="17"/>
      <c r="I800" s="17"/>
      <c r="J800" s="17"/>
      <c r="W800" s="17"/>
      <c r="X800" s="17"/>
    </row>
    <row r="801" spans="8:24">
      <c r="H801" s="17"/>
      <c r="I801" s="17"/>
      <c r="J801" s="17"/>
      <c r="W801" s="17"/>
      <c r="X801" s="17"/>
    </row>
    <row r="802" spans="8:24">
      <c r="H802" s="17"/>
      <c r="I802" s="17"/>
      <c r="J802" s="17"/>
      <c r="W802" s="17"/>
      <c r="X802" s="17"/>
    </row>
    <row r="803" spans="8:24">
      <c r="H803" s="17"/>
      <c r="I803" s="17"/>
      <c r="J803" s="17"/>
      <c r="W803" s="17"/>
      <c r="X803" s="17"/>
    </row>
    <row r="804" spans="8:24">
      <c r="H804" s="17"/>
      <c r="I804" s="17"/>
      <c r="J804" s="17"/>
      <c r="W804" s="17"/>
      <c r="X804" s="17"/>
    </row>
    <row r="805" spans="8:24">
      <c r="H805" s="17"/>
      <c r="I805" s="17"/>
      <c r="J805" s="17"/>
      <c r="W805" s="17"/>
      <c r="X805" s="17"/>
    </row>
    <row r="806" spans="8:24">
      <c r="H806" s="17"/>
      <c r="I806" s="17"/>
      <c r="J806" s="17"/>
      <c r="W806" s="17"/>
      <c r="X806" s="17"/>
    </row>
    <row r="807" spans="8:24">
      <c r="H807" s="17"/>
      <c r="I807" s="17"/>
      <c r="J807" s="17"/>
      <c r="W807" s="17"/>
      <c r="X807" s="17"/>
    </row>
    <row r="808" spans="8:24">
      <c r="H808" s="17"/>
      <c r="I808" s="17"/>
      <c r="J808" s="17"/>
      <c r="W808" s="17"/>
      <c r="X808" s="17"/>
    </row>
    <row r="809" spans="8:24">
      <c r="H809" s="17"/>
      <c r="I809" s="17"/>
      <c r="J809" s="17"/>
      <c r="W809" s="17"/>
      <c r="X809" s="17"/>
    </row>
    <row r="810" spans="8:24">
      <c r="H810" s="17"/>
      <c r="I810" s="17"/>
      <c r="J810" s="17"/>
      <c r="W810" s="17"/>
      <c r="X810" s="17"/>
    </row>
    <row r="811" spans="8:24">
      <c r="H811" s="17"/>
      <c r="I811" s="17"/>
      <c r="J811" s="17"/>
      <c r="W811" s="17"/>
      <c r="X811" s="17"/>
    </row>
    <row r="812" spans="8:24">
      <c r="H812" s="17"/>
      <c r="I812" s="17"/>
      <c r="J812" s="17"/>
      <c r="W812" s="17"/>
      <c r="X812" s="17"/>
    </row>
    <row r="813" spans="8:24">
      <c r="H813" s="17"/>
      <c r="I813" s="17"/>
      <c r="J813" s="17"/>
      <c r="W813" s="17"/>
      <c r="X813" s="17"/>
    </row>
    <row r="814" spans="8:24">
      <c r="H814" s="17"/>
      <c r="I814" s="17"/>
      <c r="J814" s="17"/>
      <c r="W814" s="17"/>
      <c r="X814" s="17"/>
    </row>
    <row r="815" spans="8:24">
      <c r="H815" s="17"/>
      <c r="I815" s="17"/>
      <c r="J815" s="17"/>
      <c r="W815" s="17"/>
      <c r="X815" s="17"/>
    </row>
    <row r="816" spans="8:24">
      <c r="H816" s="17"/>
      <c r="I816" s="17"/>
      <c r="J816" s="17"/>
      <c r="W816" s="17"/>
      <c r="X816" s="17"/>
    </row>
    <row r="817" spans="8:24">
      <c r="H817" s="17"/>
      <c r="I817" s="17"/>
      <c r="J817" s="17"/>
      <c r="W817" s="17"/>
      <c r="X817" s="17"/>
    </row>
    <row r="818" spans="8:24">
      <c r="H818" s="17"/>
      <c r="I818" s="17"/>
      <c r="J818" s="17"/>
      <c r="W818" s="17"/>
      <c r="X818" s="17"/>
    </row>
    <row r="819" spans="8:24">
      <c r="H819" s="17"/>
      <c r="I819" s="17"/>
      <c r="J819" s="17"/>
      <c r="W819" s="17"/>
      <c r="X819" s="17"/>
    </row>
    <row r="820" spans="8:24">
      <c r="H820" s="17"/>
      <c r="I820" s="17"/>
      <c r="J820" s="17"/>
      <c r="W820" s="17"/>
      <c r="X820" s="17"/>
    </row>
    <row r="821" spans="8:24">
      <c r="H821" s="17"/>
      <c r="I821" s="17"/>
      <c r="J821" s="17"/>
      <c r="W821" s="17"/>
      <c r="X821" s="17"/>
    </row>
    <row r="822" spans="8:24">
      <c r="H822" s="17"/>
      <c r="I822" s="17"/>
      <c r="J822" s="17"/>
      <c r="W822" s="17"/>
      <c r="X822" s="17"/>
    </row>
    <row r="823" spans="8:24">
      <c r="H823" s="17"/>
      <c r="I823" s="17"/>
      <c r="J823" s="17"/>
      <c r="W823" s="17"/>
      <c r="X823" s="17"/>
    </row>
    <row r="824" spans="8:24">
      <c r="H824" s="17"/>
      <c r="I824" s="17"/>
      <c r="J824" s="17"/>
      <c r="W824" s="17"/>
      <c r="X824" s="17"/>
    </row>
    <row r="825" spans="8:24">
      <c r="H825" s="17"/>
      <c r="I825" s="17"/>
      <c r="J825" s="17"/>
      <c r="W825" s="17"/>
      <c r="X825" s="17"/>
    </row>
    <row r="826" spans="8:24">
      <c r="H826" s="17"/>
      <c r="I826" s="17"/>
      <c r="J826" s="17"/>
      <c r="W826" s="17"/>
      <c r="X826" s="17"/>
    </row>
    <row r="827" spans="8:24">
      <c r="H827" s="17"/>
      <c r="I827" s="17"/>
      <c r="J827" s="17"/>
      <c r="W827" s="17"/>
      <c r="X827" s="17"/>
    </row>
    <row r="828" spans="8:24">
      <c r="H828" s="17"/>
      <c r="I828" s="17"/>
      <c r="J828" s="17"/>
      <c r="W828" s="17"/>
      <c r="X828" s="17"/>
    </row>
    <row r="829" spans="8:24">
      <c r="H829" s="17"/>
      <c r="I829" s="17"/>
      <c r="J829" s="17"/>
      <c r="W829" s="17"/>
      <c r="X829" s="17"/>
    </row>
    <row r="830" spans="8:24">
      <c r="H830" s="17"/>
      <c r="I830" s="17"/>
      <c r="J830" s="17"/>
      <c r="W830" s="17"/>
      <c r="X830" s="17"/>
    </row>
    <row r="831" spans="8:24">
      <c r="H831" s="17"/>
      <c r="I831" s="17"/>
      <c r="J831" s="17"/>
      <c r="W831" s="17"/>
      <c r="X831" s="17"/>
    </row>
    <row r="832" spans="8:24">
      <c r="H832" s="17"/>
      <c r="I832" s="17"/>
      <c r="J832" s="17"/>
      <c r="W832" s="17"/>
      <c r="X832" s="17"/>
    </row>
    <row r="833" spans="8:24">
      <c r="H833" s="17"/>
      <c r="I833" s="17"/>
      <c r="J833" s="17"/>
      <c r="W833" s="17"/>
      <c r="X833" s="17"/>
    </row>
    <row r="834" spans="8:24">
      <c r="H834" s="17"/>
      <c r="I834" s="17"/>
      <c r="J834" s="17"/>
      <c r="W834" s="17"/>
      <c r="X834" s="17"/>
    </row>
    <row r="835" spans="8:24">
      <c r="H835" s="17"/>
      <c r="I835" s="17"/>
      <c r="J835" s="17"/>
      <c r="W835" s="17"/>
      <c r="X835" s="17"/>
    </row>
    <row r="836" spans="8:24">
      <c r="H836" s="17"/>
      <c r="I836" s="17"/>
      <c r="J836" s="17"/>
      <c r="W836" s="17"/>
      <c r="X836" s="17"/>
    </row>
    <row r="837" spans="8:24">
      <c r="H837" s="17"/>
      <c r="I837" s="17"/>
      <c r="J837" s="17"/>
      <c r="W837" s="17"/>
      <c r="X837" s="17"/>
    </row>
    <row r="838" spans="8:24">
      <c r="H838" s="17"/>
      <c r="I838" s="17"/>
      <c r="J838" s="17"/>
      <c r="W838" s="17"/>
      <c r="X838" s="17"/>
    </row>
    <row r="839" spans="8:24">
      <c r="H839" s="17"/>
      <c r="I839" s="17"/>
      <c r="J839" s="17"/>
      <c r="W839" s="17"/>
      <c r="X839" s="17"/>
    </row>
    <row r="840" spans="8:24">
      <c r="H840" s="17"/>
      <c r="I840" s="17"/>
      <c r="J840" s="17"/>
      <c r="W840" s="17"/>
      <c r="X840" s="17"/>
    </row>
    <row r="841" spans="8:24">
      <c r="H841" s="17"/>
      <c r="I841" s="17"/>
      <c r="J841" s="17"/>
      <c r="W841" s="17"/>
      <c r="X841" s="17"/>
    </row>
    <row r="842" spans="8:24">
      <c r="H842" s="17"/>
      <c r="I842" s="17"/>
      <c r="J842" s="17"/>
      <c r="W842" s="17"/>
      <c r="X842" s="17"/>
    </row>
    <row r="843" spans="8:24">
      <c r="H843" s="17"/>
      <c r="I843" s="17"/>
      <c r="J843" s="17"/>
      <c r="W843" s="17"/>
      <c r="X843" s="17"/>
    </row>
    <row r="844" spans="8:24">
      <c r="H844" s="17"/>
      <c r="I844" s="17"/>
      <c r="J844" s="17"/>
      <c r="W844" s="17"/>
      <c r="X844" s="17"/>
    </row>
    <row r="845" spans="8:24">
      <c r="H845" s="17"/>
      <c r="I845" s="17"/>
      <c r="J845" s="17"/>
      <c r="W845" s="17"/>
      <c r="X845" s="17"/>
    </row>
    <row r="846" spans="8:24">
      <c r="H846" s="17"/>
      <c r="I846" s="17"/>
      <c r="J846" s="17"/>
      <c r="W846" s="17"/>
      <c r="X846" s="17"/>
    </row>
    <row r="847" spans="8:24">
      <c r="H847" s="17"/>
      <c r="I847" s="17"/>
      <c r="J847" s="17"/>
      <c r="W847" s="17"/>
      <c r="X847" s="17"/>
    </row>
    <row r="848" spans="8:24">
      <c r="H848" s="17"/>
      <c r="I848" s="17"/>
      <c r="J848" s="17"/>
      <c r="W848" s="17"/>
      <c r="X848" s="17"/>
    </row>
    <row r="849" spans="8:24">
      <c r="H849" s="17"/>
      <c r="I849" s="17"/>
      <c r="J849" s="17"/>
      <c r="W849" s="17"/>
      <c r="X849" s="17"/>
    </row>
    <row r="850" spans="8:24">
      <c r="H850" s="17"/>
      <c r="I850" s="17"/>
      <c r="J850" s="17"/>
      <c r="W850" s="17"/>
      <c r="X850" s="17"/>
    </row>
    <row r="851" spans="8:24">
      <c r="H851" s="17"/>
      <c r="I851" s="17"/>
      <c r="J851" s="17"/>
      <c r="W851" s="17"/>
      <c r="X851" s="17"/>
    </row>
    <row r="852" spans="8:24">
      <c r="H852" s="17"/>
      <c r="I852" s="17"/>
      <c r="J852" s="17"/>
      <c r="W852" s="17"/>
      <c r="X852" s="17"/>
    </row>
    <row r="853" spans="8:24">
      <c r="H853" s="17"/>
      <c r="I853" s="17"/>
      <c r="J853" s="17"/>
      <c r="W853" s="17"/>
      <c r="X853" s="17"/>
    </row>
    <row r="854" spans="8:24">
      <c r="H854" s="17"/>
      <c r="I854" s="17"/>
      <c r="J854" s="17"/>
      <c r="W854" s="17"/>
      <c r="X854" s="17"/>
    </row>
    <row r="855" spans="8:24">
      <c r="H855" s="17"/>
      <c r="I855" s="17"/>
      <c r="J855" s="17"/>
      <c r="W855" s="17"/>
      <c r="X855" s="17"/>
    </row>
    <row r="856" spans="8:24">
      <c r="H856" s="17"/>
      <c r="I856" s="17"/>
      <c r="J856" s="17"/>
      <c r="W856" s="17"/>
      <c r="X856" s="17"/>
    </row>
    <row r="857" spans="8:24">
      <c r="H857" s="17"/>
      <c r="I857" s="17"/>
      <c r="J857" s="17"/>
      <c r="W857" s="17"/>
      <c r="X857" s="17"/>
    </row>
    <row r="858" spans="8:24">
      <c r="H858" s="17"/>
      <c r="I858" s="17"/>
      <c r="J858" s="17"/>
      <c r="W858" s="17"/>
      <c r="X858" s="17"/>
    </row>
    <row r="859" spans="8:24">
      <c r="H859" s="17"/>
      <c r="I859" s="17"/>
      <c r="J859" s="17"/>
      <c r="W859" s="17"/>
      <c r="X859" s="17"/>
    </row>
    <row r="860" spans="8:24">
      <c r="H860" s="17"/>
      <c r="I860" s="17"/>
      <c r="J860" s="17"/>
      <c r="W860" s="17"/>
      <c r="X860" s="17"/>
    </row>
    <row r="861" spans="8:24">
      <c r="H861" s="17"/>
      <c r="I861" s="17"/>
      <c r="J861" s="17"/>
      <c r="W861" s="17"/>
      <c r="X861" s="17"/>
    </row>
    <row r="862" spans="8:24">
      <c r="H862" s="17"/>
      <c r="I862" s="17"/>
      <c r="J862" s="17"/>
      <c r="W862" s="17"/>
      <c r="X862" s="17"/>
    </row>
    <row r="863" spans="8:24">
      <c r="H863" s="17"/>
      <c r="I863" s="17"/>
      <c r="J863" s="17"/>
      <c r="W863" s="17"/>
      <c r="X863" s="17"/>
    </row>
    <row r="864" spans="8:24">
      <c r="H864" s="17"/>
      <c r="I864" s="17"/>
      <c r="J864" s="17"/>
      <c r="W864" s="17"/>
      <c r="X864" s="17"/>
    </row>
    <row r="865" spans="8:24">
      <c r="H865" s="17"/>
      <c r="I865" s="17"/>
      <c r="J865" s="17"/>
      <c r="W865" s="17"/>
      <c r="X865" s="17"/>
    </row>
    <row r="866" spans="8:24">
      <c r="H866" s="17"/>
      <c r="I866" s="17"/>
      <c r="J866" s="17"/>
      <c r="W866" s="17"/>
      <c r="X866" s="17"/>
    </row>
    <row r="867" spans="8:24">
      <c r="H867" s="17"/>
      <c r="I867" s="17"/>
      <c r="J867" s="17"/>
      <c r="W867" s="17"/>
      <c r="X867" s="17"/>
    </row>
    <row r="868" spans="8:24">
      <c r="H868" s="17"/>
      <c r="I868" s="17"/>
      <c r="J868" s="17"/>
      <c r="W868" s="17"/>
      <c r="X868" s="17"/>
    </row>
    <row r="869" spans="8:24">
      <c r="H869" s="17"/>
      <c r="I869" s="17"/>
      <c r="J869" s="17"/>
      <c r="W869" s="17"/>
      <c r="X869" s="17"/>
    </row>
    <row r="870" spans="8:24">
      <c r="H870" s="17"/>
      <c r="I870" s="17"/>
      <c r="J870" s="17"/>
      <c r="W870" s="17"/>
      <c r="X870" s="17"/>
    </row>
    <row r="871" spans="8:24">
      <c r="H871" s="17"/>
      <c r="I871" s="17"/>
      <c r="J871" s="17"/>
      <c r="W871" s="17"/>
      <c r="X871" s="17"/>
    </row>
    <row r="872" spans="8:24">
      <c r="H872" s="17"/>
      <c r="I872" s="17"/>
      <c r="J872" s="17"/>
      <c r="W872" s="17"/>
      <c r="X872" s="17"/>
    </row>
    <row r="873" spans="8:24">
      <c r="H873" s="17"/>
      <c r="I873" s="17"/>
      <c r="J873" s="17"/>
      <c r="W873" s="17"/>
      <c r="X873" s="17"/>
    </row>
    <row r="874" spans="8:24">
      <c r="H874" s="17"/>
      <c r="I874" s="17"/>
      <c r="J874" s="17"/>
      <c r="W874" s="17"/>
      <c r="X874" s="17"/>
    </row>
    <row r="875" spans="8:24">
      <c r="H875" s="17"/>
      <c r="I875" s="17"/>
      <c r="J875" s="17"/>
      <c r="W875" s="17"/>
      <c r="X875" s="17"/>
    </row>
    <row r="876" spans="8:24">
      <c r="H876" s="17"/>
      <c r="I876" s="17"/>
      <c r="J876" s="17"/>
      <c r="W876" s="17"/>
      <c r="X876" s="17"/>
    </row>
    <row r="877" spans="8:24">
      <c r="H877" s="17"/>
      <c r="I877" s="17"/>
      <c r="J877" s="17"/>
      <c r="W877" s="17"/>
      <c r="X877" s="17"/>
    </row>
    <row r="878" spans="8:24">
      <c r="H878" s="17"/>
      <c r="I878" s="17"/>
      <c r="J878" s="17"/>
      <c r="W878" s="17"/>
      <c r="X878" s="17"/>
    </row>
    <row r="879" spans="8:24">
      <c r="H879" s="17"/>
      <c r="I879" s="17"/>
      <c r="J879" s="17"/>
      <c r="W879" s="17"/>
      <c r="X879" s="17"/>
    </row>
    <row r="880" spans="8:24">
      <c r="H880" s="17"/>
      <c r="I880" s="17"/>
      <c r="J880" s="17"/>
      <c r="W880" s="17"/>
      <c r="X880" s="17"/>
    </row>
    <row r="881" spans="8:24">
      <c r="H881" s="17"/>
      <c r="I881" s="17"/>
      <c r="J881" s="17"/>
      <c r="W881" s="17"/>
      <c r="X881" s="17"/>
    </row>
    <row r="882" spans="8:24">
      <c r="H882" s="17"/>
      <c r="I882" s="17"/>
      <c r="J882" s="17"/>
      <c r="W882" s="17"/>
      <c r="X882" s="17"/>
    </row>
    <row r="883" spans="8:24">
      <c r="H883" s="17"/>
      <c r="I883" s="17"/>
      <c r="J883" s="17"/>
      <c r="W883" s="17"/>
      <c r="X883" s="17"/>
    </row>
    <row r="884" spans="8:24">
      <c r="H884" s="17"/>
      <c r="I884" s="17"/>
      <c r="J884" s="17"/>
      <c r="W884" s="17"/>
      <c r="X884" s="17"/>
    </row>
    <row r="885" spans="8:24">
      <c r="H885" s="17"/>
      <c r="I885" s="17"/>
      <c r="J885" s="17"/>
      <c r="W885" s="17"/>
      <c r="X885" s="17"/>
    </row>
    <row r="886" spans="8:24">
      <c r="H886" s="17"/>
      <c r="I886" s="17"/>
      <c r="J886" s="17"/>
      <c r="W886" s="17"/>
      <c r="X886" s="17"/>
    </row>
    <row r="887" spans="8:24">
      <c r="H887" s="17"/>
      <c r="I887" s="17"/>
      <c r="J887" s="17"/>
      <c r="W887" s="17"/>
      <c r="X887" s="17"/>
    </row>
    <row r="888" spans="8:24">
      <c r="H888" s="17"/>
      <c r="I888" s="17"/>
      <c r="J888" s="17"/>
      <c r="W888" s="17"/>
      <c r="X888" s="17"/>
    </row>
    <row r="889" spans="8:24">
      <c r="H889" s="17"/>
      <c r="I889" s="17"/>
      <c r="J889" s="17"/>
      <c r="W889" s="17"/>
      <c r="X889" s="17"/>
    </row>
    <row r="890" spans="8:24">
      <c r="H890" s="17"/>
      <c r="I890" s="17"/>
      <c r="J890" s="17"/>
      <c r="W890" s="17"/>
      <c r="X890" s="17"/>
    </row>
    <row r="891" spans="8:24">
      <c r="H891" s="17"/>
      <c r="I891" s="17"/>
      <c r="J891" s="17"/>
      <c r="W891" s="17"/>
      <c r="X891" s="17"/>
    </row>
    <row r="892" spans="8:24">
      <c r="H892" s="17"/>
      <c r="I892" s="17"/>
      <c r="J892" s="17"/>
      <c r="W892" s="17"/>
      <c r="X892" s="17"/>
    </row>
    <row r="893" spans="8:24">
      <c r="H893" s="17"/>
      <c r="I893" s="17"/>
      <c r="J893" s="17"/>
      <c r="W893" s="17"/>
      <c r="X893" s="17"/>
    </row>
    <row r="894" spans="8:24">
      <c r="H894" s="17"/>
      <c r="I894" s="17"/>
      <c r="J894" s="17"/>
      <c r="W894" s="17"/>
      <c r="X894" s="17"/>
    </row>
    <row r="895" spans="8:24">
      <c r="H895" s="17"/>
      <c r="I895" s="17"/>
      <c r="J895" s="17"/>
      <c r="W895" s="17"/>
      <c r="X895" s="17"/>
    </row>
    <row r="896" spans="8:24">
      <c r="H896" s="17"/>
      <c r="I896" s="17"/>
      <c r="J896" s="17"/>
      <c r="W896" s="17"/>
      <c r="X896" s="17"/>
    </row>
    <row r="897" spans="8:24">
      <c r="H897" s="17"/>
      <c r="I897" s="17"/>
      <c r="J897" s="17"/>
      <c r="W897" s="17"/>
      <c r="X897" s="17"/>
    </row>
    <row r="898" spans="8:24">
      <c r="H898" s="17"/>
      <c r="I898" s="17"/>
      <c r="J898" s="17"/>
      <c r="W898" s="17"/>
      <c r="X898" s="17"/>
    </row>
    <row r="899" spans="8:24">
      <c r="H899" s="17"/>
      <c r="I899" s="17"/>
      <c r="J899" s="17"/>
      <c r="W899" s="17"/>
      <c r="X899" s="17"/>
    </row>
    <row r="900" spans="8:24">
      <c r="H900" s="17"/>
      <c r="I900" s="17"/>
      <c r="J900" s="17"/>
      <c r="W900" s="17"/>
      <c r="X900" s="17"/>
    </row>
    <row r="901" spans="8:24">
      <c r="H901" s="17"/>
      <c r="I901" s="17"/>
      <c r="J901" s="17"/>
      <c r="W901" s="17"/>
      <c r="X901" s="17"/>
    </row>
    <row r="902" spans="8:24">
      <c r="H902" s="17"/>
      <c r="I902" s="17"/>
      <c r="J902" s="17"/>
      <c r="W902" s="17"/>
      <c r="X902" s="17"/>
    </row>
    <row r="903" spans="8:24">
      <c r="H903" s="17"/>
      <c r="I903" s="17"/>
      <c r="J903" s="17"/>
      <c r="W903" s="17"/>
      <c r="X903" s="17"/>
    </row>
    <row r="904" spans="8:24">
      <c r="H904" s="17"/>
      <c r="I904" s="17"/>
      <c r="J904" s="17"/>
      <c r="W904" s="17"/>
      <c r="X904" s="17"/>
    </row>
    <row r="905" spans="8:24">
      <c r="H905" s="17"/>
      <c r="I905" s="17"/>
      <c r="J905" s="17"/>
      <c r="W905" s="17"/>
      <c r="X905" s="17"/>
    </row>
    <row r="906" spans="8:24">
      <c r="H906" s="17"/>
      <c r="I906" s="17"/>
      <c r="J906" s="17"/>
      <c r="W906" s="17"/>
      <c r="X906" s="17"/>
    </row>
    <row r="907" spans="8:24">
      <c r="H907" s="17"/>
      <c r="I907" s="17"/>
      <c r="J907" s="17"/>
      <c r="W907" s="17"/>
      <c r="X907" s="17"/>
    </row>
    <row r="908" spans="8:24">
      <c r="H908" s="17"/>
      <c r="I908" s="17"/>
      <c r="J908" s="17"/>
      <c r="W908" s="17"/>
      <c r="X908" s="17"/>
    </row>
    <row r="909" spans="8:24">
      <c r="H909" s="17"/>
      <c r="I909" s="17"/>
      <c r="J909" s="17"/>
      <c r="W909" s="17"/>
      <c r="X909" s="17"/>
    </row>
    <row r="910" spans="8:24">
      <c r="H910" s="17"/>
      <c r="I910" s="17"/>
      <c r="J910" s="17"/>
      <c r="W910" s="17"/>
      <c r="X910" s="17"/>
    </row>
    <row r="911" spans="8:24">
      <c r="H911" s="17"/>
      <c r="I911" s="17"/>
      <c r="J911" s="17"/>
      <c r="W911" s="17"/>
      <c r="X911" s="17"/>
    </row>
    <row r="912" spans="8:24">
      <c r="H912" s="17"/>
      <c r="I912" s="17"/>
      <c r="J912" s="17"/>
      <c r="W912" s="17"/>
      <c r="X912" s="17"/>
    </row>
    <row r="913" spans="8:24">
      <c r="H913" s="17"/>
      <c r="I913" s="17"/>
      <c r="J913" s="17"/>
      <c r="W913" s="17"/>
      <c r="X913" s="17"/>
    </row>
    <row r="914" spans="8:24">
      <c r="H914" s="17"/>
      <c r="I914" s="17"/>
      <c r="J914" s="17"/>
      <c r="W914" s="17"/>
      <c r="X914" s="17"/>
    </row>
    <row r="915" spans="8:24">
      <c r="H915" s="17"/>
      <c r="I915" s="17"/>
      <c r="J915" s="17"/>
      <c r="W915" s="17"/>
      <c r="X915" s="17"/>
    </row>
    <row r="916" spans="8:24">
      <c r="H916" s="17"/>
      <c r="I916" s="17"/>
      <c r="J916" s="17"/>
      <c r="W916" s="17"/>
      <c r="X916" s="17"/>
    </row>
    <row r="917" spans="8:24">
      <c r="H917" s="17"/>
      <c r="I917" s="17"/>
      <c r="J917" s="17"/>
      <c r="W917" s="17"/>
      <c r="X917" s="17"/>
    </row>
    <row r="918" spans="8:24">
      <c r="H918" s="17"/>
      <c r="I918" s="17"/>
      <c r="J918" s="17"/>
      <c r="W918" s="17"/>
      <c r="X918" s="17"/>
    </row>
    <row r="919" spans="8:24">
      <c r="H919" s="17"/>
      <c r="I919" s="17"/>
      <c r="J919" s="17"/>
      <c r="W919" s="17"/>
      <c r="X919" s="17"/>
    </row>
    <row r="920" spans="8:24">
      <c r="H920" s="17"/>
      <c r="I920" s="17"/>
      <c r="J920" s="17"/>
      <c r="W920" s="17"/>
      <c r="X920" s="17"/>
    </row>
    <row r="921" spans="8:24">
      <c r="H921" s="17"/>
      <c r="I921" s="17"/>
      <c r="J921" s="17"/>
      <c r="W921" s="17"/>
      <c r="X921" s="17"/>
    </row>
    <row r="922" spans="8:24">
      <c r="H922" s="17"/>
      <c r="I922" s="17"/>
      <c r="J922" s="17"/>
      <c r="W922" s="17"/>
      <c r="X922" s="17"/>
    </row>
    <row r="923" spans="8:24">
      <c r="H923" s="17"/>
      <c r="I923" s="17"/>
      <c r="J923" s="17"/>
      <c r="W923" s="17"/>
      <c r="X923" s="17"/>
    </row>
    <row r="924" spans="8:24">
      <c r="H924" s="17"/>
      <c r="I924" s="17"/>
      <c r="J924" s="17"/>
      <c r="W924" s="17"/>
      <c r="X924" s="17"/>
    </row>
    <row r="925" spans="8:24">
      <c r="H925" s="17"/>
      <c r="I925" s="17"/>
      <c r="J925" s="17"/>
      <c r="W925" s="17"/>
      <c r="X925" s="17"/>
    </row>
    <row r="926" spans="8:24">
      <c r="H926" s="17"/>
      <c r="I926" s="17"/>
      <c r="J926" s="17"/>
      <c r="W926" s="17"/>
      <c r="X926" s="17"/>
    </row>
    <row r="927" spans="8:24">
      <c r="H927" s="17"/>
      <c r="I927" s="17"/>
      <c r="J927" s="17"/>
      <c r="W927" s="17"/>
      <c r="X927" s="17"/>
    </row>
    <row r="928" spans="8:24">
      <c r="H928" s="17"/>
      <c r="I928" s="17"/>
      <c r="J928" s="17"/>
      <c r="W928" s="17"/>
      <c r="X928" s="17"/>
    </row>
    <row r="929" spans="8:24">
      <c r="H929" s="17"/>
      <c r="I929" s="17"/>
      <c r="J929" s="17"/>
      <c r="W929" s="17"/>
      <c r="X929" s="17"/>
    </row>
    <row r="930" spans="8:24">
      <c r="H930" s="17"/>
      <c r="I930" s="17"/>
      <c r="J930" s="17"/>
      <c r="W930" s="17"/>
      <c r="X930" s="17"/>
    </row>
    <row r="931" spans="8:24">
      <c r="H931" s="17"/>
      <c r="I931" s="17"/>
      <c r="J931" s="17"/>
      <c r="W931" s="17"/>
      <c r="X931" s="17"/>
    </row>
    <row r="932" spans="8:24">
      <c r="H932" s="17"/>
      <c r="I932" s="17"/>
      <c r="J932" s="17"/>
      <c r="W932" s="17"/>
      <c r="X932" s="17"/>
    </row>
    <row r="933" spans="8:24">
      <c r="H933" s="17"/>
      <c r="I933" s="17"/>
      <c r="J933" s="17"/>
      <c r="W933" s="17"/>
      <c r="X933" s="17"/>
    </row>
    <row r="934" spans="8:24">
      <c r="H934" s="17"/>
      <c r="I934" s="17"/>
      <c r="J934" s="17"/>
      <c r="W934" s="17"/>
      <c r="X934" s="17"/>
    </row>
    <row r="935" spans="8:24">
      <c r="H935" s="17"/>
      <c r="I935" s="17"/>
      <c r="J935" s="17"/>
      <c r="W935" s="17"/>
      <c r="X935" s="17"/>
    </row>
    <row r="936" spans="8:24">
      <c r="H936" s="17"/>
      <c r="I936" s="17"/>
      <c r="J936" s="17"/>
      <c r="W936" s="17"/>
      <c r="X936" s="17"/>
    </row>
    <row r="937" spans="8:24">
      <c r="H937" s="17"/>
      <c r="I937" s="17"/>
      <c r="J937" s="17"/>
      <c r="W937" s="17"/>
      <c r="X937" s="17"/>
    </row>
    <row r="938" spans="8:24">
      <c r="H938" s="17"/>
      <c r="I938" s="17"/>
      <c r="J938" s="17"/>
      <c r="W938" s="17"/>
      <c r="X938" s="17"/>
    </row>
    <row r="939" spans="8:24">
      <c r="H939" s="17"/>
      <c r="I939" s="17"/>
      <c r="J939" s="17"/>
      <c r="W939" s="17"/>
      <c r="X939" s="17"/>
    </row>
    <row r="940" spans="8:24">
      <c r="H940" s="17"/>
      <c r="I940" s="17"/>
      <c r="J940" s="17"/>
      <c r="W940" s="17"/>
      <c r="X940" s="17"/>
    </row>
    <row r="941" spans="8:24">
      <c r="H941" s="17"/>
      <c r="I941" s="17"/>
      <c r="J941" s="17"/>
      <c r="W941" s="17"/>
      <c r="X941" s="17"/>
    </row>
    <row r="942" spans="8:24">
      <c r="H942" s="17"/>
      <c r="I942" s="17"/>
      <c r="J942" s="17"/>
      <c r="W942" s="17"/>
      <c r="X942" s="17"/>
    </row>
    <row r="943" spans="8:24">
      <c r="H943" s="17"/>
      <c r="I943" s="17"/>
      <c r="J943" s="17"/>
      <c r="W943" s="17"/>
      <c r="X943" s="17"/>
    </row>
    <row r="944" spans="8:24">
      <c r="H944" s="17"/>
      <c r="I944" s="17"/>
      <c r="J944" s="17"/>
      <c r="W944" s="17"/>
      <c r="X944" s="17"/>
    </row>
    <row r="945" spans="8:24">
      <c r="H945" s="17"/>
      <c r="I945" s="17"/>
      <c r="J945" s="17"/>
      <c r="W945" s="17"/>
      <c r="X945" s="17"/>
    </row>
    <row r="946" spans="8:24">
      <c r="H946" s="17"/>
      <c r="I946" s="17"/>
      <c r="J946" s="17"/>
      <c r="W946" s="17"/>
      <c r="X946" s="17"/>
    </row>
    <row r="947" spans="8:24">
      <c r="H947" s="17"/>
      <c r="I947" s="17"/>
      <c r="J947" s="17"/>
      <c r="W947" s="17"/>
      <c r="X947" s="17"/>
    </row>
    <row r="948" spans="8:24">
      <c r="H948" s="17"/>
      <c r="I948" s="17"/>
      <c r="J948" s="17"/>
      <c r="W948" s="17"/>
      <c r="X948" s="17"/>
    </row>
    <row r="949" spans="8:24">
      <c r="H949" s="17"/>
      <c r="I949" s="17"/>
      <c r="J949" s="17"/>
      <c r="W949" s="17"/>
      <c r="X949" s="17"/>
    </row>
    <row r="950" spans="8:24">
      <c r="H950" s="17"/>
      <c r="I950" s="17"/>
      <c r="J950" s="17"/>
      <c r="W950" s="17"/>
      <c r="X950" s="17"/>
    </row>
    <row r="951" spans="8:24">
      <c r="H951" s="17"/>
      <c r="I951" s="17"/>
      <c r="J951" s="17"/>
      <c r="W951" s="17"/>
      <c r="X951" s="17"/>
    </row>
    <row r="952" spans="8:24">
      <c r="H952" s="17"/>
      <c r="I952" s="17"/>
      <c r="J952" s="17"/>
      <c r="W952" s="17"/>
      <c r="X952" s="17"/>
    </row>
    <row r="953" spans="8:24">
      <c r="H953" s="17"/>
      <c r="I953" s="17"/>
      <c r="J953" s="17"/>
      <c r="W953" s="17"/>
      <c r="X953" s="17"/>
    </row>
    <row r="954" spans="8:24">
      <c r="H954" s="17"/>
      <c r="I954" s="17"/>
      <c r="J954" s="17"/>
      <c r="W954" s="17"/>
      <c r="X954" s="17"/>
    </row>
    <row r="955" spans="8:24">
      <c r="H955" s="17"/>
      <c r="I955" s="17"/>
      <c r="J955" s="17"/>
      <c r="W955" s="17"/>
      <c r="X955" s="17"/>
    </row>
    <row r="956" spans="8:24">
      <c r="H956" s="17"/>
      <c r="I956" s="17"/>
      <c r="J956" s="17"/>
      <c r="W956" s="17"/>
      <c r="X956" s="17"/>
    </row>
    <row r="957" spans="8:24">
      <c r="H957" s="17"/>
      <c r="I957" s="17"/>
      <c r="J957" s="17"/>
      <c r="W957" s="17"/>
      <c r="X957" s="17"/>
    </row>
    <row r="958" spans="8:24">
      <c r="H958" s="17"/>
      <c r="I958" s="17"/>
      <c r="J958" s="17"/>
      <c r="W958" s="17"/>
      <c r="X958" s="17"/>
    </row>
    <row r="959" spans="8:24">
      <c r="H959" s="17"/>
      <c r="I959" s="17"/>
      <c r="J959" s="17"/>
      <c r="W959" s="17"/>
      <c r="X959" s="17"/>
    </row>
    <row r="960" spans="8:24">
      <c r="H960" s="17"/>
      <c r="I960" s="17"/>
      <c r="J960" s="17"/>
      <c r="W960" s="17"/>
      <c r="X960" s="17"/>
    </row>
    <row r="961" spans="8:24">
      <c r="H961" s="17"/>
      <c r="I961" s="17"/>
      <c r="J961" s="17"/>
      <c r="W961" s="17"/>
      <c r="X961" s="17"/>
    </row>
    <row r="962" spans="8:24">
      <c r="H962" s="17"/>
      <c r="I962" s="17"/>
      <c r="J962" s="17"/>
      <c r="W962" s="17"/>
      <c r="X962" s="17"/>
    </row>
    <row r="963" spans="8:24">
      <c r="H963" s="17"/>
      <c r="I963" s="17"/>
      <c r="J963" s="17"/>
      <c r="W963" s="17"/>
      <c r="X963" s="17"/>
    </row>
    <row r="964" spans="8:24">
      <c r="H964" s="17"/>
      <c r="I964" s="17"/>
      <c r="J964" s="17"/>
      <c r="W964" s="17"/>
      <c r="X964" s="17"/>
    </row>
    <row r="965" spans="8:24">
      <c r="H965" s="17"/>
      <c r="I965" s="17"/>
      <c r="J965" s="17"/>
      <c r="W965" s="17"/>
      <c r="X965" s="17"/>
    </row>
    <row r="966" spans="8:24">
      <c r="H966" s="17"/>
      <c r="I966" s="17"/>
      <c r="J966" s="17"/>
      <c r="W966" s="17"/>
      <c r="X966" s="17"/>
    </row>
    <row r="967" spans="8:24">
      <c r="H967" s="17"/>
      <c r="I967" s="17"/>
      <c r="J967" s="17"/>
      <c r="W967" s="17"/>
      <c r="X967" s="17"/>
    </row>
    <row r="968" spans="8:24">
      <c r="H968" s="17"/>
      <c r="I968" s="17"/>
      <c r="J968" s="17"/>
      <c r="W968" s="17"/>
      <c r="X968" s="17"/>
    </row>
    <row r="969" spans="8:24">
      <c r="H969" s="17"/>
      <c r="I969" s="17"/>
      <c r="J969" s="17"/>
      <c r="W969" s="17"/>
      <c r="X969" s="17"/>
    </row>
    <row r="970" spans="8:24">
      <c r="H970" s="17"/>
      <c r="I970" s="17"/>
      <c r="J970" s="17"/>
      <c r="W970" s="17"/>
      <c r="X970" s="17"/>
    </row>
    <row r="971" spans="8:24">
      <c r="H971" s="17"/>
      <c r="I971" s="17"/>
      <c r="J971" s="17"/>
      <c r="W971" s="17"/>
      <c r="X971" s="17"/>
    </row>
    <row r="972" spans="8:24">
      <c r="H972" s="17"/>
      <c r="I972" s="17"/>
      <c r="J972" s="17"/>
      <c r="W972" s="17"/>
      <c r="X972" s="17"/>
    </row>
    <row r="973" spans="8:24">
      <c r="H973" s="17"/>
      <c r="I973" s="17"/>
      <c r="J973" s="17"/>
      <c r="W973" s="17"/>
      <c r="X973" s="17"/>
    </row>
    <row r="974" spans="8:24">
      <c r="H974" s="17"/>
      <c r="I974" s="17"/>
      <c r="J974" s="17"/>
      <c r="W974" s="17"/>
      <c r="X974" s="17"/>
    </row>
    <row r="975" spans="8:24">
      <c r="H975" s="17"/>
      <c r="I975" s="17"/>
      <c r="J975" s="17"/>
      <c r="W975" s="17"/>
      <c r="X975" s="17"/>
    </row>
    <row r="976" spans="8:24">
      <c r="H976" s="17"/>
      <c r="I976" s="17"/>
      <c r="J976" s="17"/>
      <c r="W976" s="17"/>
      <c r="X976" s="17"/>
    </row>
    <row r="977" spans="8:24">
      <c r="H977" s="17"/>
      <c r="I977" s="17"/>
      <c r="J977" s="17"/>
      <c r="W977" s="17"/>
      <c r="X977" s="17"/>
    </row>
    <row r="978" spans="8:24">
      <c r="H978" s="17"/>
      <c r="I978" s="17"/>
      <c r="J978" s="17"/>
      <c r="W978" s="17"/>
      <c r="X978" s="17"/>
    </row>
    <row r="979" spans="8:24">
      <c r="H979" s="17"/>
      <c r="I979" s="17"/>
      <c r="J979" s="17"/>
      <c r="W979" s="17"/>
      <c r="X979" s="17"/>
    </row>
    <row r="980" spans="8:24">
      <c r="H980" s="17"/>
      <c r="I980" s="17"/>
      <c r="J980" s="17"/>
      <c r="W980" s="17"/>
      <c r="X980" s="17"/>
    </row>
    <row r="981" spans="8:24">
      <c r="H981" s="17"/>
      <c r="I981" s="17"/>
      <c r="J981" s="17"/>
      <c r="W981" s="17"/>
      <c r="X981" s="17"/>
    </row>
    <row r="982" spans="8:24">
      <c r="H982" s="17"/>
      <c r="I982" s="17"/>
      <c r="J982" s="17"/>
      <c r="W982" s="17"/>
      <c r="X982" s="17"/>
    </row>
    <row r="983" spans="8:24">
      <c r="H983" s="17"/>
      <c r="I983" s="17"/>
      <c r="J983" s="17"/>
      <c r="W983" s="17"/>
      <c r="X983" s="17"/>
    </row>
    <row r="984" spans="8:24">
      <c r="H984" s="17"/>
      <c r="I984" s="17"/>
      <c r="J984" s="17"/>
      <c r="W984" s="17"/>
      <c r="X984" s="17"/>
    </row>
    <row r="985" spans="8:24">
      <c r="H985" s="17"/>
      <c r="I985" s="17"/>
      <c r="J985" s="17"/>
      <c r="W985" s="17"/>
      <c r="X985" s="17"/>
    </row>
    <row r="986" spans="8:24">
      <c r="H986" s="17"/>
      <c r="I986" s="17"/>
      <c r="J986" s="17"/>
      <c r="W986" s="17"/>
      <c r="X986" s="17"/>
    </row>
    <row r="987" spans="8:24">
      <c r="H987" s="17"/>
      <c r="I987" s="17"/>
      <c r="J987" s="17"/>
      <c r="W987" s="17"/>
      <c r="X987" s="17"/>
    </row>
    <row r="988" spans="8:24">
      <c r="H988" s="17"/>
      <c r="I988" s="17"/>
      <c r="J988" s="17"/>
      <c r="W988" s="17"/>
      <c r="X988" s="17"/>
    </row>
    <row r="989" spans="8:24">
      <c r="H989" s="17"/>
      <c r="I989" s="17"/>
      <c r="J989" s="17"/>
      <c r="W989" s="17"/>
      <c r="X989" s="17"/>
    </row>
    <row r="990" spans="8:24">
      <c r="H990" s="17"/>
      <c r="I990" s="17"/>
      <c r="J990" s="17"/>
      <c r="W990" s="17"/>
      <c r="X990" s="17"/>
    </row>
    <row r="991" spans="8:24">
      <c r="H991" s="17"/>
      <c r="I991" s="17"/>
      <c r="J991" s="17"/>
      <c r="W991" s="17"/>
      <c r="X991" s="17"/>
    </row>
    <row r="992" spans="8:24">
      <c r="H992" s="17"/>
      <c r="I992" s="17"/>
      <c r="J992" s="17"/>
      <c r="W992" s="17"/>
      <c r="X992" s="17"/>
    </row>
    <row r="993" spans="8:24">
      <c r="H993" s="17"/>
      <c r="I993" s="17"/>
      <c r="J993" s="17"/>
      <c r="W993" s="17"/>
      <c r="X993" s="17"/>
    </row>
    <row r="994" spans="8:24">
      <c r="H994" s="17"/>
      <c r="I994" s="17"/>
      <c r="J994" s="17"/>
      <c r="W994" s="17"/>
      <c r="X994" s="17"/>
    </row>
    <row r="995" spans="8:24">
      <c r="H995" s="17"/>
      <c r="I995" s="17"/>
      <c r="J995" s="17"/>
      <c r="W995" s="17"/>
      <c r="X995" s="17"/>
    </row>
    <row r="996" spans="8:24">
      <c r="H996" s="17"/>
      <c r="I996" s="17"/>
      <c r="J996" s="17"/>
      <c r="W996" s="17"/>
      <c r="X996" s="17"/>
    </row>
    <row r="997" spans="8:24">
      <c r="H997" s="17"/>
      <c r="I997" s="17"/>
      <c r="J997" s="17"/>
      <c r="W997" s="17"/>
      <c r="X997" s="17"/>
    </row>
    <row r="998" spans="8:24">
      <c r="H998" s="17"/>
      <c r="I998" s="17"/>
      <c r="J998" s="17"/>
      <c r="W998" s="17"/>
      <c r="X998" s="17"/>
    </row>
    <row r="999" spans="8:24">
      <c r="H999" s="17"/>
      <c r="I999" s="17"/>
      <c r="J999" s="17"/>
      <c r="W999" s="17"/>
      <c r="X999" s="17"/>
    </row>
    <row r="1000" spans="8:24">
      <c r="H1000" s="17"/>
      <c r="I1000" s="17"/>
      <c r="J1000" s="17"/>
      <c r="W1000" s="17"/>
      <c r="X1000" s="17"/>
    </row>
    <row r="1001" spans="8:24">
      <c r="H1001" s="17"/>
      <c r="I1001" s="17"/>
      <c r="J1001" s="17"/>
      <c r="W1001" s="17"/>
      <c r="X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hidden="1" customWidth="1"/>
    <col min="10" max="10" width="11.57031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6" width="9.28515625" hidden="1" customWidth="1"/>
    <col min="17" max="17" width="12.5703125" hidden="1" customWidth="1"/>
    <col min="18" max="18" width="9.42578125" customWidth="1"/>
    <col min="19" max="19" width="9.28515625" hidden="1" customWidth="1"/>
    <col min="20" max="20" width="11.7109375" hidden="1" customWidth="1"/>
    <col min="21" max="21" width="9.42578125" customWidth="1"/>
    <col min="22" max="22" width="8" customWidth="1"/>
    <col min="23" max="23" width="10.42578125" customWidth="1"/>
    <col min="24" max="24" width="13.5703125" hidden="1" customWidth="1"/>
    <col min="25" max="25" width="13.5703125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>
      <c r="A1" s="1"/>
      <c r="B1" s="1"/>
      <c r="C1" s="1"/>
      <c r="D1" s="1"/>
      <c r="E1" s="1"/>
      <c r="F1" s="1"/>
      <c r="G1" s="1"/>
      <c r="H1" s="2"/>
      <c r="I1" s="2"/>
      <c r="J1" s="3" t="e">
        <f t="shared" ref="J1:K1" si="0">SUM(J3:J268)</f>
        <v>#VALUE!</v>
      </c>
      <c r="K1" s="4" t="e">
        <f t="shared" si="0"/>
        <v>#VALUE!</v>
      </c>
      <c r="L1" s="1"/>
      <c r="M1" s="1"/>
      <c r="N1" s="5"/>
      <c r="O1" s="1"/>
      <c r="P1" s="1"/>
      <c r="Q1" s="1"/>
      <c r="R1" s="5"/>
      <c r="S1" s="1"/>
      <c r="T1" s="1"/>
      <c r="U1" s="5"/>
      <c r="V1" s="6">
        <f>Y1/W1</f>
        <v>0.77811382536553053</v>
      </c>
      <c r="W1" s="7">
        <f>SUM(W3:W268)</f>
        <v>7766439.7200000016</v>
      </c>
      <c r="X1" s="7"/>
      <c r="Y1" s="7">
        <f>SUM(Y3:Y268)</f>
        <v>6043174.120000001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69" t="s">
        <v>0</v>
      </c>
      <c r="B2" s="69" t="s">
        <v>1</v>
      </c>
      <c r="C2" s="69" t="s">
        <v>2</v>
      </c>
      <c r="D2" s="69" t="s">
        <v>3</v>
      </c>
      <c r="E2" s="69" t="s">
        <v>4</v>
      </c>
      <c r="F2" s="69" t="s">
        <v>5</v>
      </c>
      <c r="G2" s="69" t="s">
        <v>6</v>
      </c>
      <c r="H2" s="70" t="s">
        <v>7</v>
      </c>
      <c r="I2" s="70" t="s">
        <v>8</v>
      </c>
      <c r="J2" s="3" t="s">
        <v>9</v>
      </c>
      <c r="K2" s="4" t="s">
        <v>10</v>
      </c>
      <c r="L2" s="69" t="s">
        <v>11</v>
      </c>
      <c r="M2" s="69" t="s">
        <v>12</v>
      </c>
      <c r="N2" s="5" t="s">
        <v>13</v>
      </c>
      <c r="O2" s="69"/>
      <c r="P2" s="69" t="s">
        <v>14</v>
      </c>
      <c r="Q2" s="69" t="s">
        <v>15</v>
      </c>
      <c r="R2" s="5" t="s">
        <v>16</v>
      </c>
      <c r="S2" s="69" t="s">
        <v>17</v>
      </c>
      <c r="T2" s="69" t="s">
        <v>18</v>
      </c>
      <c r="U2" s="5" t="s">
        <v>19</v>
      </c>
      <c r="V2" s="69" t="s">
        <v>20</v>
      </c>
      <c r="W2" s="70" t="s">
        <v>21</v>
      </c>
      <c r="X2" s="70"/>
      <c r="Y2" s="70" t="s">
        <v>22</v>
      </c>
      <c r="Z2" s="69" t="s">
        <v>23</v>
      </c>
      <c r="AA2" s="69" t="s">
        <v>24</v>
      </c>
      <c r="AB2" s="69" t="s">
        <v>25</v>
      </c>
      <c r="AC2" s="69" t="s">
        <v>26</v>
      </c>
      <c r="AD2" s="69" t="s">
        <v>27</v>
      </c>
      <c r="AE2" s="69" t="s">
        <v>28</v>
      </c>
      <c r="AF2" s="69" t="s">
        <v>29</v>
      </c>
      <c r="AG2" s="69" t="s">
        <v>30</v>
      </c>
      <c r="AH2" s="69" t="s">
        <v>31</v>
      </c>
      <c r="AI2" s="69" t="s">
        <v>32</v>
      </c>
      <c r="AJ2" s="69" t="s">
        <v>33</v>
      </c>
      <c r="AK2" s="69" t="s">
        <v>34</v>
      </c>
      <c r="AL2" s="69" t="s">
        <v>35</v>
      </c>
      <c r="AM2" s="69" t="s">
        <v>36</v>
      </c>
      <c r="AN2" s="69" t="s">
        <v>37</v>
      </c>
      <c r="AO2" s="69" t="s">
        <v>38</v>
      </c>
      <c r="AP2" s="69" t="s">
        <v>39</v>
      </c>
      <c r="AQ2" s="69" t="s">
        <v>40</v>
      </c>
      <c r="AR2" s="69" t="s">
        <v>41</v>
      </c>
      <c r="AS2" s="69" t="s">
        <v>42</v>
      </c>
      <c r="AT2" s="69" t="s">
        <v>43</v>
      </c>
      <c r="AU2" s="69" t="s">
        <v>44</v>
      </c>
      <c r="AV2" s="69" t="s">
        <v>45</v>
      </c>
      <c r="AW2" s="69" t="s">
        <v>46</v>
      </c>
      <c r="AX2" s="69" t="s">
        <v>47</v>
      </c>
      <c r="AY2" s="69" t="s">
        <v>48</v>
      </c>
      <c r="AZ2" s="69" t="s">
        <v>49</v>
      </c>
      <c r="BA2" s="69" t="s">
        <v>50</v>
      </c>
      <c r="BB2" s="69" t="s">
        <v>51</v>
      </c>
      <c r="BC2" s="69" t="s">
        <v>52</v>
      </c>
      <c r="BD2" s="69" t="s">
        <v>53</v>
      </c>
      <c r="BE2" s="69" t="s">
        <v>54</v>
      </c>
      <c r="BF2" s="69" t="s">
        <v>55</v>
      </c>
      <c r="BG2" s="69" t="s">
        <v>56</v>
      </c>
      <c r="BH2" s="69" t="s">
        <v>57</v>
      </c>
      <c r="BI2" s="69" t="s">
        <v>58</v>
      </c>
      <c r="BJ2" s="69" t="s">
        <v>59</v>
      </c>
      <c r="BK2" s="69" t="s">
        <v>60</v>
      </c>
      <c r="BL2" s="69" t="s">
        <v>61</v>
      </c>
      <c r="BM2" s="69" t="s">
        <v>62</v>
      </c>
    </row>
    <row r="3" spans="1:65">
      <c r="A3" s="1">
        <v>70068</v>
      </c>
      <c r="B3" s="1" t="s">
        <v>77</v>
      </c>
      <c r="C3" s="1">
        <v>15</v>
      </c>
      <c r="D3" s="1">
        <v>285</v>
      </c>
      <c r="E3" s="1" t="s">
        <v>64</v>
      </c>
      <c r="F3" s="1">
        <v>567</v>
      </c>
      <c r="G3" s="1" t="s">
        <v>74</v>
      </c>
      <c r="H3" s="2">
        <v>49.06</v>
      </c>
      <c r="I3" s="2">
        <v>735.9</v>
      </c>
      <c r="J3" s="10" t="e">
        <f t="shared" ref="J3:J268" si="1">K3*I3</f>
        <v>#VALUE!</v>
      </c>
      <c r="K3" s="11" t="e">
        <f t="shared" ref="K3:K268" si="2">SUM(N3+R3+U3)</f>
        <v>#VALUE!</v>
      </c>
      <c r="L3" s="1">
        <v>222.7</v>
      </c>
      <c r="M3" s="1">
        <v>23.8</v>
      </c>
      <c r="N3" s="20" t="s">
        <v>2291</v>
      </c>
      <c r="O3" s="1" t="s">
        <v>2270</v>
      </c>
      <c r="P3" s="1">
        <v>238.23</v>
      </c>
      <c r="Q3" s="1">
        <v>127.47</v>
      </c>
      <c r="R3" s="5">
        <v>50</v>
      </c>
      <c r="S3" s="1">
        <v>124.7</v>
      </c>
      <c r="T3" s="1">
        <v>77</v>
      </c>
      <c r="U3" s="5">
        <v>25</v>
      </c>
      <c r="V3" s="1">
        <v>50</v>
      </c>
      <c r="W3" s="12">
        <v>430967.57</v>
      </c>
      <c r="X3" s="2">
        <f>V3*I3</f>
        <v>36795</v>
      </c>
      <c r="Y3" s="2">
        <f>SUM(153852.16+X3)</f>
        <v>190647.16</v>
      </c>
      <c r="Z3" s="1">
        <v>1042</v>
      </c>
      <c r="AA3" s="1">
        <v>1047</v>
      </c>
      <c r="AB3" s="1">
        <v>1231</v>
      </c>
      <c r="AC3" s="1">
        <v>1088</v>
      </c>
      <c r="AD3" s="1">
        <v>357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1151</v>
      </c>
      <c r="AU3" s="1">
        <v>1007</v>
      </c>
      <c r="AV3" s="1">
        <v>1255</v>
      </c>
      <c r="AW3" s="1">
        <v>1328</v>
      </c>
      <c r="AX3" s="1">
        <v>1912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671</v>
      </c>
      <c r="BE3" s="1">
        <v>752</v>
      </c>
      <c r="BF3" s="1">
        <v>468</v>
      </c>
      <c r="BG3" s="1">
        <v>711</v>
      </c>
      <c r="BH3" s="1">
        <v>867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>
      <c r="A4" s="1">
        <v>70103</v>
      </c>
      <c r="B4" s="1" t="s">
        <v>112</v>
      </c>
      <c r="C4" s="1">
        <v>18</v>
      </c>
      <c r="D4" s="1">
        <v>285</v>
      </c>
      <c r="E4" s="1" t="s">
        <v>64</v>
      </c>
      <c r="F4" s="1">
        <v>567</v>
      </c>
      <c r="G4" s="1" t="s">
        <v>74</v>
      </c>
      <c r="H4" s="2">
        <v>50.87</v>
      </c>
      <c r="I4" s="2">
        <v>915.66</v>
      </c>
      <c r="J4" s="10">
        <f t="shared" si="1"/>
        <v>91566</v>
      </c>
      <c r="K4" s="11">
        <f t="shared" si="2"/>
        <v>100</v>
      </c>
      <c r="L4" s="1">
        <v>83.5</v>
      </c>
      <c r="M4" s="1">
        <v>14.94</v>
      </c>
      <c r="N4" s="26">
        <v>50</v>
      </c>
      <c r="O4" s="1"/>
      <c r="P4" s="1">
        <v>76.28</v>
      </c>
      <c r="Q4" s="1">
        <v>33.22</v>
      </c>
      <c r="R4" s="5">
        <v>30</v>
      </c>
      <c r="S4" s="1">
        <v>85.92</v>
      </c>
      <c r="T4" s="1">
        <v>49</v>
      </c>
      <c r="U4" s="5">
        <v>20</v>
      </c>
      <c r="V4" s="1">
        <v>0</v>
      </c>
      <c r="W4" s="12">
        <v>224972.58</v>
      </c>
      <c r="X4" s="2"/>
      <c r="Y4" s="2">
        <v>66131</v>
      </c>
      <c r="Z4" s="1">
        <v>617</v>
      </c>
      <c r="AA4" s="1">
        <v>399</v>
      </c>
      <c r="AB4" s="1">
        <v>415</v>
      </c>
      <c r="AC4" s="1">
        <v>543</v>
      </c>
      <c r="AD4" s="1">
        <v>269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462</v>
      </c>
      <c r="AU4" s="1">
        <v>397</v>
      </c>
      <c r="AV4" s="1">
        <v>477</v>
      </c>
      <c r="AW4" s="1">
        <v>471</v>
      </c>
      <c r="AX4" s="1">
        <v>598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798</v>
      </c>
      <c r="BE4" s="1">
        <v>275</v>
      </c>
      <c r="BF4" s="1">
        <v>378</v>
      </c>
      <c r="BG4" s="1">
        <v>466</v>
      </c>
      <c r="BH4" s="1">
        <v>433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>
      <c r="A5" s="1">
        <v>70056</v>
      </c>
      <c r="B5" s="1" t="s">
        <v>70</v>
      </c>
      <c r="C5" s="1">
        <v>16</v>
      </c>
      <c r="D5" s="1">
        <v>285</v>
      </c>
      <c r="E5" s="1" t="s">
        <v>64</v>
      </c>
      <c r="F5" s="1">
        <v>557</v>
      </c>
      <c r="G5" s="1" t="s">
        <v>69</v>
      </c>
      <c r="H5" s="2">
        <v>84.88</v>
      </c>
      <c r="I5" s="2">
        <v>1358.08</v>
      </c>
      <c r="J5" s="10">
        <f t="shared" si="1"/>
        <v>108646.39999999999</v>
      </c>
      <c r="K5" s="11">
        <f t="shared" si="2"/>
        <v>80</v>
      </c>
      <c r="L5" s="1">
        <v>110.66</v>
      </c>
      <c r="M5" s="1">
        <v>53.88</v>
      </c>
      <c r="N5" s="20">
        <v>30</v>
      </c>
      <c r="O5" s="1"/>
      <c r="P5" s="1">
        <v>181.16</v>
      </c>
      <c r="Q5" s="1">
        <v>102.94</v>
      </c>
      <c r="R5" s="5">
        <v>50</v>
      </c>
      <c r="S5" s="1">
        <v>109.66</v>
      </c>
      <c r="T5" s="1">
        <v>90.88</v>
      </c>
      <c r="U5" s="16">
        <f>MAX(0,(TRUNC((S5*0.8)-T5)))</f>
        <v>0</v>
      </c>
      <c r="V5" s="1">
        <v>0</v>
      </c>
      <c r="W5" s="12">
        <v>545226.68000000005</v>
      </c>
      <c r="X5" s="2"/>
      <c r="Y5" s="2">
        <v>336379.44</v>
      </c>
      <c r="Z5" s="1">
        <v>629</v>
      </c>
      <c r="AA5" s="1">
        <v>448</v>
      </c>
      <c r="AB5" s="1">
        <v>588</v>
      </c>
      <c r="AC5" s="1">
        <v>659</v>
      </c>
      <c r="AD5" s="1">
        <v>862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929</v>
      </c>
      <c r="AU5" s="1">
        <v>738</v>
      </c>
      <c r="AV5" s="1">
        <v>1025</v>
      </c>
      <c r="AW5" s="1">
        <v>1151</v>
      </c>
      <c r="AX5" s="1">
        <v>1647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484</v>
      </c>
      <c r="BE5" s="1">
        <v>463</v>
      </c>
      <c r="BF5" s="1">
        <v>623</v>
      </c>
      <c r="BG5" s="1">
        <v>832</v>
      </c>
      <c r="BH5" s="1">
        <v>1454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>
      <c r="A6" s="1">
        <v>70001</v>
      </c>
      <c r="B6" s="1" t="s">
        <v>68</v>
      </c>
      <c r="C6" s="1">
        <v>20</v>
      </c>
      <c r="D6" s="1">
        <v>285</v>
      </c>
      <c r="E6" s="1" t="s">
        <v>64</v>
      </c>
      <c r="F6" s="1">
        <v>557</v>
      </c>
      <c r="G6" s="1" t="s">
        <v>69</v>
      </c>
      <c r="H6" s="2">
        <v>71.84</v>
      </c>
      <c r="I6" s="2">
        <v>1436.8</v>
      </c>
      <c r="J6" s="10">
        <f t="shared" si="1"/>
        <v>107760</v>
      </c>
      <c r="K6" s="11">
        <f t="shared" si="2"/>
        <v>75</v>
      </c>
      <c r="L6" s="1">
        <v>106.55</v>
      </c>
      <c r="M6" s="1">
        <v>43.1</v>
      </c>
      <c r="N6" s="20">
        <v>40</v>
      </c>
      <c r="O6" s="1"/>
      <c r="P6" s="1">
        <v>139.15</v>
      </c>
      <c r="Q6" s="1">
        <v>95.05</v>
      </c>
      <c r="R6" s="5">
        <v>20</v>
      </c>
      <c r="S6" s="1">
        <v>131.30000000000001</v>
      </c>
      <c r="T6" s="1">
        <v>90.75</v>
      </c>
      <c r="U6" s="5">
        <v>15</v>
      </c>
      <c r="V6" s="1">
        <v>0</v>
      </c>
      <c r="W6" s="12">
        <v>541673.6</v>
      </c>
      <c r="X6" s="2"/>
      <c r="Y6" s="2">
        <v>328883.52</v>
      </c>
      <c r="Z6" s="1">
        <v>732</v>
      </c>
      <c r="AA6" s="1">
        <v>691</v>
      </c>
      <c r="AB6" s="1">
        <v>666</v>
      </c>
      <c r="AC6" s="1">
        <v>775</v>
      </c>
      <c r="AD6" s="1">
        <v>862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802</v>
      </c>
      <c r="AU6" s="1">
        <v>793</v>
      </c>
      <c r="AV6" s="1">
        <v>1132</v>
      </c>
      <c r="AW6" s="1">
        <v>905</v>
      </c>
      <c r="AX6" s="1">
        <v>1901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755</v>
      </c>
      <c r="BE6" s="1">
        <v>656</v>
      </c>
      <c r="BF6" s="1">
        <v>688</v>
      </c>
      <c r="BG6" s="1">
        <v>1710</v>
      </c>
      <c r="BH6" s="1">
        <v>1815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>
      <c r="A7" s="1">
        <v>70101</v>
      </c>
      <c r="B7" s="1" t="s">
        <v>73</v>
      </c>
      <c r="C7" s="1">
        <v>15</v>
      </c>
      <c r="D7" s="1">
        <v>285</v>
      </c>
      <c r="E7" s="1" t="s">
        <v>64</v>
      </c>
      <c r="F7" s="1">
        <v>567</v>
      </c>
      <c r="G7" s="1" t="s">
        <v>74</v>
      </c>
      <c r="H7" s="2">
        <v>42.41</v>
      </c>
      <c r="I7" s="2">
        <v>636.15</v>
      </c>
      <c r="J7" s="10">
        <f t="shared" si="1"/>
        <v>28626.75</v>
      </c>
      <c r="K7" s="11">
        <f t="shared" si="2"/>
        <v>45</v>
      </c>
      <c r="L7" s="1">
        <v>85.43</v>
      </c>
      <c r="M7" s="1">
        <v>31.4</v>
      </c>
      <c r="N7" s="20">
        <v>30</v>
      </c>
      <c r="O7" s="1"/>
      <c r="P7" s="1">
        <v>83.6</v>
      </c>
      <c r="Q7" s="1">
        <v>52.13</v>
      </c>
      <c r="R7" s="5">
        <v>15</v>
      </c>
      <c r="S7" s="1">
        <v>82.97</v>
      </c>
      <c r="T7" s="1">
        <v>69.069999999999993</v>
      </c>
      <c r="U7" s="16">
        <f t="shared" ref="U7:U9" si="3">MAX(0,(TRUNC((S7*0.8)-T7)))</f>
        <v>0</v>
      </c>
      <c r="V7" s="1">
        <v>0</v>
      </c>
      <c r="W7" s="12">
        <v>160309.79999999999</v>
      </c>
      <c r="X7" s="2"/>
      <c r="Y7" s="2">
        <v>97076.49</v>
      </c>
      <c r="Z7" s="1">
        <v>380</v>
      </c>
      <c r="AA7" s="1">
        <v>392</v>
      </c>
      <c r="AB7" s="1">
        <v>441</v>
      </c>
      <c r="AC7" s="1">
        <v>529</v>
      </c>
      <c r="AD7" s="1">
        <v>471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385</v>
      </c>
      <c r="AU7" s="1">
        <v>354</v>
      </c>
      <c r="AV7" s="1">
        <v>445</v>
      </c>
      <c r="AW7" s="1">
        <v>494</v>
      </c>
      <c r="AX7" s="1">
        <v>782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316</v>
      </c>
      <c r="BE7" s="1">
        <v>304</v>
      </c>
      <c r="BF7" s="1">
        <v>579</v>
      </c>
      <c r="BG7" s="1">
        <v>395</v>
      </c>
      <c r="BH7" s="1">
        <v>1036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>
      <c r="A8" s="1">
        <v>70079</v>
      </c>
      <c r="B8" s="1" t="s">
        <v>75</v>
      </c>
      <c r="C8" s="1">
        <v>12</v>
      </c>
      <c r="D8" s="1">
        <v>285</v>
      </c>
      <c r="E8" s="1" t="s">
        <v>64</v>
      </c>
      <c r="F8" s="1">
        <v>35</v>
      </c>
      <c r="G8" s="1" t="s">
        <v>76</v>
      </c>
      <c r="H8" s="2">
        <v>73.62</v>
      </c>
      <c r="I8" s="2">
        <v>883.44</v>
      </c>
      <c r="J8" s="10">
        <f t="shared" si="1"/>
        <v>35337.600000000006</v>
      </c>
      <c r="K8" s="11">
        <f t="shared" si="2"/>
        <v>40</v>
      </c>
      <c r="L8" s="1">
        <v>124.96</v>
      </c>
      <c r="M8" s="1">
        <v>55.33</v>
      </c>
      <c r="N8" s="5">
        <v>0</v>
      </c>
      <c r="O8" s="1" t="s">
        <v>2292</v>
      </c>
      <c r="P8" s="1">
        <v>165.62</v>
      </c>
      <c r="Q8" s="1">
        <v>94.67</v>
      </c>
      <c r="R8" s="5">
        <v>40</v>
      </c>
      <c r="S8" s="1">
        <v>128.5</v>
      </c>
      <c r="T8" s="1">
        <v>106.58</v>
      </c>
      <c r="U8" s="16">
        <f t="shared" si="3"/>
        <v>0</v>
      </c>
      <c r="V8" s="1">
        <v>57</v>
      </c>
      <c r="W8" s="12">
        <v>370234.98</v>
      </c>
      <c r="X8" s="2">
        <f>V8*I8</f>
        <v>50356.08</v>
      </c>
      <c r="Y8" s="2">
        <f>SUM(226675.98+X8)</f>
        <v>277032.06</v>
      </c>
      <c r="Z8" s="1">
        <v>469</v>
      </c>
      <c r="AA8" s="1">
        <v>622</v>
      </c>
      <c r="AB8" s="1">
        <v>458</v>
      </c>
      <c r="AC8" s="1">
        <v>523</v>
      </c>
      <c r="AD8" s="1">
        <v>664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598</v>
      </c>
      <c r="AU8" s="1">
        <v>613</v>
      </c>
      <c r="AV8" s="1">
        <v>750</v>
      </c>
      <c r="AW8" s="1">
        <v>666</v>
      </c>
      <c r="AX8" s="1">
        <v>1136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368</v>
      </c>
      <c r="BE8" s="1">
        <v>802</v>
      </c>
      <c r="BF8" s="1">
        <v>490</v>
      </c>
      <c r="BG8" s="1">
        <v>566</v>
      </c>
      <c r="BH8" s="1">
        <v>1279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>
      <c r="A9" s="1">
        <v>70028</v>
      </c>
      <c r="B9" s="1" t="s">
        <v>103</v>
      </c>
      <c r="C9" s="1">
        <v>24</v>
      </c>
      <c r="D9" s="1">
        <v>285</v>
      </c>
      <c r="E9" s="1" t="s">
        <v>64</v>
      </c>
      <c r="F9" s="1">
        <v>558</v>
      </c>
      <c r="G9" s="1" t="s">
        <v>67</v>
      </c>
      <c r="H9" s="2">
        <v>40.9</v>
      </c>
      <c r="I9" s="2">
        <v>981.6</v>
      </c>
      <c r="J9" s="10">
        <f t="shared" si="1"/>
        <v>39264</v>
      </c>
      <c r="K9" s="11">
        <f t="shared" si="2"/>
        <v>40</v>
      </c>
      <c r="L9" s="1">
        <v>71.959999999999994</v>
      </c>
      <c r="M9" s="1">
        <v>25.38</v>
      </c>
      <c r="N9" s="26">
        <v>30</v>
      </c>
      <c r="O9" s="1"/>
      <c r="P9" s="1">
        <v>71.75</v>
      </c>
      <c r="Q9" s="1">
        <v>51</v>
      </c>
      <c r="R9" s="5">
        <v>10</v>
      </c>
      <c r="S9" s="1">
        <v>59.12</v>
      </c>
      <c r="T9" s="1">
        <v>50.88</v>
      </c>
      <c r="U9" s="16">
        <f t="shared" si="3"/>
        <v>0</v>
      </c>
      <c r="V9" s="1">
        <v>0</v>
      </c>
      <c r="W9" s="12">
        <v>199101.2</v>
      </c>
      <c r="X9" s="2"/>
      <c r="Y9" s="2">
        <v>124908.6</v>
      </c>
      <c r="Z9" s="1">
        <v>548</v>
      </c>
      <c r="AA9" s="1">
        <v>580</v>
      </c>
      <c r="AB9" s="1">
        <v>526</v>
      </c>
      <c r="AC9" s="1">
        <v>726</v>
      </c>
      <c r="AD9" s="1">
        <v>609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466</v>
      </c>
      <c r="AU9" s="1">
        <v>627</v>
      </c>
      <c r="AV9" s="1">
        <v>550</v>
      </c>
      <c r="AW9" s="1">
        <v>785</v>
      </c>
      <c r="AX9" s="1">
        <v>1224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540</v>
      </c>
      <c r="BE9" s="1">
        <v>477</v>
      </c>
      <c r="BF9" s="1">
        <v>321</v>
      </c>
      <c r="BG9" s="1">
        <v>639</v>
      </c>
      <c r="BH9" s="1">
        <v>1221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>
      <c r="A10" s="1">
        <v>70072</v>
      </c>
      <c r="B10" s="1" t="s">
        <v>79</v>
      </c>
      <c r="C10" s="1">
        <v>20</v>
      </c>
      <c r="D10" s="1">
        <v>285</v>
      </c>
      <c r="E10" s="1" t="s">
        <v>64</v>
      </c>
      <c r="F10" s="1">
        <v>570</v>
      </c>
      <c r="G10" s="1" t="s">
        <v>72</v>
      </c>
      <c r="H10" s="2">
        <v>41.94</v>
      </c>
      <c r="I10" s="2">
        <v>838.8</v>
      </c>
      <c r="J10" s="10">
        <f t="shared" si="1"/>
        <v>33552</v>
      </c>
      <c r="K10" s="11">
        <f t="shared" si="2"/>
        <v>40</v>
      </c>
      <c r="L10" s="1">
        <v>43.52</v>
      </c>
      <c r="M10" s="1">
        <v>31.7</v>
      </c>
      <c r="N10" s="5">
        <v>0</v>
      </c>
      <c r="O10" s="1"/>
      <c r="P10" s="1">
        <v>102.9</v>
      </c>
      <c r="Q10" s="1">
        <v>54.2</v>
      </c>
      <c r="R10" s="5">
        <v>40</v>
      </c>
      <c r="S10" s="1">
        <v>43.6</v>
      </c>
      <c r="T10" s="1">
        <v>33.6</v>
      </c>
      <c r="U10" s="5">
        <v>0</v>
      </c>
      <c r="V10" s="1">
        <v>0</v>
      </c>
      <c r="W10" s="12">
        <v>159392.97</v>
      </c>
      <c r="X10" s="2"/>
      <c r="Y10" s="2">
        <v>100236.6</v>
      </c>
      <c r="Z10" s="1">
        <v>261</v>
      </c>
      <c r="AA10" s="1">
        <v>327</v>
      </c>
      <c r="AB10" s="1">
        <v>275</v>
      </c>
      <c r="AC10" s="1">
        <v>342</v>
      </c>
      <c r="AD10" s="1">
        <v>634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659</v>
      </c>
      <c r="AU10" s="1">
        <v>664</v>
      </c>
      <c r="AV10" s="1">
        <v>795</v>
      </c>
      <c r="AW10" s="1">
        <v>544</v>
      </c>
      <c r="AX10" s="1">
        <v>1084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230</v>
      </c>
      <c r="BE10" s="1">
        <v>463</v>
      </c>
      <c r="BF10" s="1">
        <v>253</v>
      </c>
      <c r="BG10" s="1">
        <v>315</v>
      </c>
      <c r="BH10" s="1">
        <v>672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>
      <c r="A11" s="1">
        <v>70011</v>
      </c>
      <c r="B11" s="1" t="s">
        <v>101</v>
      </c>
      <c r="C11" s="1">
        <v>15</v>
      </c>
      <c r="D11" s="1">
        <v>285</v>
      </c>
      <c r="E11" s="1" t="s">
        <v>64</v>
      </c>
      <c r="F11" s="1">
        <v>562</v>
      </c>
      <c r="G11" s="1" t="s">
        <v>65</v>
      </c>
      <c r="H11" s="2">
        <v>28.82</v>
      </c>
      <c r="I11" s="2">
        <v>432.3</v>
      </c>
      <c r="J11" s="10">
        <f t="shared" si="1"/>
        <v>17292</v>
      </c>
      <c r="K11" s="11">
        <f t="shared" si="2"/>
        <v>40</v>
      </c>
      <c r="L11" s="1">
        <v>29.57</v>
      </c>
      <c r="M11" s="1">
        <v>19.87</v>
      </c>
      <c r="N11" s="20">
        <v>5</v>
      </c>
      <c r="O11" s="1"/>
      <c r="P11" s="1">
        <v>51.23</v>
      </c>
      <c r="Q11" s="1">
        <v>31.87</v>
      </c>
      <c r="R11" s="5">
        <v>10</v>
      </c>
      <c r="S11" s="1">
        <v>40.07</v>
      </c>
      <c r="T11" s="1">
        <v>8.73</v>
      </c>
      <c r="U11" s="5">
        <v>25</v>
      </c>
      <c r="V11" s="1">
        <v>0</v>
      </c>
      <c r="W11" s="12">
        <v>52250.66</v>
      </c>
      <c r="X11" s="2"/>
      <c r="Y11" s="2">
        <v>26139.74</v>
      </c>
      <c r="Z11" s="1">
        <v>123</v>
      </c>
      <c r="AA11" s="1">
        <v>217</v>
      </c>
      <c r="AB11" s="1">
        <v>108</v>
      </c>
      <c r="AC11" s="1">
        <v>208</v>
      </c>
      <c r="AD11" s="1">
        <v>298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292</v>
      </c>
      <c r="AU11" s="1">
        <v>172</v>
      </c>
      <c r="AV11" s="1">
        <v>283</v>
      </c>
      <c r="AW11" s="1">
        <v>215</v>
      </c>
      <c r="AX11" s="1">
        <v>478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373</v>
      </c>
      <c r="BE11" s="1">
        <v>216</v>
      </c>
      <c r="BF11" s="1">
        <v>15</v>
      </c>
      <c r="BG11" s="1">
        <v>210</v>
      </c>
      <c r="BH11" s="1">
        <v>131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</row>
    <row r="12" spans="1:65">
      <c r="A12" s="1">
        <v>70019</v>
      </c>
      <c r="B12" s="1" t="s">
        <v>85</v>
      </c>
      <c r="C12" s="1">
        <v>20</v>
      </c>
      <c r="D12" s="1">
        <v>285</v>
      </c>
      <c r="E12" s="1" t="s">
        <v>64</v>
      </c>
      <c r="F12" s="1">
        <v>562</v>
      </c>
      <c r="G12" s="1" t="s">
        <v>65</v>
      </c>
      <c r="H12" s="2">
        <v>68.760000000000005</v>
      </c>
      <c r="I12" s="2">
        <v>1375.2</v>
      </c>
      <c r="J12" s="10">
        <f t="shared" si="1"/>
        <v>48132</v>
      </c>
      <c r="K12" s="11">
        <f t="shared" si="2"/>
        <v>35</v>
      </c>
      <c r="L12" s="1">
        <v>38.520000000000003</v>
      </c>
      <c r="M12" s="1">
        <v>30.9</v>
      </c>
      <c r="N12" s="16">
        <f>MAX(0,(TRUNC((L12*0.8)-M12)))</f>
        <v>0</v>
      </c>
      <c r="O12" s="1"/>
      <c r="P12" s="1">
        <v>61.92</v>
      </c>
      <c r="Q12" s="1">
        <v>37.35</v>
      </c>
      <c r="R12" s="5">
        <v>15</v>
      </c>
      <c r="S12" s="1">
        <v>53.62</v>
      </c>
      <c r="T12" s="1">
        <v>22.25</v>
      </c>
      <c r="U12" s="16">
        <f t="shared" ref="U12:U13" si="4">MAX(0,(TRUNC((S12*0.8)-T12)))</f>
        <v>20</v>
      </c>
      <c r="V12" s="1">
        <v>0</v>
      </c>
      <c r="W12" s="12">
        <v>211883.94</v>
      </c>
      <c r="X12" s="2"/>
      <c r="Y12" s="2">
        <v>124455.6</v>
      </c>
      <c r="Z12" s="1">
        <v>268</v>
      </c>
      <c r="AA12" s="1">
        <v>254</v>
      </c>
      <c r="AB12" s="1">
        <v>196</v>
      </c>
      <c r="AC12" s="1">
        <v>359</v>
      </c>
      <c r="AD12" s="1">
        <v>618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378</v>
      </c>
      <c r="AU12" s="1">
        <v>405</v>
      </c>
      <c r="AV12" s="1">
        <v>363</v>
      </c>
      <c r="AW12" s="1">
        <v>590</v>
      </c>
      <c r="AX12" s="1">
        <v>747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360</v>
      </c>
      <c r="BE12" s="1">
        <v>334</v>
      </c>
      <c r="BF12" s="1">
        <v>349</v>
      </c>
      <c r="BG12" s="1">
        <v>393</v>
      </c>
      <c r="BH12" s="1">
        <v>445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</row>
    <row r="13" spans="1:65">
      <c r="A13" s="1">
        <v>70100</v>
      </c>
      <c r="B13" s="1" t="s">
        <v>91</v>
      </c>
      <c r="C13" s="1">
        <v>16</v>
      </c>
      <c r="D13" s="1">
        <v>285</v>
      </c>
      <c r="E13" s="1" t="s">
        <v>64</v>
      </c>
      <c r="F13" s="1">
        <v>567</v>
      </c>
      <c r="G13" s="1" t="s">
        <v>74</v>
      </c>
      <c r="H13" s="2">
        <v>42.37</v>
      </c>
      <c r="I13" s="2">
        <v>677.92</v>
      </c>
      <c r="J13" s="10">
        <f t="shared" si="1"/>
        <v>23727.199999999997</v>
      </c>
      <c r="K13" s="11">
        <f t="shared" si="2"/>
        <v>35</v>
      </c>
      <c r="L13" s="1">
        <v>98.94</v>
      </c>
      <c r="M13" s="1">
        <v>66.5</v>
      </c>
      <c r="N13" s="20">
        <v>15</v>
      </c>
      <c r="O13" s="1"/>
      <c r="P13" s="1">
        <v>77.06</v>
      </c>
      <c r="Q13" s="1">
        <v>41.94</v>
      </c>
      <c r="R13" s="5">
        <v>20</v>
      </c>
      <c r="S13" s="1">
        <v>59.53</v>
      </c>
      <c r="T13" s="1">
        <v>58.94</v>
      </c>
      <c r="U13" s="16">
        <f t="shared" si="4"/>
        <v>0</v>
      </c>
      <c r="V13" s="1">
        <v>0</v>
      </c>
      <c r="W13" s="12">
        <v>159671.34</v>
      </c>
      <c r="X13" s="2"/>
      <c r="Y13" s="2">
        <v>113466.86</v>
      </c>
      <c r="Z13" s="1">
        <v>478</v>
      </c>
      <c r="AA13" s="1">
        <v>515</v>
      </c>
      <c r="AB13" s="1">
        <v>544</v>
      </c>
      <c r="AC13" s="1">
        <v>607</v>
      </c>
      <c r="AD13" s="1">
        <v>1064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268</v>
      </c>
      <c r="AU13" s="1">
        <v>351</v>
      </c>
      <c r="AV13" s="1">
        <v>525</v>
      </c>
      <c r="AW13" s="1">
        <v>529</v>
      </c>
      <c r="AX13" s="1">
        <v>671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103</v>
      </c>
      <c r="BE13" s="1">
        <v>542</v>
      </c>
      <c r="BF13" s="1">
        <v>328</v>
      </c>
      <c r="BG13" s="1">
        <v>501</v>
      </c>
      <c r="BH13" s="1">
        <v>943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</row>
    <row r="14" spans="1:65">
      <c r="A14" s="1">
        <v>70029</v>
      </c>
      <c r="B14" s="1" t="s">
        <v>102</v>
      </c>
      <c r="C14" s="1">
        <v>18</v>
      </c>
      <c r="D14" s="1">
        <v>285</v>
      </c>
      <c r="E14" s="1" t="s">
        <v>64</v>
      </c>
      <c r="F14" s="1">
        <v>558</v>
      </c>
      <c r="G14" s="1" t="s">
        <v>67</v>
      </c>
      <c r="H14" s="2">
        <v>46.2</v>
      </c>
      <c r="I14" s="2">
        <v>831.6</v>
      </c>
      <c r="J14" s="10">
        <f t="shared" si="1"/>
        <v>24948</v>
      </c>
      <c r="K14" s="11">
        <f t="shared" si="2"/>
        <v>30</v>
      </c>
      <c r="L14" s="1">
        <v>36.97</v>
      </c>
      <c r="M14" s="1">
        <v>24.11</v>
      </c>
      <c r="N14" s="28">
        <f>MAX(0,(TRUNC((L14*0.8)-M14)))</f>
        <v>5</v>
      </c>
      <c r="O14" s="1"/>
      <c r="P14" s="1">
        <v>76.58</v>
      </c>
      <c r="Q14" s="1">
        <v>51.44</v>
      </c>
      <c r="R14" s="5">
        <v>10</v>
      </c>
      <c r="S14" s="1">
        <v>67.78</v>
      </c>
      <c r="T14" s="1">
        <v>42.56</v>
      </c>
      <c r="U14" s="5">
        <v>15</v>
      </c>
      <c r="V14" s="1">
        <v>0</v>
      </c>
      <c r="W14" s="12">
        <v>150796.79999999999</v>
      </c>
      <c r="X14" s="2"/>
      <c r="Y14" s="2">
        <v>98221.2</v>
      </c>
      <c r="Z14" s="1">
        <v>186</v>
      </c>
      <c r="AA14" s="1">
        <v>320</v>
      </c>
      <c r="AB14" s="1">
        <v>194</v>
      </c>
      <c r="AC14" s="1">
        <v>251</v>
      </c>
      <c r="AD14" s="1">
        <v>434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405</v>
      </c>
      <c r="AU14" s="1">
        <v>382</v>
      </c>
      <c r="AV14" s="1">
        <v>570</v>
      </c>
      <c r="AW14" s="1">
        <v>425</v>
      </c>
      <c r="AX14" s="1">
        <v>926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330</v>
      </c>
      <c r="BE14" s="1">
        <v>529</v>
      </c>
      <c r="BF14" s="1">
        <v>348</v>
      </c>
      <c r="BG14" s="1">
        <v>555</v>
      </c>
      <c r="BH14" s="1">
        <v>766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</row>
    <row r="15" spans="1:65">
      <c r="A15" s="1">
        <v>70070</v>
      </c>
      <c r="B15" s="1" t="s">
        <v>63</v>
      </c>
      <c r="C15" s="1">
        <v>5</v>
      </c>
      <c r="D15" s="1">
        <v>285</v>
      </c>
      <c r="E15" s="1" t="s">
        <v>64</v>
      </c>
      <c r="F15" s="1">
        <v>562</v>
      </c>
      <c r="G15" s="1" t="s">
        <v>65</v>
      </c>
      <c r="H15" s="2">
        <v>74.72</v>
      </c>
      <c r="I15" s="2">
        <v>373.6</v>
      </c>
      <c r="J15" s="10">
        <f t="shared" si="1"/>
        <v>11208</v>
      </c>
      <c r="K15" s="11">
        <f t="shared" si="2"/>
        <v>30</v>
      </c>
      <c r="L15" s="1">
        <v>38.6</v>
      </c>
      <c r="M15" s="1">
        <v>28.4</v>
      </c>
      <c r="N15" s="5">
        <v>0</v>
      </c>
      <c r="O15" s="1"/>
      <c r="P15" s="1">
        <v>95</v>
      </c>
      <c r="Q15" s="1">
        <v>30.4</v>
      </c>
      <c r="R15" s="5">
        <v>30</v>
      </c>
      <c r="S15" s="1">
        <v>27.8</v>
      </c>
      <c r="T15" s="1">
        <v>38.6</v>
      </c>
      <c r="U15" s="16">
        <f t="shared" ref="U15:U16" si="5">MAX(0,(TRUNC((S15*0.8)-T15)))</f>
        <v>0</v>
      </c>
      <c r="V15" s="1">
        <v>0</v>
      </c>
      <c r="W15" s="12">
        <v>60299.040000000001</v>
      </c>
      <c r="X15" s="2"/>
      <c r="Y15" s="2">
        <v>36388.639999999999</v>
      </c>
      <c r="Z15" s="1">
        <v>59</v>
      </c>
      <c r="AA15" s="1">
        <v>112</v>
      </c>
      <c r="AB15" s="1">
        <v>51</v>
      </c>
      <c r="AC15" s="1">
        <v>54</v>
      </c>
      <c r="AD15" s="1">
        <v>142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164</v>
      </c>
      <c r="AU15" s="1">
        <v>174</v>
      </c>
      <c r="AV15" s="1">
        <v>157</v>
      </c>
      <c r="AW15" s="1">
        <v>134</v>
      </c>
      <c r="AX15" s="1">
        <v>152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49</v>
      </c>
      <c r="BE15" s="1">
        <v>197</v>
      </c>
      <c r="BF15" s="1">
        <v>-43</v>
      </c>
      <c r="BG15" s="1">
        <v>69</v>
      </c>
      <c r="BH15" s="1">
        <v>193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</row>
    <row r="16" spans="1:65">
      <c r="A16" s="1">
        <v>70013</v>
      </c>
      <c r="B16" s="1" t="s">
        <v>84</v>
      </c>
      <c r="C16" s="1">
        <v>5</v>
      </c>
      <c r="D16" s="1">
        <v>285</v>
      </c>
      <c r="E16" s="1" t="s">
        <v>64</v>
      </c>
      <c r="F16" s="1">
        <v>562</v>
      </c>
      <c r="G16" s="1" t="s">
        <v>65</v>
      </c>
      <c r="H16" s="2">
        <v>61.49</v>
      </c>
      <c r="I16" s="2">
        <v>307.45</v>
      </c>
      <c r="J16" s="10">
        <f t="shared" si="1"/>
        <v>9223.5</v>
      </c>
      <c r="K16" s="11">
        <f t="shared" si="2"/>
        <v>30</v>
      </c>
      <c r="L16" s="1">
        <v>57.2</v>
      </c>
      <c r="M16" s="1">
        <v>35.4</v>
      </c>
      <c r="N16" s="28">
        <f t="shared" ref="N16:N18" si="6">MAX(0,(TRUNC((L16*0.8)-M16)))</f>
        <v>10</v>
      </c>
      <c r="O16" s="1"/>
      <c r="P16" s="1">
        <v>99.7</v>
      </c>
      <c r="Q16" s="1">
        <v>59.2</v>
      </c>
      <c r="R16" s="5">
        <v>20</v>
      </c>
      <c r="S16" s="1">
        <v>35.9</v>
      </c>
      <c r="T16" s="1">
        <v>34</v>
      </c>
      <c r="U16" s="16">
        <f t="shared" si="5"/>
        <v>0</v>
      </c>
      <c r="V16" s="1">
        <v>0</v>
      </c>
      <c r="W16" s="12">
        <v>59276.36</v>
      </c>
      <c r="X16" s="2"/>
      <c r="Y16" s="2">
        <v>36709.53</v>
      </c>
      <c r="Z16" s="1">
        <v>96</v>
      </c>
      <c r="AA16" s="1">
        <v>123</v>
      </c>
      <c r="AB16" s="1">
        <v>81</v>
      </c>
      <c r="AC16" s="1">
        <v>95</v>
      </c>
      <c r="AD16" s="1">
        <v>177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127</v>
      </c>
      <c r="AU16" s="1">
        <v>197</v>
      </c>
      <c r="AV16" s="1">
        <v>196</v>
      </c>
      <c r="AW16" s="1">
        <v>154</v>
      </c>
      <c r="AX16" s="1">
        <v>296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56</v>
      </c>
      <c r="BE16" s="1">
        <v>77</v>
      </c>
      <c r="BF16" s="1">
        <v>35</v>
      </c>
      <c r="BG16" s="1">
        <v>100</v>
      </c>
      <c r="BH16" s="1">
        <v>124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</row>
    <row r="17" spans="1:65">
      <c r="A17" s="1">
        <v>70016</v>
      </c>
      <c r="B17" s="1" t="s">
        <v>128</v>
      </c>
      <c r="C17" s="1">
        <v>5</v>
      </c>
      <c r="D17" s="1">
        <v>285</v>
      </c>
      <c r="E17" s="1" t="s">
        <v>64</v>
      </c>
      <c r="F17" s="1">
        <v>562</v>
      </c>
      <c r="G17" s="1" t="s">
        <v>65</v>
      </c>
      <c r="H17" s="2">
        <v>61.49</v>
      </c>
      <c r="I17" s="2">
        <v>307.45</v>
      </c>
      <c r="J17" s="10">
        <f t="shared" si="1"/>
        <v>7993.7</v>
      </c>
      <c r="K17" s="11">
        <f t="shared" si="2"/>
        <v>26</v>
      </c>
      <c r="L17" s="1">
        <v>15.6</v>
      </c>
      <c r="M17" s="1">
        <v>5.8</v>
      </c>
      <c r="N17" s="28">
        <f t="shared" si="6"/>
        <v>6</v>
      </c>
      <c r="O17" s="1"/>
      <c r="P17" s="1">
        <v>53.9</v>
      </c>
      <c r="Q17" s="1">
        <v>43.6</v>
      </c>
      <c r="R17" s="5">
        <v>0</v>
      </c>
      <c r="S17" s="1">
        <v>26.6</v>
      </c>
      <c r="T17" s="1">
        <v>3.4</v>
      </c>
      <c r="U17" s="5">
        <v>20</v>
      </c>
      <c r="V17" s="1">
        <v>0</v>
      </c>
      <c r="W17" s="12">
        <v>29545.94</v>
      </c>
      <c r="X17" s="2"/>
      <c r="Y17" s="2">
        <v>16233.36</v>
      </c>
      <c r="Z17" s="1">
        <v>17</v>
      </c>
      <c r="AA17" s="1">
        <v>4</v>
      </c>
      <c r="AB17" s="1">
        <v>41</v>
      </c>
      <c r="AC17" s="1">
        <v>36</v>
      </c>
      <c r="AD17" s="1">
        <v>29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106</v>
      </c>
      <c r="AU17" s="1">
        <v>72</v>
      </c>
      <c r="AV17" s="1">
        <v>83</v>
      </c>
      <c r="AW17" s="1">
        <v>89</v>
      </c>
      <c r="AX17" s="1">
        <v>218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76</v>
      </c>
      <c r="BE17" s="1">
        <v>6</v>
      </c>
      <c r="BF17" s="1">
        <v>20</v>
      </c>
      <c r="BG17" s="1">
        <v>68</v>
      </c>
      <c r="BH17" s="1">
        <v>17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</row>
    <row r="18" spans="1:65">
      <c r="A18" s="1">
        <v>70137</v>
      </c>
      <c r="B18" s="1" t="s">
        <v>152</v>
      </c>
      <c r="C18" s="1">
        <v>12</v>
      </c>
      <c r="D18" s="1">
        <v>285</v>
      </c>
      <c r="E18" s="1" t="s">
        <v>64</v>
      </c>
      <c r="F18" s="1">
        <v>567</v>
      </c>
      <c r="G18" s="1" t="s">
        <v>74</v>
      </c>
      <c r="H18" s="2">
        <v>78.930000000000007</v>
      </c>
      <c r="I18" s="2">
        <v>947.16</v>
      </c>
      <c r="J18" s="10">
        <f t="shared" si="1"/>
        <v>21784.68</v>
      </c>
      <c r="K18" s="11">
        <f t="shared" si="2"/>
        <v>23</v>
      </c>
      <c r="L18" s="1">
        <v>18.38</v>
      </c>
      <c r="M18" s="1">
        <v>5.75</v>
      </c>
      <c r="N18" s="28">
        <f t="shared" si="6"/>
        <v>8</v>
      </c>
      <c r="O18" s="1"/>
      <c r="P18" s="1">
        <v>30.42</v>
      </c>
      <c r="Q18" s="1">
        <v>10.17</v>
      </c>
      <c r="R18" s="5">
        <v>15</v>
      </c>
      <c r="S18" s="1">
        <v>10.25</v>
      </c>
      <c r="T18" s="1">
        <v>14</v>
      </c>
      <c r="U18" s="16">
        <f t="shared" ref="U18:U26" si="7">MAX(0,(TRUNC((S18*0.8)-T18)))</f>
        <v>0</v>
      </c>
      <c r="V18" s="1">
        <v>0</v>
      </c>
      <c r="W18" s="12">
        <v>55921.91</v>
      </c>
      <c r="X18" s="2"/>
      <c r="Y18" s="2">
        <v>24231.51</v>
      </c>
      <c r="Z18" s="1">
        <v>76</v>
      </c>
      <c r="AA18" s="1">
        <v>67</v>
      </c>
      <c r="AB18" s="1">
        <v>83</v>
      </c>
      <c r="AC18" s="1">
        <v>56</v>
      </c>
      <c r="AD18" s="1">
        <v>69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120</v>
      </c>
      <c r="AU18" s="1">
        <v>131</v>
      </c>
      <c r="AV18" s="1">
        <v>98</v>
      </c>
      <c r="AW18" s="1">
        <v>163</v>
      </c>
      <c r="AX18" s="1">
        <v>122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47</v>
      </c>
      <c r="BE18" s="1">
        <v>50</v>
      </c>
      <c r="BF18" s="1">
        <v>28</v>
      </c>
      <c r="BG18" s="1">
        <v>46</v>
      </c>
      <c r="BH18" s="1">
        <v>116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</row>
    <row r="19" spans="1:65">
      <c r="A19" s="1">
        <v>70031</v>
      </c>
      <c r="B19" s="1" t="s">
        <v>90</v>
      </c>
      <c r="C19" s="1">
        <v>20</v>
      </c>
      <c r="D19" s="1">
        <v>285</v>
      </c>
      <c r="E19" s="1" t="s">
        <v>64</v>
      </c>
      <c r="F19" s="1">
        <v>558</v>
      </c>
      <c r="G19" s="1" t="s">
        <v>67</v>
      </c>
      <c r="H19" s="2">
        <v>86.35</v>
      </c>
      <c r="I19" s="2">
        <v>1727</v>
      </c>
      <c r="J19" s="10">
        <f t="shared" si="1"/>
        <v>34540</v>
      </c>
      <c r="K19" s="11">
        <f t="shared" si="2"/>
        <v>20</v>
      </c>
      <c r="L19" s="1">
        <v>52.65</v>
      </c>
      <c r="M19" s="1">
        <v>25.35</v>
      </c>
      <c r="N19" s="26">
        <v>20</v>
      </c>
      <c r="O19" s="1"/>
      <c r="P19" s="1">
        <v>34.4</v>
      </c>
      <c r="Q19" s="1">
        <v>24.85</v>
      </c>
      <c r="R19" s="5">
        <v>0</v>
      </c>
      <c r="S19" s="1">
        <v>40.92</v>
      </c>
      <c r="T19" s="1">
        <v>44.1</v>
      </c>
      <c r="U19" s="16">
        <f t="shared" si="7"/>
        <v>0</v>
      </c>
      <c r="V19" s="1">
        <v>0</v>
      </c>
      <c r="W19" s="12">
        <v>221012.82</v>
      </c>
      <c r="X19" s="2"/>
      <c r="Y19" s="2">
        <v>162856.1</v>
      </c>
      <c r="Z19" s="1">
        <v>341</v>
      </c>
      <c r="AA19" s="1">
        <v>347</v>
      </c>
      <c r="AB19" s="1">
        <v>365</v>
      </c>
      <c r="AC19" s="1">
        <v>347</v>
      </c>
      <c r="AD19" s="1">
        <v>507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167</v>
      </c>
      <c r="AU19" s="1">
        <v>223</v>
      </c>
      <c r="AV19" s="1">
        <v>291</v>
      </c>
      <c r="AW19" s="1">
        <v>237</v>
      </c>
      <c r="AX19" s="1">
        <v>497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196</v>
      </c>
      <c r="BE19" s="1">
        <v>261</v>
      </c>
      <c r="BF19" s="1">
        <v>248</v>
      </c>
      <c r="BG19" s="1">
        <v>488</v>
      </c>
      <c r="BH19" s="1">
        <v>882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</row>
    <row r="20" spans="1:65">
      <c r="A20" s="1">
        <v>70041</v>
      </c>
      <c r="B20" s="1" t="s">
        <v>114</v>
      </c>
      <c r="C20" s="1">
        <v>24</v>
      </c>
      <c r="D20" s="1">
        <v>285</v>
      </c>
      <c r="E20" s="1" t="s">
        <v>64</v>
      </c>
      <c r="F20" s="1">
        <v>558</v>
      </c>
      <c r="G20" s="1" t="s">
        <v>67</v>
      </c>
      <c r="H20" s="2">
        <v>39.53</v>
      </c>
      <c r="I20" s="2">
        <v>948.72</v>
      </c>
      <c r="J20" s="10">
        <f t="shared" si="1"/>
        <v>18974.400000000001</v>
      </c>
      <c r="K20" s="11">
        <f t="shared" si="2"/>
        <v>20</v>
      </c>
      <c r="L20" s="1">
        <v>49.6</v>
      </c>
      <c r="M20" s="1">
        <v>26.12</v>
      </c>
      <c r="N20" s="20">
        <v>15</v>
      </c>
      <c r="O20" s="1"/>
      <c r="P20" s="1">
        <v>33.54</v>
      </c>
      <c r="Q20" s="1">
        <v>29.79</v>
      </c>
      <c r="R20" s="5">
        <v>0</v>
      </c>
      <c r="S20" s="1">
        <v>37.729999999999997</v>
      </c>
      <c r="T20" s="1">
        <v>24.83</v>
      </c>
      <c r="U20" s="16">
        <f t="shared" si="7"/>
        <v>5</v>
      </c>
      <c r="V20" s="1">
        <v>0</v>
      </c>
      <c r="W20" s="12">
        <v>114676.53</v>
      </c>
      <c r="X20" s="2"/>
      <c r="Y20" s="2">
        <v>76609.14</v>
      </c>
      <c r="Z20" s="1">
        <v>360</v>
      </c>
      <c r="AA20" s="1">
        <v>397</v>
      </c>
      <c r="AB20" s="1">
        <v>376</v>
      </c>
      <c r="AC20" s="1">
        <v>512</v>
      </c>
      <c r="AD20" s="1">
        <v>627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244</v>
      </c>
      <c r="AU20" s="1">
        <v>299</v>
      </c>
      <c r="AV20" s="1">
        <v>305</v>
      </c>
      <c r="AW20" s="1">
        <v>213</v>
      </c>
      <c r="AX20" s="1">
        <v>715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292</v>
      </c>
      <c r="BE20" s="1">
        <v>152</v>
      </c>
      <c r="BF20" s="1">
        <v>399</v>
      </c>
      <c r="BG20" s="1">
        <v>277</v>
      </c>
      <c r="BH20" s="1">
        <v>596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</row>
    <row r="21" spans="1:65">
      <c r="A21" s="1">
        <v>70246</v>
      </c>
      <c r="B21" s="1" t="s">
        <v>154</v>
      </c>
      <c r="C21" s="1">
        <v>16</v>
      </c>
      <c r="D21" s="1">
        <v>285</v>
      </c>
      <c r="E21" s="1" t="s">
        <v>64</v>
      </c>
      <c r="F21" s="1">
        <v>387</v>
      </c>
      <c r="G21" s="1" t="s">
        <v>94</v>
      </c>
      <c r="H21" s="2">
        <v>45.31</v>
      </c>
      <c r="I21" s="2">
        <v>724.96</v>
      </c>
      <c r="J21" s="10">
        <f t="shared" si="1"/>
        <v>14499.2</v>
      </c>
      <c r="K21" s="11">
        <f t="shared" si="2"/>
        <v>20</v>
      </c>
      <c r="L21" s="1">
        <v>25.47</v>
      </c>
      <c r="M21" s="1">
        <v>12.88</v>
      </c>
      <c r="N21" s="20">
        <v>10</v>
      </c>
      <c r="O21" s="1"/>
      <c r="P21" s="1">
        <v>39.090000000000003</v>
      </c>
      <c r="Q21" s="1">
        <v>19.62</v>
      </c>
      <c r="R21" s="5">
        <v>10</v>
      </c>
      <c r="S21" s="1">
        <v>23.38</v>
      </c>
      <c r="T21" s="1">
        <v>22.69</v>
      </c>
      <c r="U21" s="16">
        <f t="shared" si="7"/>
        <v>0</v>
      </c>
      <c r="V21" s="1">
        <v>0</v>
      </c>
      <c r="W21" s="12">
        <v>63751.17</v>
      </c>
      <c r="X21" s="2"/>
      <c r="Y21" s="2">
        <v>40008.730000000003</v>
      </c>
      <c r="Z21" s="1">
        <v>124</v>
      </c>
      <c r="AA21" s="1">
        <v>156</v>
      </c>
      <c r="AB21" s="1">
        <v>132</v>
      </c>
      <c r="AC21" s="1">
        <v>147</v>
      </c>
      <c r="AD21" s="1">
        <v>206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208</v>
      </c>
      <c r="AU21" s="1">
        <v>214</v>
      </c>
      <c r="AV21" s="1">
        <v>213</v>
      </c>
      <c r="AW21" s="1">
        <v>195</v>
      </c>
      <c r="AX21" s="1">
        <v>314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107</v>
      </c>
      <c r="BE21" s="1">
        <v>127</v>
      </c>
      <c r="BF21" s="1">
        <v>142</v>
      </c>
      <c r="BG21" s="1">
        <v>123</v>
      </c>
      <c r="BH21" s="1">
        <v>363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</row>
    <row r="22" spans="1:65">
      <c r="A22" s="1">
        <v>70150</v>
      </c>
      <c r="B22" s="1" t="s">
        <v>118</v>
      </c>
      <c r="C22" s="1">
        <v>20</v>
      </c>
      <c r="D22" s="1">
        <v>285</v>
      </c>
      <c r="E22" s="1" t="s">
        <v>64</v>
      </c>
      <c r="F22" s="1">
        <v>558</v>
      </c>
      <c r="G22" s="1" t="s">
        <v>67</v>
      </c>
      <c r="H22" s="2">
        <v>77.58</v>
      </c>
      <c r="I22" s="2">
        <v>1551.6</v>
      </c>
      <c r="J22" s="10">
        <f t="shared" si="1"/>
        <v>23274</v>
      </c>
      <c r="K22" s="11">
        <f t="shared" si="2"/>
        <v>15</v>
      </c>
      <c r="L22" s="1">
        <v>40.5</v>
      </c>
      <c r="M22" s="1">
        <v>17.5</v>
      </c>
      <c r="N22" s="26">
        <v>15</v>
      </c>
      <c r="O22" s="1"/>
      <c r="P22" s="1">
        <v>22.1</v>
      </c>
      <c r="Q22" s="1">
        <v>19.100000000000001</v>
      </c>
      <c r="R22" s="5">
        <v>0</v>
      </c>
      <c r="S22" s="1">
        <v>38.42</v>
      </c>
      <c r="T22" s="1">
        <v>34.6</v>
      </c>
      <c r="U22" s="16">
        <f t="shared" si="7"/>
        <v>0</v>
      </c>
      <c r="V22" s="1">
        <v>0</v>
      </c>
      <c r="W22" s="12">
        <v>156750.39000000001</v>
      </c>
      <c r="X22" s="2"/>
      <c r="Y22" s="2">
        <v>110473.92</v>
      </c>
      <c r="Z22" s="1">
        <v>291</v>
      </c>
      <c r="AA22" s="1">
        <v>163</v>
      </c>
      <c r="AB22" s="1">
        <v>288</v>
      </c>
      <c r="AC22" s="1">
        <v>299</v>
      </c>
      <c r="AD22" s="1">
        <v>350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168</v>
      </c>
      <c r="AU22" s="1">
        <v>128</v>
      </c>
      <c r="AV22" s="1">
        <v>156</v>
      </c>
      <c r="AW22" s="1">
        <v>108</v>
      </c>
      <c r="AX22" s="1">
        <v>382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234</v>
      </c>
      <c r="BE22" s="1">
        <v>186</v>
      </c>
      <c r="BF22" s="1">
        <v>291</v>
      </c>
      <c r="BG22" s="1">
        <v>301</v>
      </c>
      <c r="BH22" s="1">
        <v>692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</row>
    <row r="23" spans="1:65">
      <c r="A23" s="1">
        <v>70038</v>
      </c>
      <c r="B23" s="1" t="s">
        <v>66</v>
      </c>
      <c r="C23" s="1">
        <v>16</v>
      </c>
      <c r="D23" s="1">
        <v>285</v>
      </c>
      <c r="E23" s="1" t="s">
        <v>64</v>
      </c>
      <c r="F23" s="1">
        <v>558</v>
      </c>
      <c r="G23" s="1" t="s">
        <v>67</v>
      </c>
      <c r="H23" s="2">
        <v>52.430999999999997</v>
      </c>
      <c r="I23" s="2">
        <v>838.89599999999996</v>
      </c>
      <c r="J23" s="10">
        <f t="shared" si="1"/>
        <v>12583.439999999999</v>
      </c>
      <c r="K23" s="11">
        <f t="shared" si="2"/>
        <v>15</v>
      </c>
      <c r="L23" s="1">
        <v>33.28</v>
      </c>
      <c r="M23" s="1">
        <v>36.19</v>
      </c>
      <c r="N23" s="16">
        <f t="shared" ref="N23:N27" si="8">MAX(0,(TRUNC((L23*0.8)-M23)))</f>
        <v>0</v>
      </c>
      <c r="O23" s="1"/>
      <c r="P23" s="1">
        <v>67.28</v>
      </c>
      <c r="Q23" s="1">
        <v>41.44</v>
      </c>
      <c r="R23" s="5">
        <v>15</v>
      </c>
      <c r="S23" s="1">
        <v>18.309999999999999</v>
      </c>
      <c r="T23" s="1">
        <v>25</v>
      </c>
      <c r="U23" s="16">
        <f t="shared" si="7"/>
        <v>0</v>
      </c>
      <c r="V23" s="1">
        <v>0</v>
      </c>
      <c r="W23" s="12">
        <v>99723.76</v>
      </c>
      <c r="X23" s="2"/>
      <c r="Y23" s="2">
        <v>77964.899999999994</v>
      </c>
      <c r="Z23" s="1">
        <v>177</v>
      </c>
      <c r="AA23" s="1">
        <v>260</v>
      </c>
      <c r="AB23" s="1">
        <v>156</v>
      </c>
      <c r="AC23" s="1">
        <v>139</v>
      </c>
      <c r="AD23" s="1">
        <v>579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351</v>
      </c>
      <c r="AU23" s="1">
        <v>506</v>
      </c>
      <c r="AV23" s="1">
        <v>305</v>
      </c>
      <c r="AW23" s="1">
        <v>335</v>
      </c>
      <c r="AX23" s="1">
        <v>663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159</v>
      </c>
      <c r="BE23" s="1">
        <v>289</v>
      </c>
      <c r="BF23" s="1">
        <v>-69</v>
      </c>
      <c r="BG23" s="1">
        <v>117</v>
      </c>
      <c r="BH23" s="1">
        <v>245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</row>
    <row r="24" spans="1:65">
      <c r="A24" s="1">
        <v>70012</v>
      </c>
      <c r="B24" s="1" t="s">
        <v>89</v>
      </c>
      <c r="C24" s="1">
        <v>15</v>
      </c>
      <c r="D24" s="1">
        <v>285</v>
      </c>
      <c r="E24" s="1" t="s">
        <v>64</v>
      </c>
      <c r="F24" s="1">
        <v>562</v>
      </c>
      <c r="G24" s="1" t="s">
        <v>65</v>
      </c>
      <c r="H24" s="2">
        <v>28.82</v>
      </c>
      <c r="I24" s="2">
        <v>432.3</v>
      </c>
      <c r="J24" s="10">
        <f t="shared" si="1"/>
        <v>6484.5</v>
      </c>
      <c r="K24" s="11">
        <f t="shared" si="2"/>
        <v>15</v>
      </c>
      <c r="L24" s="1">
        <v>64.77</v>
      </c>
      <c r="M24" s="1">
        <v>60.87</v>
      </c>
      <c r="N24" s="16">
        <f t="shared" si="8"/>
        <v>0</v>
      </c>
      <c r="O24" s="1"/>
      <c r="P24" s="1">
        <v>69.47</v>
      </c>
      <c r="Q24" s="1">
        <v>39.729999999999997</v>
      </c>
      <c r="R24" s="5">
        <v>15</v>
      </c>
      <c r="S24" s="1">
        <v>55.23</v>
      </c>
      <c r="T24" s="1">
        <v>54.2</v>
      </c>
      <c r="U24" s="16">
        <f t="shared" si="7"/>
        <v>0</v>
      </c>
      <c r="V24" s="1">
        <v>0</v>
      </c>
      <c r="W24" s="12">
        <v>81906.44</v>
      </c>
      <c r="X24" s="2"/>
      <c r="Y24" s="2">
        <v>66920.039999999994</v>
      </c>
      <c r="Z24" s="1">
        <v>306</v>
      </c>
      <c r="AA24" s="1">
        <v>470</v>
      </c>
      <c r="AB24" s="1">
        <v>251</v>
      </c>
      <c r="AC24" s="1">
        <v>359</v>
      </c>
      <c r="AD24" s="1">
        <v>913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298</v>
      </c>
      <c r="AU24" s="1">
        <v>406</v>
      </c>
      <c r="AV24" s="1">
        <v>332</v>
      </c>
      <c r="AW24" s="1">
        <v>418</v>
      </c>
      <c r="AX24" s="1">
        <v>596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289</v>
      </c>
      <c r="BE24" s="1">
        <v>181</v>
      </c>
      <c r="BF24" s="1">
        <v>173</v>
      </c>
      <c r="BG24" s="1">
        <v>552</v>
      </c>
      <c r="BH24" s="1">
        <v>813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</row>
    <row r="25" spans="1:65">
      <c r="A25" s="1">
        <v>70050</v>
      </c>
      <c r="B25" s="1" t="s">
        <v>126</v>
      </c>
      <c r="C25" s="1">
        <v>24</v>
      </c>
      <c r="D25" s="1">
        <v>285</v>
      </c>
      <c r="E25" s="1" t="s">
        <v>64</v>
      </c>
      <c r="F25" s="1">
        <v>974</v>
      </c>
      <c r="G25" s="1" t="s">
        <v>110</v>
      </c>
      <c r="H25" s="2">
        <v>36.130499999999998</v>
      </c>
      <c r="I25" s="2">
        <v>867.13199999999995</v>
      </c>
      <c r="J25" s="10">
        <f t="shared" si="1"/>
        <v>13006.98</v>
      </c>
      <c r="K25" s="11">
        <f t="shared" si="2"/>
        <v>15</v>
      </c>
      <c r="L25" s="1">
        <v>10.62</v>
      </c>
      <c r="M25" s="1">
        <v>9.33</v>
      </c>
      <c r="N25" s="16">
        <f t="shared" si="8"/>
        <v>0</v>
      </c>
      <c r="O25" s="1"/>
      <c r="P25" s="1">
        <v>27.62</v>
      </c>
      <c r="Q25" s="1">
        <v>5.5</v>
      </c>
      <c r="R25" s="5">
        <v>15</v>
      </c>
      <c r="S25" s="1">
        <v>11.1</v>
      </c>
      <c r="T25" s="1">
        <v>12</v>
      </c>
      <c r="U25" s="16">
        <f t="shared" si="7"/>
        <v>0</v>
      </c>
      <c r="V25" s="1">
        <v>0</v>
      </c>
      <c r="W25" s="12">
        <v>42796.58</v>
      </c>
      <c r="X25" s="2"/>
      <c r="Y25" s="2">
        <v>19329.82</v>
      </c>
      <c r="Z25" s="1">
        <v>46</v>
      </c>
      <c r="AA25" s="1">
        <v>93</v>
      </c>
      <c r="AB25" s="1">
        <v>110</v>
      </c>
      <c r="AC25" s="1">
        <v>105</v>
      </c>
      <c r="AD25" s="1">
        <v>224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278</v>
      </c>
      <c r="AU25" s="1">
        <v>110</v>
      </c>
      <c r="AV25" s="1">
        <v>227</v>
      </c>
      <c r="AW25" s="1">
        <v>206</v>
      </c>
      <c r="AX25" s="1">
        <v>132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109</v>
      </c>
      <c r="BE25" s="1">
        <v>156</v>
      </c>
      <c r="BF25" s="1">
        <v>28</v>
      </c>
      <c r="BG25" s="1">
        <v>103</v>
      </c>
      <c r="BH25" s="1">
        <v>179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</row>
    <row r="26" spans="1:65">
      <c r="A26" s="1">
        <v>70263</v>
      </c>
      <c r="B26" s="1" t="s">
        <v>129</v>
      </c>
      <c r="C26" s="1">
        <v>16</v>
      </c>
      <c r="D26" s="1">
        <v>285</v>
      </c>
      <c r="E26" s="1" t="s">
        <v>64</v>
      </c>
      <c r="F26" s="1">
        <v>557</v>
      </c>
      <c r="G26" s="1" t="s">
        <v>69</v>
      </c>
      <c r="H26" s="2">
        <v>97.94</v>
      </c>
      <c r="I26" s="2">
        <v>1567.04</v>
      </c>
      <c r="J26" s="10">
        <f t="shared" si="1"/>
        <v>20371.52</v>
      </c>
      <c r="K26" s="11">
        <f t="shared" si="2"/>
        <v>13</v>
      </c>
      <c r="L26" s="1">
        <v>8.59</v>
      </c>
      <c r="M26" s="1">
        <v>3.25</v>
      </c>
      <c r="N26" s="25">
        <f t="shared" si="8"/>
        <v>3</v>
      </c>
      <c r="O26" s="1"/>
      <c r="P26" s="1">
        <v>20.190000000000001</v>
      </c>
      <c r="Q26" s="1">
        <v>8.19</v>
      </c>
      <c r="R26" s="5">
        <v>10</v>
      </c>
      <c r="S26" s="1">
        <v>5.34</v>
      </c>
      <c r="T26" s="1">
        <v>8.06</v>
      </c>
      <c r="U26" s="16">
        <f t="shared" si="7"/>
        <v>0</v>
      </c>
      <c r="V26" s="1">
        <v>0</v>
      </c>
      <c r="W26" s="12">
        <v>53475.24</v>
      </c>
      <c r="X26" s="2"/>
      <c r="Y26" s="2">
        <v>30557.279999999999</v>
      </c>
      <c r="Z26" s="1">
        <v>50</v>
      </c>
      <c r="AA26" s="1">
        <v>23</v>
      </c>
      <c r="AB26" s="1">
        <v>51</v>
      </c>
      <c r="AC26" s="1">
        <v>50</v>
      </c>
      <c r="AD26" s="1">
        <v>52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142</v>
      </c>
      <c r="AU26" s="1">
        <v>96</v>
      </c>
      <c r="AV26" s="1">
        <v>90</v>
      </c>
      <c r="AW26" s="1">
        <v>86</v>
      </c>
      <c r="AX26" s="1">
        <v>131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17</v>
      </c>
      <c r="BE26" s="1">
        <v>10</v>
      </c>
      <c r="BF26" s="1">
        <v>37</v>
      </c>
      <c r="BG26" s="1">
        <v>53</v>
      </c>
      <c r="BH26" s="1">
        <v>129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</row>
    <row r="27" spans="1:65">
      <c r="A27" s="1">
        <v>70034</v>
      </c>
      <c r="B27" s="1" t="s">
        <v>99</v>
      </c>
      <c r="C27" s="1">
        <v>24</v>
      </c>
      <c r="D27" s="1">
        <v>285</v>
      </c>
      <c r="E27" s="1" t="s">
        <v>64</v>
      </c>
      <c r="F27" s="1">
        <v>558</v>
      </c>
      <c r="G27" s="1" t="s">
        <v>67</v>
      </c>
      <c r="H27" s="2">
        <v>55.92</v>
      </c>
      <c r="I27" s="2">
        <v>1342.08</v>
      </c>
      <c r="J27" s="10">
        <f t="shared" si="1"/>
        <v>13420.8</v>
      </c>
      <c r="K27" s="11">
        <f t="shared" si="2"/>
        <v>10</v>
      </c>
      <c r="L27" s="1">
        <v>33.979999999999997</v>
      </c>
      <c r="M27" s="1">
        <v>77.38</v>
      </c>
      <c r="N27" s="16">
        <f t="shared" si="8"/>
        <v>0</v>
      </c>
      <c r="O27" s="1"/>
      <c r="P27" s="1">
        <v>45.46</v>
      </c>
      <c r="Q27" s="1">
        <v>33.33</v>
      </c>
      <c r="R27" s="5">
        <v>0</v>
      </c>
      <c r="S27" s="1">
        <v>44.85</v>
      </c>
      <c r="T27" s="1">
        <v>28.29</v>
      </c>
      <c r="U27" s="5">
        <v>10</v>
      </c>
      <c r="V27" s="1">
        <v>0</v>
      </c>
      <c r="W27" s="12">
        <v>166809.35999999999</v>
      </c>
      <c r="X27" s="2"/>
      <c r="Y27" s="2">
        <v>186549.12</v>
      </c>
      <c r="Z27" s="1">
        <v>244</v>
      </c>
      <c r="AA27" s="1">
        <v>249</v>
      </c>
      <c r="AB27" s="1">
        <v>264</v>
      </c>
      <c r="AC27" s="1">
        <v>366</v>
      </c>
      <c r="AD27" s="1">
        <v>1857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245</v>
      </c>
      <c r="AU27" s="1">
        <v>352</v>
      </c>
      <c r="AV27" s="1">
        <v>383</v>
      </c>
      <c r="AW27" s="1">
        <v>574</v>
      </c>
      <c r="AX27" s="1">
        <v>800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268</v>
      </c>
      <c r="BE27" s="1">
        <v>388</v>
      </c>
      <c r="BF27" s="1">
        <v>317</v>
      </c>
      <c r="BG27" s="1">
        <v>595</v>
      </c>
      <c r="BH27" s="1">
        <v>679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</row>
    <row r="28" spans="1:65">
      <c r="A28" s="1">
        <v>70168</v>
      </c>
      <c r="B28" s="1" t="s">
        <v>109</v>
      </c>
      <c r="C28" s="1">
        <v>24</v>
      </c>
      <c r="D28" s="1">
        <v>285</v>
      </c>
      <c r="E28" s="1" t="s">
        <v>64</v>
      </c>
      <c r="F28" s="1">
        <v>974</v>
      </c>
      <c r="G28" s="1" t="s">
        <v>110</v>
      </c>
      <c r="H28" s="2">
        <v>50.940199999999997</v>
      </c>
      <c r="I28" s="2">
        <v>1222.5648000000001</v>
      </c>
      <c r="J28" s="10">
        <f t="shared" si="1"/>
        <v>12225.648000000001</v>
      </c>
      <c r="K28" s="11">
        <f t="shared" si="2"/>
        <v>10</v>
      </c>
      <c r="L28" s="1">
        <v>25.58</v>
      </c>
      <c r="M28" s="1">
        <v>19.04</v>
      </c>
      <c r="N28" s="5">
        <v>0</v>
      </c>
      <c r="O28" s="1"/>
      <c r="P28" s="1">
        <v>31.96</v>
      </c>
      <c r="Q28" s="1">
        <v>17.29</v>
      </c>
      <c r="R28" s="5">
        <v>10</v>
      </c>
      <c r="S28" s="1">
        <v>29.25</v>
      </c>
      <c r="T28" s="1">
        <v>31.33</v>
      </c>
      <c r="U28" s="16">
        <f t="shared" ref="U28:U35" si="9">MAX(0,(TRUNC((S28*0.8)-T28)))</f>
        <v>0</v>
      </c>
      <c r="V28" s="1">
        <v>0</v>
      </c>
      <c r="W28" s="12">
        <v>106108.44</v>
      </c>
      <c r="X28" s="2"/>
      <c r="Y28" s="2">
        <v>82726.880000000005</v>
      </c>
      <c r="Z28" s="1">
        <v>165</v>
      </c>
      <c r="AA28" s="1">
        <v>199</v>
      </c>
      <c r="AB28" s="1">
        <v>259</v>
      </c>
      <c r="AC28" s="1">
        <v>181</v>
      </c>
      <c r="AD28" s="1">
        <v>457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213</v>
      </c>
      <c r="AU28" s="1">
        <v>275</v>
      </c>
      <c r="AV28" s="1">
        <v>293</v>
      </c>
      <c r="AW28" s="1">
        <v>247</v>
      </c>
      <c r="AX28" s="1">
        <v>415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214</v>
      </c>
      <c r="BE28" s="1">
        <v>320</v>
      </c>
      <c r="BF28" s="1">
        <v>200</v>
      </c>
      <c r="BG28" s="1">
        <v>256</v>
      </c>
      <c r="BH28" s="1">
        <v>752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</row>
    <row r="29" spans="1:65">
      <c r="A29" s="1">
        <v>70005</v>
      </c>
      <c r="B29" s="1" t="s">
        <v>107</v>
      </c>
      <c r="C29" s="1">
        <v>24</v>
      </c>
      <c r="D29" s="1">
        <v>285</v>
      </c>
      <c r="E29" s="1" t="s">
        <v>64</v>
      </c>
      <c r="F29" s="1">
        <v>557</v>
      </c>
      <c r="G29" s="1" t="s">
        <v>69</v>
      </c>
      <c r="H29" s="2">
        <v>50.79</v>
      </c>
      <c r="I29" s="2">
        <v>1218.96</v>
      </c>
      <c r="J29" s="10">
        <f t="shared" si="1"/>
        <v>12189.6</v>
      </c>
      <c r="K29" s="11">
        <f t="shared" si="2"/>
        <v>10</v>
      </c>
      <c r="L29" s="1">
        <v>15.02</v>
      </c>
      <c r="M29" s="1">
        <v>19.420000000000002</v>
      </c>
      <c r="N29" s="16">
        <f t="shared" ref="N29:N31" si="10">MAX(0,(TRUNC((L29*0.8)-M29)))</f>
        <v>0</v>
      </c>
      <c r="O29" s="1"/>
      <c r="P29" s="1">
        <v>47.73</v>
      </c>
      <c r="Q29" s="1">
        <v>31.29</v>
      </c>
      <c r="R29" s="5">
        <v>10</v>
      </c>
      <c r="S29" s="1">
        <v>18.52</v>
      </c>
      <c r="T29" s="1">
        <v>39.71</v>
      </c>
      <c r="U29" s="16">
        <f t="shared" si="9"/>
        <v>0</v>
      </c>
      <c r="V29" s="1">
        <v>0</v>
      </c>
      <c r="W29" s="12">
        <v>99065.9</v>
      </c>
      <c r="X29" s="2"/>
      <c r="Y29" s="2">
        <v>110214.3</v>
      </c>
      <c r="Z29" s="1">
        <v>118</v>
      </c>
      <c r="AA29" s="1">
        <v>126</v>
      </c>
      <c r="AB29" s="1">
        <v>109</v>
      </c>
      <c r="AC29" s="1">
        <v>141</v>
      </c>
      <c r="AD29" s="1">
        <v>466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389</v>
      </c>
      <c r="AU29" s="1">
        <v>331</v>
      </c>
      <c r="AV29" s="1">
        <v>366</v>
      </c>
      <c r="AW29" s="1">
        <v>450</v>
      </c>
      <c r="AX29" s="1">
        <v>751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110</v>
      </c>
      <c r="BE29" s="1">
        <v>172</v>
      </c>
      <c r="BF29" s="1">
        <v>137</v>
      </c>
      <c r="BG29" s="1">
        <v>223</v>
      </c>
      <c r="BH29" s="1">
        <v>953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</row>
    <row r="30" spans="1:65">
      <c r="A30" s="1">
        <v>70090</v>
      </c>
      <c r="B30" s="1" t="s">
        <v>86</v>
      </c>
      <c r="C30" s="1">
        <v>32</v>
      </c>
      <c r="D30" s="1">
        <v>285</v>
      </c>
      <c r="E30" s="1" t="s">
        <v>64</v>
      </c>
      <c r="F30" s="1">
        <v>573</v>
      </c>
      <c r="G30" s="1" t="s">
        <v>87</v>
      </c>
      <c r="H30" s="2">
        <v>33.270000000000003</v>
      </c>
      <c r="I30" s="2">
        <v>1064.6400000000001</v>
      </c>
      <c r="J30" s="10">
        <f t="shared" si="1"/>
        <v>10646.400000000001</v>
      </c>
      <c r="K30" s="11">
        <f t="shared" si="2"/>
        <v>10</v>
      </c>
      <c r="L30" s="1">
        <v>20.47</v>
      </c>
      <c r="M30" s="1">
        <v>24.53</v>
      </c>
      <c r="N30" s="16">
        <f t="shared" si="10"/>
        <v>0</v>
      </c>
      <c r="O30" s="1"/>
      <c r="P30" s="1">
        <v>34.880000000000003</v>
      </c>
      <c r="Q30" s="1">
        <v>19.38</v>
      </c>
      <c r="R30" s="5">
        <v>10</v>
      </c>
      <c r="S30" s="1">
        <v>17.420000000000002</v>
      </c>
      <c r="T30" s="1">
        <v>29</v>
      </c>
      <c r="U30" s="16">
        <f t="shared" si="9"/>
        <v>0</v>
      </c>
      <c r="V30" s="1">
        <v>0</v>
      </c>
      <c r="W30" s="12">
        <v>77469.2</v>
      </c>
      <c r="X30" s="2"/>
      <c r="Y30" s="2">
        <v>67604.639999999999</v>
      </c>
      <c r="Z30" s="1">
        <v>207</v>
      </c>
      <c r="AA30" s="1">
        <v>211</v>
      </c>
      <c r="AB30" s="1">
        <v>261</v>
      </c>
      <c r="AC30" s="1">
        <v>163</v>
      </c>
      <c r="AD30" s="1">
        <v>785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523</v>
      </c>
      <c r="AU30" s="1">
        <v>302</v>
      </c>
      <c r="AV30" s="1">
        <v>316</v>
      </c>
      <c r="AW30" s="1">
        <v>252</v>
      </c>
      <c r="AX30" s="1">
        <v>620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196</v>
      </c>
      <c r="BE30" s="1">
        <v>398</v>
      </c>
      <c r="BF30" s="1">
        <v>-3</v>
      </c>
      <c r="BG30" s="1">
        <v>331</v>
      </c>
      <c r="BH30" s="1">
        <v>627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</row>
    <row r="31" spans="1:65">
      <c r="A31" s="1">
        <v>70044</v>
      </c>
      <c r="B31" s="1" t="s">
        <v>96</v>
      </c>
      <c r="C31" s="1">
        <v>21</v>
      </c>
      <c r="D31" s="1">
        <v>285</v>
      </c>
      <c r="E31" s="1" t="s">
        <v>64</v>
      </c>
      <c r="F31" s="1">
        <v>565</v>
      </c>
      <c r="G31" s="1" t="s">
        <v>94</v>
      </c>
      <c r="H31" s="2">
        <v>31.19</v>
      </c>
      <c r="I31" s="2">
        <v>654.99</v>
      </c>
      <c r="J31" s="10">
        <f t="shared" si="1"/>
        <v>6549.9</v>
      </c>
      <c r="K31" s="11">
        <f t="shared" si="2"/>
        <v>10</v>
      </c>
      <c r="L31" s="1">
        <v>39.14</v>
      </c>
      <c r="M31" s="1">
        <v>31.62</v>
      </c>
      <c r="N31" s="16">
        <f t="shared" si="10"/>
        <v>0</v>
      </c>
      <c r="O31" s="1"/>
      <c r="P31" s="1">
        <v>59.24</v>
      </c>
      <c r="Q31" s="1">
        <v>38.57</v>
      </c>
      <c r="R31" s="5">
        <v>10</v>
      </c>
      <c r="S31" s="1">
        <v>12.74</v>
      </c>
      <c r="T31" s="1">
        <v>21.52</v>
      </c>
      <c r="U31" s="16">
        <f t="shared" si="9"/>
        <v>0</v>
      </c>
      <c r="V31" s="1">
        <v>0</v>
      </c>
      <c r="W31" s="12">
        <v>72781.87</v>
      </c>
      <c r="X31" s="2"/>
      <c r="Y31" s="2">
        <v>60071.94</v>
      </c>
      <c r="Z31" s="1">
        <v>233</v>
      </c>
      <c r="AA31" s="1">
        <v>324</v>
      </c>
      <c r="AB31" s="1">
        <v>285</v>
      </c>
      <c r="AC31" s="1">
        <v>284</v>
      </c>
      <c r="AD31" s="1">
        <v>664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382</v>
      </c>
      <c r="AU31" s="1">
        <v>399</v>
      </c>
      <c r="AV31" s="1">
        <v>523</v>
      </c>
      <c r="AW31" s="1">
        <v>279</v>
      </c>
      <c r="AX31" s="1">
        <v>810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131</v>
      </c>
      <c r="BE31" s="1">
        <v>214</v>
      </c>
      <c r="BF31" s="1">
        <v>-128</v>
      </c>
      <c r="BG31" s="1">
        <v>315</v>
      </c>
      <c r="BH31" s="1">
        <v>452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</row>
    <row r="32" spans="1:65">
      <c r="A32" s="1">
        <v>70253</v>
      </c>
      <c r="B32" s="1" t="s">
        <v>111</v>
      </c>
      <c r="C32" s="1">
        <v>12</v>
      </c>
      <c r="D32" s="1">
        <v>285</v>
      </c>
      <c r="E32" s="1" t="s">
        <v>64</v>
      </c>
      <c r="F32" s="1">
        <v>558</v>
      </c>
      <c r="G32" s="1" t="s">
        <v>67</v>
      </c>
      <c r="H32" s="2">
        <v>98.03</v>
      </c>
      <c r="I32" s="2">
        <v>1176.3599999999999</v>
      </c>
      <c r="J32" s="10">
        <f t="shared" si="1"/>
        <v>11763.599999999999</v>
      </c>
      <c r="K32" s="11">
        <f t="shared" si="2"/>
        <v>10</v>
      </c>
      <c r="L32" s="1">
        <v>7.04</v>
      </c>
      <c r="M32" s="1">
        <v>4.33</v>
      </c>
      <c r="N32" s="5">
        <v>0</v>
      </c>
      <c r="O32" s="1"/>
      <c r="P32" s="1">
        <v>31.33</v>
      </c>
      <c r="Q32" s="1">
        <v>15.42</v>
      </c>
      <c r="R32" s="5">
        <v>10</v>
      </c>
      <c r="S32" s="1">
        <v>9.3800000000000008</v>
      </c>
      <c r="T32" s="1">
        <v>15.75</v>
      </c>
      <c r="U32" s="16">
        <f t="shared" si="9"/>
        <v>0</v>
      </c>
      <c r="V32" s="1">
        <v>0</v>
      </c>
      <c r="W32" s="12">
        <v>56171.19</v>
      </c>
      <c r="X32" s="2"/>
      <c r="Y32" s="2">
        <v>41760.78</v>
      </c>
      <c r="Z32" s="1">
        <v>13</v>
      </c>
      <c r="AA32" s="1">
        <v>56</v>
      </c>
      <c r="AB32" s="1">
        <v>30</v>
      </c>
      <c r="AC32" s="1">
        <v>27</v>
      </c>
      <c r="AD32" s="1">
        <v>52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162</v>
      </c>
      <c r="AU32" s="1">
        <v>87</v>
      </c>
      <c r="AV32" s="1">
        <v>92</v>
      </c>
      <c r="AW32" s="1">
        <v>157</v>
      </c>
      <c r="AX32" s="1">
        <v>185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58</v>
      </c>
      <c r="BE32" s="1">
        <v>15</v>
      </c>
      <c r="BF32" s="1">
        <v>26</v>
      </c>
      <c r="BG32" s="1">
        <v>42</v>
      </c>
      <c r="BH32" s="1">
        <v>189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</row>
    <row r="33" spans="1:65">
      <c r="A33" s="1">
        <v>70078</v>
      </c>
      <c r="B33" s="1" t="s">
        <v>100</v>
      </c>
      <c r="C33" s="1">
        <v>10</v>
      </c>
      <c r="D33" s="1">
        <v>285</v>
      </c>
      <c r="E33" s="1" t="s">
        <v>64</v>
      </c>
      <c r="F33" s="1">
        <v>285</v>
      </c>
      <c r="G33" s="1" t="s">
        <v>64</v>
      </c>
      <c r="H33" s="2">
        <v>125.14</v>
      </c>
      <c r="I33" s="2">
        <v>1251.4000000000001</v>
      </c>
      <c r="J33" s="10">
        <f t="shared" si="1"/>
        <v>12514</v>
      </c>
      <c r="K33" s="11">
        <f t="shared" si="2"/>
        <v>10</v>
      </c>
      <c r="L33" s="1">
        <v>9.3000000000000007</v>
      </c>
      <c r="M33" s="1">
        <v>7</v>
      </c>
      <c r="N33" s="16">
        <f>MAX(0,(TRUNC((L33*0.8)-M33)))</f>
        <v>0</v>
      </c>
      <c r="O33" s="1"/>
      <c r="P33" s="1">
        <v>22.05</v>
      </c>
      <c r="Q33" s="1">
        <v>10.6</v>
      </c>
      <c r="R33" s="5">
        <v>10</v>
      </c>
      <c r="S33" s="1">
        <v>7.75</v>
      </c>
      <c r="T33" s="1">
        <v>8.5</v>
      </c>
      <c r="U33" s="16">
        <f t="shared" si="9"/>
        <v>0</v>
      </c>
      <c r="V33" s="1">
        <v>0</v>
      </c>
      <c r="W33" s="12">
        <v>48929.74</v>
      </c>
      <c r="X33" s="2"/>
      <c r="Y33" s="2">
        <v>32661.54</v>
      </c>
      <c r="Z33" s="1">
        <v>18</v>
      </c>
      <c r="AA33" s="1">
        <v>61</v>
      </c>
      <c r="AB33" s="1">
        <v>25</v>
      </c>
      <c r="AC33" s="1">
        <v>39</v>
      </c>
      <c r="AD33" s="1">
        <v>70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81</v>
      </c>
      <c r="AU33" s="1">
        <v>65</v>
      </c>
      <c r="AV33" s="1">
        <v>62</v>
      </c>
      <c r="AW33" s="1">
        <v>90</v>
      </c>
      <c r="AX33" s="1">
        <v>106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28</v>
      </c>
      <c r="BE33" s="1">
        <v>33</v>
      </c>
      <c r="BF33" s="1">
        <v>28</v>
      </c>
      <c r="BG33" s="1">
        <v>10</v>
      </c>
      <c r="BH33" s="1">
        <v>85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</row>
    <row r="34" spans="1:65">
      <c r="A34" s="1">
        <v>70042</v>
      </c>
      <c r="B34" s="1" t="s">
        <v>182</v>
      </c>
      <c r="C34" s="1">
        <v>25</v>
      </c>
      <c r="D34" s="1">
        <v>285</v>
      </c>
      <c r="E34" s="1" t="s">
        <v>64</v>
      </c>
      <c r="F34" s="1">
        <v>387</v>
      </c>
      <c r="G34" s="1" t="s">
        <v>94</v>
      </c>
      <c r="H34" s="2">
        <v>28.35</v>
      </c>
      <c r="I34" s="2">
        <v>708.75</v>
      </c>
      <c r="J34" s="10">
        <f t="shared" si="1"/>
        <v>7087.5</v>
      </c>
      <c r="K34" s="11">
        <f t="shared" si="2"/>
        <v>10</v>
      </c>
      <c r="L34" s="1">
        <v>14.8</v>
      </c>
      <c r="M34" s="1">
        <v>8.36</v>
      </c>
      <c r="N34" s="20">
        <v>5</v>
      </c>
      <c r="O34" s="1"/>
      <c r="P34" s="1">
        <v>22.64</v>
      </c>
      <c r="Q34" s="1">
        <v>15.24</v>
      </c>
      <c r="R34" s="5">
        <v>5</v>
      </c>
      <c r="S34" s="1">
        <v>15.22</v>
      </c>
      <c r="T34" s="1">
        <v>26.48</v>
      </c>
      <c r="U34" s="16">
        <f t="shared" si="9"/>
        <v>0</v>
      </c>
      <c r="V34" s="1">
        <v>0</v>
      </c>
      <c r="W34" s="12">
        <v>37322.769999999997</v>
      </c>
      <c r="X34" s="2"/>
      <c r="Y34" s="2">
        <v>35494.199999999997</v>
      </c>
      <c r="Z34" s="1">
        <v>126</v>
      </c>
      <c r="AA34" s="1">
        <v>72</v>
      </c>
      <c r="AB34" s="1">
        <v>131</v>
      </c>
      <c r="AC34" s="1">
        <v>154</v>
      </c>
      <c r="AD34" s="1">
        <v>209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172</v>
      </c>
      <c r="AU34" s="1">
        <v>164</v>
      </c>
      <c r="AV34" s="1">
        <v>212</v>
      </c>
      <c r="AW34" s="1">
        <v>200</v>
      </c>
      <c r="AX34" s="1">
        <v>381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141</v>
      </c>
      <c r="BE34" s="1">
        <v>102</v>
      </c>
      <c r="BF34" s="1">
        <v>119</v>
      </c>
      <c r="BG34" s="1">
        <v>139</v>
      </c>
      <c r="BH34" s="1">
        <v>662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</row>
    <row r="35" spans="1:65">
      <c r="A35" s="1">
        <v>70027</v>
      </c>
      <c r="B35" s="1" t="s">
        <v>164</v>
      </c>
      <c r="C35" s="1">
        <v>24</v>
      </c>
      <c r="D35" s="1">
        <v>285</v>
      </c>
      <c r="E35" s="1" t="s">
        <v>64</v>
      </c>
      <c r="F35" s="1">
        <v>558</v>
      </c>
      <c r="G35" s="1" t="s">
        <v>67</v>
      </c>
      <c r="H35" s="2">
        <v>41.93</v>
      </c>
      <c r="I35" s="2">
        <v>1006.32</v>
      </c>
      <c r="J35" s="10">
        <f t="shared" si="1"/>
        <v>10063.200000000001</v>
      </c>
      <c r="K35" s="11">
        <f t="shared" si="2"/>
        <v>10</v>
      </c>
      <c r="L35" s="1">
        <v>12.81</v>
      </c>
      <c r="M35" s="1">
        <v>5.62</v>
      </c>
      <c r="N35" s="20">
        <v>5</v>
      </c>
      <c r="O35" s="1"/>
      <c r="P35" s="1">
        <v>17.850000000000001</v>
      </c>
      <c r="Q35" s="1">
        <v>10.62</v>
      </c>
      <c r="R35" s="5">
        <v>5</v>
      </c>
      <c r="S35" s="1">
        <v>5.5</v>
      </c>
      <c r="T35" s="1">
        <v>9.5399999999999991</v>
      </c>
      <c r="U35" s="16">
        <f t="shared" si="9"/>
        <v>0</v>
      </c>
      <c r="V35" s="1">
        <v>0</v>
      </c>
      <c r="W35" s="12">
        <v>36395.24</v>
      </c>
      <c r="X35" s="2"/>
      <c r="Y35" s="2">
        <v>25954.67</v>
      </c>
      <c r="Z35" s="1">
        <v>135</v>
      </c>
      <c r="AA35" s="1">
        <v>100</v>
      </c>
      <c r="AB35" s="1">
        <v>56</v>
      </c>
      <c r="AC35" s="1">
        <v>133</v>
      </c>
      <c r="AD35" s="1">
        <v>135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132</v>
      </c>
      <c r="AU35" s="1">
        <v>100</v>
      </c>
      <c r="AV35" s="1">
        <v>158</v>
      </c>
      <c r="AW35" s="1">
        <v>177</v>
      </c>
      <c r="AX35" s="1">
        <v>255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75</v>
      </c>
      <c r="BE35" s="1">
        <v>45</v>
      </c>
      <c r="BF35" s="1">
        <v>10</v>
      </c>
      <c r="BG35" s="1">
        <v>49</v>
      </c>
      <c r="BH35" s="1">
        <v>229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</row>
    <row r="36" spans="1:65">
      <c r="A36" s="1">
        <v>70144</v>
      </c>
      <c r="B36" s="1" t="s">
        <v>177</v>
      </c>
      <c r="C36" s="1">
        <v>12</v>
      </c>
      <c r="D36" s="1">
        <v>285</v>
      </c>
      <c r="E36" s="1" t="s">
        <v>64</v>
      </c>
      <c r="F36" s="1">
        <v>567</v>
      </c>
      <c r="G36" s="1" t="s">
        <v>74</v>
      </c>
      <c r="H36" s="2">
        <v>64.44</v>
      </c>
      <c r="I36" s="2">
        <v>773.28</v>
      </c>
      <c r="J36" s="10">
        <f t="shared" si="1"/>
        <v>7732.7999999999993</v>
      </c>
      <c r="K36" s="11">
        <f t="shared" si="2"/>
        <v>10</v>
      </c>
      <c r="L36" s="1">
        <v>8.33</v>
      </c>
      <c r="M36" s="1">
        <v>11</v>
      </c>
      <c r="N36" s="16">
        <f>MAX(0,(TRUNC((L36*0.8)-M36)))</f>
        <v>0</v>
      </c>
      <c r="O36" s="1"/>
      <c r="P36" s="1">
        <v>16.21</v>
      </c>
      <c r="Q36" s="1">
        <v>9.92</v>
      </c>
      <c r="R36" s="5">
        <v>5</v>
      </c>
      <c r="S36" s="1">
        <v>20.12</v>
      </c>
      <c r="T36" s="1">
        <v>13.33</v>
      </c>
      <c r="U36" s="5">
        <v>5</v>
      </c>
      <c r="V36" s="1">
        <v>0</v>
      </c>
      <c r="W36" s="12">
        <v>34539.839999999997</v>
      </c>
      <c r="X36" s="2"/>
      <c r="Y36" s="2">
        <v>26484.84</v>
      </c>
      <c r="Z36" s="1">
        <v>12</v>
      </c>
      <c r="AA36" s="1">
        <v>16</v>
      </c>
      <c r="AB36" s="1">
        <v>58</v>
      </c>
      <c r="AC36" s="1">
        <v>44</v>
      </c>
      <c r="AD36" s="1">
        <v>132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62</v>
      </c>
      <c r="AU36" s="1">
        <v>70</v>
      </c>
      <c r="AV36" s="1">
        <v>60</v>
      </c>
      <c r="AW36" s="1">
        <v>75</v>
      </c>
      <c r="AX36" s="1">
        <v>119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65</v>
      </c>
      <c r="BE36" s="1">
        <v>45</v>
      </c>
      <c r="BF36" s="1">
        <v>93</v>
      </c>
      <c r="BG36" s="1">
        <v>122</v>
      </c>
      <c r="BH36" s="1">
        <v>160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</row>
    <row r="37" spans="1:65">
      <c r="A37" s="1">
        <v>70130</v>
      </c>
      <c r="B37" s="1" t="s">
        <v>163</v>
      </c>
      <c r="C37" s="1">
        <v>24</v>
      </c>
      <c r="D37" s="1">
        <v>285</v>
      </c>
      <c r="E37" s="1" t="s">
        <v>64</v>
      </c>
      <c r="F37" s="1">
        <v>974</v>
      </c>
      <c r="G37" s="1" t="s">
        <v>110</v>
      </c>
      <c r="H37" s="2">
        <v>31.439900000000002</v>
      </c>
      <c r="I37" s="2">
        <v>754.55759999999998</v>
      </c>
      <c r="J37" s="10">
        <f t="shared" si="1"/>
        <v>7545.576</v>
      </c>
      <c r="K37" s="11">
        <f t="shared" si="2"/>
        <v>10</v>
      </c>
      <c r="L37" s="1">
        <v>5.12</v>
      </c>
      <c r="M37" s="1">
        <v>0</v>
      </c>
      <c r="N37" s="21">
        <v>5</v>
      </c>
      <c r="O37" s="1"/>
      <c r="P37" s="1">
        <v>16.809999999999999</v>
      </c>
      <c r="Q37" s="1">
        <v>7.12</v>
      </c>
      <c r="R37" s="5">
        <v>0</v>
      </c>
      <c r="S37" s="1">
        <v>8.06</v>
      </c>
      <c r="T37" s="1">
        <v>3.21</v>
      </c>
      <c r="U37" s="5">
        <v>5</v>
      </c>
      <c r="V37" s="1">
        <v>0</v>
      </c>
      <c r="W37" s="12">
        <v>22636.73</v>
      </c>
      <c r="X37" s="2"/>
      <c r="Y37" s="2">
        <v>7797.1</v>
      </c>
      <c r="Z37" s="1">
        <v>43</v>
      </c>
      <c r="AA37" s="1">
        <v>28</v>
      </c>
      <c r="AB37" s="1">
        <v>41</v>
      </c>
      <c r="AC37" s="1">
        <v>50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155</v>
      </c>
      <c r="AU37" s="1">
        <v>138</v>
      </c>
      <c r="AV37" s="1">
        <v>115</v>
      </c>
      <c r="AW37" s="1">
        <v>129</v>
      </c>
      <c r="AX37" s="1">
        <v>171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91</v>
      </c>
      <c r="BE37" s="1">
        <v>42</v>
      </c>
      <c r="BF37" s="1">
        <v>49</v>
      </c>
      <c r="BG37" s="1">
        <v>65</v>
      </c>
      <c r="BH37" s="1">
        <v>77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</row>
    <row r="38" spans="1:65">
      <c r="A38" s="1">
        <v>70010</v>
      </c>
      <c r="B38" s="1" t="s">
        <v>178</v>
      </c>
      <c r="C38" s="1">
        <v>15</v>
      </c>
      <c r="D38" s="1">
        <v>285</v>
      </c>
      <c r="E38" s="1" t="s">
        <v>64</v>
      </c>
      <c r="F38" s="1">
        <v>562</v>
      </c>
      <c r="G38" s="1" t="s">
        <v>65</v>
      </c>
      <c r="H38" s="2">
        <v>28.82</v>
      </c>
      <c r="I38" s="2">
        <v>432.3</v>
      </c>
      <c r="J38" s="10">
        <f t="shared" si="1"/>
        <v>4323</v>
      </c>
      <c r="K38" s="11">
        <f t="shared" si="2"/>
        <v>10</v>
      </c>
      <c r="L38" s="1">
        <v>1.4</v>
      </c>
      <c r="M38" s="1">
        <v>2.73</v>
      </c>
      <c r="N38" s="16">
        <f>MAX(0,(TRUNC((L38*0.8)-M38)))</f>
        <v>0</v>
      </c>
      <c r="O38" s="1"/>
      <c r="P38" s="1">
        <v>20.93</v>
      </c>
      <c r="Q38" s="1">
        <v>8.4</v>
      </c>
      <c r="R38" s="5">
        <v>0</v>
      </c>
      <c r="S38" s="1">
        <v>13.47</v>
      </c>
      <c r="T38" s="1">
        <v>4.2699999999999996</v>
      </c>
      <c r="U38" s="5">
        <v>10</v>
      </c>
      <c r="V38" s="1">
        <v>0</v>
      </c>
      <c r="W38" s="12">
        <v>15476.34</v>
      </c>
      <c r="X38" s="2"/>
      <c r="Y38" s="2">
        <v>6657.42</v>
      </c>
      <c r="Z38" s="1">
        <v>0</v>
      </c>
      <c r="AA38" s="1">
        <v>0</v>
      </c>
      <c r="AB38" s="1">
        <v>20</v>
      </c>
      <c r="AC38" s="1">
        <v>2</v>
      </c>
      <c r="AD38" s="1">
        <v>41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108</v>
      </c>
      <c r="AU38" s="1">
        <v>89</v>
      </c>
      <c r="AV38" s="1">
        <v>109</v>
      </c>
      <c r="AW38" s="1">
        <v>105</v>
      </c>
      <c r="AX38" s="1">
        <v>126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83</v>
      </c>
      <c r="BE38" s="1">
        <v>20</v>
      </c>
      <c r="BF38" s="1">
        <v>72</v>
      </c>
      <c r="BG38" s="1">
        <v>74</v>
      </c>
      <c r="BH38" s="1">
        <v>64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</row>
    <row r="39" spans="1:65">
      <c r="A39" s="1">
        <v>70102</v>
      </c>
      <c r="B39" s="1" t="s">
        <v>188</v>
      </c>
      <c r="C39" s="1">
        <v>16</v>
      </c>
      <c r="D39" s="1">
        <v>285</v>
      </c>
      <c r="E39" s="1" t="s">
        <v>64</v>
      </c>
      <c r="F39" s="1">
        <v>570</v>
      </c>
      <c r="G39" s="1" t="s">
        <v>72</v>
      </c>
      <c r="H39" s="2">
        <v>38.191299999999998</v>
      </c>
      <c r="I39" s="2">
        <v>611.06079999999997</v>
      </c>
      <c r="J39" s="10">
        <f t="shared" si="1"/>
        <v>6110.6080000000002</v>
      </c>
      <c r="K39" s="11">
        <f t="shared" si="2"/>
        <v>10</v>
      </c>
      <c r="L39" s="1">
        <v>5.91</v>
      </c>
      <c r="M39" s="1">
        <v>1.5</v>
      </c>
      <c r="N39" s="26">
        <v>5</v>
      </c>
      <c r="O39" s="1"/>
      <c r="P39" s="1">
        <v>10.16</v>
      </c>
      <c r="Q39" s="1">
        <v>4.6900000000000004</v>
      </c>
      <c r="R39" s="5">
        <v>0</v>
      </c>
      <c r="S39" s="1">
        <v>6.5</v>
      </c>
      <c r="T39" s="1">
        <v>2.62</v>
      </c>
      <c r="U39" s="5">
        <v>5</v>
      </c>
      <c r="V39" s="1">
        <v>0</v>
      </c>
      <c r="W39" s="12">
        <v>13787.06</v>
      </c>
      <c r="X39" s="2"/>
      <c r="Y39" s="2">
        <v>5384.97</v>
      </c>
      <c r="Z39" s="1">
        <v>24</v>
      </c>
      <c r="AA39" s="1">
        <v>22</v>
      </c>
      <c r="AB39" s="1">
        <v>53</v>
      </c>
      <c r="AC39" s="1">
        <v>13</v>
      </c>
      <c r="AD39" s="1">
        <v>24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84</v>
      </c>
      <c r="AU39" s="1">
        <v>59</v>
      </c>
      <c r="AV39" s="1">
        <v>49</v>
      </c>
      <c r="AW39" s="1">
        <v>0</v>
      </c>
      <c r="AX39" s="1">
        <v>75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86</v>
      </c>
      <c r="BE39" s="1">
        <v>41</v>
      </c>
      <c r="BF39" s="1">
        <v>-5</v>
      </c>
      <c r="BG39" s="1">
        <v>5</v>
      </c>
      <c r="BH39" s="1">
        <v>42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</row>
    <row r="40" spans="1:65">
      <c r="A40" s="1">
        <v>70082</v>
      </c>
      <c r="B40" s="1" t="s">
        <v>268</v>
      </c>
      <c r="C40" s="1">
        <v>24</v>
      </c>
      <c r="D40" s="1">
        <v>285</v>
      </c>
      <c r="E40" s="1" t="s">
        <v>64</v>
      </c>
      <c r="F40" s="1">
        <v>572</v>
      </c>
      <c r="G40" s="1" t="s">
        <v>269</v>
      </c>
      <c r="H40" s="2">
        <v>37.17</v>
      </c>
      <c r="I40" s="2">
        <v>892.08</v>
      </c>
      <c r="J40" s="10">
        <f t="shared" si="1"/>
        <v>8920.8000000000011</v>
      </c>
      <c r="K40" s="11">
        <f t="shared" si="2"/>
        <v>10</v>
      </c>
      <c r="L40" s="1">
        <v>0.54</v>
      </c>
      <c r="M40" s="1">
        <v>0</v>
      </c>
      <c r="N40" s="20">
        <v>3</v>
      </c>
      <c r="O40" s="1"/>
      <c r="P40" s="1">
        <v>9.75</v>
      </c>
      <c r="Q40" s="1">
        <v>1.04</v>
      </c>
      <c r="R40" s="5">
        <v>5</v>
      </c>
      <c r="S40" s="1">
        <v>0.19</v>
      </c>
      <c r="T40" s="1">
        <v>0.17</v>
      </c>
      <c r="U40" s="5">
        <v>2</v>
      </c>
      <c r="V40" s="1">
        <v>0</v>
      </c>
      <c r="W40" s="14">
        <v>9348.25</v>
      </c>
      <c r="X40" s="2"/>
      <c r="Y40" s="2">
        <v>1077.93</v>
      </c>
      <c r="Z40" s="1">
        <v>6</v>
      </c>
      <c r="AA40" s="1">
        <v>3</v>
      </c>
      <c r="AB40" s="1">
        <v>2</v>
      </c>
      <c r="AC40" s="1">
        <v>7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84</v>
      </c>
      <c r="AU40" s="1">
        <v>77</v>
      </c>
      <c r="AV40" s="1">
        <v>79</v>
      </c>
      <c r="AW40" s="1">
        <v>65</v>
      </c>
      <c r="AX40" s="1">
        <v>25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2</v>
      </c>
      <c r="BE40" s="1">
        <v>5</v>
      </c>
      <c r="BF40" s="1">
        <v>0</v>
      </c>
      <c r="BG40" s="1">
        <v>0</v>
      </c>
      <c r="BH40" s="1">
        <v>4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</row>
    <row r="41" spans="1:65">
      <c r="A41" s="1">
        <v>70119</v>
      </c>
      <c r="B41" s="1" t="s">
        <v>264</v>
      </c>
      <c r="C41" s="1">
        <v>16</v>
      </c>
      <c r="D41" s="1">
        <v>285</v>
      </c>
      <c r="E41" s="1" t="s">
        <v>64</v>
      </c>
      <c r="F41" s="1">
        <v>573</v>
      </c>
      <c r="G41" s="1" t="s">
        <v>87</v>
      </c>
      <c r="H41" s="2">
        <v>61.95</v>
      </c>
      <c r="I41" s="2">
        <v>991.2</v>
      </c>
      <c r="J41" s="10">
        <f t="shared" si="1"/>
        <v>8920.8000000000011</v>
      </c>
      <c r="K41" s="11">
        <f t="shared" si="2"/>
        <v>9</v>
      </c>
      <c r="L41" s="1">
        <v>0.25</v>
      </c>
      <c r="M41" s="1">
        <v>0</v>
      </c>
      <c r="N41" s="5">
        <v>3</v>
      </c>
      <c r="O41" s="1"/>
      <c r="P41" s="1">
        <v>2.2200000000000002</v>
      </c>
      <c r="Q41" s="1">
        <v>0</v>
      </c>
      <c r="R41" s="5">
        <v>3</v>
      </c>
      <c r="S41" s="1">
        <v>1.44</v>
      </c>
      <c r="T41" s="1">
        <v>0</v>
      </c>
      <c r="U41" s="5">
        <v>3</v>
      </c>
      <c r="V41" s="1">
        <v>0</v>
      </c>
      <c r="W41" s="15">
        <v>3871.88</v>
      </c>
      <c r="X41" s="2"/>
      <c r="Y41" s="2">
        <v>0</v>
      </c>
      <c r="Z41" s="1">
        <v>0</v>
      </c>
      <c r="AA41" s="1">
        <v>0</v>
      </c>
      <c r="AB41" s="1">
        <v>4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9</v>
      </c>
      <c r="AV41" s="1">
        <v>22</v>
      </c>
      <c r="AW41" s="1">
        <v>18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16</v>
      </c>
      <c r="BG41" s="1">
        <v>14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</row>
    <row r="42" spans="1:65">
      <c r="A42" s="1">
        <v>70142</v>
      </c>
      <c r="B42" s="1" t="s">
        <v>252</v>
      </c>
      <c r="C42" s="1">
        <v>18</v>
      </c>
      <c r="D42" s="1">
        <v>285</v>
      </c>
      <c r="E42" s="1" t="s">
        <v>64</v>
      </c>
      <c r="F42" s="1">
        <v>991</v>
      </c>
      <c r="G42" s="1" t="s">
        <v>141</v>
      </c>
      <c r="H42" s="2">
        <v>64.94</v>
      </c>
      <c r="I42" s="2">
        <v>1168.92</v>
      </c>
      <c r="J42" s="10">
        <f t="shared" si="1"/>
        <v>9351.36</v>
      </c>
      <c r="K42" s="11">
        <f t="shared" si="2"/>
        <v>8</v>
      </c>
      <c r="L42" s="1">
        <v>3.78</v>
      </c>
      <c r="M42" s="1">
        <v>-3.44</v>
      </c>
      <c r="N42" s="5">
        <v>5</v>
      </c>
      <c r="O42" s="1"/>
      <c r="P42" s="1">
        <v>2.56</v>
      </c>
      <c r="Q42" s="1">
        <v>2</v>
      </c>
      <c r="R42" s="5">
        <v>0</v>
      </c>
      <c r="S42" s="1">
        <v>1.78</v>
      </c>
      <c r="T42" s="1">
        <v>0.11</v>
      </c>
      <c r="U42" s="5">
        <v>3</v>
      </c>
      <c r="V42" s="1">
        <v>0</v>
      </c>
      <c r="W42" s="14">
        <v>9481.24</v>
      </c>
      <c r="X42" s="2"/>
      <c r="Y42" s="2">
        <v>-1558.56</v>
      </c>
      <c r="Z42" s="1">
        <v>18</v>
      </c>
      <c r="AA42" s="1">
        <v>21</v>
      </c>
      <c r="AB42" s="1">
        <v>22</v>
      </c>
      <c r="AC42" s="1">
        <v>35</v>
      </c>
      <c r="AD42" s="1">
        <v>-62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13</v>
      </c>
      <c r="AU42" s="1">
        <v>9</v>
      </c>
      <c r="AV42" s="1">
        <v>13</v>
      </c>
      <c r="AW42" s="1">
        <v>31</v>
      </c>
      <c r="AX42" s="1">
        <v>36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10</v>
      </c>
      <c r="BE42" s="1">
        <v>12</v>
      </c>
      <c r="BF42" s="1">
        <v>11</v>
      </c>
      <c r="BG42" s="1">
        <v>10</v>
      </c>
      <c r="BH42" s="1">
        <v>2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</row>
    <row r="43" spans="1:65">
      <c r="A43" s="1">
        <v>70981</v>
      </c>
      <c r="B43" s="1" t="s">
        <v>294</v>
      </c>
      <c r="C43" s="1">
        <v>15</v>
      </c>
      <c r="D43" s="1">
        <v>285</v>
      </c>
      <c r="E43" s="1" t="s">
        <v>64</v>
      </c>
      <c r="F43" s="1">
        <v>562</v>
      </c>
      <c r="G43" s="1" t="s">
        <v>65</v>
      </c>
      <c r="H43" s="2">
        <v>28.82</v>
      </c>
      <c r="I43" s="2">
        <v>432.3</v>
      </c>
      <c r="J43" s="10">
        <f t="shared" si="1"/>
        <v>3458.4</v>
      </c>
      <c r="K43" s="11">
        <f t="shared" si="2"/>
        <v>8</v>
      </c>
      <c r="L43" s="1">
        <v>1.23</v>
      </c>
      <c r="M43" s="1">
        <v>0</v>
      </c>
      <c r="N43" s="26">
        <v>3</v>
      </c>
      <c r="O43" s="1"/>
      <c r="P43" s="1">
        <v>4.4000000000000004</v>
      </c>
      <c r="Q43" s="1">
        <v>2.8</v>
      </c>
      <c r="R43" s="5">
        <v>0</v>
      </c>
      <c r="S43" s="1">
        <v>2.4300000000000002</v>
      </c>
      <c r="T43" s="1">
        <v>0</v>
      </c>
      <c r="U43" s="5">
        <v>5</v>
      </c>
      <c r="V43" s="1">
        <v>0</v>
      </c>
      <c r="W43" s="15">
        <v>3487.22</v>
      </c>
      <c r="X43" s="2"/>
      <c r="Y43" s="2">
        <v>1210.44</v>
      </c>
      <c r="Z43" s="1">
        <v>0</v>
      </c>
      <c r="AA43" s="1">
        <v>4</v>
      </c>
      <c r="AB43" s="1">
        <v>11</v>
      </c>
      <c r="AC43" s="1">
        <v>11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35</v>
      </c>
      <c r="AU43" s="1">
        <v>16</v>
      </c>
      <c r="AV43" s="1">
        <v>15</v>
      </c>
      <c r="AW43" s="1">
        <v>16</v>
      </c>
      <c r="AX43" s="1">
        <v>42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17</v>
      </c>
      <c r="BG43" s="1">
        <v>39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</row>
    <row r="44" spans="1:65">
      <c r="A44" s="1">
        <v>70163</v>
      </c>
      <c r="B44" s="1" t="s">
        <v>187</v>
      </c>
      <c r="C44" s="1">
        <v>18</v>
      </c>
      <c r="D44" s="1">
        <v>285</v>
      </c>
      <c r="E44" s="1" t="s">
        <v>64</v>
      </c>
      <c r="F44" s="1">
        <v>974</v>
      </c>
      <c r="G44" s="1" t="s">
        <v>110</v>
      </c>
      <c r="H44" s="2">
        <v>58.939599999999999</v>
      </c>
      <c r="I44" s="2">
        <v>1060.9128000000001</v>
      </c>
      <c r="J44" s="10">
        <f t="shared" si="1"/>
        <v>7426.3896000000004</v>
      </c>
      <c r="K44" s="11">
        <f t="shared" si="2"/>
        <v>7</v>
      </c>
      <c r="L44" s="1">
        <v>6.5</v>
      </c>
      <c r="M44" s="1">
        <v>3.33</v>
      </c>
      <c r="N44" s="21">
        <v>2</v>
      </c>
      <c r="O44" s="1"/>
      <c r="P44" s="1">
        <v>13.17</v>
      </c>
      <c r="Q44" s="1">
        <v>9.7799999999999994</v>
      </c>
      <c r="R44" s="5">
        <v>0</v>
      </c>
      <c r="S44" s="1">
        <v>9.31</v>
      </c>
      <c r="T44" s="1">
        <v>4.28</v>
      </c>
      <c r="U44" s="5">
        <v>5</v>
      </c>
      <c r="V44" s="1">
        <v>0</v>
      </c>
      <c r="W44" s="12">
        <v>30737</v>
      </c>
      <c r="X44" s="2"/>
      <c r="Y44" s="2">
        <v>18448.09</v>
      </c>
      <c r="Z44" s="1">
        <v>20</v>
      </c>
      <c r="AA44" s="1">
        <v>73</v>
      </c>
      <c r="AB44" s="1">
        <v>36</v>
      </c>
      <c r="AC44" s="1">
        <v>49</v>
      </c>
      <c r="AD44" s="1">
        <v>60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78</v>
      </c>
      <c r="AU44" s="1">
        <v>92</v>
      </c>
      <c r="AV44" s="1">
        <v>86</v>
      </c>
      <c r="AW44" s="1">
        <v>54</v>
      </c>
      <c r="AX44" s="1">
        <v>176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48</v>
      </c>
      <c r="BE44" s="1">
        <v>54</v>
      </c>
      <c r="BF44" s="1">
        <v>66</v>
      </c>
      <c r="BG44" s="1">
        <v>53</v>
      </c>
      <c r="BH44" s="1">
        <v>77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</row>
    <row r="45" spans="1:65">
      <c r="A45" s="1">
        <v>70212</v>
      </c>
      <c r="B45" s="1" t="s">
        <v>230</v>
      </c>
      <c r="C45" s="1">
        <v>12</v>
      </c>
      <c r="D45" s="1">
        <v>285</v>
      </c>
      <c r="E45" s="1" t="s">
        <v>64</v>
      </c>
      <c r="F45" s="1">
        <v>285</v>
      </c>
      <c r="G45" s="1" t="s">
        <v>64</v>
      </c>
      <c r="H45" s="2">
        <v>49.1</v>
      </c>
      <c r="I45" s="2">
        <v>589.20000000000005</v>
      </c>
      <c r="J45" s="10">
        <f t="shared" si="1"/>
        <v>4124.4000000000005</v>
      </c>
      <c r="K45" s="11">
        <f t="shared" si="2"/>
        <v>7</v>
      </c>
      <c r="L45" s="1">
        <v>2.96</v>
      </c>
      <c r="M45" s="1">
        <v>1.08</v>
      </c>
      <c r="N45" s="26">
        <v>2</v>
      </c>
      <c r="O45" s="1"/>
      <c r="P45" s="1">
        <v>7.96</v>
      </c>
      <c r="Q45" s="1">
        <v>0.57999999999999996</v>
      </c>
      <c r="R45" s="5">
        <v>5</v>
      </c>
      <c r="S45" s="1">
        <v>1.58</v>
      </c>
      <c r="T45" s="1">
        <v>1.92</v>
      </c>
      <c r="U45" s="16">
        <f>MAX(0,(TRUNC((S45*0.8)-T45)))</f>
        <v>0</v>
      </c>
      <c r="V45" s="1">
        <v>0</v>
      </c>
      <c r="W45" s="14">
        <v>7365</v>
      </c>
      <c r="X45" s="2"/>
      <c r="Y45" s="2">
        <v>2111.3000000000002</v>
      </c>
      <c r="Z45" s="1">
        <v>14</v>
      </c>
      <c r="AA45" s="1">
        <v>10</v>
      </c>
      <c r="AB45" s="1">
        <v>9</v>
      </c>
      <c r="AC45" s="1">
        <v>15</v>
      </c>
      <c r="AD45" s="1">
        <v>13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31</v>
      </c>
      <c r="AU45" s="1">
        <v>71</v>
      </c>
      <c r="AV45" s="1">
        <v>23</v>
      </c>
      <c r="AW45" s="1">
        <v>12</v>
      </c>
      <c r="AX45" s="1">
        <v>7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6</v>
      </c>
      <c r="BE45" s="1">
        <v>9</v>
      </c>
      <c r="BF45" s="1">
        <v>7</v>
      </c>
      <c r="BG45" s="1">
        <v>3</v>
      </c>
      <c r="BH45" s="1">
        <v>23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</row>
    <row r="46" spans="1:65">
      <c r="A46" s="1">
        <v>70187</v>
      </c>
      <c r="B46" s="1" t="s">
        <v>127</v>
      </c>
      <c r="C46" s="1">
        <v>1</v>
      </c>
      <c r="D46" s="1">
        <v>285</v>
      </c>
      <c r="E46" s="1" t="s">
        <v>64</v>
      </c>
      <c r="F46" s="1">
        <v>567</v>
      </c>
      <c r="G46" s="1" t="s">
        <v>74</v>
      </c>
      <c r="H46" s="2">
        <v>1133.01</v>
      </c>
      <c r="I46" s="2">
        <v>1133.01</v>
      </c>
      <c r="J46" s="10">
        <f t="shared" si="1"/>
        <v>5665.05</v>
      </c>
      <c r="K46" s="11">
        <f t="shared" si="2"/>
        <v>5</v>
      </c>
      <c r="L46" s="1">
        <v>0</v>
      </c>
      <c r="M46" s="1">
        <v>0</v>
      </c>
      <c r="N46" s="16">
        <f t="shared" ref="N46:N47" si="11">MAX(0,(TRUNC((L46*0.8)-M46)))</f>
        <v>0</v>
      </c>
      <c r="O46" s="1"/>
      <c r="P46" s="1">
        <v>117.5</v>
      </c>
      <c r="Q46" s="1">
        <v>78</v>
      </c>
      <c r="R46" s="5">
        <v>0</v>
      </c>
      <c r="S46" s="1">
        <v>44.5</v>
      </c>
      <c r="T46" s="1">
        <v>33</v>
      </c>
      <c r="U46" s="5">
        <v>5</v>
      </c>
      <c r="V46" s="1">
        <v>0</v>
      </c>
      <c r="W46" s="12">
        <v>183547.62</v>
      </c>
      <c r="X46" s="2"/>
      <c r="Y46" s="2">
        <v>97438.86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45</v>
      </c>
      <c r="AU46" s="1">
        <v>5</v>
      </c>
      <c r="AV46" s="1">
        <v>50</v>
      </c>
      <c r="AW46" s="1">
        <v>40</v>
      </c>
      <c r="AX46" s="1">
        <v>78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19</v>
      </c>
      <c r="BE46" s="1">
        <v>19</v>
      </c>
      <c r="BF46" s="1">
        <v>10</v>
      </c>
      <c r="BG46" s="1">
        <v>12</v>
      </c>
      <c r="BH46" s="1">
        <v>8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</row>
    <row r="47" spans="1:65">
      <c r="A47" s="1">
        <v>70122</v>
      </c>
      <c r="B47" s="1" t="s">
        <v>132</v>
      </c>
      <c r="C47" s="1">
        <v>20</v>
      </c>
      <c r="D47" s="1">
        <v>285</v>
      </c>
      <c r="E47" s="1" t="s">
        <v>64</v>
      </c>
      <c r="F47" s="1">
        <v>558</v>
      </c>
      <c r="G47" s="1" t="s">
        <v>67</v>
      </c>
      <c r="H47" s="2">
        <v>77</v>
      </c>
      <c r="I47" s="2">
        <v>1540</v>
      </c>
      <c r="J47" s="10">
        <f t="shared" si="1"/>
        <v>7700</v>
      </c>
      <c r="K47" s="11">
        <f t="shared" si="2"/>
        <v>5</v>
      </c>
      <c r="L47" s="1">
        <v>4.78</v>
      </c>
      <c r="M47" s="1">
        <v>8.6</v>
      </c>
      <c r="N47" s="16">
        <f t="shared" si="11"/>
        <v>0</v>
      </c>
      <c r="O47" s="1"/>
      <c r="P47" s="1">
        <v>18.27</v>
      </c>
      <c r="Q47" s="1">
        <v>10.199999999999999</v>
      </c>
      <c r="R47" s="5">
        <v>5</v>
      </c>
      <c r="S47" s="1">
        <v>6.1</v>
      </c>
      <c r="T47" s="1">
        <v>13.4</v>
      </c>
      <c r="U47" s="16">
        <f t="shared" ref="U47:U48" si="12">MAX(0,(TRUNC((S47*0.8)-T47)))</f>
        <v>0</v>
      </c>
      <c r="V47" s="1">
        <v>0</v>
      </c>
      <c r="W47" s="12">
        <v>44891</v>
      </c>
      <c r="X47" s="2"/>
      <c r="Y47" s="2">
        <v>49588</v>
      </c>
      <c r="Z47" s="1">
        <v>53</v>
      </c>
      <c r="AA47" s="1">
        <v>24</v>
      </c>
      <c r="AB47" s="1">
        <v>16</v>
      </c>
      <c r="AC47" s="1">
        <v>29</v>
      </c>
      <c r="AD47" s="1">
        <v>172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118</v>
      </c>
      <c r="AU47" s="1">
        <v>87</v>
      </c>
      <c r="AV47" s="1">
        <v>141</v>
      </c>
      <c r="AW47" s="1">
        <v>126</v>
      </c>
      <c r="AX47" s="1">
        <v>204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55</v>
      </c>
      <c r="BE47" s="1">
        <v>12</v>
      </c>
      <c r="BF47" s="1">
        <v>30</v>
      </c>
      <c r="BG47" s="1">
        <v>62</v>
      </c>
      <c r="BH47" s="1">
        <v>268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</row>
    <row r="48" spans="1:65">
      <c r="A48" s="1">
        <v>70257</v>
      </c>
      <c r="B48" s="1" t="s">
        <v>93</v>
      </c>
      <c r="C48" s="1">
        <v>25</v>
      </c>
      <c r="D48" s="1">
        <v>285</v>
      </c>
      <c r="E48" s="1" t="s">
        <v>64</v>
      </c>
      <c r="F48" s="1">
        <v>387</v>
      </c>
      <c r="G48" s="1" t="s">
        <v>94</v>
      </c>
      <c r="H48" s="2">
        <v>28.24</v>
      </c>
      <c r="I48" s="2">
        <v>706</v>
      </c>
      <c r="J48" s="10">
        <f t="shared" si="1"/>
        <v>3530</v>
      </c>
      <c r="K48" s="11">
        <f t="shared" si="2"/>
        <v>5</v>
      </c>
      <c r="L48" s="1">
        <v>13.4</v>
      </c>
      <c r="M48" s="1">
        <v>6.68</v>
      </c>
      <c r="N48" s="20">
        <v>5</v>
      </c>
      <c r="O48" s="1"/>
      <c r="P48" s="1">
        <v>30</v>
      </c>
      <c r="Q48" s="1">
        <v>20.28</v>
      </c>
      <c r="R48" s="5">
        <v>0</v>
      </c>
      <c r="S48" s="1">
        <v>16.16</v>
      </c>
      <c r="T48" s="1">
        <v>19.16</v>
      </c>
      <c r="U48" s="16">
        <f t="shared" si="12"/>
        <v>0</v>
      </c>
      <c r="V48" s="1">
        <v>0</v>
      </c>
      <c r="W48" s="12">
        <v>42049.36</v>
      </c>
      <c r="X48" s="2"/>
      <c r="Y48" s="2">
        <v>32560.720000000001</v>
      </c>
      <c r="Z48" s="1">
        <v>91</v>
      </c>
      <c r="AA48" s="1">
        <v>110</v>
      </c>
      <c r="AB48" s="1">
        <v>128</v>
      </c>
      <c r="AC48" s="1">
        <v>122</v>
      </c>
      <c r="AD48" s="1">
        <v>167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229</v>
      </c>
      <c r="AU48" s="1">
        <v>199</v>
      </c>
      <c r="AV48" s="1">
        <v>240</v>
      </c>
      <c r="AW48" s="1">
        <v>363</v>
      </c>
      <c r="AX48" s="1">
        <v>507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163</v>
      </c>
      <c r="BE48" s="1">
        <v>148</v>
      </c>
      <c r="BF48" s="1">
        <v>88</v>
      </c>
      <c r="BG48" s="1">
        <v>158</v>
      </c>
      <c r="BH48" s="1">
        <v>479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</row>
    <row r="49" spans="1:65">
      <c r="A49" s="1">
        <v>70121</v>
      </c>
      <c r="B49" s="1" t="s">
        <v>116</v>
      </c>
      <c r="C49" s="1">
        <v>20</v>
      </c>
      <c r="D49" s="1">
        <v>285</v>
      </c>
      <c r="E49" s="1" t="s">
        <v>64</v>
      </c>
      <c r="F49" s="1">
        <v>573</v>
      </c>
      <c r="G49" s="1" t="s">
        <v>87</v>
      </c>
      <c r="H49" s="2">
        <v>38.04</v>
      </c>
      <c r="I49" s="2">
        <v>760.8</v>
      </c>
      <c r="J49" s="10">
        <f t="shared" si="1"/>
        <v>3804</v>
      </c>
      <c r="K49" s="11">
        <f t="shared" si="2"/>
        <v>5</v>
      </c>
      <c r="L49" s="1">
        <v>13.5</v>
      </c>
      <c r="M49" s="1">
        <v>19.25</v>
      </c>
      <c r="N49" s="16">
        <f t="shared" ref="N49:N52" si="13">MAX(0,(TRUNC((L49*0.8)-M49)))</f>
        <v>0</v>
      </c>
      <c r="O49" s="1"/>
      <c r="P49" s="1">
        <v>19.48</v>
      </c>
      <c r="Q49" s="1">
        <v>21</v>
      </c>
      <c r="R49" s="5">
        <v>0</v>
      </c>
      <c r="S49" s="1">
        <v>19.38</v>
      </c>
      <c r="T49" s="1">
        <v>14</v>
      </c>
      <c r="U49" s="5">
        <v>5</v>
      </c>
      <c r="V49" s="1">
        <v>0</v>
      </c>
      <c r="W49" s="12">
        <v>39827.879999999997</v>
      </c>
      <c r="X49" s="2"/>
      <c r="Y49" s="2">
        <v>38078.04</v>
      </c>
      <c r="Z49" s="1">
        <v>94</v>
      </c>
      <c r="AA49" s="1">
        <v>185</v>
      </c>
      <c r="AB49" s="1">
        <v>46</v>
      </c>
      <c r="AC49" s="1">
        <v>75</v>
      </c>
      <c r="AD49" s="1">
        <v>385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135</v>
      </c>
      <c r="AU49" s="1">
        <v>105</v>
      </c>
      <c r="AV49" s="1">
        <v>134</v>
      </c>
      <c r="AW49" s="1">
        <v>136</v>
      </c>
      <c r="AX49" s="1">
        <v>420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142</v>
      </c>
      <c r="BE49" s="1">
        <v>83</v>
      </c>
      <c r="BF49" s="1">
        <v>142</v>
      </c>
      <c r="BG49" s="1">
        <v>124</v>
      </c>
      <c r="BH49" s="1">
        <v>196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</row>
    <row r="50" spans="1:65">
      <c r="A50" s="1">
        <v>70087</v>
      </c>
      <c r="B50" s="1" t="s">
        <v>115</v>
      </c>
      <c r="C50" s="1">
        <v>25</v>
      </c>
      <c r="D50" s="1">
        <v>285</v>
      </c>
      <c r="E50" s="1" t="s">
        <v>64</v>
      </c>
      <c r="F50" s="1">
        <v>35</v>
      </c>
      <c r="G50" s="1" t="s">
        <v>76</v>
      </c>
      <c r="H50" s="2">
        <v>43.63</v>
      </c>
      <c r="I50" s="2">
        <v>1090.75</v>
      </c>
      <c r="J50" s="10">
        <f t="shared" si="1"/>
        <v>5453.75</v>
      </c>
      <c r="K50" s="11">
        <f t="shared" si="2"/>
        <v>5</v>
      </c>
      <c r="L50" s="1">
        <v>8.4600000000000009</v>
      </c>
      <c r="M50" s="1">
        <v>19.52</v>
      </c>
      <c r="N50" s="16">
        <f t="shared" si="13"/>
        <v>0</v>
      </c>
      <c r="O50" s="1"/>
      <c r="P50" s="1">
        <v>15.56</v>
      </c>
      <c r="Q50" s="1">
        <v>8.44</v>
      </c>
      <c r="R50" s="5">
        <v>5</v>
      </c>
      <c r="S50" s="1">
        <v>12.4</v>
      </c>
      <c r="T50" s="1">
        <v>10.32</v>
      </c>
      <c r="U50" s="16">
        <f t="shared" ref="U50:U51" si="14">MAX(0,(TRUNC((S50*0.8)-T50)))</f>
        <v>0</v>
      </c>
      <c r="V50" s="1">
        <v>0</v>
      </c>
      <c r="W50" s="12">
        <v>39725.120000000003</v>
      </c>
      <c r="X50" s="2"/>
      <c r="Y50" s="2">
        <v>41753.910000000003</v>
      </c>
      <c r="Z50" s="1">
        <v>28</v>
      </c>
      <c r="AA50" s="1">
        <v>131</v>
      </c>
      <c r="AB50" s="1">
        <v>103</v>
      </c>
      <c r="AC50" s="1">
        <v>30</v>
      </c>
      <c r="AD50" s="1">
        <v>488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101</v>
      </c>
      <c r="AU50" s="1">
        <v>160</v>
      </c>
      <c r="AV50" s="1">
        <v>138</v>
      </c>
      <c r="AW50" s="1">
        <v>140</v>
      </c>
      <c r="AX50" s="1">
        <v>211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119</v>
      </c>
      <c r="BE50" s="1">
        <v>116</v>
      </c>
      <c r="BF50" s="1">
        <v>52</v>
      </c>
      <c r="BG50" s="1">
        <v>162</v>
      </c>
      <c r="BH50" s="1">
        <v>258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</row>
    <row r="51" spans="1:65">
      <c r="A51" s="1">
        <v>70968</v>
      </c>
      <c r="B51" s="1" t="s">
        <v>197</v>
      </c>
      <c r="C51" s="1">
        <v>12</v>
      </c>
      <c r="D51" s="1">
        <v>285</v>
      </c>
      <c r="E51" s="1" t="s">
        <v>64</v>
      </c>
      <c r="F51" s="1">
        <v>567</v>
      </c>
      <c r="G51" s="1" t="s">
        <v>74</v>
      </c>
      <c r="H51" s="2">
        <v>64.44</v>
      </c>
      <c r="I51" s="2">
        <v>773.28</v>
      </c>
      <c r="J51" s="10">
        <f t="shared" si="1"/>
        <v>3866.3999999999996</v>
      </c>
      <c r="K51" s="11">
        <f t="shared" si="2"/>
        <v>5</v>
      </c>
      <c r="L51" s="1">
        <v>7.25</v>
      </c>
      <c r="M51" s="1">
        <v>9.58</v>
      </c>
      <c r="N51" s="16">
        <f t="shared" si="13"/>
        <v>0</v>
      </c>
      <c r="O51" s="1"/>
      <c r="P51" s="1">
        <v>23.71</v>
      </c>
      <c r="Q51" s="1">
        <v>14</v>
      </c>
      <c r="R51" s="5">
        <v>5</v>
      </c>
      <c r="S51" s="1">
        <v>18</v>
      </c>
      <c r="T51" s="1">
        <v>15.42</v>
      </c>
      <c r="U51" s="16">
        <f t="shared" si="14"/>
        <v>0</v>
      </c>
      <c r="V51" s="1">
        <v>0</v>
      </c>
      <c r="W51" s="12">
        <v>37858.5</v>
      </c>
      <c r="X51" s="2"/>
      <c r="Y51" s="2">
        <v>30157.919999999998</v>
      </c>
      <c r="Z51" s="1">
        <v>22</v>
      </c>
      <c r="AA51" s="1">
        <v>27</v>
      </c>
      <c r="AB51" s="1">
        <v>33</v>
      </c>
      <c r="AC51" s="1">
        <v>37</v>
      </c>
      <c r="AD51" s="1">
        <v>115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100</v>
      </c>
      <c r="AU51" s="1">
        <v>57</v>
      </c>
      <c r="AV51" s="1">
        <v>132</v>
      </c>
      <c r="AW51" s="1">
        <v>48</v>
      </c>
      <c r="AX51" s="1">
        <v>168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79</v>
      </c>
      <c r="BE51" s="1">
        <v>47</v>
      </c>
      <c r="BF51" s="1">
        <v>56</v>
      </c>
      <c r="BG51" s="1">
        <v>115</v>
      </c>
      <c r="BH51" s="1">
        <v>185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</row>
    <row r="52" spans="1:65">
      <c r="A52" s="1">
        <v>70277</v>
      </c>
      <c r="B52" s="1" t="s">
        <v>138</v>
      </c>
      <c r="C52" s="1">
        <v>18</v>
      </c>
      <c r="D52" s="1">
        <v>285</v>
      </c>
      <c r="E52" s="1" t="s">
        <v>64</v>
      </c>
      <c r="F52" s="1">
        <v>558</v>
      </c>
      <c r="G52" s="1" t="s">
        <v>67</v>
      </c>
      <c r="H52" s="2">
        <v>42.88</v>
      </c>
      <c r="I52" s="2">
        <v>771.84</v>
      </c>
      <c r="J52" s="10">
        <f t="shared" si="1"/>
        <v>3859.2000000000003</v>
      </c>
      <c r="K52" s="11">
        <f t="shared" si="2"/>
        <v>5</v>
      </c>
      <c r="L52" s="1">
        <v>3.58</v>
      </c>
      <c r="M52" s="1">
        <v>4.4400000000000004</v>
      </c>
      <c r="N52" s="16">
        <f t="shared" si="13"/>
        <v>0</v>
      </c>
      <c r="O52" s="1"/>
      <c r="P52" s="1">
        <v>24</v>
      </c>
      <c r="Q52" s="1">
        <v>19.39</v>
      </c>
      <c r="R52" s="5">
        <v>0</v>
      </c>
      <c r="S52" s="1">
        <v>6.53</v>
      </c>
      <c r="T52" s="1">
        <v>1.94</v>
      </c>
      <c r="U52" s="5">
        <v>5</v>
      </c>
      <c r="V52" s="1">
        <v>0</v>
      </c>
      <c r="W52" s="12">
        <v>26328.32</v>
      </c>
      <c r="X52" s="2"/>
      <c r="Y52" s="2">
        <v>19896.32</v>
      </c>
      <c r="Z52" s="1">
        <v>21</v>
      </c>
      <c r="AA52" s="1">
        <v>35</v>
      </c>
      <c r="AB52" s="1">
        <v>13</v>
      </c>
      <c r="AC52" s="1">
        <v>26</v>
      </c>
      <c r="AD52" s="1">
        <v>80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99</v>
      </c>
      <c r="AU52" s="1">
        <v>197</v>
      </c>
      <c r="AV52" s="1">
        <v>177</v>
      </c>
      <c r="AW52" s="1">
        <v>115</v>
      </c>
      <c r="AX52" s="1">
        <v>349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44</v>
      </c>
      <c r="BE52" s="1">
        <v>49</v>
      </c>
      <c r="BF52" s="1">
        <v>26</v>
      </c>
      <c r="BG52" s="1">
        <v>46</v>
      </c>
      <c r="BH52" s="1">
        <v>35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</row>
    <row r="53" spans="1:65">
      <c r="A53" s="1">
        <v>70169</v>
      </c>
      <c r="B53" s="1" t="s">
        <v>137</v>
      </c>
      <c r="C53" s="1">
        <v>15</v>
      </c>
      <c r="D53" s="1">
        <v>285</v>
      </c>
      <c r="E53" s="1" t="s">
        <v>64</v>
      </c>
      <c r="F53" s="1">
        <v>562</v>
      </c>
      <c r="G53" s="1" t="s">
        <v>65</v>
      </c>
      <c r="H53" s="2">
        <v>30.07</v>
      </c>
      <c r="I53" s="2">
        <v>451.05</v>
      </c>
      <c r="J53" s="10">
        <f t="shared" si="1"/>
        <v>2255.25</v>
      </c>
      <c r="K53" s="11">
        <f t="shared" si="2"/>
        <v>5</v>
      </c>
      <c r="L53" s="1">
        <v>9</v>
      </c>
      <c r="M53" s="1">
        <v>2.33</v>
      </c>
      <c r="N53" s="20">
        <v>5</v>
      </c>
      <c r="O53" s="1"/>
      <c r="P53" s="1">
        <v>34.6</v>
      </c>
      <c r="Q53" s="1">
        <v>19.399999999999999</v>
      </c>
      <c r="R53" s="5">
        <v>0</v>
      </c>
      <c r="S53" s="1">
        <v>10</v>
      </c>
      <c r="T53" s="1">
        <v>7.27</v>
      </c>
      <c r="U53" s="16">
        <f>MAX(0,(TRUNC((S53*0.8)-T53)))</f>
        <v>0</v>
      </c>
      <c r="V53" s="1">
        <v>0</v>
      </c>
      <c r="W53" s="12">
        <v>24176.28</v>
      </c>
      <c r="X53" s="2"/>
      <c r="Y53" s="2">
        <v>13080.45</v>
      </c>
      <c r="Z53" s="1">
        <v>52</v>
      </c>
      <c r="AA53" s="1">
        <v>44</v>
      </c>
      <c r="AB53" s="1">
        <v>13</v>
      </c>
      <c r="AC53" s="1">
        <v>96</v>
      </c>
      <c r="AD53" s="1">
        <v>35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174</v>
      </c>
      <c r="AU53" s="1">
        <v>146</v>
      </c>
      <c r="AV53" s="1">
        <v>192</v>
      </c>
      <c r="AW53" s="1">
        <v>160</v>
      </c>
      <c r="AX53" s="1">
        <v>291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45</v>
      </c>
      <c r="BE53" s="1">
        <v>49</v>
      </c>
      <c r="BF53" s="1">
        <v>43</v>
      </c>
      <c r="BG53" s="1">
        <v>75</v>
      </c>
      <c r="BH53" s="1">
        <v>109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</row>
    <row r="54" spans="1:65">
      <c r="A54" s="1">
        <v>70306</v>
      </c>
      <c r="B54" s="1" t="s">
        <v>204</v>
      </c>
      <c r="C54" s="1">
        <v>16</v>
      </c>
      <c r="D54" s="1">
        <v>285</v>
      </c>
      <c r="E54" s="1" t="s">
        <v>64</v>
      </c>
      <c r="F54" s="1">
        <v>558</v>
      </c>
      <c r="G54" s="1" t="s">
        <v>67</v>
      </c>
      <c r="H54" s="2">
        <v>81.209999999999994</v>
      </c>
      <c r="I54" s="2">
        <v>1299.3599999999999</v>
      </c>
      <c r="J54" s="10">
        <f t="shared" si="1"/>
        <v>6496.7999999999993</v>
      </c>
      <c r="K54" s="11">
        <f t="shared" si="2"/>
        <v>5</v>
      </c>
      <c r="L54" s="1">
        <v>4.0599999999999996</v>
      </c>
      <c r="M54" s="1">
        <v>4.9400000000000004</v>
      </c>
      <c r="N54" s="16">
        <f t="shared" ref="N54:N55" si="15">MAX(0,(TRUNC((L54*0.8)-M54)))</f>
        <v>0</v>
      </c>
      <c r="O54" s="1"/>
      <c r="P54" s="1">
        <v>10.59</v>
      </c>
      <c r="Q54" s="1">
        <v>12.75</v>
      </c>
      <c r="R54" s="5">
        <v>0</v>
      </c>
      <c r="S54" s="1">
        <v>3.84</v>
      </c>
      <c r="T54" s="1">
        <v>1.69</v>
      </c>
      <c r="U54" s="5">
        <v>5</v>
      </c>
      <c r="V54" s="1">
        <v>0</v>
      </c>
      <c r="W54" s="12">
        <v>24038.16</v>
      </c>
      <c r="X54" s="2"/>
      <c r="Y54" s="2">
        <v>25175.1</v>
      </c>
      <c r="Z54" s="1">
        <v>11</v>
      </c>
      <c r="AA54" s="1">
        <v>12</v>
      </c>
      <c r="AB54" s="1">
        <v>25</v>
      </c>
      <c r="AC54" s="1">
        <v>46</v>
      </c>
      <c r="AD54" s="1">
        <v>79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24</v>
      </c>
      <c r="AU54" s="1">
        <v>90</v>
      </c>
      <c r="AV54" s="1">
        <v>58</v>
      </c>
      <c r="AW54" s="1">
        <v>85</v>
      </c>
      <c r="AX54" s="1">
        <v>204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33</v>
      </c>
      <c r="BE54" s="1">
        <v>8</v>
      </c>
      <c r="BF54" s="1">
        <v>20</v>
      </c>
      <c r="BG54" s="1">
        <v>9</v>
      </c>
      <c r="BH54" s="1">
        <v>27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</row>
    <row r="55" spans="1:65">
      <c r="A55" s="1">
        <v>70040</v>
      </c>
      <c r="B55" s="1" t="s">
        <v>121</v>
      </c>
      <c r="C55" s="1">
        <v>25</v>
      </c>
      <c r="D55" s="1">
        <v>285</v>
      </c>
      <c r="E55" s="1" t="s">
        <v>64</v>
      </c>
      <c r="F55" s="1">
        <v>35</v>
      </c>
      <c r="G55" s="1" t="s">
        <v>76</v>
      </c>
      <c r="H55" s="2">
        <v>42.5</v>
      </c>
      <c r="I55" s="2">
        <v>1062.5</v>
      </c>
      <c r="J55" s="10">
        <f t="shared" si="1"/>
        <v>5312.5</v>
      </c>
      <c r="K55" s="11">
        <f t="shared" si="2"/>
        <v>5</v>
      </c>
      <c r="L55" s="1">
        <v>1.92</v>
      </c>
      <c r="M55" s="1">
        <v>1.88</v>
      </c>
      <c r="N55" s="16">
        <f t="shared" si="15"/>
        <v>0</v>
      </c>
      <c r="O55" s="1"/>
      <c r="P55" s="1">
        <v>12.74</v>
      </c>
      <c r="Q55" s="1">
        <v>5.44</v>
      </c>
      <c r="R55" s="5">
        <v>0</v>
      </c>
      <c r="S55" s="1">
        <v>4.6399999999999997</v>
      </c>
      <c r="T55" s="1">
        <v>1.92</v>
      </c>
      <c r="U55" s="5">
        <v>5</v>
      </c>
      <c r="V55" s="1">
        <v>0</v>
      </c>
      <c r="W55" s="12">
        <v>20506.25</v>
      </c>
      <c r="X55" s="2"/>
      <c r="Y55" s="2">
        <v>9817.5</v>
      </c>
      <c r="Z55" s="1">
        <v>8</v>
      </c>
      <c r="AA55" s="1">
        <v>41</v>
      </c>
      <c r="AB55" s="1">
        <v>2</v>
      </c>
      <c r="AC55" s="1">
        <v>35</v>
      </c>
      <c r="AD55" s="1">
        <v>47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163</v>
      </c>
      <c r="AU55" s="1">
        <v>131</v>
      </c>
      <c r="AV55" s="1">
        <v>75</v>
      </c>
      <c r="AW55" s="1">
        <v>30</v>
      </c>
      <c r="AX55" s="1">
        <v>136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49</v>
      </c>
      <c r="BE55" s="1">
        <v>51</v>
      </c>
      <c r="BF55" s="1">
        <v>11</v>
      </c>
      <c r="BG55" s="1">
        <v>61</v>
      </c>
      <c r="BH55" s="1">
        <v>48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</row>
    <row r="56" spans="1:65">
      <c r="A56" s="1">
        <v>78116</v>
      </c>
      <c r="B56" s="1" t="s">
        <v>183</v>
      </c>
      <c r="C56" s="1">
        <v>20</v>
      </c>
      <c r="D56" s="1">
        <v>285</v>
      </c>
      <c r="E56" s="1" t="s">
        <v>64</v>
      </c>
      <c r="F56" s="1">
        <v>558</v>
      </c>
      <c r="G56" s="1" t="s">
        <v>67</v>
      </c>
      <c r="H56" s="2">
        <v>54</v>
      </c>
      <c r="I56" s="2">
        <v>1080</v>
      </c>
      <c r="J56" s="10">
        <f t="shared" si="1"/>
        <v>5400</v>
      </c>
      <c r="K56" s="11">
        <f t="shared" si="2"/>
        <v>5</v>
      </c>
      <c r="L56" s="1">
        <v>4.58</v>
      </c>
      <c r="M56" s="1">
        <v>-0.2</v>
      </c>
      <c r="N56" s="20">
        <v>5</v>
      </c>
      <c r="O56" s="1"/>
      <c r="P56" s="1">
        <v>5.4</v>
      </c>
      <c r="Q56" s="1">
        <v>2.85</v>
      </c>
      <c r="R56" s="5">
        <v>0</v>
      </c>
      <c r="S56" s="1">
        <v>4.53</v>
      </c>
      <c r="T56" s="1">
        <v>5.45</v>
      </c>
      <c r="U56" s="16">
        <f>MAX(0,(TRUNC((S56*0.8)-T56)))</f>
        <v>0</v>
      </c>
      <c r="V56" s="1">
        <v>0</v>
      </c>
      <c r="W56" s="12">
        <v>15660</v>
      </c>
      <c r="X56" s="2"/>
      <c r="Y56" s="2">
        <v>8748</v>
      </c>
      <c r="Z56" s="1">
        <v>24</v>
      </c>
      <c r="AA56" s="1">
        <v>53</v>
      </c>
      <c r="AB56" s="1">
        <v>20</v>
      </c>
      <c r="AC56" s="1">
        <v>42</v>
      </c>
      <c r="AD56" s="1">
        <v>-4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44</v>
      </c>
      <c r="AU56" s="1">
        <v>30</v>
      </c>
      <c r="AV56" s="1">
        <v>39</v>
      </c>
      <c r="AW56" s="1">
        <v>20</v>
      </c>
      <c r="AX56" s="1">
        <v>57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27</v>
      </c>
      <c r="BE56" s="1">
        <v>11</v>
      </c>
      <c r="BF56" s="1">
        <v>34</v>
      </c>
      <c r="BG56" s="1">
        <v>48</v>
      </c>
      <c r="BH56" s="1">
        <v>109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</row>
    <row r="57" spans="1:65">
      <c r="A57" s="1">
        <v>70058</v>
      </c>
      <c r="B57" s="1" t="s">
        <v>147</v>
      </c>
      <c r="C57" s="1">
        <v>32</v>
      </c>
      <c r="D57" s="1">
        <v>285</v>
      </c>
      <c r="E57" s="1" t="s">
        <v>64</v>
      </c>
      <c r="F57" s="1">
        <v>573</v>
      </c>
      <c r="G57" s="1" t="s">
        <v>87</v>
      </c>
      <c r="H57" s="2">
        <v>33.270000000000003</v>
      </c>
      <c r="I57" s="2">
        <v>1064.6400000000001</v>
      </c>
      <c r="J57" s="10">
        <f t="shared" si="1"/>
        <v>5323.2000000000007</v>
      </c>
      <c r="K57" s="11">
        <f t="shared" si="2"/>
        <v>5</v>
      </c>
      <c r="L57" s="1">
        <v>2.5</v>
      </c>
      <c r="M57" s="1">
        <v>2.62</v>
      </c>
      <c r="N57" s="16">
        <f>MAX(0,(TRUNC((L57*0.8)-M57)))</f>
        <v>0</v>
      </c>
      <c r="O57" s="1"/>
      <c r="P57" s="1">
        <v>7.83</v>
      </c>
      <c r="Q57" s="1">
        <v>4.47</v>
      </c>
      <c r="R57" s="5">
        <v>0</v>
      </c>
      <c r="S57" s="1">
        <v>4.2300000000000004</v>
      </c>
      <c r="T57" s="1">
        <v>1.78</v>
      </c>
      <c r="U57" s="5">
        <v>5</v>
      </c>
      <c r="V57" s="1">
        <v>0</v>
      </c>
      <c r="W57" s="12">
        <v>15503.82</v>
      </c>
      <c r="X57" s="2"/>
      <c r="Y57" s="2">
        <v>9448.68</v>
      </c>
      <c r="Z57" s="1">
        <v>35</v>
      </c>
      <c r="AA57" s="1">
        <v>23</v>
      </c>
      <c r="AB57" s="1">
        <v>23</v>
      </c>
      <c r="AC57" s="1">
        <v>21</v>
      </c>
      <c r="AD57" s="1">
        <v>84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89</v>
      </c>
      <c r="AU57" s="1">
        <v>82</v>
      </c>
      <c r="AV57" s="1">
        <v>65</v>
      </c>
      <c r="AW57" s="1">
        <v>111</v>
      </c>
      <c r="AX57" s="1">
        <v>143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89</v>
      </c>
      <c r="BE57" s="1">
        <v>14</v>
      </c>
      <c r="BF57" s="1">
        <v>25</v>
      </c>
      <c r="BG57" s="1">
        <v>29</v>
      </c>
      <c r="BH57" s="1">
        <v>57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</row>
    <row r="58" spans="1:65">
      <c r="A58" s="1">
        <v>70055</v>
      </c>
      <c r="B58" s="1" t="s">
        <v>139</v>
      </c>
      <c r="C58" s="1">
        <v>28</v>
      </c>
      <c r="D58" s="1">
        <v>285</v>
      </c>
      <c r="E58" s="1" t="s">
        <v>64</v>
      </c>
      <c r="F58" s="1">
        <v>974</v>
      </c>
      <c r="G58" s="1" t="s">
        <v>110</v>
      </c>
      <c r="H58" s="2">
        <v>34.559899999999999</v>
      </c>
      <c r="I58" s="2">
        <v>967.67719999999997</v>
      </c>
      <c r="J58" s="10">
        <f t="shared" si="1"/>
        <v>4838.3859999999995</v>
      </c>
      <c r="K58" s="11">
        <f t="shared" si="2"/>
        <v>5</v>
      </c>
      <c r="L58" s="1">
        <v>5.04</v>
      </c>
      <c r="M58" s="1">
        <v>0.56999999999999995</v>
      </c>
      <c r="N58" s="21">
        <v>5</v>
      </c>
      <c r="O58" s="1"/>
      <c r="P58" s="1">
        <v>8.0500000000000007</v>
      </c>
      <c r="Q58" s="1">
        <v>9.82</v>
      </c>
      <c r="R58" s="5">
        <v>0</v>
      </c>
      <c r="S58" s="1">
        <v>0.8</v>
      </c>
      <c r="T58" s="1">
        <v>10.57</v>
      </c>
      <c r="U58" s="16">
        <f>MAX(0,(TRUNC((S58*0.8)-T58)))</f>
        <v>0</v>
      </c>
      <c r="V58" s="1">
        <v>0</v>
      </c>
      <c r="W58" s="12">
        <v>13443.8</v>
      </c>
      <c r="X58" s="2"/>
      <c r="Y58" s="2">
        <v>20286.66</v>
      </c>
      <c r="Z58" s="1">
        <v>86</v>
      </c>
      <c r="AA58" s="1">
        <v>24</v>
      </c>
      <c r="AB58" s="1">
        <v>29</v>
      </c>
      <c r="AC58" s="1">
        <v>28</v>
      </c>
      <c r="AD58" s="1">
        <v>16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65</v>
      </c>
      <c r="AU58" s="1">
        <v>76</v>
      </c>
      <c r="AV58" s="1">
        <v>102</v>
      </c>
      <c r="AW58" s="1">
        <v>41</v>
      </c>
      <c r="AX58" s="1">
        <v>275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6</v>
      </c>
      <c r="BE58" s="1">
        <v>10</v>
      </c>
      <c r="BF58" s="1">
        <v>7</v>
      </c>
      <c r="BG58" s="1">
        <v>9</v>
      </c>
      <c r="BH58" s="1">
        <v>296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</row>
    <row r="59" spans="1:65">
      <c r="A59" s="1">
        <v>70116</v>
      </c>
      <c r="B59" s="1" t="s">
        <v>120</v>
      </c>
      <c r="C59" s="1">
        <v>24</v>
      </c>
      <c r="D59" s="1">
        <v>285</v>
      </c>
      <c r="E59" s="1" t="s">
        <v>64</v>
      </c>
      <c r="F59" s="1">
        <v>558</v>
      </c>
      <c r="G59" s="1" t="s">
        <v>67</v>
      </c>
      <c r="H59" s="2">
        <v>29.31</v>
      </c>
      <c r="I59" s="2">
        <v>703.44</v>
      </c>
      <c r="J59" s="10">
        <f t="shared" si="1"/>
        <v>3517.2000000000003</v>
      </c>
      <c r="K59" s="11">
        <f t="shared" si="2"/>
        <v>5</v>
      </c>
      <c r="L59" s="1">
        <v>7.21</v>
      </c>
      <c r="M59" s="1">
        <v>4.62</v>
      </c>
      <c r="N59" s="5">
        <v>0</v>
      </c>
      <c r="O59" s="1"/>
      <c r="P59" s="1">
        <v>5.52</v>
      </c>
      <c r="Q59" s="1">
        <v>4.58</v>
      </c>
      <c r="R59" s="5">
        <v>0</v>
      </c>
      <c r="S59" s="1">
        <v>5.54</v>
      </c>
      <c r="T59" s="1">
        <v>0.96</v>
      </c>
      <c r="U59" s="5">
        <v>5</v>
      </c>
      <c r="V59" s="1">
        <v>0</v>
      </c>
      <c r="W59" s="12">
        <v>12852.43</v>
      </c>
      <c r="X59" s="2"/>
      <c r="Y59" s="2">
        <v>7151.64</v>
      </c>
      <c r="Z59" s="1">
        <v>31</v>
      </c>
      <c r="AA59" s="1">
        <v>84</v>
      </c>
      <c r="AB59" s="1">
        <v>79</v>
      </c>
      <c r="AC59" s="1">
        <v>42</v>
      </c>
      <c r="AD59" s="1">
        <v>111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33</v>
      </c>
      <c r="AU59" s="1">
        <v>28</v>
      </c>
      <c r="AV59" s="1">
        <v>36</v>
      </c>
      <c r="AW59" s="1">
        <v>99</v>
      </c>
      <c r="AX59" s="1">
        <v>110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86</v>
      </c>
      <c r="BE59" s="1">
        <v>7</v>
      </c>
      <c r="BF59" s="1">
        <v>28</v>
      </c>
      <c r="BG59" s="1">
        <v>31</v>
      </c>
      <c r="BH59" s="1">
        <v>23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</row>
    <row r="60" spans="1:65">
      <c r="A60" s="1">
        <v>70258</v>
      </c>
      <c r="B60" s="1" t="s">
        <v>240</v>
      </c>
      <c r="C60" s="1">
        <v>16</v>
      </c>
      <c r="D60" s="1">
        <v>285</v>
      </c>
      <c r="E60" s="1" t="s">
        <v>64</v>
      </c>
      <c r="F60" s="1">
        <v>573</v>
      </c>
      <c r="G60" s="1" t="s">
        <v>87</v>
      </c>
      <c r="H60" s="2">
        <v>61.95</v>
      </c>
      <c r="I60" s="2">
        <v>991.2</v>
      </c>
      <c r="J60" s="10">
        <f t="shared" si="1"/>
        <v>4956</v>
      </c>
      <c r="K60" s="11">
        <f t="shared" si="2"/>
        <v>5</v>
      </c>
      <c r="L60" s="1">
        <v>1.66</v>
      </c>
      <c r="M60" s="1">
        <v>1.88</v>
      </c>
      <c r="N60" s="16">
        <f t="shared" ref="N60:N62" si="16">MAX(0,(TRUNC((L60*0.8)-M60)))</f>
        <v>0</v>
      </c>
      <c r="O60" s="1"/>
      <c r="P60" s="1">
        <v>6.25</v>
      </c>
      <c r="Q60" s="1">
        <v>2.06</v>
      </c>
      <c r="R60" s="5">
        <v>3</v>
      </c>
      <c r="S60" s="1">
        <v>4.25</v>
      </c>
      <c r="T60" s="1">
        <v>2.38</v>
      </c>
      <c r="U60" s="5">
        <v>2</v>
      </c>
      <c r="V60" s="1">
        <v>0</v>
      </c>
      <c r="W60" s="12">
        <v>12049.28</v>
      </c>
      <c r="X60" s="2"/>
      <c r="Y60" s="2">
        <v>6256.95</v>
      </c>
      <c r="Z60" s="1">
        <v>6</v>
      </c>
      <c r="AA60" s="1">
        <v>12</v>
      </c>
      <c r="AB60" s="1">
        <v>12</v>
      </c>
      <c r="AC60" s="1">
        <v>5</v>
      </c>
      <c r="AD60" s="1">
        <v>30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38</v>
      </c>
      <c r="AU60" s="1">
        <v>36</v>
      </c>
      <c r="AV60" s="1">
        <v>34</v>
      </c>
      <c r="AW60" s="1">
        <v>20</v>
      </c>
      <c r="AX60" s="1">
        <v>33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13</v>
      </c>
      <c r="BE60" s="1">
        <v>36</v>
      </c>
      <c r="BF60" s="1">
        <v>26</v>
      </c>
      <c r="BG60" s="1">
        <v>22</v>
      </c>
      <c r="BH60" s="1">
        <v>38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</row>
    <row r="61" spans="1:65">
      <c r="A61" s="1">
        <v>70061</v>
      </c>
      <c r="B61" s="1" t="s">
        <v>131</v>
      </c>
      <c r="C61" s="1">
        <v>24</v>
      </c>
      <c r="D61" s="1">
        <v>285</v>
      </c>
      <c r="E61" s="1" t="s">
        <v>64</v>
      </c>
      <c r="F61" s="1">
        <v>570</v>
      </c>
      <c r="G61" s="1" t="s">
        <v>72</v>
      </c>
      <c r="H61" s="2">
        <v>34.97</v>
      </c>
      <c r="I61" s="2">
        <v>839.28</v>
      </c>
      <c r="J61" s="10">
        <f t="shared" si="1"/>
        <v>4196.3999999999996</v>
      </c>
      <c r="K61" s="11">
        <f t="shared" si="2"/>
        <v>5</v>
      </c>
      <c r="L61" s="1">
        <v>1.58</v>
      </c>
      <c r="M61" s="1">
        <v>7.96</v>
      </c>
      <c r="N61" s="16">
        <f t="shared" si="16"/>
        <v>0</v>
      </c>
      <c r="O61" s="1"/>
      <c r="P61" s="1">
        <v>3</v>
      </c>
      <c r="Q61" s="1">
        <v>8.42</v>
      </c>
      <c r="R61" s="5">
        <v>0</v>
      </c>
      <c r="S61" s="1">
        <v>8.75</v>
      </c>
      <c r="T61" s="1">
        <v>4.21</v>
      </c>
      <c r="U61" s="5">
        <v>5</v>
      </c>
      <c r="V61" s="1">
        <v>0</v>
      </c>
      <c r="W61" s="12">
        <v>11190.4</v>
      </c>
      <c r="X61" s="2"/>
      <c r="Y61" s="2">
        <v>17275.18</v>
      </c>
      <c r="Z61" s="1">
        <v>17</v>
      </c>
      <c r="AA61" s="1">
        <v>7</v>
      </c>
      <c r="AB61" s="1">
        <v>14</v>
      </c>
      <c r="AC61" s="1">
        <v>7</v>
      </c>
      <c r="AD61" s="1">
        <v>191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10</v>
      </c>
      <c r="AU61" s="1">
        <v>48</v>
      </c>
      <c r="AV61" s="1">
        <v>29</v>
      </c>
      <c r="AW61" s="1">
        <v>18</v>
      </c>
      <c r="AX61" s="1">
        <v>202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98</v>
      </c>
      <c r="BE61" s="1">
        <v>102</v>
      </c>
      <c r="BF61" s="1">
        <v>33</v>
      </c>
      <c r="BG61" s="1">
        <v>56</v>
      </c>
      <c r="BH61" s="1">
        <v>101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</row>
    <row r="62" spans="1:65">
      <c r="A62" s="1">
        <v>70131</v>
      </c>
      <c r="B62" s="1" t="s">
        <v>203</v>
      </c>
      <c r="C62" s="1">
        <v>5</v>
      </c>
      <c r="D62" s="1">
        <v>285</v>
      </c>
      <c r="E62" s="1" t="s">
        <v>64</v>
      </c>
      <c r="F62" s="1">
        <v>322</v>
      </c>
      <c r="G62" s="1" t="s">
        <v>167</v>
      </c>
      <c r="H62" s="2">
        <v>61.49</v>
      </c>
      <c r="I62" s="2">
        <v>307.45</v>
      </c>
      <c r="J62" s="10">
        <f t="shared" si="1"/>
        <v>1537.25</v>
      </c>
      <c r="K62" s="11">
        <f t="shared" si="2"/>
        <v>5</v>
      </c>
      <c r="L62" s="1">
        <v>4.7</v>
      </c>
      <c r="M62" s="1">
        <v>8.1999999999999993</v>
      </c>
      <c r="N62" s="16">
        <f t="shared" si="16"/>
        <v>0</v>
      </c>
      <c r="O62" s="1"/>
      <c r="P62" s="1">
        <v>19.399999999999999</v>
      </c>
      <c r="Q62" s="1">
        <v>3.2</v>
      </c>
      <c r="R62" s="5">
        <v>5</v>
      </c>
      <c r="S62" s="1">
        <v>4.0999999999999996</v>
      </c>
      <c r="T62" s="1">
        <v>2</v>
      </c>
      <c r="U62" s="5">
        <v>0</v>
      </c>
      <c r="V62" s="1">
        <v>0</v>
      </c>
      <c r="W62" s="14">
        <v>8670.09</v>
      </c>
      <c r="X62" s="2"/>
      <c r="Y62" s="2">
        <v>4119.83</v>
      </c>
      <c r="Z62" s="1">
        <v>7</v>
      </c>
      <c r="AA62" s="1">
        <v>18</v>
      </c>
      <c r="AB62" s="1">
        <v>5</v>
      </c>
      <c r="AC62" s="1">
        <v>5</v>
      </c>
      <c r="AD62" s="1">
        <v>41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20</v>
      </c>
      <c r="AU62" s="1">
        <v>44</v>
      </c>
      <c r="AV62" s="1">
        <v>47</v>
      </c>
      <c r="AW62" s="1">
        <v>16</v>
      </c>
      <c r="AX62" s="1">
        <v>16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6</v>
      </c>
      <c r="BE62" s="1">
        <v>19</v>
      </c>
      <c r="BF62" s="1">
        <v>0</v>
      </c>
      <c r="BG62" s="1">
        <v>10</v>
      </c>
      <c r="BH62" s="1">
        <v>10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</row>
    <row r="63" spans="1:65">
      <c r="A63" s="1">
        <v>70154</v>
      </c>
      <c r="B63" s="1" t="s">
        <v>224</v>
      </c>
      <c r="C63" s="1">
        <v>24</v>
      </c>
      <c r="D63" s="1">
        <v>285</v>
      </c>
      <c r="E63" s="1" t="s">
        <v>64</v>
      </c>
      <c r="F63" s="1">
        <v>570</v>
      </c>
      <c r="G63" s="1" t="s">
        <v>72</v>
      </c>
      <c r="H63" s="2">
        <v>34.979999999999997</v>
      </c>
      <c r="I63" s="2">
        <v>839.52</v>
      </c>
      <c r="J63" s="10">
        <f t="shared" si="1"/>
        <v>4197.6000000000004</v>
      </c>
      <c r="K63" s="11">
        <f t="shared" si="2"/>
        <v>5</v>
      </c>
      <c r="L63" s="1">
        <v>4.04</v>
      </c>
      <c r="M63" s="1">
        <v>0.79</v>
      </c>
      <c r="N63" s="20">
        <v>5</v>
      </c>
      <c r="O63" s="1"/>
      <c r="P63" s="1">
        <v>2.46</v>
      </c>
      <c r="Q63" s="1">
        <v>2.42</v>
      </c>
      <c r="R63" s="5">
        <v>0</v>
      </c>
      <c r="S63" s="1">
        <v>1.23</v>
      </c>
      <c r="T63" s="1">
        <v>3.75</v>
      </c>
      <c r="U63" s="16">
        <f t="shared" ref="U63:U67" si="17">MAX(0,(TRUNC((S63*0.8)-T63)))</f>
        <v>0</v>
      </c>
      <c r="V63" s="1">
        <v>0</v>
      </c>
      <c r="W63" s="14">
        <v>6488.79</v>
      </c>
      <c r="X63" s="2"/>
      <c r="Y63" s="2">
        <v>5841.66</v>
      </c>
      <c r="Z63" s="1">
        <v>32</v>
      </c>
      <c r="AA63" s="1">
        <v>27</v>
      </c>
      <c r="AB63" s="1">
        <v>37</v>
      </c>
      <c r="AC63" s="1">
        <v>29</v>
      </c>
      <c r="AD63" s="1">
        <v>19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5</v>
      </c>
      <c r="AU63" s="1">
        <v>12</v>
      </c>
      <c r="AV63" s="1">
        <v>18</v>
      </c>
      <c r="AW63" s="1">
        <v>60</v>
      </c>
      <c r="AX63" s="1">
        <v>58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7</v>
      </c>
      <c r="BE63" s="1">
        <v>28</v>
      </c>
      <c r="BF63" s="1">
        <v>7</v>
      </c>
      <c r="BG63" s="1">
        <v>3</v>
      </c>
      <c r="BH63" s="1">
        <v>90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</row>
    <row r="64" spans="1:65">
      <c r="A64" s="1">
        <v>70329</v>
      </c>
      <c r="B64" s="1" t="s">
        <v>267</v>
      </c>
      <c r="C64" s="1">
        <v>12</v>
      </c>
      <c r="D64" s="1">
        <v>285</v>
      </c>
      <c r="E64" s="1" t="s">
        <v>64</v>
      </c>
      <c r="F64" s="1">
        <v>285</v>
      </c>
      <c r="G64" s="1" t="s">
        <v>64</v>
      </c>
      <c r="H64" s="2">
        <v>28.88</v>
      </c>
      <c r="I64" s="2">
        <v>346.56</v>
      </c>
      <c r="J64" s="10">
        <f t="shared" si="1"/>
        <v>1732.8</v>
      </c>
      <c r="K64" s="11">
        <f t="shared" si="2"/>
        <v>5</v>
      </c>
      <c r="L64" s="1">
        <v>3.17</v>
      </c>
      <c r="M64" s="1">
        <v>5.92</v>
      </c>
      <c r="N64" s="16">
        <f t="shared" ref="N64:N65" si="18">MAX(0,(TRUNC((L64*0.8)-M64)))</f>
        <v>0</v>
      </c>
      <c r="O64" s="1"/>
      <c r="P64" s="1">
        <v>13</v>
      </c>
      <c r="Q64" s="1">
        <v>4.25</v>
      </c>
      <c r="R64" s="5">
        <v>5</v>
      </c>
      <c r="S64" s="1">
        <v>1.71</v>
      </c>
      <c r="T64" s="1">
        <v>4.75</v>
      </c>
      <c r="U64" s="16">
        <f t="shared" si="17"/>
        <v>0</v>
      </c>
      <c r="V64" s="1">
        <v>0</v>
      </c>
      <c r="W64" s="14">
        <v>6194.76</v>
      </c>
      <c r="X64" s="2"/>
      <c r="Y64" s="2">
        <v>5169.5200000000004</v>
      </c>
      <c r="Z64" s="1">
        <v>27</v>
      </c>
      <c r="AA64" s="1">
        <v>16</v>
      </c>
      <c r="AB64" s="1">
        <v>1</v>
      </c>
      <c r="AC64" s="1">
        <v>4</v>
      </c>
      <c r="AD64" s="1">
        <v>71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39</v>
      </c>
      <c r="AU64" s="1">
        <v>61</v>
      </c>
      <c r="AV64" s="1">
        <v>63</v>
      </c>
      <c r="AW64" s="1">
        <v>47</v>
      </c>
      <c r="AX64" s="1">
        <v>51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2</v>
      </c>
      <c r="BE64" s="1">
        <v>17</v>
      </c>
      <c r="BF64" s="1">
        <v>6</v>
      </c>
      <c r="BG64" s="1">
        <v>8</v>
      </c>
      <c r="BH64" s="1">
        <v>57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</row>
    <row r="65" spans="1:65">
      <c r="A65" s="1">
        <v>70328</v>
      </c>
      <c r="B65" s="1" t="s">
        <v>255</v>
      </c>
      <c r="C65" s="1">
        <v>12</v>
      </c>
      <c r="D65" s="1">
        <v>285</v>
      </c>
      <c r="E65" s="1" t="s">
        <v>64</v>
      </c>
      <c r="F65" s="1">
        <v>285</v>
      </c>
      <c r="G65" s="1" t="s">
        <v>64</v>
      </c>
      <c r="H65" s="2">
        <v>28.88</v>
      </c>
      <c r="I65" s="2">
        <v>346.56</v>
      </c>
      <c r="J65" s="10">
        <f t="shared" si="1"/>
        <v>1732.8</v>
      </c>
      <c r="K65" s="11">
        <f t="shared" si="2"/>
        <v>5</v>
      </c>
      <c r="L65" s="1">
        <v>2.75</v>
      </c>
      <c r="M65" s="1">
        <v>5.17</v>
      </c>
      <c r="N65" s="16">
        <f t="shared" si="18"/>
        <v>0</v>
      </c>
      <c r="O65" s="1"/>
      <c r="P65" s="1">
        <v>11.79</v>
      </c>
      <c r="Q65" s="1">
        <v>2.5</v>
      </c>
      <c r="R65" s="5">
        <v>5</v>
      </c>
      <c r="S65" s="1">
        <v>2.83</v>
      </c>
      <c r="T65" s="1">
        <v>3.17</v>
      </c>
      <c r="U65" s="16">
        <f t="shared" si="17"/>
        <v>0</v>
      </c>
      <c r="V65" s="1">
        <v>0</v>
      </c>
      <c r="W65" s="14">
        <v>6021.48</v>
      </c>
      <c r="X65" s="2"/>
      <c r="Y65" s="2">
        <v>3754.4</v>
      </c>
      <c r="Z65" s="1">
        <v>3</v>
      </c>
      <c r="AA65" s="1">
        <v>20</v>
      </c>
      <c r="AB65" s="1">
        <v>14</v>
      </c>
      <c r="AC65" s="1">
        <v>12</v>
      </c>
      <c r="AD65" s="1">
        <v>62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56</v>
      </c>
      <c r="AU65" s="1">
        <v>62</v>
      </c>
      <c r="AV65" s="1">
        <v>39</v>
      </c>
      <c r="AW65" s="1">
        <v>31</v>
      </c>
      <c r="AX65" s="1">
        <v>30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5</v>
      </c>
      <c r="BE65" s="1">
        <v>17</v>
      </c>
      <c r="BF65" s="1">
        <v>16</v>
      </c>
      <c r="BG65" s="1">
        <v>9</v>
      </c>
      <c r="BH65" s="1">
        <v>38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</row>
    <row r="66" spans="1:65">
      <c r="A66" s="1">
        <v>70185</v>
      </c>
      <c r="B66" s="1" t="s">
        <v>174</v>
      </c>
      <c r="C66" s="1">
        <v>40</v>
      </c>
      <c r="D66" s="1">
        <v>285</v>
      </c>
      <c r="E66" s="1" t="s">
        <v>64</v>
      </c>
      <c r="F66" s="1">
        <v>570</v>
      </c>
      <c r="G66" s="1" t="s">
        <v>72</v>
      </c>
      <c r="H66" s="2">
        <v>26.14</v>
      </c>
      <c r="I66" s="2">
        <v>1045.5999999999999</v>
      </c>
      <c r="J66" s="10">
        <f t="shared" si="1"/>
        <v>5228</v>
      </c>
      <c r="K66" s="11">
        <f t="shared" si="2"/>
        <v>5</v>
      </c>
      <c r="L66" s="1">
        <v>2.0499999999999998</v>
      </c>
      <c r="M66" s="1">
        <v>-0.7</v>
      </c>
      <c r="N66" s="20">
        <v>5</v>
      </c>
      <c r="O66" s="1"/>
      <c r="P66" s="1">
        <v>2.21</v>
      </c>
      <c r="Q66" s="1">
        <v>2.68</v>
      </c>
      <c r="R66" s="5">
        <v>0</v>
      </c>
      <c r="S66" s="1">
        <v>0.82</v>
      </c>
      <c r="T66" s="1">
        <v>1.1000000000000001</v>
      </c>
      <c r="U66" s="16">
        <f t="shared" si="17"/>
        <v>0</v>
      </c>
      <c r="V66" s="1">
        <v>0</v>
      </c>
      <c r="W66" s="14">
        <v>5319.49</v>
      </c>
      <c r="X66" s="2"/>
      <c r="Y66" s="2">
        <v>3215.22</v>
      </c>
      <c r="Z66" s="1">
        <v>28</v>
      </c>
      <c r="AA66" s="1">
        <v>29</v>
      </c>
      <c r="AB66" s="1">
        <v>8</v>
      </c>
      <c r="AC66" s="1">
        <v>63</v>
      </c>
      <c r="AD66" s="1">
        <v>-28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4</v>
      </c>
      <c r="AU66" s="1">
        <v>57</v>
      </c>
      <c r="AV66" s="1">
        <v>54</v>
      </c>
      <c r="AW66" s="1">
        <v>4</v>
      </c>
      <c r="AX66" s="1">
        <v>107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20</v>
      </c>
      <c r="BE66" s="1">
        <v>26</v>
      </c>
      <c r="BF66" s="1">
        <v>0</v>
      </c>
      <c r="BG66" s="1">
        <v>0</v>
      </c>
      <c r="BH66" s="1">
        <v>44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</row>
    <row r="67" spans="1:65">
      <c r="A67" s="1">
        <v>70975</v>
      </c>
      <c r="B67" s="1" t="s">
        <v>256</v>
      </c>
      <c r="C67" s="1">
        <v>20</v>
      </c>
      <c r="D67" s="1">
        <v>285</v>
      </c>
      <c r="E67" s="1" t="s">
        <v>64</v>
      </c>
      <c r="F67" s="1">
        <v>974</v>
      </c>
      <c r="G67" s="1" t="s">
        <v>110</v>
      </c>
      <c r="H67" s="2">
        <v>40.81</v>
      </c>
      <c r="I67" s="2">
        <v>816.2</v>
      </c>
      <c r="J67" s="10">
        <f t="shared" si="1"/>
        <v>4081</v>
      </c>
      <c r="K67" s="11">
        <f t="shared" si="2"/>
        <v>5</v>
      </c>
      <c r="L67" s="1">
        <v>0.6</v>
      </c>
      <c r="M67" s="1">
        <v>0.5</v>
      </c>
      <c r="N67" s="16">
        <f>MAX(0,(TRUNC((L67*0.8)-M67)))</f>
        <v>0</v>
      </c>
      <c r="O67" s="1"/>
      <c r="P67" s="1">
        <v>4.92</v>
      </c>
      <c r="Q67" s="1">
        <v>0.6</v>
      </c>
      <c r="R67" s="5">
        <v>5</v>
      </c>
      <c r="S67" s="1">
        <v>0.22</v>
      </c>
      <c r="T67" s="1">
        <v>0</v>
      </c>
      <c r="U67" s="16">
        <f t="shared" si="17"/>
        <v>0</v>
      </c>
      <c r="V67" s="1">
        <v>0</v>
      </c>
      <c r="W67" s="15">
        <v>4693.1499999999996</v>
      </c>
      <c r="X67" s="2"/>
      <c r="Y67" s="2">
        <v>897.82</v>
      </c>
      <c r="Z67" s="1">
        <v>5</v>
      </c>
      <c r="AA67" s="1">
        <v>2</v>
      </c>
      <c r="AB67" s="1">
        <v>2</v>
      </c>
      <c r="AC67" s="1">
        <v>8</v>
      </c>
      <c r="AD67" s="1">
        <v>10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31</v>
      </c>
      <c r="AU67" s="1">
        <v>12</v>
      </c>
      <c r="AV67" s="1">
        <v>58</v>
      </c>
      <c r="AW67" s="1">
        <v>7</v>
      </c>
      <c r="AX67" s="1">
        <v>12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4</v>
      </c>
      <c r="BG67" s="1">
        <v>1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</row>
    <row r="68" spans="1:65">
      <c r="A68" s="1">
        <v>70231</v>
      </c>
      <c r="B68" s="1" t="s">
        <v>331</v>
      </c>
      <c r="C68" s="1">
        <v>12</v>
      </c>
      <c r="D68" s="1">
        <v>285</v>
      </c>
      <c r="E68" s="1" t="s">
        <v>64</v>
      </c>
      <c r="F68" s="1">
        <v>558</v>
      </c>
      <c r="G68" s="1" t="s">
        <v>67</v>
      </c>
      <c r="H68" s="2">
        <v>66.930000000000007</v>
      </c>
      <c r="I68" s="2">
        <v>803.16</v>
      </c>
      <c r="J68" s="10">
        <f t="shared" si="1"/>
        <v>4015.7999999999997</v>
      </c>
      <c r="K68" s="11">
        <f t="shared" si="2"/>
        <v>5</v>
      </c>
      <c r="L68" s="1">
        <v>0</v>
      </c>
      <c r="M68" s="1">
        <v>0</v>
      </c>
      <c r="N68" s="5">
        <v>3</v>
      </c>
      <c r="O68" s="1"/>
      <c r="P68" s="1">
        <v>3.46</v>
      </c>
      <c r="Q68" s="1">
        <v>0</v>
      </c>
      <c r="R68" s="5">
        <v>0</v>
      </c>
      <c r="S68" s="1">
        <v>0.42</v>
      </c>
      <c r="T68" s="1">
        <v>0</v>
      </c>
      <c r="U68" s="5">
        <v>2</v>
      </c>
      <c r="V68" s="1">
        <v>0</v>
      </c>
      <c r="W68" s="15">
        <v>3112.25</v>
      </c>
      <c r="X68" s="2"/>
      <c r="Y68" s="2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36</v>
      </c>
      <c r="AW68" s="1">
        <v>11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</v>
      </c>
      <c r="BG68" s="1">
        <v>6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</row>
    <row r="69" spans="1:65">
      <c r="A69" s="1">
        <v>70105</v>
      </c>
      <c r="B69" s="1" t="s">
        <v>307</v>
      </c>
      <c r="C69" s="1">
        <v>4</v>
      </c>
      <c r="D69" s="1">
        <v>285</v>
      </c>
      <c r="E69" s="1" t="s">
        <v>64</v>
      </c>
      <c r="F69" s="1">
        <v>570</v>
      </c>
      <c r="G69" s="1" t="s">
        <v>72</v>
      </c>
      <c r="H69" s="2">
        <v>201.48</v>
      </c>
      <c r="I69" s="2">
        <v>805.92</v>
      </c>
      <c r="J69" s="10">
        <f t="shared" si="1"/>
        <v>4029.6</v>
      </c>
      <c r="K69" s="11">
        <f t="shared" si="2"/>
        <v>5</v>
      </c>
      <c r="L69" s="1">
        <v>0.12</v>
      </c>
      <c r="M69" s="1">
        <v>0</v>
      </c>
      <c r="N69" s="20">
        <v>2</v>
      </c>
      <c r="O69" s="1"/>
      <c r="P69" s="1">
        <v>2.25</v>
      </c>
      <c r="Q69" s="1">
        <v>0.25</v>
      </c>
      <c r="R69" s="5">
        <v>0</v>
      </c>
      <c r="S69" s="1">
        <v>0.25</v>
      </c>
      <c r="T69" s="1">
        <v>0</v>
      </c>
      <c r="U69" s="5">
        <v>3</v>
      </c>
      <c r="V69" s="1">
        <v>0</v>
      </c>
      <c r="W69" s="15">
        <v>2115.54</v>
      </c>
      <c r="X69" s="2"/>
      <c r="Y69" s="2">
        <v>201.48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4</v>
      </c>
      <c r="AU69" s="1">
        <v>4</v>
      </c>
      <c r="AV69" s="1">
        <v>1</v>
      </c>
      <c r="AW69" s="1">
        <v>4</v>
      </c>
      <c r="AX69" s="1">
        <v>1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1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</row>
    <row r="70" spans="1:65">
      <c r="A70" s="1">
        <v>70406</v>
      </c>
      <c r="B70" s="1" t="s">
        <v>180</v>
      </c>
      <c r="C70" s="1">
        <v>20</v>
      </c>
      <c r="D70" s="1">
        <v>285</v>
      </c>
      <c r="E70" s="1" t="s">
        <v>64</v>
      </c>
      <c r="F70" s="1">
        <v>562</v>
      </c>
      <c r="G70" s="1" t="s">
        <v>65</v>
      </c>
      <c r="H70" s="2">
        <v>68.760000000000005</v>
      </c>
      <c r="I70" s="2">
        <v>1375.2</v>
      </c>
      <c r="J70" s="10">
        <f t="shared" si="1"/>
        <v>4125.6000000000004</v>
      </c>
      <c r="K70" s="11">
        <f t="shared" si="2"/>
        <v>3</v>
      </c>
      <c r="L70" s="1">
        <v>0.85</v>
      </c>
      <c r="M70" s="1">
        <v>0.6</v>
      </c>
      <c r="N70" s="26">
        <v>3</v>
      </c>
      <c r="O70" s="1"/>
      <c r="P70" s="1">
        <v>11.45</v>
      </c>
      <c r="Q70" s="1">
        <v>8.0500000000000007</v>
      </c>
      <c r="R70" s="5">
        <v>0</v>
      </c>
      <c r="S70" s="1">
        <v>2.78</v>
      </c>
      <c r="T70" s="1">
        <v>5.2</v>
      </c>
      <c r="U70" s="16">
        <f t="shared" ref="U70:U74" si="19">MAX(0,(TRUNC((S70*0.8)-T70)))</f>
        <v>0</v>
      </c>
      <c r="V70" s="1">
        <v>0</v>
      </c>
      <c r="W70" s="12">
        <v>20731.14</v>
      </c>
      <c r="X70" s="2"/>
      <c r="Y70" s="2">
        <v>19046.52</v>
      </c>
      <c r="Z70" s="1">
        <v>4</v>
      </c>
      <c r="AA70" s="1">
        <v>12</v>
      </c>
      <c r="AB70" s="1">
        <v>5</v>
      </c>
      <c r="AC70" s="1">
        <v>4</v>
      </c>
      <c r="AD70" s="1">
        <v>12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60</v>
      </c>
      <c r="AU70" s="1">
        <v>76</v>
      </c>
      <c r="AV70" s="1">
        <v>96</v>
      </c>
      <c r="AW70" s="1">
        <v>70</v>
      </c>
      <c r="AX70" s="1">
        <v>161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4</v>
      </c>
      <c r="BE70" s="1">
        <v>10</v>
      </c>
      <c r="BF70" s="1">
        <v>42</v>
      </c>
      <c r="BG70" s="1">
        <v>9</v>
      </c>
      <c r="BH70" s="1">
        <v>104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</row>
    <row r="71" spans="1:65">
      <c r="A71" s="1">
        <v>70085</v>
      </c>
      <c r="B71" s="1" t="s">
        <v>153</v>
      </c>
      <c r="C71" s="1">
        <v>12</v>
      </c>
      <c r="D71" s="1">
        <v>285</v>
      </c>
      <c r="E71" s="1" t="s">
        <v>64</v>
      </c>
      <c r="F71" s="1">
        <v>573</v>
      </c>
      <c r="G71" s="1" t="s">
        <v>87</v>
      </c>
      <c r="H71" s="2">
        <v>77.58</v>
      </c>
      <c r="I71" s="2">
        <v>930.96</v>
      </c>
      <c r="J71" s="10">
        <f t="shared" si="1"/>
        <v>2792.88</v>
      </c>
      <c r="K71" s="11">
        <f t="shared" si="2"/>
        <v>3</v>
      </c>
      <c r="L71" s="1">
        <v>1.29</v>
      </c>
      <c r="M71" s="1">
        <v>2.5</v>
      </c>
      <c r="N71" s="16">
        <f>MAX(0,(TRUNC((L71*0.8)-M71)))</f>
        <v>0</v>
      </c>
      <c r="O71" s="1"/>
      <c r="P71" s="1">
        <v>11.75</v>
      </c>
      <c r="Q71" s="1">
        <v>4.33</v>
      </c>
      <c r="R71" s="5">
        <v>3</v>
      </c>
      <c r="S71" s="1">
        <v>5.92</v>
      </c>
      <c r="T71" s="1">
        <v>6.67</v>
      </c>
      <c r="U71" s="16">
        <f t="shared" si="19"/>
        <v>0</v>
      </c>
      <c r="V71" s="1">
        <v>0</v>
      </c>
      <c r="W71" s="12">
        <v>17649.45</v>
      </c>
      <c r="X71" s="2"/>
      <c r="Y71" s="2">
        <v>12567.96</v>
      </c>
      <c r="Z71" s="1">
        <v>5</v>
      </c>
      <c r="AA71" s="1">
        <v>7</v>
      </c>
      <c r="AB71" s="1">
        <v>6</v>
      </c>
      <c r="AC71" s="1">
        <v>2</v>
      </c>
      <c r="AD71" s="1">
        <v>30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65</v>
      </c>
      <c r="AU71" s="1">
        <v>65</v>
      </c>
      <c r="AV71" s="1">
        <v>24</v>
      </c>
      <c r="AW71" s="1">
        <v>39</v>
      </c>
      <c r="AX71" s="1">
        <v>52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33</v>
      </c>
      <c r="BE71" s="1">
        <v>23</v>
      </c>
      <c r="BF71" s="1">
        <v>10</v>
      </c>
      <c r="BG71" s="1">
        <v>33</v>
      </c>
      <c r="BH71" s="1">
        <v>80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</row>
    <row r="72" spans="1:65">
      <c r="A72" s="1">
        <v>70149</v>
      </c>
      <c r="B72" s="1" t="s">
        <v>130</v>
      </c>
      <c r="C72" s="1">
        <v>24</v>
      </c>
      <c r="D72" s="1">
        <v>285</v>
      </c>
      <c r="E72" s="1" t="s">
        <v>64</v>
      </c>
      <c r="F72" s="1">
        <v>570</v>
      </c>
      <c r="G72" s="1" t="s">
        <v>72</v>
      </c>
      <c r="H72" s="2">
        <v>33.04</v>
      </c>
      <c r="I72" s="2">
        <v>792.96</v>
      </c>
      <c r="J72" s="10">
        <f t="shared" si="1"/>
        <v>2378.88</v>
      </c>
      <c r="K72" s="11">
        <f t="shared" si="2"/>
        <v>3</v>
      </c>
      <c r="L72" s="1">
        <v>3.35</v>
      </c>
      <c r="M72" s="1">
        <v>1.04</v>
      </c>
      <c r="N72" s="20">
        <v>3</v>
      </c>
      <c r="O72" s="1"/>
      <c r="P72" s="1">
        <v>5.19</v>
      </c>
      <c r="Q72" s="1">
        <v>3.79</v>
      </c>
      <c r="R72" s="5">
        <v>0</v>
      </c>
      <c r="S72" s="1">
        <v>7.29</v>
      </c>
      <c r="T72" s="1">
        <v>6.92</v>
      </c>
      <c r="U72" s="16">
        <f t="shared" si="19"/>
        <v>0</v>
      </c>
      <c r="V72" s="1">
        <v>0</v>
      </c>
      <c r="W72" s="12">
        <v>12555.2</v>
      </c>
      <c r="X72" s="2"/>
      <c r="Y72" s="2">
        <v>9317.2800000000007</v>
      </c>
      <c r="Z72" s="1">
        <v>15</v>
      </c>
      <c r="AA72" s="1">
        <v>15</v>
      </c>
      <c r="AB72" s="1">
        <v>50</v>
      </c>
      <c r="AC72" s="1">
        <v>16</v>
      </c>
      <c r="AD72" s="1">
        <v>25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46</v>
      </c>
      <c r="AU72" s="1">
        <v>35</v>
      </c>
      <c r="AV72" s="1">
        <v>34</v>
      </c>
      <c r="AW72" s="1">
        <v>54</v>
      </c>
      <c r="AX72" s="1">
        <v>91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89</v>
      </c>
      <c r="BE72" s="1">
        <v>51</v>
      </c>
      <c r="BF72" s="1">
        <v>35</v>
      </c>
      <c r="BG72" s="1">
        <v>51</v>
      </c>
      <c r="BH72" s="1">
        <v>166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</row>
    <row r="73" spans="1:65">
      <c r="A73" s="1">
        <v>70009</v>
      </c>
      <c r="B73" s="1" t="s">
        <v>184</v>
      </c>
      <c r="C73" s="1">
        <v>24</v>
      </c>
      <c r="D73" s="1">
        <v>285</v>
      </c>
      <c r="E73" s="1" t="s">
        <v>64</v>
      </c>
      <c r="F73" s="1">
        <v>558</v>
      </c>
      <c r="G73" s="1" t="s">
        <v>67</v>
      </c>
      <c r="H73" s="2">
        <v>37.83</v>
      </c>
      <c r="I73" s="2">
        <v>907.92</v>
      </c>
      <c r="J73" s="10">
        <f t="shared" si="1"/>
        <v>2723.7599999999998</v>
      </c>
      <c r="K73" s="11">
        <f t="shared" si="2"/>
        <v>3</v>
      </c>
      <c r="L73" s="1">
        <v>2.73</v>
      </c>
      <c r="M73" s="1">
        <v>2.33</v>
      </c>
      <c r="N73" s="16">
        <f t="shared" ref="N73:N77" si="20">MAX(0,(TRUNC((L73*0.8)-M73)))</f>
        <v>0</v>
      </c>
      <c r="O73" s="1"/>
      <c r="P73" s="1">
        <v>7.15</v>
      </c>
      <c r="Q73" s="1">
        <v>2.38</v>
      </c>
      <c r="R73" s="5">
        <v>3</v>
      </c>
      <c r="S73" s="1">
        <v>2.65</v>
      </c>
      <c r="T73" s="1">
        <v>1.25</v>
      </c>
      <c r="U73" s="16">
        <f t="shared" si="19"/>
        <v>0</v>
      </c>
      <c r="V73" s="1">
        <v>0</v>
      </c>
      <c r="W73" s="12">
        <v>11367.92</v>
      </c>
      <c r="X73" s="2"/>
      <c r="Y73" s="2">
        <v>5409.69</v>
      </c>
      <c r="Z73" s="1">
        <v>30</v>
      </c>
      <c r="AA73" s="1">
        <v>18</v>
      </c>
      <c r="AB73" s="1">
        <v>16</v>
      </c>
      <c r="AC73" s="1">
        <v>21</v>
      </c>
      <c r="AD73" s="1">
        <v>56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68</v>
      </c>
      <c r="AU73" s="1">
        <v>42</v>
      </c>
      <c r="AV73" s="1">
        <v>23</v>
      </c>
      <c r="AW73" s="1">
        <v>119</v>
      </c>
      <c r="AX73" s="1">
        <v>57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11</v>
      </c>
      <c r="BE73" s="1">
        <v>19</v>
      </c>
      <c r="BF73" s="1">
        <v>31</v>
      </c>
      <c r="BG73" s="1">
        <v>24</v>
      </c>
      <c r="BH73" s="1">
        <v>30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</row>
    <row r="74" spans="1:65">
      <c r="A74" s="1">
        <v>70348</v>
      </c>
      <c r="B74" s="1" t="s">
        <v>343</v>
      </c>
      <c r="C74" s="1">
        <v>10</v>
      </c>
      <c r="D74" s="1">
        <v>285</v>
      </c>
      <c r="E74" s="1" t="s">
        <v>64</v>
      </c>
      <c r="F74" s="1">
        <v>285</v>
      </c>
      <c r="G74" s="1" t="s">
        <v>64</v>
      </c>
      <c r="H74" s="2">
        <v>125.1382</v>
      </c>
      <c r="I74" s="2">
        <v>1251.3820000000001</v>
      </c>
      <c r="J74" s="10">
        <f t="shared" si="1"/>
        <v>3754.1460000000002</v>
      </c>
      <c r="K74" s="11">
        <f t="shared" si="2"/>
        <v>3</v>
      </c>
      <c r="L74" s="1">
        <v>1.05</v>
      </c>
      <c r="M74" s="1">
        <v>5.5</v>
      </c>
      <c r="N74" s="16">
        <f t="shared" si="20"/>
        <v>0</v>
      </c>
      <c r="O74" s="1"/>
      <c r="P74" s="1">
        <v>4.75</v>
      </c>
      <c r="Q74" s="1">
        <v>1.1000000000000001</v>
      </c>
      <c r="R74" s="5">
        <v>3</v>
      </c>
      <c r="S74" s="1">
        <v>1.5</v>
      </c>
      <c r="T74" s="1">
        <v>2.9</v>
      </c>
      <c r="U74" s="16">
        <f t="shared" si="19"/>
        <v>0</v>
      </c>
      <c r="V74" s="1">
        <v>0</v>
      </c>
      <c r="W74" s="14">
        <v>9135.09</v>
      </c>
      <c r="X74" s="2"/>
      <c r="Y74" s="2">
        <v>11888.13</v>
      </c>
      <c r="Z74" s="1">
        <v>9</v>
      </c>
      <c r="AA74" s="1">
        <v>3</v>
      </c>
      <c r="AB74" s="1">
        <v>0</v>
      </c>
      <c r="AC74" s="1">
        <v>0</v>
      </c>
      <c r="AD74" s="1">
        <v>55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37</v>
      </c>
      <c r="AU74" s="1">
        <v>21</v>
      </c>
      <c r="AV74" s="1">
        <v>0</v>
      </c>
      <c r="AW74" s="1">
        <v>0</v>
      </c>
      <c r="AX74" s="1">
        <v>11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9</v>
      </c>
      <c r="BE74" s="1">
        <v>12</v>
      </c>
      <c r="BF74" s="1">
        <v>0</v>
      </c>
      <c r="BG74" s="1">
        <v>0</v>
      </c>
      <c r="BH74" s="1">
        <v>29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</row>
    <row r="75" spans="1:65">
      <c r="A75" s="1">
        <v>70147</v>
      </c>
      <c r="B75" s="1" t="s">
        <v>232</v>
      </c>
      <c r="C75" s="1">
        <v>40</v>
      </c>
      <c r="D75" s="1">
        <v>285</v>
      </c>
      <c r="E75" s="1" t="s">
        <v>64</v>
      </c>
      <c r="F75" s="1">
        <v>974</v>
      </c>
      <c r="G75" s="1" t="s">
        <v>110</v>
      </c>
      <c r="H75" s="2">
        <v>30.79</v>
      </c>
      <c r="I75" s="2">
        <v>1231.5999999999999</v>
      </c>
      <c r="J75" s="10">
        <f t="shared" si="1"/>
        <v>3694.7999999999997</v>
      </c>
      <c r="K75" s="11">
        <f t="shared" si="2"/>
        <v>3</v>
      </c>
      <c r="L75" s="1">
        <v>2.56</v>
      </c>
      <c r="M75" s="1">
        <v>1.35</v>
      </c>
      <c r="N75" s="16">
        <f t="shared" si="20"/>
        <v>0</v>
      </c>
      <c r="O75" s="1"/>
      <c r="P75" s="1">
        <v>3.59</v>
      </c>
      <c r="Q75" s="1">
        <v>1.58</v>
      </c>
      <c r="R75" s="5">
        <v>0</v>
      </c>
      <c r="S75" s="1">
        <v>0.81</v>
      </c>
      <c r="T75" s="1">
        <v>0</v>
      </c>
      <c r="U75" s="5">
        <v>3</v>
      </c>
      <c r="V75" s="1">
        <v>0</v>
      </c>
      <c r="W75" s="14">
        <v>8575.02</v>
      </c>
      <c r="X75" s="2"/>
      <c r="Y75" s="2">
        <v>3602.43</v>
      </c>
      <c r="Z75" s="1">
        <v>42</v>
      </c>
      <c r="AA75" s="1">
        <v>25</v>
      </c>
      <c r="AB75" s="1">
        <v>28</v>
      </c>
      <c r="AC75" s="1">
        <v>40</v>
      </c>
      <c r="AD75" s="1">
        <v>54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39</v>
      </c>
      <c r="AU75" s="1">
        <v>18</v>
      </c>
      <c r="AV75" s="1">
        <v>57</v>
      </c>
      <c r="AW75" s="1">
        <v>77</v>
      </c>
      <c r="AX75" s="1">
        <v>63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2</v>
      </c>
      <c r="BE75" s="1">
        <v>4</v>
      </c>
      <c r="BF75" s="1">
        <v>5</v>
      </c>
      <c r="BG75" s="1">
        <v>47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</row>
    <row r="76" spans="1:65">
      <c r="A76" s="1">
        <v>70180</v>
      </c>
      <c r="B76" s="1" t="s">
        <v>319</v>
      </c>
      <c r="C76" s="1">
        <v>25</v>
      </c>
      <c r="D76" s="1">
        <v>285</v>
      </c>
      <c r="E76" s="1" t="s">
        <v>64</v>
      </c>
      <c r="F76" s="1">
        <v>35</v>
      </c>
      <c r="G76" s="1" t="s">
        <v>76</v>
      </c>
      <c r="H76" s="2">
        <v>43.63</v>
      </c>
      <c r="I76" s="2">
        <v>1090.75</v>
      </c>
      <c r="J76" s="10">
        <f t="shared" si="1"/>
        <v>3272.25</v>
      </c>
      <c r="K76" s="11">
        <f t="shared" si="2"/>
        <v>3</v>
      </c>
      <c r="L76" s="1">
        <v>1.48</v>
      </c>
      <c r="M76" s="1">
        <v>2.76</v>
      </c>
      <c r="N76" s="16">
        <f t="shared" si="20"/>
        <v>0</v>
      </c>
      <c r="O76" s="1"/>
      <c r="P76" s="1">
        <v>5.62</v>
      </c>
      <c r="Q76" s="1">
        <v>0.6</v>
      </c>
      <c r="R76" s="5">
        <v>3</v>
      </c>
      <c r="S76" s="1">
        <v>0.66</v>
      </c>
      <c r="T76" s="1">
        <v>1.48</v>
      </c>
      <c r="U76" s="16">
        <f t="shared" ref="U76:U88" si="21">MAX(0,(TRUNC((S76*0.8)-T76)))</f>
        <v>0</v>
      </c>
      <c r="V76" s="1">
        <v>0</v>
      </c>
      <c r="W76" s="14">
        <v>8464.2199999999993</v>
      </c>
      <c r="X76" s="2"/>
      <c r="Y76" s="2">
        <v>5279.23</v>
      </c>
      <c r="Z76" s="1">
        <v>6</v>
      </c>
      <c r="AA76" s="1">
        <v>0</v>
      </c>
      <c r="AB76" s="1">
        <v>31</v>
      </c>
      <c r="AC76" s="1">
        <v>0</v>
      </c>
      <c r="AD76" s="1">
        <v>69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31</v>
      </c>
      <c r="AU76" s="1">
        <v>52</v>
      </c>
      <c r="AV76" s="1">
        <v>82</v>
      </c>
      <c r="AW76" s="1">
        <v>3</v>
      </c>
      <c r="AX76" s="1">
        <v>15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9</v>
      </c>
      <c r="BE76" s="1">
        <v>8</v>
      </c>
      <c r="BF76" s="1">
        <v>3</v>
      </c>
      <c r="BG76" s="1">
        <v>1</v>
      </c>
      <c r="BH76" s="1">
        <v>37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</row>
    <row r="77" spans="1:65">
      <c r="A77" s="1">
        <v>70036</v>
      </c>
      <c r="B77" s="1" t="s">
        <v>214</v>
      </c>
      <c r="C77" s="1">
        <v>15</v>
      </c>
      <c r="D77" s="1">
        <v>285</v>
      </c>
      <c r="E77" s="1" t="s">
        <v>64</v>
      </c>
      <c r="F77" s="1">
        <v>562</v>
      </c>
      <c r="G77" s="1" t="s">
        <v>65</v>
      </c>
      <c r="H77" s="2">
        <v>28.82</v>
      </c>
      <c r="I77" s="2">
        <v>432.3</v>
      </c>
      <c r="J77" s="10">
        <f t="shared" si="1"/>
        <v>1296.9000000000001</v>
      </c>
      <c r="K77" s="11">
        <f t="shared" si="2"/>
        <v>3</v>
      </c>
      <c r="L77" s="1">
        <v>7.9</v>
      </c>
      <c r="M77" s="1">
        <v>10.67</v>
      </c>
      <c r="N77" s="16">
        <f t="shared" si="20"/>
        <v>0</v>
      </c>
      <c r="O77" s="1"/>
      <c r="P77" s="1">
        <v>9.4700000000000006</v>
      </c>
      <c r="Q77" s="1">
        <v>2.4</v>
      </c>
      <c r="R77" s="5">
        <v>3</v>
      </c>
      <c r="S77" s="1">
        <v>1.47</v>
      </c>
      <c r="T77" s="1">
        <v>3.67</v>
      </c>
      <c r="U77" s="16">
        <f t="shared" si="21"/>
        <v>0</v>
      </c>
      <c r="V77" s="1">
        <v>0</v>
      </c>
      <c r="W77" s="14">
        <v>8141.65</v>
      </c>
      <c r="X77" s="2"/>
      <c r="Y77" s="2">
        <v>7233.82</v>
      </c>
      <c r="Z77" s="1">
        <v>18</v>
      </c>
      <c r="AA77" s="1">
        <v>0</v>
      </c>
      <c r="AB77" s="1">
        <v>80</v>
      </c>
      <c r="AC77" s="1">
        <v>41</v>
      </c>
      <c r="AD77" s="1">
        <v>160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62</v>
      </c>
      <c r="AU77" s="1">
        <v>7</v>
      </c>
      <c r="AV77" s="1">
        <v>55</v>
      </c>
      <c r="AW77" s="1">
        <v>43</v>
      </c>
      <c r="AX77" s="1">
        <v>36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2</v>
      </c>
      <c r="BE77" s="1">
        <v>0</v>
      </c>
      <c r="BF77" s="1">
        <v>8</v>
      </c>
      <c r="BG77" s="1">
        <v>24</v>
      </c>
      <c r="BH77" s="1">
        <v>55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</row>
    <row r="78" spans="1:65">
      <c r="A78" s="1">
        <v>76000</v>
      </c>
      <c r="B78" s="1" t="s">
        <v>356</v>
      </c>
      <c r="C78" s="1">
        <v>75</v>
      </c>
      <c r="D78" s="1">
        <v>285</v>
      </c>
      <c r="E78" s="1" t="s">
        <v>64</v>
      </c>
      <c r="F78" s="1">
        <v>502</v>
      </c>
      <c r="G78" s="1" t="s">
        <v>146</v>
      </c>
      <c r="H78" s="2">
        <v>8.5500000000000007</v>
      </c>
      <c r="I78" s="2">
        <v>641.25</v>
      </c>
      <c r="J78" s="10">
        <f t="shared" si="1"/>
        <v>1923.75</v>
      </c>
      <c r="K78" s="11">
        <f t="shared" si="2"/>
        <v>3</v>
      </c>
      <c r="L78" s="1">
        <v>2.57</v>
      </c>
      <c r="M78" s="1">
        <v>0.79</v>
      </c>
      <c r="N78" s="26">
        <v>3</v>
      </c>
      <c r="O78" s="1"/>
      <c r="P78" s="1">
        <v>8.8000000000000007</v>
      </c>
      <c r="Q78" s="1">
        <v>4.2</v>
      </c>
      <c r="R78" s="5">
        <v>0</v>
      </c>
      <c r="S78" s="1">
        <v>1.04</v>
      </c>
      <c r="T78" s="1">
        <v>2.61</v>
      </c>
      <c r="U78" s="16">
        <f t="shared" si="21"/>
        <v>0</v>
      </c>
      <c r="V78" s="1">
        <v>0</v>
      </c>
      <c r="W78" s="14">
        <v>7955.78</v>
      </c>
      <c r="X78" s="2"/>
      <c r="Y78" s="2">
        <v>4873.5</v>
      </c>
      <c r="Z78" s="1">
        <v>61</v>
      </c>
      <c r="AA78" s="1">
        <v>91</v>
      </c>
      <c r="AB78" s="1">
        <v>50</v>
      </c>
      <c r="AC78" s="1">
        <v>72</v>
      </c>
      <c r="AD78" s="1">
        <v>59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182</v>
      </c>
      <c r="AU78" s="1">
        <v>430</v>
      </c>
      <c r="AV78" s="1">
        <v>141</v>
      </c>
      <c r="AW78" s="1">
        <v>244</v>
      </c>
      <c r="AX78" s="1">
        <v>315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12</v>
      </c>
      <c r="BE78" s="1">
        <v>17</v>
      </c>
      <c r="BF78" s="1">
        <v>52</v>
      </c>
      <c r="BG78" s="1">
        <v>11</v>
      </c>
      <c r="BH78" s="1">
        <v>196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</row>
    <row r="79" spans="1:65">
      <c r="A79" s="1">
        <v>70361</v>
      </c>
      <c r="B79" s="1" t="s">
        <v>271</v>
      </c>
      <c r="C79" s="1">
        <v>15</v>
      </c>
      <c r="D79" s="1">
        <v>285</v>
      </c>
      <c r="E79" s="1" t="s">
        <v>64</v>
      </c>
      <c r="F79" s="1">
        <v>562</v>
      </c>
      <c r="G79" s="1" t="s">
        <v>65</v>
      </c>
      <c r="H79" s="2">
        <v>30.07</v>
      </c>
      <c r="I79" s="2">
        <v>451.05</v>
      </c>
      <c r="J79" s="10">
        <f t="shared" si="1"/>
        <v>1353.15</v>
      </c>
      <c r="K79" s="11">
        <f t="shared" si="2"/>
        <v>3</v>
      </c>
      <c r="L79" s="1">
        <v>2.4300000000000002</v>
      </c>
      <c r="M79" s="1">
        <v>3.2</v>
      </c>
      <c r="N79" s="16">
        <f>MAX(0,(TRUNC((L79*0.8)-M79)))</f>
        <v>0</v>
      </c>
      <c r="O79" s="1"/>
      <c r="P79" s="1">
        <v>6.67</v>
      </c>
      <c r="Q79" s="1">
        <v>1.8</v>
      </c>
      <c r="R79" s="5">
        <v>3</v>
      </c>
      <c r="S79" s="1">
        <v>2.63</v>
      </c>
      <c r="T79" s="1">
        <v>1.87</v>
      </c>
      <c r="U79" s="16">
        <f t="shared" si="21"/>
        <v>0</v>
      </c>
      <c r="V79" s="1">
        <v>0</v>
      </c>
      <c r="W79" s="14">
        <v>5292.32</v>
      </c>
      <c r="X79" s="2"/>
      <c r="Y79" s="2">
        <v>3097.21</v>
      </c>
      <c r="Z79" s="1">
        <v>6</v>
      </c>
      <c r="AA79" s="1">
        <v>39</v>
      </c>
      <c r="AB79" s="1">
        <v>7</v>
      </c>
      <c r="AC79" s="1">
        <v>8</v>
      </c>
      <c r="AD79" s="1">
        <v>48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18</v>
      </c>
      <c r="AU79" s="1">
        <v>0</v>
      </c>
      <c r="AV79" s="1">
        <v>51</v>
      </c>
      <c r="AW79" s="1">
        <v>62</v>
      </c>
      <c r="AX79" s="1">
        <v>27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17</v>
      </c>
      <c r="BE79" s="1">
        <v>31</v>
      </c>
      <c r="BF79" s="1">
        <v>5</v>
      </c>
      <c r="BG79" s="1">
        <v>4</v>
      </c>
      <c r="BH79" s="1">
        <v>28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</row>
    <row r="80" spans="1:65">
      <c r="A80" s="1">
        <v>70112</v>
      </c>
      <c r="B80" s="1" t="s">
        <v>246</v>
      </c>
      <c r="C80" s="1">
        <v>18</v>
      </c>
      <c r="D80" s="1">
        <v>285</v>
      </c>
      <c r="E80" s="1" t="s">
        <v>64</v>
      </c>
      <c r="F80" s="1">
        <v>558</v>
      </c>
      <c r="G80" s="1" t="s">
        <v>67</v>
      </c>
      <c r="H80" s="2">
        <v>47.35</v>
      </c>
      <c r="I80" s="2">
        <v>852.3</v>
      </c>
      <c r="J80" s="10">
        <f t="shared" si="1"/>
        <v>3409.2</v>
      </c>
      <c r="K80" s="11">
        <f t="shared" si="2"/>
        <v>4</v>
      </c>
      <c r="L80" s="1">
        <v>0.42</v>
      </c>
      <c r="M80" s="1">
        <v>0.78</v>
      </c>
      <c r="N80" s="20">
        <v>1</v>
      </c>
      <c r="O80" s="1"/>
      <c r="P80" s="1">
        <v>3.72</v>
      </c>
      <c r="Q80" s="1">
        <v>0</v>
      </c>
      <c r="R80" s="5">
        <v>3</v>
      </c>
      <c r="S80" s="1">
        <v>0.47</v>
      </c>
      <c r="T80" s="1">
        <v>0.11</v>
      </c>
      <c r="U80" s="16">
        <f t="shared" si="21"/>
        <v>0</v>
      </c>
      <c r="V80" s="1">
        <v>0</v>
      </c>
      <c r="W80" s="15">
        <v>3930.05</v>
      </c>
      <c r="X80" s="2"/>
      <c r="Y80" s="2">
        <v>757.6</v>
      </c>
      <c r="Z80" s="1">
        <v>3</v>
      </c>
      <c r="AA80" s="1">
        <v>3</v>
      </c>
      <c r="AB80" s="1">
        <v>2</v>
      </c>
      <c r="AC80" s="1">
        <v>2</v>
      </c>
      <c r="AD80" s="1">
        <v>14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52</v>
      </c>
      <c r="AU80" s="1">
        <v>16</v>
      </c>
      <c r="AV80" s="1">
        <v>3</v>
      </c>
      <c r="AW80" s="1">
        <v>8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11</v>
      </c>
      <c r="BF80" s="1">
        <v>0</v>
      </c>
      <c r="BG80" s="1">
        <v>6</v>
      </c>
      <c r="BH80" s="1">
        <v>2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</row>
    <row r="81" spans="1:65">
      <c r="A81" s="1">
        <v>70314</v>
      </c>
      <c r="B81" s="1" t="s">
        <v>286</v>
      </c>
      <c r="C81" s="1">
        <v>15</v>
      </c>
      <c r="D81" s="1">
        <v>285</v>
      </c>
      <c r="E81" s="1" t="s">
        <v>64</v>
      </c>
      <c r="F81" s="1">
        <v>562</v>
      </c>
      <c r="G81" s="1" t="s">
        <v>65</v>
      </c>
      <c r="H81" s="2">
        <v>28.82</v>
      </c>
      <c r="I81" s="2">
        <v>432.3</v>
      </c>
      <c r="J81" s="10">
        <f t="shared" si="1"/>
        <v>1296.9000000000001</v>
      </c>
      <c r="K81" s="11">
        <f t="shared" si="2"/>
        <v>3</v>
      </c>
      <c r="L81" s="1">
        <v>1.93</v>
      </c>
      <c r="M81" s="1">
        <v>7.0000000000000007E-2</v>
      </c>
      <c r="N81" s="20">
        <v>3</v>
      </c>
      <c r="O81" s="1"/>
      <c r="P81" s="1">
        <v>5.73</v>
      </c>
      <c r="Q81" s="1">
        <v>1.53</v>
      </c>
      <c r="R81" s="5">
        <v>0</v>
      </c>
      <c r="S81" s="1">
        <v>0.87</v>
      </c>
      <c r="T81" s="1">
        <v>1.07</v>
      </c>
      <c r="U81" s="16">
        <f t="shared" si="21"/>
        <v>0</v>
      </c>
      <c r="V81" s="1">
        <v>0</v>
      </c>
      <c r="W81" s="15">
        <v>3688.96</v>
      </c>
      <c r="X81" s="2"/>
      <c r="Y81" s="2">
        <v>1152.8</v>
      </c>
      <c r="Z81" s="1">
        <v>11</v>
      </c>
      <c r="AA81" s="1">
        <v>17</v>
      </c>
      <c r="AB81" s="1">
        <v>8</v>
      </c>
      <c r="AC81" s="1">
        <v>3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26</v>
      </c>
      <c r="AU81" s="1">
        <v>33</v>
      </c>
      <c r="AV81" s="1">
        <v>33</v>
      </c>
      <c r="AW81" s="1">
        <v>21</v>
      </c>
      <c r="AX81" s="1">
        <v>23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3</v>
      </c>
      <c r="BE81" s="1">
        <v>2</v>
      </c>
      <c r="BF81" s="1">
        <v>2</v>
      </c>
      <c r="BG81" s="1">
        <v>14</v>
      </c>
      <c r="BH81" s="1">
        <v>16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</row>
    <row r="82" spans="1:65">
      <c r="A82" s="1">
        <v>70074</v>
      </c>
      <c r="B82" s="1" t="s">
        <v>222</v>
      </c>
      <c r="C82" s="1">
        <v>21</v>
      </c>
      <c r="D82" s="1">
        <v>285</v>
      </c>
      <c r="E82" s="1" t="s">
        <v>64</v>
      </c>
      <c r="F82" s="1">
        <v>387</v>
      </c>
      <c r="G82" s="1" t="s">
        <v>94</v>
      </c>
      <c r="H82" s="2">
        <v>31.19</v>
      </c>
      <c r="I82" s="2">
        <v>654.99</v>
      </c>
      <c r="J82" s="10">
        <f t="shared" si="1"/>
        <v>1964.97</v>
      </c>
      <c r="K82" s="11">
        <f t="shared" si="2"/>
        <v>3</v>
      </c>
      <c r="L82" s="1">
        <v>1.74</v>
      </c>
      <c r="M82" s="1">
        <v>1.43</v>
      </c>
      <c r="N82" s="16">
        <f>MAX(0,(TRUNC((L82*0.8)-M82)))</f>
        <v>0</v>
      </c>
      <c r="O82" s="1"/>
      <c r="P82" s="1">
        <v>2.81</v>
      </c>
      <c r="Q82" s="1">
        <v>0.14000000000000001</v>
      </c>
      <c r="R82" s="5">
        <v>3</v>
      </c>
      <c r="S82" s="1">
        <v>0.81</v>
      </c>
      <c r="T82" s="1">
        <v>2.95</v>
      </c>
      <c r="U82" s="16">
        <f t="shared" si="21"/>
        <v>0</v>
      </c>
      <c r="V82" s="1">
        <v>0</v>
      </c>
      <c r="W82" s="15">
        <v>3508.88</v>
      </c>
      <c r="X82" s="2"/>
      <c r="Y82" s="2">
        <v>2963.05</v>
      </c>
      <c r="Z82" s="1">
        <v>16</v>
      </c>
      <c r="AA82" s="1">
        <v>16</v>
      </c>
      <c r="AB82" s="1">
        <v>6</v>
      </c>
      <c r="AC82" s="1">
        <v>13</v>
      </c>
      <c r="AD82" s="1">
        <v>30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-7</v>
      </c>
      <c r="AV82" s="1">
        <v>33</v>
      </c>
      <c r="AW82" s="1">
        <v>59</v>
      </c>
      <c r="AX82" s="1">
        <v>3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</v>
      </c>
      <c r="BF82" s="1">
        <v>3</v>
      </c>
      <c r="BG82" s="1">
        <v>27</v>
      </c>
      <c r="BH82" s="1">
        <v>62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</row>
    <row r="83" spans="1:65">
      <c r="A83" s="1">
        <v>70172</v>
      </c>
      <c r="B83" s="1" t="s">
        <v>282</v>
      </c>
      <c r="C83" s="1">
        <v>15</v>
      </c>
      <c r="D83" s="1">
        <v>285</v>
      </c>
      <c r="E83" s="1" t="s">
        <v>64</v>
      </c>
      <c r="F83" s="1">
        <v>562</v>
      </c>
      <c r="G83" s="1" t="s">
        <v>65</v>
      </c>
      <c r="H83" s="2">
        <v>30.07</v>
      </c>
      <c r="I83" s="2">
        <v>451.05</v>
      </c>
      <c r="J83" s="10">
        <f t="shared" si="1"/>
        <v>1353.15</v>
      </c>
      <c r="K83" s="11">
        <f t="shared" si="2"/>
        <v>3</v>
      </c>
      <c r="L83" s="1">
        <v>1</v>
      </c>
      <c r="M83" s="1">
        <v>0</v>
      </c>
      <c r="N83" s="20">
        <v>3</v>
      </c>
      <c r="O83" s="1"/>
      <c r="P83" s="1">
        <v>4.57</v>
      </c>
      <c r="Q83" s="1">
        <v>1.67</v>
      </c>
      <c r="R83" s="5">
        <v>0</v>
      </c>
      <c r="S83" s="1">
        <v>0</v>
      </c>
      <c r="T83" s="1">
        <v>1</v>
      </c>
      <c r="U83" s="16">
        <f t="shared" si="21"/>
        <v>0</v>
      </c>
      <c r="V83" s="1">
        <v>0</v>
      </c>
      <c r="W83" s="15">
        <v>2510.84</v>
      </c>
      <c r="X83" s="2"/>
      <c r="Y83" s="2">
        <v>1202.8</v>
      </c>
      <c r="Z83" s="1">
        <v>6</v>
      </c>
      <c r="AA83" s="1">
        <v>5</v>
      </c>
      <c r="AB83" s="1">
        <v>5</v>
      </c>
      <c r="AC83" s="1">
        <v>3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39</v>
      </c>
      <c r="AU83" s="1">
        <v>21</v>
      </c>
      <c r="AV83" s="1">
        <v>3</v>
      </c>
      <c r="AW83" s="1">
        <v>32</v>
      </c>
      <c r="AX83" s="1">
        <v>25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15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</row>
    <row r="84" spans="1:65">
      <c r="A84" s="1">
        <v>70352</v>
      </c>
      <c r="B84" s="1" t="s">
        <v>276</v>
      </c>
      <c r="C84" s="1">
        <v>5</v>
      </c>
      <c r="D84" s="1">
        <v>285</v>
      </c>
      <c r="E84" s="1" t="s">
        <v>64</v>
      </c>
      <c r="F84" s="1">
        <v>562</v>
      </c>
      <c r="G84" s="1" t="s">
        <v>65</v>
      </c>
      <c r="H84" s="2">
        <v>61.49</v>
      </c>
      <c r="I84" s="2">
        <v>307.45</v>
      </c>
      <c r="J84" s="10">
        <f t="shared" si="1"/>
        <v>922.34999999999991</v>
      </c>
      <c r="K84" s="11">
        <f t="shared" si="2"/>
        <v>3</v>
      </c>
      <c r="L84" s="1">
        <v>1.6</v>
      </c>
      <c r="M84" s="1">
        <v>0</v>
      </c>
      <c r="N84" s="20">
        <v>3</v>
      </c>
      <c r="O84" s="1"/>
      <c r="P84" s="1">
        <v>2.2999999999999998</v>
      </c>
      <c r="Q84" s="1">
        <v>-0.6</v>
      </c>
      <c r="R84" s="5"/>
      <c r="S84" s="1">
        <v>0</v>
      </c>
      <c r="T84" s="1">
        <v>0</v>
      </c>
      <c r="U84" s="16">
        <f t="shared" si="21"/>
        <v>0</v>
      </c>
      <c r="V84" s="1">
        <v>0</v>
      </c>
      <c r="W84" s="15">
        <v>1199.05</v>
      </c>
      <c r="X84" s="2"/>
      <c r="Y84" s="2">
        <v>-184.47</v>
      </c>
      <c r="Z84" s="1">
        <v>2</v>
      </c>
      <c r="AA84" s="1">
        <v>3</v>
      </c>
      <c r="AB84" s="1">
        <v>3</v>
      </c>
      <c r="AC84" s="1">
        <v>3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0</v>
      </c>
      <c r="AV84" s="1">
        <v>6</v>
      </c>
      <c r="AW84" s="1">
        <v>9</v>
      </c>
      <c r="AX84" s="1">
        <v>-3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</row>
    <row r="85" spans="1:65">
      <c r="A85" s="1">
        <v>70080</v>
      </c>
      <c r="B85" s="1" t="s">
        <v>159</v>
      </c>
      <c r="C85" s="1">
        <v>12</v>
      </c>
      <c r="D85" s="1">
        <v>285</v>
      </c>
      <c r="E85" s="1" t="s">
        <v>64</v>
      </c>
      <c r="F85" s="1">
        <v>35</v>
      </c>
      <c r="G85" s="1" t="s">
        <v>76</v>
      </c>
      <c r="H85" s="2">
        <v>74.31</v>
      </c>
      <c r="I85" s="2">
        <v>891.72</v>
      </c>
      <c r="J85" s="10">
        <f t="shared" si="1"/>
        <v>1783.44</v>
      </c>
      <c r="K85" s="11">
        <f t="shared" si="2"/>
        <v>2</v>
      </c>
      <c r="L85" s="1">
        <v>3.92</v>
      </c>
      <c r="M85" s="1">
        <v>1.25</v>
      </c>
      <c r="N85" s="20">
        <v>2</v>
      </c>
      <c r="O85" s="1"/>
      <c r="P85" s="1">
        <v>45.17</v>
      </c>
      <c r="Q85" s="1">
        <v>30.83</v>
      </c>
      <c r="R85" s="5">
        <v>0</v>
      </c>
      <c r="S85" s="1">
        <v>15.83</v>
      </c>
      <c r="T85" s="1">
        <v>14.92</v>
      </c>
      <c r="U85" s="16">
        <f t="shared" si="21"/>
        <v>0</v>
      </c>
      <c r="V85" s="1">
        <v>0</v>
      </c>
      <c r="W85" s="12">
        <v>57887.49</v>
      </c>
      <c r="X85" s="2"/>
      <c r="Y85" s="2">
        <v>41910.839999999997</v>
      </c>
      <c r="Z85" s="1">
        <v>27</v>
      </c>
      <c r="AA85" s="1">
        <v>6</v>
      </c>
      <c r="AB85" s="1">
        <v>9</v>
      </c>
      <c r="AC85" s="1">
        <v>16</v>
      </c>
      <c r="AD85" s="1">
        <v>15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129</v>
      </c>
      <c r="AU85" s="1">
        <v>158</v>
      </c>
      <c r="AV85" s="1">
        <v>231</v>
      </c>
      <c r="AW85" s="1">
        <v>206</v>
      </c>
      <c r="AX85" s="1">
        <v>370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60</v>
      </c>
      <c r="BE85" s="1">
        <v>77</v>
      </c>
      <c r="BF85" s="1">
        <v>61</v>
      </c>
      <c r="BG85" s="1">
        <v>61</v>
      </c>
      <c r="BH85" s="1">
        <v>179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</row>
    <row r="86" spans="1:65">
      <c r="A86" s="1">
        <v>70089</v>
      </c>
      <c r="B86" s="1" t="s">
        <v>122</v>
      </c>
      <c r="C86" s="1">
        <v>20</v>
      </c>
      <c r="D86" s="1">
        <v>285</v>
      </c>
      <c r="E86" s="1" t="s">
        <v>64</v>
      </c>
      <c r="F86" s="1">
        <v>558</v>
      </c>
      <c r="G86" s="1" t="s">
        <v>67</v>
      </c>
      <c r="H86" s="2">
        <v>64.91</v>
      </c>
      <c r="I86" s="2">
        <v>1298.2</v>
      </c>
      <c r="J86" s="10">
        <f t="shared" si="1"/>
        <v>2596.4</v>
      </c>
      <c r="K86" s="11">
        <f t="shared" si="2"/>
        <v>2</v>
      </c>
      <c r="L86" s="1">
        <v>8.1999999999999993</v>
      </c>
      <c r="M86" s="1">
        <v>4.4000000000000004</v>
      </c>
      <c r="N86" s="28">
        <f>MAX(0,(TRUNC((L86*0.8)-M86)))</f>
        <v>2</v>
      </c>
      <c r="O86" s="1"/>
      <c r="P86" s="1">
        <v>14.32</v>
      </c>
      <c r="Q86" s="1">
        <v>11.65</v>
      </c>
      <c r="R86" s="5">
        <v>0</v>
      </c>
      <c r="S86" s="1">
        <v>5.5</v>
      </c>
      <c r="T86" s="1">
        <v>7.55</v>
      </c>
      <c r="U86" s="16">
        <f t="shared" si="21"/>
        <v>0</v>
      </c>
      <c r="V86" s="1">
        <v>0</v>
      </c>
      <c r="W86" s="12">
        <v>36382.050000000003</v>
      </c>
      <c r="X86" s="2"/>
      <c r="Y86" s="2">
        <v>30637.52</v>
      </c>
      <c r="Z86" s="1">
        <v>70</v>
      </c>
      <c r="AA86" s="1">
        <v>58</v>
      </c>
      <c r="AB86" s="1">
        <v>24</v>
      </c>
      <c r="AC86" s="1">
        <v>82</v>
      </c>
      <c r="AD86" s="1">
        <v>88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78</v>
      </c>
      <c r="AU86" s="1">
        <v>41</v>
      </c>
      <c r="AV86" s="1">
        <v>114</v>
      </c>
      <c r="AW86" s="1">
        <v>148</v>
      </c>
      <c r="AX86" s="1">
        <v>233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56</v>
      </c>
      <c r="BE86" s="1">
        <v>61</v>
      </c>
      <c r="BF86" s="1">
        <v>-3</v>
      </c>
      <c r="BG86" s="1">
        <v>53</v>
      </c>
      <c r="BH86" s="1">
        <v>151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</row>
    <row r="87" spans="1:65">
      <c r="A87" s="1">
        <v>70128</v>
      </c>
      <c r="B87" s="1" t="s">
        <v>134</v>
      </c>
      <c r="C87" s="1">
        <v>20</v>
      </c>
      <c r="D87" s="1">
        <v>285</v>
      </c>
      <c r="E87" s="1" t="s">
        <v>64</v>
      </c>
      <c r="F87" s="1">
        <v>573</v>
      </c>
      <c r="G87" s="1" t="s">
        <v>87</v>
      </c>
      <c r="H87" s="2">
        <v>50.367400000000004</v>
      </c>
      <c r="I87" s="2">
        <v>1007.348</v>
      </c>
      <c r="J87" s="10">
        <f t="shared" si="1"/>
        <v>2014.6959999999999</v>
      </c>
      <c r="K87" s="11">
        <f t="shared" si="2"/>
        <v>2</v>
      </c>
      <c r="L87" s="1">
        <v>9.1199999999999992</v>
      </c>
      <c r="M87" s="1">
        <v>5.6</v>
      </c>
      <c r="N87" s="20">
        <v>2</v>
      </c>
      <c r="O87" s="1"/>
      <c r="P87" s="1">
        <v>10.7</v>
      </c>
      <c r="Q87" s="1">
        <v>7.95</v>
      </c>
      <c r="R87" s="5">
        <v>0</v>
      </c>
      <c r="S87" s="1">
        <v>4.1500000000000004</v>
      </c>
      <c r="T87" s="1">
        <v>2.6</v>
      </c>
      <c r="U87" s="16">
        <f t="shared" si="21"/>
        <v>0</v>
      </c>
      <c r="V87" s="1">
        <v>0</v>
      </c>
      <c r="W87" s="12">
        <v>24151.17</v>
      </c>
      <c r="X87" s="2"/>
      <c r="Y87" s="2">
        <v>16268.67</v>
      </c>
      <c r="Z87" s="1">
        <v>72</v>
      </c>
      <c r="AA87" s="1">
        <v>45</v>
      </c>
      <c r="AB87" s="1">
        <v>58</v>
      </c>
      <c r="AC87" s="1">
        <v>60</v>
      </c>
      <c r="AD87" s="1">
        <v>112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77</v>
      </c>
      <c r="AU87" s="1">
        <v>41</v>
      </c>
      <c r="AV87" s="1">
        <v>89</v>
      </c>
      <c r="AW87" s="1">
        <v>55</v>
      </c>
      <c r="AX87" s="1">
        <v>159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40</v>
      </c>
      <c r="BE87" s="1">
        <v>14</v>
      </c>
      <c r="BF87" s="1">
        <v>32</v>
      </c>
      <c r="BG87" s="1">
        <v>8</v>
      </c>
      <c r="BH87" s="1">
        <v>52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</row>
    <row r="88" spans="1:65">
      <c r="A88" s="1">
        <v>70110</v>
      </c>
      <c r="B88" s="1" t="s">
        <v>235</v>
      </c>
      <c r="C88" s="1">
        <v>18</v>
      </c>
      <c r="D88" s="1">
        <v>285</v>
      </c>
      <c r="E88" s="1" t="s">
        <v>64</v>
      </c>
      <c r="F88" s="1">
        <v>567</v>
      </c>
      <c r="G88" s="1" t="s">
        <v>74</v>
      </c>
      <c r="H88" s="2">
        <v>51.52</v>
      </c>
      <c r="I88" s="2">
        <v>927.36</v>
      </c>
      <c r="J88" s="10">
        <f t="shared" si="1"/>
        <v>1854.72</v>
      </c>
      <c r="K88" s="11">
        <f t="shared" si="2"/>
        <v>2</v>
      </c>
      <c r="L88" s="1">
        <v>12.58</v>
      </c>
      <c r="M88" s="1">
        <v>8.06</v>
      </c>
      <c r="N88" s="25">
        <f t="shared" ref="N88:N92" si="22">MAX(0,(TRUNC((L88*0.8)-M88)))</f>
        <v>2</v>
      </c>
      <c r="O88" s="1"/>
      <c r="P88" s="1">
        <v>8.06</v>
      </c>
      <c r="Q88" s="1">
        <v>12</v>
      </c>
      <c r="R88" s="5">
        <v>0</v>
      </c>
      <c r="S88" s="1">
        <v>1.97</v>
      </c>
      <c r="T88" s="1">
        <v>13</v>
      </c>
      <c r="U88" s="16">
        <f t="shared" si="21"/>
        <v>0</v>
      </c>
      <c r="V88" s="1">
        <v>0</v>
      </c>
      <c r="W88" s="12">
        <v>20968.64</v>
      </c>
      <c r="X88" s="2"/>
      <c r="Y88" s="2">
        <v>26841.919999999998</v>
      </c>
      <c r="Z88" s="1">
        <v>97</v>
      </c>
      <c r="AA88" s="1">
        <v>56</v>
      </c>
      <c r="AB88" s="1">
        <v>67</v>
      </c>
      <c r="AC88" s="1">
        <v>69</v>
      </c>
      <c r="AD88" s="1">
        <v>145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62</v>
      </c>
      <c r="AU88" s="1">
        <v>35</v>
      </c>
      <c r="AV88" s="1">
        <v>46</v>
      </c>
      <c r="AW88" s="1">
        <v>39</v>
      </c>
      <c r="AX88" s="1">
        <v>216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40</v>
      </c>
      <c r="BE88" s="1">
        <v>19</v>
      </c>
      <c r="BF88" s="1">
        <v>18</v>
      </c>
      <c r="BG88" s="1">
        <v>-64</v>
      </c>
      <c r="BH88" s="1">
        <v>160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</row>
    <row r="89" spans="1:65">
      <c r="A89" s="1">
        <v>70092</v>
      </c>
      <c r="B89" s="1" t="s">
        <v>195</v>
      </c>
      <c r="C89" s="1">
        <v>32</v>
      </c>
      <c r="D89" s="1">
        <v>285</v>
      </c>
      <c r="E89" s="1" t="s">
        <v>64</v>
      </c>
      <c r="F89" s="1">
        <v>573</v>
      </c>
      <c r="G89" s="1" t="s">
        <v>87</v>
      </c>
      <c r="H89" s="2">
        <v>33.270000000000003</v>
      </c>
      <c r="I89" s="2">
        <v>1064.6400000000001</v>
      </c>
      <c r="J89" s="10">
        <f t="shared" si="1"/>
        <v>2129.2800000000002</v>
      </c>
      <c r="K89" s="11">
        <f t="shared" si="2"/>
        <v>2</v>
      </c>
      <c r="L89" s="1">
        <v>0.97</v>
      </c>
      <c r="M89" s="1">
        <v>4.84</v>
      </c>
      <c r="N89" s="16">
        <f t="shared" si="22"/>
        <v>0</v>
      </c>
      <c r="O89" s="1"/>
      <c r="P89" s="1">
        <v>5.67</v>
      </c>
      <c r="Q89" s="1">
        <v>2.09</v>
      </c>
      <c r="R89" s="5">
        <v>0</v>
      </c>
      <c r="S89" s="1">
        <v>3.39</v>
      </c>
      <c r="T89" s="1">
        <v>1</v>
      </c>
      <c r="U89" s="5">
        <v>2</v>
      </c>
      <c r="V89" s="1">
        <v>0</v>
      </c>
      <c r="W89" s="12">
        <v>10679.67</v>
      </c>
      <c r="X89" s="2"/>
      <c r="Y89" s="2">
        <v>8450.58</v>
      </c>
      <c r="Z89" s="1">
        <v>3</v>
      </c>
      <c r="AA89" s="1">
        <v>6</v>
      </c>
      <c r="AB89" s="1">
        <v>17</v>
      </c>
      <c r="AC89" s="1">
        <v>16</v>
      </c>
      <c r="AD89" s="1">
        <v>155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55</v>
      </c>
      <c r="AU89" s="1">
        <v>90</v>
      </c>
      <c r="AV89" s="1">
        <v>61</v>
      </c>
      <c r="AW89" s="1">
        <v>41</v>
      </c>
      <c r="AX89" s="1">
        <v>67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65</v>
      </c>
      <c r="BE89" s="1">
        <v>21</v>
      </c>
      <c r="BF89" s="1">
        <v>27</v>
      </c>
      <c r="BG89" s="1">
        <v>12</v>
      </c>
      <c r="BH89" s="1">
        <v>32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</row>
    <row r="90" spans="1:65">
      <c r="A90" s="1">
        <v>70126</v>
      </c>
      <c r="B90" s="1" t="s">
        <v>168</v>
      </c>
      <c r="C90" s="1">
        <v>15</v>
      </c>
      <c r="D90" s="1">
        <v>285</v>
      </c>
      <c r="E90" s="1" t="s">
        <v>64</v>
      </c>
      <c r="F90" s="1">
        <v>570</v>
      </c>
      <c r="G90" s="1" t="s">
        <v>72</v>
      </c>
      <c r="H90" s="2">
        <v>56.71</v>
      </c>
      <c r="I90" s="2">
        <v>850.65</v>
      </c>
      <c r="J90" s="10">
        <f t="shared" si="1"/>
        <v>1701.3</v>
      </c>
      <c r="K90" s="11">
        <f t="shared" si="2"/>
        <v>2</v>
      </c>
      <c r="L90" s="1">
        <v>0.77</v>
      </c>
      <c r="M90" s="1">
        <v>7.87</v>
      </c>
      <c r="N90" s="16">
        <f t="shared" si="22"/>
        <v>0</v>
      </c>
      <c r="O90" s="1"/>
      <c r="P90" s="1">
        <v>5.57</v>
      </c>
      <c r="Q90" s="1">
        <v>4.2</v>
      </c>
      <c r="R90" s="5">
        <v>0</v>
      </c>
      <c r="S90" s="1">
        <v>4.3</v>
      </c>
      <c r="T90" s="1">
        <v>1.6</v>
      </c>
      <c r="U90" s="5">
        <v>2</v>
      </c>
      <c r="V90" s="1">
        <v>0</v>
      </c>
      <c r="W90" s="14">
        <v>9045.24</v>
      </c>
      <c r="X90" s="2"/>
      <c r="Y90" s="2">
        <v>11625.55</v>
      </c>
      <c r="Z90" s="1">
        <v>2</v>
      </c>
      <c r="AA90" s="1">
        <v>11</v>
      </c>
      <c r="AB90" s="1">
        <v>1</v>
      </c>
      <c r="AC90" s="1">
        <v>6</v>
      </c>
      <c r="AD90" s="1">
        <v>118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48</v>
      </c>
      <c r="AU90" s="1">
        <v>17</v>
      </c>
      <c r="AV90" s="1">
        <v>17</v>
      </c>
      <c r="AW90" s="1">
        <v>20</v>
      </c>
      <c r="AX90" s="1">
        <v>63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31</v>
      </c>
      <c r="BE90" s="1">
        <v>26</v>
      </c>
      <c r="BF90" s="1">
        <v>15</v>
      </c>
      <c r="BG90" s="1">
        <v>11</v>
      </c>
      <c r="BH90" s="1">
        <v>24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</row>
    <row r="91" spans="1:65">
      <c r="A91" s="1">
        <v>70134</v>
      </c>
      <c r="B91" s="1" t="s">
        <v>151</v>
      </c>
      <c r="C91" s="1">
        <v>24</v>
      </c>
      <c r="D91" s="1">
        <v>285</v>
      </c>
      <c r="E91" s="1" t="s">
        <v>64</v>
      </c>
      <c r="F91" s="1">
        <v>570</v>
      </c>
      <c r="G91" s="1" t="s">
        <v>72</v>
      </c>
      <c r="H91" s="2">
        <v>34.97</v>
      </c>
      <c r="I91" s="2">
        <v>839.28</v>
      </c>
      <c r="J91" s="10">
        <f t="shared" si="1"/>
        <v>1678.56</v>
      </c>
      <c r="K91" s="11">
        <f t="shared" si="2"/>
        <v>2</v>
      </c>
      <c r="L91" s="1">
        <v>1.98</v>
      </c>
      <c r="M91" s="1">
        <v>0.75</v>
      </c>
      <c r="N91" s="16">
        <f t="shared" si="22"/>
        <v>0</v>
      </c>
      <c r="O91" s="1"/>
      <c r="P91" s="1">
        <v>3.19</v>
      </c>
      <c r="Q91" s="1">
        <v>0.75</v>
      </c>
      <c r="R91" s="5">
        <v>2</v>
      </c>
      <c r="S91" s="1">
        <v>4.9000000000000004</v>
      </c>
      <c r="T91" s="1">
        <v>7</v>
      </c>
      <c r="U91" s="16">
        <f t="shared" ref="U91:U92" si="23">MAX(0,(TRUNC((S91*0.8)-T91)))</f>
        <v>0</v>
      </c>
      <c r="V91" s="1">
        <v>0</v>
      </c>
      <c r="W91" s="14">
        <v>8445.25</v>
      </c>
      <c r="X91" s="2"/>
      <c r="Y91" s="2">
        <v>2972.45</v>
      </c>
      <c r="Z91" s="1">
        <v>15</v>
      </c>
      <c r="AA91" s="1">
        <v>8</v>
      </c>
      <c r="AB91" s="1">
        <v>19</v>
      </c>
      <c r="AC91" s="1">
        <v>19</v>
      </c>
      <c r="AD91" s="1">
        <v>18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42</v>
      </c>
      <c r="AU91" s="1">
        <v>21</v>
      </c>
      <c r="AV91" s="1">
        <v>12</v>
      </c>
      <c r="AW91" s="1">
        <v>24</v>
      </c>
      <c r="AX91" s="1">
        <v>18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40</v>
      </c>
      <c r="BE91" s="1">
        <v>31</v>
      </c>
      <c r="BF91" s="1">
        <v>56</v>
      </c>
      <c r="BG91" s="1">
        <v>12</v>
      </c>
      <c r="BH91" s="1">
        <v>49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</row>
    <row r="92" spans="1:65">
      <c r="A92" s="1">
        <v>70083</v>
      </c>
      <c r="B92" s="1" t="s">
        <v>119</v>
      </c>
      <c r="C92" s="1">
        <v>25</v>
      </c>
      <c r="D92" s="1">
        <v>285</v>
      </c>
      <c r="E92" s="1" t="s">
        <v>64</v>
      </c>
      <c r="F92" s="1">
        <v>35</v>
      </c>
      <c r="G92" s="1" t="s">
        <v>76</v>
      </c>
      <c r="H92" s="2">
        <v>43.633000000000003</v>
      </c>
      <c r="I92" s="2">
        <v>1090.825</v>
      </c>
      <c r="J92" s="10">
        <f t="shared" si="1"/>
        <v>2181.65</v>
      </c>
      <c r="K92" s="11">
        <f t="shared" si="2"/>
        <v>2</v>
      </c>
      <c r="L92" s="1">
        <v>1.5</v>
      </c>
      <c r="M92" s="1">
        <v>2.08</v>
      </c>
      <c r="N92" s="16">
        <f t="shared" si="22"/>
        <v>0</v>
      </c>
      <c r="O92" s="1"/>
      <c r="P92" s="1">
        <v>4.54</v>
      </c>
      <c r="Q92" s="1">
        <v>1.84</v>
      </c>
      <c r="R92" s="5">
        <v>2</v>
      </c>
      <c r="S92" s="1">
        <v>1.38</v>
      </c>
      <c r="T92" s="1">
        <v>4.76</v>
      </c>
      <c r="U92" s="16">
        <f t="shared" si="23"/>
        <v>0</v>
      </c>
      <c r="V92" s="1">
        <v>0</v>
      </c>
      <c r="W92" s="14">
        <v>8093.92</v>
      </c>
      <c r="X92" s="2"/>
      <c r="Y92" s="2">
        <v>9468.36</v>
      </c>
      <c r="Z92" s="1">
        <v>25</v>
      </c>
      <c r="AA92" s="1">
        <v>7</v>
      </c>
      <c r="AB92" s="1">
        <v>6</v>
      </c>
      <c r="AC92" s="1">
        <v>6</v>
      </c>
      <c r="AD92" s="1">
        <v>52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39</v>
      </c>
      <c r="AU92" s="1">
        <v>19</v>
      </c>
      <c r="AV92" s="1">
        <v>58</v>
      </c>
      <c r="AW92" s="1">
        <v>14</v>
      </c>
      <c r="AX92" s="1">
        <v>46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4</v>
      </c>
      <c r="BE92" s="1">
        <v>28</v>
      </c>
      <c r="BF92" s="1">
        <v>10</v>
      </c>
      <c r="BG92" s="1">
        <v>13</v>
      </c>
      <c r="BH92" s="1">
        <v>119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</row>
    <row r="93" spans="1:65">
      <c r="A93" s="1">
        <v>70139</v>
      </c>
      <c r="B93" s="1" t="s">
        <v>259</v>
      </c>
      <c r="C93" s="1">
        <v>15</v>
      </c>
      <c r="D93" s="1">
        <v>285</v>
      </c>
      <c r="E93" s="1" t="s">
        <v>64</v>
      </c>
      <c r="F93" s="1">
        <v>562</v>
      </c>
      <c r="G93" s="1" t="s">
        <v>65</v>
      </c>
      <c r="H93" s="2">
        <v>28.82</v>
      </c>
      <c r="I93" s="2">
        <v>432.3</v>
      </c>
      <c r="J93" s="10">
        <f t="shared" si="1"/>
        <v>864.6</v>
      </c>
      <c r="K93" s="11">
        <f t="shared" si="2"/>
        <v>2</v>
      </c>
      <c r="L93" s="1">
        <v>4.67</v>
      </c>
      <c r="M93" s="1">
        <v>2.67</v>
      </c>
      <c r="N93" s="5">
        <v>0</v>
      </c>
      <c r="O93" s="1"/>
      <c r="P93" s="1">
        <v>8.27</v>
      </c>
      <c r="Q93" s="1">
        <v>11.93</v>
      </c>
      <c r="R93" s="5">
        <v>0</v>
      </c>
      <c r="S93" s="1">
        <v>4.43</v>
      </c>
      <c r="T93" s="1">
        <v>2.13</v>
      </c>
      <c r="U93" s="5">
        <v>2</v>
      </c>
      <c r="V93" s="1">
        <v>0</v>
      </c>
      <c r="W93" s="14">
        <v>7507.61</v>
      </c>
      <c r="X93" s="2"/>
      <c r="Y93" s="2">
        <v>7233.82</v>
      </c>
      <c r="Z93" s="1">
        <v>35</v>
      </c>
      <c r="AA93" s="1">
        <v>36</v>
      </c>
      <c r="AB93" s="1">
        <v>11</v>
      </c>
      <c r="AC93" s="1">
        <v>12</v>
      </c>
      <c r="AD93" s="1">
        <v>40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36</v>
      </c>
      <c r="AU93" s="1">
        <v>99</v>
      </c>
      <c r="AV93" s="1">
        <v>22</v>
      </c>
      <c r="AW93" s="1">
        <v>33</v>
      </c>
      <c r="AX93" s="1">
        <v>179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36</v>
      </c>
      <c r="BE93" s="1">
        <v>9</v>
      </c>
      <c r="BF93" s="1">
        <v>16</v>
      </c>
      <c r="BG93" s="1">
        <v>20</v>
      </c>
      <c r="BH93" s="1">
        <v>32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</row>
    <row r="94" spans="1:65">
      <c r="A94" s="1">
        <v>70184</v>
      </c>
      <c r="B94" s="1" t="s">
        <v>229</v>
      </c>
      <c r="C94" s="1">
        <v>20</v>
      </c>
      <c r="D94" s="1">
        <v>285</v>
      </c>
      <c r="E94" s="1" t="s">
        <v>64</v>
      </c>
      <c r="F94" s="1">
        <v>573</v>
      </c>
      <c r="G94" s="1" t="s">
        <v>87</v>
      </c>
      <c r="H94" s="2">
        <v>38.04</v>
      </c>
      <c r="I94" s="2">
        <v>760.8</v>
      </c>
      <c r="J94" s="10">
        <f t="shared" si="1"/>
        <v>1521.6</v>
      </c>
      <c r="K94" s="11">
        <f t="shared" si="2"/>
        <v>2</v>
      </c>
      <c r="L94" s="1">
        <v>0.98</v>
      </c>
      <c r="M94" s="1">
        <v>-0.45</v>
      </c>
      <c r="N94" s="20">
        <v>2</v>
      </c>
      <c r="O94" s="1"/>
      <c r="P94" s="1">
        <v>3.9</v>
      </c>
      <c r="Q94" s="1">
        <v>12.7</v>
      </c>
      <c r="R94" s="5">
        <v>0</v>
      </c>
      <c r="S94" s="1">
        <v>3.7</v>
      </c>
      <c r="T94" s="1">
        <v>9</v>
      </c>
      <c r="U94" s="16">
        <f t="shared" ref="U94:U96" si="24">MAX(0,(TRUNC((S94*0.8)-T94)))</f>
        <v>0</v>
      </c>
      <c r="V94" s="1">
        <v>0</v>
      </c>
      <c r="W94" s="14">
        <v>6523.86</v>
      </c>
      <c r="X94" s="2"/>
      <c r="Y94" s="2">
        <v>12933.6</v>
      </c>
      <c r="Z94" s="1">
        <v>8</v>
      </c>
      <c r="AA94" s="1">
        <v>10</v>
      </c>
      <c r="AB94" s="1">
        <v>4</v>
      </c>
      <c r="AC94" s="1">
        <v>5</v>
      </c>
      <c r="AD94" s="1">
        <v>-9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32</v>
      </c>
      <c r="AU94" s="1">
        <v>36</v>
      </c>
      <c r="AV94" s="1">
        <v>17</v>
      </c>
      <c r="AW94" s="1">
        <v>22</v>
      </c>
      <c r="AX94" s="1">
        <v>254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5</v>
      </c>
      <c r="BE94" s="1">
        <v>40</v>
      </c>
      <c r="BF94" s="1">
        <v>41</v>
      </c>
      <c r="BG94" s="1">
        <v>16</v>
      </c>
      <c r="BH94" s="1">
        <v>95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</row>
    <row r="95" spans="1:65">
      <c r="A95" s="1">
        <v>70004</v>
      </c>
      <c r="B95" s="1" t="s">
        <v>211</v>
      </c>
      <c r="C95" s="1">
        <v>24</v>
      </c>
      <c r="D95" s="1">
        <v>285</v>
      </c>
      <c r="E95" s="1" t="s">
        <v>64</v>
      </c>
      <c r="F95" s="1">
        <v>557</v>
      </c>
      <c r="G95" s="1" t="s">
        <v>69</v>
      </c>
      <c r="H95" s="2">
        <v>51.12</v>
      </c>
      <c r="I95" s="2">
        <v>1226.8800000000001</v>
      </c>
      <c r="J95" s="10">
        <f t="shared" si="1"/>
        <v>2453.7600000000002</v>
      </c>
      <c r="K95" s="11">
        <f t="shared" si="2"/>
        <v>2</v>
      </c>
      <c r="L95" s="1">
        <v>0.94</v>
      </c>
      <c r="M95" s="1">
        <v>1.1200000000000001</v>
      </c>
      <c r="N95" s="16">
        <f>MAX(0,(TRUNC((L95*0.8)-M95)))</f>
        <v>0</v>
      </c>
      <c r="O95" s="1"/>
      <c r="P95" s="1">
        <v>1.94</v>
      </c>
      <c r="Q95" s="1">
        <v>0.88</v>
      </c>
      <c r="R95" s="5">
        <v>2</v>
      </c>
      <c r="S95" s="1">
        <v>0.4</v>
      </c>
      <c r="T95" s="1">
        <v>0</v>
      </c>
      <c r="U95" s="16">
        <f t="shared" si="24"/>
        <v>0</v>
      </c>
      <c r="V95" s="1">
        <v>0</v>
      </c>
      <c r="W95" s="15">
        <v>4012.92</v>
      </c>
      <c r="X95" s="2"/>
      <c r="Y95" s="2">
        <v>2453.7600000000002</v>
      </c>
      <c r="Z95" s="1">
        <v>10</v>
      </c>
      <c r="AA95" s="1">
        <v>23</v>
      </c>
      <c r="AB95" s="1">
        <v>1</v>
      </c>
      <c r="AC95" s="1">
        <v>0</v>
      </c>
      <c r="AD95" s="1">
        <v>27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11</v>
      </c>
      <c r="AU95" s="1">
        <v>14</v>
      </c>
      <c r="AV95" s="1">
        <v>24</v>
      </c>
      <c r="AW95" s="1">
        <v>9</v>
      </c>
      <c r="AX95" s="1">
        <v>21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4</v>
      </c>
      <c r="BE95" s="1">
        <v>10</v>
      </c>
      <c r="BF95" s="1">
        <v>0</v>
      </c>
      <c r="BG95" s="1">
        <v>1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</row>
    <row r="96" spans="1:65">
      <c r="A96" s="1">
        <v>70264</v>
      </c>
      <c r="B96" s="1" t="s">
        <v>233</v>
      </c>
      <c r="C96" s="1">
        <v>20</v>
      </c>
      <c r="D96" s="1">
        <v>285</v>
      </c>
      <c r="E96" s="1" t="s">
        <v>64</v>
      </c>
      <c r="F96" s="1">
        <v>573</v>
      </c>
      <c r="G96" s="1" t="s">
        <v>87</v>
      </c>
      <c r="H96" s="2">
        <v>50.37</v>
      </c>
      <c r="I96" s="2">
        <v>1007.4</v>
      </c>
      <c r="J96" s="10">
        <f t="shared" si="1"/>
        <v>2014.8</v>
      </c>
      <c r="K96" s="11">
        <f t="shared" si="2"/>
        <v>2</v>
      </c>
      <c r="L96" s="1">
        <v>0.62</v>
      </c>
      <c r="M96" s="1">
        <v>0</v>
      </c>
      <c r="N96" s="26">
        <v>2</v>
      </c>
      <c r="O96" s="1"/>
      <c r="P96" s="1">
        <v>2.35</v>
      </c>
      <c r="Q96" s="1">
        <v>0.4</v>
      </c>
      <c r="R96" s="5">
        <v>0</v>
      </c>
      <c r="S96" s="1">
        <v>0.38</v>
      </c>
      <c r="T96" s="1">
        <v>0.5</v>
      </c>
      <c r="U96" s="16">
        <f t="shared" si="24"/>
        <v>0</v>
      </c>
      <c r="V96" s="1">
        <v>0</v>
      </c>
      <c r="W96" s="15">
        <v>3374.79</v>
      </c>
      <c r="X96" s="2"/>
      <c r="Y96" s="2">
        <v>906.66</v>
      </c>
      <c r="Z96" s="1">
        <v>0</v>
      </c>
      <c r="AA96" s="1">
        <v>0</v>
      </c>
      <c r="AB96" s="1">
        <v>2</v>
      </c>
      <c r="AC96" s="1">
        <v>21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14</v>
      </c>
      <c r="AU96" s="1">
        <v>14</v>
      </c>
      <c r="AV96" s="1">
        <v>21</v>
      </c>
      <c r="AW96" s="1">
        <v>10</v>
      </c>
      <c r="AX96" s="1">
        <v>8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3</v>
      </c>
      <c r="BE96" s="1">
        <v>0</v>
      </c>
      <c r="BF96" s="1">
        <v>4</v>
      </c>
      <c r="BG96" s="1">
        <v>1</v>
      </c>
      <c r="BH96" s="1">
        <v>10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</row>
    <row r="97" spans="1:65">
      <c r="A97" s="1">
        <v>70351</v>
      </c>
      <c r="B97" s="1" t="s">
        <v>275</v>
      </c>
      <c r="C97" s="1">
        <v>5</v>
      </c>
      <c r="D97" s="1">
        <v>285</v>
      </c>
      <c r="E97" s="1" t="s">
        <v>64</v>
      </c>
      <c r="F97" s="1">
        <v>562</v>
      </c>
      <c r="G97" s="1" t="s">
        <v>65</v>
      </c>
      <c r="H97" s="2">
        <v>61.49</v>
      </c>
      <c r="I97" s="2">
        <v>307.45</v>
      </c>
      <c r="J97" s="10">
        <f t="shared" si="1"/>
        <v>614.9</v>
      </c>
      <c r="K97" s="11">
        <f t="shared" si="2"/>
        <v>2</v>
      </c>
      <c r="L97" s="1">
        <v>1.7</v>
      </c>
      <c r="M97" s="1">
        <v>3.2</v>
      </c>
      <c r="N97" s="16">
        <f t="shared" ref="N97:N98" si="25">MAX(0,(TRUNC((L97*0.8)-M97)))</f>
        <v>0</v>
      </c>
      <c r="O97" s="1"/>
      <c r="P97" s="1">
        <v>6.4</v>
      </c>
      <c r="Q97" s="1">
        <v>1.4</v>
      </c>
      <c r="R97" s="5">
        <v>0</v>
      </c>
      <c r="S97" s="1">
        <v>1.8</v>
      </c>
      <c r="T97" s="1">
        <v>0.2</v>
      </c>
      <c r="U97" s="5">
        <v>2</v>
      </c>
      <c r="V97" s="1">
        <v>0</v>
      </c>
      <c r="W97" s="15">
        <v>3043.76</v>
      </c>
      <c r="X97" s="2"/>
      <c r="Y97" s="2">
        <v>1475.76</v>
      </c>
      <c r="Z97" s="1">
        <v>0</v>
      </c>
      <c r="AA97" s="1">
        <v>9</v>
      </c>
      <c r="AB97" s="1">
        <v>2</v>
      </c>
      <c r="AC97" s="1">
        <v>4</v>
      </c>
      <c r="AD97" s="1">
        <v>16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24</v>
      </c>
      <c r="AU97" s="1">
        <v>5</v>
      </c>
      <c r="AV97" s="1">
        <v>5</v>
      </c>
      <c r="AW97" s="1">
        <v>1</v>
      </c>
      <c r="AX97" s="1">
        <v>7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4</v>
      </c>
      <c r="BE97" s="1">
        <v>0</v>
      </c>
      <c r="BF97" s="1">
        <v>4</v>
      </c>
      <c r="BG97" s="1">
        <v>2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</row>
    <row r="98" spans="1:65">
      <c r="A98" s="1">
        <v>70132</v>
      </c>
      <c r="B98" s="1" t="s">
        <v>223</v>
      </c>
      <c r="C98" s="1">
        <v>18</v>
      </c>
      <c r="D98" s="1">
        <v>285</v>
      </c>
      <c r="E98" s="1" t="s">
        <v>64</v>
      </c>
      <c r="F98" s="1">
        <v>558</v>
      </c>
      <c r="G98" s="1" t="s">
        <v>67</v>
      </c>
      <c r="H98" s="2">
        <v>54.67</v>
      </c>
      <c r="I98" s="2">
        <v>984.06</v>
      </c>
      <c r="J98" s="10">
        <f t="shared" si="1"/>
        <v>1968.12</v>
      </c>
      <c r="K98" s="11">
        <f t="shared" si="2"/>
        <v>2</v>
      </c>
      <c r="L98" s="1">
        <v>1.39</v>
      </c>
      <c r="M98" s="1">
        <v>2</v>
      </c>
      <c r="N98" s="16">
        <f t="shared" si="25"/>
        <v>0</v>
      </c>
      <c r="O98" s="1"/>
      <c r="P98" s="1">
        <v>0.81</v>
      </c>
      <c r="Q98" s="1">
        <v>3.56</v>
      </c>
      <c r="R98" s="5">
        <v>0</v>
      </c>
      <c r="S98" s="1">
        <v>0.06</v>
      </c>
      <c r="T98" s="1">
        <v>0</v>
      </c>
      <c r="U98" s="5">
        <v>2</v>
      </c>
      <c r="V98" s="1">
        <v>0</v>
      </c>
      <c r="W98" s="15">
        <v>2214.14</v>
      </c>
      <c r="X98" s="2"/>
      <c r="Y98" s="2">
        <v>5467</v>
      </c>
      <c r="Z98" s="1">
        <v>0</v>
      </c>
      <c r="AA98" s="1">
        <v>0</v>
      </c>
      <c r="AB98" s="1">
        <v>18</v>
      </c>
      <c r="AC98" s="1">
        <v>14</v>
      </c>
      <c r="AD98" s="1">
        <v>36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8</v>
      </c>
      <c r="AU98" s="1">
        <v>4</v>
      </c>
      <c r="AV98" s="1">
        <v>2</v>
      </c>
      <c r="AW98" s="1">
        <v>5</v>
      </c>
      <c r="AX98" s="1">
        <v>64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</row>
    <row r="99" spans="1:65">
      <c r="A99" s="1">
        <v>70043</v>
      </c>
      <c r="B99" s="1" t="s">
        <v>117</v>
      </c>
      <c r="C99" s="1">
        <v>1</v>
      </c>
      <c r="D99" s="1">
        <v>285</v>
      </c>
      <c r="E99" s="1" t="s">
        <v>64</v>
      </c>
      <c r="F99" s="1">
        <v>387</v>
      </c>
      <c r="G99" s="1" t="s">
        <v>94</v>
      </c>
      <c r="H99" s="2">
        <v>652.46</v>
      </c>
      <c r="I99" s="2">
        <v>652.46</v>
      </c>
      <c r="J99" s="10">
        <f t="shared" si="1"/>
        <v>0</v>
      </c>
      <c r="K99" s="11">
        <f t="shared" si="2"/>
        <v>0</v>
      </c>
      <c r="L99" s="1">
        <v>28.5</v>
      </c>
      <c r="M99" s="1">
        <v>21</v>
      </c>
      <c r="N99" s="5">
        <v>0</v>
      </c>
      <c r="O99" s="1"/>
      <c r="P99" s="1">
        <v>97.5</v>
      </c>
      <c r="Q99" s="1">
        <v>129</v>
      </c>
      <c r="R99" s="5">
        <v>0</v>
      </c>
      <c r="S99" s="1">
        <v>72.5</v>
      </c>
      <c r="T99" s="1">
        <v>62</v>
      </c>
      <c r="U99" s="16">
        <f t="shared" ref="U99:U113" si="26">MAX(0,(TRUNC((S99*0.8)-T99)))</f>
        <v>0</v>
      </c>
      <c r="V99" s="1">
        <v>0</v>
      </c>
      <c r="W99" s="12">
        <v>129513.31</v>
      </c>
      <c r="X99" s="2"/>
      <c r="Y99" s="2">
        <v>112223.12</v>
      </c>
      <c r="Z99" s="1">
        <v>8</v>
      </c>
      <c r="AA99" s="1">
        <v>10</v>
      </c>
      <c r="AB99" s="1">
        <v>9</v>
      </c>
      <c r="AC99" s="1">
        <v>13</v>
      </c>
      <c r="AD99" s="1">
        <v>21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12</v>
      </c>
      <c r="AU99" s="1">
        <v>26</v>
      </c>
      <c r="AV99" s="1">
        <v>59</v>
      </c>
      <c r="AW99" s="1">
        <v>27</v>
      </c>
      <c r="AX99" s="1">
        <v>129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28</v>
      </c>
      <c r="BE99" s="1">
        <v>29</v>
      </c>
      <c r="BF99" s="1">
        <v>19</v>
      </c>
      <c r="BG99" s="1">
        <v>22</v>
      </c>
      <c r="BH99" s="1">
        <v>22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</row>
    <row r="100" spans="1:65">
      <c r="A100" s="1">
        <v>70002</v>
      </c>
      <c r="B100" s="1" t="s">
        <v>113</v>
      </c>
      <c r="C100" s="1">
        <v>48</v>
      </c>
      <c r="D100" s="1">
        <v>285</v>
      </c>
      <c r="E100" s="1" t="s">
        <v>64</v>
      </c>
      <c r="F100" s="1">
        <v>557</v>
      </c>
      <c r="G100" s="1" t="s">
        <v>69</v>
      </c>
      <c r="H100" s="2">
        <v>28.86</v>
      </c>
      <c r="I100" s="2">
        <v>1385.28</v>
      </c>
      <c r="J100" s="10">
        <f t="shared" si="1"/>
        <v>0</v>
      </c>
      <c r="K100" s="11">
        <f t="shared" si="2"/>
        <v>0</v>
      </c>
      <c r="L100" s="1">
        <v>28.21</v>
      </c>
      <c r="M100" s="1">
        <v>21.77</v>
      </c>
      <c r="N100" s="16">
        <f t="shared" ref="N100:N104" si="27">MAX(0,(TRUNC((L100*0.8)-M100)))</f>
        <v>0</v>
      </c>
      <c r="O100" s="1"/>
      <c r="P100" s="1">
        <v>26.34</v>
      </c>
      <c r="Q100" s="1">
        <v>18.46</v>
      </c>
      <c r="R100" s="5">
        <v>0</v>
      </c>
      <c r="S100" s="1">
        <v>23.25</v>
      </c>
      <c r="T100" s="1">
        <v>23.4</v>
      </c>
      <c r="U100" s="16">
        <f t="shared" si="26"/>
        <v>0</v>
      </c>
      <c r="V100" s="1">
        <v>0</v>
      </c>
      <c r="W100" s="12">
        <v>107777.67</v>
      </c>
      <c r="X100" s="2"/>
      <c r="Y100" s="2">
        <v>88138.44</v>
      </c>
      <c r="Z100" s="1">
        <v>366</v>
      </c>
      <c r="AA100" s="1">
        <v>603</v>
      </c>
      <c r="AB100" s="1">
        <v>346</v>
      </c>
      <c r="AC100" s="1">
        <v>681</v>
      </c>
      <c r="AD100" s="1">
        <v>1045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294</v>
      </c>
      <c r="AU100" s="1">
        <v>575</v>
      </c>
      <c r="AV100" s="1">
        <v>396</v>
      </c>
      <c r="AW100" s="1">
        <v>574</v>
      </c>
      <c r="AX100" s="1">
        <v>886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262</v>
      </c>
      <c r="BE100" s="1">
        <v>212</v>
      </c>
      <c r="BF100" s="1">
        <v>419</v>
      </c>
      <c r="BG100" s="1">
        <v>658</v>
      </c>
      <c r="BH100" s="1">
        <v>1123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</row>
    <row r="101" spans="1:65">
      <c r="A101" s="1">
        <v>70006</v>
      </c>
      <c r="B101" s="1" t="s">
        <v>88</v>
      </c>
      <c r="C101" s="1">
        <v>1</v>
      </c>
      <c r="D101" s="1">
        <v>285</v>
      </c>
      <c r="E101" s="1" t="s">
        <v>64</v>
      </c>
      <c r="F101" s="1">
        <v>570</v>
      </c>
      <c r="G101" s="1" t="s">
        <v>72</v>
      </c>
      <c r="H101" s="2">
        <v>850</v>
      </c>
      <c r="I101" s="2">
        <v>850</v>
      </c>
      <c r="J101" s="10">
        <f t="shared" si="1"/>
        <v>0</v>
      </c>
      <c r="K101" s="11">
        <f t="shared" si="2"/>
        <v>0</v>
      </c>
      <c r="L101" s="1">
        <v>12.5</v>
      </c>
      <c r="M101" s="1">
        <v>14</v>
      </c>
      <c r="N101" s="16">
        <f t="shared" si="27"/>
        <v>0</v>
      </c>
      <c r="O101" s="1"/>
      <c r="P101" s="1">
        <v>12</v>
      </c>
      <c r="Q101" s="1">
        <v>18</v>
      </c>
      <c r="R101" s="5">
        <v>0</v>
      </c>
      <c r="S101" s="1">
        <v>99.5</v>
      </c>
      <c r="T101" s="1">
        <v>219</v>
      </c>
      <c r="U101" s="16">
        <f t="shared" si="26"/>
        <v>0</v>
      </c>
      <c r="V101" s="1">
        <v>0</v>
      </c>
      <c r="W101" s="12">
        <v>105400</v>
      </c>
      <c r="X101" s="2"/>
      <c r="Y101" s="2">
        <v>213350</v>
      </c>
      <c r="Z101" s="1">
        <v>8</v>
      </c>
      <c r="AA101" s="1">
        <v>6</v>
      </c>
      <c r="AB101" s="1">
        <v>0</v>
      </c>
      <c r="AC101" s="1">
        <v>3</v>
      </c>
      <c r="AD101" s="1">
        <v>14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2</v>
      </c>
      <c r="AU101" s="1">
        <v>9</v>
      </c>
      <c r="AV101" s="1">
        <v>3</v>
      </c>
      <c r="AW101" s="1">
        <v>5</v>
      </c>
      <c r="AX101" s="1">
        <v>18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39</v>
      </c>
      <c r="BE101" s="1">
        <v>125</v>
      </c>
      <c r="BF101" s="1">
        <v>-6</v>
      </c>
      <c r="BG101" s="1">
        <v>8</v>
      </c>
      <c r="BH101" s="1">
        <v>219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</row>
    <row r="102" spans="1:65">
      <c r="A102" s="1">
        <v>70500</v>
      </c>
      <c r="B102" s="1" t="s">
        <v>105</v>
      </c>
      <c r="C102" s="1">
        <v>10</v>
      </c>
      <c r="D102" s="1">
        <v>285</v>
      </c>
      <c r="E102" s="1" t="s">
        <v>64</v>
      </c>
      <c r="F102" s="1">
        <v>285</v>
      </c>
      <c r="G102" s="1" t="s">
        <v>64</v>
      </c>
      <c r="H102" s="2">
        <v>125.14</v>
      </c>
      <c r="I102" s="2">
        <v>1251.4000000000001</v>
      </c>
      <c r="J102" s="10">
        <f t="shared" si="1"/>
        <v>0</v>
      </c>
      <c r="K102" s="11">
        <f t="shared" si="2"/>
        <v>0</v>
      </c>
      <c r="L102" s="1">
        <v>20.95</v>
      </c>
      <c r="M102" s="1">
        <v>16.8</v>
      </c>
      <c r="N102" s="16">
        <f t="shared" si="27"/>
        <v>0</v>
      </c>
      <c r="O102" s="1"/>
      <c r="P102" s="1">
        <v>29.35</v>
      </c>
      <c r="Q102" s="1">
        <v>27.8</v>
      </c>
      <c r="R102" s="5">
        <v>0</v>
      </c>
      <c r="S102" s="1">
        <v>20.45</v>
      </c>
      <c r="T102" s="1">
        <v>22.5</v>
      </c>
      <c r="U102" s="16">
        <f t="shared" si="26"/>
        <v>0</v>
      </c>
      <c r="V102" s="1">
        <v>0</v>
      </c>
      <c r="W102" s="12">
        <v>88536.55</v>
      </c>
      <c r="X102" s="2"/>
      <c r="Y102" s="2">
        <v>83968.94</v>
      </c>
      <c r="Z102" s="1">
        <v>97</v>
      </c>
      <c r="AA102" s="1">
        <v>82</v>
      </c>
      <c r="AB102" s="1">
        <v>44</v>
      </c>
      <c r="AC102" s="1">
        <v>55</v>
      </c>
      <c r="AD102" s="1">
        <v>168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93</v>
      </c>
      <c r="AU102" s="1">
        <v>110</v>
      </c>
      <c r="AV102" s="1">
        <v>79</v>
      </c>
      <c r="AW102" s="1">
        <v>133</v>
      </c>
      <c r="AX102" s="1">
        <v>278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84</v>
      </c>
      <c r="BE102" s="1">
        <v>70</v>
      </c>
      <c r="BF102" s="1">
        <v>66</v>
      </c>
      <c r="BG102" s="1">
        <v>39</v>
      </c>
      <c r="BH102" s="1">
        <v>225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</row>
    <row r="103" spans="1:65">
      <c r="A103" s="1">
        <v>70039</v>
      </c>
      <c r="B103" s="1" t="s">
        <v>78</v>
      </c>
      <c r="C103" s="1">
        <v>18</v>
      </c>
      <c r="D103" s="1">
        <v>285</v>
      </c>
      <c r="E103" s="1" t="s">
        <v>64</v>
      </c>
      <c r="F103" s="1">
        <v>558</v>
      </c>
      <c r="G103" s="1" t="s">
        <v>67</v>
      </c>
      <c r="H103" s="2">
        <v>42.88</v>
      </c>
      <c r="I103" s="2">
        <v>771.84</v>
      </c>
      <c r="J103" s="10">
        <f t="shared" si="1"/>
        <v>0</v>
      </c>
      <c r="K103" s="11">
        <f t="shared" si="2"/>
        <v>0</v>
      </c>
      <c r="L103" s="1">
        <v>29.81</v>
      </c>
      <c r="M103" s="1">
        <v>55.5</v>
      </c>
      <c r="N103" s="16">
        <f t="shared" si="27"/>
        <v>0</v>
      </c>
      <c r="O103" s="1"/>
      <c r="P103" s="1">
        <v>38.75</v>
      </c>
      <c r="Q103" s="1">
        <v>48</v>
      </c>
      <c r="R103" s="5">
        <v>0</v>
      </c>
      <c r="S103" s="1">
        <v>15.67</v>
      </c>
      <c r="T103" s="1">
        <v>31</v>
      </c>
      <c r="U103" s="16">
        <f t="shared" si="26"/>
        <v>0</v>
      </c>
      <c r="V103" s="1">
        <v>0</v>
      </c>
      <c r="W103" s="12">
        <v>65006.080000000002</v>
      </c>
      <c r="X103" s="2"/>
      <c r="Y103" s="2">
        <v>103812.48</v>
      </c>
      <c r="Z103" s="1">
        <v>134</v>
      </c>
      <c r="AA103" s="1">
        <v>191</v>
      </c>
      <c r="AB103" s="1">
        <v>200</v>
      </c>
      <c r="AC103" s="1">
        <v>214</v>
      </c>
      <c r="AD103" s="1">
        <v>999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145</v>
      </c>
      <c r="AU103" s="1">
        <v>224</v>
      </c>
      <c r="AV103" s="1">
        <v>342</v>
      </c>
      <c r="AW103" s="1">
        <v>197</v>
      </c>
      <c r="AX103" s="1">
        <v>864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133</v>
      </c>
      <c r="BE103" s="1">
        <v>262</v>
      </c>
      <c r="BF103" s="1">
        <v>-71</v>
      </c>
      <c r="BG103" s="1">
        <v>178</v>
      </c>
      <c r="BH103" s="1">
        <v>558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</row>
    <row r="104" spans="1:65">
      <c r="A104" s="1">
        <v>70003</v>
      </c>
      <c r="B104" s="1" t="s">
        <v>82</v>
      </c>
      <c r="C104" s="1">
        <v>25</v>
      </c>
      <c r="D104" s="1">
        <v>285</v>
      </c>
      <c r="E104" s="1" t="s">
        <v>64</v>
      </c>
      <c r="F104" s="1">
        <v>557</v>
      </c>
      <c r="G104" s="1" t="s">
        <v>69</v>
      </c>
      <c r="H104" s="2">
        <v>64.78</v>
      </c>
      <c r="I104" s="2">
        <v>1619.5</v>
      </c>
      <c r="J104" s="10">
        <f t="shared" si="1"/>
        <v>0</v>
      </c>
      <c r="K104" s="11">
        <f t="shared" si="2"/>
        <v>0</v>
      </c>
      <c r="L104" s="1">
        <v>13.94</v>
      </c>
      <c r="M104" s="1">
        <v>28.96</v>
      </c>
      <c r="N104" s="16">
        <f t="shared" si="27"/>
        <v>0</v>
      </c>
      <c r="O104" s="1"/>
      <c r="P104" s="1">
        <v>17.559999999999999</v>
      </c>
      <c r="Q104" s="1">
        <v>12.96</v>
      </c>
      <c r="R104" s="5">
        <v>0</v>
      </c>
      <c r="S104" s="1">
        <v>7.48</v>
      </c>
      <c r="T104" s="1">
        <v>41.68</v>
      </c>
      <c r="U104" s="16">
        <f t="shared" si="26"/>
        <v>0</v>
      </c>
      <c r="V104" s="1">
        <v>0</v>
      </c>
      <c r="W104" s="12">
        <v>63128.11</v>
      </c>
      <c r="X104" s="2"/>
      <c r="Y104" s="2">
        <v>135390.20000000001</v>
      </c>
      <c r="Z104" s="1">
        <v>159</v>
      </c>
      <c r="AA104" s="1">
        <v>135</v>
      </c>
      <c r="AB104" s="1">
        <v>81</v>
      </c>
      <c r="AC104" s="1">
        <v>82</v>
      </c>
      <c r="AD104" s="1">
        <v>724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130</v>
      </c>
      <c r="AU104" s="1">
        <v>157</v>
      </c>
      <c r="AV104" s="1">
        <v>156</v>
      </c>
      <c r="AW104" s="1">
        <v>149</v>
      </c>
      <c r="AX104" s="1">
        <v>324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70</v>
      </c>
      <c r="BE104" s="1">
        <v>35</v>
      </c>
      <c r="BF104" s="1">
        <v>36</v>
      </c>
      <c r="BG104" s="1">
        <v>127</v>
      </c>
      <c r="BH104" s="1">
        <v>1042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</row>
    <row r="105" spans="1:65">
      <c r="A105" s="1">
        <v>70192</v>
      </c>
      <c r="B105" s="1" t="s">
        <v>173</v>
      </c>
      <c r="C105" s="1">
        <v>16</v>
      </c>
      <c r="D105" s="1">
        <v>285</v>
      </c>
      <c r="E105" s="1" t="s">
        <v>64</v>
      </c>
      <c r="F105" s="1">
        <v>588</v>
      </c>
      <c r="G105" s="1" t="s">
        <v>146</v>
      </c>
      <c r="H105" s="2">
        <v>113.9</v>
      </c>
      <c r="I105" s="2">
        <v>1822.4</v>
      </c>
      <c r="J105" s="10">
        <f t="shared" si="1"/>
        <v>0</v>
      </c>
      <c r="K105" s="11">
        <f t="shared" si="2"/>
        <v>0</v>
      </c>
      <c r="L105" s="1">
        <v>7.03</v>
      </c>
      <c r="M105" s="1">
        <v>4.12</v>
      </c>
      <c r="N105" s="5">
        <v>0</v>
      </c>
      <c r="O105" s="1"/>
      <c r="P105" s="1">
        <v>21.97</v>
      </c>
      <c r="Q105" s="1">
        <v>15.69</v>
      </c>
      <c r="R105" s="5">
        <v>0</v>
      </c>
      <c r="S105" s="1">
        <v>4.72</v>
      </c>
      <c r="T105" s="1">
        <v>5.69</v>
      </c>
      <c r="U105" s="16">
        <f t="shared" si="26"/>
        <v>0</v>
      </c>
      <c r="V105" s="1">
        <v>0</v>
      </c>
      <c r="W105" s="12">
        <v>61449.05</v>
      </c>
      <c r="X105" s="2"/>
      <c r="Y105" s="2">
        <v>46471.199999999997</v>
      </c>
      <c r="Z105" s="1">
        <v>27</v>
      </c>
      <c r="AA105" s="1">
        <v>23</v>
      </c>
      <c r="AB105" s="1">
        <v>60</v>
      </c>
      <c r="AC105" s="1">
        <v>28</v>
      </c>
      <c r="AD105" s="1">
        <v>66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93</v>
      </c>
      <c r="AU105" s="1">
        <v>90</v>
      </c>
      <c r="AV105" s="1">
        <v>137</v>
      </c>
      <c r="AW105" s="1">
        <v>153</v>
      </c>
      <c r="AX105" s="1">
        <v>251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30</v>
      </c>
      <c r="BE105" s="1">
        <v>20</v>
      </c>
      <c r="BF105" s="1">
        <v>27</v>
      </c>
      <c r="BG105" s="1">
        <v>17</v>
      </c>
      <c r="BH105" s="1">
        <v>91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</row>
    <row r="106" spans="1:65">
      <c r="A106" s="1">
        <v>70048</v>
      </c>
      <c r="B106" s="1" t="s">
        <v>133</v>
      </c>
      <c r="C106" s="1">
        <v>20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88.09</v>
      </c>
      <c r="I106" s="2">
        <v>1761.8</v>
      </c>
      <c r="J106" s="10">
        <f t="shared" si="1"/>
        <v>0</v>
      </c>
      <c r="K106" s="11">
        <f t="shared" si="2"/>
        <v>0</v>
      </c>
      <c r="L106" s="1">
        <v>6.2</v>
      </c>
      <c r="M106" s="1">
        <v>10.35</v>
      </c>
      <c r="N106" s="16">
        <f t="shared" ref="N106:N113" si="28">MAX(0,(TRUNC((L106*0.8)-M106)))</f>
        <v>0</v>
      </c>
      <c r="O106" s="1"/>
      <c r="P106" s="1">
        <v>12.6</v>
      </c>
      <c r="Q106" s="1">
        <v>11.9</v>
      </c>
      <c r="R106" s="5">
        <v>0</v>
      </c>
      <c r="S106" s="1">
        <v>10.42</v>
      </c>
      <c r="T106" s="1">
        <v>12.85</v>
      </c>
      <c r="U106" s="16">
        <f t="shared" si="26"/>
        <v>0</v>
      </c>
      <c r="V106" s="1">
        <v>0</v>
      </c>
      <c r="W106" s="12">
        <v>51488.61</v>
      </c>
      <c r="X106" s="2"/>
      <c r="Y106" s="2">
        <v>61839.18</v>
      </c>
      <c r="Z106" s="1">
        <v>5</v>
      </c>
      <c r="AA106" s="1">
        <v>104</v>
      </c>
      <c r="AB106" s="1">
        <v>32</v>
      </c>
      <c r="AC106" s="1">
        <v>70</v>
      </c>
      <c r="AD106" s="1">
        <v>207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55</v>
      </c>
      <c r="AU106" s="1">
        <v>39</v>
      </c>
      <c r="AV106" s="1">
        <v>111</v>
      </c>
      <c r="AW106" s="1">
        <v>133</v>
      </c>
      <c r="AX106" s="1">
        <v>238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38</v>
      </c>
      <c r="BE106" s="1">
        <v>40</v>
      </c>
      <c r="BF106" s="1">
        <v>89</v>
      </c>
      <c r="BG106" s="1">
        <v>123</v>
      </c>
      <c r="BH106" s="1">
        <v>257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</row>
    <row r="107" spans="1:65">
      <c r="A107" s="1">
        <v>70067</v>
      </c>
      <c r="B107" s="1" t="s">
        <v>136</v>
      </c>
      <c r="C107" s="1">
        <v>16</v>
      </c>
      <c r="D107" s="1">
        <v>285</v>
      </c>
      <c r="E107" s="1" t="s">
        <v>64</v>
      </c>
      <c r="F107" s="1">
        <v>387</v>
      </c>
      <c r="G107" s="1" t="s">
        <v>94</v>
      </c>
      <c r="H107" s="2">
        <v>50.88</v>
      </c>
      <c r="I107" s="2">
        <v>814.08</v>
      </c>
      <c r="J107" s="10">
        <f t="shared" si="1"/>
        <v>0</v>
      </c>
      <c r="K107" s="11">
        <f t="shared" si="2"/>
        <v>0</v>
      </c>
      <c r="L107" s="1">
        <v>8.3800000000000008</v>
      </c>
      <c r="M107" s="1">
        <v>7.88</v>
      </c>
      <c r="N107" s="16">
        <f t="shared" si="28"/>
        <v>0</v>
      </c>
      <c r="O107" s="1"/>
      <c r="P107" s="1">
        <v>26.75</v>
      </c>
      <c r="Q107" s="1">
        <v>19.38</v>
      </c>
      <c r="R107" s="5">
        <v>0</v>
      </c>
      <c r="S107" s="1">
        <v>25.53</v>
      </c>
      <c r="T107" s="1">
        <v>50.19</v>
      </c>
      <c r="U107" s="16">
        <f t="shared" si="26"/>
        <v>0</v>
      </c>
      <c r="V107" s="1">
        <v>0</v>
      </c>
      <c r="W107" s="12">
        <v>49379.040000000001</v>
      </c>
      <c r="X107" s="2"/>
      <c r="Y107" s="2">
        <v>63040.32</v>
      </c>
      <c r="Z107" s="1">
        <v>24</v>
      </c>
      <c r="AA107" s="1">
        <v>62</v>
      </c>
      <c r="AB107" s="1">
        <v>46</v>
      </c>
      <c r="AC107" s="1">
        <v>66</v>
      </c>
      <c r="AD107" s="1">
        <v>126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106</v>
      </c>
      <c r="AU107" s="1">
        <v>153</v>
      </c>
      <c r="AV107" s="1">
        <v>120</v>
      </c>
      <c r="AW107" s="1">
        <v>251</v>
      </c>
      <c r="AX107" s="1">
        <v>310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130</v>
      </c>
      <c r="BE107" s="1">
        <v>216</v>
      </c>
      <c r="BF107" s="1">
        <v>47</v>
      </c>
      <c r="BG107" s="1">
        <v>247</v>
      </c>
      <c r="BH107" s="1">
        <v>803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</row>
    <row r="108" spans="1:65">
      <c r="A108" s="1">
        <v>70046</v>
      </c>
      <c r="B108" s="1" t="s">
        <v>194</v>
      </c>
      <c r="C108" s="1">
        <v>24</v>
      </c>
      <c r="D108" s="1">
        <v>285</v>
      </c>
      <c r="E108" s="1" t="s">
        <v>64</v>
      </c>
      <c r="F108" s="1">
        <v>558</v>
      </c>
      <c r="G108" s="1" t="s">
        <v>67</v>
      </c>
      <c r="H108" s="2">
        <v>40.9</v>
      </c>
      <c r="I108" s="2">
        <v>981.6</v>
      </c>
      <c r="J108" s="10">
        <f t="shared" si="1"/>
        <v>0</v>
      </c>
      <c r="K108" s="11">
        <f t="shared" si="2"/>
        <v>0</v>
      </c>
      <c r="L108" s="1">
        <v>15.77</v>
      </c>
      <c r="M108" s="1">
        <v>14.5</v>
      </c>
      <c r="N108" s="16">
        <f t="shared" si="28"/>
        <v>0</v>
      </c>
      <c r="O108" s="1"/>
      <c r="P108" s="1">
        <v>15.25</v>
      </c>
      <c r="Q108" s="1">
        <v>12.04</v>
      </c>
      <c r="R108" s="5">
        <v>0</v>
      </c>
      <c r="S108" s="1">
        <v>9.9</v>
      </c>
      <c r="T108" s="1">
        <v>14.38</v>
      </c>
      <c r="U108" s="16">
        <f t="shared" si="26"/>
        <v>0</v>
      </c>
      <c r="V108" s="1">
        <v>0</v>
      </c>
      <c r="W108" s="12">
        <v>40163.800000000003</v>
      </c>
      <c r="X108" s="2"/>
      <c r="Y108" s="2">
        <v>40163.800000000003</v>
      </c>
      <c r="Z108" s="1">
        <v>129</v>
      </c>
      <c r="AA108" s="1">
        <v>64</v>
      </c>
      <c r="AB108" s="1">
        <v>135</v>
      </c>
      <c r="AC108" s="1">
        <v>165</v>
      </c>
      <c r="AD108" s="1">
        <v>348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120</v>
      </c>
      <c r="AU108" s="1">
        <v>52</v>
      </c>
      <c r="AV108" s="1">
        <v>133</v>
      </c>
      <c r="AW108" s="1">
        <v>174</v>
      </c>
      <c r="AX108" s="1">
        <v>289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66</v>
      </c>
      <c r="BE108" s="1">
        <v>75</v>
      </c>
      <c r="BF108" s="1">
        <v>92</v>
      </c>
      <c r="BG108" s="1">
        <v>84</v>
      </c>
      <c r="BH108" s="1">
        <v>345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</row>
    <row r="109" spans="1:65">
      <c r="A109" s="1">
        <v>70104</v>
      </c>
      <c r="B109" s="1" t="s">
        <v>71</v>
      </c>
      <c r="C109" s="1">
        <v>6</v>
      </c>
      <c r="D109" s="1">
        <v>285</v>
      </c>
      <c r="E109" s="1" t="s">
        <v>64</v>
      </c>
      <c r="F109" s="1">
        <v>570</v>
      </c>
      <c r="G109" s="1" t="s">
        <v>72</v>
      </c>
      <c r="H109" s="2">
        <v>198.91</v>
      </c>
      <c r="I109" s="2">
        <v>1193.46</v>
      </c>
      <c r="J109" s="10">
        <f t="shared" si="1"/>
        <v>0</v>
      </c>
      <c r="K109" s="11">
        <f t="shared" si="2"/>
        <v>0</v>
      </c>
      <c r="L109" s="1">
        <v>13.5</v>
      </c>
      <c r="M109" s="1">
        <v>20.83</v>
      </c>
      <c r="N109" s="16">
        <f t="shared" si="28"/>
        <v>0</v>
      </c>
      <c r="O109" s="1"/>
      <c r="P109" s="1">
        <v>11.25</v>
      </c>
      <c r="Q109" s="1">
        <v>19.670000000000002</v>
      </c>
      <c r="R109" s="5">
        <v>0</v>
      </c>
      <c r="S109" s="1">
        <v>4.33</v>
      </c>
      <c r="T109" s="1">
        <v>9.83</v>
      </c>
      <c r="U109" s="16">
        <f t="shared" si="26"/>
        <v>0</v>
      </c>
      <c r="V109" s="1">
        <v>0</v>
      </c>
      <c r="W109" s="12">
        <v>34709.800000000003</v>
      </c>
      <c r="X109" s="2"/>
      <c r="Y109" s="2">
        <v>60070.82</v>
      </c>
      <c r="Z109" s="1">
        <v>19</v>
      </c>
      <c r="AA109" s="1">
        <v>47</v>
      </c>
      <c r="AB109" s="1">
        <v>27</v>
      </c>
      <c r="AC109" s="1">
        <v>23</v>
      </c>
      <c r="AD109" s="1">
        <v>125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10</v>
      </c>
      <c r="AU109" s="1">
        <v>38</v>
      </c>
      <c r="AV109" s="1">
        <v>28</v>
      </c>
      <c r="AW109" s="1">
        <v>21</v>
      </c>
      <c r="AX109" s="1">
        <v>118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35</v>
      </c>
      <c r="BE109" s="1">
        <v>19</v>
      </c>
      <c r="BF109" s="1">
        <v>-35</v>
      </c>
      <c r="BG109" s="1">
        <v>33</v>
      </c>
      <c r="BH109" s="1">
        <v>59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</row>
    <row r="110" spans="1:65">
      <c r="A110" s="1">
        <v>70140</v>
      </c>
      <c r="B110" s="1" t="s">
        <v>206</v>
      </c>
      <c r="C110" s="1">
        <v>1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1168.8399999999999</v>
      </c>
      <c r="I110" s="2">
        <v>1168.8399999999999</v>
      </c>
      <c r="J110" s="10">
        <f t="shared" si="1"/>
        <v>0</v>
      </c>
      <c r="K110" s="11">
        <f t="shared" si="2"/>
        <v>0</v>
      </c>
      <c r="L110" s="1">
        <v>5.5</v>
      </c>
      <c r="M110" s="1">
        <v>34</v>
      </c>
      <c r="N110" s="16">
        <f t="shared" si="28"/>
        <v>0</v>
      </c>
      <c r="O110" s="1"/>
      <c r="P110" s="1">
        <v>8</v>
      </c>
      <c r="Q110" s="1">
        <v>9</v>
      </c>
      <c r="R110" s="5">
        <v>0</v>
      </c>
      <c r="S110" s="1">
        <v>16</v>
      </c>
      <c r="T110" s="1">
        <v>19</v>
      </c>
      <c r="U110" s="16">
        <f t="shared" si="26"/>
        <v>0</v>
      </c>
      <c r="V110" s="1">
        <v>0</v>
      </c>
      <c r="W110" s="12">
        <v>34480.78</v>
      </c>
      <c r="X110" s="2"/>
      <c r="Y110" s="2">
        <v>72468.08</v>
      </c>
      <c r="Z110" s="1">
        <v>2</v>
      </c>
      <c r="AA110" s="1">
        <v>1</v>
      </c>
      <c r="AB110" s="1">
        <v>1</v>
      </c>
      <c r="AC110" s="1">
        <v>4</v>
      </c>
      <c r="AD110" s="1">
        <v>34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2</v>
      </c>
      <c r="AV110" s="1">
        <v>7</v>
      </c>
      <c r="AW110" s="1">
        <v>0</v>
      </c>
      <c r="AX110" s="1">
        <v>9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4</v>
      </c>
      <c r="BE110" s="1">
        <v>5</v>
      </c>
      <c r="BF110" s="1">
        <v>8</v>
      </c>
      <c r="BG110" s="1">
        <v>3</v>
      </c>
      <c r="BH110" s="1">
        <v>19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</row>
    <row r="111" spans="1:65">
      <c r="A111" s="1">
        <v>70024</v>
      </c>
      <c r="B111" s="1" t="s">
        <v>196</v>
      </c>
      <c r="C111" s="1">
        <v>20</v>
      </c>
      <c r="D111" s="1">
        <v>285</v>
      </c>
      <c r="E111" s="1" t="s">
        <v>64</v>
      </c>
      <c r="F111" s="1">
        <v>558</v>
      </c>
      <c r="G111" s="1" t="s">
        <v>67</v>
      </c>
      <c r="H111" s="2">
        <v>77.58</v>
      </c>
      <c r="I111" s="2">
        <v>1551.6</v>
      </c>
      <c r="J111" s="10">
        <f t="shared" si="1"/>
        <v>0</v>
      </c>
      <c r="K111" s="11">
        <f t="shared" si="2"/>
        <v>0</v>
      </c>
      <c r="L111" s="1">
        <v>8.2799999999999994</v>
      </c>
      <c r="M111" s="1">
        <v>11.6</v>
      </c>
      <c r="N111" s="16">
        <f t="shared" si="28"/>
        <v>0</v>
      </c>
      <c r="O111" s="1"/>
      <c r="P111" s="1">
        <v>6.28</v>
      </c>
      <c r="Q111" s="1">
        <v>4</v>
      </c>
      <c r="R111" s="5">
        <v>0</v>
      </c>
      <c r="S111" s="1">
        <v>7.4</v>
      </c>
      <c r="T111" s="1">
        <v>6.45</v>
      </c>
      <c r="U111" s="16">
        <f t="shared" si="26"/>
        <v>0</v>
      </c>
      <c r="V111" s="1">
        <v>0</v>
      </c>
      <c r="W111" s="12">
        <v>34057.620000000003</v>
      </c>
      <c r="X111" s="2"/>
      <c r="Y111" s="2">
        <v>34212.78</v>
      </c>
      <c r="Z111" s="1">
        <v>48</v>
      </c>
      <c r="AA111" s="1">
        <v>17</v>
      </c>
      <c r="AB111" s="1">
        <v>64</v>
      </c>
      <c r="AC111" s="1">
        <v>90</v>
      </c>
      <c r="AD111" s="1">
        <v>232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43</v>
      </c>
      <c r="AU111" s="1">
        <v>18</v>
      </c>
      <c r="AV111" s="1">
        <v>61</v>
      </c>
      <c r="AW111" s="1">
        <v>25</v>
      </c>
      <c r="AX111" s="1">
        <v>80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60</v>
      </c>
      <c r="BE111" s="1">
        <v>46</v>
      </c>
      <c r="BF111" s="1">
        <v>42</v>
      </c>
      <c r="BG111" s="1">
        <v>46</v>
      </c>
      <c r="BH111" s="1">
        <v>129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</row>
    <row r="112" spans="1:65">
      <c r="A112" s="1">
        <v>70159</v>
      </c>
      <c r="B112" s="1" t="s">
        <v>166</v>
      </c>
      <c r="C112" s="1">
        <v>20</v>
      </c>
      <c r="D112" s="1">
        <v>285</v>
      </c>
      <c r="E112" s="1" t="s">
        <v>64</v>
      </c>
      <c r="F112" s="1">
        <v>322</v>
      </c>
      <c r="G112" s="1" t="s">
        <v>167</v>
      </c>
      <c r="H112" s="2">
        <v>68.760000000000005</v>
      </c>
      <c r="I112" s="2">
        <v>1375.2</v>
      </c>
      <c r="J112" s="10">
        <f t="shared" si="1"/>
        <v>0</v>
      </c>
      <c r="K112" s="11">
        <f t="shared" si="2"/>
        <v>0</v>
      </c>
      <c r="L112" s="1">
        <v>6.88</v>
      </c>
      <c r="M112" s="1">
        <v>15.35</v>
      </c>
      <c r="N112" s="16">
        <f t="shared" si="28"/>
        <v>0</v>
      </c>
      <c r="O112" s="1"/>
      <c r="P112" s="1">
        <v>11.58</v>
      </c>
      <c r="Q112" s="1">
        <v>18.149999999999999</v>
      </c>
      <c r="R112" s="5">
        <v>0</v>
      </c>
      <c r="S112" s="1">
        <v>6.18</v>
      </c>
      <c r="T112" s="1">
        <v>7.4</v>
      </c>
      <c r="U112" s="16">
        <f t="shared" si="26"/>
        <v>0</v>
      </c>
      <c r="V112" s="1">
        <v>0</v>
      </c>
      <c r="W112" s="12">
        <v>33864.300000000003</v>
      </c>
      <c r="X112" s="2"/>
      <c r="Y112" s="2">
        <v>56245.68</v>
      </c>
      <c r="Z112" s="1">
        <v>59</v>
      </c>
      <c r="AA112" s="1">
        <v>54</v>
      </c>
      <c r="AB112" s="1">
        <v>28</v>
      </c>
      <c r="AC112" s="1">
        <v>47</v>
      </c>
      <c r="AD112" s="1">
        <v>307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59</v>
      </c>
      <c r="AU112" s="1">
        <v>154</v>
      </c>
      <c r="AV112" s="1">
        <v>59</v>
      </c>
      <c r="AW112" s="1">
        <v>73</v>
      </c>
      <c r="AX112" s="1">
        <v>363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52</v>
      </c>
      <c r="BE112" s="1">
        <v>32</v>
      </c>
      <c r="BF112" s="1">
        <v>45</v>
      </c>
      <c r="BG112" s="1">
        <v>21</v>
      </c>
      <c r="BH112" s="1">
        <v>148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</row>
    <row r="113" spans="1:65">
      <c r="A113" s="1">
        <v>70135</v>
      </c>
      <c r="B113" s="1" t="s">
        <v>80</v>
      </c>
      <c r="C113" s="1">
        <v>15</v>
      </c>
      <c r="D113" s="1">
        <v>285</v>
      </c>
      <c r="E113" s="1" t="s">
        <v>64</v>
      </c>
      <c r="F113" s="1">
        <v>567</v>
      </c>
      <c r="G113" s="1" t="s">
        <v>74</v>
      </c>
      <c r="H113" s="2">
        <v>50.82</v>
      </c>
      <c r="I113" s="2">
        <v>762.3</v>
      </c>
      <c r="J113" s="10">
        <f t="shared" si="1"/>
        <v>0</v>
      </c>
      <c r="K113" s="11">
        <f t="shared" si="2"/>
        <v>0</v>
      </c>
      <c r="L113" s="1">
        <v>14.53</v>
      </c>
      <c r="M113" s="1">
        <v>13.27</v>
      </c>
      <c r="N113" s="16">
        <f t="shared" si="28"/>
        <v>0</v>
      </c>
      <c r="O113" s="1"/>
      <c r="P113" s="1">
        <v>20.53</v>
      </c>
      <c r="Q113" s="1">
        <v>17.73</v>
      </c>
      <c r="R113" s="5">
        <v>0</v>
      </c>
      <c r="S113" s="1">
        <v>8.43</v>
      </c>
      <c r="T113" s="1">
        <v>8.1300000000000008</v>
      </c>
      <c r="U113" s="16">
        <f t="shared" si="26"/>
        <v>0</v>
      </c>
      <c r="V113" s="1">
        <v>0</v>
      </c>
      <c r="W113" s="12">
        <v>33160.050000000003</v>
      </c>
      <c r="X113" s="2"/>
      <c r="Y113" s="2">
        <v>29831.34</v>
      </c>
      <c r="Z113" s="1">
        <v>53</v>
      </c>
      <c r="AA113" s="1">
        <v>83</v>
      </c>
      <c r="AB113" s="1">
        <v>71</v>
      </c>
      <c r="AC113" s="1">
        <v>105</v>
      </c>
      <c r="AD113" s="1">
        <v>199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50</v>
      </c>
      <c r="AU113" s="1">
        <v>97</v>
      </c>
      <c r="AV113" s="1">
        <v>141</v>
      </c>
      <c r="AW113" s="1">
        <v>137</v>
      </c>
      <c r="AX113" s="1">
        <v>266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71</v>
      </c>
      <c r="BE113" s="1">
        <v>92</v>
      </c>
      <c r="BF113" s="1">
        <v>-37</v>
      </c>
      <c r="BG113" s="1">
        <v>93</v>
      </c>
      <c r="BH113" s="1">
        <v>122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</row>
    <row r="114" spans="1:65">
      <c r="A114" s="1">
        <v>70023</v>
      </c>
      <c r="B114" s="1" t="s">
        <v>185</v>
      </c>
      <c r="C114" s="1">
        <v>12</v>
      </c>
      <c r="D114" s="1">
        <v>285</v>
      </c>
      <c r="E114" s="1" t="s">
        <v>64</v>
      </c>
      <c r="F114" s="1">
        <v>991</v>
      </c>
      <c r="G114" s="1" t="s">
        <v>141</v>
      </c>
      <c r="H114" s="2">
        <v>54.37</v>
      </c>
      <c r="I114" s="2">
        <v>652.44000000000005</v>
      </c>
      <c r="J114" s="10">
        <f t="shared" si="1"/>
        <v>0</v>
      </c>
      <c r="K114" s="11">
        <f t="shared" si="2"/>
        <v>0</v>
      </c>
      <c r="L114" s="1">
        <v>24.5</v>
      </c>
      <c r="M114" s="1">
        <v>12.08</v>
      </c>
      <c r="N114" s="5">
        <v>0</v>
      </c>
      <c r="O114" s="1"/>
      <c r="P114" s="1">
        <v>11.42</v>
      </c>
      <c r="Q114" s="1">
        <v>1.75</v>
      </c>
      <c r="R114" s="5">
        <v>0</v>
      </c>
      <c r="S114" s="1">
        <v>12.54</v>
      </c>
      <c r="T114" s="1">
        <v>-1</v>
      </c>
      <c r="U114" s="5">
        <v>0</v>
      </c>
      <c r="V114" s="1">
        <v>0</v>
      </c>
      <c r="W114" s="12">
        <v>31616.16</v>
      </c>
      <c r="X114" s="2"/>
      <c r="Y114" s="2">
        <v>8372.98</v>
      </c>
      <c r="Z114" s="1">
        <v>96</v>
      </c>
      <c r="AA114" s="1">
        <v>65</v>
      </c>
      <c r="AB114" s="1">
        <v>110</v>
      </c>
      <c r="AC114" s="1">
        <v>111</v>
      </c>
      <c r="AD114" s="1">
        <v>145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56</v>
      </c>
      <c r="AU114" s="1">
        <v>45</v>
      </c>
      <c r="AV114" s="1">
        <v>37</v>
      </c>
      <c r="AW114" s="1">
        <v>43</v>
      </c>
      <c r="AX114" s="1">
        <v>21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36</v>
      </c>
      <c r="BE114" s="1">
        <v>30</v>
      </c>
      <c r="BF114" s="1">
        <v>69</v>
      </c>
      <c r="BG114" s="1">
        <v>61</v>
      </c>
      <c r="BH114" s="1">
        <v>-12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</row>
    <row r="115" spans="1:65">
      <c r="A115" s="1">
        <v>70269</v>
      </c>
      <c r="B115" s="1" t="s">
        <v>125</v>
      </c>
      <c r="C115" s="1">
        <v>10</v>
      </c>
      <c r="D115" s="1">
        <v>285</v>
      </c>
      <c r="E115" s="1" t="s">
        <v>64</v>
      </c>
      <c r="F115" s="1">
        <v>285</v>
      </c>
      <c r="G115" s="1" t="s">
        <v>64</v>
      </c>
      <c r="H115" s="2">
        <v>125.14</v>
      </c>
      <c r="I115" s="2">
        <v>1251.4000000000001</v>
      </c>
      <c r="J115" s="10">
        <f t="shared" si="1"/>
        <v>0</v>
      </c>
      <c r="K115" s="11">
        <f t="shared" si="2"/>
        <v>0</v>
      </c>
      <c r="L115" s="1">
        <v>5.3</v>
      </c>
      <c r="M115" s="1">
        <v>3.9</v>
      </c>
      <c r="N115" s="16">
        <f t="shared" ref="N115:N136" si="29">MAX(0,(TRUNC((L115*0.8)-M115)))</f>
        <v>0</v>
      </c>
      <c r="O115" s="1"/>
      <c r="P115" s="1">
        <v>12.85</v>
      </c>
      <c r="Q115" s="1">
        <v>11.5</v>
      </c>
      <c r="R115" s="5">
        <v>0</v>
      </c>
      <c r="S115" s="1">
        <v>6.4</v>
      </c>
      <c r="T115" s="1">
        <v>5.0999999999999996</v>
      </c>
      <c r="U115" s="16">
        <f t="shared" ref="U115:U180" si="30">MAX(0,(TRUNC((S115*0.8)-T115)))</f>
        <v>0</v>
      </c>
      <c r="V115" s="1">
        <v>0</v>
      </c>
      <c r="W115" s="12">
        <v>30721.87</v>
      </c>
      <c r="X115" s="2"/>
      <c r="Y115" s="2">
        <v>25653.7</v>
      </c>
      <c r="Z115" s="1">
        <v>22</v>
      </c>
      <c r="AA115" s="1">
        <v>9</v>
      </c>
      <c r="AB115" s="1">
        <v>10</v>
      </c>
      <c r="AC115" s="1">
        <v>33</v>
      </c>
      <c r="AD115" s="1">
        <v>39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25</v>
      </c>
      <c r="AU115" s="1">
        <v>45</v>
      </c>
      <c r="AV115" s="1">
        <v>42</v>
      </c>
      <c r="AW115" s="1">
        <v>78</v>
      </c>
      <c r="AX115" s="1">
        <v>115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32</v>
      </c>
      <c r="BE115" s="1">
        <v>48</v>
      </c>
      <c r="BF115" s="1">
        <v>0</v>
      </c>
      <c r="BG115" s="1">
        <v>16</v>
      </c>
      <c r="BH115" s="1">
        <v>51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</row>
    <row r="116" spans="1:65">
      <c r="A116" s="1">
        <v>70138</v>
      </c>
      <c r="B116" s="1" t="s">
        <v>148</v>
      </c>
      <c r="C116" s="1">
        <v>12</v>
      </c>
      <c r="D116" s="1">
        <v>285</v>
      </c>
      <c r="E116" s="1" t="s">
        <v>64</v>
      </c>
      <c r="F116" s="1">
        <v>35</v>
      </c>
      <c r="G116" s="1" t="s">
        <v>76</v>
      </c>
      <c r="H116" s="2">
        <v>73.620900000000006</v>
      </c>
      <c r="I116" s="2">
        <v>883.45079999999996</v>
      </c>
      <c r="J116" s="10">
        <f t="shared" si="1"/>
        <v>0</v>
      </c>
      <c r="K116" s="11">
        <f t="shared" si="2"/>
        <v>0</v>
      </c>
      <c r="L116" s="1">
        <v>4.25</v>
      </c>
      <c r="M116" s="1">
        <v>5.92</v>
      </c>
      <c r="N116" s="16">
        <f t="shared" si="29"/>
        <v>0</v>
      </c>
      <c r="O116" s="1"/>
      <c r="P116" s="1">
        <v>20.04</v>
      </c>
      <c r="Q116" s="1">
        <v>10.58</v>
      </c>
      <c r="R116" s="5">
        <v>0</v>
      </c>
      <c r="S116" s="1">
        <v>6.58</v>
      </c>
      <c r="T116" s="1">
        <v>7</v>
      </c>
      <c r="U116" s="16">
        <f t="shared" si="30"/>
        <v>0</v>
      </c>
      <c r="V116" s="1">
        <v>0</v>
      </c>
      <c r="W116" s="12">
        <v>27276.54</v>
      </c>
      <c r="X116" s="2"/>
      <c r="Y116" s="2">
        <v>17080.05</v>
      </c>
      <c r="Z116" s="1">
        <v>9</v>
      </c>
      <c r="AA116" s="1">
        <v>14</v>
      </c>
      <c r="AB116" s="1">
        <v>31</v>
      </c>
      <c r="AC116" s="1">
        <v>8</v>
      </c>
      <c r="AD116" s="1">
        <v>71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73</v>
      </c>
      <c r="AU116" s="1">
        <v>75</v>
      </c>
      <c r="AV116" s="1">
        <v>80</v>
      </c>
      <c r="AW116" s="1">
        <v>100</v>
      </c>
      <c r="AX116" s="1">
        <v>127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34</v>
      </c>
      <c r="BE116" s="1">
        <v>39</v>
      </c>
      <c r="BF116" s="1">
        <v>15</v>
      </c>
      <c r="BG116" s="1">
        <v>21</v>
      </c>
      <c r="BH116" s="1">
        <v>34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</row>
    <row r="117" spans="1:65">
      <c r="A117" s="1">
        <v>70129</v>
      </c>
      <c r="B117" s="1" t="s">
        <v>142</v>
      </c>
      <c r="C117" s="1">
        <v>16</v>
      </c>
      <c r="D117" s="1">
        <v>285</v>
      </c>
      <c r="E117" s="1" t="s">
        <v>64</v>
      </c>
      <c r="F117" s="1">
        <v>558</v>
      </c>
      <c r="G117" s="1" t="s">
        <v>67</v>
      </c>
      <c r="H117" s="2">
        <v>47.85</v>
      </c>
      <c r="I117" s="2">
        <v>765.6</v>
      </c>
      <c r="J117" s="10">
        <f t="shared" si="1"/>
        <v>0</v>
      </c>
      <c r="K117" s="11">
        <f t="shared" si="2"/>
        <v>0</v>
      </c>
      <c r="L117" s="1">
        <v>6.72</v>
      </c>
      <c r="M117" s="1">
        <v>5.75</v>
      </c>
      <c r="N117" s="16">
        <f t="shared" si="29"/>
        <v>0</v>
      </c>
      <c r="O117" s="1"/>
      <c r="P117" s="1">
        <v>17.84</v>
      </c>
      <c r="Q117" s="1">
        <v>10.56</v>
      </c>
      <c r="R117" s="5">
        <v>0</v>
      </c>
      <c r="S117" s="1">
        <v>10.81</v>
      </c>
      <c r="T117" s="1">
        <v>8</v>
      </c>
      <c r="U117" s="16">
        <f t="shared" si="30"/>
        <v>0</v>
      </c>
      <c r="V117" s="1">
        <v>0</v>
      </c>
      <c r="W117" s="12">
        <v>27083.1</v>
      </c>
      <c r="X117" s="2"/>
      <c r="Y117" s="2">
        <v>15312</v>
      </c>
      <c r="Z117" s="1">
        <v>15</v>
      </c>
      <c r="AA117" s="1">
        <v>40</v>
      </c>
      <c r="AB117" s="1">
        <v>54</v>
      </c>
      <c r="AC117" s="1">
        <v>37</v>
      </c>
      <c r="AD117" s="1">
        <v>92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76</v>
      </c>
      <c r="AU117" s="1">
        <v>78</v>
      </c>
      <c r="AV117" s="1">
        <v>89</v>
      </c>
      <c r="AW117" s="1">
        <v>163</v>
      </c>
      <c r="AX117" s="1">
        <v>169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69</v>
      </c>
      <c r="BE117" s="1">
        <v>53</v>
      </c>
      <c r="BF117" s="1">
        <v>51</v>
      </c>
      <c r="BG117" s="1">
        <v>53</v>
      </c>
      <c r="BH117" s="1">
        <v>59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</row>
    <row r="118" spans="1:65">
      <c r="A118" s="1">
        <v>70259</v>
      </c>
      <c r="B118" s="1" t="s">
        <v>155</v>
      </c>
      <c r="C118" s="1">
        <v>24</v>
      </c>
      <c r="D118" s="1">
        <v>285</v>
      </c>
      <c r="E118" s="1" t="s">
        <v>64</v>
      </c>
      <c r="F118" s="1">
        <v>974</v>
      </c>
      <c r="G118" s="1" t="s">
        <v>110</v>
      </c>
      <c r="H118" s="2">
        <v>35.979999999999997</v>
      </c>
      <c r="I118" s="2">
        <v>863.52</v>
      </c>
      <c r="J118" s="10">
        <f t="shared" si="1"/>
        <v>0</v>
      </c>
      <c r="K118" s="11">
        <f t="shared" si="2"/>
        <v>0</v>
      </c>
      <c r="L118" s="1">
        <v>5.6</v>
      </c>
      <c r="M118" s="1">
        <v>7.38</v>
      </c>
      <c r="N118" s="16">
        <f t="shared" si="29"/>
        <v>0</v>
      </c>
      <c r="O118" s="1"/>
      <c r="P118" s="1">
        <v>16.329999999999998</v>
      </c>
      <c r="Q118" s="1">
        <v>13.08</v>
      </c>
      <c r="R118" s="5">
        <v>0</v>
      </c>
      <c r="S118" s="1">
        <v>9.17</v>
      </c>
      <c r="T118" s="1">
        <v>13.25</v>
      </c>
      <c r="U118" s="16">
        <f t="shared" si="30"/>
        <v>0</v>
      </c>
      <c r="V118" s="1">
        <v>0</v>
      </c>
      <c r="W118" s="12">
        <v>26859.07</v>
      </c>
      <c r="X118" s="2"/>
      <c r="Y118" s="2">
        <v>29107.82</v>
      </c>
      <c r="Z118" s="1">
        <v>47</v>
      </c>
      <c r="AA118" s="1">
        <v>48</v>
      </c>
      <c r="AB118" s="1">
        <v>47</v>
      </c>
      <c r="AC118" s="1">
        <v>33</v>
      </c>
      <c r="AD118" s="1">
        <v>177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125</v>
      </c>
      <c r="AU118" s="1">
        <v>97</v>
      </c>
      <c r="AV118" s="1">
        <v>133</v>
      </c>
      <c r="AW118" s="1">
        <v>171</v>
      </c>
      <c r="AX118" s="1">
        <v>314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96</v>
      </c>
      <c r="BE118" s="1">
        <v>78</v>
      </c>
      <c r="BF118" s="1">
        <v>31</v>
      </c>
      <c r="BG118" s="1">
        <v>108</v>
      </c>
      <c r="BH118" s="1">
        <v>318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</row>
    <row r="119" spans="1:65">
      <c r="A119" s="1">
        <v>70972</v>
      </c>
      <c r="B119" s="1" t="s">
        <v>181</v>
      </c>
      <c r="C119" s="1">
        <v>20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100.1</v>
      </c>
      <c r="I119" s="2">
        <v>2002</v>
      </c>
      <c r="J119" s="10">
        <f t="shared" si="1"/>
        <v>0</v>
      </c>
      <c r="K119" s="11">
        <f t="shared" si="2"/>
        <v>0</v>
      </c>
      <c r="L119" s="1">
        <v>5.28</v>
      </c>
      <c r="M119" s="1">
        <v>5.3</v>
      </c>
      <c r="N119" s="16">
        <f t="shared" si="29"/>
        <v>0</v>
      </c>
      <c r="O119" s="1"/>
      <c r="P119" s="1">
        <v>3.08</v>
      </c>
      <c r="Q119" s="1">
        <v>3.05</v>
      </c>
      <c r="R119" s="5">
        <v>0</v>
      </c>
      <c r="S119" s="1">
        <v>4.8</v>
      </c>
      <c r="T119" s="1">
        <v>4.6500000000000004</v>
      </c>
      <c r="U119" s="16">
        <f t="shared" si="30"/>
        <v>0</v>
      </c>
      <c r="V119" s="1">
        <v>0</v>
      </c>
      <c r="W119" s="12">
        <v>26326.3</v>
      </c>
      <c r="X119" s="2"/>
      <c r="Y119" s="2">
        <v>26026</v>
      </c>
      <c r="Z119" s="1">
        <v>26</v>
      </c>
      <c r="AA119" s="1">
        <v>28</v>
      </c>
      <c r="AB119" s="1">
        <v>45</v>
      </c>
      <c r="AC119" s="1">
        <v>41</v>
      </c>
      <c r="AD119" s="1">
        <v>106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14</v>
      </c>
      <c r="AU119" s="1">
        <v>13</v>
      </c>
      <c r="AV119" s="1">
        <v>32</v>
      </c>
      <c r="AW119" s="1">
        <v>18</v>
      </c>
      <c r="AX119" s="1">
        <v>61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12</v>
      </c>
      <c r="BE119" s="1">
        <v>13</v>
      </c>
      <c r="BF119" s="1">
        <v>67</v>
      </c>
      <c r="BG119" s="1">
        <v>21</v>
      </c>
      <c r="BH119" s="1">
        <v>93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</row>
    <row r="120" spans="1:65">
      <c r="A120" s="1">
        <v>70093</v>
      </c>
      <c r="B120" s="1" t="s">
        <v>144</v>
      </c>
      <c r="C120" s="1">
        <v>16</v>
      </c>
      <c r="D120" s="1">
        <v>285</v>
      </c>
      <c r="E120" s="1" t="s">
        <v>64</v>
      </c>
      <c r="F120" s="1">
        <v>573</v>
      </c>
      <c r="G120" s="1" t="s">
        <v>87</v>
      </c>
      <c r="H120" s="2">
        <v>61.95</v>
      </c>
      <c r="I120" s="2">
        <v>991.2</v>
      </c>
      <c r="J120" s="10">
        <f t="shared" si="1"/>
        <v>0</v>
      </c>
      <c r="K120" s="11">
        <f t="shared" si="2"/>
        <v>0</v>
      </c>
      <c r="L120" s="1">
        <v>4.09</v>
      </c>
      <c r="M120" s="1">
        <v>4.0599999999999996</v>
      </c>
      <c r="N120" s="16">
        <f t="shared" si="29"/>
        <v>0</v>
      </c>
      <c r="O120" s="1"/>
      <c r="P120" s="1">
        <v>10.25</v>
      </c>
      <c r="Q120" s="1">
        <v>4.5599999999999996</v>
      </c>
      <c r="R120" s="5">
        <v>0</v>
      </c>
      <c r="S120" s="1">
        <v>10.62</v>
      </c>
      <c r="T120" s="1">
        <v>8</v>
      </c>
      <c r="U120" s="16">
        <f t="shared" si="30"/>
        <v>0</v>
      </c>
      <c r="V120" s="1">
        <v>0</v>
      </c>
      <c r="W120" s="12">
        <v>24749.02</v>
      </c>
      <c r="X120" s="2"/>
      <c r="Y120" s="2">
        <v>11956.35</v>
      </c>
      <c r="Z120" s="1">
        <v>14</v>
      </c>
      <c r="AA120" s="1">
        <v>47</v>
      </c>
      <c r="AB120" s="1">
        <v>24</v>
      </c>
      <c r="AC120" s="1">
        <v>8</v>
      </c>
      <c r="AD120" s="1">
        <v>65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64</v>
      </c>
      <c r="AU120" s="1">
        <v>48</v>
      </c>
      <c r="AV120" s="1">
        <v>56</v>
      </c>
      <c r="AW120" s="1">
        <v>40</v>
      </c>
      <c r="AX120" s="1">
        <v>73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65</v>
      </c>
      <c r="BE120" s="1">
        <v>91</v>
      </c>
      <c r="BF120" s="1">
        <v>36</v>
      </c>
      <c r="BG120" s="1">
        <v>47</v>
      </c>
      <c r="BH120" s="1">
        <v>55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</row>
    <row r="121" spans="1:65">
      <c r="A121" s="1">
        <v>70091</v>
      </c>
      <c r="B121" s="1" t="s">
        <v>106</v>
      </c>
      <c r="C121" s="1">
        <v>30</v>
      </c>
      <c r="D121" s="1">
        <v>285</v>
      </c>
      <c r="E121" s="1" t="s">
        <v>64</v>
      </c>
      <c r="F121" s="1">
        <v>573</v>
      </c>
      <c r="G121" s="1" t="s">
        <v>87</v>
      </c>
      <c r="H121" s="2">
        <v>29.93</v>
      </c>
      <c r="I121" s="2">
        <v>897.9</v>
      </c>
      <c r="J121" s="10">
        <f t="shared" si="1"/>
        <v>0</v>
      </c>
      <c r="K121" s="11">
        <f t="shared" si="2"/>
        <v>0</v>
      </c>
      <c r="L121" s="1">
        <v>6.05</v>
      </c>
      <c r="M121" s="1">
        <v>21.2</v>
      </c>
      <c r="N121" s="16">
        <f t="shared" si="29"/>
        <v>0</v>
      </c>
      <c r="O121" s="1"/>
      <c r="P121" s="1">
        <v>14.92</v>
      </c>
      <c r="Q121" s="1">
        <v>9.83</v>
      </c>
      <c r="R121" s="5">
        <v>0</v>
      </c>
      <c r="S121" s="1">
        <v>6.43</v>
      </c>
      <c r="T121" s="1">
        <v>6.63</v>
      </c>
      <c r="U121" s="16">
        <f t="shared" si="30"/>
        <v>0</v>
      </c>
      <c r="V121" s="1">
        <v>0</v>
      </c>
      <c r="W121" s="12">
        <v>24602.46</v>
      </c>
      <c r="X121" s="2"/>
      <c r="Y121" s="2">
        <v>33820.9</v>
      </c>
      <c r="Z121" s="1">
        <v>52</v>
      </c>
      <c r="AA121" s="1">
        <v>106</v>
      </c>
      <c r="AB121" s="1">
        <v>55</v>
      </c>
      <c r="AC121" s="1">
        <v>43</v>
      </c>
      <c r="AD121" s="1">
        <v>636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111</v>
      </c>
      <c r="AU121" s="1">
        <v>122</v>
      </c>
      <c r="AV121" s="1">
        <v>172</v>
      </c>
      <c r="AW121" s="1">
        <v>207</v>
      </c>
      <c r="AX121" s="1">
        <v>295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63</v>
      </c>
      <c r="BE121" s="1">
        <v>69</v>
      </c>
      <c r="BF121" s="1">
        <v>75</v>
      </c>
      <c r="BG121" s="1">
        <v>41</v>
      </c>
      <c r="BH121" s="1">
        <v>199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</row>
    <row r="122" spans="1:65">
      <c r="A122" s="1">
        <v>70047</v>
      </c>
      <c r="B122" s="1" t="s">
        <v>200</v>
      </c>
      <c r="C122" s="1">
        <v>16</v>
      </c>
      <c r="D122" s="1">
        <v>285</v>
      </c>
      <c r="E122" s="1" t="s">
        <v>64</v>
      </c>
      <c r="F122" s="1">
        <v>387</v>
      </c>
      <c r="G122" s="1" t="s">
        <v>94</v>
      </c>
      <c r="H122" s="2">
        <v>45.31</v>
      </c>
      <c r="I122" s="2">
        <v>724.96</v>
      </c>
      <c r="J122" s="10">
        <f t="shared" si="1"/>
        <v>0</v>
      </c>
      <c r="K122" s="11">
        <f t="shared" si="2"/>
        <v>0</v>
      </c>
      <c r="L122" s="1">
        <v>6.94</v>
      </c>
      <c r="M122" s="1">
        <v>7.62</v>
      </c>
      <c r="N122" s="16">
        <f t="shared" si="29"/>
        <v>0</v>
      </c>
      <c r="O122" s="1"/>
      <c r="P122" s="1">
        <v>24.66</v>
      </c>
      <c r="Q122" s="1">
        <v>11.19</v>
      </c>
      <c r="R122" s="5">
        <v>0</v>
      </c>
      <c r="S122" s="1">
        <v>0</v>
      </c>
      <c r="T122" s="1">
        <v>1.1200000000000001</v>
      </c>
      <c r="U122" s="16">
        <f t="shared" si="30"/>
        <v>0</v>
      </c>
      <c r="V122" s="1">
        <v>0</v>
      </c>
      <c r="W122" s="12">
        <v>22904.2</v>
      </c>
      <c r="X122" s="2"/>
      <c r="Y122" s="2">
        <v>14453.89</v>
      </c>
      <c r="Z122" s="1">
        <v>32</v>
      </c>
      <c r="AA122" s="1">
        <v>64</v>
      </c>
      <c r="AB122" s="1">
        <v>14</v>
      </c>
      <c r="AC122" s="1">
        <v>66</v>
      </c>
      <c r="AD122" s="1">
        <v>122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122</v>
      </c>
      <c r="AU122" s="1">
        <v>141</v>
      </c>
      <c r="AV122" s="1">
        <v>137</v>
      </c>
      <c r="AW122" s="1">
        <v>130</v>
      </c>
      <c r="AX122" s="1">
        <v>179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18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</row>
    <row r="123" spans="1:65">
      <c r="A123" s="1">
        <v>70229</v>
      </c>
      <c r="B123" s="1" t="s">
        <v>199</v>
      </c>
      <c r="C123" s="1">
        <v>3</v>
      </c>
      <c r="D123" s="1">
        <v>285</v>
      </c>
      <c r="E123" s="1" t="s">
        <v>64</v>
      </c>
      <c r="F123" s="1">
        <v>567</v>
      </c>
      <c r="G123" s="1" t="s">
        <v>74</v>
      </c>
      <c r="H123" s="2">
        <v>307.6146</v>
      </c>
      <c r="I123" s="2">
        <v>922.84379999999999</v>
      </c>
      <c r="J123" s="10">
        <f t="shared" si="1"/>
        <v>0</v>
      </c>
      <c r="K123" s="11">
        <f t="shared" si="2"/>
        <v>0</v>
      </c>
      <c r="L123" s="1">
        <v>8.5</v>
      </c>
      <c r="M123" s="1">
        <v>7.33</v>
      </c>
      <c r="N123" s="16">
        <f t="shared" si="29"/>
        <v>0</v>
      </c>
      <c r="O123" s="1"/>
      <c r="P123" s="1">
        <v>8.83</v>
      </c>
      <c r="Q123" s="1">
        <v>4</v>
      </c>
      <c r="R123" s="5">
        <v>0</v>
      </c>
      <c r="S123" s="1">
        <v>2.17</v>
      </c>
      <c r="T123" s="1">
        <v>6</v>
      </c>
      <c r="U123" s="16">
        <f t="shared" si="30"/>
        <v>0</v>
      </c>
      <c r="V123" s="1">
        <v>0</v>
      </c>
      <c r="W123" s="12">
        <v>17995.45</v>
      </c>
      <c r="X123" s="2"/>
      <c r="Y123" s="2">
        <v>15995.96</v>
      </c>
      <c r="Z123" s="1">
        <v>8</v>
      </c>
      <c r="AA123" s="1">
        <v>8</v>
      </c>
      <c r="AB123" s="1">
        <v>8</v>
      </c>
      <c r="AC123" s="1">
        <v>11</v>
      </c>
      <c r="AD123" s="1">
        <v>22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12</v>
      </c>
      <c r="AU123" s="1">
        <v>12</v>
      </c>
      <c r="AV123" s="1">
        <v>4</v>
      </c>
      <c r="AW123" s="1">
        <v>9</v>
      </c>
      <c r="AX123" s="1">
        <v>12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1</v>
      </c>
      <c r="BE123" s="1">
        <v>3</v>
      </c>
      <c r="BF123" s="1">
        <v>1</v>
      </c>
      <c r="BG123" s="1">
        <v>6</v>
      </c>
      <c r="BH123" s="1">
        <v>18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</row>
    <row r="124" spans="1:65">
      <c r="A124" s="1">
        <v>70161</v>
      </c>
      <c r="B124" s="1" t="s">
        <v>289</v>
      </c>
      <c r="C124" s="1">
        <v>16</v>
      </c>
      <c r="D124" s="1">
        <v>285</v>
      </c>
      <c r="E124" s="1" t="s">
        <v>64</v>
      </c>
      <c r="F124" s="1">
        <v>567</v>
      </c>
      <c r="G124" s="1" t="s">
        <v>74</v>
      </c>
      <c r="H124" s="2">
        <v>54.11</v>
      </c>
      <c r="I124" s="2">
        <v>865.76</v>
      </c>
      <c r="J124" s="10">
        <f t="shared" si="1"/>
        <v>0</v>
      </c>
      <c r="K124" s="11">
        <f t="shared" si="2"/>
        <v>0</v>
      </c>
      <c r="L124" s="1">
        <v>6.59</v>
      </c>
      <c r="M124" s="1">
        <v>6.62</v>
      </c>
      <c r="N124" s="16">
        <f t="shared" si="29"/>
        <v>0</v>
      </c>
      <c r="O124" s="1"/>
      <c r="P124" s="1">
        <v>12.88</v>
      </c>
      <c r="Q124" s="1">
        <v>11</v>
      </c>
      <c r="R124" s="5">
        <v>0</v>
      </c>
      <c r="S124" s="1">
        <v>1.25</v>
      </c>
      <c r="T124" s="1">
        <v>3.44</v>
      </c>
      <c r="U124" s="16">
        <f t="shared" si="30"/>
        <v>0</v>
      </c>
      <c r="V124" s="1">
        <v>0</v>
      </c>
      <c r="W124" s="12">
        <v>17937.46</v>
      </c>
      <c r="X124" s="2"/>
      <c r="Y124" s="2">
        <v>18235.07</v>
      </c>
      <c r="Z124" s="1">
        <v>29</v>
      </c>
      <c r="AA124" s="1">
        <v>33</v>
      </c>
      <c r="AB124" s="1">
        <v>32</v>
      </c>
      <c r="AC124" s="1">
        <v>56</v>
      </c>
      <c r="AD124" s="1">
        <v>106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94</v>
      </c>
      <c r="AU124" s="1">
        <v>84</v>
      </c>
      <c r="AV124" s="1">
        <v>62</v>
      </c>
      <c r="AW124" s="1">
        <v>16</v>
      </c>
      <c r="AX124" s="1">
        <v>176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3</v>
      </c>
      <c r="BF124" s="1">
        <v>2</v>
      </c>
      <c r="BG124" s="1">
        <v>33</v>
      </c>
      <c r="BH124" s="1">
        <v>55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</row>
    <row r="125" spans="1:65">
      <c r="A125" s="1">
        <v>70256</v>
      </c>
      <c r="B125" s="1" t="s">
        <v>192</v>
      </c>
      <c r="C125" s="1">
        <v>25</v>
      </c>
      <c r="D125" s="1">
        <v>285</v>
      </c>
      <c r="E125" s="1" t="s">
        <v>64</v>
      </c>
      <c r="F125" s="1">
        <v>35</v>
      </c>
      <c r="G125" s="1" t="s">
        <v>76</v>
      </c>
      <c r="H125" s="2">
        <v>35.67</v>
      </c>
      <c r="I125" s="2">
        <v>891.75</v>
      </c>
      <c r="J125" s="10">
        <f t="shared" si="1"/>
        <v>0</v>
      </c>
      <c r="K125" s="11">
        <f t="shared" si="2"/>
        <v>0</v>
      </c>
      <c r="L125" s="1">
        <v>7.44</v>
      </c>
      <c r="M125" s="1">
        <v>5.2</v>
      </c>
      <c r="N125" s="16">
        <f t="shared" si="29"/>
        <v>0</v>
      </c>
      <c r="O125" s="1"/>
      <c r="P125" s="1">
        <v>10.1</v>
      </c>
      <c r="Q125" s="1">
        <v>6.04</v>
      </c>
      <c r="R125" s="5">
        <v>0</v>
      </c>
      <c r="S125" s="1">
        <v>2.2400000000000002</v>
      </c>
      <c r="T125" s="1">
        <v>2.72</v>
      </c>
      <c r="U125" s="16">
        <f t="shared" si="30"/>
        <v>0</v>
      </c>
      <c r="V125" s="1">
        <v>0</v>
      </c>
      <c r="W125" s="12">
        <v>17638.82</v>
      </c>
      <c r="X125" s="2"/>
      <c r="Y125" s="2">
        <v>12448.83</v>
      </c>
      <c r="Z125" s="1">
        <v>39</v>
      </c>
      <c r="AA125" s="1">
        <v>69</v>
      </c>
      <c r="AB125" s="1">
        <v>68</v>
      </c>
      <c r="AC125" s="1">
        <v>89</v>
      </c>
      <c r="AD125" s="1">
        <v>130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92</v>
      </c>
      <c r="AU125" s="1">
        <v>90</v>
      </c>
      <c r="AV125" s="1">
        <v>74</v>
      </c>
      <c r="AW125" s="1">
        <v>83</v>
      </c>
      <c r="AX125" s="1">
        <v>151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5</v>
      </c>
      <c r="BE125" s="1">
        <v>28</v>
      </c>
      <c r="BF125" s="1">
        <v>23</v>
      </c>
      <c r="BG125" s="1">
        <v>28</v>
      </c>
      <c r="BH125" s="1">
        <v>68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</row>
    <row r="126" spans="1:65">
      <c r="A126" s="1">
        <v>70245</v>
      </c>
      <c r="B126" s="1" t="s">
        <v>217</v>
      </c>
      <c r="C126" s="1">
        <v>8</v>
      </c>
      <c r="D126" s="1">
        <v>285</v>
      </c>
      <c r="E126" s="1" t="s">
        <v>64</v>
      </c>
      <c r="F126" s="1">
        <v>387</v>
      </c>
      <c r="G126" s="1" t="s">
        <v>94</v>
      </c>
      <c r="H126" s="2">
        <v>73.37</v>
      </c>
      <c r="I126" s="2">
        <v>586.96</v>
      </c>
      <c r="J126" s="10">
        <f t="shared" si="1"/>
        <v>0</v>
      </c>
      <c r="K126" s="11">
        <f t="shared" si="2"/>
        <v>0</v>
      </c>
      <c r="L126" s="1">
        <v>6.75</v>
      </c>
      <c r="M126" s="1">
        <v>6.25</v>
      </c>
      <c r="N126" s="16">
        <f t="shared" si="29"/>
        <v>0</v>
      </c>
      <c r="O126" s="1"/>
      <c r="P126" s="1">
        <v>16.75</v>
      </c>
      <c r="Q126" s="1">
        <v>14.12</v>
      </c>
      <c r="R126" s="5">
        <v>0</v>
      </c>
      <c r="S126" s="1">
        <v>4.5599999999999996</v>
      </c>
      <c r="T126" s="1">
        <v>8.1199999999999992</v>
      </c>
      <c r="U126" s="16">
        <f t="shared" si="30"/>
        <v>0</v>
      </c>
      <c r="V126" s="1">
        <v>0</v>
      </c>
      <c r="W126" s="12">
        <v>16471.57</v>
      </c>
      <c r="X126" s="2"/>
      <c r="Y126" s="2">
        <v>16728.36</v>
      </c>
      <c r="Z126" s="1">
        <v>12</v>
      </c>
      <c r="AA126" s="1">
        <v>8</v>
      </c>
      <c r="AB126" s="1">
        <v>30</v>
      </c>
      <c r="AC126" s="1">
        <v>16</v>
      </c>
      <c r="AD126" s="1">
        <v>50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31</v>
      </c>
      <c r="AU126" s="1">
        <v>52</v>
      </c>
      <c r="AV126" s="1">
        <v>56</v>
      </c>
      <c r="AW126" s="1">
        <v>42</v>
      </c>
      <c r="AX126" s="1">
        <v>113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7</v>
      </c>
      <c r="BE126" s="1">
        <v>3</v>
      </c>
      <c r="BF126" s="1">
        <v>33</v>
      </c>
      <c r="BG126" s="1">
        <v>-10</v>
      </c>
      <c r="BH126" s="1">
        <v>65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</row>
    <row r="127" spans="1:65">
      <c r="A127" s="1">
        <v>70364</v>
      </c>
      <c r="B127" s="1" t="s">
        <v>212</v>
      </c>
      <c r="C127" s="1">
        <v>10</v>
      </c>
      <c r="D127" s="1">
        <v>285</v>
      </c>
      <c r="E127" s="1" t="s">
        <v>64</v>
      </c>
      <c r="F127" s="1">
        <v>285</v>
      </c>
      <c r="G127" s="1" t="s">
        <v>64</v>
      </c>
      <c r="H127" s="2">
        <v>125.14</v>
      </c>
      <c r="I127" s="2">
        <v>1251.4000000000001</v>
      </c>
      <c r="J127" s="10">
        <f t="shared" si="1"/>
        <v>0</v>
      </c>
      <c r="K127" s="11">
        <f t="shared" si="2"/>
        <v>0</v>
      </c>
      <c r="L127" s="1">
        <v>1.35</v>
      </c>
      <c r="M127" s="1">
        <v>0.8</v>
      </c>
      <c r="N127" s="16">
        <f t="shared" si="29"/>
        <v>0</v>
      </c>
      <c r="O127" s="1"/>
      <c r="P127" s="1">
        <v>9.4</v>
      </c>
      <c r="Q127" s="1">
        <v>4.5</v>
      </c>
      <c r="R127" s="5">
        <v>0</v>
      </c>
      <c r="S127" s="1">
        <v>1.85</v>
      </c>
      <c r="T127" s="1">
        <v>8.6</v>
      </c>
      <c r="U127" s="16">
        <f t="shared" si="30"/>
        <v>0</v>
      </c>
      <c r="V127" s="1">
        <v>0</v>
      </c>
      <c r="W127" s="12">
        <v>15767.64</v>
      </c>
      <c r="X127" s="2"/>
      <c r="Y127" s="2">
        <v>17394.46</v>
      </c>
      <c r="Z127" s="1">
        <v>3</v>
      </c>
      <c r="AA127" s="1">
        <v>12</v>
      </c>
      <c r="AB127" s="1">
        <v>3</v>
      </c>
      <c r="AC127" s="1">
        <v>3</v>
      </c>
      <c r="AD127" s="1">
        <v>8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12</v>
      </c>
      <c r="AU127" s="1">
        <v>22</v>
      </c>
      <c r="AV127" s="1">
        <v>53</v>
      </c>
      <c r="AW127" s="1">
        <v>36</v>
      </c>
      <c r="AX127" s="1">
        <v>45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2</v>
      </c>
      <c r="BE127" s="1">
        <v>12</v>
      </c>
      <c r="BF127" s="1">
        <v>1</v>
      </c>
      <c r="BG127" s="1">
        <v>19</v>
      </c>
      <c r="BH127" s="1">
        <v>86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</row>
    <row r="128" spans="1:65">
      <c r="A128" s="1">
        <v>70026</v>
      </c>
      <c r="B128" s="1" t="s">
        <v>143</v>
      </c>
      <c r="C128" s="1">
        <v>18</v>
      </c>
      <c r="D128" s="1">
        <v>285</v>
      </c>
      <c r="E128" s="1" t="s">
        <v>64</v>
      </c>
      <c r="F128" s="1">
        <v>558</v>
      </c>
      <c r="G128" s="1" t="s">
        <v>67</v>
      </c>
      <c r="H128" s="2">
        <v>49.07</v>
      </c>
      <c r="I128" s="2">
        <v>883.26</v>
      </c>
      <c r="J128" s="10">
        <f t="shared" si="1"/>
        <v>0</v>
      </c>
      <c r="K128" s="11">
        <f t="shared" si="2"/>
        <v>0</v>
      </c>
      <c r="L128" s="1">
        <v>2.86</v>
      </c>
      <c r="M128" s="1">
        <v>8.33</v>
      </c>
      <c r="N128" s="16">
        <f t="shared" si="29"/>
        <v>0</v>
      </c>
      <c r="O128" s="1"/>
      <c r="P128" s="1">
        <v>13.06</v>
      </c>
      <c r="Q128" s="1">
        <v>10.94</v>
      </c>
      <c r="R128" s="5">
        <v>0</v>
      </c>
      <c r="S128" s="1">
        <v>1.17</v>
      </c>
      <c r="T128" s="1">
        <v>3.5</v>
      </c>
      <c r="U128" s="16">
        <f t="shared" si="30"/>
        <v>0</v>
      </c>
      <c r="V128" s="1">
        <v>0</v>
      </c>
      <c r="W128" s="12">
        <v>15089.02</v>
      </c>
      <c r="X128" s="2"/>
      <c r="Y128" s="2">
        <v>20118.7</v>
      </c>
      <c r="Z128" s="1">
        <v>16</v>
      </c>
      <c r="AA128" s="1">
        <v>50</v>
      </c>
      <c r="AB128" s="1">
        <v>5</v>
      </c>
      <c r="AC128" s="1">
        <v>11</v>
      </c>
      <c r="AD128" s="1">
        <v>150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90</v>
      </c>
      <c r="AU128" s="1">
        <v>38</v>
      </c>
      <c r="AV128" s="1">
        <v>91</v>
      </c>
      <c r="AW128" s="1">
        <v>70</v>
      </c>
      <c r="AX128" s="1">
        <v>197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2</v>
      </c>
      <c r="BE128" s="1">
        <v>2</v>
      </c>
      <c r="BF128" s="1">
        <v>18</v>
      </c>
      <c r="BG128" s="1">
        <v>0</v>
      </c>
      <c r="BH128" s="1">
        <v>63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</row>
    <row r="129" spans="1:65">
      <c r="A129" s="1">
        <v>75000</v>
      </c>
      <c r="B129" s="1" t="s">
        <v>156</v>
      </c>
      <c r="C129" s="1">
        <v>25</v>
      </c>
      <c r="D129" s="1">
        <v>285</v>
      </c>
      <c r="E129" s="1" t="s">
        <v>64</v>
      </c>
      <c r="F129" s="1">
        <v>285</v>
      </c>
      <c r="G129" s="1" t="s">
        <v>64</v>
      </c>
      <c r="H129" s="2">
        <v>32.270000000000003</v>
      </c>
      <c r="I129" s="2">
        <v>806.75</v>
      </c>
      <c r="J129" s="10">
        <f t="shared" si="1"/>
        <v>0</v>
      </c>
      <c r="K129" s="11">
        <f t="shared" si="2"/>
        <v>0</v>
      </c>
      <c r="L129" s="1">
        <v>3.96</v>
      </c>
      <c r="M129" s="1">
        <v>7.28</v>
      </c>
      <c r="N129" s="16">
        <f t="shared" si="29"/>
        <v>0</v>
      </c>
      <c r="O129" s="1"/>
      <c r="P129" s="1">
        <v>8.4</v>
      </c>
      <c r="Q129" s="1">
        <v>8.0399999999999991</v>
      </c>
      <c r="R129" s="5">
        <v>0</v>
      </c>
      <c r="S129" s="1">
        <v>5.82</v>
      </c>
      <c r="T129" s="1">
        <v>5.84</v>
      </c>
      <c r="U129" s="16">
        <f t="shared" si="30"/>
        <v>0</v>
      </c>
      <c r="V129" s="1">
        <v>0</v>
      </c>
      <c r="W129" s="12">
        <v>14666.72</v>
      </c>
      <c r="X129" s="2"/>
      <c r="Y129" s="2">
        <v>17070.830000000002</v>
      </c>
      <c r="Z129" s="1">
        <v>1</v>
      </c>
      <c r="AA129" s="1">
        <v>63</v>
      </c>
      <c r="AB129" s="1">
        <v>63</v>
      </c>
      <c r="AC129" s="1">
        <v>7</v>
      </c>
      <c r="AD129" s="1">
        <v>182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69</v>
      </c>
      <c r="AU129" s="1">
        <v>86</v>
      </c>
      <c r="AV129" s="1">
        <v>69</v>
      </c>
      <c r="AW129" s="1">
        <v>58</v>
      </c>
      <c r="AX129" s="1">
        <v>201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54</v>
      </c>
      <c r="BE129" s="1">
        <v>28</v>
      </c>
      <c r="BF129" s="1">
        <v>56</v>
      </c>
      <c r="BG129" s="1">
        <v>43</v>
      </c>
      <c r="BH129" s="1">
        <v>146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</row>
    <row r="130" spans="1:65">
      <c r="A130" s="1">
        <v>70337</v>
      </c>
      <c r="B130" s="1" t="s">
        <v>208</v>
      </c>
      <c r="C130" s="1">
        <v>12</v>
      </c>
      <c r="D130" s="1">
        <v>285</v>
      </c>
      <c r="E130" s="1" t="s">
        <v>64</v>
      </c>
      <c r="F130" s="1">
        <v>285</v>
      </c>
      <c r="G130" s="1" t="s">
        <v>64</v>
      </c>
      <c r="H130" s="2">
        <v>30.69</v>
      </c>
      <c r="I130" s="2">
        <v>368.28</v>
      </c>
      <c r="J130" s="10">
        <f t="shared" si="1"/>
        <v>0</v>
      </c>
      <c r="K130" s="11">
        <f t="shared" si="2"/>
        <v>0</v>
      </c>
      <c r="L130" s="1">
        <v>4.33</v>
      </c>
      <c r="M130" s="1">
        <v>9.83</v>
      </c>
      <c r="N130" s="16">
        <f t="shared" si="29"/>
        <v>0</v>
      </c>
      <c r="O130" s="1"/>
      <c r="P130" s="1">
        <v>21.62</v>
      </c>
      <c r="Q130" s="1">
        <v>20.420000000000002</v>
      </c>
      <c r="R130" s="5">
        <v>0</v>
      </c>
      <c r="S130" s="1">
        <v>11.92</v>
      </c>
      <c r="T130" s="1">
        <v>11</v>
      </c>
      <c r="U130" s="16">
        <f t="shared" si="30"/>
        <v>0</v>
      </c>
      <c r="V130" s="1">
        <v>0</v>
      </c>
      <c r="W130" s="12">
        <v>13948.61</v>
      </c>
      <c r="X130" s="2"/>
      <c r="Y130" s="2">
        <v>11815.65</v>
      </c>
      <c r="Z130" s="1">
        <v>16</v>
      </c>
      <c r="AA130" s="1">
        <v>26</v>
      </c>
      <c r="AB130" s="1">
        <v>14</v>
      </c>
      <c r="AC130" s="1">
        <v>18</v>
      </c>
      <c r="AD130" s="1">
        <v>118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100</v>
      </c>
      <c r="AU130" s="1">
        <v>136</v>
      </c>
      <c r="AV130" s="1">
        <v>75</v>
      </c>
      <c r="AW130" s="1">
        <v>33</v>
      </c>
      <c r="AX130" s="1">
        <v>245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37</v>
      </c>
      <c r="BE130" s="1">
        <v>61</v>
      </c>
      <c r="BF130" s="1">
        <v>67</v>
      </c>
      <c r="BG130" s="1">
        <v>17</v>
      </c>
      <c r="BH130" s="1">
        <v>22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</row>
    <row r="131" spans="1:65">
      <c r="A131" s="1">
        <v>70976</v>
      </c>
      <c r="B131" s="1" t="s">
        <v>191</v>
      </c>
      <c r="C131" s="1">
        <v>20</v>
      </c>
      <c r="D131" s="1">
        <v>285</v>
      </c>
      <c r="E131" s="1" t="s">
        <v>64</v>
      </c>
      <c r="F131" s="1">
        <v>974</v>
      </c>
      <c r="G131" s="1" t="s">
        <v>110</v>
      </c>
      <c r="H131" s="2">
        <v>40.81</v>
      </c>
      <c r="I131" s="2">
        <v>816.2</v>
      </c>
      <c r="J131" s="10">
        <f t="shared" si="1"/>
        <v>0</v>
      </c>
      <c r="K131" s="11">
        <f t="shared" si="2"/>
        <v>0</v>
      </c>
      <c r="L131" s="1">
        <v>3.95</v>
      </c>
      <c r="M131" s="1">
        <v>8.0500000000000007</v>
      </c>
      <c r="N131" s="16">
        <f t="shared" si="29"/>
        <v>0</v>
      </c>
      <c r="O131" s="1"/>
      <c r="P131" s="1">
        <v>11.58</v>
      </c>
      <c r="Q131" s="1">
        <v>7.85</v>
      </c>
      <c r="R131" s="5">
        <v>0</v>
      </c>
      <c r="S131" s="1">
        <v>0.68</v>
      </c>
      <c r="T131" s="1">
        <v>2.95</v>
      </c>
      <c r="U131" s="16">
        <f t="shared" si="30"/>
        <v>0</v>
      </c>
      <c r="V131" s="1">
        <v>0</v>
      </c>
      <c r="W131" s="12">
        <v>13222.44</v>
      </c>
      <c r="X131" s="2"/>
      <c r="Y131" s="2">
        <v>15385.37</v>
      </c>
      <c r="Z131" s="1">
        <v>28</v>
      </c>
      <c r="AA131" s="1">
        <v>30</v>
      </c>
      <c r="AB131" s="1">
        <v>19</v>
      </c>
      <c r="AC131" s="1">
        <v>34</v>
      </c>
      <c r="AD131" s="1">
        <v>161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43</v>
      </c>
      <c r="AU131" s="1">
        <v>129</v>
      </c>
      <c r="AV131" s="1">
        <v>93</v>
      </c>
      <c r="AW131" s="1">
        <v>62</v>
      </c>
      <c r="AX131" s="1">
        <v>157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13</v>
      </c>
      <c r="BF131" s="1">
        <v>7</v>
      </c>
      <c r="BG131" s="1">
        <v>0</v>
      </c>
      <c r="BH131" s="1">
        <v>59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</row>
    <row r="132" spans="1:65">
      <c r="A132" s="1">
        <v>70073</v>
      </c>
      <c r="B132" s="1" t="s">
        <v>158</v>
      </c>
      <c r="C132" s="1">
        <v>24</v>
      </c>
      <c r="D132" s="1">
        <v>285</v>
      </c>
      <c r="E132" s="1" t="s">
        <v>64</v>
      </c>
      <c r="F132" s="1">
        <v>570</v>
      </c>
      <c r="G132" s="1" t="s">
        <v>72</v>
      </c>
      <c r="H132" s="2">
        <v>36.869999999999997</v>
      </c>
      <c r="I132" s="2">
        <v>884.88</v>
      </c>
      <c r="J132" s="10">
        <f t="shared" si="1"/>
        <v>0</v>
      </c>
      <c r="K132" s="11">
        <f t="shared" si="2"/>
        <v>0</v>
      </c>
      <c r="L132" s="1">
        <v>7.58</v>
      </c>
      <c r="M132" s="1">
        <v>5.12</v>
      </c>
      <c r="N132" s="16">
        <f t="shared" si="29"/>
        <v>0</v>
      </c>
      <c r="O132" s="1"/>
      <c r="P132" s="1">
        <v>3.67</v>
      </c>
      <c r="Q132" s="1">
        <v>3.29</v>
      </c>
      <c r="R132" s="5">
        <v>0</v>
      </c>
      <c r="S132" s="1">
        <v>2.9</v>
      </c>
      <c r="T132" s="1">
        <v>6.04</v>
      </c>
      <c r="U132" s="16">
        <f t="shared" si="30"/>
        <v>0</v>
      </c>
      <c r="V132" s="1">
        <v>0</v>
      </c>
      <c r="W132" s="12">
        <v>12517.36</v>
      </c>
      <c r="X132" s="2"/>
      <c r="Y132" s="2">
        <v>12793.89</v>
      </c>
      <c r="Z132" s="1">
        <v>53</v>
      </c>
      <c r="AA132" s="1">
        <v>47</v>
      </c>
      <c r="AB132" s="1">
        <v>80</v>
      </c>
      <c r="AC132" s="1">
        <v>51</v>
      </c>
      <c r="AD132" s="1">
        <v>123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20</v>
      </c>
      <c r="AU132" s="1">
        <v>7</v>
      </c>
      <c r="AV132" s="1">
        <v>29</v>
      </c>
      <c r="AW132" s="1">
        <v>71</v>
      </c>
      <c r="AX132" s="1">
        <v>79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30</v>
      </c>
      <c r="BE132" s="1">
        <v>0</v>
      </c>
      <c r="BF132" s="1">
        <v>27</v>
      </c>
      <c r="BG132" s="1">
        <v>25</v>
      </c>
      <c r="BH132" s="1">
        <v>145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</row>
    <row r="133" spans="1:65">
      <c r="A133" s="1">
        <v>70084</v>
      </c>
      <c r="B133" s="1" t="s">
        <v>135</v>
      </c>
      <c r="C133" s="1">
        <v>12</v>
      </c>
      <c r="D133" s="1">
        <v>285</v>
      </c>
      <c r="E133" s="1" t="s">
        <v>64</v>
      </c>
      <c r="F133" s="1">
        <v>35</v>
      </c>
      <c r="G133" s="1" t="s">
        <v>76</v>
      </c>
      <c r="H133" s="2">
        <v>65.12</v>
      </c>
      <c r="I133" s="2">
        <v>781.44</v>
      </c>
      <c r="J133" s="10">
        <f t="shared" si="1"/>
        <v>0</v>
      </c>
      <c r="K133" s="11">
        <f t="shared" si="2"/>
        <v>0</v>
      </c>
      <c r="L133" s="1">
        <v>1.96</v>
      </c>
      <c r="M133" s="1">
        <v>1.92</v>
      </c>
      <c r="N133" s="16">
        <f t="shared" si="29"/>
        <v>0</v>
      </c>
      <c r="O133" s="1"/>
      <c r="P133" s="1">
        <v>11</v>
      </c>
      <c r="Q133" s="1">
        <v>5.25</v>
      </c>
      <c r="R133" s="5">
        <v>0</v>
      </c>
      <c r="S133" s="1">
        <v>2.88</v>
      </c>
      <c r="T133" s="1">
        <v>2.83</v>
      </c>
      <c r="U133" s="16">
        <f t="shared" si="30"/>
        <v>0</v>
      </c>
      <c r="V133" s="1">
        <v>0</v>
      </c>
      <c r="W133" s="12">
        <v>12372.8</v>
      </c>
      <c r="X133" s="2"/>
      <c r="Y133" s="2">
        <v>7814.4</v>
      </c>
      <c r="Z133" s="1">
        <v>9</v>
      </c>
      <c r="AA133" s="1">
        <v>6</v>
      </c>
      <c r="AB133" s="1">
        <v>9</v>
      </c>
      <c r="AC133" s="1">
        <v>5</v>
      </c>
      <c r="AD133" s="1">
        <v>23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52</v>
      </c>
      <c r="AU133" s="1">
        <v>62</v>
      </c>
      <c r="AV133" s="1">
        <v>44</v>
      </c>
      <c r="AW133" s="1">
        <v>10</v>
      </c>
      <c r="AX133" s="1">
        <v>63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21</v>
      </c>
      <c r="BE133" s="1">
        <v>18</v>
      </c>
      <c r="BF133" s="1">
        <v>3</v>
      </c>
      <c r="BG133" s="1">
        <v>3</v>
      </c>
      <c r="BH133" s="1">
        <v>34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</row>
    <row r="134" spans="1:65">
      <c r="A134" s="1">
        <v>70097</v>
      </c>
      <c r="B134" s="1" t="s">
        <v>239</v>
      </c>
      <c r="C134" s="1">
        <v>16</v>
      </c>
      <c r="D134" s="1">
        <v>285</v>
      </c>
      <c r="E134" s="1" t="s">
        <v>64</v>
      </c>
      <c r="F134" s="1">
        <v>567</v>
      </c>
      <c r="G134" s="1" t="s">
        <v>74</v>
      </c>
      <c r="H134" s="2">
        <v>43.77</v>
      </c>
      <c r="I134" s="2">
        <v>700.32</v>
      </c>
      <c r="J134" s="10">
        <f t="shared" si="1"/>
        <v>0</v>
      </c>
      <c r="K134" s="11">
        <f t="shared" si="2"/>
        <v>0</v>
      </c>
      <c r="L134" s="1">
        <v>0.34</v>
      </c>
      <c r="M134" s="1">
        <v>5.5</v>
      </c>
      <c r="N134" s="16">
        <f t="shared" si="29"/>
        <v>0</v>
      </c>
      <c r="O134" s="1"/>
      <c r="P134" s="1">
        <v>11.34</v>
      </c>
      <c r="Q134" s="1">
        <v>14.44</v>
      </c>
      <c r="R134" s="5">
        <v>0</v>
      </c>
      <c r="S134" s="1">
        <v>5.34</v>
      </c>
      <c r="T134" s="1">
        <v>4.75</v>
      </c>
      <c r="U134" s="16">
        <f t="shared" si="30"/>
        <v>0</v>
      </c>
      <c r="V134" s="1">
        <v>0</v>
      </c>
      <c r="W134" s="12">
        <v>11927.32</v>
      </c>
      <c r="X134" s="2"/>
      <c r="Y134" s="2">
        <v>17289.150000000001</v>
      </c>
      <c r="Z134" s="1">
        <v>4</v>
      </c>
      <c r="AA134" s="1">
        <v>1</v>
      </c>
      <c r="AB134" s="1">
        <v>1</v>
      </c>
      <c r="AC134" s="1">
        <v>0</v>
      </c>
      <c r="AD134" s="1">
        <v>88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28</v>
      </c>
      <c r="AU134" s="1">
        <v>86</v>
      </c>
      <c r="AV134" s="1">
        <v>98</v>
      </c>
      <c r="AW134" s="1">
        <v>25</v>
      </c>
      <c r="AX134" s="1">
        <v>231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24</v>
      </c>
      <c r="BF134" s="1">
        <v>48</v>
      </c>
      <c r="BG134" s="1">
        <v>49</v>
      </c>
      <c r="BH134" s="1">
        <v>76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</row>
    <row r="135" spans="1:65">
      <c r="A135" s="1">
        <v>70233</v>
      </c>
      <c r="B135" s="1" t="s">
        <v>216</v>
      </c>
      <c r="C135" s="1">
        <v>12</v>
      </c>
      <c r="D135" s="1">
        <v>285</v>
      </c>
      <c r="E135" s="1" t="s">
        <v>64</v>
      </c>
      <c r="F135" s="1">
        <v>557</v>
      </c>
      <c r="G135" s="1" t="s">
        <v>69</v>
      </c>
      <c r="H135" s="2">
        <v>77.78</v>
      </c>
      <c r="I135" s="2">
        <v>933.36</v>
      </c>
      <c r="J135" s="10">
        <f t="shared" si="1"/>
        <v>0</v>
      </c>
      <c r="K135" s="11">
        <f t="shared" si="2"/>
        <v>0</v>
      </c>
      <c r="L135" s="1">
        <v>4.75</v>
      </c>
      <c r="M135" s="1">
        <v>9.42</v>
      </c>
      <c r="N135" s="16">
        <f t="shared" si="29"/>
        <v>0</v>
      </c>
      <c r="O135" s="1"/>
      <c r="P135" s="1">
        <v>6</v>
      </c>
      <c r="Q135" s="1">
        <v>4.17</v>
      </c>
      <c r="R135" s="5">
        <v>0</v>
      </c>
      <c r="S135" s="1">
        <v>1.92</v>
      </c>
      <c r="T135" s="1">
        <v>10</v>
      </c>
      <c r="U135" s="16">
        <f t="shared" si="30"/>
        <v>0</v>
      </c>
      <c r="V135" s="1">
        <v>0</v>
      </c>
      <c r="W135" s="12">
        <v>11822.56</v>
      </c>
      <c r="X135" s="2"/>
      <c r="Y135" s="2">
        <v>12833.7</v>
      </c>
      <c r="Z135" s="1">
        <v>13</v>
      </c>
      <c r="AA135" s="1">
        <v>32</v>
      </c>
      <c r="AB135" s="1">
        <v>17</v>
      </c>
      <c r="AC135" s="1">
        <v>22</v>
      </c>
      <c r="AD135" s="1">
        <v>113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10</v>
      </c>
      <c r="AU135" s="1">
        <v>66</v>
      </c>
      <c r="AV135" s="1">
        <v>18</v>
      </c>
      <c r="AW135" s="1">
        <v>22</v>
      </c>
      <c r="AX135" s="1">
        <v>50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10</v>
      </c>
      <c r="BE135" s="1">
        <v>9</v>
      </c>
      <c r="BF135" s="1">
        <v>7</v>
      </c>
      <c r="BG135" s="1">
        <v>3</v>
      </c>
      <c r="BH135" s="1">
        <v>2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</row>
    <row r="136" spans="1:65">
      <c r="A136" s="1">
        <v>70008</v>
      </c>
      <c r="B136" s="1" t="s">
        <v>213</v>
      </c>
      <c r="C136" s="1">
        <v>24</v>
      </c>
      <c r="D136" s="1">
        <v>285</v>
      </c>
      <c r="E136" s="1" t="s">
        <v>64</v>
      </c>
      <c r="F136" s="1">
        <v>558</v>
      </c>
      <c r="G136" s="1" t="s">
        <v>67</v>
      </c>
      <c r="H136" s="2">
        <v>39.53</v>
      </c>
      <c r="I136" s="2">
        <v>948.72</v>
      </c>
      <c r="J136" s="10">
        <f t="shared" si="1"/>
        <v>0</v>
      </c>
      <c r="K136" s="11">
        <f t="shared" si="2"/>
        <v>0</v>
      </c>
      <c r="L136" s="1">
        <v>3.67</v>
      </c>
      <c r="M136" s="1">
        <v>6.92</v>
      </c>
      <c r="N136" s="16">
        <f t="shared" si="29"/>
        <v>0</v>
      </c>
      <c r="O136" s="1"/>
      <c r="P136" s="1">
        <v>6.85</v>
      </c>
      <c r="Q136" s="1">
        <v>3.75</v>
      </c>
      <c r="R136" s="5">
        <v>0</v>
      </c>
      <c r="S136" s="1">
        <v>1.5</v>
      </c>
      <c r="T136" s="1">
        <v>6</v>
      </c>
      <c r="U136" s="16">
        <f t="shared" si="30"/>
        <v>0</v>
      </c>
      <c r="V136" s="1">
        <v>0</v>
      </c>
      <c r="W136" s="12">
        <v>11404.4</v>
      </c>
      <c r="X136" s="2"/>
      <c r="Y136" s="2">
        <v>15812</v>
      </c>
      <c r="Z136" s="1">
        <v>13</v>
      </c>
      <c r="AA136" s="1">
        <v>28</v>
      </c>
      <c r="AB136" s="1">
        <v>31</v>
      </c>
      <c r="AC136" s="1">
        <v>60</v>
      </c>
      <c r="AD136" s="1">
        <v>166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59</v>
      </c>
      <c r="AU136" s="1">
        <v>51</v>
      </c>
      <c r="AV136" s="1">
        <v>60</v>
      </c>
      <c r="AW136" s="1">
        <v>40</v>
      </c>
      <c r="AX136" s="1">
        <v>90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13</v>
      </c>
      <c r="BE136" s="1">
        <v>10</v>
      </c>
      <c r="BF136" s="1">
        <v>7</v>
      </c>
      <c r="BG136" s="1">
        <v>22</v>
      </c>
      <c r="BH136" s="1">
        <v>144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</row>
    <row r="137" spans="1:65">
      <c r="A137" s="1">
        <v>70272</v>
      </c>
      <c r="B137" s="1" t="s">
        <v>207</v>
      </c>
      <c r="C137" s="1">
        <v>20</v>
      </c>
      <c r="D137" s="1">
        <v>285</v>
      </c>
      <c r="E137" s="1" t="s">
        <v>64</v>
      </c>
      <c r="F137" s="1">
        <v>35</v>
      </c>
      <c r="G137" s="1" t="s">
        <v>76</v>
      </c>
      <c r="H137" s="2">
        <v>28.89</v>
      </c>
      <c r="I137" s="2">
        <v>577.79999999999995</v>
      </c>
      <c r="J137" s="10">
        <f t="shared" si="1"/>
        <v>0</v>
      </c>
      <c r="K137" s="11">
        <f t="shared" si="2"/>
        <v>0</v>
      </c>
      <c r="L137" s="1">
        <v>9.82</v>
      </c>
      <c r="M137" s="1">
        <v>6.8</v>
      </c>
      <c r="N137" s="5">
        <v>0</v>
      </c>
      <c r="O137" s="1"/>
      <c r="P137" s="1">
        <v>6.32</v>
      </c>
      <c r="Q137" s="1">
        <v>4.7</v>
      </c>
      <c r="R137" s="5">
        <v>0</v>
      </c>
      <c r="S137" s="1">
        <v>2.52</v>
      </c>
      <c r="T137" s="1">
        <v>3.4</v>
      </c>
      <c r="U137" s="16">
        <f t="shared" si="30"/>
        <v>0</v>
      </c>
      <c r="V137" s="1">
        <v>0</v>
      </c>
      <c r="W137" s="12">
        <v>10790.42</v>
      </c>
      <c r="X137" s="2"/>
      <c r="Y137" s="2">
        <v>8609.2199999999993</v>
      </c>
      <c r="Z137" s="1">
        <v>32</v>
      </c>
      <c r="AA137" s="1">
        <v>51</v>
      </c>
      <c r="AB137" s="1">
        <v>101</v>
      </c>
      <c r="AC137" s="1">
        <v>76</v>
      </c>
      <c r="AD137" s="1">
        <v>136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55</v>
      </c>
      <c r="AU137" s="1">
        <v>37</v>
      </c>
      <c r="AV137" s="1">
        <v>39</v>
      </c>
      <c r="AW137" s="1">
        <v>28</v>
      </c>
      <c r="AX137" s="1">
        <v>94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12</v>
      </c>
      <c r="BE137" s="1">
        <v>16</v>
      </c>
      <c r="BF137" s="1">
        <v>20</v>
      </c>
      <c r="BG137" s="1">
        <v>21</v>
      </c>
      <c r="BH137" s="1">
        <v>68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</row>
    <row r="138" spans="1:65">
      <c r="A138" s="1">
        <v>76001</v>
      </c>
      <c r="B138" s="1" t="s">
        <v>247</v>
      </c>
      <c r="C138" s="1">
        <v>30</v>
      </c>
      <c r="D138" s="1">
        <v>285</v>
      </c>
      <c r="E138" s="1" t="s">
        <v>64</v>
      </c>
      <c r="F138" s="1">
        <v>558</v>
      </c>
      <c r="G138" s="1" t="s">
        <v>67</v>
      </c>
      <c r="H138" s="2">
        <v>14.71</v>
      </c>
      <c r="I138" s="2">
        <v>441.3</v>
      </c>
      <c r="J138" s="10">
        <f t="shared" si="1"/>
        <v>0</v>
      </c>
      <c r="K138" s="11">
        <f t="shared" si="2"/>
        <v>0</v>
      </c>
      <c r="L138" s="1">
        <v>5.05</v>
      </c>
      <c r="M138" s="1">
        <v>3.23</v>
      </c>
      <c r="N138" s="16">
        <f t="shared" ref="N138:N145" si="31">MAX(0,(TRUNC((L138*0.8)-M138)))</f>
        <v>0</v>
      </c>
      <c r="O138" s="1"/>
      <c r="P138" s="1">
        <v>16.350000000000001</v>
      </c>
      <c r="Q138" s="1">
        <v>14.97</v>
      </c>
      <c r="R138" s="5">
        <v>0</v>
      </c>
      <c r="S138" s="1">
        <v>2.38</v>
      </c>
      <c r="T138" s="1">
        <v>5</v>
      </c>
      <c r="U138" s="16">
        <f t="shared" si="30"/>
        <v>0</v>
      </c>
      <c r="V138" s="1">
        <v>0</v>
      </c>
      <c r="W138" s="12">
        <v>10495.58</v>
      </c>
      <c r="X138" s="2"/>
      <c r="Y138" s="2">
        <v>8178.76</v>
      </c>
      <c r="Z138" s="1">
        <v>24</v>
      </c>
      <c r="AA138" s="1">
        <v>110</v>
      </c>
      <c r="AB138" s="1">
        <v>36</v>
      </c>
      <c r="AC138" s="1">
        <v>73</v>
      </c>
      <c r="AD138" s="1">
        <v>97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170</v>
      </c>
      <c r="AU138" s="1">
        <v>265</v>
      </c>
      <c r="AV138" s="1">
        <v>109</v>
      </c>
      <c r="AW138" s="1">
        <v>158</v>
      </c>
      <c r="AX138" s="1">
        <v>449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14</v>
      </c>
      <c r="BE138" s="1">
        <v>36</v>
      </c>
      <c r="BF138" s="1">
        <v>26</v>
      </c>
      <c r="BG138" s="1">
        <v>27</v>
      </c>
      <c r="BH138" s="1">
        <v>10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</row>
    <row r="139" spans="1:65">
      <c r="A139" s="1">
        <v>70275</v>
      </c>
      <c r="B139" s="1" t="s">
        <v>161</v>
      </c>
      <c r="C139" s="1">
        <v>32</v>
      </c>
      <c r="D139" s="1">
        <v>285</v>
      </c>
      <c r="E139" s="1" t="s">
        <v>64</v>
      </c>
      <c r="F139" s="1">
        <v>573</v>
      </c>
      <c r="G139" s="1" t="s">
        <v>87</v>
      </c>
      <c r="H139" s="2">
        <v>33.270000000000003</v>
      </c>
      <c r="I139" s="2">
        <v>1064.6400000000001</v>
      </c>
      <c r="J139" s="10">
        <f t="shared" si="1"/>
        <v>0</v>
      </c>
      <c r="K139" s="11">
        <f t="shared" si="2"/>
        <v>0</v>
      </c>
      <c r="L139" s="1">
        <v>1</v>
      </c>
      <c r="M139" s="1">
        <v>4.25</v>
      </c>
      <c r="N139" s="16">
        <f t="shared" si="31"/>
        <v>0</v>
      </c>
      <c r="O139" s="1"/>
      <c r="P139" s="1">
        <v>6.89</v>
      </c>
      <c r="Q139" s="1">
        <v>5.72</v>
      </c>
      <c r="R139" s="5">
        <v>0</v>
      </c>
      <c r="S139" s="1">
        <v>1.83</v>
      </c>
      <c r="T139" s="1">
        <v>1.41</v>
      </c>
      <c r="U139" s="16">
        <f t="shared" si="30"/>
        <v>0</v>
      </c>
      <c r="V139" s="1">
        <v>0</v>
      </c>
      <c r="W139" s="12">
        <v>10346.969999999999</v>
      </c>
      <c r="X139" s="2"/>
      <c r="Y139" s="2">
        <v>12110.28</v>
      </c>
      <c r="Z139" s="1">
        <v>14</v>
      </c>
      <c r="AA139" s="1">
        <v>1</v>
      </c>
      <c r="AB139" s="1">
        <v>16</v>
      </c>
      <c r="AC139" s="1">
        <v>3</v>
      </c>
      <c r="AD139" s="1">
        <v>136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45</v>
      </c>
      <c r="AU139" s="1">
        <v>98</v>
      </c>
      <c r="AV139" s="1">
        <v>56</v>
      </c>
      <c r="AW139" s="1">
        <v>141</v>
      </c>
      <c r="AX139" s="1">
        <v>183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15</v>
      </c>
      <c r="BE139" s="1">
        <v>29</v>
      </c>
      <c r="BF139" s="1">
        <v>19</v>
      </c>
      <c r="BG139" s="1">
        <v>20</v>
      </c>
      <c r="BH139" s="1">
        <v>45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</row>
    <row r="140" spans="1:65">
      <c r="A140" s="1">
        <v>70066</v>
      </c>
      <c r="B140" s="1" t="s">
        <v>228</v>
      </c>
      <c r="C140" s="1">
        <v>25</v>
      </c>
      <c r="D140" s="1">
        <v>285</v>
      </c>
      <c r="E140" s="1" t="s">
        <v>64</v>
      </c>
      <c r="F140" s="1">
        <v>35</v>
      </c>
      <c r="G140" s="1" t="s">
        <v>76</v>
      </c>
      <c r="H140" s="2">
        <v>42.86</v>
      </c>
      <c r="I140" s="2">
        <v>1071.5</v>
      </c>
      <c r="J140" s="10">
        <f t="shared" si="1"/>
        <v>0</v>
      </c>
      <c r="K140" s="11">
        <f t="shared" si="2"/>
        <v>0</v>
      </c>
      <c r="L140" s="1">
        <v>1.54</v>
      </c>
      <c r="M140" s="1">
        <v>0.92</v>
      </c>
      <c r="N140" s="16">
        <f t="shared" si="31"/>
        <v>0</v>
      </c>
      <c r="O140" s="1"/>
      <c r="P140" s="1">
        <v>4.9400000000000004</v>
      </c>
      <c r="Q140" s="1">
        <v>3.96</v>
      </c>
      <c r="R140" s="5">
        <v>0</v>
      </c>
      <c r="S140" s="1">
        <v>3.12</v>
      </c>
      <c r="T140" s="1">
        <v>3.04</v>
      </c>
      <c r="U140" s="16">
        <f t="shared" si="30"/>
        <v>0</v>
      </c>
      <c r="V140" s="1">
        <v>0</v>
      </c>
      <c r="W140" s="12">
        <v>10286.4</v>
      </c>
      <c r="X140" s="2"/>
      <c r="Y140" s="2">
        <v>8486.2800000000007</v>
      </c>
      <c r="Z140" s="1">
        <v>30</v>
      </c>
      <c r="AA140" s="1">
        <v>7</v>
      </c>
      <c r="AB140" s="1">
        <v>3</v>
      </c>
      <c r="AC140" s="1">
        <v>4</v>
      </c>
      <c r="AD140" s="1">
        <v>23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46</v>
      </c>
      <c r="AU140" s="1">
        <v>15</v>
      </c>
      <c r="AV140" s="1">
        <v>58</v>
      </c>
      <c r="AW140" s="1">
        <v>24</v>
      </c>
      <c r="AX140" s="1">
        <v>99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12</v>
      </c>
      <c r="BE140" s="1">
        <v>55</v>
      </c>
      <c r="BF140" s="1">
        <v>32</v>
      </c>
      <c r="BG140" s="1">
        <v>13</v>
      </c>
      <c r="BH140" s="1">
        <v>76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</row>
    <row r="141" spans="1:65">
      <c r="A141" s="1">
        <v>70336</v>
      </c>
      <c r="B141" s="1" t="s">
        <v>342</v>
      </c>
      <c r="C141" s="1">
        <v>12</v>
      </c>
      <c r="D141" s="1">
        <v>285</v>
      </c>
      <c r="E141" s="1" t="s">
        <v>64</v>
      </c>
      <c r="F141" s="1">
        <v>285</v>
      </c>
      <c r="G141" s="1" t="s">
        <v>64</v>
      </c>
      <c r="H141" s="2">
        <v>30.69</v>
      </c>
      <c r="I141" s="2">
        <v>368.28</v>
      </c>
      <c r="J141" s="10">
        <f t="shared" si="1"/>
        <v>0</v>
      </c>
      <c r="K141" s="11">
        <f t="shared" si="2"/>
        <v>0</v>
      </c>
      <c r="L141" s="1">
        <v>1</v>
      </c>
      <c r="M141" s="1">
        <v>3.83</v>
      </c>
      <c r="N141" s="16">
        <f t="shared" si="31"/>
        <v>0</v>
      </c>
      <c r="O141" s="1"/>
      <c r="P141" s="1">
        <v>19.71</v>
      </c>
      <c r="Q141" s="1">
        <v>10.92</v>
      </c>
      <c r="R141" s="5">
        <v>0</v>
      </c>
      <c r="S141" s="1">
        <v>7.17</v>
      </c>
      <c r="T141" s="1">
        <v>7</v>
      </c>
      <c r="U141" s="16">
        <f t="shared" si="30"/>
        <v>0</v>
      </c>
      <c r="V141" s="1">
        <v>0</v>
      </c>
      <c r="W141" s="12">
        <v>10265.799999999999</v>
      </c>
      <c r="X141" s="2"/>
      <c r="Y141" s="2">
        <v>6322.14</v>
      </c>
      <c r="Z141" s="1">
        <v>6</v>
      </c>
      <c r="AA141" s="1">
        <v>12</v>
      </c>
      <c r="AB141" s="1">
        <v>0</v>
      </c>
      <c r="AC141" s="1">
        <v>0</v>
      </c>
      <c r="AD141" s="1">
        <v>46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84</v>
      </c>
      <c r="AU141" s="1">
        <v>82</v>
      </c>
      <c r="AV141" s="1">
        <v>102</v>
      </c>
      <c r="AW141" s="1">
        <v>19</v>
      </c>
      <c r="AX141" s="1">
        <v>131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31</v>
      </c>
      <c r="BE141" s="1">
        <v>36</v>
      </c>
      <c r="BF141" s="1">
        <v>37</v>
      </c>
      <c r="BG141" s="1">
        <v>0</v>
      </c>
      <c r="BH141" s="1">
        <v>29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</row>
    <row r="142" spans="1:65">
      <c r="A142" s="1">
        <v>70098</v>
      </c>
      <c r="B142" s="1" t="s">
        <v>278</v>
      </c>
      <c r="C142" s="1">
        <v>24</v>
      </c>
      <c r="D142" s="1">
        <v>285</v>
      </c>
      <c r="E142" s="1" t="s">
        <v>64</v>
      </c>
      <c r="F142" s="1">
        <v>558</v>
      </c>
      <c r="G142" s="1" t="s">
        <v>67</v>
      </c>
      <c r="H142" s="2">
        <v>51.47</v>
      </c>
      <c r="I142" s="2">
        <v>1235.28</v>
      </c>
      <c r="J142" s="10">
        <f t="shared" si="1"/>
        <v>0</v>
      </c>
      <c r="K142" s="11">
        <f t="shared" si="2"/>
        <v>0</v>
      </c>
      <c r="L142" s="1">
        <v>0.75</v>
      </c>
      <c r="M142" s="1">
        <v>1.21</v>
      </c>
      <c r="N142" s="16">
        <f t="shared" si="31"/>
        <v>0</v>
      </c>
      <c r="O142" s="1"/>
      <c r="P142" s="1">
        <v>2.73</v>
      </c>
      <c r="Q142" s="1">
        <v>3.29</v>
      </c>
      <c r="R142" s="5">
        <v>0</v>
      </c>
      <c r="S142" s="1">
        <v>3.9</v>
      </c>
      <c r="T142" s="1">
        <v>9.7899999999999991</v>
      </c>
      <c r="U142" s="16">
        <f t="shared" si="30"/>
        <v>0</v>
      </c>
      <c r="V142" s="1">
        <v>0</v>
      </c>
      <c r="W142" s="14">
        <v>9110.19</v>
      </c>
      <c r="X142" s="2"/>
      <c r="Y142" s="2">
        <v>17654.21</v>
      </c>
      <c r="Z142" s="1">
        <v>5</v>
      </c>
      <c r="AA142" s="1">
        <v>6</v>
      </c>
      <c r="AB142" s="1">
        <v>8</v>
      </c>
      <c r="AC142" s="1">
        <v>4</v>
      </c>
      <c r="AD142" s="1">
        <v>29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9</v>
      </c>
      <c r="AU142" s="1">
        <v>34</v>
      </c>
      <c r="AV142" s="1">
        <v>36</v>
      </c>
      <c r="AW142" s="1">
        <v>7</v>
      </c>
      <c r="AX142" s="1">
        <v>79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66</v>
      </c>
      <c r="BE142" s="1">
        <v>11</v>
      </c>
      <c r="BF142" s="1">
        <v>16</v>
      </c>
      <c r="BG142" s="1">
        <v>12</v>
      </c>
      <c r="BH142" s="1">
        <v>235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</row>
    <row r="143" spans="1:65">
      <c r="A143" s="1">
        <v>70052</v>
      </c>
      <c r="B143" s="1" t="s">
        <v>202</v>
      </c>
      <c r="C143" s="1">
        <v>28</v>
      </c>
      <c r="D143" s="1">
        <v>285</v>
      </c>
      <c r="E143" s="1" t="s">
        <v>64</v>
      </c>
      <c r="F143" s="1">
        <v>974</v>
      </c>
      <c r="G143" s="1" t="s">
        <v>110</v>
      </c>
      <c r="H143" s="2">
        <v>37.870100000000001</v>
      </c>
      <c r="I143" s="2">
        <v>1060.3628000000001</v>
      </c>
      <c r="J143" s="10">
        <f t="shared" si="1"/>
        <v>0</v>
      </c>
      <c r="K143" s="11">
        <f t="shared" si="2"/>
        <v>0</v>
      </c>
      <c r="L143" s="1">
        <v>4.9800000000000004</v>
      </c>
      <c r="M143" s="1">
        <v>4.29</v>
      </c>
      <c r="N143" s="16">
        <f t="shared" si="31"/>
        <v>0</v>
      </c>
      <c r="O143" s="1"/>
      <c r="P143" s="1">
        <v>3.11</v>
      </c>
      <c r="Q143" s="1">
        <v>1.43</v>
      </c>
      <c r="R143" s="5">
        <v>0</v>
      </c>
      <c r="S143" s="1">
        <v>0.46</v>
      </c>
      <c r="T143" s="1">
        <v>3.46</v>
      </c>
      <c r="U143" s="16">
        <f t="shared" si="30"/>
        <v>0</v>
      </c>
      <c r="V143" s="1">
        <v>0</v>
      </c>
      <c r="W143" s="14">
        <v>9069.89</v>
      </c>
      <c r="X143" s="2"/>
      <c r="Y143" s="2">
        <v>9732.6200000000008</v>
      </c>
      <c r="Z143" s="1">
        <v>55</v>
      </c>
      <c r="AA143" s="1">
        <v>57</v>
      </c>
      <c r="AB143" s="1">
        <v>28</v>
      </c>
      <c r="AC143" s="1">
        <v>56</v>
      </c>
      <c r="AD143" s="1">
        <v>120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44</v>
      </c>
      <c r="AU143" s="1">
        <v>20</v>
      </c>
      <c r="AV143" s="1">
        <v>30</v>
      </c>
      <c r="AW143" s="1">
        <v>6</v>
      </c>
      <c r="AX143" s="1">
        <v>40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11</v>
      </c>
      <c r="BE143" s="1">
        <v>4</v>
      </c>
      <c r="BF143" s="1">
        <v>0</v>
      </c>
      <c r="BG143" s="1">
        <v>0</v>
      </c>
      <c r="BH143" s="1">
        <v>97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</row>
    <row r="144" spans="1:65">
      <c r="A144" s="1">
        <v>70158</v>
      </c>
      <c r="B144" s="1" t="s">
        <v>218</v>
      </c>
      <c r="C144" s="1">
        <v>16</v>
      </c>
      <c r="D144" s="1">
        <v>285</v>
      </c>
      <c r="E144" s="1" t="s">
        <v>64</v>
      </c>
      <c r="F144" s="1">
        <v>573</v>
      </c>
      <c r="G144" s="1" t="s">
        <v>87</v>
      </c>
      <c r="H144" s="2">
        <v>61.95</v>
      </c>
      <c r="I144" s="2">
        <v>991.2</v>
      </c>
      <c r="J144" s="10">
        <f t="shared" si="1"/>
        <v>0</v>
      </c>
      <c r="K144" s="11">
        <f t="shared" si="2"/>
        <v>0</v>
      </c>
      <c r="L144" s="1">
        <v>1.1599999999999999</v>
      </c>
      <c r="M144" s="1">
        <v>1.06</v>
      </c>
      <c r="N144" s="16">
        <f t="shared" si="31"/>
        <v>0</v>
      </c>
      <c r="O144" s="1"/>
      <c r="P144" s="1">
        <v>3.47</v>
      </c>
      <c r="Q144" s="1">
        <v>5.0599999999999996</v>
      </c>
      <c r="R144" s="5">
        <v>0</v>
      </c>
      <c r="S144" s="1">
        <v>4.22</v>
      </c>
      <c r="T144" s="1">
        <v>5</v>
      </c>
      <c r="U144" s="16">
        <f t="shared" si="30"/>
        <v>0</v>
      </c>
      <c r="V144" s="1">
        <v>0</v>
      </c>
      <c r="W144" s="14">
        <v>8765.93</v>
      </c>
      <c r="X144" s="2"/>
      <c r="Y144" s="2">
        <v>6071.1</v>
      </c>
      <c r="Z144" s="1">
        <v>5</v>
      </c>
      <c r="AA144" s="1">
        <v>14</v>
      </c>
      <c r="AB144" s="1">
        <v>4</v>
      </c>
      <c r="AC144" s="1">
        <v>5</v>
      </c>
      <c r="AD144" s="1">
        <v>17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34</v>
      </c>
      <c r="AW144" s="1">
        <v>43</v>
      </c>
      <c r="AX144" s="1">
        <v>81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9</v>
      </c>
      <c r="BE144" s="1">
        <v>8</v>
      </c>
      <c r="BF144" s="1">
        <v>27</v>
      </c>
      <c r="BG144" s="1">
        <v>55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</row>
    <row r="145" spans="1:65">
      <c r="A145" s="1">
        <v>70209</v>
      </c>
      <c r="B145" s="1" t="s">
        <v>290</v>
      </c>
      <c r="C145" s="1">
        <v>10</v>
      </c>
      <c r="D145" s="1">
        <v>285</v>
      </c>
      <c r="E145" s="1" t="s">
        <v>64</v>
      </c>
      <c r="F145" s="1">
        <v>387</v>
      </c>
      <c r="G145" s="1" t="s">
        <v>94</v>
      </c>
      <c r="H145" s="2">
        <v>122.98</v>
      </c>
      <c r="I145" s="2">
        <v>1229.8</v>
      </c>
      <c r="J145" s="10">
        <f t="shared" si="1"/>
        <v>0</v>
      </c>
      <c r="K145" s="11">
        <f t="shared" si="2"/>
        <v>0</v>
      </c>
      <c r="L145" s="1">
        <v>0.8</v>
      </c>
      <c r="M145" s="1">
        <v>2.1</v>
      </c>
      <c r="N145" s="16">
        <f t="shared" si="31"/>
        <v>0</v>
      </c>
      <c r="O145" s="1"/>
      <c r="P145" s="1">
        <v>3.95</v>
      </c>
      <c r="Q145" s="1">
        <v>2</v>
      </c>
      <c r="R145" s="5">
        <v>0</v>
      </c>
      <c r="S145" s="1">
        <v>2.2999999999999998</v>
      </c>
      <c r="T145" s="1">
        <v>2</v>
      </c>
      <c r="U145" s="16">
        <f t="shared" si="30"/>
        <v>0</v>
      </c>
      <c r="V145" s="1">
        <v>0</v>
      </c>
      <c r="W145" s="14">
        <v>8670.09</v>
      </c>
      <c r="X145" s="2"/>
      <c r="Y145" s="2">
        <v>5042.18</v>
      </c>
      <c r="Z145" s="1">
        <v>2</v>
      </c>
      <c r="AA145" s="1">
        <v>0</v>
      </c>
      <c r="AB145" s="1">
        <v>4</v>
      </c>
      <c r="AC145" s="1">
        <v>4</v>
      </c>
      <c r="AD145" s="1">
        <v>21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10</v>
      </c>
      <c r="AU145" s="1">
        <v>6</v>
      </c>
      <c r="AV145" s="1">
        <v>19</v>
      </c>
      <c r="AW145" s="1">
        <v>15</v>
      </c>
      <c r="AX145" s="1">
        <v>20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7</v>
      </c>
      <c r="BE145" s="1">
        <v>15</v>
      </c>
      <c r="BF145" s="1">
        <v>6</v>
      </c>
      <c r="BG145" s="1">
        <v>5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</row>
    <row r="146" spans="1:65">
      <c r="A146" s="1">
        <v>70014</v>
      </c>
      <c r="B146" s="1" t="s">
        <v>124</v>
      </c>
      <c r="C146" s="1">
        <v>4</v>
      </c>
      <c r="D146" s="1">
        <v>285</v>
      </c>
      <c r="E146" s="1" t="s">
        <v>64</v>
      </c>
      <c r="F146" s="1">
        <v>562</v>
      </c>
      <c r="G146" s="1" t="s">
        <v>65</v>
      </c>
      <c r="H146" s="2">
        <v>80.58</v>
      </c>
      <c r="I146" s="2">
        <v>322.32</v>
      </c>
      <c r="J146" s="10">
        <f t="shared" si="1"/>
        <v>0</v>
      </c>
      <c r="K146" s="11">
        <f t="shared" si="2"/>
        <v>0</v>
      </c>
      <c r="L146" s="1">
        <v>7</v>
      </c>
      <c r="M146" s="1">
        <v>4</v>
      </c>
      <c r="N146" s="5">
        <v>0</v>
      </c>
      <c r="O146" s="1"/>
      <c r="P146" s="1">
        <v>17.38</v>
      </c>
      <c r="Q146" s="1">
        <v>13.5</v>
      </c>
      <c r="R146" s="5">
        <v>0</v>
      </c>
      <c r="S146" s="1">
        <v>2.5</v>
      </c>
      <c r="T146" s="1">
        <v>8</v>
      </c>
      <c r="U146" s="16">
        <f t="shared" si="30"/>
        <v>0</v>
      </c>
      <c r="V146" s="1">
        <v>0</v>
      </c>
      <c r="W146" s="14">
        <v>8662.35</v>
      </c>
      <c r="X146" s="2"/>
      <c r="Y146" s="2">
        <v>8219.16</v>
      </c>
      <c r="Z146" s="1">
        <v>9</v>
      </c>
      <c r="AA146" s="1">
        <v>8</v>
      </c>
      <c r="AB146" s="1">
        <v>9</v>
      </c>
      <c r="AC146" s="1">
        <v>12</v>
      </c>
      <c r="AD146" s="1">
        <v>16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13</v>
      </c>
      <c r="AU146" s="1">
        <v>38</v>
      </c>
      <c r="AV146" s="1">
        <v>29</v>
      </c>
      <c r="AW146" s="1">
        <v>17</v>
      </c>
      <c r="AX146" s="1">
        <v>54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2</v>
      </c>
      <c r="BE146" s="1">
        <v>1</v>
      </c>
      <c r="BF146" s="1">
        <v>7</v>
      </c>
      <c r="BG146" s="1">
        <v>1</v>
      </c>
      <c r="BH146" s="1">
        <v>32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</row>
    <row r="147" spans="1:65">
      <c r="A147" s="1">
        <v>70501</v>
      </c>
      <c r="B147" s="1" t="s">
        <v>190</v>
      </c>
      <c r="C147" s="1">
        <v>24</v>
      </c>
      <c r="D147" s="1">
        <v>285</v>
      </c>
      <c r="E147" s="1" t="s">
        <v>64</v>
      </c>
      <c r="F147" s="1">
        <v>974</v>
      </c>
      <c r="G147" s="1" t="s">
        <v>110</v>
      </c>
      <c r="H147" s="2">
        <v>36.130099999999999</v>
      </c>
      <c r="I147" s="2">
        <v>867.12239999999997</v>
      </c>
      <c r="J147" s="10">
        <f t="shared" si="1"/>
        <v>0</v>
      </c>
      <c r="K147" s="11">
        <f t="shared" si="2"/>
        <v>0</v>
      </c>
      <c r="L147" s="1">
        <v>0.4</v>
      </c>
      <c r="M147" s="1">
        <v>4.33</v>
      </c>
      <c r="N147" s="16">
        <f t="shared" ref="N147:N150" si="32">MAX(0,(TRUNC((L147*0.8)-M147)))</f>
        <v>0</v>
      </c>
      <c r="O147" s="1"/>
      <c r="P147" s="1">
        <v>6.27</v>
      </c>
      <c r="Q147" s="1">
        <v>2.92</v>
      </c>
      <c r="R147" s="5">
        <v>0</v>
      </c>
      <c r="S147" s="1">
        <v>2.77</v>
      </c>
      <c r="T147" s="1">
        <v>5</v>
      </c>
      <c r="U147" s="16">
        <f t="shared" si="30"/>
        <v>0</v>
      </c>
      <c r="V147" s="1">
        <v>0</v>
      </c>
      <c r="W147" s="14">
        <v>8183.47</v>
      </c>
      <c r="X147" s="2"/>
      <c r="Y147" s="2">
        <v>9321.57</v>
      </c>
      <c r="Z147" s="1">
        <v>1</v>
      </c>
      <c r="AA147" s="1">
        <v>10</v>
      </c>
      <c r="AB147" s="1">
        <v>0</v>
      </c>
      <c r="AC147" s="1">
        <v>7</v>
      </c>
      <c r="AD147" s="1">
        <v>104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40</v>
      </c>
      <c r="AU147" s="1">
        <v>67</v>
      </c>
      <c r="AV147" s="1">
        <v>53</v>
      </c>
      <c r="AW147" s="1">
        <v>48</v>
      </c>
      <c r="AX147" s="1">
        <v>70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2</v>
      </c>
      <c r="BE147" s="1">
        <v>81</v>
      </c>
      <c r="BF147" s="1">
        <v>16</v>
      </c>
      <c r="BG147" s="1">
        <v>16</v>
      </c>
      <c r="BH147" s="1">
        <v>84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</row>
    <row r="148" spans="1:65">
      <c r="A148" s="1">
        <v>70160</v>
      </c>
      <c r="B148" s="1" t="s">
        <v>172</v>
      </c>
      <c r="C148" s="1">
        <v>16</v>
      </c>
      <c r="D148" s="1">
        <v>285</v>
      </c>
      <c r="E148" s="1" t="s">
        <v>64</v>
      </c>
      <c r="F148" s="1">
        <v>558</v>
      </c>
      <c r="G148" s="1" t="s">
        <v>67</v>
      </c>
      <c r="H148" s="2">
        <v>77.67</v>
      </c>
      <c r="I148" s="2">
        <v>1242.72</v>
      </c>
      <c r="J148" s="10">
        <f t="shared" si="1"/>
        <v>0</v>
      </c>
      <c r="K148" s="11">
        <f t="shared" si="2"/>
        <v>0</v>
      </c>
      <c r="L148" s="1">
        <v>0.62</v>
      </c>
      <c r="M148" s="1">
        <v>1.31</v>
      </c>
      <c r="N148" s="16">
        <f t="shared" si="32"/>
        <v>0</v>
      </c>
      <c r="O148" s="1"/>
      <c r="P148" s="1">
        <v>5.03</v>
      </c>
      <c r="Q148" s="1">
        <v>3</v>
      </c>
      <c r="R148" s="5">
        <v>0</v>
      </c>
      <c r="S148" s="1">
        <v>0.69</v>
      </c>
      <c r="T148" s="1">
        <v>2.56</v>
      </c>
      <c r="U148" s="16">
        <f t="shared" si="30"/>
        <v>0</v>
      </c>
      <c r="V148" s="1">
        <v>0</v>
      </c>
      <c r="W148" s="14">
        <v>7883.5</v>
      </c>
      <c r="X148" s="2"/>
      <c r="Y148" s="2">
        <v>8543.7000000000007</v>
      </c>
      <c r="Z148" s="1">
        <v>3</v>
      </c>
      <c r="AA148" s="1">
        <v>2</v>
      </c>
      <c r="AB148" s="1">
        <v>5</v>
      </c>
      <c r="AC148" s="1">
        <v>2</v>
      </c>
      <c r="AD148" s="1">
        <v>21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19</v>
      </c>
      <c r="AU148" s="1">
        <v>45</v>
      </c>
      <c r="AV148" s="1">
        <v>20</v>
      </c>
      <c r="AW148" s="1">
        <v>38</v>
      </c>
      <c r="AX148" s="1">
        <v>48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4</v>
      </c>
      <c r="BE148" s="1">
        <v>6</v>
      </c>
      <c r="BF148" s="1">
        <v>0</v>
      </c>
      <c r="BG148" s="1">
        <v>8</v>
      </c>
      <c r="BH148" s="1">
        <v>41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</row>
    <row r="149" spans="1:65">
      <c r="A149" s="1">
        <v>70032</v>
      </c>
      <c r="B149" s="1" t="s">
        <v>221</v>
      </c>
      <c r="C149" s="1">
        <v>20</v>
      </c>
      <c r="D149" s="1">
        <v>285</v>
      </c>
      <c r="E149" s="1" t="s">
        <v>64</v>
      </c>
      <c r="F149" s="1">
        <v>558</v>
      </c>
      <c r="G149" s="1" t="s">
        <v>67</v>
      </c>
      <c r="H149" s="2">
        <v>86.351399999999998</v>
      </c>
      <c r="I149" s="2">
        <v>1727.028</v>
      </c>
      <c r="J149" s="10">
        <f t="shared" si="1"/>
        <v>0</v>
      </c>
      <c r="K149" s="11">
        <f t="shared" si="2"/>
        <v>0</v>
      </c>
      <c r="L149" s="1">
        <v>1.38</v>
      </c>
      <c r="M149" s="1">
        <v>1.8</v>
      </c>
      <c r="N149" s="16">
        <f t="shared" si="32"/>
        <v>0</v>
      </c>
      <c r="O149" s="1"/>
      <c r="P149" s="1">
        <v>2.2200000000000002</v>
      </c>
      <c r="Q149" s="1">
        <v>2.4</v>
      </c>
      <c r="R149" s="5">
        <v>0</v>
      </c>
      <c r="S149" s="1">
        <v>0.95</v>
      </c>
      <c r="T149" s="1">
        <v>2.7</v>
      </c>
      <c r="U149" s="16">
        <f t="shared" si="30"/>
        <v>0</v>
      </c>
      <c r="V149" s="1">
        <v>0</v>
      </c>
      <c r="W149" s="14">
        <v>7857.98</v>
      </c>
      <c r="X149" s="2"/>
      <c r="Y149" s="2">
        <v>11916.49</v>
      </c>
      <c r="Z149" s="1">
        <v>10</v>
      </c>
      <c r="AA149" s="1">
        <v>10</v>
      </c>
      <c r="AB149" s="1">
        <v>9</v>
      </c>
      <c r="AC149" s="1">
        <v>7</v>
      </c>
      <c r="AD149" s="1">
        <v>36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10</v>
      </c>
      <c r="AU149" s="1">
        <v>9</v>
      </c>
      <c r="AV149" s="1">
        <v>20</v>
      </c>
      <c r="AW149" s="1">
        <v>20</v>
      </c>
      <c r="AX149" s="1">
        <v>48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2</v>
      </c>
      <c r="BE149" s="1">
        <v>4</v>
      </c>
      <c r="BF149" s="1">
        <v>6</v>
      </c>
      <c r="BG149" s="1">
        <v>18</v>
      </c>
      <c r="BH149" s="1">
        <v>54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</row>
    <row r="150" spans="1:65">
      <c r="A150" s="1">
        <v>70120</v>
      </c>
      <c r="B150" s="1" t="s">
        <v>189</v>
      </c>
      <c r="C150" s="1">
        <v>24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36.0045</v>
      </c>
      <c r="I150" s="2">
        <v>864.10799999999995</v>
      </c>
      <c r="J150" s="10">
        <f t="shared" si="1"/>
        <v>0</v>
      </c>
      <c r="K150" s="11">
        <f t="shared" si="2"/>
        <v>0</v>
      </c>
      <c r="L150" s="1">
        <v>1.98</v>
      </c>
      <c r="M150" s="1">
        <v>2.29</v>
      </c>
      <c r="N150" s="16">
        <f t="shared" si="32"/>
        <v>0</v>
      </c>
      <c r="O150" s="1"/>
      <c r="P150" s="1">
        <v>5.21</v>
      </c>
      <c r="Q150" s="1">
        <v>3.58</v>
      </c>
      <c r="R150" s="5">
        <v>0</v>
      </c>
      <c r="S150" s="1">
        <v>1.69</v>
      </c>
      <c r="T150" s="1">
        <v>2.46</v>
      </c>
      <c r="U150" s="16">
        <f t="shared" si="30"/>
        <v>0</v>
      </c>
      <c r="V150" s="1">
        <v>0</v>
      </c>
      <c r="W150" s="14">
        <v>7668.96</v>
      </c>
      <c r="X150" s="2"/>
      <c r="Y150" s="2">
        <v>7200.9</v>
      </c>
      <c r="Z150" s="1">
        <v>7</v>
      </c>
      <c r="AA150" s="1">
        <v>22</v>
      </c>
      <c r="AB150" s="1">
        <v>20</v>
      </c>
      <c r="AC150" s="1">
        <v>19</v>
      </c>
      <c r="AD150" s="1">
        <v>55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81</v>
      </c>
      <c r="AU150" s="1">
        <v>36</v>
      </c>
      <c r="AV150" s="1">
        <v>13</v>
      </c>
      <c r="AW150" s="1">
        <v>26</v>
      </c>
      <c r="AX150" s="1">
        <v>86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16</v>
      </c>
      <c r="BE150" s="1">
        <v>3</v>
      </c>
      <c r="BF150" s="1">
        <v>18</v>
      </c>
      <c r="BG150" s="1">
        <v>10</v>
      </c>
      <c r="BH150" s="1">
        <v>59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</row>
    <row r="151" spans="1:65">
      <c r="A151" s="1">
        <v>70969</v>
      </c>
      <c r="B151" s="1" t="s">
        <v>277</v>
      </c>
      <c r="C151" s="1">
        <v>12</v>
      </c>
      <c r="D151" s="1">
        <v>285</v>
      </c>
      <c r="E151" s="1" t="s">
        <v>64</v>
      </c>
      <c r="F151" s="1">
        <v>567</v>
      </c>
      <c r="G151" s="1" t="s">
        <v>74</v>
      </c>
      <c r="H151" s="2">
        <v>64.44</v>
      </c>
      <c r="I151" s="2">
        <v>773.28</v>
      </c>
      <c r="J151" s="10">
        <f t="shared" si="1"/>
        <v>0</v>
      </c>
      <c r="K151" s="11">
        <f t="shared" si="2"/>
        <v>0</v>
      </c>
      <c r="L151" s="1">
        <v>5.33</v>
      </c>
      <c r="M151" s="1">
        <v>3.17</v>
      </c>
      <c r="N151" s="5">
        <v>0</v>
      </c>
      <c r="O151" s="1"/>
      <c r="P151" s="1">
        <v>1.25</v>
      </c>
      <c r="Q151" s="1">
        <v>5.67</v>
      </c>
      <c r="R151" s="5">
        <v>0</v>
      </c>
      <c r="S151" s="1">
        <v>3.25</v>
      </c>
      <c r="T151" s="1">
        <v>3</v>
      </c>
      <c r="U151" s="16">
        <f t="shared" si="30"/>
        <v>0</v>
      </c>
      <c r="V151" s="1">
        <v>0</v>
      </c>
      <c r="W151" s="14">
        <v>7603.92</v>
      </c>
      <c r="X151" s="2"/>
      <c r="Y151" s="2">
        <v>9150.48</v>
      </c>
      <c r="Z151" s="1">
        <v>8</v>
      </c>
      <c r="AA151" s="1">
        <v>8</v>
      </c>
      <c r="AB151" s="1">
        <v>37</v>
      </c>
      <c r="AC151" s="1">
        <v>30</v>
      </c>
      <c r="AD151" s="1">
        <v>38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5</v>
      </c>
      <c r="AU151" s="1">
        <v>4</v>
      </c>
      <c r="AV151" s="1">
        <v>3</v>
      </c>
      <c r="AW151" s="1">
        <v>10</v>
      </c>
      <c r="AX151" s="1">
        <v>68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1</v>
      </c>
      <c r="BE151" s="1">
        <v>30</v>
      </c>
      <c r="BF151" s="1">
        <v>2</v>
      </c>
      <c r="BG151" s="1">
        <v>42</v>
      </c>
      <c r="BH151" s="1">
        <v>36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</row>
    <row r="152" spans="1:65">
      <c r="A152" s="1">
        <v>70977</v>
      </c>
      <c r="B152" s="1" t="s">
        <v>2278</v>
      </c>
      <c r="C152" s="1">
        <v>1</v>
      </c>
      <c r="D152" s="1">
        <v>285</v>
      </c>
      <c r="E152" s="1" t="s">
        <v>64</v>
      </c>
      <c r="F152" s="1">
        <v>557</v>
      </c>
      <c r="G152" s="1" t="s">
        <v>69</v>
      </c>
      <c r="H152" s="2">
        <v>86.55</v>
      </c>
      <c r="I152" s="2">
        <v>86.55</v>
      </c>
      <c r="J152" s="10">
        <f t="shared" si="1"/>
        <v>0</v>
      </c>
      <c r="K152" s="11">
        <f t="shared" si="2"/>
        <v>0</v>
      </c>
      <c r="L152" s="1">
        <v>87</v>
      </c>
      <c r="M152" s="1">
        <v>42</v>
      </c>
      <c r="N152" s="5">
        <v>0</v>
      </c>
      <c r="O152" s="1"/>
      <c r="P152" s="1">
        <v>0</v>
      </c>
      <c r="Q152" s="1">
        <v>0</v>
      </c>
      <c r="R152" s="5">
        <v>0</v>
      </c>
      <c r="S152" s="1">
        <v>0</v>
      </c>
      <c r="T152" s="1">
        <v>0</v>
      </c>
      <c r="U152" s="16">
        <f t="shared" si="30"/>
        <v>0</v>
      </c>
      <c r="V152" s="1">
        <v>0</v>
      </c>
      <c r="W152" s="14">
        <v>7529.85</v>
      </c>
      <c r="X152" s="2"/>
      <c r="Y152" s="2">
        <v>3635.1</v>
      </c>
      <c r="Z152" s="1">
        <v>70</v>
      </c>
      <c r="AA152" s="1">
        <v>34</v>
      </c>
      <c r="AB152" s="1">
        <v>0</v>
      </c>
      <c r="AC152" s="1">
        <v>0</v>
      </c>
      <c r="AD152" s="1">
        <v>42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</row>
    <row r="153" spans="1:65">
      <c r="A153" s="1">
        <v>70166</v>
      </c>
      <c r="B153" s="1" t="s">
        <v>201</v>
      </c>
      <c r="C153" s="1">
        <v>24</v>
      </c>
      <c r="D153" s="1">
        <v>285</v>
      </c>
      <c r="E153" s="1" t="s">
        <v>64</v>
      </c>
      <c r="F153" s="1">
        <v>570</v>
      </c>
      <c r="G153" s="1" t="s">
        <v>72</v>
      </c>
      <c r="H153" s="2">
        <v>40.15</v>
      </c>
      <c r="I153" s="2">
        <v>963.6</v>
      </c>
      <c r="J153" s="10">
        <f t="shared" si="1"/>
        <v>0</v>
      </c>
      <c r="K153" s="11">
        <f t="shared" si="2"/>
        <v>0</v>
      </c>
      <c r="L153" s="1">
        <v>2.1</v>
      </c>
      <c r="M153" s="1">
        <v>2.46</v>
      </c>
      <c r="N153" s="16">
        <f t="shared" ref="N153:N158" si="33">MAX(0,(TRUNC((L153*0.8)-M153)))</f>
        <v>0</v>
      </c>
      <c r="O153" s="1"/>
      <c r="P153" s="1">
        <v>4.75</v>
      </c>
      <c r="Q153" s="1">
        <v>1.79</v>
      </c>
      <c r="R153" s="5">
        <v>0</v>
      </c>
      <c r="S153" s="1">
        <v>0.79</v>
      </c>
      <c r="T153" s="1">
        <v>1.58</v>
      </c>
      <c r="U153" s="16">
        <f t="shared" si="30"/>
        <v>0</v>
      </c>
      <c r="V153" s="1">
        <v>0</v>
      </c>
      <c r="W153" s="14">
        <v>7367.52</v>
      </c>
      <c r="X153" s="2"/>
      <c r="Y153" s="2">
        <v>5621</v>
      </c>
      <c r="Z153" s="1">
        <v>5</v>
      </c>
      <c r="AA153" s="1">
        <v>28</v>
      </c>
      <c r="AB153" s="1">
        <v>23</v>
      </c>
      <c r="AC153" s="1">
        <v>17</v>
      </c>
      <c r="AD153" s="1">
        <v>59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39</v>
      </c>
      <c r="AU153" s="1">
        <v>42</v>
      </c>
      <c r="AV153" s="1">
        <v>45</v>
      </c>
      <c r="AW153" s="1">
        <v>18</v>
      </c>
      <c r="AX153" s="1">
        <v>43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3</v>
      </c>
      <c r="BE153" s="1">
        <v>2</v>
      </c>
      <c r="BF153" s="1">
        <v>12</v>
      </c>
      <c r="BG153" s="1">
        <v>6</v>
      </c>
      <c r="BH153" s="1">
        <v>38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</row>
    <row r="154" spans="1:65">
      <c r="A154" s="1">
        <v>70271</v>
      </c>
      <c r="B154" s="1" t="s">
        <v>145</v>
      </c>
      <c r="C154" s="1">
        <v>16</v>
      </c>
      <c r="D154" s="1">
        <v>285</v>
      </c>
      <c r="E154" s="1" t="s">
        <v>64</v>
      </c>
      <c r="F154" s="1">
        <v>588</v>
      </c>
      <c r="G154" s="1" t="s">
        <v>146</v>
      </c>
      <c r="H154" s="2">
        <v>47.85</v>
      </c>
      <c r="I154" s="2">
        <v>765.6</v>
      </c>
      <c r="J154" s="10">
        <f t="shared" si="1"/>
        <v>0</v>
      </c>
      <c r="K154" s="11">
        <f t="shared" si="2"/>
        <v>0</v>
      </c>
      <c r="L154" s="1">
        <v>1.78</v>
      </c>
      <c r="M154" s="1">
        <v>1.5</v>
      </c>
      <c r="N154" s="16">
        <f t="shared" si="33"/>
        <v>0</v>
      </c>
      <c r="O154" s="1"/>
      <c r="P154" s="1">
        <v>5.19</v>
      </c>
      <c r="Q154" s="1">
        <v>5.75</v>
      </c>
      <c r="R154" s="5">
        <v>0</v>
      </c>
      <c r="S154" s="1">
        <v>2.2799999999999998</v>
      </c>
      <c r="T154" s="1">
        <v>1.19</v>
      </c>
      <c r="U154" s="16">
        <f t="shared" si="30"/>
        <v>0</v>
      </c>
      <c r="V154" s="1">
        <v>0</v>
      </c>
      <c r="W154" s="14">
        <v>7081.8</v>
      </c>
      <c r="X154" s="2"/>
      <c r="Y154" s="2">
        <v>6459.75</v>
      </c>
      <c r="Z154" s="1">
        <v>12</v>
      </c>
      <c r="AA154" s="1">
        <v>14</v>
      </c>
      <c r="AB154" s="1">
        <v>4</v>
      </c>
      <c r="AC154" s="1">
        <v>11</v>
      </c>
      <c r="AD154" s="1">
        <v>24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17</v>
      </c>
      <c r="AU154" s="1">
        <v>38</v>
      </c>
      <c r="AV154" s="1">
        <v>25</v>
      </c>
      <c r="AW154" s="1">
        <v>44</v>
      </c>
      <c r="AX154" s="1">
        <v>92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13</v>
      </c>
      <c r="BE154" s="1">
        <v>8</v>
      </c>
      <c r="BF154" s="1">
        <v>17</v>
      </c>
      <c r="BG154" s="1">
        <v>5</v>
      </c>
      <c r="BH154" s="1">
        <v>19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</row>
    <row r="155" spans="1:65">
      <c r="A155" s="1">
        <v>70045</v>
      </c>
      <c r="B155" s="1" t="s">
        <v>209</v>
      </c>
      <c r="C155" s="1">
        <v>16</v>
      </c>
      <c r="D155" s="1">
        <v>285</v>
      </c>
      <c r="E155" s="1" t="s">
        <v>64</v>
      </c>
      <c r="F155" s="1">
        <v>387</v>
      </c>
      <c r="G155" s="1" t="s">
        <v>94</v>
      </c>
      <c r="H155" s="2">
        <v>45.31</v>
      </c>
      <c r="I155" s="2">
        <v>724.96</v>
      </c>
      <c r="J155" s="10">
        <f t="shared" si="1"/>
        <v>0</v>
      </c>
      <c r="K155" s="11">
        <f t="shared" si="2"/>
        <v>0</v>
      </c>
      <c r="L155" s="1">
        <v>3.91</v>
      </c>
      <c r="M155" s="1">
        <v>3.5</v>
      </c>
      <c r="N155" s="16">
        <f t="shared" si="33"/>
        <v>0</v>
      </c>
      <c r="O155" s="1"/>
      <c r="P155" s="1">
        <v>5.41</v>
      </c>
      <c r="Q155" s="1">
        <v>4.0599999999999996</v>
      </c>
      <c r="R155" s="5">
        <v>0</v>
      </c>
      <c r="S155" s="1">
        <v>0.19</v>
      </c>
      <c r="T155" s="1">
        <v>1</v>
      </c>
      <c r="U155" s="16">
        <f t="shared" si="30"/>
        <v>0</v>
      </c>
      <c r="V155" s="1">
        <v>0</v>
      </c>
      <c r="W155" s="14">
        <v>6887.12</v>
      </c>
      <c r="X155" s="2"/>
      <c r="Y155" s="2">
        <v>6207.47</v>
      </c>
      <c r="Z155" s="1">
        <v>28</v>
      </c>
      <c r="AA155" s="1">
        <v>9</v>
      </c>
      <c r="AB155" s="1">
        <v>20</v>
      </c>
      <c r="AC155" s="1">
        <v>20</v>
      </c>
      <c r="AD155" s="1">
        <v>56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17</v>
      </c>
      <c r="AU155" s="1">
        <v>16</v>
      </c>
      <c r="AV155" s="1">
        <v>47</v>
      </c>
      <c r="AW155" s="1">
        <v>29</v>
      </c>
      <c r="AX155" s="1">
        <v>65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1</v>
      </c>
      <c r="BF155" s="1">
        <v>2</v>
      </c>
      <c r="BG155" s="1">
        <v>1</v>
      </c>
      <c r="BH155" s="1">
        <v>16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</row>
    <row r="156" spans="1:65">
      <c r="A156" s="1">
        <v>70136</v>
      </c>
      <c r="B156" s="1" t="s">
        <v>272</v>
      </c>
      <c r="C156" s="1">
        <v>24</v>
      </c>
      <c r="D156" s="1">
        <v>285</v>
      </c>
      <c r="E156" s="1" t="s">
        <v>64</v>
      </c>
      <c r="F156" s="1">
        <v>570</v>
      </c>
      <c r="G156" s="1" t="s">
        <v>72</v>
      </c>
      <c r="H156" s="2">
        <v>36.869999999999997</v>
      </c>
      <c r="I156" s="2">
        <v>884.88</v>
      </c>
      <c r="J156" s="10">
        <f t="shared" si="1"/>
        <v>0</v>
      </c>
      <c r="K156" s="11">
        <f t="shared" si="2"/>
        <v>0</v>
      </c>
      <c r="L156" s="1">
        <v>3.44</v>
      </c>
      <c r="M156" s="1">
        <v>2.29</v>
      </c>
      <c r="N156" s="16">
        <f t="shared" si="33"/>
        <v>0</v>
      </c>
      <c r="O156" s="1"/>
      <c r="P156" s="1">
        <v>1.73</v>
      </c>
      <c r="Q156" s="1">
        <v>2.38</v>
      </c>
      <c r="R156" s="5">
        <v>0</v>
      </c>
      <c r="S156" s="1">
        <v>2.5</v>
      </c>
      <c r="T156" s="1">
        <v>3</v>
      </c>
      <c r="U156" s="16">
        <f t="shared" si="30"/>
        <v>0</v>
      </c>
      <c r="V156" s="1">
        <v>0</v>
      </c>
      <c r="W156" s="14">
        <v>6784.08</v>
      </c>
      <c r="X156" s="2"/>
      <c r="Y156" s="2">
        <v>5051.1899999999996</v>
      </c>
      <c r="Z156" s="1">
        <v>17</v>
      </c>
      <c r="AA156" s="1">
        <v>39</v>
      </c>
      <c r="AB156" s="1">
        <v>37</v>
      </c>
      <c r="AC156" s="1">
        <v>18</v>
      </c>
      <c r="AD156" s="1">
        <v>55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10</v>
      </c>
      <c r="AU156" s="1">
        <v>9</v>
      </c>
      <c r="AV156" s="1">
        <v>19</v>
      </c>
      <c r="AW156" s="1">
        <v>16</v>
      </c>
      <c r="AX156" s="1">
        <v>57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7</v>
      </c>
      <c r="BE156" s="1">
        <v>31</v>
      </c>
      <c r="BF156" s="1">
        <v>33</v>
      </c>
      <c r="BG156" s="1">
        <v>9</v>
      </c>
      <c r="BH156" s="1">
        <v>25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</row>
    <row r="157" spans="1:65">
      <c r="A157" s="1">
        <v>70020</v>
      </c>
      <c r="B157" s="1" t="s">
        <v>170</v>
      </c>
      <c r="C157" s="1">
        <v>12</v>
      </c>
      <c r="D157" s="1">
        <v>285</v>
      </c>
      <c r="E157" s="1" t="s">
        <v>64</v>
      </c>
      <c r="F157" s="1">
        <v>558</v>
      </c>
      <c r="G157" s="1" t="s">
        <v>67</v>
      </c>
      <c r="H157" s="2">
        <v>77.97</v>
      </c>
      <c r="I157" s="2">
        <v>935.64</v>
      </c>
      <c r="J157" s="10">
        <f t="shared" si="1"/>
        <v>0</v>
      </c>
      <c r="K157" s="11">
        <f t="shared" si="2"/>
        <v>0</v>
      </c>
      <c r="L157" s="1">
        <v>0.88</v>
      </c>
      <c r="M157" s="1">
        <v>3.58</v>
      </c>
      <c r="N157" s="16">
        <f t="shared" si="33"/>
        <v>0</v>
      </c>
      <c r="O157" s="1"/>
      <c r="P157" s="1">
        <v>2.75</v>
      </c>
      <c r="Q157" s="1">
        <v>5.25</v>
      </c>
      <c r="R157" s="5">
        <v>0</v>
      </c>
      <c r="S157" s="1">
        <v>3.62</v>
      </c>
      <c r="T157" s="1">
        <v>9.5</v>
      </c>
      <c r="U157" s="16">
        <f t="shared" si="30"/>
        <v>0</v>
      </c>
      <c r="V157" s="1">
        <v>0</v>
      </c>
      <c r="W157" s="14">
        <v>6783.39</v>
      </c>
      <c r="X157" s="2"/>
      <c r="Y157" s="2">
        <v>17153.400000000001</v>
      </c>
      <c r="Z157" s="1">
        <v>0</v>
      </c>
      <c r="AA157" s="1">
        <v>2</v>
      </c>
      <c r="AB157" s="1">
        <v>7</v>
      </c>
      <c r="AC157" s="1">
        <v>5</v>
      </c>
      <c r="AD157" s="1">
        <v>43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6</v>
      </c>
      <c r="AU157" s="1">
        <v>15</v>
      </c>
      <c r="AV157" s="1">
        <v>10</v>
      </c>
      <c r="AW157" s="1">
        <v>19</v>
      </c>
      <c r="AX157" s="1">
        <v>63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15</v>
      </c>
      <c r="BE157" s="1">
        <v>3</v>
      </c>
      <c r="BF157" s="1">
        <v>19</v>
      </c>
      <c r="BG157" s="1">
        <v>16</v>
      </c>
      <c r="BH157" s="1">
        <v>114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</row>
    <row r="158" spans="1:65">
      <c r="A158" s="1">
        <v>70148</v>
      </c>
      <c r="B158" s="1" t="s">
        <v>210</v>
      </c>
      <c r="C158" s="1">
        <v>20</v>
      </c>
      <c r="D158" s="1">
        <v>285</v>
      </c>
      <c r="E158" s="1" t="s">
        <v>64</v>
      </c>
      <c r="F158" s="1">
        <v>974</v>
      </c>
      <c r="G158" s="1" t="s">
        <v>110</v>
      </c>
      <c r="H158" s="2">
        <v>50.079500000000003</v>
      </c>
      <c r="I158" s="2">
        <v>1001.59</v>
      </c>
      <c r="J158" s="10">
        <f t="shared" si="1"/>
        <v>0</v>
      </c>
      <c r="K158" s="11">
        <f t="shared" si="2"/>
        <v>0</v>
      </c>
      <c r="L158" s="1">
        <v>1.42</v>
      </c>
      <c r="M158" s="1">
        <v>0.35</v>
      </c>
      <c r="N158" s="16">
        <f t="shared" si="33"/>
        <v>0</v>
      </c>
      <c r="O158" s="1"/>
      <c r="P158" s="1">
        <v>3.78</v>
      </c>
      <c r="Q158" s="1">
        <v>4</v>
      </c>
      <c r="R158" s="5">
        <v>0</v>
      </c>
      <c r="S158" s="1">
        <v>1.5</v>
      </c>
      <c r="T158" s="1">
        <v>1.35</v>
      </c>
      <c r="U158" s="16">
        <f t="shared" si="30"/>
        <v>0</v>
      </c>
      <c r="V158" s="1">
        <v>0</v>
      </c>
      <c r="W158" s="14">
        <v>6710.65</v>
      </c>
      <c r="X158" s="2"/>
      <c r="Y158" s="2">
        <v>5709.06</v>
      </c>
      <c r="Z158" s="1">
        <v>7</v>
      </c>
      <c r="AA158" s="1">
        <v>10</v>
      </c>
      <c r="AB158" s="1">
        <v>15</v>
      </c>
      <c r="AC158" s="1">
        <v>3</v>
      </c>
      <c r="AD158" s="1">
        <v>7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29</v>
      </c>
      <c r="AU158" s="1">
        <v>36</v>
      </c>
      <c r="AV158" s="1">
        <v>22</v>
      </c>
      <c r="AW158" s="1">
        <v>13</v>
      </c>
      <c r="AX158" s="1">
        <v>80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5</v>
      </c>
      <c r="BE158" s="1">
        <v>8</v>
      </c>
      <c r="BF158" s="1">
        <v>7</v>
      </c>
      <c r="BG158" s="1">
        <v>28</v>
      </c>
      <c r="BH158" s="1">
        <v>27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</row>
    <row r="159" spans="1:65">
      <c r="A159" s="1">
        <v>70054</v>
      </c>
      <c r="B159" s="1" t="s">
        <v>260</v>
      </c>
      <c r="C159" s="1">
        <v>16</v>
      </c>
      <c r="D159" s="1">
        <v>285</v>
      </c>
      <c r="E159" s="1" t="s">
        <v>64</v>
      </c>
      <c r="F159" s="1">
        <v>387</v>
      </c>
      <c r="G159" s="1" t="s">
        <v>94</v>
      </c>
      <c r="H159" s="2">
        <v>45.31</v>
      </c>
      <c r="I159" s="2">
        <v>724.96</v>
      </c>
      <c r="J159" s="10">
        <f t="shared" si="1"/>
        <v>0</v>
      </c>
      <c r="K159" s="11">
        <f t="shared" si="2"/>
        <v>0</v>
      </c>
      <c r="L159" s="1">
        <v>5.69</v>
      </c>
      <c r="M159" s="1">
        <v>2.88</v>
      </c>
      <c r="N159" s="5">
        <v>0</v>
      </c>
      <c r="O159" s="1"/>
      <c r="P159" s="1">
        <v>1.91</v>
      </c>
      <c r="Q159" s="1">
        <v>0.38</v>
      </c>
      <c r="R159" s="5">
        <v>0</v>
      </c>
      <c r="S159" s="1">
        <v>1.59</v>
      </c>
      <c r="T159" s="1">
        <v>6.81</v>
      </c>
      <c r="U159" s="16">
        <f t="shared" si="30"/>
        <v>0</v>
      </c>
      <c r="V159" s="1">
        <v>0</v>
      </c>
      <c r="W159" s="14">
        <v>6660.57</v>
      </c>
      <c r="X159" s="2"/>
      <c r="Y159" s="2">
        <v>7294.91</v>
      </c>
      <c r="Z159" s="1">
        <v>16</v>
      </c>
      <c r="AA159" s="1">
        <v>2</v>
      </c>
      <c r="AB159" s="1">
        <v>55</v>
      </c>
      <c r="AC159" s="1">
        <v>38</v>
      </c>
      <c r="AD159" s="1">
        <v>46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7</v>
      </c>
      <c r="AU159" s="1">
        <v>13</v>
      </c>
      <c r="AV159" s="1">
        <v>9</v>
      </c>
      <c r="AW159" s="1">
        <v>16</v>
      </c>
      <c r="AX159" s="1">
        <v>6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1</v>
      </c>
      <c r="BE159" s="1">
        <v>49</v>
      </c>
      <c r="BF159" s="1">
        <v>0</v>
      </c>
      <c r="BG159" s="1">
        <v>0</v>
      </c>
      <c r="BH159" s="1">
        <v>109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</row>
    <row r="160" spans="1:65">
      <c r="A160" s="1">
        <v>70069</v>
      </c>
      <c r="B160" s="1" t="s">
        <v>205</v>
      </c>
      <c r="C160" s="1">
        <v>12</v>
      </c>
      <c r="D160" s="1">
        <v>285</v>
      </c>
      <c r="E160" s="1" t="s">
        <v>64</v>
      </c>
      <c r="F160" s="1">
        <v>570</v>
      </c>
      <c r="G160" s="1" t="s">
        <v>72</v>
      </c>
      <c r="H160" s="2">
        <v>74.209999999999994</v>
      </c>
      <c r="I160" s="2">
        <v>890.52</v>
      </c>
      <c r="J160" s="10">
        <f t="shared" si="1"/>
        <v>0</v>
      </c>
      <c r="K160" s="11">
        <f t="shared" si="2"/>
        <v>0</v>
      </c>
      <c r="L160" s="1">
        <v>0.12</v>
      </c>
      <c r="M160" s="1">
        <v>3.92</v>
      </c>
      <c r="N160" s="16">
        <f t="shared" ref="N160:N202" si="34">MAX(0,(TRUNC((L160*0.8)-M160)))</f>
        <v>0</v>
      </c>
      <c r="O160" s="1"/>
      <c r="P160" s="1">
        <v>0.88</v>
      </c>
      <c r="Q160" s="1">
        <v>2.5</v>
      </c>
      <c r="R160" s="5">
        <v>0</v>
      </c>
      <c r="S160" s="1">
        <v>6.04</v>
      </c>
      <c r="T160" s="1">
        <v>10.75</v>
      </c>
      <c r="U160" s="16">
        <f t="shared" si="30"/>
        <v>0</v>
      </c>
      <c r="V160" s="1">
        <v>0</v>
      </c>
      <c r="W160" s="14">
        <v>6270.74</v>
      </c>
      <c r="X160" s="2"/>
      <c r="Y160" s="2">
        <v>15287.26</v>
      </c>
      <c r="Z160" s="1">
        <v>0</v>
      </c>
      <c r="AA160" s="1">
        <v>1</v>
      </c>
      <c r="AB160" s="1">
        <v>1</v>
      </c>
      <c r="AC160" s="1">
        <v>0</v>
      </c>
      <c r="AD160" s="1">
        <v>47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3</v>
      </c>
      <c r="AU160" s="1">
        <v>4</v>
      </c>
      <c r="AV160" s="1">
        <v>4</v>
      </c>
      <c r="AW160" s="1">
        <v>3</v>
      </c>
      <c r="AX160" s="1">
        <v>30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18</v>
      </c>
      <c r="BE160" s="1">
        <v>66</v>
      </c>
      <c r="BF160" s="1">
        <v>12</v>
      </c>
      <c r="BG160" s="1">
        <v>19</v>
      </c>
      <c r="BH160" s="1">
        <v>129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</row>
    <row r="161" spans="1:65">
      <c r="A161" s="1">
        <v>70503</v>
      </c>
      <c r="B161" s="1" t="s">
        <v>219</v>
      </c>
      <c r="C161" s="1">
        <v>32</v>
      </c>
      <c r="D161" s="1">
        <v>285</v>
      </c>
      <c r="E161" s="1" t="s">
        <v>64</v>
      </c>
      <c r="F161" s="1">
        <v>573</v>
      </c>
      <c r="G161" s="1" t="s">
        <v>87</v>
      </c>
      <c r="H161" s="2">
        <v>33.270000000000003</v>
      </c>
      <c r="I161" s="2">
        <v>1064.6400000000001</v>
      </c>
      <c r="J161" s="10">
        <f t="shared" si="1"/>
        <v>0</v>
      </c>
      <c r="K161" s="11">
        <f t="shared" si="2"/>
        <v>0</v>
      </c>
      <c r="L161" s="1">
        <v>1.22</v>
      </c>
      <c r="M161" s="1">
        <v>1.38</v>
      </c>
      <c r="N161" s="16">
        <f t="shared" si="34"/>
        <v>0</v>
      </c>
      <c r="O161" s="1"/>
      <c r="P161" s="1">
        <v>2.41</v>
      </c>
      <c r="Q161" s="1">
        <v>2.44</v>
      </c>
      <c r="R161" s="5">
        <v>0</v>
      </c>
      <c r="S161" s="1">
        <v>2.16</v>
      </c>
      <c r="T161" s="1">
        <v>2.66</v>
      </c>
      <c r="U161" s="16">
        <f t="shared" si="30"/>
        <v>0</v>
      </c>
      <c r="V161" s="1">
        <v>0</v>
      </c>
      <c r="W161" s="14">
        <v>6154.95</v>
      </c>
      <c r="X161" s="2"/>
      <c r="Y161" s="2">
        <v>6886.89</v>
      </c>
      <c r="Z161" s="1">
        <v>7</v>
      </c>
      <c r="AA161" s="1">
        <v>35</v>
      </c>
      <c r="AB161" s="1">
        <v>9</v>
      </c>
      <c r="AC161" s="1">
        <v>11</v>
      </c>
      <c r="AD161" s="1">
        <v>44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31</v>
      </c>
      <c r="AU161" s="1">
        <v>11</v>
      </c>
      <c r="AV161" s="1">
        <v>26</v>
      </c>
      <c r="AW161" s="1">
        <v>29</v>
      </c>
      <c r="AX161" s="1">
        <v>78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10</v>
      </c>
      <c r="BE161" s="1">
        <v>72</v>
      </c>
      <c r="BF161" s="1">
        <v>16</v>
      </c>
      <c r="BG161" s="1">
        <v>14</v>
      </c>
      <c r="BH161" s="1">
        <v>85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</row>
    <row r="162" spans="1:65">
      <c r="A162" s="1">
        <v>70215</v>
      </c>
      <c r="B162" s="1" t="s">
        <v>257</v>
      </c>
      <c r="C162" s="1">
        <v>24</v>
      </c>
      <c r="D162" s="1">
        <v>285</v>
      </c>
      <c r="E162" s="1" t="s">
        <v>64</v>
      </c>
      <c r="F162" s="1">
        <v>795</v>
      </c>
      <c r="G162" s="1" t="s">
        <v>258</v>
      </c>
      <c r="H162" s="2">
        <v>40.33</v>
      </c>
      <c r="I162" s="2">
        <v>967.92</v>
      </c>
      <c r="J162" s="10">
        <f t="shared" si="1"/>
        <v>0</v>
      </c>
      <c r="K162" s="11">
        <f t="shared" si="2"/>
        <v>0</v>
      </c>
      <c r="L162" s="1">
        <v>0.98</v>
      </c>
      <c r="M162" s="1">
        <v>1</v>
      </c>
      <c r="N162" s="16">
        <f t="shared" si="34"/>
        <v>0</v>
      </c>
      <c r="O162" s="1"/>
      <c r="P162" s="1">
        <v>3.98</v>
      </c>
      <c r="Q162" s="1">
        <v>2.12</v>
      </c>
      <c r="R162" s="5">
        <v>0</v>
      </c>
      <c r="S162" s="1">
        <v>1.38</v>
      </c>
      <c r="T162" s="1">
        <v>2.71</v>
      </c>
      <c r="U162" s="16">
        <f t="shared" si="30"/>
        <v>0</v>
      </c>
      <c r="V162" s="1">
        <v>0</v>
      </c>
      <c r="W162" s="14">
        <v>6130.16</v>
      </c>
      <c r="X162" s="2"/>
      <c r="Y162" s="2">
        <v>5646.2</v>
      </c>
      <c r="Z162" s="1">
        <v>20</v>
      </c>
      <c r="AA162" s="1">
        <v>7</v>
      </c>
      <c r="AB162" s="1">
        <v>0</v>
      </c>
      <c r="AC162" s="1">
        <v>0</v>
      </c>
      <c r="AD162" s="1">
        <v>24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19</v>
      </c>
      <c r="AU162" s="1">
        <v>24</v>
      </c>
      <c r="AV162" s="1">
        <v>52</v>
      </c>
      <c r="AW162" s="1">
        <v>25</v>
      </c>
      <c r="AX162" s="1">
        <v>51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16</v>
      </c>
      <c r="BE162" s="1">
        <v>12</v>
      </c>
      <c r="BF162" s="1">
        <v>11</v>
      </c>
      <c r="BG162" s="1">
        <v>0</v>
      </c>
      <c r="BH162" s="1">
        <v>65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</row>
    <row r="163" spans="1:65">
      <c r="A163" s="1">
        <v>70017</v>
      </c>
      <c r="B163" s="1" t="s">
        <v>253</v>
      </c>
      <c r="C163" s="1">
        <v>20</v>
      </c>
      <c r="D163" s="1">
        <v>285</v>
      </c>
      <c r="E163" s="1" t="s">
        <v>64</v>
      </c>
      <c r="F163" s="1">
        <v>562</v>
      </c>
      <c r="G163" s="1" t="s">
        <v>65</v>
      </c>
      <c r="H163" s="2">
        <v>78.930000000000007</v>
      </c>
      <c r="I163" s="2">
        <v>1578.6</v>
      </c>
      <c r="J163" s="10">
        <f t="shared" si="1"/>
        <v>0</v>
      </c>
      <c r="K163" s="11">
        <f t="shared" si="2"/>
        <v>0</v>
      </c>
      <c r="L163" s="1">
        <v>0.56999999999999995</v>
      </c>
      <c r="M163" s="1">
        <v>2.1</v>
      </c>
      <c r="N163" s="16">
        <f t="shared" si="34"/>
        <v>0</v>
      </c>
      <c r="O163" s="1"/>
      <c r="P163" s="1">
        <v>2.68</v>
      </c>
      <c r="Q163" s="1">
        <v>1.8</v>
      </c>
      <c r="R163" s="5">
        <v>0</v>
      </c>
      <c r="S163" s="1">
        <v>0.62</v>
      </c>
      <c r="T163" s="1">
        <v>2.75</v>
      </c>
      <c r="U163" s="16">
        <f t="shared" si="30"/>
        <v>0</v>
      </c>
      <c r="V163" s="1">
        <v>0</v>
      </c>
      <c r="W163" s="14">
        <v>6117.08</v>
      </c>
      <c r="X163" s="2"/>
      <c r="Y163" s="2">
        <v>10497.69</v>
      </c>
      <c r="Z163" s="1">
        <v>6</v>
      </c>
      <c r="AA163" s="1">
        <v>9</v>
      </c>
      <c r="AB163" s="1">
        <v>0</v>
      </c>
      <c r="AC163" s="1">
        <v>2</v>
      </c>
      <c r="AD163" s="1">
        <v>42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22</v>
      </c>
      <c r="AU163" s="1">
        <v>20</v>
      </c>
      <c r="AV163" s="1">
        <v>17</v>
      </c>
      <c r="AW163" s="1">
        <v>9</v>
      </c>
      <c r="AX163" s="1">
        <v>36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8</v>
      </c>
      <c r="BE163" s="1">
        <v>9</v>
      </c>
      <c r="BF163" s="1">
        <v>0</v>
      </c>
      <c r="BG163" s="1">
        <v>0</v>
      </c>
      <c r="BH163" s="1">
        <v>55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</row>
    <row r="164" spans="1:65">
      <c r="A164" s="1">
        <v>70018</v>
      </c>
      <c r="B164" s="1" t="s">
        <v>238</v>
      </c>
      <c r="C164" s="1">
        <v>20</v>
      </c>
      <c r="D164" s="1">
        <v>285</v>
      </c>
      <c r="E164" s="1" t="s">
        <v>64</v>
      </c>
      <c r="F164" s="1">
        <v>573</v>
      </c>
      <c r="G164" s="1" t="s">
        <v>87</v>
      </c>
      <c r="H164" s="2">
        <v>50.37</v>
      </c>
      <c r="I164" s="2">
        <v>1007.4</v>
      </c>
      <c r="J164" s="10">
        <f t="shared" si="1"/>
        <v>0</v>
      </c>
      <c r="K164" s="11">
        <f t="shared" si="2"/>
        <v>0</v>
      </c>
      <c r="L164" s="1">
        <v>1.82</v>
      </c>
      <c r="M164" s="1">
        <v>2.0499999999999998</v>
      </c>
      <c r="N164" s="16">
        <f t="shared" si="34"/>
        <v>0</v>
      </c>
      <c r="O164" s="1"/>
      <c r="P164" s="1">
        <v>3.68</v>
      </c>
      <c r="Q164" s="1">
        <v>1.25</v>
      </c>
      <c r="R164" s="5">
        <v>0</v>
      </c>
      <c r="S164" s="1">
        <v>0.32</v>
      </c>
      <c r="T164" s="1">
        <v>3</v>
      </c>
      <c r="U164" s="16">
        <f t="shared" si="30"/>
        <v>0</v>
      </c>
      <c r="V164" s="1">
        <v>0</v>
      </c>
      <c r="W164" s="14">
        <v>5868.1</v>
      </c>
      <c r="X164" s="2"/>
      <c r="Y164" s="2">
        <v>6346.62</v>
      </c>
      <c r="Z164" s="1">
        <v>20</v>
      </c>
      <c r="AA164" s="1">
        <v>8</v>
      </c>
      <c r="AB164" s="1">
        <v>2</v>
      </c>
      <c r="AC164" s="1">
        <v>21</v>
      </c>
      <c r="AD164" s="1">
        <v>41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20</v>
      </c>
      <c r="AU164" s="1">
        <v>32</v>
      </c>
      <c r="AV164" s="1">
        <v>19</v>
      </c>
      <c r="AW164" s="1">
        <v>37</v>
      </c>
      <c r="AX164" s="1">
        <v>25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3</v>
      </c>
      <c r="BG164" s="1">
        <v>7</v>
      </c>
      <c r="BH164" s="1">
        <v>60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</row>
    <row r="165" spans="1:65">
      <c r="A165" s="1">
        <v>70200</v>
      </c>
      <c r="B165" s="1" t="s">
        <v>176</v>
      </c>
      <c r="C165" s="1">
        <v>24</v>
      </c>
      <c r="D165" s="1">
        <v>285</v>
      </c>
      <c r="E165" s="1" t="s">
        <v>64</v>
      </c>
      <c r="F165" s="1">
        <v>565</v>
      </c>
      <c r="G165" s="1" t="s">
        <v>94</v>
      </c>
      <c r="H165" s="2">
        <v>34.74</v>
      </c>
      <c r="I165" s="2">
        <v>833.76</v>
      </c>
      <c r="J165" s="10">
        <f t="shared" si="1"/>
        <v>0</v>
      </c>
      <c r="K165" s="11">
        <f t="shared" si="2"/>
        <v>0</v>
      </c>
      <c r="L165" s="1">
        <v>1.44</v>
      </c>
      <c r="M165" s="1">
        <v>0.88</v>
      </c>
      <c r="N165" s="16">
        <f t="shared" si="34"/>
        <v>0</v>
      </c>
      <c r="O165" s="1"/>
      <c r="P165" s="1">
        <v>4.58</v>
      </c>
      <c r="Q165" s="1">
        <v>2.38</v>
      </c>
      <c r="R165" s="5">
        <v>0</v>
      </c>
      <c r="S165" s="1">
        <v>0.57999999999999996</v>
      </c>
      <c r="T165" s="1">
        <v>0.83</v>
      </c>
      <c r="U165" s="16">
        <f t="shared" si="30"/>
        <v>0</v>
      </c>
      <c r="V165" s="1">
        <v>0</v>
      </c>
      <c r="W165" s="14">
        <v>5506.29</v>
      </c>
      <c r="X165" s="2"/>
      <c r="Y165" s="2">
        <v>3404.52</v>
      </c>
      <c r="Z165" s="1">
        <v>7</v>
      </c>
      <c r="AA165" s="1">
        <v>30</v>
      </c>
      <c r="AB165" s="1">
        <v>8</v>
      </c>
      <c r="AC165" s="1">
        <v>9</v>
      </c>
      <c r="AD165" s="1">
        <v>21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25</v>
      </c>
      <c r="AU165" s="1">
        <v>36</v>
      </c>
      <c r="AV165" s="1">
        <v>48</v>
      </c>
      <c r="AW165" s="1">
        <v>38</v>
      </c>
      <c r="AX165" s="1">
        <v>57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4</v>
      </c>
      <c r="BE165" s="1">
        <v>11</v>
      </c>
      <c r="BF165" s="1">
        <v>0</v>
      </c>
      <c r="BG165" s="1">
        <v>9</v>
      </c>
      <c r="BH165" s="1">
        <v>20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</row>
    <row r="166" spans="1:65">
      <c r="A166" s="1">
        <v>70235</v>
      </c>
      <c r="B166" s="1" t="s">
        <v>274</v>
      </c>
      <c r="C166" s="1">
        <v>20</v>
      </c>
      <c r="D166" s="1">
        <v>285</v>
      </c>
      <c r="E166" s="1" t="s">
        <v>64</v>
      </c>
      <c r="F166" s="1">
        <v>558</v>
      </c>
      <c r="G166" s="1" t="s">
        <v>67</v>
      </c>
      <c r="H166" s="2">
        <v>63.65</v>
      </c>
      <c r="I166" s="2">
        <v>1273</v>
      </c>
      <c r="J166" s="10">
        <f t="shared" si="1"/>
        <v>0</v>
      </c>
      <c r="K166" s="11">
        <f t="shared" si="2"/>
        <v>0</v>
      </c>
      <c r="L166" s="1">
        <v>2.95</v>
      </c>
      <c r="M166" s="1">
        <v>1.65</v>
      </c>
      <c r="N166" s="16">
        <f t="shared" si="34"/>
        <v>0</v>
      </c>
      <c r="O166" s="1"/>
      <c r="P166" s="1">
        <v>0.92</v>
      </c>
      <c r="Q166" s="1">
        <v>0.95</v>
      </c>
      <c r="R166" s="5">
        <v>0</v>
      </c>
      <c r="S166" s="1">
        <v>0.38</v>
      </c>
      <c r="T166" s="1">
        <v>1.05</v>
      </c>
      <c r="U166" s="16">
        <f t="shared" si="30"/>
        <v>0</v>
      </c>
      <c r="V166" s="1">
        <v>0</v>
      </c>
      <c r="W166" s="14">
        <v>5410.25</v>
      </c>
      <c r="X166" s="2"/>
      <c r="Y166" s="2">
        <v>4646.45</v>
      </c>
      <c r="Z166" s="1">
        <v>14</v>
      </c>
      <c r="AA166" s="1">
        <v>27</v>
      </c>
      <c r="AB166" s="1">
        <v>16</v>
      </c>
      <c r="AC166" s="1">
        <v>31</v>
      </c>
      <c r="AD166" s="1">
        <v>33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2</v>
      </c>
      <c r="AU166" s="1">
        <v>7</v>
      </c>
      <c r="AV166" s="1">
        <v>6</v>
      </c>
      <c r="AW166" s="1">
        <v>14</v>
      </c>
      <c r="AX166" s="1">
        <v>19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1</v>
      </c>
      <c r="BE166" s="1">
        <v>3</v>
      </c>
      <c r="BF166" s="1">
        <v>4</v>
      </c>
      <c r="BG166" s="1">
        <v>2</v>
      </c>
      <c r="BH166" s="1">
        <v>21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</row>
    <row r="167" spans="1:65">
      <c r="A167" s="1">
        <v>70164</v>
      </c>
      <c r="B167" s="1" t="s">
        <v>225</v>
      </c>
      <c r="C167" s="1">
        <v>24</v>
      </c>
      <c r="D167" s="1">
        <v>285</v>
      </c>
      <c r="E167" s="1" t="s">
        <v>64</v>
      </c>
      <c r="F167" s="1">
        <v>558</v>
      </c>
      <c r="G167" s="1" t="s">
        <v>67</v>
      </c>
      <c r="H167" s="2">
        <v>39.53</v>
      </c>
      <c r="I167" s="2">
        <v>948.72</v>
      </c>
      <c r="J167" s="10">
        <f t="shared" si="1"/>
        <v>0</v>
      </c>
      <c r="K167" s="11">
        <f t="shared" si="2"/>
        <v>0</v>
      </c>
      <c r="L167" s="1">
        <v>1.38</v>
      </c>
      <c r="M167" s="1">
        <v>0.88</v>
      </c>
      <c r="N167" s="16">
        <f t="shared" si="34"/>
        <v>0</v>
      </c>
      <c r="O167" s="1"/>
      <c r="P167" s="1">
        <v>3.5</v>
      </c>
      <c r="Q167" s="1">
        <v>1.5</v>
      </c>
      <c r="R167" s="5">
        <v>0</v>
      </c>
      <c r="S167" s="1">
        <v>0.81</v>
      </c>
      <c r="T167" s="1">
        <v>1.88</v>
      </c>
      <c r="U167" s="16">
        <f t="shared" si="30"/>
        <v>0</v>
      </c>
      <c r="V167" s="1">
        <v>0</v>
      </c>
      <c r="W167" s="14">
        <v>5395.84</v>
      </c>
      <c r="X167" s="2"/>
      <c r="Y167" s="2">
        <v>4032.06</v>
      </c>
      <c r="Z167" s="1">
        <v>9</v>
      </c>
      <c r="AA167" s="1">
        <v>7</v>
      </c>
      <c r="AB167" s="1">
        <v>7</v>
      </c>
      <c r="AC167" s="1">
        <v>27</v>
      </c>
      <c r="AD167" s="1">
        <v>21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39</v>
      </c>
      <c r="AU167" s="1">
        <v>37</v>
      </c>
      <c r="AV167" s="1">
        <v>19</v>
      </c>
      <c r="AW167" s="1">
        <v>15</v>
      </c>
      <c r="AX167" s="1">
        <v>36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7</v>
      </c>
      <c r="BE167" s="1">
        <v>3</v>
      </c>
      <c r="BF167" s="1">
        <v>6</v>
      </c>
      <c r="BG167" s="1">
        <v>10</v>
      </c>
      <c r="BH167" s="1">
        <v>45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</row>
    <row r="168" spans="1:65">
      <c r="A168" s="1">
        <v>70053</v>
      </c>
      <c r="B168" s="1" t="s">
        <v>249</v>
      </c>
      <c r="C168" s="1">
        <v>20</v>
      </c>
      <c r="D168" s="1">
        <v>285</v>
      </c>
      <c r="E168" s="1" t="s">
        <v>64</v>
      </c>
      <c r="F168" s="1">
        <v>573</v>
      </c>
      <c r="G168" s="1" t="s">
        <v>87</v>
      </c>
      <c r="H168" s="2">
        <v>38.04</v>
      </c>
      <c r="I168" s="2">
        <v>760.8</v>
      </c>
      <c r="J168" s="10">
        <f t="shared" si="1"/>
        <v>0</v>
      </c>
      <c r="K168" s="11">
        <f t="shared" si="2"/>
        <v>0</v>
      </c>
      <c r="L168" s="1">
        <v>1.92</v>
      </c>
      <c r="M168" s="1">
        <v>3.25</v>
      </c>
      <c r="N168" s="16">
        <f t="shared" si="34"/>
        <v>0</v>
      </c>
      <c r="O168" s="1"/>
      <c r="P168" s="1">
        <v>3.7</v>
      </c>
      <c r="Q168" s="1">
        <v>3.2</v>
      </c>
      <c r="R168" s="5">
        <v>0</v>
      </c>
      <c r="S168" s="1">
        <v>1.25</v>
      </c>
      <c r="T168" s="1">
        <v>1.45</v>
      </c>
      <c r="U168" s="16">
        <f t="shared" si="30"/>
        <v>0</v>
      </c>
      <c r="V168" s="1">
        <v>0</v>
      </c>
      <c r="W168" s="14">
        <v>5230.5</v>
      </c>
      <c r="X168" s="2"/>
      <c r="Y168" s="2">
        <v>6010.32</v>
      </c>
      <c r="Z168" s="1">
        <v>24</v>
      </c>
      <c r="AA168" s="1">
        <v>10</v>
      </c>
      <c r="AB168" s="1">
        <v>8</v>
      </c>
      <c r="AC168" s="1">
        <v>3</v>
      </c>
      <c r="AD168" s="1">
        <v>65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39</v>
      </c>
      <c r="AU168" s="1">
        <v>14</v>
      </c>
      <c r="AV168" s="1">
        <v>15</v>
      </c>
      <c r="AW168" s="1">
        <v>26</v>
      </c>
      <c r="AX168" s="1">
        <v>64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6</v>
      </c>
      <c r="BE168" s="1">
        <v>2</v>
      </c>
      <c r="BF168" s="1">
        <v>11</v>
      </c>
      <c r="BG168" s="1">
        <v>14</v>
      </c>
      <c r="BH168" s="1">
        <v>29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</row>
    <row r="169" spans="1:65">
      <c r="A169" s="1">
        <v>70504</v>
      </c>
      <c r="B169" s="1" t="s">
        <v>254</v>
      </c>
      <c r="C169" s="1">
        <v>20</v>
      </c>
      <c r="D169" s="1">
        <v>285</v>
      </c>
      <c r="E169" s="1" t="s">
        <v>64</v>
      </c>
      <c r="F169" s="1">
        <v>991</v>
      </c>
      <c r="G169" s="1" t="s">
        <v>141</v>
      </c>
      <c r="H169" s="2">
        <v>62.57</v>
      </c>
      <c r="I169" s="2">
        <v>1251.4000000000001</v>
      </c>
      <c r="J169" s="10">
        <f t="shared" si="1"/>
        <v>0</v>
      </c>
      <c r="K169" s="11">
        <f t="shared" si="2"/>
        <v>0</v>
      </c>
      <c r="L169" s="1">
        <v>1.92</v>
      </c>
      <c r="M169" s="1">
        <v>3.2</v>
      </c>
      <c r="N169" s="16">
        <f t="shared" si="34"/>
        <v>0</v>
      </c>
      <c r="O169" s="1"/>
      <c r="P169" s="1">
        <v>2.0499999999999998</v>
      </c>
      <c r="Q169" s="1">
        <v>0.85</v>
      </c>
      <c r="R169" s="5">
        <v>0</v>
      </c>
      <c r="S169" s="1">
        <v>0</v>
      </c>
      <c r="T169" s="1">
        <v>0</v>
      </c>
      <c r="U169" s="16">
        <f t="shared" si="30"/>
        <v>0</v>
      </c>
      <c r="V169" s="1">
        <v>0</v>
      </c>
      <c r="W169" s="15">
        <v>4974.32</v>
      </c>
      <c r="X169" s="2"/>
      <c r="Y169" s="2">
        <v>5068.17</v>
      </c>
      <c r="Z169" s="1">
        <v>14</v>
      </c>
      <c r="AA169" s="1">
        <v>19</v>
      </c>
      <c r="AB169" s="1">
        <v>9</v>
      </c>
      <c r="AC169" s="1">
        <v>12</v>
      </c>
      <c r="AD169" s="1">
        <v>64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10</v>
      </c>
      <c r="AU169" s="1">
        <v>14</v>
      </c>
      <c r="AV169" s="1">
        <v>17</v>
      </c>
      <c r="AW169" s="1">
        <v>14</v>
      </c>
      <c r="AX169" s="1">
        <v>17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</row>
    <row r="170" spans="1:65">
      <c r="A170" s="1">
        <v>70243</v>
      </c>
      <c r="B170" s="1" t="s">
        <v>378</v>
      </c>
      <c r="C170" s="1">
        <v>20</v>
      </c>
      <c r="D170" s="1">
        <v>285</v>
      </c>
      <c r="E170" s="1" t="s">
        <v>64</v>
      </c>
      <c r="F170" s="1">
        <v>557</v>
      </c>
      <c r="G170" s="1" t="s">
        <v>69</v>
      </c>
      <c r="H170" s="2">
        <v>87.881</v>
      </c>
      <c r="I170" s="2">
        <v>1757.62</v>
      </c>
      <c r="J170" s="10">
        <f t="shared" si="1"/>
        <v>0</v>
      </c>
      <c r="K170" s="11">
        <f t="shared" si="2"/>
        <v>0</v>
      </c>
      <c r="L170" s="1">
        <v>1.25</v>
      </c>
      <c r="M170" s="1">
        <v>4.9000000000000004</v>
      </c>
      <c r="N170" s="16">
        <f t="shared" si="34"/>
        <v>0</v>
      </c>
      <c r="O170" s="1"/>
      <c r="P170" s="1">
        <v>0.38</v>
      </c>
      <c r="Q170" s="1">
        <v>1.35</v>
      </c>
      <c r="R170" s="5">
        <v>0</v>
      </c>
      <c r="S170" s="1">
        <v>1.1499999999999999</v>
      </c>
      <c r="T170" s="1">
        <v>0.15</v>
      </c>
      <c r="U170" s="16">
        <f t="shared" si="30"/>
        <v>0</v>
      </c>
      <c r="V170" s="1">
        <v>0</v>
      </c>
      <c r="W170" s="15">
        <v>4877.3999999999996</v>
      </c>
      <c r="X170" s="2"/>
      <c r="Y170" s="2">
        <v>11248.77</v>
      </c>
      <c r="Z170" s="1">
        <v>6</v>
      </c>
      <c r="AA170" s="1">
        <v>38</v>
      </c>
      <c r="AB170" s="1">
        <v>0</v>
      </c>
      <c r="AC170" s="1">
        <v>0</v>
      </c>
      <c r="AD170" s="1">
        <v>98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7</v>
      </c>
      <c r="AU170" s="1">
        <v>1</v>
      </c>
      <c r="AV170" s="1">
        <v>0</v>
      </c>
      <c r="AW170" s="1">
        <v>0</v>
      </c>
      <c r="AX170" s="1">
        <v>27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15</v>
      </c>
      <c r="BE170" s="1">
        <v>16</v>
      </c>
      <c r="BF170" s="1">
        <v>0</v>
      </c>
      <c r="BG170" s="1">
        <v>0</v>
      </c>
      <c r="BH170" s="1">
        <v>3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</row>
    <row r="171" spans="1:65">
      <c r="A171" s="1">
        <v>70316</v>
      </c>
      <c r="B171" s="1" t="s">
        <v>261</v>
      </c>
      <c r="C171" s="1">
        <v>15</v>
      </c>
      <c r="D171" s="1">
        <v>285</v>
      </c>
      <c r="E171" s="1" t="s">
        <v>64</v>
      </c>
      <c r="F171" s="1">
        <v>562</v>
      </c>
      <c r="G171" s="1" t="s">
        <v>65</v>
      </c>
      <c r="H171" s="2">
        <v>28.82</v>
      </c>
      <c r="I171" s="2">
        <v>432.3</v>
      </c>
      <c r="J171" s="10">
        <f t="shared" si="1"/>
        <v>0</v>
      </c>
      <c r="K171" s="11">
        <f t="shared" si="2"/>
        <v>0</v>
      </c>
      <c r="L171" s="1">
        <v>2.17</v>
      </c>
      <c r="M171" s="1">
        <v>4.2</v>
      </c>
      <c r="N171" s="16">
        <f t="shared" si="34"/>
        <v>0</v>
      </c>
      <c r="O171" s="1"/>
      <c r="P171" s="1">
        <v>6.63</v>
      </c>
      <c r="Q171" s="1">
        <v>4.47</v>
      </c>
      <c r="R171" s="5">
        <v>0</v>
      </c>
      <c r="S171" s="1">
        <v>1.9</v>
      </c>
      <c r="T171" s="1">
        <v>3.87</v>
      </c>
      <c r="U171" s="16">
        <f t="shared" si="30"/>
        <v>0</v>
      </c>
      <c r="V171" s="1">
        <v>0</v>
      </c>
      <c r="W171" s="15">
        <v>4625.6099999999997</v>
      </c>
      <c r="X171" s="2"/>
      <c r="Y171" s="2">
        <v>5418.16</v>
      </c>
      <c r="Z171" s="1">
        <v>6</v>
      </c>
      <c r="AA171" s="1">
        <v>15</v>
      </c>
      <c r="AB171" s="1">
        <v>11</v>
      </c>
      <c r="AC171" s="1">
        <v>16</v>
      </c>
      <c r="AD171" s="1">
        <v>63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36</v>
      </c>
      <c r="AU171" s="1">
        <v>19</v>
      </c>
      <c r="AV171" s="1">
        <v>34</v>
      </c>
      <c r="AW171" s="1">
        <v>40</v>
      </c>
      <c r="AX171" s="1">
        <v>67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16</v>
      </c>
      <c r="BE171" s="1">
        <v>0</v>
      </c>
      <c r="BF171" s="1">
        <v>5</v>
      </c>
      <c r="BG171" s="1">
        <v>15</v>
      </c>
      <c r="BH171" s="1">
        <v>58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</row>
    <row r="172" spans="1:65">
      <c r="A172" s="1">
        <v>70315</v>
      </c>
      <c r="B172" s="1" t="s">
        <v>244</v>
      </c>
      <c r="C172" s="1">
        <v>15</v>
      </c>
      <c r="D172" s="1">
        <v>285</v>
      </c>
      <c r="E172" s="1" t="s">
        <v>64</v>
      </c>
      <c r="F172" s="1">
        <v>562</v>
      </c>
      <c r="G172" s="1" t="s">
        <v>65</v>
      </c>
      <c r="H172" s="2">
        <v>28.82</v>
      </c>
      <c r="I172" s="2">
        <v>432.3</v>
      </c>
      <c r="J172" s="10">
        <f t="shared" si="1"/>
        <v>0</v>
      </c>
      <c r="K172" s="11">
        <f t="shared" si="2"/>
        <v>0</v>
      </c>
      <c r="L172" s="1">
        <v>2.2000000000000002</v>
      </c>
      <c r="M172" s="1">
        <v>0.8</v>
      </c>
      <c r="N172" s="16">
        <f t="shared" si="34"/>
        <v>0</v>
      </c>
      <c r="O172" s="1"/>
      <c r="P172" s="1">
        <v>5.87</v>
      </c>
      <c r="Q172" s="1">
        <v>1.73</v>
      </c>
      <c r="R172" s="5">
        <v>0</v>
      </c>
      <c r="S172" s="1">
        <v>2.6</v>
      </c>
      <c r="T172" s="1">
        <v>2.27</v>
      </c>
      <c r="U172" s="16">
        <f t="shared" si="30"/>
        <v>0</v>
      </c>
      <c r="V172" s="1">
        <v>0</v>
      </c>
      <c r="W172" s="15">
        <v>4611.2</v>
      </c>
      <c r="X172" s="2"/>
      <c r="Y172" s="2">
        <v>2075.04</v>
      </c>
      <c r="Z172" s="1">
        <v>11</v>
      </c>
      <c r="AA172" s="1">
        <v>5</v>
      </c>
      <c r="AB172" s="1">
        <v>10</v>
      </c>
      <c r="AC172" s="1">
        <v>19</v>
      </c>
      <c r="AD172" s="1">
        <v>12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40</v>
      </c>
      <c r="AU172" s="1">
        <v>18</v>
      </c>
      <c r="AV172" s="1">
        <v>25</v>
      </c>
      <c r="AW172" s="1">
        <v>28</v>
      </c>
      <c r="AX172" s="1">
        <v>26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15</v>
      </c>
      <c r="BE172" s="1">
        <v>1</v>
      </c>
      <c r="BF172" s="1">
        <v>20</v>
      </c>
      <c r="BG172" s="1">
        <v>7</v>
      </c>
      <c r="BH172" s="1">
        <v>34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</row>
    <row r="173" spans="1:65">
      <c r="A173" s="1">
        <v>70114</v>
      </c>
      <c r="B173" s="1" t="s">
        <v>309</v>
      </c>
      <c r="C173" s="1">
        <v>16</v>
      </c>
      <c r="D173" s="1">
        <v>285</v>
      </c>
      <c r="E173" s="1" t="s">
        <v>64</v>
      </c>
      <c r="F173" s="1">
        <v>974</v>
      </c>
      <c r="G173" s="1" t="s">
        <v>110</v>
      </c>
      <c r="H173" s="2">
        <v>51.921599999999998</v>
      </c>
      <c r="I173" s="2">
        <v>830.74559999999997</v>
      </c>
      <c r="J173" s="10">
        <f t="shared" si="1"/>
        <v>0</v>
      </c>
      <c r="K173" s="11">
        <f t="shared" si="2"/>
        <v>0</v>
      </c>
      <c r="L173" s="1">
        <v>0.38</v>
      </c>
      <c r="M173" s="1">
        <v>2.88</v>
      </c>
      <c r="N173" s="16">
        <f t="shared" si="34"/>
        <v>0</v>
      </c>
      <c r="O173" s="1"/>
      <c r="P173" s="1">
        <v>3.09</v>
      </c>
      <c r="Q173" s="1">
        <v>3</v>
      </c>
      <c r="R173" s="5">
        <v>0</v>
      </c>
      <c r="S173" s="1">
        <v>2.06</v>
      </c>
      <c r="T173" s="1">
        <v>2.94</v>
      </c>
      <c r="U173" s="16">
        <f t="shared" si="30"/>
        <v>0</v>
      </c>
      <c r="V173" s="1">
        <v>0</v>
      </c>
      <c r="W173" s="15">
        <v>4595.0600000000004</v>
      </c>
      <c r="X173" s="2"/>
      <c r="Y173" s="2">
        <v>7320.95</v>
      </c>
      <c r="Z173" s="1">
        <v>0</v>
      </c>
      <c r="AA173" s="1">
        <v>2</v>
      </c>
      <c r="AB173" s="1">
        <v>4</v>
      </c>
      <c r="AC173" s="1">
        <v>2</v>
      </c>
      <c r="AD173" s="1">
        <v>46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5</v>
      </c>
      <c r="AU173" s="1">
        <v>11</v>
      </c>
      <c r="AV173" s="1">
        <v>26</v>
      </c>
      <c r="AW173" s="1">
        <v>26</v>
      </c>
      <c r="AX173" s="1">
        <v>48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</v>
      </c>
      <c r="BF173" s="1">
        <v>23</v>
      </c>
      <c r="BG173" s="1">
        <v>19</v>
      </c>
      <c r="BH173" s="1">
        <v>47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</row>
    <row r="174" spans="1:65">
      <c r="A174" s="1">
        <v>70117</v>
      </c>
      <c r="B174" s="1" t="s">
        <v>284</v>
      </c>
      <c r="C174" s="1">
        <v>24</v>
      </c>
      <c r="D174" s="1">
        <v>285</v>
      </c>
      <c r="E174" s="1" t="s">
        <v>64</v>
      </c>
      <c r="F174" s="1">
        <v>974</v>
      </c>
      <c r="G174" s="1" t="s">
        <v>110</v>
      </c>
      <c r="H174" s="2">
        <v>37.630099999999999</v>
      </c>
      <c r="I174" s="2">
        <v>903.12239999999997</v>
      </c>
      <c r="J174" s="10">
        <f t="shared" si="1"/>
        <v>0</v>
      </c>
      <c r="K174" s="11">
        <f t="shared" si="2"/>
        <v>0</v>
      </c>
      <c r="L174" s="1">
        <v>1.46</v>
      </c>
      <c r="M174" s="1">
        <v>0.57999999999999996</v>
      </c>
      <c r="N174" s="16">
        <f t="shared" si="34"/>
        <v>0</v>
      </c>
      <c r="O174" s="1"/>
      <c r="P174" s="1">
        <v>2.42</v>
      </c>
      <c r="Q174" s="1">
        <v>2.17</v>
      </c>
      <c r="R174" s="5">
        <v>0</v>
      </c>
      <c r="S174" s="1">
        <v>1.1499999999999999</v>
      </c>
      <c r="T174" s="1">
        <v>0.25</v>
      </c>
      <c r="U174" s="16">
        <f t="shared" si="30"/>
        <v>0</v>
      </c>
      <c r="V174" s="1">
        <v>0</v>
      </c>
      <c r="W174" s="15">
        <v>4534.43</v>
      </c>
      <c r="X174" s="2"/>
      <c r="Y174" s="2">
        <v>2709.37</v>
      </c>
      <c r="Z174" s="1">
        <v>3</v>
      </c>
      <c r="AA174" s="1">
        <v>10</v>
      </c>
      <c r="AB174" s="1">
        <v>27</v>
      </c>
      <c r="AC174" s="1">
        <v>0</v>
      </c>
      <c r="AD174" s="1">
        <v>14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27</v>
      </c>
      <c r="AU174" s="1">
        <v>33</v>
      </c>
      <c r="AV174" s="1">
        <v>5</v>
      </c>
      <c r="AW174" s="1">
        <v>19</v>
      </c>
      <c r="AX174" s="1">
        <v>52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14</v>
      </c>
      <c r="BE174" s="1">
        <v>4</v>
      </c>
      <c r="BF174" s="1">
        <v>6</v>
      </c>
      <c r="BG174" s="1">
        <v>11</v>
      </c>
      <c r="BH174" s="1">
        <v>6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</row>
    <row r="175" spans="1:65">
      <c r="A175" s="1">
        <v>70141</v>
      </c>
      <c r="B175" s="1" t="s">
        <v>270</v>
      </c>
      <c r="C175" s="1">
        <v>15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28.82</v>
      </c>
      <c r="I175" s="2">
        <v>432.3</v>
      </c>
      <c r="J175" s="10">
        <f t="shared" si="1"/>
        <v>0</v>
      </c>
      <c r="K175" s="11">
        <f t="shared" si="2"/>
        <v>0</v>
      </c>
      <c r="L175" s="1">
        <v>1.77</v>
      </c>
      <c r="M175" s="1">
        <v>1.73</v>
      </c>
      <c r="N175" s="16">
        <f t="shared" si="34"/>
        <v>0</v>
      </c>
      <c r="O175" s="1"/>
      <c r="P175" s="1">
        <v>6.3</v>
      </c>
      <c r="Q175" s="1">
        <v>3</v>
      </c>
      <c r="R175" s="5">
        <v>0</v>
      </c>
      <c r="S175" s="1">
        <v>1.63</v>
      </c>
      <c r="T175" s="1">
        <v>2.27</v>
      </c>
      <c r="U175" s="16">
        <f t="shared" si="30"/>
        <v>0</v>
      </c>
      <c r="V175" s="1">
        <v>0</v>
      </c>
      <c r="W175" s="15">
        <v>4193.3100000000004</v>
      </c>
      <c r="X175" s="2"/>
      <c r="Y175" s="2">
        <v>3026.1</v>
      </c>
      <c r="Z175" s="1">
        <v>10</v>
      </c>
      <c r="AA175" s="1">
        <v>6</v>
      </c>
      <c r="AB175" s="1">
        <v>6</v>
      </c>
      <c r="AC175" s="1">
        <v>15</v>
      </c>
      <c r="AD175" s="1">
        <v>26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33</v>
      </c>
      <c r="AU175" s="1">
        <v>27</v>
      </c>
      <c r="AV175" s="1">
        <v>32</v>
      </c>
      <c r="AW175" s="1">
        <v>32</v>
      </c>
      <c r="AX175" s="1">
        <v>45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5</v>
      </c>
      <c r="BE175" s="1">
        <v>6</v>
      </c>
      <c r="BF175" s="1">
        <v>3</v>
      </c>
      <c r="BG175" s="1">
        <v>27</v>
      </c>
      <c r="BH175" s="1">
        <v>34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</row>
    <row r="176" spans="1:65">
      <c r="A176" s="1">
        <v>70302</v>
      </c>
      <c r="B176" s="1" t="s">
        <v>242</v>
      </c>
      <c r="C176" s="1">
        <v>20</v>
      </c>
      <c r="D176" s="1">
        <v>285</v>
      </c>
      <c r="E176" s="1" t="s">
        <v>64</v>
      </c>
      <c r="F176" s="1">
        <v>285</v>
      </c>
      <c r="G176" s="1" t="s">
        <v>64</v>
      </c>
      <c r="H176" s="2">
        <v>86.351399999999998</v>
      </c>
      <c r="I176" s="2">
        <v>1727.028</v>
      </c>
      <c r="J176" s="10">
        <f t="shared" si="1"/>
        <v>0</v>
      </c>
      <c r="K176" s="11">
        <f t="shared" si="2"/>
        <v>0</v>
      </c>
      <c r="L176" s="1">
        <v>0.48</v>
      </c>
      <c r="M176" s="1">
        <v>0.85</v>
      </c>
      <c r="N176" s="16">
        <f t="shared" si="34"/>
        <v>0</v>
      </c>
      <c r="O176" s="1"/>
      <c r="P176" s="1">
        <v>1.65</v>
      </c>
      <c r="Q176" s="1">
        <v>0</v>
      </c>
      <c r="R176" s="5">
        <v>0</v>
      </c>
      <c r="S176" s="1">
        <v>0.3</v>
      </c>
      <c r="T176" s="1">
        <v>0</v>
      </c>
      <c r="U176" s="16">
        <f t="shared" si="30"/>
        <v>0</v>
      </c>
      <c r="V176" s="1">
        <v>0</v>
      </c>
      <c r="W176" s="15">
        <v>4188.04</v>
      </c>
      <c r="X176" s="2"/>
      <c r="Y176" s="2">
        <v>1467.97</v>
      </c>
      <c r="Z176" s="1">
        <v>7</v>
      </c>
      <c r="AA176" s="1">
        <v>5</v>
      </c>
      <c r="AB176" s="1">
        <v>0</v>
      </c>
      <c r="AC176" s="1">
        <v>0</v>
      </c>
      <c r="AD176" s="1">
        <v>17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27</v>
      </c>
      <c r="AU176" s="1">
        <v>12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2</v>
      </c>
      <c r="BE176" s="1">
        <v>8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</row>
    <row r="177" spans="1:65">
      <c r="A177" s="1">
        <v>70064</v>
      </c>
      <c r="B177" s="1" t="s">
        <v>193</v>
      </c>
      <c r="C177" s="1">
        <v>24</v>
      </c>
      <c r="D177" s="1">
        <v>285</v>
      </c>
      <c r="E177" s="1" t="s">
        <v>64</v>
      </c>
      <c r="F177" s="1">
        <v>570</v>
      </c>
      <c r="G177" s="1" t="s">
        <v>72</v>
      </c>
      <c r="H177" s="2">
        <v>34.97</v>
      </c>
      <c r="I177" s="2">
        <v>839.28</v>
      </c>
      <c r="J177" s="10">
        <f t="shared" si="1"/>
        <v>0</v>
      </c>
      <c r="K177" s="11">
        <f t="shared" si="2"/>
        <v>0</v>
      </c>
      <c r="L177" s="1">
        <v>1.31</v>
      </c>
      <c r="M177" s="1">
        <v>4.58</v>
      </c>
      <c r="N177" s="16">
        <f t="shared" si="34"/>
        <v>0</v>
      </c>
      <c r="O177" s="1"/>
      <c r="P177" s="1">
        <v>2.29</v>
      </c>
      <c r="Q177" s="1">
        <v>0.67</v>
      </c>
      <c r="R177" s="5">
        <v>0</v>
      </c>
      <c r="S177" s="1">
        <v>1.25</v>
      </c>
      <c r="T177" s="1">
        <v>7.67</v>
      </c>
      <c r="U177" s="16">
        <f t="shared" si="30"/>
        <v>0</v>
      </c>
      <c r="V177" s="1">
        <v>0</v>
      </c>
      <c r="W177" s="15">
        <v>4074</v>
      </c>
      <c r="X177" s="2"/>
      <c r="Y177" s="2">
        <v>10840.7</v>
      </c>
      <c r="Z177" s="1">
        <v>14</v>
      </c>
      <c r="AA177" s="1">
        <v>6</v>
      </c>
      <c r="AB177" s="1">
        <v>11</v>
      </c>
      <c r="AC177" s="1">
        <v>7</v>
      </c>
      <c r="AD177" s="1">
        <v>110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30</v>
      </c>
      <c r="AU177" s="1">
        <v>17</v>
      </c>
      <c r="AV177" s="1">
        <v>10</v>
      </c>
      <c r="AW177" s="1">
        <v>13</v>
      </c>
      <c r="AX177" s="1">
        <v>16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16</v>
      </c>
      <c r="BE177" s="1">
        <v>32</v>
      </c>
      <c r="BF177" s="1">
        <v>-6</v>
      </c>
      <c r="BG177" s="1">
        <v>8</v>
      </c>
      <c r="BH177" s="1">
        <v>184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</row>
    <row r="178" spans="1:65">
      <c r="A178" s="1">
        <v>70115</v>
      </c>
      <c r="B178" s="1" t="s">
        <v>241</v>
      </c>
      <c r="C178" s="1">
        <v>30</v>
      </c>
      <c r="D178" s="1">
        <v>285</v>
      </c>
      <c r="E178" s="1" t="s">
        <v>64</v>
      </c>
      <c r="F178" s="1">
        <v>573</v>
      </c>
      <c r="G178" s="1" t="s">
        <v>87</v>
      </c>
      <c r="H178" s="2">
        <v>29.93</v>
      </c>
      <c r="I178" s="2">
        <v>897.9</v>
      </c>
      <c r="J178" s="10">
        <f t="shared" si="1"/>
        <v>0</v>
      </c>
      <c r="K178" s="11">
        <f t="shared" si="2"/>
        <v>0</v>
      </c>
      <c r="L178" s="1">
        <v>1.22</v>
      </c>
      <c r="M178" s="1">
        <v>0.53</v>
      </c>
      <c r="N178" s="16">
        <f t="shared" si="34"/>
        <v>0</v>
      </c>
      <c r="O178" s="1"/>
      <c r="P178" s="1">
        <v>2.17</v>
      </c>
      <c r="Q178" s="1">
        <v>1.83</v>
      </c>
      <c r="R178" s="5">
        <v>0</v>
      </c>
      <c r="S178" s="1">
        <v>0.92</v>
      </c>
      <c r="T178" s="1">
        <v>0.73</v>
      </c>
      <c r="U178" s="16">
        <f t="shared" si="30"/>
        <v>0</v>
      </c>
      <c r="V178" s="1">
        <v>0</v>
      </c>
      <c r="W178" s="15">
        <v>3860.97</v>
      </c>
      <c r="X178" s="2"/>
      <c r="Y178" s="2">
        <v>2783.49</v>
      </c>
      <c r="Z178" s="1">
        <v>20</v>
      </c>
      <c r="AA178" s="1">
        <v>3</v>
      </c>
      <c r="AB178" s="1">
        <v>8</v>
      </c>
      <c r="AC178" s="1">
        <v>14</v>
      </c>
      <c r="AD178" s="1">
        <v>16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44</v>
      </c>
      <c r="AU178" s="1">
        <v>11</v>
      </c>
      <c r="AV178" s="1">
        <v>12</v>
      </c>
      <c r="AW178" s="1">
        <v>7</v>
      </c>
      <c r="AX178" s="1">
        <v>55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5</v>
      </c>
      <c r="BE178" s="1">
        <v>18</v>
      </c>
      <c r="BF178" s="1">
        <v>2</v>
      </c>
      <c r="BG178" s="1">
        <v>23</v>
      </c>
      <c r="BH178" s="1">
        <v>22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</row>
    <row r="179" spans="1:65">
      <c r="A179" s="1">
        <v>70033</v>
      </c>
      <c r="B179" s="1" t="s">
        <v>179</v>
      </c>
      <c r="C179" s="1">
        <v>18</v>
      </c>
      <c r="D179" s="1">
        <v>285</v>
      </c>
      <c r="E179" s="1" t="s">
        <v>64</v>
      </c>
      <c r="F179" s="1">
        <v>991</v>
      </c>
      <c r="G179" s="1" t="s">
        <v>141</v>
      </c>
      <c r="H179" s="2">
        <v>47.222200000000001</v>
      </c>
      <c r="I179" s="2">
        <v>849.99959999999999</v>
      </c>
      <c r="J179" s="10">
        <f t="shared" si="1"/>
        <v>0</v>
      </c>
      <c r="K179" s="11">
        <f t="shared" si="2"/>
        <v>0</v>
      </c>
      <c r="L179" s="1">
        <v>1.1399999999999999</v>
      </c>
      <c r="M179" s="1">
        <v>1.44</v>
      </c>
      <c r="N179" s="16">
        <f t="shared" si="34"/>
        <v>0</v>
      </c>
      <c r="O179" s="1"/>
      <c r="P179" s="1">
        <v>2.72</v>
      </c>
      <c r="Q179" s="1">
        <v>1.72</v>
      </c>
      <c r="R179" s="5">
        <v>0</v>
      </c>
      <c r="S179" s="1">
        <v>0.57999999999999996</v>
      </c>
      <c r="T179" s="1">
        <v>-0.11</v>
      </c>
      <c r="U179" s="16">
        <f t="shared" si="30"/>
        <v>0</v>
      </c>
      <c r="V179" s="1">
        <v>0</v>
      </c>
      <c r="W179" s="15">
        <v>3777.78</v>
      </c>
      <c r="X179" s="2"/>
      <c r="Y179" s="2">
        <v>2597.2199999999998</v>
      </c>
      <c r="Z179" s="1">
        <v>10</v>
      </c>
      <c r="AA179" s="1">
        <v>15</v>
      </c>
      <c r="AB179" s="1">
        <v>2</v>
      </c>
      <c r="AC179" s="1">
        <v>2</v>
      </c>
      <c r="AD179" s="1">
        <v>26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21</v>
      </c>
      <c r="AU179" s="1">
        <v>28</v>
      </c>
      <c r="AV179" s="1">
        <v>8</v>
      </c>
      <c r="AW179" s="1">
        <v>12</v>
      </c>
      <c r="AX179" s="1">
        <v>31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16</v>
      </c>
      <c r="BF179" s="1">
        <v>1</v>
      </c>
      <c r="BG179" s="1">
        <v>1</v>
      </c>
      <c r="BH179" s="1">
        <v>-2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</row>
    <row r="180" spans="1:65">
      <c r="A180" s="1">
        <v>70984</v>
      </c>
      <c r="B180" s="1" t="s">
        <v>149</v>
      </c>
      <c r="C180" s="1">
        <v>5</v>
      </c>
      <c r="D180" s="1">
        <v>285</v>
      </c>
      <c r="E180" s="1" t="s">
        <v>64</v>
      </c>
      <c r="F180" s="1">
        <v>573</v>
      </c>
      <c r="G180" s="1" t="s">
        <v>87</v>
      </c>
      <c r="H180" s="2">
        <v>171.09</v>
      </c>
      <c r="I180" s="2">
        <v>855.45</v>
      </c>
      <c r="J180" s="10">
        <f t="shared" si="1"/>
        <v>0</v>
      </c>
      <c r="K180" s="11">
        <f t="shared" si="2"/>
        <v>0</v>
      </c>
      <c r="L180" s="1">
        <v>1.5</v>
      </c>
      <c r="M180" s="1">
        <v>1.2</v>
      </c>
      <c r="N180" s="16">
        <f t="shared" si="34"/>
        <v>0</v>
      </c>
      <c r="O180" s="1"/>
      <c r="P180" s="1">
        <v>2.8</v>
      </c>
      <c r="Q180" s="1">
        <v>4</v>
      </c>
      <c r="R180" s="5">
        <v>0</v>
      </c>
      <c r="S180" s="1">
        <v>0.1</v>
      </c>
      <c r="T180" s="1">
        <v>0.8</v>
      </c>
      <c r="U180" s="16">
        <f t="shared" si="30"/>
        <v>0</v>
      </c>
      <c r="V180" s="1">
        <v>0</v>
      </c>
      <c r="W180" s="15">
        <v>3763.98</v>
      </c>
      <c r="X180" s="2"/>
      <c r="Y180" s="2">
        <v>5132.7</v>
      </c>
      <c r="Z180" s="1">
        <v>0</v>
      </c>
      <c r="AA180" s="1">
        <v>1</v>
      </c>
      <c r="AB180" s="1">
        <v>7</v>
      </c>
      <c r="AC180" s="1">
        <v>0</v>
      </c>
      <c r="AD180" s="1">
        <v>6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8</v>
      </c>
      <c r="AU180" s="1">
        <v>4</v>
      </c>
      <c r="AV180" s="1">
        <v>3</v>
      </c>
      <c r="AW180" s="1">
        <v>2</v>
      </c>
      <c r="AX180" s="1">
        <v>20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</v>
      </c>
      <c r="BF180" s="1">
        <v>0</v>
      </c>
      <c r="BG180" s="1">
        <v>0</v>
      </c>
      <c r="BH180" s="1">
        <v>4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</row>
    <row r="181" spans="1:65">
      <c r="A181" s="1">
        <v>70000</v>
      </c>
      <c r="B181" s="1" t="s">
        <v>140</v>
      </c>
      <c r="C181" s="1">
        <v>9</v>
      </c>
      <c r="D181" s="1">
        <v>285</v>
      </c>
      <c r="E181" s="1" t="s">
        <v>64</v>
      </c>
      <c r="F181" s="1">
        <v>991</v>
      </c>
      <c r="G181" s="1" t="s">
        <v>141</v>
      </c>
      <c r="H181" s="2">
        <v>94.444000000000003</v>
      </c>
      <c r="I181" s="2">
        <v>849.99599999999998</v>
      </c>
      <c r="J181" s="10">
        <f t="shared" si="1"/>
        <v>0</v>
      </c>
      <c r="K181" s="11">
        <f t="shared" si="2"/>
        <v>0</v>
      </c>
      <c r="L181" s="1">
        <v>0.61</v>
      </c>
      <c r="M181" s="1">
        <v>0.11</v>
      </c>
      <c r="N181" s="16">
        <f t="shared" si="34"/>
        <v>0</v>
      </c>
      <c r="O181" s="1"/>
      <c r="P181" s="1">
        <v>2.2200000000000002</v>
      </c>
      <c r="Q181" s="1">
        <v>2.33</v>
      </c>
      <c r="R181" s="5">
        <v>0</v>
      </c>
      <c r="S181" s="1">
        <v>1.56</v>
      </c>
      <c r="T181" s="1">
        <v>-0.56000000000000005</v>
      </c>
      <c r="U181" s="5">
        <v>0</v>
      </c>
      <c r="V181" s="1">
        <v>0</v>
      </c>
      <c r="W181" s="15">
        <v>3730.54</v>
      </c>
      <c r="X181" s="2"/>
      <c r="Y181" s="2">
        <v>1605.55</v>
      </c>
      <c r="Z181" s="1">
        <v>0</v>
      </c>
      <c r="AA181" s="1">
        <v>7</v>
      </c>
      <c r="AB181" s="1">
        <v>2</v>
      </c>
      <c r="AC181" s="1">
        <v>0</v>
      </c>
      <c r="AD181" s="1">
        <v>1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6</v>
      </c>
      <c r="AU181" s="1">
        <v>11</v>
      </c>
      <c r="AV181" s="1">
        <v>4</v>
      </c>
      <c r="AW181" s="1">
        <v>9</v>
      </c>
      <c r="AX181" s="1">
        <v>21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7</v>
      </c>
      <c r="BE181" s="1">
        <v>3</v>
      </c>
      <c r="BF181" s="1">
        <v>4</v>
      </c>
      <c r="BG181" s="1">
        <v>3</v>
      </c>
      <c r="BH181" s="1">
        <v>-5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</row>
    <row r="182" spans="1:65">
      <c r="A182" s="1">
        <v>18071</v>
      </c>
      <c r="B182" s="1" t="s">
        <v>281</v>
      </c>
      <c r="C182" s="1">
        <v>24</v>
      </c>
      <c r="D182" s="1">
        <v>285</v>
      </c>
      <c r="E182" s="1" t="s">
        <v>64</v>
      </c>
      <c r="F182" s="1">
        <v>285</v>
      </c>
      <c r="G182" s="1" t="s">
        <v>64</v>
      </c>
      <c r="H182" s="2">
        <v>51.47</v>
      </c>
      <c r="I182" s="2">
        <v>1235.28</v>
      </c>
      <c r="J182" s="10">
        <f t="shared" si="1"/>
        <v>0</v>
      </c>
      <c r="K182" s="11">
        <f t="shared" si="2"/>
        <v>0</v>
      </c>
      <c r="L182" s="1">
        <v>0.92</v>
      </c>
      <c r="M182" s="1">
        <v>3.33</v>
      </c>
      <c r="N182" s="16">
        <f t="shared" si="34"/>
        <v>0</v>
      </c>
      <c r="O182" s="1"/>
      <c r="P182" s="1">
        <v>0.73</v>
      </c>
      <c r="Q182" s="1">
        <v>5.71</v>
      </c>
      <c r="R182" s="5">
        <v>0</v>
      </c>
      <c r="S182" s="1">
        <v>1.17</v>
      </c>
      <c r="T182" s="1">
        <v>1.79</v>
      </c>
      <c r="U182" s="16">
        <f t="shared" ref="U182:U268" si="35">MAX(0,(TRUNC((S182*0.8)-T182)))</f>
        <v>0</v>
      </c>
      <c r="V182" s="1">
        <v>0</v>
      </c>
      <c r="W182" s="15">
        <v>3474.22</v>
      </c>
      <c r="X182" s="2"/>
      <c r="Y182" s="2">
        <v>13382.2</v>
      </c>
      <c r="Z182" s="1">
        <v>8</v>
      </c>
      <c r="AA182" s="1">
        <v>9</v>
      </c>
      <c r="AB182" s="1">
        <v>4</v>
      </c>
      <c r="AC182" s="1">
        <v>11</v>
      </c>
      <c r="AD182" s="1">
        <v>80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3</v>
      </c>
      <c r="AU182" s="1">
        <v>8</v>
      </c>
      <c r="AV182" s="1">
        <v>10</v>
      </c>
      <c r="AW182" s="1">
        <v>1</v>
      </c>
      <c r="AX182" s="1">
        <v>137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26</v>
      </c>
      <c r="BE182" s="1">
        <v>2</v>
      </c>
      <c r="BF182" s="1">
        <v>0</v>
      </c>
      <c r="BG182" s="1">
        <v>2</v>
      </c>
      <c r="BH182" s="1">
        <v>43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</row>
    <row r="183" spans="1:65">
      <c r="A183" s="1">
        <v>70978</v>
      </c>
      <c r="B183" s="1" t="s">
        <v>265</v>
      </c>
      <c r="C183" s="1">
        <v>16</v>
      </c>
      <c r="D183" s="1">
        <v>285</v>
      </c>
      <c r="E183" s="1" t="s">
        <v>64</v>
      </c>
      <c r="F183" s="1">
        <v>998</v>
      </c>
      <c r="G183" s="1" t="s">
        <v>266</v>
      </c>
      <c r="H183" s="2">
        <v>84.48</v>
      </c>
      <c r="I183" s="2">
        <v>1351.68</v>
      </c>
      <c r="J183" s="10">
        <f t="shared" si="1"/>
        <v>0</v>
      </c>
      <c r="K183" s="11">
        <f t="shared" si="2"/>
        <v>0</v>
      </c>
      <c r="L183" s="1">
        <v>0.44</v>
      </c>
      <c r="M183" s="1">
        <v>0.19</v>
      </c>
      <c r="N183" s="16">
        <f t="shared" si="34"/>
        <v>0</v>
      </c>
      <c r="O183" s="1"/>
      <c r="P183" s="1">
        <v>1.69</v>
      </c>
      <c r="Q183" s="1">
        <v>3.25</v>
      </c>
      <c r="R183" s="5">
        <v>0</v>
      </c>
      <c r="S183" s="1">
        <v>0.25</v>
      </c>
      <c r="T183" s="1">
        <v>2.69</v>
      </c>
      <c r="U183" s="16">
        <f t="shared" si="35"/>
        <v>0</v>
      </c>
      <c r="V183" s="1">
        <v>0</v>
      </c>
      <c r="W183" s="15">
        <v>3210.24</v>
      </c>
      <c r="X183" s="2"/>
      <c r="Y183" s="2">
        <v>8279.0400000000009</v>
      </c>
      <c r="Z183" s="1">
        <v>3</v>
      </c>
      <c r="AA183" s="1">
        <v>1</v>
      </c>
      <c r="AB183" s="1">
        <v>2</v>
      </c>
      <c r="AC183" s="1">
        <v>3</v>
      </c>
      <c r="AD183" s="1">
        <v>3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7</v>
      </c>
      <c r="AU183" s="1">
        <v>7</v>
      </c>
      <c r="AV183" s="1">
        <v>11</v>
      </c>
      <c r="AW183" s="1">
        <v>11</v>
      </c>
      <c r="AX183" s="1">
        <v>52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1</v>
      </c>
      <c r="BF183" s="1">
        <v>3</v>
      </c>
      <c r="BG183" s="1">
        <v>1</v>
      </c>
      <c r="BH183" s="1">
        <v>43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</row>
    <row r="184" spans="1:65">
      <c r="A184" s="1">
        <v>70970</v>
      </c>
      <c r="B184" s="1" t="s">
        <v>237</v>
      </c>
      <c r="C184" s="1">
        <v>15</v>
      </c>
      <c r="D184" s="1">
        <v>285</v>
      </c>
      <c r="E184" s="1" t="s">
        <v>64</v>
      </c>
      <c r="F184" s="1">
        <v>562</v>
      </c>
      <c r="G184" s="1" t="s">
        <v>65</v>
      </c>
      <c r="H184" s="2">
        <v>28.82</v>
      </c>
      <c r="I184" s="2">
        <v>432.3</v>
      </c>
      <c r="J184" s="10">
        <f t="shared" si="1"/>
        <v>0</v>
      </c>
      <c r="K184" s="11">
        <f t="shared" si="2"/>
        <v>0</v>
      </c>
      <c r="L184" s="1">
        <v>1.87</v>
      </c>
      <c r="M184" s="1">
        <v>4.13</v>
      </c>
      <c r="N184" s="16">
        <f t="shared" si="34"/>
        <v>0</v>
      </c>
      <c r="O184" s="1"/>
      <c r="P184" s="1">
        <v>3.97</v>
      </c>
      <c r="Q184" s="1">
        <v>0.2</v>
      </c>
      <c r="R184" s="5">
        <v>0</v>
      </c>
      <c r="S184" s="1">
        <v>1.03</v>
      </c>
      <c r="T184" s="1">
        <v>0.47</v>
      </c>
      <c r="U184" s="16">
        <f t="shared" si="35"/>
        <v>0</v>
      </c>
      <c r="V184" s="1">
        <v>0</v>
      </c>
      <c r="W184" s="15">
        <v>2968.46</v>
      </c>
      <c r="X184" s="2"/>
      <c r="Y184" s="2">
        <v>2075.04</v>
      </c>
      <c r="Z184" s="1">
        <v>0</v>
      </c>
      <c r="AA184" s="1">
        <v>0</v>
      </c>
      <c r="AB184" s="1">
        <v>9</v>
      </c>
      <c r="AC184" s="1">
        <v>38</v>
      </c>
      <c r="AD184" s="1">
        <v>62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23</v>
      </c>
      <c r="AU184" s="1">
        <v>16</v>
      </c>
      <c r="AV184" s="1">
        <v>27</v>
      </c>
      <c r="AW184" s="1">
        <v>3</v>
      </c>
      <c r="AX184" s="1">
        <v>3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2</v>
      </c>
      <c r="BE184" s="1">
        <v>11</v>
      </c>
      <c r="BF184" s="1">
        <v>6</v>
      </c>
      <c r="BG184" s="1">
        <v>4</v>
      </c>
      <c r="BH184" s="1">
        <v>7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</row>
    <row r="185" spans="1:65">
      <c r="A185" s="1">
        <v>70232</v>
      </c>
      <c r="B185" s="1" t="s">
        <v>234</v>
      </c>
      <c r="C185" s="1">
        <v>5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61.49</v>
      </c>
      <c r="I185" s="2">
        <v>307.45</v>
      </c>
      <c r="J185" s="10">
        <f t="shared" si="1"/>
        <v>0</v>
      </c>
      <c r="K185" s="11">
        <f t="shared" si="2"/>
        <v>0</v>
      </c>
      <c r="L185" s="1">
        <v>1.6</v>
      </c>
      <c r="M185" s="1">
        <v>3.8</v>
      </c>
      <c r="N185" s="16">
        <f t="shared" si="34"/>
        <v>0</v>
      </c>
      <c r="O185" s="1"/>
      <c r="P185" s="1">
        <v>5.6</v>
      </c>
      <c r="Q185" s="1">
        <v>3.8</v>
      </c>
      <c r="R185" s="5">
        <v>0</v>
      </c>
      <c r="S185" s="1">
        <v>1.6</v>
      </c>
      <c r="T185" s="1">
        <v>1</v>
      </c>
      <c r="U185" s="16">
        <f t="shared" si="35"/>
        <v>0</v>
      </c>
      <c r="V185" s="1">
        <v>0</v>
      </c>
      <c r="W185" s="15">
        <v>2705.56</v>
      </c>
      <c r="X185" s="2"/>
      <c r="Y185" s="2">
        <v>2644.07</v>
      </c>
      <c r="Z185" s="1">
        <v>6</v>
      </c>
      <c r="AA185" s="1">
        <v>4</v>
      </c>
      <c r="AB185" s="1">
        <v>0</v>
      </c>
      <c r="AC185" s="1">
        <v>0</v>
      </c>
      <c r="AD185" s="1">
        <v>19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4</v>
      </c>
      <c r="AU185" s="1">
        <v>13</v>
      </c>
      <c r="AV185" s="1">
        <v>11</v>
      </c>
      <c r="AW185" s="1">
        <v>13</v>
      </c>
      <c r="AX185" s="1">
        <v>19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1</v>
      </c>
      <c r="BE185" s="1">
        <v>7</v>
      </c>
      <c r="BF185" s="1">
        <v>3</v>
      </c>
      <c r="BG185" s="1">
        <v>1</v>
      </c>
      <c r="BH185" s="1">
        <v>5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</row>
    <row r="186" spans="1:65">
      <c r="A186" s="1">
        <v>70030</v>
      </c>
      <c r="B186" s="1" t="s">
        <v>280</v>
      </c>
      <c r="C186" s="1">
        <v>20</v>
      </c>
      <c r="D186" s="1">
        <v>285</v>
      </c>
      <c r="E186" s="1" t="s">
        <v>64</v>
      </c>
      <c r="F186" s="1">
        <v>558</v>
      </c>
      <c r="G186" s="1" t="s">
        <v>67</v>
      </c>
      <c r="H186" s="2">
        <v>86.35</v>
      </c>
      <c r="I186" s="2">
        <v>1727</v>
      </c>
      <c r="J186" s="10">
        <f t="shared" si="1"/>
        <v>0</v>
      </c>
      <c r="K186" s="11">
        <f t="shared" si="2"/>
        <v>0</v>
      </c>
      <c r="L186" s="1">
        <v>0.1</v>
      </c>
      <c r="M186" s="1">
        <v>3.5</v>
      </c>
      <c r="N186" s="16">
        <f t="shared" si="34"/>
        <v>0</v>
      </c>
      <c r="O186" s="1"/>
      <c r="P186" s="1">
        <v>1.35</v>
      </c>
      <c r="Q186" s="1">
        <v>2.0499999999999998</v>
      </c>
      <c r="R186" s="5">
        <v>0</v>
      </c>
      <c r="S186" s="1">
        <v>0.05</v>
      </c>
      <c r="T186" s="1">
        <v>1.9</v>
      </c>
      <c r="U186" s="16">
        <f t="shared" si="35"/>
        <v>0</v>
      </c>
      <c r="V186" s="1">
        <v>0</v>
      </c>
      <c r="W186" s="15">
        <v>2590.5</v>
      </c>
      <c r="X186" s="2"/>
      <c r="Y186" s="2">
        <v>12866.15</v>
      </c>
      <c r="Z186" s="1">
        <v>2</v>
      </c>
      <c r="AA186" s="1">
        <v>0</v>
      </c>
      <c r="AB186" s="1">
        <v>0</v>
      </c>
      <c r="AC186" s="1">
        <v>0</v>
      </c>
      <c r="AD186" s="1">
        <v>70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3</v>
      </c>
      <c r="AU186" s="1">
        <v>2</v>
      </c>
      <c r="AV186" s="1">
        <v>23</v>
      </c>
      <c r="AW186" s="1">
        <v>0</v>
      </c>
      <c r="AX186" s="1">
        <v>41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2</v>
      </c>
      <c r="BF186" s="1">
        <v>0</v>
      </c>
      <c r="BG186" s="1">
        <v>0</v>
      </c>
      <c r="BH186" s="1">
        <v>38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</row>
    <row r="187" spans="1:65">
      <c r="A187" s="1">
        <v>70095</v>
      </c>
      <c r="B187" s="1" t="s">
        <v>291</v>
      </c>
      <c r="C187" s="1">
        <v>16</v>
      </c>
      <c r="D187" s="1">
        <v>285</v>
      </c>
      <c r="E187" s="1" t="s">
        <v>64</v>
      </c>
      <c r="F187" s="1">
        <v>999</v>
      </c>
      <c r="G187" s="1" t="s">
        <v>292</v>
      </c>
      <c r="H187" s="2">
        <v>61.95</v>
      </c>
      <c r="I187" s="2">
        <v>991.2</v>
      </c>
      <c r="J187" s="10">
        <f t="shared" si="1"/>
        <v>0</v>
      </c>
      <c r="K187" s="11">
        <f t="shared" si="2"/>
        <v>0</v>
      </c>
      <c r="L187" s="1">
        <v>0.09</v>
      </c>
      <c r="M187" s="1">
        <v>2.12</v>
      </c>
      <c r="N187" s="16">
        <f t="shared" si="34"/>
        <v>0</v>
      </c>
      <c r="O187" s="1"/>
      <c r="P187" s="1">
        <v>1.62</v>
      </c>
      <c r="Q187" s="1">
        <v>0.38</v>
      </c>
      <c r="R187" s="5">
        <v>0</v>
      </c>
      <c r="S187" s="1">
        <v>0.81</v>
      </c>
      <c r="T187" s="1">
        <v>1.75</v>
      </c>
      <c r="U187" s="16">
        <f t="shared" si="35"/>
        <v>0</v>
      </c>
      <c r="V187" s="1">
        <v>0</v>
      </c>
      <c r="W187" s="15">
        <v>2508.98</v>
      </c>
      <c r="X187" s="2"/>
      <c r="Y187" s="2">
        <v>4212.6000000000004</v>
      </c>
      <c r="Z187" s="1">
        <v>0</v>
      </c>
      <c r="AA187" s="1">
        <v>3</v>
      </c>
      <c r="AB187" s="1">
        <v>0</v>
      </c>
      <c r="AC187" s="1">
        <v>0</v>
      </c>
      <c r="AD187" s="1">
        <v>34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13</v>
      </c>
      <c r="AU187" s="1">
        <v>26</v>
      </c>
      <c r="AV187" s="1">
        <v>0</v>
      </c>
      <c r="AW187" s="1">
        <v>0</v>
      </c>
      <c r="AX187" s="1">
        <v>6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5</v>
      </c>
      <c r="BE187" s="1">
        <v>16</v>
      </c>
      <c r="BF187" s="1">
        <v>0</v>
      </c>
      <c r="BG187" s="1">
        <v>0</v>
      </c>
      <c r="BH187" s="1">
        <v>28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</row>
    <row r="188" spans="1:65">
      <c r="A188" s="1">
        <v>70171</v>
      </c>
      <c r="B188" s="1" t="s">
        <v>283</v>
      </c>
      <c r="C188" s="1">
        <v>15</v>
      </c>
      <c r="D188" s="1">
        <v>285</v>
      </c>
      <c r="E188" s="1" t="s">
        <v>64</v>
      </c>
      <c r="F188" s="1">
        <v>322</v>
      </c>
      <c r="G188" s="1" t="s">
        <v>167</v>
      </c>
      <c r="H188" s="2">
        <v>30.07</v>
      </c>
      <c r="I188" s="2">
        <v>451.05</v>
      </c>
      <c r="J188" s="10">
        <f t="shared" si="1"/>
        <v>0</v>
      </c>
      <c r="K188" s="11">
        <f t="shared" si="2"/>
        <v>0</v>
      </c>
      <c r="L188" s="1">
        <v>0.8</v>
      </c>
      <c r="M188" s="1">
        <v>5.47</v>
      </c>
      <c r="N188" s="16">
        <f t="shared" si="34"/>
        <v>0</v>
      </c>
      <c r="O188" s="1"/>
      <c r="P188" s="1">
        <v>4.5</v>
      </c>
      <c r="Q188" s="1">
        <v>2.67</v>
      </c>
      <c r="R188" s="5">
        <v>0</v>
      </c>
      <c r="S188" s="1">
        <v>0.13</v>
      </c>
      <c r="T188" s="1">
        <v>1.47</v>
      </c>
      <c r="U188" s="16">
        <f t="shared" si="35"/>
        <v>0</v>
      </c>
      <c r="V188" s="1">
        <v>0</v>
      </c>
      <c r="W188" s="15">
        <v>2450.71</v>
      </c>
      <c r="X188" s="2"/>
      <c r="Y188" s="2">
        <v>4330.08</v>
      </c>
      <c r="Z188" s="1">
        <v>7</v>
      </c>
      <c r="AA188" s="1">
        <v>3</v>
      </c>
      <c r="AB188" s="1">
        <v>1</v>
      </c>
      <c r="AC188" s="1">
        <v>5</v>
      </c>
      <c r="AD188" s="1">
        <v>82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17</v>
      </c>
      <c r="AU188" s="1">
        <v>27</v>
      </c>
      <c r="AV188" s="1">
        <v>24</v>
      </c>
      <c r="AW188" s="1">
        <v>26</v>
      </c>
      <c r="AX188" s="1">
        <v>40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2</v>
      </c>
      <c r="BE188" s="1">
        <v>0</v>
      </c>
      <c r="BF188" s="1">
        <v>0</v>
      </c>
      <c r="BG188" s="1">
        <v>0</v>
      </c>
      <c r="BH188" s="1">
        <v>22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</row>
    <row r="189" spans="1:65">
      <c r="A189" s="1">
        <v>70071</v>
      </c>
      <c r="B189" s="1" t="s">
        <v>285</v>
      </c>
      <c r="C189" s="1">
        <v>6</v>
      </c>
      <c r="D189" s="1">
        <v>285</v>
      </c>
      <c r="E189" s="1" t="s">
        <v>64</v>
      </c>
      <c r="F189" s="1">
        <v>974</v>
      </c>
      <c r="G189" s="1" t="s">
        <v>110</v>
      </c>
      <c r="H189" s="2">
        <v>174.97</v>
      </c>
      <c r="I189" s="2">
        <v>1049.82</v>
      </c>
      <c r="J189" s="10">
        <f t="shared" si="1"/>
        <v>0</v>
      </c>
      <c r="K189" s="11">
        <f t="shared" si="2"/>
        <v>0</v>
      </c>
      <c r="L189" s="1">
        <v>0.25</v>
      </c>
      <c r="M189" s="1">
        <v>0.33</v>
      </c>
      <c r="N189" s="16">
        <f t="shared" si="34"/>
        <v>0</v>
      </c>
      <c r="O189" s="1"/>
      <c r="P189" s="1">
        <v>1.5</v>
      </c>
      <c r="Q189" s="1">
        <v>7.5</v>
      </c>
      <c r="R189" s="5">
        <v>0</v>
      </c>
      <c r="S189" s="1">
        <v>0.57999999999999996</v>
      </c>
      <c r="T189" s="1">
        <v>4.17</v>
      </c>
      <c r="U189" s="16">
        <f t="shared" si="35"/>
        <v>0</v>
      </c>
      <c r="V189" s="1">
        <v>0</v>
      </c>
      <c r="W189" s="15">
        <v>2449.58</v>
      </c>
      <c r="X189" s="2"/>
      <c r="Y189" s="2">
        <v>12597.84</v>
      </c>
      <c r="Z189" s="1">
        <v>1</v>
      </c>
      <c r="AA189" s="1">
        <v>1</v>
      </c>
      <c r="AB189" s="1">
        <v>0</v>
      </c>
      <c r="AC189" s="1">
        <v>0</v>
      </c>
      <c r="AD189" s="1">
        <v>2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3</v>
      </c>
      <c r="AU189" s="1">
        <v>3</v>
      </c>
      <c r="AV189" s="1">
        <v>3</v>
      </c>
      <c r="AW189" s="1">
        <v>3</v>
      </c>
      <c r="AX189" s="1">
        <v>45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2</v>
      </c>
      <c r="BE189" s="1">
        <v>1</v>
      </c>
      <c r="BF189" s="1">
        <v>0</v>
      </c>
      <c r="BG189" s="1">
        <v>2</v>
      </c>
      <c r="BH189" s="1">
        <v>25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</row>
    <row r="190" spans="1:65">
      <c r="A190" s="1">
        <v>70153</v>
      </c>
      <c r="B190" s="1" t="s">
        <v>186</v>
      </c>
      <c r="C190" s="1">
        <v>24</v>
      </c>
      <c r="D190" s="1">
        <v>285</v>
      </c>
      <c r="E190" s="1" t="s">
        <v>64</v>
      </c>
      <c r="F190" s="1">
        <v>974</v>
      </c>
      <c r="G190" s="1" t="s">
        <v>110</v>
      </c>
      <c r="H190" s="2">
        <v>44.36</v>
      </c>
      <c r="I190" s="2">
        <v>1064.6400000000001</v>
      </c>
      <c r="J190" s="10">
        <f t="shared" si="1"/>
        <v>0</v>
      </c>
      <c r="K190" s="11">
        <f t="shared" si="2"/>
        <v>0</v>
      </c>
      <c r="L190" s="1">
        <v>0.21</v>
      </c>
      <c r="M190" s="1">
        <v>0.04</v>
      </c>
      <c r="N190" s="16">
        <f t="shared" si="34"/>
        <v>0</v>
      </c>
      <c r="O190" s="1"/>
      <c r="P190" s="1">
        <v>1.33</v>
      </c>
      <c r="Q190" s="1">
        <v>0</v>
      </c>
      <c r="R190" s="5">
        <v>0</v>
      </c>
      <c r="S190" s="1">
        <v>0.42</v>
      </c>
      <c r="T190" s="1">
        <v>0.42</v>
      </c>
      <c r="U190" s="16">
        <f t="shared" si="35"/>
        <v>0</v>
      </c>
      <c r="V190" s="1">
        <v>0</v>
      </c>
      <c r="W190" s="15">
        <v>2084.92</v>
      </c>
      <c r="X190" s="2"/>
      <c r="Y190" s="2">
        <v>487.96</v>
      </c>
      <c r="Z190" s="1">
        <v>0</v>
      </c>
      <c r="AA190" s="1">
        <v>0</v>
      </c>
      <c r="AB190" s="1">
        <v>5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16</v>
      </c>
      <c r="AW190" s="1">
        <v>32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6</v>
      </c>
      <c r="BE190" s="1">
        <v>0</v>
      </c>
      <c r="BF190" s="1">
        <v>4</v>
      </c>
      <c r="BG190" s="1">
        <v>0</v>
      </c>
      <c r="BH190" s="1">
        <v>10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</row>
    <row r="191" spans="1:65">
      <c r="A191" s="1">
        <v>70251</v>
      </c>
      <c r="B191" s="1" t="s">
        <v>251</v>
      </c>
      <c r="C191" s="1">
        <v>15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30.07</v>
      </c>
      <c r="I191" s="2">
        <v>451.05</v>
      </c>
      <c r="J191" s="10">
        <f t="shared" si="1"/>
        <v>0</v>
      </c>
      <c r="K191" s="11">
        <f t="shared" si="2"/>
        <v>0</v>
      </c>
      <c r="L191" s="1">
        <v>1.07</v>
      </c>
      <c r="M191" s="1">
        <v>0.2</v>
      </c>
      <c r="N191" s="16">
        <f t="shared" si="34"/>
        <v>0</v>
      </c>
      <c r="O191" s="1"/>
      <c r="P191" s="1">
        <v>3.33</v>
      </c>
      <c r="Q191" s="1">
        <v>4.2699999999999996</v>
      </c>
      <c r="R191" s="5">
        <v>0</v>
      </c>
      <c r="S191" s="1">
        <v>0.2</v>
      </c>
      <c r="T191" s="1">
        <v>0</v>
      </c>
      <c r="U191" s="16">
        <f t="shared" si="35"/>
        <v>0</v>
      </c>
      <c r="V191" s="1">
        <v>0</v>
      </c>
      <c r="W191" s="15">
        <v>2074.83</v>
      </c>
      <c r="X191" s="2"/>
      <c r="Y191" s="2">
        <v>2014.69</v>
      </c>
      <c r="Z191" s="1">
        <v>0</v>
      </c>
      <c r="AA191" s="1">
        <v>0</v>
      </c>
      <c r="AB191" s="1">
        <v>16</v>
      </c>
      <c r="AC191" s="1">
        <v>0</v>
      </c>
      <c r="AD191" s="1">
        <v>3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27</v>
      </c>
      <c r="AU191" s="1">
        <v>23</v>
      </c>
      <c r="AV191" s="1">
        <v>4</v>
      </c>
      <c r="AW191" s="1">
        <v>15</v>
      </c>
      <c r="AX191" s="1">
        <v>64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6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</row>
    <row r="192" spans="1:65">
      <c r="A192" s="1">
        <v>70146</v>
      </c>
      <c r="B192" s="1" t="s">
        <v>313</v>
      </c>
      <c r="C192" s="1">
        <v>20</v>
      </c>
      <c r="D192" s="1">
        <v>285</v>
      </c>
      <c r="E192" s="1" t="s">
        <v>64</v>
      </c>
      <c r="F192" s="1">
        <v>588</v>
      </c>
      <c r="G192" s="1" t="s">
        <v>146</v>
      </c>
      <c r="H192" s="2">
        <v>53.1</v>
      </c>
      <c r="I192" s="2">
        <v>1062</v>
      </c>
      <c r="J192" s="10">
        <f t="shared" si="1"/>
        <v>0</v>
      </c>
      <c r="K192" s="11">
        <f t="shared" si="2"/>
        <v>0</v>
      </c>
      <c r="L192" s="1">
        <v>0</v>
      </c>
      <c r="M192" s="1">
        <v>0</v>
      </c>
      <c r="N192" s="16">
        <f t="shared" si="34"/>
        <v>0</v>
      </c>
      <c r="O192" s="1"/>
      <c r="P192" s="1">
        <v>1.78</v>
      </c>
      <c r="Q192" s="1">
        <v>0</v>
      </c>
      <c r="R192" s="5">
        <v>0</v>
      </c>
      <c r="S192" s="1">
        <v>0.15</v>
      </c>
      <c r="T192" s="1">
        <v>0</v>
      </c>
      <c r="U192" s="16">
        <f t="shared" si="35"/>
        <v>0</v>
      </c>
      <c r="V192" s="1">
        <v>0</v>
      </c>
      <c r="W192" s="15">
        <v>2044.35</v>
      </c>
      <c r="X192" s="2"/>
      <c r="Y192" s="2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32</v>
      </c>
      <c r="AW192" s="1">
        <v>7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3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</row>
    <row r="193" spans="1:65">
      <c r="A193" s="1">
        <v>70015</v>
      </c>
      <c r="B193" s="1" t="s">
        <v>288</v>
      </c>
      <c r="C193" s="1">
        <v>12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29.4</v>
      </c>
      <c r="I193" s="2">
        <v>352.8</v>
      </c>
      <c r="J193" s="10">
        <f t="shared" si="1"/>
        <v>0</v>
      </c>
      <c r="K193" s="11">
        <f t="shared" si="2"/>
        <v>0</v>
      </c>
      <c r="L193" s="1">
        <v>0</v>
      </c>
      <c r="M193" s="1">
        <v>2.08</v>
      </c>
      <c r="N193" s="16">
        <f t="shared" si="34"/>
        <v>0</v>
      </c>
      <c r="O193" s="1"/>
      <c r="P193" s="1">
        <v>5.38</v>
      </c>
      <c r="Q193" s="1">
        <v>3.5</v>
      </c>
      <c r="R193" s="5">
        <v>0</v>
      </c>
      <c r="S193" s="1">
        <v>0.17</v>
      </c>
      <c r="T193" s="1">
        <v>2.83</v>
      </c>
      <c r="U193" s="16">
        <f t="shared" si="35"/>
        <v>0</v>
      </c>
      <c r="V193" s="1">
        <v>0</v>
      </c>
      <c r="W193" s="15">
        <v>1955.1</v>
      </c>
      <c r="X193" s="2"/>
      <c r="Y193" s="2">
        <v>2969.4</v>
      </c>
      <c r="Z193" s="1">
        <v>0</v>
      </c>
      <c r="AA193" s="1">
        <v>0</v>
      </c>
      <c r="AB193" s="1">
        <v>0</v>
      </c>
      <c r="AC193" s="1">
        <v>0</v>
      </c>
      <c r="AD193" s="1">
        <v>25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21</v>
      </c>
      <c r="AU193" s="1">
        <v>22</v>
      </c>
      <c r="AV193" s="1">
        <v>18</v>
      </c>
      <c r="AW193" s="1">
        <v>29</v>
      </c>
      <c r="AX193" s="1">
        <v>42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3</v>
      </c>
      <c r="BF193" s="1">
        <v>0</v>
      </c>
      <c r="BG193" s="1">
        <v>1</v>
      </c>
      <c r="BH193" s="1">
        <v>34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</row>
    <row r="194" spans="1:65">
      <c r="A194" s="1">
        <v>70360</v>
      </c>
      <c r="B194" s="1" t="s">
        <v>245</v>
      </c>
      <c r="C194" s="1">
        <v>15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30.07</v>
      </c>
      <c r="I194" s="2">
        <v>451.05</v>
      </c>
      <c r="J194" s="10">
        <f t="shared" si="1"/>
        <v>0</v>
      </c>
      <c r="K194" s="11">
        <f t="shared" si="2"/>
        <v>0</v>
      </c>
      <c r="L194" s="1">
        <v>0</v>
      </c>
      <c r="M194" s="1">
        <v>0.4</v>
      </c>
      <c r="N194" s="16">
        <f t="shared" si="34"/>
        <v>0</v>
      </c>
      <c r="O194" s="1"/>
      <c r="P194" s="1">
        <v>3.47</v>
      </c>
      <c r="Q194" s="1">
        <v>6.07</v>
      </c>
      <c r="R194" s="5">
        <v>0</v>
      </c>
      <c r="S194" s="1">
        <v>0.77</v>
      </c>
      <c r="T194" s="1">
        <v>0.4</v>
      </c>
      <c r="U194" s="16">
        <f t="shared" si="35"/>
        <v>0</v>
      </c>
      <c r="V194" s="1">
        <v>0</v>
      </c>
      <c r="W194" s="15">
        <v>1909.45</v>
      </c>
      <c r="X194" s="2"/>
      <c r="Y194" s="2">
        <v>3097.21</v>
      </c>
      <c r="Z194" s="1">
        <v>0</v>
      </c>
      <c r="AA194" s="1">
        <v>0</v>
      </c>
      <c r="AB194" s="1">
        <v>0</v>
      </c>
      <c r="AC194" s="1">
        <v>0</v>
      </c>
      <c r="AD194" s="1">
        <v>6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8</v>
      </c>
      <c r="AU194" s="1">
        <v>21</v>
      </c>
      <c r="AV194" s="1">
        <v>23</v>
      </c>
      <c r="AW194" s="1">
        <v>21</v>
      </c>
      <c r="AX194" s="1">
        <v>91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9</v>
      </c>
      <c r="BE194" s="1">
        <v>4</v>
      </c>
      <c r="BF194" s="1">
        <v>0</v>
      </c>
      <c r="BG194" s="1">
        <v>1</v>
      </c>
      <c r="BH194" s="1">
        <v>6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</row>
    <row r="195" spans="1:65">
      <c r="A195" s="1">
        <v>70971</v>
      </c>
      <c r="B195" s="1" t="s">
        <v>279</v>
      </c>
      <c r="C195" s="1">
        <v>16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56.3</v>
      </c>
      <c r="I195" s="2">
        <v>900.8</v>
      </c>
      <c r="J195" s="10">
        <f t="shared" si="1"/>
        <v>0</v>
      </c>
      <c r="K195" s="11">
        <f t="shared" si="2"/>
        <v>0</v>
      </c>
      <c r="L195" s="1">
        <v>0.19</v>
      </c>
      <c r="M195" s="1">
        <v>0.12</v>
      </c>
      <c r="N195" s="16">
        <f t="shared" si="34"/>
        <v>0</v>
      </c>
      <c r="O195" s="1"/>
      <c r="P195" s="1">
        <v>1.38</v>
      </c>
      <c r="Q195" s="1">
        <v>1.06</v>
      </c>
      <c r="R195" s="5">
        <v>0</v>
      </c>
      <c r="S195" s="1">
        <v>0.31</v>
      </c>
      <c r="T195" s="1">
        <v>1.69</v>
      </c>
      <c r="U195" s="16">
        <f t="shared" si="35"/>
        <v>0</v>
      </c>
      <c r="V195" s="1">
        <v>0</v>
      </c>
      <c r="W195" s="15">
        <v>1689</v>
      </c>
      <c r="X195" s="2"/>
      <c r="Y195" s="2">
        <v>2589.8000000000002</v>
      </c>
      <c r="Z195" s="1">
        <v>0</v>
      </c>
      <c r="AA195" s="1">
        <v>0</v>
      </c>
      <c r="AB195" s="1">
        <v>0</v>
      </c>
      <c r="AC195" s="1">
        <v>6</v>
      </c>
      <c r="AD195" s="1">
        <v>2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4</v>
      </c>
      <c r="AU195" s="1">
        <v>4</v>
      </c>
      <c r="AV195" s="1">
        <v>12</v>
      </c>
      <c r="AW195" s="1">
        <v>8</v>
      </c>
      <c r="AX195" s="1">
        <v>17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4</v>
      </c>
      <c r="BE195" s="1">
        <v>2</v>
      </c>
      <c r="BF195" s="1">
        <v>0</v>
      </c>
      <c r="BG195" s="1">
        <v>0</v>
      </c>
      <c r="BH195" s="1">
        <v>27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</row>
    <row r="196" spans="1:65">
      <c r="A196" s="1">
        <v>79159</v>
      </c>
      <c r="B196" s="1" t="s">
        <v>358</v>
      </c>
      <c r="C196" s="1">
        <v>24</v>
      </c>
      <c r="D196" s="1">
        <v>285</v>
      </c>
      <c r="E196" s="1" t="s">
        <v>64</v>
      </c>
      <c r="F196" s="1">
        <v>285</v>
      </c>
      <c r="G196" s="1" t="s">
        <v>64</v>
      </c>
      <c r="H196" s="2">
        <v>34.741799999999998</v>
      </c>
      <c r="I196" s="2">
        <v>833.80319999999995</v>
      </c>
      <c r="J196" s="10">
        <f t="shared" si="1"/>
        <v>0</v>
      </c>
      <c r="K196" s="11">
        <f t="shared" si="2"/>
        <v>0</v>
      </c>
      <c r="L196" s="1">
        <v>1.08</v>
      </c>
      <c r="M196" s="1">
        <v>0</v>
      </c>
      <c r="N196" s="16">
        <f t="shared" si="34"/>
        <v>0</v>
      </c>
      <c r="O196" s="1"/>
      <c r="P196" s="1">
        <v>0.52</v>
      </c>
      <c r="Q196" s="1">
        <v>4.46</v>
      </c>
      <c r="R196" s="5">
        <v>0</v>
      </c>
      <c r="S196" s="1">
        <v>0.31</v>
      </c>
      <c r="T196" s="1">
        <v>0.28999999999999998</v>
      </c>
      <c r="U196" s="16">
        <f t="shared" si="35"/>
        <v>0</v>
      </c>
      <c r="V196" s="1">
        <v>0</v>
      </c>
      <c r="W196" s="15">
        <v>1598.12</v>
      </c>
      <c r="X196" s="2"/>
      <c r="Y196" s="2">
        <v>3960.57</v>
      </c>
      <c r="Z196" s="1">
        <v>0</v>
      </c>
      <c r="AA196" s="1">
        <v>0</v>
      </c>
      <c r="AB196" s="1">
        <v>21</v>
      </c>
      <c r="AC196" s="1">
        <v>10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12</v>
      </c>
      <c r="AU196" s="1">
        <v>1</v>
      </c>
      <c r="AV196" s="1">
        <v>0</v>
      </c>
      <c r="AW196" s="1">
        <v>0</v>
      </c>
      <c r="AX196" s="1">
        <v>107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4</v>
      </c>
      <c r="BF196" s="1">
        <v>2</v>
      </c>
      <c r="BG196" s="1">
        <v>7</v>
      </c>
      <c r="BH196" s="1">
        <v>7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</row>
    <row r="197" spans="1:65">
      <c r="A197" s="1">
        <v>70254</v>
      </c>
      <c r="B197" s="1" t="s">
        <v>334</v>
      </c>
      <c r="C197" s="1">
        <v>12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75.378699999999995</v>
      </c>
      <c r="I197" s="2">
        <v>904.5444</v>
      </c>
      <c r="J197" s="10">
        <f t="shared" si="1"/>
        <v>0</v>
      </c>
      <c r="K197" s="11">
        <f t="shared" si="2"/>
        <v>0</v>
      </c>
      <c r="L197" s="1">
        <v>0.25</v>
      </c>
      <c r="M197" s="1">
        <v>1.25</v>
      </c>
      <c r="N197" s="16">
        <f t="shared" si="34"/>
        <v>0</v>
      </c>
      <c r="O197" s="1"/>
      <c r="P197" s="1">
        <v>1.33</v>
      </c>
      <c r="Q197" s="1">
        <v>0</v>
      </c>
      <c r="R197" s="5">
        <v>0</v>
      </c>
      <c r="S197" s="1">
        <v>0</v>
      </c>
      <c r="T197" s="1">
        <v>0</v>
      </c>
      <c r="U197" s="16">
        <f t="shared" si="35"/>
        <v>0</v>
      </c>
      <c r="V197" s="1">
        <v>0</v>
      </c>
      <c r="W197" s="15">
        <v>1432.2</v>
      </c>
      <c r="X197" s="2"/>
      <c r="Y197" s="2">
        <v>1130.68</v>
      </c>
      <c r="Z197" s="1">
        <v>0</v>
      </c>
      <c r="AA197" s="1">
        <v>1</v>
      </c>
      <c r="AB197" s="1">
        <v>1</v>
      </c>
      <c r="AC197" s="1">
        <v>3</v>
      </c>
      <c r="AD197" s="1">
        <v>15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2</v>
      </c>
      <c r="AU197" s="1">
        <v>7</v>
      </c>
      <c r="AV197" s="1">
        <v>3</v>
      </c>
      <c r="AW197" s="1">
        <v>15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</row>
    <row r="198" spans="1:65">
      <c r="A198" s="1">
        <v>70326</v>
      </c>
      <c r="B198" s="1" t="s">
        <v>340</v>
      </c>
      <c r="C198" s="1">
        <v>6</v>
      </c>
      <c r="D198" s="1">
        <v>285</v>
      </c>
      <c r="E198" s="1" t="s">
        <v>64</v>
      </c>
      <c r="F198" s="1">
        <v>285</v>
      </c>
      <c r="G198" s="1" t="s">
        <v>64</v>
      </c>
      <c r="H198" s="2">
        <v>113.36</v>
      </c>
      <c r="I198" s="2">
        <v>680.16</v>
      </c>
      <c r="J198" s="10">
        <f t="shared" si="1"/>
        <v>0</v>
      </c>
      <c r="K198" s="11">
        <f t="shared" si="2"/>
        <v>0</v>
      </c>
      <c r="L198" s="1">
        <v>0</v>
      </c>
      <c r="M198" s="1">
        <v>0.17</v>
      </c>
      <c r="N198" s="16">
        <f t="shared" si="34"/>
        <v>0</v>
      </c>
      <c r="O198" s="1"/>
      <c r="P198" s="1">
        <v>2.08</v>
      </c>
      <c r="Q198" s="1">
        <v>2</v>
      </c>
      <c r="R198" s="5">
        <v>0</v>
      </c>
      <c r="S198" s="1">
        <v>0</v>
      </c>
      <c r="T198" s="1">
        <v>0</v>
      </c>
      <c r="U198" s="16">
        <f t="shared" si="35"/>
        <v>0</v>
      </c>
      <c r="V198" s="1">
        <v>0</v>
      </c>
      <c r="W198" s="15">
        <v>1417</v>
      </c>
      <c r="X198" s="2"/>
      <c r="Y198" s="2">
        <v>1473.68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2</v>
      </c>
      <c r="AU198" s="1">
        <v>4</v>
      </c>
      <c r="AV198" s="1">
        <v>4</v>
      </c>
      <c r="AW198" s="1">
        <v>9</v>
      </c>
      <c r="AX198" s="1">
        <v>12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</row>
    <row r="199" spans="1:65">
      <c r="A199" s="1">
        <v>70353</v>
      </c>
      <c r="B199" s="1" t="s">
        <v>248</v>
      </c>
      <c r="C199" s="1">
        <v>5</v>
      </c>
      <c r="D199" s="1">
        <v>285</v>
      </c>
      <c r="E199" s="1" t="s">
        <v>64</v>
      </c>
      <c r="F199" s="1">
        <v>562</v>
      </c>
      <c r="G199" s="1" t="s">
        <v>65</v>
      </c>
      <c r="H199" s="2">
        <v>61.49</v>
      </c>
      <c r="I199" s="2">
        <v>307.45</v>
      </c>
      <c r="J199" s="10">
        <f t="shared" si="1"/>
        <v>0</v>
      </c>
      <c r="K199" s="11">
        <f t="shared" si="2"/>
        <v>0</v>
      </c>
      <c r="L199" s="1">
        <v>1.1000000000000001</v>
      </c>
      <c r="M199" s="1">
        <v>1.4</v>
      </c>
      <c r="N199" s="16">
        <f t="shared" si="34"/>
        <v>0</v>
      </c>
      <c r="O199" s="1"/>
      <c r="P199" s="1">
        <v>3.2</v>
      </c>
      <c r="Q199" s="1">
        <v>2.8</v>
      </c>
      <c r="R199" s="5">
        <v>0</v>
      </c>
      <c r="S199" s="1">
        <v>0</v>
      </c>
      <c r="T199" s="1">
        <v>0</v>
      </c>
      <c r="U199" s="16">
        <f t="shared" si="35"/>
        <v>0</v>
      </c>
      <c r="V199" s="1">
        <v>0</v>
      </c>
      <c r="W199" s="15">
        <v>1322.04</v>
      </c>
      <c r="X199" s="2"/>
      <c r="Y199" s="2">
        <v>1291.29</v>
      </c>
      <c r="Z199" s="1">
        <v>2</v>
      </c>
      <c r="AA199" s="1">
        <v>0</v>
      </c>
      <c r="AB199" s="1">
        <v>3</v>
      </c>
      <c r="AC199" s="1">
        <v>1</v>
      </c>
      <c r="AD199" s="1">
        <v>7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4</v>
      </c>
      <c r="AU199" s="1">
        <v>17</v>
      </c>
      <c r="AV199" s="1">
        <v>2</v>
      </c>
      <c r="AW199" s="1">
        <v>3</v>
      </c>
      <c r="AX199" s="1">
        <v>14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</row>
    <row r="200" spans="1:65">
      <c r="A200" s="1">
        <v>70974</v>
      </c>
      <c r="B200" s="1" t="s">
        <v>287</v>
      </c>
      <c r="C200" s="1">
        <v>28</v>
      </c>
      <c r="D200" s="1">
        <v>285</v>
      </c>
      <c r="E200" s="1" t="s">
        <v>64</v>
      </c>
      <c r="F200" s="1">
        <v>974</v>
      </c>
      <c r="G200" s="1" t="s">
        <v>110</v>
      </c>
      <c r="H200" s="2">
        <v>37.870100000000001</v>
      </c>
      <c r="I200" s="2">
        <v>1060.3628000000001</v>
      </c>
      <c r="J200" s="10">
        <f t="shared" si="1"/>
        <v>0</v>
      </c>
      <c r="K200" s="11">
        <f t="shared" si="2"/>
        <v>0</v>
      </c>
      <c r="L200" s="1">
        <v>0</v>
      </c>
      <c r="M200" s="1">
        <v>0</v>
      </c>
      <c r="N200" s="16">
        <f t="shared" si="34"/>
        <v>0</v>
      </c>
      <c r="O200" s="1"/>
      <c r="P200" s="1">
        <v>0.98</v>
      </c>
      <c r="Q200" s="1">
        <v>1.57</v>
      </c>
      <c r="R200" s="5">
        <v>0</v>
      </c>
      <c r="S200" s="1">
        <v>0.23</v>
      </c>
      <c r="T200" s="1">
        <v>7.0000000000000007E-2</v>
      </c>
      <c r="U200" s="16">
        <f t="shared" si="35"/>
        <v>0</v>
      </c>
      <c r="V200" s="1">
        <v>0</v>
      </c>
      <c r="W200" s="15">
        <v>1287.58</v>
      </c>
      <c r="X200" s="2"/>
      <c r="Y200" s="2">
        <v>1742.02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4</v>
      </c>
      <c r="AU200" s="1">
        <v>0</v>
      </c>
      <c r="AV200" s="1">
        <v>10</v>
      </c>
      <c r="AW200" s="1">
        <v>27</v>
      </c>
      <c r="AX200" s="1">
        <v>44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1</v>
      </c>
      <c r="BF200" s="1">
        <v>3</v>
      </c>
      <c r="BG200" s="1">
        <v>6</v>
      </c>
      <c r="BH200" s="1">
        <v>2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</row>
    <row r="201" spans="1:65">
      <c r="A201" s="1">
        <v>70986</v>
      </c>
      <c r="B201" s="1" t="s">
        <v>2293</v>
      </c>
      <c r="C201" s="1">
        <v>1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60.75</v>
      </c>
      <c r="I201" s="2">
        <v>60.75</v>
      </c>
      <c r="J201" s="10">
        <f t="shared" si="1"/>
        <v>0</v>
      </c>
      <c r="K201" s="11">
        <f t="shared" si="2"/>
        <v>0</v>
      </c>
      <c r="L201" s="1">
        <v>0</v>
      </c>
      <c r="M201" s="1">
        <v>0</v>
      </c>
      <c r="N201" s="16">
        <f t="shared" si="34"/>
        <v>0</v>
      </c>
      <c r="O201" s="1"/>
      <c r="P201" s="1">
        <v>21</v>
      </c>
      <c r="Q201" s="1">
        <v>-21</v>
      </c>
      <c r="R201" s="5">
        <v>0</v>
      </c>
      <c r="S201" s="1">
        <v>0</v>
      </c>
      <c r="T201" s="1">
        <v>0</v>
      </c>
      <c r="U201" s="16">
        <f t="shared" si="35"/>
        <v>0</v>
      </c>
      <c r="V201" s="1">
        <v>0</v>
      </c>
      <c r="W201" s="15">
        <v>1275.75</v>
      </c>
      <c r="X201" s="2"/>
      <c r="Y201" s="2">
        <v>-1275.75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21</v>
      </c>
      <c r="AU201" s="1">
        <v>0</v>
      </c>
      <c r="AV201" s="1">
        <v>0</v>
      </c>
      <c r="AW201" s="1">
        <v>0</v>
      </c>
      <c r="AX201" s="1">
        <v>-21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</row>
    <row r="202" spans="1:65">
      <c r="A202" s="1">
        <v>70407</v>
      </c>
      <c r="B202" s="1" t="s">
        <v>220</v>
      </c>
      <c r="C202" s="1">
        <v>20</v>
      </c>
      <c r="D202" s="1">
        <v>285</v>
      </c>
      <c r="E202" s="1" t="s">
        <v>64</v>
      </c>
      <c r="F202" s="1">
        <v>557</v>
      </c>
      <c r="G202" s="1" t="s">
        <v>69</v>
      </c>
      <c r="H202" s="2">
        <v>71.849999999999994</v>
      </c>
      <c r="I202" s="2">
        <v>1437</v>
      </c>
      <c r="J202" s="10">
        <f t="shared" si="1"/>
        <v>0</v>
      </c>
      <c r="K202" s="11">
        <f t="shared" si="2"/>
        <v>0</v>
      </c>
      <c r="L202" s="1">
        <v>0.05</v>
      </c>
      <c r="M202" s="1">
        <v>0</v>
      </c>
      <c r="N202" s="16">
        <f t="shared" si="34"/>
        <v>0</v>
      </c>
      <c r="O202" s="1"/>
      <c r="P202" s="1">
        <v>0.82</v>
      </c>
      <c r="Q202" s="1">
        <v>0</v>
      </c>
      <c r="R202" s="5">
        <v>0</v>
      </c>
      <c r="S202" s="1">
        <v>0</v>
      </c>
      <c r="T202" s="1">
        <v>0</v>
      </c>
      <c r="U202" s="16">
        <f t="shared" si="35"/>
        <v>0</v>
      </c>
      <c r="V202" s="1">
        <v>0</v>
      </c>
      <c r="W202" s="15">
        <v>1257.3800000000001</v>
      </c>
      <c r="X202" s="2"/>
      <c r="Y202" s="2">
        <v>0</v>
      </c>
      <c r="Z202" s="1">
        <v>0</v>
      </c>
      <c r="AA202" s="1">
        <v>0</v>
      </c>
      <c r="AB202" s="1">
        <v>0</v>
      </c>
      <c r="AC202" s="1">
        <v>2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9</v>
      </c>
      <c r="AW202" s="1">
        <v>15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</row>
    <row r="203" spans="1:65">
      <c r="A203" s="1">
        <v>70124</v>
      </c>
      <c r="B203" s="1" t="s">
        <v>311</v>
      </c>
      <c r="C203" s="1">
        <v>72</v>
      </c>
      <c r="D203" s="1">
        <v>285</v>
      </c>
      <c r="E203" s="1" t="s">
        <v>64</v>
      </c>
      <c r="F203" s="1">
        <v>1</v>
      </c>
      <c r="G203" s="1" t="s">
        <v>312</v>
      </c>
      <c r="H203" s="2">
        <v>12.63</v>
      </c>
      <c r="I203" s="2">
        <v>909.36</v>
      </c>
      <c r="J203" s="10">
        <f t="shared" si="1"/>
        <v>0</v>
      </c>
      <c r="K203" s="11">
        <f t="shared" si="2"/>
        <v>0</v>
      </c>
      <c r="L203" s="1">
        <v>1.33</v>
      </c>
      <c r="M203" s="1">
        <v>-1.31</v>
      </c>
      <c r="N203" s="5">
        <v>0</v>
      </c>
      <c r="O203" s="1"/>
      <c r="P203" s="1">
        <v>0.01</v>
      </c>
      <c r="Q203" s="1">
        <v>-0.01</v>
      </c>
      <c r="R203" s="5">
        <v>0</v>
      </c>
      <c r="S203" s="1">
        <v>0.01</v>
      </c>
      <c r="T203" s="1">
        <v>-0.01</v>
      </c>
      <c r="U203" s="16">
        <f t="shared" si="35"/>
        <v>0</v>
      </c>
      <c r="V203" s="1">
        <v>0</v>
      </c>
      <c r="W203" s="15">
        <v>1231.43</v>
      </c>
      <c r="X203" s="2"/>
      <c r="Y203" s="2">
        <v>-1212.48</v>
      </c>
      <c r="Z203" s="1">
        <v>30</v>
      </c>
      <c r="AA203" s="1">
        <v>22</v>
      </c>
      <c r="AB203" s="1">
        <v>29</v>
      </c>
      <c r="AC203" s="1">
        <v>52</v>
      </c>
      <c r="AD203" s="1">
        <v>-94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1</v>
      </c>
      <c r="AV203" s="1">
        <v>0</v>
      </c>
      <c r="AW203" s="1">
        <v>0</v>
      </c>
      <c r="AX203" s="1">
        <v>-1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1</v>
      </c>
      <c r="BE203" s="1">
        <v>0</v>
      </c>
      <c r="BF203" s="1">
        <v>0</v>
      </c>
      <c r="BG203" s="1">
        <v>0</v>
      </c>
      <c r="BH203" s="1">
        <v>-1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</row>
    <row r="204" spans="1:65">
      <c r="A204" s="1">
        <v>97020</v>
      </c>
      <c r="B204" s="1" t="s">
        <v>236</v>
      </c>
      <c r="C204" s="1">
        <v>16</v>
      </c>
      <c r="D204" s="1">
        <v>285</v>
      </c>
      <c r="E204" s="1" t="s">
        <v>64</v>
      </c>
      <c r="F204" s="1">
        <v>558</v>
      </c>
      <c r="G204" s="1" t="s">
        <v>67</v>
      </c>
      <c r="H204" s="2">
        <v>55.48</v>
      </c>
      <c r="I204" s="2">
        <v>887.68</v>
      </c>
      <c r="J204" s="10">
        <f t="shared" si="1"/>
        <v>0</v>
      </c>
      <c r="K204" s="11">
        <f t="shared" si="2"/>
        <v>0</v>
      </c>
      <c r="L204" s="1">
        <v>0.38</v>
      </c>
      <c r="M204" s="1">
        <v>0</v>
      </c>
      <c r="N204" s="16">
        <f t="shared" ref="N204:N221" si="36">MAX(0,(TRUNC((L204*0.8)-M204)))</f>
        <v>0</v>
      </c>
      <c r="O204" s="1"/>
      <c r="P204" s="1">
        <v>0.66</v>
      </c>
      <c r="Q204" s="1">
        <v>0.81</v>
      </c>
      <c r="R204" s="5"/>
      <c r="S204" s="1">
        <v>0.19</v>
      </c>
      <c r="T204" s="1">
        <v>0</v>
      </c>
      <c r="U204" s="16">
        <f t="shared" si="35"/>
        <v>0</v>
      </c>
      <c r="V204" s="1">
        <v>0</v>
      </c>
      <c r="W204" s="15">
        <v>1081.8599999999999</v>
      </c>
      <c r="X204" s="2"/>
      <c r="Y204" s="2">
        <v>721.24</v>
      </c>
      <c r="Z204" s="1">
        <v>0</v>
      </c>
      <c r="AA204" s="1">
        <v>0</v>
      </c>
      <c r="AB204" s="1">
        <v>3</v>
      </c>
      <c r="AC204" s="1">
        <v>6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</v>
      </c>
      <c r="AU204" s="1">
        <v>4</v>
      </c>
      <c r="AV204" s="1">
        <v>6</v>
      </c>
      <c r="AW204" s="1">
        <v>3</v>
      </c>
      <c r="AX204" s="1">
        <v>13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2</v>
      </c>
      <c r="BG204" s="1">
        <v>2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</row>
    <row r="205" spans="1:65">
      <c r="A205" s="1">
        <v>70219</v>
      </c>
      <c r="B205" s="1" t="s">
        <v>250</v>
      </c>
      <c r="C205" s="1">
        <v>20</v>
      </c>
      <c r="D205" s="1">
        <v>285</v>
      </c>
      <c r="E205" s="1" t="s">
        <v>64</v>
      </c>
      <c r="F205" s="1">
        <v>991</v>
      </c>
      <c r="G205" s="1" t="s">
        <v>141</v>
      </c>
      <c r="H205" s="2">
        <v>62.57</v>
      </c>
      <c r="I205" s="2">
        <v>1251.4000000000001</v>
      </c>
      <c r="J205" s="10">
        <f t="shared" si="1"/>
        <v>0</v>
      </c>
      <c r="K205" s="11">
        <f t="shared" si="2"/>
        <v>0</v>
      </c>
      <c r="L205" s="1">
        <v>0.05</v>
      </c>
      <c r="M205" s="1">
        <v>-0.05</v>
      </c>
      <c r="N205" s="16">
        <f t="shared" si="36"/>
        <v>0</v>
      </c>
      <c r="O205" s="1"/>
      <c r="P205" s="1">
        <v>0.8</v>
      </c>
      <c r="Q205" s="1">
        <v>1.25</v>
      </c>
      <c r="R205" s="5"/>
      <c r="S205" s="1">
        <v>0</v>
      </c>
      <c r="T205" s="1">
        <v>0</v>
      </c>
      <c r="U205" s="16">
        <f t="shared" si="35"/>
        <v>0</v>
      </c>
      <c r="V205" s="1">
        <v>0</v>
      </c>
      <c r="W205" s="15">
        <v>1063.69</v>
      </c>
      <c r="X205" s="2"/>
      <c r="Y205" s="2">
        <v>1501.68</v>
      </c>
      <c r="Z205" s="1">
        <v>1</v>
      </c>
      <c r="AA205" s="1">
        <v>0</v>
      </c>
      <c r="AB205" s="1">
        <v>0</v>
      </c>
      <c r="AC205" s="1">
        <v>0</v>
      </c>
      <c r="AD205" s="1">
        <v>-1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4</v>
      </c>
      <c r="AU205" s="1">
        <v>5</v>
      </c>
      <c r="AV205" s="1">
        <v>6</v>
      </c>
      <c r="AW205" s="1">
        <v>7</v>
      </c>
      <c r="AX205" s="1">
        <v>25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</row>
    <row r="206" spans="1:65">
      <c r="A206" s="1">
        <v>70173</v>
      </c>
      <c r="B206" s="1" t="s">
        <v>316</v>
      </c>
      <c r="C206" s="1">
        <v>4</v>
      </c>
      <c r="D206" s="1">
        <v>285</v>
      </c>
      <c r="E206" s="1" t="s">
        <v>64</v>
      </c>
      <c r="F206" s="1">
        <v>562</v>
      </c>
      <c r="G206" s="1" t="s">
        <v>65</v>
      </c>
      <c r="H206" s="2">
        <v>76.63</v>
      </c>
      <c r="I206" s="2">
        <v>306.52</v>
      </c>
      <c r="J206" s="10">
        <f t="shared" si="1"/>
        <v>0</v>
      </c>
      <c r="K206" s="11">
        <f t="shared" si="2"/>
        <v>0</v>
      </c>
      <c r="L206" s="1">
        <v>0</v>
      </c>
      <c r="M206" s="1">
        <v>1</v>
      </c>
      <c r="N206" s="16">
        <f t="shared" si="36"/>
        <v>0</v>
      </c>
      <c r="O206" s="1"/>
      <c r="P206" s="1">
        <v>2.62</v>
      </c>
      <c r="Q206" s="1">
        <v>1.75</v>
      </c>
      <c r="R206" s="16"/>
      <c r="S206" s="1">
        <v>0.75</v>
      </c>
      <c r="T206" s="1">
        <v>0.25</v>
      </c>
      <c r="U206" s="16">
        <f t="shared" si="35"/>
        <v>0</v>
      </c>
      <c r="V206" s="1">
        <v>0</v>
      </c>
      <c r="W206" s="15">
        <v>1034.5</v>
      </c>
      <c r="X206" s="2"/>
      <c r="Y206" s="2">
        <v>919.56</v>
      </c>
      <c r="Z206" s="1">
        <v>0</v>
      </c>
      <c r="AA206" s="1">
        <v>0</v>
      </c>
      <c r="AB206" s="1">
        <v>0</v>
      </c>
      <c r="AC206" s="1">
        <v>0</v>
      </c>
      <c r="AD206" s="1">
        <v>4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3</v>
      </c>
      <c r="AU206" s="1">
        <v>5</v>
      </c>
      <c r="AV206" s="1">
        <v>5</v>
      </c>
      <c r="AW206" s="1">
        <v>0</v>
      </c>
      <c r="AX206" s="1">
        <v>7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2</v>
      </c>
      <c r="BF206" s="1">
        <v>2</v>
      </c>
      <c r="BG206" s="1">
        <v>0</v>
      </c>
      <c r="BH206" s="1">
        <v>1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</row>
    <row r="207" spans="1:65">
      <c r="A207" s="1">
        <v>70350</v>
      </c>
      <c r="B207" s="1" t="s">
        <v>262</v>
      </c>
      <c r="C207" s="1">
        <v>5</v>
      </c>
      <c r="D207" s="1">
        <v>285</v>
      </c>
      <c r="E207" s="1" t="s">
        <v>64</v>
      </c>
      <c r="F207" s="1">
        <v>322</v>
      </c>
      <c r="G207" s="1" t="s">
        <v>167</v>
      </c>
      <c r="H207" s="2">
        <v>61.49</v>
      </c>
      <c r="I207" s="2">
        <v>307.45</v>
      </c>
      <c r="J207" s="10">
        <f t="shared" si="1"/>
        <v>0</v>
      </c>
      <c r="K207" s="11">
        <f t="shared" si="2"/>
        <v>0</v>
      </c>
      <c r="L207" s="1">
        <v>0.3</v>
      </c>
      <c r="M207" s="1">
        <v>0</v>
      </c>
      <c r="N207" s="16">
        <f t="shared" si="36"/>
        <v>0</v>
      </c>
      <c r="O207" s="1"/>
      <c r="P207" s="1">
        <v>3</v>
      </c>
      <c r="Q207" s="1">
        <v>0</v>
      </c>
      <c r="R207" s="16"/>
      <c r="S207" s="1">
        <v>0</v>
      </c>
      <c r="T207" s="1">
        <v>0</v>
      </c>
      <c r="U207" s="16">
        <f t="shared" si="35"/>
        <v>0</v>
      </c>
      <c r="V207" s="1">
        <v>0</v>
      </c>
      <c r="W207" s="15">
        <v>1014.58</v>
      </c>
      <c r="X207" s="2"/>
      <c r="Y207" s="2">
        <v>0</v>
      </c>
      <c r="Z207" s="1">
        <v>0</v>
      </c>
      <c r="AA207" s="1">
        <v>1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8</v>
      </c>
      <c r="AU207" s="1">
        <v>5</v>
      </c>
      <c r="AV207" s="1">
        <v>4</v>
      </c>
      <c r="AW207" s="1">
        <v>1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</row>
    <row r="208" spans="1:65">
      <c r="A208" s="1">
        <v>70507</v>
      </c>
      <c r="B208" s="1" t="s">
        <v>352</v>
      </c>
      <c r="C208" s="1">
        <v>12</v>
      </c>
      <c r="D208" s="1">
        <v>285</v>
      </c>
      <c r="E208" s="1" t="s">
        <v>64</v>
      </c>
      <c r="F208" s="1">
        <v>573</v>
      </c>
      <c r="G208" s="1" t="s">
        <v>87</v>
      </c>
      <c r="H208" s="2">
        <v>46.76</v>
      </c>
      <c r="I208" s="2">
        <v>561.12</v>
      </c>
      <c r="J208" s="10">
        <f t="shared" si="1"/>
        <v>0</v>
      </c>
      <c r="K208" s="11">
        <f t="shared" si="2"/>
        <v>0</v>
      </c>
      <c r="L208" s="1">
        <v>1</v>
      </c>
      <c r="M208" s="1">
        <v>1.42</v>
      </c>
      <c r="N208" s="16">
        <f t="shared" si="36"/>
        <v>0</v>
      </c>
      <c r="O208" s="1"/>
      <c r="P208" s="1">
        <v>0.79</v>
      </c>
      <c r="Q208" s="1">
        <v>0</v>
      </c>
      <c r="R208" s="16"/>
      <c r="S208" s="1">
        <v>0</v>
      </c>
      <c r="T208" s="1">
        <v>0</v>
      </c>
      <c r="U208" s="16">
        <f t="shared" si="35"/>
        <v>0</v>
      </c>
      <c r="V208" s="1">
        <v>0</v>
      </c>
      <c r="W208" s="15">
        <v>1005.34</v>
      </c>
      <c r="X208" s="2"/>
      <c r="Y208" s="2">
        <v>794.92</v>
      </c>
      <c r="Z208" s="1">
        <v>1</v>
      </c>
      <c r="AA208" s="1">
        <v>0</v>
      </c>
      <c r="AB208" s="1">
        <v>3</v>
      </c>
      <c r="AC208" s="1">
        <v>16</v>
      </c>
      <c r="AD208" s="1">
        <v>17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6</v>
      </c>
      <c r="AW208" s="1">
        <v>7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</row>
    <row r="209" spans="1:65">
      <c r="A209" s="1">
        <v>70123</v>
      </c>
      <c r="B209" s="1" t="s">
        <v>169</v>
      </c>
      <c r="C209" s="1">
        <v>6</v>
      </c>
      <c r="D209" s="1">
        <v>285</v>
      </c>
      <c r="E209" s="1" t="s">
        <v>64</v>
      </c>
      <c r="F209" s="1">
        <v>285</v>
      </c>
      <c r="G209" s="1" t="s">
        <v>64</v>
      </c>
      <c r="H209" s="2">
        <v>141.66669999999999</v>
      </c>
      <c r="I209" s="2">
        <v>850.00019999999995</v>
      </c>
      <c r="J209" s="10">
        <f t="shared" si="1"/>
        <v>0</v>
      </c>
      <c r="K209" s="11">
        <f t="shared" si="2"/>
        <v>0</v>
      </c>
      <c r="L209" s="1">
        <v>0.25</v>
      </c>
      <c r="M209" s="1">
        <v>0</v>
      </c>
      <c r="N209" s="16">
        <f t="shared" si="36"/>
        <v>0</v>
      </c>
      <c r="O209" s="1"/>
      <c r="P209" s="1">
        <v>0.08</v>
      </c>
      <c r="Q209" s="1">
        <v>0</v>
      </c>
      <c r="R209" s="16"/>
      <c r="S209" s="1">
        <v>0.83</v>
      </c>
      <c r="T209" s="1">
        <v>-0.33</v>
      </c>
      <c r="U209" s="16">
        <f t="shared" si="35"/>
        <v>0</v>
      </c>
      <c r="V209" s="1">
        <v>0</v>
      </c>
      <c r="W209" s="15">
        <v>991.67</v>
      </c>
      <c r="X209" s="2"/>
      <c r="Y209" s="2">
        <v>-283.33</v>
      </c>
      <c r="Z209" s="1">
        <v>0</v>
      </c>
      <c r="AA209" s="1">
        <v>0</v>
      </c>
      <c r="AB209" s="1">
        <v>1</v>
      </c>
      <c r="AC209" s="1">
        <v>1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1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2</v>
      </c>
      <c r="BF209" s="1">
        <v>2</v>
      </c>
      <c r="BG209" s="1">
        <v>4</v>
      </c>
      <c r="BH209" s="1">
        <v>-2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</row>
    <row r="210" spans="1:65">
      <c r="A210" s="1">
        <v>70063</v>
      </c>
      <c r="B210" s="1" t="s">
        <v>198</v>
      </c>
      <c r="C210" s="1">
        <v>24</v>
      </c>
      <c r="D210" s="1">
        <v>285</v>
      </c>
      <c r="E210" s="1" t="s">
        <v>64</v>
      </c>
      <c r="F210" s="1">
        <v>565</v>
      </c>
      <c r="G210" s="1" t="s">
        <v>94</v>
      </c>
      <c r="H210" s="2">
        <v>34.74</v>
      </c>
      <c r="I210" s="2">
        <v>833.76</v>
      </c>
      <c r="J210" s="10">
        <f t="shared" si="1"/>
        <v>0</v>
      </c>
      <c r="K210" s="11">
        <f t="shared" si="2"/>
        <v>0</v>
      </c>
      <c r="L210" s="1">
        <v>0.19</v>
      </c>
      <c r="M210" s="1">
        <v>0</v>
      </c>
      <c r="N210" s="16">
        <f t="shared" si="36"/>
        <v>0</v>
      </c>
      <c r="O210" s="1"/>
      <c r="P210" s="1">
        <v>0.88</v>
      </c>
      <c r="Q210" s="1">
        <v>0</v>
      </c>
      <c r="R210" s="16"/>
      <c r="S210" s="1">
        <v>0.04</v>
      </c>
      <c r="T210" s="1">
        <v>0</v>
      </c>
      <c r="U210" s="16">
        <f t="shared" si="35"/>
        <v>0</v>
      </c>
      <c r="V210" s="1">
        <v>0</v>
      </c>
      <c r="W210" s="15">
        <v>920.61</v>
      </c>
      <c r="X210" s="2"/>
      <c r="Y210" s="2">
        <v>0</v>
      </c>
      <c r="Z210" s="1">
        <v>0</v>
      </c>
      <c r="AA210" s="1">
        <v>0</v>
      </c>
      <c r="AB210" s="1">
        <v>1</v>
      </c>
      <c r="AC210" s="1">
        <v>7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4</v>
      </c>
      <c r="AU210" s="1">
        <v>9</v>
      </c>
      <c r="AV210" s="1">
        <v>12</v>
      </c>
      <c r="AW210" s="1">
        <v>1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2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</row>
    <row r="211" spans="1:65">
      <c r="A211" s="1">
        <v>70415</v>
      </c>
      <c r="B211" s="1" t="s">
        <v>350</v>
      </c>
      <c r="C211" s="1">
        <v>20</v>
      </c>
      <c r="D211" s="1">
        <v>285</v>
      </c>
      <c r="E211" s="1" t="s">
        <v>64</v>
      </c>
      <c r="F211" s="1">
        <v>285</v>
      </c>
      <c r="G211" s="1" t="s">
        <v>64</v>
      </c>
      <c r="H211" s="2">
        <v>76.3</v>
      </c>
      <c r="I211" s="2">
        <v>1526</v>
      </c>
      <c r="J211" s="10">
        <f t="shared" si="1"/>
        <v>0</v>
      </c>
      <c r="K211" s="11">
        <f t="shared" si="2"/>
        <v>0</v>
      </c>
      <c r="L211" s="1">
        <v>0.02</v>
      </c>
      <c r="M211" s="1">
        <v>0</v>
      </c>
      <c r="N211" s="16">
        <f t="shared" si="36"/>
        <v>0</v>
      </c>
      <c r="O211" s="1"/>
      <c r="P211" s="1">
        <v>0.22</v>
      </c>
      <c r="Q211" s="1">
        <v>0</v>
      </c>
      <c r="R211" s="16"/>
      <c r="S211" s="1">
        <v>0.35</v>
      </c>
      <c r="T211" s="1">
        <v>0.1</v>
      </c>
      <c r="U211" s="16">
        <f t="shared" si="35"/>
        <v>0</v>
      </c>
      <c r="V211" s="1">
        <v>0</v>
      </c>
      <c r="W211" s="15">
        <v>915.6</v>
      </c>
      <c r="X211" s="2"/>
      <c r="Y211" s="2">
        <v>152.6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4</v>
      </c>
      <c r="AW211" s="1">
        <v>1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2</v>
      </c>
      <c r="BG211" s="1">
        <v>10</v>
      </c>
      <c r="BH211" s="1">
        <v>2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</row>
    <row r="212" spans="1:65">
      <c r="A212" s="1">
        <v>70075</v>
      </c>
      <c r="B212" s="1" t="s">
        <v>231</v>
      </c>
      <c r="C212" s="1">
        <v>25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32.270000000000003</v>
      </c>
      <c r="I212" s="2">
        <v>806.75</v>
      </c>
      <c r="J212" s="10">
        <f t="shared" si="1"/>
        <v>0</v>
      </c>
      <c r="K212" s="11">
        <f t="shared" si="2"/>
        <v>0</v>
      </c>
      <c r="L212" s="1">
        <v>0.02</v>
      </c>
      <c r="M212" s="1">
        <v>0</v>
      </c>
      <c r="N212" s="16">
        <f t="shared" si="36"/>
        <v>0</v>
      </c>
      <c r="O212" s="1"/>
      <c r="P212" s="1">
        <v>1.1000000000000001</v>
      </c>
      <c r="Q212" s="1">
        <v>0</v>
      </c>
      <c r="R212" s="16"/>
      <c r="S212" s="1">
        <v>0</v>
      </c>
      <c r="T212" s="1">
        <v>0</v>
      </c>
      <c r="U212" s="16">
        <f t="shared" si="35"/>
        <v>0</v>
      </c>
      <c r="V212" s="1">
        <v>0</v>
      </c>
      <c r="W212" s="15">
        <v>903.56</v>
      </c>
      <c r="X212" s="2"/>
      <c r="Y212" s="2">
        <v>0</v>
      </c>
      <c r="Z212" s="1">
        <v>0</v>
      </c>
      <c r="AA212" s="1">
        <v>0</v>
      </c>
      <c r="AB212" s="1">
        <v>0</v>
      </c>
      <c r="AC212" s="1">
        <v>1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1</v>
      </c>
      <c r="AU212" s="1">
        <v>18</v>
      </c>
      <c r="AV212" s="1">
        <v>14</v>
      </c>
      <c r="AW212" s="1">
        <v>7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</row>
    <row r="213" spans="1:65">
      <c r="A213" s="1">
        <v>70508</v>
      </c>
      <c r="B213" s="1" t="s">
        <v>353</v>
      </c>
      <c r="C213" s="1">
        <v>24</v>
      </c>
      <c r="D213" s="1">
        <v>285</v>
      </c>
      <c r="E213" s="1" t="s">
        <v>64</v>
      </c>
      <c r="F213" s="1">
        <v>285</v>
      </c>
      <c r="G213" s="1" t="s">
        <v>64</v>
      </c>
      <c r="H213" s="2">
        <v>34.967700000000001</v>
      </c>
      <c r="I213" s="2">
        <v>839.22479999999996</v>
      </c>
      <c r="J213" s="10">
        <f t="shared" si="1"/>
        <v>0</v>
      </c>
      <c r="K213" s="11">
        <f t="shared" si="2"/>
        <v>0</v>
      </c>
      <c r="L213" s="1">
        <v>0</v>
      </c>
      <c r="M213" s="1">
        <v>0</v>
      </c>
      <c r="N213" s="16">
        <f t="shared" si="36"/>
        <v>0</v>
      </c>
      <c r="O213" s="1"/>
      <c r="P213" s="1">
        <v>0.98</v>
      </c>
      <c r="Q213" s="1">
        <v>1.04</v>
      </c>
      <c r="R213" s="16"/>
      <c r="S213" s="1">
        <v>0</v>
      </c>
      <c r="T213" s="1">
        <v>0</v>
      </c>
      <c r="U213" s="16">
        <f t="shared" si="35"/>
        <v>0</v>
      </c>
      <c r="V213" s="1">
        <v>0</v>
      </c>
      <c r="W213" s="15">
        <v>821.74</v>
      </c>
      <c r="X213" s="2"/>
      <c r="Y213" s="2">
        <v>874.19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23</v>
      </c>
      <c r="AU213" s="1">
        <v>1</v>
      </c>
      <c r="AV213" s="1">
        <v>0</v>
      </c>
      <c r="AW213" s="1">
        <v>0</v>
      </c>
      <c r="AX213" s="1">
        <v>25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</row>
    <row r="214" spans="1:65">
      <c r="A214" s="1">
        <v>70323</v>
      </c>
      <c r="B214" s="1" t="s">
        <v>339</v>
      </c>
      <c r="C214" s="1">
        <v>8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86.99</v>
      </c>
      <c r="I214" s="2">
        <v>695.92</v>
      </c>
      <c r="J214" s="10">
        <f t="shared" si="1"/>
        <v>0</v>
      </c>
      <c r="K214" s="11">
        <f t="shared" si="2"/>
        <v>0</v>
      </c>
      <c r="L214" s="1">
        <v>0.75</v>
      </c>
      <c r="M214" s="1">
        <v>0</v>
      </c>
      <c r="N214" s="16">
        <f t="shared" si="36"/>
        <v>0</v>
      </c>
      <c r="O214" s="1"/>
      <c r="P214" s="1">
        <v>0.38</v>
      </c>
      <c r="Q214" s="1">
        <v>0</v>
      </c>
      <c r="R214" s="16"/>
      <c r="S214" s="1">
        <v>0</v>
      </c>
      <c r="T214" s="1">
        <v>0</v>
      </c>
      <c r="U214" s="16">
        <f t="shared" si="35"/>
        <v>0</v>
      </c>
      <c r="V214" s="1">
        <v>0</v>
      </c>
      <c r="W214" s="15">
        <v>782.91</v>
      </c>
      <c r="X214" s="2"/>
      <c r="Y214" s="2">
        <v>0</v>
      </c>
      <c r="Z214" s="1">
        <v>0</v>
      </c>
      <c r="AA214" s="1">
        <v>0</v>
      </c>
      <c r="AB214" s="1">
        <v>4</v>
      </c>
      <c r="AC214" s="1">
        <v>4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3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</row>
    <row r="215" spans="1:65">
      <c r="A215" s="1">
        <v>70088</v>
      </c>
      <c r="B215" s="1" t="s">
        <v>306</v>
      </c>
      <c r="C215" s="1">
        <v>16</v>
      </c>
      <c r="D215" s="1">
        <v>285</v>
      </c>
      <c r="E215" s="1" t="s">
        <v>64</v>
      </c>
      <c r="F215" s="1">
        <v>558</v>
      </c>
      <c r="G215" s="1" t="s">
        <v>67</v>
      </c>
      <c r="H215" s="2">
        <v>54.07</v>
      </c>
      <c r="I215" s="2">
        <v>865.12</v>
      </c>
      <c r="J215" s="10">
        <f t="shared" si="1"/>
        <v>0</v>
      </c>
      <c r="K215" s="11">
        <f t="shared" si="2"/>
        <v>0</v>
      </c>
      <c r="L215" s="1">
        <v>0.06</v>
      </c>
      <c r="M215" s="1">
        <v>0</v>
      </c>
      <c r="N215" s="16">
        <f t="shared" si="36"/>
        <v>0</v>
      </c>
      <c r="O215" s="1"/>
      <c r="P215" s="1">
        <v>0</v>
      </c>
      <c r="Q215" s="1">
        <v>0</v>
      </c>
      <c r="R215" s="16"/>
      <c r="S215" s="1">
        <v>0.69</v>
      </c>
      <c r="T215" s="1">
        <v>0</v>
      </c>
      <c r="U215" s="16">
        <f t="shared" si="35"/>
        <v>0</v>
      </c>
      <c r="V215" s="1">
        <v>0</v>
      </c>
      <c r="W215" s="15">
        <v>648.84</v>
      </c>
      <c r="X215" s="2"/>
      <c r="Y215" s="2">
        <v>0</v>
      </c>
      <c r="Z215" s="1">
        <v>0</v>
      </c>
      <c r="AA215" s="1">
        <v>0</v>
      </c>
      <c r="AB215" s="1">
        <v>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20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</row>
    <row r="216" spans="1:65">
      <c r="A216" s="1">
        <v>70295</v>
      </c>
      <c r="B216" s="1" t="s">
        <v>263</v>
      </c>
      <c r="C216" s="1">
        <v>20</v>
      </c>
      <c r="D216" s="1">
        <v>285</v>
      </c>
      <c r="E216" s="1" t="s">
        <v>64</v>
      </c>
      <c r="F216" s="1">
        <v>991</v>
      </c>
      <c r="G216" s="1" t="s">
        <v>141</v>
      </c>
      <c r="H216" s="2">
        <v>62.57</v>
      </c>
      <c r="I216" s="2">
        <v>1251.4000000000001</v>
      </c>
      <c r="J216" s="10">
        <f t="shared" si="1"/>
        <v>0</v>
      </c>
      <c r="K216" s="11">
        <f t="shared" si="2"/>
        <v>0</v>
      </c>
      <c r="L216" s="1">
        <v>0</v>
      </c>
      <c r="M216" s="1">
        <v>0</v>
      </c>
      <c r="N216" s="16">
        <f t="shared" si="36"/>
        <v>0</v>
      </c>
      <c r="O216" s="1"/>
      <c r="P216" s="1">
        <v>0.5</v>
      </c>
      <c r="Q216" s="1">
        <v>2.1</v>
      </c>
      <c r="R216" s="16"/>
      <c r="S216" s="1">
        <v>0</v>
      </c>
      <c r="T216" s="1">
        <v>0</v>
      </c>
      <c r="U216" s="16">
        <f t="shared" si="35"/>
        <v>0</v>
      </c>
      <c r="V216" s="1">
        <v>0</v>
      </c>
      <c r="W216" s="15">
        <v>625.70000000000005</v>
      </c>
      <c r="X216" s="2"/>
      <c r="Y216" s="2">
        <v>2627.94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2</v>
      </c>
      <c r="AU216" s="1">
        <v>6</v>
      </c>
      <c r="AV216" s="1">
        <v>4</v>
      </c>
      <c r="AW216" s="1">
        <v>2</v>
      </c>
      <c r="AX216" s="1">
        <v>42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</row>
    <row r="217" spans="1:65">
      <c r="A217" s="1">
        <v>70266</v>
      </c>
      <c r="B217" s="1" t="s">
        <v>335</v>
      </c>
      <c r="C217" s="1">
        <v>24</v>
      </c>
      <c r="D217" s="1">
        <v>285</v>
      </c>
      <c r="E217" s="1" t="s">
        <v>64</v>
      </c>
      <c r="F217" s="1">
        <v>558</v>
      </c>
      <c r="G217" s="1" t="s">
        <v>67</v>
      </c>
      <c r="H217" s="2">
        <v>45.624299999999998</v>
      </c>
      <c r="I217" s="2">
        <v>1094.9831999999999</v>
      </c>
      <c r="J217" s="10">
        <f t="shared" si="1"/>
        <v>0</v>
      </c>
      <c r="K217" s="11">
        <f t="shared" si="2"/>
        <v>0</v>
      </c>
      <c r="L217" s="1">
        <v>0.1</v>
      </c>
      <c r="M217" s="1">
        <v>0.04</v>
      </c>
      <c r="N217" s="16">
        <f t="shared" si="36"/>
        <v>0</v>
      </c>
      <c r="O217" s="1"/>
      <c r="P217" s="1">
        <v>0.33</v>
      </c>
      <c r="Q217" s="1">
        <v>0</v>
      </c>
      <c r="R217" s="16"/>
      <c r="S217" s="1">
        <v>0.04</v>
      </c>
      <c r="T217" s="1">
        <v>0.25</v>
      </c>
      <c r="U217" s="16">
        <f t="shared" si="35"/>
        <v>0</v>
      </c>
      <c r="V217" s="1">
        <v>0</v>
      </c>
      <c r="W217" s="15">
        <v>524.67999999999995</v>
      </c>
      <c r="X217" s="2"/>
      <c r="Y217" s="2">
        <v>319.37</v>
      </c>
      <c r="Z217" s="1">
        <v>0</v>
      </c>
      <c r="AA217" s="1">
        <v>4</v>
      </c>
      <c r="AB217" s="1">
        <v>0</v>
      </c>
      <c r="AC217" s="1">
        <v>1</v>
      </c>
      <c r="AD217" s="1">
        <v>1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16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0</v>
      </c>
      <c r="BF217" s="1">
        <v>0</v>
      </c>
      <c r="BG217" s="1">
        <v>0</v>
      </c>
      <c r="BH217" s="1">
        <v>6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</row>
    <row r="218" spans="1:65">
      <c r="A218" s="1">
        <v>70065</v>
      </c>
      <c r="B218" s="1" t="s">
        <v>123</v>
      </c>
      <c r="C218" s="1">
        <v>50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16.4161</v>
      </c>
      <c r="I218" s="2">
        <v>820.80499999999995</v>
      </c>
      <c r="J218" s="10">
        <f t="shared" si="1"/>
        <v>0</v>
      </c>
      <c r="K218" s="11">
        <f t="shared" si="2"/>
        <v>0</v>
      </c>
      <c r="L218" s="1">
        <v>0.09</v>
      </c>
      <c r="M218" s="1">
        <v>0.02</v>
      </c>
      <c r="N218" s="16">
        <f t="shared" si="36"/>
        <v>0</v>
      </c>
      <c r="O218" s="1"/>
      <c r="P218" s="1">
        <v>0.52</v>
      </c>
      <c r="Q218" s="1">
        <v>0.48</v>
      </c>
      <c r="R218" s="16"/>
      <c r="S218" s="1">
        <v>0</v>
      </c>
      <c r="T218" s="1">
        <v>0</v>
      </c>
      <c r="U218" s="16">
        <f t="shared" si="35"/>
        <v>0</v>
      </c>
      <c r="V218" s="1">
        <v>0</v>
      </c>
      <c r="W218" s="15">
        <v>500.69</v>
      </c>
      <c r="X218" s="2"/>
      <c r="Y218" s="2">
        <v>410.4</v>
      </c>
      <c r="Z218" s="1">
        <v>0</v>
      </c>
      <c r="AA218" s="1">
        <v>9</v>
      </c>
      <c r="AB218" s="1">
        <v>0</v>
      </c>
      <c r="AC218" s="1">
        <v>0</v>
      </c>
      <c r="AD218" s="1">
        <v>1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26</v>
      </c>
      <c r="AU218" s="1">
        <v>0</v>
      </c>
      <c r="AV218" s="1">
        <v>0</v>
      </c>
      <c r="AW218" s="1">
        <v>0</v>
      </c>
      <c r="AX218" s="1">
        <v>24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</row>
    <row r="219" spans="1:65">
      <c r="A219" s="1">
        <v>70183</v>
      </c>
      <c r="B219" s="1" t="s">
        <v>320</v>
      </c>
      <c r="C219" s="1">
        <v>20</v>
      </c>
      <c r="D219" s="1">
        <v>285</v>
      </c>
      <c r="E219" s="1" t="s">
        <v>64</v>
      </c>
      <c r="F219" s="1">
        <v>991</v>
      </c>
      <c r="G219" s="1" t="s">
        <v>141</v>
      </c>
      <c r="H219" s="2">
        <v>62.57</v>
      </c>
      <c r="I219" s="2">
        <v>1251.4000000000001</v>
      </c>
      <c r="J219" s="10">
        <f t="shared" si="1"/>
        <v>0</v>
      </c>
      <c r="K219" s="11">
        <f t="shared" si="2"/>
        <v>0</v>
      </c>
      <c r="L219" s="1">
        <v>0</v>
      </c>
      <c r="M219" s="1">
        <v>0</v>
      </c>
      <c r="N219" s="16">
        <f t="shared" si="36"/>
        <v>0</v>
      </c>
      <c r="O219" s="1"/>
      <c r="P219" s="1">
        <v>0.4</v>
      </c>
      <c r="Q219" s="1">
        <v>2</v>
      </c>
      <c r="R219" s="16"/>
      <c r="S219" s="1">
        <v>0</v>
      </c>
      <c r="T219" s="1">
        <v>0</v>
      </c>
      <c r="U219" s="16">
        <f t="shared" si="35"/>
        <v>0</v>
      </c>
      <c r="V219" s="1">
        <v>0</v>
      </c>
      <c r="W219" s="15">
        <v>500.56</v>
      </c>
      <c r="X219" s="2"/>
      <c r="Y219" s="2">
        <v>2502.8000000000002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3</v>
      </c>
      <c r="AU219" s="1">
        <v>8</v>
      </c>
      <c r="AV219" s="1">
        <v>0</v>
      </c>
      <c r="AW219" s="1">
        <v>2</v>
      </c>
      <c r="AX219" s="1">
        <v>40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</row>
    <row r="220" spans="1:65">
      <c r="A220" s="1">
        <v>70416</v>
      </c>
      <c r="B220" s="1" t="s">
        <v>273</v>
      </c>
      <c r="C220" s="1">
        <v>18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41.066000000000003</v>
      </c>
      <c r="I220" s="2">
        <v>739.18799999999999</v>
      </c>
      <c r="J220" s="10">
        <f t="shared" si="1"/>
        <v>0</v>
      </c>
      <c r="K220" s="11">
        <f t="shared" si="2"/>
        <v>0</v>
      </c>
      <c r="L220" s="1">
        <v>0.22</v>
      </c>
      <c r="M220" s="1">
        <v>2.06</v>
      </c>
      <c r="N220" s="16">
        <f t="shared" si="36"/>
        <v>0</v>
      </c>
      <c r="O220" s="1"/>
      <c r="P220" s="1">
        <v>0.28000000000000003</v>
      </c>
      <c r="Q220" s="1">
        <v>0</v>
      </c>
      <c r="R220" s="16"/>
      <c r="S220" s="1">
        <v>0.17</v>
      </c>
      <c r="T220" s="1">
        <v>11.39</v>
      </c>
      <c r="U220" s="16">
        <f t="shared" si="35"/>
        <v>0</v>
      </c>
      <c r="V220" s="1">
        <v>0</v>
      </c>
      <c r="W220" s="15">
        <v>492.79</v>
      </c>
      <c r="X220" s="2"/>
      <c r="Y220" s="2">
        <v>9937.9699999999993</v>
      </c>
      <c r="Z220" s="1">
        <v>2</v>
      </c>
      <c r="AA220" s="1">
        <v>4</v>
      </c>
      <c r="AB220" s="1">
        <v>0</v>
      </c>
      <c r="AC220" s="1">
        <v>0</v>
      </c>
      <c r="AD220" s="1">
        <v>37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1</v>
      </c>
      <c r="AU220" s="1">
        <v>8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1</v>
      </c>
      <c r="BE220" s="1">
        <v>4</v>
      </c>
      <c r="BF220" s="1">
        <v>0</v>
      </c>
      <c r="BG220" s="1">
        <v>0</v>
      </c>
      <c r="BH220" s="1">
        <v>205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</row>
    <row r="221" spans="1:65">
      <c r="A221" s="1">
        <v>70113</v>
      </c>
      <c r="B221" s="1" t="s">
        <v>308</v>
      </c>
      <c r="C221" s="1">
        <v>24</v>
      </c>
      <c r="D221" s="1">
        <v>285</v>
      </c>
      <c r="E221" s="1" t="s">
        <v>64</v>
      </c>
      <c r="F221" s="1">
        <v>558</v>
      </c>
      <c r="G221" s="1" t="s">
        <v>67</v>
      </c>
      <c r="H221" s="2">
        <v>55.16</v>
      </c>
      <c r="I221" s="2">
        <v>1323.84</v>
      </c>
      <c r="J221" s="10">
        <f t="shared" si="1"/>
        <v>0</v>
      </c>
      <c r="K221" s="11">
        <f t="shared" si="2"/>
        <v>0</v>
      </c>
      <c r="L221" s="1">
        <v>0</v>
      </c>
      <c r="M221" s="1">
        <v>0.79</v>
      </c>
      <c r="N221" s="16">
        <f t="shared" si="36"/>
        <v>0</v>
      </c>
      <c r="O221" s="1"/>
      <c r="P221" s="1">
        <v>0</v>
      </c>
      <c r="Q221" s="1">
        <v>0</v>
      </c>
      <c r="R221" s="16"/>
      <c r="S221" s="1">
        <v>0.35</v>
      </c>
      <c r="T221" s="1">
        <v>0</v>
      </c>
      <c r="U221" s="16">
        <f t="shared" si="35"/>
        <v>0</v>
      </c>
      <c r="V221" s="1">
        <v>0</v>
      </c>
      <c r="W221" s="15">
        <v>468.86</v>
      </c>
      <c r="X221" s="2"/>
      <c r="Y221" s="2">
        <v>1048.04</v>
      </c>
      <c r="Z221" s="1">
        <v>0</v>
      </c>
      <c r="AA221" s="1">
        <v>0</v>
      </c>
      <c r="AB221" s="1">
        <v>0</v>
      </c>
      <c r="AC221" s="1">
        <v>0</v>
      </c>
      <c r="AD221" s="1">
        <v>19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7</v>
      </c>
      <c r="BG221" s="1">
        <v>3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</row>
    <row r="222" spans="1:65">
      <c r="A222" s="1">
        <v>70979</v>
      </c>
      <c r="B222" s="1" t="s">
        <v>354</v>
      </c>
      <c r="C222" s="1">
        <v>16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14.07</v>
      </c>
      <c r="I222" s="2">
        <v>225.12</v>
      </c>
      <c r="J222" s="10">
        <f t="shared" si="1"/>
        <v>0</v>
      </c>
      <c r="K222" s="11">
        <f t="shared" si="2"/>
        <v>0</v>
      </c>
      <c r="L222" s="1">
        <v>1.81</v>
      </c>
      <c r="M222" s="1">
        <v>-0.81</v>
      </c>
      <c r="N222" s="5">
        <v>0</v>
      </c>
      <c r="O222" s="1"/>
      <c r="P222" s="1">
        <v>0</v>
      </c>
      <c r="Q222" s="1">
        <v>0</v>
      </c>
      <c r="R222" s="16"/>
      <c r="S222" s="1">
        <v>0</v>
      </c>
      <c r="T222" s="1">
        <v>0</v>
      </c>
      <c r="U222" s="16">
        <f t="shared" si="35"/>
        <v>0</v>
      </c>
      <c r="V222" s="1">
        <v>0</v>
      </c>
      <c r="W222" s="15">
        <v>408.03</v>
      </c>
      <c r="X222" s="2"/>
      <c r="Y222" s="2">
        <v>-182.91</v>
      </c>
      <c r="Z222" s="1">
        <v>1</v>
      </c>
      <c r="AA222" s="1">
        <v>5</v>
      </c>
      <c r="AB222" s="1">
        <v>23</v>
      </c>
      <c r="AC222" s="1">
        <v>5</v>
      </c>
      <c r="AD222" s="1">
        <v>-13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</row>
    <row r="223" spans="1:65">
      <c r="A223" s="1">
        <v>70982</v>
      </c>
      <c r="B223" s="1" t="s">
        <v>243</v>
      </c>
      <c r="C223" s="1">
        <v>32</v>
      </c>
      <c r="D223" s="1">
        <v>285</v>
      </c>
      <c r="E223" s="1" t="s">
        <v>64</v>
      </c>
      <c r="F223" s="1">
        <v>573</v>
      </c>
      <c r="G223" s="1" t="s">
        <v>87</v>
      </c>
      <c r="H223" s="2">
        <v>33.270000000000003</v>
      </c>
      <c r="I223" s="2">
        <v>1064.6400000000001</v>
      </c>
      <c r="J223" s="10">
        <f t="shared" si="1"/>
        <v>0</v>
      </c>
      <c r="K223" s="11">
        <f t="shared" si="2"/>
        <v>0</v>
      </c>
      <c r="L223" s="1">
        <v>0.19</v>
      </c>
      <c r="M223" s="1">
        <v>0</v>
      </c>
      <c r="N223" s="16">
        <f t="shared" ref="N223:N268" si="37">MAX(0,(TRUNC((L223*0.8)-M223)))</f>
        <v>0</v>
      </c>
      <c r="O223" s="1"/>
      <c r="P223" s="1">
        <v>0.08</v>
      </c>
      <c r="Q223" s="1">
        <v>0</v>
      </c>
      <c r="R223" s="16"/>
      <c r="S223" s="1">
        <v>0</v>
      </c>
      <c r="T223" s="1">
        <v>0.03</v>
      </c>
      <c r="U223" s="16">
        <f t="shared" si="35"/>
        <v>0</v>
      </c>
      <c r="V223" s="1">
        <v>0</v>
      </c>
      <c r="W223" s="15">
        <v>282.8</v>
      </c>
      <c r="X223" s="2"/>
      <c r="Y223" s="2">
        <v>33.270000000000003</v>
      </c>
      <c r="Z223" s="1">
        <v>1</v>
      </c>
      <c r="AA223" s="1">
        <v>4</v>
      </c>
      <c r="AB223" s="1">
        <v>1</v>
      </c>
      <c r="AC223" s="1">
        <v>4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5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1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</row>
    <row r="224" spans="1:65">
      <c r="A224" s="1">
        <v>70247</v>
      </c>
      <c r="B224" s="1" t="s">
        <v>332</v>
      </c>
      <c r="C224" s="1">
        <v>320</v>
      </c>
      <c r="D224" s="1">
        <v>285</v>
      </c>
      <c r="E224" s="1" t="s">
        <v>64</v>
      </c>
      <c r="F224" s="1">
        <v>1</v>
      </c>
      <c r="G224" s="1" t="s">
        <v>312</v>
      </c>
      <c r="H224" s="2">
        <v>5.3968999999999996</v>
      </c>
      <c r="I224" s="2">
        <v>1727.008</v>
      </c>
      <c r="J224" s="10">
        <f t="shared" si="1"/>
        <v>0</v>
      </c>
      <c r="K224" s="11">
        <f t="shared" si="2"/>
        <v>0</v>
      </c>
      <c r="L224" s="1">
        <v>0.13</v>
      </c>
      <c r="M224" s="1">
        <v>-0.13</v>
      </c>
      <c r="N224" s="16">
        <f t="shared" si="37"/>
        <v>0</v>
      </c>
      <c r="O224" s="1"/>
      <c r="P224" s="1">
        <v>0</v>
      </c>
      <c r="Q224" s="1">
        <v>0</v>
      </c>
      <c r="R224" s="16"/>
      <c r="S224" s="1">
        <v>0</v>
      </c>
      <c r="T224" s="1">
        <v>0</v>
      </c>
      <c r="U224" s="16">
        <f t="shared" si="35"/>
        <v>0</v>
      </c>
      <c r="V224" s="1">
        <v>0</v>
      </c>
      <c r="W224" s="15">
        <v>221.27</v>
      </c>
      <c r="X224" s="2"/>
      <c r="Y224" s="2">
        <v>-226.67</v>
      </c>
      <c r="Z224" s="1">
        <v>41</v>
      </c>
      <c r="AA224" s="1">
        <v>0</v>
      </c>
      <c r="AB224" s="1">
        <v>0</v>
      </c>
      <c r="AC224" s="1">
        <v>0</v>
      </c>
      <c r="AD224" s="1">
        <v>-42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</row>
    <row r="225" spans="1:65">
      <c r="A225" s="1">
        <v>10233</v>
      </c>
      <c r="B225" s="1" t="s">
        <v>297</v>
      </c>
      <c r="C225" s="1">
        <v>16</v>
      </c>
      <c r="D225" s="1">
        <v>285</v>
      </c>
      <c r="E225" s="1" t="s">
        <v>64</v>
      </c>
      <c r="F225" s="1">
        <v>565</v>
      </c>
      <c r="G225" s="1" t="s">
        <v>94</v>
      </c>
      <c r="H225" s="2">
        <v>45.31</v>
      </c>
      <c r="I225" s="2">
        <v>724.96</v>
      </c>
      <c r="J225" s="10">
        <f t="shared" si="1"/>
        <v>0</v>
      </c>
      <c r="K225" s="11">
        <f t="shared" si="2"/>
        <v>0</v>
      </c>
      <c r="L225" s="1">
        <v>0</v>
      </c>
      <c r="M225" s="1">
        <v>0</v>
      </c>
      <c r="N225" s="16">
        <f t="shared" si="37"/>
        <v>0</v>
      </c>
      <c r="O225" s="1"/>
      <c r="P225" s="1">
        <v>0</v>
      </c>
      <c r="Q225" s="1">
        <v>0</v>
      </c>
      <c r="R225" s="16"/>
      <c r="S225" s="1">
        <v>0.25</v>
      </c>
      <c r="T225" s="1">
        <v>0.06</v>
      </c>
      <c r="U225" s="16">
        <f t="shared" si="35"/>
        <v>0</v>
      </c>
      <c r="V225" s="1">
        <v>0</v>
      </c>
      <c r="W225" s="15">
        <v>181.24</v>
      </c>
      <c r="X225" s="2"/>
      <c r="Y225" s="2">
        <v>45.31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4</v>
      </c>
      <c r="BG225" s="1">
        <v>0</v>
      </c>
      <c r="BH225" s="1">
        <v>1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</row>
    <row r="226" spans="1:65">
      <c r="A226" s="1">
        <v>70049</v>
      </c>
      <c r="B226" s="1" t="s">
        <v>302</v>
      </c>
      <c r="C226" s="1">
        <v>18</v>
      </c>
      <c r="D226" s="1">
        <v>285</v>
      </c>
      <c r="E226" s="1" t="s">
        <v>64</v>
      </c>
      <c r="F226" s="1">
        <v>558</v>
      </c>
      <c r="G226" s="1" t="s">
        <v>67</v>
      </c>
      <c r="H226" s="2">
        <v>45.62</v>
      </c>
      <c r="I226" s="2">
        <v>821.16</v>
      </c>
      <c r="J226" s="10">
        <f t="shared" si="1"/>
        <v>0</v>
      </c>
      <c r="K226" s="11">
        <f t="shared" si="2"/>
        <v>0</v>
      </c>
      <c r="L226" s="1">
        <v>0.08</v>
      </c>
      <c r="M226" s="1">
        <v>0</v>
      </c>
      <c r="N226" s="16">
        <f t="shared" si="37"/>
        <v>0</v>
      </c>
      <c r="O226" s="1"/>
      <c r="P226" s="1">
        <v>0</v>
      </c>
      <c r="Q226" s="1">
        <v>0</v>
      </c>
      <c r="R226" s="16"/>
      <c r="S226" s="1">
        <v>0.08</v>
      </c>
      <c r="T226" s="1">
        <v>0</v>
      </c>
      <c r="U226" s="16">
        <f t="shared" si="35"/>
        <v>0</v>
      </c>
      <c r="V226" s="1">
        <v>0</v>
      </c>
      <c r="W226" s="15">
        <v>136.86000000000001</v>
      </c>
      <c r="X226" s="2"/>
      <c r="Y226" s="2">
        <v>0</v>
      </c>
      <c r="Z226" s="1">
        <v>0</v>
      </c>
      <c r="AA226" s="1">
        <v>0</v>
      </c>
      <c r="AB226" s="1">
        <v>0</v>
      </c>
      <c r="AC226" s="1">
        <v>3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</v>
      </c>
      <c r="BG226" s="1">
        <v>1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</row>
    <row r="227" spans="1:65">
      <c r="A227" s="1">
        <v>70985</v>
      </c>
      <c r="B227" s="1" t="s">
        <v>227</v>
      </c>
      <c r="C227" s="1">
        <v>20</v>
      </c>
      <c r="D227" s="1">
        <v>285</v>
      </c>
      <c r="E227" s="1" t="s">
        <v>64</v>
      </c>
      <c r="F227" s="1">
        <v>285</v>
      </c>
      <c r="G227" s="1" t="s">
        <v>64</v>
      </c>
      <c r="H227" s="2">
        <v>58.21</v>
      </c>
      <c r="I227" s="2">
        <v>1164.2</v>
      </c>
      <c r="J227" s="10">
        <f t="shared" si="1"/>
        <v>0</v>
      </c>
      <c r="K227" s="11">
        <f t="shared" si="2"/>
        <v>0</v>
      </c>
      <c r="L227" s="1">
        <v>0</v>
      </c>
      <c r="M227" s="1">
        <v>4.5</v>
      </c>
      <c r="N227" s="16">
        <f t="shared" si="37"/>
        <v>0</v>
      </c>
      <c r="O227" s="1"/>
      <c r="P227" s="1">
        <v>0.1</v>
      </c>
      <c r="Q227" s="1">
        <v>0</v>
      </c>
      <c r="R227" s="16"/>
      <c r="S227" s="1">
        <v>0</v>
      </c>
      <c r="T227" s="1">
        <v>0</v>
      </c>
      <c r="U227" s="16">
        <f t="shared" si="35"/>
        <v>0</v>
      </c>
      <c r="V227" s="1">
        <v>0</v>
      </c>
      <c r="W227" s="15">
        <v>116.42</v>
      </c>
      <c r="X227" s="2"/>
      <c r="Y227" s="2">
        <v>5238.8999999999996</v>
      </c>
      <c r="Z227" s="1">
        <v>0</v>
      </c>
      <c r="AA227" s="1">
        <v>0</v>
      </c>
      <c r="AB227" s="1">
        <v>0</v>
      </c>
      <c r="AC227" s="1">
        <v>0</v>
      </c>
      <c r="AD227" s="1">
        <v>90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2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</row>
    <row r="228" spans="1:65">
      <c r="A228" s="1">
        <v>70175</v>
      </c>
      <c r="B228" s="1" t="s">
        <v>317</v>
      </c>
      <c r="C228" s="1">
        <v>20</v>
      </c>
      <c r="D228" s="1">
        <v>285</v>
      </c>
      <c r="E228" s="1" t="s">
        <v>64</v>
      </c>
      <c r="F228" s="1">
        <v>991</v>
      </c>
      <c r="G228" s="1" t="s">
        <v>141</v>
      </c>
      <c r="H228" s="2">
        <v>73.62</v>
      </c>
      <c r="I228" s="2">
        <v>1472.4</v>
      </c>
      <c r="J228" s="10">
        <f t="shared" si="1"/>
        <v>0</v>
      </c>
      <c r="K228" s="11">
        <f t="shared" si="2"/>
        <v>0</v>
      </c>
      <c r="L228" s="1">
        <v>0.08</v>
      </c>
      <c r="M228" s="1">
        <v>0</v>
      </c>
      <c r="N228" s="16">
        <f t="shared" si="37"/>
        <v>0</v>
      </c>
      <c r="O228" s="1"/>
      <c r="P228" s="1">
        <v>0</v>
      </c>
      <c r="Q228" s="1">
        <v>0</v>
      </c>
      <c r="R228" s="16"/>
      <c r="S228" s="1">
        <v>0</v>
      </c>
      <c r="T228" s="1">
        <v>0</v>
      </c>
      <c r="U228" s="16">
        <f t="shared" si="35"/>
        <v>0</v>
      </c>
      <c r="V228" s="1">
        <v>0</v>
      </c>
      <c r="W228" s="15">
        <v>110.43</v>
      </c>
      <c r="X228" s="2"/>
      <c r="Y228" s="2">
        <v>0</v>
      </c>
      <c r="Z228" s="1">
        <v>0</v>
      </c>
      <c r="AA228" s="1">
        <v>3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</row>
    <row r="229" spans="1:65">
      <c r="A229" s="1">
        <v>70414</v>
      </c>
      <c r="B229" s="1" t="s">
        <v>349</v>
      </c>
      <c r="C229" s="1">
        <v>16</v>
      </c>
      <c r="D229" s="1">
        <v>285</v>
      </c>
      <c r="E229" s="1" t="s">
        <v>64</v>
      </c>
      <c r="F229" s="1">
        <v>387</v>
      </c>
      <c r="G229" s="1" t="s">
        <v>94</v>
      </c>
      <c r="H229" s="2">
        <v>49.1</v>
      </c>
      <c r="I229" s="2">
        <v>785.6</v>
      </c>
      <c r="J229" s="10">
        <f t="shared" si="1"/>
        <v>0</v>
      </c>
      <c r="K229" s="11">
        <f t="shared" si="2"/>
        <v>0</v>
      </c>
      <c r="L229" s="1">
        <v>0.12</v>
      </c>
      <c r="M229" s="1">
        <v>-0.12</v>
      </c>
      <c r="N229" s="16">
        <f t="shared" si="37"/>
        <v>0</v>
      </c>
      <c r="O229" s="1"/>
      <c r="P229" s="1">
        <v>0</v>
      </c>
      <c r="Q229" s="1">
        <v>0</v>
      </c>
      <c r="R229" s="16"/>
      <c r="S229" s="1">
        <v>0</v>
      </c>
      <c r="T229" s="1">
        <v>0</v>
      </c>
      <c r="U229" s="16">
        <f t="shared" si="35"/>
        <v>0</v>
      </c>
      <c r="V229" s="1">
        <v>0</v>
      </c>
      <c r="W229" s="15">
        <v>98.2</v>
      </c>
      <c r="X229" s="2"/>
      <c r="Y229" s="2">
        <v>-98.2</v>
      </c>
      <c r="Z229" s="1">
        <v>0</v>
      </c>
      <c r="AA229" s="1">
        <v>0</v>
      </c>
      <c r="AB229" s="1">
        <v>1</v>
      </c>
      <c r="AC229" s="1">
        <v>2</v>
      </c>
      <c r="AD229" s="1">
        <v>-2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</row>
    <row r="230" spans="1:65">
      <c r="A230" s="1">
        <v>70321</v>
      </c>
      <c r="B230" s="1" t="s">
        <v>338</v>
      </c>
      <c r="C230" s="1">
        <v>24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36.869999999999997</v>
      </c>
      <c r="I230" s="2">
        <v>884.88</v>
      </c>
      <c r="J230" s="10">
        <f t="shared" si="1"/>
        <v>0</v>
      </c>
      <c r="K230" s="11">
        <f t="shared" si="2"/>
        <v>0</v>
      </c>
      <c r="L230" s="1">
        <v>0.06</v>
      </c>
      <c r="M230" s="1">
        <v>0</v>
      </c>
      <c r="N230" s="16">
        <f t="shared" si="37"/>
        <v>0</v>
      </c>
      <c r="O230" s="1"/>
      <c r="P230" s="1">
        <v>0</v>
      </c>
      <c r="Q230" s="1">
        <v>0</v>
      </c>
      <c r="R230" s="16"/>
      <c r="S230" s="1">
        <v>0</v>
      </c>
      <c r="T230" s="1">
        <v>0</v>
      </c>
      <c r="U230" s="16">
        <f t="shared" si="35"/>
        <v>0</v>
      </c>
      <c r="V230" s="1">
        <v>0</v>
      </c>
      <c r="W230" s="15">
        <v>55.3</v>
      </c>
      <c r="X230" s="2"/>
      <c r="Y230" s="2">
        <v>0</v>
      </c>
      <c r="Z230" s="1">
        <v>0</v>
      </c>
      <c r="AA230" s="1">
        <v>0</v>
      </c>
      <c r="AB230" s="1">
        <v>1</v>
      </c>
      <c r="AC230" s="1">
        <v>1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</row>
    <row r="231" spans="1:65">
      <c r="A231" s="1">
        <v>70165</v>
      </c>
      <c r="B231" s="1" t="s">
        <v>314</v>
      </c>
      <c r="C231" s="1">
        <v>24</v>
      </c>
      <c r="D231" s="1">
        <v>285</v>
      </c>
      <c r="E231" s="1" t="s">
        <v>64</v>
      </c>
      <c r="F231" s="1">
        <v>998</v>
      </c>
      <c r="G231" s="1" t="s">
        <v>266</v>
      </c>
      <c r="H231" s="2">
        <v>40.15</v>
      </c>
      <c r="I231" s="2">
        <v>963.6</v>
      </c>
      <c r="J231" s="10">
        <f t="shared" si="1"/>
        <v>0</v>
      </c>
      <c r="K231" s="11">
        <f t="shared" si="2"/>
        <v>0</v>
      </c>
      <c r="L231" s="1">
        <v>0</v>
      </c>
      <c r="M231" s="1">
        <v>0</v>
      </c>
      <c r="N231" s="16">
        <f t="shared" si="37"/>
        <v>0</v>
      </c>
      <c r="O231" s="1"/>
      <c r="P231" s="1">
        <v>0</v>
      </c>
      <c r="Q231" s="1">
        <v>0</v>
      </c>
      <c r="R231" s="16"/>
      <c r="S231" s="1">
        <v>0.04</v>
      </c>
      <c r="T231" s="1">
        <v>0</v>
      </c>
      <c r="U231" s="16">
        <f t="shared" si="35"/>
        <v>0</v>
      </c>
      <c r="V231" s="1">
        <v>0</v>
      </c>
      <c r="W231" s="15">
        <v>40.15</v>
      </c>
      <c r="X231" s="2"/>
      <c r="Y231" s="2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2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</row>
    <row r="232" spans="1:65">
      <c r="A232" s="1">
        <v>70191</v>
      </c>
      <c r="B232" s="1" t="s">
        <v>323</v>
      </c>
      <c r="C232" s="1">
        <v>10</v>
      </c>
      <c r="D232" s="1">
        <v>285</v>
      </c>
      <c r="E232" s="1" t="s">
        <v>64</v>
      </c>
      <c r="F232" s="1">
        <v>558</v>
      </c>
      <c r="G232" s="1" t="s">
        <v>67</v>
      </c>
      <c r="H232" s="2">
        <v>79.13</v>
      </c>
      <c r="I232" s="2">
        <v>791.3</v>
      </c>
      <c r="J232" s="10">
        <f t="shared" si="1"/>
        <v>0</v>
      </c>
      <c r="K232" s="11">
        <f t="shared" si="2"/>
        <v>0</v>
      </c>
      <c r="L232" s="1">
        <v>0.05</v>
      </c>
      <c r="M232" s="1">
        <v>0</v>
      </c>
      <c r="N232" s="16">
        <f t="shared" si="37"/>
        <v>0</v>
      </c>
      <c r="O232" s="1"/>
      <c r="P232" s="1">
        <v>0</v>
      </c>
      <c r="Q232" s="1">
        <v>0</v>
      </c>
      <c r="R232" s="16"/>
      <c r="S232" s="1">
        <v>0</v>
      </c>
      <c r="T232" s="1">
        <v>0</v>
      </c>
      <c r="U232" s="16">
        <f t="shared" si="35"/>
        <v>0</v>
      </c>
      <c r="V232" s="1">
        <v>0</v>
      </c>
      <c r="W232" s="15">
        <v>39.56</v>
      </c>
      <c r="X232" s="2"/>
      <c r="Y232" s="2">
        <v>0</v>
      </c>
      <c r="Z232" s="1">
        <v>0</v>
      </c>
      <c r="AA232" s="1">
        <v>0</v>
      </c>
      <c r="AB232" s="1">
        <v>0</v>
      </c>
      <c r="AC232" s="1">
        <v>1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</row>
    <row r="233" spans="1:65">
      <c r="A233" s="1">
        <v>70193</v>
      </c>
      <c r="B233" s="1" t="s">
        <v>324</v>
      </c>
      <c r="C233" s="1">
        <v>10</v>
      </c>
      <c r="D233" s="1">
        <v>285</v>
      </c>
      <c r="E233" s="1" t="s">
        <v>64</v>
      </c>
      <c r="F233" s="1">
        <v>588</v>
      </c>
      <c r="G233" s="1" t="s">
        <v>146</v>
      </c>
      <c r="H233" s="2">
        <v>79.13</v>
      </c>
      <c r="I233" s="2">
        <v>791.3</v>
      </c>
      <c r="J233" s="10">
        <f t="shared" si="1"/>
        <v>0</v>
      </c>
      <c r="K233" s="11">
        <f t="shared" si="2"/>
        <v>0</v>
      </c>
      <c r="L233" s="1">
        <v>0.05</v>
      </c>
      <c r="M233" s="1">
        <v>0</v>
      </c>
      <c r="N233" s="16">
        <f t="shared" si="37"/>
        <v>0</v>
      </c>
      <c r="O233" s="1"/>
      <c r="P233" s="1">
        <v>0</v>
      </c>
      <c r="Q233" s="1">
        <v>0</v>
      </c>
      <c r="R233" s="16"/>
      <c r="S233" s="1">
        <v>0</v>
      </c>
      <c r="T233" s="1">
        <v>0</v>
      </c>
      <c r="U233" s="16">
        <f t="shared" si="35"/>
        <v>0</v>
      </c>
      <c r="V233" s="1">
        <v>0</v>
      </c>
      <c r="W233" s="15">
        <v>39.56</v>
      </c>
      <c r="X233" s="2"/>
      <c r="Y233" s="2">
        <v>0</v>
      </c>
      <c r="Z233" s="1">
        <v>0</v>
      </c>
      <c r="AA233" s="1">
        <v>0</v>
      </c>
      <c r="AB233" s="1">
        <v>0</v>
      </c>
      <c r="AC233" s="1">
        <v>1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</row>
    <row r="234" spans="1:65">
      <c r="A234" s="1">
        <v>70980</v>
      </c>
      <c r="B234" s="1" t="s">
        <v>355</v>
      </c>
      <c r="C234" s="1">
        <v>15</v>
      </c>
      <c r="D234" s="1">
        <v>285</v>
      </c>
      <c r="E234" s="1" t="s">
        <v>64</v>
      </c>
      <c r="F234" s="1">
        <v>562</v>
      </c>
      <c r="G234" s="1" t="s">
        <v>65</v>
      </c>
      <c r="H234" s="2">
        <v>27.953499999999998</v>
      </c>
      <c r="I234" s="2">
        <v>419.30250000000001</v>
      </c>
      <c r="J234" s="10">
        <f t="shared" si="1"/>
        <v>0</v>
      </c>
      <c r="K234" s="11">
        <f t="shared" si="2"/>
        <v>0</v>
      </c>
      <c r="L234" s="1">
        <v>0</v>
      </c>
      <c r="M234" s="1">
        <v>0</v>
      </c>
      <c r="N234" s="16">
        <f t="shared" si="37"/>
        <v>0</v>
      </c>
      <c r="O234" s="1"/>
      <c r="P234" s="1">
        <v>0</v>
      </c>
      <c r="Q234" s="1">
        <v>0</v>
      </c>
      <c r="R234" s="16"/>
      <c r="S234" s="1">
        <v>7.0000000000000007E-2</v>
      </c>
      <c r="T234" s="1">
        <v>0</v>
      </c>
      <c r="U234" s="16">
        <f t="shared" si="35"/>
        <v>0</v>
      </c>
      <c r="V234" s="1">
        <v>0</v>
      </c>
      <c r="W234" s="15">
        <v>27.95</v>
      </c>
      <c r="X234" s="2"/>
      <c r="Y234" s="2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1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</row>
    <row r="235" spans="1:65">
      <c r="A235" s="1">
        <v>70106</v>
      </c>
      <c r="B235" s="1" t="s">
        <v>104</v>
      </c>
      <c r="C235" s="1">
        <v>24</v>
      </c>
      <c r="D235" s="1">
        <v>285</v>
      </c>
      <c r="E235" s="1" t="s">
        <v>64</v>
      </c>
      <c r="F235" s="1">
        <v>28</v>
      </c>
      <c r="G235" s="1" t="s">
        <v>98</v>
      </c>
      <c r="H235" s="2">
        <v>35</v>
      </c>
      <c r="I235" s="2">
        <v>840</v>
      </c>
      <c r="J235" s="10">
        <f t="shared" si="1"/>
        <v>0</v>
      </c>
      <c r="K235" s="11">
        <f t="shared" si="2"/>
        <v>0</v>
      </c>
      <c r="L235" s="1">
        <v>0</v>
      </c>
      <c r="M235" s="1">
        <v>0.08</v>
      </c>
      <c r="N235" s="16">
        <f t="shared" si="37"/>
        <v>0</v>
      </c>
      <c r="O235" s="1"/>
      <c r="P235" s="1">
        <v>0.02</v>
      </c>
      <c r="Q235" s="1">
        <v>5.92</v>
      </c>
      <c r="R235" s="16"/>
      <c r="S235" s="1">
        <v>0</v>
      </c>
      <c r="T235" s="1">
        <v>0.08</v>
      </c>
      <c r="U235" s="16">
        <f t="shared" si="35"/>
        <v>0</v>
      </c>
      <c r="V235" s="1">
        <v>0</v>
      </c>
      <c r="W235" s="15">
        <v>17.5</v>
      </c>
      <c r="X235" s="2"/>
      <c r="Y235" s="2">
        <v>5110</v>
      </c>
      <c r="Z235" s="1">
        <v>0</v>
      </c>
      <c r="AA235" s="1">
        <v>0</v>
      </c>
      <c r="AB235" s="1">
        <v>0</v>
      </c>
      <c r="AC235" s="1">
        <v>0</v>
      </c>
      <c r="AD235" s="1">
        <v>2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1</v>
      </c>
      <c r="AV235" s="1">
        <v>0</v>
      </c>
      <c r="AW235" s="1">
        <v>0</v>
      </c>
      <c r="AX235" s="1">
        <v>142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2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</row>
    <row r="236" spans="1:65">
      <c r="A236" s="1">
        <v>70413</v>
      </c>
      <c r="B236" s="1" t="s">
        <v>348</v>
      </c>
      <c r="C236" s="1">
        <v>16</v>
      </c>
      <c r="D236" s="1">
        <v>285</v>
      </c>
      <c r="E236" s="1" t="s">
        <v>64</v>
      </c>
      <c r="F236" s="1">
        <v>387</v>
      </c>
      <c r="G236" s="1" t="s">
        <v>94</v>
      </c>
      <c r="H236" s="2">
        <v>19.100000000000001</v>
      </c>
      <c r="I236" s="2">
        <v>305.60000000000002</v>
      </c>
      <c r="J236" s="10">
        <f t="shared" si="1"/>
        <v>0</v>
      </c>
      <c r="K236" s="11">
        <f t="shared" si="2"/>
        <v>0</v>
      </c>
      <c r="L236" s="1">
        <v>0.03</v>
      </c>
      <c r="M236" s="1">
        <v>0</v>
      </c>
      <c r="N236" s="16">
        <f t="shared" si="37"/>
        <v>0</v>
      </c>
      <c r="O236" s="1"/>
      <c r="P236" s="1">
        <v>0</v>
      </c>
      <c r="Q236" s="1">
        <v>0</v>
      </c>
      <c r="R236" s="16"/>
      <c r="S236" s="1">
        <v>0</v>
      </c>
      <c r="T236" s="1">
        <v>0</v>
      </c>
      <c r="U236" s="16">
        <f t="shared" si="35"/>
        <v>0</v>
      </c>
      <c r="V236" s="1">
        <v>0</v>
      </c>
      <c r="W236" s="15">
        <v>9.5500000000000007</v>
      </c>
      <c r="X236" s="2"/>
      <c r="Y236" s="2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</row>
    <row r="237" spans="1:65">
      <c r="A237" s="1">
        <v>307</v>
      </c>
      <c r="B237" s="1" t="s">
        <v>296</v>
      </c>
      <c r="C237" s="1">
        <v>10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79.13</v>
      </c>
      <c r="I237" s="2">
        <v>791.3</v>
      </c>
      <c r="J237" s="10">
        <f t="shared" si="1"/>
        <v>0</v>
      </c>
      <c r="K237" s="11">
        <f t="shared" si="2"/>
        <v>0</v>
      </c>
      <c r="L237" s="1">
        <v>0</v>
      </c>
      <c r="M237" s="1">
        <v>0</v>
      </c>
      <c r="N237" s="16">
        <f t="shared" si="37"/>
        <v>0</v>
      </c>
      <c r="O237" s="1"/>
      <c r="P237" s="1">
        <v>0</v>
      </c>
      <c r="Q237" s="1">
        <v>0</v>
      </c>
      <c r="R237" s="16"/>
      <c r="S237" s="1">
        <v>0</v>
      </c>
      <c r="T237" s="1">
        <v>0</v>
      </c>
      <c r="U237" s="16">
        <f t="shared" si="35"/>
        <v>0</v>
      </c>
      <c r="V237" s="1">
        <v>0</v>
      </c>
      <c r="W237" s="15">
        <v>0</v>
      </c>
      <c r="X237" s="2"/>
      <c r="Y237" s="2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</row>
    <row r="238" spans="1:65">
      <c r="A238" s="1">
        <v>44289</v>
      </c>
      <c r="B238" s="1" t="s">
        <v>298</v>
      </c>
      <c r="C238" s="1">
        <v>16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54.11</v>
      </c>
      <c r="I238" s="2">
        <v>865.76</v>
      </c>
      <c r="J238" s="10">
        <f t="shared" si="1"/>
        <v>0</v>
      </c>
      <c r="K238" s="11">
        <f t="shared" si="2"/>
        <v>0</v>
      </c>
      <c r="L238" s="1">
        <v>0</v>
      </c>
      <c r="M238" s="1">
        <v>0</v>
      </c>
      <c r="N238" s="16">
        <f t="shared" si="37"/>
        <v>0</v>
      </c>
      <c r="O238" s="1"/>
      <c r="P238" s="1">
        <v>0</v>
      </c>
      <c r="Q238" s="1">
        <v>0</v>
      </c>
      <c r="R238" s="16"/>
      <c r="S238" s="1">
        <v>0</v>
      </c>
      <c r="T238" s="1">
        <v>0</v>
      </c>
      <c r="U238" s="16">
        <f t="shared" si="35"/>
        <v>0</v>
      </c>
      <c r="V238" s="1">
        <v>0</v>
      </c>
      <c r="W238" s="15">
        <v>0</v>
      </c>
      <c r="X238" s="2"/>
      <c r="Y238" s="2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</row>
    <row r="239" spans="1:65">
      <c r="A239" s="1">
        <v>44290</v>
      </c>
      <c r="B239" s="1" t="s">
        <v>299</v>
      </c>
      <c r="C239" s="1">
        <v>16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53.03</v>
      </c>
      <c r="I239" s="2">
        <v>848.48</v>
      </c>
      <c r="J239" s="10">
        <f t="shared" si="1"/>
        <v>0</v>
      </c>
      <c r="K239" s="11">
        <f t="shared" si="2"/>
        <v>0</v>
      </c>
      <c r="L239" s="1">
        <v>0</v>
      </c>
      <c r="M239" s="1">
        <v>0</v>
      </c>
      <c r="N239" s="16">
        <f t="shared" si="37"/>
        <v>0</v>
      </c>
      <c r="O239" s="1"/>
      <c r="P239" s="1">
        <v>0</v>
      </c>
      <c r="Q239" s="1">
        <v>0</v>
      </c>
      <c r="R239" s="16"/>
      <c r="S239" s="1">
        <v>0</v>
      </c>
      <c r="T239" s="1">
        <v>0</v>
      </c>
      <c r="U239" s="16">
        <f t="shared" si="35"/>
        <v>0</v>
      </c>
      <c r="V239" s="1">
        <v>0</v>
      </c>
      <c r="W239" s="15">
        <v>0</v>
      </c>
      <c r="X239" s="2"/>
      <c r="Y239" s="2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</row>
    <row r="240" spans="1:65">
      <c r="A240" s="1">
        <v>44401</v>
      </c>
      <c r="B240" s="1" t="s">
        <v>300</v>
      </c>
      <c r="C240" s="1">
        <v>16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54.11</v>
      </c>
      <c r="I240" s="2">
        <v>865.76</v>
      </c>
      <c r="J240" s="10">
        <f t="shared" si="1"/>
        <v>0</v>
      </c>
      <c r="K240" s="11">
        <f t="shared" si="2"/>
        <v>0</v>
      </c>
      <c r="L240" s="1">
        <v>0</v>
      </c>
      <c r="M240" s="1">
        <v>0</v>
      </c>
      <c r="N240" s="16">
        <f t="shared" si="37"/>
        <v>0</v>
      </c>
      <c r="O240" s="1"/>
      <c r="P240" s="1">
        <v>0</v>
      </c>
      <c r="Q240" s="1">
        <v>0</v>
      </c>
      <c r="R240" s="16"/>
      <c r="S240" s="1">
        <v>0</v>
      </c>
      <c r="T240" s="1">
        <v>0</v>
      </c>
      <c r="U240" s="16">
        <f t="shared" si="35"/>
        <v>0</v>
      </c>
      <c r="V240" s="1">
        <v>0</v>
      </c>
      <c r="W240" s="15">
        <v>0</v>
      </c>
      <c r="X240" s="2"/>
      <c r="Y240" s="2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</row>
    <row r="241" spans="1:65">
      <c r="A241" s="1">
        <v>70057</v>
      </c>
      <c r="B241" s="1" t="s">
        <v>303</v>
      </c>
      <c r="C241" s="1">
        <v>6</v>
      </c>
      <c r="D241" s="1">
        <v>285</v>
      </c>
      <c r="E241" s="1" t="s">
        <v>64</v>
      </c>
      <c r="F241" s="1">
        <v>998</v>
      </c>
      <c r="G241" s="1" t="s">
        <v>266</v>
      </c>
      <c r="H241" s="2">
        <v>138.214</v>
      </c>
      <c r="I241" s="2">
        <v>829.28399999999999</v>
      </c>
      <c r="J241" s="10">
        <f t="shared" si="1"/>
        <v>0</v>
      </c>
      <c r="K241" s="11">
        <f t="shared" si="2"/>
        <v>0</v>
      </c>
      <c r="L241" s="1">
        <v>0</v>
      </c>
      <c r="M241" s="1">
        <v>0</v>
      </c>
      <c r="N241" s="16">
        <f t="shared" si="37"/>
        <v>0</v>
      </c>
      <c r="O241" s="1"/>
      <c r="P241" s="1">
        <v>0</v>
      </c>
      <c r="Q241" s="1">
        <v>0</v>
      </c>
      <c r="R241" s="16"/>
      <c r="S241" s="1">
        <v>0</v>
      </c>
      <c r="T241" s="1">
        <v>0</v>
      </c>
      <c r="U241" s="16">
        <f t="shared" si="35"/>
        <v>0</v>
      </c>
      <c r="V241" s="1">
        <v>0</v>
      </c>
      <c r="W241" s="15">
        <v>0</v>
      </c>
      <c r="X241" s="2"/>
      <c r="Y241" s="2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</row>
    <row r="242" spans="1:65">
      <c r="A242" s="1">
        <v>70059</v>
      </c>
      <c r="B242" s="1" t="s">
        <v>304</v>
      </c>
      <c r="C242" s="1">
        <v>24</v>
      </c>
      <c r="D242" s="1">
        <v>285</v>
      </c>
      <c r="E242" s="1" t="s">
        <v>64</v>
      </c>
      <c r="F242" s="1">
        <v>998</v>
      </c>
      <c r="G242" s="1" t="s">
        <v>266</v>
      </c>
      <c r="H242" s="2">
        <v>42.78</v>
      </c>
      <c r="I242" s="2">
        <v>1026.72</v>
      </c>
      <c r="J242" s="10">
        <f t="shared" si="1"/>
        <v>0</v>
      </c>
      <c r="K242" s="11">
        <f t="shared" si="2"/>
        <v>0</v>
      </c>
      <c r="L242" s="1">
        <v>0</v>
      </c>
      <c r="M242" s="1">
        <v>0</v>
      </c>
      <c r="N242" s="16">
        <f t="shared" si="37"/>
        <v>0</v>
      </c>
      <c r="O242" s="1"/>
      <c r="P242" s="1">
        <v>0</v>
      </c>
      <c r="Q242" s="1">
        <v>0</v>
      </c>
      <c r="R242" s="16"/>
      <c r="S242" s="1">
        <v>0</v>
      </c>
      <c r="T242" s="1">
        <v>0</v>
      </c>
      <c r="U242" s="16">
        <f t="shared" si="35"/>
        <v>0</v>
      </c>
      <c r="V242" s="1">
        <v>0</v>
      </c>
      <c r="W242" s="15">
        <v>0</v>
      </c>
      <c r="X242" s="2"/>
      <c r="Y242" s="2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</row>
    <row r="243" spans="1:65">
      <c r="A243" s="1">
        <v>70060</v>
      </c>
      <c r="B243" s="1" t="s">
        <v>305</v>
      </c>
      <c r="C243" s="1">
        <v>1</v>
      </c>
      <c r="D243" s="1">
        <v>285</v>
      </c>
      <c r="E243" s="1" t="s">
        <v>64</v>
      </c>
      <c r="F243" s="1">
        <v>570</v>
      </c>
      <c r="G243" s="1" t="s">
        <v>72</v>
      </c>
      <c r="H243" s="2">
        <v>780.58</v>
      </c>
      <c r="I243" s="2">
        <v>780.58</v>
      </c>
      <c r="J243" s="10">
        <f t="shared" si="1"/>
        <v>0</v>
      </c>
      <c r="K243" s="11">
        <f t="shared" si="2"/>
        <v>0</v>
      </c>
      <c r="L243" s="1">
        <v>0</v>
      </c>
      <c r="M243" s="1">
        <v>0</v>
      </c>
      <c r="N243" s="16">
        <f t="shared" si="37"/>
        <v>0</v>
      </c>
      <c r="O243" s="1"/>
      <c r="P243" s="1">
        <v>0</v>
      </c>
      <c r="Q243" s="1">
        <v>0</v>
      </c>
      <c r="R243" s="16"/>
      <c r="S243" s="1">
        <v>0</v>
      </c>
      <c r="T243" s="1">
        <v>2</v>
      </c>
      <c r="U243" s="16">
        <f t="shared" si="35"/>
        <v>0</v>
      </c>
      <c r="V243" s="1">
        <v>0</v>
      </c>
      <c r="W243" s="15">
        <v>0</v>
      </c>
      <c r="X243" s="2"/>
      <c r="Y243" s="2">
        <v>1561.16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2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</row>
    <row r="244" spans="1:65">
      <c r="A244" s="1">
        <v>70107</v>
      </c>
      <c r="B244" s="1" t="s">
        <v>97</v>
      </c>
      <c r="C244" s="1">
        <v>40</v>
      </c>
      <c r="D244" s="1">
        <v>285</v>
      </c>
      <c r="E244" s="1" t="s">
        <v>64</v>
      </c>
      <c r="F244" s="1">
        <v>28</v>
      </c>
      <c r="G244" s="1" t="s">
        <v>98</v>
      </c>
      <c r="H244" s="2">
        <v>24.054400000000001</v>
      </c>
      <c r="I244" s="2">
        <v>962.17600000000004</v>
      </c>
      <c r="J244" s="10">
        <f t="shared" si="1"/>
        <v>0</v>
      </c>
      <c r="K244" s="11">
        <f t="shared" si="2"/>
        <v>0</v>
      </c>
      <c r="L244" s="1">
        <v>0</v>
      </c>
      <c r="M244" s="1">
        <v>0</v>
      </c>
      <c r="N244" s="16">
        <f t="shared" si="37"/>
        <v>0</v>
      </c>
      <c r="O244" s="1"/>
      <c r="P244" s="1">
        <v>0</v>
      </c>
      <c r="Q244" s="1">
        <v>0</v>
      </c>
      <c r="R244" s="16"/>
      <c r="S244" s="1">
        <v>0</v>
      </c>
      <c r="T244" s="1">
        <v>0</v>
      </c>
      <c r="U244" s="16">
        <f t="shared" si="35"/>
        <v>0</v>
      </c>
      <c r="V244" s="1">
        <v>0</v>
      </c>
      <c r="W244" s="15">
        <v>0</v>
      </c>
      <c r="X244" s="2"/>
      <c r="Y244" s="2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</row>
    <row r="245" spans="1:65">
      <c r="A245" s="1">
        <v>70108</v>
      </c>
      <c r="B245" s="1" t="s">
        <v>295</v>
      </c>
      <c r="C245" s="1">
        <v>70</v>
      </c>
      <c r="D245" s="1">
        <v>285</v>
      </c>
      <c r="E245" s="1" t="s">
        <v>64</v>
      </c>
      <c r="F245" s="1">
        <v>28</v>
      </c>
      <c r="G245" s="1" t="s">
        <v>98</v>
      </c>
      <c r="H245" s="2">
        <v>13.911099999999999</v>
      </c>
      <c r="I245" s="2">
        <v>973.77700000000004</v>
      </c>
      <c r="J245" s="10">
        <f t="shared" si="1"/>
        <v>0</v>
      </c>
      <c r="K245" s="11">
        <f t="shared" si="2"/>
        <v>0</v>
      </c>
      <c r="L245" s="1">
        <v>0</v>
      </c>
      <c r="M245" s="1">
        <v>0</v>
      </c>
      <c r="N245" s="16">
        <f t="shared" si="37"/>
        <v>0</v>
      </c>
      <c r="O245" s="1"/>
      <c r="P245" s="1">
        <v>0</v>
      </c>
      <c r="Q245" s="1">
        <v>0.01</v>
      </c>
      <c r="R245" s="16"/>
      <c r="S245" s="1">
        <v>0</v>
      </c>
      <c r="T245" s="1">
        <v>0</v>
      </c>
      <c r="U245" s="16">
        <f t="shared" si="35"/>
        <v>0</v>
      </c>
      <c r="V245" s="1">
        <v>0</v>
      </c>
      <c r="W245" s="15">
        <v>0</v>
      </c>
      <c r="X245" s="2"/>
      <c r="Y245" s="2">
        <v>13.91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</row>
    <row r="246" spans="1:65">
      <c r="A246" s="1">
        <v>70118</v>
      </c>
      <c r="B246" s="1" t="s">
        <v>310</v>
      </c>
      <c r="C246" s="1">
        <v>25</v>
      </c>
      <c r="D246" s="1">
        <v>285</v>
      </c>
      <c r="E246" s="1" t="s">
        <v>64</v>
      </c>
      <c r="F246" s="1">
        <v>558</v>
      </c>
      <c r="G246" s="1" t="s">
        <v>67</v>
      </c>
      <c r="H246" s="2">
        <v>74.86</v>
      </c>
      <c r="I246" s="2">
        <v>1871.5</v>
      </c>
      <c r="J246" s="10">
        <f t="shared" si="1"/>
        <v>0</v>
      </c>
      <c r="K246" s="11">
        <f t="shared" si="2"/>
        <v>0</v>
      </c>
      <c r="L246" s="1">
        <v>0</v>
      </c>
      <c r="M246" s="1">
        <v>0</v>
      </c>
      <c r="N246" s="16">
        <f t="shared" si="37"/>
        <v>0</v>
      </c>
      <c r="O246" s="1"/>
      <c r="P246" s="1">
        <v>0</v>
      </c>
      <c r="Q246" s="1">
        <v>0</v>
      </c>
      <c r="R246" s="16"/>
      <c r="S246" s="1">
        <v>0</v>
      </c>
      <c r="T246" s="1">
        <v>0</v>
      </c>
      <c r="U246" s="16">
        <f t="shared" si="35"/>
        <v>0</v>
      </c>
      <c r="V246" s="1">
        <v>0</v>
      </c>
      <c r="W246" s="15">
        <v>0</v>
      </c>
      <c r="X246" s="2"/>
      <c r="Y246" s="2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</row>
    <row r="247" spans="1:65">
      <c r="A247" s="1">
        <v>70133</v>
      </c>
      <c r="B247" s="1" t="s">
        <v>293</v>
      </c>
      <c r="C247" s="1">
        <v>24</v>
      </c>
      <c r="D247" s="1">
        <v>285</v>
      </c>
      <c r="E247" s="1" t="s">
        <v>64</v>
      </c>
      <c r="F247" s="1">
        <v>999</v>
      </c>
      <c r="G247" s="1" t="s">
        <v>292</v>
      </c>
      <c r="H247" s="2">
        <v>48.754800000000003</v>
      </c>
      <c r="I247" s="2">
        <v>1170.1152</v>
      </c>
      <c r="J247" s="10">
        <f t="shared" si="1"/>
        <v>0</v>
      </c>
      <c r="K247" s="11">
        <f t="shared" si="2"/>
        <v>0</v>
      </c>
      <c r="L247" s="1">
        <v>0</v>
      </c>
      <c r="M247" s="1">
        <v>0</v>
      </c>
      <c r="N247" s="16">
        <f t="shared" si="37"/>
        <v>0</v>
      </c>
      <c r="O247" s="1"/>
      <c r="P247" s="1">
        <v>0</v>
      </c>
      <c r="Q247" s="1">
        <v>0</v>
      </c>
      <c r="R247" s="16"/>
      <c r="S247" s="1">
        <v>0</v>
      </c>
      <c r="T247" s="1">
        <v>0.08</v>
      </c>
      <c r="U247" s="16">
        <f t="shared" si="35"/>
        <v>0</v>
      </c>
      <c r="V247" s="1">
        <v>0</v>
      </c>
      <c r="W247" s="15">
        <v>0</v>
      </c>
      <c r="X247" s="2"/>
      <c r="Y247" s="2">
        <v>97.51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2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</row>
    <row r="248" spans="1:65">
      <c r="A248" s="1">
        <v>70190</v>
      </c>
      <c r="B248" s="1" t="s">
        <v>322</v>
      </c>
      <c r="C248" s="1">
        <v>12</v>
      </c>
      <c r="D248" s="1">
        <v>285</v>
      </c>
      <c r="E248" s="1" t="s">
        <v>64</v>
      </c>
      <c r="F248" s="1">
        <v>558</v>
      </c>
      <c r="G248" s="1" t="s">
        <v>67</v>
      </c>
      <c r="H248" s="2">
        <v>36.630000000000003</v>
      </c>
      <c r="I248" s="2">
        <v>439.56</v>
      </c>
      <c r="J248" s="10">
        <f t="shared" si="1"/>
        <v>0</v>
      </c>
      <c r="K248" s="11">
        <f t="shared" si="2"/>
        <v>0</v>
      </c>
      <c r="L248" s="1">
        <v>0</v>
      </c>
      <c r="M248" s="1">
        <v>0</v>
      </c>
      <c r="N248" s="16">
        <f t="shared" si="37"/>
        <v>0</v>
      </c>
      <c r="O248" s="1"/>
      <c r="P248" s="1">
        <v>0</v>
      </c>
      <c r="Q248" s="1">
        <v>0</v>
      </c>
      <c r="R248" s="16"/>
      <c r="S248" s="1">
        <v>0</v>
      </c>
      <c r="T248" s="1">
        <v>0</v>
      </c>
      <c r="U248" s="16">
        <f t="shared" si="35"/>
        <v>0</v>
      </c>
      <c r="V248" s="1">
        <v>0</v>
      </c>
      <c r="W248" s="15">
        <v>0</v>
      </c>
      <c r="X248" s="2"/>
      <c r="Y248" s="2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</row>
    <row r="249" spans="1:65">
      <c r="A249" s="1">
        <v>70194</v>
      </c>
      <c r="B249" s="1" t="s">
        <v>325</v>
      </c>
      <c r="C249" s="1">
        <v>10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79.13</v>
      </c>
      <c r="I249" s="2">
        <v>791.3</v>
      </c>
      <c r="J249" s="10">
        <f t="shared" si="1"/>
        <v>0</v>
      </c>
      <c r="K249" s="11">
        <f t="shared" si="2"/>
        <v>0</v>
      </c>
      <c r="L249" s="1">
        <v>0</v>
      </c>
      <c r="M249" s="1">
        <v>0</v>
      </c>
      <c r="N249" s="16">
        <f t="shared" si="37"/>
        <v>0</v>
      </c>
      <c r="O249" s="1"/>
      <c r="P249" s="1">
        <v>0</v>
      </c>
      <c r="Q249" s="1">
        <v>0</v>
      </c>
      <c r="R249" s="16"/>
      <c r="S249" s="1">
        <v>0</v>
      </c>
      <c r="T249" s="1">
        <v>0</v>
      </c>
      <c r="U249" s="16">
        <f t="shared" si="35"/>
        <v>0</v>
      </c>
      <c r="V249" s="1">
        <v>0</v>
      </c>
      <c r="W249" s="15">
        <v>0</v>
      </c>
      <c r="X249" s="2"/>
      <c r="Y249" s="2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</row>
    <row r="250" spans="1:65">
      <c r="A250" s="1">
        <v>70195</v>
      </c>
      <c r="B250" s="1" t="s">
        <v>326</v>
      </c>
      <c r="C250" s="1">
        <v>12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36.630000000000003</v>
      </c>
      <c r="I250" s="2">
        <v>439.56</v>
      </c>
      <c r="J250" s="10">
        <f t="shared" si="1"/>
        <v>0</v>
      </c>
      <c r="K250" s="11">
        <f t="shared" si="2"/>
        <v>0</v>
      </c>
      <c r="L250" s="1">
        <v>0</v>
      </c>
      <c r="M250" s="1">
        <v>0</v>
      </c>
      <c r="N250" s="16">
        <f t="shared" si="37"/>
        <v>0</v>
      </c>
      <c r="O250" s="1"/>
      <c r="P250" s="1">
        <v>0</v>
      </c>
      <c r="Q250" s="1">
        <v>0</v>
      </c>
      <c r="R250" s="16"/>
      <c r="S250" s="1">
        <v>0</v>
      </c>
      <c r="T250" s="1">
        <v>0</v>
      </c>
      <c r="U250" s="16">
        <f t="shared" si="35"/>
        <v>0</v>
      </c>
      <c r="V250" s="1">
        <v>0</v>
      </c>
      <c r="W250" s="15">
        <v>0</v>
      </c>
      <c r="X250" s="2"/>
      <c r="Y250" s="2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</row>
    <row r="251" spans="1:65">
      <c r="A251" s="1">
        <v>70196</v>
      </c>
      <c r="B251" s="1" t="s">
        <v>327</v>
      </c>
      <c r="C251" s="1">
        <v>12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36.93</v>
      </c>
      <c r="I251" s="2">
        <v>443.16</v>
      </c>
      <c r="J251" s="10">
        <f t="shared" si="1"/>
        <v>0</v>
      </c>
      <c r="K251" s="11">
        <f t="shared" si="2"/>
        <v>0</v>
      </c>
      <c r="L251" s="1">
        <v>0</v>
      </c>
      <c r="M251" s="1">
        <v>0</v>
      </c>
      <c r="N251" s="16">
        <f t="shared" si="37"/>
        <v>0</v>
      </c>
      <c r="O251" s="1"/>
      <c r="P251" s="1">
        <v>0</v>
      </c>
      <c r="Q251" s="1">
        <v>0</v>
      </c>
      <c r="R251" s="16"/>
      <c r="S251" s="1">
        <v>0</v>
      </c>
      <c r="T251" s="1">
        <v>0</v>
      </c>
      <c r="U251" s="16">
        <f t="shared" si="35"/>
        <v>0</v>
      </c>
      <c r="V251" s="1">
        <v>0</v>
      </c>
      <c r="W251" s="15">
        <v>0</v>
      </c>
      <c r="X251" s="2"/>
      <c r="Y251" s="2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</row>
    <row r="252" spans="1:65">
      <c r="A252" s="1">
        <v>70197</v>
      </c>
      <c r="B252" s="1" t="s">
        <v>328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>
        <f t="shared" si="1"/>
        <v>0</v>
      </c>
      <c r="K252" s="11">
        <f t="shared" si="2"/>
        <v>0</v>
      </c>
      <c r="L252" s="1">
        <v>0</v>
      </c>
      <c r="M252" s="1">
        <v>0</v>
      </c>
      <c r="N252" s="16">
        <f t="shared" si="37"/>
        <v>0</v>
      </c>
      <c r="O252" s="1"/>
      <c r="P252" s="1">
        <v>0</v>
      </c>
      <c r="Q252" s="1">
        <v>0</v>
      </c>
      <c r="R252" s="16"/>
      <c r="S252" s="1">
        <v>0</v>
      </c>
      <c r="T252" s="1">
        <v>0</v>
      </c>
      <c r="U252" s="16">
        <f t="shared" si="35"/>
        <v>0</v>
      </c>
      <c r="V252" s="1">
        <v>0</v>
      </c>
      <c r="W252" s="15">
        <v>0</v>
      </c>
      <c r="X252" s="2"/>
      <c r="Y252" s="2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</row>
    <row r="253" spans="1:65">
      <c r="A253" s="1">
        <v>70198</v>
      </c>
      <c r="B253" s="1" t="s">
        <v>329</v>
      </c>
      <c r="C253" s="1">
        <v>10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79.13</v>
      </c>
      <c r="I253" s="2">
        <v>791.3</v>
      </c>
      <c r="J253" s="10">
        <f t="shared" si="1"/>
        <v>0</v>
      </c>
      <c r="K253" s="11">
        <f t="shared" si="2"/>
        <v>0</v>
      </c>
      <c r="L253" s="1">
        <v>0</v>
      </c>
      <c r="M253" s="1">
        <v>0</v>
      </c>
      <c r="N253" s="16">
        <f t="shared" si="37"/>
        <v>0</v>
      </c>
      <c r="O253" s="1"/>
      <c r="P253" s="1">
        <v>0</v>
      </c>
      <c r="Q253" s="1">
        <v>0</v>
      </c>
      <c r="R253" s="16"/>
      <c r="S253" s="1">
        <v>0</v>
      </c>
      <c r="T253" s="1">
        <v>0</v>
      </c>
      <c r="U253" s="16">
        <f t="shared" si="35"/>
        <v>0</v>
      </c>
      <c r="V253" s="1">
        <v>0</v>
      </c>
      <c r="W253" s="15">
        <v>0</v>
      </c>
      <c r="X253" s="2"/>
      <c r="Y253" s="2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</row>
    <row r="254" spans="1:65">
      <c r="A254" s="1">
        <v>70217</v>
      </c>
      <c r="B254" s="1" t="s">
        <v>330</v>
      </c>
      <c r="C254" s="1">
        <v>20</v>
      </c>
      <c r="D254" s="1">
        <v>285</v>
      </c>
      <c r="E254" s="1" t="s">
        <v>64</v>
      </c>
      <c r="F254" s="1">
        <v>285</v>
      </c>
      <c r="G254" s="1" t="s">
        <v>64</v>
      </c>
      <c r="H254" s="2">
        <v>71.84</v>
      </c>
      <c r="I254" s="2">
        <v>1436.8</v>
      </c>
      <c r="J254" s="10">
        <f t="shared" si="1"/>
        <v>0</v>
      </c>
      <c r="K254" s="11">
        <f t="shared" si="2"/>
        <v>0</v>
      </c>
      <c r="L254" s="1">
        <v>0</v>
      </c>
      <c r="M254" s="1">
        <v>0</v>
      </c>
      <c r="N254" s="16">
        <f t="shared" si="37"/>
        <v>0</v>
      </c>
      <c r="O254" s="1"/>
      <c r="P254" s="1">
        <v>0</v>
      </c>
      <c r="Q254" s="1">
        <v>0</v>
      </c>
      <c r="R254" s="16"/>
      <c r="S254" s="1">
        <v>0</v>
      </c>
      <c r="T254" s="1">
        <v>0</v>
      </c>
      <c r="U254" s="16">
        <f t="shared" si="35"/>
        <v>0</v>
      </c>
      <c r="V254" s="1">
        <v>0</v>
      </c>
      <c r="W254" s="15">
        <v>0</v>
      </c>
      <c r="X254" s="2"/>
      <c r="Y254" s="2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</row>
    <row r="255" spans="1:65">
      <c r="A255" s="1">
        <v>70248</v>
      </c>
      <c r="B255" s="1" t="s">
        <v>333</v>
      </c>
      <c r="C255" s="1">
        <v>20</v>
      </c>
      <c r="D255" s="1">
        <v>285</v>
      </c>
      <c r="E255" s="1" t="s">
        <v>64</v>
      </c>
      <c r="F255" s="1">
        <v>998</v>
      </c>
      <c r="G255" s="1" t="s">
        <v>266</v>
      </c>
      <c r="H255" s="2">
        <v>39.17</v>
      </c>
      <c r="I255" s="2">
        <v>783.4</v>
      </c>
      <c r="J255" s="10">
        <f t="shared" si="1"/>
        <v>0</v>
      </c>
      <c r="K255" s="11">
        <f t="shared" si="2"/>
        <v>0</v>
      </c>
      <c r="L255" s="1">
        <v>0</v>
      </c>
      <c r="M255" s="1">
        <v>0</v>
      </c>
      <c r="N255" s="16">
        <f t="shared" si="37"/>
        <v>0</v>
      </c>
      <c r="O255" s="1"/>
      <c r="P255" s="1">
        <v>0</v>
      </c>
      <c r="Q255" s="1">
        <v>0</v>
      </c>
      <c r="R255" s="16"/>
      <c r="S255" s="1">
        <v>0</v>
      </c>
      <c r="T255" s="1">
        <v>0</v>
      </c>
      <c r="U255" s="16">
        <f t="shared" si="35"/>
        <v>0</v>
      </c>
      <c r="V255" s="1">
        <v>0</v>
      </c>
      <c r="W255" s="15">
        <v>0</v>
      </c>
      <c r="X255" s="2"/>
      <c r="Y255" s="2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</row>
    <row r="256" spans="1:65">
      <c r="A256" s="1">
        <v>70270</v>
      </c>
      <c r="B256" s="1" t="s">
        <v>336</v>
      </c>
      <c r="C256" s="1">
        <v>1</v>
      </c>
      <c r="D256" s="1">
        <v>285</v>
      </c>
      <c r="E256" s="1" t="s">
        <v>64</v>
      </c>
      <c r="F256" s="1">
        <v>285</v>
      </c>
      <c r="G256" s="1" t="s">
        <v>64</v>
      </c>
      <c r="H256" s="2">
        <v>780.58</v>
      </c>
      <c r="I256" s="2">
        <v>780.58</v>
      </c>
      <c r="J256" s="10">
        <f t="shared" si="1"/>
        <v>0</v>
      </c>
      <c r="K256" s="11">
        <f t="shared" si="2"/>
        <v>0</v>
      </c>
      <c r="L256" s="1">
        <v>0</v>
      </c>
      <c r="M256" s="1">
        <v>0</v>
      </c>
      <c r="N256" s="16">
        <f t="shared" si="37"/>
        <v>0</v>
      </c>
      <c r="O256" s="1"/>
      <c r="P256" s="1">
        <v>0</v>
      </c>
      <c r="Q256" s="1">
        <v>0</v>
      </c>
      <c r="R256" s="16"/>
      <c r="S256" s="1">
        <v>0</v>
      </c>
      <c r="T256" s="1">
        <v>7</v>
      </c>
      <c r="U256" s="16">
        <f t="shared" si="35"/>
        <v>0</v>
      </c>
      <c r="V256" s="1">
        <v>0</v>
      </c>
      <c r="W256" s="15">
        <v>0</v>
      </c>
      <c r="X256" s="2"/>
      <c r="Y256" s="2">
        <v>5464.06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7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</row>
    <row r="257" spans="1:65">
      <c r="A257" s="1">
        <v>70317</v>
      </c>
      <c r="B257" s="1" t="s">
        <v>337</v>
      </c>
      <c r="C257" s="1">
        <v>20</v>
      </c>
      <c r="D257" s="1">
        <v>285</v>
      </c>
      <c r="E257" s="1" t="s">
        <v>64</v>
      </c>
      <c r="F257" s="1">
        <v>558</v>
      </c>
      <c r="G257" s="1" t="s">
        <v>67</v>
      </c>
      <c r="H257" s="2">
        <v>30.66</v>
      </c>
      <c r="I257" s="2">
        <v>613.20000000000005</v>
      </c>
      <c r="J257" s="10">
        <f t="shared" si="1"/>
        <v>0</v>
      </c>
      <c r="K257" s="11">
        <f t="shared" si="2"/>
        <v>0</v>
      </c>
      <c r="L257" s="1">
        <v>0</v>
      </c>
      <c r="M257" s="1">
        <v>0</v>
      </c>
      <c r="N257" s="16">
        <f t="shared" si="37"/>
        <v>0</v>
      </c>
      <c r="O257" s="1"/>
      <c r="P257" s="1">
        <v>0</v>
      </c>
      <c r="Q257" s="1">
        <v>0</v>
      </c>
      <c r="R257" s="16"/>
      <c r="S257" s="1">
        <v>0</v>
      </c>
      <c r="T257" s="1">
        <v>0</v>
      </c>
      <c r="U257" s="16">
        <f t="shared" si="35"/>
        <v>0</v>
      </c>
      <c r="V257" s="1">
        <v>0</v>
      </c>
      <c r="W257" s="15">
        <v>0</v>
      </c>
      <c r="X257" s="2"/>
      <c r="Y257" s="2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</row>
    <row r="258" spans="1:65">
      <c r="A258" s="1">
        <v>70334</v>
      </c>
      <c r="B258" s="1" t="s">
        <v>341</v>
      </c>
      <c r="C258" s="1">
        <v>20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38.04</v>
      </c>
      <c r="I258" s="2">
        <v>760.8</v>
      </c>
      <c r="J258" s="10">
        <f t="shared" si="1"/>
        <v>0</v>
      </c>
      <c r="K258" s="11">
        <f t="shared" si="2"/>
        <v>0</v>
      </c>
      <c r="L258" s="1">
        <v>0</v>
      </c>
      <c r="M258" s="1">
        <v>0</v>
      </c>
      <c r="N258" s="16">
        <f t="shared" si="37"/>
        <v>0</v>
      </c>
      <c r="O258" s="1"/>
      <c r="P258" s="1">
        <v>0</v>
      </c>
      <c r="Q258" s="1">
        <v>0</v>
      </c>
      <c r="R258" s="16"/>
      <c r="S258" s="1">
        <v>0</v>
      </c>
      <c r="T258" s="1">
        <v>0</v>
      </c>
      <c r="U258" s="16">
        <f t="shared" si="35"/>
        <v>0</v>
      </c>
      <c r="V258" s="1">
        <v>0</v>
      </c>
      <c r="W258" s="15">
        <v>0</v>
      </c>
      <c r="X258" s="2"/>
      <c r="Y258" s="2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</row>
    <row r="259" spans="1:65">
      <c r="A259" s="1">
        <v>70405</v>
      </c>
      <c r="B259" s="1" t="s">
        <v>344</v>
      </c>
      <c r="C259" s="1">
        <v>12</v>
      </c>
      <c r="D259" s="1">
        <v>285</v>
      </c>
      <c r="E259" s="1" t="s">
        <v>64</v>
      </c>
      <c r="F259" s="1">
        <v>999</v>
      </c>
      <c r="G259" s="1" t="s">
        <v>292</v>
      </c>
      <c r="H259" s="2">
        <v>84.22</v>
      </c>
      <c r="I259" s="2">
        <v>1010.64</v>
      </c>
      <c r="J259" s="10">
        <f t="shared" si="1"/>
        <v>0</v>
      </c>
      <c r="K259" s="11">
        <f t="shared" si="2"/>
        <v>0</v>
      </c>
      <c r="L259" s="1">
        <v>0</v>
      </c>
      <c r="M259" s="1">
        <v>0</v>
      </c>
      <c r="N259" s="16">
        <f t="shared" si="37"/>
        <v>0</v>
      </c>
      <c r="O259" s="1"/>
      <c r="P259" s="1">
        <v>0</v>
      </c>
      <c r="Q259" s="1">
        <v>0</v>
      </c>
      <c r="R259" s="16">
        <f t="shared" ref="R259:R266" si="38">P259/2-Q259</f>
        <v>0</v>
      </c>
      <c r="S259" s="1">
        <v>0</v>
      </c>
      <c r="T259" s="1">
        <v>0</v>
      </c>
      <c r="U259" s="16">
        <f t="shared" si="35"/>
        <v>0</v>
      </c>
      <c r="V259" s="1">
        <v>0</v>
      </c>
      <c r="W259" s="15">
        <v>0</v>
      </c>
      <c r="X259" s="2"/>
      <c r="Y259" s="2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</row>
    <row r="260" spans="1:65">
      <c r="A260" s="1">
        <v>70410</v>
      </c>
      <c r="B260" s="1" t="s">
        <v>345</v>
      </c>
      <c r="C260" s="1">
        <v>12</v>
      </c>
      <c r="D260" s="1">
        <v>285</v>
      </c>
      <c r="E260" s="1" t="s">
        <v>64</v>
      </c>
      <c r="F260" s="1">
        <v>285</v>
      </c>
      <c r="G260" s="1" t="s">
        <v>64</v>
      </c>
      <c r="H260" s="2">
        <v>36.630000000000003</v>
      </c>
      <c r="I260" s="2">
        <v>439.56</v>
      </c>
      <c r="J260" s="10">
        <f t="shared" si="1"/>
        <v>0</v>
      </c>
      <c r="K260" s="11">
        <f t="shared" si="2"/>
        <v>0</v>
      </c>
      <c r="L260" s="1">
        <v>0</v>
      </c>
      <c r="M260" s="1">
        <v>0</v>
      </c>
      <c r="N260" s="16">
        <f t="shared" si="37"/>
        <v>0</v>
      </c>
      <c r="O260" s="1"/>
      <c r="P260" s="1">
        <v>0</v>
      </c>
      <c r="Q260" s="1">
        <v>0</v>
      </c>
      <c r="R260" s="16">
        <f t="shared" si="38"/>
        <v>0</v>
      </c>
      <c r="S260" s="1">
        <v>0</v>
      </c>
      <c r="T260" s="1">
        <v>0</v>
      </c>
      <c r="U260" s="16">
        <f t="shared" si="35"/>
        <v>0</v>
      </c>
      <c r="V260" s="1">
        <v>0</v>
      </c>
      <c r="W260" s="15">
        <v>0</v>
      </c>
      <c r="X260" s="2"/>
      <c r="Y260" s="2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</row>
    <row r="261" spans="1:65">
      <c r="A261" s="1">
        <v>70411</v>
      </c>
      <c r="B261" s="1" t="s">
        <v>346</v>
      </c>
      <c r="C261" s="1">
        <v>16</v>
      </c>
      <c r="D261" s="1">
        <v>285</v>
      </c>
      <c r="E261" s="1" t="s">
        <v>64</v>
      </c>
      <c r="F261" s="1">
        <v>387</v>
      </c>
      <c r="G261" s="1" t="s">
        <v>94</v>
      </c>
      <c r="H261" s="2">
        <v>49.1</v>
      </c>
      <c r="I261" s="2">
        <v>785.6</v>
      </c>
      <c r="J261" s="10">
        <f t="shared" si="1"/>
        <v>0</v>
      </c>
      <c r="K261" s="11">
        <f t="shared" si="2"/>
        <v>0</v>
      </c>
      <c r="L261" s="1">
        <v>0</v>
      </c>
      <c r="M261" s="1">
        <v>0</v>
      </c>
      <c r="N261" s="16">
        <f t="shared" si="37"/>
        <v>0</v>
      </c>
      <c r="O261" s="1"/>
      <c r="P261" s="1">
        <v>0</v>
      </c>
      <c r="Q261" s="1">
        <v>0</v>
      </c>
      <c r="R261" s="16">
        <f t="shared" si="38"/>
        <v>0</v>
      </c>
      <c r="S261" s="1">
        <v>0</v>
      </c>
      <c r="T261" s="1">
        <v>0</v>
      </c>
      <c r="U261" s="16">
        <f t="shared" si="35"/>
        <v>0</v>
      </c>
      <c r="V261" s="1">
        <v>0</v>
      </c>
      <c r="W261" s="15">
        <v>0</v>
      </c>
      <c r="X261" s="2"/>
      <c r="Y261" s="2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</row>
    <row r="262" spans="1:65">
      <c r="A262" s="1">
        <v>70412</v>
      </c>
      <c r="B262" s="1" t="s">
        <v>347</v>
      </c>
      <c r="C262" s="1">
        <v>16</v>
      </c>
      <c r="D262" s="1">
        <v>285</v>
      </c>
      <c r="E262" s="1" t="s">
        <v>64</v>
      </c>
      <c r="F262" s="1">
        <v>387</v>
      </c>
      <c r="G262" s="1" t="s">
        <v>94</v>
      </c>
      <c r="H262" s="2">
        <v>19.100000000000001</v>
      </c>
      <c r="I262" s="2">
        <v>305.60000000000002</v>
      </c>
      <c r="J262" s="10">
        <f t="shared" si="1"/>
        <v>0</v>
      </c>
      <c r="K262" s="11">
        <f t="shared" si="2"/>
        <v>0</v>
      </c>
      <c r="L262" s="1">
        <v>0</v>
      </c>
      <c r="M262" s="1">
        <v>0</v>
      </c>
      <c r="N262" s="16">
        <f t="shared" si="37"/>
        <v>0</v>
      </c>
      <c r="O262" s="1"/>
      <c r="P262" s="1">
        <v>0</v>
      </c>
      <c r="Q262" s="1">
        <v>0</v>
      </c>
      <c r="R262" s="16">
        <f t="shared" si="38"/>
        <v>0</v>
      </c>
      <c r="S262" s="1">
        <v>0</v>
      </c>
      <c r="T262" s="1">
        <v>0</v>
      </c>
      <c r="U262" s="16">
        <f t="shared" si="35"/>
        <v>0</v>
      </c>
      <c r="V262" s="1">
        <v>0</v>
      </c>
      <c r="W262" s="15">
        <v>0</v>
      </c>
      <c r="X262" s="2"/>
      <c r="Y262" s="2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</row>
    <row r="263" spans="1:65">
      <c r="A263" s="1">
        <v>70506</v>
      </c>
      <c r="B263" s="1" t="s">
        <v>351</v>
      </c>
      <c r="C263" s="1">
        <v>1</v>
      </c>
      <c r="D263" s="1">
        <v>285</v>
      </c>
      <c r="E263" s="1" t="s">
        <v>64</v>
      </c>
      <c r="F263" s="1">
        <v>285</v>
      </c>
      <c r="G263" s="1" t="s">
        <v>64</v>
      </c>
      <c r="H263" s="2">
        <v>979.59</v>
      </c>
      <c r="I263" s="2">
        <v>979.59</v>
      </c>
      <c r="J263" s="10">
        <f t="shared" si="1"/>
        <v>0</v>
      </c>
      <c r="K263" s="11">
        <f t="shared" si="2"/>
        <v>0</v>
      </c>
      <c r="L263" s="1">
        <v>0</v>
      </c>
      <c r="M263" s="1">
        <v>0</v>
      </c>
      <c r="N263" s="16">
        <f t="shared" si="37"/>
        <v>0</v>
      </c>
      <c r="O263" s="1"/>
      <c r="P263" s="1">
        <v>0</v>
      </c>
      <c r="Q263" s="1">
        <v>0</v>
      </c>
      <c r="R263" s="16">
        <f t="shared" si="38"/>
        <v>0</v>
      </c>
      <c r="S263" s="1">
        <v>0</v>
      </c>
      <c r="T263" s="1">
        <v>0</v>
      </c>
      <c r="U263" s="16">
        <f t="shared" si="35"/>
        <v>0</v>
      </c>
      <c r="V263" s="1">
        <v>0</v>
      </c>
      <c r="W263" s="15">
        <v>0</v>
      </c>
      <c r="X263" s="2"/>
      <c r="Y263" s="2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</row>
    <row r="264" spans="1:65">
      <c r="A264" s="1">
        <v>78181</v>
      </c>
      <c r="B264" s="1" t="s">
        <v>357</v>
      </c>
      <c r="C264" s="1">
        <v>40</v>
      </c>
      <c r="D264" s="1">
        <v>285</v>
      </c>
      <c r="E264" s="1" t="s">
        <v>64</v>
      </c>
      <c r="F264" s="1">
        <v>1</v>
      </c>
      <c r="G264" s="1" t="s">
        <v>312</v>
      </c>
      <c r="H264" s="2">
        <v>3.64</v>
      </c>
      <c r="I264" s="2">
        <v>145.6</v>
      </c>
      <c r="J264" s="10">
        <f t="shared" si="1"/>
        <v>0</v>
      </c>
      <c r="K264" s="11">
        <f t="shared" si="2"/>
        <v>0</v>
      </c>
      <c r="L264" s="1">
        <v>0</v>
      </c>
      <c r="M264" s="1">
        <v>0</v>
      </c>
      <c r="N264" s="16">
        <f t="shared" si="37"/>
        <v>0</v>
      </c>
      <c r="O264" s="1"/>
      <c r="P264" s="1">
        <v>0</v>
      </c>
      <c r="Q264" s="1">
        <v>0</v>
      </c>
      <c r="R264" s="16">
        <f t="shared" si="38"/>
        <v>0</v>
      </c>
      <c r="S264" s="1">
        <v>0</v>
      </c>
      <c r="T264" s="1">
        <v>0</v>
      </c>
      <c r="U264" s="16">
        <f t="shared" si="35"/>
        <v>0</v>
      </c>
      <c r="V264" s="1">
        <v>0</v>
      </c>
      <c r="W264" s="15">
        <v>0</v>
      </c>
      <c r="X264" s="2"/>
      <c r="Y264" s="2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</row>
    <row r="265" spans="1:65">
      <c r="A265" s="1">
        <v>95394</v>
      </c>
      <c r="B265" s="1" t="s">
        <v>359</v>
      </c>
      <c r="C265" s="1">
        <v>10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4</v>
      </c>
      <c r="I265" s="2">
        <v>40</v>
      </c>
      <c r="J265" s="10">
        <f t="shared" si="1"/>
        <v>0</v>
      </c>
      <c r="K265" s="11">
        <f t="shared" si="2"/>
        <v>0</v>
      </c>
      <c r="L265" s="1">
        <v>0</v>
      </c>
      <c r="M265" s="1">
        <v>0</v>
      </c>
      <c r="N265" s="16">
        <f t="shared" si="37"/>
        <v>0</v>
      </c>
      <c r="O265" s="1"/>
      <c r="P265" s="1">
        <v>0</v>
      </c>
      <c r="Q265" s="1">
        <v>0</v>
      </c>
      <c r="R265" s="16">
        <f t="shared" si="38"/>
        <v>0</v>
      </c>
      <c r="S265" s="1">
        <v>0</v>
      </c>
      <c r="T265" s="1">
        <v>0</v>
      </c>
      <c r="U265" s="16">
        <f t="shared" si="35"/>
        <v>0</v>
      </c>
      <c r="V265" s="1">
        <v>0</v>
      </c>
      <c r="W265" s="15">
        <v>0</v>
      </c>
      <c r="X265" s="2"/>
      <c r="Y265" s="2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</row>
    <row r="266" spans="1:65">
      <c r="A266" s="1">
        <v>95677</v>
      </c>
      <c r="B266" s="1" t="s">
        <v>360</v>
      </c>
      <c r="C266" s="1">
        <v>144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5.8</v>
      </c>
      <c r="I266" s="2">
        <v>835.2</v>
      </c>
      <c r="J266" s="10">
        <f t="shared" si="1"/>
        <v>0</v>
      </c>
      <c r="K266" s="11">
        <f t="shared" si="2"/>
        <v>0</v>
      </c>
      <c r="L266" s="1">
        <v>0</v>
      </c>
      <c r="M266" s="1">
        <v>0</v>
      </c>
      <c r="N266" s="16">
        <f t="shared" si="37"/>
        <v>0</v>
      </c>
      <c r="O266" s="1"/>
      <c r="P266" s="1">
        <v>0</v>
      </c>
      <c r="Q266" s="1">
        <v>0</v>
      </c>
      <c r="R266" s="16">
        <f t="shared" si="38"/>
        <v>0</v>
      </c>
      <c r="S266" s="1">
        <v>0</v>
      </c>
      <c r="T266" s="1">
        <v>0</v>
      </c>
      <c r="U266" s="16">
        <f t="shared" si="35"/>
        <v>0</v>
      </c>
      <c r="V266" s="1">
        <v>0</v>
      </c>
      <c r="W266" s="15">
        <v>0</v>
      </c>
      <c r="X266" s="2"/>
      <c r="Y266" s="2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</row>
    <row r="267" spans="1:65">
      <c r="A267" s="1">
        <v>99546</v>
      </c>
      <c r="B267" s="1" t="s">
        <v>361</v>
      </c>
      <c r="C267" s="1">
        <v>1</v>
      </c>
      <c r="D267" s="1">
        <v>285</v>
      </c>
      <c r="E267" s="1" t="s">
        <v>64</v>
      </c>
      <c r="F267" s="1">
        <v>285</v>
      </c>
      <c r="G267" s="1" t="s">
        <v>64</v>
      </c>
      <c r="H267" s="2">
        <v>285</v>
      </c>
      <c r="I267" s="2">
        <v>285</v>
      </c>
      <c r="J267" s="10">
        <f t="shared" si="1"/>
        <v>0</v>
      </c>
      <c r="K267" s="11">
        <f t="shared" si="2"/>
        <v>0</v>
      </c>
      <c r="L267" s="1">
        <v>0</v>
      </c>
      <c r="M267" s="1">
        <v>0</v>
      </c>
      <c r="N267" s="16">
        <f t="shared" si="37"/>
        <v>0</v>
      </c>
      <c r="O267" s="1"/>
      <c r="P267" s="1">
        <v>0</v>
      </c>
      <c r="Q267" s="1">
        <v>0</v>
      </c>
      <c r="R267" s="16"/>
      <c r="S267" s="1">
        <v>0</v>
      </c>
      <c r="T267" s="1">
        <v>0</v>
      </c>
      <c r="U267" s="16">
        <f t="shared" si="35"/>
        <v>0</v>
      </c>
      <c r="V267" s="1">
        <v>0</v>
      </c>
      <c r="W267" s="15">
        <v>0</v>
      </c>
      <c r="X267" s="2"/>
      <c r="Y267" s="2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</row>
    <row r="268" spans="1:65">
      <c r="A268" s="1">
        <v>70268</v>
      </c>
      <c r="B268" s="1" t="s">
        <v>175</v>
      </c>
      <c r="C268" s="1">
        <v>20</v>
      </c>
      <c r="D268" s="1">
        <v>285</v>
      </c>
      <c r="E268" s="1" t="s">
        <v>64</v>
      </c>
      <c r="F268" s="1">
        <v>387</v>
      </c>
      <c r="G268" s="1" t="s">
        <v>94</v>
      </c>
      <c r="H268" s="2">
        <v>50.78</v>
      </c>
      <c r="I268" s="2">
        <v>1015.6</v>
      </c>
      <c r="J268" s="10">
        <f t="shared" si="1"/>
        <v>0</v>
      </c>
      <c r="K268" s="11">
        <f t="shared" si="2"/>
        <v>0</v>
      </c>
      <c r="L268" s="1">
        <v>0.8</v>
      </c>
      <c r="M268" s="1">
        <v>0.9</v>
      </c>
      <c r="N268" s="16">
        <f t="shared" si="37"/>
        <v>0</v>
      </c>
      <c r="O268" s="1"/>
      <c r="P268" s="1">
        <v>2.62</v>
      </c>
      <c r="Q268" s="1">
        <v>2.35</v>
      </c>
      <c r="R268" s="16"/>
      <c r="S268" s="1">
        <v>-5.08</v>
      </c>
      <c r="T268" s="1">
        <v>0.85</v>
      </c>
      <c r="U268" s="16">
        <f t="shared" si="35"/>
        <v>0</v>
      </c>
      <c r="V268" s="1">
        <v>0</v>
      </c>
      <c r="W268" s="15">
        <v>-1675.74</v>
      </c>
      <c r="X268" s="2"/>
      <c r="Y268" s="2">
        <v>4163.96</v>
      </c>
      <c r="Z268" s="1">
        <v>11</v>
      </c>
      <c r="AA268" s="1">
        <v>10</v>
      </c>
      <c r="AB268" s="1">
        <v>0</v>
      </c>
      <c r="AC268" s="1">
        <v>0</v>
      </c>
      <c r="AD268" s="1">
        <v>18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21</v>
      </c>
      <c r="AU268" s="1">
        <v>18</v>
      </c>
      <c r="AV268" s="1">
        <v>16</v>
      </c>
      <c r="AW268" s="1">
        <v>13</v>
      </c>
      <c r="AX268" s="1">
        <v>47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8</v>
      </c>
      <c r="BE268" s="1">
        <v>7</v>
      </c>
      <c r="BF268" s="1">
        <v>-114</v>
      </c>
      <c r="BG268" s="1">
        <v>2</v>
      </c>
      <c r="BH268" s="1">
        <v>17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</row>
    <row r="269" spans="1:65">
      <c r="H269" s="17"/>
      <c r="I269" s="17"/>
      <c r="J269" s="17"/>
      <c r="W269" s="17"/>
      <c r="X269" s="17"/>
      <c r="Y269" s="17"/>
    </row>
    <row r="270" spans="1:65">
      <c r="H270" s="17"/>
      <c r="I270" s="17"/>
      <c r="J270" s="17"/>
      <c r="W270" s="17"/>
      <c r="X270" s="17"/>
      <c r="Y270" s="17"/>
    </row>
    <row r="271" spans="1:65">
      <c r="H271" s="17"/>
      <c r="I271" s="17"/>
      <c r="J271" s="17"/>
      <c r="W271" s="17"/>
      <c r="X271" s="17"/>
      <c r="Y271" s="17"/>
    </row>
    <row r="272" spans="1:65">
      <c r="H272" s="17"/>
      <c r="I272" s="17"/>
      <c r="J272" s="17"/>
      <c r="W272" s="17"/>
      <c r="X272" s="17"/>
      <c r="Y272" s="17"/>
    </row>
    <row r="273" spans="8:25">
      <c r="H273" s="17"/>
      <c r="I273" s="17"/>
      <c r="J273" s="17"/>
      <c r="W273" s="17"/>
      <c r="X273" s="17"/>
      <c r="Y273" s="17"/>
    </row>
    <row r="274" spans="8:25">
      <c r="H274" s="17"/>
      <c r="I274" s="17"/>
      <c r="J274" s="17"/>
      <c r="W274" s="17"/>
      <c r="X274" s="17"/>
      <c r="Y274" s="17"/>
    </row>
    <row r="275" spans="8:25">
      <c r="H275" s="17"/>
      <c r="I275" s="17"/>
      <c r="J275" s="17"/>
      <c r="W275" s="17"/>
      <c r="X275" s="17"/>
      <c r="Y275" s="17"/>
    </row>
    <row r="276" spans="8:25">
      <c r="H276" s="17"/>
      <c r="I276" s="17"/>
      <c r="J276" s="17"/>
      <c r="W276" s="17"/>
      <c r="X276" s="17"/>
      <c r="Y276" s="17"/>
    </row>
    <row r="277" spans="8:25">
      <c r="H277" s="17"/>
      <c r="I277" s="17"/>
      <c r="J277" s="17"/>
      <c r="W277" s="17"/>
      <c r="X277" s="17"/>
      <c r="Y277" s="17"/>
    </row>
    <row r="278" spans="8:25">
      <c r="H278" s="17"/>
      <c r="I278" s="17"/>
      <c r="J278" s="17"/>
      <c r="W278" s="17"/>
      <c r="X278" s="17"/>
      <c r="Y278" s="17"/>
    </row>
    <row r="279" spans="8:25">
      <c r="H279" s="17"/>
      <c r="I279" s="17"/>
      <c r="J279" s="17"/>
      <c r="W279" s="17"/>
      <c r="X279" s="17"/>
      <c r="Y279" s="17"/>
    </row>
    <row r="280" spans="8:25">
      <c r="H280" s="17"/>
      <c r="I280" s="17"/>
      <c r="J280" s="17"/>
      <c r="W280" s="17"/>
      <c r="X280" s="17"/>
      <c r="Y280" s="17"/>
    </row>
    <row r="281" spans="8:25">
      <c r="H281" s="17"/>
      <c r="I281" s="17"/>
      <c r="J281" s="17"/>
      <c r="W281" s="17"/>
      <c r="X281" s="17"/>
      <c r="Y281" s="17"/>
    </row>
    <row r="282" spans="8:25">
      <c r="H282" s="17"/>
      <c r="I282" s="17"/>
      <c r="J282" s="17"/>
      <c r="W282" s="17"/>
      <c r="X282" s="17"/>
      <c r="Y282" s="17"/>
    </row>
    <row r="283" spans="8:25">
      <c r="H283" s="17"/>
      <c r="I283" s="17"/>
      <c r="J283" s="17"/>
      <c r="W283" s="17"/>
      <c r="X283" s="17"/>
      <c r="Y283" s="17"/>
    </row>
    <row r="284" spans="8:25">
      <c r="H284" s="17"/>
      <c r="I284" s="17"/>
      <c r="J284" s="17"/>
      <c r="W284" s="17"/>
      <c r="X284" s="17"/>
      <c r="Y284" s="17"/>
    </row>
    <row r="285" spans="8:25">
      <c r="H285" s="17"/>
      <c r="I285" s="17"/>
      <c r="J285" s="17"/>
      <c r="W285" s="17"/>
      <c r="X285" s="17"/>
      <c r="Y285" s="17"/>
    </row>
    <row r="286" spans="8:25">
      <c r="H286" s="17"/>
      <c r="I286" s="17"/>
      <c r="J286" s="17"/>
      <c r="W286" s="17"/>
      <c r="X286" s="17"/>
      <c r="Y286" s="17"/>
    </row>
    <row r="287" spans="8:25">
      <c r="H287" s="17"/>
      <c r="I287" s="17"/>
      <c r="J287" s="17"/>
      <c r="W287" s="17"/>
      <c r="X287" s="17"/>
      <c r="Y287" s="17"/>
    </row>
    <row r="288" spans="8:25">
      <c r="H288" s="17"/>
      <c r="I288" s="17"/>
      <c r="J288" s="17"/>
      <c r="W288" s="17"/>
      <c r="X288" s="17"/>
      <c r="Y288" s="17"/>
    </row>
    <row r="289" spans="8:25">
      <c r="H289" s="17"/>
      <c r="I289" s="17"/>
      <c r="J289" s="17"/>
      <c r="W289" s="17"/>
      <c r="X289" s="17"/>
      <c r="Y289" s="17"/>
    </row>
    <row r="290" spans="8:25">
      <c r="H290" s="17"/>
      <c r="I290" s="17"/>
      <c r="J290" s="17"/>
      <c r="W290" s="17"/>
      <c r="X290" s="17"/>
      <c r="Y290" s="17"/>
    </row>
    <row r="291" spans="8:25">
      <c r="H291" s="17"/>
      <c r="I291" s="17"/>
      <c r="J291" s="17"/>
      <c r="W291" s="17"/>
      <c r="X291" s="17"/>
      <c r="Y291" s="17"/>
    </row>
    <row r="292" spans="8:25">
      <c r="H292" s="17"/>
      <c r="I292" s="17"/>
      <c r="J292" s="17"/>
      <c r="W292" s="17"/>
      <c r="X292" s="17"/>
      <c r="Y292" s="17"/>
    </row>
    <row r="293" spans="8:25">
      <c r="H293" s="17"/>
      <c r="I293" s="17"/>
      <c r="J293" s="17"/>
      <c r="W293" s="17"/>
      <c r="X293" s="17"/>
      <c r="Y293" s="17"/>
    </row>
    <row r="294" spans="8:25">
      <c r="H294" s="17"/>
      <c r="I294" s="17"/>
      <c r="J294" s="17"/>
      <c r="W294" s="17"/>
      <c r="X294" s="17"/>
      <c r="Y294" s="17"/>
    </row>
    <row r="295" spans="8:25">
      <c r="H295" s="17"/>
      <c r="I295" s="17"/>
      <c r="J295" s="17"/>
      <c r="W295" s="17"/>
      <c r="X295" s="17"/>
      <c r="Y295" s="17"/>
    </row>
    <row r="296" spans="8:25">
      <c r="H296" s="17"/>
      <c r="I296" s="17"/>
      <c r="J296" s="17"/>
      <c r="W296" s="17"/>
      <c r="X296" s="17"/>
      <c r="Y296" s="17"/>
    </row>
    <row r="297" spans="8:25">
      <c r="H297" s="17"/>
      <c r="I297" s="17"/>
      <c r="J297" s="17"/>
      <c r="W297" s="17"/>
      <c r="X297" s="17"/>
      <c r="Y297" s="17"/>
    </row>
    <row r="298" spans="8:25">
      <c r="H298" s="17"/>
      <c r="I298" s="17"/>
      <c r="J298" s="17"/>
      <c r="W298" s="17"/>
      <c r="X298" s="17"/>
      <c r="Y298" s="17"/>
    </row>
    <row r="299" spans="8:25">
      <c r="H299" s="17"/>
      <c r="I299" s="17"/>
      <c r="J299" s="17"/>
      <c r="W299" s="17"/>
      <c r="X299" s="17"/>
      <c r="Y299" s="17"/>
    </row>
    <row r="300" spans="8:25">
      <c r="H300" s="17"/>
      <c r="I300" s="17"/>
      <c r="J300" s="17"/>
      <c r="W300" s="17"/>
      <c r="X300" s="17"/>
      <c r="Y300" s="17"/>
    </row>
    <row r="301" spans="8:25">
      <c r="H301" s="17"/>
      <c r="I301" s="17"/>
      <c r="J301" s="17"/>
      <c r="W301" s="17"/>
      <c r="X301" s="17"/>
      <c r="Y301" s="17"/>
    </row>
    <row r="302" spans="8:25">
      <c r="H302" s="17"/>
      <c r="I302" s="17"/>
      <c r="J302" s="17"/>
      <c r="W302" s="17"/>
      <c r="X302" s="17"/>
      <c r="Y302" s="17"/>
    </row>
    <row r="303" spans="8:25">
      <c r="H303" s="17"/>
      <c r="I303" s="17"/>
      <c r="J303" s="17"/>
      <c r="W303" s="17"/>
      <c r="X303" s="17"/>
      <c r="Y303" s="17"/>
    </row>
    <row r="304" spans="8:25">
      <c r="H304" s="17"/>
      <c r="I304" s="17"/>
      <c r="J304" s="17"/>
      <c r="W304" s="17"/>
      <c r="X304" s="17"/>
      <c r="Y304" s="17"/>
    </row>
    <row r="305" spans="8:25">
      <c r="H305" s="17"/>
      <c r="I305" s="17"/>
      <c r="J305" s="17"/>
      <c r="W305" s="17"/>
      <c r="X305" s="17"/>
      <c r="Y305" s="17"/>
    </row>
    <row r="306" spans="8:25">
      <c r="H306" s="17"/>
      <c r="I306" s="17"/>
      <c r="J306" s="17"/>
      <c r="W306" s="17"/>
      <c r="X306" s="17"/>
      <c r="Y306" s="17"/>
    </row>
    <row r="307" spans="8:25">
      <c r="H307" s="17"/>
      <c r="I307" s="17"/>
      <c r="J307" s="17"/>
      <c r="W307" s="17"/>
      <c r="X307" s="17"/>
      <c r="Y307" s="17"/>
    </row>
    <row r="308" spans="8:25">
      <c r="H308" s="17"/>
      <c r="I308" s="17"/>
      <c r="J308" s="17"/>
      <c r="W308" s="17"/>
      <c r="X308" s="17"/>
      <c r="Y308" s="17"/>
    </row>
    <row r="309" spans="8:25">
      <c r="H309" s="17"/>
      <c r="I309" s="17"/>
      <c r="J309" s="17"/>
      <c r="W309" s="17"/>
      <c r="X309" s="17"/>
      <c r="Y309" s="17"/>
    </row>
    <row r="310" spans="8:25">
      <c r="H310" s="17"/>
      <c r="I310" s="17"/>
      <c r="J310" s="17"/>
      <c r="W310" s="17"/>
      <c r="X310" s="17"/>
      <c r="Y310" s="17"/>
    </row>
    <row r="311" spans="8:25">
      <c r="H311" s="17"/>
      <c r="I311" s="17"/>
      <c r="J311" s="17"/>
      <c r="W311" s="17"/>
      <c r="X311" s="17"/>
      <c r="Y311" s="17"/>
    </row>
    <row r="312" spans="8:25">
      <c r="H312" s="17"/>
      <c r="I312" s="17"/>
      <c r="J312" s="17"/>
      <c r="W312" s="17"/>
      <c r="X312" s="17"/>
      <c r="Y312" s="17"/>
    </row>
    <row r="313" spans="8:25">
      <c r="H313" s="17"/>
      <c r="I313" s="17"/>
      <c r="J313" s="17"/>
      <c r="W313" s="17"/>
      <c r="X313" s="17"/>
      <c r="Y313" s="17"/>
    </row>
    <row r="314" spans="8:25">
      <c r="H314" s="17"/>
      <c r="I314" s="17"/>
      <c r="J314" s="17"/>
      <c r="W314" s="17"/>
      <c r="X314" s="17"/>
      <c r="Y314" s="17"/>
    </row>
    <row r="315" spans="8:25">
      <c r="H315" s="17"/>
      <c r="I315" s="17"/>
      <c r="J315" s="17"/>
      <c r="W315" s="17"/>
      <c r="X315" s="17"/>
      <c r="Y315" s="17"/>
    </row>
    <row r="316" spans="8:25">
      <c r="H316" s="17"/>
      <c r="I316" s="17"/>
      <c r="J316" s="17"/>
      <c r="W316" s="17"/>
      <c r="X316" s="17"/>
      <c r="Y316" s="17"/>
    </row>
    <row r="317" spans="8:25">
      <c r="H317" s="17"/>
      <c r="I317" s="17"/>
      <c r="J317" s="17"/>
      <c r="W317" s="17"/>
      <c r="X317" s="17"/>
      <c r="Y317" s="17"/>
    </row>
    <row r="318" spans="8:25">
      <c r="H318" s="17"/>
      <c r="I318" s="17"/>
      <c r="J318" s="17"/>
      <c r="W318" s="17"/>
      <c r="X318" s="17"/>
      <c r="Y318" s="17"/>
    </row>
    <row r="319" spans="8:25">
      <c r="H319" s="17"/>
      <c r="I319" s="17"/>
      <c r="J319" s="17"/>
      <c r="W319" s="17"/>
      <c r="X319" s="17"/>
      <c r="Y319" s="17"/>
    </row>
    <row r="320" spans="8:25">
      <c r="H320" s="17"/>
      <c r="I320" s="17"/>
      <c r="J320" s="17"/>
      <c r="W320" s="17"/>
      <c r="X320" s="17"/>
      <c r="Y320" s="17"/>
    </row>
    <row r="321" spans="8:25">
      <c r="H321" s="17"/>
      <c r="I321" s="17"/>
      <c r="J321" s="17"/>
      <c r="W321" s="17"/>
      <c r="X321" s="17"/>
      <c r="Y321" s="17"/>
    </row>
    <row r="322" spans="8:25">
      <c r="H322" s="17"/>
      <c r="I322" s="17"/>
      <c r="J322" s="17"/>
      <c r="W322" s="17"/>
      <c r="X322" s="17"/>
      <c r="Y322" s="17"/>
    </row>
    <row r="323" spans="8:25">
      <c r="H323" s="17"/>
      <c r="I323" s="17"/>
      <c r="J323" s="17"/>
      <c r="W323" s="17"/>
      <c r="X323" s="17"/>
      <c r="Y323" s="17"/>
    </row>
    <row r="324" spans="8:25">
      <c r="H324" s="17"/>
      <c r="I324" s="17"/>
      <c r="J324" s="17"/>
      <c r="W324" s="17"/>
      <c r="X324" s="17"/>
      <c r="Y324" s="17"/>
    </row>
    <row r="325" spans="8:25">
      <c r="H325" s="17"/>
      <c r="I325" s="17"/>
      <c r="J325" s="17"/>
      <c r="W325" s="17"/>
      <c r="X325" s="17"/>
      <c r="Y325" s="17"/>
    </row>
    <row r="326" spans="8:25">
      <c r="H326" s="17"/>
      <c r="I326" s="17"/>
      <c r="J326" s="17"/>
      <c r="W326" s="17"/>
      <c r="X326" s="17"/>
      <c r="Y326" s="17"/>
    </row>
    <row r="327" spans="8:25">
      <c r="H327" s="17"/>
      <c r="I327" s="17"/>
      <c r="J327" s="17"/>
      <c r="W327" s="17"/>
      <c r="X327" s="17"/>
      <c r="Y327" s="17"/>
    </row>
    <row r="328" spans="8:25">
      <c r="H328" s="17"/>
      <c r="I328" s="17"/>
      <c r="J328" s="17"/>
      <c r="W328" s="17"/>
      <c r="X328" s="17"/>
      <c r="Y328" s="17"/>
    </row>
    <row r="329" spans="8:25">
      <c r="H329" s="17"/>
      <c r="I329" s="17"/>
      <c r="J329" s="17"/>
      <c r="W329" s="17"/>
      <c r="X329" s="17"/>
      <c r="Y329" s="17"/>
    </row>
    <row r="330" spans="8:25">
      <c r="H330" s="17"/>
      <c r="I330" s="17"/>
      <c r="J330" s="17"/>
      <c r="W330" s="17"/>
      <c r="X330" s="17"/>
      <c r="Y330" s="17"/>
    </row>
    <row r="331" spans="8:25">
      <c r="H331" s="17"/>
      <c r="I331" s="17"/>
      <c r="J331" s="17"/>
      <c r="W331" s="17"/>
      <c r="X331" s="17"/>
      <c r="Y331" s="17"/>
    </row>
    <row r="332" spans="8:25">
      <c r="H332" s="17"/>
      <c r="I332" s="17"/>
      <c r="J332" s="17"/>
      <c r="W332" s="17"/>
      <c r="X332" s="17"/>
      <c r="Y332" s="17"/>
    </row>
    <row r="333" spans="8:25">
      <c r="H333" s="17"/>
      <c r="I333" s="17"/>
      <c r="J333" s="17"/>
      <c r="W333" s="17"/>
      <c r="X333" s="17"/>
      <c r="Y333" s="17"/>
    </row>
    <row r="334" spans="8:25">
      <c r="H334" s="17"/>
      <c r="I334" s="17"/>
      <c r="J334" s="17"/>
      <c r="W334" s="17"/>
      <c r="X334" s="17"/>
      <c r="Y334" s="17"/>
    </row>
    <row r="335" spans="8:25">
      <c r="H335" s="17"/>
      <c r="I335" s="17"/>
      <c r="J335" s="17"/>
      <c r="W335" s="17"/>
      <c r="X335" s="17"/>
      <c r="Y335" s="17"/>
    </row>
    <row r="336" spans="8:25">
      <c r="H336" s="17"/>
      <c r="I336" s="17"/>
      <c r="J336" s="17"/>
      <c r="W336" s="17"/>
      <c r="X336" s="17"/>
      <c r="Y336" s="17"/>
    </row>
    <row r="337" spans="8:25">
      <c r="H337" s="17"/>
      <c r="I337" s="17"/>
      <c r="J337" s="17"/>
      <c r="W337" s="17"/>
      <c r="X337" s="17"/>
      <c r="Y337" s="17"/>
    </row>
    <row r="338" spans="8:25">
      <c r="H338" s="17"/>
      <c r="I338" s="17"/>
      <c r="J338" s="17"/>
      <c r="W338" s="17"/>
      <c r="X338" s="17"/>
      <c r="Y338" s="17"/>
    </row>
    <row r="339" spans="8:25">
      <c r="H339" s="17"/>
      <c r="I339" s="17"/>
      <c r="J339" s="17"/>
      <c r="W339" s="17"/>
      <c r="X339" s="17"/>
      <c r="Y339" s="17"/>
    </row>
    <row r="340" spans="8:25">
      <c r="H340" s="17"/>
      <c r="I340" s="17"/>
      <c r="J340" s="17"/>
      <c r="W340" s="17"/>
      <c r="X340" s="17"/>
      <c r="Y340" s="17"/>
    </row>
    <row r="341" spans="8:25">
      <c r="H341" s="17"/>
      <c r="I341" s="17"/>
      <c r="J341" s="17"/>
      <c r="W341" s="17"/>
      <c r="X341" s="17"/>
      <c r="Y341" s="17"/>
    </row>
    <row r="342" spans="8:25">
      <c r="H342" s="17"/>
      <c r="I342" s="17"/>
      <c r="J342" s="17"/>
      <c r="W342" s="17"/>
      <c r="X342" s="17"/>
      <c r="Y342" s="17"/>
    </row>
    <row r="343" spans="8:25">
      <c r="H343" s="17"/>
      <c r="I343" s="17"/>
      <c r="J343" s="17"/>
      <c r="W343" s="17"/>
      <c r="X343" s="17"/>
      <c r="Y343" s="17"/>
    </row>
    <row r="344" spans="8:25">
      <c r="H344" s="17"/>
      <c r="I344" s="17"/>
      <c r="J344" s="17"/>
      <c r="W344" s="17"/>
      <c r="X344" s="17"/>
      <c r="Y344" s="17"/>
    </row>
    <row r="345" spans="8:25">
      <c r="H345" s="17"/>
      <c r="I345" s="17"/>
      <c r="J345" s="17"/>
      <c r="W345" s="17"/>
      <c r="X345" s="17"/>
      <c r="Y345" s="17"/>
    </row>
    <row r="346" spans="8:25">
      <c r="H346" s="17"/>
      <c r="I346" s="17"/>
      <c r="J346" s="17"/>
      <c r="W346" s="17"/>
      <c r="X346" s="17"/>
      <c r="Y346" s="17"/>
    </row>
    <row r="347" spans="8:25">
      <c r="H347" s="17"/>
      <c r="I347" s="17"/>
      <c r="J347" s="17"/>
      <c r="W347" s="17"/>
      <c r="X347" s="17"/>
      <c r="Y347" s="17"/>
    </row>
    <row r="348" spans="8:25">
      <c r="H348" s="17"/>
      <c r="I348" s="17"/>
      <c r="J348" s="17"/>
      <c r="W348" s="17"/>
      <c r="X348" s="17"/>
      <c r="Y348" s="17"/>
    </row>
    <row r="349" spans="8:25">
      <c r="H349" s="17"/>
      <c r="I349" s="17"/>
      <c r="J349" s="17"/>
      <c r="W349" s="17"/>
      <c r="X349" s="17"/>
      <c r="Y349" s="17"/>
    </row>
    <row r="350" spans="8:25">
      <c r="H350" s="17"/>
      <c r="I350" s="17"/>
      <c r="J350" s="17"/>
      <c r="W350" s="17"/>
      <c r="X350" s="17"/>
      <c r="Y350" s="17"/>
    </row>
    <row r="351" spans="8:25">
      <c r="H351" s="17"/>
      <c r="I351" s="17"/>
      <c r="J351" s="17"/>
      <c r="W351" s="17"/>
      <c r="X351" s="17"/>
      <c r="Y351" s="17"/>
    </row>
    <row r="352" spans="8:25">
      <c r="H352" s="17"/>
      <c r="I352" s="17"/>
      <c r="J352" s="17"/>
      <c r="W352" s="17"/>
      <c r="X352" s="17"/>
      <c r="Y352" s="17"/>
    </row>
    <row r="353" spans="8:25">
      <c r="H353" s="17"/>
      <c r="I353" s="17"/>
      <c r="J353" s="17"/>
      <c r="W353" s="17"/>
      <c r="X353" s="17"/>
      <c r="Y353" s="17"/>
    </row>
    <row r="354" spans="8:25">
      <c r="H354" s="17"/>
      <c r="I354" s="17"/>
      <c r="J354" s="17"/>
      <c r="W354" s="17"/>
      <c r="X354" s="17"/>
      <c r="Y354" s="17"/>
    </row>
    <row r="355" spans="8:25">
      <c r="H355" s="17"/>
      <c r="I355" s="17"/>
      <c r="J355" s="17"/>
      <c r="W355" s="17"/>
      <c r="X355" s="17"/>
      <c r="Y355" s="17"/>
    </row>
    <row r="356" spans="8:25">
      <c r="H356" s="17"/>
      <c r="I356" s="17"/>
      <c r="J356" s="17"/>
      <c r="W356" s="17"/>
      <c r="X356" s="17"/>
      <c r="Y356" s="17"/>
    </row>
    <row r="357" spans="8:25">
      <c r="H357" s="17"/>
      <c r="I357" s="17"/>
      <c r="J357" s="17"/>
      <c r="W357" s="17"/>
      <c r="X357" s="17"/>
      <c r="Y357" s="17"/>
    </row>
    <row r="358" spans="8:25">
      <c r="H358" s="17"/>
      <c r="I358" s="17"/>
      <c r="J358" s="17"/>
      <c r="W358" s="17"/>
      <c r="X358" s="17"/>
      <c r="Y358" s="17"/>
    </row>
    <row r="359" spans="8:25">
      <c r="H359" s="17"/>
      <c r="I359" s="17"/>
      <c r="J359" s="17"/>
      <c r="W359" s="17"/>
      <c r="X359" s="17"/>
      <c r="Y359" s="17"/>
    </row>
    <row r="360" spans="8:25">
      <c r="H360" s="17"/>
      <c r="I360" s="17"/>
      <c r="J360" s="17"/>
      <c r="W360" s="17"/>
      <c r="X360" s="17"/>
      <c r="Y360" s="17"/>
    </row>
    <row r="361" spans="8:25">
      <c r="H361" s="17"/>
      <c r="I361" s="17"/>
      <c r="J361" s="17"/>
      <c r="W361" s="17"/>
      <c r="X361" s="17"/>
      <c r="Y361" s="17"/>
    </row>
    <row r="362" spans="8:25">
      <c r="H362" s="17"/>
      <c r="I362" s="17"/>
      <c r="J362" s="17"/>
      <c r="W362" s="17"/>
      <c r="X362" s="17"/>
      <c r="Y362" s="17"/>
    </row>
    <row r="363" spans="8:25">
      <c r="H363" s="17"/>
      <c r="I363" s="17"/>
      <c r="J363" s="17"/>
      <c r="W363" s="17"/>
      <c r="X363" s="17"/>
      <c r="Y363" s="17"/>
    </row>
    <row r="364" spans="8:25">
      <c r="H364" s="17"/>
      <c r="I364" s="17"/>
      <c r="J364" s="17"/>
      <c r="W364" s="17"/>
      <c r="X364" s="17"/>
      <c r="Y364" s="17"/>
    </row>
    <row r="365" spans="8:25">
      <c r="H365" s="17"/>
      <c r="I365" s="17"/>
      <c r="J365" s="17"/>
      <c r="W365" s="17"/>
      <c r="X365" s="17"/>
      <c r="Y365" s="17"/>
    </row>
    <row r="366" spans="8:25">
      <c r="H366" s="17"/>
      <c r="I366" s="17"/>
      <c r="J366" s="17"/>
      <c r="W366" s="17"/>
      <c r="X366" s="17"/>
      <c r="Y366" s="17"/>
    </row>
    <row r="367" spans="8:25">
      <c r="H367" s="17"/>
      <c r="I367" s="17"/>
      <c r="J367" s="17"/>
      <c r="W367" s="17"/>
      <c r="X367" s="17"/>
      <c r="Y367" s="17"/>
    </row>
    <row r="368" spans="8:25">
      <c r="H368" s="17"/>
      <c r="I368" s="17"/>
      <c r="J368" s="17"/>
      <c r="W368" s="17"/>
      <c r="X368" s="17"/>
      <c r="Y368" s="17"/>
    </row>
    <row r="369" spans="8:25">
      <c r="H369" s="17"/>
      <c r="I369" s="17"/>
      <c r="J369" s="17"/>
      <c r="W369" s="17"/>
      <c r="X369" s="17"/>
      <c r="Y369" s="17"/>
    </row>
    <row r="370" spans="8:25">
      <c r="H370" s="17"/>
      <c r="I370" s="17"/>
      <c r="J370" s="17"/>
      <c r="W370" s="17"/>
      <c r="X370" s="17"/>
      <c r="Y370" s="17"/>
    </row>
    <row r="371" spans="8:25">
      <c r="H371" s="17"/>
      <c r="I371" s="17"/>
      <c r="J371" s="17"/>
      <c r="W371" s="17"/>
      <c r="X371" s="17"/>
      <c r="Y371" s="17"/>
    </row>
    <row r="372" spans="8:25">
      <c r="H372" s="17"/>
      <c r="I372" s="17"/>
      <c r="J372" s="17"/>
      <c r="W372" s="17"/>
      <c r="X372" s="17"/>
      <c r="Y372" s="17"/>
    </row>
    <row r="373" spans="8:25">
      <c r="H373" s="17"/>
      <c r="I373" s="17"/>
      <c r="J373" s="17"/>
      <c r="W373" s="17"/>
      <c r="X373" s="17"/>
      <c r="Y373" s="17"/>
    </row>
    <row r="374" spans="8:25">
      <c r="H374" s="17"/>
      <c r="I374" s="17"/>
      <c r="J374" s="17"/>
      <c r="W374" s="17"/>
      <c r="X374" s="17"/>
      <c r="Y374" s="17"/>
    </row>
    <row r="375" spans="8:25">
      <c r="H375" s="17"/>
      <c r="I375" s="17"/>
      <c r="J375" s="17"/>
      <c r="W375" s="17"/>
      <c r="X375" s="17"/>
      <c r="Y375" s="17"/>
    </row>
    <row r="376" spans="8:25">
      <c r="H376" s="17"/>
      <c r="I376" s="17"/>
      <c r="J376" s="17"/>
      <c r="W376" s="17"/>
      <c r="X376" s="17"/>
      <c r="Y376" s="17"/>
    </row>
    <row r="377" spans="8:25">
      <c r="H377" s="17"/>
      <c r="I377" s="17"/>
      <c r="J377" s="17"/>
      <c r="W377" s="17"/>
      <c r="X377" s="17"/>
      <c r="Y377" s="17"/>
    </row>
    <row r="378" spans="8:25">
      <c r="H378" s="17"/>
      <c r="I378" s="17"/>
      <c r="J378" s="17"/>
      <c r="W378" s="17"/>
      <c r="X378" s="17"/>
      <c r="Y378" s="17"/>
    </row>
    <row r="379" spans="8:25">
      <c r="H379" s="17"/>
      <c r="I379" s="17"/>
      <c r="J379" s="17"/>
      <c r="W379" s="17"/>
      <c r="X379" s="17"/>
      <c r="Y379" s="17"/>
    </row>
    <row r="380" spans="8:25">
      <c r="H380" s="17"/>
      <c r="I380" s="17"/>
      <c r="J380" s="17"/>
      <c r="W380" s="17"/>
      <c r="X380" s="17"/>
      <c r="Y380" s="17"/>
    </row>
    <row r="381" spans="8:25">
      <c r="H381" s="17"/>
      <c r="I381" s="17"/>
      <c r="J381" s="17"/>
      <c r="W381" s="17"/>
      <c r="X381" s="17"/>
      <c r="Y381" s="17"/>
    </row>
    <row r="382" spans="8:25">
      <c r="H382" s="17"/>
      <c r="I382" s="17"/>
      <c r="J382" s="17"/>
      <c r="W382" s="17"/>
      <c r="X382" s="17"/>
      <c r="Y382" s="17"/>
    </row>
    <row r="383" spans="8:25">
      <c r="H383" s="17"/>
      <c r="I383" s="17"/>
      <c r="J383" s="17"/>
      <c r="W383" s="17"/>
      <c r="X383" s="17"/>
      <c r="Y383" s="17"/>
    </row>
    <row r="384" spans="8:25">
      <c r="H384" s="17"/>
      <c r="I384" s="17"/>
      <c r="J384" s="17"/>
      <c r="W384" s="17"/>
      <c r="X384" s="17"/>
      <c r="Y384" s="17"/>
    </row>
    <row r="385" spans="8:25">
      <c r="H385" s="17"/>
      <c r="I385" s="17"/>
      <c r="J385" s="17"/>
      <c r="W385" s="17"/>
      <c r="X385" s="17"/>
      <c r="Y385" s="17"/>
    </row>
    <row r="386" spans="8:25">
      <c r="H386" s="17"/>
      <c r="I386" s="17"/>
      <c r="J386" s="17"/>
      <c r="W386" s="17"/>
      <c r="X386" s="17"/>
      <c r="Y386" s="17"/>
    </row>
    <row r="387" spans="8:25">
      <c r="H387" s="17"/>
      <c r="I387" s="17"/>
      <c r="J387" s="17"/>
      <c r="W387" s="17"/>
      <c r="X387" s="17"/>
      <c r="Y387" s="17"/>
    </row>
    <row r="388" spans="8:25">
      <c r="H388" s="17"/>
      <c r="I388" s="17"/>
      <c r="J388" s="17"/>
      <c r="W388" s="17"/>
      <c r="X388" s="17"/>
      <c r="Y388" s="17"/>
    </row>
    <row r="389" spans="8:25">
      <c r="H389" s="17"/>
      <c r="I389" s="17"/>
      <c r="J389" s="17"/>
      <c r="W389" s="17"/>
      <c r="X389" s="17"/>
      <c r="Y389" s="17"/>
    </row>
    <row r="390" spans="8:25">
      <c r="H390" s="17"/>
      <c r="I390" s="17"/>
      <c r="J390" s="17"/>
      <c r="W390" s="17"/>
      <c r="X390" s="17"/>
      <c r="Y390" s="17"/>
    </row>
    <row r="391" spans="8:25">
      <c r="H391" s="17"/>
      <c r="I391" s="17"/>
      <c r="J391" s="17"/>
      <c r="W391" s="17"/>
      <c r="X391" s="17"/>
      <c r="Y391" s="17"/>
    </row>
    <row r="392" spans="8:25">
      <c r="H392" s="17"/>
      <c r="I392" s="17"/>
      <c r="J392" s="17"/>
      <c r="W392" s="17"/>
      <c r="X392" s="17"/>
      <c r="Y392" s="17"/>
    </row>
    <row r="393" spans="8:25">
      <c r="H393" s="17"/>
      <c r="I393" s="17"/>
      <c r="J393" s="17"/>
      <c r="W393" s="17"/>
      <c r="X393" s="17"/>
      <c r="Y393" s="17"/>
    </row>
    <row r="394" spans="8:25">
      <c r="H394" s="17"/>
      <c r="I394" s="17"/>
      <c r="J394" s="17"/>
      <c r="W394" s="17"/>
      <c r="X394" s="17"/>
      <c r="Y394" s="17"/>
    </row>
    <row r="395" spans="8:25">
      <c r="H395" s="17"/>
      <c r="I395" s="17"/>
      <c r="J395" s="17"/>
      <c r="W395" s="17"/>
      <c r="X395" s="17"/>
      <c r="Y395" s="17"/>
    </row>
    <row r="396" spans="8:25">
      <c r="H396" s="17"/>
      <c r="I396" s="17"/>
      <c r="J396" s="17"/>
      <c r="W396" s="17"/>
      <c r="X396" s="17"/>
      <c r="Y396" s="17"/>
    </row>
    <row r="397" spans="8:25">
      <c r="H397" s="17"/>
      <c r="I397" s="17"/>
      <c r="J397" s="17"/>
      <c r="W397" s="17"/>
      <c r="X397" s="17"/>
      <c r="Y397" s="17"/>
    </row>
    <row r="398" spans="8:25">
      <c r="H398" s="17"/>
      <c r="I398" s="17"/>
      <c r="J398" s="17"/>
      <c r="W398" s="17"/>
      <c r="X398" s="17"/>
      <c r="Y398" s="17"/>
    </row>
    <row r="399" spans="8:25">
      <c r="H399" s="17"/>
      <c r="I399" s="17"/>
      <c r="J399" s="17"/>
      <c r="W399" s="17"/>
      <c r="X399" s="17"/>
      <c r="Y399" s="17"/>
    </row>
    <row r="400" spans="8:25">
      <c r="H400" s="17"/>
      <c r="I400" s="17"/>
      <c r="J400" s="17"/>
      <c r="W400" s="17"/>
      <c r="X400" s="17"/>
      <c r="Y400" s="17"/>
    </row>
    <row r="401" spans="8:25">
      <c r="H401" s="17"/>
      <c r="I401" s="17"/>
      <c r="J401" s="17"/>
      <c r="W401" s="17"/>
      <c r="X401" s="17"/>
      <c r="Y401" s="17"/>
    </row>
    <row r="402" spans="8:25">
      <c r="H402" s="17"/>
      <c r="I402" s="17"/>
      <c r="J402" s="17"/>
      <c r="W402" s="17"/>
      <c r="X402" s="17"/>
      <c r="Y402" s="17"/>
    </row>
    <row r="403" spans="8:25">
      <c r="H403" s="17"/>
      <c r="I403" s="17"/>
      <c r="J403" s="17"/>
      <c r="W403" s="17"/>
      <c r="X403" s="17"/>
      <c r="Y403" s="17"/>
    </row>
    <row r="404" spans="8:25">
      <c r="H404" s="17"/>
      <c r="I404" s="17"/>
      <c r="J404" s="17"/>
      <c r="W404" s="17"/>
      <c r="X404" s="17"/>
      <c r="Y404" s="17"/>
    </row>
    <row r="405" spans="8:25">
      <c r="H405" s="17"/>
      <c r="I405" s="17"/>
      <c r="J405" s="17"/>
      <c r="W405" s="17"/>
      <c r="X405" s="17"/>
      <c r="Y405" s="17"/>
    </row>
    <row r="406" spans="8:25">
      <c r="H406" s="17"/>
      <c r="I406" s="17"/>
      <c r="J406" s="17"/>
      <c r="W406" s="17"/>
      <c r="X406" s="17"/>
      <c r="Y406" s="17"/>
    </row>
    <row r="407" spans="8:25">
      <c r="H407" s="17"/>
      <c r="I407" s="17"/>
      <c r="J407" s="17"/>
      <c r="W407" s="17"/>
      <c r="X407" s="17"/>
      <c r="Y407" s="17"/>
    </row>
    <row r="408" spans="8:25">
      <c r="H408" s="17"/>
      <c r="I408" s="17"/>
      <c r="J408" s="17"/>
      <c r="W408" s="17"/>
      <c r="X408" s="17"/>
      <c r="Y408" s="17"/>
    </row>
    <row r="409" spans="8:25">
      <c r="H409" s="17"/>
      <c r="I409" s="17"/>
      <c r="J409" s="17"/>
      <c r="W409" s="17"/>
      <c r="X409" s="17"/>
      <c r="Y409" s="17"/>
    </row>
    <row r="410" spans="8:25">
      <c r="H410" s="17"/>
      <c r="I410" s="17"/>
      <c r="J410" s="17"/>
      <c r="W410" s="17"/>
      <c r="X410" s="17"/>
      <c r="Y410" s="17"/>
    </row>
    <row r="411" spans="8:25">
      <c r="H411" s="17"/>
      <c r="I411" s="17"/>
      <c r="J411" s="17"/>
      <c r="W411" s="17"/>
      <c r="X411" s="17"/>
      <c r="Y411" s="17"/>
    </row>
    <row r="412" spans="8:25">
      <c r="H412" s="17"/>
      <c r="I412" s="17"/>
      <c r="J412" s="17"/>
      <c r="W412" s="17"/>
      <c r="X412" s="17"/>
      <c r="Y412" s="17"/>
    </row>
    <row r="413" spans="8:25">
      <c r="H413" s="17"/>
      <c r="I413" s="17"/>
      <c r="J413" s="17"/>
      <c r="W413" s="17"/>
      <c r="X413" s="17"/>
      <c r="Y413" s="17"/>
    </row>
    <row r="414" spans="8:25">
      <c r="H414" s="17"/>
      <c r="I414" s="17"/>
      <c r="J414" s="17"/>
      <c r="W414" s="17"/>
      <c r="X414" s="17"/>
      <c r="Y414" s="17"/>
    </row>
    <row r="415" spans="8:25">
      <c r="H415" s="17"/>
      <c r="I415" s="17"/>
      <c r="J415" s="17"/>
      <c r="W415" s="17"/>
      <c r="X415" s="17"/>
      <c r="Y415" s="17"/>
    </row>
    <row r="416" spans="8:25">
      <c r="H416" s="17"/>
      <c r="I416" s="17"/>
      <c r="J416" s="17"/>
      <c r="W416" s="17"/>
      <c r="X416" s="17"/>
      <c r="Y416" s="17"/>
    </row>
    <row r="417" spans="8:25">
      <c r="H417" s="17"/>
      <c r="I417" s="17"/>
      <c r="J417" s="17"/>
      <c r="W417" s="17"/>
      <c r="X417" s="17"/>
      <c r="Y417" s="17"/>
    </row>
    <row r="418" spans="8:25">
      <c r="H418" s="17"/>
      <c r="I418" s="17"/>
      <c r="J418" s="17"/>
      <c r="W418" s="17"/>
      <c r="X418" s="17"/>
      <c r="Y418" s="17"/>
    </row>
    <row r="419" spans="8:25">
      <c r="H419" s="17"/>
      <c r="I419" s="17"/>
      <c r="J419" s="17"/>
      <c r="W419" s="17"/>
      <c r="X419" s="17"/>
      <c r="Y419" s="17"/>
    </row>
    <row r="420" spans="8:25">
      <c r="H420" s="17"/>
      <c r="I420" s="17"/>
      <c r="J420" s="17"/>
      <c r="W420" s="17"/>
      <c r="X420" s="17"/>
      <c r="Y420" s="17"/>
    </row>
    <row r="421" spans="8:25">
      <c r="H421" s="17"/>
      <c r="I421" s="17"/>
      <c r="J421" s="17"/>
      <c r="W421" s="17"/>
      <c r="X421" s="17"/>
      <c r="Y421" s="17"/>
    </row>
    <row r="422" spans="8:25">
      <c r="H422" s="17"/>
      <c r="I422" s="17"/>
      <c r="J422" s="17"/>
      <c r="W422" s="17"/>
      <c r="X422" s="17"/>
      <c r="Y422" s="17"/>
    </row>
    <row r="423" spans="8:25">
      <c r="H423" s="17"/>
      <c r="I423" s="17"/>
      <c r="J423" s="17"/>
      <c r="W423" s="17"/>
      <c r="X423" s="17"/>
      <c r="Y423" s="17"/>
    </row>
    <row r="424" spans="8:25">
      <c r="H424" s="17"/>
      <c r="I424" s="17"/>
      <c r="J424" s="17"/>
      <c r="W424" s="17"/>
      <c r="X424" s="17"/>
      <c r="Y424" s="17"/>
    </row>
    <row r="425" spans="8:25">
      <c r="H425" s="17"/>
      <c r="I425" s="17"/>
      <c r="J425" s="17"/>
      <c r="W425" s="17"/>
      <c r="X425" s="17"/>
      <c r="Y425" s="17"/>
    </row>
    <row r="426" spans="8:25">
      <c r="H426" s="17"/>
      <c r="I426" s="17"/>
      <c r="J426" s="17"/>
      <c r="W426" s="17"/>
      <c r="X426" s="17"/>
      <c r="Y426" s="17"/>
    </row>
    <row r="427" spans="8:25">
      <c r="H427" s="17"/>
      <c r="I427" s="17"/>
      <c r="J427" s="17"/>
      <c r="W427" s="17"/>
      <c r="X427" s="17"/>
      <c r="Y427" s="17"/>
    </row>
    <row r="428" spans="8:25">
      <c r="H428" s="17"/>
      <c r="I428" s="17"/>
      <c r="J428" s="17"/>
      <c r="W428" s="17"/>
      <c r="X428" s="17"/>
      <c r="Y428" s="17"/>
    </row>
    <row r="429" spans="8:25">
      <c r="H429" s="17"/>
      <c r="I429" s="17"/>
      <c r="J429" s="17"/>
      <c r="W429" s="17"/>
      <c r="X429" s="17"/>
      <c r="Y429" s="17"/>
    </row>
    <row r="430" spans="8:25">
      <c r="H430" s="17"/>
      <c r="I430" s="17"/>
      <c r="J430" s="17"/>
      <c r="W430" s="17"/>
      <c r="X430" s="17"/>
      <c r="Y430" s="17"/>
    </row>
    <row r="431" spans="8:25">
      <c r="H431" s="17"/>
      <c r="I431" s="17"/>
      <c r="J431" s="17"/>
      <c r="W431" s="17"/>
      <c r="X431" s="17"/>
      <c r="Y431" s="17"/>
    </row>
    <row r="432" spans="8:25">
      <c r="H432" s="17"/>
      <c r="I432" s="17"/>
      <c r="J432" s="17"/>
      <c r="W432" s="17"/>
      <c r="X432" s="17"/>
      <c r="Y432" s="17"/>
    </row>
    <row r="433" spans="8:25">
      <c r="H433" s="17"/>
      <c r="I433" s="17"/>
      <c r="J433" s="17"/>
      <c r="W433" s="17"/>
      <c r="X433" s="17"/>
      <c r="Y433" s="17"/>
    </row>
    <row r="434" spans="8:25">
      <c r="H434" s="17"/>
      <c r="I434" s="17"/>
      <c r="J434" s="17"/>
      <c r="W434" s="17"/>
      <c r="X434" s="17"/>
      <c r="Y434" s="17"/>
    </row>
    <row r="435" spans="8:25">
      <c r="H435" s="17"/>
      <c r="I435" s="17"/>
      <c r="J435" s="17"/>
      <c r="W435" s="17"/>
      <c r="X435" s="17"/>
      <c r="Y435" s="17"/>
    </row>
    <row r="436" spans="8:25">
      <c r="H436" s="17"/>
      <c r="I436" s="17"/>
      <c r="J436" s="17"/>
      <c r="W436" s="17"/>
      <c r="X436" s="17"/>
      <c r="Y436" s="17"/>
    </row>
    <row r="437" spans="8:25">
      <c r="H437" s="17"/>
      <c r="I437" s="17"/>
      <c r="J437" s="17"/>
      <c r="W437" s="17"/>
      <c r="X437" s="17"/>
      <c r="Y437" s="17"/>
    </row>
    <row r="438" spans="8:25">
      <c r="H438" s="17"/>
      <c r="I438" s="17"/>
      <c r="J438" s="17"/>
      <c r="W438" s="17"/>
      <c r="X438" s="17"/>
      <c r="Y438" s="17"/>
    </row>
    <row r="439" spans="8:25">
      <c r="H439" s="17"/>
      <c r="I439" s="17"/>
      <c r="J439" s="17"/>
      <c r="W439" s="17"/>
      <c r="X439" s="17"/>
      <c r="Y439" s="17"/>
    </row>
    <row r="440" spans="8:25">
      <c r="H440" s="17"/>
      <c r="I440" s="17"/>
      <c r="J440" s="17"/>
      <c r="W440" s="17"/>
      <c r="X440" s="17"/>
      <c r="Y440" s="17"/>
    </row>
    <row r="441" spans="8:25">
      <c r="H441" s="17"/>
      <c r="I441" s="17"/>
      <c r="J441" s="17"/>
      <c r="W441" s="17"/>
      <c r="X441" s="17"/>
      <c r="Y441" s="17"/>
    </row>
    <row r="442" spans="8:25">
      <c r="H442" s="17"/>
      <c r="I442" s="17"/>
      <c r="J442" s="17"/>
      <c r="W442" s="17"/>
      <c r="X442" s="17"/>
      <c r="Y442" s="17"/>
    </row>
    <row r="443" spans="8:25">
      <c r="H443" s="17"/>
      <c r="I443" s="17"/>
      <c r="J443" s="17"/>
      <c r="W443" s="17"/>
      <c r="X443" s="17"/>
      <c r="Y443" s="17"/>
    </row>
    <row r="444" spans="8:25">
      <c r="H444" s="17"/>
      <c r="I444" s="17"/>
      <c r="J444" s="17"/>
      <c r="W444" s="17"/>
      <c r="X444" s="17"/>
      <c r="Y444" s="17"/>
    </row>
    <row r="445" spans="8:25">
      <c r="H445" s="17"/>
      <c r="I445" s="17"/>
      <c r="J445" s="17"/>
      <c r="W445" s="17"/>
      <c r="X445" s="17"/>
      <c r="Y445" s="17"/>
    </row>
    <row r="446" spans="8:25">
      <c r="H446" s="17"/>
      <c r="I446" s="17"/>
      <c r="J446" s="17"/>
      <c r="W446" s="17"/>
      <c r="X446" s="17"/>
      <c r="Y446" s="17"/>
    </row>
    <row r="447" spans="8:25">
      <c r="H447" s="17"/>
      <c r="I447" s="17"/>
      <c r="J447" s="17"/>
      <c r="W447" s="17"/>
      <c r="X447" s="17"/>
      <c r="Y447" s="17"/>
    </row>
    <row r="448" spans="8:25">
      <c r="H448" s="17"/>
      <c r="I448" s="17"/>
      <c r="J448" s="17"/>
      <c r="W448" s="17"/>
      <c r="X448" s="17"/>
      <c r="Y448" s="17"/>
    </row>
    <row r="449" spans="8:25">
      <c r="H449" s="17"/>
      <c r="I449" s="17"/>
      <c r="J449" s="17"/>
      <c r="W449" s="17"/>
      <c r="X449" s="17"/>
      <c r="Y449" s="17"/>
    </row>
    <row r="450" spans="8:25">
      <c r="H450" s="17"/>
      <c r="I450" s="17"/>
      <c r="J450" s="17"/>
      <c r="W450" s="17"/>
      <c r="X450" s="17"/>
      <c r="Y450" s="17"/>
    </row>
    <row r="451" spans="8:25">
      <c r="H451" s="17"/>
      <c r="I451" s="17"/>
      <c r="J451" s="17"/>
      <c r="W451" s="17"/>
      <c r="X451" s="17"/>
      <c r="Y451" s="17"/>
    </row>
    <row r="452" spans="8:25">
      <c r="H452" s="17"/>
      <c r="I452" s="17"/>
      <c r="J452" s="17"/>
      <c r="W452" s="17"/>
      <c r="X452" s="17"/>
      <c r="Y452" s="17"/>
    </row>
    <row r="453" spans="8:25">
      <c r="H453" s="17"/>
      <c r="I453" s="17"/>
      <c r="J453" s="17"/>
      <c r="W453" s="17"/>
      <c r="X453" s="17"/>
      <c r="Y453" s="17"/>
    </row>
    <row r="454" spans="8:25">
      <c r="H454" s="17"/>
      <c r="I454" s="17"/>
      <c r="J454" s="17"/>
      <c r="W454" s="17"/>
      <c r="X454" s="17"/>
      <c r="Y454" s="17"/>
    </row>
    <row r="455" spans="8:25">
      <c r="H455" s="17"/>
      <c r="I455" s="17"/>
      <c r="J455" s="17"/>
      <c r="W455" s="17"/>
      <c r="X455" s="17"/>
      <c r="Y455" s="17"/>
    </row>
    <row r="456" spans="8:25">
      <c r="H456" s="17"/>
      <c r="I456" s="17"/>
      <c r="J456" s="17"/>
      <c r="W456" s="17"/>
      <c r="X456" s="17"/>
      <c r="Y456" s="17"/>
    </row>
    <row r="457" spans="8:25">
      <c r="H457" s="17"/>
      <c r="I457" s="17"/>
      <c r="J457" s="17"/>
      <c r="W457" s="17"/>
      <c r="X457" s="17"/>
      <c r="Y457" s="17"/>
    </row>
    <row r="458" spans="8:25">
      <c r="H458" s="17"/>
      <c r="I458" s="17"/>
      <c r="J458" s="17"/>
      <c r="W458" s="17"/>
      <c r="X458" s="17"/>
      <c r="Y458" s="17"/>
    </row>
    <row r="459" spans="8:25">
      <c r="H459" s="17"/>
      <c r="I459" s="17"/>
      <c r="J459" s="17"/>
      <c r="W459" s="17"/>
      <c r="X459" s="17"/>
      <c r="Y459" s="17"/>
    </row>
    <row r="460" spans="8:25">
      <c r="H460" s="17"/>
      <c r="I460" s="17"/>
      <c r="J460" s="17"/>
      <c r="W460" s="17"/>
      <c r="X460" s="17"/>
      <c r="Y460" s="17"/>
    </row>
    <row r="461" spans="8:25">
      <c r="H461" s="17"/>
      <c r="I461" s="17"/>
      <c r="J461" s="17"/>
      <c r="W461" s="17"/>
      <c r="X461" s="17"/>
      <c r="Y461" s="17"/>
    </row>
    <row r="462" spans="8:25">
      <c r="H462" s="17"/>
      <c r="I462" s="17"/>
      <c r="J462" s="17"/>
      <c r="W462" s="17"/>
      <c r="X462" s="17"/>
      <c r="Y462" s="17"/>
    </row>
    <row r="463" spans="8:25">
      <c r="H463" s="17"/>
      <c r="I463" s="17"/>
      <c r="J463" s="17"/>
      <c r="W463" s="17"/>
      <c r="X463" s="17"/>
      <c r="Y463" s="17"/>
    </row>
    <row r="464" spans="8:25">
      <c r="H464" s="17"/>
      <c r="I464" s="17"/>
      <c r="J464" s="17"/>
      <c r="W464" s="17"/>
      <c r="X464" s="17"/>
      <c r="Y464" s="17"/>
    </row>
    <row r="465" spans="8:25">
      <c r="H465" s="17"/>
      <c r="I465" s="17"/>
      <c r="J465" s="17"/>
      <c r="W465" s="17"/>
      <c r="X465" s="17"/>
      <c r="Y465" s="17"/>
    </row>
    <row r="466" spans="8:25">
      <c r="H466" s="17"/>
      <c r="I466" s="17"/>
      <c r="J466" s="17"/>
      <c r="W466" s="17"/>
      <c r="X466" s="17"/>
      <c r="Y466" s="17"/>
    </row>
    <row r="467" spans="8:25">
      <c r="H467" s="17"/>
      <c r="I467" s="17"/>
      <c r="J467" s="17"/>
      <c r="W467" s="17"/>
      <c r="X467" s="17"/>
      <c r="Y467" s="17"/>
    </row>
    <row r="468" spans="8:25">
      <c r="H468" s="17"/>
      <c r="I468" s="17"/>
      <c r="J468" s="17"/>
      <c r="W468" s="17"/>
      <c r="X468" s="17"/>
      <c r="Y468" s="17"/>
    </row>
    <row r="469" spans="8:25">
      <c r="H469" s="17"/>
      <c r="I469" s="17"/>
      <c r="J469" s="17"/>
      <c r="W469" s="17"/>
      <c r="X469" s="17"/>
      <c r="Y469" s="17"/>
    </row>
    <row r="470" spans="8:25">
      <c r="H470" s="17"/>
      <c r="I470" s="17"/>
      <c r="J470" s="17"/>
      <c r="W470" s="17"/>
      <c r="X470" s="17"/>
      <c r="Y470" s="17"/>
    </row>
    <row r="471" spans="8:25">
      <c r="H471" s="17"/>
      <c r="I471" s="17"/>
      <c r="J471" s="17"/>
      <c r="W471" s="17"/>
      <c r="X471" s="17"/>
      <c r="Y471" s="17"/>
    </row>
    <row r="472" spans="8:25">
      <c r="H472" s="17"/>
      <c r="I472" s="17"/>
      <c r="J472" s="17"/>
      <c r="W472" s="17"/>
      <c r="X472" s="17"/>
      <c r="Y472" s="17"/>
    </row>
    <row r="473" spans="8:25">
      <c r="H473" s="17"/>
      <c r="I473" s="17"/>
      <c r="J473" s="17"/>
      <c r="W473" s="17"/>
      <c r="X473" s="17"/>
      <c r="Y473" s="17"/>
    </row>
    <row r="474" spans="8:25">
      <c r="H474" s="17"/>
      <c r="I474" s="17"/>
      <c r="J474" s="17"/>
      <c r="W474" s="17"/>
      <c r="X474" s="17"/>
      <c r="Y474" s="17"/>
    </row>
    <row r="475" spans="8:25">
      <c r="H475" s="17"/>
      <c r="I475" s="17"/>
      <c r="J475" s="17"/>
      <c r="W475" s="17"/>
      <c r="X475" s="17"/>
      <c r="Y475" s="17"/>
    </row>
    <row r="476" spans="8:25">
      <c r="H476" s="17"/>
      <c r="I476" s="17"/>
      <c r="J476" s="17"/>
      <c r="W476" s="17"/>
      <c r="X476" s="17"/>
      <c r="Y476" s="17"/>
    </row>
    <row r="477" spans="8:25">
      <c r="H477" s="17"/>
      <c r="I477" s="17"/>
      <c r="J477" s="17"/>
      <c r="W477" s="17"/>
      <c r="X477" s="17"/>
      <c r="Y477" s="17"/>
    </row>
    <row r="478" spans="8:25">
      <c r="H478" s="17"/>
      <c r="I478" s="17"/>
      <c r="J478" s="17"/>
      <c r="W478" s="17"/>
      <c r="X478" s="17"/>
      <c r="Y478" s="17"/>
    </row>
    <row r="479" spans="8:25">
      <c r="H479" s="17"/>
      <c r="I479" s="17"/>
      <c r="J479" s="17"/>
      <c r="W479" s="17"/>
      <c r="X479" s="17"/>
      <c r="Y479" s="17"/>
    </row>
    <row r="480" spans="8:25">
      <c r="H480" s="17"/>
      <c r="I480" s="17"/>
      <c r="J480" s="17"/>
      <c r="W480" s="17"/>
      <c r="X480" s="17"/>
      <c r="Y480" s="17"/>
    </row>
    <row r="481" spans="8:25">
      <c r="H481" s="17"/>
      <c r="I481" s="17"/>
      <c r="J481" s="17"/>
      <c r="W481" s="17"/>
      <c r="X481" s="17"/>
      <c r="Y481" s="17"/>
    </row>
    <row r="482" spans="8:25">
      <c r="H482" s="17"/>
      <c r="I482" s="17"/>
      <c r="J482" s="17"/>
      <c r="W482" s="17"/>
      <c r="X482" s="17"/>
      <c r="Y482" s="17"/>
    </row>
    <row r="483" spans="8:25">
      <c r="H483" s="17"/>
      <c r="I483" s="17"/>
      <c r="J483" s="17"/>
      <c r="W483" s="17"/>
      <c r="X483" s="17"/>
      <c r="Y483" s="17"/>
    </row>
    <row r="484" spans="8:25">
      <c r="H484" s="17"/>
      <c r="I484" s="17"/>
      <c r="J484" s="17"/>
      <c r="W484" s="17"/>
      <c r="X484" s="17"/>
      <c r="Y484" s="17"/>
    </row>
    <row r="485" spans="8:25">
      <c r="H485" s="17"/>
      <c r="I485" s="17"/>
      <c r="J485" s="17"/>
      <c r="W485" s="17"/>
      <c r="X485" s="17"/>
      <c r="Y485" s="17"/>
    </row>
    <row r="486" spans="8:25">
      <c r="H486" s="17"/>
      <c r="I486" s="17"/>
      <c r="J486" s="17"/>
      <c r="W486" s="17"/>
      <c r="X486" s="17"/>
      <c r="Y486" s="17"/>
    </row>
    <row r="487" spans="8:25">
      <c r="H487" s="17"/>
      <c r="I487" s="17"/>
      <c r="J487" s="17"/>
      <c r="W487" s="17"/>
      <c r="X487" s="17"/>
      <c r="Y487" s="17"/>
    </row>
    <row r="488" spans="8:25">
      <c r="H488" s="17"/>
      <c r="I488" s="17"/>
      <c r="J488" s="17"/>
      <c r="W488" s="17"/>
      <c r="X488" s="17"/>
      <c r="Y488" s="17"/>
    </row>
    <row r="489" spans="8:25">
      <c r="H489" s="17"/>
      <c r="I489" s="17"/>
      <c r="J489" s="17"/>
      <c r="W489" s="17"/>
      <c r="X489" s="17"/>
      <c r="Y489" s="17"/>
    </row>
    <row r="490" spans="8:25">
      <c r="H490" s="17"/>
      <c r="I490" s="17"/>
      <c r="J490" s="17"/>
      <c r="W490" s="17"/>
      <c r="X490" s="17"/>
      <c r="Y490" s="17"/>
    </row>
    <row r="491" spans="8:25">
      <c r="H491" s="17"/>
      <c r="I491" s="17"/>
      <c r="J491" s="17"/>
      <c r="W491" s="17"/>
      <c r="X491" s="17"/>
      <c r="Y491" s="17"/>
    </row>
    <row r="492" spans="8:25">
      <c r="H492" s="17"/>
      <c r="I492" s="17"/>
      <c r="J492" s="17"/>
      <c r="W492" s="17"/>
      <c r="X492" s="17"/>
      <c r="Y492" s="17"/>
    </row>
    <row r="493" spans="8:25">
      <c r="H493" s="17"/>
      <c r="I493" s="17"/>
      <c r="J493" s="17"/>
      <c r="W493" s="17"/>
      <c r="X493" s="17"/>
      <c r="Y493" s="17"/>
    </row>
    <row r="494" spans="8:25">
      <c r="H494" s="17"/>
      <c r="I494" s="17"/>
      <c r="J494" s="17"/>
      <c r="W494" s="17"/>
      <c r="X494" s="17"/>
      <c r="Y494" s="17"/>
    </row>
    <row r="495" spans="8:25">
      <c r="H495" s="17"/>
      <c r="I495" s="17"/>
      <c r="J495" s="17"/>
      <c r="W495" s="17"/>
      <c r="X495" s="17"/>
      <c r="Y495" s="17"/>
    </row>
    <row r="496" spans="8:25">
      <c r="H496" s="17"/>
      <c r="I496" s="17"/>
      <c r="J496" s="17"/>
      <c r="W496" s="17"/>
      <c r="X496" s="17"/>
      <c r="Y496" s="17"/>
    </row>
    <row r="497" spans="8:25">
      <c r="H497" s="17"/>
      <c r="I497" s="17"/>
      <c r="J497" s="17"/>
      <c r="W497" s="17"/>
      <c r="X497" s="17"/>
      <c r="Y497" s="17"/>
    </row>
    <row r="498" spans="8:25">
      <c r="H498" s="17"/>
      <c r="I498" s="17"/>
      <c r="J498" s="17"/>
      <c r="W498" s="17"/>
      <c r="X498" s="17"/>
      <c r="Y498" s="17"/>
    </row>
    <row r="499" spans="8:25">
      <c r="H499" s="17"/>
      <c r="I499" s="17"/>
      <c r="J499" s="17"/>
      <c r="W499" s="17"/>
      <c r="X499" s="17"/>
      <c r="Y499" s="17"/>
    </row>
    <row r="500" spans="8:25">
      <c r="H500" s="17"/>
      <c r="I500" s="17"/>
      <c r="J500" s="17"/>
      <c r="W500" s="17"/>
      <c r="X500" s="17"/>
      <c r="Y500" s="17"/>
    </row>
    <row r="501" spans="8:25">
      <c r="H501" s="17"/>
      <c r="I501" s="17"/>
      <c r="J501" s="17"/>
      <c r="W501" s="17"/>
      <c r="X501" s="17"/>
      <c r="Y501" s="17"/>
    </row>
    <row r="502" spans="8:25">
      <c r="H502" s="17"/>
      <c r="I502" s="17"/>
      <c r="J502" s="17"/>
      <c r="W502" s="17"/>
      <c r="X502" s="17"/>
      <c r="Y502" s="17"/>
    </row>
    <row r="503" spans="8:25">
      <c r="H503" s="17"/>
      <c r="I503" s="17"/>
      <c r="J503" s="17"/>
      <c r="W503" s="17"/>
      <c r="X503" s="17"/>
      <c r="Y503" s="17"/>
    </row>
    <row r="504" spans="8:25">
      <c r="H504" s="17"/>
      <c r="I504" s="17"/>
      <c r="J504" s="17"/>
      <c r="W504" s="17"/>
      <c r="X504" s="17"/>
      <c r="Y504" s="17"/>
    </row>
    <row r="505" spans="8:25">
      <c r="H505" s="17"/>
      <c r="I505" s="17"/>
      <c r="J505" s="17"/>
      <c r="W505" s="17"/>
      <c r="X505" s="17"/>
      <c r="Y505" s="17"/>
    </row>
    <row r="506" spans="8:25">
      <c r="H506" s="17"/>
      <c r="I506" s="17"/>
      <c r="J506" s="17"/>
      <c r="W506" s="17"/>
      <c r="X506" s="17"/>
      <c r="Y506" s="17"/>
    </row>
    <row r="507" spans="8:25">
      <c r="H507" s="17"/>
      <c r="I507" s="17"/>
      <c r="J507" s="17"/>
      <c r="W507" s="17"/>
      <c r="X507" s="17"/>
      <c r="Y507" s="17"/>
    </row>
    <row r="508" spans="8:25">
      <c r="H508" s="17"/>
      <c r="I508" s="17"/>
      <c r="J508" s="17"/>
      <c r="W508" s="17"/>
      <c r="X508" s="17"/>
      <c r="Y508" s="17"/>
    </row>
    <row r="509" spans="8:25">
      <c r="H509" s="17"/>
      <c r="I509" s="17"/>
      <c r="J509" s="17"/>
      <c r="W509" s="17"/>
      <c r="X509" s="17"/>
      <c r="Y509" s="17"/>
    </row>
    <row r="510" spans="8:25">
      <c r="H510" s="17"/>
      <c r="I510" s="17"/>
      <c r="J510" s="17"/>
      <c r="W510" s="17"/>
      <c r="X510" s="17"/>
      <c r="Y510" s="17"/>
    </row>
    <row r="511" spans="8:25">
      <c r="H511" s="17"/>
      <c r="I511" s="17"/>
      <c r="J511" s="17"/>
      <c r="W511" s="17"/>
      <c r="X511" s="17"/>
      <c r="Y511" s="17"/>
    </row>
    <row r="512" spans="8:25">
      <c r="H512" s="17"/>
      <c r="I512" s="17"/>
      <c r="J512" s="17"/>
      <c r="W512" s="17"/>
      <c r="X512" s="17"/>
      <c r="Y512" s="17"/>
    </row>
    <row r="513" spans="8:25">
      <c r="H513" s="17"/>
      <c r="I513" s="17"/>
      <c r="J513" s="17"/>
      <c r="W513" s="17"/>
      <c r="X513" s="17"/>
      <c r="Y513" s="17"/>
    </row>
    <row r="514" spans="8:25">
      <c r="H514" s="17"/>
      <c r="I514" s="17"/>
      <c r="J514" s="17"/>
      <c r="W514" s="17"/>
      <c r="X514" s="17"/>
      <c r="Y514" s="17"/>
    </row>
    <row r="515" spans="8:25">
      <c r="H515" s="17"/>
      <c r="I515" s="17"/>
      <c r="J515" s="17"/>
      <c r="W515" s="17"/>
      <c r="X515" s="17"/>
      <c r="Y515" s="17"/>
    </row>
    <row r="516" spans="8:25">
      <c r="H516" s="17"/>
      <c r="I516" s="17"/>
      <c r="J516" s="17"/>
      <c r="W516" s="17"/>
      <c r="X516" s="17"/>
      <c r="Y516" s="17"/>
    </row>
    <row r="517" spans="8:25">
      <c r="H517" s="17"/>
      <c r="I517" s="17"/>
      <c r="J517" s="17"/>
      <c r="W517" s="17"/>
      <c r="X517" s="17"/>
      <c r="Y517" s="17"/>
    </row>
    <row r="518" spans="8:25">
      <c r="H518" s="17"/>
      <c r="I518" s="17"/>
      <c r="J518" s="17"/>
      <c r="W518" s="17"/>
      <c r="X518" s="17"/>
      <c r="Y518" s="17"/>
    </row>
    <row r="519" spans="8:25">
      <c r="H519" s="17"/>
      <c r="I519" s="17"/>
      <c r="J519" s="17"/>
      <c r="W519" s="17"/>
      <c r="X519" s="17"/>
      <c r="Y519" s="17"/>
    </row>
    <row r="520" spans="8:25">
      <c r="H520" s="17"/>
      <c r="I520" s="17"/>
      <c r="J520" s="17"/>
      <c r="W520" s="17"/>
      <c r="X520" s="17"/>
      <c r="Y520" s="17"/>
    </row>
    <row r="521" spans="8:25">
      <c r="H521" s="17"/>
      <c r="I521" s="17"/>
      <c r="J521" s="17"/>
      <c r="W521" s="17"/>
      <c r="X521" s="17"/>
      <c r="Y521" s="17"/>
    </row>
    <row r="522" spans="8:25">
      <c r="H522" s="17"/>
      <c r="I522" s="17"/>
      <c r="J522" s="17"/>
      <c r="W522" s="17"/>
      <c r="X522" s="17"/>
      <c r="Y522" s="17"/>
    </row>
    <row r="523" spans="8:25">
      <c r="H523" s="17"/>
      <c r="I523" s="17"/>
      <c r="J523" s="17"/>
      <c r="W523" s="17"/>
      <c r="X523" s="17"/>
      <c r="Y523" s="17"/>
    </row>
    <row r="524" spans="8:25">
      <c r="H524" s="17"/>
      <c r="I524" s="17"/>
      <c r="J524" s="17"/>
      <c r="W524" s="17"/>
      <c r="X524" s="17"/>
      <c r="Y524" s="17"/>
    </row>
    <row r="525" spans="8:25">
      <c r="H525" s="17"/>
      <c r="I525" s="17"/>
      <c r="J525" s="17"/>
      <c r="W525" s="17"/>
      <c r="X525" s="17"/>
      <c r="Y525" s="17"/>
    </row>
    <row r="526" spans="8:25">
      <c r="H526" s="17"/>
      <c r="I526" s="17"/>
      <c r="J526" s="17"/>
      <c r="W526" s="17"/>
      <c r="X526" s="17"/>
      <c r="Y526" s="17"/>
    </row>
    <row r="527" spans="8:25">
      <c r="H527" s="17"/>
      <c r="I527" s="17"/>
      <c r="J527" s="17"/>
      <c r="W527" s="17"/>
      <c r="X527" s="17"/>
      <c r="Y527" s="17"/>
    </row>
    <row r="528" spans="8:25">
      <c r="H528" s="17"/>
      <c r="I528" s="17"/>
      <c r="J528" s="17"/>
      <c r="W528" s="17"/>
      <c r="X528" s="17"/>
      <c r="Y528" s="17"/>
    </row>
    <row r="529" spans="8:25">
      <c r="H529" s="17"/>
      <c r="I529" s="17"/>
      <c r="J529" s="17"/>
      <c r="W529" s="17"/>
      <c r="X529" s="17"/>
      <c r="Y529" s="17"/>
    </row>
    <row r="530" spans="8:25">
      <c r="H530" s="17"/>
      <c r="I530" s="17"/>
      <c r="J530" s="17"/>
      <c r="W530" s="17"/>
      <c r="X530" s="17"/>
      <c r="Y530" s="17"/>
    </row>
    <row r="531" spans="8:25">
      <c r="H531" s="17"/>
      <c r="I531" s="17"/>
      <c r="J531" s="17"/>
      <c r="W531" s="17"/>
      <c r="X531" s="17"/>
      <c r="Y531" s="17"/>
    </row>
    <row r="532" spans="8:25">
      <c r="H532" s="17"/>
      <c r="I532" s="17"/>
      <c r="J532" s="17"/>
      <c r="W532" s="17"/>
      <c r="X532" s="17"/>
      <c r="Y532" s="17"/>
    </row>
    <row r="533" spans="8:25">
      <c r="H533" s="17"/>
      <c r="I533" s="17"/>
      <c r="J533" s="17"/>
      <c r="W533" s="17"/>
      <c r="X533" s="17"/>
      <c r="Y533" s="17"/>
    </row>
    <row r="534" spans="8:25">
      <c r="H534" s="17"/>
      <c r="I534" s="17"/>
      <c r="J534" s="17"/>
      <c r="W534" s="17"/>
      <c r="X534" s="17"/>
      <c r="Y534" s="17"/>
    </row>
    <row r="535" spans="8:25">
      <c r="H535" s="17"/>
      <c r="I535" s="17"/>
      <c r="J535" s="17"/>
      <c r="W535" s="17"/>
      <c r="X535" s="17"/>
      <c r="Y535" s="17"/>
    </row>
    <row r="536" spans="8:25">
      <c r="H536" s="17"/>
      <c r="I536" s="17"/>
      <c r="J536" s="17"/>
      <c r="W536" s="17"/>
      <c r="X536" s="17"/>
      <c r="Y536" s="17"/>
    </row>
    <row r="537" spans="8:25">
      <c r="H537" s="17"/>
      <c r="I537" s="17"/>
      <c r="J537" s="17"/>
      <c r="W537" s="17"/>
      <c r="X537" s="17"/>
      <c r="Y537" s="17"/>
    </row>
    <row r="538" spans="8:25">
      <c r="H538" s="17"/>
      <c r="I538" s="17"/>
      <c r="J538" s="17"/>
      <c r="W538" s="17"/>
      <c r="X538" s="17"/>
      <c r="Y538" s="17"/>
    </row>
    <row r="539" spans="8:25">
      <c r="H539" s="17"/>
      <c r="I539" s="17"/>
      <c r="J539" s="17"/>
      <c r="W539" s="17"/>
      <c r="X539" s="17"/>
      <c r="Y539" s="17"/>
    </row>
    <row r="540" spans="8:25">
      <c r="H540" s="17"/>
      <c r="I540" s="17"/>
      <c r="J540" s="17"/>
      <c r="W540" s="17"/>
      <c r="X540" s="17"/>
      <c r="Y540" s="17"/>
    </row>
    <row r="541" spans="8:25">
      <c r="H541" s="17"/>
      <c r="I541" s="17"/>
      <c r="J541" s="17"/>
      <c r="W541" s="17"/>
      <c r="X541" s="17"/>
      <c r="Y541" s="17"/>
    </row>
    <row r="542" spans="8:25">
      <c r="H542" s="17"/>
      <c r="I542" s="17"/>
      <c r="J542" s="17"/>
      <c r="W542" s="17"/>
      <c r="X542" s="17"/>
      <c r="Y542" s="17"/>
    </row>
    <row r="543" spans="8:25">
      <c r="H543" s="17"/>
      <c r="I543" s="17"/>
      <c r="J543" s="17"/>
      <c r="W543" s="17"/>
      <c r="X543" s="17"/>
      <c r="Y543" s="17"/>
    </row>
    <row r="544" spans="8:25">
      <c r="H544" s="17"/>
      <c r="I544" s="17"/>
      <c r="J544" s="17"/>
      <c r="W544" s="17"/>
      <c r="X544" s="17"/>
      <c r="Y544" s="17"/>
    </row>
    <row r="545" spans="8:25">
      <c r="H545" s="17"/>
      <c r="I545" s="17"/>
      <c r="J545" s="17"/>
      <c r="W545" s="17"/>
      <c r="X545" s="17"/>
      <c r="Y545" s="17"/>
    </row>
    <row r="546" spans="8:25">
      <c r="H546" s="17"/>
      <c r="I546" s="17"/>
      <c r="J546" s="17"/>
      <c r="W546" s="17"/>
      <c r="X546" s="17"/>
      <c r="Y546" s="17"/>
    </row>
    <row r="547" spans="8:25">
      <c r="H547" s="17"/>
      <c r="I547" s="17"/>
      <c r="J547" s="17"/>
      <c r="W547" s="17"/>
      <c r="X547" s="17"/>
      <c r="Y547" s="17"/>
    </row>
    <row r="548" spans="8:25">
      <c r="H548" s="17"/>
      <c r="I548" s="17"/>
      <c r="J548" s="17"/>
      <c r="W548" s="17"/>
      <c r="X548" s="17"/>
      <c r="Y548" s="17"/>
    </row>
    <row r="549" spans="8:25">
      <c r="H549" s="17"/>
      <c r="I549" s="17"/>
      <c r="J549" s="17"/>
      <c r="W549" s="17"/>
      <c r="X549" s="17"/>
      <c r="Y549" s="17"/>
    </row>
    <row r="550" spans="8:25">
      <c r="H550" s="17"/>
      <c r="I550" s="17"/>
      <c r="J550" s="17"/>
      <c r="W550" s="17"/>
      <c r="X550" s="17"/>
      <c r="Y550" s="17"/>
    </row>
    <row r="551" spans="8:25">
      <c r="H551" s="17"/>
      <c r="I551" s="17"/>
      <c r="J551" s="17"/>
      <c r="W551" s="17"/>
      <c r="X551" s="17"/>
      <c r="Y551" s="17"/>
    </row>
    <row r="552" spans="8:25">
      <c r="H552" s="17"/>
      <c r="I552" s="17"/>
      <c r="J552" s="17"/>
      <c r="W552" s="17"/>
      <c r="X552" s="17"/>
      <c r="Y552" s="17"/>
    </row>
    <row r="553" spans="8:25">
      <c r="H553" s="17"/>
      <c r="I553" s="17"/>
      <c r="J553" s="17"/>
      <c r="W553" s="17"/>
      <c r="X553" s="17"/>
      <c r="Y553" s="17"/>
    </row>
    <row r="554" spans="8:25">
      <c r="H554" s="17"/>
      <c r="I554" s="17"/>
      <c r="J554" s="17"/>
      <c r="W554" s="17"/>
      <c r="X554" s="17"/>
      <c r="Y554" s="17"/>
    </row>
    <row r="555" spans="8:25">
      <c r="H555" s="17"/>
      <c r="I555" s="17"/>
      <c r="J555" s="17"/>
      <c r="W555" s="17"/>
      <c r="X555" s="17"/>
      <c r="Y555" s="17"/>
    </row>
    <row r="556" spans="8:25">
      <c r="H556" s="17"/>
      <c r="I556" s="17"/>
      <c r="J556" s="17"/>
      <c r="W556" s="17"/>
      <c r="X556" s="17"/>
      <c r="Y556" s="17"/>
    </row>
    <row r="557" spans="8:25">
      <c r="H557" s="17"/>
      <c r="I557" s="17"/>
      <c r="J557" s="17"/>
      <c r="W557" s="17"/>
      <c r="X557" s="17"/>
      <c r="Y557" s="17"/>
    </row>
    <row r="558" spans="8:25">
      <c r="H558" s="17"/>
      <c r="I558" s="17"/>
      <c r="J558" s="17"/>
      <c r="W558" s="17"/>
      <c r="X558" s="17"/>
      <c r="Y558" s="17"/>
    </row>
    <row r="559" spans="8:25">
      <c r="H559" s="17"/>
      <c r="I559" s="17"/>
      <c r="J559" s="17"/>
      <c r="W559" s="17"/>
      <c r="X559" s="17"/>
      <c r="Y559" s="17"/>
    </row>
    <row r="560" spans="8:25">
      <c r="H560" s="17"/>
      <c r="I560" s="17"/>
      <c r="J560" s="17"/>
      <c r="W560" s="17"/>
      <c r="X560" s="17"/>
      <c r="Y560" s="17"/>
    </row>
    <row r="561" spans="8:25">
      <c r="H561" s="17"/>
      <c r="I561" s="17"/>
      <c r="J561" s="17"/>
      <c r="W561" s="17"/>
      <c r="X561" s="17"/>
      <c r="Y561" s="17"/>
    </row>
    <row r="562" spans="8:25">
      <c r="H562" s="17"/>
      <c r="I562" s="17"/>
      <c r="J562" s="17"/>
      <c r="W562" s="17"/>
      <c r="X562" s="17"/>
      <c r="Y562" s="17"/>
    </row>
    <row r="563" spans="8:25">
      <c r="H563" s="17"/>
      <c r="I563" s="17"/>
      <c r="J563" s="17"/>
      <c r="W563" s="17"/>
      <c r="X563" s="17"/>
      <c r="Y563" s="17"/>
    </row>
    <row r="564" spans="8:25">
      <c r="H564" s="17"/>
      <c r="I564" s="17"/>
      <c r="J564" s="17"/>
      <c r="W564" s="17"/>
      <c r="X564" s="17"/>
      <c r="Y564" s="17"/>
    </row>
    <row r="565" spans="8:25">
      <c r="H565" s="17"/>
      <c r="I565" s="17"/>
      <c r="J565" s="17"/>
      <c r="W565" s="17"/>
      <c r="X565" s="17"/>
      <c r="Y565" s="17"/>
    </row>
    <row r="566" spans="8:25">
      <c r="H566" s="17"/>
      <c r="I566" s="17"/>
      <c r="J566" s="17"/>
      <c r="W566" s="17"/>
      <c r="X566" s="17"/>
      <c r="Y566" s="17"/>
    </row>
    <row r="567" spans="8:25">
      <c r="H567" s="17"/>
      <c r="I567" s="17"/>
      <c r="J567" s="17"/>
      <c r="W567" s="17"/>
      <c r="X567" s="17"/>
      <c r="Y567" s="17"/>
    </row>
    <row r="568" spans="8:25">
      <c r="H568" s="17"/>
      <c r="I568" s="17"/>
      <c r="J568" s="17"/>
      <c r="W568" s="17"/>
      <c r="X568" s="17"/>
      <c r="Y568" s="17"/>
    </row>
    <row r="569" spans="8:25">
      <c r="H569" s="17"/>
      <c r="I569" s="17"/>
      <c r="J569" s="17"/>
      <c r="W569" s="17"/>
      <c r="X569" s="17"/>
      <c r="Y569" s="17"/>
    </row>
    <row r="570" spans="8:25">
      <c r="H570" s="17"/>
      <c r="I570" s="17"/>
      <c r="J570" s="17"/>
      <c r="W570" s="17"/>
      <c r="X570" s="17"/>
      <c r="Y570" s="17"/>
    </row>
    <row r="571" spans="8:25">
      <c r="H571" s="17"/>
      <c r="I571" s="17"/>
      <c r="J571" s="17"/>
      <c r="W571" s="17"/>
      <c r="X571" s="17"/>
      <c r="Y571" s="17"/>
    </row>
    <row r="572" spans="8:25">
      <c r="H572" s="17"/>
      <c r="I572" s="17"/>
      <c r="J572" s="17"/>
      <c r="W572" s="17"/>
      <c r="X572" s="17"/>
      <c r="Y572" s="17"/>
    </row>
    <row r="573" spans="8:25">
      <c r="H573" s="17"/>
      <c r="I573" s="17"/>
      <c r="J573" s="17"/>
      <c r="W573" s="17"/>
      <c r="X573" s="17"/>
      <c r="Y573" s="17"/>
    </row>
    <row r="574" spans="8:25">
      <c r="H574" s="17"/>
      <c r="I574" s="17"/>
      <c r="J574" s="17"/>
      <c r="W574" s="17"/>
      <c r="X574" s="17"/>
      <c r="Y574" s="17"/>
    </row>
    <row r="575" spans="8:25">
      <c r="H575" s="17"/>
      <c r="I575" s="17"/>
      <c r="J575" s="17"/>
      <c r="W575" s="17"/>
      <c r="X575" s="17"/>
      <c r="Y575" s="17"/>
    </row>
    <row r="576" spans="8:25">
      <c r="H576" s="17"/>
      <c r="I576" s="17"/>
      <c r="J576" s="17"/>
      <c r="W576" s="17"/>
      <c r="X576" s="17"/>
      <c r="Y576" s="17"/>
    </row>
    <row r="577" spans="8:25">
      <c r="H577" s="17"/>
      <c r="I577" s="17"/>
      <c r="J577" s="17"/>
      <c r="W577" s="17"/>
      <c r="X577" s="17"/>
      <c r="Y577" s="17"/>
    </row>
    <row r="578" spans="8:25">
      <c r="H578" s="17"/>
      <c r="I578" s="17"/>
      <c r="J578" s="17"/>
      <c r="W578" s="17"/>
      <c r="X578" s="17"/>
      <c r="Y578" s="17"/>
    </row>
    <row r="579" spans="8:25">
      <c r="H579" s="17"/>
      <c r="I579" s="17"/>
      <c r="J579" s="17"/>
      <c r="W579" s="17"/>
      <c r="X579" s="17"/>
      <c r="Y579" s="17"/>
    </row>
    <row r="580" spans="8:25">
      <c r="H580" s="17"/>
      <c r="I580" s="17"/>
      <c r="J580" s="17"/>
      <c r="W580" s="17"/>
      <c r="X580" s="17"/>
      <c r="Y580" s="17"/>
    </row>
    <row r="581" spans="8:25">
      <c r="H581" s="17"/>
      <c r="I581" s="17"/>
      <c r="J581" s="17"/>
      <c r="W581" s="17"/>
      <c r="X581" s="17"/>
      <c r="Y581" s="17"/>
    </row>
    <row r="582" spans="8:25">
      <c r="H582" s="17"/>
      <c r="I582" s="17"/>
      <c r="J582" s="17"/>
      <c r="W582" s="17"/>
      <c r="X582" s="17"/>
      <c r="Y582" s="17"/>
    </row>
    <row r="583" spans="8:25">
      <c r="H583" s="17"/>
      <c r="I583" s="17"/>
      <c r="J583" s="17"/>
      <c r="W583" s="17"/>
      <c r="X583" s="17"/>
      <c r="Y583" s="17"/>
    </row>
    <row r="584" spans="8:25">
      <c r="H584" s="17"/>
      <c r="I584" s="17"/>
      <c r="J584" s="17"/>
      <c r="W584" s="17"/>
      <c r="X584" s="17"/>
      <c r="Y584" s="17"/>
    </row>
    <row r="585" spans="8:25">
      <c r="H585" s="17"/>
      <c r="I585" s="17"/>
      <c r="J585" s="17"/>
      <c r="W585" s="17"/>
      <c r="X585" s="17"/>
      <c r="Y585" s="17"/>
    </row>
    <row r="586" spans="8:25">
      <c r="H586" s="17"/>
      <c r="I586" s="17"/>
      <c r="J586" s="17"/>
      <c r="W586" s="17"/>
      <c r="X586" s="17"/>
      <c r="Y586" s="17"/>
    </row>
    <row r="587" spans="8:25">
      <c r="H587" s="17"/>
      <c r="I587" s="17"/>
      <c r="J587" s="17"/>
      <c r="W587" s="17"/>
      <c r="X587" s="17"/>
      <c r="Y587" s="17"/>
    </row>
    <row r="588" spans="8:25">
      <c r="H588" s="17"/>
      <c r="I588" s="17"/>
      <c r="J588" s="17"/>
      <c r="W588" s="17"/>
      <c r="X588" s="17"/>
      <c r="Y588" s="17"/>
    </row>
    <row r="589" spans="8:25">
      <c r="H589" s="17"/>
      <c r="I589" s="17"/>
      <c r="J589" s="17"/>
      <c r="W589" s="17"/>
      <c r="X589" s="17"/>
      <c r="Y589" s="17"/>
    </row>
    <row r="590" spans="8:25">
      <c r="H590" s="17"/>
      <c r="I590" s="17"/>
      <c r="J590" s="17"/>
      <c r="W590" s="17"/>
      <c r="X590" s="17"/>
      <c r="Y590" s="17"/>
    </row>
    <row r="591" spans="8:25">
      <c r="H591" s="17"/>
      <c r="I591" s="17"/>
      <c r="J591" s="17"/>
      <c r="W591" s="17"/>
      <c r="X591" s="17"/>
      <c r="Y591" s="17"/>
    </row>
    <row r="592" spans="8:25">
      <c r="H592" s="17"/>
      <c r="I592" s="17"/>
      <c r="J592" s="17"/>
      <c r="W592" s="17"/>
      <c r="X592" s="17"/>
      <c r="Y592" s="17"/>
    </row>
    <row r="593" spans="8:25">
      <c r="H593" s="17"/>
      <c r="I593" s="17"/>
      <c r="J593" s="17"/>
      <c r="W593" s="17"/>
      <c r="X593" s="17"/>
      <c r="Y593" s="17"/>
    </row>
    <row r="594" spans="8:25">
      <c r="H594" s="17"/>
      <c r="I594" s="17"/>
      <c r="J594" s="17"/>
      <c r="W594" s="17"/>
      <c r="X594" s="17"/>
      <c r="Y594" s="17"/>
    </row>
    <row r="595" spans="8:25">
      <c r="H595" s="17"/>
      <c r="I595" s="17"/>
      <c r="J595" s="17"/>
      <c r="W595" s="17"/>
      <c r="X595" s="17"/>
      <c r="Y595" s="17"/>
    </row>
    <row r="596" spans="8:25">
      <c r="H596" s="17"/>
      <c r="I596" s="17"/>
      <c r="J596" s="17"/>
      <c r="W596" s="17"/>
      <c r="X596" s="17"/>
      <c r="Y596" s="17"/>
    </row>
    <row r="597" spans="8:25">
      <c r="H597" s="17"/>
      <c r="I597" s="17"/>
      <c r="J597" s="17"/>
      <c r="W597" s="17"/>
      <c r="X597" s="17"/>
      <c r="Y597" s="17"/>
    </row>
    <row r="598" spans="8:25">
      <c r="H598" s="17"/>
      <c r="I598" s="17"/>
      <c r="J598" s="17"/>
      <c r="W598" s="17"/>
      <c r="X598" s="17"/>
      <c r="Y598" s="17"/>
    </row>
    <row r="599" spans="8:25">
      <c r="H599" s="17"/>
      <c r="I599" s="17"/>
      <c r="J599" s="17"/>
      <c r="W599" s="17"/>
      <c r="X599" s="17"/>
      <c r="Y599" s="17"/>
    </row>
    <row r="600" spans="8:25">
      <c r="H600" s="17"/>
      <c r="I600" s="17"/>
      <c r="J600" s="17"/>
      <c r="W600" s="17"/>
      <c r="X600" s="17"/>
      <c r="Y600" s="17"/>
    </row>
    <row r="601" spans="8:25">
      <c r="H601" s="17"/>
      <c r="I601" s="17"/>
      <c r="J601" s="17"/>
      <c r="W601" s="17"/>
      <c r="X601" s="17"/>
      <c r="Y601" s="17"/>
    </row>
    <row r="602" spans="8:25">
      <c r="H602" s="17"/>
      <c r="I602" s="17"/>
      <c r="J602" s="17"/>
      <c r="W602" s="17"/>
      <c r="X602" s="17"/>
      <c r="Y602" s="17"/>
    </row>
    <row r="603" spans="8:25">
      <c r="H603" s="17"/>
      <c r="I603" s="17"/>
      <c r="J603" s="17"/>
      <c r="W603" s="17"/>
      <c r="X603" s="17"/>
      <c r="Y603" s="17"/>
    </row>
    <row r="604" spans="8:25">
      <c r="H604" s="17"/>
      <c r="I604" s="17"/>
      <c r="J604" s="17"/>
      <c r="W604" s="17"/>
      <c r="X604" s="17"/>
      <c r="Y604" s="17"/>
    </row>
    <row r="605" spans="8:25">
      <c r="H605" s="17"/>
      <c r="I605" s="17"/>
      <c r="J605" s="17"/>
      <c r="W605" s="17"/>
      <c r="X605" s="17"/>
      <c r="Y605" s="17"/>
    </row>
    <row r="606" spans="8:25">
      <c r="H606" s="17"/>
      <c r="I606" s="17"/>
      <c r="J606" s="17"/>
      <c r="W606" s="17"/>
      <c r="X606" s="17"/>
      <c r="Y606" s="17"/>
    </row>
    <row r="607" spans="8:25">
      <c r="H607" s="17"/>
      <c r="I607" s="17"/>
      <c r="J607" s="17"/>
      <c r="W607" s="17"/>
      <c r="X607" s="17"/>
      <c r="Y607" s="17"/>
    </row>
    <row r="608" spans="8:25">
      <c r="H608" s="17"/>
      <c r="I608" s="17"/>
      <c r="J608" s="17"/>
      <c r="W608" s="17"/>
      <c r="X608" s="17"/>
      <c r="Y608" s="17"/>
    </row>
    <row r="609" spans="8:25">
      <c r="H609" s="17"/>
      <c r="I609" s="17"/>
      <c r="J609" s="17"/>
      <c r="W609" s="17"/>
      <c r="X609" s="17"/>
      <c r="Y609" s="17"/>
    </row>
    <row r="610" spans="8:25">
      <c r="H610" s="17"/>
      <c r="I610" s="17"/>
      <c r="J610" s="17"/>
      <c r="W610" s="17"/>
      <c r="X610" s="17"/>
      <c r="Y610" s="17"/>
    </row>
    <row r="611" spans="8:25">
      <c r="H611" s="17"/>
      <c r="I611" s="17"/>
      <c r="J611" s="17"/>
      <c r="W611" s="17"/>
      <c r="X611" s="17"/>
      <c r="Y611" s="17"/>
    </row>
    <row r="612" spans="8:25">
      <c r="H612" s="17"/>
      <c r="I612" s="17"/>
      <c r="J612" s="17"/>
      <c r="W612" s="17"/>
      <c r="X612" s="17"/>
      <c r="Y612" s="17"/>
    </row>
    <row r="613" spans="8:25">
      <c r="H613" s="17"/>
      <c r="I613" s="17"/>
      <c r="J613" s="17"/>
      <c r="W613" s="17"/>
      <c r="X613" s="17"/>
      <c r="Y613" s="17"/>
    </row>
    <row r="614" spans="8:25">
      <c r="H614" s="17"/>
      <c r="I614" s="17"/>
      <c r="J614" s="17"/>
      <c r="W614" s="17"/>
      <c r="X614" s="17"/>
      <c r="Y614" s="17"/>
    </row>
    <row r="615" spans="8:25">
      <c r="H615" s="17"/>
      <c r="I615" s="17"/>
      <c r="J615" s="17"/>
      <c r="W615" s="17"/>
      <c r="X615" s="17"/>
      <c r="Y615" s="17"/>
    </row>
    <row r="616" spans="8:25">
      <c r="H616" s="17"/>
      <c r="I616" s="17"/>
      <c r="J616" s="17"/>
      <c r="W616" s="17"/>
      <c r="X616" s="17"/>
      <c r="Y616" s="17"/>
    </row>
    <row r="617" spans="8:25">
      <c r="H617" s="17"/>
      <c r="I617" s="17"/>
      <c r="J617" s="17"/>
      <c r="W617" s="17"/>
      <c r="X617" s="17"/>
      <c r="Y617" s="17"/>
    </row>
    <row r="618" spans="8:25">
      <c r="H618" s="17"/>
      <c r="I618" s="17"/>
      <c r="J618" s="17"/>
      <c r="W618" s="17"/>
      <c r="X618" s="17"/>
      <c r="Y618" s="17"/>
    </row>
    <row r="619" spans="8:25">
      <c r="H619" s="17"/>
      <c r="I619" s="17"/>
      <c r="J619" s="17"/>
      <c r="W619" s="17"/>
      <c r="X619" s="17"/>
      <c r="Y619" s="17"/>
    </row>
    <row r="620" spans="8:25">
      <c r="H620" s="17"/>
      <c r="I620" s="17"/>
      <c r="J620" s="17"/>
      <c r="W620" s="17"/>
      <c r="X620" s="17"/>
      <c r="Y620" s="17"/>
    </row>
    <row r="621" spans="8:25">
      <c r="H621" s="17"/>
      <c r="I621" s="17"/>
      <c r="J621" s="17"/>
      <c r="W621" s="17"/>
      <c r="X621" s="17"/>
      <c r="Y621" s="17"/>
    </row>
    <row r="622" spans="8:25">
      <c r="H622" s="17"/>
      <c r="I622" s="17"/>
      <c r="J622" s="17"/>
      <c r="W622" s="17"/>
      <c r="X622" s="17"/>
      <c r="Y622" s="17"/>
    </row>
    <row r="623" spans="8:25">
      <c r="H623" s="17"/>
      <c r="I623" s="17"/>
      <c r="J623" s="17"/>
      <c r="W623" s="17"/>
      <c r="X623" s="17"/>
      <c r="Y623" s="17"/>
    </row>
    <row r="624" spans="8:25">
      <c r="H624" s="17"/>
      <c r="I624" s="17"/>
      <c r="J624" s="17"/>
      <c r="W624" s="17"/>
      <c r="X624" s="17"/>
      <c r="Y624" s="17"/>
    </row>
    <row r="625" spans="8:25">
      <c r="H625" s="17"/>
      <c r="I625" s="17"/>
      <c r="J625" s="17"/>
      <c r="W625" s="17"/>
      <c r="X625" s="17"/>
      <c r="Y625" s="17"/>
    </row>
    <row r="626" spans="8:25">
      <c r="H626" s="17"/>
      <c r="I626" s="17"/>
      <c r="J626" s="17"/>
      <c r="W626" s="17"/>
      <c r="X626" s="17"/>
      <c r="Y626" s="17"/>
    </row>
    <row r="627" spans="8:25">
      <c r="H627" s="17"/>
      <c r="I627" s="17"/>
      <c r="J627" s="17"/>
      <c r="W627" s="17"/>
      <c r="X627" s="17"/>
      <c r="Y627" s="17"/>
    </row>
    <row r="628" spans="8:25">
      <c r="H628" s="17"/>
      <c r="I628" s="17"/>
      <c r="J628" s="17"/>
      <c r="W628" s="17"/>
      <c r="X628" s="17"/>
      <c r="Y628" s="17"/>
    </row>
    <row r="629" spans="8:25">
      <c r="H629" s="17"/>
      <c r="I629" s="17"/>
      <c r="J629" s="17"/>
      <c r="W629" s="17"/>
      <c r="X629" s="17"/>
      <c r="Y629" s="17"/>
    </row>
    <row r="630" spans="8:25">
      <c r="H630" s="17"/>
      <c r="I630" s="17"/>
      <c r="J630" s="17"/>
      <c r="W630" s="17"/>
      <c r="X630" s="17"/>
      <c r="Y630" s="17"/>
    </row>
    <row r="631" spans="8:25">
      <c r="H631" s="17"/>
      <c r="I631" s="17"/>
      <c r="J631" s="17"/>
      <c r="W631" s="17"/>
      <c r="X631" s="17"/>
      <c r="Y631" s="17"/>
    </row>
    <row r="632" spans="8:25">
      <c r="H632" s="17"/>
      <c r="I632" s="17"/>
      <c r="J632" s="17"/>
      <c r="W632" s="17"/>
      <c r="X632" s="17"/>
      <c r="Y632" s="17"/>
    </row>
    <row r="633" spans="8:25">
      <c r="H633" s="17"/>
      <c r="I633" s="17"/>
      <c r="J633" s="17"/>
      <c r="W633" s="17"/>
      <c r="X633" s="17"/>
      <c r="Y633" s="17"/>
    </row>
    <row r="634" spans="8:25">
      <c r="H634" s="17"/>
      <c r="I634" s="17"/>
      <c r="J634" s="17"/>
      <c r="W634" s="17"/>
      <c r="X634" s="17"/>
      <c r="Y634" s="17"/>
    </row>
    <row r="635" spans="8:25">
      <c r="H635" s="17"/>
      <c r="I635" s="17"/>
      <c r="J635" s="17"/>
      <c r="W635" s="17"/>
      <c r="X635" s="17"/>
      <c r="Y635" s="17"/>
    </row>
    <row r="636" spans="8:25">
      <c r="H636" s="17"/>
      <c r="I636" s="17"/>
      <c r="J636" s="17"/>
      <c r="W636" s="17"/>
      <c r="X636" s="17"/>
      <c r="Y636" s="17"/>
    </row>
    <row r="637" spans="8:25">
      <c r="H637" s="17"/>
      <c r="I637" s="17"/>
      <c r="J637" s="17"/>
      <c r="W637" s="17"/>
      <c r="X637" s="17"/>
      <c r="Y637" s="17"/>
    </row>
    <row r="638" spans="8:25">
      <c r="H638" s="17"/>
      <c r="I638" s="17"/>
      <c r="J638" s="17"/>
      <c r="W638" s="17"/>
      <c r="X638" s="17"/>
      <c r="Y638" s="17"/>
    </row>
    <row r="639" spans="8:25">
      <c r="H639" s="17"/>
      <c r="I639" s="17"/>
      <c r="J639" s="17"/>
      <c r="W639" s="17"/>
      <c r="X639" s="17"/>
      <c r="Y639" s="17"/>
    </row>
    <row r="640" spans="8:25">
      <c r="H640" s="17"/>
      <c r="I640" s="17"/>
      <c r="J640" s="17"/>
      <c r="W640" s="17"/>
      <c r="X640" s="17"/>
      <c r="Y640" s="17"/>
    </row>
    <row r="641" spans="8:25">
      <c r="H641" s="17"/>
      <c r="I641" s="17"/>
      <c r="J641" s="17"/>
      <c r="W641" s="17"/>
      <c r="X641" s="17"/>
      <c r="Y641" s="17"/>
    </row>
    <row r="642" spans="8:25">
      <c r="H642" s="17"/>
      <c r="I642" s="17"/>
      <c r="J642" s="17"/>
      <c r="W642" s="17"/>
      <c r="X642" s="17"/>
      <c r="Y642" s="17"/>
    </row>
    <row r="643" spans="8:25">
      <c r="H643" s="17"/>
      <c r="I643" s="17"/>
      <c r="J643" s="17"/>
      <c r="W643" s="17"/>
      <c r="X643" s="17"/>
      <c r="Y643" s="17"/>
    </row>
    <row r="644" spans="8:25">
      <c r="H644" s="17"/>
      <c r="I644" s="17"/>
      <c r="J644" s="17"/>
      <c r="W644" s="17"/>
      <c r="X644" s="17"/>
      <c r="Y644" s="17"/>
    </row>
    <row r="645" spans="8:25">
      <c r="H645" s="17"/>
      <c r="I645" s="17"/>
      <c r="J645" s="17"/>
      <c r="W645" s="17"/>
      <c r="X645" s="17"/>
      <c r="Y645" s="17"/>
    </row>
    <row r="646" spans="8:25">
      <c r="H646" s="17"/>
      <c r="I646" s="17"/>
      <c r="J646" s="17"/>
      <c r="W646" s="17"/>
      <c r="X646" s="17"/>
      <c r="Y646" s="17"/>
    </row>
    <row r="647" spans="8:25">
      <c r="H647" s="17"/>
      <c r="I647" s="17"/>
      <c r="J647" s="17"/>
      <c r="W647" s="17"/>
      <c r="X647" s="17"/>
      <c r="Y647" s="17"/>
    </row>
    <row r="648" spans="8:25">
      <c r="H648" s="17"/>
      <c r="I648" s="17"/>
      <c r="J648" s="17"/>
      <c r="W648" s="17"/>
      <c r="X648" s="17"/>
      <c r="Y648" s="17"/>
    </row>
    <row r="649" spans="8:25">
      <c r="H649" s="17"/>
      <c r="I649" s="17"/>
      <c r="J649" s="17"/>
      <c r="W649" s="17"/>
      <c r="X649" s="17"/>
      <c r="Y649" s="17"/>
    </row>
    <row r="650" spans="8:25">
      <c r="H650" s="17"/>
      <c r="I650" s="17"/>
      <c r="J650" s="17"/>
      <c r="W650" s="17"/>
      <c r="X650" s="17"/>
      <c r="Y650" s="17"/>
    </row>
    <row r="651" spans="8:25">
      <c r="H651" s="17"/>
      <c r="I651" s="17"/>
      <c r="J651" s="17"/>
      <c r="W651" s="17"/>
      <c r="X651" s="17"/>
      <c r="Y651" s="17"/>
    </row>
    <row r="652" spans="8:25">
      <c r="H652" s="17"/>
      <c r="I652" s="17"/>
      <c r="J652" s="17"/>
      <c r="W652" s="17"/>
      <c r="X652" s="17"/>
      <c r="Y652" s="17"/>
    </row>
    <row r="653" spans="8:25">
      <c r="H653" s="17"/>
      <c r="I653" s="17"/>
      <c r="J653" s="17"/>
      <c r="W653" s="17"/>
      <c r="X653" s="17"/>
      <c r="Y653" s="17"/>
    </row>
    <row r="654" spans="8:25">
      <c r="H654" s="17"/>
      <c r="I654" s="17"/>
      <c r="J654" s="17"/>
      <c r="W654" s="17"/>
      <c r="X654" s="17"/>
      <c r="Y654" s="17"/>
    </row>
    <row r="655" spans="8:25">
      <c r="H655" s="17"/>
      <c r="I655" s="17"/>
      <c r="J655" s="17"/>
      <c r="W655" s="17"/>
      <c r="X655" s="17"/>
      <c r="Y655" s="17"/>
    </row>
    <row r="656" spans="8:25">
      <c r="H656" s="17"/>
      <c r="I656" s="17"/>
      <c r="J656" s="17"/>
      <c r="W656" s="17"/>
      <c r="X656" s="17"/>
      <c r="Y656" s="17"/>
    </row>
    <row r="657" spans="8:25">
      <c r="H657" s="17"/>
      <c r="I657" s="17"/>
      <c r="J657" s="17"/>
      <c r="W657" s="17"/>
      <c r="X657" s="17"/>
      <c r="Y657" s="17"/>
    </row>
    <row r="658" spans="8:25">
      <c r="H658" s="17"/>
      <c r="I658" s="17"/>
      <c r="J658" s="17"/>
      <c r="W658" s="17"/>
      <c r="X658" s="17"/>
      <c r="Y658" s="17"/>
    </row>
    <row r="659" spans="8:25">
      <c r="H659" s="17"/>
      <c r="I659" s="17"/>
      <c r="J659" s="17"/>
      <c r="W659" s="17"/>
      <c r="X659" s="17"/>
      <c r="Y659" s="17"/>
    </row>
    <row r="660" spans="8:25">
      <c r="H660" s="17"/>
      <c r="I660" s="17"/>
      <c r="J660" s="17"/>
      <c r="W660" s="17"/>
      <c r="X660" s="17"/>
      <c r="Y660" s="17"/>
    </row>
    <row r="661" spans="8:25">
      <c r="H661" s="17"/>
      <c r="I661" s="17"/>
      <c r="J661" s="17"/>
      <c r="W661" s="17"/>
      <c r="X661" s="17"/>
      <c r="Y661" s="17"/>
    </row>
    <row r="662" spans="8:25">
      <c r="H662" s="17"/>
      <c r="I662" s="17"/>
      <c r="J662" s="17"/>
      <c r="W662" s="17"/>
      <c r="X662" s="17"/>
      <c r="Y662" s="17"/>
    </row>
    <row r="663" spans="8:25">
      <c r="H663" s="17"/>
      <c r="I663" s="17"/>
      <c r="J663" s="17"/>
      <c r="W663" s="17"/>
      <c r="X663" s="17"/>
      <c r="Y663" s="17"/>
    </row>
    <row r="664" spans="8:25">
      <c r="H664" s="17"/>
      <c r="I664" s="17"/>
      <c r="J664" s="17"/>
      <c r="W664" s="17"/>
      <c r="X664" s="17"/>
      <c r="Y664" s="17"/>
    </row>
    <row r="665" spans="8:25">
      <c r="H665" s="17"/>
      <c r="I665" s="17"/>
      <c r="J665" s="17"/>
      <c r="W665" s="17"/>
      <c r="X665" s="17"/>
      <c r="Y665" s="17"/>
    </row>
    <row r="666" spans="8:25">
      <c r="H666" s="17"/>
      <c r="I666" s="17"/>
      <c r="J666" s="17"/>
      <c r="W666" s="17"/>
      <c r="X666" s="17"/>
      <c r="Y666" s="17"/>
    </row>
    <row r="667" spans="8:25">
      <c r="H667" s="17"/>
      <c r="I667" s="17"/>
      <c r="J667" s="17"/>
      <c r="W667" s="17"/>
      <c r="X667" s="17"/>
      <c r="Y667" s="17"/>
    </row>
    <row r="668" spans="8:25">
      <c r="H668" s="17"/>
      <c r="I668" s="17"/>
      <c r="J668" s="17"/>
      <c r="W668" s="17"/>
      <c r="X668" s="17"/>
      <c r="Y668" s="17"/>
    </row>
    <row r="669" spans="8:25">
      <c r="H669" s="17"/>
      <c r="I669" s="17"/>
      <c r="J669" s="17"/>
      <c r="W669" s="17"/>
      <c r="X669" s="17"/>
      <c r="Y669" s="17"/>
    </row>
    <row r="670" spans="8:25">
      <c r="H670" s="17"/>
      <c r="I670" s="17"/>
      <c r="J670" s="17"/>
      <c r="W670" s="17"/>
      <c r="X670" s="17"/>
      <c r="Y670" s="17"/>
    </row>
    <row r="671" spans="8:25">
      <c r="H671" s="17"/>
      <c r="I671" s="17"/>
      <c r="J671" s="17"/>
      <c r="W671" s="17"/>
      <c r="X671" s="17"/>
      <c r="Y671" s="17"/>
    </row>
    <row r="672" spans="8:25">
      <c r="H672" s="17"/>
      <c r="I672" s="17"/>
      <c r="J672" s="17"/>
      <c r="W672" s="17"/>
      <c r="X672" s="17"/>
      <c r="Y672" s="17"/>
    </row>
    <row r="673" spans="8:25">
      <c r="H673" s="17"/>
      <c r="I673" s="17"/>
      <c r="J673" s="17"/>
      <c r="W673" s="17"/>
      <c r="X673" s="17"/>
      <c r="Y673" s="17"/>
    </row>
    <row r="674" spans="8:25">
      <c r="H674" s="17"/>
      <c r="I674" s="17"/>
      <c r="J674" s="17"/>
      <c r="W674" s="17"/>
      <c r="X674" s="17"/>
      <c r="Y674" s="17"/>
    </row>
    <row r="675" spans="8:25">
      <c r="H675" s="17"/>
      <c r="I675" s="17"/>
      <c r="J675" s="17"/>
      <c r="W675" s="17"/>
      <c r="X675" s="17"/>
      <c r="Y675" s="17"/>
    </row>
    <row r="676" spans="8:25">
      <c r="H676" s="17"/>
      <c r="I676" s="17"/>
      <c r="J676" s="17"/>
      <c r="W676" s="17"/>
      <c r="X676" s="17"/>
      <c r="Y676" s="17"/>
    </row>
    <row r="677" spans="8:25">
      <c r="H677" s="17"/>
      <c r="I677" s="17"/>
      <c r="J677" s="17"/>
      <c r="W677" s="17"/>
      <c r="X677" s="17"/>
      <c r="Y677" s="17"/>
    </row>
    <row r="678" spans="8:25">
      <c r="H678" s="17"/>
      <c r="I678" s="17"/>
      <c r="J678" s="17"/>
      <c r="W678" s="17"/>
      <c r="X678" s="17"/>
      <c r="Y678" s="17"/>
    </row>
    <row r="679" spans="8:25">
      <c r="H679" s="17"/>
      <c r="I679" s="17"/>
      <c r="J679" s="17"/>
      <c r="W679" s="17"/>
      <c r="X679" s="17"/>
      <c r="Y679" s="17"/>
    </row>
    <row r="680" spans="8:25">
      <c r="H680" s="17"/>
      <c r="I680" s="17"/>
      <c r="J680" s="17"/>
      <c r="W680" s="17"/>
      <c r="X680" s="17"/>
      <c r="Y680" s="17"/>
    </row>
    <row r="681" spans="8:25">
      <c r="H681" s="17"/>
      <c r="I681" s="17"/>
      <c r="J681" s="17"/>
      <c r="W681" s="17"/>
      <c r="X681" s="17"/>
      <c r="Y681" s="17"/>
    </row>
    <row r="682" spans="8:25">
      <c r="H682" s="17"/>
      <c r="I682" s="17"/>
      <c r="J682" s="17"/>
      <c r="W682" s="17"/>
      <c r="X682" s="17"/>
      <c r="Y682" s="17"/>
    </row>
    <row r="683" spans="8:25">
      <c r="H683" s="17"/>
      <c r="I683" s="17"/>
      <c r="J683" s="17"/>
      <c r="W683" s="17"/>
      <c r="X683" s="17"/>
      <c r="Y683" s="17"/>
    </row>
    <row r="684" spans="8:25">
      <c r="H684" s="17"/>
      <c r="I684" s="17"/>
      <c r="J684" s="17"/>
      <c r="W684" s="17"/>
      <c r="X684" s="17"/>
      <c r="Y684" s="17"/>
    </row>
    <row r="685" spans="8:25">
      <c r="H685" s="17"/>
      <c r="I685" s="17"/>
      <c r="J685" s="17"/>
      <c r="W685" s="17"/>
      <c r="X685" s="17"/>
      <c r="Y685" s="17"/>
    </row>
    <row r="686" spans="8:25">
      <c r="H686" s="17"/>
      <c r="I686" s="17"/>
      <c r="J686" s="17"/>
      <c r="W686" s="17"/>
      <c r="X686" s="17"/>
      <c r="Y686" s="17"/>
    </row>
    <row r="687" spans="8:25">
      <c r="H687" s="17"/>
      <c r="I687" s="17"/>
      <c r="J687" s="17"/>
      <c r="W687" s="17"/>
      <c r="X687" s="17"/>
      <c r="Y687" s="17"/>
    </row>
    <row r="688" spans="8:25">
      <c r="H688" s="17"/>
      <c r="I688" s="17"/>
      <c r="J688" s="17"/>
      <c r="W688" s="17"/>
      <c r="X688" s="17"/>
      <c r="Y688" s="17"/>
    </row>
    <row r="689" spans="8:25">
      <c r="H689" s="17"/>
      <c r="I689" s="17"/>
      <c r="J689" s="17"/>
      <c r="W689" s="17"/>
      <c r="X689" s="17"/>
      <c r="Y689" s="17"/>
    </row>
    <row r="690" spans="8:25">
      <c r="H690" s="17"/>
      <c r="I690" s="17"/>
      <c r="J690" s="17"/>
      <c r="W690" s="17"/>
      <c r="X690" s="17"/>
      <c r="Y690" s="17"/>
    </row>
    <row r="691" spans="8:25">
      <c r="H691" s="17"/>
      <c r="I691" s="17"/>
      <c r="J691" s="17"/>
      <c r="W691" s="17"/>
      <c r="X691" s="17"/>
      <c r="Y691" s="17"/>
    </row>
    <row r="692" spans="8:25">
      <c r="H692" s="17"/>
      <c r="I692" s="17"/>
      <c r="J692" s="17"/>
      <c r="W692" s="17"/>
      <c r="X692" s="17"/>
      <c r="Y692" s="17"/>
    </row>
    <row r="693" spans="8:25">
      <c r="H693" s="17"/>
      <c r="I693" s="17"/>
      <c r="J693" s="17"/>
      <c r="W693" s="17"/>
      <c r="X693" s="17"/>
      <c r="Y693" s="17"/>
    </row>
    <row r="694" spans="8:25">
      <c r="H694" s="17"/>
      <c r="I694" s="17"/>
      <c r="J694" s="17"/>
      <c r="W694" s="17"/>
      <c r="X694" s="17"/>
      <c r="Y694" s="17"/>
    </row>
    <row r="695" spans="8:25">
      <c r="H695" s="17"/>
      <c r="I695" s="17"/>
      <c r="J695" s="17"/>
      <c r="W695" s="17"/>
      <c r="X695" s="17"/>
      <c r="Y695" s="17"/>
    </row>
    <row r="696" spans="8:25">
      <c r="H696" s="17"/>
      <c r="I696" s="17"/>
      <c r="J696" s="17"/>
      <c r="W696" s="17"/>
      <c r="X696" s="17"/>
      <c r="Y696" s="17"/>
    </row>
    <row r="697" spans="8:25">
      <c r="H697" s="17"/>
      <c r="I697" s="17"/>
      <c r="J697" s="17"/>
      <c r="W697" s="17"/>
      <c r="X697" s="17"/>
      <c r="Y697" s="17"/>
    </row>
    <row r="698" spans="8:25">
      <c r="H698" s="17"/>
      <c r="I698" s="17"/>
      <c r="J698" s="17"/>
      <c r="W698" s="17"/>
      <c r="X698" s="17"/>
      <c r="Y698" s="17"/>
    </row>
    <row r="699" spans="8:25">
      <c r="H699" s="17"/>
      <c r="I699" s="17"/>
      <c r="J699" s="17"/>
      <c r="W699" s="17"/>
      <c r="X699" s="17"/>
      <c r="Y699" s="17"/>
    </row>
    <row r="700" spans="8:25">
      <c r="H700" s="17"/>
      <c r="I700" s="17"/>
      <c r="J700" s="17"/>
      <c r="W700" s="17"/>
      <c r="X700" s="17"/>
      <c r="Y700" s="17"/>
    </row>
    <row r="701" spans="8:25">
      <c r="H701" s="17"/>
      <c r="I701" s="17"/>
      <c r="J701" s="17"/>
      <c r="W701" s="17"/>
      <c r="X701" s="17"/>
      <c r="Y701" s="17"/>
    </row>
    <row r="702" spans="8:25">
      <c r="H702" s="17"/>
      <c r="I702" s="17"/>
      <c r="J702" s="17"/>
      <c r="W702" s="17"/>
      <c r="X702" s="17"/>
      <c r="Y702" s="17"/>
    </row>
    <row r="703" spans="8:25">
      <c r="H703" s="17"/>
      <c r="I703" s="17"/>
      <c r="J703" s="17"/>
      <c r="W703" s="17"/>
      <c r="X703" s="17"/>
      <c r="Y703" s="17"/>
    </row>
    <row r="704" spans="8:25">
      <c r="H704" s="17"/>
      <c r="I704" s="17"/>
      <c r="J704" s="17"/>
      <c r="W704" s="17"/>
      <c r="X704" s="17"/>
      <c r="Y704" s="17"/>
    </row>
    <row r="705" spans="8:25">
      <c r="H705" s="17"/>
      <c r="I705" s="17"/>
      <c r="J705" s="17"/>
      <c r="W705" s="17"/>
      <c r="X705" s="17"/>
      <c r="Y705" s="17"/>
    </row>
    <row r="706" spans="8:25">
      <c r="H706" s="17"/>
      <c r="I706" s="17"/>
      <c r="J706" s="17"/>
      <c r="W706" s="17"/>
      <c r="X706" s="17"/>
      <c r="Y706" s="17"/>
    </row>
    <row r="707" spans="8:25">
      <c r="H707" s="17"/>
      <c r="I707" s="17"/>
      <c r="J707" s="17"/>
      <c r="W707" s="17"/>
      <c r="X707" s="17"/>
      <c r="Y707" s="17"/>
    </row>
    <row r="708" spans="8:25">
      <c r="H708" s="17"/>
      <c r="I708" s="17"/>
      <c r="J708" s="17"/>
      <c r="W708" s="17"/>
      <c r="X708" s="17"/>
      <c r="Y708" s="17"/>
    </row>
    <row r="709" spans="8:25">
      <c r="H709" s="17"/>
      <c r="I709" s="17"/>
      <c r="J709" s="17"/>
      <c r="W709" s="17"/>
      <c r="X709" s="17"/>
      <c r="Y709" s="17"/>
    </row>
    <row r="710" spans="8:25">
      <c r="H710" s="17"/>
      <c r="I710" s="17"/>
      <c r="J710" s="17"/>
      <c r="W710" s="17"/>
      <c r="X710" s="17"/>
      <c r="Y710" s="17"/>
    </row>
    <row r="711" spans="8:25">
      <c r="H711" s="17"/>
      <c r="I711" s="17"/>
      <c r="J711" s="17"/>
      <c r="W711" s="17"/>
      <c r="X711" s="17"/>
      <c r="Y711" s="17"/>
    </row>
    <row r="712" spans="8:25">
      <c r="H712" s="17"/>
      <c r="I712" s="17"/>
      <c r="J712" s="17"/>
      <c r="W712" s="17"/>
      <c r="X712" s="17"/>
      <c r="Y712" s="17"/>
    </row>
    <row r="713" spans="8:25">
      <c r="H713" s="17"/>
      <c r="I713" s="17"/>
      <c r="J713" s="17"/>
      <c r="W713" s="17"/>
      <c r="X713" s="17"/>
      <c r="Y713" s="17"/>
    </row>
    <row r="714" spans="8:25">
      <c r="H714" s="17"/>
      <c r="I714" s="17"/>
      <c r="J714" s="17"/>
      <c r="W714" s="17"/>
      <c r="X714" s="17"/>
      <c r="Y714" s="17"/>
    </row>
    <row r="715" spans="8:25">
      <c r="H715" s="17"/>
      <c r="I715" s="17"/>
      <c r="J715" s="17"/>
      <c r="W715" s="17"/>
      <c r="X715" s="17"/>
      <c r="Y715" s="17"/>
    </row>
    <row r="716" spans="8:25">
      <c r="H716" s="17"/>
      <c r="I716" s="17"/>
      <c r="J716" s="17"/>
      <c r="W716" s="17"/>
      <c r="X716" s="17"/>
      <c r="Y716" s="17"/>
    </row>
    <row r="717" spans="8:25">
      <c r="H717" s="17"/>
      <c r="I717" s="17"/>
      <c r="J717" s="17"/>
      <c r="W717" s="17"/>
      <c r="X717" s="17"/>
      <c r="Y717" s="17"/>
    </row>
    <row r="718" spans="8:25">
      <c r="H718" s="17"/>
      <c r="I718" s="17"/>
      <c r="J718" s="17"/>
      <c r="W718" s="17"/>
      <c r="X718" s="17"/>
      <c r="Y718" s="17"/>
    </row>
    <row r="719" spans="8:25">
      <c r="H719" s="17"/>
      <c r="I719" s="17"/>
      <c r="J719" s="17"/>
      <c r="W719" s="17"/>
      <c r="X719" s="17"/>
      <c r="Y719" s="17"/>
    </row>
    <row r="720" spans="8:25">
      <c r="H720" s="17"/>
      <c r="I720" s="17"/>
      <c r="J720" s="17"/>
      <c r="W720" s="17"/>
      <c r="X720" s="17"/>
      <c r="Y720" s="17"/>
    </row>
    <row r="721" spans="8:25">
      <c r="H721" s="17"/>
      <c r="I721" s="17"/>
      <c r="J721" s="17"/>
      <c r="W721" s="17"/>
      <c r="X721" s="17"/>
      <c r="Y721" s="17"/>
    </row>
    <row r="722" spans="8:25">
      <c r="H722" s="17"/>
      <c r="I722" s="17"/>
      <c r="J722" s="17"/>
      <c r="W722" s="17"/>
      <c r="X722" s="17"/>
      <c r="Y722" s="17"/>
    </row>
    <row r="723" spans="8:25">
      <c r="H723" s="17"/>
      <c r="I723" s="17"/>
      <c r="J723" s="17"/>
      <c r="W723" s="17"/>
      <c r="X723" s="17"/>
      <c r="Y723" s="17"/>
    </row>
    <row r="724" spans="8:25">
      <c r="H724" s="17"/>
      <c r="I724" s="17"/>
      <c r="J724" s="17"/>
      <c r="W724" s="17"/>
      <c r="X724" s="17"/>
      <c r="Y724" s="17"/>
    </row>
    <row r="725" spans="8:25">
      <c r="H725" s="17"/>
      <c r="I725" s="17"/>
      <c r="J725" s="17"/>
      <c r="W725" s="17"/>
      <c r="X725" s="17"/>
      <c r="Y725" s="17"/>
    </row>
    <row r="726" spans="8:25">
      <c r="H726" s="17"/>
      <c r="I726" s="17"/>
      <c r="J726" s="17"/>
      <c r="W726" s="17"/>
      <c r="X726" s="17"/>
      <c r="Y726" s="17"/>
    </row>
    <row r="727" spans="8:25">
      <c r="H727" s="17"/>
      <c r="I727" s="17"/>
      <c r="J727" s="17"/>
      <c r="W727" s="17"/>
      <c r="X727" s="17"/>
      <c r="Y727" s="17"/>
    </row>
    <row r="728" spans="8:25">
      <c r="H728" s="17"/>
      <c r="I728" s="17"/>
      <c r="J728" s="17"/>
      <c r="W728" s="17"/>
      <c r="X728" s="17"/>
      <c r="Y728" s="17"/>
    </row>
    <row r="729" spans="8:25">
      <c r="H729" s="17"/>
      <c r="I729" s="17"/>
      <c r="J729" s="17"/>
      <c r="W729" s="17"/>
      <c r="X729" s="17"/>
      <c r="Y729" s="17"/>
    </row>
    <row r="730" spans="8:25">
      <c r="H730" s="17"/>
      <c r="I730" s="17"/>
      <c r="J730" s="17"/>
      <c r="W730" s="17"/>
      <c r="X730" s="17"/>
      <c r="Y730" s="17"/>
    </row>
    <row r="731" spans="8:25">
      <c r="H731" s="17"/>
      <c r="I731" s="17"/>
      <c r="J731" s="17"/>
      <c r="W731" s="17"/>
      <c r="X731" s="17"/>
      <c r="Y731" s="17"/>
    </row>
    <row r="732" spans="8:25">
      <c r="H732" s="17"/>
      <c r="I732" s="17"/>
      <c r="J732" s="17"/>
      <c r="W732" s="17"/>
      <c r="X732" s="17"/>
      <c r="Y732" s="17"/>
    </row>
    <row r="733" spans="8:25">
      <c r="H733" s="17"/>
      <c r="I733" s="17"/>
      <c r="J733" s="17"/>
      <c r="W733" s="17"/>
      <c r="X733" s="17"/>
      <c r="Y733" s="17"/>
    </row>
    <row r="734" spans="8:25">
      <c r="H734" s="17"/>
      <c r="I734" s="17"/>
      <c r="J734" s="17"/>
      <c r="W734" s="17"/>
      <c r="X734" s="17"/>
      <c r="Y734" s="17"/>
    </row>
    <row r="735" spans="8:25">
      <c r="H735" s="17"/>
      <c r="I735" s="17"/>
      <c r="J735" s="17"/>
      <c r="W735" s="17"/>
      <c r="X735" s="17"/>
      <c r="Y735" s="17"/>
    </row>
    <row r="736" spans="8:25">
      <c r="H736" s="17"/>
      <c r="I736" s="17"/>
      <c r="J736" s="17"/>
      <c r="W736" s="17"/>
      <c r="X736" s="17"/>
      <c r="Y736" s="17"/>
    </row>
    <row r="737" spans="8:25">
      <c r="H737" s="17"/>
      <c r="I737" s="17"/>
      <c r="J737" s="17"/>
      <c r="W737" s="17"/>
      <c r="X737" s="17"/>
      <c r="Y737" s="17"/>
    </row>
    <row r="738" spans="8:25">
      <c r="H738" s="17"/>
      <c r="I738" s="17"/>
      <c r="J738" s="17"/>
      <c r="W738" s="17"/>
      <c r="X738" s="17"/>
      <c r="Y738" s="17"/>
    </row>
    <row r="739" spans="8:25">
      <c r="H739" s="17"/>
      <c r="I739" s="17"/>
      <c r="J739" s="17"/>
      <c r="W739" s="17"/>
      <c r="X739" s="17"/>
      <c r="Y739" s="17"/>
    </row>
    <row r="740" spans="8:25">
      <c r="H740" s="17"/>
      <c r="I740" s="17"/>
      <c r="J740" s="17"/>
      <c r="W740" s="17"/>
      <c r="X740" s="17"/>
      <c r="Y740" s="17"/>
    </row>
    <row r="741" spans="8:25">
      <c r="H741" s="17"/>
      <c r="I741" s="17"/>
      <c r="J741" s="17"/>
      <c r="W741" s="17"/>
      <c r="X741" s="17"/>
      <c r="Y741" s="17"/>
    </row>
    <row r="742" spans="8:25">
      <c r="H742" s="17"/>
      <c r="I742" s="17"/>
      <c r="J742" s="17"/>
      <c r="W742" s="17"/>
      <c r="X742" s="17"/>
      <c r="Y742" s="17"/>
    </row>
    <row r="743" spans="8:25">
      <c r="H743" s="17"/>
      <c r="I743" s="17"/>
      <c r="J743" s="17"/>
      <c r="W743" s="17"/>
      <c r="X743" s="17"/>
      <c r="Y743" s="17"/>
    </row>
    <row r="744" spans="8:25">
      <c r="H744" s="17"/>
      <c r="I744" s="17"/>
      <c r="J744" s="17"/>
      <c r="W744" s="17"/>
      <c r="X744" s="17"/>
      <c r="Y744" s="17"/>
    </row>
    <row r="745" spans="8:25">
      <c r="H745" s="17"/>
      <c r="I745" s="17"/>
      <c r="J745" s="17"/>
      <c r="W745" s="17"/>
      <c r="X745" s="17"/>
      <c r="Y745" s="17"/>
    </row>
    <row r="746" spans="8:25">
      <c r="H746" s="17"/>
      <c r="I746" s="17"/>
      <c r="J746" s="17"/>
      <c r="W746" s="17"/>
      <c r="X746" s="17"/>
      <c r="Y746" s="17"/>
    </row>
    <row r="747" spans="8:25">
      <c r="H747" s="17"/>
      <c r="I747" s="17"/>
      <c r="J747" s="17"/>
      <c r="W747" s="17"/>
      <c r="X747" s="17"/>
      <c r="Y747" s="17"/>
    </row>
    <row r="748" spans="8:25">
      <c r="H748" s="17"/>
      <c r="I748" s="17"/>
      <c r="J748" s="17"/>
      <c r="W748" s="17"/>
      <c r="X748" s="17"/>
      <c r="Y748" s="17"/>
    </row>
    <row r="749" spans="8:25">
      <c r="H749" s="17"/>
      <c r="I749" s="17"/>
      <c r="J749" s="17"/>
      <c r="W749" s="17"/>
      <c r="X749" s="17"/>
      <c r="Y749" s="17"/>
    </row>
    <row r="750" spans="8:25">
      <c r="H750" s="17"/>
      <c r="I750" s="17"/>
      <c r="J750" s="17"/>
      <c r="W750" s="17"/>
      <c r="X750" s="17"/>
      <c r="Y750" s="17"/>
    </row>
    <row r="751" spans="8:25">
      <c r="H751" s="17"/>
      <c r="I751" s="17"/>
      <c r="J751" s="17"/>
      <c r="W751" s="17"/>
      <c r="X751" s="17"/>
      <c r="Y751" s="17"/>
    </row>
    <row r="752" spans="8:25">
      <c r="H752" s="17"/>
      <c r="I752" s="17"/>
      <c r="J752" s="17"/>
      <c r="W752" s="17"/>
      <c r="X752" s="17"/>
      <c r="Y752" s="17"/>
    </row>
    <row r="753" spans="8:25">
      <c r="H753" s="17"/>
      <c r="I753" s="17"/>
      <c r="J753" s="17"/>
      <c r="W753" s="17"/>
      <c r="X753" s="17"/>
      <c r="Y753" s="17"/>
    </row>
    <row r="754" spans="8:25">
      <c r="H754" s="17"/>
      <c r="I754" s="17"/>
      <c r="J754" s="17"/>
      <c r="W754" s="17"/>
      <c r="X754" s="17"/>
      <c r="Y754" s="17"/>
    </row>
    <row r="755" spans="8:25">
      <c r="H755" s="17"/>
      <c r="I755" s="17"/>
      <c r="J755" s="17"/>
      <c r="W755" s="17"/>
      <c r="X755" s="17"/>
      <c r="Y755" s="17"/>
    </row>
    <row r="756" spans="8:25">
      <c r="H756" s="17"/>
      <c r="I756" s="17"/>
      <c r="J756" s="17"/>
      <c r="W756" s="17"/>
      <c r="X756" s="17"/>
      <c r="Y756" s="17"/>
    </row>
    <row r="757" spans="8:25">
      <c r="H757" s="17"/>
      <c r="I757" s="17"/>
      <c r="J757" s="17"/>
      <c r="W757" s="17"/>
      <c r="X757" s="17"/>
      <c r="Y757" s="17"/>
    </row>
    <row r="758" spans="8:25">
      <c r="H758" s="17"/>
      <c r="I758" s="17"/>
      <c r="J758" s="17"/>
      <c r="W758" s="17"/>
      <c r="X758" s="17"/>
      <c r="Y758" s="17"/>
    </row>
    <row r="759" spans="8:25">
      <c r="H759" s="17"/>
      <c r="I759" s="17"/>
      <c r="J759" s="17"/>
      <c r="W759" s="17"/>
      <c r="X759" s="17"/>
      <c r="Y759" s="17"/>
    </row>
    <row r="760" spans="8:25">
      <c r="H760" s="17"/>
      <c r="I760" s="17"/>
      <c r="J760" s="17"/>
      <c r="W760" s="17"/>
      <c r="X760" s="17"/>
      <c r="Y760" s="17"/>
    </row>
    <row r="761" spans="8:25">
      <c r="H761" s="17"/>
      <c r="I761" s="17"/>
      <c r="J761" s="17"/>
      <c r="W761" s="17"/>
      <c r="X761" s="17"/>
      <c r="Y761" s="17"/>
    </row>
    <row r="762" spans="8:25">
      <c r="H762" s="17"/>
      <c r="I762" s="17"/>
      <c r="J762" s="17"/>
      <c r="W762" s="17"/>
      <c r="X762" s="17"/>
      <c r="Y762" s="17"/>
    </row>
    <row r="763" spans="8:25">
      <c r="H763" s="17"/>
      <c r="I763" s="17"/>
      <c r="J763" s="17"/>
      <c r="W763" s="17"/>
      <c r="X763" s="17"/>
      <c r="Y763" s="17"/>
    </row>
    <row r="764" spans="8:25">
      <c r="H764" s="17"/>
      <c r="I764" s="17"/>
      <c r="J764" s="17"/>
      <c r="W764" s="17"/>
      <c r="X764" s="17"/>
      <c r="Y764" s="17"/>
    </row>
    <row r="765" spans="8:25">
      <c r="H765" s="17"/>
      <c r="I765" s="17"/>
      <c r="J765" s="17"/>
      <c r="W765" s="17"/>
      <c r="X765" s="17"/>
      <c r="Y765" s="17"/>
    </row>
    <row r="766" spans="8:25">
      <c r="H766" s="17"/>
      <c r="I766" s="17"/>
      <c r="J766" s="17"/>
      <c r="W766" s="17"/>
      <c r="X766" s="17"/>
      <c r="Y766" s="17"/>
    </row>
    <row r="767" spans="8:25">
      <c r="H767" s="17"/>
      <c r="I767" s="17"/>
      <c r="J767" s="17"/>
      <c r="W767" s="17"/>
      <c r="X767" s="17"/>
      <c r="Y767" s="17"/>
    </row>
    <row r="768" spans="8:25">
      <c r="H768" s="17"/>
      <c r="I768" s="17"/>
      <c r="J768" s="17"/>
      <c r="W768" s="17"/>
      <c r="X768" s="17"/>
      <c r="Y768" s="17"/>
    </row>
    <row r="769" spans="8:25">
      <c r="H769" s="17"/>
      <c r="I769" s="17"/>
      <c r="J769" s="17"/>
      <c r="W769" s="17"/>
      <c r="X769" s="17"/>
      <c r="Y769" s="17"/>
    </row>
    <row r="770" spans="8:25">
      <c r="H770" s="17"/>
      <c r="I770" s="17"/>
      <c r="J770" s="17"/>
      <c r="W770" s="17"/>
      <c r="X770" s="17"/>
      <c r="Y770" s="17"/>
    </row>
    <row r="771" spans="8:25">
      <c r="H771" s="17"/>
      <c r="I771" s="17"/>
      <c r="J771" s="17"/>
      <c r="W771" s="17"/>
      <c r="X771" s="17"/>
      <c r="Y771" s="17"/>
    </row>
    <row r="772" spans="8:25">
      <c r="H772" s="17"/>
      <c r="I772" s="17"/>
      <c r="J772" s="17"/>
      <c r="W772" s="17"/>
      <c r="X772" s="17"/>
      <c r="Y772" s="17"/>
    </row>
    <row r="773" spans="8:25">
      <c r="H773" s="17"/>
      <c r="I773" s="17"/>
      <c r="J773" s="17"/>
      <c r="W773" s="17"/>
      <c r="X773" s="17"/>
      <c r="Y773" s="17"/>
    </row>
    <row r="774" spans="8:25">
      <c r="H774" s="17"/>
      <c r="I774" s="17"/>
      <c r="J774" s="17"/>
      <c r="W774" s="17"/>
      <c r="X774" s="17"/>
      <c r="Y774" s="17"/>
    </row>
    <row r="775" spans="8:25">
      <c r="H775" s="17"/>
      <c r="I775" s="17"/>
      <c r="J775" s="17"/>
      <c r="W775" s="17"/>
      <c r="X775" s="17"/>
      <c r="Y775" s="17"/>
    </row>
    <row r="776" spans="8:25">
      <c r="H776" s="17"/>
      <c r="I776" s="17"/>
      <c r="J776" s="17"/>
      <c r="W776" s="17"/>
      <c r="X776" s="17"/>
      <c r="Y776" s="17"/>
    </row>
    <row r="777" spans="8:25">
      <c r="H777" s="17"/>
      <c r="I777" s="17"/>
      <c r="J777" s="17"/>
      <c r="W777" s="17"/>
      <c r="X777" s="17"/>
      <c r="Y777" s="17"/>
    </row>
    <row r="778" spans="8:25">
      <c r="H778" s="17"/>
      <c r="I778" s="17"/>
      <c r="J778" s="17"/>
      <c r="W778" s="17"/>
      <c r="X778" s="17"/>
      <c r="Y778" s="17"/>
    </row>
    <row r="779" spans="8:25">
      <c r="H779" s="17"/>
      <c r="I779" s="17"/>
      <c r="J779" s="17"/>
      <c r="W779" s="17"/>
      <c r="X779" s="17"/>
      <c r="Y779" s="17"/>
    </row>
    <row r="780" spans="8:25">
      <c r="H780" s="17"/>
      <c r="I780" s="17"/>
      <c r="J780" s="17"/>
      <c r="W780" s="17"/>
      <c r="X780" s="17"/>
      <c r="Y780" s="17"/>
    </row>
    <row r="781" spans="8:25">
      <c r="H781" s="17"/>
      <c r="I781" s="17"/>
      <c r="J781" s="17"/>
      <c r="W781" s="17"/>
      <c r="X781" s="17"/>
      <c r="Y781" s="17"/>
    </row>
    <row r="782" spans="8:25">
      <c r="H782" s="17"/>
      <c r="I782" s="17"/>
      <c r="J782" s="17"/>
      <c r="W782" s="17"/>
      <c r="X782" s="17"/>
      <c r="Y782" s="17"/>
    </row>
    <row r="783" spans="8:25">
      <c r="H783" s="17"/>
      <c r="I783" s="17"/>
      <c r="J783" s="17"/>
      <c r="W783" s="17"/>
      <c r="X783" s="17"/>
      <c r="Y783" s="17"/>
    </row>
    <row r="784" spans="8:25">
      <c r="H784" s="17"/>
      <c r="I784" s="17"/>
      <c r="J784" s="17"/>
      <c r="W784" s="17"/>
      <c r="X784" s="17"/>
      <c r="Y784" s="17"/>
    </row>
    <row r="785" spans="8:25">
      <c r="H785" s="17"/>
      <c r="I785" s="17"/>
      <c r="J785" s="17"/>
      <c r="W785" s="17"/>
      <c r="X785" s="17"/>
      <c r="Y785" s="17"/>
    </row>
    <row r="786" spans="8:25">
      <c r="H786" s="17"/>
      <c r="I786" s="17"/>
      <c r="J786" s="17"/>
      <c r="W786" s="17"/>
      <c r="X786" s="17"/>
      <c r="Y786" s="17"/>
    </row>
    <row r="787" spans="8:25">
      <c r="H787" s="17"/>
      <c r="I787" s="17"/>
      <c r="J787" s="17"/>
      <c r="W787" s="17"/>
      <c r="X787" s="17"/>
      <c r="Y787" s="17"/>
    </row>
    <row r="788" spans="8:25">
      <c r="H788" s="17"/>
      <c r="I788" s="17"/>
      <c r="J788" s="17"/>
      <c r="W788" s="17"/>
      <c r="X788" s="17"/>
      <c r="Y788" s="17"/>
    </row>
    <row r="789" spans="8:25">
      <c r="H789" s="17"/>
      <c r="I789" s="17"/>
      <c r="J789" s="17"/>
      <c r="W789" s="17"/>
      <c r="X789" s="17"/>
      <c r="Y789" s="17"/>
    </row>
    <row r="790" spans="8:25">
      <c r="H790" s="17"/>
      <c r="I790" s="17"/>
      <c r="J790" s="17"/>
      <c r="W790" s="17"/>
      <c r="X790" s="17"/>
      <c r="Y790" s="17"/>
    </row>
    <row r="791" spans="8:25">
      <c r="H791" s="17"/>
      <c r="I791" s="17"/>
      <c r="J791" s="17"/>
      <c r="W791" s="17"/>
      <c r="X791" s="17"/>
      <c r="Y791" s="17"/>
    </row>
    <row r="792" spans="8:25">
      <c r="H792" s="17"/>
      <c r="I792" s="17"/>
      <c r="J792" s="17"/>
      <c r="W792" s="17"/>
      <c r="X792" s="17"/>
      <c r="Y792" s="17"/>
    </row>
    <row r="793" spans="8:25">
      <c r="H793" s="17"/>
      <c r="I793" s="17"/>
      <c r="J793" s="17"/>
      <c r="W793" s="17"/>
      <c r="X793" s="17"/>
      <c r="Y793" s="17"/>
    </row>
    <row r="794" spans="8:25">
      <c r="H794" s="17"/>
      <c r="I794" s="17"/>
      <c r="J794" s="17"/>
      <c r="W794" s="17"/>
      <c r="X794" s="17"/>
      <c r="Y794" s="17"/>
    </row>
    <row r="795" spans="8:25">
      <c r="H795" s="17"/>
      <c r="I795" s="17"/>
      <c r="J795" s="17"/>
      <c r="W795" s="17"/>
      <c r="X795" s="17"/>
      <c r="Y795" s="17"/>
    </row>
    <row r="796" spans="8:25">
      <c r="H796" s="17"/>
      <c r="I796" s="17"/>
      <c r="J796" s="17"/>
      <c r="W796" s="17"/>
      <c r="X796" s="17"/>
      <c r="Y796" s="17"/>
    </row>
    <row r="797" spans="8:25">
      <c r="H797" s="17"/>
      <c r="I797" s="17"/>
      <c r="J797" s="17"/>
      <c r="W797" s="17"/>
      <c r="X797" s="17"/>
      <c r="Y797" s="17"/>
    </row>
    <row r="798" spans="8:25">
      <c r="H798" s="17"/>
      <c r="I798" s="17"/>
      <c r="J798" s="17"/>
      <c r="W798" s="17"/>
      <c r="X798" s="17"/>
      <c r="Y798" s="17"/>
    </row>
    <row r="799" spans="8:25">
      <c r="H799" s="17"/>
      <c r="I799" s="17"/>
      <c r="J799" s="17"/>
      <c r="W799" s="17"/>
      <c r="X799" s="17"/>
      <c r="Y799" s="17"/>
    </row>
    <row r="800" spans="8:25">
      <c r="H800" s="17"/>
      <c r="I800" s="17"/>
      <c r="J800" s="17"/>
      <c r="W800" s="17"/>
      <c r="X800" s="17"/>
      <c r="Y800" s="17"/>
    </row>
    <row r="801" spans="8:25">
      <c r="H801" s="17"/>
      <c r="I801" s="17"/>
      <c r="J801" s="17"/>
      <c r="W801" s="17"/>
      <c r="X801" s="17"/>
      <c r="Y801" s="17"/>
    </row>
    <row r="802" spans="8:25">
      <c r="H802" s="17"/>
      <c r="I802" s="17"/>
      <c r="J802" s="17"/>
      <c r="W802" s="17"/>
      <c r="X802" s="17"/>
      <c r="Y802" s="17"/>
    </row>
    <row r="803" spans="8:25">
      <c r="H803" s="17"/>
      <c r="I803" s="17"/>
      <c r="J803" s="17"/>
      <c r="W803" s="17"/>
      <c r="X803" s="17"/>
      <c r="Y803" s="17"/>
    </row>
    <row r="804" spans="8:25">
      <c r="H804" s="17"/>
      <c r="I804" s="17"/>
      <c r="J804" s="17"/>
      <c r="W804" s="17"/>
      <c r="X804" s="17"/>
      <c r="Y804" s="17"/>
    </row>
    <row r="805" spans="8:25">
      <c r="H805" s="17"/>
      <c r="I805" s="17"/>
      <c r="J805" s="17"/>
      <c r="W805" s="17"/>
      <c r="X805" s="17"/>
      <c r="Y805" s="17"/>
    </row>
    <row r="806" spans="8:25">
      <c r="H806" s="17"/>
      <c r="I806" s="17"/>
      <c r="J806" s="17"/>
      <c r="W806" s="17"/>
      <c r="X806" s="17"/>
      <c r="Y806" s="17"/>
    </row>
    <row r="807" spans="8:25">
      <c r="H807" s="17"/>
      <c r="I807" s="17"/>
      <c r="J807" s="17"/>
      <c r="W807" s="17"/>
      <c r="X807" s="17"/>
      <c r="Y807" s="17"/>
    </row>
    <row r="808" spans="8:25">
      <c r="H808" s="17"/>
      <c r="I808" s="17"/>
      <c r="J808" s="17"/>
      <c r="W808" s="17"/>
      <c r="X808" s="17"/>
      <c r="Y808" s="17"/>
    </row>
    <row r="809" spans="8:25">
      <c r="H809" s="17"/>
      <c r="I809" s="17"/>
      <c r="J809" s="17"/>
      <c r="W809" s="17"/>
      <c r="X809" s="17"/>
      <c r="Y809" s="17"/>
    </row>
    <row r="810" spans="8:25">
      <c r="H810" s="17"/>
      <c r="I810" s="17"/>
      <c r="J810" s="17"/>
      <c r="W810" s="17"/>
      <c r="X810" s="17"/>
      <c r="Y810" s="17"/>
    </row>
    <row r="811" spans="8:25">
      <c r="H811" s="17"/>
      <c r="I811" s="17"/>
      <c r="J811" s="17"/>
      <c r="W811" s="17"/>
      <c r="X811" s="17"/>
      <c r="Y811" s="17"/>
    </row>
    <row r="812" spans="8:25">
      <c r="H812" s="17"/>
      <c r="I812" s="17"/>
      <c r="J812" s="17"/>
      <c r="W812" s="17"/>
      <c r="X812" s="17"/>
      <c r="Y812" s="17"/>
    </row>
    <row r="813" spans="8:25">
      <c r="H813" s="17"/>
      <c r="I813" s="17"/>
      <c r="J813" s="17"/>
      <c r="W813" s="17"/>
      <c r="X813" s="17"/>
      <c r="Y813" s="17"/>
    </row>
    <row r="814" spans="8:25">
      <c r="H814" s="17"/>
      <c r="I814" s="17"/>
      <c r="J814" s="17"/>
      <c r="W814" s="17"/>
      <c r="X814" s="17"/>
      <c r="Y814" s="17"/>
    </row>
    <row r="815" spans="8:25">
      <c r="H815" s="17"/>
      <c r="I815" s="17"/>
      <c r="J815" s="17"/>
      <c r="W815" s="17"/>
      <c r="X815" s="17"/>
      <c r="Y815" s="17"/>
    </row>
    <row r="816" spans="8:25">
      <c r="H816" s="17"/>
      <c r="I816" s="17"/>
      <c r="J816" s="17"/>
      <c r="W816" s="17"/>
      <c r="X816" s="17"/>
      <c r="Y816" s="17"/>
    </row>
    <row r="817" spans="8:25">
      <c r="H817" s="17"/>
      <c r="I817" s="17"/>
      <c r="J817" s="17"/>
      <c r="W817" s="17"/>
      <c r="X817" s="17"/>
      <c r="Y817" s="17"/>
    </row>
    <row r="818" spans="8:25">
      <c r="H818" s="17"/>
      <c r="I818" s="17"/>
      <c r="J818" s="17"/>
      <c r="W818" s="17"/>
      <c r="X818" s="17"/>
      <c r="Y818" s="17"/>
    </row>
    <row r="819" spans="8:25">
      <c r="H819" s="17"/>
      <c r="I819" s="17"/>
      <c r="J819" s="17"/>
      <c r="W819" s="17"/>
      <c r="X819" s="17"/>
      <c r="Y819" s="17"/>
    </row>
    <row r="820" spans="8:25">
      <c r="H820" s="17"/>
      <c r="I820" s="17"/>
      <c r="J820" s="17"/>
      <c r="W820" s="17"/>
      <c r="X820" s="17"/>
      <c r="Y820" s="17"/>
    </row>
    <row r="821" spans="8:25">
      <c r="H821" s="17"/>
      <c r="I821" s="17"/>
      <c r="J821" s="17"/>
      <c r="W821" s="17"/>
      <c r="X821" s="17"/>
      <c r="Y821" s="17"/>
    </row>
    <row r="822" spans="8:25">
      <c r="H822" s="17"/>
      <c r="I822" s="17"/>
      <c r="J822" s="17"/>
      <c r="W822" s="17"/>
      <c r="X822" s="17"/>
      <c r="Y822" s="17"/>
    </row>
    <row r="823" spans="8:25">
      <c r="H823" s="17"/>
      <c r="I823" s="17"/>
      <c r="J823" s="17"/>
      <c r="W823" s="17"/>
      <c r="X823" s="17"/>
      <c r="Y823" s="17"/>
    </row>
    <row r="824" spans="8:25">
      <c r="H824" s="17"/>
      <c r="I824" s="17"/>
      <c r="J824" s="17"/>
      <c r="W824" s="17"/>
      <c r="X824" s="17"/>
      <c r="Y824" s="17"/>
    </row>
    <row r="825" spans="8:25">
      <c r="H825" s="17"/>
      <c r="I825" s="17"/>
      <c r="J825" s="17"/>
      <c r="W825" s="17"/>
      <c r="X825" s="17"/>
      <c r="Y825" s="17"/>
    </row>
    <row r="826" spans="8:25">
      <c r="H826" s="17"/>
      <c r="I826" s="17"/>
      <c r="J826" s="17"/>
      <c r="W826" s="17"/>
      <c r="X826" s="17"/>
      <c r="Y826" s="17"/>
    </row>
    <row r="827" spans="8:25">
      <c r="H827" s="17"/>
      <c r="I827" s="17"/>
      <c r="J827" s="17"/>
      <c r="W827" s="17"/>
      <c r="X827" s="17"/>
      <c r="Y827" s="17"/>
    </row>
    <row r="828" spans="8:25">
      <c r="H828" s="17"/>
      <c r="I828" s="17"/>
      <c r="J828" s="17"/>
      <c r="W828" s="17"/>
      <c r="X828" s="17"/>
      <c r="Y828" s="17"/>
    </row>
    <row r="829" spans="8:25">
      <c r="H829" s="17"/>
      <c r="I829" s="17"/>
      <c r="J829" s="17"/>
      <c r="W829" s="17"/>
      <c r="X829" s="17"/>
      <c r="Y829" s="17"/>
    </row>
    <row r="830" spans="8:25">
      <c r="H830" s="17"/>
      <c r="I830" s="17"/>
      <c r="J830" s="17"/>
      <c r="W830" s="17"/>
      <c r="X830" s="17"/>
      <c r="Y830" s="17"/>
    </row>
    <row r="831" spans="8:25">
      <c r="H831" s="17"/>
      <c r="I831" s="17"/>
      <c r="J831" s="17"/>
      <c r="W831" s="17"/>
      <c r="X831" s="17"/>
      <c r="Y831" s="17"/>
    </row>
    <row r="832" spans="8:25">
      <c r="H832" s="17"/>
      <c r="I832" s="17"/>
      <c r="J832" s="17"/>
      <c r="W832" s="17"/>
      <c r="X832" s="17"/>
      <c r="Y832" s="17"/>
    </row>
    <row r="833" spans="8:25">
      <c r="H833" s="17"/>
      <c r="I833" s="17"/>
      <c r="J833" s="17"/>
      <c r="W833" s="17"/>
      <c r="X833" s="17"/>
      <c r="Y833" s="17"/>
    </row>
    <row r="834" spans="8:25">
      <c r="H834" s="17"/>
      <c r="I834" s="17"/>
      <c r="J834" s="17"/>
      <c r="W834" s="17"/>
      <c r="X834" s="17"/>
      <c r="Y834" s="17"/>
    </row>
    <row r="835" spans="8:25">
      <c r="H835" s="17"/>
      <c r="I835" s="17"/>
      <c r="J835" s="17"/>
      <c r="W835" s="17"/>
      <c r="X835" s="17"/>
      <c r="Y835" s="17"/>
    </row>
    <row r="836" spans="8:25">
      <c r="H836" s="17"/>
      <c r="I836" s="17"/>
      <c r="J836" s="17"/>
      <c r="W836" s="17"/>
      <c r="X836" s="17"/>
      <c r="Y836" s="17"/>
    </row>
    <row r="837" spans="8:25">
      <c r="H837" s="17"/>
      <c r="I837" s="17"/>
      <c r="J837" s="17"/>
      <c r="W837" s="17"/>
      <c r="X837" s="17"/>
      <c r="Y837" s="17"/>
    </row>
    <row r="838" spans="8:25">
      <c r="H838" s="17"/>
      <c r="I838" s="17"/>
      <c r="J838" s="17"/>
      <c r="W838" s="17"/>
      <c r="X838" s="17"/>
      <c r="Y838" s="17"/>
    </row>
    <row r="839" spans="8:25">
      <c r="H839" s="17"/>
      <c r="I839" s="17"/>
      <c r="J839" s="17"/>
      <c r="W839" s="17"/>
      <c r="X839" s="17"/>
      <c r="Y839" s="17"/>
    </row>
    <row r="840" spans="8:25">
      <c r="H840" s="17"/>
      <c r="I840" s="17"/>
      <c r="J840" s="17"/>
      <c r="W840" s="17"/>
      <c r="X840" s="17"/>
      <c r="Y840" s="17"/>
    </row>
    <row r="841" spans="8:25">
      <c r="H841" s="17"/>
      <c r="I841" s="17"/>
      <c r="J841" s="17"/>
      <c r="W841" s="17"/>
      <c r="X841" s="17"/>
      <c r="Y841" s="17"/>
    </row>
    <row r="842" spans="8:25">
      <c r="H842" s="17"/>
      <c r="I842" s="17"/>
      <c r="J842" s="17"/>
      <c r="W842" s="17"/>
      <c r="X842" s="17"/>
      <c r="Y842" s="17"/>
    </row>
    <row r="843" spans="8:25">
      <c r="H843" s="17"/>
      <c r="I843" s="17"/>
      <c r="J843" s="17"/>
      <c r="W843" s="17"/>
      <c r="X843" s="17"/>
      <c r="Y843" s="17"/>
    </row>
    <row r="844" spans="8:25">
      <c r="H844" s="17"/>
      <c r="I844" s="17"/>
      <c r="J844" s="17"/>
      <c r="W844" s="17"/>
      <c r="X844" s="17"/>
      <c r="Y844" s="17"/>
    </row>
    <row r="845" spans="8:25">
      <c r="H845" s="17"/>
      <c r="I845" s="17"/>
      <c r="J845" s="17"/>
      <c r="W845" s="17"/>
      <c r="X845" s="17"/>
      <c r="Y845" s="17"/>
    </row>
    <row r="846" spans="8:25">
      <c r="H846" s="17"/>
      <c r="I846" s="17"/>
      <c r="J846" s="17"/>
      <c r="W846" s="17"/>
      <c r="X846" s="17"/>
      <c r="Y846" s="17"/>
    </row>
    <row r="847" spans="8:25">
      <c r="H847" s="17"/>
      <c r="I847" s="17"/>
      <c r="J847" s="17"/>
      <c r="W847" s="17"/>
      <c r="X847" s="17"/>
      <c r="Y847" s="17"/>
    </row>
    <row r="848" spans="8:25">
      <c r="H848" s="17"/>
      <c r="I848" s="17"/>
      <c r="J848" s="17"/>
      <c r="W848" s="17"/>
      <c r="X848" s="17"/>
      <c r="Y848" s="17"/>
    </row>
    <row r="849" spans="8:25">
      <c r="H849" s="17"/>
      <c r="I849" s="17"/>
      <c r="J849" s="17"/>
      <c r="W849" s="17"/>
      <c r="X849" s="17"/>
      <c r="Y849" s="17"/>
    </row>
    <row r="850" spans="8:25">
      <c r="H850" s="17"/>
      <c r="I850" s="17"/>
      <c r="J850" s="17"/>
      <c r="W850" s="17"/>
      <c r="X850" s="17"/>
      <c r="Y850" s="17"/>
    </row>
    <row r="851" spans="8:25">
      <c r="H851" s="17"/>
      <c r="I851" s="17"/>
      <c r="J851" s="17"/>
      <c r="W851" s="17"/>
      <c r="X851" s="17"/>
      <c r="Y851" s="17"/>
    </row>
    <row r="852" spans="8:25">
      <c r="H852" s="17"/>
      <c r="I852" s="17"/>
      <c r="J852" s="17"/>
      <c r="W852" s="17"/>
      <c r="X852" s="17"/>
      <c r="Y852" s="17"/>
    </row>
    <row r="853" spans="8:25">
      <c r="H853" s="17"/>
      <c r="I853" s="17"/>
      <c r="J853" s="17"/>
      <c r="W853" s="17"/>
      <c r="X853" s="17"/>
      <c r="Y853" s="17"/>
    </row>
    <row r="854" spans="8:25">
      <c r="H854" s="17"/>
      <c r="I854" s="17"/>
      <c r="J854" s="17"/>
      <c r="W854" s="17"/>
      <c r="X854" s="17"/>
      <c r="Y854" s="17"/>
    </row>
    <row r="855" spans="8:25">
      <c r="H855" s="17"/>
      <c r="I855" s="17"/>
      <c r="J855" s="17"/>
      <c r="W855" s="17"/>
      <c r="X855" s="17"/>
      <c r="Y855" s="17"/>
    </row>
    <row r="856" spans="8:25">
      <c r="H856" s="17"/>
      <c r="I856" s="17"/>
      <c r="J856" s="17"/>
      <c r="W856" s="17"/>
      <c r="X856" s="17"/>
      <c r="Y856" s="17"/>
    </row>
    <row r="857" spans="8:25">
      <c r="H857" s="17"/>
      <c r="I857" s="17"/>
      <c r="J857" s="17"/>
      <c r="W857" s="17"/>
      <c r="X857" s="17"/>
      <c r="Y857" s="17"/>
    </row>
    <row r="858" spans="8:25">
      <c r="H858" s="17"/>
      <c r="I858" s="17"/>
      <c r="J858" s="17"/>
      <c r="W858" s="17"/>
      <c r="X858" s="17"/>
      <c r="Y858" s="17"/>
    </row>
    <row r="859" spans="8:25">
      <c r="H859" s="17"/>
      <c r="I859" s="17"/>
      <c r="J859" s="17"/>
      <c r="W859" s="17"/>
      <c r="X859" s="17"/>
      <c r="Y859" s="17"/>
    </row>
    <row r="860" spans="8:25">
      <c r="H860" s="17"/>
      <c r="I860" s="17"/>
      <c r="J860" s="17"/>
      <c r="W860" s="17"/>
      <c r="X860" s="17"/>
      <c r="Y860" s="17"/>
    </row>
    <row r="861" spans="8:25">
      <c r="H861" s="17"/>
      <c r="I861" s="17"/>
      <c r="J861" s="17"/>
      <c r="W861" s="17"/>
      <c r="X861" s="17"/>
      <c r="Y861" s="17"/>
    </row>
    <row r="862" spans="8:25">
      <c r="H862" s="17"/>
      <c r="I862" s="17"/>
      <c r="J862" s="17"/>
      <c r="W862" s="17"/>
      <c r="X862" s="17"/>
      <c r="Y862" s="17"/>
    </row>
    <row r="863" spans="8:25">
      <c r="H863" s="17"/>
      <c r="I863" s="17"/>
      <c r="J863" s="17"/>
      <c r="W863" s="17"/>
      <c r="X863" s="17"/>
      <c r="Y863" s="17"/>
    </row>
    <row r="864" spans="8:25">
      <c r="H864" s="17"/>
      <c r="I864" s="17"/>
      <c r="J864" s="17"/>
      <c r="W864" s="17"/>
      <c r="X864" s="17"/>
      <c r="Y864" s="17"/>
    </row>
    <row r="865" spans="8:25">
      <c r="H865" s="17"/>
      <c r="I865" s="17"/>
      <c r="J865" s="17"/>
      <c r="W865" s="17"/>
      <c r="X865" s="17"/>
      <c r="Y865" s="17"/>
    </row>
    <row r="866" spans="8:25">
      <c r="H866" s="17"/>
      <c r="I866" s="17"/>
      <c r="J866" s="17"/>
      <c r="W866" s="17"/>
      <c r="X866" s="17"/>
      <c r="Y866" s="17"/>
    </row>
    <row r="867" spans="8:25">
      <c r="H867" s="17"/>
      <c r="I867" s="17"/>
      <c r="J867" s="17"/>
      <c r="W867" s="17"/>
      <c r="X867" s="17"/>
      <c r="Y867" s="17"/>
    </row>
    <row r="868" spans="8:25">
      <c r="H868" s="17"/>
      <c r="I868" s="17"/>
      <c r="J868" s="17"/>
      <c r="W868" s="17"/>
      <c r="X868" s="17"/>
      <c r="Y868" s="17"/>
    </row>
    <row r="869" spans="8:25">
      <c r="H869" s="17"/>
      <c r="I869" s="17"/>
      <c r="J869" s="17"/>
      <c r="W869" s="17"/>
      <c r="X869" s="17"/>
      <c r="Y869" s="17"/>
    </row>
    <row r="870" spans="8:25">
      <c r="H870" s="17"/>
      <c r="I870" s="17"/>
      <c r="J870" s="17"/>
      <c r="W870" s="17"/>
      <c r="X870" s="17"/>
      <c r="Y870" s="17"/>
    </row>
    <row r="871" spans="8:25">
      <c r="H871" s="17"/>
      <c r="I871" s="17"/>
      <c r="J871" s="17"/>
      <c r="W871" s="17"/>
      <c r="X871" s="17"/>
      <c r="Y871" s="17"/>
    </row>
    <row r="872" spans="8:25">
      <c r="H872" s="17"/>
      <c r="I872" s="17"/>
      <c r="J872" s="17"/>
      <c r="W872" s="17"/>
      <c r="X872" s="17"/>
      <c r="Y872" s="17"/>
    </row>
    <row r="873" spans="8:25">
      <c r="H873" s="17"/>
      <c r="I873" s="17"/>
      <c r="J873" s="17"/>
      <c r="W873" s="17"/>
      <c r="X873" s="17"/>
      <c r="Y873" s="17"/>
    </row>
    <row r="874" spans="8:25">
      <c r="H874" s="17"/>
      <c r="I874" s="17"/>
      <c r="J874" s="17"/>
      <c r="W874" s="17"/>
      <c r="X874" s="17"/>
      <c r="Y874" s="17"/>
    </row>
    <row r="875" spans="8:25">
      <c r="H875" s="17"/>
      <c r="I875" s="17"/>
      <c r="J875" s="17"/>
      <c r="W875" s="17"/>
      <c r="X875" s="17"/>
      <c r="Y875" s="17"/>
    </row>
    <row r="876" spans="8:25">
      <c r="H876" s="17"/>
      <c r="I876" s="17"/>
      <c r="J876" s="17"/>
      <c r="W876" s="17"/>
      <c r="X876" s="17"/>
      <c r="Y876" s="17"/>
    </row>
    <row r="877" spans="8:25">
      <c r="H877" s="17"/>
      <c r="I877" s="17"/>
      <c r="J877" s="17"/>
      <c r="W877" s="17"/>
      <c r="X877" s="17"/>
      <c r="Y877" s="17"/>
    </row>
    <row r="878" spans="8:25">
      <c r="H878" s="17"/>
      <c r="I878" s="17"/>
      <c r="J878" s="17"/>
      <c r="W878" s="17"/>
      <c r="X878" s="17"/>
      <c r="Y878" s="17"/>
    </row>
    <row r="879" spans="8:25">
      <c r="H879" s="17"/>
      <c r="I879" s="17"/>
      <c r="J879" s="17"/>
      <c r="W879" s="17"/>
      <c r="X879" s="17"/>
      <c r="Y879" s="17"/>
    </row>
    <row r="880" spans="8:25">
      <c r="H880" s="17"/>
      <c r="I880" s="17"/>
      <c r="J880" s="17"/>
      <c r="W880" s="17"/>
      <c r="X880" s="17"/>
      <c r="Y880" s="17"/>
    </row>
    <row r="881" spans="8:25">
      <c r="H881" s="17"/>
      <c r="I881" s="17"/>
      <c r="J881" s="17"/>
      <c r="W881" s="17"/>
      <c r="X881" s="17"/>
      <c r="Y881" s="17"/>
    </row>
    <row r="882" spans="8:25">
      <c r="H882" s="17"/>
      <c r="I882" s="17"/>
      <c r="J882" s="17"/>
      <c r="W882" s="17"/>
      <c r="X882" s="17"/>
      <c r="Y882" s="17"/>
    </row>
    <row r="883" spans="8:25">
      <c r="H883" s="17"/>
      <c r="I883" s="17"/>
      <c r="J883" s="17"/>
      <c r="W883" s="17"/>
      <c r="X883" s="17"/>
      <c r="Y883" s="17"/>
    </row>
    <row r="884" spans="8:25">
      <c r="H884" s="17"/>
      <c r="I884" s="17"/>
      <c r="J884" s="17"/>
      <c r="W884" s="17"/>
      <c r="X884" s="17"/>
      <c r="Y884" s="17"/>
    </row>
    <row r="885" spans="8:25">
      <c r="H885" s="17"/>
      <c r="I885" s="17"/>
      <c r="J885" s="17"/>
      <c r="W885" s="17"/>
      <c r="X885" s="17"/>
      <c r="Y885" s="17"/>
    </row>
    <row r="886" spans="8:25">
      <c r="H886" s="17"/>
      <c r="I886" s="17"/>
      <c r="J886" s="17"/>
      <c r="W886" s="17"/>
      <c r="X886" s="17"/>
      <c r="Y886" s="17"/>
    </row>
    <row r="887" spans="8:25">
      <c r="H887" s="17"/>
      <c r="I887" s="17"/>
      <c r="J887" s="17"/>
      <c r="W887" s="17"/>
      <c r="X887" s="17"/>
      <c r="Y887" s="17"/>
    </row>
    <row r="888" spans="8:25">
      <c r="H888" s="17"/>
      <c r="I888" s="17"/>
      <c r="J888" s="17"/>
      <c r="W888" s="17"/>
      <c r="X888" s="17"/>
      <c r="Y888" s="17"/>
    </row>
    <row r="889" spans="8:25">
      <c r="H889" s="17"/>
      <c r="I889" s="17"/>
      <c r="J889" s="17"/>
      <c r="W889" s="17"/>
      <c r="X889" s="17"/>
      <c r="Y889" s="17"/>
    </row>
    <row r="890" spans="8:25">
      <c r="H890" s="17"/>
      <c r="I890" s="17"/>
      <c r="J890" s="17"/>
      <c r="W890" s="17"/>
      <c r="X890" s="17"/>
      <c r="Y890" s="17"/>
    </row>
    <row r="891" spans="8:25">
      <c r="H891" s="17"/>
      <c r="I891" s="17"/>
      <c r="J891" s="17"/>
      <c r="W891" s="17"/>
      <c r="X891" s="17"/>
      <c r="Y891" s="17"/>
    </row>
    <row r="892" spans="8:25">
      <c r="H892" s="17"/>
      <c r="I892" s="17"/>
      <c r="J892" s="17"/>
      <c r="W892" s="17"/>
      <c r="X892" s="17"/>
      <c r="Y892" s="17"/>
    </row>
    <row r="893" spans="8:25">
      <c r="H893" s="17"/>
      <c r="I893" s="17"/>
      <c r="J893" s="17"/>
      <c r="W893" s="17"/>
      <c r="X893" s="17"/>
      <c r="Y893" s="17"/>
    </row>
    <row r="894" spans="8:25">
      <c r="H894" s="17"/>
      <c r="I894" s="17"/>
      <c r="J894" s="17"/>
      <c r="W894" s="17"/>
      <c r="X894" s="17"/>
      <c r="Y894" s="17"/>
    </row>
    <row r="895" spans="8:25">
      <c r="H895" s="17"/>
      <c r="I895" s="17"/>
      <c r="J895" s="17"/>
      <c r="W895" s="17"/>
      <c r="X895" s="17"/>
      <c r="Y895" s="17"/>
    </row>
    <row r="896" spans="8:25">
      <c r="H896" s="17"/>
      <c r="I896" s="17"/>
      <c r="J896" s="17"/>
      <c r="W896" s="17"/>
      <c r="X896" s="17"/>
      <c r="Y896" s="17"/>
    </row>
    <row r="897" spans="8:25">
      <c r="H897" s="17"/>
      <c r="I897" s="17"/>
      <c r="J897" s="17"/>
      <c r="W897" s="17"/>
      <c r="X897" s="17"/>
      <c r="Y897" s="17"/>
    </row>
    <row r="898" spans="8:25">
      <c r="H898" s="17"/>
      <c r="I898" s="17"/>
      <c r="J898" s="17"/>
      <c r="W898" s="17"/>
      <c r="X898" s="17"/>
      <c r="Y898" s="17"/>
    </row>
    <row r="899" spans="8:25">
      <c r="H899" s="17"/>
      <c r="I899" s="17"/>
      <c r="J899" s="17"/>
      <c r="W899" s="17"/>
      <c r="X899" s="17"/>
      <c r="Y899" s="17"/>
    </row>
    <row r="900" spans="8:25">
      <c r="H900" s="17"/>
      <c r="I900" s="17"/>
      <c r="J900" s="17"/>
      <c r="W900" s="17"/>
      <c r="X900" s="17"/>
      <c r="Y900" s="17"/>
    </row>
    <row r="901" spans="8:25">
      <c r="H901" s="17"/>
      <c r="I901" s="17"/>
      <c r="J901" s="17"/>
      <c r="W901" s="17"/>
      <c r="X901" s="17"/>
      <c r="Y901" s="17"/>
    </row>
    <row r="902" spans="8:25">
      <c r="H902" s="17"/>
      <c r="I902" s="17"/>
      <c r="J902" s="17"/>
      <c r="W902" s="17"/>
      <c r="X902" s="17"/>
      <c r="Y902" s="17"/>
    </row>
    <row r="903" spans="8:25">
      <c r="H903" s="17"/>
      <c r="I903" s="17"/>
      <c r="J903" s="17"/>
      <c r="W903" s="17"/>
      <c r="X903" s="17"/>
      <c r="Y903" s="17"/>
    </row>
    <row r="904" spans="8:25">
      <c r="H904" s="17"/>
      <c r="I904" s="17"/>
      <c r="J904" s="17"/>
      <c r="W904" s="17"/>
      <c r="X904" s="17"/>
      <c r="Y904" s="17"/>
    </row>
    <row r="905" spans="8:25">
      <c r="H905" s="17"/>
      <c r="I905" s="17"/>
      <c r="J905" s="17"/>
      <c r="W905" s="17"/>
      <c r="X905" s="17"/>
      <c r="Y905" s="17"/>
    </row>
    <row r="906" spans="8:25">
      <c r="H906" s="17"/>
      <c r="I906" s="17"/>
      <c r="J906" s="17"/>
      <c r="W906" s="17"/>
      <c r="X906" s="17"/>
      <c r="Y906" s="17"/>
    </row>
    <row r="907" spans="8:25">
      <c r="H907" s="17"/>
      <c r="I907" s="17"/>
      <c r="J907" s="17"/>
      <c r="W907" s="17"/>
      <c r="X907" s="17"/>
      <c r="Y907" s="17"/>
    </row>
    <row r="908" spans="8:25">
      <c r="H908" s="17"/>
      <c r="I908" s="17"/>
      <c r="J908" s="17"/>
      <c r="W908" s="17"/>
      <c r="X908" s="17"/>
      <c r="Y908" s="17"/>
    </row>
    <row r="909" spans="8:25">
      <c r="H909" s="17"/>
      <c r="I909" s="17"/>
      <c r="J909" s="17"/>
      <c r="W909" s="17"/>
      <c r="X909" s="17"/>
      <c r="Y909" s="17"/>
    </row>
    <row r="910" spans="8:25">
      <c r="H910" s="17"/>
      <c r="I910" s="17"/>
      <c r="J910" s="17"/>
      <c r="W910" s="17"/>
      <c r="X910" s="17"/>
      <c r="Y910" s="17"/>
    </row>
    <row r="911" spans="8:25">
      <c r="H911" s="17"/>
      <c r="I911" s="17"/>
      <c r="J911" s="17"/>
      <c r="W911" s="17"/>
      <c r="X911" s="17"/>
      <c r="Y911" s="17"/>
    </row>
    <row r="912" spans="8:25">
      <c r="H912" s="17"/>
      <c r="I912" s="17"/>
      <c r="J912" s="17"/>
      <c r="W912" s="17"/>
      <c r="X912" s="17"/>
      <c r="Y912" s="17"/>
    </row>
    <row r="913" spans="8:25">
      <c r="H913" s="17"/>
      <c r="I913" s="17"/>
      <c r="J913" s="17"/>
      <c r="W913" s="17"/>
      <c r="X913" s="17"/>
      <c r="Y913" s="17"/>
    </row>
    <row r="914" spans="8:25">
      <c r="H914" s="17"/>
      <c r="I914" s="17"/>
      <c r="J914" s="17"/>
      <c r="W914" s="17"/>
      <c r="X914" s="17"/>
      <c r="Y914" s="17"/>
    </row>
    <row r="915" spans="8:25">
      <c r="H915" s="17"/>
      <c r="I915" s="17"/>
      <c r="J915" s="17"/>
      <c r="W915" s="17"/>
      <c r="X915" s="17"/>
      <c r="Y915" s="17"/>
    </row>
    <row r="916" spans="8:25">
      <c r="H916" s="17"/>
      <c r="I916" s="17"/>
      <c r="J916" s="17"/>
      <c r="W916" s="17"/>
      <c r="X916" s="17"/>
      <c r="Y916" s="17"/>
    </row>
    <row r="917" spans="8:25">
      <c r="H917" s="17"/>
      <c r="I917" s="17"/>
      <c r="J917" s="17"/>
      <c r="W917" s="17"/>
      <c r="X917" s="17"/>
      <c r="Y917" s="17"/>
    </row>
    <row r="918" spans="8:25">
      <c r="H918" s="17"/>
      <c r="I918" s="17"/>
      <c r="J918" s="17"/>
      <c r="W918" s="17"/>
      <c r="X918" s="17"/>
      <c r="Y918" s="17"/>
    </row>
    <row r="919" spans="8:25">
      <c r="H919" s="17"/>
      <c r="I919" s="17"/>
      <c r="J919" s="17"/>
      <c r="W919" s="17"/>
      <c r="X919" s="17"/>
      <c r="Y919" s="17"/>
    </row>
    <row r="920" spans="8:25">
      <c r="H920" s="17"/>
      <c r="I920" s="17"/>
      <c r="J920" s="17"/>
      <c r="W920" s="17"/>
      <c r="X920" s="17"/>
      <c r="Y920" s="17"/>
    </row>
    <row r="921" spans="8:25">
      <c r="H921" s="17"/>
      <c r="I921" s="17"/>
      <c r="J921" s="17"/>
      <c r="W921" s="17"/>
      <c r="X921" s="17"/>
      <c r="Y921" s="17"/>
    </row>
    <row r="922" spans="8:25">
      <c r="H922" s="17"/>
      <c r="I922" s="17"/>
      <c r="J922" s="17"/>
      <c r="W922" s="17"/>
      <c r="X922" s="17"/>
      <c r="Y922" s="17"/>
    </row>
    <row r="923" spans="8:25">
      <c r="H923" s="17"/>
      <c r="I923" s="17"/>
      <c r="J923" s="17"/>
      <c r="W923" s="17"/>
      <c r="X923" s="17"/>
      <c r="Y923" s="17"/>
    </row>
    <row r="924" spans="8:25">
      <c r="H924" s="17"/>
      <c r="I924" s="17"/>
      <c r="J924" s="17"/>
      <c r="W924" s="17"/>
      <c r="X924" s="17"/>
      <c r="Y924" s="17"/>
    </row>
    <row r="925" spans="8:25">
      <c r="H925" s="17"/>
      <c r="I925" s="17"/>
      <c r="J925" s="17"/>
      <c r="W925" s="17"/>
      <c r="X925" s="17"/>
      <c r="Y925" s="17"/>
    </row>
    <row r="926" spans="8:25">
      <c r="H926" s="17"/>
      <c r="I926" s="17"/>
      <c r="J926" s="17"/>
      <c r="W926" s="17"/>
      <c r="X926" s="17"/>
      <c r="Y926" s="17"/>
    </row>
    <row r="927" spans="8:25">
      <c r="H927" s="17"/>
      <c r="I927" s="17"/>
      <c r="J927" s="17"/>
      <c r="W927" s="17"/>
      <c r="X927" s="17"/>
      <c r="Y927" s="17"/>
    </row>
    <row r="928" spans="8:25">
      <c r="H928" s="17"/>
      <c r="I928" s="17"/>
      <c r="J928" s="17"/>
      <c r="W928" s="17"/>
      <c r="X928" s="17"/>
      <c r="Y928" s="17"/>
    </row>
    <row r="929" spans="8:25">
      <c r="H929" s="17"/>
      <c r="I929" s="17"/>
      <c r="J929" s="17"/>
      <c r="W929" s="17"/>
      <c r="X929" s="17"/>
      <c r="Y929" s="17"/>
    </row>
    <row r="930" spans="8:25">
      <c r="H930" s="17"/>
      <c r="I930" s="17"/>
      <c r="J930" s="17"/>
      <c r="W930" s="17"/>
      <c r="X930" s="17"/>
      <c r="Y930" s="17"/>
    </row>
    <row r="931" spans="8:25">
      <c r="H931" s="17"/>
      <c r="I931" s="17"/>
      <c r="J931" s="17"/>
      <c r="W931" s="17"/>
      <c r="X931" s="17"/>
      <c r="Y931" s="17"/>
    </row>
    <row r="932" spans="8:25">
      <c r="H932" s="17"/>
      <c r="I932" s="17"/>
      <c r="J932" s="17"/>
      <c r="W932" s="17"/>
      <c r="X932" s="17"/>
      <c r="Y932" s="17"/>
    </row>
    <row r="933" spans="8:25">
      <c r="H933" s="17"/>
      <c r="I933" s="17"/>
      <c r="J933" s="17"/>
      <c r="W933" s="17"/>
      <c r="X933" s="17"/>
      <c r="Y933" s="17"/>
    </row>
    <row r="934" spans="8:25">
      <c r="H934" s="17"/>
      <c r="I934" s="17"/>
      <c r="J934" s="17"/>
      <c r="W934" s="17"/>
      <c r="X934" s="17"/>
      <c r="Y934" s="17"/>
    </row>
    <row r="935" spans="8:25">
      <c r="H935" s="17"/>
      <c r="I935" s="17"/>
      <c r="J935" s="17"/>
      <c r="W935" s="17"/>
      <c r="X935" s="17"/>
      <c r="Y935" s="17"/>
    </row>
    <row r="936" spans="8:25">
      <c r="H936" s="17"/>
      <c r="I936" s="17"/>
      <c r="J936" s="17"/>
      <c r="W936" s="17"/>
      <c r="X936" s="17"/>
      <c r="Y936" s="17"/>
    </row>
    <row r="937" spans="8:25">
      <c r="H937" s="17"/>
      <c r="I937" s="17"/>
      <c r="J937" s="17"/>
      <c r="W937" s="17"/>
      <c r="X937" s="17"/>
      <c r="Y937" s="17"/>
    </row>
    <row r="938" spans="8:25">
      <c r="H938" s="17"/>
      <c r="I938" s="17"/>
      <c r="J938" s="17"/>
      <c r="W938" s="17"/>
      <c r="X938" s="17"/>
      <c r="Y938" s="17"/>
    </row>
    <row r="939" spans="8:25">
      <c r="H939" s="17"/>
      <c r="I939" s="17"/>
      <c r="J939" s="17"/>
      <c r="W939" s="17"/>
      <c r="X939" s="17"/>
      <c r="Y939" s="17"/>
    </row>
    <row r="940" spans="8:25">
      <c r="H940" s="17"/>
      <c r="I940" s="17"/>
      <c r="J940" s="17"/>
      <c r="W940" s="17"/>
      <c r="X940" s="17"/>
      <c r="Y940" s="17"/>
    </row>
    <row r="941" spans="8:25">
      <c r="H941" s="17"/>
      <c r="I941" s="17"/>
      <c r="J941" s="17"/>
      <c r="W941" s="17"/>
      <c r="X941" s="17"/>
      <c r="Y941" s="17"/>
    </row>
    <row r="942" spans="8:25">
      <c r="H942" s="17"/>
      <c r="I942" s="17"/>
      <c r="J942" s="17"/>
      <c r="W942" s="17"/>
      <c r="X942" s="17"/>
      <c r="Y942" s="17"/>
    </row>
    <row r="943" spans="8:25">
      <c r="H943" s="17"/>
      <c r="I943" s="17"/>
      <c r="J943" s="17"/>
      <c r="W943" s="17"/>
      <c r="X943" s="17"/>
      <c r="Y943" s="17"/>
    </row>
    <row r="944" spans="8:25">
      <c r="H944" s="17"/>
      <c r="I944" s="17"/>
      <c r="J944" s="17"/>
      <c r="W944" s="17"/>
      <c r="X944" s="17"/>
      <c r="Y944" s="17"/>
    </row>
    <row r="945" spans="8:25">
      <c r="H945" s="17"/>
      <c r="I945" s="17"/>
      <c r="J945" s="17"/>
      <c r="W945" s="17"/>
      <c r="X945" s="17"/>
      <c r="Y945" s="17"/>
    </row>
    <row r="946" spans="8:25">
      <c r="H946" s="17"/>
      <c r="I946" s="17"/>
      <c r="J946" s="17"/>
      <c r="W946" s="17"/>
      <c r="X946" s="17"/>
      <c r="Y946" s="17"/>
    </row>
    <row r="947" spans="8:25">
      <c r="H947" s="17"/>
      <c r="I947" s="17"/>
      <c r="J947" s="17"/>
      <c r="W947" s="17"/>
      <c r="X947" s="17"/>
      <c r="Y947" s="17"/>
    </row>
    <row r="948" spans="8:25">
      <c r="H948" s="17"/>
      <c r="I948" s="17"/>
      <c r="J948" s="17"/>
      <c r="W948" s="17"/>
      <c r="X948" s="17"/>
      <c r="Y948" s="17"/>
    </row>
    <row r="949" spans="8:25">
      <c r="H949" s="17"/>
      <c r="I949" s="17"/>
      <c r="J949" s="17"/>
      <c r="W949" s="17"/>
      <c r="X949" s="17"/>
      <c r="Y949" s="17"/>
    </row>
    <row r="950" spans="8:25">
      <c r="H950" s="17"/>
      <c r="I950" s="17"/>
      <c r="J950" s="17"/>
      <c r="W950" s="17"/>
      <c r="X950" s="17"/>
      <c r="Y950" s="17"/>
    </row>
    <row r="951" spans="8:25">
      <c r="H951" s="17"/>
      <c r="I951" s="17"/>
      <c r="J951" s="17"/>
      <c r="W951" s="17"/>
      <c r="X951" s="17"/>
      <c r="Y951" s="17"/>
    </row>
    <row r="952" spans="8:25">
      <c r="H952" s="17"/>
      <c r="I952" s="17"/>
      <c r="J952" s="17"/>
      <c r="W952" s="17"/>
      <c r="X952" s="17"/>
      <c r="Y952" s="17"/>
    </row>
    <row r="953" spans="8:25">
      <c r="H953" s="17"/>
      <c r="I953" s="17"/>
      <c r="J953" s="17"/>
      <c r="W953" s="17"/>
      <c r="X953" s="17"/>
      <c r="Y953" s="17"/>
    </row>
    <row r="954" spans="8:25">
      <c r="H954" s="17"/>
      <c r="I954" s="17"/>
      <c r="J954" s="17"/>
      <c r="W954" s="17"/>
      <c r="X954" s="17"/>
      <c r="Y954" s="17"/>
    </row>
    <row r="955" spans="8:25">
      <c r="H955" s="17"/>
      <c r="I955" s="17"/>
      <c r="J955" s="17"/>
      <c r="W955" s="17"/>
      <c r="X955" s="17"/>
      <c r="Y955" s="17"/>
    </row>
    <row r="956" spans="8:25">
      <c r="H956" s="17"/>
      <c r="I956" s="17"/>
      <c r="J956" s="17"/>
      <c r="W956" s="17"/>
      <c r="X956" s="17"/>
      <c r="Y956" s="17"/>
    </row>
    <row r="957" spans="8:25">
      <c r="H957" s="17"/>
      <c r="I957" s="17"/>
      <c r="J957" s="17"/>
      <c r="W957" s="17"/>
      <c r="X957" s="17"/>
      <c r="Y957" s="17"/>
    </row>
    <row r="958" spans="8:25">
      <c r="H958" s="17"/>
      <c r="I958" s="17"/>
      <c r="J958" s="17"/>
      <c r="W958" s="17"/>
      <c r="X958" s="17"/>
      <c r="Y958" s="17"/>
    </row>
    <row r="959" spans="8:25">
      <c r="H959" s="17"/>
      <c r="I959" s="17"/>
      <c r="J959" s="17"/>
      <c r="W959" s="17"/>
      <c r="X959" s="17"/>
      <c r="Y959" s="17"/>
    </row>
    <row r="960" spans="8:25">
      <c r="H960" s="17"/>
      <c r="I960" s="17"/>
      <c r="J960" s="17"/>
      <c r="W960" s="17"/>
      <c r="X960" s="17"/>
      <c r="Y960" s="17"/>
    </row>
    <row r="961" spans="8:25">
      <c r="H961" s="17"/>
      <c r="I961" s="17"/>
      <c r="J961" s="17"/>
      <c r="W961" s="17"/>
      <c r="X961" s="17"/>
      <c r="Y961" s="17"/>
    </row>
    <row r="962" spans="8:25">
      <c r="H962" s="17"/>
      <c r="I962" s="17"/>
      <c r="J962" s="17"/>
      <c r="W962" s="17"/>
      <c r="X962" s="17"/>
      <c r="Y962" s="17"/>
    </row>
    <row r="963" spans="8:25">
      <c r="H963" s="17"/>
      <c r="I963" s="17"/>
      <c r="J963" s="17"/>
      <c r="W963" s="17"/>
      <c r="X963" s="17"/>
      <c r="Y963" s="17"/>
    </row>
    <row r="964" spans="8:25">
      <c r="H964" s="17"/>
      <c r="I964" s="17"/>
      <c r="J964" s="17"/>
      <c r="W964" s="17"/>
      <c r="X964" s="17"/>
      <c r="Y964" s="17"/>
    </row>
    <row r="965" spans="8:25">
      <c r="H965" s="17"/>
      <c r="I965" s="17"/>
      <c r="J965" s="17"/>
      <c r="W965" s="17"/>
      <c r="X965" s="17"/>
      <c r="Y965" s="17"/>
    </row>
    <row r="966" spans="8:25">
      <c r="H966" s="17"/>
      <c r="I966" s="17"/>
      <c r="J966" s="17"/>
      <c r="W966" s="17"/>
      <c r="X966" s="17"/>
      <c r="Y966" s="17"/>
    </row>
    <row r="967" spans="8:25">
      <c r="H967" s="17"/>
      <c r="I967" s="17"/>
      <c r="J967" s="17"/>
      <c r="W967" s="17"/>
      <c r="X967" s="17"/>
      <c r="Y967" s="17"/>
    </row>
    <row r="968" spans="8:25">
      <c r="H968" s="17"/>
      <c r="I968" s="17"/>
      <c r="J968" s="17"/>
      <c r="W968" s="17"/>
      <c r="X968" s="17"/>
      <c r="Y968" s="17"/>
    </row>
    <row r="969" spans="8:25">
      <c r="H969" s="17"/>
      <c r="I969" s="17"/>
      <c r="J969" s="17"/>
      <c r="W969" s="17"/>
      <c r="X969" s="17"/>
      <c r="Y969" s="17"/>
    </row>
    <row r="970" spans="8:25">
      <c r="H970" s="17"/>
      <c r="I970" s="17"/>
      <c r="J970" s="17"/>
      <c r="W970" s="17"/>
      <c r="X970" s="17"/>
      <c r="Y970" s="17"/>
    </row>
    <row r="971" spans="8:25">
      <c r="H971" s="17"/>
      <c r="I971" s="17"/>
      <c r="J971" s="17"/>
      <c r="W971" s="17"/>
      <c r="X971" s="17"/>
      <c r="Y971" s="17"/>
    </row>
    <row r="972" spans="8:25">
      <c r="H972" s="17"/>
      <c r="I972" s="17"/>
      <c r="J972" s="17"/>
      <c r="W972" s="17"/>
      <c r="X972" s="17"/>
      <c r="Y972" s="17"/>
    </row>
    <row r="973" spans="8:25">
      <c r="H973" s="17"/>
      <c r="I973" s="17"/>
      <c r="J973" s="17"/>
      <c r="W973" s="17"/>
      <c r="X973" s="17"/>
      <c r="Y973" s="17"/>
    </row>
    <row r="974" spans="8:25">
      <c r="H974" s="17"/>
      <c r="I974" s="17"/>
      <c r="J974" s="17"/>
      <c r="W974" s="17"/>
      <c r="X974" s="17"/>
      <c r="Y974" s="17"/>
    </row>
    <row r="975" spans="8:25">
      <c r="H975" s="17"/>
      <c r="I975" s="17"/>
      <c r="J975" s="17"/>
      <c r="W975" s="17"/>
      <c r="X975" s="17"/>
      <c r="Y975" s="17"/>
    </row>
    <row r="976" spans="8:25">
      <c r="H976" s="17"/>
      <c r="I976" s="17"/>
      <c r="J976" s="17"/>
      <c r="W976" s="17"/>
      <c r="X976" s="17"/>
      <c r="Y976" s="17"/>
    </row>
    <row r="977" spans="8:25">
      <c r="H977" s="17"/>
      <c r="I977" s="17"/>
      <c r="J977" s="17"/>
      <c r="W977" s="17"/>
      <c r="X977" s="17"/>
      <c r="Y977" s="17"/>
    </row>
    <row r="978" spans="8:25">
      <c r="H978" s="17"/>
      <c r="I978" s="17"/>
      <c r="J978" s="17"/>
      <c r="W978" s="17"/>
      <c r="X978" s="17"/>
      <c r="Y978" s="17"/>
    </row>
    <row r="979" spans="8:25">
      <c r="H979" s="17"/>
      <c r="I979" s="17"/>
      <c r="J979" s="17"/>
      <c r="W979" s="17"/>
      <c r="X979" s="17"/>
      <c r="Y979" s="17"/>
    </row>
    <row r="980" spans="8:25">
      <c r="H980" s="17"/>
      <c r="I980" s="17"/>
      <c r="J980" s="17"/>
      <c r="W980" s="17"/>
      <c r="X980" s="17"/>
      <c r="Y980" s="17"/>
    </row>
    <row r="981" spans="8:25">
      <c r="H981" s="17"/>
      <c r="I981" s="17"/>
      <c r="J981" s="17"/>
      <c r="W981" s="17"/>
      <c r="X981" s="17"/>
      <c r="Y981" s="17"/>
    </row>
    <row r="982" spans="8:25">
      <c r="H982" s="17"/>
      <c r="I982" s="17"/>
      <c r="J982" s="17"/>
      <c r="W982" s="17"/>
      <c r="X982" s="17"/>
      <c r="Y982" s="17"/>
    </row>
    <row r="983" spans="8:25">
      <c r="H983" s="17"/>
      <c r="I983" s="17"/>
      <c r="J983" s="17"/>
      <c r="W983" s="17"/>
      <c r="X983" s="17"/>
      <c r="Y983" s="17"/>
    </row>
    <row r="984" spans="8:25">
      <c r="H984" s="17"/>
      <c r="I984" s="17"/>
      <c r="J984" s="17"/>
      <c r="W984" s="17"/>
      <c r="X984" s="17"/>
      <c r="Y984" s="17"/>
    </row>
    <row r="985" spans="8:25">
      <c r="H985" s="17"/>
      <c r="I985" s="17"/>
      <c r="J985" s="17"/>
      <c r="W985" s="17"/>
      <c r="X985" s="17"/>
      <c r="Y985" s="17"/>
    </row>
    <row r="986" spans="8:25">
      <c r="H986" s="17"/>
      <c r="I986" s="17"/>
      <c r="J986" s="17"/>
      <c r="W986" s="17"/>
      <c r="X986" s="17"/>
      <c r="Y986" s="17"/>
    </row>
    <row r="987" spans="8:25">
      <c r="H987" s="17"/>
      <c r="I987" s="17"/>
      <c r="J987" s="17"/>
      <c r="W987" s="17"/>
      <c r="X987" s="17"/>
      <c r="Y987" s="17"/>
    </row>
    <row r="988" spans="8:25">
      <c r="H988" s="17"/>
      <c r="I988" s="17"/>
      <c r="J988" s="17"/>
      <c r="W988" s="17"/>
      <c r="X988" s="17"/>
      <c r="Y988" s="17"/>
    </row>
    <row r="989" spans="8:25">
      <c r="H989" s="17"/>
      <c r="I989" s="17"/>
      <c r="J989" s="17"/>
      <c r="W989" s="17"/>
      <c r="X989" s="17"/>
      <c r="Y989" s="17"/>
    </row>
    <row r="990" spans="8:25">
      <c r="H990" s="17"/>
      <c r="I990" s="17"/>
      <c r="J990" s="17"/>
      <c r="W990" s="17"/>
      <c r="X990" s="17"/>
      <c r="Y990" s="17"/>
    </row>
    <row r="991" spans="8:25">
      <c r="H991" s="17"/>
      <c r="I991" s="17"/>
      <c r="J991" s="17"/>
      <c r="W991" s="17"/>
      <c r="X991" s="17"/>
      <c r="Y991" s="17"/>
    </row>
    <row r="992" spans="8:25">
      <c r="H992" s="17"/>
      <c r="I992" s="17"/>
      <c r="J992" s="17"/>
      <c r="W992" s="17"/>
      <c r="X992" s="17"/>
      <c r="Y992" s="17"/>
    </row>
    <row r="993" spans="8:25">
      <c r="H993" s="17"/>
      <c r="I993" s="17"/>
      <c r="J993" s="17"/>
      <c r="W993" s="17"/>
      <c r="X993" s="17"/>
      <c r="Y993" s="17"/>
    </row>
    <row r="994" spans="8:25">
      <c r="H994" s="17"/>
      <c r="I994" s="17"/>
      <c r="J994" s="17"/>
      <c r="W994" s="17"/>
      <c r="X994" s="17"/>
      <c r="Y994" s="17"/>
    </row>
    <row r="995" spans="8:25">
      <c r="H995" s="17"/>
      <c r="I995" s="17"/>
      <c r="J995" s="17"/>
      <c r="W995" s="17"/>
      <c r="X995" s="17"/>
      <c r="Y995" s="17"/>
    </row>
    <row r="996" spans="8:25">
      <c r="H996" s="17"/>
      <c r="I996" s="17"/>
      <c r="J996" s="17"/>
      <c r="W996" s="17"/>
      <c r="X996" s="17"/>
      <c r="Y996" s="17"/>
    </row>
    <row r="997" spans="8:25">
      <c r="H997" s="17"/>
      <c r="I997" s="17"/>
      <c r="J997" s="17"/>
      <c r="W997" s="17"/>
      <c r="X997" s="17"/>
      <c r="Y997" s="17"/>
    </row>
    <row r="998" spans="8:25">
      <c r="H998" s="17"/>
      <c r="I998" s="17"/>
      <c r="J998" s="17"/>
      <c r="W998" s="17"/>
      <c r="X998" s="17"/>
      <c r="Y998" s="17"/>
    </row>
    <row r="999" spans="8:25">
      <c r="H999" s="17"/>
      <c r="I999" s="17"/>
      <c r="J999" s="17"/>
      <c r="W999" s="17"/>
      <c r="X999" s="17"/>
      <c r="Y999" s="17"/>
    </row>
    <row r="1000" spans="8:25">
      <c r="H1000" s="17"/>
      <c r="I1000" s="17"/>
      <c r="J1000" s="17"/>
      <c r="W1000" s="17"/>
      <c r="X1000" s="17"/>
      <c r="Y1000" s="17"/>
    </row>
    <row r="1001" spans="8:25">
      <c r="H1001" s="17"/>
      <c r="I1001" s="17"/>
      <c r="J1001" s="17"/>
      <c r="W1001" s="17"/>
      <c r="X1001" s="17"/>
      <c r="Y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hidden="1" customWidth="1"/>
    <col min="9" max="9" width="9.85546875" customWidth="1"/>
    <col min="10" max="10" width="11.57031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hidden="1" customWidth="1"/>
    <col min="24" max="24" width="13.5703125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SUM(J3:J268)</f>
        <v>1520100.9026000008</v>
      </c>
      <c r="K1" s="4">
        <f t="shared" si="0"/>
        <v>1681</v>
      </c>
      <c r="L1" s="1"/>
      <c r="M1" s="1"/>
      <c r="N1" s="5">
        <f>SUM(N3:N268)</f>
        <v>399</v>
      </c>
      <c r="O1" s="1"/>
      <c r="P1" s="1"/>
      <c r="Q1" s="5">
        <f>SUM(Q3:Q268)</f>
        <v>690</v>
      </c>
      <c r="R1" s="1"/>
      <c r="S1" s="1"/>
      <c r="T1" s="5">
        <f>SUM(T3:T268)</f>
        <v>592</v>
      </c>
      <c r="U1" s="55">
        <f>X1/V1</f>
        <v>0.73575154297524903</v>
      </c>
      <c r="V1" s="56">
        <f>SUM(V3:V268)</f>
        <v>8038837.629999998</v>
      </c>
      <c r="W1" s="56"/>
      <c r="X1" s="56">
        <f>SUM(X3:X268)</f>
        <v>5914587.189999993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 t="s">
        <v>14</v>
      </c>
      <c r="P2" s="8" t="s">
        <v>15</v>
      </c>
      <c r="Q2" s="5" t="s">
        <v>16</v>
      </c>
      <c r="R2" s="8" t="s">
        <v>17</v>
      </c>
      <c r="S2" s="8" t="s">
        <v>18</v>
      </c>
      <c r="T2" s="5" t="s">
        <v>19</v>
      </c>
      <c r="U2" s="8" t="s">
        <v>20</v>
      </c>
      <c r="V2" s="9" t="s">
        <v>21</v>
      </c>
      <c r="W2" s="9"/>
      <c r="X2" s="9" t="s">
        <v>22</v>
      </c>
      <c r="Y2" s="8" t="s">
        <v>23</v>
      </c>
      <c r="Z2" s="8" t="s">
        <v>24</v>
      </c>
      <c r="AA2" s="8" t="s">
        <v>25</v>
      </c>
      <c r="AB2" s="8" t="s">
        <v>26</v>
      </c>
      <c r="AC2" s="8" t="s">
        <v>27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8" t="s">
        <v>34</v>
      </c>
      <c r="AK2" s="8" t="s">
        <v>35</v>
      </c>
      <c r="AL2" s="8" t="s">
        <v>36</v>
      </c>
      <c r="AM2" s="8" t="s">
        <v>37</v>
      </c>
      <c r="AN2" s="8" t="s">
        <v>38</v>
      </c>
      <c r="AO2" s="8" t="s">
        <v>39</v>
      </c>
      <c r="AP2" s="8" t="s">
        <v>40</v>
      </c>
      <c r="AQ2" s="8" t="s">
        <v>41</v>
      </c>
      <c r="AR2" s="8" t="s">
        <v>42</v>
      </c>
      <c r="AS2" s="8" t="s">
        <v>43</v>
      </c>
      <c r="AT2" s="8" t="s">
        <v>44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49</v>
      </c>
      <c r="AZ2" s="8" t="s">
        <v>50</v>
      </c>
      <c r="BA2" s="8" t="s">
        <v>51</v>
      </c>
      <c r="BB2" s="8" t="s">
        <v>52</v>
      </c>
      <c r="BC2" s="8" t="s">
        <v>53</v>
      </c>
      <c r="BD2" s="8" t="s">
        <v>54</v>
      </c>
      <c r="BE2" s="8" t="s">
        <v>55</v>
      </c>
      <c r="BF2" s="8" t="s">
        <v>56</v>
      </c>
      <c r="BG2" s="8" t="s">
        <v>57</v>
      </c>
      <c r="BH2" s="8" t="s">
        <v>58</v>
      </c>
      <c r="BI2" s="8" t="s">
        <v>59</v>
      </c>
      <c r="BJ2" s="8" t="s">
        <v>60</v>
      </c>
      <c r="BK2" s="8" t="s">
        <v>61</v>
      </c>
      <c r="BL2" s="8" t="s">
        <v>62</v>
      </c>
    </row>
    <row r="3" spans="1:64">
      <c r="A3" s="1">
        <v>70001</v>
      </c>
      <c r="B3" s="1" t="s">
        <v>68</v>
      </c>
      <c r="C3" s="1">
        <v>20</v>
      </c>
      <c r="D3" s="1">
        <v>285</v>
      </c>
      <c r="E3" s="1" t="s">
        <v>64</v>
      </c>
      <c r="F3" s="1">
        <v>557</v>
      </c>
      <c r="G3" s="1" t="s">
        <v>69</v>
      </c>
      <c r="H3" s="2">
        <v>71.84</v>
      </c>
      <c r="I3" s="2">
        <v>1436.8</v>
      </c>
      <c r="J3" s="10">
        <f t="shared" ref="J3:J268" si="1">K3*I3</f>
        <v>208336</v>
      </c>
      <c r="K3" s="11">
        <f t="shared" ref="K3:K268" si="2">SUM(N3+Q3+T3)</f>
        <v>145</v>
      </c>
      <c r="L3" s="1">
        <v>104.7</v>
      </c>
      <c r="M3" s="1">
        <v>70.650000000000006</v>
      </c>
      <c r="N3" s="20">
        <v>15</v>
      </c>
      <c r="O3" s="1">
        <v>145.5</v>
      </c>
      <c r="P3" s="1">
        <v>95.25</v>
      </c>
      <c r="Q3" s="5">
        <v>30</v>
      </c>
      <c r="R3" s="1">
        <v>181.12</v>
      </c>
      <c r="S3" s="1">
        <v>46.95</v>
      </c>
      <c r="T3" s="5">
        <v>100</v>
      </c>
      <c r="U3" s="1">
        <v>0</v>
      </c>
      <c r="V3" s="12">
        <v>619727.76</v>
      </c>
      <c r="W3" s="2"/>
      <c r="X3" s="2">
        <v>305822.88</v>
      </c>
      <c r="Y3" s="1">
        <v>770</v>
      </c>
      <c r="Z3" s="1">
        <v>400</v>
      </c>
      <c r="AA3" s="1">
        <v>800</v>
      </c>
      <c r="AB3" s="1">
        <v>648</v>
      </c>
      <c r="AC3" s="1">
        <v>1413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790</v>
      </c>
      <c r="AT3" s="1">
        <v>778</v>
      </c>
      <c r="AU3" s="1">
        <v>1154</v>
      </c>
      <c r="AV3" s="1">
        <v>1154</v>
      </c>
      <c r="AW3" s="1">
        <v>1905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1182</v>
      </c>
      <c r="BD3" s="1">
        <v>777</v>
      </c>
      <c r="BE3" s="1">
        <v>1383</v>
      </c>
      <c r="BF3" s="1">
        <v>1338</v>
      </c>
      <c r="BG3" s="1">
        <v>939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>
      <c r="A4" s="1">
        <v>70056</v>
      </c>
      <c r="B4" s="1" t="s">
        <v>70</v>
      </c>
      <c r="C4" s="1">
        <v>16</v>
      </c>
      <c r="D4" s="1">
        <v>285</v>
      </c>
      <c r="E4" s="1" t="s">
        <v>64</v>
      </c>
      <c r="F4" s="1">
        <v>557</v>
      </c>
      <c r="G4" s="1" t="s">
        <v>69</v>
      </c>
      <c r="H4" s="2">
        <v>84.88</v>
      </c>
      <c r="I4" s="2">
        <v>1358.08</v>
      </c>
      <c r="J4" s="10">
        <f t="shared" si="1"/>
        <v>142598.39999999999</v>
      </c>
      <c r="K4" s="11">
        <f t="shared" si="2"/>
        <v>105</v>
      </c>
      <c r="L4" s="1">
        <v>124.97</v>
      </c>
      <c r="M4" s="1">
        <v>59.81</v>
      </c>
      <c r="N4" s="28">
        <f>MAX(0,(TRUNC((L4*0.8)-M4)))</f>
        <v>40</v>
      </c>
      <c r="O4" s="1">
        <v>192.38</v>
      </c>
      <c r="P4" s="1">
        <v>121.56</v>
      </c>
      <c r="Q4" s="5">
        <v>30</v>
      </c>
      <c r="R4" s="1">
        <v>132.38</v>
      </c>
      <c r="S4" s="1">
        <v>70.25</v>
      </c>
      <c r="T4" s="16">
        <f>MAX(0,(TRUNC((R4*0.8)-S4)))</f>
        <v>35</v>
      </c>
      <c r="U4" s="1">
        <v>0</v>
      </c>
      <c r="V4" s="12">
        <v>610754.04</v>
      </c>
      <c r="W4" s="2"/>
      <c r="X4" s="2">
        <v>341726.88</v>
      </c>
      <c r="Y4" s="1">
        <v>778</v>
      </c>
      <c r="Z4" s="1">
        <v>443</v>
      </c>
      <c r="AA4" s="1">
        <v>691</v>
      </c>
      <c r="AB4" s="1">
        <v>618</v>
      </c>
      <c r="AC4" s="1">
        <v>957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1033</v>
      </c>
      <c r="AT4" s="1">
        <v>763</v>
      </c>
      <c r="AU4" s="1">
        <v>1130</v>
      </c>
      <c r="AV4" s="1">
        <v>1067</v>
      </c>
      <c r="AW4" s="1">
        <v>1945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579</v>
      </c>
      <c r="BD4" s="1">
        <v>449</v>
      </c>
      <c r="BE4" s="1">
        <v>839</v>
      </c>
      <c r="BF4" s="1">
        <v>951</v>
      </c>
      <c r="BG4" s="1">
        <v>1124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>
        <f t="shared" si="1"/>
        <v>58872</v>
      </c>
      <c r="K5" s="11">
        <f t="shared" si="2"/>
        <v>80</v>
      </c>
      <c r="L5" s="1">
        <v>220.87</v>
      </c>
      <c r="M5" s="1">
        <v>143.33000000000001</v>
      </c>
      <c r="N5" s="5">
        <v>30</v>
      </c>
      <c r="O5" s="1">
        <v>247.6</v>
      </c>
      <c r="P5" s="1">
        <v>195.07</v>
      </c>
      <c r="Q5" s="5">
        <v>0</v>
      </c>
      <c r="R5" s="1">
        <v>130.66999999999999</v>
      </c>
      <c r="S5" s="1">
        <v>55.67</v>
      </c>
      <c r="T5" s="5">
        <v>50</v>
      </c>
      <c r="U5" s="1">
        <v>25</v>
      </c>
      <c r="V5" s="12">
        <v>440902.22</v>
      </c>
      <c r="W5" s="2">
        <f t="shared" ref="W5:W6" si="3">U5*I5</f>
        <v>18397.5</v>
      </c>
      <c r="X5" s="2">
        <f>SUM(289993.66+W5)</f>
        <v>308391.15999999997</v>
      </c>
      <c r="Y5" s="1">
        <v>1068</v>
      </c>
      <c r="Z5" s="1">
        <v>800</v>
      </c>
      <c r="AA5" s="1">
        <v>1225</v>
      </c>
      <c r="AB5" s="1">
        <v>1240</v>
      </c>
      <c r="AC5" s="1">
        <v>2150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1157</v>
      </c>
      <c r="AT5" s="1">
        <v>998</v>
      </c>
      <c r="AU5" s="1">
        <v>1387</v>
      </c>
      <c r="AV5" s="1">
        <v>1342</v>
      </c>
      <c r="AW5" s="1">
        <v>2926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502</v>
      </c>
      <c r="BD5" s="1">
        <v>611</v>
      </c>
      <c r="BE5" s="1">
        <v>927</v>
      </c>
      <c r="BF5" s="1">
        <v>451</v>
      </c>
      <c r="BG5" s="1">
        <v>835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>
        <f t="shared" si="1"/>
        <v>26503.200000000001</v>
      </c>
      <c r="K6" s="11">
        <f t="shared" si="2"/>
        <v>30</v>
      </c>
      <c r="L6" s="1">
        <v>122</v>
      </c>
      <c r="M6" s="1">
        <v>90</v>
      </c>
      <c r="N6" s="5">
        <v>0</v>
      </c>
      <c r="O6" s="1">
        <v>159.58000000000001</v>
      </c>
      <c r="P6" s="1">
        <v>117.58</v>
      </c>
      <c r="Q6" s="5">
        <v>10</v>
      </c>
      <c r="R6" s="1">
        <v>128.66999999999999</v>
      </c>
      <c r="S6" s="1">
        <v>85.25</v>
      </c>
      <c r="T6" s="5">
        <v>20</v>
      </c>
      <c r="U6" s="1">
        <v>0</v>
      </c>
      <c r="V6" s="12">
        <v>362431.26</v>
      </c>
      <c r="W6" s="2">
        <f t="shared" si="3"/>
        <v>0</v>
      </c>
      <c r="X6" s="2">
        <f>SUM(208859.94+W6)</f>
        <v>208859.94</v>
      </c>
      <c r="Y6" s="1">
        <v>499</v>
      </c>
      <c r="Z6" s="1">
        <v>438</v>
      </c>
      <c r="AA6" s="1">
        <v>485</v>
      </c>
      <c r="AB6" s="1">
        <v>522</v>
      </c>
      <c r="AC6" s="1">
        <v>403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562</v>
      </c>
      <c r="AT6" s="1">
        <v>499</v>
      </c>
      <c r="AU6" s="1">
        <v>737</v>
      </c>
      <c r="AV6" s="1">
        <v>733</v>
      </c>
      <c r="AW6" s="1">
        <v>1411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425</v>
      </c>
      <c r="BD6" s="1">
        <v>425</v>
      </c>
      <c r="BE6" s="1">
        <v>656</v>
      </c>
      <c r="BF6" s="1">
        <v>501</v>
      </c>
      <c r="BG6" s="1">
        <v>1023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>
      <c r="A7" s="1">
        <v>70103</v>
      </c>
      <c r="B7" s="1" t="s">
        <v>112</v>
      </c>
      <c r="C7" s="1">
        <v>18</v>
      </c>
      <c r="D7" s="1">
        <v>285</v>
      </c>
      <c r="E7" s="1" t="s">
        <v>64</v>
      </c>
      <c r="F7" s="1">
        <v>567</v>
      </c>
      <c r="G7" s="1" t="s">
        <v>74</v>
      </c>
      <c r="H7" s="2">
        <v>50.87</v>
      </c>
      <c r="I7" s="2">
        <v>915.66</v>
      </c>
      <c r="J7" s="10">
        <f t="shared" si="1"/>
        <v>54939.6</v>
      </c>
      <c r="K7" s="11">
        <f t="shared" si="2"/>
        <v>60</v>
      </c>
      <c r="L7" s="1">
        <v>83.72</v>
      </c>
      <c r="M7" s="1">
        <v>42.28</v>
      </c>
      <c r="N7" s="21">
        <v>25</v>
      </c>
      <c r="O7" s="1">
        <v>76.78</v>
      </c>
      <c r="P7" s="1">
        <v>54</v>
      </c>
      <c r="Q7" s="5">
        <v>10</v>
      </c>
      <c r="R7" s="1">
        <v>79.5</v>
      </c>
      <c r="S7" s="1">
        <v>36.78</v>
      </c>
      <c r="T7" s="5">
        <v>25</v>
      </c>
      <c r="U7" s="1">
        <v>0</v>
      </c>
      <c r="V7" s="12">
        <v>219758.4</v>
      </c>
      <c r="W7" s="2"/>
      <c r="X7" s="2">
        <v>121833.65</v>
      </c>
      <c r="Y7" s="1">
        <v>570</v>
      </c>
      <c r="Z7" s="1">
        <v>374</v>
      </c>
      <c r="AA7" s="1">
        <v>530</v>
      </c>
      <c r="AB7" s="1">
        <v>440</v>
      </c>
      <c r="AC7" s="1">
        <v>761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464</v>
      </c>
      <c r="AT7" s="1">
        <v>346</v>
      </c>
      <c r="AU7" s="1">
        <v>483</v>
      </c>
      <c r="AV7" s="1">
        <v>524</v>
      </c>
      <c r="AW7" s="1">
        <v>972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340</v>
      </c>
      <c r="BD7" s="1">
        <v>789</v>
      </c>
      <c r="BE7" s="1">
        <v>475</v>
      </c>
      <c r="BF7" s="1">
        <v>443</v>
      </c>
      <c r="BG7" s="1">
        <v>662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>
      <c r="A8" s="1">
        <v>70031</v>
      </c>
      <c r="B8" s="1" t="s">
        <v>90</v>
      </c>
      <c r="C8" s="1">
        <v>20</v>
      </c>
      <c r="D8" s="1">
        <v>285</v>
      </c>
      <c r="E8" s="1" t="s">
        <v>64</v>
      </c>
      <c r="F8" s="1">
        <v>558</v>
      </c>
      <c r="G8" s="1" t="s">
        <v>67</v>
      </c>
      <c r="H8" s="2">
        <v>86.35</v>
      </c>
      <c r="I8" s="2">
        <v>1727</v>
      </c>
      <c r="J8" s="10">
        <f t="shared" si="1"/>
        <v>17270</v>
      </c>
      <c r="K8" s="11">
        <f t="shared" si="2"/>
        <v>10</v>
      </c>
      <c r="L8" s="1">
        <v>51.5</v>
      </c>
      <c r="M8" s="1">
        <v>32.1</v>
      </c>
      <c r="N8" s="5">
        <v>10</v>
      </c>
      <c r="O8" s="1">
        <v>30.02</v>
      </c>
      <c r="P8" s="1">
        <v>21.7</v>
      </c>
      <c r="Q8" s="5">
        <v>0</v>
      </c>
      <c r="R8" s="1">
        <v>43.22</v>
      </c>
      <c r="S8" s="1">
        <v>40.799999999999997</v>
      </c>
      <c r="T8" s="16">
        <f>MAX(0,(TRUNC((R8*0.8)-S8)))</f>
        <v>0</v>
      </c>
      <c r="U8" s="1">
        <v>0</v>
      </c>
      <c r="V8" s="12">
        <v>215443.25</v>
      </c>
      <c r="W8" s="2"/>
      <c r="X8" s="2">
        <v>163374.20000000001</v>
      </c>
      <c r="Y8" s="1">
        <v>335</v>
      </c>
      <c r="Z8" s="1">
        <v>190</v>
      </c>
      <c r="AA8" s="1">
        <v>420</v>
      </c>
      <c r="AB8" s="1">
        <v>360</v>
      </c>
      <c r="AC8" s="1">
        <v>642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111</v>
      </c>
      <c r="AT8" s="1">
        <v>234</v>
      </c>
      <c r="AU8" s="1">
        <v>225</v>
      </c>
      <c r="AV8" s="1">
        <v>295</v>
      </c>
      <c r="AW8" s="1">
        <v>434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162</v>
      </c>
      <c r="BD8" s="1">
        <v>221</v>
      </c>
      <c r="BE8" s="1">
        <v>395</v>
      </c>
      <c r="BF8" s="1">
        <v>394</v>
      </c>
      <c r="BG8" s="1">
        <v>816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>
      <c r="A9" s="1">
        <v>70019</v>
      </c>
      <c r="B9" s="1" t="s">
        <v>85</v>
      </c>
      <c r="C9" s="1">
        <v>20</v>
      </c>
      <c r="D9" s="1">
        <v>285</v>
      </c>
      <c r="E9" s="1" t="s">
        <v>64</v>
      </c>
      <c r="F9" s="1">
        <v>562</v>
      </c>
      <c r="G9" s="1" t="s">
        <v>65</v>
      </c>
      <c r="H9" s="2">
        <v>68.760000000000005</v>
      </c>
      <c r="I9" s="2">
        <v>1375.2</v>
      </c>
      <c r="J9" s="10">
        <f t="shared" si="1"/>
        <v>55008</v>
      </c>
      <c r="K9" s="11">
        <f t="shared" si="2"/>
        <v>40</v>
      </c>
      <c r="L9" s="1">
        <v>41.02</v>
      </c>
      <c r="M9" s="1">
        <v>24.7</v>
      </c>
      <c r="N9" s="20">
        <v>10</v>
      </c>
      <c r="O9" s="1">
        <v>63.05</v>
      </c>
      <c r="P9" s="1">
        <v>46.35</v>
      </c>
      <c r="Q9" s="5">
        <v>5</v>
      </c>
      <c r="R9" s="1">
        <v>51.98</v>
      </c>
      <c r="S9" s="1">
        <v>17.350000000000001</v>
      </c>
      <c r="T9" s="5">
        <v>25</v>
      </c>
      <c r="U9" s="1">
        <v>0</v>
      </c>
      <c r="V9" s="12">
        <v>214599.96</v>
      </c>
      <c r="W9" s="2"/>
      <c r="X9" s="2">
        <v>121567.67999999999</v>
      </c>
      <c r="Y9" s="1">
        <v>167</v>
      </c>
      <c r="Z9" s="1">
        <v>339</v>
      </c>
      <c r="AA9" s="1">
        <v>372</v>
      </c>
      <c r="AB9" s="1">
        <v>224</v>
      </c>
      <c r="AC9" s="1">
        <v>494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322</v>
      </c>
      <c r="AT9" s="1">
        <v>366</v>
      </c>
      <c r="AU9" s="1">
        <v>518</v>
      </c>
      <c r="AV9" s="1">
        <v>476</v>
      </c>
      <c r="AW9" s="1">
        <v>927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229</v>
      </c>
      <c r="BD9" s="1">
        <v>404</v>
      </c>
      <c r="BE9" s="1">
        <v>415</v>
      </c>
      <c r="BF9" s="1">
        <v>387</v>
      </c>
      <c r="BG9" s="1">
        <v>347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>
      <c r="A10" s="1">
        <v>70028</v>
      </c>
      <c r="B10" s="1" t="s">
        <v>103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40.9</v>
      </c>
      <c r="I10" s="2">
        <v>981.6</v>
      </c>
      <c r="J10" s="10">
        <f t="shared" si="1"/>
        <v>34356</v>
      </c>
      <c r="K10" s="11">
        <f t="shared" si="2"/>
        <v>35</v>
      </c>
      <c r="L10" s="1">
        <v>74.67</v>
      </c>
      <c r="M10" s="1">
        <v>34.17</v>
      </c>
      <c r="N10" s="16">
        <f t="shared" ref="N10:N12" si="4">MAX(0,(TRUNC((L10*0.8)-M10)))</f>
        <v>25</v>
      </c>
      <c r="O10" s="1">
        <v>79.69</v>
      </c>
      <c r="P10" s="1">
        <v>51.96</v>
      </c>
      <c r="Q10" s="5">
        <v>10</v>
      </c>
      <c r="R10" s="1">
        <v>52.58</v>
      </c>
      <c r="S10" s="1">
        <v>41.08</v>
      </c>
      <c r="T10" s="16">
        <f>MAX(0,(TRUNC((R10*0.8)-S10)))</f>
        <v>0</v>
      </c>
      <c r="U10" s="1">
        <v>0</v>
      </c>
      <c r="V10" s="12">
        <v>203129.85</v>
      </c>
      <c r="W10" s="2"/>
      <c r="X10" s="2">
        <v>124867.7</v>
      </c>
      <c r="Y10" s="1">
        <v>511</v>
      </c>
      <c r="Z10" s="1">
        <v>487</v>
      </c>
      <c r="AA10" s="1">
        <v>661</v>
      </c>
      <c r="AB10" s="1">
        <v>753</v>
      </c>
      <c r="AC10" s="1">
        <v>820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456</v>
      </c>
      <c r="AT10" s="1">
        <v>676</v>
      </c>
      <c r="AU10" s="1">
        <v>706</v>
      </c>
      <c r="AV10" s="1">
        <v>825</v>
      </c>
      <c r="AW10" s="1">
        <v>1247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414</v>
      </c>
      <c r="BD10" s="1">
        <v>304</v>
      </c>
      <c r="BE10" s="1">
        <v>428</v>
      </c>
      <c r="BF10" s="1">
        <v>536</v>
      </c>
      <c r="BG10" s="1">
        <v>986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>
      <c r="A11" s="1">
        <v>70187</v>
      </c>
      <c r="B11" s="1" t="s">
        <v>127</v>
      </c>
      <c r="C11" s="1">
        <v>1</v>
      </c>
      <c r="D11" s="1">
        <v>285</v>
      </c>
      <c r="E11" s="1" t="s">
        <v>64</v>
      </c>
      <c r="F11" s="1">
        <v>567</v>
      </c>
      <c r="G11" s="1" t="s">
        <v>74</v>
      </c>
      <c r="H11" s="2">
        <v>1133.01</v>
      </c>
      <c r="I11" s="2">
        <v>1133.01</v>
      </c>
      <c r="J11" s="10">
        <f t="shared" si="1"/>
        <v>33990.300000000003</v>
      </c>
      <c r="K11" s="11">
        <f t="shared" si="2"/>
        <v>30</v>
      </c>
      <c r="L11" s="1">
        <v>0</v>
      </c>
      <c r="M11" s="1">
        <v>0</v>
      </c>
      <c r="N11" s="16">
        <f t="shared" si="4"/>
        <v>0</v>
      </c>
      <c r="O11" s="1">
        <v>116.5</v>
      </c>
      <c r="P11" s="1">
        <v>78</v>
      </c>
      <c r="Q11" s="5">
        <v>0</v>
      </c>
      <c r="R11" s="1">
        <v>53.5</v>
      </c>
      <c r="S11" s="1">
        <v>15</v>
      </c>
      <c r="T11" s="5">
        <v>30</v>
      </c>
      <c r="U11" s="1">
        <v>0</v>
      </c>
      <c r="V11" s="12">
        <v>192611.7</v>
      </c>
      <c r="W11" s="2"/>
      <c r="X11" s="2">
        <v>105369.93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5</v>
      </c>
      <c r="AT11" s="1">
        <v>43</v>
      </c>
      <c r="AU11" s="1">
        <v>90</v>
      </c>
      <c r="AV11" s="1">
        <v>0</v>
      </c>
      <c r="AW11" s="1">
        <v>78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21</v>
      </c>
      <c r="BD11" s="1">
        <v>28</v>
      </c>
      <c r="BE11" s="1">
        <v>12</v>
      </c>
      <c r="BF11" s="1">
        <v>13</v>
      </c>
      <c r="BG11" s="1">
        <v>15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>
      <c r="A12" s="1">
        <v>70034</v>
      </c>
      <c r="B12" s="1" t="s">
        <v>99</v>
      </c>
      <c r="C12" s="1">
        <v>24</v>
      </c>
      <c r="D12" s="1">
        <v>285</v>
      </c>
      <c r="E12" s="1" t="s">
        <v>64</v>
      </c>
      <c r="F12" s="1">
        <v>558</v>
      </c>
      <c r="G12" s="1" t="s">
        <v>67</v>
      </c>
      <c r="H12" s="2">
        <v>55.92</v>
      </c>
      <c r="I12" s="2">
        <v>1342.08</v>
      </c>
      <c r="J12" s="10">
        <f t="shared" si="1"/>
        <v>33552</v>
      </c>
      <c r="K12" s="11">
        <f t="shared" si="2"/>
        <v>25</v>
      </c>
      <c r="L12" s="1">
        <v>39.770000000000003</v>
      </c>
      <c r="M12" s="1">
        <v>70.88</v>
      </c>
      <c r="N12" s="16">
        <f t="shared" si="4"/>
        <v>0</v>
      </c>
      <c r="O12" s="1">
        <v>49.25</v>
      </c>
      <c r="P12" s="1">
        <v>24.12</v>
      </c>
      <c r="Q12" s="5">
        <v>15</v>
      </c>
      <c r="R12" s="1">
        <v>46</v>
      </c>
      <c r="S12" s="1">
        <v>25</v>
      </c>
      <c r="T12" s="5">
        <v>10</v>
      </c>
      <c r="U12" s="1">
        <v>0</v>
      </c>
      <c r="V12" s="12">
        <v>181208.76</v>
      </c>
      <c r="W12" s="2"/>
      <c r="X12" s="2">
        <v>161049.60000000001</v>
      </c>
      <c r="Y12" s="1">
        <v>259</v>
      </c>
      <c r="Z12" s="1">
        <v>233</v>
      </c>
      <c r="AA12" s="1">
        <v>387</v>
      </c>
      <c r="AB12" s="1">
        <v>384</v>
      </c>
      <c r="AC12" s="1">
        <v>1701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387</v>
      </c>
      <c r="AT12" s="1">
        <v>254</v>
      </c>
      <c r="AU12" s="1">
        <v>392</v>
      </c>
      <c r="AV12" s="1">
        <v>552</v>
      </c>
      <c r="AW12" s="1">
        <v>579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238</v>
      </c>
      <c r="BD12" s="1">
        <v>331</v>
      </c>
      <c r="BE12" s="1">
        <v>443</v>
      </c>
      <c r="BF12" s="1">
        <v>515</v>
      </c>
      <c r="BG12" s="1">
        <v>600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>
      <c r="A13" s="1">
        <v>70101</v>
      </c>
      <c r="B13" s="1" t="s">
        <v>73</v>
      </c>
      <c r="C13" s="1">
        <v>15</v>
      </c>
      <c r="D13" s="1">
        <v>285</v>
      </c>
      <c r="E13" s="1" t="s">
        <v>64</v>
      </c>
      <c r="F13" s="1">
        <v>567</v>
      </c>
      <c r="G13" s="1" t="s">
        <v>74</v>
      </c>
      <c r="H13" s="2">
        <v>42.41</v>
      </c>
      <c r="I13" s="2">
        <v>636.15</v>
      </c>
      <c r="J13" s="10">
        <f t="shared" si="1"/>
        <v>44530.5</v>
      </c>
      <c r="K13" s="11">
        <f t="shared" si="2"/>
        <v>70</v>
      </c>
      <c r="L13" s="1">
        <v>84.87</v>
      </c>
      <c r="M13" s="1">
        <v>34.729999999999997</v>
      </c>
      <c r="N13" s="20">
        <v>35</v>
      </c>
      <c r="O13" s="1">
        <v>88.8</v>
      </c>
      <c r="P13" s="1">
        <v>52.87</v>
      </c>
      <c r="Q13" s="5">
        <v>20</v>
      </c>
      <c r="R13" s="1">
        <v>89.97</v>
      </c>
      <c r="S13" s="1">
        <v>59.67</v>
      </c>
      <c r="T13" s="5">
        <v>15</v>
      </c>
      <c r="U13" s="1">
        <v>0</v>
      </c>
      <c r="V13" s="12">
        <v>167710.34</v>
      </c>
      <c r="W13" s="2"/>
      <c r="X13" s="2">
        <v>93683.69</v>
      </c>
      <c r="Y13" s="1">
        <v>374</v>
      </c>
      <c r="Z13" s="1">
        <v>349</v>
      </c>
      <c r="AA13" s="1">
        <v>501</v>
      </c>
      <c r="AB13" s="1">
        <v>447</v>
      </c>
      <c r="AC13" s="1">
        <v>521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456</v>
      </c>
      <c r="AT13" s="1">
        <v>305</v>
      </c>
      <c r="AU13" s="1">
        <v>490</v>
      </c>
      <c r="AV13" s="1">
        <v>467</v>
      </c>
      <c r="AW13" s="1">
        <v>793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264</v>
      </c>
      <c r="BD13" s="1">
        <v>300</v>
      </c>
      <c r="BE13" s="1">
        <v>785</v>
      </c>
      <c r="BF13" s="1">
        <v>301</v>
      </c>
      <c r="BG13" s="1">
        <v>895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>
      <c r="A14" s="1">
        <v>70150</v>
      </c>
      <c r="B14" s="1" t="s">
        <v>118</v>
      </c>
      <c r="C14" s="1">
        <v>20</v>
      </c>
      <c r="D14" s="1">
        <v>285</v>
      </c>
      <c r="E14" s="1" t="s">
        <v>64</v>
      </c>
      <c r="F14" s="1">
        <v>558</v>
      </c>
      <c r="G14" s="1" t="s">
        <v>67</v>
      </c>
      <c r="H14" s="2">
        <v>77.58</v>
      </c>
      <c r="I14" s="2">
        <v>1551.6</v>
      </c>
      <c r="J14" s="10">
        <f t="shared" si="1"/>
        <v>23274</v>
      </c>
      <c r="K14" s="11">
        <f t="shared" si="2"/>
        <v>15</v>
      </c>
      <c r="L14" s="1">
        <v>38.42</v>
      </c>
      <c r="M14" s="1">
        <v>25.15</v>
      </c>
      <c r="N14" s="27">
        <f>MAX(0,(TRUNC((L14*0.8)-M14)))</f>
        <v>5</v>
      </c>
      <c r="O14" s="1">
        <v>23.88</v>
      </c>
      <c r="P14" s="1">
        <v>15</v>
      </c>
      <c r="Q14" s="5">
        <v>5</v>
      </c>
      <c r="R14" s="1">
        <v>40.119999999999997</v>
      </c>
      <c r="S14" s="1">
        <v>27.8</v>
      </c>
      <c r="T14" s="5">
        <v>5</v>
      </c>
      <c r="U14" s="1">
        <v>0</v>
      </c>
      <c r="V14" s="12">
        <v>158922.63</v>
      </c>
      <c r="W14" s="2"/>
      <c r="X14" s="2">
        <v>105431.22</v>
      </c>
      <c r="Y14" s="1">
        <v>219</v>
      </c>
      <c r="Z14" s="1">
        <v>212</v>
      </c>
      <c r="AA14" s="1">
        <v>318</v>
      </c>
      <c r="AB14" s="1">
        <v>251</v>
      </c>
      <c r="AC14" s="1">
        <v>503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155</v>
      </c>
      <c r="AT14" s="1">
        <v>154</v>
      </c>
      <c r="AU14" s="1">
        <v>117</v>
      </c>
      <c r="AV14" s="1">
        <v>257</v>
      </c>
      <c r="AW14" s="1">
        <v>300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182</v>
      </c>
      <c r="BD14" s="1">
        <v>240</v>
      </c>
      <c r="BE14" s="1">
        <v>371</v>
      </c>
      <c r="BF14" s="1">
        <v>259</v>
      </c>
      <c r="BG14" s="1">
        <v>556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>
      <c r="A15" s="1">
        <v>70100</v>
      </c>
      <c r="B15" s="1" t="s">
        <v>91</v>
      </c>
      <c r="C15" s="1">
        <v>16</v>
      </c>
      <c r="D15" s="1">
        <v>285</v>
      </c>
      <c r="E15" s="1" t="s">
        <v>64</v>
      </c>
      <c r="F15" s="1">
        <v>567</v>
      </c>
      <c r="G15" s="1" t="s">
        <v>74</v>
      </c>
      <c r="H15" s="2">
        <v>42.37</v>
      </c>
      <c r="I15" s="2">
        <v>677.92</v>
      </c>
      <c r="J15" s="10">
        <f t="shared" si="1"/>
        <v>20337.599999999999</v>
      </c>
      <c r="K15" s="11">
        <f t="shared" si="2"/>
        <v>30</v>
      </c>
      <c r="L15" s="1">
        <v>90.09</v>
      </c>
      <c r="M15" s="1">
        <v>58.12</v>
      </c>
      <c r="N15" s="20">
        <v>15</v>
      </c>
      <c r="O15" s="1">
        <v>78.38</v>
      </c>
      <c r="P15" s="1">
        <v>49.81</v>
      </c>
      <c r="Q15" s="5">
        <v>15</v>
      </c>
      <c r="R15" s="1">
        <v>62.94</v>
      </c>
      <c r="S15" s="1">
        <v>47.56</v>
      </c>
      <c r="T15" s="5">
        <v>0</v>
      </c>
      <c r="U15" s="1">
        <v>0</v>
      </c>
      <c r="V15" s="12">
        <v>156874.92000000001</v>
      </c>
      <c r="W15" s="2"/>
      <c r="X15" s="2">
        <v>105416.56</v>
      </c>
      <c r="Y15" s="1">
        <v>384</v>
      </c>
      <c r="Z15" s="1">
        <v>375</v>
      </c>
      <c r="AA15" s="1">
        <v>650</v>
      </c>
      <c r="AB15" s="1">
        <v>440</v>
      </c>
      <c r="AC15" s="1">
        <v>930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322</v>
      </c>
      <c r="AT15" s="1">
        <v>281</v>
      </c>
      <c r="AU15" s="1">
        <v>550</v>
      </c>
      <c r="AV15" s="1">
        <v>483</v>
      </c>
      <c r="AW15" s="1">
        <v>797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231</v>
      </c>
      <c r="BD15" s="1">
        <v>112</v>
      </c>
      <c r="BE15" s="1">
        <v>562</v>
      </c>
      <c r="BF15" s="1">
        <v>316</v>
      </c>
      <c r="BG15" s="1">
        <v>761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>
      <c r="A16" s="1">
        <v>70029</v>
      </c>
      <c r="B16" s="1" t="s">
        <v>102</v>
      </c>
      <c r="C16" s="1">
        <v>18</v>
      </c>
      <c r="D16" s="1">
        <v>285</v>
      </c>
      <c r="E16" s="1" t="s">
        <v>64</v>
      </c>
      <c r="F16" s="1">
        <v>558</v>
      </c>
      <c r="G16" s="1" t="s">
        <v>67</v>
      </c>
      <c r="H16" s="2">
        <v>46.2</v>
      </c>
      <c r="I16" s="2">
        <v>831.6</v>
      </c>
      <c r="J16" s="10">
        <f t="shared" si="1"/>
        <v>37422</v>
      </c>
      <c r="K16" s="11">
        <f t="shared" si="2"/>
        <v>45</v>
      </c>
      <c r="L16" s="1">
        <v>43</v>
      </c>
      <c r="M16" s="1">
        <v>18.5</v>
      </c>
      <c r="N16" s="16">
        <f>MAX(0,(TRUNC((L16*0.8)-M16)))</f>
        <v>15</v>
      </c>
      <c r="O16" s="1">
        <v>74.64</v>
      </c>
      <c r="P16" s="1">
        <v>53.11</v>
      </c>
      <c r="Q16" s="5">
        <v>5</v>
      </c>
      <c r="R16" s="1">
        <v>69.89</v>
      </c>
      <c r="S16" s="1">
        <v>32.78</v>
      </c>
      <c r="T16" s="5">
        <v>25</v>
      </c>
      <c r="U16" s="1">
        <v>0</v>
      </c>
      <c r="V16" s="12">
        <v>155948.1</v>
      </c>
      <c r="W16" s="2"/>
      <c r="X16" s="2">
        <v>86809.8</v>
      </c>
      <c r="Y16" s="1">
        <v>252</v>
      </c>
      <c r="Z16" s="1">
        <v>202</v>
      </c>
      <c r="AA16" s="1">
        <v>291</v>
      </c>
      <c r="AB16" s="1">
        <v>260</v>
      </c>
      <c r="AC16" s="1">
        <v>333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301</v>
      </c>
      <c r="AT16" s="1">
        <v>407</v>
      </c>
      <c r="AU16" s="1">
        <v>523</v>
      </c>
      <c r="AV16" s="1">
        <v>632</v>
      </c>
      <c r="AW16" s="1">
        <v>956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342</v>
      </c>
      <c r="BD16" s="1">
        <v>337</v>
      </c>
      <c r="BE16" s="1">
        <v>592</v>
      </c>
      <c r="BF16" s="1">
        <v>311</v>
      </c>
      <c r="BG16" s="1">
        <v>590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>
      <c r="A17" s="1">
        <v>70072</v>
      </c>
      <c r="B17" s="1" t="s">
        <v>79</v>
      </c>
      <c r="C17" s="1">
        <v>20</v>
      </c>
      <c r="D17" s="1">
        <v>285</v>
      </c>
      <c r="E17" s="1" t="s">
        <v>64</v>
      </c>
      <c r="F17" s="1">
        <v>570</v>
      </c>
      <c r="G17" s="1" t="s">
        <v>72</v>
      </c>
      <c r="H17" s="2">
        <v>41.94</v>
      </c>
      <c r="I17" s="2">
        <v>838.8</v>
      </c>
      <c r="J17" s="10">
        <f t="shared" si="1"/>
        <v>20970</v>
      </c>
      <c r="K17" s="11">
        <f t="shared" si="2"/>
        <v>25</v>
      </c>
      <c r="L17" s="1">
        <v>45.5</v>
      </c>
      <c r="M17" s="1">
        <v>21.7</v>
      </c>
      <c r="N17" s="20">
        <v>15</v>
      </c>
      <c r="O17" s="1">
        <v>89.18</v>
      </c>
      <c r="P17" s="1">
        <v>80.45</v>
      </c>
      <c r="Q17" s="5">
        <v>0</v>
      </c>
      <c r="R17" s="1">
        <v>45.02</v>
      </c>
      <c r="S17" s="1">
        <v>26.8</v>
      </c>
      <c r="T17" s="5">
        <v>10</v>
      </c>
      <c r="U17" s="1">
        <v>0</v>
      </c>
      <c r="V17" s="12">
        <v>150732.35999999999</v>
      </c>
      <c r="W17" s="2"/>
      <c r="X17" s="2">
        <v>108163.26</v>
      </c>
      <c r="Y17" s="1">
        <v>284</v>
      </c>
      <c r="Z17" s="1">
        <v>256</v>
      </c>
      <c r="AA17" s="1">
        <v>315</v>
      </c>
      <c r="AB17" s="1">
        <v>366</v>
      </c>
      <c r="AC17" s="1">
        <v>434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627</v>
      </c>
      <c r="AT17" s="1">
        <v>549</v>
      </c>
      <c r="AU17" s="1">
        <v>525</v>
      </c>
      <c r="AV17" s="1">
        <v>714</v>
      </c>
      <c r="AW17" s="1">
        <v>1609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276</v>
      </c>
      <c r="BD17" s="1">
        <v>242</v>
      </c>
      <c r="BE17" s="1">
        <v>391</v>
      </c>
      <c r="BF17" s="1">
        <v>225</v>
      </c>
      <c r="BG17" s="1">
        <v>536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>
      <c r="A18" s="1">
        <v>70002</v>
      </c>
      <c r="B18" s="1" t="s">
        <v>113</v>
      </c>
      <c r="C18" s="1">
        <v>48</v>
      </c>
      <c r="D18" s="1">
        <v>285</v>
      </c>
      <c r="E18" s="1" t="s">
        <v>64</v>
      </c>
      <c r="F18" s="1">
        <v>557</v>
      </c>
      <c r="G18" s="1" t="s">
        <v>69</v>
      </c>
      <c r="H18" s="2">
        <v>28.86</v>
      </c>
      <c r="I18" s="2">
        <v>1385.28</v>
      </c>
      <c r="J18" s="10">
        <f t="shared" si="1"/>
        <v>48484.799999999996</v>
      </c>
      <c r="K18" s="11">
        <f t="shared" si="2"/>
        <v>35</v>
      </c>
      <c r="L18" s="1">
        <v>33.92</v>
      </c>
      <c r="M18" s="1">
        <v>13.92</v>
      </c>
      <c r="N18" s="20">
        <v>15</v>
      </c>
      <c r="O18" s="1">
        <v>30.02</v>
      </c>
      <c r="P18" s="1">
        <v>13.56</v>
      </c>
      <c r="Q18" s="5">
        <v>10</v>
      </c>
      <c r="R18" s="1">
        <v>28.43</v>
      </c>
      <c r="S18" s="1">
        <v>14.17</v>
      </c>
      <c r="T18" s="5">
        <v>10</v>
      </c>
      <c r="U18" s="1">
        <v>0</v>
      </c>
      <c r="V18" s="12">
        <v>127950.81</v>
      </c>
      <c r="W18" s="2"/>
      <c r="X18" s="2">
        <v>57691.14</v>
      </c>
      <c r="Y18" s="1">
        <v>506</v>
      </c>
      <c r="Z18" s="1">
        <v>389</v>
      </c>
      <c r="AA18" s="1">
        <v>575</v>
      </c>
      <c r="AB18" s="1">
        <v>705</v>
      </c>
      <c r="AC18" s="1">
        <v>668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358</v>
      </c>
      <c r="AT18" s="1">
        <v>530</v>
      </c>
      <c r="AU18" s="1">
        <v>551</v>
      </c>
      <c r="AV18" s="1">
        <v>534</v>
      </c>
      <c r="AW18" s="1">
        <v>651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530</v>
      </c>
      <c r="BD18" s="1">
        <v>237</v>
      </c>
      <c r="BE18" s="1">
        <v>434</v>
      </c>
      <c r="BF18" s="1">
        <v>564</v>
      </c>
      <c r="BG18" s="1">
        <v>680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>
      <c r="A19" s="1">
        <v>70043</v>
      </c>
      <c r="B19" s="1" t="s">
        <v>117</v>
      </c>
      <c r="C19" s="1">
        <v>1</v>
      </c>
      <c r="D19" s="1">
        <v>285</v>
      </c>
      <c r="E19" s="1" t="s">
        <v>64</v>
      </c>
      <c r="F19" s="1">
        <v>387</v>
      </c>
      <c r="G19" s="1" t="s">
        <v>94</v>
      </c>
      <c r="H19" s="2">
        <v>652.46</v>
      </c>
      <c r="I19" s="2">
        <v>652.46</v>
      </c>
      <c r="J19" s="10">
        <f t="shared" si="1"/>
        <v>13049.2</v>
      </c>
      <c r="K19" s="11">
        <f t="shared" si="2"/>
        <v>20</v>
      </c>
      <c r="L19" s="1">
        <v>28.5</v>
      </c>
      <c r="M19" s="1">
        <v>20</v>
      </c>
      <c r="N19" s="20">
        <v>10</v>
      </c>
      <c r="O19" s="1">
        <v>90</v>
      </c>
      <c r="P19" s="1">
        <v>125</v>
      </c>
      <c r="Q19" s="5">
        <v>0</v>
      </c>
      <c r="R19" s="1">
        <v>76.5</v>
      </c>
      <c r="S19" s="1">
        <v>56</v>
      </c>
      <c r="T19" s="5">
        <v>10</v>
      </c>
      <c r="U19" s="1">
        <v>0</v>
      </c>
      <c r="V19" s="12">
        <v>127229.7</v>
      </c>
      <c r="W19" s="2"/>
      <c r="X19" s="2">
        <v>131144.46</v>
      </c>
      <c r="Y19" s="1">
        <v>3</v>
      </c>
      <c r="Z19" s="1">
        <v>8</v>
      </c>
      <c r="AA19" s="1">
        <v>18</v>
      </c>
      <c r="AB19" s="1">
        <v>7</v>
      </c>
      <c r="AC19" s="1">
        <v>20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7</v>
      </c>
      <c r="AT19" s="1">
        <v>30</v>
      </c>
      <c r="AU19" s="1">
        <v>36</v>
      </c>
      <c r="AV19" s="1">
        <v>64</v>
      </c>
      <c r="AW19" s="1">
        <v>125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10</v>
      </c>
      <c r="BD19" s="1">
        <v>35</v>
      </c>
      <c r="BE19" s="1">
        <v>22</v>
      </c>
      <c r="BF19" s="1">
        <v>54</v>
      </c>
      <c r="BG19" s="1">
        <v>56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>
      <c r="A20" s="1">
        <v>70168</v>
      </c>
      <c r="B20" s="1" t="s">
        <v>109</v>
      </c>
      <c r="C20" s="1">
        <v>24</v>
      </c>
      <c r="D20" s="1">
        <v>285</v>
      </c>
      <c r="E20" s="1" t="s">
        <v>64</v>
      </c>
      <c r="F20" s="1">
        <v>974</v>
      </c>
      <c r="G20" s="1" t="s">
        <v>110</v>
      </c>
      <c r="H20" s="2">
        <v>50.940199999999997</v>
      </c>
      <c r="I20" s="2">
        <v>1222.5648000000001</v>
      </c>
      <c r="J20" s="10">
        <f t="shared" si="1"/>
        <v>12225.648000000001</v>
      </c>
      <c r="K20" s="11">
        <f t="shared" si="2"/>
        <v>10</v>
      </c>
      <c r="L20" s="1">
        <v>26.12</v>
      </c>
      <c r="M20" s="1">
        <v>14.42</v>
      </c>
      <c r="N20" s="5">
        <v>5</v>
      </c>
      <c r="O20" s="1">
        <v>32.619999999999997</v>
      </c>
      <c r="P20" s="1">
        <v>24.46</v>
      </c>
      <c r="Q20" s="5">
        <v>0</v>
      </c>
      <c r="R20" s="1">
        <v>36.15</v>
      </c>
      <c r="S20" s="1">
        <v>23.46</v>
      </c>
      <c r="T20" s="16">
        <f t="shared" ref="T20:T25" si="5">MAX(0,(TRUNC((R20*0.8)-S20)))</f>
        <v>5</v>
      </c>
      <c r="U20" s="1">
        <v>0</v>
      </c>
      <c r="V20" s="12">
        <v>116016.31</v>
      </c>
      <c r="W20" s="2"/>
      <c r="X20" s="2">
        <v>76206.539999999994</v>
      </c>
      <c r="Y20" s="1">
        <v>178</v>
      </c>
      <c r="Z20" s="1">
        <v>157</v>
      </c>
      <c r="AA20" s="1">
        <v>264</v>
      </c>
      <c r="AB20" s="1">
        <v>213</v>
      </c>
      <c r="AC20" s="1">
        <v>346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244</v>
      </c>
      <c r="AT20" s="1">
        <v>180</v>
      </c>
      <c r="AU20" s="1">
        <v>232</v>
      </c>
      <c r="AV20" s="1">
        <v>434</v>
      </c>
      <c r="AW20" s="1">
        <v>587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350</v>
      </c>
      <c r="BD20" s="1">
        <v>269</v>
      </c>
      <c r="BE20" s="1">
        <v>262</v>
      </c>
      <c r="BF20" s="1">
        <v>242</v>
      </c>
      <c r="BG20" s="1">
        <v>563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>
      <c r="A21" s="1">
        <v>70041</v>
      </c>
      <c r="B21" s="1" t="s">
        <v>114</v>
      </c>
      <c r="C21" s="1">
        <v>24</v>
      </c>
      <c r="D21" s="1">
        <v>285</v>
      </c>
      <c r="E21" s="1" t="s">
        <v>64</v>
      </c>
      <c r="F21" s="1">
        <v>558</v>
      </c>
      <c r="G21" s="1" t="s">
        <v>67</v>
      </c>
      <c r="H21" s="2">
        <v>39.53</v>
      </c>
      <c r="I21" s="2">
        <v>948.72</v>
      </c>
      <c r="J21" s="10">
        <f t="shared" si="1"/>
        <v>18974.400000000001</v>
      </c>
      <c r="K21" s="11">
        <f t="shared" si="2"/>
        <v>20</v>
      </c>
      <c r="L21" s="1">
        <v>50.42</v>
      </c>
      <c r="M21" s="1">
        <v>32.380000000000003</v>
      </c>
      <c r="N21" s="20">
        <v>10</v>
      </c>
      <c r="O21" s="1">
        <v>32.85</v>
      </c>
      <c r="P21" s="1">
        <v>24.75</v>
      </c>
      <c r="Q21" s="5">
        <v>0</v>
      </c>
      <c r="R21" s="1">
        <v>35.9</v>
      </c>
      <c r="S21" s="1">
        <v>18.46</v>
      </c>
      <c r="T21" s="16">
        <f t="shared" si="5"/>
        <v>10</v>
      </c>
      <c r="U21" s="1">
        <v>0</v>
      </c>
      <c r="V21" s="12">
        <v>113055.8</v>
      </c>
      <c r="W21" s="2"/>
      <c r="X21" s="2">
        <v>71707.42</v>
      </c>
      <c r="Y21" s="1">
        <v>299</v>
      </c>
      <c r="Z21" s="1">
        <v>293</v>
      </c>
      <c r="AA21" s="1">
        <v>538</v>
      </c>
      <c r="AB21" s="1">
        <v>453</v>
      </c>
      <c r="AC21" s="1">
        <v>777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198</v>
      </c>
      <c r="AT21" s="1">
        <v>348</v>
      </c>
      <c r="AU21" s="1">
        <v>232</v>
      </c>
      <c r="AV21" s="1">
        <v>369</v>
      </c>
      <c r="AW21" s="1">
        <v>594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266</v>
      </c>
      <c r="BD21" s="1">
        <v>241</v>
      </c>
      <c r="BE21" s="1">
        <v>311</v>
      </c>
      <c r="BF21" s="1">
        <v>328</v>
      </c>
      <c r="BG21" s="1">
        <v>443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>
      <c r="A22" s="1">
        <v>70005</v>
      </c>
      <c r="B22" s="1" t="s">
        <v>107</v>
      </c>
      <c r="C22" s="1">
        <v>24</v>
      </c>
      <c r="D22" s="1">
        <v>285</v>
      </c>
      <c r="E22" s="1" t="s">
        <v>64</v>
      </c>
      <c r="F22" s="1">
        <v>557</v>
      </c>
      <c r="G22" s="1" t="s">
        <v>69</v>
      </c>
      <c r="H22" s="2">
        <v>50.79</v>
      </c>
      <c r="I22" s="2">
        <v>1218.96</v>
      </c>
      <c r="J22" s="10">
        <f t="shared" si="1"/>
        <v>0</v>
      </c>
      <c r="K22" s="11">
        <f t="shared" si="2"/>
        <v>0</v>
      </c>
      <c r="L22" s="1">
        <v>15.77</v>
      </c>
      <c r="M22" s="1">
        <v>17.46</v>
      </c>
      <c r="N22" s="16">
        <f>MAX(0,(TRUNC((L22*0.8)-M22)))</f>
        <v>0</v>
      </c>
      <c r="O22" s="1">
        <v>47.46</v>
      </c>
      <c r="P22" s="1">
        <v>34.96</v>
      </c>
      <c r="Q22" s="5">
        <v>0</v>
      </c>
      <c r="R22" s="1">
        <v>23.73</v>
      </c>
      <c r="S22" s="1">
        <v>32.75</v>
      </c>
      <c r="T22" s="16">
        <f t="shared" si="5"/>
        <v>0</v>
      </c>
      <c r="U22" s="1">
        <v>0</v>
      </c>
      <c r="V22" s="12">
        <v>105998.73</v>
      </c>
      <c r="W22" s="2"/>
      <c r="X22" s="2">
        <v>103814.76</v>
      </c>
      <c r="Y22" s="1">
        <v>87</v>
      </c>
      <c r="Z22" s="1">
        <v>107</v>
      </c>
      <c r="AA22" s="1">
        <v>159</v>
      </c>
      <c r="AB22" s="1">
        <v>158</v>
      </c>
      <c r="AC22" s="1">
        <v>419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350</v>
      </c>
      <c r="AT22" s="1">
        <v>336</v>
      </c>
      <c r="AU22" s="1">
        <v>373</v>
      </c>
      <c r="AV22" s="1">
        <v>496</v>
      </c>
      <c r="AW22" s="1">
        <v>839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243</v>
      </c>
      <c r="BD22" s="1">
        <v>93</v>
      </c>
      <c r="BE22" s="1">
        <v>215</v>
      </c>
      <c r="BF22" s="1">
        <v>130</v>
      </c>
      <c r="BG22" s="1">
        <v>786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>
      <c r="A23" s="1">
        <v>70038</v>
      </c>
      <c r="B23" s="1" t="s">
        <v>66</v>
      </c>
      <c r="C23" s="1">
        <v>16</v>
      </c>
      <c r="D23" s="1">
        <v>285</v>
      </c>
      <c r="E23" s="1" t="s">
        <v>64</v>
      </c>
      <c r="F23" s="1">
        <v>558</v>
      </c>
      <c r="G23" s="1" t="s">
        <v>67</v>
      </c>
      <c r="H23" s="2">
        <v>52.430999999999997</v>
      </c>
      <c r="I23" s="2">
        <v>838.89599999999996</v>
      </c>
      <c r="J23" s="10">
        <f t="shared" si="1"/>
        <v>20972.399999999998</v>
      </c>
      <c r="K23" s="11">
        <f t="shared" si="2"/>
        <v>25</v>
      </c>
      <c r="L23" s="1">
        <v>25.81</v>
      </c>
      <c r="M23" s="1">
        <v>35.31</v>
      </c>
      <c r="N23" s="20">
        <v>25</v>
      </c>
      <c r="O23" s="1">
        <v>66.34</v>
      </c>
      <c r="P23" s="1">
        <v>51.31</v>
      </c>
      <c r="Q23" s="5">
        <v>0</v>
      </c>
      <c r="R23" s="1">
        <v>20.59</v>
      </c>
      <c r="S23" s="1">
        <v>21.06</v>
      </c>
      <c r="T23" s="16">
        <f t="shared" si="5"/>
        <v>0</v>
      </c>
      <c r="U23" s="1">
        <v>0</v>
      </c>
      <c r="V23" s="12">
        <v>94585.52</v>
      </c>
      <c r="W23" s="2"/>
      <c r="X23" s="2">
        <v>90338.61</v>
      </c>
      <c r="Y23" s="1">
        <v>133</v>
      </c>
      <c r="Z23" s="1">
        <v>135</v>
      </c>
      <c r="AA23" s="1">
        <v>159</v>
      </c>
      <c r="AB23" s="1">
        <v>107</v>
      </c>
      <c r="AC23" s="1">
        <v>565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304</v>
      </c>
      <c r="AT23" s="1">
        <v>408</v>
      </c>
      <c r="AU23" s="1">
        <v>334</v>
      </c>
      <c r="AV23" s="1">
        <v>439</v>
      </c>
      <c r="AW23" s="1">
        <v>821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72</v>
      </c>
      <c r="BD23" s="1">
        <v>226</v>
      </c>
      <c r="BE23" s="1">
        <v>124</v>
      </c>
      <c r="BF23" s="1">
        <v>41</v>
      </c>
      <c r="BG23" s="1">
        <v>337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>
      <c r="A24" s="1">
        <v>70500</v>
      </c>
      <c r="B24" s="1" t="s">
        <v>105</v>
      </c>
      <c r="C24" s="1">
        <v>10</v>
      </c>
      <c r="D24" s="1">
        <v>285</v>
      </c>
      <c r="E24" s="1" t="s">
        <v>64</v>
      </c>
      <c r="F24" s="1">
        <v>285</v>
      </c>
      <c r="G24" s="1" t="s">
        <v>64</v>
      </c>
      <c r="H24" s="2">
        <v>125.14</v>
      </c>
      <c r="I24" s="2">
        <v>1251.4000000000001</v>
      </c>
      <c r="J24" s="10">
        <f t="shared" si="1"/>
        <v>12514</v>
      </c>
      <c r="K24" s="11">
        <f t="shared" si="2"/>
        <v>10</v>
      </c>
      <c r="L24" s="1">
        <v>21</v>
      </c>
      <c r="M24" s="1">
        <v>8.3000000000000007</v>
      </c>
      <c r="N24" s="20">
        <v>10</v>
      </c>
      <c r="O24" s="1">
        <v>33.950000000000003</v>
      </c>
      <c r="P24" s="1">
        <v>22.1</v>
      </c>
      <c r="Q24" s="5">
        <v>0</v>
      </c>
      <c r="R24" s="1">
        <v>19.600000000000001</v>
      </c>
      <c r="S24" s="1">
        <v>20.3</v>
      </c>
      <c r="T24" s="16">
        <f t="shared" si="5"/>
        <v>0</v>
      </c>
      <c r="U24" s="1">
        <v>0</v>
      </c>
      <c r="V24" s="12">
        <v>93291.87</v>
      </c>
      <c r="W24" s="2"/>
      <c r="X24" s="2">
        <v>63445.98</v>
      </c>
      <c r="Y24" s="1">
        <v>72</v>
      </c>
      <c r="Z24" s="1">
        <v>124</v>
      </c>
      <c r="AA24" s="1">
        <v>58</v>
      </c>
      <c r="AB24" s="1">
        <v>36</v>
      </c>
      <c r="AC24" s="1">
        <v>83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102</v>
      </c>
      <c r="AT24" s="1">
        <v>122</v>
      </c>
      <c r="AU24" s="1">
        <v>134</v>
      </c>
      <c r="AV24" s="1">
        <v>85</v>
      </c>
      <c r="AW24" s="1">
        <v>221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68</v>
      </c>
      <c r="BD24" s="1">
        <v>65</v>
      </c>
      <c r="BE24" s="1">
        <v>69</v>
      </c>
      <c r="BF24" s="1">
        <v>53</v>
      </c>
      <c r="BG24" s="1">
        <v>203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>
      <c r="A25" s="1">
        <v>70012</v>
      </c>
      <c r="B25" s="1" t="s">
        <v>89</v>
      </c>
      <c r="C25" s="1">
        <v>15</v>
      </c>
      <c r="D25" s="1">
        <v>285</v>
      </c>
      <c r="E25" s="1" t="s">
        <v>64</v>
      </c>
      <c r="F25" s="1">
        <v>562</v>
      </c>
      <c r="G25" s="1" t="s">
        <v>65</v>
      </c>
      <c r="H25" s="2">
        <v>28.82</v>
      </c>
      <c r="I25" s="2">
        <v>432.3</v>
      </c>
      <c r="J25" s="10">
        <f t="shared" si="1"/>
        <v>15130.5</v>
      </c>
      <c r="K25" s="11">
        <f t="shared" si="2"/>
        <v>35</v>
      </c>
      <c r="L25" s="1">
        <v>64.53</v>
      </c>
      <c r="M25" s="1">
        <v>50.67</v>
      </c>
      <c r="N25" s="16">
        <f>MAX(0,(TRUNC((L25*0.8)-M25)))</f>
        <v>0</v>
      </c>
      <c r="O25" s="1">
        <v>82.3</v>
      </c>
      <c r="P25" s="1">
        <v>41.4</v>
      </c>
      <c r="Q25" s="5">
        <v>30</v>
      </c>
      <c r="R25" s="1">
        <v>67.569999999999993</v>
      </c>
      <c r="S25" s="1">
        <v>48.93</v>
      </c>
      <c r="T25" s="16">
        <f t="shared" si="5"/>
        <v>5</v>
      </c>
      <c r="U25" s="1">
        <v>0</v>
      </c>
      <c r="V25" s="12">
        <v>92685.119999999995</v>
      </c>
      <c r="W25" s="2"/>
      <c r="X25" s="2">
        <v>60954.3</v>
      </c>
      <c r="Y25" s="1">
        <v>316</v>
      </c>
      <c r="Z25" s="1">
        <v>358</v>
      </c>
      <c r="AA25" s="1">
        <v>305</v>
      </c>
      <c r="AB25" s="1">
        <v>336</v>
      </c>
      <c r="AC25" s="1">
        <v>760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381</v>
      </c>
      <c r="AT25" s="1">
        <v>307</v>
      </c>
      <c r="AU25" s="1">
        <v>439</v>
      </c>
      <c r="AV25" s="1">
        <v>522</v>
      </c>
      <c r="AW25" s="1">
        <v>621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269</v>
      </c>
      <c r="BD25" s="1">
        <v>166</v>
      </c>
      <c r="BE25" s="1">
        <v>418</v>
      </c>
      <c r="BF25" s="1">
        <v>487</v>
      </c>
      <c r="BG25" s="1">
        <v>734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>
      <c r="A26" s="1">
        <v>70044</v>
      </c>
      <c r="B26" s="1" t="s">
        <v>96</v>
      </c>
      <c r="C26" s="1">
        <v>21</v>
      </c>
      <c r="D26" s="1">
        <v>285</v>
      </c>
      <c r="E26" s="1" t="s">
        <v>64</v>
      </c>
      <c r="F26" s="1">
        <v>565</v>
      </c>
      <c r="G26" s="1" t="s">
        <v>94</v>
      </c>
      <c r="H26" s="2">
        <v>31.19</v>
      </c>
      <c r="I26" s="2">
        <v>654.99</v>
      </c>
      <c r="J26" s="10">
        <f t="shared" si="1"/>
        <v>6549.9</v>
      </c>
      <c r="K26" s="11">
        <f t="shared" si="2"/>
        <v>10</v>
      </c>
      <c r="L26" s="1">
        <v>33.07</v>
      </c>
      <c r="M26" s="1">
        <v>24.38</v>
      </c>
      <c r="N26" s="21">
        <v>5</v>
      </c>
      <c r="O26" s="1">
        <v>57.38</v>
      </c>
      <c r="P26" s="1">
        <v>41.1</v>
      </c>
      <c r="Q26" s="5">
        <v>0</v>
      </c>
      <c r="R26" s="1">
        <v>28.05</v>
      </c>
      <c r="S26" s="1">
        <v>17.71</v>
      </c>
      <c r="T26" s="5">
        <v>5</v>
      </c>
      <c r="U26" s="1">
        <v>0</v>
      </c>
      <c r="V26" s="12">
        <v>77616.320000000007</v>
      </c>
      <c r="W26" s="2"/>
      <c r="X26" s="2">
        <v>54488.93</v>
      </c>
      <c r="Y26" s="1">
        <v>172</v>
      </c>
      <c r="Z26" s="1">
        <v>235</v>
      </c>
      <c r="AA26" s="1">
        <v>299</v>
      </c>
      <c r="AB26" s="1">
        <v>212</v>
      </c>
      <c r="AC26" s="1">
        <v>512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334</v>
      </c>
      <c r="AT26" s="1">
        <v>398</v>
      </c>
      <c r="AU26" s="1">
        <v>439</v>
      </c>
      <c r="AV26" s="1">
        <v>466</v>
      </c>
      <c r="AW26" s="1">
        <v>863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164</v>
      </c>
      <c r="BD26" s="1">
        <v>82</v>
      </c>
      <c r="BE26" s="1">
        <v>238</v>
      </c>
      <c r="BF26" s="1">
        <v>292</v>
      </c>
      <c r="BG26" s="1">
        <v>372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>
      <c r="A27" s="1">
        <v>70090</v>
      </c>
      <c r="B27" s="1" t="s">
        <v>86</v>
      </c>
      <c r="C27" s="1">
        <v>32</v>
      </c>
      <c r="D27" s="1">
        <v>285</v>
      </c>
      <c r="E27" s="1" t="s">
        <v>64</v>
      </c>
      <c r="F27" s="1">
        <v>573</v>
      </c>
      <c r="G27" s="1" t="s">
        <v>87</v>
      </c>
      <c r="H27" s="2">
        <v>33.270000000000003</v>
      </c>
      <c r="I27" s="2">
        <v>1064.6400000000001</v>
      </c>
      <c r="J27" s="10">
        <f t="shared" si="1"/>
        <v>0</v>
      </c>
      <c r="K27" s="11">
        <f t="shared" si="2"/>
        <v>0</v>
      </c>
      <c r="L27" s="1">
        <v>21.16</v>
      </c>
      <c r="M27" s="1">
        <v>21.44</v>
      </c>
      <c r="N27" s="16">
        <f>MAX(0,(TRUNC((L27*0.8)-M27)))</f>
        <v>0</v>
      </c>
      <c r="O27" s="1">
        <v>29.36</v>
      </c>
      <c r="P27" s="1">
        <v>26.38</v>
      </c>
      <c r="Q27" s="5">
        <v>0</v>
      </c>
      <c r="R27" s="1">
        <v>19.27</v>
      </c>
      <c r="S27" s="1">
        <v>26.25</v>
      </c>
      <c r="T27" s="16">
        <f>MAX(0,(TRUNC((R27*0.8)-S27)))</f>
        <v>0</v>
      </c>
      <c r="U27" s="1">
        <v>0</v>
      </c>
      <c r="V27" s="12">
        <v>74291.91</v>
      </c>
      <c r="W27" s="2"/>
      <c r="X27" s="2">
        <v>78849.899999999994</v>
      </c>
      <c r="Y27" s="1">
        <v>200</v>
      </c>
      <c r="Z27" s="1">
        <v>223</v>
      </c>
      <c r="AA27" s="1">
        <v>243</v>
      </c>
      <c r="AB27" s="1">
        <v>245</v>
      </c>
      <c r="AC27" s="1">
        <v>686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347</v>
      </c>
      <c r="AT27" s="1">
        <v>379</v>
      </c>
      <c r="AU27" s="1">
        <v>252</v>
      </c>
      <c r="AV27" s="1">
        <v>302</v>
      </c>
      <c r="AW27" s="1">
        <v>844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158</v>
      </c>
      <c r="BD27" s="1">
        <v>144</v>
      </c>
      <c r="BE27" s="1">
        <v>263</v>
      </c>
      <c r="BF27" s="1">
        <v>247</v>
      </c>
      <c r="BG27" s="1">
        <v>840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>
      <c r="A28" s="1">
        <v>70070</v>
      </c>
      <c r="B28" s="1" t="s">
        <v>63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74.72</v>
      </c>
      <c r="I28" s="2">
        <v>373.6</v>
      </c>
      <c r="J28" s="10">
        <f t="shared" si="1"/>
        <v>16812</v>
      </c>
      <c r="K28" s="11">
        <f t="shared" si="2"/>
        <v>45</v>
      </c>
      <c r="L28" s="1">
        <v>34.1</v>
      </c>
      <c r="M28" s="1">
        <v>23.8</v>
      </c>
      <c r="N28" s="5">
        <v>0</v>
      </c>
      <c r="O28" s="1">
        <v>103.9</v>
      </c>
      <c r="P28" s="1">
        <v>44.4</v>
      </c>
      <c r="Q28" s="5">
        <v>20</v>
      </c>
      <c r="R28" s="1">
        <v>52.1</v>
      </c>
      <c r="S28" s="1">
        <v>17.399999999999999</v>
      </c>
      <c r="T28" s="5">
        <v>25</v>
      </c>
      <c r="U28" s="1">
        <v>0</v>
      </c>
      <c r="V28" s="12">
        <v>71021.36</v>
      </c>
      <c r="W28" s="2"/>
      <c r="X28" s="2">
        <v>31980.16</v>
      </c>
      <c r="Y28" s="1">
        <v>51</v>
      </c>
      <c r="Z28" s="1">
        <v>91</v>
      </c>
      <c r="AA28" s="1">
        <v>48</v>
      </c>
      <c r="AB28" s="1">
        <v>52</v>
      </c>
      <c r="AC28" s="1">
        <v>119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178</v>
      </c>
      <c r="AT28" s="1">
        <v>109</v>
      </c>
      <c r="AU28" s="1">
        <v>163</v>
      </c>
      <c r="AV28" s="1">
        <v>248</v>
      </c>
      <c r="AW28" s="1">
        <v>222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140</v>
      </c>
      <c r="BD28" s="1">
        <v>75</v>
      </c>
      <c r="BE28" s="1">
        <v>41</v>
      </c>
      <c r="BF28" s="1">
        <v>84</v>
      </c>
      <c r="BG28" s="1">
        <v>87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>
      <c r="A29" s="1">
        <v>70039</v>
      </c>
      <c r="B29" s="1" t="s">
        <v>78</v>
      </c>
      <c r="C29" s="1">
        <v>18</v>
      </c>
      <c r="D29" s="1">
        <v>285</v>
      </c>
      <c r="E29" s="1" t="s">
        <v>64</v>
      </c>
      <c r="F29" s="1">
        <v>558</v>
      </c>
      <c r="G29" s="1" t="s">
        <v>67</v>
      </c>
      <c r="H29" s="2">
        <v>42.88</v>
      </c>
      <c r="I29" s="2">
        <v>771.84</v>
      </c>
      <c r="J29" s="10">
        <f t="shared" si="1"/>
        <v>1543.68</v>
      </c>
      <c r="K29" s="11">
        <f t="shared" si="2"/>
        <v>2</v>
      </c>
      <c r="L29" s="1">
        <v>26.81</v>
      </c>
      <c r="M29" s="1">
        <v>47.11</v>
      </c>
      <c r="N29" s="20">
        <v>2</v>
      </c>
      <c r="O29" s="1">
        <v>42.5</v>
      </c>
      <c r="P29" s="1">
        <v>37.89</v>
      </c>
      <c r="Q29" s="5">
        <v>0</v>
      </c>
      <c r="R29" s="1">
        <v>20.72</v>
      </c>
      <c r="S29" s="1">
        <v>28.78</v>
      </c>
      <c r="T29" s="16">
        <f t="shared" ref="T29:T30" si="6">MAX(0,(TRUNC((R29*0.8)-S29)))</f>
        <v>0</v>
      </c>
      <c r="U29" s="1">
        <v>0</v>
      </c>
      <c r="V29" s="12">
        <v>69487.039999999994</v>
      </c>
      <c r="W29" s="2"/>
      <c r="X29" s="2">
        <v>87818.240000000005</v>
      </c>
      <c r="Y29" s="1">
        <v>118</v>
      </c>
      <c r="Z29" s="1">
        <v>168</v>
      </c>
      <c r="AA29" s="1">
        <v>182</v>
      </c>
      <c r="AB29" s="1">
        <v>197</v>
      </c>
      <c r="AC29" s="1">
        <v>848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273</v>
      </c>
      <c r="AT29" s="1">
        <v>173</v>
      </c>
      <c r="AU29" s="1">
        <v>277</v>
      </c>
      <c r="AV29" s="1">
        <v>257</v>
      </c>
      <c r="AW29" s="1">
        <v>682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95</v>
      </c>
      <c r="BD29" s="1">
        <v>115</v>
      </c>
      <c r="BE29" s="1">
        <v>151</v>
      </c>
      <c r="BF29" s="1">
        <v>139</v>
      </c>
      <c r="BG29" s="1">
        <v>518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>
      <c r="A30" s="1">
        <v>70003</v>
      </c>
      <c r="B30" s="1" t="s">
        <v>82</v>
      </c>
      <c r="C30" s="1">
        <v>25</v>
      </c>
      <c r="D30" s="1">
        <v>285</v>
      </c>
      <c r="E30" s="1" t="s">
        <v>64</v>
      </c>
      <c r="F30" s="1">
        <v>557</v>
      </c>
      <c r="G30" s="1" t="s">
        <v>69</v>
      </c>
      <c r="H30" s="2">
        <v>64.78</v>
      </c>
      <c r="I30" s="2">
        <v>1619.5</v>
      </c>
      <c r="J30" s="10">
        <f t="shared" si="1"/>
        <v>8097.5</v>
      </c>
      <c r="K30" s="11">
        <f t="shared" si="2"/>
        <v>5</v>
      </c>
      <c r="L30" s="1">
        <v>12.38</v>
      </c>
      <c r="M30" s="1">
        <v>24</v>
      </c>
      <c r="N30" s="16">
        <f>MAX(0,(TRUNC((L30*0.8)-M30)))</f>
        <v>0</v>
      </c>
      <c r="O30" s="1">
        <v>18.100000000000001</v>
      </c>
      <c r="P30" s="1">
        <v>11.72</v>
      </c>
      <c r="Q30" s="5">
        <v>5</v>
      </c>
      <c r="R30" s="1">
        <v>10.16</v>
      </c>
      <c r="S30" s="1">
        <v>40.08</v>
      </c>
      <c r="T30" s="16">
        <f t="shared" si="6"/>
        <v>0</v>
      </c>
      <c r="U30" s="1">
        <v>0</v>
      </c>
      <c r="V30" s="12">
        <v>65816.479999999996</v>
      </c>
      <c r="W30" s="2"/>
      <c r="X30" s="2">
        <v>122758.1</v>
      </c>
      <c r="Y30" s="1">
        <v>134</v>
      </c>
      <c r="Z30" s="1">
        <v>79</v>
      </c>
      <c r="AA30" s="1">
        <v>113</v>
      </c>
      <c r="AB30" s="1">
        <v>46</v>
      </c>
      <c r="AC30" s="1">
        <v>600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86</v>
      </c>
      <c r="AT30" s="1">
        <v>165</v>
      </c>
      <c r="AU30" s="1">
        <v>172</v>
      </c>
      <c r="AV30" s="1">
        <v>224</v>
      </c>
      <c r="AW30" s="1">
        <v>293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71</v>
      </c>
      <c r="BD30" s="1">
        <v>53</v>
      </c>
      <c r="BE30" s="1">
        <v>100</v>
      </c>
      <c r="BF30" s="1">
        <v>113</v>
      </c>
      <c r="BG30" s="1">
        <v>1002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>
      <c r="A31" s="1">
        <v>70246</v>
      </c>
      <c r="B31" s="1" t="s">
        <v>154</v>
      </c>
      <c r="C31" s="1">
        <v>16</v>
      </c>
      <c r="D31" s="1">
        <v>285</v>
      </c>
      <c r="E31" s="1" t="s">
        <v>64</v>
      </c>
      <c r="F31" s="1">
        <v>387</v>
      </c>
      <c r="G31" s="1" t="s">
        <v>94</v>
      </c>
      <c r="H31" s="2">
        <v>45.31</v>
      </c>
      <c r="I31" s="2">
        <v>724.96</v>
      </c>
      <c r="J31" s="10">
        <f t="shared" si="1"/>
        <v>10874.400000000001</v>
      </c>
      <c r="K31" s="11">
        <f t="shared" si="2"/>
        <v>15</v>
      </c>
      <c r="L31" s="1">
        <v>25.47</v>
      </c>
      <c r="M31" s="1">
        <v>17.190000000000001</v>
      </c>
      <c r="N31" s="20">
        <v>5</v>
      </c>
      <c r="O31" s="1">
        <v>39.25</v>
      </c>
      <c r="P31" s="1">
        <v>25.75</v>
      </c>
      <c r="Q31" s="5">
        <v>5</v>
      </c>
      <c r="R31" s="1">
        <v>25.19</v>
      </c>
      <c r="S31" s="1">
        <v>16.059999999999999</v>
      </c>
      <c r="T31" s="5">
        <v>5</v>
      </c>
      <c r="U31" s="1">
        <v>0</v>
      </c>
      <c r="V31" s="12">
        <v>65178.44</v>
      </c>
      <c r="W31" s="2"/>
      <c r="X31" s="2">
        <v>42772.639999999999</v>
      </c>
      <c r="Y31" s="1">
        <v>143</v>
      </c>
      <c r="Z31" s="1">
        <v>111</v>
      </c>
      <c r="AA31" s="1">
        <v>142</v>
      </c>
      <c r="AB31" s="1">
        <v>134</v>
      </c>
      <c r="AC31" s="1">
        <v>275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230</v>
      </c>
      <c r="AT31" s="1">
        <v>108</v>
      </c>
      <c r="AU31" s="1">
        <v>250</v>
      </c>
      <c r="AV31" s="1">
        <v>188</v>
      </c>
      <c r="AW31" s="1">
        <v>412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152</v>
      </c>
      <c r="BD31" s="1">
        <v>61</v>
      </c>
      <c r="BE31" s="1">
        <v>156</v>
      </c>
      <c r="BF31" s="1">
        <v>129</v>
      </c>
      <c r="BG31" s="1">
        <v>257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>
      <c r="A32" s="1">
        <v>70263</v>
      </c>
      <c r="B32" s="1" t="s">
        <v>129</v>
      </c>
      <c r="C32" s="1">
        <v>16</v>
      </c>
      <c r="D32" s="1">
        <v>285</v>
      </c>
      <c r="E32" s="1" t="s">
        <v>64</v>
      </c>
      <c r="F32" s="1">
        <v>557</v>
      </c>
      <c r="G32" s="1" t="s">
        <v>69</v>
      </c>
      <c r="H32" s="2">
        <v>97.94</v>
      </c>
      <c r="I32" s="2">
        <v>1567.04</v>
      </c>
      <c r="J32" s="10">
        <f t="shared" si="1"/>
        <v>0</v>
      </c>
      <c r="K32" s="11">
        <f t="shared" si="2"/>
        <v>0</v>
      </c>
      <c r="L32" s="1">
        <v>8.59</v>
      </c>
      <c r="M32" s="1">
        <v>5.69</v>
      </c>
      <c r="N32" s="5">
        <v>0</v>
      </c>
      <c r="O32" s="1">
        <v>21.69</v>
      </c>
      <c r="P32" s="1">
        <v>15.12</v>
      </c>
      <c r="Q32" s="5">
        <v>0</v>
      </c>
      <c r="R32" s="1">
        <v>9.44</v>
      </c>
      <c r="S32" s="1">
        <v>4.75</v>
      </c>
      <c r="T32" s="5">
        <v>0</v>
      </c>
      <c r="U32" s="1">
        <v>0</v>
      </c>
      <c r="V32" s="12">
        <v>62240.87</v>
      </c>
      <c r="W32" s="2"/>
      <c r="X32" s="2">
        <v>40057.46</v>
      </c>
      <c r="Y32" s="1">
        <v>18</v>
      </c>
      <c r="Z32" s="1">
        <v>53</v>
      </c>
      <c r="AA32" s="1">
        <v>76</v>
      </c>
      <c r="AB32" s="1">
        <v>34</v>
      </c>
      <c r="AC32" s="1">
        <v>91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137</v>
      </c>
      <c r="AT32" s="1">
        <v>88</v>
      </c>
      <c r="AU32" s="1">
        <v>114</v>
      </c>
      <c r="AV32" s="1">
        <v>104</v>
      </c>
      <c r="AW32" s="1">
        <v>242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68</v>
      </c>
      <c r="BD32" s="1">
        <v>6</v>
      </c>
      <c r="BE32" s="1">
        <v>69</v>
      </c>
      <c r="BF32" s="1">
        <v>22</v>
      </c>
      <c r="BG32" s="1">
        <v>76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>
      <c r="A33" s="1">
        <v>70013</v>
      </c>
      <c r="B33" s="1" t="s">
        <v>84</v>
      </c>
      <c r="C33" s="1">
        <v>5</v>
      </c>
      <c r="D33" s="1">
        <v>285</v>
      </c>
      <c r="E33" s="1" t="s">
        <v>64</v>
      </c>
      <c r="F33" s="1">
        <v>562</v>
      </c>
      <c r="G33" s="1" t="s">
        <v>65</v>
      </c>
      <c r="H33" s="2">
        <v>61.49</v>
      </c>
      <c r="I33" s="2">
        <v>307.45</v>
      </c>
      <c r="J33" s="10">
        <f t="shared" si="1"/>
        <v>9223.5</v>
      </c>
      <c r="K33" s="11">
        <f t="shared" si="2"/>
        <v>30</v>
      </c>
      <c r="L33" s="1">
        <v>51.4</v>
      </c>
      <c r="M33" s="1">
        <v>39.6</v>
      </c>
      <c r="N33" s="5">
        <v>0</v>
      </c>
      <c r="O33" s="1">
        <v>109.5</v>
      </c>
      <c r="P33" s="1">
        <v>55</v>
      </c>
      <c r="Q33" s="5">
        <v>30</v>
      </c>
      <c r="R33" s="1">
        <v>39.4</v>
      </c>
      <c r="S33" s="1">
        <v>33</v>
      </c>
      <c r="T33" s="16">
        <f>MAX(0,(TRUNC((R33*0.8)-S33)))</f>
        <v>0</v>
      </c>
      <c r="U33" s="1">
        <v>0</v>
      </c>
      <c r="V33" s="12">
        <v>61582.239999999998</v>
      </c>
      <c r="W33" s="2"/>
      <c r="X33" s="2">
        <v>39230.620000000003</v>
      </c>
      <c r="Y33" s="1">
        <v>77</v>
      </c>
      <c r="Z33" s="1">
        <v>69</v>
      </c>
      <c r="AA33" s="1">
        <v>114</v>
      </c>
      <c r="AB33" s="1">
        <v>63</v>
      </c>
      <c r="AC33" s="1">
        <v>198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188</v>
      </c>
      <c r="AT33" s="1">
        <v>150</v>
      </c>
      <c r="AU33" s="1">
        <v>170</v>
      </c>
      <c r="AV33" s="1">
        <v>229</v>
      </c>
      <c r="AW33" s="1">
        <v>275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27</v>
      </c>
      <c r="BD33" s="1">
        <v>52</v>
      </c>
      <c r="BE33" s="1">
        <v>105</v>
      </c>
      <c r="BF33" s="1">
        <v>78</v>
      </c>
      <c r="BG33" s="1">
        <v>165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>
      <c r="A34" s="1">
        <v>70011</v>
      </c>
      <c r="B34" s="1" t="s">
        <v>101</v>
      </c>
      <c r="C34" s="1">
        <v>15</v>
      </c>
      <c r="D34" s="1">
        <v>285</v>
      </c>
      <c r="E34" s="1" t="s">
        <v>64</v>
      </c>
      <c r="F34" s="1">
        <v>562</v>
      </c>
      <c r="G34" s="1" t="s">
        <v>65</v>
      </c>
      <c r="H34" s="2">
        <v>28.82</v>
      </c>
      <c r="I34" s="2">
        <v>432.3</v>
      </c>
      <c r="J34" s="10">
        <f t="shared" si="1"/>
        <v>21615</v>
      </c>
      <c r="K34" s="11">
        <f t="shared" si="2"/>
        <v>50</v>
      </c>
      <c r="L34" s="1">
        <v>29.1</v>
      </c>
      <c r="M34" s="1">
        <v>23.67</v>
      </c>
      <c r="N34" s="16">
        <f t="shared" ref="N34:N35" si="7">MAX(0,(TRUNC((L34*0.8)-M34)))</f>
        <v>0</v>
      </c>
      <c r="O34" s="1">
        <v>56.8</v>
      </c>
      <c r="P34" s="1">
        <v>35.4</v>
      </c>
      <c r="Q34" s="5">
        <v>10</v>
      </c>
      <c r="R34" s="1">
        <v>51.7</v>
      </c>
      <c r="S34" s="1">
        <v>1.67</v>
      </c>
      <c r="T34" s="5">
        <v>40</v>
      </c>
      <c r="U34" s="1">
        <v>0</v>
      </c>
      <c r="V34" s="12">
        <v>59484.480000000003</v>
      </c>
      <c r="W34" s="2"/>
      <c r="X34" s="2">
        <v>26255.02</v>
      </c>
      <c r="Y34" s="1">
        <v>86</v>
      </c>
      <c r="Z34" s="1">
        <v>125</v>
      </c>
      <c r="AA34" s="1">
        <v>216</v>
      </c>
      <c r="AB34" s="1">
        <v>144</v>
      </c>
      <c r="AC34" s="1">
        <v>355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333</v>
      </c>
      <c r="AT34" s="1">
        <v>110</v>
      </c>
      <c r="AU34" s="1">
        <v>271</v>
      </c>
      <c r="AV34" s="1">
        <v>386</v>
      </c>
      <c r="AW34" s="1">
        <v>531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322</v>
      </c>
      <c r="BD34" s="1">
        <v>229</v>
      </c>
      <c r="BE34" s="1">
        <v>218</v>
      </c>
      <c r="BF34" s="1">
        <v>242</v>
      </c>
      <c r="BG34" s="1">
        <v>25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>
      <c r="A35" s="1">
        <v>70080</v>
      </c>
      <c r="B35" s="1" t="s">
        <v>159</v>
      </c>
      <c r="C35" s="1">
        <v>12</v>
      </c>
      <c r="D35" s="1">
        <v>285</v>
      </c>
      <c r="E35" s="1" t="s">
        <v>64</v>
      </c>
      <c r="F35" s="1">
        <v>35</v>
      </c>
      <c r="G35" s="1" t="s">
        <v>76</v>
      </c>
      <c r="H35" s="2">
        <v>74.31</v>
      </c>
      <c r="I35" s="2">
        <v>891.72</v>
      </c>
      <c r="J35" s="10">
        <f t="shared" si="1"/>
        <v>13375.800000000001</v>
      </c>
      <c r="K35" s="11">
        <f t="shared" si="2"/>
        <v>15</v>
      </c>
      <c r="L35" s="1">
        <v>3.79</v>
      </c>
      <c r="M35" s="1">
        <v>2.92</v>
      </c>
      <c r="N35" s="16">
        <f t="shared" si="7"/>
        <v>0</v>
      </c>
      <c r="O35" s="1">
        <v>44.54</v>
      </c>
      <c r="P35" s="1">
        <v>23.42</v>
      </c>
      <c r="Q35" s="5">
        <v>15</v>
      </c>
      <c r="R35" s="1">
        <v>18.04</v>
      </c>
      <c r="S35" s="1">
        <v>12.17</v>
      </c>
      <c r="T35" s="5">
        <v>0</v>
      </c>
      <c r="U35" s="1">
        <v>0</v>
      </c>
      <c r="V35" s="12">
        <v>59187.92</v>
      </c>
      <c r="W35" s="2"/>
      <c r="X35" s="2">
        <v>34331.22</v>
      </c>
      <c r="Y35" s="1">
        <v>23</v>
      </c>
      <c r="Z35" s="1">
        <v>8</v>
      </c>
      <c r="AA35" s="1">
        <v>9</v>
      </c>
      <c r="AB35" s="1">
        <v>19</v>
      </c>
      <c r="AC35" s="1">
        <v>35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159</v>
      </c>
      <c r="AT35" s="1">
        <v>136</v>
      </c>
      <c r="AU35" s="1">
        <v>222</v>
      </c>
      <c r="AV35" s="1">
        <v>171</v>
      </c>
      <c r="AW35" s="1">
        <v>281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83</v>
      </c>
      <c r="BD35" s="1">
        <v>74</v>
      </c>
      <c r="BE35" s="1">
        <v>77</v>
      </c>
      <c r="BF35" s="1">
        <v>39</v>
      </c>
      <c r="BG35" s="1">
        <v>146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>
      <c r="A36" s="1">
        <v>70192</v>
      </c>
      <c r="B36" s="1" t="s">
        <v>173</v>
      </c>
      <c r="C36" s="1">
        <v>16</v>
      </c>
      <c r="D36" s="1">
        <v>285</v>
      </c>
      <c r="E36" s="1" t="s">
        <v>64</v>
      </c>
      <c r="F36" s="1">
        <v>588</v>
      </c>
      <c r="G36" s="1" t="s">
        <v>146</v>
      </c>
      <c r="H36" s="2">
        <v>113.9</v>
      </c>
      <c r="I36" s="2">
        <v>1822.4</v>
      </c>
      <c r="J36" s="10">
        <f t="shared" si="1"/>
        <v>0</v>
      </c>
      <c r="K36" s="11">
        <f t="shared" si="2"/>
        <v>0</v>
      </c>
      <c r="L36" s="1">
        <v>6.75</v>
      </c>
      <c r="M36" s="1">
        <v>3.56</v>
      </c>
      <c r="N36" s="5">
        <v>0</v>
      </c>
      <c r="O36" s="1">
        <v>19.97</v>
      </c>
      <c r="P36" s="1">
        <v>14.06</v>
      </c>
      <c r="Q36" s="5">
        <v>0</v>
      </c>
      <c r="R36" s="1">
        <v>5.12</v>
      </c>
      <c r="S36" s="1">
        <v>4.5599999999999996</v>
      </c>
      <c r="T36" s="16">
        <f t="shared" ref="T36:T39" si="8">MAX(0,(TRUNC((R36*0.8)-S36)))</f>
        <v>0</v>
      </c>
      <c r="U36" s="1">
        <v>0</v>
      </c>
      <c r="V36" s="12">
        <v>58032.05</v>
      </c>
      <c r="W36" s="2"/>
      <c r="X36" s="2">
        <v>40434.5</v>
      </c>
      <c r="Y36" s="1">
        <v>26</v>
      </c>
      <c r="Z36" s="1">
        <v>25</v>
      </c>
      <c r="AA36" s="1">
        <v>64</v>
      </c>
      <c r="AB36" s="1">
        <v>11</v>
      </c>
      <c r="AC36" s="1">
        <v>57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58</v>
      </c>
      <c r="AT36" s="1">
        <v>110</v>
      </c>
      <c r="AU36" s="1">
        <v>154</v>
      </c>
      <c r="AV36" s="1">
        <v>105</v>
      </c>
      <c r="AW36" s="1">
        <v>225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24</v>
      </c>
      <c r="BD36" s="1">
        <v>32</v>
      </c>
      <c r="BE36" s="1">
        <v>35</v>
      </c>
      <c r="BF36" s="1">
        <v>14</v>
      </c>
      <c r="BG36" s="1">
        <v>73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>
      <c r="A37" s="1">
        <v>70137</v>
      </c>
      <c r="B37" s="1" t="s">
        <v>152</v>
      </c>
      <c r="C37" s="1">
        <v>12</v>
      </c>
      <c r="D37" s="1">
        <v>285</v>
      </c>
      <c r="E37" s="1" t="s">
        <v>64</v>
      </c>
      <c r="F37" s="1">
        <v>567</v>
      </c>
      <c r="G37" s="1" t="s">
        <v>74</v>
      </c>
      <c r="H37" s="2">
        <v>78.930000000000007</v>
      </c>
      <c r="I37" s="2">
        <v>947.16</v>
      </c>
      <c r="J37" s="10">
        <f t="shared" si="1"/>
        <v>11365.92</v>
      </c>
      <c r="K37" s="11">
        <f t="shared" si="2"/>
        <v>12</v>
      </c>
      <c r="L37" s="1">
        <v>19.12</v>
      </c>
      <c r="M37" s="1">
        <v>8.17</v>
      </c>
      <c r="N37" s="28">
        <f t="shared" ref="N37:N40" si="9">MAX(0,(TRUNC((L37*0.8)-M37)))</f>
        <v>7</v>
      </c>
      <c r="O37" s="1">
        <v>32.380000000000003</v>
      </c>
      <c r="P37" s="1">
        <v>20.25</v>
      </c>
      <c r="Q37" s="5">
        <v>5</v>
      </c>
      <c r="R37" s="1">
        <v>8.8800000000000008</v>
      </c>
      <c r="S37" s="1">
        <v>14.17</v>
      </c>
      <c r="T37" s="16">
        <f t="shared" si="8"/>
        <v>0</v>
      </c>
      <c r="U37" s="1">
        <v>0</v>
      </c>
      <c r="V37" s="12">
        <v>57184.78</v>
      </c>
      <c r="W37" s="2"/>
      <c r="X37" s="2">
        <v>40333.230000000003</v>
      </c>
      <c r="Y37" s="1">
        <v>79</v>
      </c>
      <c r="Z37" s="1">
        <v>64</v>
      </c>
      <c r="AA37" s="1">
        <v>89</v>
      </c>
      <c r="AB37" s="1">
        <v>59</v>
      </c>
      <c r="AC37" s="1">
        <v>98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114</v>
      </c>
      <c r="AT37" s="1">
        <v>105</v>
      </c>
      <c r="AU37" s="1">
        <v>186</v>
      </c>
      <c r="AV37" s="1">
        <v>72</v>
      </c>
      <c r="AW37" s="1">
        <v>243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34</v>
      </c>
      <c r="BD37" s="1">
        <v>29</v>
      </c>
      <c r="BE37" s="1">
        <v>36</v>
      </c>
      <c r="BF37" s="1">
        <v>44</v>
      </c>
      <c r="BG37" s="1">
        <v>170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>
      <c r="A38" s="1">
        <v>70253</v>
      </c>
      <c r="B38" s="1" t="s">
        <v>111</v>
      </c>
      <c r="C38" s="1">
        <v>12</v>
      </c>
      <c r="D38" s="1">
        <v>285</v>
      </c>
      <c r="E38" s="1" t="s">
        <v>64</v>
      </c>
      <c r="F38" s="1">
        <v>558</v>
      </c>
      <c r="G38" s="1" t="s">
        <v>67</v>
      </c>
      <c r="H38" s="2">
        <v>98.03</v>
      </c>
      <c r="I38" s="2">
        <v>1176.3599999999999</v>
      </c>
      <c r="J38" s="10">
        <f t="shared" si="1"/>
        <v>5881.7999999999993</v>
      </c>
      <c r="K38" s="11">
        <f t="shared" si="2"/>
        <v>5</v>
      </c>
      <c r="L38" s="1">
        <v>4.29</v>
      </c>
      <c r="M38" s="1">
        <v>4</v>
      </c>
      <c r="N38" s="16">
        <f t="shared" si="9"/>
        <v>0</v>
      </c>
      <c r="O38" s="1">
        <v>33.25</v>
      </c>
      <c r="P38" s="1">
        <v>21.92</v>
      </c>
      <c r="Q38" s="5">
        <v>5</v>
      </c>
      <c r="R38" s="1">
        <v>8.2899999999999991</v>
      </c>
      <c r="S38" s="1">
        <v>13.67</v>
      </c>
      <c r="T38" s="16">
        <f t="shared" si="8"/>
        <v>0</v>
      </c>
      <c r="U38" s="1">
        <v>0</v>
      </c>
      <c r="V38" s="12">
        <v>53916.5</v>
      </c>
      <c r="W38" s="2"/>
      <c r="X38" s="2">
        <v>46564.25</v>
      </c>
      <c r="Y38" s="1">
        <v>12</v>
      </c>
      <c r="Z38" s="1">
        <v>11</v>
      </c>
      <c r="AA38" s="1">
        <v>17</v>
      </c>
      <c r="AB38" s="1">
        <v>34</v>
      </c>
      <c r="AC38" s="1">
        <v>48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157</v>
      </c>
      <c r="AT38" s="1">
        <v>90</v>
      </c>
      <c r="AU38" s="1">
        <v>93</v>
      </c>
      <c r="AV38" s="1">
        <v>208</v>
      </c>
      <c r="AW38" s="1">
        <v>263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17</v>
      </c>
      <c r="BD38" s="1">
        <v>43</v>
      </c>
      <c r="BE38" s="1">
        <v>55</v>
      </c>
      <c r="BF38" s="1">
        <v>12</v>
      </c>
      <c r="BG38" s="1">
        <v>164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>
      <c r="A39" s="1">
        <v>70048</v>
      </c>
      <c r="B39" s="1" t="s">
        <v>133</v>
      </c>
      <c r="C39" s="1">
        <v>20</v>
      </c>
      <c r="D39" s="1">
        <v>285</v>
      </c>
      <c r="E39" s="1" t="s">
        <v>64</v>
      </c>
      <c r="F39" s="1">
        <v>558</v>
      </c>
      <c r="G39" s="1" t="s">
        <v>67</v>
      </c>
      <c r="H39" s="2">
        <v>88.09</v>
      </c>
      <c r="I39" s="2">
        <v>1761.8</v>
      </c>
      <c r="J39" s="10">
        <f t="shared" si="1"/>
        <v>0</v>
      </c>
      <c r="K39" s="11">
        <f t="shared" si="2"/>
        <v>0</v>
      </c>
      <c r="L39" s="1">
        <v>5.0999999999999996</v>
      </c>
      <c r="M39" s="1">
        <v>9.85</v>
      </c>
      <c r="N39" s="16">
        <f t="shared" si="9"/>
        <v>0</v>
      </c>
      <c r="O39" s="1">
        <v>11.98</v>
      </c>
      <c r="P39" s="1">
        <v>11.35</v>
      </c>
      <c r="Q39" s="5">
        <v>0</v>
      </c>
      <c r="R39" s="1">
        <v>12.52</v>
      </c>
      <c r="S39" s="1">
        <v>11.1</v>
      </c>
      <c r="T39" s="16">
        <f t="shared" si="8"/>
        <v>0</v>
      </c>
      <c r="U39" s="1">
        <v>0</v>
      </c>
      <c r="V39" s="12">
        <v>52149.279999999999</v>
      </c>
      <c r="W39" s="2"/>
      <c r="X39" s="2">
        <v>56906.14</v>
      </c>
      <c r="Y39" s="1">
        <v>8</v>
      </c>
      <c r="Z39" s="1">
        <v>13</v>
      </c>
      <c r="AA39" s="1">
        <v>57</v>
      </c>
      <c r="AB39" s="1">
        <v>61</v>
      </c>
      <c r="AC39" s="1">
        <v>197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32</v>
      </c>
      <c r="AT39" s="1">
        <v>45</v>
      </c>
      <c r="AU39" s="1">
        <v>125</v>
      </c>
      <c r="AV39" s="1">
        <v>120</v>
      </c>
      <c r="AW39" s="1">
        <v>227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56</v>
      </c>
      <c r="BD39" s="1">
        <v>33</v>
      </c>
      <c r="BE39" s="1">
        <v>119</v>
      </c>
      <c r="BF39" s="1">
        <v>118</v>
      </c>
      <c r="BG39" s="1">
        <v>222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>
      <c r="A40" s="1">
        <v>70140</v>
      </c>
      <c r="B40" s="1" t="s">
        <v>206</v>
      </c>
      <c r="C40" s="1">
        <v>1</v>
      </c>
      <c r="D40" s="1">
        <v>285</v>
      </c>
      <c r="E40" s="1" t="s">
        <v>64</v>
      </c>
      <c r="F40" s="1">
        <v>558</v>
      </c>
      <c r="G40" s="1" t="s">
        <v>67</v>
      </c>
      <c r="H40" s="2">
        <v>1168.8399999999999</v>
      </c>
      <c r="I40" s="2">
        <v>1168.8399999999999</v>
      </c>
      <c r="J40" s="10">
        <f t="shared" si="1"/>
        <v>17532.599999999999</v>
      </c>
      <c r="K40" s="11">
        <f t="shared" si="2"/>
        <v>15</v>
      </c>
      <c r="L40" s="1">
        <v>7</v>
      </c>
      <c r="M40" s="1">
        <v>33</v>
      </c>
      <c r="N40" s="16">
        <f t="shared" si="9"/>
        <v>0</v>
      </c>
      <c r="O40" s="1">
        <v>6</v>
      </c>
      <c r="P40" s="1">
        <v>9</v>
      </c>
      <c r="Q40" s="5">
        <v>0</v>
      </c>
      <c r="R40" s="1">
        <v>31.5</v>
      </c>
      <c r="S40" s="1">
        <v>11</v>
      </c>
      <c r="T40" s="5">
        <v>15</v>
      </c>
      <c r="U40" s="1">
        <v>0</v>
      </c>
      <c r="V40" s="12">
        <v>52013.38</v>
      </c>
      <c r="W40" s="2"/>
      <c r="X40" s="2">
        <v>61948.52</v>
      </c>
      <c r="Y40" s="1">
        <v>2</v>
      </c>
      <c r="Z40" s="1">
        <v>1</v>
      </c>
      <c r="AA40" s="1">
        <v>3</v>
      </c>
      <c r="AB40" s="1">
        <v>3</v>
      </c>
      <c r="AC40" s="1">
        <v>33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1</v>
      </c>
      <c r="AU40" s="1">
        <v>5</v>
      </c>
      <c r="AV40" s="1">
        <v>1</v>
      </c>
      <c r="AW40" s="1">
        <v>9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10</v>
      </c>
      <c r="BD40" s="1">
        <v>5</v>
      </c>
      <c r="BE40" s="1">
        <v>7</v>
      </c>
      <c r="BF40" s="1">
        <v>24</v>
      </c>
      <c r="BG40" s="1">
        <v>11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>
      <c r="A41" s="1">
        <v>70078</v>
      </c>
      <c r="B41" s="1" t="s">
        <v>100</v>
      </c>
      <c r="C41" s="1">
        <v>10</v>
      </c>
      <c r="D41" s="1">
        <v>285</v>
      </c>
      <c r="E41" s="1" t="s">
        <v>64</v>
      </c>
      <c r="F41" s="1">
        <v>285</v>
      </c>
      <c r="G41" s="1" t="s">
        <v>64</v>
      </c>
      <c r="H41" s="2">
        <v>125.14</v>
      </c>
      <c r="I41" s="2">
        <v>1251.4000000000001</v>
      </c>
      <c r="J41" s="10">
        <f t="shared" si="1"/>
        <v>0</v>
      </c>
      <c r="K41" s="11">
        <f t="shared" si="2"/>
        <v>0</v>
      </c>
      <c r="L41" s="1">
        <v>8.4</v>
      </c>
      <c r="M41" s="1">
        <v>5.2</v>
      </c>
      <c r="N41" s="5">
        <v>0</v>
      </c>
      <c r="O41" s="1">
        <v>24.95</v>
      </c>
      <c r="P41" s="1">
        <v>17.2</v>
      </c>
      <c r="Q41" s="5">
        <v>0</v>
      </c>
      <c r="R41" s="1">
        <v>7.85</v>
      </c>
      <c r="S41" s="1">
        <v>7.2</v>
      </c>
      <c r="T41" s="16">
        <f t="shared" ref="T41:T44" si="10">MAX(0,(TRUNC((R41*0.8)-S41)))</f>
        <v>0</v>
      </c>
      <c r="U41" s="1">
        <v>0</v>
      </c>
      <c r="V41" s="12">
        <v>51557.68</v>
      </c>
      <c r="W41" s="2"/>
      <c r="X41" s="2">
        <v>37041.440000000002</v>
      </c>
      <c r="Y41" s="1">
        <v>23</v>
      </c>
      <c r="Z41" s="1">
        <v>53</v>
      </c>
      <c r="AA41" s="1">
        <v>16</v>
      </c>
      <c r="AB41" s="1">
        <v>37</v>
      </c>
      <c r="AC41" s="1">
        <v>52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86</v>
      </c>
      <c r="AT41" s="1">
        <v>73</v>
      </c>
      <c r="AU41" s="1">
        <v>98</v>
      </c>
      <c r="AV41" s="1">
        <v>58</v>
      </c>
      <c r="AW41" s="1">
        <v>172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27</v>
      </c>
      <c r="BD41" s="1">
        <v>29</v>
      </c>
      <c r="BE41" s="1">
        <v>30</v>
      </c>
      <c r="BF41" s="1">
        <v>14</v>
      </c>
      <c r="BG41" s="1">
        <v>72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>
      <c r="A42" s="1">
        <v>70067</v>
      </c>
      <c r="B42" s="1" t="s">
        <v>136</v>
      </c>
      <c r="C42" s="1">
        <v>16</v>
      </c>
      <c r="D42" s="1">
        <v>285</v>
      </c>
      <c r="E42" s="1" t="s">
        <v>64</v>
      </c>
      <c r="F42" s="1">
        <v>387</v>
      </c>
      <c r="G42" s="1" t="s">
        <v>94</v>
      </c>
      <c r="H42" s="2">
        <v>50.88</v>
      </c>
      <c r="I42" s="2">
        <v>814.08</v>
      </c>
      <c r="J42" s="10">
        <f t="shared" si="1"/>
        <v>4070.4</v>
      </c>
      <c r="K42" s="11">
        <f t="shared" si="2"/>
        <v>5</v>
      </c>
      <c r="L42" s="1">
        <v>8.5</v>
      </c>
      <c r="M42" s="1">
        <v>7</v>
      </c>
      <c r="N42" s="16">
        <f t="shared" ref="N42:N47" si="11">MAX(0,(TRUNC((L42*0.8)-M42)))</f>
        <v>0</v>
      </c>
      <c r="O42" s="1">
        <v>27.28</v>
      </c>
      <c r="P42" s="1">
        <v>16.440000000000001</v>
      </c>
      <c r="Q42" s="5">
        <v>5</v>
      </c>
      <c r="R42" s="1">
        <v>26.91</v>
      </c>
      <c r="S42" s="1">
        <v>48.81</v>
      </c>
      <c r="T42" s="16">
        <f t="shared" si="10"/>
        <v>0</v>
      </c>
      <c r="U42" s="1">
        <v>0</v>
      </c>
      <c r="V42" s="12">
        <v>51032.639999999999</v>
      </c>
      <c r="W42" s="2"/>
      <c r="X42" s="2">
        <v>58817.279999999999</v>
      </c>
      <c r="Y42" s="1">
        <v>28</v>
      </c>
      <c r="Z42" s="1">
        <v>17</v>
      </c>
      <c r="AA42" s="1">
        <v>61</v>
      </c>
      <c r="AB42" s="1">
        <v>77</v>
      </c>
      <c r="AC42" s="1">
        <v>112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98</v>
      </c>
      <c r="AT42" s="1">
        <v>81</v>
      </c>
      <c r="AU42" s="1">
        <v>232</v>
      </c>
      <c r="AV42" s="1">
        <v>132</v>
      </c>
      <c r="AW42" s="1">
        <v>263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92</v>
      </c>
      <c r="BD42" s="1">
        <v>83</v>
      </c>
      <c r="BE42" s="1">
        <v>217</v>
      </c>
      <c r="BF42" s="1">
        <v>160</v>
      </c>
      <c r="BG42" s="1">
        <v>781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>
      <c r="A43" s="1">
        <v>70006</v>
      </c>
      <c r="B43" s="1" t="s">
        <v>88</v>
      </c>
      <c r="C43" s="1">
        <v>1</v>
      </c>
      <c r="D43" s="1">
        <v>285</v>
      </c>
      <c r="E43" s="1" t="s">
        <v>64</v>
      </c>
      <c r="F43" s="1">
        <v>570</v>
      </c>
      <c r="G43" s="1" t="s">
        <v>72</v>
      </c>
      <c r="H43" s="2">
        <v>850</v>
      </c>
      <c r="I43" s="2">
        <v>850</v>
      </c>
      <c r="J43" s="10">
        <f t="shared" si="1"/>
        <v>0</v>
      </c>
      <c r="K43" s="11">
        <f t="shared" si="2"/>
        <v>0</v>
      </c>
      <c r="L43" s="1">
        <v>10</v>
      </c>
      <c r="M43" s="1">
        <v>14</v>
      </c>
      <c r="N43" s="16">
        <f t="shared" si="11"/>
        <v>0</v>
      </c>
      <c r="O43" s="1">
        <v>13</v>
      </c>
      <c r="P43" s="1">
        <v>16</v>
      </c>
      <c r="Q43" s="5">
        <v>0</v>
      </c>
      <c r="R43" s="1">
        <v>35</v>
      </c>
      <c r="S43" s="1">
        <v>211</v>
      </c>
      <c r="T43" s="16">
        <f t="shared" si="10"/>
        <v>0</v>
      </c>
      <c r="U43" s="1">
        <v>0</v>
      </c>
      <c r="V43" s="12">
        <v>49300</v>
      </c>
      <c r="W43" s="2"/>
      <c r="X43" s="2">
        <v>204850</v>
      </c>
      <c r="Y43" s="1">
        <v>6</v>
      </c>
      <c r="Z43" s="1">
        <v>3</v>
      </c>
      <c r="AA43" s="1">
        <v>1</v>
      </c>
      <c r="AB43" s="1">
        <v>3</v>
      </c>
      <c r="AC43" s="1">
        <v>14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4</v>
      </c>
      <c r="AT43" s="1">
        <v>2</v>
      </c>
      <c r="AU43" s="1">
        <v>5</v>
      </c>
      <c r="AV43" s="1">
        <v>6</v>
      </c>
      <c r="AW43" s="1">
        <v>16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8</v>
      </c>
      <c r="BD43" s="1">
        <v>33</v>
      </c>
      <c r="BE43" s="1">
        <v>5</v>
      </c>
      <c r="BF43" s="1">
        <v>11</v>
      </c>
      <c r="BG43" s="1">
        <v>211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>
      <c r="A44" s="1">
        <v>70122</v>
      </c>
      <c r="B44" s="1" t="s">
        <v>132</v>
      </c>
      <c r="C44" s="1">
        <v>20</v>
      </c>
      <c r="D44" s="1">
        <v>285</v>
      </c>
      <c r="E44" s="1" t="s">
        <v>64</v>
      </c>
      <c r="F44" s="1">
        <v>558</v>
      </c>
      <c r="G44" s="1" t="s">
        <v>67</v>
      </c>
      <c r="H44" s="2">
        <v>77</v>
      </c>
      <c r="I44" s="2">
        <v>1540</v>
      </c>
      <c r="J44" s="10">
        <f t="shared" si="1"/>
        <v>0</v>
      </c>
      <c r="K44" s="11">
        <f t="shared" si="2"/>
        <v>0</v>
      </c>
      <c r="L44" s="1">
        <v>4.3</v>
      </c>
      <c r="M44" s="1">
        <v>8</v>
      </c>
      <c r="N44" s="16">
        <f t="shared" si="11"/>
        <v>0</v>
      </c>
      <c r="O44" s="1">
        <v>17</v>
      </c>
      <c r="P44" s="1">
        <v>14.05</v>
      </c>
      <c r="Q44" s="5">
        <v>0</v>
      </c>
      <c r="R44" s="1">
        <v>8.3800000000000008</v>
      </c>
      <c r="S44" s="1">
        <v>11.8</v>
      </c>
      <c r="T44" s="16">
        <f t="shared" si="10"/>
        <v>0</v>
      </c>
      <c r="U44" s="1">
        <v>0</v>
      </c>
      <c r="V44" s="12">
        <v>45699.5</v>
      </c>
      <c r="W44" s="2"/>
      <c r="X44" s="2">
        <v>52129</v>
      </c>
      <c r="Y44" s="1">
        <v>22</v>
      </c>
      <c r="Z44" s="1">
        <v>53</v>
      </c>
      <c r="AA44" s="1">
        <v>20</v>
      </c>
      <c r="AB44" s="1">
        <v>35</v>
      </c>
      <c r="AC44" s="1">
        <v>160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90</v>
      </c>
      <c r="AT44" s="1">
        <v>71</v>
      </c>
      <c r="AU44" s="1">
        <v>152</v>
      </c>
      <c r="AV44" s="1">
        <v>125</v>
      </c>
      <c r="AW44" s="1">
        <v>281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77</v>
      </c>
      <c r="BD44" s="1">
        <v>13</v>
      </c>
      <c r="BE44" s="1">
        <v>67</v>
      </c>
      <c r="BF44" s="1">
        <v>34</v>
      </c>
      <c r="BG44" s="1">
        <v>236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>
      <c r="A45" s="1">
        <v>70050</v>
      </c>
      <c r="B45" s="1" t="s">
        <v>126</v>
      </c>
      <c r="C45" s="1">
        <v>24</v>
      </c>
      <c r="D45" s="1">
        <v>285</v>
      </c>
      <c r="E45" s="1" t="s">
        <v>64</v>
      </c>
      <c r="F45" s="1">
        <v>974</v>
      </c>
      <c r="G45" s="1" t="s">
        <v>110</v>
      </c>
      <c r="H45" s="2">
        <v>36.130499999999998</v>
      </c>
      <c r="I45" s="2">
        <v>867.13199999999995</v>
      </c>
      <c r="J45" s="10">
        <f t="shared" si="1"/>
        <v>4335.66</v>
      </c>
      <c r="K45" s="11">
        <f t="shared" si="2"/>
        <v>5</v>
      </c>
      <c r="L45" s="1">
        <v>9.2899999999999991</v>
      </c>
      <c r="M45" s="1">
        <v>7.17</v>
      </c>
      <c r="N45" s="16">
        <f t="shared" si="11"/>
        <v>0</v>
      </c>
      <c r="O45" s="1">
        <v>27.12</v>
      </c>
      <c r="P45" s="1">
        <v>17.54</v>
      </c>
      <c r="Q45" s="5">
        <v>5</v>
      </c>
      <c r="R45" s="1">
        <v>14</v>
      </c>
      <c r="S45" s="1">
        <v>9.2899999999999991</v>
      </c>
      <c r="T45" s="5">
        <v>0</v>
      </c>
      <c r="U45" s="1">
        <v>0</v>
      </c>
      <c r="V45" s="12">
        <v>43717.9</v>
      </c>
      <c r="W45" s="2"/>
      <c r="X45" s="2">
        <v>29482.49</v>
      </c>
      <c r="Y45" s="1">
        <v>78</v>
      </c>
      <c r="Z45" s="1">
        <v>58</v>
      </c>
      <c r="AA45" s="1">
        <v>86</v>
      </c>
      <c r="AB45" s="1">
        <v>60</v>
      </c>
      <c r="AC45" s="1">
        <v>172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286</v>
      </c>
      <c r="AT45" s="1">
        <v>109</v>
      </c>
      <c r="AU45" s="1">
        <v>231</v>
      </c>
      <c r="AV45" s="1">
        <v>159</v>
      </c>
      <c r="AW45" s="1">
        <v>421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131</v>
      </c>
      <c r="BD45" s="1">
        <v>157</v>
      </c>
      <c r="BE45" s="1">
        <v>92</v>
      </c>
      <c r="BF45" s="1">
        <v>69</v>
      </c>
      <c r="BG45" s="1">
        <v>223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>
      <c r="A46" s="1">
        <v>70104</v>
      </c>
      <c r="B46" s="1" t="s">
        <v>71</v>
      </c>
      <c r="C46" s="1">
        <v>6</v>
      </c>
      <c r="D46" s="1">
        <v>285</v>
      </c>
      <c r="E46" s="1" t="s">
        <v>64</v>
      </c>
      <c r="F46" s="1">
        <v>570</v>
      </c>
      <c r="G46" s="1" t="s">
        <v>72</v>
      </c>
      <c r="H46" s="2">
        <v>198.91</v>
      </c>
      <c r="I46" s="2">
        <v>1193.46</v>
      </c>
      <c r="J46" s="10">
        <f t="shared" si="1"/>
        <v>0</v>
      </c>
      <c r="K46" s="11">
        <f t="shared" si="2"/>
        <v>0</v>
      </c>
      <c r="L46" s="1">
        <v>10.83</v>
      </c>
      <c r="M46" s="1">
        <v>19.829999999999998</v>
      </c>
      <c r="N46" s="16">
        <f t="shared" si="11"/>
        <v>0</v>
      </c>
      <c r="O46" s="1">
        <v>15.5</v>
      </c>
      <c r="P46" s="1">
        <v>18.5</v>
      </c>
      <c r="Q46" s="5">
        <v>0</v>
      </c>
      <c r="R46" s="1">
        <v>10.08</v>
      </c>
      <c r="S46" s="1">
        <v>9.83</v>
      </c>
      <c r="T46" s="16">
        <f t="shared" ref="T46:T48" si="12">MAX(0,(TRUNC((R46*0.8)-S46)))</f>
        <v>0</v>
      </c>
      <c r="U46" s="1">
        <v>0</v>
      </c>
      <c r="V46" s="12">
        <v>43461.84</v>
      </c>
      <c r="W46" s="2"/>
      <c r="X46" s="2">
        <v>57484.99</v>
      </c>
      <c r="Y46" s="1">
        <v>19</v>
      </c>
      <c r="Z46" s="1">
        <v>6</v>
      </c>
      <c r="AA46" s="1">
        <v>24</v>
      </c>
      <c r="AB46" s="1">
        <v>38</v>
      </c>
      <c r="AC46" s="1">
        <v>119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12</v>
      </c>
      <c r="AT46" s="1">
        <v>34</v>
      </c>
      <c r="AU46" s="1">
        <v>40</v>
      </c>
      <c r="AV46" s="1">
        <v>48</v>
      </c>
      <c r="AW46" s="1">
        <v>111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19</v>
      </c>
      <c r="BD46" s="1">
        <v>23</v>
      </c>
      <c r="BE46" s="1">
        <v>12</v>
      </c>
      <c r="BF46" s="1">
        <v>36</v>
      </c>
      <c r="BG46" s="1">
        <v>59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>
      <c r="A47" s="1">
        <v>70257</v>
      </c>
      <c r="B47" s="1" t="s">
        <v>93</v>
      </c>
      <c r="C47" s="1">
        <v>25</v>
      </c>
      <c r="D47" s="1">
        <v>285</v>
      </c>
      <c r="E47" s="1" t="s">
        <v>64</v>
      </c>
      <c r="F47" s="1">
        <v>387</v>
      </c>
      <c r="G47" s="1" t="s">
        <v>94</v>
      </c>
      <c r="H47" s="2">
        <v>28.24</v>
      </c>
      <c r="I47" s="2">
        <v>706</v>
      </c>
      <c r="J47" s="10">
        <f t="shared" si="1"/>
        <v>7060</v>
      </c>
      <c r="K47" s="11">
        <f t="shared" si="2"/>
        <v>10</v>
      </c>
      <c r="L47" s="1">
        <v>11.44</v>
      </c>
      <c r="M47" s="1">
        <v>8.32</v>
      </c>
      <c r="N47" s="16">
        <f t="shared" si="11"/>
        <v>0</v>
      </c>
      <c r="O47" s="1">
        <v>31.66</v>
      </c>
      <c r="P47" s="1">
        <v>17.399999999999999</v>
      </c>
      <c r="Q47" s="5">
        <v>10</v>
      </c>
      <c r="R47" s="1">
        <v>16.78</v>
      </c>
      <c r="S47" s="1">
        <v>15.48</v>
      </c>
      <c r="T47" s="16">
        <f t="shared" si="12"/>
        <v>0</v>
      </c>
      <c r="U47" s="1">
        <v>0</v>
      </c>
      <c r="V47" s="12">
        <v>42275.28</v>
      </c>
      <c r="W47" s="2"/>
      <c r="X47" s="2">
        <v>29087.200000000001</v>
      </c>
      <c r="Y47" s="1">
        <v>99</v>
      </c>
      <c r="Z47" s="1">
        <v>53</v>
      </c>
      <c r="AA47" s="1">
        <v>103</v>
      </c>
      <c r="AB47" s="1">
        <v>115</v>
      </c>
      <c r="AC47" s="1">
        <v>208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165</v>
      </c>
      <c r="AT47" s="1">
        <v>210</v>
      </c>
      <c r="AU47" s="1">
        <v>320</v>
      </c>
      <c r="AV47" s="1">
        <v>403</v>
      </c>
      <c r="AW47" s="1">
        <v>435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173</v>
      </c>
      <c r="BD47" s="1">
        <v>92</v>
      </c>
      <c r="BE47" s="1">
        <v>82</v>
      </c>
      <c r="BF47" s="1">
        <v>237</v>
      </c>
      <c r="BG47" s="1">
        <v>387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>
      <c r="A48" s="1">
        <v>70042</v>
      </c>
      <c r="B48" s="1" t="s">
        <v>182</v>
      </c>
      <c r="C48" s="1">
        <v>25</v>
      </c>
      <c r="D48" s="1">
        <v>285</v>
      </c>
      <c r="E48" s="1" t="s">
        <v>64</v>
      </c>
      <c r="F48" s="1">
        <v>387</v>
      </c>
      <c r="G48" s="1" t="s">
        <v>94</v>
      </c>
      <c r="H48" s="2">
        <v>28.35</v>
      </c>
      <c r="I48" s="2">
        <v>708.75</v>
      </c>
      <c r="J48" s="10">
        <f t="shared" si="1"/>
        <v>7087.5</v>
      </c>
      <c r="K48" s="11">
        <f t="shared" si="2"/>
        <v>10</v>
      </c>
      <c r="L48" s="1">
        <v>17.86</v>
      </c>
      <c r="M48" s="1">
        <v>11.16</v>
      </c>
      <c r="N48" s="20">
        <v>5</v>
      </c>
      <c r="O48" s="1">
        <v>25.34</v>
      </c>
      <c r="P48" s="1">
        <v>17</v>
      </c>
      <c r="Q48" s="5">
        <v>5</v>
      </c>
      <c r="R48" s="1">
        <v>16.2</v>
      </c>
      <c r="S48" s="1">
        <v>25.24</v>
      </c>
      <c r="T48" s="16">
        <f t="shared" si="12"/>
        <v>0</v>
      </c>
      <c r="U48" s="1">
        <v>0</v>
      </c>
      <c r="V48" s="12">
        <v>42099.75</v>
      </c>
      <c r="W48" s="2"/>
      <c r="X48" s="2">
        <v>37847.25</v>
      </c>
      <c r="Y48" s="1">
        <v>117</v>
      </c>
      <c r="Z48" s="1">
        <v>74</v>
      </c>
      <c r="AA48" s="1">
        <v>185</v>
      </c>
      <c r="AB48" s="1">
        <v>215</v>
      </c>
      <c r="AC48" s="1">
        <v>279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195</v>
      </c>
      <c r="AT48" s="1">
        <v>113</v>
      </c>
      <c r="AU48" s="1">
        <v>238</v>
      </c>
      <c r="AV48" s="1">
        <v>288</v>
      </c>
      <c r="AW48" s="1">
        <v>425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132</v>
      </c>
      <c r="BD48" s="1">
        <v>89</v>
      </c>
      <c r="BE48" s="1">
        <v>176</v>
      </c>
      <c r="BF48" s="1">
        <v>105</v>
      </c>
      <c r="BG48" s="1">
        <v>631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>
      <c r="A49" s="1">
        <v>70968</v>
      </c>
      <c r="B49" s="1" t="s">
        <v>197</v>
      </c>
      <c r="C49" s="1">
        <v>12</v>
      </c>
      <c r="D49" s="1">
        <v>285</v>
      </c>
      <c r="E49" s="1" t="s">
        <v>64</v>
      </c>
      <c r="F49" s="1">
        <v>567</v>
      </c>
      <c r="G49" s="1" t="s">
        <v>74</v>
      </c>
      <c r="H49" s="2">
        <v>64.44</v>
      </c>
      <c r="I49" s="2">
        <v>773.28</v>
      </c>
      <c r="J49" s="10">
        <f t="shared" si="1"/>
        <v>7732.7999999999993</v>
      </c>
      <c r="K49" s="11">
        <f t="shared" si="2"/>
        <v>10</v>
      </c>
      <c r="L49" s="1">
        <v>8.2899999999999991</v>
      </c>
      <c r="M49" s="1">
        <v>7.33</v>
      </c>
      <c r="N49" s="16">
        <f t="shared" ref="N49:N58" si="13">MAX(0,(TRUNC((L49*0.8)-M49)))</f>
        <v>0</v>
      </c>
      <c r="O49" s="1">
        <v>26.79</v>
      </c>
      <c r="P49" s="1">
        <v>13.83</v>
      </c>
      <c r="Q49" s="5">
        <v>10</v>
      </c>
      <c r="R49" s="1">
        <v>18.75</v>
      </c>
      <c r="S49" s="1">
        <v>13.67</v>
      </c>
      <c r="T49" s="5">
        <v>0</v>
      </c>
      <c r="U49" s="1">
        <v>0</v>
      </c>
      <c r="V49" s="12">
        <v>41628.239999999998</v>
      </c>
      <c r="W49" s="2"/>
      <c r="X49" s="2">
        <v>26935.919999999998</v>
      </c>
      <c r="Y49" s="1">
        <v>33</v>
      </c>
      <c r="Z49" s="1">
        <v>29</v>
      </c>
      <c r="AA49" s="1">
        <v>38</v>
      </c>
      <c r="AB49" s="1">
        <v>28</v>
      </c>
      <c r="AC49" s="1">
        <v>88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95</v>
      </c>
      <c r="AT49" s="1">
        <v>119</v>
      </c>
      <c r="AU49" s="1">
        <v>167</v>
      </c>
      <c r="AV49" s="1">
        <v>0</v>
      </c>
      <c r="AW49" s="1">
        <v>166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57</v>
      </c>
      <c r="BD49" s="1">
        <v>51</v>
      </c>
      <c r="BE49" s="1">
        <v>75</v>
      </c>
      <c r="BF49" s="1">
        <v>135</v>
      </c>
      <c r="BG49" s="1">
        <v>164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>
      <c r="A50" s="1">
        <v>70121</v>
      </c>
      <c r="B50" s="1" t="s">
        <v>116</v>
      </c>
      <c r="C50" s="1">
        <v>20</v>
      </c>
      <c r="D50" s="1">
        <v>285</v>
      </c>
      <c r="E50" s="1" t="s">
        <v>64</v>
      </c>
      <c r="F50" s="1">
        <v>573</v>
      </c>
      <c r="G50" s="1" t="s">
        <v>87</v>
      </c>
      <c r="H50" s="2">
        <v>38.04</v>
      </c>
      <c r="I50" s="2">
        <v>760.8</v>
      </c>
      <c r="J50" s="10">
        <f t="shared" si="1"/>
        <v>0</v>
      </c>
      <c r="K50" s="11">
        <f t="shared" si="2"/>
        <v>0</v>
      </c>
      <c r="L50" s="1">
        <v>14.55</v>
      </c>
      <c r="M50" s="1">
        <v>14.55</v>
      </c>
      <c r="N50" s="16">
        <f t="shared" si="13"/>
        <v>0</v>
      </c>
      <c r="O50" s="1">
        <v>22.2</v>
      </c>
      <c r="P50" s="1">
        <v>19.5</v>
      </c>
      <c r="Q50" s="5">
        <v>0</v>
      </c>
      <c r="R50" s="1">
        <v>16.73</v>
      </c>
      <c r="S50" s="1">
        <v>14.2</v>
      </c>
      <c r="T50" s="16">
        <f t="shared" ref="T50:T52" si="14">MAX(0,(TRUNC((R50*0.8)-S50)))</f>
        <v>0</v>
      </c>
      <c r="U50" s="1">
        <v>0</v>
      </c>
      <c r="V50" s="12">
        <v>40683.78</v>
      </c>
      <c r="W50" s="2"/>
      <c r="X50" s="2">
        <v>36708.6</v>
      </c>
      <c r="Y50" s="1">
        <v>110</v>
      </c>
      <c r="Z50" s="1">
        <v>173</v>
      </c>
      <c r="AA50" s="1">
        <v>77</v>
      </c>
      <c r="AB50" s="1">
        <v>35</v>
      </c>
      <c r="AC50" s="1">
        <v>291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122</v>
      </c>
      <c r="AT50" s="1">
        <v>146</v>
      </c>
      <c r="AU50" s="1">
        <v>139</v>
      </c>
      <c r="AV50" s="1">
        <v>220</v>
      </c>
      <c r="AW50" s="1">
        <v>390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88</v>
      </c>
      <c r="BD50" s="1">
        <v>99</v>
      </c>
      <c r="BE50" s="1">
        <v>140</v>
      </c>
      <c r="BF50" s="1">
        <v>114</v>
      </c>
      <c r="BG50" s="1">
        <v>284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>
      <c r="A51" s="1">
        <v>70046</v>
      </c>
      <c r="B51" s="1" t="s">
        <v>194</v>
      </c>
      <c r="C51" s="1">
        <v>24</v>
      </c>
      <c r="D51" s="1">
        <v>285</v>
      </c>
      <c r="E51" s="1" t="s">
        <v>64</v>
      </c>
      <c r="F51" s="1">
        <v>558</v>
      </c>
      <c r="G51" s="1" t="s">
        <v>67</v>
      </c>
      <c r="H51" s="2">
        <v>40.9</v>
      </c>
      <c r="I51" s="2">
        <v>981.6</v>
      </c>
      <c r="J51" s="10">
        <f t="shared" si="1"/>
        <v>4908</v>
      </c>
      <c r="K51" s="11">
        <f t="shared" si="2"/>
        <v>5</v>
      </c>
      <c r="L51" s="1">
        <v>15.81</v>
      </c>
      <c r="M51" s="1">
        <v>12.38</v>
      </c>
      <c r="N51" s="16">
        <f t="shared" si="13"/>
        <v>0</v>
      </c>
      <c r="O51" s="1">
        <v>16.02</v>
      </c>
      <c r="P51" s="1">
        <v>10.75</v>
      </c>
      <c r="Q51" s="5">
        <v>5</v>
      </c>
      <c r="R51" s="1">
        <v>9.1199999999999992</v>
      </c>
      <c r="S51" s="1">
        <v>14.17</v>
      </c>
      <c r="T51" s="16">
        <f t="shared" si="14"/>
        <v>0</v>
      </c>
      <c r="U51" s="1">
        <v>0</v>
      </c>
      <c r="V51" s="12">
        <v>40204.699999999997</v>
      </c>
      <c r="W51" s="2"/>
      <c r="X51" s="2">
        <v>36605.5</v>
      </c>
      <c r="Y51" s="1">
        <v>90</v>
      </c>
      <c r="Z51" s="1">
        <v>108</v>
      </c>
      <c r="AA51" s="1">
        <v>170</v>
      </c>
      <c r="AB51" s="1">
        <v>131</v>
      </c>
      <c r="AC51" s="1">
        <v>297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104</v>
      </c>
      <c r="AT51" s="1">
        <v>67</v>
      </c>
      <c r="AU51" s="1">
        <v>188</v>
      </c>
      <c r="AV51" s="1">
        <v>118</v>
      </c>
      <c r="AW51" s="1">
        <v>258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14</v>
      </c>
      <c r="BD51" s="1">
        <v>88</v>
      </c>
      <c r="BE51" s="1">
        <v>116</v>
      </c>
      <c r="BF51" s="1">
        <v>90</v>
      </c>
      <c r="BG51" s="1">
        <v>340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>
      <c r="A52" s="1">
        <v>70135</v>
      </c>
      <c r="B52" s="1" t="s">
        <v>80</v>
      </c>
      <c r="C52" s="1">
        <v>15</v>
      </c>
      <c r="D52" s="1">
        <v>285</v>
      </c>
      <c r="E52" s="1" t="s">
        <v>64</v>
      </c>
      <c r="F52" s="1">
        <v>567</v>
      </c>
      <c r="G52" s="1" t="s">
        <v>74</v>
      </c>
      <c r="H52" s="2">
        <v>50.82</v>
      </c>
      <c r="I52" s="2">
        <v>762.3</v>
      </c>
      <c r="J52" s="10">
        <f t="shared" si="1"/>
        <v>9147.5999999999985</v>
      </c>
      <c r="K52" s="11">
        <f t="shared" si="2"/>
        <v>12</v>
      </c>
      <c r="L52" s="1">
        <v>12.47</v>
      </c>
      <c r="M52" s="1">
        <v>11.53</v>
      </c>
      <c r="N52" s="16">
        <f t="shared" si="13"/>
        <v>0</v>
      </c>
      <c r="O52" s="1">
        <v>26.1</v>
      </c>
      <c r="P52" s="1">
        <v>11.8</v>
      </c>
      <c r="Q52" s="5">
        <v>10</v>
      </c>
      <c r="R52" s="1">
        <v>11.87</v>
      </c>
      <c r="S52" s="1">
        <v>7.13</v>
      </c>
      <c r="T52" s="16">
        <f t="shared" si="14"/>
        <v>2</v>
      </c>
      <c r="U52" s="1">
        <v>0</v>
      </c>
      <c r="V52" s="12">
        <v>38445.33</v>
      </c>
      <c r="W52" s="2"/>
      <c r="X52" s="2">
        <v>23224.74</v>
      </c>
      <c r="Y52" s="1">
        <v>47</v>
      </c>
      <c r="Z52" s="1">
        <v>49</v>
      </c>
      <c r="AA52" s="1">
        <v>73</v>
      </c>
      <c r="AB52" s="1">
        <v>85</v>
      </c>
      <c r="AC52" s="1">
        <v>173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118</v>
      </c>
      <c r="AT52" s="1">
        <v>50</v>
      </c>
      <c r="AU52" s="1">
        <v>179</v>
      </c>
      <c r="AV52" s="1">
        <v>139</v>
      </c>
      <c r="AW52" s="1">
        <v>177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31</v>
      </c>
      <c r="BD52" s="1">
        <v>102</v>
      </c>
      <c r="BE52" s="1">
        <v>27</v>
      </c>
      <c r="BF52" s="1">
        <v>138</v>
      </c>
      <c r="BG52" s="1">
        <v>107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>
      <c r="A53" s="1">
        <v>70089</v>
      </c>
      <c r="B53" s="1" t="s">
        <v>122</v>
      </c>
      <c r="C53" s="1">
        <v>20</v>
      </c>
      <c r="D53" s="1">
        <v>285</v>
      </c>
      <c r="E53" s="1" t="s">
        <v>64</v>
      </c>
      <c r="F53" s="1">
        <v>558</v>
      </c>
      <c r="G53" s="1" t="s">
        <v>67</v>
      </c>
      <c r="H53" s="2">
        <v>64.91</v>
      </c>
      <c r="I53" s="2">
        <v>1298.2</v>
      </c>
      <c r="J53" s="10">
        <f t="shared" si="1"/>
        <v>0</v>
      </c>
      <c r="K53" s="11">
        <f t="shared" si="2"/>
        <v>0</v>
      </c>
      <c r="L53" s="1">
        <v>7.98</v>
      </c>
      <c r="M53" s="1">
        <v>5.4</v>
      </c>
      <c r="N53" s="16">
        <f t="shared" si="13"/>
        <v>0</v>
      </c>
      <c r="O53" s="1">
        <v>13.3</v>
      </c>
      <c r="P53" s="1">
        <v>11.15</v>
      </c>
      <c r="Q53" s="5">
        <v>0</v>
      </c>
      <c r="R53" s="1">
        <v>8.18</v>
      </c>
      <c r="S53" s="1">
        <v>5.25</v>
      </c>
      <c r="T53" s="5">
        <v>0</v>
      </c>
      <c r="U53" s="1">
        <v>0</v>
      </c>
      <c r="V53" s="12">
        <v>38231.99</v>
      </c>
      <c r="W53" s="2"/>
      <c r="X53" s="2">
        <v>28300.76</v>
      </c>
      <c r="Y53" s="1">
        <v>63</v>
      </c>
      <c r="Z53" s="1">
        <v>27</v>
      </c>
      <c r="AA53" s="1">
        <v>47</v>
      </c>
      <c r="AB53" s="1">
        <v>72</v>
      </c>
      <c r="AC53" s="1">
        <v>108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71</v>
      </c>
      <c r="AT53" s="1">
        <v>43</v>
      </c>
      <c r="AU53" s="1">
        <v>119</v>
      </c>
      <c r="AV53" s="1">
        <v>109</v>
      </c>
      <c r="AW53" s="1">
        <v>223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55</v>
      </c>
      <c r="BD53" s="1">
        <v>49</v>
      </c>
      <c r="BE53" s="1">
        <v>58</v>
      </c>
      <c r="BF53" s="1">
        <v>52</v>
      </c>
      <c r="BG53" s="1">
        <v>105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>
      <c r="A54" s="1">
        <v>70087</v>
      </c>
      <c r="B54" s="1" t="s">
        <v>115</v>
      </c>
      <c r="C54" s="1">
        <v>25</v>
      </c>
      <c r="D54" s="1">
        <v>285</v>
      </c>
      <c r="E54" s="1" t="s">
        <v>64</v>
      </c>
      <c r="F54" s="1">
        <v>35</v>
      </c>
      <c r="G54" s="1" t="s">
        <v>76</v>
      </c>
      <c r="H54" s="2">
        <v>43.63</v>
      </c>
      <c r="I54" s="2">
        <v>1090.75</v>
      </c>
      <c r="J54" s="10">
        <f t="shared" si="1"/>
        <v>2181.5</v>
      </c>
      <c r="K54" s="11">
        <f t="shared" si="2"/>
        <v>2</v>
      </c>
      <c r="L54" s="1">
        <v>4.0999999999999996</v>
      </c>
      <c r="M54" s="1">
        <v>14.28</v>
      </c>
      <c r="N54" s="16">
        <f t="shared" si="13"/>
        <v>0</v>
      </c>
      <c r="O54" s="1">
        <v>17.260000000000002</v>
      </c>
      <c r="P54" s="1">
        <v>11.92</v>
      </c>
      <c r="Q54" s="5">
        <v>0</v>
      </c>
      <c r="R54" s="1">
        <v>13.58</v>
      </c>
      <c r="S54" s="1">
        <v>7.92</v>
      </c>
      <c r="T54" s="16">
        <f t="shared" ref="T54:T58" si="15">MAX(0,(TRUNC((R54*0.8)-S54)))</f>
        <v>2</v>
      </c>
      <c r="U54" s="1">
        <v>0</v>
      </c>
      <c r="V54" s="12">
        <v>38110.800000000003</v>
      </c>
      <c r="W54" s="2"/>
      <c r="X54" s="2">
        <v>37216.39</v>
      </c>
      <c r="Y54" s="1">
        <v>51</v>
      </c>
      <c r="Z54" s="1">
        <v>24</v>
      </c>
      <c r="AA54" s="1">
        <v>21</v>
      </c>
      <c r="AB54" s="1">
        <v>37</v>
      </c>
      <c r="AC54" s="1">
        <v>357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110</v>
      </c>
      <c r="AT54" s="1">
        <v>121</v>
      </c>
      <c r="AU54" s="1">
        <v>198</v>
      </c>
      <c r="AV54" s="1">
        <v>126</v>
      </c>
      <c r="AW54" s="1">
        <v>298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127</v>
      </c>
      <c r="BD54" s="1">
        <v>113</v>
      </c>
      <c r="BE54" s="1">
        <v>67</v>
      </c>
      <c r="BF54" s="1">
        <v>178</v>
      </c>
      <c r="BG54" s="1">
        <v>198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>
      <c r="A55" s="1">
        <v>70144</v>
      </c>
      <c r="B55" s="1" t="s">
        <v>177</v>
      </c>
      <c r="C55" s="1">
        <v>12</v>
      </c>
      <c r="D55" s="1">
        <v>285</v>
      </c>
      <c r="E55" s="1" t="s">
        <v>64</v>
      </c>
      <c r="F55" s="1">
        <v>567</v>
      </c>
      <c r="G55" s="1" t="s">
        <v>74</v>
      </c>
      <c r="H55" s="2">
        <v>64.44</v>
      </c>
      <c r="I55" s="2">
        <v>773.28</v>
      </c>
      <c r="J55" s="10">
        <f t="shared" si="1"/>
        <v>6186.24</v>
      </c>
      <c r="K55" s="11">
        <f t="shared" si="2"/>
        <v>8</v>
      </c>
      <c r="L55" s="1">
        <v>10.83</v>
      </c>
      <c r="M55" s="1">
        <v>8.58</v>
      </c>
      <c r="N55" s="16">
        <f t="shared" si="13"/>
        <v>0</v>
      </c>
      <c r="O55" s="1">
        <v>17.88</v>
      </c>
      <c r="P55" s="1">
        <v>10.33</v>
      </c>
      <c r="Q55" s="5">
        <v>5</v>
      </c>
      <c r="R55" s="1">
        <v>19.46</v>
      </c>
      <c r="S55" s="1">
        <v>11.92</v>
      </c>
      <c r="T55" s="16">
        <f t="shared" si="15"/>
        <v>3</v>
      </c>
      <c r="U55" s="1">
        <v>0</v>
      </c>
      <c r="V55" s="12">
        <v>37246.32</v>
      </c>
      <c r="W55" s="2"/>
      <c r="X55" s="2">
        <v>23842.799999999999</v>
      </c>
      <c r="Y55" s="1">
        <v>33</v>
      </c>
      <c r="Z55" s="1">
        <v>20</v>
      </c>
      <c r="AA55" s="1">
        <v>67</v>
      </c>
      <c r="AB55" s="1">
        <v>40</v>
      </c>
      <c r="AC55" s="1">
        <v>103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64</v>
      </c>
      <c r="AT55" s="1">
        <v>99</v>
      </c>
      <c r="AU55" s="1">
        <v>59</v>
      </c>
      <c r="AV55" s="1">
        <v>84</v>
      </c>
      <c r="AW55" s="1">
        <v>124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56</v>
      </c>
      <c r="BD55" s="1">
        <v>43</v>
      </c>
      <c r="BE55" s="1">
        <v>107</v>
      </c>
      <c r="BF55" s="1">
        <v>98</v>
      </c>
      <c r="BG55" s="1">
        <v>143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>
      <c r="A56" s="1">
        <v>70024</v>
      </c>
      <c r="B56" s="1" t="s">
        <v>196</v>
      </c>
      <c r="C56" s="1">
        <v>20</v>
      </c>
      <c r="D56" s="1">
        <v>285</v>
      </c>
      <c r="E56" s="1" t="s">
        <v>64</v>
      </c>
      <c r="F56" s="1">
        <v>558</v>
      </c>
      <c r="G56" s="1" t="s">
        <v>67</v>
      </c>
      <c r="H56" s="2">
        <v>77.58</v>
      </c>
      <c r="I56" s="2">
        <v>1551.6</v>
      </c>
      <c r="J56" s="10">
        <f t="shared" si="1"/>
        <v>0</v>
      </c>
      <c r="K56" s="11">
        <f t="shared" si="2"/>
        <v>0</v>
      </c>
      <c r="L56" s="1">
        <v>10.58</v>
      </c>
      <c r="M56" s="1">
        <v>10</v>
      </c>
      <c r="N56" s="16">
        <f t="shared" si="13"/>
        <v>0</v>
      </c>
      <c r="O56" s="1">
        <v>5.35</v>
      </c>
      <c r="P56" s="1">
        <v>3.5</v>
      </c>
      <c r="Q56" s="5">
        <v>0</v>
      </c>
      <c r="R56" s="1">
        <v>6.5</v>
      </c>
      <c r="S56" s="1">
        <v>6.2</v>
      </c>
      <c r="T56" s="16">
        <f t="shared" si="15"/>
        <v>0</v>
      </c>
      <c r="U56" s="1">
        <v>0</v>
      </c>
      <c r="V56" s="12">
        <v>34794.629999999997</v>
      </c>
      <c r="W56" s="2"/>
      <c r="X56" s="2">
        <v>30566.52</v>
      </c>
      <c r="Y56" s="1">
        <v>54</v>
      </c>
      <c r="Z56" s="1">
        <v>35</v>
      </c>
      <c r="AA56" s="1">
        <v>116</v>
      </c>
      <c r="AB56" s="1">
        <v>48</v>
      </c>
      <c r="AC56" s="1">
        <v>200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29</v>
      </c>
      <c r="AT56" s="1">
        <v>31</v>
      </c>
      <c r="AU56" s="1">
        <v>28</v>
      </c>
      <c r="AV56" s="1">
        <v>69</v>
      </c>
      <c r="AW56" s="1">
        <v>70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51</v>
      </c>
      <c r="BD56" s="1">
        <v>29</v>
      </c>
      <c r="BE56" s="1">
        <v>52</v>
      </c>
      <c r="BF56" s="1">
        <v>25</v>
      </c>
      <c r="BG56" s="1">
        <v>124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>
      <c r="A57" s="1">
        <v>70269</v>
      </c>
      <c r="B57" s="1" t="s">
        <v>125</v>
      </c>
      <c r="C57" s="1">
        <v>10</v>
      </c>
      <c r="D57" s="1">
        <v>285</v>
      </c>
      <c r="E57" s="1" t="s">
        <v>64</v>
      </c>
      <c r="F57" s="1">
        <v>285</v>
      </c>
      <c r="G57" s="1" t="s">
        <v>64</v>
      </c>
      <c r="H57" s="2">
        <v>125.14</v>
      </c>
      <c r="I57" s="2">
        <v>1251.4000000000001</v>
      </c>
      <c r="J57" s="10">
        <f t="shared" si="1"/>
        <v>6257</v>
      </c>
      <c r="K57" s="11">
        <f t="shared" si="2"/>
        <v>5</v>
      </c>
      <c r="L57" s="1">
        <v>4.9000000000000004</v>
      </c>
      <c r="M57" s="1">
        <v>3.9</v>
      </c>
      <c r="N57" s="16">
        <f t="shared" si="13"/>
        <v>0</v>
      </c>
      <c r="O57" s="1">
        <v>15.1</v>
      </c>
      <c r="P57" s="1">
        <v>9.3000000000000007</v>
      </c>
      <c r="Q57" s="5">
        <v>5</v>
      </c>
      <c r="R57" s="1">
        <v>7.3</v>
      </c>
      <c r="S57" s="1">
        <v>4.9000000000000004</v>
      </c>
      <c r="T57" s="16">
        <f t="shared" si="15"/>
        <v>0</v>
      </c>
      <c r="U57" s="1">
        <v>0</v>
      </c>
      <c r="V57" s="12">
        <v>34163.22</v>
      </c>
      <c r="W57" s="2"/>
      <c r="X57" s="2">
        <v>22650.34</v>
      </c>
      <c r="Y57" s="1">
        <v>5</v>
      </c>
      <c r="Z57" s="1">
        <v>24</v>
      </c>
      <c r="AA57" s="1">
        <v>21</v>
      </c>
      <c r="AB57" s="1">
        <v>22</v>
      </c>
      <c r="AC57" s="1">
        <v>39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36</v>
      </c>
      <c r="AT57" s="1">
        <v>42</v>
      </c>
      <c r="AU57" s="1">
        <v>80</v>
      </c>
      <c r="AV57" s="1">
        <v>28</v>
      </c>
      <c r="AW57" s="1">
        <v>93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21</v>
      </c>
      <c r="BD57" s="1">
        <v>38</v>
      </c>
      <c r="BE57" s="1">
        <v>28</v>
      </c>
      <c r="BF57" s="1">
        <v>10</v>
      </c>
      <c r="BG57" s="1">
        <v>49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>
      <c r="A58" s="1">
        <v>70027</v>
      </c>
      <c r="B58" s="1" t="s">
        <v>164</v>
      </c>
      <c r="C58" s="1">
        <v>24</v>
      </c>
      <c r="D58" s="1">
        <v>285</v>
      </c>
      <c r="E58" s="1" t="s">
        <v>64</v>
      </c>
      <c r="F58" s="1">
        <v>558</v>
      </c>
      <c r="G58" s="1" t="s">
        <v>67</v>
      </c>
      <c r="H58" s="2">
        <v>41.93</v>
      </c>
      <c r="I58" s="2">
        <v>1006.32</v>
      </c>
      <c r="J58" s="10">
        <f t="shared" si="1"/>
        <v>0</v>
      </c>
      <c r="K58" s="11">
        <f t="shared" si="2"/>
        <v>0</v>
      </c>
      <c r="L58" s="1">
        <v>12.35</v>
      </c>
      <c r="M58" s="1">
        <v>9.42</v>
      </c>
      <c r="N58" s="16">
        <f t="shared" si="13"/>
        <v>0</v>
      </c>
      <c r="O58" s="1">
        <v>17</v>
      </c>
      <c r="P58" s="1">
        <v>14.29</v>
      </c>
      <c r="Q58" s="5">
        <v>0</v>
      </c>
      <c r="R58" s="1">
        <v>3.94</v>
      </c>
      <c r="S58" s="1">
        <v>9.42</v>
      </c>
      <c r="T58" s="16">
        <f t="shared" si="15"/>
        <v>0</v>
      </c>
      <c r="U58" s="1">
        <v>0</v>
      </c>
      <c r="V58" s="12">
        <v>33502.07</v>
      </c>
      <c r="W58" s="2"/>
      <c r="X58" s="2">
        <v>33334.35</v>
      </c>
      <c r="Y58" s="1">
        <v>91</v>
      </c>
      <c r="Z58" s="1">
        <v>98</v>
      </c>
      <c r="AA58" s="1">
        <v>108</v>
      </c>
      <c r="AB58" s="1">
        <v>97</v>
      </c>
      <c r="AC58" s="1">
        <v>226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96</v>
      </c>
      <c r="AT58" s="1">
        <v>110</v>
      </c>
      <c r="AU58" s="1">
        <v>181</v>
      </c>
      <c r="AV58" s="1">
        <v>152</v>
      </c>
      <c r="AW58" s="1">
        <v>343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19</v>
      </c>
      <c r="BD58" s="1">
        <v>67</v>
      </c>
      <c r="BE58" s="1">
        <v>18</v>
      </c>
      <c r="BF58" s="1">
        <v>48</v>
      </c>
      <c r="BG58" s="1">
        <v>226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>
      <c r="A59" s="1">
        <v>70016</v>
      </c>
      <c r="B59" s="1" t="s">
        <v>128</v>
      </c>
      <c r="C59" s="1">
        <v>5</v>
      </c>
      <c r="D59" s="1">
        <v>285</v>
      </c>
      <c r="E59" s="1" t="s">
        <v>64</v>
      </c>
      <c r="F59" s="1">
        <v>562</v>
      </c>
      <c r="G59" s="1" t="s">
        <v>65</v>
      </c>
      <c r="H59" s="2">
        <v>61.49</v>
      </c>
      <c r="I59" s="2">
        <v>307.45</v>
      </c>
      <c r="J59" s="10">
        <f t="shared" si="1"/>
        <v>10760.75</v>
      </c>
      <c r="K59" s="11">
        <f t="shared" si="2"/>
        <v>35</v>
      </c>
      <c r="L59" s="1">
        <v>16</v>
      </c>
      <c r="M59" s="1">
        <v>11.4</v>
      </c>
      <c r="N59" s="5">
        <v>0</v>
      </c>
      <c r="O59" s="1">
        <v>59.4</v>
      </c>
      <c r="P59" s="1">
        <v>37</v>
      </c>
      <c r="Q59" s="5">
        <v>10</v>
      </c>
      <c r="R59" s="1">
        <v>30</v>
      </c>
      <c r="S59" s="1">
        <v>1</v>
      </c>
      <c r="T59" s="5">
        <v>25</v>
      </c>
      <c r="U59" s="1">
        <v>0</v>
      </c>
      <c r="V59" s="12">
        <v>32405.23</v>
      </c>
      <c r="W59" s="2"/>
      <c r="X59" s="2">
        <v>15188.03</v>
      </c>
      <c r="Y59" s="1">
        <v>11</v>
      </c>
      <c r="Z59" s="1">
        <v>12</v>
      </c>
      <c r="AA59" s="1">
        <v>52</v>
      </c>
      <c r="AB59" s="1">
        <v>22</v>
      </c>
      <c r="AC59" s="1">
        <v>57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77</v>
      </c>
      <c r="AT59" s="1">
        <v>111</v>
      </c>
      <c r="AU59" s="1">
        <v>111</v>
      </c>
      <c r="AV59" s="1">
        <v>107</v>
      </c>
      <c r="AW59" s="1">
        <v>185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60</v>
      </c>
      <c r="BD59" s="1">
        <v>34</v>
      </c>
      <c r="BE59" s="1">
        <v>65</v>
      </c>
      <c r="BF59" s="1">
        <v>16</v>
      </c>
      <c r="BG59" s="1">
        <v>5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>
      <c r="A60" s="1">
        <v>70023</v>
      </c>
      <c r="B60" s="1" t="s">
        <v>185</v>
      </c>
      <c r="C60" s="1">
        <v>12</v>
      </c>
      <c r="D60" s="1">
        <v>285</v>
      </c>
      <c r="E60" s="1" t="s">
        <v>64</v>
      </c>
      <c r="F60" s="1">
        <v>991</v>
      </c>
      <c r="G60" s="1" t="s">
        <v>141</v>
      </c>
      <c r="H60" s="2">
        <v>54.37</v>
      </c>
      <c r="I60" s="2">
        <v>652.44000000000005</v>
      </c>
      <c r="J60" s="10">
        <f t="shared" si="1"/>
        <v>0</v>
      </c>
      <c r="K60" s="11">
        <f t="shared" si="2"/>
        <v>0</v>
      </c>
      <c r="L60" s="1">
        <v>23.21</v>
      </c>
      <c r="M60" s="1">
        <v>9.08</v>
      </c>
      <c r="N60" s="5">
        <v>0</v>
      </c>
      <c r="O60" s="1">
        <v>11.08</v>
      </c>
      <c r="P60" s="1">
        <v>1.83</v>
      </c>
      <c r="Q60" s="5">
        <v>0</v>
      </c>
      <c r="R60" s="1">
        <v>13.88</v>
      </c>
      <c r="S60" s="1">
        <v>-2.75</v>
      </c>
      <c r="T60" s="5">
        <v>0</v>
      </c>
      <c r="U60" s="1">
        <v>0</v>
      </c>
      <c r="V60" s="12">
        <v>31425.86</v>
      </c>
      <c r="W60" s="2"/>
      <c r="X60" s="2">
        <v>5328.26</v>
      </c>
      <c r="Y60" s="1">
        <v>65</v>
      </c>
      <c r="Z60" s="1">
        <v>96</v>
      </c>
      <c r="AA60" s="1">
        <v>115</v>
      </c>
      <c r="AB60" s="1">
        <v>101</v>
      </c>
      <c r="AC60" s="1">
        <v>109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54</v>
      </c>
      <c r="AT60" s="1">
        <v>43</v>
      </c>
      <c r="AU60" s="1">
        <v>33</v>
      </c>
      <c r="AV60" s="1">
        <v>49</v>
      </c>
      <c r="AW60" s="1">
        <v>22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49</v>
      </c>
      <c r="BD60" s="1">
        <v>32</v>
      </c>
      <c r="BE60" s="1">
        <v>78</v>
      </c>
      <c r="BF60" s="1">
        <v>47</v>
      </c>
      <c r="BG60" s="1">
        <v>-33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>
      <c r="A61" s="1">
        <v>70259</v>
      </c>
      <c r="B61" s="1" t="s">
        <v>155</v>
      </c>
      <c r="C61" s="1">
        <v>24</v>
      </c>
      <c r="D61" s="1">
        <v>285</v>
      </c>
      <c r="E61" s="1" t="s">
        <v>64</v>
      </c>
      <c r="F61" s="1">
        <v>974</v>
      </c>
      <c r="G61" s="1" t="s">
        <v>110</v>
      </c>
      <c r="H61" s="2">
        <v>35.979999999999997</v>
      </c>
      <c r="I61" s="2">
        <v>863.52</v>
      </c>
      <c r="J61" s="10">
        <f t="shared" si="1"/>
        <v>4317.6000000000004</v>
      </c>
      <c r="K61" s="11">
        <f t="shared" si="2"/>
        <v>5</v>
      </c>
      <c r="L61" s="1">
        <v>4.62</v>
      </c>
      <c r="M61" s="1">
        <v>6.54</v>
      </c>
      <c r="N61" s="16">
        <f>MAX(0,(TRUNC((L61*0.8)-M61)))</f>
        <v>0</v>
      </c>
      <c r="O61" s="1">
        <v>18.75</v>
      </c>
      <c r="P61" s="1">
        <v>9.83</v>
      </c>
      <c r="Q61" s="5">
        <v>5</v>
      </c>
      <c r="R61" s="1">
        <v>11.44</v>
      </c>
      <c r="S61" s="1">
        <v>8.25</v>
      </c>
      <c r="T61" s="16">
        <f t="shared" ref="T61:T64" si="16">MAX(0,(TRUNC((R61*0.8)-S61)))</f>
        <v>0</v>
      </c>
      <c r="U61" s="1">
        <v>0</v>
      </c>
      <c r="V61" s="12">
        <v>30061.29</v>
      </c>
      <c r="W61" s="2"/>
      <c r="X61" s="2">
        <v>21264.18</v>
      </c>
      <c r="Y61" s="1">
        <v>39</v>
      </c>
      <c r="Z61" s="1">
        <v>43</v>
      </c>
      <c r="AA61" s="1">
        <v>36</v>
      </c>
      <c r="AB61" s="1">
        <v>29</v>
      </c>
      <c r="AC61" s="1">
        <v>157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148</v>
      </c>
      <c r="AT61" s="1">
        <v>109</v>
      </c>
      <c r="AU61" s="1">
        <v>198</v>
      </c>
      <c r="AV61" s="1">
        <v>99</v>
      </c>
      <c r="AW61" s="1">
        <v>236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145</v>
      </c>
      <c r="BD61" s="1">
        <v>35</v>
      </c>
      <c r="BE61" s="1">
        <v>51</v>
      </c>
      <c r="BF61" s="1">
        <v>122</v>
      </c>
      <c r="BG61" s="1">
        <v>198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>
      <c r="A62" s="1">
        <v>70163</v>
      </c>
      <c r="B62" s="1" t="s">
        <v>187</v>
      </c>
      <c r="C62" s="1">
        <v>18</v>
      </c>
      <c r="D62" s="1">
        <v>285</v>
      </c>
      <c r="E62" s="1" t="s">
        <v>64</v>
      </c>
      <c r="F62" s="1">
        <v>974</v>
      </c>
      <c r="G62" s="1" t="s">
        <v>110</v>
      </c>
      <c r="H62" s="2">
        <v>58.939599999999999</v>
      </c>
      <c r="I62" s="2">
        <v>1060.9128000000001</v>
      </c>
      <c r="J62" s="10">
        <f t="shared" si="1"/>
        <v>8487.3024000000005</v>
      </c>
      <c r="K62" s="11">
        <f t="shared" si="2"/>
        <v>8</v>
      </c>
      <c r="L62" s="1">
        <v>6.11</v>
      </c>
      <c r="M62" s="1">
        <v>3.5</v>
      </c>
      <c r="N62" s="5">
        <v>0</v>
      </c>
      <c r="O62" s="1">
        <v>12.56</v>
      </c>
      <c r="P62" s="1">
        <v>7.89</v>
      </c>
      <c r="Q62" s="5">
        <v>5</v>
      </c>
      <c r="R62" s="1">
        <v>9.14</v>
      </c>
      <c r="S62" s="1">
        <v>3.44</v>
      </c>
      <c r="T62" s="16">
        <f t="shared" si="16"/>
        <v>3</v>
      </c>
      <c r="U62" s="1">
        <v>0</v>
      </c>
      <c r="V62" s="12">
        <v>29499.27</v>
      </c>
      <c r="W62" s="2"/>
      <c r="X62" s="2">
        <v>15736.87</v>
      </c>
      <c r="Y62" s="1">
        <v>27</v>
      </c>
      <c r="Z62" s="1">
        <v>20</v>
      </c>
      <c r="AA62" s="1">
        <v>56</v>
      </c>
      <c r="AB62" s="1">
        <v>34</v>
      </c>
      <c r="AC62" s="1">
        <v>63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89</v>
      </c>
      <c r="AT62" s="1">
        <v>67</v>
      </c>
      <c r="AU62" s="1">
        <v>56</v>
      </c>
      <c r="AV62" s="1">
        <v>95</v>
      </c>
      <c r="AW62" s="1">
        <v>142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25</v>
      </c>
      <c r="BD62" s="1">
        <v>76</v>
      </c>
      <c r="BE62" s="1">
        <v>72</v>
      </c>
      <c r="BF62" s="1">
        <v>59</v>
      </c>
      <c r="BG62" s="1">
        <v>62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>
      <c r="A63" s="1">
        <v>70159</v>
      </c>
      <c r="B63" s="1" t="s">
        <v>166</v>
      </c>
      <c r="C63" s="1">
        <v>20</v>
      </c>
      <c r="D63" s="1">
        <v>285</v>
      </c>
      <c r="E63" s="1" t="s">
        <v>64</v>
      </c>
      <c r="F63" s="1">
        <v>322</v>
      </c>
      <c r="G63" s="1" t="s">
        <v>167</v>
      </c>
      <c r="H63" s="2">
        <v>68.760000000000005</v>
      </c>
      <c r="I63" s="2">
        <v>1375.2</v>
      </c>
      <c r="J63" s="10">
        <f t="shared" si="1"/>
        <v>0</v>
      </c>
      <c r="K63" s="11">
        <f t="shared" si="2"/>
        <v>0</v>
      </c>
      <c r="L63" s="1">
        <v>6.18</v>
      </c>
      <c r="M63" s="1">
        <v>15.15</v>
      </c>
      <c r="N63" s="16">
        <f t="shared" ref="N63:N79" si="17">MAX(0,(TRUNC((L63*0.8)-M63)))</f>
        <v>0</v>
      </c>
      <c r="O63" s="1">
        <v>9.1999999999999993</v>
      </c>
      <c r="P63" s="1">
        <v>17.350000000000001</v>
      </c>
      <c r="Q63" s="5">
        <v>0</v>
      </c>
      <c r="R63" s="1">
        <v>4.92</v>
      </c>
      <c r="S63" s="1">
        <v>7.3</v>
      </c>
      <c r="T63" s="16">
        <f t="shared" si="16"/>
        <v>0</v>
      </c>
      <c r="U63" s="1">
        <v>0</v>
      </c>
      <c r="V63" s="12">
        <v>27916.560000000001</v>
      </c>
      <c r="W63" s="2"/>
      <c r="X63" s="2">
        <v>54732.959999999999</v>
      </c>
      <c r="Y63" s="1">
        <v>11</v>
      </c>
      <c r="Z63" s="1">
        <v>104</v>
      </c>
      <c r="AA63" s="1">
        <v>48</v>
      </c>
      <c r="AB63" s="1">
        <v>25</v>
      </c>
      <c r="AC63" s="1">
        <v>303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32</v>
      </c>
      <c r="AT63" s="1">
        <v>131</v>
      </c>
      <c r="AU63" s="1">
        <v>54</v>
      </c>
      <c r="AV63" s="1">
        <v>65</v>
      </c>
      <c r="AW63" s="1">
        <v>347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28</v>
      </c>
      <c r="BD63" s="1">
        <v>51</v>
      </c>
      <c r="BE63" s="1">
        <v>36</v>
      </c>
      <c r="BF63" s="1">
        <v>18</v>
      </c>
      <c r="BG63" s="1">
        <v>146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>
      <c r="A64" s="1">
        <v>70138</v>
      </c>
      <c r="B64" s="1" t="s">
        <v>148</v>
      </c>
      <c r="C64" s="1">
        <v>12</v>
      </c>
      <c r="D64" s="1">
        <v>285</v>
      </c>
      <c r="E64" s="1" t="s">
        <v>64</v>
      </c>
      <c r="F64" s="1">
        <v>35</v>
      </c>
      <c r="G64" s="1" t="s">
        <v>76</v>
      </c>
      <c r="H64" s="2">
        <v>73.620900000000006</v>
      </c>
      <c r="I64" s="2">
        <v>883.45079999999996</v>
      </c>
      <c r="J64" s="10">
        <f t="shared" si="1"/>
        <v>7067.6063999999997</v>
      </c>
      <c r="K64" s="11">
        <f t="shared" si="2"/>
        <v>8</v>
      </c>
      <c r="L64" s="1">
        <v>3.54</v>
      </c>
      <c r="M64" s="1">
        <v>4.42</v>
      </c>
      <c r="N64" s="16">
        <f t="shared" si="17"/>
        <v>0</v>
      </c>
      <c r="O64" s="1">
        <v>19.170000000000002</v>
      </c>
      <c r="P64" s="1">
        <v>9.75</v>
      </c>
      <c r="Q64" s="5">
        <v>5</v>
      </c>
      <c r="R64" s="1">
        <v>8.17</v>
      </c>
      <c r="S64" s="1">
        <v>2.67</v>
      </c>
      <c r="T64" s="16">
        <f t="shared" si="16"/>
        <v>3</v>
      </c>
      <c r="U64" s="1">
        <v>0</v>
      </c>
      <c r="V64" s="12">
        <v>27276.54</v>
      </c>
      <c r="W64" s="2"/>
      <c r="X64" s="2">
        <v>14871.42</v>
      </c>
      <c r="Y64" s="1">
        <v>11</v>
      </c>
      <c r="Z64" s="1">
        <v>15</v>
      </c>
      <c r="AA64" s="1">
        <v>14</v>
      </c>
      <c r="AB64" s="1">
        <v>20</v>
      </c>
      <c r="AC64" s="1">
        <v>53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71</v>
      </c>
      <c r="AT64" s="1">
        <v>55</v>
      </c>
      <c r="AU64" s="1">
        <v>83</v>
      </c>
      <c r="AV64" s="1">
        <v>97</v>
      </c>
      <c r="AW64" s="1">
        <v>117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59</v>
      </c>
      <c r="BD64" s="1">
        <v>11</v>
      </c>
      <c r="BE64" s="1">
        <v>28</v>
      </c>
      <c r="BF64" s="1">
        <v>11</v>
      </c>
      <c r="BG64" s="1">
        <v>32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>
      <c r="A65" s="1">
        <v>70129</v>
      </c>
      <c r="B65" s="1" t="s">
        <v>142</v>
      </c>
      <c r="C65" s="1">
        <v>16</v>
      </c>
      <c r="D65" s="1">
        <v>285</v>
      </c>
      <c r="E65" s="1" t="s">
        <v>64</v>
      </c>
      <c r="F65" s="1">
        <v>558</v>
      </c>
      <c r="G65" s="1" t="s">
        <v>67</v>
      </c>
      <c r="H65" s="2">
        <v>47.85</v>
      </c>
      <c r="I65" s="2">
        <v>765.6</v>
      </c>
      <c r="J65" s="10">
        <f t="shared" si="1"/>
        <v>7656</v>
      </c>
      <c r="K65" s="11">
        <f t="shared" si="2"/>
        <v>10</v>
      </c>
      <c r="L65" s="1">
        <v>5.62</v>
      </c>
      <c r="M65" s="1">
        <v>5.38</v>
      </c>
      <c r="N65" s="16">
        <f t="shared" si="17"/>
        <v>0</v>
      </c>
      <c r="O65" s="1">
        <v>17.22</v>
      </c>
      <c r="P65" s="1">
        <v>9.31</v>
      </c>
      <c r="Q65" s="5">
        <v>5</v>
      </c>
      <c r="R65" s="1">
        <v>12.78</v>
      </c>
      <c r="S65" s="1">
        <v>5.81</v>
      </c>
      <c r="T65" s="5">
        <v>5</v>
      </c>
      <c r="U65" s="1">
        <v>0</v>
      </c>
      <c r="V65" s="12">
        <v>27274.5</v>
      </c>
      <c r="W65" s="2"/>
      <c r="X65" s="2">
        <v>15694.8</v>
      </c>
      <c r="Y65" s="1">
        <v>15</v>
      </c>
      <c r="Z65" s="1">
        <v>15</v>
      </c>
      <c r="AA65" s="1">
        <v>56</v>
      </c>
      <c r="AB65" s="1">
        <v>23</v>
      </c>
      <c r="AC65" s="1">
        <v>86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36</v>
      </c>
      <c r="AT65" s="1">
        <v>80</v>
      </c>
      <c r="AU65" s="1">
        <v>135</v>
      </c>
      <c r="AV65" s="1">
        <v>129</v>
      </c>
      <c r="AW65" s="1">
        <v>149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91</v>
      </c>
      <c r="BD65" s="1">
        <v>44</v>
      </c>
      <c r="BE65" s="1">
        <v>63</v>
      </c>
      <c r="BF65" s="1">
        <v>57</v>
      </c>
      <c r="BG65" s="1">
        <v>93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>
      <c r="A66" s="1">
        <v>70169</v>
      </c>
      <c r="B66" s="1" t="s">
        <v>137</v>
      </c>
      <c r="C66" s="1">
        <v>15</v>
      </c>
      <c r="D66" s="1">
        <v>285</v>
      </c>
      <c r="E66" s="1" t="s">
        <v>64</v>
      </c>
      <c r="F66" s="1">
        <v>562</v>
      </c>
      <c r="G66" s="1" t="s">
        <v>65</v>
      </c>
      <c r="H66" s="2">
        <v>30.07</v>
      </c>
      <c r="I66" s="2">
        <v>451.05</v>
      </c>
      <c r="J66" s="10">
        <f t="shared" si="1"/>
        <v>9923.1</v>
      </c>
      <c r="K66" s="11">
        <f t="shared" si="2"/>
        <v>22</v>
      </c>
      <c r="L66" s="1">
        <v>11.07</v>
      </c>
      <c r="M66" s="1">
        <v>6.07</v>
      </c>
      <c r="N66" s="28">
        <f t="shared" si="17"/>
        <v>2</v>
      </c>
      <c r="O66" s="1">
        <v>35.5</v>
      </c>
      <c r="P66" s="1">
        <v>14.8</v>
      </c>
      <c r="Q66" s="5">
        <v>15</v>
      </c>
      <c r="R66" s="1">
        <v>13.3</v>
      </c>
      <c r="S66" s="1">
        <v>4.67</v>
      </c>
      <c r="T66" s="16">
        <f t="shared" ref="T66:T68" si="18">MAX(0,(TRUNC((R66*0.8)-S66)))</f>
        <v>5</v>
      </c>
      <c r="U66" s="1">
        <v>0</v>
      </c>
      <c r="V66" s="12">
        <v>27002.86</v>
      </c>
      <c r="W66" s="2"/>
      <c r="X66" s="2">
        <v>11516.81</v>
      </c>
      <c r="Y66" s="1">
        <v>39</v>
      </c>
      <c r="Z66" s="1">
        <v>51</v>
      </c>
      <c r="AA66" s="1">
        <v>98</v>
      </c>
      <c r="AB66" s="1">
        <v>7</v>
      </c>
      <c r="AC66" s="1">
        <v>91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161</v>
      </c>
      <c r="AT66" s="1">
        <v>169</v>
      </c>
      <c r="AU66" s="1">
        <v>198</v>
      </c>
      <c r="AV66" s="1">
        <v>178</v>
      </c>
      <c r="AW66" s="1">
        <v>222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64</v>
      </c>
      <c r="BD66" s="1">
        <v>53</v>
      </c>
      <c r="BE66" s="1">
        <v>48</v>
      </c>
      <c r="BF66" s="1">
        <v>122</v>
      </c>
      <c r="BG66" s="1">
        <v>70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>
      <c r="A67" s="1">
        <v>70093</v>
      </c>
      <c r="B67" s="1" t="s">
        <v>144</v>
      </c>
      <c r="C67" s="1">
        <v>16</v>
      </c>
      <c r="D67" s="1">
        <v>285</v>
      </c>
      <c r="E67" s="1" t="s">
        <v>64</v>
      </c>
      <c r="F67" s="1">
        <v>573</v>
      </c>
      <c r="G67" s="1" t="s">
        <v>87</v>
      </c>
      <c r="H67" s="2">
        <v>61.95</v>
      </c>
      <c r="I67" s="2">
        <v>991.2</v>
      </c>
      <c r="J67" s="10">
        <f t="shared" si="1"/>
        <v>7929.6</v>
      </c>
      <c r="K67" s="11">
        <f t="shared" si="2"/>
        <v>8</v>
      </c>
      <c r="L67" s="1">
        <v>4.09</v>
      </c>
      <c r="M67" s="1">
        <v>3.06</v>
      </c>
      <c r="N67" s="16">
        <f t="shared" si="17"/>
        <v>0</v>
      </c>
      <c r="O67" s="1">
        <v>11.09</v>
      </c>
      <c r="P67" s="1">
        <v>3.19</v>
      </c>
      <c r="Q67" s="5">
        <v>5</v>
      </c>
      <c r="R67" s="1">
        <v>11.91</v>
      </c>
      <c r="S67" s="1">
        <v>5.88</v>
      </c>
      <c r="T67" s="16">
        <f t="shared" si="18"/>
        <v>3</v>
      </c>
      <c r="U67" s="1">
        <v>0</v>
      </c>
      <c r="V67" s="12">
        <v>26855.32</v>
      </c>
      <c r="W67" s="2"/>
      <c r="X67" s="2">
        <v>12018.3</v>
      </c>
      <c r="Y67" s="1">
        <v>11</v>
      </c>
      <c r="Z67" s="1">
        <v>42</v>
      </c>
      <c r="AA67" s="1">
        <v>20</v>
      </c>
      <c r="AB67" s="1">
        <v>27</v>
      </c>
      <c r="AC67" s="1">
        <v>49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68</v>
      </c>
      <c r="AT67" s="1">
        <v>38</v>
      </c>
      <c r="AU67" s="1">
        <v>50</v>
      </c>
      <c r="AV67" s="1">
        <v>81</v>
      </c>
      <c r="AW67" s="1">
        <v>51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91</v>
      </c>
      <c r="BD67" s="1">
        <v>51</v>
      </c>
      <c r="BE67" s="1">
        <v>59</v>
      </c>
      <c r="BF67" s="1">
        <v>30</v>
      </c>
      <c r="BG67" s="1">
        <v>94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>
      <c r="A68" s="1">
        <v>70047</v>
      </c>
      <c r="B68" s="1" t="s">
        <v>200</v>
      </c>
      <c r="C68" s="1">
        <v>16</v>
      </c>
      <c r="D68" s="1">
        <v>285</v>
      </c>
      <c r="E68" s="1" t="s">
        <v>64</v>
      </c>
      <c r="F68" s="1">
        <v>387</v>
      </c>
      <c r="G68" s="1" t="s">
        <v>94</v>
      </c>
      <c r="H68" s="2">
        <v>45.31</v>
      </c>
      <c r="I68" s="2">
        <v>724.96</v>
      </c>
      <c r="J68" s="10">
        <f t="shared" si="1"/>
        <v>13049.28</v>
      </c>
      <c r="K68" s="11">
        <f t="shared" si="2"/>
        <v>18</v>
      </c>
      <c r="L68" s="1">
        <v>10.81</v>
      </c>
      <c r="M68" s="1">
        <v>5</v>
      </c>
      <c r="N68" s="16">
        <f t="shared" si="17"/>
        <v>3</v>
      </c>
      <c r="O68" s="1">
        <v>26</v>
      </c>
      <c r="P68" s="1">
        <v>6</v>
      </c>
      <c r="Q68" s="5">
        <v>15</v>
      </c>
      <c r="R68" s="1">
        <v>0</v>
      </c>
      <c r="S68" s="1">
        <v>1.1200000000000001</v>
      </c>
      <c r="T68" s="16">
        <f t="shared" si="18"/>
        <v>0</v>
      </c>
      <c r="U68" s="1">
        <v>0</v>
      </c>
      <c r="V68" s="12">
        <v>26687.59</v>
      </c>
      <c r="W68" s="2"/>
      <c r="X68" s="2">
        <v>8790.14</v>
      </c>
      <c r="Y68" s="1">
        <v>56</v>
      </c>
      <c r="Z68" s="1">
        <v>24</v>
      </c>
      <c r="AA68" s="1">
        <v>72</v>
      </c>
      <c r="AB68" s="1">
        <v>66</v>
      </c>
      <c r="AC68" s="1">
        <v>80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176</v>
      </c>
      <c r="AT68" s="1">
        <v>66</v>
      </c>
      <c r="AU68" s="1">
        <v>154</v>
      </c>
      <c r="AV68" s="1">
        <v>106</v>
      </c>
      <c r="AW68" s="1">
        <v>96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18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>
      <c r="A69" s="1">
        <v>70128</v>
      </c>
      <c r="B69" s="1" t="s">
        <v>134</v>
      </c>
      <c r="C69" s="1">
        <v>20</v>
      </c>
      <c r="D69" s="1">
        <v>285</v>
      </c>
      <c r="E69" s="1" t="s">
        <v>64</v>
      </c>
      <c r="F69" s="1">
        <v>573</v>
      </c>
      <c r="G69" s="1" t="s">
        <v>87</v>
      </c>
      <c r="H69" s="2">
        <v>50.367400000000004</v>
      </c>
      <c r="I69" s="2">
        <v>1007.348</v>
      </c>
      <c r="J69" s="10">
        <f t="shared" si="1"/>
        <v>7051.4359999999997</v>
      </c>
      <c r="K69" s="11">
        <f t="shared" si="2"/>
        <v>7</v>
      </c>
      <c r="L69" s="1">
        <v>9.3800000000000008</v>
      </c>
      <c r="M69" s="1">
        <v>7</v>
      </c>
      <c r="N69" s="16">
        <f t="shared" si="17"/>
        <v>0</v>
      </c>
      <c r="O69" s="1">
        <v>11.18</v>
      </c>
      <c r="P69" s="1">
        <v>5.95</v>
      </c>
      <c r="Q69" s="5">
        <v>5</v>
      </c>
      <c r="R69" s="1">
        <v>4.22</v>
      </c>
      <c r="S69" s="1">
        <v>1.9</v>
      </c>
      <c r="T69" s="5">
        <v>2</v>
      </c>
      <c r="U69" s="1">
        <v>0</v>
      </c>
      <c r="V69" s="12">
        <v>24957.05</v>
      </c>
      <c r="W69" s="2"/>
      <c r="X69" s="2">
        <v>14959.12</v>
      </c>
      <c r="Y69" s="1">
        <v>38</v>
      </c>
      <c r="Z69" s="1">
        <v>71</v>
      </c>
      <c r="AA69" s="1">
        <v>62</v>
      </c>
      <c r="AB69" s="1">
        <v>104</v>
      </c>
      <c r="AC69" s="1">
        <v>140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96</v>
      </c>
      <c r="AT69" s="1">
        <v>29</v>
      </c>
      <c r="AU69" s="1">
        <v>77</v>
      </c>
      <c r="AV69" s="1">
        <v>72</v>
      </c>
      <c r="AW69" s="1">
        <v>119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40</v>
      </c>
      <c r="BD69" s="1">
        <v>19</v>
      </c>
      <c r="BE69" s="1">
        <v>11</v>
      </c>
      <c r="BF69" s="1">
        <v>48</v>
      </c>
      <c r="BG69" s="1">
        <v>38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>
      <c r="A70" s="1">
        <v>70085</v>
      </c>
      <c r="B70" s="1" t="s">
        <v>153</v>
      </c>
      <c r="C70" s="1">
        <v>12</v>
      </c>
      <c r="D70" s="1">
        <v>285</v>
      </c>
      <c r="E70" s="1" t="s">
        <v>64</v>
      </c>
      <c r="F70" s="1">
        <v>573</v>
      </c>
      <c r="G70" s="1" t="s">
        <v>87</v>
      </c>
      <c r="H70" s="2">
        <v>77.58</v>
      </c>
      <c r="I70" s="2">
        <v>930.96</v>
      </c>
      <c r="J70" s="10">
        <f t="shared" si="1"/>
        <v>9309.6</v>
      </c>
      <c r="K70" s="11">
        <f t="shared" si="2"/>
        <v>10</v>
      </c>
      <c r="L70" s="1">
        <v>1.75</v>
      </c>
      <c r="M70" s="1">
        <v>2.33</v>
      </c>
      <c r="N70" s="16">
        <f t="shared" si="17"/>
        <v>0</v>
      </c>
      <c r="O70" s="1">
        <v>15.04</v>
      </c>
      <c r="P70" s="1">
        <v>3.67</v>
      </c>
      <c r="Q70" s="5">
        <v>10</v>
      </c>
      <c r="R70" s="1">
        <v>7.42</v>
      </c>
      <c r="S70" s="1">
        <v>5.83</v>
      </c>
      <c r="T70" s="16">
        <f t="shared" ref="T70:T72" si="19">MAX(0,(TRUNC((R70*0.8)-S70)))</f>
        <v>0</v>
      </c>
      <c r="U70" s="1">
        <v>0</v>
      </c>
      <c r="V70" s="12">
        <v>22536.99</v>
      </c>
      <c r="W70" s="2"/>
      <c r="X70" s="2">
        <v>11016.36</v>
      </c>
      <c r="Y70" s="1">
        <v>6</v>
      </c>
      <c r="Z70" s="1">
        <v>3</v>
      </c>
      <c r="AA70" s="1">
        <v>6</v>
      </c>
      <c r="AB70" s="1">
        <v>15</v>
      </c>
      <c r="AC70" s="1">
        <v>28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98</v>
      </c>
      <c r="AT70" s="1">
        <v>31</v>
      </c>
      <c r="AU70" s="1">
        <v>43</v>
      </c>
      <c r="AV70" s="1">
        <v>48</v>
      </c>
      <c r="AW70" s="1">
        <v>44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38</v>
      </c>
      <c r="BD70" s="1">
        <v>10</v>
      </c>
      <c r="BE70" s="1">
        <v>23</v>
      </c>
      <c r="BF70" s="1">
        <v>46</v>
      </c>
      <c r="BG70" s="1">
        <v>70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>
      <c r="A71" s="1">
        <v>70277</v>
      </c>
      <c r="B71" s="1" t="s">
        <v>138</v>
      </c>
      <c r="C71" s="1">
        <v>18</v>
      </c>
      <c r="D71" s="1">
        <v>285</v>
      </c>
      <c r="E71" s="1" t="s">
        <v>64</v>
      </c>
      <c r="F71" s="1">
        <v>558</v>
      </c>
      <c r="G71" s="1" t="s">
        <v>67</v>
      </c>
      <c r="H71" s="2">
        <v>42.88</v>
      </c>
      <c r="I71" s="2">
        <v>771.84</v>
      </c>
      <c r="J71" s="10">
        <f t="shared" si="1"/>
        <v>3859.2000000000003</v>
      </c>
      <c r="K71" s="11">
        <f t="shared" si="2"/>
        <v>5</v>
      </c>
      <c r="L71" s="1">
        <v>3.61</v>
      </c>
      <c r="M71" s="1">
        <v>0.67</v>
      </c>
      <c r="N71" s="28">
        <f t="shared" si="17"/>
        <v>2</v>
      </c>
      <c r="O71" s="1">
        <v>19.11</v>
      </c>
      <c r="P71" s="1">
        <v>17.440000000000001</v>
      </c>
      <c r="Q71" s="5">
        <v>0</v>
      </c>
      <c r="R71" s="1">
        <v>6.36</v>
      </c>
      <c r="S71" s="1">
        <v>1.56</v>
      </c>
      <c r="T71" s="16">
        <f t="shared" si="19"/>
        <v>3</v>
      </c>
      <c r="U71" s="1">
        <v>0</v>
      </c>
      <c r="V71" s="12">
        <v>22447.68</v>
      </c>
      <c r="W71" s="2"/>
      <c r="X71" s="2">
        <v>15179.52</v>
      </c>
      <c r="Y71" s="1">
        <v>27</v>
      </c>
      <c r="Z71" s="1">
        <v>20</v>
      </c>
      <c r="AA71" s="1">
        <v>15</v>
      </c>
      <c r="AB71" s="1">
        <v>26</v>
      </c>
      <c r="AC71" s="1">
        <v>12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74</v>
      </c>
      <c r="AT71" s="1">
        <v>178</v>
      </c>
      <c r="AU71" s="1">
        <v>130</v>
      </c>
      <c r="AV71" s="1">
        <v>102</v>
      </c>
      <c r="AW71" s="1">
        <v>314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34</v>
      </c>
      <c r="BD71" s="1">
        <v>57</v>
      </c>
      <c r="BE71" s="1">
        <v>30</v>
      </c>
      <c r="BF71" s="1">
        <v>44</v>
      </c>
      <c r="BG71" s="1">
        <v>28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>
      <c r="A72" s="1">
        <v>70091</v>
      </c>
      <c r="B72" s="1" t="s">
        <v>106</v>
      </c>
      <c r="C72" s="1">
        <v>30</v>
      </c>
      <c r="D72" s="1">
        <v>285</v>
      </c>
      <c r="E72" s="1" t="s">
        <v>64</v>
      </c>
      <c r="F72" s="1">
        <v>573</v>
      </c>
      <c r="G72" s="1" t="s">
        <v>87</v>
      </c>
      <c r="H72" s="2">
        <v>29.93</v>
      </c>
      <c r="I72" s="2">
        <v>897.9</v>
      </c>
      <c r="J72" s="10">
        <f t="shared" si="1"/>
        <v>0</v>
      </c>
      <c r="K72" s="11">
        <f t="shared" si="2"/>
        <v>0</v>
      </c>
      <c r="L72" s="1">
        <v>6.5</v>
      </c>
      <c r="M72" s="1">
        <v>18.53</v>
      </c>
      <c r="N72" s="16">
        <f t="shared" si="17"/>
        <v>0</v>
      </c>
      <c r="O72" s="1">
        <v>12.42</v>
      </c>
      <c r="P72" s="1">
        <v>9</v>
      </c>
      <c r="Q72" s="5">
        <v>0</v>
      </c>
      <c r="R72" s="1">
        <v>5.85</v>
      </c>
      <c r="S72" s="1">
        <v>5.37</v>
      </c>
      <c r="T72" s="16">
        <f t="shared" si="19"/>
        <v>0</v>
      </c>
      <c r="U72" s="1">
        <v>0</v>
      </c>
      <c r="V72" s="12">
        <v>22237.99</v>
      </c>
      <c r="W72" s="2"/>
      <c r="X72" s="2">
        <v>29540.91</v>
      </c>
      <c r="Y72" s="1">
        <v>68</v>
      </c>
      <c r="Z72" s="1">
        <v>48</v>
      </c>
      <c r="AA72" s="1">
        <v>63</v>
      </c>
      <c r="AB72" s="1">
        <v>80</v>
      </c>
      <c r="AC72" s="1">
        <v>556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116</v>
      </c>
      <c r="AT72" s="1">
        <v>54</v>
      </c>
      <c r="AU72" s="1">
        <v>99</v>
      </c>
      <c r="AV72" s="1">
        <v>261</v>
      </c>
      <c r="AW72" s="1">
        <v>270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69</v>
      </c>
      <c r="BD72" s="1">
        <v>37</v>
      </c>
      <c r="BE72" s="1">
        <v>61</v>
      </c>
      <c r="BF72" s="1">
        <v>54</v>
      </c>
      <c r="BG72" s="1">
        <v>161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>
      <c r="A73" s="1">
        <v>70306</v>
      </c>
      <c r="B73" s="1" t="s">
        <v>204</v>
      </c>
      <c r="C73" s="1">
        <v>16</v>
      </c>
      <c r="D73" s="1">
        <v>285</v>
      </c>
      <c r="E73" s="1" t="s">
        <v>64</v>
      </c>
      <c r="F73" s="1">
        <v>558</v>
      </c>
      <c r="G73" s="1" t="s">
        <v>67</v>
      </c>
      <c r="H73" s="2">
        <v>81.209999999999994</v>
      </c>
      <c r="I73" s="2">
        <v>1299.3599999999999</v>
      </c>
      <c r="J73" s="10">
        <f t="shared" si="1"/>
        <v>5197.4399999999996</v>
      </c>
      <c r="K73" s="11">
        <f t="shared" si="2"/>
        <v>4</v>
      </c>
      <c r="L73" s="1">
        <v>5.88</v>
      </c>
      <c r="M73" s="1">
        <v>2</v>
      </c>
      <c r="N73" s="16">
        <f t="shared" si="17"/>
        <v>2</v>
      </c>
      <c r="O73" s="1">
        <v>7.47</v>
      </c>
      <c r="P73" s="1">
        <v>12.12</v>
      </c>
      <c r="Q73" s="5">
        <v>0</v>
      </c>
      <c r="R73" s="1">
        <v>3.44</v>
      </c>
      <c r="S73" s="1">
        <v>1.31</v>
      </c>
      <c r="T73" s="5">
        <v>2</v>
      </c>
      <c r="U73" s="1">
        <v>0</v>
      </c>
      <c r="V73" s="12">
        <v>21804.880000000001</v>
      </c>
      <c r="W73" s="2"/>
      <c r="X73" s="2">
        <v>20058.87</v>
      </c>
      <c r="Y73" s="1">
        <v>20</v>
      </c>
      <c r="Z73" s="1">
        <v>10</v>
      </c>
      <c r="AA73" s="1">
        <v>45</v>
      </c>
      <c r="AB73" s="1">
        <v>48</v>
      </c>
      <c r="AC73" s="1">
        <v>32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24</v>
      </c>
      <c r="AT73" s="1">
        <v>14</v>
      </c>
      <c r="AU73" s="1">
        <v>44</v>
      </c>
      <c r="AV73" s="1">
        <v>89</v>
      </c>
      <c r="AW73" s="1">
        <v>194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7</v>
      </c>
      <c r="BD73" s="1">
        <v>36</v>
      </c>
      <c r="BE73" s="1">
        <v>23</v>
      </c>
      <c r="BF73" s="1">
        <v>14</v>
      </c>
      <c r="BG73" s="1">
        <v>21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>
      <c r="A74" s="1">
        <v>70130</v>
      </c>
      <c r="B74" s="1" t="s">
        <v>163</v>
      </c>
      <c r="C74" s="1">
        <v>24</v>
      </c>
      <c r="D74" s="1">
        <v>285</v>
      </c>
      <c r="E74" s="1" t="s">
        <v>64</v>
      </c>
      <c r="F74" s="1">
        <v>974</v>
      </c>
      <c r="G74" s="1" t="s">
        <v>110</v>
      </c>
      <c r="H74" s="2">
        <v>31.439900000000002</v>
      </c>
      <c r="I74" s="2">
        <v>754.55759999999998</v>
      </c>
      <c r="J74" s="10">
        <f t="shared" si="1"/>
        <v>6036.4607999999998</v>
      </c>
      <c r="K74" s="11">
        <f t="shared" si="2"/>
        <v>8</v>
      </c>
      <c r="L74" s="1">
        <v>5.56</v>
      </c>
      <c r="M74" s="1">
        <v>3.92</v>
      </c>
      <c r="N74" s="16">
        <f t="shared" si="17"/>
        <v>0</v>
      </c>
      <c r="O74" s="1">
        <v>16</v>
      </c>
      <c r="P74" s="1">
        <v>5.25</v>
      </c>
      <c r="Q74" s="5">
        <v>5</v>
      </c>
      <c r="R74" s="1">
        <v>7.23</v>
      </c>
      <c r="S74" s="1">
        <v>2.67</v>
      </c>
      <c r="T74" s="16">
        <f t="shared" ref="T74:T85" si="20">MAX(0,(TRUNC((R74*0.8)-S74)))</f>
        <v>3</v>
      </c>
      <c r="U74" s="1">
        <v>0</v>
      </c>
      <c r="V74" s="12">
        <v>21724.97</v>
      </c>
      <c r="W74" s="2"/>
      <c r="X74" s="2">
        <v>8928.93</v>
      </c>
      <c r="Y74" s="1">
        <v>36</v>
      </c>
      <c r="Z74" s="1">
        <v>30</v>
      </c>
      <c r="AA74" s="1">
        <v>56</v>
      </c>
      <c r="AB74" s="1">
        <v>53</v>
      </c>
      <c r="AC74" s="1">
        <v>94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156</v>
      </c>
      <c r="AT74" s="1">
        <v>95</v>
      </c>
      <c r="AU74" s="1">
        <v>116</v>
      </c>
      <c r="AV74" s="1">
        <v>129</v>
      </c>
      <c r="AW74" s="1">
        <v>126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82</v>
      </c>
      <c r="BD74" s="1">
        <v>35</v>
      </c>
      <c r="BE74" s="1">
        <v>43</v>
      </c>
      <c r="BF74" s="1">
        <v>62</v>
      </c>
      <c r="BG74" s="1">
        <v>64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>
      <c r="A75" s="1">
        <v>70972</v>
      </c>
      <c r="B75" s="1" t="s">
        <v>181</v>
      </c>
      <c r="C75" s="1">
        <v>20</v>
      </c>
      <c r="D75" s="1">
        <v>285</v>
      </c>
      <c r="E75" s="1" t="s">
        <v>64</v>
      </c>
      <c r="F75" s="1">
        <v>558</v>
      </c>
      <c r="G75" s="1" t="s">
        <v>67</v>
      </c>
      <c r="H75" s="2">
        <v>100.1</v>
      </c>
      <c r="I75" s="2">
        <v>2002</v>
      </c>
      <c r="J75" s="10">
        <f t="shared" si="1"/>
        <v>6006</v>
      </c>
      <c r="K75" s="11">
        <f t="shared" si="2"/>
        <v>3</v>
      </c>
      <c r="L75" s="1">
        <v>5.08</v>
      </c>
      <c r="M75" s="1">
        <v>3.9</v>
      </c>
      <c r="N75" s="16">
        <f t="shared" si="17"/>
        <v>0</v>
      </c>
      <c r="O75" s="1">
        <v>3.48</v>
      </c>
      <c r="P75" s="1">
        <v>1.85</v>
      </c>
      <c r="Q75" s="5">
        <v>3</v>
      </c>
      <c r="R75" s="1">
        <v>1.92</v>
      </c>
      <c r="S75" s="1">
        <v>4.6500000000000004</v>
      </c>
      <c r="T75" s="16">
        <f t="shared" si="20"/>
        <v>0</v>
      </c>
      <c r="U75" s="1">
        <v>0</v>
      </c>
      <c r="V75" s="12">
        <v>20970.95</v>
      </c>
      <c r="W75" s="2"/>
      <c r="X75" s="2">
        <v>20820.8</v>
      </c>
      <c r="Y75" s="1">
        <v>10</v>
      </c>
      <c r="Z75" s="1">
        <v>31</v>
      </c>
      <c r="AA75" s="1">
        <v>63</v>
      </c>
      <c r="AB75" s="1">
        <v>26</v>
      </c>
      <c r="AC75" s="1">
        <v>78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33</v>
      </c>
      <c r="AT75" s="1">
        <v>11</v>
      </c>
      <c r="AU75" s="1">
        <v>26</v>
      </c>
      <c r="AV75" s="1">
        <v>10</v>
      </c>
      <c r="AW75" s="1">
        <v>37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8</v>
      </c>
      <c r="BD75" s="1">
        <v>14</v>
      </c>
      <c r="BE75" s="1">
        <v>12</v>
      </c>
      <c r="BF75" s="1">
        <v>23</v>
      </c>
      <c r="BG75" s="1">
        <v>93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>
      <c r="A76" s="1">
        <v>70229</v>
      </c>
      <c r="B76" s="1" t="s">
        <v>199</v>
      </c>
      <c r="C76" s="1">
        <v>3</v>
      </c>
      <c r="D76" s="1">
        <v>285</v>
      </c>
      <c r="E76" s="1" t="s">
        <v>64</v>
      </c>
      <c r="F76" s="1">
        <v>567</v>
      </c>
      <c r="G76" s="1" t="s">
        <v>74</v>
      </c>
      <c r="H76" s="2">
        <v>307.6146</v>
      </c>
      <c r="I76" s="2">
        <v>922.84379999999999</v>
      </c>
      <c r="J76" s="10">
        <f t="shared" si="1"/>
        <v>6459.9066000000003</v>
      </c>
      <c r="K76" s="11">
        <f t="shared" si="2"/>
        <v>7</v>
      </c>
      <c r="L76" s="1">
        <v>11</v>
      </c>
      <c r="M76" s="1">
        <v>6.33</v>
      </c>
      <c r="N76" s="16">
        <f t="shared" si="17"/>
        <v>2</v>
      </c>
      <c r="O76" s="1">
        <v>7.67</v>
      </c>
      <c r="P76" s="1">
        <v>3.33</v>
      </c>
      <c r="Q76" s="5">
        <v>5</v>
      </c>
      <c r="R76" s="1">
        <v>3.67</v>
      </c>
      <c r="S76" s="1">
        <v>5.33</v>
      </c>
      <c r="T76" s="16">
        <f t="shared" si="20"/>
        <v>0</v>
      </c>
      <c r="U76" s="1">
        <v>0</v>
      </c>
      <c r="V76" s="12">
        <v>20610.18</v>
      </c>
      <c r="W76" s="2"/>
      <c r="X76" s="2">
        <v>13842.66</v>
      </c>
      <c r="Y76" s="1">
        <v>7</v>
      </c>
      <c r="Z76" s="1">
        <v>12</v>
      </c>
      <c r="AA76" s="1">
        <v>16</v>
      </c>
      <c r="AB76" s="1">
        <v>8</v>
      </c>
      <c r="AC76" s="1">
        <v>19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10</v>
      </c>
      <c r="AT76" s="1">
        <v>9</v>
      </c>
      <c r="AU76" s="1">
        <v>6</v>
      </c>
      <c r="AV76" s="1">
        <v>5</v>
      </c>
      <c r="AW76" s="1">
        <v>10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3</v>
      </c>
      <c r="BD76" s="1">
        <v>1</v>
      </c>
      <c r="BE76" s="1">
        <v>6</v>
      </c>
      <c r="BF76" s="1">
        <v>3</v>
      </c>
      <c r="BG76" s="1">
        <v>16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>
      <c r="A77" s="1">
        <v>70040</v>
      </c>
      <c r="B77" s="1" t="s">
        <v>121</v>
      </c>
      <c r="C77" s="1">
        <v>25</v>
      </c>
      <c r="D77" s="1">
        <v>285</v>
      </c>
      <c r="E77" s="1" t="s">
        <v>64</v>
      </c>
      <c r="F77" s="1">
        <v>35</v>
      </c>
      <c r="G77" s="1" t="s">
        <v>76</v>
      </c>
      <c r="H77" s="2">
        <v>42.5</v>
      </c>
      <c r="I77" s="2">
        <v>1062.5</v>
      </c>
      <c r="J77" s="10">
        <f t="shared" si="1"/>
        <v>7437.5</v>
      </c>
      <c r="K77" s="11">
        <f t="shared" si="2"/>
        <v>7</v>
      </c>
      <c r="L77" s="1">
        <v>1.86</v>
      </c>
      <c r="M77" s="1">
        <v>1.76</v>
      </c>
      <c r="N77" s="16">
        <f t="shared" si="17"/>
        <v>0</v>
      </c>
      <c r="O77" s="1">
        <v>12.38</v>
      </c>
      <c r="P77" s="1">
        <v>3.32</v>
      </c>
      <c r="Q77" s="5">
        <v>5</v>
      </c>
      <c r="R77" s="1">
        <v>4.92</v>
      </c>
      <c r="S77" s="1">
        <v>1.6</v>
      </c>
      <c r="T77" s="16">
        <f t="shared" si="20"/>
        <v>2</v>
      </c>
      <c r="U77" s="1">
        <v>0</v>
      </c>
      <c r="V77" s="12">
        <v>20357.5</v>
      </c>
      <c r="W77" s="2"/>
      <c r="X77" s="2">
        <v>7097.5</v>
      </c>
      <c r="Y77" s="1">
        <v>8</v>
      </c>
      <c r="Z77" s="1">
        <v>31</v>
      </c>
      <c r="AA77" s="1">
        <v>8</v>
      </c>
      <c r="AB77" s="1">
        <v>30</v>
      </c>
      <c r="AC77" s="1">
        <v>44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131</v>
      </c>
      <c r="AT77" s="1">
        <v>126</v>
      </c>
      <c r="AU77" s="1">
        <v>79</v>
      </c>
      <c r="AV77" s="1">
        <v>73</v>
      </c>
      <c r="AW77" s="1">
        <v>83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41</v>
      </c>
      <c r="BD77" s="1">
        <v>57</v>
      </c>
      <c r="BE77" s="1">
        <v>12</v>
      </c>
      <c r="BF77" s="1">
        <v>83</v>
      </c>
      <c r="BG77" s="1">
        <v>40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>
      <c r="A78" s="1">
        <v>70110</v>
      </c>
      <c r="B78" s="1" t="s">
        <v>235</v>
      </c>
      <c r="C78" s="1">
        <v>18</v>
      </c>
      <c r="D78" s="1">
        <v>285</v>
      </c>
      <c r="E78" s="1" t="s">
        <v>64</v>
      </c>
      <c r="F78" s="1">
        <v>567</v>
      </c>
      <c r="G78" s="1" t="s">
        <v>74</v>
      </c>
      <c r="H78" s="2">
        <v>51.52</v>
      </c>
      <c r="I78" s="2">
        <v>927.36</v>
      </c>
      <c r="J78" s="10">
        <f t="shared" si="1"/>
        <v>4636.8</v>
      </c>
      <c r="K78" s="11">
        <f t="shared" si="2"/>
        <v>5</v>
      </c>
      <c r="L78" s="1">
        <v>14.61</v>
      </c>
      <c r="M78" s="1">
        <v>6.56</v>
      </c>
      <c r="N78" s="28">
        <f t="shared" si="17"/>
        <v>5</v>
      </c>
      <c r="O78" s="1">
        <v>8.14</v>
      </c>
      <c r="P78" s="1">
        <v>10.72</v>
      </c>
      <c r="Q78" s="5">
        <v>0</v>
      </c>
      <c r="R78" s="1">
        <v>-0.89</v>
      </c>
      <c r="S78" s="1">
        <v>11.17</v>
      </c>
      <c r="T78" s="16">
        <f t="shared" si="20"/>
        <v>0</v>
      </c>
      <c r="U78" s="1">
        <v>0</v>
      </c>
      <c r="V78" s="12">
        <v>20273.12</v>
      </c>
      <c r="W78" s="2"/>
      <c r="X78" s="2">
        <v>26378.240000000002</v>
      </c>
      <c r="Y78" s="1">
        <v>80</v>
      </c>
      <c r="Z78" s="1">
        <v>106</v>
      </c>
      <c r="AA78" s="1">
        <v>76</v>
      </c>
      <c r="AB78" s="1">
        <v>108</v>
      </c>
      <c r="AC78" s="1">
        <v>118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55</v>
      </c>
      <c r="AT78" s="1">
        <v>56</v>
      </c>
      <c r="AU78" s="1">
        <v>53</v>
      </c>
      <c r="AV78" s="1">
        <v>21</v>
      </c>
      <c r="AW78" s="1">
        <v>193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25</v>
      </c>
      <c r="BD78" s="1">
        <v>38</v>
      </c>
      <c r="BE78" s="1">
        <v>-76</v>
      </c>
      <c r="BF78" s="1">
        <v>32</v>
      </c>
      <c r="BG78" s="1">
        <v>201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>
      <c r="A79" s="1">
        <v>70406</v>
      </c>
      <c r="B79" s="1" t="s">
        <v>180</v>
      </c>
      <c r="C79" s="1">
        <v>20</v>
      </c>
      <c r="D79" s="1">
        <v>285</v>
      </c>
      <c r="E79" s="1" t="s">
        <v>64</v>
      </c>
      <c r="F79" s="1">
        <v>562</v>
      </c>
      <c r="G79" s="1" t="s">
        <v>65</v>
      </c>
      <c r="H79" s="2">
        <v>68.760000000000005</v>
      </c>
      <c r="I79" s="2">
        <v>1375.2</v>
      </c>
      <c r="J79" s="10">
        <f t="shared" si="1"/>
        <v>0</v>
      </c>
      <c r="K79" s="11">
        <f t="shared" si="2"/>
        <v>0</v>
      </c>
      <c r="L79" s="1">
        <v>0.8</v>
      </c>
      <c r="M79" s="1">
        <v>3.5</v>
      </c>
      <c r="N79" s="16">
        <f t="shared" si="17"/>
        <v>0</v>
      </c>
      <c r="O79" s="1">
        <v>10.4</v>
      </c>
      <c r="P79" s="1">
        <v>7.7</v>
      </c>
      <c r="Q79" s="5">
        <v>0</v>
      </c>
      <c r="R79" s="1">
        <v>2.68</v>
      </c>
      <c r="S79" s="1">
        <v>4.8</v>
      </c>
      <c r="T79" s="16">
        <f t="shared" si="20"/>
        <v>0</v>
      </c>
      <c r="U79" s="1">
        <v>0</v>
      </c>
      <c r="V79" s="12">
        <v>19080.900000000001</v>
      </c>
      <c r="W79" s="2"/>
      <c r="X79" s="2">
        <v>22003.200000000001</v>
      </c>
      <c r="Y79" s="1">
        <v>2</v>
      </c>
      <c r="Z79" s="1">
        <v>13</v>
      </c>
      <c r="AA79" s="1">
        <v>7</v>
      </c>
      <c r="AB79" s="1">
        <v>1</v>
      </c>
      <c r="AC79" s="1">
        <v>70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36</v>
      </c>
      <c r="AT79" s="1">
        <v>78</v>
      </c>
      <c r="AU79" s="1">
        <v>122</v>
      </c>
      <c r="AV79" s="1">
        <v>22</v>
      </c>
      <c r="AW79" s="1">
        <v>154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10</v>
      </c>
      <c r="BD79" s="1">
        <v>7</v>
      </c>
      <c r="BE79" s="1">
        <v>28</v>
      </c>
      <c r="BF79" s="1">
        <v>24</v>
      </c>
      <c r="BG79" s="1">
        <v>96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>
      <c r="A80" s="1">
        <v>70364</v>
      </c>
      <c r="B80" s="1" t="s">
        <v>212</v>
      </c>
      <c r="C80" s="1">
        <v>10</v>
      </c>
      <c r="D80" s="1">
        <v>285</v>
      </c>
      <c r="E80" s="1" t="s">
        <v>64</v>
      </c>
      <c r="F80" s="1">
        <v>285</v>
      </c>
      <c r="G80" s="1" t="s">
        <v>64</v>
      </c>
      <c r="H80" s="2">
        <v>125.14</v>
      </c>
      <c r="I80" s="2">
        <v>1251.4000000000001</v>
      </c>
      <c r="J80" s="10">
        <f t="shared" si="1"/>
        <v>10011.200000000001</v>
      </c>
      <c r="K80" s="11">
        <f t="shared" si="2"/>
        <v>8</v>
      </c>
      <c r="L80" s="1">
        <v>0.9</v>
      </c>
      <c r="M80" s="1">
        <v>0.8</v>
      </c>
      <c r="N80" s="21">
        <v>3</v>
      </c>
      <c r="O80" s="1">
        <v>12.05</v>
      </c>
      <c r="P80" s="1">
        <v>3.3</v>
      </c>
      <c r="Q80" s="5">
        <v>5</v>
      </c>
      <c r="R80" s="1">
        <v>2.15</v>
      </c>
      <c r="S80" s="1">
        <v>8.5</v>
      </c>
      <c r="T80" s="16">
        <f t="shared" si="20"/>
        <v>0</v>
      </c>
      <c r="U80" s="1">
        <v>0</v>
      </c>
      <c r="V80" s="12">
        <v>18896.14</v>
      </c>
      <c r="W80" s="2"/>
      <c r="X80" s="2">
        <v>15767.64</v>
      </c>
      <c r="Y80" s="1">
        <v>1</v>
      </c>
      <c r="Z80" s="1">
        <v>4</v>
      </c>
      <c r="AA80" s="1">
        <v>5</v>
      </c>
      <c r="AB80" s="1">
        <v>2</v>
      </c>
      <c r="AC80" s="1">
        <v>8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24</v>
      </c>
      <c r="AT80" s="1">
        <v>12</v>
      </c>
      <c r="AU80" s="1">
        <v>63</v>
      </c>
      <c r="AV80" s="1">
        <v>55</v>
      </c>
      <c r="AW80" s="1">
        <v>33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2</v>
      </c>
      <c r="BD80" s="1">
        <v>12</v>
      </c>
      <c r="BE80" s="1">
        <v>2</v>
      </c>
      <c r="BF80" s="1">
        <v>23</v>
      </c>
      <c r="BG80" s="1">
        <v>85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>
      <c r="A81" s="1">
        <v>70161</v>
      </c>
      <c r="B81" s="1" t="s">
        <v>289</v>
      </c>
      <c r="C81" s="1">
        <v>16</v>
      </c>
      <c r="D81" s="1">
        <v>285</v>
      </c>
      <c r="E81" s="1" t="s">
        <v>64</v>
      </c>
      <c r="F81" s="1">
        <v>567</v>
      </c>
      <c r="G81" s="1" t="s">
        <v>74</v>
      </c>
      <c r="H81" s="2">
        <v>54.11</v>
      </c>
      <c r="I81" s="2">
        <v>865.76</v>
      </c>
      <c r="J81" s="10">
        <f t="shared" si="1"/>
        <v>0</v>
      </c>
      <c r="K81" s="11">
        <f t="shared" si="2"/>
        <v>0</v>
      </c>
      <c r="L81" s="1">
        <v>7.28</v>
      </c>
      <c r="M81" s="1">
        <v>5.44</v>
      </c>
      <c r="N81" s="16">
        <f t="shared" ref="N81:N95" si="21">MAX(0,(TRUNC((L81*0.8)-M81)))</f>
        <v>0</v>
      </c>
      <c r="O81" s="1">
        <v>12.22</v>
      </c>
      <c r="P81" s="1">
        <v>8.56</v>
      </c>
      <c r="Q81" s="5">
        <v>0</v>
      </c>
      <c r="R81" s="1">
        <v>1.5</v>
      </c>
      <c r="S81" s="1">
        <v>3.19</v>
      </c>
      <c r="T81" s="16">
        <f t="shared" si="20"/>
        <v>0</v>
      </c>
      <c r="U81" s="1">
        <v>0</v>
      </c>
      <c r="V81" s="12">
        <v>18180.96</v>
      </c>
      <c r="W81" s="2"/>
      <c r="X81" s="2">
        <v>14880.25</v>
      </c>
      <c r="Y81" s="1">
        <v>33</v>
      </c>
      <c r="Z81" s="1">
        <v>22</v>
      </c>
      <c r="AA81" s="1">
        <v>33</v>
      </c>
      <c r="AB81" s="1">
        <v>79</v>
      </c>
      <c r="AC81" s="1">
        <v>87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69</v>
      </c>
      <c r="AT81" s="1">
        <v>129</v>
      </c>
      <c r="AU81" s="1">
        <v>32</v>
      </c>
      <c r="AV81" s="1">
        <v>60</v>
      </c>
      <c r="AW81" s="1">
        <v>137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4</v>
      </c>
      <c r="BD81" s="1">
        <v>1</v>
      </c>
      <c r="BE81" s="1">
        <v>3</v>
      </c>
      <c r="BF81" s="1">
        <v>33</v>
      </c>
      <c r="BG81" s="1">
        <v>51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>
      <c r="A82" s="1">
        <v>70055</v>
      </c>
      <c r="B82" s="1" t="s">
        <v>139</v>
      </c>
      <c r="C82" s="1">
        <v>28</v>
      </c>
      <c r="D82" s="1">
        <v>285</v>
      </c>
      <c r="E82" s="1" t="s">
        <v>64</v>
      </c>
      <c r="F82" s="1">
        <v>974</v>
      </c>
      <c r="G82" s="1" t="s">
        <v>110</v>
      </c>
      <c r="H82" s="2">
        <v>34.559899999999999</v>
      </c>
      <c r="I82" s="2">
        <v>967.67719999999997</v>
      </c>
      <c r="J82" s="10">
        <f t="shared" si="1"/>
        <v>0</v>
      </c>
      <c r="K82" s="11">
        <f t="shared" si="2"/>
        <v>0</v>
      </c>
      <c r="L82" s="1">
        <v>5.7</v>
      </c>
      <c r="M82" s="1">
        <v>4.6399999999999997</v>
      </c>
      <c r="N82" s="16">
        <f t="shared" si="21"/>
        <v>0</v>
      </c>
      <c r="O82" s="1">
        <v>9.75</v>
      </c>
      <c r="P82" s="1">
        <v>7.64</v>
      </c>
      <c r="Q82" s="5">
        <v>0</v>
      </c>
      <c r="R82" s="1">
        <v>2.96</v>
      </c>
      <c r="S82" s="1">
        <v>8.43</v>
      </c>
      <c r="T82" s="16">
        <f t="shared" si="20"/>
        <v>0</v>
      </c>
      <c r="U82" s="1">
        <v>0</v>
      </c>
      <c r="V82" s="12">
        <v>17815.63</v>
      </c>
      <c r="W82" s="2"/>
      <c r="X82" s="2">
        <v>20044.740000000002</v>
      </c>
      <c r="Y82" s="1">
        <v>95</v>
      </c>
      <c r="Z82" s="1">
        <v>24</v>
      </c>
      <c r="AA82" s="1">
        <v>33</v>
      </c>
      <c r="AB82" s="1">
        <v>39</v>
      </c>
      <c r="AC82" s="1">
        <v>130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108</v>
      </c>
      <c r="AT82" s="1">
        <v>28</v>
      </c>
      <c r="AU82" s="1">
        <v>105</v>
      </c>
      <c r="AV82" s="1">
        <v>92</v>
      </c>
      <c r="AW82" s="1">
        <v>214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64</v>
      </c>
      <c r="BD82" s="1">
        <v>7</v>
      </c>
      <c r="BE82" s="1">
        <v>5</v>
      </c>
      <c r="BF82" s="1">
        <v>21</v>
      </c>
      <c r="BG82" s="1">
        <v>236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>
      <c r="A83" s="1">
        <v>70256</v>
      </c>
      <c r="B83" s="1" t="s">
        <v>192</v>
      </c>
      <c r="C83" s="1">
        <v>25</v>
      </c>
      <c r="D83" s="1">
        <v>285</v>
      </c>
      <c r="E83" s="1" t="s">
        <v>64</v>
      </c>
      <c r="F83" s="1">
        <v>35</v>
      </c>
      <c r="G83" s="1" t="s">
        <v>76</v>
      </c>
      <c r="H83" s="2">
        <v>35.67</v>
      </c>
      <c r="I83" s="2">
        <v>891.75</v>
      </c>
      <c r="J83" s="10">
        <f t="shared" si="1"/>
        <v>7134</v>
      </c>
      <c r="K83" s="11">
        <f t="shared" si="2"/>
        <v>8</v>
      </c>
      <c r="L83" s="1">
        <v>7.3</v>
      </c>
      <c r="M83" s="1">
        <v>2.8</v>
      </c>
      <c r="N83" s="28">
        <f t="shared" si="21"/>
        <v>3</v>
      </c>
      <c r="O83" s="1">
        <v>10.54</v>
      </c>
      <c r="P83" s="1">
        <v>3.96</v>
      </c>
      <c r="Q83" s="5">
        <v>5</v>
      </c>
      <c r="R83" s="1">
        <v>2.08</v>
      </c>
      <c r="S83" s="1">
        <v>2.3199999999999998</v>
      </c>
      <c r="T83" s="16">
        <f t="shared" si="20"/>
        <v>0</v>
      </c>
      <c r="U83" s="1">
        <v>0</v>
      </c>
      <c r="V83" s="12">
        <v>17763.66</v>
      </c>
      <c r="W83" s="2"/>
      <c r="X83" s="2">
        <v>8097.09</v>
      </c>
      <c r="Y83" s="1">
        <v>75</v>
      </c>
      <c r="Z83" s="1">
        <v>39</v>
      </c>
      <c r="AA83" s="1">
        <v>55</v>
      </c>
      <c r="AB83" s="1">
        <v>66</v>
      </c>
      <c r="AC83" s="1">
        <v>70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112</v>
      </c>
      <c r="AT83" s="1">
        <v>70</v>
      </c>
      <c r="AU83" s="1">
        <v>58</v>
      </c>
      <c r="AV83" s="1">
        <v>117</v>
      </c>
      <c r="AW83" s="1">
        <v>99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13</v>
      </c>
      <c r="BD83" s="1">
        <v>5</v>
      </c>
      <c r="BE83" s="1">
        <v>21</v>
      </c>
      <c r="BF83" s="1">
        <v>31</v>
      </c>
      <c r="BG83" s="1">
        <v>58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>
      <c r="A84" s="1">
        <v>70245</v>
      </c>
      <c r="B84" s="1" t="s">
        <v>217</v>
      </c>
      <c r="C84" s="1">
        <v>8</v>
      </c>
      <c r="D84" s="1">
        <v>285</v>
      </c>
      <c r="E84" s="1" t="s">
        <v>64</v>
      </c>
      <c r="F84" s="1">
        <v>387</v>
      </c>
      <c r="G84" s="1" t="s">
        <v>94</v>
      </c>
      <c r="H84" s="2">
        <v>73.37</v>
      </c>
      <c r="I84" s="2">
        <v>586.96</v>
      </c>
      <c r="J84" s="10">
        <f t="shared" si="1"/>
        <v>4108.72</v>
      </c>
      <c r="K84" s="11">
        <f t="shared" si="2"/>
        <v>7</v>
      </c>
      <c r="L84" s="1">
        <v>8.3800000000000008</v>
      </c>
      <c r="M84" s="1">
        <v>4.38</v>
      </c>
      <c r="N84" s="28">
        <f t="shared" si="21"/>
        <v>2</v>
      </c>
      <c r="O84" s="1">
        <v>16.88</v>
      </c>
      <c r="P84" s="1">
        <v>11.12</v>
      </c>
      <c r="Q84" s="5">
        <v>5</v>
      </c>
      <c r="R84" s="1">
        <v>2.88</v>
      </c>
      <c r="S84" s="1">
        <v>7.88</v>
      </c>
      <c r="T84" s="16">
        <f t="shared" si="20"/>
        <v>0</v>
      </c>
      <c r="U84" s="1">
        <v>0</v>
      </c>
      <c r="V84" s="12">
        <v>16508.25</v>
      </c>
      <c r="W84" s="2"/>
      <c r="X84" s="2">
        <v>13720.19</v>
      </c>
      <c r="Y84" s="1">
        <v>23</v>
      </c>
      <c r="Z84" s="1">
        <v>10</v>
      </c>
      <c r="AA84" s="1">
        <v>28</v>
      </c>
      <c r="AB84" s="1">
        <v>22</v>
      </c>
      <c r="AC84" s="1">
        <v>35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45</v>
      </c>
      <c r="AT84" s="1">
        <v>31</v>
      </c>
      <c r="AU84" s="1">
        <v>48</v>
      </c>
      <c r="AV84" s="1">
        <v>53</v>
      </c>
      <c r="AW84" s="1">
        <v>89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3</v>
      </c>
      <c r="BD84" s="1">
        <v>8</v>
      </c>
      <c r="BE84" s="1">
        <v>10</v>
      </c>
      <c r="BF84" s="1">
        <v>12</v>
      </c>
      <c r="BG84" s="1">
        <v>63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>
      <c r="A85" s="1">
        <v>70058</v>
      </c>
      <c r="B85" s="1" t="s">
        <v>147</v>
      </c>
      <c r="C85" s="1">
        <v>32</v>
      </c>
      <c r="D85" s="1">
        <v>285</v>
      </c>
      <c r="E85" s="1" t="s">
        <v>64</v>
      </c>
      <c r="F85" s="1">
        <v>573</v>
      </c>
      <c r="G85" s="1" t="s">
        <v>87</v>
      </c>
      <c r="H85" s="2">
        <v>33.270000000000003</v>
      </c>
      <c r="I85" s="2">
        <v>1064.6400000000001</v>
      </c>
      <c r="J85" s="10">
        <f t="shared" si="1"/>
        <v>7452.4800000000005</v>
      </c>
      <c r="K85" s="11">
        <f t="shared" si="2"/>
        <v>7</v>
      </c>
      <c r="L85" s="1">
        <v>2.2000000000000002</v>
      </c>
      <c r="M85" s="1">
        <v>1.81</v>
      </c>
      <c r="N85" s="16">
        <f t="shared" si="21"/>
        <v>0</v>
      </c>
      <c r="O85" s="1">
        <v>8.0500000000000007</v>
      </c>
      <c r="P85" s="1">
        <v>3.44</v>
      </c>
      <c r="Q85" s="5">
        <v>5</v>
      </c>
      <c r="R85" s="1">
        <v>4.66</v>
      </c>
      <c r="S85" s="1">
        <v>1.41</v>
      </c>
      <c r="T85" s="16">
        <f t="shared" si="20"/>
        <v>2</v>
      </c>
      <c r="U85" s="1">
        <v>0</v>
      </c>
      <c r="V85" s="12">
        <v>15869.79</v>
      </c>
      <c r="W85" s="2"/>
      <c r="X85" s="2">
        <v>7086.51</v>
      </c>
      <c r="Y85" s="1">
        <v>28</v>
      </c>
      <c r="Z85" s="1">
        <v>20</v>
      </c>
      <c r="AA85" s="1">
        <v>27</v>
      </c>
      <c r="AB85" s="1">
        <v>11</v>
      </c>
      <c r="AC85" s="1">
        <v>58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94</v>
      </c>
      <c r="AT85" s="1">
        <v>44</v>
      </c>
      <c r="AU85" s="1">
        <v>102</v>
      </c>
      <c r="AV85" s="1">
        <v>79</v>
      </c>
      <c r="AW85" s="1">
        <v>110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95</v>
      </c>
      <c r="BD85" s="1">
        <v>14</v>
      </c>
      <c r="BE85" s="1">
        <v>30</v>
      </c>
      <c r="BF85" s="1">
        <v>34</v>
      </c>
      <c r="BG85" s="1">
        <v>45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>
      <c r="A86" s="1">
        <v>70010</v>
      </c>
      <c r="B86" s="1" t="s">
        <v>178</v>
      </c>
      <c r="C86" s="1">
        <v>15</v>
      </c>
      <c r="D86" s="1">
        <v>285</v>
      </c>
      <c r="E86" s="1" t="s">
        <v>64</v>
      </c>
      <c r="F86" s="1">
        <v>562</v>
      </c>
      <c r="G86" s="1" t="s">
        <v>65</v>
      </c>
      <c r="H86" s="2">
        <v>28.82</v>
      </c>
      <c r="I86" s="2">
        <v>432.3</v>
      </c>
      <c r="J86" s="10">
        <f t="shared" si="1"/>
        <v>9942.9</v>
      </c>
      <c r="K86" s="11">
        <f t="shared" si="2"/>
        <v>23</v>
      </c>
      <c r="L86" s="1">
        <v>0.43</v>
      </c>
      <c r="M86" s="1">
        <v>2.73</v>
      </c>
      <c r="N86" s="16">
        <f t="shared" si="21"/>
        <v>0</v>
      </c>
      <c r="O86" s="1">
        <v>25.67</v>
      </c>
      <c r="P86" s="1">
        <v>2.8</v>
      </c>
      <c r="Q86" s="5">
        <v>20</v>
      </c>
      <c r="R86" s="1">
        <v>10.47</v>
      </c>
      <c r="S86" s="1">
        <v>4.13</v>
      </c>
      <c r="T86" s="5">
        <v>3</v>
      </c>
      <c r="U86" s="1">
        <v>0</v>
      </c>
      <c r="V86" s="12">
        <v>15807.77</v>
      </c>
      <c r="W86" s="2"/>
      <c r="X86" s="2">
        <v>4178.8999999999996</v>
      </c>
      <c r="Y86" s="1">
        <v>0</v>
      </c>
      <c r="Z86" s="1">
        <v>0</v>
      </c>
      <c r="AA86" s="1">
        <v>3</v>
      </c>
      <c r="AB86" s="1">
        <v>7</v>
      </c>
      <c r="AC86" s="1">
        <v>41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164</v>
      </c>
      <c r="AT86" s="1">
        <v>88</v>
      </c>
      <c r="AU86" s="1">
        <v>131</v>
      </c>
      <c r="AV86" s="1">
        <v>92</v>
      </c>
      <c r="AW86" s="1">
        <v>42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53</v>
      </c>
      <c r="BD86" s="1">
        <v>42</v>
      </c>
      <c r="BE86" s="1">
        <v>48</v>
      </c>
      <c r="BF86" s="1">
        <v>70</v>
      </c>
      <c r="BG86" s="1">
        <v>62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>
      <c r="A87" s="1">
        <v>70026</v>
      </c>
      <c r="B87" s="1" t="s">
        <v>143</v>
      </c>
      <c r="C87" s="1">
        <v>18</v>
      </c>
      <c r="D87" s="1">
        <v>285</v>
      </c>
      <c r="E87" s="1" t="s">
        <v>64</v>
      </c>
      <c r="F87" s="1">
        <v>558</v>
      </c>
      <c r="G87" s="1" t="s">
        <v>67</v>
      </c>
      <c r="H87" s="2">
        <v>49.07</v>
      </c>
      <c r="I87" s="2">
        <v>883.26</v>
      </c>
      <c r="J87" s="10">
        <f t="shared" si="1"/>
        <v>0</v>
      </c>
      <c r="K87" s="11">
        <f t="shared" si="2"/>
        <v>0</v>
      </c>
      <c r="L87" s="1">
        <v>2.2799999999999998</v>
      </c>
      <c r="M87" s="1">
        <v>8.2200000000000006</v>
      </c>
      <c r="N87" s="16">
        <f t="shared" si="21"/>
        <v>0</v>
      </c>
      <c r="O87" s="1">
        <v>13.08</v>
      </c>
      <c r="P87" s="1">
        <v>10.33</v>
      </c>
      <c r="Q87" s="5">
        <v>0</v>
      </c>
      <c r="R87" s="1">
        <v>2.11</v>
      </c>
      <c r="S87" s="1">
        <v>2.5</v>
      </c>
      <c r="T87" s="16">
        <f t="shared" ref="T87:T105" si="22">MAX(0,(TRUNC((R87*0.8)-S87)))</f>
        <v>0</v>
      </c>
      <c r="U87" s="1">
        <v>0</v>
      </c>
      <c r="V87" s="12">
        <v>15432.52</v>
      </c>
      <c r="W87" s="2"/>
      <c r="X87" s="2">
        <v>18597.53</v>
      </c>
      <c r="Y87" s="1">
        <v>7</v>
      </c>
      <c r="Z87" s="1">
        <v>15</v>
      </c>
      <c r="AA87" s="1">
        <v>8</v>
      </c>
      <c r="AB87" s="1">
        <v>37</v>
      </c>
      <c r="AC87" s="1">
        <v>148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39</v>
      </c>
      <c r="AT87" s="1">
        <v>92</v>
      </c>
      <c r="AU87" s="1">
        <v>94</v>
      </c>
      <c r="AV87" s="1">
        <v>113</v>
      </c>
      <c r="AW87" s="1">
        <v>186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18</v>
      </c>
      <c r="BD87" s="1">
        <v>4</v>
      </c>
      <c r="BE87" s="1">
        <v>18</v>
      </c>
      <c r="BF87" s="1">
        <v>0</v>
      </c>
      <c r="BG87" s="1">
        <v>45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>
      <c r="A88" s="1">
        <v>75000</v>
      </c>
      <c r="B88" s="1" t="s">
        <v>156</v>
      </c>
      <c r="C88" s="1">
        <v>25</v>
      </c>
      <c r="D88" s="1">
        <v>285</v>
      </c>
      <c r="E88" s="1" t="s">
        <v>64</v>
      </c>
      <c r="F88" s="1">
        <v>285</v>
      </c>
      <c r="G88" s="1" t="s">
        <v>64</v>
      </c>
      <c r="H88" s="2">
        <v>32.270000000000003</v>
      </c>
      <c r="I88" s="2">
        <v>806.75</v>
      </c>
      <c r="J88" s="10">
        <f t="shared" si="1"/>
        <v>0</v>
      </c>
      <c r="K88" s="11">
        <f t="shared" si="2"/>
        <v>0</v>
      </c>
      <c r="L88" s="1">
        <v>5.86</v>
      </c>
      <c r="M88" s="1">
        <v>4.04</v>
      </c>
      <c r="N88" s="16">
        <f t="shared" si="21"/>
        <v>0</v>
      </c>
      <c r="O88" s="1">
        <v>6.86</v>
      </c>
      <c r="P88" s="1">
        <v>7.4</v>
      </c>
      <c r="Q88" s="5">
        <v>0</v>
      </c>
      <c r="R88" s="1">
        <v>4.66</v>
      </c>
      <c r="S88" s="1">
        <v>5.8</v>
      </c>
      <c r="T88" s="16">
        <f t="shared" si="22"/>
        <v>0</v>
      </c>
      <c r="U88" s="1">
        <v>0</v>
      </c>
      <c r="V88" s="12">
        <v>14021.32</v>
      </c>
      <c r="W88" s="2"/>
      <c r="X88" s="2">
        <v>13908.37</v>
      </c>
      <c r="Y88" s="1">
        <v>82</v>
      </c>
      <c r="Z88" s="1">
        <v>7</v>
      </c>
      <c r="AA88" s="1">
        <v>33</v>
      </c>
      <c r="AB88" s="1">
        <v>56</v>
      </c>
      <c r="AC88" s="1">
        <v>101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35</v>
      </c>
      <c r="AT88" s="1">
        <v>64</v>
      </c>
      <c r="AU88" s="1">
        <v>72</v>
      </c>
      <c r="AV88" s="1">
        <v>65</v>
      </c>
      <c r="AW88" s="1">
        <v>185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27</v>
      </c>
      <c r="BD88" s="1">
        <v>53</v>
      </c>
      <c r="BE88" s="1">
        <v>40</v>
      </c>
      <c r="BF88" s="1">
        <v>46</v>
      </c>
      <c r="BG88" s="1">
        <v>145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>
      <c r="A89" s="1">
        <v>70073</v>
      </c>
      <c r="B89" s="1" t="s">
        <v>158</v>
      </c>
      <c r="C89" s="1">
        <v>24</v>
      </c>
      <c r="D89" s="1">
        <v>285</v>
      </c>
      <c r="E89" s="1" t="s">
        <v>64</v>
      </c>
      <c r="F89" s="1">
        <v>570</v>
      </c>
      <c r="G89" s="1" t="s">
        <v>72</v>
      </c>
      <c r="H89" s="2">
        <v>36.869999999999997</v>
      </c>
      <c r="I89" s="2">
        <v>884.88</v>
      </c>
      <c r="J89" s="10">
        <f t="shared" si="1"/>
        <v>0</v>
      </c>
      <c r="K89" s="11">
        <f t="shared" si="2"/>
        <v>0</v>
      </c>
      <c r="L89" s="1">
        <v>5.77</v>
      </c>
      <c r="M89" s="1">
        <v>5.08</v>
      </c>
      <c r="N89" s="16">
        <f t="shared" si="21"/>
        <v>0</v>
      </c>
      <c r="O89" s="1">
        <v>5.12</v>
      </c>
      <c r="P89" s="1">
        <v>3.25</v>
      </c>
      <c r="Q89" s="5">
        <v>0</v>
      </c>
      <c r="R89" s="1">
        <v>4.83</v>
      </c>
      <c r="S89" s="1">
        <v>4.04</v>
      </c>
      <c r="T89" s="16">
        <f t="shared" si="22"/>
        <v>0</v>
      </c>
      <c r="U89" s="1">
        <v>0</v>
      </c>
      <c r="V89" s="12">
        <v>13918.42</v>
      </c>
      <c r="W89" s="2"/>
      <c r="X89" s="2">
        <v>10950.39</v>
      </c>
      <c r="Y89" s="1">
        <v>25</v>
      </c>
      <c r="Z89" s="1">
        <v>43</v>
      </c>
      <c r="AA89" s="1">
        <v>74</v>
      </c>
      <c r="AB89" s="1">
        <v>36</v>
      </c>
      <c r="AC89" s="1">
        <v>122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17</v>
      </c>
      <c r="AT89" s="1">
        <v>5</v>
      </c>
      <c r="AU89" s="1">
        <v>58</v>
      </c>
      <c r="AV89" s="1">
        <v>91</v>
      </c>
      <c r="AW89" s="1">
        <v>78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74</v>
      </c>
      <c r="BD89" s="1">
        <v>4</v>
      </c>
      <c r="BE89" s="1">
        <v>27</v>
      </c>
      <c r="BF89" s="1">
        <v>26</v>
      </c>
      <c r="BG89" s="1">
        <v>97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>
      <c r="A90" s="1">
        <v>70149</v>
      </c>
      <c r="B90" s="1" t="s">
        <v>130</v>
      </c>
      <c r="C90" s="1">
        <v>24</v>
      </c>
      <c r="D90" s="1">
        <v>285</v>
      </c>
      <c r="E90" s="1" t="s">
        <v>64</v>
      </c>
      <c r="F90" s="1">
        <v>570</v>
      </c>
      <c r="G90" s="1" t="s">
        <v>72</v>
      </c>
      <c r="H90" s="2">
        <v>33.04</v>
      </c>
      <c r="I90" s="2">
        <v>792.96</v>
      </c>
      <c r="J90" s="10">
        <f t="shared" si="1"/>
        <v>3964.8</v>
      </c>
      <c r="K90" s="11">
        <f t="shared" si="2"/>
        <v>5</v>
      </c>
      <c r="L90" s="1">
        <v>3.4</v>
      </c>
      <c r="M90" s="1">
        <v>4.04</v>
      </c>
      <c r="N90" s="16">
        <f t="shared" si="21"/>
        <v>0</v>
      </c>
      <c r="O90" s="1">
        <v>6.56</v>
      </c>
      <c r="P90" s="1">
        <v>3.25</v>
      </c>
      <c r="Q90" s="5">
        <v>5</v>
      </c>
      <c r="R90" s="1">
        <v>7.08</v>
      </c>
      <c r="S90" s="1">
        <v>6.75</v>
      </c>
      <c r="T90" s="16">
        <f t="shared" si="22"/>
        <v>0</v>
      </c>
      <c r="U90" s="1">
        <v>0</v>
      </c>
      <c r="V90" s="12">
        <v>13513.36</v>
      </c>
      <c r="W90" s="2"/>
      <c r="X90" s="2">
        <v>11134.48</v>
      </c>
      <c r="Y90" s="1">
        <v>12</v>
      </c>
      <c r="Z90" s="1">
        <v>13</v>
      </c>
      <c r="AA90" s="1">
        <v>48</v>
      </c>
      <c r="AB90" s="1">
        <v>30</v>
      </c>
      <c r="AC90" s="1">
        <v>97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52</v>
      </c>
      <c r="AT90" s="1">
        <v>25</v>
      </c>
      <c r="AU90" s="1">
        <v>58</v>
      </c>
      <c r="AV90" s="1">
        <v>70</v>
      </c>
      <c r="AW90" s="1">
        <v>78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68</v>
      </c>
      <c r="BD90" s="1">
        <v>61</v>
      </c>
      <c r="BE90" s="1">
        <v>41</v>
      </c>
      <c r="BF90" s="1">
        <v>61</v>
      </c>
      <c r="BG90" s="1">
        <v>162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>
      <c r="A91" s="1">
        <v>70097</v>
      </c>
      <c r="B91" s="1" t="s">
        <v>239</v>
      </c>
      <c r="C91" s="1">
        <v>16</v>
      </c>
      <c r="D91" s="1">
        <v>285</v>
      </c>
      <c r="E91" s="1" t="s">
        <v>64</v>
      </c>
      <c r="F91" s="1">
        <v>567</v>
      </c>
      <c r="G91" s="1" t="s">
        <v>74</v>
      </c>
      <c r="H91" s="2">
        <v>43.77</v>
      </c>
      <c r="I91" s="2">
        <v>700.32</v>
      </c>
      <c r="J91" s="10">
        <f t="shared" si="1"/>
        <v>0</v>
      </c>
      <c r="K91" s="11">
        <f t="shared" si="2"/>
        <v>0</v>
      </c>
      <c r="L91" s="1">
        <v>0.22</v>
      </c>
      <c r="M91" s="1">
        <v>5.5</v>
      </c>
      <c r="N91" s="16">
        <f t="shared" si="21"/>
        <v>0</v>
      </c>
      <c r="O91" s="1">
        <v>13.91</v>
      </c>
      <c r="P91" s="1">
        <v>11.75</v>
      </c>
      <c r="Q91" s="5">
        <v>0</v>
      </c>
      <c r="R91" s="1">
        <v>5.16</v>
      </c>
      <c r="S91" s="1">
        <v>4.6900000000000004</v>
      </c>
      <c r="T91" s="16">
        <f t="shared" si="22"/>
        <v>0</v>
      </c>
      <c r="U91" s="1">
        <v>0</v>
      </c>
      <c r="V91" s="12">
        <v>13503.04</v>
      </c>
      <c r="W91" s="2"/>
      <c r="X91" s="2">
        <v>15363.27</v>
      </c>
      <c r="Y91" s="1">
        <v>0</v>
      </c>
      <c r="Z91" s="1">
        <v>5</v>
      </c>
      <c r="AA91" s="1">
        <v>1</v>
      </c>
      <c r="AB91" s="1">
        <v>0</v>
      </c>
      <c r="AC91" s="1">
        <v>88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64</v>
      </c>
      <c r="AT91" s="1">
        <v>7</v>
      </c>
      <c r="AU91" s="1">
        <v>101</v>
      </c>
      <c r="AV91" s="1">
        <v>108</v>
      </c>
      <c r="AW91" s="1">
        <v>188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2</v>
      </c>
      <c r="BD91" s="1">
        <v>6</v>
      </c>
      <c r="BE91" s="1">
        <v>48</v>
      </c>
      <c r="BF91" s="1">
        <v>59</v>
      </c>
      <c r="BG91" s="1">
        <v>75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>
      <c r="A92" s="1">
        <v>70337</v>
      </c>
      <c r="B92" s="1" t="s">
        <v>208</v>
      </c>
      <c r="C92" s="1">
        <v>12</v>
      </c>
      <c r="D92" s="1">
        <v>285</v>
      </c>
      <c r="E92" s="1" t="s">
        <v>64</v>
      </c>
      <c r="F92" s="1">
        <v>285</v>
      </c>
      <c r="G92" s="1" t="s">
        <v>64</v>
      </c>
      <c r="H92" s="2">
        <v>30.69</v>
      </c>
      <c r="I92" s="2">
        <v>368.28</v>
      </c>
      <c r="J92" s="10">
        <f t="shared" si="1"/>
        <v>0</v>
      </c>
      <c r="K92" s="11">
        <f t="shared" si="2"/>
        <v>0</v>
      </c>
      <c r="L92" s="1">
        <v>5.21</v>
      </c>
      <c r="M92" s="1">
        <v>8.25</v>
      </c>
      <c r="N92" s="16">
        <f t="shared" si="21"/>
        <v>0</v>
      </c>
      <c r="O92" s="1">
        <v>21.83</v>
      </c>
      <c r="P92" s="1">
        <v>16.25</v>
      </c>
      <c r="Q92" s="5">
        <v>0</v>
      </c>
      <c r="R92" s="1">
        <v>9.58</v>
      </c>
      <c r="S92" s="1">
        <v>10.08</v>
      </c>
      <c r="T92" s="16">
        <f t="shared" si="22"/>
        <v>0</v>
      </c>
      <c r="U92" s="1">
        <v>0</v>
      </c>
      <c r="V92" s="12">
        <v>13488.26</v>
      </c>
      <c r="W92" s="2"/>
      <c r="X92" s="2">
        <v>12736.35</v>
      </c>
      <c r="Y92" s="1">
        <v>24</v>
      </c>
      <c r="Z92" s="1">
        <v>30</v>
      </c>
      <c r="AA92" s="1">
        <v>18</v>
      </c>
      <c r="AB92" s="1">
        <v>11</v>
      </c>
      <c r="AC92" s="1">
        <v>99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101</v>
      </c>
      <c r="AT92" s="1">
        <v>106</v>
      </c>
      <c r="AU92" s="1">
        <v>108</v>
      </c>
      <c r="AV92" s="1">
        <v>0</v>
      </c>
      <c r="AW92" s="1">
        <v>195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29</v>
      </c>
      <c r="BD92" s="1">
        <v>58</v>
      </c>
      <c r="BE92" s="1">
        <v>53</v>
      </c>
      <c r="BF92" s="1">
        <v>8</v>
      </c>
      <c r="BG92" s="1">
        <v>121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>
      <c r="A93" s="1">
        <v>70233</v>
      </c>
      <c r="B93" s="1" t="s">
        <v>216</v>
      </c>
      <c r="C93" s="1">
        <v>12</v>
      </c>
      <c r="D93" s="1">
        <v>285</v>
      </c>
      <c r="E93" s="1" t="s">
        <v>64</v>
      </c>
      <c r="F93" s="1">
        <v>557</v>
      </c>
      <c r="G93" s="1" t="s">
        <v>69</v>
      </c>
      <c r="H93" s="2">
        <v>77.78</v>
      </c>
      <c r="I93" s="2">
        <v>933.36</v>
      </c>
      <c r="J93" s="10">
        <f t="shared" si="1"/>
        <v>9333.6</v>
      </c>
      <c r="K93" s="11">
        <f t="shared" si="2"/>
        <v>10</v>
      </c>
      <c r="L93" s="1">
        <v>4.46</v>
      </c>
      <c r="M93" s="1">
        <v>4.5</v>
      </c>
      <c r="N93" s="16">
        <f t="shared" si="21"/>
        <v>0</v>
      </c>
      <c r="O93" s="1">
        <v>8.17</v>
      </c>
      <c r="P93" s="1">
        <v>0.92</v>
      </c>
      <c r="Q93" s="5">
        <v>10</v>
      </c>
      <c r="R93" s="1">
        <v>1.17</v>
      </c>
      <c r="S93" s="1">
        <v>9.92</v>
      </c>
      <c r="T93" s="16">
        <f t="shared" si="22"/>
        <v>0</v>
      </c>
      <c r="U93" s="1">
        <v>0</v>
      </c>
      <c r="V93" s="12">
        <v>12872.59</v>
      </c>
      <c r="W93" s="2"/>
      <c r="X93" s="2">
        <v>14311.52</v>
      </c>
      <c r="Y93" s="1">
        <v>7</v>
      </c>
      <c r="Z93" s="1">
        <v>22</v>
      </c>
      <c r="AA93" s="1">
        <v>21</v>
      </c>
      <c r="AB93" s="1">
        <v>29</v>
      </c>
      <c r="AC93" s="1">
        <v>54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49</v>
      </c>
      <c r="AT93" s="1">
        <v>27</v>
      </c>
      <c r="AU93" s="1">
        <v>22</v>
      </c>
      <c r="AV93" s="1">
        <v>27</v>
      </c>
      <c r="AW93" s="1">
        <v>11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9</v>
      </c>
      <c r="BD93" s="1">
        <v>5</v>
      </c>
      <c r="BE93" s="1">
        <v>1</v>
      </c>
      <c r="BF93" s="1">
        <v>3</v>
      </c>
      <c r="BG93" s="1">
        <v>119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>
      <c r="A94" s="1">
        <v>70976</v>
      </c>
      <c r="B94" s="1" t="s">
        <v>191</v>
      </c>
      <c r="C94" s="1">
        <v>20</v>
      </c>
      <c r="D94" s="1">
        <v>285</v>
      </c>
      <c r="E94" s="1" t="s">
        <v>64</v>
      </c>
      <c r="F94" s="1">
        <v>974</v>
      </c>
      <c r="G94" s="1" t="s">
        <v>110</v>
      </c>
      <c r="H94" s="2">
        <v>40.81</v>
      </c>
      <c r="I94" s="2">
        <v>816.2</v>
      </c>
      <c r="J94" s="10">
        <f t="shared" si="1"/>
        <v>4081</v>
      </c>
      <c r="K94" s="11">
        <f t="shared" si="2"/>
        <v>5</v>
      </c>
      <c r="L94" s="1">
        <v>3.65</v>
      </c>
      <c r="M94" s="1">
        <v>7.55</v>
      </c>
      <c r="N94" s="16">
        <f t="shared" si="21"/>
        <v>0</v>
      </c>
      <c r="O94" s="1">
        <v>10.220000000000001</v>
      </c>
      <c r="P94" s="1">
        <v>5.4</v>
      </c>
      <c r="Q94" s="5">
        <v>5</v>
      </c>
      <c r="R94" s="1">
        <v>1.85</v>
      </c>
      <c r="S94" s="1">
        <v>1.75</v>
      </c>
      <c r="T94" s="16">
        <f t="shared" si="22"/>
        <v>0</v>
      </c>
      <c r="U94" s="1">
        <v>0</v>
      </c>
      <c r="V94" s="12">
        <v>12834.74</v>
      </c>
      <c r="W94" s="2"/>
      <c r="X94" s="2">
        <v>11998.14</v>
      </c>
      <c r="Y94" s="1">
        <v>16</v>
      </c>
      <c r="Z94" s="1">
        <v>29</v>
      </c>
      <c r="AA94" s="1">
        <v>39</v>
      </c>
      <c r="AB94" s="1">
        <v>7</v>
      </c>
      <c r="AC94" s="1">
        <v>151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88</v>
      </c>
      <c r="AT94" s="1">
        <v>24</v>
      </c>
      <c r="AU94" s="1">
        <v>35</v>
      </c>
      <c r="AV94" s="1">
        <v>139</v>
      </c>
      <c r="AW94" s="1">
        <v>108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24</v>
      </c>
      <c r="BD94" s="1">
        <v>3</v>
      </c>
      <c r="BE94" s="1">
        <v>6</v>
      </c>
      <c r="BF94" s="1">
        <v>11</v>
      </c>
      <c r="BG94" s="1">
        <v>35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>
      <c r="A95" s="1">
        <v>70009</v>
      </c>
      <c r="B95" s="1" t="s">
        <v>184</v>
      </c>
      <c r="C95" s="1">
        <v>24</v>
      </c>
      <c r="D95" s="1">
        <v>285</v>
      </c>
      <c r="E95" s="1" t="s">
        <v>64</v>
      </c>
      <c r="F95" s="1">
        <v>558</v>
      </c>
      <c r="G95" s="1" t="s">
        <v>67</v>
      </c>
      <c r="H95" s="2">
        <v>37.83</v>
      </c>
      <c r="I95" s="2">
        <v>907.92</v>
      </c>
      <c r="J95" s="10">
        <f t="shared" si="1"/>
        <v>4539.5999999999995</v>
      </c>
      <c r="K95" s="11">
        <f t="shared" si="2"/>
        <v>5</v>
      </c>
      <c r="L95" s="1">
        <v>2.62</v>
      </c>
      <c r="M95" s="1">
        <v>2.04</v>
      </c>
      <c r="N95" s="16">
        <f t="shared" si="21"/>
        <v>0</v>
      </c>
      <c r="O95" s="1">
        <v>9.69</v>
      </c>
      <c r="P95" s="1">
        <v>4.42</v>
      </c>
      <c r="Q95" s="5">
        <v>5</v>
      </c>
      <c r="R95" s="1">
        <v>1.71</v>
      </c>
      <c r="S95" s="1">
        <v>1.1200000000000001</v>
      </c>
      <c r="T95" s="16">
        <f t="shared" si="22"/>
        <v>0</v>
      </c>
      <c r="U95" s="1">
        <v>0</v>
      </c>
      <c r="V95" s="12">
        <v>12729.8</v>
      </c>
      <c r="W95" s="2"/>
      <c r="X95" s="2">
        <v>6885.06</v>
      </c>
      <c r="Y95" s="1">
        <v>20</v>
      </c>
      <c r="Z95" s="1">
        <v>26</v>
      </c>
      <c r="AA95" s="1">
        <v>30</v>
      </c>
      <c r="AB95" s="1">
        <v>0</v>
      </c>
      <c r="AC95" s="1">
        <v>49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70</v>
      </c>
      <c r="AT95" s="1">
        <v>43</v>
      </c>
      <c r="AU95" s="1">
        <v>105</v>
      </c>
      <c r="AV95" s="1">
        <v>72</v>
      </c>
      <c r="AW95" s="1">
        <v>106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11</v>
      </c>
      <c r="BD95" s="1">
        <v>14</v>
      </c>
      <c r="BE95" s="1">
        <v>11</v>
      </c>
      <c r="BF95" s="1">
        <v>24</v>
      </c>
      <c r="BG95" s="1">
        <v>27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>
      <c r="A96" s="1">
        <v>70258</v>
      </c>
      <c r="B96" s="1" t="s">
        <v>240</v>
      </c>
      <c r="C96" s="1">
        <v>16</v>
      </c>
      <c r="D96" s="1">
        <v>285</v>
      </c>
      <c r="E96" s="1" t="s">
        <v>64</v>
      </c>
      <c r="F96" s="1">
        <v>573</v>
      </c>
      <c r="G96" s="1" t="s">
        <v>87</v>
      </c>
      <c r="H96" s="2">
        <v>61.95</v>
      </c>
      <c r="I96" s="2">
        <v>991.2</v>
      </c>
      <c r="J96" s="10">
        <f t="shared" si="1"/>
        <v>2973.6000000000004</v>
      </c>
      <c r="K96" s="11">
        <f t="shared" si="2"/>
        <v>3</v>
      </c>
      <c r="L96" s="1">
        <v>2.06</v>
      </c>
      <c r="M96" s="1">
        <v>0.94</v>
      </c>
      <c r="N96" s="20">
        <v>2</v>
      </c>
      <c r="O96" s="1">
        <v>6.56</v>
      </c>
      <c r="P96" s="1">
        <v>4.3099999999999996</v>
      </c>
      <c r="Q96" s="5">
        <v>0</v>
      </c>
      <c r="R96" s="1">
        <v>4.12</v>
      </c>
      <c r="S96" s="1">
        <v>2.19</v>
      </c>
      <c r="T96" s="16">
        <f t="shared" si="22"/>
        <v>1</v>
      </c>
      <c r="U96" s="1">
        <v>0</v>
      </c>
      <c r="V96" s="12">
        <v>12637.8</v>
      </c>
      <c r="W96" s="2"/>
      <c r="X96" s="2">
        <v>7372.05</v>
      </c>
      <c r="Y96" s="1">
        <v>18</v>
      </c>
      <c r="Z96" s="1">
        <v>9</v>
      </c>
      <c r="AA96" s="1">
        <v>8</v>
      </c>
      <c r="AB96" s="1">
        <v>5</v>
      </c>
      <c r="AC96" s="1">
        <v>15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33</v>
      </c>
      <c r="AT96" s="1">
        <v>40</v>
      </c>
      <c r="AU96" s="1">
        <v>31</v>
      </c>
      <c r="AV96" s="1">
        <v>42</v>
      </c>
      <c r="AW96" s="1">
        <v>69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8</v>
      </c>
      <c r="BD96" s="1">
        <v>40</v>
      </c>
      <c r="BE96" s="1">
        <v>28</v>
      </c>
      <c r="BF96" s="1">
        <v>20</v>
      </c>
      <c r="BG96" s="1">
        <v>35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>
      <c r="A97" s="1">
        <v>78116</v>
      </c>
      <c r="B97" s="1" t="s">
        <v>183</v>
      </c>
      <c r="C97" s="1">
        <v>20</v>
      </c>
      <c r="D97" s="1">
        <v>285</v>
      </c>
      <c r="E97" s="1" t="s">
        <v>64</v>
      </c>
      <c r="F97" s="1">
        <v>558</v>
      </c>
      <c r="G97" s="1" t="s">
        <v>67</v>
      </c>
      <c r="H97" s="2">
        <v>54</v>
      </c>
      <c r="I97" s="2">
        <v>1080</v>
      </c>
      <c r="J97" s="10">
        <f t="shared" si="1"/>
        <v>0</v>
      </c>
      <c r="K97" s="11">
        <f t="shared" si="2"/>
        <v>0</v>
      </c>
      <c r="L97" s="1">
        <v>3.75</v>
      </c>
      <c r="M97" s="1">
        <v>4.6500000000000004</v>
      </c>
      <c r="N97" s="16">
        <f t="shared" ref="N97:N99" si="23">MAX(0,(TRUNC((L97*0.8)-M97)))</f>
        <v>0</v>
      </c>
      <c r="O97" s="1">
        <v>3.02</v>
      </c>
      <c r="P97" s="1">
        <v>2.65</v>
      </c>
      <c r="Q97" s="5">
        <v>0</v>
      </c>
      <c r="R97" s="1">
        <v>4.88</v>
      </c>
      <c r="S97" s="1">
        <v>5.4</v>
      </c>
      <c r="T97" s="16">
        <f t="shared" si="22"/>
        <v>0</v>
      </c>
      <c r="U97" s="1">
        <v>0</v>
      </c>
      <c r="V97" s="12">
        <v>12582</v>
      </c>
      <c r="W97" s="2"/>
      <c r="X97" s="2">
        <v>13716</v>
      </c>
      <c r="Y97" s="1">
        <v>14</v>
      </c>
      <c r="Z97" s="1">
        <v>25</v>
      </c>
      <c r="AA97" s="1">
        <v>44</v>
      </c>
      <c r="AB97" s="1">
        <v>9</v>
      </c>
      <c r="AC97" s="1">
        <v>93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24</v>
      </c>
      <c r="AT97" s="1">
        <v>26</v>
      </c>
      <c r="AU97" s="1">
        <v>4</v>
      </c>
      <c r="AV97" s="1">
        <v>39</v>
      </c>
      <c r="AW97" s="1">
        <v>53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6</v>
      </c>
      <c r="BD97" s="1">
        <v>22</v>
      </c>
      <c r="BE97" s="1">
        <v>78</v>
      </c>
      <c r="BF97" s="1">
        <v>5</v>
      </c>
      <c r="BG97" s="1">
        <v>108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>
      <c r="A98" s="1">
        <v>70084</v>
      </c>
      <c r="B98" s="1" t="s">
        <v>135</v>
      </c>
      <c r="C98" s="1">
        <v>12</v>
      </c>
      <c r="D98" s="1">
        <v>285</v>
      </c>
      <c r="E98" s="1" t="s">
        <v>64</v>
      </c>
      <c r="F98" s="1">
        <v>35</v>
      </c>
      <c r="G98" s="1" t="s">
        <v>76</v>
      </c>
      <c r="H98" s="2">
        <v>65.12</v>
      </c>
      <c r="I98" s="2">
        <v>781.44</v>
      </c>
      <c r="J98" s="10">
        <f t="shared" si="1"/>
        <v>3907.2000000000003</v>
      </c>
      <c r="K98" s="11">
        <f t="shared" si="2"/>
        <v>5</v>
      </c>
      <c r="L98" s="1">
        <v>2.04</v>
      </c>
      <c r="M98" s="1">
        <v>1.83</v>
      </c>
      <c r="N98" s="16">
        <f t="shared" si="23"/>
        <v>0</v>
      </c>
      <c r="O98" s="1">
        <v>11.12</v>
      </c>
      <c r="P98" s="1">
        <v>4.17</v>
      </c>
      <c r="Q98" s="5">
        <v>5</v>
      </c>
      <c r="R98" s="1">
        <v>2.79</v>
      </c>
      <c r="S98" s="1">
        <v>2.5</v>
      </c>
      <c r="T98" s="16">
        <f t="shared" si="22"/>
        <v>0</v>
      </c>
      <c r="U98" s="1">
        <v>0</v>
      </c>
      <c r="V98" s="12">
        <v>12470.48</v>
      </c>
      <c r="W98" s="2"/>
      <c r="X98" s="2">
        <v>6642.24</v>
      </c>
      <c r="Y98" s="1">
        <v>9</v>
      </c>
      <c r="Z98" s="1">
        <v>4</v>
      </c>
      <c r="AA98" s="1">
        <v>12</v>
      </c>
      <c r="AB98" s="1">
        <v>3</v>
      </c>
      <c r="AC98" s="1">
        <v>22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58</v>
      </c>
      <c r="AT98" s="1">
        <v>55</v>
      </c>
      <c r="AU98" s="1">
        <v>27</v>
      </c>
      <c r="AV98" s="1">
        <v>42</v>
      </c>
      <c r="AW98" s="1">
        <v>50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11</v>
      </c>
      <c r="BD98" s="1">
        <v>31</v>
      </c>
      <c r="BE98" s="1">
        <v>4</v>
      </c>
      <c r="BF98" s="1">
        <v>6</v>
      </c>
      <c r="BG98" s="1">
        <v>30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>
      <c r="A99" s="1">
        <v>70102</v>
      </c>
      <c r="B99" s="1" t="s">
        <v>188</v>
      </c>
      <c r="C99" s="1">
        <v>16</v>
      </c>
      <c r="D99" s="1">
        <v>285</v>
      </c>
      <c r="E99" s="1" t="s">
        <v>64</v>
      </c>
      <c r="F99" s="1">
        <v>570</v>
      </c>
      <c r="G99" s="1" t="s">
        <v>72</v>
      </c>
      <c r="H99" s="2">
        <v>38.191299999999998</v>
      </c>
      <c r="I99" s="2">
        <v>611.06079999999997</v>
      </c>
      <c r="J99" s="10">
        <f t="shared" si="1"/>
        <v>4888.4863999999998</v>
      </c>
      <c r="K99" s="11">
        <f t="shared" si="2"/>
        <v>8</v>
      </c>
      <c r="L99" s="1">
        <v>4.62</v>
      </c>
      <c r="M99" s="1">
        <v>5.56</v>
      </c>
      <c r="N99" s="16">
        <f t="shared" si="23"/>
        <v>0</v>
      </c>
      <c r="O99" s="1">
        <v>8.31</v>
      </c>
      <c r="P99" s="1">
        <v>3.88</v>
      </c>
      <c r="Q99" s="5">
        <v>5</v>
      </c>
      <c r="R99" s="1">
        <v>7.19</v>
      </c>
      <c r="S99" s="1">
        <v>1.94</v>
      </c>
      <c r="T99" s="16">
        <f t="shared" si="22"/>
        <v>3</v>
      </c>
      <c r="U99" s="1">
        <v>0</v>
      </c>
      <c r="V99" s="12">
        <v>12297.6</v>
      </c>
      <c r="W99" s="2"/>
      <c r="X99" s="2">
        <v>6950.82</v>
      </c>
      <c r="Y99" s="1">
        <v>35</v>
      </c>
      <c r="Z99" s="1">
        <v>20</v>
      </c>
      <c r="AA99" s="1">
        <v>20</v>
      </c>
      <c r="AB99" s="1">
        <v>18</v>
      </c>
      <c r="AC99" s="1">
        <v>89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56</v>
      </c>
      <c r="AT99" s="1">
        <v>80</v>
      </c>
      <c r="AU99" s="1">
        <v>37</v>
      </c>
      <c r="AV99" s="1">
        <v>0</v>
      </c>
      <c r="AW99" s="1">
        <v>62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82</v>
      </c>
      <c r="BD99" s="1">
        <v>54</v>
      </c>
      <c r="BE99" s="1">
        <v>6</v>
      </c>
      <c r="BF99" s="1">
        <v>0</v>
      </c>
      <c r="BG99" s="1">
        <v>31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>
      <c r="A100" s="1">
        <v>70158</v>
      </c>
      <c r="B100" s="1" t="s">
        <v>218</v>
      </c>
      <c r="C100" s="1">
        <v>16</v>
      </c>
      <c r="D100" s="1">
        <v>285</v>
      </c>
      <c r="E100" s="1" t="s">
        <v>64</v>
      </c>
      <c r="F100" s="1">
        <v>573</v>
      </c>
      <c r="G100" s="1" t="s">
        <v>87</v>
      </c>
      <c r="H100" s="2">
        <v>61.95</v>
      </c>
      <c r="I100" s="2">
        <v>991.2</v>
      </c>
      <c r="J100" s="10">
        <f t="shared" si="1"/>
        <v>2973.6000000000004</v>
      </c>
      <c r="K100" s="11">
        <f t="shared" si="2"/>
        <v>3</v>
      </c>
      <c r="L100" s="1">
        <v>1.03</v>
      </c>
      <c r="M100" s="1">
        <v>1</v>
      </c>
      <c r="N100" s="20">
        <v>1</v>
      </c>
      <c r="O100" s="1">
        <v>4.72</v>
      </c>
      <c r="P100" s="1">
        <v>4.3099999999999996</v>
      </c>
      <c r="Q100" s="5">
        <v>0</v>
      </c>
      <c r="R100" s="1">
        <v>6.56</v>
      </c>
      <c r="S100" s="1">
        <v>2.75</v>
      </c>
      <c r="T100" s="16">
        <f t="shared" si="22"/>
        <v>2</v>
      </c>
      <c r="U100" s="1">
        <v>0</v>
      </c>
      <c r="V100" s="12">
        <v>12204.15</v>
      </c>
      <c r="W100" s="2"/>
      <c r="X100" s="2">
        <v>7991.55</v>
      </c>
      <c r="Y100" s="1">
        <v>4</v>
      </c>
      <c r="Z100" s="1">
        <v>8</v>
      </c>
      <c r="AA100" s="1">
        <v>4</v>
      </c>
      <c r="AB100" s="1">
        <v>9</v>
      </c>
      <c r="AC100" s="1">
        <v>16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12</v>
      </c>
      <c r="AT100" s="1">
        <v>0</v>
      </c>
      <c r="AU100" s="1">
        <v>30</v>
      </c>
      <c r="AV100" s="1">
        <v>67</v>
      </c>
      <c r="AW100" s="1">
        <v>69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36</v>
      </c>
      <c r="BD100" s="1">
        <v>12</v>
      </c>
      <c r="BE100" s="1">
        <v>44</v>
      </c>
      <c r="BF100" s="1">
        <v>38</v>
      </c>
      <c r="BG100" s="1">
        <v>44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>
      <c r="A101" s="1">
        <v>70116</v>
      </c>
      <c r="B101" s="1" t="s">
        <v>120</v>
      </c>
      <c r="C101" s="1">
        <v>24</v>
      </c>
      <c r="D101" s="1">
        <v>285</v>
      </c>
      <c r="E101" s="1" t="s">
        <v>64</v>
      </c>
      <c r="F101" s="1">
        <v>558</v>
      </c>
      <c r="G101" s="1" t="s">
        <v>67</v>
      </c>
      <c r="H101" s="2">
        <v>29.31</v>
      </c>
      <c r="I101" s="2">
        <v>703.44</v>
      </c>
      <c r="J101" s="10">
        <f t="shared" si="1"/>
        <v>2110.3200000000002</v>
      </c>
      <c r="K101" s="11">
        <f t="shared" si="2"/>
        <v>3</v>
      </c>
      <c r="L101" s="1">
        <v>5.94</v>
      </c>
      <c r="M101" s="1">
        <v>4.33</v>
      </c>
      <c r="N101" s="16">
        <f t="shared" ref="N101:N105" si="24">MAX(0,(TRUNC((L101*0.8)-M101)))</f>
        <v>0</v>
      </c>
      <c r="O101" s="1">
        <v>5.52</v>
      </c>
      <c r="P101" s="1">
        <v>4.42</v>
      </c>
      <c r="Q101" s="5">
        <v>0</v>
      </c>
      <c r="R101" s="1">
        <v>5.65</v>
      </c>
      <c r="S101" s="1">
        <v>0.92</v>
      </c>
      <c r="T101" s="16">
        <f t="shared" si="22"/>
        <v>3</v>
      </c>
      <c r="U101" s="1">
        <v>0</v>
      </c>
      <c r="V101" s="12">
        <v>12031.76</v>
      </c>
      <c r="W101" s="2"/>
      <c r="X101" s="2">
        <v>6799.92</v>
      </c>
      <c r="Y101" s="1">
        <v>15</v>
      </c>
      <c r="Z101" s="1">
        <v>70</v>
      </c>
      <c r="AA101" s="1">
        <v>69</v>
      </c>
      <c r="AB101" s="1">
        <v>47</v>
      </c>
      <c r="AC101" s="1">
        <v>104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23</v>
      </c>
      <c r="AT101" s="1">
        <v>23</v>
      </c>
      <c r="AU101" s="1">
        <v>76</v>
      </c>
      <c r="AV101" s="1">
        <v>44</v>
      </c>
      <c r="AW101" s="1">
        <v>106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36</v>
      </c>
      <c r="BD101" s="1">
        <v>55</v>
      </c>
      <c r="BE101" s="1">
        <v>58</v>
      </c>
      <c r="BF101" s="1">
        <v>28</v>
      </c>
      <c r="BG101" s="1">
        <v>22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>
      <c r="A102" s="1">
        <v>70275</v>
      </c>
      <c r="B102" s="1" t="s">
        <v>161</v>
      </c>
      <c r="C102" s="1">
        <v>32</v>
      </c>
      <c r="D102" s="1">
        <v>285</v>
      </c>
      <c r="E102" s="1" t="s">
        <v>64</v>
      </c>
      <c r="F102" s="1">
        <v>573</v>
      </c>
      <c r="G102" s="1" t="s">
        <v>87</v>
      </c>
      <c r="H102" s="2">
        <v>33.270000000000003</v>
      </c>
      <c r="I102" s="2">
        <v>1064.6400000000001</v>
      </c>
      <c r="J102" s="10">
        <f t="shared" si="1"/>
        <v>5323.2000000000007</v>
      </c>
      <c r="K102" s="11">
        <f t="shared" si="2"/>
        <v>5</v>
      </c>
      <c r="L102" s="1">
        <v>0.75</v>
      </c>
      <c r="M102" s="1">
        <v>4.16</v>
      </c>
      <c r="N102" s="16">
        <f t="shared" si="24"/>
        <v>0</v>
      </c>
      <c r="O102" s="1">
        <v>8.16</v>
      </c>
      <c r="P102" s="1">
        <v>5</v>
      </c>
      <c r="Q102" s="5">
        <v>5</v>
      </c>
      <c r="R102" s="1">
        <v>2.02</v>
      </c>
      <c r="S102" s="1">
        <v>1.03</v>
      </c>
      <c r="T102" s="16">
        <f t="shared" si="22"/>
        <v>0</v>
      </c>
      <c r="U102" s="1">
        <v>0</v>
      </c>
      <c r="V102" s="12">
        <v>11627.87</v>
      </c>
      <c r="W102" s="2"/>
      <c r="X102" s="2">
        <v>10846.02</v>
      </c>
      <c r="Y102" s="1">
        <v>8</v>
      </c>
      <c r="Z102" s="1">
        <v>10</v>
      </c>
      <c r="AA102" s="1">
        <v>6</v>
      </c>
      <c r="AB102" s="1">
        <v>10</v>
      </c>
      <c r="AC102" s="1">
        <v>133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54</v>
      </c>
      <c r="AT102" s="1">
        <v>89</v>
      </c>
      <c r="AU102" s="1">
        <v>158</v>
      </c>
      <c r="AV102" s="1">
        <v>9</v>
      </c>
      <c r="AW102" s="1">
        <v>160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24</v>
      </c>
      <c r="BD102" s="1">
        <v>22</v>
      </c>
      <c r="BE102" s="1">
        <v>17</v>
      </c>
      <c r="BF102" s="1">
        <v>25</v>
      </c>
      <c r="BG102" s="1">
        <v>33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>
      <c r="A103" s="1">
        <v>70008</v>
      </c>
      <c r="B103" s="1" t="s">
        <v>213</v>
      </c>
      <c r="C103" s="1">
        <v>24</v>
      </c>
      <c r="D103" s="1">
        <v>285</v>
      </c>
      <c r="E103" s="1" t="s">
        <v>64</v>
      </c>
      <c r="F103" s="1">
        <v>558</v>
      </c>
      <c r="G103" s="1" t="s">
        <v>67</v>
      </c>
      <c r="H103" s="2">
        <v>39.53</v>
      </c>
      <c r="I103" s="2">
        <v>948.72</v>
      </c>
      <c r="J103" s="10">
        <f t="shared" si="1"/>
        <v>4743.6000000000004</v>
      </c>
      <c r="K103" s="11">
        <f t="shared" si="2"/>
        <v>5</v>
      </c>
      <c r="L103" s="1">
        <v>4.33</v>
      </c>
      <c r="M103" s="1">
        <v>6.75</v>
      </c>
      <c r="N103" s="16">
        <f t="shared" si="24"/>
        <v>0</v>
      </c>
      <c r="O103" s="1">
        <v>6.19</v>
      </c>
      <c r="P103" s="1">
        <v>3.17</v>
      </c>
      <c r="Q103" s="5">
        <v>5</v>
      </c>
      <c r="R103" s="1">
        <v>1.67</v>
      </c>
      <c r="S103" s="1">
        <v>5.83</v>
      </c>
      <c r="T103" s="16">
        <f t="shared" si="22"/>
        <v>0</v>
      </c>
      <c r="U103" s="1">
        <v>0</v>
      </c>
      <c r="V103" s="12">
        <v>11562.52</v>
      </c>
      <c r="W103" s="2"/>
      <c r="X103" s="2">
        <v>14942.34</v>
      </c>
      <c r="Y103" s="1">
        <v>8</v>
      </c>
      <c r="Z103" s="1">
        <v>15</v>
      </c>
      <c r="AA103" s="1">
        <v>64</v>
      </c>
      <c r="AB103" s="1">
        <v>49</v>
      </c>
      <c r="AC103" s="1">
        <v>162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57</v>
      </c>
      <c r="AT103" s="1">
        <v>35</v>
      </c>
      <c r="AU103" s="1">
        <v>53</v>
      </c>
      <c r="AV103" s="1">
        <v>42</v>
      </c>
      <c r="AW103" s="1">
        <v>76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7</v>
      </c>
      <c r="BD103" s="1">
        <v>15</v>
      </c>
      <c r="BE103" s="1">
        <v>19</v>
      </c>
      <c r="BF103" s="1">
        <v>13</v>
      </c>
      <c r="BG103" s="1">
        <v>140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</row>
    <row r="104" spans="1:64">
      <c r="A104" s="1">
        <v>76001</v>
      </c>
      <c r="B104" s="1" t="s">
        <v>247</v>
      </c>
      <c r="C104" s="1">
        <v>30</v>
      </c>
      <c r="D104" s="1">
        <v>285</v>
      </c>
      <c r="E104" s="1" t="s">
        <v>64</v>
      </c>
      <c r="F104" s="1">
        <v>558</v>
      </c>
      <c r="G104" s="1" t="s">
        <v>67</v>
      </c>
      <c r="H104" s="2">
        <v>14.71</v>
      </c>
      <c r="I104" s="2">
        <v>441.3</v>
      </c>
      <c r="J104" s="10">
        <f t="shared" si="1"/>
        <v>882.6</v>
      </c>
      <c r="K104" s="11">
        <f t="shared" si="2"/>
        <v>2</v>
      </c>
      <c r="L104" s="1">
        <v>5.7</v>
      </c>
      <c r="M104" s="1">
        <v>2.0699999999999998</v>
      </c>
      <c r="N104" s="27">
        <f t="shared" si="24"/>
        <v>2</v>
      </c>
      <c r="O104" s="1">
        <v>17.75</v>
      </c>
      <c r="P104" s="1">
        <v>11.7</v>
      </c>
      <c r="Q104" s="5">
        <v>0</v>
      </c>
      <c r="R104" s="1">
        <v>2</v>
      </c>
      <c r="S104" s="1">
        <v>5.3</v>
      </c>
      <c r="T104" s="16">
        <f t="shared" si="22"/>
        <v>0</v>
      </c>
      <c r="U104" s="1">
        <v>0</v>
      </c>
      <c r="V104" s="12">
        <v>11231.08</v>
      </c>
      <c r="W104" s="2"/>
      <c r="X104" s="2">
        <v>8414.1200000000008</v>
      </c>
      <c r="Y104" s="1">
        <v>45</v>
      </c>
      <c r="Z104" s="1">
        <v>74</v>
      </c>
      <c r="AA104" s="1">
        <v>54</v>
      </c>
      <c r="AB104" s="1">
        <v>70</v>
      </c>
      <c r="AC104" s="1">
        <v>62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169</v>
      </c>
      <c r="AT104" s="1">
        <v>267</v>
      </c>
      <c r="AU104" s="1">
        <v>220</v>
      </c>
      <c r="AV104" s="1">
        <v>20</v>
      </c>
      <c r="AW104" s="1">
        <v>351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5</v>
      </c>
      <c r="BD104" s="1">
        <v>46</v>
      </c>
      <c r="BE104" s="1">
        <v>23</v>
      </c>
      <c r="BF104" s="1">
        <v>18</v>
      </c>
      <c r="BG104" s="1">
        <v>159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</row>
    <row r="105" spans="1:64">
      <c r="A105" s="1">
        <v>70052</v>
      </c>
      <c r="B105" s="1" t="s">
        <v>202</v>
      </c>
      <c r="C105" s="1">
        <v>28</v>
      </c>
      <c r="D105" s="1">
        <v>285</v>
      </c>
      <c r="E105" s="1" t="s">
        <v>64</v>
      </c>
      <c r="F105" s="1">
        <v>974</v>
      </c>
      <c r="G105" s="1" t="s">
        <v>110</v>
      </c>
      <c r="H105" s="2">
        <v>37.870100000000001</v>
      </c>
      <c r="I105" s="2">
        <v>1060.3628000000001</v>
      </c>
      <c r="J105" s="10">
        <f t="shared" si="1"/>
        <v>5301.8140000000003</v>
      </c>
      <c r="K105" s="11">
        <f t="shared" si="2"/>
        <v>5</v>
      </c>
      <c r="L105" s="1">
        <v>5.14</v>
      </c>
      <c r="M105" s="1">
        <v>3.89</v>
      </c>
      <c r="N105" s="16">
        <f t="shared" si="24"/>
        <v>0</v>
      </c>
      <c r="O105" s="1">
        <v>3.29</v>
      </c>
      <c r="P105" s="1">
        <v>1.1399999999999999</v>
      </c>
      <c r="Q105" s="5">
        <v>5</v>
      </c>
      <c r="R105" s="1">
        <v>1.91</v>
      </c>
      <c r="S105" s="1">
        <v>2.39</v>
      </c>
      <c r="T105" s="16">
        <f t="shared" si="22"/>
        <v>0</v>
      </c>
      <c r="U105" s="1">
        <v>0</v>
      </c>
      <c r="V105" s="12">
        <v>10963.39</v>
      </c>
      <c r="W105" s="2"/>
      <c r="X105" s="2">
        <v>7876.98</v>
      </c>
      <c r="Y105" s="1">
        <v>60</v>
      </c>
      <c r="Z105" s="1">
        <v>18</v>
      </c>
      <c r="AA105" s="1">
        <v>50</v>
      </c>
      <c r="AB105" s="1">
        <v>50</v>
      </c>
      <c r="AC105" s="1">
        <v>109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44</v>
      </c>
      <c r="AT105" s="1">
        <v>23</v>
      </c>
      <c r="AU105" s="1">
        <v>27</v>
      </c>
      <c r="AV105" s="1">
        <v>19</v>
      </c>
      <c r="AW105" s="1">
        <v>32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37</v>
      </c>
      <c r="BD105" s="1">
        <v>5</v>
      </c>
      <c r="BE105" s="1">
        <v>28</v>
      </c>
      <c r="BF105" s="1">
        <v>-28</v>
      </c>
      <c r="BG105" s="1">
        <v>67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>
      <c r="A106" s="1">
        <v>70142</v>
      </c>
      <c r="B106" s="1" t="s">
        <v>252</v>
      </c>
      <c r="C106" s="1">
        <v>18</v>
      </c>
      <c r="D106" s="1">
        <v>285</v>
      </c>
      <c r="E106" s="1" t="s">
        <v>64</v>
      </c>
      <c r="F106" s="1">
        <v>991</v>
      </c>
      <c r="G106" s="1" t="s">
        <v>141</v>
      </c>
      <c r="H106" s="2">
        <v>64.94</v>
      </c>
      <c r="I106" s="2">
        <v>1168.92</v>
      </c>
      <c r="J106" s="10">
        <f t="shared" si="1"/>
        <v>0</v>
      </c>
      <c r="K106" s="11">
        <f t="shared" si="2"/>
        <v>0</v>
      </c>
      <c r="L106" s="1">
        <v>3.89</v>
      </c>
      <c r="M106" s="1">
        <v>-3.89</v>
      </c>
      <c r="N106" s="5">
        <v>0</v>
      </c>
      <c r="O106" s="1">
        <v>3.03</v>
      </c>
      <c r="P106" s="1">
        <v>1.72</v>
      </c>
      <c r="Q106" s="5">
        <v>0</v>
      </c>
      <c r="R106" s="1">
        <v>2.33</v>
      </c>
      <c r="S106" s="1">
        <v>-0.39</v>
      </c>
      <c r="T106" s="5">
        <v>0</v>
      </c>
      <c r="U106" s="1">
        <v>0</v>
      </c>
      <c r="V106" s="12">
        <v>10812.51</v>
      </c>
      <c r="W106" s="2"/>
      <c r="X106" s="2">
        <v>-2987.24</v>
      </c>
      <c r="Y106" s="1">
        <v>15</v>
      </c>
      <c r="Z106" s="1">
        <v>21</v>
      </c>
      <c r="AA106" s="1">
        <v>27</v>
      </c>
      <c r="AB106" s="1">
        <v>35</v>
      </c>
      <c r="AC106" s="1">
        <v>-70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13</v>
      </c>
      <c r="AT106" s="1">
        <v>10</v>
      </c>
      <c r="AU106" s="1">
        <v>19</v>
      </c>
      <c r="AV106" s="1">
        <v>35</v>
      </c>
      <c r="AW106" s="1">
        <v>31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14</v>
      </c>
      <c r="BD106" s="1">
        <v>14</v>
      </c>
      <c r="BE106" s="1">
        <v>16</v>
      </c>
      <c r="BF106" s="1">
        <v>10</v>
      </c>
      <c r="BG106" s="1">
        <v>-7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>
      <c r="A107" s="1">
        <v>70069</v>
      </c>
      <c r="B107" s="1" t="s">
        <v>205</v>
      </c>
      <c r="C107" s="1">
        <v>12</v>
      </c>
      <c r="D107" s="1">
        <v>285</v>
      </c>
      <c r="E107" s="1" t="s">
        <v>64</v>
      </c>
      <c r="F107" s="1">
        <v>570</v>
      </c>
      <c r="G107" s="1" t="s">
        <v>72</v>
      </c>
      <c r="H107" s="2">
        <v>74.209999999999994</v>
      </c>
      <c r="I107" s="2">
        <v>890.52</v>
      </c>
      <c r="J107" s="10">
        <f t="shared" si="1"/>
        <v>2671.56</v>
      </c>
      <c r="K107" s="11">
        <f t="shared" si="2"/>
        <v>3</v>
      </c>
      <c r="L107" s="1">
        <v>1.08</v>
      </c>
      <c r="M107" s="1">
        <v>2.92</v>
      </c>
      <c r="N107" s="16">
        <f t="shared" ref="N107:N108" si="25">MAX(0,(TRUNC((L107*0.8)-M107)))</f>
        <v>0</v>
      </c>
      <c r="O107" s="1">
        <v>0.75</v>
      </c>
      <c r="P107" s="1">
        <v>2.33</v>
      </c>
      <c r="Q107" s="5">
        <v>0</v>
      </c>
      <c r="R107" s="1">
        <v>10.08</v>
      </c>
      <c r="S107" s="1">
        <v>4.75</v>
      </c>
      <c r="T107" s="16">
        <f t="shared" ref="T107:T109" si="26">MAX(0,(TRUNC((R107*0.8)-S107)))</f>
        <v>3</v>
      </c>
      <c r="U107" s="1">
        <v>0</v>
      </c>
      <c r="V107" s="12">
        <v>10612.03</v>
      </c>
      <c r="W107" s="2"/>
      <c r="X107" s="2">
        <v>8905.2000000000007</v>
      </c>
      <c r="Y107" s="1">
        <v>12</v>
      </c>
      <c r="Z107" s="1">
        <v>0</v>
      </c>
      <c r="AA107" s="1">
        <v>1</v>
      </c>
      <c r="AB107" s="1">
        <v>0</v>
      </c>
      <c r="AC107" s="1">
        <v>35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3</v>
      </c>
      <c r="AT107" s="1">
        <v>2</v>
      </c>
      <c r="AU107" s="1">
        <v>2</v>
      </c>
      <c r="AV107" s="1">
        <v>6</v>
      </c>
      <c r="AW107" s="1">
        <v>28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72</v>
      </c>
      <c r="BD107" s="1">
        <v>30</v>
      </c>
      <c r="BE107" s="1">
        <v>7</v>
      </c>
      <c r="BF107" s="1">
        <v>54</v>
      </c>
      <c r="BG107" s="1">
        <v>57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>
      <c r="A108" s="1">
        <v>70501</v>
      </c>
      <c r="B108" s="1" t="s">
        <v>190</v>
      </c>
      <c r="C108" s="1">
        <v>24</v>
      </c>
      <c r="D108" s="1">
        <v>285</v>
      </c>
      <c r="E108" s="1" t="s">
        <v>64</v>
      </c>
      <c r="F108" s="1">
        <v>974</v>
      </c>
      <c r="G108" s="1" t="s">
        <v>110</v>
      </c>
      <c r="H108" s="2">
        <v>36.130099999999999</v>
      </c>
      <c r="I108" s="2">
        <v>867.12239999999997</v>
      </c>
      <c r="J108" s="10">
        <f t="shared" si="1"/>
        <v>4335.6120000000001</v>
      </c>
      <c r="K108" s="11">
        <f t="shared" si="2"/>
        <v>5</v>
      </c>
      <c r="L108" s="1">
        <v>0.52</v>
      </c>
      <c r="M108" s="1">
        <v>4.25</v>
      </c>
      <c r="N108" s="16">
        <f t="shared" si="25"/>
        <v>0</v>
      </c>
      <c r="O108" s="1">
        <v>8.85</v>
      </c>
      <c r="P108" s="1">
        <v>1.5</v>
      </c>
      <c r="Q108" s="5">
        <v>5</v>
      </c>
      <c r="R108" s="1">
        <v>2.81</v>
      </c>
      <c r="S108" s="1">
        <v>5.17</v>
      </c>
      <c r="T108" s="16">
        <f t="shared" si="26"/>
        <v>0</v>
      </c>
      <c r="U108" s="1">
        <v>0</v>
      </c>
      <c r="V108" s="12">
        <v>10568.05</v>
      </c>
      <c r="W108" s="2"/>
      <c r="X108" s="2">
        <v>9466.09</v>
      </c>
      <c r="Y108" s="1">
        <v>3</v>
      </c>
      <c r="Z108" s="1">
        <v>1</v>
      </c>
      <c r="AA108" s="1">
        <v>5</v>
      </c>
      <c r="AB108" s="1">
        <v>8</v>
      </c>
      <c r="AC108" s="1">
        <v>102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62</v>
      </c>
      <c r="AT108" s="1">
        <v>74</v>
      </c>
      <c r="AU108" s="1">
        <v>88</v>
      </c>
      <c r="AV108" s="1">
        <v>51</v>
      </c>
      <c r="AW108" s="1">
        <v>36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9</v>
      </c>
      <c r="BD108" s="1">
        <v>80</v>
      </c>
      <c r="BE108" s="1">
        <v>10</v>
      </c>
      <c r="BF108" s="1">
        <v>17</v>
      </c>
      <c r="BG108" s="1">
        <v>124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>
      <c r="A109" s="1">
        <v>70083</v>
      </c>
      <c r="B109" s="1" t="s">
        <v>119</v>
      </c>
      <c r="C109" s="1">
        <v>25</v>
      </c>
      <c r="D109" s="1">
        <v>285</v>
      </c>
      <c r="E109" s="1" t="s">
        <v>64</v>
      </c>
      <c r="F109" s="1">
        <v>35</v>
      </c>
      <c r="G109" s="1" t="s">
        <v>76</v>
      </c>
      <c r="H109" s="2">
        <v>43.633000000000003</v>
      </c>
      <c r="I109" s="2">
        <v>1090.825</v>
      </c>
      <c r="J109" s="10">
        <f t="shared" si="1"/>
        <v>8726.6</v>
      </c>
      <c r="K109" s="11">
        <f t="shared" si="2"/>
        <v>8</v>
      </c>
      <c r="L109" s="1">
        <v>3</v>
      </c>
      <c r="M109" s="1">
        <v>0.48</v>
      </c>
      <c r="N109" s="20">
        <v>3</v>
      </c>
      <c r="O109" s="1">
        <v>5.0999999999999996</v>
      </c>
      <c r="P109" s="1">
        <v>2.96</v>
      </c>
      <c r="Q109" s="5">
        <v>5</v>
      </c>
      <c r="R109" s="1">
        <v>1.58</v>
      </c>
      <c r="S109" s="1">
        <v>4.68</v>
      </c>
      <c r="T109" s="16">
        <f t="shared" si="26"/>
        <v>0</v>
      </c>
      <c r="U109" s="1">
        <v>0</v>
      </c>
      <c r="V109" s="12">
        <v>10559.19</v>
      </c>
      <c r="W109" s="2"/>
      <c r="X109" s="2">
        <v>8857.5</v>
      </c>
      <c r="Y109" s="1">
        <v>51</v>
      </c>
      <c r="Z109" s="1">
        <v>15</v>
      </c>
      <c r="AA109" s="1">
        <v>10</v>
      </c>
      <c r="AB109" s="1">
        <v>13</v>
      </c>
      <c r="AC109" s="1">
        <v>12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56</v>
      </c>
      <c r="AT109" s="1">
        <v>10</v>
      </c>
      <c r="AU109" s="1">
        <v>56</v>
      </c>
      <c r="AV109" s="1">
        <v>21</v>
      </c>
      <c r="AW109" s="1">
        <v>74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5</v>
      </c>
      <c r="BD109" s="1">
        <v>26</v>
      </c>
      <c r="BE109" s="1">
        <v>17</v>
      </c>
      <c r="BF109" s="1">
        <v>9</v>
      </c>
      <c r="BG109" s="1">
        <v>117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>
      <c r="A110" s="1">
        <v>70061</v>
      </c>
      <c r="B110" s="1" t="s">
        <v>131</v>
      </c>
      <c r="C110" s="1">
        <v>24</v>
      </c>
      <c r="D110" s="1">
        <v>285</v>
      </c>
      <c r="E110" s="1" t="s">
        <v>64</v>
      </c>
      <c r="F110" s="1">
        <v>570</v>
      </c>
      <c r="G110" s="1" t="s">
        <v>72</v>
      </c>
      <c r="H110" s="2">
        <v>34.97</v>
      </c>
      <c r="I110" s="2">
        <v>839.28</v>
      </c>
      <c r="J110" s="10">
        <f t="shared" si="1"/>
        <v>0</v>
      </c>
      <c r="K110" s="11">
        <f t="shared" si="2"/>
        <v>0</v>
      </c>
      <c r="L110" s="1">
        <v>3.35</v>
      </c>
      <c r="M110" s="1">
        <v>7.54</v>
      </c>
      <c r="N110" s="16">
        <f t="shared" ref="N110:N111" si="27">MAX(0,(TRUNC((L110*0.8)-M110)))</f>
        <v>0</v>
      </c>
      <c r="O110" s="1">
        <v>2.92</v>
      </c>
      <c r="P110" s="1">
        <v>8.17</v>
      </c>
      <c r="Q110" s="5">
        <v>0</v>
      </c>
      <c r="R110" s="1">
        <v>6.29</v>
      </c>
      <c r="S110" s="1">
        <v>3.67</v>
      </c>
      <c r="T110" s="5">
        <v>0</v>
      </c>
      <c r="U110" s="1">
        <v>0</v>
      </c>
      <c r="V110" s="12">
        <v>10543.46</v>
      </c>
      <c r="W110" s="2"/>
      <c r="X110" s="2">
        <v>16261.05</v>
      </c>
      <c r="Y110" s="1">
        <v>18</v>
      </c>
      <c r="Z110" s="1">
        <v>11</v>
      </c>
      <c r="AA110" s="1">
        <v>3</v>
      </c>
      <c r="AB110" s="1">
        <v>108</v>
      </c>
      <c r="AC110" s="1">
        <v>181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9</v>
      </c>
      <c r="AT110" s="1">
        <v>30</v>
      </c>
      <c r="AU110" s="1">
        <v>32</v>
      </c>
      <c r="AV110" s="1">
        <v>28</v>
      </c>
      <c r="AW110" s="1">
        <v>196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50</v>
      </c>
      <c r="BD110" s="1">
        <v>74</v>
      </c>
      <c r="BE110" s="1">
        <v>39</v>
      </c>
      <c r="BF110" s="1">
        <v>50</v>
      </c>
      <c r="BG110" s="1">
        <v>88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>
      <c r="A111" s="1">
        <v>70092</v>
      </c>
      <c r="B111" s="1" t="s">
        <v>195</v>
      </c>
      <c r="C111" s="1">
        <v>32</v>
      </c>
      <c r="D111" s="1">
        <v>285</v>
      </c>
      <c r="E111" s="1" t="s">
        <v>64</v>
      </c>
      <c r="F111" s="1">
        <v>573</v>
      </c>
      <c r="G111" s="1" t="s">
        <v>87</v>
      </c>
      <c r="H111" s="2">
        <v>33.270000000000003</v>
      </c>
      <c r="I111" s="2">
        <v>1064.6400000000001</v>
      </c>
      <c r="J111" s="10">
        <f t="shared" si="1"/>
        <v>10646.400000000001</v>
      </c>
      <c r="K111" s="11">
        <f t="shared" si="2"/>
        <v>10</v>
      </c>
      <c r="L111" s="1">
        <v>0.97</v>
      </c>
      <c r="M111" s="1">
        <v>4.8099999999999996</v>
      </c>
      <c r="N111" s="16">
        <f t="shared" si="27"/>
        <v>0</v>
      </c>
      <c r="O111" s="1">
        <v>5.78</v>
      </c>
      <c r="P111" s="1">
        <v>1</v>
      </c>
      <c r="Q111" s="5">
        <v>5</v>
      </c>
      <c r="R111" s="1">
        <v>3.09</v>
      </c>
      <c r="S111" s="1">
        <v>0.91</v>
      </c>
      <c r="T111" s="5">
        <v>5</v>
      </c>
      <c r="U111" s="1">
        <v>0</v>
      </c>
      <c r="V111" s="12">
        <v>10480.049999999999</v>
      </c>
      <c r="W111" s="2"/>
      <c r="X111" s="2">
        <v>7153.05</v>
      </c>
      <c r="Y111" s="1">
        <v>4</v>
      </c>
      <c r="Z111" s="1">
        <v>3</v>
      </c>
      <c r="AA111" s="1">
        <v>18</v>
      </c>
      <c r="AB111" s="1">
        <v>15</v>
      </c>
      <c r="AC111" s="1">
        <v>154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71</v>
      </c>
      <c r="AT111" s="1">
        <v>61</v>
      </c>
      <c r="AU111" s="1">
        <v>60</v>
      </c>
      <c r="AV111" s="1">
        <v>47</v>
      </c>
      <c r="AW111" s="1">
        <v>32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18</v>
      </c>
      <c r="BD111" s="1">
        <v>54</v>
      </c>
      <c r="BE111" s="1">
        <v>47</v>
      </c>
      <c r="BF111" s="1">
        <v>14</v>
      </c>
      <c r="BG111" s="1">
        <v>29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>
      <c r="A112" s="1">
        <v>70147</v>
      </c>
      <c r="B112" s="1" t="s">
        <v>232</v>
      </c>
      <c r="C112" s="1">
        <v>40</v>
      </c>
      <c r="D112" s="1">
        <v>285</v>
      </c>
      <c r="E112" s="1" t="s">
        <v>64</v>
      </c>
      <c r="F112" s="1">
        <v>974</v>
      </c>
      <c r="G112" s="1" t="s">
        <v>110</v>
      </c>
      <c r="H112" s="2">
        <v>30.79</v>
      </c>
      <c r="I112" s="2">
        <v>1231.5999999999999</v>
      </c>
      <c r="J112" s="10">
        <f t="shared" si="1"/>
        <v>16010.8</v>
      </c>
      <c r="K112" s="11">
        <f t="shared" si="2"/>
        <v>13</v>
      </c>
      <c r="L112" s="1">
        <v>3.08</v>
      </c>
      <c r="M112" s="1">
        <v>0.85</v>
      </c>
      <c r="N112" s="35">
        <v>5</v>
      </c>
      <c r="O112" s="1">
        <v>3.69</v>
      </c>
      <c r="P112" s="1">
        <v>1.4</v>
      </c>
      <c r="Q112" s="5">
        <v>5</v>
      </c>
      <c r="R112" s="1">
        <v>1.71</v>
      </c>
      <c r="S112" s="1">
        <v>0</v>
      </c>
      <c r="T112" s="5">
        <v>3</v>
      </c>
      <c r="U112" s="1">
        <v>0</v>
      </c>
      <c r="V112" s="12">
        <v>10437.81</v>
      </c>
      <c r="W112" s="2"/>
      <c r="X112" s="2">
        <v>2771.1</v>
      </c>
      <c r="Y112" s="1">
        <v>45</v>
      </c>
      <c r="Z112" s="1">
        <v>39</v>
      </c>
      <c r="AA112" s="1">
        <v>41</v>
      </c>
      <c r="AB112" s="1">
        <v>35</v>
      </c>
      <c r="AC112" s="1">
        <v>34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37</v>
      </c>
      <c r="AT112" s="1">
        <v>18</v>
      </c>
      <c r="AU112" s="1">
        <v>89</v>
      </c>
      <c r="AV112" s="1">
        <v>25</v>
      </c>
      <c r="AW112" s="1">
        <v>56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2</v>
      </c>
      <c r="BE112" s="1">
        <v>43</v>
      </c>
      <c r="BF112" s="1">
        <v>49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</row>
    <row r="113" spans="1:64">
      <c r="A113" s="1">
        <v>70336</v>
      </c>
      <c r="B113" s="1" t="s">
        <v>342</v>
      </c>
      <c r="C113" s="1">
        <v>12</v>
      </c>
      <c r="D113" s="1">
        <v>285</v>
      </c>
      <c r="E113" s="1" t="s">
        <v>64</v>
      </c>
      <c r="F113" s="1">
        <v>285</v>
      </c>
      <c r="G113" s="1" t="s">
        <v>64</v>
      </c>
      <c r="H113" s="2">
        <v>30.69</v>
      </c>
      <c r="I113" s="2">
        <v>368.28</v>
      </c>
      <c r="J113" s="10">
        <f t="shared" si="1"/>
        <v>3682.7999999999997</v>
      </c>
      <c r="K113" s="11">
        <f t="shared" si="2"/>
        <v>10</v>
      </c>
      <c r="L113" s="1">
        <v>1.88</v>
      </c>
      <c r="M113" s="1">
        <v>2</v>
      </c>
      <c r="N113" s="16">
        <f t="shared" ref="N113:N116" si="28">MAX(0,(TRUNC((L113*0.8)-M113)))</f>
        <v>0</v>
      </c>
      <c r="O113" s="1">
        <v>19.79</v>
      </c>
      <c r="P113" s="1">
        <v>7.83</v>
      </c>
      <c r="Q113" s="5">
        <v>10</v>
      </c>
      <c r="R113" s="1">
        <v>5</v>
      </c>
      <c r="S113" s="1">
        <v>6.42</v>
      </c>
      <c r="T113" s="16">
        <f>MAX(0,(TRUNC((R113*0.8)-S113)))</f>
        <v>0</v>
      </c>
      <c r="U113" s="1">
        <v>0</v>
      </c>
      <c r="V113" s="14">
        <v>9820.7999999999993</v>
      </c>
      <c r="W113" s="2"/>
      <c r="X113" s="2">
        <v>5984.55</v>
      </c>
      <c r="Y113" s="1">
        <v>16</v>
      </c>
      <c r="Z113" s="1">
        <v>13</v>
      </c>
      <c r="AA113" s="1">
        <v>0</v>
      </c>
      <c r="AB113" s="1">
        <v>0</v>
      </c>
      <c r="AC113" s="1">
        <v>24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83</v>
      </c>
      <c r="AT113" s="1">
        <v>69</v>
      </c>
      <c r="AU113" s="1">
        <v>120</v>
      </c>
      <c r="AV113" s="1">
        <v>0</v>
      </c>
      <c r="AW113" s="1">
        <v>94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16</v>
      </c>
      <c r="BD113" s="1">
        <v>40</v>
      </c>
      <c r="BE113" s="1">
        <v>24</v>
      </c>
      <c r="BF113" s="1">
        <v>0</v>
      </c>
      <c r="BG113" s="1">
        <v>77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</row>
    <row r="114" spans="1:64">
      <c r="A114" s="1">
        <v>70082</v>
      </c>
      <c r="B114" s="1" t="s">
        <v>268</v>
      </c>
      <c r="C114" s="1">
        <v>24</v>
      </c>
      <c r="D114" s="1">
        <v>285</v>
      </c>
      <c r="E114" s="1" t="s">
        <v>64</v>
      </c>
      <c r="F114" s="1">
        <v>572</v>
      </c>
      <c r="G114" s="1" t="s">
        <v>269</v>
      </c>
      <c r="H114" s="2">
        <v>37.17</v>
      </c>
      <c r="I114" s="2">
        <v>892.08</v>
      </c>
      <c r="J114" s="10">
        <f t="shared" si="1"/>
        <v>6244.56</v>
      </c>
      <c r="K114" s="11">
        <f t="shared" si="2"/>
        <v>7</v>
      </c>
      <c r="L114" s="1">
        <v>0.69</v>
      </c>
      <c r="M114" s="1">
        <v>2.96</v>
      </c>
      <c r="N114" s="16">
        <f t="shared" si="28"/>
        <v>0</v>
      </c>
      <c r="O114" s="1">
        <v>10.17</v>
      </c>
      <c r="P114" s="1">
        <v>5.58</v>
      </c>
      <c r="Q114" s="5">
        <v>5</v>
      </c>
      <c r="R114" s="1">
        <v>0.15</v>
      </c>
      <c r="S114" s="1">
        <v>0.08</v>
      </c>
      <c r="T114" s="5">
        <v>2</v>
      </c>
      <c r="U114" s="1">
        <v>0</v>
      </c>
      <c r="V114" s="14">
        <v>9812.8799999999992</v>
      </c>
      <c r="W114" s="2"/>
      <c r="X114" s="2">
        <v>7694.19</v>
      </c>
      <c r="Y114" s="1">
        <v>4</v>
      </c>
      <c r="Z114" s="1">
        <v>5</v>
      </c>
      <c r="AA114" s="1">
        <v>5</v>
      </c>
      <c r="AB114" s="1">
        <v>10</v>
      </c>
      <c r="AC114" s="1">
        <v>71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89</v>
      </c>
      <c r="AT114" s="1">
        <v>44</v>
      </c>
      <c r="AU114" s="1">
        <v>98</v>
      </c>
      <c r="AV114" s="1">
        <v>70</v>
      </c>
      <c r="AW114" s="1">
        <v>134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3</v>
      </c>
      <c r="BD114" s="1">
        <v>1</v>
      </c>
      <c r="BE114" s="1">
        <v>0</v>
      </c>
      <c r="BF114" s="1">
        <v>0</v>
      </c>
      <c r="BG114" s="1">
        <v>2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</row>
    <row r="115" spans="1:64">
      <c r="A115" s="1">
        <v>70969</v>
      </c>
      <c r="B115" s="1" t="s">
        <v>277</v>
      </c>
      <c r="C115" s="1">
        <v>12</v>
      </c>
      <c r="D115" s="1">
        <v>285</v>
      </c>
      <c r="E115" s="1" t="s">
        <v>64</v>
      </c>
      <c r="F115" s="1">
        <v>567</v>
      </c>
      <c r="G115" s="1" t="s">
        <v>74</v>
      </c>
      <c r="H115" s="2">
        <v>64.44</v>
      </c>
      <c r="I115" s="2">
        <v>773.28</v>
      </c>
      <c r="J115" s="10">
        <f t="shared" si="1"/>
        <v>2319.84</v>
      </c>
      <c r="K115" s="11">
        <f t="shared" si="2"/>
        <v>3</v>
      </c>
      <c r="L115" s="1">
        <v>6.79</v>
      </c>
      <c r="M115" s="1">
        <v>1.67</v>
      </c>
      <c r="N115" s="28">
        <f t="shared" si="28"/>
        <v>3</v>
      </c>
      <c r="O115" s="1">
        <v>1.38</v>
      </c>
      <c r="P115" s="1">
        <v>5.42</v>
      </c>
      <c r="Q115" s="5">
        <v>0</v>
      </c>
      <c r="R115" s="1">
        <v>4.25</v>
      </c>
      <c r="S115" s="1">
        <v>2.67</v>
      </c>
      <c r="T115" s="16">
        <f t="shared" ref="T115:T116" si="29">MAX(0,(TRUNC((R115*0.8)-S115)))</f>
        <v>0</v>
      </c>
      <c r="U115" s="1">
        <v>0</v>
      </c>
      <c r="V115" s="14">
        <v>9601.56</v>
      </c>
      <c r="W115" s="2"/>
      <c r="X115" s="2">
        <v>7539.48</v>
      </c>
      <c r="Y115" s="1">
        <v>10</v>
      </c>
      <c r="Z115" s="1">
        <v>11</v>
      </c>
      <c r="AA115" s="1">
        <v>41</v>
      </c>
      <c r="AB115" s="1">
        <v>50</v>
      </c>
      <c r="AC115" s="1">
        <v>20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4</v>
      </c>
      <c r="AT115" s="1">
        <v>4</v>
      </c>
      <c r="AU115" s="1">
        <v>6</v>
      </c>
      <c r="AV115" s="1">
        <v>9</v>
      </c>
      <c r="AW115" s="1">
        <v>65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5</v>
      </c>
      <c r="BD115" s="1">
        <v>25</v>
      </c>
      <c r="BE115" s="1">
        <v>17</v>
      </c>
      <c r="BF115" s="1">
        <v>33</v>
      </c>
      <c r="BG115" s="1">
        <v>32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</row>
    <row r="116" spans="1:64">
      <c r="A116" s="1">
        <v>70272</v>
      </c>
      <c r="B116" s="1" t="s">
        <v>207</v>
      </c>
      <c r="C116" s="1">
        <v>20</v>
      </c>
      <c r="D116" s="1">
        <v>285</v>
      </c>
      <c r="E116" s="1" t="s">
        <v>64</v>
      </c>
      <c r="F116" s="1">
        <v>35</v>
      </c>
      <c r="G116" s="1" t="s">
        <v>76</v>
      </c>
      <c r="H116" s="2">
        <v>28.89</v>
      </c>
      <c r="I116" s="2">
        <v>577.79999999999995</v>
      </c>
      <c r="J116" s="10">
        <f t="shared" si="1"/>
        <v>1155.5999999999999</v>
      </c>
      <c r="K116" s="11">
        <f t="shared" si="2"/>
        <v>2</v>
      </c>
      <c r="L116" s="1">
        <v>8.48</v>
      </c>
      <c r="M116" s="1">
        <v>4.5</v>
      </c>
      <c r="N116" s="28">
        <f t="shared" si="28"/>
        <v>2</v>
      </c>
      <c r="O116" s="1">
        <v>5.68</v>
      </c>
      <c r="P116" s="1">
        <v>4.05</v>
      </c>
      <c r="Q116" s="5">
        <v>0</v>
      </c>
      <c r="R116" s="1">
        <v>2.2200000000000002</v>
      </c>
      <c r="S116" s="1">
        <v>3.15</v>
      </c>
      <c r="T116" s="16">
        <f t="shared" si="29"/>
        <v>0</v>
      </c>
      <c r="U116" s="1">
        <v>0</v>
      </c>
      <c r="V116" s="14">
        <v>9461.4699999999993</v>
      </c>
      <c r="W116" s="2"/>
      <c r="X116" s="2">
        <v>6760.26</v>
      </c>
      <c r="Y116" s="1">
        <v>63</v>
      </c>
      <c r="Z116" s="1">
        <v>26</v>
      </c>
      <c r="AA116" s="1">
        <v>64</v>
      </c>
      <c r="AB116" s="1">
        <v>59</v>
      </c>
      <c r="AC116" s="1">
        <v>90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52</v>
      </c>
      <c r="AT116" s="1">
        <v>31</v>
      </c>
      <c r="AU116" s="1">
        <v>21</v>
      </c>
      <c r="AV116" s="1">
        <v>50</v>
      </c>
      <c r="AW116" s="1">
        <v>81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10</v>
      </c>
      <c r="BD116" s="1">
        <v>11</v>
      </c>
      <c r="BE116" s="1">
        <v>17</v>
      </c>
      <c r="BF116" s="1">
        <v>24</v>
      </c>
      <c r="BG116" s="1">
        <v>63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</row>
    <row r="117" spans="1:64">
      <c r="A117" s="1">
        <v>70066</v>
      </c>
      <c r="B117" s="1" t="s">
        <v>228</v>
      </c>
      <c r="C117" s="1">
        <v>25</v>
      </c>
      <c r="D117" s="1">
        <v>285</v>
      </c>
      <c r="E117" s="1" t="s">
        <v>64</v>
      </c>
      <c r="F117" s="1">
        <v>35</v>
      </c>
      <c r="G117" s="1" t="s">
        <v>76</v>
      </c>
      <c r="H117" s="2">
        <v>42.86</v>
      </c>
      <c r="I117" s="2">
        <v>1071.5</v>
      </c>
      <c r="J117" s="10">
        <f t="shared" si="1"/>
        <v>11786.5</v>
      </c>
      <c r="K117" s="11">
        <f t="shared" si="2"/>
        <v>11</v>
      </c>
      <c r="L117" s="1">
        <v>1.22</v>
      </c>
      <c r="M117" s="1">
        <v>0.88</v>
      </c>
      <c r="N117" s="20">
        <v>3</v>
      </c>
      <c r="O117" s="1">
        <v>5.3</v>
      </c>
      <c r="P117" s="1">
        <v>2.4</v>
      </c>
      <c r="Q117" s="5">
        <v>5</v>
      </c>
      <c r="R117" s="1">
        <v>2.2799999999999998</v>
      </c>
      <c r="S117" s="1">
        <v>0.96</v>
      </c>
      <c r="T117" s="5">
        <v>3</v>
      </c>
      <c r="U117" s="1">
        <v>0</v>
      </c>
      <c r="V117" s="14">
        <v>9429.2000000000007</v>
      </c>
      <c r="W117" s="2"/>
      <c r="X117" s="2">
        <v>4543.16</v>
      </c>
      <c r="Y117" s="1">
        <v>3</v>
      </c>
      <c r="Z117" s="1">
        <v>32</v>
      </c>
      <c r="AA117" s="1">
        <v>3</v>
      </c>
      <c r="AB117" s="1">
        <v>17</v>
      </c>
      <c r="AC117" s="1">
        <v>22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56</v>
      </c>
      <c r="AT117" s="1">
        <v>32</v>
      </c>
      <c r="AU117" s="1">
        <v>35</v>
      </c>
      <c r="AV117" s="1">
        <v>51</v>
      </c>
      <c r="AW117" s="1">
        <v>60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11</v>
      </c>
      <c r="BD117" s="1">
        <v>57</v>
      </c>
      <c r="BE117" s="1">
        <v>15</v>
      </c>
      <c r="BF117" s="1">
        <v>5</v>
      </c>
      <c r="BG117" s="1">
        <v>24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>
      <c r="A118" s="1">
        <v>70098</v>
      </c>
      <c r="B118" s="1" t="s">
        <v>278</v>
      </c>
      <c r="C118" s="1">
        <v>24</v>
      </c>
      <c r="D118" s="1">
        <v>285</v>
      </c>
      <c r="E118" s="1" t="s">
        <v>64</v>
      </c>
      <c r="F118" s="1">
        <v>558</v>
      </c>
      <c r="G118" s="1" t="s">
        <v>67</v>
      </c>
      <c r="H118" s="2">
        <v>51.47</v>
      </c>
      <c r="I118" s="2">
        <v>1235.28</v>
      </c>
      <c r="J118" s="10">
        <f t="shared" si="1"/>
        <v>0</v>
      </c>
      <c r="K118" s="11">
        <f t="shared" si="2"/>
        <v>0</v>
      </c>
      <c r="L118" s="1">
        <v>0.44</v>
      </c>
      <c r="M118" s="1">
        <v>1.17</v>
      </c>
      <c r="N118" s="16">
        <f t="shared" ref="N118:N119" si="30">MAX(0,(TRUNC((L118*0.8)-M118)))</f>
        <v>0</v>
      </c>
      <c r="O118" s="1">
        <v>2.73</v>
      </c>
      <c r="P118" s="1">
        <v>3.17</v>
      </c>
      <c r="Q118" s="5">
        <v>0</v>
      </c>
      <c r="R118" s="1">
        <v>3.98</v>
      </c>
      <c r="S118" s="1">
        <v>9.67</v>
      </c>
      <c r="T118" s="16">
        <f t="shared" ref="T118:T122" si="31">MAX(0,(TRUNC((R118*0.8)-S118)))</f>
        <v>0</v>
      </c>
      <c r="U118" s="1">
        <v>0</v>
      </c>
      <c r="V118" s="14">
        <v>8827.1</v>
      </c>
      <c r="W118" s="2"/>
      <c r="X118" s="2">
        <v>17293.919999999998</v>
      </c>
      <c r="Y118" s="1">
        <v>4</v>
      </c>
      <c r="Z118" s="1">
        <v>6</v>
      </c>
      <c r="AA118" s="1">
        <v>0</v>
      </c>
      <c r="AB118" s="1">
        <v>7</v>
      </c>
      <c r="AC118" s="1">
        <v>28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9</v>
      </c>
      <c r="AT118" s="1">
        <v>33</v>
      </c>
      <c r="AU118" s="1">
        <v>34</v>
      </c>
      <c r="AV118" s="1">
        <v>12</v>
      </c>
      <c r="AW118" s="1">
        <v>76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59</v>
      </c>
      <c r="BD118" s="1">
        <v>12</v>
      </c>
      <c r="BE118" s="1">
        <v>15</v>
      </c>
      <c r="BF118" s="1">
        <v>31</v>
      </c>
      <c r="BG118" s="1">
        <v>232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</row>
    <row r="119" spans="1:64">
      <c r="A119" s="1">
        <v>70160</v>
      </c>
      <c r="B119" s="1" t="s">
        <v>172</v>
      </c>
      <c r="C119" s="1">
        <v>16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77.67</v>
      </c>
      <c r="I119" s="2">
        <v>1242.72</v>
      </c>
      <c r="J119" s="10">
        <f t="shared" si="1"/>
        <v>3728.16</v>
      </c>
      <c r="K119" s="11">
        <f t="shared" si="2"/>
        <v>3</v>
      </c>
      <c r="L119" s="1">
        <v>0.81</v>
      </c>
      <c r="M119" s="1">
        <v>1.06</v>
      </c>
      <c r="N119" s="16">
        <f t="shared" si="30"/>
        <v>0</v>
      </c>
      <c r="O119" s="1">
        <v>5.34</v>
      </c>
      <c r="P119" s="1">
        <v>2.25</v>
      </c>
      <c r="Q119" s="5">
        <v>3</v>
      </c>
      <c r="R119" s="1">
        <v>0.94</v>
      </c>
      <c r="S119" s="1">
        <v>2.44</v>
      </c>
      <c r="T119" s="16">
        <f t="shared" si="31"/>
        <v>0</v>
      </c>
      <c r="U119" s="1">
        <v>0</v>
      </c>
      <c r="V119" s="14">
        <v>8815.5400000000009</v>
      </c>
      <c r="W119" s="2"/>
      <c r="X119" s="2">
        <v>7145.64</v>
      </c>
      <c r="Y119" s="1">
        <v>5</v>
      </c>
      <c r="Z119" s="1">
        <v>4</v>
      </c>
      <c r="AA119" s="1">
        <v>5</v>
      </c>
      <c r="AB119" s="1">
        <v>2</v>
      </c>
      <c r="AC119" s="1">
        <v>17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16</v>
      </c>
      <c r="AT119" s="1">
        <v>60</v>
      </c>
      <c r="AU119" s="1">
        <v>19</v>
      </c>
      <c r="AV119" s="1">
        <v>41</v>
      </c>
      <c r="AW119" s="1">
        <v>36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6</v>
      </c>
      <c r="BD119" s="1">
        <v>4</v>
      </c>
      <c r="BE119" s="1">
        <v>4</v>
      </c>
      <c r="BF119" s="1">
        <v>6</v>
      </c>
      <c r="BG119" s="1">
        <v>39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</row>
    <row r="120" spans="1:64">
      <c r="A120" s="1">
        <v>70134</v>
      </c>
      <c r="B120" s="1" t="s">
        <v>151</v>
      </c>
      <c r="C120" s="1">
        <v>24</v>
      </c>
      <c r="D120" s="1">
        <v>285</v>
      </c>
      <c r="E120" s="1" t="s">
        <v>64</v>
      </c>
      <c r="F120" s="1">
        <v>570</v>
      </c>
      <c r="G120" s="1" t="s">
        <v>72</v>
      </c>
      <c r="H120" s="2">
        <v>34.97</v>
      </c>
      <c r="I120" s="2">
        <v>839.28</v>
      </c>
      <c r="J120" s="10">
        <f t="shared" si="1"/>
        <v>2517.84</v>
      </c>
      <c r="K120" s="11">
        <f t="shared" si="2"/>
        <v>3</v>
      </c>
      <c r="L120" s="1">
        <v>1.81</v>
      </c>
      <c r="M120" s="1">
        <v>0.67</v>
      </c>
      <c r="N120" s="5">
        <v>0</v>
      </c>
      <c r="O120" s="1">
        <v>3.69</v>
      </c>
      <c r="P120" s="1">
        <v>1.75</v>
      </c>
      <c r="Q120" s="5">
        <v>3</v>
      </c>
      <c r="R120" s="1">
        <v>4.9000000000000004</v>
      </c>
      <c r="S120" s="1">
        <v>6.5</v>
      </c>
      <c r="T120" s="16">
        <f t="shared" si="31"/>
        <v>0</v>
      </c>
      <c r="U120" s="1">
        <v>0</v>
      </c>
      <c r="V120" s="14">
        <v>8725.02</v>
      </c>
      <c r="W120" s="2"/>
      <c r="X120" s="2">
        <v>7483.58</v>
      </c>
      <c r="Y120" s="1">
        <v>14</v>
      </c>
      <c r="Z120" s="1">
        <v>11</v>
      </c>
      <c r="AA120" s="1">
        <v>23</v>
      </c>
      <c r="AB120" s="1">
        <v>2</v>
      </c>
      <c r="AC120" s="1">
        <v>16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48</v>
      </c>
      <c r="AT120" s="1">
        <v>28</v>
      </c>
      <c r="AU120" s="1">
        <v>15</v>
      </c>
      <c r="AV120" s="1">
        <v>23</v>
      </c>
      <c r="AW120" s="1">
        <v>42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40</v>
      </c>
      <c r="BD120" s="1">
        <v>26</v>
      </c>
      <c r="BE120" s="1">
        <v>57</v>
      </c>
      <c r="BF120" s="1">
        <v>15</v>
      </c>
      <c r="BG120" s="1">
        <v>156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</row>
    <row r="121" spans="1:64">
      <c r="A121" s="1">
        <v>70209</v>
      </c>
      <c r="B121" s="1" t="s">
        <v>290</v>
      </c>
      <c r="C121" s="1">
        <v>10</v>
      </c>
      <c r="D121" s="1">
        <v>285</v>
      </c>
      <c r="E121" s="1" t="s">
        <v>64</v>
      </c>
      <c r="F121" s="1">
        <v>387</v>
      </c>
      <c r="G121" s="1" t="s">
        <v>94</v>
      </c>
      <c r="H121" s="2">
        <v>122.98</v>
      </c>
      <c r="I121" s="2">
        <v>1229.8</v>
      </c>
      <c r="J121" s="10">
        <f t="shared" si="1"/>
        <v>3689.3999999999996</v>
      </c>
      <c r="K121" s="11">
        <f t="shared" si="2"/>
        <v>3</v>
      </c>
      <c r="L121" s="1">
        <v>1</v>
      </c>
      <c r="M121" s="1">
        <v>2.1</v>
      </c>
      <c r="N121" s="16">
        <f t="shared" ref="N121:N123" si="32">MAX(0,(TRUNC((L121*0.8)-M121)))</f>
        <v>0</v>
      </c>
      <c r="O121" s="1">
        <v>3.75</v>
      </c>
      <c r="P121" s="1">
        <v>1.6</v>
      </c>
      <c r="Q121" s="5">
        <v>3</v>
      </c>
      <c r="R121" s="1">
        <v>2.2999999999999998</v>
      </c>
      <c r="S121" s="1">
        <v>1.8</v>
      </c>
      <c r="T121" s="16">
        <f t="shared" si="31"/>
        <v>0</v>
      </c>
      <c r="U121" s="1">
        <v>0</v>
      </c>
      <c r="V121" s="14">
        <v>8670.09</v>
      </c>
      <c r="W121" s="2"/>
      <c r="X121" s="2">
        <v>6763.9</v>
      </c>
      <c r="Y121" s="1">
        <v>2</v>
      </c>
      <c r="Z121" s="1">
        <v>0</v>
      </c>
      <c r="AA121" s="1">
        <v>4</v>
      </c>
      <c r="AB121" s="1">
        <v>8</v>
      </c>
      <c r="AC121" s="1">
        <v>21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7</v>
      </c>
      <c r="AT121" s="1">
        <v>11</v>
      </c>
      <c r="AU121" s="1">
        <v>17</v>
      </c>
      <c r="AV121" s="1">
        <v>16</v>
      </c>
      <c r="AW121" s="1">
        <v>16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2</v>
      </c>
      <c r="BD121" s="1">
        <v>22</v>
      </c>
      <c r="BE121" s="1">
        <v>5</v>
      </c>
      <c r="BF121" s="1">
        <v>10</v>
      </c>
      <c r="BG121" s="1">
        <v>18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>
      <c r="A122" s="1">
        <v>70154</v>
      </c>
      <c r="B122" s="1" t="s">
        <v>224</v>
      </c>
      <c r="C122" s="1">
        <v>24</v>
      </c>
      <c r="D122" s="1">
        <v>285</v>
      </c>
      <c r="E122" s="1" t="s">
        <v>64</v>
      </c>
      <c r="F122" s="1">
        <v>570</v>
      </c>
      <c r="G122" s="1" t="s">
        <v>72</v>
      </c>
      <c r="H122" s="2">
        <v>34.979999999999997</v>
      </c>
      <c r="I122" s="2">
        <v>839.52</v>
      </c>
      <c r="J122" s="10">
        <f t="shared" si="1"/>
        <v>0</v>
      </c>
      <c r="K122" s="11">
        <f t="shared" si="2"/>
        <v>0</v>
      </c>
      <c r="L122" s="1">
        <v>4.9400000000000004</v>
      </c>
      <c r="M122" s="1">
        <v>4.71</v>
      </c>
      <c r="N122" s="16">
        <f t="shared" si="32"/>
        <v>0</v>
      </c>
      <c r="O122" s="1">
        <v>3.56</v>
      </c>
      <c r="P122" s="1">
        <v>2.21</v>
      </c>
      <c r="Q122" s="5">
        <v>0</v>
      </c>
      <c r="R122" s="1">
        <v>1.52</v>
      </c>
      <c r="S122" s="1">
        <v>3.54</v>
      </c>
      <c r="T122" s="16">
        <f t="shared" si="31"/>
        <v>0</v>
      </c>
      <c r="U122" s="1">
        <v>0</v>
      </c>
      <c r="V122" s="14">
        <v>8412.69</v>
      </c>
      <c r="W122" s="2"/>
      <c r="X122" s="2">
        <v>8779.98</v>
      </c>
      <c r="Y122" s="1">
        <v>54</v>
      </c>
      <c r="Z122" s="1">
        <v>6</v>
      </c>
      <c r="AA122" s="1">
        <v>54</v>
      </c>
      <c r="AB122" s="1">
        <v>15</v>
      </c>
      <c r="AC122" s="1">
        <v>113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6</v>
      </c>
      <c r="AT122" s="1">
        <v>12</v>
      </c>
      <c r="AU122" s="1">
        <v>73</v>
      </c>
      <c r="AV122" s="1">
        <v>1</v>
      </c>
      <c r="AW122" s="1">
        <v>53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11</v>
      </c>
      <c r="BD122" s="1">
        <v>3</v>
      </c>
      <c r="BE122" s="1">
        <v>10</v>
      </c>
      <c r="BF122" s="1">
        <v>28</v>
      </c>
      <c r="BG122" s="1">
        <v>85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>
      <c r="A123" s="1">
        <v>70126</v>
      </c>
      <c r="B123" s="1" t="s">
        <v>168</v>
      </c>
      <c r="C123" s="1">
        <v>15</v>
      </c>
      <c r="D123" s="1">
        <v>285</v>
      </c>
      <c r="E123" s="1" t="s">
        <v>64</v>
      </c>
      <c r="F123" s="1">
        <v>570</v>
      </c>
      <c r="G123" s="1" t="s">
        <v>72</v>
      </c>
      <c r="H123" s="2">
        <v>56.71</v>
      </c>
      <c r="I123" s="2">
        <v>850.65</v>
      </c>
      <c r="J123" s="10">
        <f t="shared" si="1"/>
        <v>1701.3</v>
      </c>
      <c r="K123" s="11">
        <f t="shared" si="2"/>
        <v>2</v>
      </c>
      <c r="L123" s="1">
        <v>1.47</v>
      </c>
      <c r="M123" s="1">
        <v>6.87</v>
      </c>
      <c r="N123" s="16">
        <f t="shared" si="32"/>
        <v>0</v>
      </c>
      <c r="O123" s="1">
        <v>4.97</v>
      </c>
      <c r="P123" s="1">
        <v>3.8</v>
      </c>
      <c r="Q123" s="5">
        <v>0</v>
      </c>
      <c r="R123" s="1">
        <v>3.27</v>
      </c>
      <c r="S123" s="1">
        <v>1.6</v>
      </c>
      <c r="T123" s="5">
        <v>2</v>
      </c>
      <c r="U123" s="1">
        <v>0</v>
      </c>
      <c r="V123" s="14">
        <v>8251.2999999999993</v>
      </c>
      <c r="W123" s="2"/>
      <c r="X123" s="2">
        <v>10434.64</v>
      </c>
      <c r="Y123" s="1">
        <v>16</v>
      </c>
      <c r="Z123" s="1">
        <v>1</v>
      </c>
      <c r="AA123" s="1">
        <v>3</v>
      </c>
      <c r="AB123" s="1">
        <v>5</v>
      </c>
      <c r="AC123" s="1">
        <v>103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28</v>
      </c>
      <c r="AT123" s="1">
        <v>32</v>
      </c>
      <c r="AU123" s="1">
        <v>19</v>
      </c>
      <c r="AV123" s="1">
        <v>23</v>
      </c>
      <c r="AW123" s="1">
        <v>57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15</v>
      </c>
      <c r="BD123" s="1">
        <v>22</v>
      </c>
      <c r="BE123" s="1">
        <v>18</v>
      </c>
      <c r="BF123" s="1">
        <v>10</v>
      </c>
      <c r="BG123" s="1">
        <v>24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>
      <c r="A124" s="1">
        <v>70136</v>
      </c>
      <c r="B124" s="1" t="s">
        <v>272</v>
      </c>
      <c r="C124" s="1">
        <v>24</v>
      </c>
      <c r="D124" s="1">
        <v>285</v>
      </c>
      <c r="E124" s="1" t="s">
        <v>64</v>
      </c>
      <c r="F124" s="1">
        <v>570</v>
      </c>
      <c r="G124" s="1" t="s">
        <v>72</v>
      </c>
      <c r="H124" s="2">
        <v>36.869999999999997</v>
      </c>
      <c r="I124" s="2">
        <v>884.88</v>
      </c>
      <c r="J124" s="10">
        <f t="shared" si="1"/>
        <v>2654.64</v>
      </c>
      <c r="K124" s="11">
        <f t="shared" si="2"/>
        <v>3</v>
      </c>
      <c r="L124" s="1">
        <v>3.6</v>
      </c>
      <c r="M124" s="1">
        <v>1.75</v>
      </c>
      <c r="N124" s="5">
        <v>3</v>
      </c>
      <c r="O124" s="1">
        <v>2.23</v>
      </c>
      <c r="P124" s="1">
        <v>2</v>
      </c>
      <c r="Q124" s="5">
        <v>0</v>
      </c>
      <c r="R124" s="1">
        <v>3.33</v>
      </c>
      <c r="S124" s="1">
        <v>2.04</v>
      </c>
      <c r="T124" s="16">
        <f t="shared" ref="T124:T128" si="33">MAX(0,(TRUNC((R124*0.8)-S124)))</f>
        <v>0</v>
      </c>
      <c r="U124" s="1">
        <v>0</v>
      </c>
      <c r="V124" s="14">
        <v>8111.4</v>
      </c>
      <c r="W124" s="2"/>
      <c r="X124" s="2">
        <v>5124.93</v>
      </c>
      <c r="Y124" s="1">
        <v>28</v>
      </c>
      <c r="Z124" s="1">
        <v>4</v>
      </c>
      <c r="AA124" s="1">
        <v>34</v>
      </c>
      <c r="AB124" s="1">
        <v>45</v>
      </c>
      <c r="AC124" s="1">
        <v>42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19</v>
      </c>
      <c r="AT124" s="1">
        <v>5</v>
      </c>
      <c r="AU124" s="1">
        <v>22</v>
      </c>
      <c r="AV124" s="1">
        <v>20</v>
      </c>
      <c r="AW124" s="1">
        <v>48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26</v>
      </c>
      <c r="BD124" s="1">
        <v>36</v>
      </c>
      <c r="BE124" s="1">
        <v>25</v>
      </c>
      <c r="BF124" s="1">
        <v>22</v>
      </c>
      <c r="BG124" s="1">
        <v>49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>
      <c r="A125" s="1">
        <v>76000</v>
      </c>
      <c r="B125" s="1" t="s">
        <v>356</v>
      </c>
      <c r="C125" s="1">
        <v>75</v>
      </c>
      <c r="D125" s="1">
        <v>285</v>
      </c>
      <c r="E125" s="1" t="s">
        <v>64</v>
      </c>
      <c r="F125" s="1">
        <v>502</v>
      </c>
      <c r="G125" s="1" t="s">
        <v>146</v>
      </c>
      <c r="H125" s="2">
        <v>8.5500000000000007</v>
      </c>
      <c r="I125" s="2">
        <v>641.25</v>
      </c>
      <c r="J125" s="10">
        <f t="shared" si="1"/>
        <v>5130</v>
      </c>
      <c r="K125" s="11">
        <f t="shared" si="2"/>
        <v>8</v>
      </c>
      <c r="L125" s="1">
        <v>2.74</v>
      </c>
      <c r="M125" s="1">
        <v>0.76</v>
      </c>
      <c r="N125" s="20">
        <v>3</v>
      </c>
      <c r="O125" s="1">
        <v>8.94</v>
      </c>
      <c r="P125" s="1">
        <v>3.04</v>
      </c>
      <c r="Q125" s="5">
        <v>5</v>
      </c>
      <c r="R125" s="1">
        <v>0.76</v>
      </c>
      <c r="S125" s="1">
        <v>2.59</v>
      </c>
      <c r="T125" s="16">
        <f t="shared" si="33"/>
        <v>0</v>
      </c>
      <c r="U125" s="1">
        <v>0</v>
      </c>
      <c r="V125" s="14">
        <v>7977.15</v>
      </c>
      <c r="W125" s="2"/>
      <c r="X125" s="2">
        <v>4095.45</v>
      </c>
      <c r="Y125" s="1">
        <v>92</v>
      </c>
      <c r="Z125" s="1">
        <v>46</v>
      </c>
      <c r="AA125" s="1">
        <v>66</v>
      </c>
      <c r="AB125" s="1">
        <v>49</v>
      </c>
      <c r="AC125" s="1">
        <v>57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169</v>
      </c>
      <c r="AT125" s="1">
        <v>322</v>
      </c>
      <c r="AU125" s="1">
        <v>245</v>
      </c>
      <c r="AV125" s="1">
        <v>191</v>
      </c>
      <c r="AW125" s="1">
        <v>228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2</v>
      </c>
      <c r="BD125" s="1">
        <v>29</v>
      </c>
      <c r="BE125" s="1">
        <v>35</v>
      </c>
      <c r="BF125" s="1">
        <v>11</v>
      </c>
      <c r="BG125" s="1">
        <v>194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</row>
    <row r="126" spans="1:64">
      <c r="A126" s="1">
        <v>70271</v>
      </c>
      <c r="B126" s="1" t="s">
        <v>145</v>
      </c>
      <c r="C126" s="1">
        <v>16</v>
      </c>
      <c r="D126" s="1">
        <v>285</v>
      </c>
      <c r="E126" s="1" t="s">
        <v>64</v>
      </c>
      <c r="F126" s="1">
        <v>588</v>
      </c>
      <c r="G126" s="1" t="s">
        <v>146</v>
      </c>
      <c r="H126" s="2">
        <v>47.85</v>
      </c>
      <c r="I126" s="2">
        <v>765.6</v>
      </c>
      <c r="J126" s="10">
        <f t="shared" si="1"/>
        <v>0</v>
      </c>
      <c r="K126" s="11">
        <f t="shared" si="2"/>
        <v>0</v>
      </c>
      <c r="L126" s="1">
        <v>2.12</v>
      </c>
      <c r="M126" s="1">
        <v>1.25</v>
      </c>
      <c r="N126" s="16">
        <f t="shared" ref="N126:N139" si="34">MAX(0,(TRUNC((L126*0.8)-M126)))</f>
        <v>0</v>
      </c>
      <c r="O126" s="1">
        <v>6</v>
      </c>
      <c r="P126" s="1">
        <v>5.44</v>
      </c>
      <c r="Q126" s="5">
        <v>0</v>
      </c>
      <c r="R126" s="1">
        <v>2.2200000000000002</v>
      </c>
      <c r="S126" s="1">
        <v>1</v>
      </c>
      <c r="T126" s="16">
        <f t="shared" si="33"/>
        <v>0</v>
      </c>
      <c r="U126" s="1">
        <v>0</v>
      </c>
      <c r="V126" s="14">
        <v>7919.18</v>
      </c>
      <c r="W126" s="2"/>
      <c r="X126" s="2">
        <v>5885.55</v>
      </c>
      <c r="Y126" s="1">
        <v>12</v>
      </c>
      <c r="Z126" s="1">
        <v>11</v>
      </c>
      <c r="AA126" s="1">
        <v>12</v>
      </c>
      <c r="AB126" s="1">
        <v>9</v>
      </c>
      <c r="AC126" s="1">
        <v>20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17</v>
      </c>
      <c r="AT126" s="1">
        <v>36</v>
      </c>
      <c r="AU126" s="1">
        <v>50</v>
      </c>
      <c r="AV126" s="1">
        <v>22</v>
      </c>
      <c r="AW126" s="1">
        <v>87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14</v>
      </c>
      <c r="BD126" s="1">
        <v>3</v>
      </c>
      <c r="BE126" s="1">
        <v>19</v>
      </c>
      <c r="BF126" s="1">
        <v>2</v>
      </c>
      <c r="BG126" s="1">
        <v>16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>
      <c r="A127" s="1">
        <v>70036</v>
      </c>
      <c r="B127" s="1" t="s">
        <v>214</v>
      </c>
      <c r="C127" s="1">
        <v>15</v>
      </c>
      <c r="D127" s="1">
        <v>285</v>
      </c>
      <c r="E127" s="1" t="s">
        <v>64</v>
      </c>
      <c r="F127" s="1">
        <v>562</v>
      </c>
      <c r="G127" s="1" t="s">
        <v>65</v>
      </c>
      <c r="H127" s="2">
        <v>28.82</v>
      </c>
      <c r="I127" s="2">
        <v>432.3</v>
      </c>
      <c r="J127" s="10">
        <f t="shared" si="1"/>
        <v>2161.5</v>
      </c>
      <c r="K127" s="11">
        <f t="shared" si="2"/>
        <v>5</v>
      </c>
      <c r="L127" s="1">
        <v>7.63</v>
      </c>
      <c r="M127" s="1">
        <v>6.67</v>
      </c>
      <c r="N127" s="16">
        <f t="shared" si="34"/>
        <v>0</v>
      </c>
      <c r="O127" s="1">
        <v>8.6300000000000008</v>
      </c>
      <c r="P127" s="1">
        <v>4</v>
      </c>
      <c r="Q127" s="5">
        <v>5</v>
      </c>
      <c r="R127" s="1">
        <v>1.57</v>
      </c>
      <c r="S127" s="1">
        <v>3.67</v>
      </c>
      <c r="T127" s="16">
        <f t="shared" si="33"/>
        <v>0</v>
      </c>
      <c r="U127" s="1">
        <v>0</v>
      </c>
      <c r="V127" s="14">
        <v>7709.35</v>
      </c>
      <c r="W127" s="2"/>
      <c r="X127" s="2">
        <v>6196.3</v>
      </c>
      <c r="Y127" s="1">
        <v>26</v>
      </c>
      <c r="Z127" s="1">
        <v>7</v>
      </c>
      <c r="AA127" s="1">
        <v>59</v>
      </c>
      <c r="AB127" s="1">
        <v>52</v>
      </c>
      <c r="AC127" s="1">
        <v>100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41</v>
      </c>
      <c r="AT127" s="1">
        <v>49</v>
      </c>
      <c r="AU127" s="1">
        <v>34</v>
      </c>
      <c r="AV127" s="1">
        <v>60</v>
      </c>
      <c r="AW127" s="1">
        <v>60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2</v>
      </c>
      <c r="BE127" s="1">
        <v>9</v>
      </c>
      <c r="BF127" s="1">
        <v>27</v>
      </c>
      <c r="BG127" s="1">
        <v>55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>
      <c r="A128" s="1">
        <v>70032</v>
      </c>
      <c r="B128" s="1" t="s">
        <v>221</v>
      </c>
      <c r="C128" s="1">
        <v>20</v>
      </c>
      <c r="D128" s="1">
        <v>285</v>
      </c>
      <c r="E128" s="1" t="s">
        <v>64</v>
      </c>
      <c r="F128" s="1">
        <v>558</v>
      </c>
      <c r="G128" s="1" t="s">
        <v>67</v>
      </c>
      <c r="H128" s="2">
        <v>86.351399999999998</v>
      </c>
      <c r="I128" s="2">
        <v>1727.028</v>
      </c>
      <c r="J128" s="10">
        <f t="shared" si="1"/>
        <v>0</v>
      </c>
      <c r="K128" s="11">
        <f t="shared" si="2"/>
        <v>0</v>
      </c>
      <c r="L128" s="1">
        <v>1.1200000000000001</v>
      </c>
      <c r="M128" s="1">
        <v>1.75</v>
      </c>
      <c r="N128" s="16">
        <f t="shared" si="34"/>
        <v>0</v>
      </c>
      <c r="O128" s="1">
        <v>2</v>
      </c>
      <c r="P128" s="1">
        <v>2.2000000000000002</v>
      </c>
      <c r="Q128" s="5">
        <v>0</v>
      </c>
      <c r="R128" s="1">
        <v>1.32</v>
      </c>
      <c r="S128" s="1">
        <v>2.4500000000000002</v>
      </c>
      <c r="T128" s="16">
        <f t="shared" si="33"/>
        <v>0</v>
      </c>
      <c r="U128" s="1">
        <v>0</v>
      </c>
      <c r="V128" s="14">
        <v>7685.27</v>
      </c>
      <c r="W128" s="2"/>
      <c r="X128" s="2">
        <v>11052.98</v>
      </c>
      <c r="Y128" s="1">
        <v>5</v>
      </c>
      <c r="Z128" s="1">
        <v>8</v>
      </c>
      <c r="AA128" s="1">
        <v>10</v>
      </c>
      <c r="AB128" s="1">
        <v>7</v>
      </c>
      <c r="AC128" s="1">
        <v>35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9</v>
      </c>
      <c r="AT128" s="1">
        <v>6</v>
      </c>
      <c r="AU128" s="1">
        <v>19</v>
      </c>
      <c r="AV128" s="1">
        <v>18</v>
      </c>
      <c r="AW128" s="1">
        <v>44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7</v>
      </c>
      <c r="BD128" s="1">
        <v>1</v>
      </c>
      <c r="BE128" s="1">
        <v>7</v>
      </c>
      <c r="BF128" s="1">
        <v>24</v>
      </c>
      <c r="BG128" s="1">
        <v>49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</row>
    <row r="129" spans="1:64">
      <c r="A129" s="1">
        <v>70503</v>
      </c>
      <c r="B129" s="1" t="s">
        <v>219</v>
      </c>
      <c r="C129" s="1">
        <v>32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33.270000000000003</v>
      </c>
      <c r="I129" s="2">
        <v>1064.6400000000001</v>
      </c>
      <c r="J129" s="10">
        <f t="shared" si="1"/>
        <v>2129.2800000000002</v>
      </c>
      <c r="K129" s="11">
        <f t="shared" si="2"/>
        <v>2</v>
      </c>
      <c r="L129" s="1">
        <v>1.22</v>
      </c>
      <c r="M129" s="1">
        <v>1.31</v>
      </c>
      <c r="N129" s="16">
        <f t="shared" si="34"/>
        <v>0</v>
      </c>
      <c r="O129" s="1">
        <v>2.62</v>
      </c>
      <c r="P129" s="1">
        <v>2.2799999999999998</v>
      </c>
      <c r="Q129" s="5">
        <v>0</v>
      </c>
      <c r="R129" s="1">
        <v>3.31</v>
      </c>
      <c r="S129" s="1">
        <v>1.5</v>
      </c>
      <c r="T129" s="5">
        <v>2</v>
      </c>
      <c r="U129" s="1">
        <v>0</v>
      </c>
      <c r="V129" s="14">
        <v>7618.83</v>
      </c>
      <c r="W129" s="2"/>
      <c r="X129" s="2">
        <v>5423.01</v>
      </c>
      <c r="Y129" s="1">
        <v>5</v>
      </c>
      <c r="Z129" s="1">
        <v>39</v>
      </c>
      <c r="AA129" s="1">
        <v>7</v>
      </c>
      <c r="AB129" s="1">
        <v>15</v>
      </c>
      <c r="AC129" s="1">
        <v>42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28</v>
      </c>
      <c r="AT129" s="1">
        <v>11</v>
      </c>
      <c r="AU129" s="1">
        <v>32</v>
      </c>
      <c r="AV129" s="1">
        <v>37</v>
      </c>
      <c r="AW129" s="1">
        <v>73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42</v>
      </c>
      <c r="BD129" s="1">
        <v>71</v>
      </c>
      <c r="BE129" s="1">
        <v>25</v>
      </c>
      <c r="BF129" s="1">
        <v>7</v>
      </c>
      <c r="BG129" s="1">
        <v>48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>
      <c r="A130" s="1">
        <v>70348</v>
      </c>
      <c r="B130" s="1" t="s">
        <v>343</v>
      </c>
      <c r="C130" s="1">
        <v>10</v>
      </c>
      <c r="D130" s="1">
        <v>285</v>
      </c>
      <c r="E130" s="1" t="s">
        <v>64</v>
      </c>
      <c r="F130" s="1">
        <v>285</v>
      </c>
      <c r="G130" s="1" t="s">
        <v>64</v>
      </c>
      <c r="H130" s="2">
        <v>125.1382</v>
      </c>
      <c r="I130" s="2">
        <v>1251.3820000000001</v>
      </c>
      <c r="J130" s="10">
        <f t="shared" si="1"/>
        <v>0</v>
      </c>
      <c r="K130" s="11">
        <f t="shared" si="2"/>
        <v>0</v>
      </c>
      <c r="L130" s="1">
        <v>0.85</v>
      </c>
      <c r="M130" s="1">
        <v>4.3</v>
      </c>
      <c r="N130" s="16">
        <f t="shared" si="34"/>
        <v>0</v>
      </c>
      <c r="O130" s="1">
        <v>3.65</v>
      </c>
      <c r="P130" s="1">
        <v>3.8</v>
      </c>
      <c r="Q130" s="5">
        <v>0</v>
      </c>
      <c r="R130" s="1">
        <v>1.55</v>
      </c>
      <c r="S130" s="1">
        <v>2.6</v>
      </c>
      <c r="T130" s="16">
        <f t="shared" ref="T130:T132" si="35">MAX(0,(TRUNC((R130*0.8)-S130)))</f>
        <v>0</v>
      </c>
      <c r="U130" s="1">
        <v>0</v>
      </c>
      <c r="V130" s="14">
        <v>7570.86</v>
      </c>
      <c r="W130" s="2"/>
      <c r="X130" s="2">
        <v>13389.79</v>
      </c>
      <c r="Y130" s="1">
        <v>6</v>
      </c>
      <c r="Z130" s="1">
        <v>5</v>
      </c>
      <c r="AA130" s="1">
        <v>0</v>
      </c>
      <c r="AB130" s="1">
        <v>0</v>
      </c>
      <c r="AC130" s="1">
        <v>43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21</v>
      </c>
      <c r="AT130" s="1">
        <v>31</v>
      </c>
      <c r="AU130" s="1">
        <v>0</v>
      </c>
      <c r="AV130" s="1">
        <v>0</v>
      </c>
      <c r="AW130" s="1">
        <v>38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10</v>
      </c>
      <c r="BD130" s="1">
        <v>11</v>
      </c>
      <c r="BE130" s="1">
        <v>0</v>
      </c>
      <c r="BF130" s="1">
        <v>0</v>
      </c>
      <c r="BG130" s="1">
        <v>26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>
      <c r="A131" s="1">
        <v>70180</v>
      </c>
      <c r="B131" s="1" t="s">
        <v>319</v>
      </c>
      <c r="C131" s="1">
        <v>25</v>
      </c>
      <c r="D131" s="1">
        <v>285</v>
      </c>
      <c r="E131" s="1" t="s">
        <v>64</v>
      </c>
      <c r="F131" s="1">
        <v>35</v>
      </c>
      <c r="G131" s="1" t="s">
        <v>76</v>
      </c>
      <c r="H131" s="2">
        <v>43.63</v>
      </c>
      <c r="I131" s="2">
        <v>1090.75</v>
      </c>
      <c r="J131" s="10">
        <f t="shared" si="1"/>
        <v>5453.75</v>
      </c>
      <c r="K131" s="11">
        <f t="shared" si="2"/>
        <v>5</v>
      </c>
      <c r="L131" s="1">
        <v>0.4</v>
      </c>
      <c r="M131" s="1">
        <v>2.76</v>
      </c>
      <c r="N131" s="16">
        <f t="shared" si="34"/>
        <v>0</v>
      </c>
      <c r="O131" s="1">
        <v>5.78</v>
      </c>
      <c r="P131" s="1">
        <v>3.12</v>
      </c>
      <c r="Q131" s="5">
        <v>5</v>
      </c>
      <c r="R131" s="1">
        <v>0.74</v>
      </c>
      <c r="S131" s="1">
        <v>1.28</v>
      </c>
      <c r="T131" s="16">
        <f t="shared" si="35"/>
        <v>0</v>
      </c>
      <c r="U131" s="1">
        <v>0</v>
      </c>
      <c r="V131" s="14">
        <v>7547.99</v>
      </c>
      <c r="W131" s="2"/>
      <c r="X131" s="2">
        <v>7809.77</v>
      </c>
      <c r="Y131" s="1">
        <v>6</v>
      </c>
      <c r="Z131" s="1">
        <v>0</v>
      </c>
      <c r="AA131" s="1">
        <v>3</v>
      </c>
      <c r="AB131" s="1">
        <v>2</v>
      </c>
      <c r="AC131" s="1">
        <v>69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37</v>
      </c>
      <c r="AT131" s="1">
        <v>48</v>
      </c>
      <c r="AU131" s="1">
        <v>81</v>
      </c>
      <c r="AV131" s="1">
        <v>5</v>
      </c>
      <c r="AW131" s="1">
        <v>78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8</v>
      </c>
      <c r="BD131" s="1">
        <v>11</v>
      </c>
      <c r="BE131" s="1">
        <v>3</v>
      </c>
      <c r="BF131" s="1">
        <v>4</v>
      </c>
      <c r="BG131" s="1">
        <v>32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>
      <c r="A132" s="1">
        <v>70045</v>
      </c>
      <c r="B132" s="1" t="s">
        <v>209</v>
      </c>
      <c r="C132" s="1">
        <v>16</v>
      </c>
      <c r="D132" s="1">
        <v>285</v>
      </c>
      <c r="E132" s="1" t="s">
        <v>64</v>
      </c>
      <c r="F132" s="1">
        <v>387</v>
      </c>
      <c r="G132" s="1" t="s">
        <v>94</v>
      </c>
      <c r="H132" s="2">
        <v>45.31</v>
      </c>
      <c r="I132" s="2">
        <v>724.96</v>
      </c>
      <c r="J132" s="10">
        <f t="shared" si="1"/>
        <v>3624.8</v>
      </c>
      <c r="K132" s="11">
        <f t="shared" si="2"/>
        <v>5</v>
      </c>
      <c r="L132" s="1">
        <v>3.88</v>
      </c>
      <c r="M132" s="1">
        <v>2.88</v>
      </c>
      <c r="N132" s="16">
        <f t="shared" si="34"/>
        <v>0</v>
      </c>
      <c r="O132" s="1">
        <v>6.19</v>
      </c>
      <c r="P132" s="1">
        <v>2.31</v>
      </c>
      <c r="Q132" s="5">
        <v>5</v>
      </c>
      <c r="R132" s="1">
        <v>0.09</v>
      </c>
      <c r="S132" s="1">
        <v>1</v>
      </c>
      <c r="T132" s="16">
        <f t="shared" si="35"/>
        <v>0</v>
      </c>
      <c r="U132" s="1">
        <v>0</v>
      </c>
      <c r="V132" s="14">
        <v>7362.88</v>
      </c>
      <c r="W132" s="2"/>
      <c r="X132" s="2">
        <v>4485.6899999999996</v>
      </c>
      <c r="Y132" s="1">
        <v>16</v>
      </c>
      <c r="Z132" s="1">
        <v>28</v>
      </c>
      <c r="AA132" s="1">
        <v>27</v>
      </c>
      <c r="AB132" s="1">
        <v>10</v>
      </c>
      <c r="AC132" s="1">
        <v>46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44</v>
      </c>
      <c r="AT132" s="1">
        <v>3</v>
      </c>
      <c r="AU132" s="1">
        <v>34</v>
      </c>
      <c r="AV132" s="1">
        <v>39</v>
      </c>
      <c r="AW132" s="1">
        <v>37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1</v>
      </c>
      <c r="BE132" s="1">
        <v>1</v>
      </c>
      <c r="BF132" s="1">
        <v>0</v>
      </c>
      <c r="BG132" s="1">
        <v>16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>
      <c r="A133" s="1">
        <v>70131</v>
      </c>
      <c r="B133" s="1" t="s">
        <v>203</v>
      </c>
      <c r="C133" s="1">
        <v>5</v>
      </c>
      <c r="D133" s="1">
        <v>285</v>
      </c>
      <c r="E133" s="1" t="s">
        <v>64</v>
      </c>
      <c r="F133" s="1">
        <v>322</v>
      </c>
      <c r="G133" s="1" t="s">
        <v>167</v>
      </c>
      <c r="H133" s="2">
        <v>61.49</v>
      </c>
      <c r="I133" s="2">
        <v>307.45</v>
      </c>
      <c r="J133" s="10">
        <f t="shared" si="1"/>
        <v>2459.6</v>
      </c>
      <c r="K133" s="11">
        <f t="shared" si="2"/>
        <v>8</v>
      </c>
      <c r="L133" s="1">
        <v>3.1</v>
      </c>
      <c r="M133" s="1">
        <v>8</v>
      </c>
      <c r="N133" s="16">
        <f t="shared" si="34"/>
        <v>0</v>
      </c>
      <c r="O133" s="1">
        <v>16.2</v>
      </c>
      <c r="P133" s="1">
        <v>7</v>
      </c>
      <c r="Q133" s="5">
        <v>5</v>
      </c>
      <c r="R133" s="1">
        <v>4.5999999999999996</v>
      </c>
      <c r="S133" s="1">
        <v>1.8</v>
      </c>
      <c r="T133" s="5">
        <v>3</v>
      </c>
      <c r="U133" s="1">
        <v>0</v>
      </c>
      <c r="V133" s="14">
        <v>7348.05</v>
      </c>
      <c r="W133" s="2"/>
      <c r="X133" s="2">
        <v>5165.16</v>
      </c>
      <c r="Y133" s="1">
        <v>5</v>
      </c>
      <c r="Z133" s="1">
        <v>4</v>
      </c>
      <c r="AA133" s="1">
        <v>7</v>
      </c>
      <c r="AB133" s="1">
        <v>3</v>
      </c>
      <c r="AC133" s="1">
        <v>40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15</v>
      </c>
      <c r="AT133" s="1">
        <v>27</v>
      </c>
      <c r="AU133" s="1">
        <v>27</v>
      </c>
      <c r="AV133" s="1">
        <v>51</v>
      </c>
      <c r="AW133" s="1">
        <v>35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7</v>
      </c>
      <c r="BD133" s="1">
        <v>8</v>
      </c>
      <c r="BE133" s="1">
        <v>8</v>
      </c>
      <c r="BF133" s="1">
        <v>8</v>
      </c>
      <c r="BG133" s="1">
        <v>9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>
      <c r="A134" s="1">
        <v>70020</v>
      </c>
      <c r="B134" s="1" t="s">
        <v>170</v>
      </c>
      <c r="C134" s="1">
        <v>12</v>
      </c>
      <c r="D134" s="1">
        <v>285</v>
      </c>
      <c r="E134" s="1" t="s">
        <v>64</v>
      </c>
      <c r="F134" s="1">
        <v>558</v>
      </c>
      <c r="G134" s="1" t="s">
        <v>67</v>
      </c>
      <c r="H134" s="2">
        <v>77.97</v>
      </c>
      <c r="I134" s="2">
        <v>935.64</v>
      </c>
      <c r="J134" s="10">
        <f t="shared" si="1"/>
        <v>0</v>
      </c>
      <c r="K134" s="11">
        <f t="shared" si="2"/>
        <v>0</v>
      </c>
      <c r="L134" s="1">
        <v>0.46</v>
      </c>
      <c r="M134" s="1">
        <v>3.58</v>
      </c>
      <c r="N134" s="16">
        <f t="shared" si="34"/>
        <v>0</v>
      </c>
      <c r="O134" s="1">
        <v>3.12</v>
      </c>
      <c r="P134" s="1">
        <v>4.75</v>
      </c>
      <c r="Q134" s="5">
        <v>0</v>
      </c>
      <c r="R134" s="1">
        <v>4.21</v>
      </c>
      <c r="S134" s="1">
        <v>9.25</v>
      </c>
      <c r="T134" s="16">
        <f>MAX(0,(TRUNC((R134*0.8)-S134)))</f>
        <v>0</v>
      </c>
      <c r="U134" s="1">
        <v>0</v>
      </c>
      <c r="V134" s="14">
        <v>7290.2</v>
      </c>
      <c r="W134" s="2"/>
      <c r="X134" s="2">
        <v>16451.669999999998</v>
      </c>
      <c r="Y134" s="1">
        <v>0</v>
      </c>
      <c r="Z134" s="1">
        <v>1</v>
      </c>
      <c r="AA134" s="1">
        <v>1</v>
      </c>
      <c r="AB134" s="1">
        <v>8</v>
      </c>
      <c r="AC134" s="1">
        <v>43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9</v>
      </c>
      <c r="AT134" s="1">
        <v>9</v>
      </c>
      <c r="AU134" s="1">
        <v>14</v>
      </c>
      <c r="AV134" s="1">
        <v>20</v>
      </c>
      <c r="AW134" s="1">
        <v>57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16</v>
      </c>
      <c r="BD134" s="1">
        <v>3</v>
      </c>
      <c r="BE134" s="1">
        <v>32</v>
      </c>
      <c r="BF134" s="1">
        <v>2</v>
      </c>
      <c r="BG134" s="1">
        <v>111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>
      <c r="A135" s="1">
        <v>70139</v>
      </c>
      <c r="B135" s="1" t="s">
        <v>259</v>
      </c>
      <c r="C135" s="1">
        <v>15</v>
      </c>
      <c r="D135" s="1">
        <v>285</v>
      </c>
      <c r="E135" s="1" t="s">
        <v>64</v>
      </c>
      <c r="F135" s="1">
        <v>562</v>
      </c>
      <c r="G135" s="1" t="s">
        <v>65</v>
      </c>
      <c r="H135" s="2">
        <v>28.82</v>
      </c>
      <c r="I135" s="2">
        <v>432.3</v>
      </c>
      <c r="J135" s="10">
        <f t="shared" si="1"/>
        <v>1296.9000000000001</v>
      </c>
      <c r="K135" s="11">
        <f t="shared" si="2"/>
        <v>3</v>
      </c>
      <c r="L135" s="1">
        <v>3.67</v>
      </c>
      <c r="M135" s="1">
        <v>1.47</v>
      </c>
      <c r="N135" s="28">
        <f t="shared" si="34"/>
        <v>1</v>
      </c>
      <c r="O135" s="1">
        <v>8.5</v>
      </c>
      <c r="P135" s="1">
        <v>9.4700000000000006</v>
      </c>
      <c r="Q135" s="5">
        <v>0</v>
      </c>
      <c r="R135" s="1">
        <v>4.4000000000000004</v>
      </c>
      <c r="S135" s="1">
        <v>1.67</v>
      </c>
      <c r="T135" s="5">
        <v>2</v>
      </c>
      <c r="U135" s="1">
        <v>0</v>
      </c>
      <c r="V135" s="14">
        <v>7161.77</v>
      </c>
      <c r="W135" s="2"/>
      <c r="X135" s="2">
        <v>5446.98</v>
      </c>
      <c r="Y135" s="1">
        <v>20</v>
      </c>
      <c r="Z135" s="1">
        <v>27</v>
      </c>
      <c r="AA135" s="1">
        <v>15</v>
      </c>
      <c r="AB135" s="1">
        <v>13</v>
      </c>
      <c r="AC135" s="1">
        <v>22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54</v>
      </c>
      <c r="AT135" s="1">
        <v>44</v>
      </c>
      <c r="AU135" s="1">
        <v>36</v>
      </c>
      <c r="AV135" s="1">
        <v>31</v>
      </c>
      <c r="AW135" s="1">
        <v>142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19</v>
      </c>
      <c r="BD135" s="1">
        <v>25</v>
      </c>
      <c r="BE135" s="1">
        <v>20</v>
      </c>
      <c r="BF135" s="1">
        <v>29</v>
      </c>
      <c r="BG135" s="1">
        <v>25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>
      <c r="A136" s="1">
        <v>70120</v>
      </c>
      <c r="B136" s="1" t="s">
        <v>189</v>
      </c>
      <c r="C136" s="1">
        <v>24</v>
      </c>
      <c r="D136" s="1">
        <v>285</v>
      </c>
      <c r="E136" s="1" t="s">
        <v>64</v>
      </c>
      <c r="F136" s="1">
        <v>570</v>
      </c>
      <c r="G136" s="1" t="s">
        <v>72</v>
      </c>
      <c r="H136" s="2">
        <v>36.0045</v>
      </c>
      <c r="I136" s="2">
        <v>864.10799999999995</v>
      </c>
      <c r="J136" s="10">
        <f t="shared" si="1"/>
        <v>0</v>
      </c>
      <c r="K136" s="11">
        <f t="shared" si="2"/>
        <v>0</v>
      </c>
      <c r="L136" s="1">
        <v>2.19</v>
      </c>
      <c r="M136" s="1">
        <v>1.38</v>
      </c>
      <c r="N136" s="16">
        <f t="shared" si="34"/>
        <v>0</v>
      </c>
      <c r="O136" s="1">
        <v>4.3099999999999996</v>
      </c>
      <c r="P136" s="1">
        <v>3.38</v>
      </c>
      <c r="Q136" s="5">
        <v>0</v>
      </c>
      <c r="R136" s="1">
        <v>1.62</v>
      </c>
      <c r="S136" s="1">
        <v>2.58</v>
      </c>
      <c r="T136" s="16">
        <f>MAX(0,(TRUNC((R136*0.8)-S136)))</f>
        <v>0</v>
      </c>
      <c r="U136" s="1">
        <v>0</v>
      </c>
      <c r="V136" s="14">
        <v>7020.88</v>
      </c>
      <c r="W136" s="2"/>
      <c r="X136" s="2">
        <v>6336.79</v>
      </c>
      <c r="Y136" s="1">
        <v>17</v>
      </c>
      <c r="Z136" s="1">
        <v>12</v>
      </c>
      <c r="AA136" s="1">
        <v>19</v>
      </c>
      <c r="AB136" s="1">
        <v>21</v>
      </c>
      <c r="AC136" s="1">
        <v>33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34</v>
      </c>
      <c r="AT136" s="1">
        <v>69</v>
      </c>
      <c r="AU136" s="1">
        <v>26</v>
      </c>
      <c r="AV136" s="1">
        <v>18</v>
      </c>
      <c r="AW136" s="1">
        <v>81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11</v>
      </c>
      <c r="BD136" s="1">
        <v>4</v>
      </c>
      <c r="BE136" s="1">
        <v>20</v>
      </c>
      <c r="BF136" s="1">
        <v>12</v>
      </c>
      <c r="BG136" s="1">
        <v>62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</row>
    <row r="137" spans="1:64">
      <c r="A137" s="1">
        <v>70148</v>
      </c>
      <c r="B137" s="1" t="s">
        <v>210</v>
      </c>
      <c r="C137" s="1">
        <v>20</v>
      </c>
      <c r="D137" s="1">
        <v>285</v>
      </c>
      <c r="E137" s="1" t="s">
        <v>64</v>
      </c>
      <c r="F137" s="1">
        <v>974</v>
      </c>
      <c r="G137" s="1" t="s">
        <v>110</v>
      </c>
      <c r="H137" s="2">
        <v>50.079500000000003</v>
      </c>
      <c r="I137" s="2">
        <v>1001.59</v>
      </c>
      <c r="J137" s="10">
        <f t="shared" si="1"/>
        <v>3004.77</v>
      </c>
      <c r="K137" s="11">
        <f t="shared" si="2"/>
        <v>3</v>
      </c>
      <c r="L137" s="1">
        <v>0.98</v>
      </c>
      <c r="M137" s="1">
        <v>0.3</v>
      </c>
      <c r="N137" s="16">
        <f t="shared" si="34"/>
        <v>0</v>
      </c>
      <c r="O137" s="1">
        <v>3.48</v>
      </c>
      <c r="P137" s="1">
        <v>3.35</v>
      </c>
      <c r="Q137" s="5">
        <v>0</v>
      </c>
      <c r="R137" s="1">
        <v>2.4500000000000002</v>
      </c>
      <c r="S137" s="1">
        <v>0.9</v>
      </c>
      <c r="T137" s="5">
        <v>3</v>
      </c>
      <c r="U137" s="1">
        <v>0</v>
      </c>
      <c r="V137" s="14">
        <v>6910.97</v>
      </c>
      <c r="W137" s="2"/>
      <c r="X137" s="2">
        <v>4557.2299999999996</v>
      </c>
      <c r="Y137" s="1">
        <v>4</v>
      </c>
      <c r="Z137" s="1">
        <v>6</v>
      </c>
      <c r="AA137" s="1">
        <v>9</v>
      </c>
      <c r="AB137" s="1">
        <v>7</v>
      </c>
      <c r="AC137" s="1">
        <v>6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36</v>
      </c>
      <c r="AT137" s="1">
        <v>22</v>
      </c>
      <c r="AU137" s="1">
        <v>14</v>
      </c>
      <c r="AV137" s="1">
        <v>17</v>
      </c>
      <c r="AW137" s="1">
        <v>67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13</v>
      </c>
      <c r="BD137" s="1">
        <v>6</v>
      </c>
      <c r="BE137" s="1">
        <v>30</v>
      </c>
      <c r="BF137" s="1">
        <v>6</v>
      </c>
      <c r="BG137" s="1">
        <v>18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</row>
    <row r="138" spans="1:64">
      <c r="A138" s="1">
        <v>70212</v>
      </c>
      <c r="B138" s="1" t="s">
        <v>230</v>
      </c>
      <c r="C138" s="1">
        <v>12</v>
      </c>
      <c r="D138" s="1">
        <v>285</v>
      </c>
      <c r="E138" s="1" t="s">
        <v>64</v>
      </c>
      <c r="F138" s="1">
        <v>285</v>
      </c>
      <c r="G138" s="1" t="s">
        <v>64</v>
      </c>
      <c r="H138" s="2">
        <v>49.1</v>
      </c>
      <c r="I138" s="2">
        <v>589.20000000000005</v>
      </c>
      <c r="J138" s="10">
        <f t="shared" si="1"/>
        <v>0</v>
      </c>
      <c r="K138" s="11">
        <f t="shared" si="2"/>
        <v>0</v>
      </c>
      <c r="L138" s="1">
        <v>3.12</v>
      </c>
      <c r="M138" s="1">
        <v>2.92</v>
      </c>
      <c r="N138" s="16">
        <f t="shared" si="34"/>
        <v>0</v>
      </c>
      <c r="O138" s="1">
        <v>6.92</v>
      </c>
      <c r="P138" s="1">
        <v>4.67</v>
      </c>
      <c r="Q138" s="5">
        <v>0</v>
      </c>
      <c r="R138" s="1">
        <v>1.33</v>
      </c>
      <c r="S138" s="1">
        <v>1.75</v>
      </c>
      <c r="T138" s="16">
        <f t="shared" ref="T138:T166" si="36">MAX(0,(TRUNC((R138*0.8)-S138)))</f>
        <v>0</v>
      </c>
      <c r="U138" s="1">
        <v>0</v>
      </c>
      <c r="V138" s="14">
        <v>6702.15</v>
      </c>
      <c r="W138" s="2"/>
      <c r="X138" s="2">
        <v>5499.2</v>
      </c>
      <c r="Y138" s="1">
        <v>7</v>
      </c>
      <c r="Z138" s="1">
        <v>14</v>
      </c>
      <c r="AA138" s="1">
        <v>16</v>
      </c>
      <c r="AB138" s="1">
        <v>15</v>
      </c>
      <c r="AC138" s="1">
        <v>35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23</v>
      </c>
      <c r="AT138" s="1">
        <v>46</v>
      </c>
      <c r="AU138" s="1">
        <v>19</v>
      </c>
      <c r="AV138" s="1">
        <v>36</v>
      </c>
      <c r="AW138" s="1">
        <v>56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3</v>
      </c>
      <c r="BD138" s="1">
        <v>11</v>
      </c>
      <c r="BE138" s="1">
        <v>5</v>
      </c>
      <c r="BF138" s="1">
        <v>5</v>
      </c>
      <c r="BG138" s="1">
        <v>21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>
      <c r="A139" s="1">
        <v>70243</v>
      </c>
      <c r="B139" s="1" t="s">
        <v>378</v>
      </c>
      <c r="C139" s="1">
        <v>20</v>
      </c>
      <c r="D139" s="1">
        <v>285</v>
      </c>
      <c r="E139" s="1" t="s">
        <v>64</v>
      </c>
      <c r="F139" s="1">
        <v>557</v>
      </c>
      <c r="G139" s="1" t="s">
        <v>69</v>
      </c>
      <c r="H139" s="2">
        <v>87.881</v>
      </c>
      <c r="I139" s="2">
        <v>1757.62</v>
      </c>
      <c r="J139" s="10">
        <f t="shared" si="1"/>
        <v>0</v>
      </c>
      <c r="K139" s="11">
        <f t="shared" si="2"/>
        <v>0</v>
      </c>
      <c r="L139" s="1">
        <v>2.2799999999999998</v>
      </c>
      <c r="M139" s="1">
        <v>1.1000000000000001</v>
      </c>
      <c r="N139" s="16">
        <f t="shared" si="34"/>
        <v>0</v>
      </c>
      <c r="O139" s="1">
        <v>0.42</v>
      </c>
      <c r="P139" s="1">
        <v>1.1499999999999999</v>
      </c>
      <c r="Q139" s="5">
        <v>0</v>
      </c>
      <c r="R139" s="1">
        <v>0.92</v>
      </c>
      <c r="S139" s="1">
        <v>0</v>
      </c>
      <c r="T139" s="16">
        <f t="shared" si="36"/>
        <v>0</v>
      </c>
      <c r="U139" s="1">
        <v>0</v>
      </c>
      <c r="V139" s="14">
        <v>6371.37</v>
      </c>
      <c r="W139" s="2"/>
      <c r="X139" s="2">
        <v>3954.64</v>
      </c>
      <c r="Y139" s="1">
        <v>40</v>
      </c>
      <c r="Z139" s="1">
        <v>11</v>
      </c>
      <c r="AA139" s="1">
        <v>0</v>
      </c>
      <c r="AB139" s="1">
        <v>0</v>
      </c>
      <c r="AC139" s="1">
        <v>22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5</v>
      </c>
      <c r="AT139" s="1">
        <v>7</v>
      </c>
      <c r="AU139" s="1">
        <v>0</v>
      </c>
      <c r="AV139" s="1">
        <v>0</v>
      </c>
      <c r="AW139" s="1">
        <v>23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10</v>
      </c>
      <c r="BD139" s="1">
        <v>17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>
      <c r="A140" s="1">
        <v>70014</v>
      </c>
      <c r="B140" s="1" t="s">
        <v>124</v>
      </c>
      <c r="C140" s="1">
        <v>4</v>
      </c>
      <c r="D140" s="1">
        <v>285</v>
      </c>
      <c r="E140" s="1" t="s">
        <v>64</v>
      </c>
      <c r="F140" s="1">
        <v>562</v>
      </c>
      <c r="G140" s="1" t="s">
        <v>65</v>
      </c>
      <c r="H140" s="2">
        <v>80.58</v>
      </c>
      <c r="I140" s="2">
        <v>322.32</v>
      </c>
      <c r="J140" s="10">
        <f t="shared" si="1"/>
        <v>0</v>
      </c>
      <c r="K140" s="11">
        <f t="shared" si="2"/>
        <v>0</v>
      </c>
      <c r="L140" s="1">
        <v>6.38</v>
      </c>
      <c r="M140" s="1">
        <v>3.75</v>
      </c>
      <c r="N140" s="5">
        <v>0</v>
      </c>
      <c r="O140" s="1">
        <v>12.12</v>
      </c>
      <c r="P140" s="1">
        <v>12.75</v>
      </c>
      <c r="Q140" s="5">
        <v>0</v>
      </c>
      <c r="R140" s="1">
        <v>0.88</v>
      </c>
      <c r="S140" s="1">
        <v>8</v>
      </c>
      <c r="T140" s="16">
        <f t="shared" si="36"/>
        <v>0</v>
      </c>
      <c r="U140" s="1">
        <v>0</v>
      </c>
      <c r="V140" s="14">
        <v>6244.95</v>
      </c>
      <c r="W140" s="2"/>
      <c r="X140" s="2">
        <v>7896.84</v>
      </c>
      <c r="Y140" s="1">
        <v>7</v>
      </c>
      <c r="Z140" s="1">
        <v>6</v>
      </c>
      <c r="AA140" s="1">
        <v>12</v>
      </c>
      <c r="AB140" s="1">
        <v>7</v>
      </c>
      <c r="AC140" s="1">
        <v>15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10</v>
      </c>
      <c r="AT140" s="1">
        <v>15</v>
      </c>
      <c r="AU140" s="1">
        <v>21</v>
      </c>
      <c r="AV140" s="1">
        <v>20</v>
      </c>
      <c r="AW140" s="1">
        <v>51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</v>
      </c>
      <c r="BD140" s="1">
        <v>1</v>
      </c>
      <c r="BE140" s="1">
        <v>1</v>
      </c>
      <c r="BF140" s="1">
        <v>2</v>
      </c>
      <c r="BG140" s="1">
        <v>32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>
      <c r="A141" s="1">
        <v>70166</v>
      </c>
      <c r="B141" s="1" t="s">
        <v>201</v>
      </c>
      <c r="C141" s="1">
        <v>24</v>
      </c>
      <c r="D141" s="1">
        <v>285</v>
      </c>
      <c r="E141" s="1" t="s">
        <v>64</v>
      </c>
      <c r="F141" s="1">
        <v>570</v>
      </c>
      <c r="G141" s="1" t="s">
        <v>72</v>
      </c>
      <c r="H141" s="2">
        <v>40.15</v>
      </c>
      <c r="I141" s="2">
        <v>963.6</v>
      </c>
      <c r="J141" s="10">
        <f t="shared" si="1"/>
        <v>2890.8</v>
      </c>
      <c r="K141" s="11">
        <f t="shared" si="2"/>
        <v>3</v>
      </c>
      <c r="L141" s="1">
        <v>1.54</v>
      </c>
      <c r="M141" s="1">
        <v>2.17</v>
      </c>
      <c r="N141" s="16">
        <f t="shared" ref="N141:N146" si="37">MAX(0,(TRUNC((L141*0.8)-M141)))</f>
        <v>0</v>
      </c>
      <c r="O141" s="1">
        <v>4.2699999999999996</v>
      </c>
      <c r="P141" s="1">
        <v>1.25</v>
      </c>
      <c r="Q141" s="5">
        <v>3</v>
      </c>
      <c r="R141" s="1">
        <v>0.6</v>
      </c>
      <c r="S141" s="1">
        <v>1.54</v>
      </c>
      <c r="T141" s="16">
        <f t="shared" si="36"/>
        <v>0</v>
      </c>
      <c r="U141" s="1">
        <v>0</v>
      </c>
      <c r="V141" s="14">
        <v>6183.1</v>
      </c>
      <c r="W141" s="2"/>
      <c r="X141" s="2">
        <v>4777.8500000000004</v>
      </c>
      <c r="Y141" s="1">
        <v>12</v>
      </c>
      <c r="Z141" s="1">
        <v>1</v>
      </c>
      <c r="AA141" s="1">
        <v>20</v>
      </c>
      <c r="AB141" s="1">
        <v>9</v>
      </c>
      <c r="AC141" s="1">
        <v>52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42</v>
      </c>
      <c r="AT141" s="1">
        <v>45</v>
      </c>
      <c r="AU141" s="1">
        <v>25</v>
      </c>
      <c r="AV141" s="1">
        <v>26</v>
      </c>
      <c r="AW141" s="1">
        <v>30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3</v>
      </c>
      <c r="BD141" s="1">
        <v>2</v>
      </c>
      <c r="BE141" s="1">
        <v>8</v>
      </c>
      <c r="BF141" s="1">
        <v>5</v>
      </c>
      <c r="BG141" s="1">
        <v>37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>
      <c r="A142" s="1">
        <v>70328</v>
      </c>
      <c r="B142" s="1" t="s">
        <v>255</v>
      </c>
      <c r="C142" s="1">
        <v>12</v>
      </c>
      <c r="D142" s="1">
        <v>285</v>
      </c>
      <c r="E142" s="1" t="s">
        <v>64</v>
      </c>
      <c r="F142" s="1">
        <v>285</v>
      </c>
      <c r="G142" s="1" t="s">
        <v>64</v>
      </c>
      <c r="H142" s="2">
        <v>28.88</v>
      </c>
      <c r="I142" s="2">
        <v>346.56</v>
      </c>
      <c r="J142" s="10">
        <f t="shared" si="1"/>
        <v>1732.8</v>
      </c>
      <c r="K142" s="11">
        <f t="shared" si="2"/>
        <v>5</v>
      </c>
      <c r="L142" s="1">
        <v>3.12</v>
      </c>
      <c r="M142" s="1">
        <v>5.17</v>
      </c>
      <c r="N142" s="16">
        <f t="shared" si="37"/>
        <v>0</v>
      </c>
      <c r="O142" s="1">
        <v>13.21</v>
      </c>
      <c r="P142" s="1">
        <v>5.92</v>
      </c>
      <c r="Q142" s="5">
        <v>5</v>
      </c>
      <c r="R142" s="1">
        <v>1.17</v>
      </c>
      <c r="S142" s="1">
        <v>3.17</v>
      </c>
      <c r="T142" s="16">
        <f t="shared" si="36"/>
        <v>0</v>
      </c>
      <c r="U142" s="1">
        <v>0</v>
      </c>
      <c r="V142" s="14">
        <v>6064.8</v>
      </c>
      <c r="W142" s="2"/>
      <c r="X142" s="2">
        <v>4938.4799999999996</v>
      </c>
      <c r="Y142" s="1">
        <v>0</v>
      </c>
      <c r="Z142" s="1">
        <v>22</v>
      </c>
      <c r="AA142" s="1">
        <v>23</v>
      </c>
      <c r="AB142" s="1">
        <v>7</v>
      </c>
      <c r="AC142" s="1">
        <v>62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56</v>
      </c>
      <c r="AT142" s="1">
        <v>51</v>
      </c>
      <c r="AU142" s="1">
        <v>59</v>
      </c>
      <c r="AV142" s="1">
        <v>36</v>
      </c>
      <c r="AW142" s="1">
        <v>71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4</v>
      </c>
      <c r="BD142" s="1">
        <v>3</v>
      </c>
      <c r="BE142" s="1">
        <v>5</v>
      </c>
      <c r="BF142" s="1">
        <v>7</v>
      </c>
      <c r="BG142" s="1">
        <v>38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>
      <c r="A143" s="1">
        <v>70018</v>
      </c>
      <c r="B143" s="1" t="s">
        <v>238</v>
      </c>
      <c r="C143" s="1">
        <v>20</v>
      </c>
      <c r="D143" s="1">
        <v>285</v>
      </c>
      <c r="E143" s="1" t="s">
        <v>64</v>
      </c>
      <c r="F143" s="1">
        <v>573</v>
      </c>
      <c r="G143" s="1" t="s">
        <v>87</v>
      </c>
      <c r="H143" s="2">
        <v>50.37</v>
      </c>
      <c r="I143" s="2">
        <v>1007.4</v>
      </c>
      <c r="J143" s="10">
        <f t="shared" si="1"/>
        <v>5037</v>
      </c>
      <c r="K143" s="11">
        <f t="shared" si="2"/>
        <v>5</v>
      </c>
      <c r="L143" s="1">
        <v>1.4</v>
      </c>
      <c r="M143" s="1">
        <v>1</v>
      </c>
      <c r="N143" s="16">
        <f t="shared" si="37"/>
        <v>0</v>
      </c>
      <c r="O143" s="1">
        <v>4.25</v>
      </c>
      <c r="P143" s="1">
        <v>0.7</v>
      </c>
      <c r="Q143" s="5">
        <v>5</v>
      </c>
      <c r="R143" s="1">
        <v>0.35</v>
      </c>
      <c r="S143" s="1">
        <v>3</v>
      </c>
      <c r="T143" s="16">
        <f t="shared" si="36"/>
        <v>0</v>
      </c>
      <c r="U143" s="1">
        <v>0</v>
      </c>
      <c r="V143" s="14">
        <v>6044.4</v>
      </c>
      <c r="W143" s="2"/>
      <c r="X143" s="2">
        <v>4734.78</v>
      </c>
      <c r="Y143" s="1">
        <v>1</v>
      </c>
      <c r="Z143" s="1">
        <v>23</v>
      </c>
      <c r="AA143" s="1">
        <v>1</v>
      </c>
      <c r="AB143" s="1">
        <v>29</v>
      </c>
      <c r="AC143" s="1">
        <v>20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24</v>
      </c>
      <c r="AT143" s="1">
        <v>28</v>
      </c>
      <c r="AU143" s="1">
        <v>28</v>
      </c>
      <c r="AV143" s="1">
        <v>38</v>
      </c>
      <c r="AW143" s="1">
        <v>14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6</v>
      </c>
      <c r="BF143" s="1">
        <v>2</v>
      </c>
      <c r="BG143" s="1">
        <v>60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>
      <c r="A144" s="1">
        <v>70215</v>
      </c>
      <c r="B144" s="1" t="s">
        <v>257</v>
      </c>
      <c r="C144" s="1">
        <v>24</v>
      </c>
      <c r="D144" s="1">
        <v>285</v>
      </c>
      <c r="E144" s="1" t="s">
        <v>64</v>
      </c>
      <c r="F144" s="1">
        <v>795</v>
      </c>
      <c r="G144" s="1" t="s">
        <v>258</v>
      </c>
      <c r="H144" s="2">
        <v>40.33</v>
      </c>
      <c r="I144" s="2">
        <v>967.92</v>
      </c>
      <c r="J144" s="10">
        <f t="shared" si="1"/>
        <v>2903.7599999999998</v>
      </c>
      <c r="K144" s="11">
        <f t="shared" si="2"/>
        <v>3</v>
      </c>
      <c r="L144" s="1">
        <v>1.35</v>
      </c>
      <c r="M144" s="1">
        <v>0.33</v>
      </c>
      <c r="N144" s="16">
        <f t="shared" si="37"/>
        <v>0</v>
      </c>
      <c r="O144" s="1">
        <v>3.9</v>
      </c>
      <c r="P144" s="1">
        <v>1.25</v>
      </c>
      <c r="Q144" s="5">
        <v>3</v>
      </c>
      <c r="R144" s="1">
        <v>0.88</v>
      </c>
      <c r="S144" s="1">
        <v>2.71</v>
      </c>
      <c r="T144" s="16">
        <f t="shared" si="36"/>
        <v>0</v>
      </c>
      <c r="U144" s="1">
        <v>0</v>
      </c>
      <c r="V144" s="14">
        <v>5928.51</v>
      </c>
      <c r="W144" s="2"/>
      <c r="X144" s="2">
        <v>4153.99</v>
      </c>
      <c r="Y144" s="1">
        <v>27</v>
      </c>
      <c r="Z144" s="1">
        <v>11</v>
      </c>
      <c r="AA144" s="1">
        <v>0</v>
      </c>
      <c r="AB144" s="1">
        <v>0</v>
      </c>
      <c r="AC144" s="1">
        <v>8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35</v>
      </c>
      <c r="AT144" s="1">
        <v>21</v>
      </c>
      <c r="AU144" s="1">
        <v>41</v>
      </c>
      <c r="AV144" s="1">
        <v>14</v>
      </c>
      <c r="AW144" s="1">
        <v>30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11</v>
      </c>
      <c r="BD144" s="1">
        <v>10</v>
      </c>
      <c r="BE144" s="1">
        <v>5</v>
      </c>
      <c r="BF144" s="1">
        <v>0</v>
      </c>
      <c r="BG144" s="1">
        <v>65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>
      <c r="A145" s="1">
        <v>70064</v>
      </c>
      <c r="B145" s="1" t="s">
        <v>193</v>
      </c>
      <c r="C145" s="1">
        <v>24</v>
      </c>
      <c r="D145" s="1">
        <v>285</v>
      </c>
      <c r="E145" s="1" t="s">
        <v>64</v>
      </c>
      <c r="F145" s="1">
        <v>570</v>
      </c>
      <c r="G145" s="1" t="s">
        <v>72</v>
      </c>
      <c r="H145" s="2">
        <v>34.97</v>
      </c>
      <c r="I145" s="2">
        <v>839.28</v>
      </c>
      <c r="J145" s="10">
        <f t="shared" si="1"/>
        <v>2517.84</v>
      </c>
      <c r="K145" s="11">
        <f t="shared" si="2"/>
        <v>3</v>
      </c>
      <c r="L145" s="1">
        <v>2.04</v>
      </c>
      <c r="M145" s="1">
        <v>3.21</v>
      </c>
      <c r="N145" s="16">
        <f t="shared" si="37"/>
        <v>0</v>
      </c>
      <c r="O145" s="1">
        <v>2.38</v>
      </c>
      <c r="P145" s="1">
        <v>0.04</v>
      </c>
      <c r="Q145" s="5">
        <v>3</v>
      </c>
      <c r="R145" s="1">
        <v>2.58</v>
      </c>
      <c r="S145" s="1">
        <v>7.29</v>
      </c>
      <c r="T145" s="16">
        <f t="shared" si="36"/>
        <v>0</v>
      </c>
      <c r="U145" s="1">
        <v>0</v>
      </c>
      <c r="V145" s="14">
        <v>5874.96</v>
      </c>
      <c r="W145" s="2"/>
      <c r="X145" s="2">
        <v>8847.41</v>
      </c>
      <c r="Y145" s="1">
        <v>38</v>
      </c>
      <c r="Z145" s="1">
        <v>7</v>
      </c>
      <c r="AA145" s="1">
        <v>7</v>
      </c>
      <c r="AB145" s="1">
        <v>1</v>
      </c>
      <c r="AC145" s="1">
        <v>77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32</v>
      </c>
      <c r="AT145" s="1">
        <v>24</v>
      </c>
      <c r="AU145" s="1">
        <v>6</v>
      </c>
      <c r="AV145" s="1">
        <v>14</v>
      </c>
      <c r="AW145" s="1">
        <v>1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12</v>
      </c>
      <c r="BD145" s="1">
        <v>30</v>
      </c>
      <c r="BE145" s="1">
        <v>20</v>
      </c>
      <c r="BF145" s="1">
        <v>30</v>
      </c>
      <c r="BG145" s="1">
        <v>175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>
      <c r="A146" s="1">
        <v>70316</v>
      </c>
      <c r="B146" s="1" t="s">
        <v>261</v>
      </c>
      <c r="C146" s="1">
        <v>15</v>
      </c>
      <c r="D146" s="1">
        <v>285</v>
      </c>
      <c r="E146" s="1" t="s">
        <v>64</v>
      </c>
      <c r="F146" s="1">
        <v>562</v>
      </c>
      <c r="G146" s="1" t="s">
        <v>65</v>
      </c>
      <c r="H146" s="2">
        <v>28.82</v>
      </c>
      <c r="I146" s="2">
        <v>432.3</v>
      </c>
      <c r="J146" s="10">
        <f t="shared" si="1"/>
        <v>1296.9000000000001</v>
      </c>
      <c r="K146" s="11">
        <f t="shared" si="2"/>
        <v>3</v>
      </c>
      <c r="L146" s="1">
        <v>3.2</v>
      </c>
      <c r="M146" s="1">
        <v>3.53</v>
      </c>
      <c r="N146" s="16">
        <f t="shared" si="37"/>
        <v>0</v>
      </c>
      <c r="O146" s="1">
        <v>8.3699999999999992</v>
      </c>
      <c r="P146" s="1">
        <v>3.27</v>
      </c>
      <c r="Q146" s="5">
        <v>3</v>
      </c>
      <c r="R146" s="1">
        <v>1.97</v>
      </c>
      <c r="S146" s="1">
        <v>3.67</v>
      </c>
      <c r="T146" s="16">
        <f t="shared" si="36"/>
        <v>0</v>
      </c>
      <c r="U146" s="1">
        <v>0</v>
      </c>
      <c r="V146" s="14">
        <v>5850.46</v>
      </c>
      <c r="W146" s="2"/>
      <c r="X146" s="2">
        <v>4524.74</v>
      </c>
      <c r="Y146" s="1">
        <v>15</v>
      </c>
      <c r="Z146" s="1">
        <v>8</v>
      </c>
      <c r="AA146" s="1">
        <v>18</v>
      </c>
      <c r="AB146" s="1">
        <v>22</v>
      </c>
      <c r="AC146" s="1">
        <v>53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48</v>
      </c>
      <c r="AT146" s="1">
        <v>14</v>
      </c>
      <c r="AU146" s="1">
        <v>48</v>
      </c>
      <c r="AV146" s="1">
        <v>45</v>
      </c>
      <c r="AW146" s="1">
        <v>49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18</v>
      </c>
      <c r="BD146" s="1">
        <v>1</v>
      </c>
      <c r="BE146" s="1">
        <v>2</v>
      </c>
      <c r="BF146" s="1">
        <v>18</v>
      </c>
      <c r="BG146" s="1">
        <v>55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</row>
    <row r="147" spans="1:64">
      <c r="A147" s="1">
        <v>70054</v>
      </c>
      <c r="B147" s="1" t="s">
        <v>260</v>
      </c>
      <c r="C147" s="1">
        <v>16</v>
      </c>
      <c r="D147" s="1">
        <v>285</v>
      </c>
      <c r="E147" s="1" t="s">
        <v>64</v>
      </c>
      <c r="F147" s="1">
        <v>387</v>
      </c>
      <c r="G147" s="1" t="s">
        <v>94</v>
      </c>
      <c r="H147" s="2">
        <v>45.31</v>
      </c>
      <c r="I147" s="2">
        <v>724.96</v>
      </c>
      <c r="J147" s="10">
        <f t="shared" si="1"/>
        <v>2174.88</v>
      </c>
      <c r="K147" s="11">
        <f t="shared" si="2"/>
        <v>3</v>
      </c>
      <c r="L147" s="1">
        <v>5.78</v>
      </c>
      <c r="M147" s="1">
        <v>-0.31</v>
      </c>
      <c r="N147" s="5">
        <v>0</v>
      </c>
      <c r="O147" s="1">
        <v>1.91</v>
      </c>
      <c r="P147" s="1">
        <v>0.38</v>
      </c>
      <c r="Q147" s="5">
        <v>3</v>
      </c>
      <c r="R147" s="1">
        <v>0.09</v>
      </c>
      <c r="S147" s="1">
        <v>6.81</v>
      </c>
      <c r="T147" s="16">
        <f t="shared" si="36"/>
        <v>0</v>
      </c>
      <c r="U147" s="1">
        <v>0</v>
      </c>
      <c r="V147" s="14">
        <v>5641.1</v>
      </c>
      <c r="W147" s="2"/>
      <c r="X147" s="2">
        <v>4984.1000000000004</v>
      </c>
      <c r="Y147" s="1">
        <v>16</v>
      </c>
      <c r="Z147" s="1">
        <v>11</v>
      </c>
      <c r="AA147" s="1">
        <v>53</v>
      </c>
      <c r="AB147" s="1">
        <v>36</v>
      </c>
      <c r="AC147" s="1">
        <v>-5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15</v>
      </c>
      <c r="AU147" s="1">
        <v>15</v>
      </c>
      <c r="AV147" s="1">
        <v>16</v>
      </c>
      <c r="AW147" s="1">
        <v>6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0</v>
      </c>
      <c r="BF147" s="1">
        <v>2</v>
      </c>
      <c r="BG147" s="1">
        <v>109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>
      <c r="A148" s="1">
        <v>70361</v>
      </c>
      <c r="B148" s="1" t="s">
        <v>271</v>
      </c>
      <c r="C148" s="1">
        <v>15</v>
      </c>
      <c r="D148" s="1">
        <v>285</v>
      </c>
      <c r="E148" s="1" t="s">
        <v>64</v>
      </c>
      <c r="F148" s="1">
        <v>562</v>
      </c>
      <c r="G148" s="1" t="s">
        <v>65</v>
      </c>
      <c r="H148" s="2">
        <v>30.07</v>
      </c>
      <c r="I148" s="2">
        <v>451.05</v>
      </c>
      <c r="J148" s="10">
        <f t="shared" si="1"/>
        <v>1353.15</v>
      </c>
      <c r="K148" s="11">
        <f t="shared" si="2"/>
        <v>3</v>
      </c>
      <c r="L148" s="1">
        <v>1.3</v>
      </c>
      <c r="M148" s="1">
        <v>3.2</v>
      </c>
      <c r="N148" s="16">
        <f t="shared" ref="N148:N151" si="38">MAX(0,(TRUNC((L148*0.8)-M148)))</f>
        <v>0</v>
      </c>
      <c r="O148" s="1">
        <v>8.57</v>
      </c>
      <c r="P148" s="1">
        <v>3.87</v>
      </c>
      <c r="Q148" s="5">
        <v>3</v>
      </c>
      <c r="R148" s="1">
        <v>2.57</v>
      </c>
      <c r="S148" s="1">
        <v>1.8</v>
      </c>
      <c r="T148" s="16">
        <f t="shared" si="36"/>
        <v>0</v>
      </c>
      <c r="U148" s="1">
        <v>0</v>
      </c>
      <c r="V148" s="14">
        <v>5608.06</v>
      </c>
      <c r="W148" s="2"/>
      <c r="X148" s="2">
        <v>3999.31</v>
      </c>
      <c r="Y148" s="1">
        <v>3</v>
      </c>
      <c r="Z148" s="1">
        <v>8</v>
      </c>
      <c r="AA148" s="1">
        <v>9</v>
      </c>
      <c r="AB148" s="1">
        <v>7</v>
      </c>
      <c r="AC148" s="1">
        <v>48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19</v>
      </c>
      <c r="AT148" s="1">
        <v>13</v>
      </c>
      <c r="AU148" s="1">
        <v>79</v>
      </c>
      <c r="AV148" s="1">
        <v>48</v>
      </c>
      <c r="AW148" s="1">
        <v>58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18</v>
      </c>
      <c r="BD148" s="1">
        <v>31</v>
      </c>
      <c r="BE148" s="1">
        <v>2</v>
      </c>
      <c r="BF148" s="1">
        <v>6</v>
      </c>
      <c r="BG148" s="1">
        <v>27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</row>
    <row r="149" spans="1:64">
      <c r="A149" s="1">
        <v>70184</v>
      </c>
      <c r="B149" s="1" t="s">
        <v>229</v>
      </c>
      <c r="C149" s="1">
        <v>20</v>
      </c>
      <c r="D149" s="1">
        <v>285</v>
      </c>
      <c r="E149" s="1" t="s">
        <v>64</v>
      </c>
      <c r="F149" s="1">
        <v>573</v>
      </c>
      <c r="G149" s="1" t="s">
        <v>87</v>
      </c>
      <c r="H149" s="2">
        <v>38.04</v>
      </c>
      <c r="I149" s="2">
        <v>760.8</v>
      </c>
      <c r="J149" s="10">
        <f t="shared" si="1"/>
        <v>0</v>
      </c>
      <c r="K149" s="11">
        <f t="shared" si="2"/>
        <v>0</v>
      </c>
      <c r="L149" s="1">
        <v>0.9</v>
      </c>
      <c r="M149" s="1">
        <v>1.45</v>
      </c>
      <c r="N149" s="16">
        <f t="shared" si="38"/>
        <v>0</v>
      </c>
      <c r="O149" s="1">
        <v>3.48</v>
      </c>
      <c r="P149" s="1">
        <v>15.4</v>
      </c>
      <c r="Q149" s="5">
        <v>0</v>
      </c>
      <c r="R149" s="1">
        <v>2.92</v>
      </c>
      <c r="S149" s="1">
        <v>9.35</v>
      </c>
      <c r="T149" s="16">
        <f t="shared" si="36"/>
        <v>0</v>
      </c>
      <c r="U149" s="1">
        <v>0</v>
      </c>
      <c r="V149" s="14">
        <v>5553.84</v>
      </c>
      <c r="W149" s="2"/>
      <c r="X149" s="2">
        <v>19932.96</v>
      </c>
      <c r="Y149" s="1">
        <v>8</v>
      </c>
      <c r="Z149" s="1">
        <v>6</v>
      </c>
      <c r="AA149" s="1">
        <v>5</v>
      </c>
      <c r="AB149" s="1">
        <v>4</v>
      </c>
      <c r="AC149" s="1">
        <v>29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21</v>
      </c>
      <c r="AT149" s="1">
        <v>37</v>
      </c>
      <c r="AU149" s="1">
        <v>18</v>
      </c>
      <c r="AV149" s="1">
        <v>24</v>
      </c>
      <c r="AW149" s="1">
        <v>308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13</v>
      </c>
      <c r="BD149" s="1">
        <v>0</v>
      </c>
      <c r="BE149" s="1">
        <v>44</v>
      </c>
      <c r="BF149" s="1">
        <v>3</v>
      </c>
      <c r="BG149" s="1">
        <v>187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>
      <c r="A150" s="1">
        <v>70017</v>
      </c>
      <c r="B150" s="1" t="s">
        <v>253</v>
      </c>
      <c r="C150" s="1">
        <v>20</v>
      </c>
      <c r="D150" s="1">
        <v>285</v>
      </c>
      <c r="E150" s="1" t="s">
        <v>64</v>
      </c>
      <c r="F150" s="1">
        <v>562</v>
      </c>
      <c r="G150" s="1" t="s">
        <v>65</v>
      </c>
      <c r="H150" s="2">
        <v>78.930000000000007</v>
      </c>
      <c r="I150" s="2">
        <v>1578.6</v>
      </c>
      <c r="J150" s="10">
        <f t="shared" si="1"/>
        <v>0</v>
      </c>
      <c r="K150" s="11">
        <f t="shared" si="2"/>
        <v>0</v>
      </c>
      <c r="L150" s="1">
        <v>0.78</v>
      </c>
      <c r="M150" s="1">
        <v>2.0499999999999998</v>
      </c>
      <c r="N150" s="16">
        <f t="shared" si="38"/>
        <v>0</v>
      </c>
      <c r="O150" s="1">
        <v>2.08</v>
      </c>
      <c r="P150" s="1">
        <v>1.45</v>
      </c>
      <c r="Q150" s="5">
        <v>0</v>
      </c>
      <c r="R150" s="1">
        <v>0.6</v>
      </c>
      <c r="S150" s="1">
        <v>2.5499999999999998</v>
      </c>
      <c r="T150" s="16">
        <f t="shared" si="36"/>
        <v>0</v>
      </c>
      <c r="U150" s="1">
        <v>0</v>
      </c>
      <c r="V150" s="14">
        <v>5446.17</v>
      </c>
      <c r="W150" s="2"/>
      <c r="X150" s="2">
        <v>9550.5300000000007</v>
      </c>
      <c r="Y150" s="1">
        <v>5</v>
      </c>
      <c r="Z150" s="1">
        <v>4</v>
      </c>
      <c r="AA150" s="1">
        <v>2</v>
      </c>
      <c r="AB150" s="1">
        <v>13</v>
      </c>
      <c r="AC150" s="1">
        <v>41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15</v>
      </c>
      <c r="AT150" s="1">
        <v>26</v>
      </c>
      <c r="AU150" s="1">
        <v>6</v>
      </c>
      <c r="AV150" s="1">
        <v>15</v>
      </c>
      <c r="AW150" s="1">
        <v>29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8</v>
      </c>
      <c r="BD150" s="1">
        <v>8</v>
      </c>
      <c r="BE150" s="1">
        <v>0</v>
      </c>
      <c r="BF150" s="1">
        <v>0</v>
      </c>
      <c r="BG150" s="1">
        <v>51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>
      <c r="A151" s="1">
        <v>70164</v>
      </c>
      <c r="B151" s="1" t="s">
        <v>225</v>
      </c>
      <c r="C151" s="1">
        <v>24</v>
      </c>
      <c r="D151" s="1">
        <v>285</v>
      </c>
      <c r="E151" s="1" t="s">
        <v>64</v>
      </c>
      <c r="F151" s="1">
        <v>558</v>
      </c>
      <c r="G151" s="1" t="s">
        <v>67</v>
      </c>
      <c r="H151" s="2">
        <v>39.53</v>
      </c>
      <c r="I151" s="2">
        <v>948.72</v>
      </c>
      <c r="J151" s="10">
        <f t="shared" si="1"/>
        <v>0</v>
      </c>
      <c r="K151" s="11">
        <f t="shared" si="2"/>
        <v>0</v>
      </c>
      <c r="L151" s="1">
        <v>2.06</v>
      </c>
      <c r="M151" s="1">
        <v>0.79</v>
      </c>
      <c r="N151" s="16">
        <f t="shared" si="38"/>
        <v>0</v>
      </c>
      <c r="O151" s="1">
        <v>2.73</v>
      </c>
      <c r="P151" s="1">
        <v>1.25</v>
      </c>
      <c r="Q151" s="5">
        <v>0</v>
      </c>
      <c r="R151" s="1">
        <v>0.92</v>
      </c>
      <c r="S151" s="1">
        <v>1.83</v>
      </c>
      <c r="T151" s="16">
        <f t="shared" si="36"/>
        <v>0</v>
      </c>
      <c r="U151" s="1">
        <v>0</v>
      </c>
      <c r="V151" s="14">
        <v>5415.61</v>
      </c>
      <c r="W151" s="2"/>
      <c r="X151" s="2">
        <v>3676.29</v>
      </c>
      <c r="Y151" s="1">
        <v>7</v>
      </c>
      <c r="Z151" s="1">
        <v>8</v>
      </c>
      <c r="AA151" s="1">
        <v>30</v>
      </c>
      <c r="AB151" s="1">
        <v>17</v>
      </c>
      <c r="AC151" s="1">
        <v>19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37</v>
      </c>
      <c r="AT151" s="1">
        <v>17</v>
      </c>
      <c r="AU151" s="1">
        <v>13</v>
      </c>
      <c r="AV151" s="1">
        <v>14</v>
      </c>
      <c r="AW151" s="1">
        <v>30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3</v>
      </c>
      <c r="BD151" s="1">
        <v>6</v>
      </c>
      <c r="BE151" s="1">
        <v>12</v>
      </c>
      <c r="BF151" s="1">
        <v>8</v>
      </c>
      <c r="BG151" s="1">
        <v>44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</row>
    <row r="152" spans="1:64">
      <c r="A152" s="1">
        <v>70977</v>
      </c>
      <c r="B152" s="1" t="s">
        <v>2278</v>
      </c>
      <c r="C152" s="1">
        <v>1</v>
      </c>
      <c r="D152" s="1">
        <v>285</v>
      </c>
      <c r="E152" s="1" t="s">
        <v>64</v>
      </c>
      <c r="F152" s="1">
        <v>557</v>
      </c>
      <c r="G152" s="1" t="s">
        <v>69</v>
      </c>
      <c r="H152" s="2">
        <v>86.55</v>
      </c>
      <c r="I152" s="2">
        <v>86.55</v>
      </c>
      <c r="J152" s="10">
        <f t="shared" si="1"/>
        <v>0</v>
      </c>
      <c r="K152" s="11">
        <f t="shared" si="2"/>
        <v>0</v>
      </c>
      <c r="L152" s="1">
        <v>62</v>
      </c>
      <c r="M152" s="1">
        <v>32</v>
      </c>
      <c r="N152" s="5">
        <v>0</v>
      </c>
      <c r="O152" s="1">
        <v>0</v>
      </c>
      <c r="P152" s="1">
        <v>0</v>
      </c>
      <c r="Q152" s="5">
        <v>0</v>
      </c>
      <c r="R152" s="1">
        <v>0</v>
      </c>
      <c r="S152" s="1">
        <v>0</v>
      </c>
      <c r="T152" s="16">
        <f t="shared" si="36"/>
        <v>0</v>
      </c>
      <c r="U152" s="1">
        <v>0</v>
      </c>
      <c r="V152" s="14">
        <v>5366.1</v>
      </c>
      <c r="W152" s="2"/>
      <c r="X152" s="2">
        <v>2769.6</v>
      </c>
      <c r="Y152" s="1">
        <v>34</v>
      </c>
      <c r="Z152" s="1">
        <v>56</v>
      </c>
      <c r="AA152" s="1">
        <v>0</v>
      </c>
      <c r="AB152" s="1">
        <v>0</v>
      </c>
      <c r="AC152" s="1">
        <v>32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>
      <c r="A153" s="1">
        <v>70053</v>
      </c>
      <c r="B153" s="1" t="s">
        <v>249</v>
      </c>
      <c r="C153" s="1">
        <v>20</v>
      </c>
      <c r="D153" s="1">
        <v>285</v>
      </c>
      <c r="E153" s="1" t="s">
        <v>64</v>
      </c>
      <c r="F153" s="1">
        <v>573</v>
      </c>
      <c r="G153" s="1" t="s">
        <v>87</v>
      </c>
      <c r="H153" s="2">
        <v>38.04</v>
      </c>
      <c r="I153" s="2">
        <v>760.8</v>
      </c>
      <c r="J153" s="10">
        <f t="shared" si="1"/>
        <v>0</v>
      </c>
      <c r="K153" s="11">
        <f t="shared" si="2"/>
        <v>0</v>
      </c>
      <c r="L153" s="1">
        <v>1.4</v>
      </c>
      <c r="M153" s="1">
        <v>2.95</v>
      </c>
      <c r="N153" s="16">
        <f t="shared" ref="N153:N155" si="39">MAX(0,(TRUNC((L153*0.8)-M153)))</f>
        <v>0</v>
      </c>
      <c r="O153" s="1">
        <v>4.22</v>
      </c>
      <c r="P153" s="1">
        <v>2.6</v>
      </c>
      <c r="Q153" s="5">
        <v>0</v>
      </c>
      <c r="R153" s="1">
        <v>1.38</v>
      </c>
      <c r="S153" s="1">
        <v>1.2</v>
      </c>
      <c r="T153" s="16">
        <f t="shared" si="36"/>
        <v>0</v>
      </c>
      <c r="U153" s="1">
        <v>0</v>
      </c>
      <c r="V153" s="14">
        <v>5325.6</v>
      </c>
      <c r="W153" s="2"/>
      <c r="X153" s="2">
        <v>5135.3999999999996</v>
      </c>
      <c r="Y153" s="1">
        <v>7</v>
      </c>
      <c r="Z153" s="1">
        <v>26</v>
      </c>
      <c r="AA153" s="1">
        <v>7</v>
      </c>
      <c r="AB153" s="1">
        <v>2</v>
      </c>
      <c r="AC153" s="1">
        <v>59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48</v>
      </c>
      <c r="AT153" s="1">
        <v>9</v>
      </c>
      <c r="AU153" s="1">
        <v>21</v>
      </c>
      <c r="AV153" s="1">
        <v>22</v>
      </c>
      <c r="AW153" s="1">
        <v>52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9</v>
      </c>
      <c r="BD153" s="1">
        <v>3</v>
      </c>
      <c r="BE153" s="1">
        <v>15</v>
      </c>
      <c r="BF153" s="1">
        <v>4</v>
      </c>
      <c r="BG153" s="1">
        <v>24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</row>
    <row r="154" spans="1:64">
      <c r="A154" s="1">
        <v>70114</v>
      </c>
      <c r="B154" s="1" t="s">
        <v>309</v>
      </c>
      <c r="C154" s="1">
        <v>16</v>
      </c>
      <c r="D154" s="1">
        <v>285</v>
      </c>
      <c r="E154" s="1" t="s">
        <v>64</v>
      </c>
      <c r="F154" s="1">
        <v>974</v>
      </c>
      <c r="G154" s="1" t="s">
        <v>110</v>
      </c>
      <c r="H154" s="2">
        <v>51.921599999999998</v>
      </c>
      <c r="I154" s="2">
        <v>830.74559999999997</v>
      </c>
      <c r="J154" s="10">
        <f t="shared" si="1"/>
        <v>0</v>
      </c>
      <c r="K154" s="11">
        <f t="shared" si="2"/>
        <v>0</v>
      </c>
      <c r="L154" s="1">
        <v>0.34</v>
      </c>
      <c r="M154" s="1">
        <v>2.88</v>
      </c>
      <c r="N154" s="16">
        <f t="shared" si="39"/>
        <v>0</v>
      </c>
      <c r="O154" s="1">
        <v>4.0599999999999996</v>
      </c>
      <c r="P154" s="1">
        <v>2.12</v>
      </c>
      <c r="Q154" s="5">
        <v>0</v>
      </c>
      <c r="R154" s="1">
        <v>1.84</v>
      </c>
      <c r="S154" s="1">
        <v>2.88</v>
      </c>
      <c r="T154" s="16">
        <f t="shared" si="36"/>
        <v>0</v>
      </c>
      <c r="U154" s="1">
        <v>0</v>
      </c>
      <c r="V154" s="14">
        <v>5192.16</v>
      </c>
      <c r="W154" s="2"/>
      <c r="X154" s="2">
        <v>6542.12</v>
      </c>
      <c r="Y154" s="1">
        <v>0</v>
      </c>
      <c r="Z154" s="1">
        <v>0</v>
      </c>
      <c r="AA154" s="1">
        <v>5</v>
      </c>
      <c r="AB154" s="1">
        <v>1</v>
      </c>
      <c r="AC154" s="1">
        <v>46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18</v>
      </c>
      <c r="AT154" s="1">
        <v>4</v>
      </c>
      <c r="AU154" s="1">
        <v>38</v>
      </c>
      <c r="AV154" s="1">
        <v>14</v>
      </c>
      <c r="AW154" s="1">
        <v>34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</v>
      </c>
      <c r="BD154" s="1">
        <v>1</v>
      </c>
      <c r="BE154" s="1">
        <v>20</v>
      </c>
      <c r="BF154" s="1">
        <v>16</v>
      </c>
      <c r="BG154" s="1">
        <v>46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</row>
    <row r="155" spans="1:64">
      <c r="A155" s="1">
        <v>70185</v>
      </c>
      <c r="B155" s="1" t="s">
        <v>174</v>
      </c>
      <c r="C155" s="1">
        <v>40</v>
      </c>
      <c r="D155" s="1">
        <v>285</v>
      </c>
      <c r="E155" s="1" t="s">
        <v>64</v>
      </c>
      <c r="F155" s="1">
        <v>570</v>
      </c>
      <c r="G155" s="1" t="s">
        <v>72</v>
      </c>
      <c r="H155" s="2">
        <v>26.14</v>
      </c>
      <c r="I155" s="2">
        <v>1045.5999999999999</v>
      </c>
      <c r="J155" s="10">
        <f t="shared" si="1"/>
        <v>0</v>
      </c>
      <c r="K155" s="11">
        <f t="shared" si="2"/>
        <v>0</v>
      </c>
      <c r="L155" s="1">
        <v>2.54</v>
      </c>
      <c r="M155" s="1">
        <v>4.25</v>
      </c>
      <c r="N155" s="16">
        <f t="shared" si="39"/>
        <v>0</v>
      </c>
      <c r="O155" s="1">
        <v>1.9</v>
      </c>
      <c r="P155" s="1">
        <v>2.58</v>
      </c>
      <c r="Q155" s="5">
        <v>0</v>
      </c>
      <c r="R155" s="1">
        <v>0.51</v>
      </c>
      <c r="S155" s="1">
        <v>1.1000000000000001</v>
      </c>
      <c r="T155" s="16">
        <f t="shared" si="36"/>
        <v>0</v>
      </c>
      <c r="U155" s="1">
        <v>0</v>
      </c>
      <c r="V155" s="14">
        <v>5175.72</v>
      </c>
      <c r="W155" s="2"/>
      <c r="X155" s="2">
        <v>8286.3799999999992</v>
      </c>
      <c r="Y155" s="1">
        <v>6</v>
      </c>
      <c r="Z155" s="1">
        <v>24</v>
      </c>
      <c r="AA155" s="1">
        <v>62</v>
      </c>
      <c r="AB155" s="1">
        <v>43</v>
      </c>
      <c r="AC155" s="1">
        <v>170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4</v>
      </c>
      <c r="AT155" s="1">
        <v>13</v>
      </c>
      <c r="AU155" s="1">
        <v>54</v>
      </c>
      <c r="AV155" s="1">
        <v>23</v>
      </c>
      <c r="AW155" s="1">
        <v>103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20</v>
      </c>
      <c r="BD155" s="1">
        <v>1</v>
      </c>
      <c r="BE155" s="1">
        <v>0</v>
      </c>
      <c r="BF155" s="1">
        <v>0</v>
      </c>
      <c r="BG155" s="1">
        <v>44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</row>
    <row r="156" spans="1:64">
      <c r="A156" s="1">
        <v>70315</v>
      </c>
      <c r="B156" s="1" t="s">
        <v>244</v>
      </c>
      <c r="C156" s="1">
        <v>15</v>
      </c>
      <c r="D156" s="1">
        <v>285</v>
      </c>
      <c r="E156" s="1" t="s">
        <v>64</v>
      </c>
      <c r="F156" s="1">
        <v>562</v>
      </c>
      <c r="G156" s="1" t="s">
        <v>65</v>
      </c>
      <c r="H156" s="2">
        <v>28.82</v>
      </c>
      <c r="I156" s="2">
        <v>432.3</v>
      </c>
      <c r="J156" s="10">
        <f t="shared" si="1"/>
        <v>3458.4</v>
      </c>
      <c r="K156" s="11">
        <f t="shared" si="2"/>
        <v>8</v>
      </c>
      <c r="L156" s="1">
        <v>2.97</v>
      </c>
      <c r="M156" s="1">
        <v>0.27</v>
      </c>
      <c r="N156" s="20">
        <v>3</v>
      </c>
      <c r="O156" s="1">
        <v>7.07</v>
      </c>
      <c r="P156" s="1">
        <v>0.67</v>
      </c>
      <c r="Q156" s="5">
        <v>5</v>
      </c>
      <c r="R156" s="1">
        <v>1.73</v>
      </c>
      <c r="S156" s="1">
        <v>1.87</v>
      </c>
      <c r="T156" s="16">
        <f t="shared" si="36"/>
        <v>0</v>
      </c>
      <c r="U156" s="1">
        <v>0</v>
      </c>
      <c r="V156" s="14">
        <v>5086.7299999999996</v>
      </c>
      <c r="W156" s="2"/>
      <c r="X156" s="2">
        <v>1210.44</v>
      </c>
      <c r="Y156" s="1">
        <v>17</v>
      </c>
      <c r="Z156" s="1">
        <v>4</v>
      </c>
      <c r="AA156" s="1">
        <v>20</v>
      </c>
      <c r="AB156" s="1">
        <v>11</v>
      </c>
      <c r="AC156" s="1">
        <v>4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41</v>
      </c>
      <c r="AT156" s="1">
        <v>22</v>
      </c>
      <c r="AU156" s="1">
        <v>27</v>
      </c>
      <c r="AV156" s="1">
        <v>54</v>
      </c>
      <c r="AW156" s="1">
        <v>10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21</v>
      </c>
      <c r="BD156" s="1">
        <v>0</v>
      </c>
      <c r="BE156" s="1">
        <v>0</v>
      </c>
      <c r="BF156" s="1">
        <v>10</v>
      </c>
      <c r="BG156" s="1">
        <v>28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>
      <c r="A157" s="1">
        <v>70235</v>
      </c>
      <c r="B157" s="1" t="s">
        <v>274</v>
      </c>
      <c r="C157" s="1">
        <v>20</v>
      </c>
      <c r="D157" s="1">
        <v>285</v>
      </c>
      <c r="E157" s="1" t="s">
        <v>64</v>
      </c>
      <c r="F157" s="1">
        <v>558</v>
      </c>
      <c r="G157" s="1" t="s">
        <v>67</v>
      </c>
      <c r="H157" s="2">
        <v>63.65</v>
      </c>
      <c r="I157" s="2">
        <v>1273</v>
      </c>
      <c r="J157" s="10">
        <f t="shared" si="1"/>
        <v>0</v>
      </c>
      <c r="K157" s="11">
        <f t="shared" si="2"/>
        <v>0</v>
      </c>
      <c r="L157" s="1">
        <v>2.4</v>
      </c>
      <c r="M157" s="1">
        <v>1.5</v>
      </c>
      <c r="N157" s="16">
        <f t="shared" ref="N157:N159" si="40">MAX(0,(TRUNC((L157*0.8)-M157)))</f>
        <v>0</v>
      </c>
      <c r="O157" s="1">
        <v>1.42</v>
      </c>
      <c r="P157" s="1">
        <v>0.7</v>
      </c>
      <c r="Q157" s="5">
        <v>0</v>
      </c>
      <c r="R157" s="1">
        <v>0.15</v>
      </c>
      <c r="S157" s="1">
        <v>1.05</v>
      </c>
      <c r="T157" s="16">
        <f t="shared" si="36"/>
        <v>0</v>
      </c>
      <c r="U157" s="1">
        <v>0</v>
      </c>
      <c r="V157" s="14">
        <v>5060.18</v>
      </c>
      <c r="W157" s="2"/>
      <c r="X157" s="2">
        <v>4137.25</v>
      </c>
      <c r="Y157" s="1">
        <v>6</v>
      </c>
      <c r="Z157" s="1">
        <v>12</v>
      </c>
      <c r="AA157" s="1">
        <v>23</v>
      </c>
      <c r="AB157" s="1">
        <v>26</v>
      </c>
      <c r="AC157" s="1">
        <v>30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7</v>
      </c>
      <c r="AT157" s="1">
        <v>4</v>
      </c>
      <c r="AU157" s="1">
        <v>5</v>
      </c>
      <c r="AV157" s="1">
        <v>29</v>
      </c>
      <c r="AW157" s="1">
        <v>14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3</v>
      </c>
      <c r="BE157" s="1">
        <v>0</v>
      </c>
      <c r="BF157" s="1">
        <v>3</v>
      </c>
      <c r="BG157" s="1">
        <v>21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>
      <c r="A158" s="1">
        <v>70329</v>
      </c>
      <c r="B158" s="1" t="s">
        <v>267</v>
      </c>
      <c r="C158" s="1">
        <v>12</v>
      </c>
      <c r="D158" s="1">
        <v>285</v>
      </c>
      <c r="E158" s="1" t="s">
        <v>64</v>
      </c>
      <c r="F158" s="1">
        <v>285</v>
      </c>
      <c r="G158" s="1" t="s">
        <v>64</v>
      </c>
      <c r="H158" s="2">
        <v>28.88</v>
      </c>
      <c r="I158" s="2">
        <v>346.56</v>
      </c>
      <c r="J158" s="10">
        <f t="shared" si="1"/>
        <v>0</v>
      </c>
      <c r="K158" s="11">
        <f t="shared" si="2"/>
        <v>0</v>
      </c>
      <c r="L158" s="1">
        <v>3.04</v>
      </c>
      <c r="M158" s="1">
        <v>5.33</v>
      </c>
      <c r="N158" s="16">
        <f t="shared" si="40"/>
        <v>0</v>
      </c>
      <c r="O158" s="1">
        <v>10.25</v>
      </c>
      <c r="P158" s="1">
        <v>8.5</v>
      </c>
      <c r="Q158" s="5">
        <v>0</v>
      </c>
      <c r="R158" s="1">
        <v>0.88</v>
      </c>
      <c r="S158" s="1">
        <v>4.75</v>
      </c>
      <c r="T158" s="16">
        <f t="shared" si="36"/>
        <v>0</v>
      </c>
      <c r="U158" s="1">
        <v>0</v>
      </c>
      <c r="V158" s="15">
        <v>4909.6000000000004</v>
      </c>
      <c r="W158" s="2"/>
      <c r="X158" s="2">
        <v>6440.24</v>
      </c>
      <c r="Y158" s="1">
        <v>23</v>
      </c>
      <c r="Z158" s="1">
        <v>18</v>
      </c>
      <c r="AA158" s="1">
        <v>3</v>
      </c>
      <c r="AB158" s="1">
        <v>3</v>
      </c>
      <c r="AC158" s="1">
        <v>64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36</v>
      </c>
      <c r="AT158" s="1">
        <v>40</v>
      </c>
      <c r="AU158" s="1">
        <v>39</v>
      </c>
      <c r="AV158" s="1">
        <v>56</v>
      </c>
      <c r="AW158" s="1">
        <v>102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</v>
      </c>
      <c r="BD158" s="1">
        <v>3</v>
      </c>
      <c r="BE158" s="1">
        <v>6</v>
      </c>
      <c r="BF158" s="1">
        <v>4</v>
      </c>
      <c r="BG158" s="1">
        <v>57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</row>
    <row r="159" spans="1:64">
      <c r="A159" s="1">
        <v>70504</v>
      </c>
      <c r="B159" s="1" t="s">
        <v>254</v>
      </c>
      <c r="C159" s="1">
        <v>20</v>
      </c>
      <c r="D159" s="1">
        <v>285</v>
      </c>
      <c r="E159" s="1" t="s">
        <v>64</v>
      </c>
      <c r="F159" s="1">
        <v>991</v>
      </c>
      <c r="G159" s="1" t="s">
        <v>141</v>
      </c>
      <c r="H159" s="2">
        <v>62.57</v>
      </c>
      <c r="I159" s="2">
        <v>1251.4000000000001</v>
      </c>
      <c r="J159" s="10">
        <f t="shared" si="1"/>
        <v>0</v>
      </c>
      <c r="K159" s="11">
        <f t="shared" si="2"/>
        <v>0</v>
      </c>
      <c r="L159" s="1">
        <v>2</v>
      </c>
      <c r="M159" s="1">
        <v>3.05</v>
      </c>
      <c r="N159" s="16">
        <f t="shared" si="40"/>
        <v>0</v>
      </c>
      <c r="O159" s="1">
        <v>1.88</v>
      </c>
      <c r="P159" s="1">
        <v>0.7</v>
      </c>
      <c r="Q159" s="5">
        <v>0</v>
      </c>
      <c r="R159" s="1">
        <v>0</v>
      </c>
      <c r="S159" s="1">
        <v>0</v>
      </c>
      <c r="T159" s="16">
        <f t="shared" si="36"/>
        <v>0</v>
      </c>
      <c r="U159" s="1">
        <v>0</v>
      </c>
      <c r="V159" s="15">
        <v>4849.18</v>
      </c>
      <c r="W159" s="2"/>
      <c r="X159" s="2">
        <v>4692.75</v>
      </c>
      <c r="Y159" s="1">
        <v>10</v>
      </c>
      <c r="Z159" s="1">
        <v>17</v>
      </c>
      <c r="AA159" s="1">
        <v>16</v>
      </c>
      <c r="AB159" s="1">
        <v>11</v>
      </c>
      <c r="AC159" s="1">
        <v>61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7</v>
      </c>
      <c r="AT159" s="1">
        <v>16</v>
      </c>
      <c r="AU159" s="1">
        <v>14</v>
      </c>
      <c r="AV159" s="1">
        <v>17</v>
      </c>
      <c r="AW159" s="1">
        <v>14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</row>
    <row r="160" spans="1:64">
      <c r="A160" s="1">
        <v>70074</v>
      </c>
      <c r="B160" s="1" t="s">
        <v>222</v>
      </c>
      <c r="C160" s="1">
        <v>21</v>
      </c>
      <c r="D160" s="1">
        <v>285</v>
      </c>
      <c r="E160" s="1" t="s">
        <v>64</v>
      </c>
      <c r="F160" s="1">
        <v>387</v>
      </c>
      <c r="G160" s="1" t="s">
        <v>94</v>
      </c>
      <c r="H160" s="2">
        <v>31.19</v>
      </c>
      <c r="I160" s="2">
        <v>654.99</v>
      </c>
      <c r="J160" s="10">
        <f t="shared" si="1"/>
        <v>5239.92</v>
      </c>
      <c r="K160" s="11">
        <f t="shared" si="2"/>
        <v>8</v>
      </c>
      <c r="L160" s="1">
        <v>2.5</v>
      </c>
      <c r="M160" s="1">
        <v>0.52</v>
      </c>
      <c r="N160" s="5">
        <v>3</v>
      </c>
      <c r="O160" s="1">
        <v>3.24</v>
      </c>
      <c r="P160" s="1">
        <v>0.14000000000000001</v>
      </c>
      <c r="Q160" s="5">
        <v>5</v>
      </c>
      <c r="R160" s="1">
        <v>1.45</v>
      </c>
      <c r="S160" s="1">
        <v>2.95</v>
      </c>
      <c r="T160" s="16">
        <f t="shared" si="36"/>
        <v>0</v>
      </c>
      <c r="U160" s="1">
        <v>0</v>
      </c>
      <c r="V160" s="15">
        <v>4709.6899999999996</v>
      </c>
      <c r="W160" s="2"/>
      <c r="X160" s="2">
        <v>2370.44</v>
      </c>
      <c r="Y160" s="1">
        <v>26</v>
      </c>
      <c r="Z160" s="1">
        <v>14</v>
      </c>
      <c r="AA160" s="1">
        <v>14</v>
      </c>
      <c r="AB160" s="1">
        <v>11</v>
      </c>
      <c r="AC160" s="1">
        <v>11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-9</v>
      </c>
      <c r="AU160" s="1">
        <v>55</v>
      </c>
      <c r="AV160" s="1">
        <v>35</v>
      </c>
      <c r="AW160" s="1">
        <v>3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1</v>
      </c>
      <c r="BE160" s="1">
        <v>29</v>
      </c>
      <c r="BF160" s="1">
        <v>2</v>
      </c>
      <c r="BG160" s="1">
        <v>62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>
      <c r="A161" s="1">
        <v>70200</v>
      </c>
      <c r="B161" s="1" t="s">
        <v>176</v>
      </c>
      <c r="C161" s="1">
        <v>24</v>
      </c>
      <c r="D161" s="1">
        <v>285</v>
      </c>
      <c r="E161" s="1" t="s">
        <v>64</v>
      </c>
      <c r="F161" s="1">
        <v>565</v>
      </c>
      <c r="G161" s="1" t="s">
        <v>94</v>
      </c>
      <c r="H161" s="2">
        <v>34.74</v>
      </c>
      <c r="I161" s="2">
        <v>833.76</v>
      </c>
      <c r="J161" s="10">
        <f t="shared" si="1"/>
        <v>0</v>
      </c>
      <c r="K161" s="11">
        <f t="shared" si="2"/>
        <v>0</v>
      </c>
      <c r="L161" s="1">
        <v>1.17</v>
      </c>
      <c r="M161" s="1">
        <v>0.62</v>
      </c>
      <c r="N161" s="16">
        <f t="shared" ref="N161:N172" si="41">MAX(0,(TRUNC((L161*0.8)-M161)))</f>
        <v>0</v>
      </c>
      <c r="O161" s="1">
        <v>3.79</v>
      </c>
      <c r="P161" s="1">
        <v>2</v>
      </c>
      <c r="Q161" s="5">
        <v>0</v>
      </c>
      <c r="R161" s="1">
        <v>0.57999999999999996</v>
      </c>
      <c r="S161" s="1">
        <v>0.71</v>
      </c>
      <c r="T161" s="16">
        <f t="shared" si="36"/>
        <v>0</v>
      </c>
      <c r="U161" s="1">
        <v>0</v>
      </c>
      <c r="V161" s="15">
        <v>4620.42</v>
      </c>
      <c r="W161" s="2"/>
      <c r="X161" s="2">
        <v>2779.2</v>
      </c>
      <c r="Y161" s="1">
        <v>9</v>
      </c>
      <c r="Z161" s="1">
        <v>10</v>
      </c>
      <c r="AA161" s="1">
        <v>8</v>
      </c>
      <c r="AB161" s="1">
        <v>12</v>
      </c>
      <c r="AC161" s="1">
        <v>15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19</v>
      </c>
      <c r="AT161" s="1">
        <v>22</v>
      </c>
      <c r="AU161" s="1">
        <v>43</v>
      </c>
      <c r="AV161" s="1">
        <v>36</v>
      </c>
      <c r="AW161" s="1">
        <v>48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4</v>
      </c>
      <c r="BD161" s="1">
        <v>4</v>
      </c>
      <c r="BE161" s="1">
        <v>4</v>
      </c>
      <c r="BF161" s="1">
        <v>8</v>
      </c>
      <c r="BG161" s="1">
        <v>17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>
      <c r="A162" s="1">
        <v>70314</v>
      </c>
      <c r="B162" s="1" t="s">
        <v>286</v>
      </c>
      <c r="C162" s="1">
        <v>15</v>
      </c>
      <c r="D162" s="1">
        <v>285</v>
      </c>
      <c r="E162" s="1" t="s">
        <v>64</v>
      </c>
      <c r="F162" s="1">
        <v>562</v>
      </c>
      <c r="G162" s="1" t="s">
        <v>65</v>
      </c>
      <c r="H162" s="2">
        <v>28.82</v>
      </c>
      <c r="I162" s="2">
        <v>432.3</v>
      </c>
      <c r="J162" s="10">
        <f t="shared" si="1"/>
        <v>2161.5</v>
      </c>
      <c r="K162" s="11">
        <f t="shared" si="2"/>
        <v>5</v>
      </c>
      <c r="L162" s="1">
        <v>1.7</v>
      </c>
      <c r="M162" s="1">
        <v>2</v>
      </c>
      <c r="N162" s="16">
        <f t="shared" si="41"/>
        <v>0</v>
      </c>
      <c r="O162" s="1">
        <v>7.13</v>
      </c>
      <c r="P162" s="1">
        <v>0.47</v>
      </c>
      <c r="Q162" s="5">
        <v>5</v>
      </c>
      <c r="R162" s="1">
        <v>1.33</v>
      </c>
      <c r="S162" s="1">
        <v>0.67</v>
      </c>
      <c r="T162" s="16">
        <f t="shared" si="36"/>
        <v>0</v>
      </c>
      <c r="U162" s="1">
        <v>0</v>
      </c>
      <c r="V162" s="15">
        <v>4395.05</v>
      </c>
      <c r="W162" s="2"/>
      <c r="X162" s="2">
        <v>1354.54</v>
      </c>
      <c r="Y162" s="1">
        <v>8</v>
      </c>
      <c r="Z162" s="1">
        <v>13</v>
      </c>
      <c r="AA162" s="1">
        <v>10</v>
      </c>
      <c r="AB162" s="1">
        <v>2</v>
      </c>
      <c r="AC162" s="1">
        <v>30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36</v>
      </c>
      <c r="AT162" s="1">
        <v>25</v>
      </c>
      <c r="AU162" s="1">
        <v>34</v>
      </c>
      <c r="AV162" s="1">
        <v>49</v>
      </c>
      <c r="AW162" s="1">
        <v>7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8</v>
      </c>
      <c r="BD162" s="1">
        <v>1</v>
      </c>
      <c r="BE162" s="1">
        <v>6</v>
      </c>
      <c r="BF162" s="1">
        <v>11</v>
      </c>
      <c r="BG162" s="1">
        <v>10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>
      <c r="A163" s="1">
        <v>70141</v>
      </c>
      <c r="B163" s="1" t="s">
        <v>270</v>
      </c>
      <c r="C163" s="1">
        <v>15</v>
      </c>
      <c r="D163" s="1">
        <v>285</v>
      </c>
      <c r="E163" s="1" t="s">
        <v>64</v>
      </c>
      <c r="F163" s="1">
        <v>562</v>
      </c>
      <c r="G163" s="1" t="s">
        <v>65</v>
      </c>
      <c r="H163" s="2">
        <v>28.82</v>
      </c>
      <c r="I163" s="2">
        <v>432.3</v>
      </c>
      <c r="J163" s="10">
        <f t="shared" si="1"/>
        <v>2161.5</v>
      </c>
      <c r="K163" s="11">
        <f t="shared" si="2"/>
        <v>5</v>
      </c>
      <c r="L163" s="1">
        <v>1.73</v>
      </c>
      <c r="M163" s="1">
        <v>1.6</v>
      </c>
      <c r="N163" s="16">
        <f t="shared" si="41"/>
        <v>0</v>
      </c>
      <c r="O163" s="1">
        <v>5.87</v>
      </c>
      <c r="P163" s="1">
        <v>2.0699999999999998</v>
      </c>
      <c r="Q163" s="5">
        <v>5</v>
      </c>
      <c r="R163" s="1">
        <v>2.5299999999999998</v>
      </c>
      <c r="S163" s="1">
        <v>2.0699999999999998</v>
      </c>
      <c r="T163" s="16">
        <f t="shared" si="36"/>
        <v>0</v>
      </c>
      <c r="U163" s="1">
        <v>0</v>
      </c>
      <c r="V163" s="15">
        <v>4380.6400000000003</v>
      </c>
      <c r="W163" s="2"/>
      <c r="X163" s="2">
        <v>2478.52</v>
      </c>
      <c r="Y163" s="1">
        <v>8</v>
      </c>
      <c r="Z163" s="1">
        <v>5</v>
      </c>
      <c r="AA163" s="1">
        <v>7</v>
      </c>
      <c r="AB163" s="1">
        <v>17</v>
      </c>
      <c r="AC163" s="1">
        <v>24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38</v>
      </c>
      <c r="AT163" s="1">
        <v>28</v>
      </c>
      <c r="AU163" s="1">
        <v>17</v>
      </c>
      <c r="AV163" s="1">
        <v>38</v>
      </c>
      <c r="AW163" s="1">
        <v>31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7</v>
      </c>
      <c r="BD163" s="1">
        <v>6</v>
      </c>
      <c r="BE163" s="1">
        <v>22</v>
      </c>
      <c r="BF163" s="1">
        <v>12</v>
      </c>
      <c r="BG163" s="1">
        <v>31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>
      <c r="A164" s="1">
        <v>70302</v>
      </c>
      <c r="B164" s="1" t="s">
        <v>242</v>
      </c>
      <c r="C164" s="1">
        <v>20</v>
      </c>
      <c r="D164" s="1">
        <v>285</v>
      </c>
      <c r="E164" s="1" t="s">
        <v>64</v>
      </c>
      <c r="F164" s="1">
        <v>285</v>
      </c>
      <c r="G164" s="1" t="s">
        <v>64</v>
      </c>
      <c r="H164" s="2">
        <v>86.351399999999998</v>
      </c>
      <c r="I164" s="2">
        <v>1727.028</v>
      </c>
      <c r="J164" s="10">
        <f t="shared" si="1"/>
        <v>8635.14</v>
      </c>
      <c r="K164" s="11">
        <f t="shared" si="2"/>
        <v>5</v>
      </c>
      <c r="L164" s="1">
        <v>1.08</v>
      </c>
      <c r="M164" s="1">
        <v>0.05</v>
      </c>
      <c r="N164" s="16">
        <f t="shared" si="41"/>
        <v>0</v>
      </c>
      <c r="O164" s="1">
        <v>1.23</v>
      </c>
      <c r="P164" s="1">
        <v>0</v>
      </c>
      <c r="Q164" s="5">
        <v>5</v>
      </c>
      <c r="R164" s="1">
        <v>0.22</v>
      </c>
      <c r="S164" s="1">
        <v>0</v>
      </c>
      <c r="T164" s="16">
        <f t="shared" si="36"/>
        <v>0</v>
      </c>
      <c r="U164" s="1">
        <v>0</v>
      </c>
      <c r="V164" s="15">
        <v>4360.75</v>
      </c>
      <c r="W164" s="2"/>
      <c r="X164" s="2">
        <v>86.35</v>
      </c>
      <c r="Y164" s="1">
        <v>18</v>
      </c>
      <c r="Z164" s="1">
        <v>7</v>
      </c>
      <c r="AA164" s="1">
        <v>0</v>
      </c>
      <c r="AB164" s="1">
        <v>0</v>
      </c>
      <c r="AC164" s="1">
        <v>1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16</v>
      </c>
      <c r="AT164" s="1">
        <v>17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1</v>
      </c>
      <c r="BD164" s="1">
        <v>7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>
      <c r="A165" s="1">
        <v>70231</v>
      </c>
      <c r="B165" s="1" t="s">
        <v>331</v>
      </c>
      <c r="C165" s="1">
        <v>12</v>
      </c>
      <c r="D165" s="1">
        <v>285</v>
      </c>
      <c r="E165" s="1" t="s">
        <v>64</v>
      </c>
      <c r="F165" s="1">
        <v>558</v>
      </c>
      <c r="G165" s="1" t="s">
        <v>67</v>
      </c>
      <c r="H165" s="2">
        <v>66.930000000000007</v>
      </c>
      <c r="I165" s="2">
        <v>803.16</v>
      </c>
      <c r="J165" s="10">
        <f t="shared" si="1"/>
        <v>0</v>
      </c>
      <c r="K165" s="11">
        <f t="shared" si="2"/>
        <v>0</v>
      </c>
      <c r="L165" s="1">
        <v>0</v>
      </c>
      <c r="M165" s="1">
        <v>0</v>
      </c>
      <c r="N165" s="16">
        <f t="shared" si="41"/>
        <v>0</v>
      </c>
      <c r="O165" s="1">
        <v>4.58</v>
      </c>
      <c r="P165" s="1">
        <v>0</v>
      </c>
      <c r="Q165" s="5">
        <v>0</v>
      </c>
      <c r="R165" s="1">
        <v>0.57999999999999996</v>
      </c>
      <c r="S165" s="1">
        <v>0</v>
      </c>
      <c r="T165" s="16">
        <f t="shared" si="36"/>
        <v>0</v>
      </c>
      <c r="U165" s="1">
        <v>0</v>
      </c>
      <c r="V165" s="15">
        <v>4149.66</v>
      </c>
      <c r="W165" s="2"/>
      <c r="X165" s="2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44</v>
      </c>
      <c r="AV165" s="1">
        <v>22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5</v>
      </c>
      <c r="BF165" s="1">
        <v>4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>
      <c r="A166" s="1">
        <v>70264</v>
      </c>
      <c r="B166" s="1" t="s">
        <v>233</v>
      </c>
      <c r="C166" s="1">
        <v>20</v>
      </c>
      <c r="D166" s="1">
        <v>285</v>
      </c>
      <c r="E166" s="1" t="s">
        <v>64</v>
      </c>
      <c r="F166" s="1">
        <v>573</v>
      </c>
      <c r="G166" s="1" t="s">
        <v>87</v>
      </c>
      <c r="H166" s="2">
        <v>50.37</v>
      </c>
      <c r="I166" s="2">
        <v>1007.4</v>
      </c>
      <c r="J166" s="10">
        <f t="shared" si="1"/>
        <v>0</v>
      </c>
      <c r="K166" s="11">
        <f t="shared" si="2"/>
        <v>0</v>
      </c>
      <c r="L166" s="1">
        <v>1.1000000000000001</v>
      </c>
      <c r="M166" s="1">
        <v>2</v>
      </c>
      <c r="N166" s="16">
        <f t="shared" si="41"/>
        <v>0</v>
      </c>
      <c r="O166" s="1">
        <v>2.52</v>
      </c>
      <c r="P166" s="1">
        <v>0.05</v>
      </c>
      <c r="Q166" s="5">
        <v>0</v>
      </c>
      <c r="R166" s="1">
        <v>0.45</v>
      </c>
      <c r="S166" s="1">
        <v>0.4</v>
      </c>
      <c r="T166" s="16">
        <f t="shared" si="36"/>
        <v>0</v>
      </c>
      <c r="U166" s="1">
        <v>0</v>
      </c>
      <c r="V166" s="15">
        <v>4105.16</v>
      </c>
      <c r="W166" s="2"/>
      <c r="X166" s="2">
        <v>2468.13</v>
      </c>
      <c r="Y166" s="1">
        <v>0</v>
      </c>
      <c r="Z166" s="1">
        <v>0</v>
      </c>
      <c r="AA166" s="1">
        <v>22</v>
      </c>
      <c r="AB166" s="1">
        <v>0</v>
      </c>
      <c r="AC166" s="1">
        <v>40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15</v>
      </c>
      <c r="AT166" s="1">
        <v>14</v>
      </c>
      <c r="AU166" s="1">
        <v>24</v>
      </c>
      <c r="AV166" s="1">
        <v>9</v>
      </c>
      <c r="AW166" s="1">
        <v>1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4</v>
      </c>
      <c r="BD166" s="1">
        <v>1</v>
      </c>
      <c r="BE166" s="1">
        <v>4</v>
      </c>
      <c r="BF166" s="1">
        <v>1</v>
      </c>
      <c r="BG166" s="1">
        <v>8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>
      <c r="A167" s="1">
        <v>70000</v>
      </c>
      <c r="B167" s="1" t="s">
        <v>140</v>
      </c>
      <c r="C167" s="1">
        <v>9</v>
      </c>
      <c r="D167" s="1">
        <v>285</v>
      </c>
      <c r="E167" s="1" t="s">
        <v>64</v>
      </c>
      <c r="F167" s="1">
        <v>991</v>
      </c>
      <c r="G167" s="1" t="s">
        <v>141</v>
      </c>
      <c r="H167" s="2">
        <v>94.444000000000003</v>
      </c>
      <c r="I167" s="2">
        <v>849.99599999999998</v>
      </c>
      <c r="J167" s="10">
        <f t="shared" si="1"/>
        <v>0</v>
      </c>
      <c r="K167" s="11">
        <f t="shared" si="2"/>
        <v>0</v>
      </c>
      <c r="L167" s="1">
        <v>0.11</v>
      </c>
      <c r="M167" s="1">
        <v>0.11</v>
      </c>
      <c r="N167" s="16">
        <f t="shared" si="41"/>
        <v>0</v>
      </c>
      <c r="O167" s="1">
        <v>2.72</v>
      </c>
      <c r="P167" s="1">
        <v>2.2200000000000002</v>
      </c>
      <c r="Q167" s="5">
        <v>0</v>
      </c>
      <c r="R167" s="1">
        <v>1.89</v>
      </c>
      <c r="S167" s="1">
        <v>-1.1100000000000001</v>
      </c>
      <c r="T167" s="5">
        <v>0</v>
      </c>
      <c r="U167" s="1">
        <v>0</v>
      </c>
      <c r="V167" s="15">
        <v>4013.87</v>
      </c>
      <c r="W167" s="2"/>
      <c r="X167" s="2">
        <v>1038.8800000000001</v>
      </c>
      <c r="Y167" s="1">
        <v>0</v>
      </c>
      <c r="Z167" s="1">
        <v>2</v>
      </c>
      <c r="AA167" s="1">
        <v>0</v>
      </c>
      <c r="AB167" s="1">
        <v>0</v>
      </c>
      <c r="AC167" s="1">
        <v>1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6</v>
      </c>
      <c r="AT167" s="1">
        <v>8</v>
      </c>
      <c r="AU167" s="1">
        <v>10</v>
      </c>
      <c r="AV167" s="1">
        <v>9</v>
      </c>
      <c r="AW167" s="1">
        <v>20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12</v>
      </c>
      <c r="BD167" s="1">
        <v>0</v>
      </c>
      <c r="BE167" s="1">
        <v>3</v>
      </c>
      <c r="BF167" s="1">
        <v>4</v>
      </c>
      <c r="BG167" s="1">
        <v>-10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</row>
    <row r="168" spans="1:64">
      <c r="A168" s="1">
        <v>70112</v>
      </c>
      <c r="B168" s="1" t="s">
        <v>246</v>
      </c>
      <c r="C168" s="1">
        <v>18</v>
      </c>
      <c r="D168" s="1">
        <v>285</v>
      </c>
      <c r="E168" s="1" t="s">
        <v>64</v>
      </c>
      <c r="F168" s="1">
        <v>558</v>
      </c>
      <c r="G168" s="1" t="s">
        <v>67</v>
      </c>
      <c r="H168" s="2">
        <v>47.35</v>
      </c>
      <c r="I168" s="2">
        <v>852.3</v>
      </c>
      <c r="J168" s="10">
        <f t="shared" si="1"/>
        <v>0</v>
      </c>
      <c r="K168" s="11">
        <f t="shared" si="2"/>
        <v>0</v>
      </c>
      <c r="L168" s="1">
        <v>0.44</v>
      </c>
      <c r="M168" s="1">
        <v>1.72</v>
      </c>
      <c r="N168" s="16">
        <f t="shared" si="41"/>
        <v>0</v>
      </c>
      <c r="O168" s="1">
        <v>3.78</v>
      </c>
      <c r="P168" s="1">
        <v>2.89</v>
      </c>
      <c r="Q168" s="5">
        <v>0</v>
      </c>
      <c r="R168" s="1">
        <v>0.44</v>
      </c>
      <c r="S168" s="1">
        <v>0</v>
      </c>
      <c r="T168" s="16">
        <f t="shared" ref="T168:T169" si="42">MAX(0,(TRUNC((R168*0.8)-S168)))</f>
        <v>0</v>
      </c>
      <c r="U168" s="1">
        <v>0</v>
      </c>
      <c r="V168" s="15">
        <v>3977.4</v>
      </c>
      <c r="W168" s="2"/>
      <c r="X168" s="2">
        <v>3930.05</v>
      </c>
      <c r="Y168" s="1">
        <v>2</v>
      </c>
      <c r="Z168" s="1">
        <v>5</v>
      </c>
      <c r="AA168" s="1">
        <v>1</v>
      </c>
      <c r="AB168" s="1">
        <v>5</v>
      </c>
      <c r="AC168" s="1">
        <v>31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29</v>
      </c>
      <c r="AT168" s="1">
        <v>35</v>
      </c>
      <c r="AU168" s="1">
        <v>5</v>
      </c>
      <c r="AV168" s="1">
        <v>33</v>
      </c>
      <c r="AW168" s="1">
        <v>52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2</v>
      </c>
      <c r="BD168" s="1">
        <v>1</v>
      </c>
      <c r="BE168" s="1">
        <v>5</v>
      </c>
      <c r="BF168" s="1">
        <v>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</row>
    <row r="169" spans="1:64">
      <c r="A169" s="1">
        <v>70004</v>
      </c>
      <c r="B169" s="1" t="s">
        <v>211</v>
      </c>
      <c r="C169" s="1">
        <v>24</v>
      </c>
      <c r="D169" s="1">
        <v>285</v>
      </c>
      <c r="E169" s="1" t="s">
        <v>64</v>
      </c>
      <c r="F169" s="1">
        <v>557</v>
      </c>
      <c r="G169" s="1" t="s">
        <v>69</v>
      </c>
      <c r="H169" s="2">
        <v>51.12</v>
      </c>
      <c r="I169" s="2">
        <v>1226.8800000000001</v>
      </c>
      <c r="J169" s="10">
        <f t="shared" si="1"/>
        <v>0</v>
      </c>
      <c r="K169" s="11">
        <f t="shared" si="2"/>
        <v>0</v>
      </c>
      <c r="L169" s="1">
        <v>0.65</v>
      </c>
      <c r="M169" s="1">
        <v>0.92</v>
      </c>
      <c r="N169" s="16">
        <f t="shared" si="41"/>
        <v>0</v>
      </c>
      <c r="O169" s="1">
        <v>2.21</v>
      </c>
      <c r="P169" s="1">
        <v>2.42</v>
      </c>
      <c r="Q169" s="5">
        <v>0</v>
      </c>
      <c r="R169" s="1">
        <v>0.35</v>
      </c>
      <c r="S169" s="1">
        <v>0</v>
      </c>
      <c r="T169" s="16">
        <f t="shared" si="42"/>
        <v>0</v>
      </c>
      <c r="U169" s="1">
        <v>0</v>
      </c>
      <c r="V169" s="15">
        <v>3936.24</v>
      </c>
      <c r="W169" s="2"/>
      <c r="X169" s="2">
        <v>4089.6</v>
      </c>
      <c r="Y169" s="1">
        <v>11</v>
      </c>
      <c r="Z169" s="1">
        <v>9</v>
      </c>
      <c r="AA169" s="1">
        <v>0</v>
      </c>
      <c r="AB169" s="1">
        <v>0</v>
      </c>
      <c r="AC169" s="1">
        <v>22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13</v>
      </c>
      <c r="AT169" s="1">
        <v>16</v>
      </c>
      <c r="AU169" s="1">
        <v>28</v>
      </c>
      <c r="AV169" s="1">
        <v>8</v>
      </c>
      <c r="AW169" s="1">
        <v>58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2</v>
      </c>
      <c r="BD169" s="1">
        <v>11</v>
      </c>
      <c r="BE169" s="1">
        <v>1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</row>
    <row r="170" spans="1:64">
      <c r="A170" s="1">
        <v>70981</v>
      </c>
      <c r="B170" s="1" t="s">
        <v>294</v>
      </c>
      <c r="C170" s="1">
        <v>15</v>
      </c>
      <c r="D170" s="1">
        <v>285</v>
      </c>
      <c r="E170" s="1" t="s">
        <v>64</v>
      </c>
      <c r="F170" s="1">
        <v>562</v>
      </c>
      <c r="G170" s="1" t="s">
        <v>65</v>
      </c>
      <c r="H170" s="2">
        <v>28.82</v>
      </c>
      <c r="I170" s="2">
        <v>432.3</v>
      </c>
      <c r="J170" s="10">
        <f t="shared" si="1"/>
        <v>1296.9000000000001</v>
      </c>
      <c r="K170" s="11">
        <f t="shared" si="2"/>
        <v>3</v>
      </c>
      <c r="L170" s="1">
        <v>1.23</v>
      </c>
      <c r="M170" s="1">
        <v>3</v>
      </c>
      <c r="N170" s="16">
        <f t="shared" si="41"/>
        <v>0</v>
      </c>
      <c r="O170" s="1">
        <v>5.4</v>
      </c>
      <c r="P170" s="1">
        <v>0.67</v>
      </c>
      <c r="Q170" s="5">
        <v>0</v>
      </c>
      <c r="R170" s="1">
        <v>2.4700000000000002</v>
      </c>
      <c r="S170" s="1">
        <v>0</v>
      </c>
      <c r="T170" s="5">
        <v>3</v>
      </c>
      <c r="U170" s="1">
        <v>0</v>
      </c>
      <c r="V170" s="15">
        <v>3933.93</v>
      </c>
      <c r="W170" s="2"/>
      <c r="X170" s="2">
        <v>1585.1</v>
      </c>
      <c r="Y170" s="1">
        <v>0</v>
      </c>
      <c r="Z170" s="1">
        <v>1</v>
      </c>
      <c r="AA170" s="1">
        <v>13</v>
      </c>
      <c r="AB170" s="1">
        <v>10</v>
      </c>
      <c r="AC170" s="1">
        <v>45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51</v>
      </c>
      <c r="AT170" s="1">
        <v>24</v>
      </c>
      <c r="AU170" s="1">
        <v>12</v>
      </c>
      <c r="AV170" s="1">
        <v>12</v>
      </c>
      <c r="AW170" s="1">
        <v>10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30</v>
      </c>
      <c r="BF170" s="1">
        <v>14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>
      <c r="A171" s="1">
        <v>70117</v>
      </c>
      <c r="B171" s="1" t="s">
        <v>284</v>
      </c>
      <c r="C171" s="1">
        <v>24</v>
      </c>
      <c r="D171" s="1">
        <v>285</v>
      </c>
      <c r="E171" s="1" t="s">
        <v>64</v>
      </c>
      <c r="F171" s="1">
        <v>974</v>
      </c>
      <c r="G171" s="1" t="s">
        <v>110</v>
      </c>
      <c r="H171" s="2">
        <v>37.630099999999999</v>
      </c>
      <c r="I171" s="2">
        <v>903.12239999999997</v>
      </c>
      <c r="J171" s="10">
        <f t="shared" si="1"/>
        <v>0</v>
      </c>
      <c r="K171" s="11">
        <f t="shared" si="2"/>
        <v>0</v>
      </c>
      <c r="L171" s="1">
        <v>1.23</v>
      </c>
      <c r="M171" s="1">
        <v>0.54</v>
      </c>
      <c r="N171" s="16">
        <f t="shared" si="41"/>
        <v>0</v>
      </c>
      <c r="O171" s="1">
        <v>2.02</v>
      </c>
      <c r="P171" s="1">
        <v>2.04</v>
      </c>
      <c r="Q171" s="5">
        <v>0</v>
      </c>
      <c r="R171" s="1">
        <v>1.1000000000000001</v>
      </c>
      <c r="S171" s="1">
        <v>0.21</v>
      </c>
      <c r="T171" s="16">
        <f t="shared" ref="T171:T172" si="43">MAX(0,(TRUNC((R171*0.8)-S171)))</f>
        <v>0</v>
      </c>
      <c r="U171" s="1">
        <v>0</v>
      </c>
      <c r="V171" s="15">
        <v>3932.35</v>
      </c>
      <c r="W171" s="2"/>
      <c r="X171" s="2">
        <v>2521.2199999999998</v>
      </c>
      <c r="Y171" s="1">
        <v>1</v>
      </c>
      <c r="Z171" s="1">
        <v>3</v>
      </c>
      <c r="AA171" s="1">
        <v>26</v>
      </c>
      <c r="AB171" s="1">
        <v>2</v>
      </c>
      <c r="AC171" s="1">
        <v>13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23</v>
      </c>
      <c r="AT171" s="1">
        <v>7</v>
      </c>
      <c r="AU171" s="1">
        <v>18</v>
      </c>
      <c r="AV171" s="1">
        <v>8</v>
      </c>
      <c r="AW171" s="1">
        <v>49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6</v>
      </c>
      <c r="BD171" s="1">
        <v>13</v>
      </c>
      <c r="BE171" s="1">
        <v>10</v>
      </c>
      <c r="BF171" s="1">
        <v>8</v>
      </c>
      <c r="BG171" s="1">
        <v>5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</row>
    <row r="172" spans="1:64">
      <c r="A172" s="1">
        <v>18071</v>
      </c>
      <c r="B172" s="1" t="s">
        <v>281</v>
      </c>
      <c r="C172" s="1">
        <v>24</v>
      </c>
      <c r="D172" s="1">
        <v>285</v>
      </c>
      <c r="E172" s="1" t="s">
        <v>64</v>
      </c>
      <c r="F172" s="1">
        <v>285</v>
      </c>
      <c r="G172" s="1" t="s">
        <v>64</v>
      </c>
      <c r="H172" s="2">
        <v>51.47</v>
      </c>
      <c r="I172" s="2">
        <v>1235.28</v>
      </c>
      <c r="J172" s="10">
        <f t="shared" si="1"/>
        <v>0</v>
      </c>
      <c r="K172" s="11">
        <f t="shared" si="2"/>
        <v>0</v>
      </c>
      <c r="L172" s="1">
        <v>1.69</v>
      </c>
      <c r="M172" s="1">
        <v>3.21</v>
      </c>
      <c r="N172" s="16">
        <f t="shared" si="41"/>
        <v>0</v>
      </c>
      <c r="O172" s="1">
        <v>0.57999999999999996</v>
      </c>
      <c r="P172" s="1">
        <v>5.67</v>
      </c>
      <c r="Q172" s="5">
        <v>0</v>
      </c>
      <c r="R172" s="1">
        <v>0.75</v>
      </c>
      <c r="S172" s="1">
        <v>1.75</v>
      </c>
      <c r="T172" s="16">
        <f t="shared" si="43"/>
        <v>0</v>
      </c>
      <c r="U172" s="1">
        <v>0</v>
      </c>
      <c r="V172" s="15">
        <v>3731.58</v>
      </c>
      <c r="W172" s="2"/>
      <c r="X172" s="2">
        <v>13124.85</v>
      </c>
      <c r="Y172" s="1">
        <v>7</v>
      </c>
      <c r="Z172" s="1">
        <v>8</v>
      </c>
      <c r="AA172" s="1">
        <v>6</v>
      </c>
      <c r="AB172" s="1">
        <v>47</v>
      </c>
      <c r="AC172" s="1">
        <v>77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2</v>
      </c>
      <c r="AT172" s="1">
        <v>9</v>
      </c>
      <c r="AU172" s="1">
        <v>5</v>
      </c>
      <c r="AV172" s="1">
        <v>5</v>
      </c>
      <c r="AW172" s="1">
        <v>136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2</v>
      </c>
      <c r="BD172" s="1">
        <v>26</v>
      </c>
      <c r="BE172" s="1">
        <v>2</v>
      </c>
      <c r="BF172" s="1">
        <v>2</v>
      </c>
      <c r="BG172" s="1">
        <v>42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</row>
    <row r="173" spans="1:64">
      <c r="A173" s="1">
        <v>70119</v>
      </c>
      <c r="B173" s="1" t="s">
        <v>264</v>
      </c>
      <c r="C173" s="1">
        <v>16</v>
      </c>
      <c r="D173" s="1">
        <v>285</v>
      </c>
      <c r="E173" s="1" t="s">
        <v>64</v>
      </c>
      <c r="F173" s="1">
        <v>573</v>
      </c>
      <c r="G173" s="1" t="s">
        <v>87</v>
      </c>
      <c r="H173" s="2">
        <v>61.95</v>
      </c>
      <c r="I173" s="2">
        <v>991.2</v>
      </c>
      <c r="J173" s="10">
        <f t="shared" si="1"/>
        <v>3964.8</v>
      </c>
      <c r="K173" s="11">
        <f t="shared" si="2"/>
        <v>4</v>
      </c>
      <c r="L173" s="1">
        <v>0.31</v>
      </c>
      <c r="M173" s="1">
        <v>0</v>
      </c>
      <c r="N173" s="20">
        <v>2</v>
      </c>
      <c r="O173" s="1">
        <v>1.84</v>
      </c>
      <c r="P173" s="1">
        <v>0</v>
      </c>
      <c r="Q173" s="5">
        <v>0</v>
      </c>
      <c r="R173" s="1">
        <v>1.5</v>
      </c>
      <c r="S173" s="1">
        <v>0</v>
      </c>
      <c r="T173" s="5">
        <v>2</v>
      </c>
      <c r="U173" s="1">
        <v>0</v>
      </c>
      <c r="V173" s="15">
        <v>3624.08</v>
      </c>
      <c r="W173" s="2"/>
      <c r="X173" s="2">
        <v>0</v>
      </c>
      <c r="Y173" s="1">
        <v>0</v>
      </c>
      <c r="Z173" s="1">
        <v>0</v>
      </c>
      <c r="AA173" s="1">
        <v>2</v>
      </c>
      <c r="AB173" s="1">
        <v>6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20</v>
      </c>
      <c r="AV173" s="1">
        <v>19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17</v>
      </c>
      <c r="BF173" s="1">
        <v>14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>
      <c r="A174" s="1">
        <v>70978</v>
      </c>
      <c r="B174" s="1" t="s">
        <v>265</v>
      </c>
      <c r="C174" s="1">
        <v>16</v>
      </c>
      <c r="D174" s="1">
        <v>285</v>
      </c>
      <c r="E174" s="1" t="s">
        <v>64</v>
      </c>
      <c r="F174" s="1">
        <v>998</v>
      </c>
      <c r="G174" s="1" t="s">
        <v>266</v>
      </c>
      <c r="H174" s="2">
        <v>84.48</v>
      </c>
      <c r="I174" s="2">
        <v>1351.68</v>
      </c>
      <c r="J174" s="10">
        <f t="shared" si="1"/>
        <v>0</v>
      </c>
      <c r="K174" s="11">
        <f t="shared" si="2"/>
        <v>0</v>
      </c>
      <c r="L174" s="1">
        <v>0.41</v>
      </c>
      <c r="M174" s="1">
        <v>0.19</v>
      </c>
      <c r="N174" s="16">
        <f t="shared" ref="N174:N197" si="44">MAX(0,(TRUNC((L174*0.8)-M174)))</f>
        <v>0</v>
      </c>
      <c r="O174" s="1">
        <v>2.06</v>
      </c>
      <c r="P174" s="1">
        <v>2.88</v>
      </c>
      <c r="Q174" s="5">
        <v>0</v>
      </c>
      <c r="R174" s="1">
        <v>0.16</v>
      </c>
      <c r="S174" s="1">
        <v>2.69</v>
      </c>
      <c r="T174" s="16">
        <f t="shared" ref="T174:T177" si="45">MAX(0,(TRUNC((R174*0.8)-S174)))</f>
        <v>0</v>
      </c>
      <c r="U174" s="1">
        <v>0</v>
      </c>
      <c r="V174" s="15">
        <v>3548.16</v>
      </c>
      <c r="W174" s="2"/>
      <c r="X174" s="2">
        <v>7772.16</v>
      </c>
      <c r="Y174" s="1">
        <v>1</v>
      </c>
      <c r="Z174" s="1">
        <v>3</v>
      </c>
      <c r="AA174" s="1">
        <v>2</v>
      </c>
      <c r="AB174" s="1">
        <v>4</v>
      </c>
      <c r="AC174" s="1">
        <v>3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8</v>
      </c>
      <c r="AT174" s="1">
        <v>8</v>
      </c>
      <c r="AU174" s="1">
        <v>11</v>
      </c>
      <c r="AV174" s="1">
        <v>20</v>
      </c>
      <c r="AW174" s="1">
        <v>46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1</v>
      </c>
      <c r="BE174" s="1">
        <v>2</v>
      </c>
      <c r="BF174" s="1">
        <v>0</v>
      </c>
      <c r="BG174" s="1">
        <v>43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>
      <c r="A175" s="1">
        <v>70115</v>
      </c>
      <c r="B175" s="1" t="s">
        <v>241</v>
      </c>
      <c r="C175" s="1">
        <v>30</v>
      </c>
      <c r="D175" s="1">
        <v>285</v>
      </c>
      <c r="E175" s="1" t="s">
        <v>64</v>
      </c>
      <c r="F175" s="1">
        <v>573</v>
      </c>
      <c r="G175" s="1" t="s">
        <v>87</v>
      </c>
      <c r="H175" s="2">
        <v>29.93</v>
      </c>
      <c r="I175" s="2">
        <v>897.9</v>
      </c>
      <c r="J175" s="10">
        <f t="shared" si="1"/>
        <v>0</v>
      </c>
      <c r="K175" s="11">
        <f t="shared" si="2"/>
        <v>0</v>
      </c>
      <c r="L175" s="1">
        <v>0.93</v>
      </c>
      <c r="M175" s="1">
        <v>0.5</v>
      </c>
      <c r="N175" s="16">
        <f t="shared" si="44"/>
        <v>0</v>
      </c>
      <c r="O175" s="1">
        <v>2.15</v>
      </c>
      <c r="P175" s="1">
        <v>1.67</v>
      </c>
      <c r="Q175" s="5">
        <v>0</v>
      </c>
      <c r="R175" s="1">
        <v>0.8</v>
      </c>
      <c r="S175" s="1">
        <v>0.7</v>
      </c>
      <c r="T175" s="16">
        <f t="shared" si="45"/>
        <v>0</v>
      </c>
      <c r="U175" s="1">
        <v>0</v>
      </c>
      <c r="V175" s="15">
        <v>3486.84</v>
      </c>
      <c r="W175" s="2"/>
      <c r="X175" s="2">
        <v>2573.98</v>
      </c>
      <c r="Y175" s="1">
        <v>3</v>
      </c>
      <c r="Z175" s="1">
        <v>19</v>
      </c>
      <c r="AA175" s="1">
        <v>8</v>
      </c>
      <c r="AB175" s="1">
        <v>15</v>
      </c>
      <c r="AC175" s="1">
        <v>15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42</v>
      </c>
      <c r="AT175" s="1">
        <v>10</v>
      </c>
      <c r="AU175" s="1">
        <v>13</v>
      </c>
      <c r="AV175" s="1">
        <v>9</v>
      </c>
      <c r="AW175" s="1">
        <v>50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4</v>
      </c>
      <c r="BD175" s="1">
        <v>3</v>
      </c>
      <c r="BE175" s="1">
        <v>13</v>
      </c>
      <c r="BF175" s="1">
        <v>11</v>
      </c>
      <c r="BG175" s="1">
        <v>21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</row>
    <row r="176" spans="1:64">
      <c r="A176" s="1">
        <v>70268</v>
      </c>
      <c r="B176" s="1" t="s">
        <v>175</v>
      </c>
      <c r="C176" s="1">
        <v>20</v>
      </c>
      <c r="D176" s="1">
        <v>285</v>
      </c>
      <c r="E176" s="1" t="s">
        <v>64</v>
      </c>
      <c r="F176" s="1">
        <v>387</v>
      </c>
      <c r="G176" s="1" t="s">
        <v>94</v>
      </c>
      <c r="H176" s="2">
        <v>50.78</v>
      </c>
      <c r="I176" s="2">
        <v>1015.6</v>
      </c>
      <c r="J176" s="10">
        <f t="shared" si="1"/>
        <v>0</v>
      </c>
      <c r="K176" s="11">
        <f t="shared" si="2"/>
        <v>0</v>
      </c>
      <c r="L176" s="1">
        <v>0.68</v>
      </c>
      <c r="M176" s="1">
        <v>0.7</v>
      </c>
      <c r="N176" s="16">
        <f t="shared" si="44"/>
        <v>0</v>
      </c>
      <c r="O176" s="1">
        <v>2.12</v>
      </c>
      <c r="P176" s="1">
        <v>1.9</v>
      </c>
      <c r="Q176" s="5">
        <v>0</v>
      </c>
      <c r="R176" s="1">
        <v>0.55000000000000004</v>
      </c>
      <c r="S176" s="1">
        <v>0.85</v>
      </c>
      <c r="T176" s="16">
        <f t="shared" si="45"/>
        <v>0</v>
      </c>
      <c r="U176" s="1">
        <v>0</v>
      </c>
      <c r="V176" s="15">
        <v>3402.26</v>
      </c>
      <c r="W176" s="2"/>
      <c r="X176" s="2">
        <v>3503.82</v>
      </c>
      <c r="Y176" s="1">
        <v>9</v>
      </c>
      <c r="Z176" s="1">
        <v>9</v>
      </c>
      <c r="AA176" s="1">
        <v>0</v>
      </c>
      <c r="AB176" s="1">
        <v>0</v>
      </c>
      <c r="AC176" s="1">
        <v>14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20</v>
      </c>
      <c r="AT176" s="1">
        <v>14</v>
      </c>
      <c r="AU176" s="1">
        <v>12</v>
      </c>
      <c r="AV176" s="1">
        <v>7</v>
      </c>
      <c r="AW176" s="1">
        <v>38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  <c r="BD176" s="1">
        <v>13</v>
      </c>
      <c r="BE176" s="1">
        <v>3</v>
      </c>
      <c r="BF176" s="1">
        <v>1</v>
      </c>
      <c r="BG176" s="1">
        <v>17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</row>
    <row r="177" spans="1:64">
      <c r="A177" s="1">
        <v>70975</v>
      </c>
      <c r="B177" s="1" t="s">
        <v>256</v>
      </c>
      <c r="C177" s="1">
        <v>20</v>
      </c>
      <c r="D177" s="1">
        <v>285</v>
      </c>
      <c r="E177" s="1" t="s">
        <v>64</v>
      </c>
      <c r="F177" s="1">
        <v>974</v>
      </c>
      <c r="G177" s="1" t="s">
        <v>110</v>
      </c>
      <c r="H177" s="2">
        <v>40.81</v>
      </c>
      <c r="I177" s="2">
        <v>816.2</v>
      </c>
      <c r="J177" s="10">
        <f t="shared" si="1"/>
        <v>0</v>
      </c>
      <c r="K177" s="11">
        <f t="shared" si="2"/>
        <v>0</v>
      </c>
      <c r="L177" s="1">
        <v>0.65</v>
      </c>
      <c r="M177" s="1">
        <v>0.4</v>
      </c>
      <c r="N177" s="16">
        <f t="shared" si="44"/>
        <v>0</v>
      </c>
      <c r="O177" s="1">
        <v>3.18</v>
      </c>
      <c r="P177" s="1">
        <v>5.55</v>
      </c>
      <c r="Q177" s="5">
        <v>0</v>
      </c>
      <c r="R177" s="1">
        <v>0.32</v>
      </c>
      <c r="S177" s="1">
        <v>0</v>
      </c>
      <c r="T177" s="16">
        <f t="shared" si="45"/>
        <v>0</v>
      </c>
      <c r="U177" s="1">
        <v>0</v>
      </c>
      <c r="V177" s="15">
        <v>3387.23</v>
      </c>
      <c r="W177" s="2"/>
      <c r="X177" s="2">
        <v>4856.3900000000003</v>
      </c>
      <c r="Y177" s="1">
        <v>2</v>
      </c>
      <c r="Z177" s="1">
        <v>7</v>
      </c>
      <c r="AA177" s="1">
        <v>3</v>
      </c>
      <c r="AB177" s="1">
        <v>9</v>
      </c>
      <c r="AC177" s="1">
        <v>8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29</v>
      </c>
      <c r="AT177" s="1">
        <v>8</v>
      </c>
      <c r="AU177" s="1">
        <v>26</v>
      </c>
      <c r="AV177" s="1">
        <v>9</v>
      </c>
      <c r="AW177" s="1">
        <v>111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5</v>
      </c>
      <c r="BF177" s="1">
        <v>3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</row>
    <row r="178" spans="1:64">
      <c r="A178" s="1">
        <v>70351</v>
      </c>
      <c r="B178" s="1" t="s">
        <v>275</v>
      </c>
      <c r="C178" s="1">
        <v>5</v>
      </c>
      <c r="D178" s="1">
        <v>285</v>
      </c>
      <c r="E178" s="1" t="s">
        <v>64</v>
      </c>
      <c r="F178" s="1">
        <v>562</v>
      </c>
      <c r="G178" s="1" t="s">
        <v>65</v>
      </c>
      <c r="H178" s="2">
        <v>61.49</v>
      </c>
      <c r="I178" s="2">
        <v>307.45</v>
      </c>
      <c r="J178" s="10">
        <f t="shared" si="1"/>
        <v>2152.15</v>
      </c>
      <c r="K178" s="11">
        <f t="shared" si="2"/>
        <v>7</v>
      </c>
      <c r="L178" s="1">
        <v>1.4</v>
      </c>
      <c r="M178" s="1">
        <v>3</v>
      </c>
      <c r="N178" s="16">
        <f t="shared" si="44"/>
        <v>0</v>
      </c>
      <c r="O178" s="1">
        <v>7.3</v>
      </c>
      <c r="P178" s="1">
        <v>-0.6</v>
      </c>
      <c r="Q178" s="5">
        <v>5</v>
      </c>
      <c r="R178" s="1">
        <v>1.6</v>
      </c>
      <c r="S178" s="1">
        <v>0.2</v>
      </c>
      <c r="T178" s="5">
        <v>2</v>
      </c>
      <c r="U178" s="1">
        <v>0</v>
      </c>
      <c r="V178" s="15">
        <v>3166.74</v>
      </c>
      <c r="W178" s="2"/>
      <c r="X178" s="2">
        <v>799.37</v>
      </c>
      <c r="Y178" s="1">
        <v>1</v>
      </c>
      <c r="Z178" s="1">
        <v>2</v>
      </c>
      <c r="AA178" s="1">
        <v>4</v>
      </c>
      <c r="AB178" s="1">
        <v>2</v>
      </c>
      <c r="AC178" s="1">
        <v>15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27</v>
      </c>
      <c r="AT178" s="1">
        <v>9</v>
      </c>
      <c r="AU178" s="1">
        <v>4</v>
      </c>
      <c r="AV178" s="1">
        <v>2</v>
      </c>
      <c r="AW178" s="1">
        <v>-3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2</v>
      </c>
      <c r="BD178" s="1">
        <v>2</v>
      </c>
      <c r="BE178" s="1">
        <v>3</v>
      </c>
      <c r="BF178" s="1">
        <v>4</v>
      </c>
      <c r="BG178" s="1">
        <v>1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>
      <c r="A179" s="1">
        <v>70105</v>
      </c>
      <c r="B179" s="1" t="s">
        <v>307</v>
      </c>
      <c r="C179" s="1">
        <v>4</v>
      </c>
      <c r="D179" s="1">
        <v>285</v>
      </c>
      <c r="E179" s="1" t="s">
        <v>64</v>
      </c>
      <c r="F179" s="1">
        <v>570</v>
      </c>
      <c r="G179" s="1" t="s">
        <v>72</v>
      </c>
      <c r="H179" s="2">
        <v>201.48</v>
      </c>
      <c r="I179" s="2">
        <v>805.92</v>
      </c>
      <c r="J179" s="10">
        <f t="shared" si="1"/>
        <v>4029.6</v>
      </c>
      <c r="K179" s="11">
        <f t="shared" si="2"/>
        <v>5</v>
      </c>
      <c r="L179" s="1">
        <v>0.25</v>
      </c>
      <c r="M179" s="1">
        <v>1.75</v>
      </c>
      <c r="N179" s="16">
        <f t="shared" si="44"/>
        <v>0</v>
      </c>
      <c r="O179" s="1">
        <v>3.5</v>
      </c>
      <c r="P179" s="1">
        <v>0</v>
      </c>
      <c r="Q179" s="5">
        <v>5</v>
      </c>
      <c r="R179" s="1">
        <v>0.12</v>
      </c>
      <c r="S179" s="1">
        <v>0</v>
      </c>
      <c r="T179" s="16">
        <f t="shared" ref="T179:T180" si="46">MAX(0,(TRUNC((R179*0.8)-S179)))</f>
        <v>0</v>
      </c>
      <c r="U179" s="1">
        <v>0</v>
      </c>
      <c r="V179" s="15">
        <v>3122.94</v>
      </c>
      <c r="W179" s="2"/>
      <c r="X179" s="2">
        <v>1410.36</v>
      </c>
      <c r="Y179" s="1">
        <v>1</v>
      </c>
      <c r="Z179" s="1">
        <v>0</v>
      </c>
      <c r="AA179" s="1">
        <v>0</v>
      </c>
      <c r="AB179" s="1">
        <v>0</v>
      </c>
      <c r="AC179" s="1">
        <v>7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4</v>
      </c>
      <c r="AT179" s="1">
        <v>3</v>
      </c>
      <c r="AU179" s="1">
        <v>5</v>
      </c>
      <c r="AV179" s="1">
        <v>7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</row>
    <row r="180" spans="1:64">
      <c r="A180" s="1">
        <v>70171</v>
      </c>
      <c r="B180" s="1" t="s">
        <v>283</v>
      </c>
      <c r="C180" s="1">
        <v>15</v>
      </c>
      <c r="D180" s="1">
        <v>285</v>
      </c>
      <c r="E180" s="1" t="s">
        <v>64</v>
      </c>
      <c r="F180" s="1">
        <v>322</v>
      </c>
      <c r="G180" s="1" t="s">
        <v>167</v>
      </c>
      <c r="H180" s="2">
        <v>30.07</v>
      </c>
      <c r="I180" s="2">
        <v>451.05</v>
      </c>
      <c r="J180" s="10">
        <f t="shared" si="1"/>
        <v>2255.25</v>
      </c>
      <c r="K180" s="11">
        <f t="shared" si="2"/>
        <v>5</v>
      </c>
      <c r="L180" s="1">
        <v>1.33</v>
      </c>
      <c r="M180" s="1">
        <v>5.27</v>
      </c>
      <c r="N180" s="16">
        <f t="shared" si="44"/>
        <v>0</v>
      </c>
      <c r="O180" s="1">
        <v>5</v>
      </c>
      <c r="P180" s="1">
        <v>1.93</v>
      </c>
      <c r="Q180" s="5">
        <v>5</v>
      </c>
      <c r="R180" s="1">
        <v>0.13</v>
      </c>
      <c r="S180" s="1">
        <v>1.47</v>
      </c>
      <c r="T180" s="16">
        <f t="shared" si="46"/>
        <v>0</v>
      </c>
      <c r="U180" s="1">
        <v>0</v>
      </c>
      <c r="V180" s="15">
        <v>2916.79</v>
      </c>
      <c r="W180" s="2"/>
      <c r="X180" s="2">
        <v>3909.1</v>
      </c>
      <c r="Y180" s="1">
        <v>4</v>
      </c>
      <c r="Z180" s="1">
        <v>7</v>
      </c>
      <c r="AA180" s="1">
        <v>3</v>
      </c>
      <c r="AB180" s="1">
        <v>19</v>
      </c>
      <c r="AC180" s="1">
        <v>79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12</v>
      </c>
      <c r="AT180" s="1">
        <v>33</v>
      </c>
      <c r="AU180" s="1">
        <v>31</v>
      </c>
      <c r="AV180" s="1">
        <v>31</v>
      </c>
      <c r="AW180" s="1">
        <v>29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2</v>
      </c>
      <c r="BD180" s="1">
        <v>0</v>
      </c>
      <c r="BE180" s="1">
        <v>0</v>
      </c>
      <c r="BF180" s="1">
        <v>0</v>
      </c>
      <c r="BG180" s="1">
        <v>22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</row>
    <row r="181" spans="1:64">
      <c r="A181" s="1">
        <v>70033</v>
      </c>
      <c r="B181" s="1" t="s">
        <v>179</v>
      </c>
      <c r="C181" s="1">
        <v>18</v>
      </c>
      <c r="D181" s="1">
        <v>285</v>
      </c>
      <c r="E181" s="1" t="s">
        <v>64</v>
      </c>
      <c r="F181" s="1">
        <v>991</v>
      </c>
      <c r="G181" s="1" t="s">
        <v>141</v>
      </c>
      <c r="H181" s="2">
        <v>47.222200000000001</v>
      </c>
      <c r="I181" s="2">
        <v>849.99959999999999</v>
      </c>
      <c r="J181" s="10">
        <f t="shared" si="1"/>
        <v>0</v>
      </c>
      <c r="K181" s="11">
        <f t="shared" si="2"/>
        <v>0</v>
      </c>
      <c r="L181" s="1">
        <v>0.64</v>
      </c>
      <c r="M181" s="1">
        <v>1.39</v>
      </c>
      <c r="N181" s="16">
        <f t="shared" si="44"/>
        <v>0</v>
      </c>
      <c r="O181" s="1">
        <v>2.39</v>
      </c>
      <c r="P181" s="1">
        <v>1.61</v>
      </c>
      <c r="Q181" s="5">
        <v>0</v>
      </c>
      <c r="R181" s="1">
        <v>0.28000000000000003</v>
      </c>
      <c r="S181" s="1">
        <v>-1.22</v>
      </c>
      <c r="T181" s="5">
        <v>0</v>
      </c>
      <c r="U181" s="1">
        <v>0</v>
      </c>
      <c r="V181" s="15">
        <v>2809.72</v>
      </c>
      <c r="W181" s="2"/>
      <c r="X181" s="2">
        <v>1511.11</v>
      </c>
      <c r="Y181" s="1">
        <v>4</v>
      </c>
      <c r="Z181" s="1">
        <v>10</v>
      </c>
      <c r="AA181" s="1">
        <v>2</v>
      </c>
      <c r="AB181" s="1">
        <v>1</v>
      </c>
      <c r="AC181" s="1">
        <v>25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21</v>
      </c>
      <c r="AT181" s="1">
        <v>14</v>
      </c>
      <c r="AU181" s="1">
        <v>9</v>
      </c>
      <c r="AV181" s="1">
        <v>12</v>
      </c>
      <c r="AW181" s="1">
        <v>29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3</v>
      </c>
      <c r="BD181" s="1">
        <v>2</v>
      </c>
      <c r="BE181" s="1">
        <v>1</v>
      </c>
      <c r="BF181" s="1">
        <v>0</v>
      </c>
      <c r="BG181" s="1">
        <v>-22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>
      <c r="A182" s="1">
        <v>70970</v>
      </c>
      <c r="B182" s="1" t="s">
        <v>237</v>
      </c>
      <c r="C182" s="1">
        <v>15</v>
      </c>
      <c r="D182" s="1">
        <v>285</v>
      </c>
      <c r="E182" s="1" t="s">
        <v>64</v>
      </c>
      <c r="F182" s="1">
        <v>562</v>
      </c>
      <c r="G182" s="1" t="s">
        <v>65</v>
      </c>
      <c r="H182" s="2">
        <v>28.82</v>
      </c>
      <c r="I182" s="2">
        <v>432.3</v>
      </c>
      <c r="J182" s="10">
        <f t="shared" si="1"/>
        <v>2161.5</v>
      </c>
      <c r="K182" s="11">
        <f t="shared" si="2"/>
        <v>5</v>
      </c>
      <c r="L182" s="1">
        <v>2.93</v>
      </c>
      <c r="M182" s="1">
        <v>4.13</v>
      </c>
      <c r="N182" s="16">
        <f t="shared" si="44"/>
        <v>0</v>
      </c>
      <c r="O182" s="1">
        <v>2.97</v>
      </c>
      <c r="P182" s="1">
        <v>-7.0000000000000007E-2</v>
      </c>
      <c r="Q182" s="5">
        <v>5</v>
      </c>
      <c r="R182" s="1">
        <v>0.47</v>
      </c>
      <c r="S182" s="1">
        <v>0.47</v>
      </c>
      <c r="T182" s="16">
        <f t="shared" ref="T182:T208" si="47">MAX(0,(TRUNC((R182*0.8)-S182)))</f>
        <v>0</v>
      </c>
      <c r="U182" s="1">
        <v>0</v>
      </c>
      <c r="V182" s="15">
        <v>2752.31</v>
      </c>
      <c r="W182" s="2"/>
      <c r="X182" s="2">
        <v>1959.76</v>
      </c>
      <c r="Y182" s="1">
        <v>0</v>
      </c>
      <c r="Z182" s="1">
        <v>0</v>
      </c>
      <c r="AA182" s="1">
        <v>25</v>
      </c>
      <c r="AB182" s="1">
        <v>38</v>
      </c>
      <c r="AC182" s="1">
        <v>62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7</v>
      </c>
      <c r="AT182" s="1">
        <v>25</v>
      </c>
      <c r="AU182" s="1">
        <v>25</v>
      </c>
      <c r="AV182" s="1">
        <v>0</v>
      </c>
      <c r="AW182" s="1">
        <v>-1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2</v>
      </c>
      <c r="BD182" s="1">
        <v>0</v>
      </c>
      <c r="BE182" s="1">
        <v>2</v>
      </c>
      <c r="BF182" s="1">
        <v>6</v>
      </c>
      <c r="BG182" s="1">
        <v>7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>
      <c r="A183" s="1">
        <v>70232</v>
      </c>
      <c r="B183" s="1" t="s">
        <v>234</v>
      </c>
      <c r="C183" s="1">
        <v>5</v>
      </c>
      <c r="D183" s="1">
        <v>285</v>
      </c>
      <c r="E183" s="1" t="s">
        <v>64</v>
      </c>
      <c r="F183" s="1">
        <v>562</v>
      </c>
      <c r="G183" s="1" t="s">
        <v>65</v>
      </c>
      <c r="H183" s="2">
        <v>61.49</v>
      </c>
      <c r="I183" s="2">
        <v>307.45</v>
      </c>
      <c r="J183" s="10">
        <f t="shared" si="1"/>
        <v>1537.25</v>
      </c>
      <c r="K183" s="11">
        <f t="shared" si="2"/>
        <v>5</v>
      </c>
      <c r="L183" s="1">
        <v>1.5</v>
      </c>
      <c r="M183" s="1">
        <v>3.4</v>
      </c>
      <c r="N183" s="16">
        <f t="shared" si="44"/>
        <v>0</v>
      </c>
      <c r="O183" s="1">
        <v>6.8</v>
      </c>
      <c r="P183" s="1">
        <v>2</v>
      </c>
      <c r="Q183" s="5">
        <v>5</v>
      </c>
      <c r="R183" s="1">
        <v>0.6</v>
      </c>
      <c r="S183" s="1">
        <v>1</v>
      </c>
      <c r="T183" s="16">
        <f t="shared" si="47"/>
        <v>0</v>
      </c>
      <c r="U183" s="1">
        <v>0</v>
      </c>
      <c r="V183" s="15">
        <v>2736.3</v>
      </c>
      <c r="W183" s="2"/>
      <c r="X183" s="2">
        <v>1967.68</v>
      </c>
      <c r="Y183" s="1">
        <v>4</v>
      </c>
      <c r="Z183" s="1">
        <v>7</v>
      </c>
      <c r="AA183" s="1">
        <v>0</v>
      </c>
      <c r="AB183" s="1">
        <v>0</v>
      </c>
      <c r="AC183" s="1">
        <v>17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10</v>
      </c>
      <c r="AT183" s="1">
        <v>6</v>
      </c>
      <c r="AU183" s="1">
        <v>14</v>
      </c>
      <c r="AV183" s="1">
        <v>14</v>
      </c>
      <c r="AW183" s="1">
        <v>10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2</v>
      </c>
      <c r="BE183" s="1">
        <v>2</v>
      </c>
      <c r="BF183" s="1">
        <v>0</v>
      </c>
      <c r="BG183" s="1">
        <v>5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</row>
    <row r="184" spans="1:64">
      <c r="A184" s="1">
        <v>70132</v>
      </c>
      <c r="B184" s="1" t="s">
        <v>223</v>
      </c>
      <c r="C184" s="1">
        <v>18</v>
      </c>
      <c r="D184" s="1">
        <v>285</v>
      </c>
      <c r="E184" s="1" t="s">
        <v>64</v>
      </c>
      <c r="F184" s="1">
        <v>558</v>
      </c>
      <c r="G184" s="1" t="s">
        <v>67</v>
      </c>
      <c r="H184" s="2">
        <v>54.67</v>
      </c>
      <c r="I184" s="2">
        <v>984.06</v>
      </c>
      <c r="J184" s="10">
        <f t="shared" si="1"/>
        <v>0</v>
      </c>
      <c r="K184" s="11">
        <f t="shared" si="2"/>
        <v>0</v>
      </c>
      <c r="L184" s="1">
        <v>1.5</v>
      </c>
      <c r="M184" s="1">
        <v>1.78</v>
      </c>
      <c r="N184" s="16">
        <f t="shared" si="44"/>
        <v>0</v>
      </c>
      <c r="O184" s="1">
        <v>1</v>
      </c>
      <c r="P184" s="1">
        <v>3.17</v>
      </c>
      <c r="Q184" s="5">
        <v>0</v>
      </c>
      <c r="R184" s="1">
        <v>0</v>
      </c>
      <c r="S184" s="1">
        <v>0</v>
      </c>
      <c r="T184" s="16">
        <f t="shared" si="47"/>
        <v>0</v>
      </c>
      <c r="U184" s="1">
        <v>0</v>
      </c>
      <c r="V184" s="15">
        <v>2460.15</v>
      </c>
      <c r="W184" s="2"/>
      <c r="X184" s="2">
        <v>4865.63</v>
      </c>
      <c r="Y184" s="1">
        <v>4</v>
      </c>
      <c r="Z184" s="1">
        <v>0</v>
      </c>
      <c r="AA184" s="1">
        <v>17</v>
      </c>
      <c r="AB184" s="1">
        <v>12</v>
      </c>
      <c r="AC184" s="1">
        <v>32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10</v>
      </c>
      <c r="AT184" s="1">
        <v>7</v>
      </c>
      <c r="AU184" s="1">
        <v>1</v>
      </c>
      <c r="AV184" s="1">
        <v>7</v>
      </c>
      <c r="AW184" s="1">
        <v>57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</row>
    <row r="185" spans="1:64">
      <c r="A185" s="1">
        <v>70172</v>
      </c>
      <c r="B185" s="1" t="s">
        <v>282</v>
      </c>
      <c r="C185" s="1">
        <v>15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30.07</v>
      </c>
      <c r="I185" s="2">
        <v>451.05</v>
      </c>
      <c r="J185" s="10">
        <f t="shared" si="1"/>
        <v>0</v>
      </c>
      <c r="K185" s="11">
        <f t="shared" si="2"/>
        <v>0</v>
      </c>
      <c r="L185" s="1">
        <v>0.7</v>
      </c>
      <c r="M185" s="1">
        <v>2.93</v>
      </c>
      <c r="N185" s="16">
        <f t="shared" si="44"/>
        <v>0</v>
      </c>
      <c r="O185" s="1">
        <v>4.63</v>
      </c>
      <c r="P185" s="1">
        <v>0.93</v>
      </c>
      <c r="Q185" s="5">
        <v>0</v>
      </c>
      <c r="R185" s="1">
        <v>0</v>
      </c>
      <c r="S185" s="1">
        <v>1</v>
      </c>
      <c r="T185" s="16">
        <f t="shared" si="47"/>
        <v>0</v>
      </c>
      <c r="U185" s="1">
        <v>0</v>
      </c>
      <c r="V185" s="15">
        <v>2405.6</v>
      </c>
      <c r="W185" s="2"/>
      <c r="X185" s="2">
        <v>2195.11</v>
      </c>
      <c r="Y185" s="1">
        <v>3</v>
      </c>
      <c r="Z185" s="1">
        <v>7</v>
      </c>
      <c r="AA185" s="1">
        <v>4</v>
      </c>
      <c r="AB185" s="1">
        <v>0</v>
      </c>
      <c r="AC185" s="1">
        <v>44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20</v>
      </c>
      <c r="AT185" s="1">
        <v>36</v>
      </c>
      <c r="AU185" s="1">
        <v>10</v>
      </c>
      <c r="AV185" s="1">
        <v>43</v>
      </c>
      <c r="AW185" s="1">
        <v>14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15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</row>
    <row r="186" spans="1:64">
      <c r="A186" s="1">
        <v>70251</v>
      </c>
      <c r="B186" s="1" t="s">
        <v>251</v>
      </c>
      <c r="C186" s="1">
        <v>15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30.07</v>
      </c>
      <c r="I186" s="2">
        <v>451.05</v>
      </c>
      <c r="J186" s="10">
        <f t="shared" si="1"/>
        <v>0</v>
      </c>
      <c r="K186" s="11">
        <f t="shared" si="2"/>
        <v>0</v>
      </c>
      <c r="L186" s="1">
        <v>1.07</v>
      </c>
      <c r="M186" s="1">
        <v>0.2</v>
      </c>
      <c r="N186" s="16">
        <f t="shared" si="44"/>
        <v>0</v>
      </c>
      <c r="O186" s="1">
        <v>3.63</v>
      </c>
      <c r="P186" s="1">
        <v>3.27</v>
      </c>
      <c r="Q186" s="5">
        <v>0</v>
      </c>
      <c r="R186" s="1">
        <v>0.33</v>
      </c>
      <c r="S186" s="1">
        <v>0</v>
      </c>
      <c r="T186" s="16">
        <f t="shared" si="47"/>
        <v>0</v>
      </c>
      <c r="U186" s="1">
        <v>0</v>
      </c>
      <c r="V186" s="15">
        <v>2270.2800000000002</v>
      </c>
      <c r="W186" s="2"/>
      <c r="X186" s="2">
        <v>1563.64</v>
      </c>
      <c r="Y186" s="1">
        <v>0</v>
      </c>
      <c r="Z186" s="1">
        <v>0</v>
      </c>
      <c r="AA186" s="1">
        <v>16</v>
      </c>
      <c r="AB186" s="1">
        <v>0</v>
      </c>
      <c r="AC186" s="1">
        <v>3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22</v>
      </c>
      <c r="AT186" s="1">
        <v>31</v>
      </c>
      <c r="AU186" s="1">
        <v>12</v>
      </c>
      <c r="AV186" s="1">
        <v>10</v>
      </c>
      <c r="AW186" s="1">
        <v>49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3</v>
      </c>
      <c r="BF186" s="1">
        <v>4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</row>
    <row r="187" spans="1:64">
      <c r="A187" s="1">
        <v>70326</v>
      </c>
      <c r="B187" s="1" t="s">
        <v>340</v>
      </c>
      <c r="C187" s="1">
        <v>6</v>
      </c>
      <c r="D187" s="1">
        <v>285</v>
      </c>
      <c r="E187" s="1" t="s">
        <v>64</v>
      </c>
      <c r="F187" s="1">
        <v>285</v>
      </c>
      <c r="G187" s="1" t="s">
        <v>64</v>
      </c>
      <c r="H187" s="2">
        <v>113.36</v>
      </c>
      <c r="I187" s="2">
        <v>680.16</v>
      </c>
      <c r="J187" s="10">
        <f t="shared" si="1"/>
        <v>0</v>
      </c>
      <c r="K187" s="11">
        <f t="shared" si="2"/>
        <v>0</v>
      </c>
      <c r="L187" s="1">
        <v>0</v>
      </c>
      <c r="M187" s="1">
        <v>0.17</v>
      </c>
      <c r="N187" s="16">
        <f t="shared" si="44"/>
        <v>0</v>
      </c>
      <c r="O187" s="1">
        <v>3.33</v>
      </c>
      <c r="P187" s="1">
        <v>1.5</v>
      </c>
      <c r="Q187" s="5">
        <v>0</v>
      </c>
      <c r="R187" s="1">
        <v>0</v>
      </c>
      <c r="S187" s="1">
        <v>0</v>
      </c>
      <c r="T187" s="16">
        <f t="shared" si="47"/>
        <v>0</v>
      </c>
      <c r="U187" s="1">
        <v>0</v>
      </c>
      <c r="V187" s="15">
        <v>2267.1999999999998</v>
      </c>
      <c r="W187" s="2"/>
      <c r="X187" s="2">
        <v>1133.5999999999999</v>
      </c>
      <c r="Y187" s="1">
        <v>0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5</v>
      </c>
      <c r="AT187" s="1">
        <v>4</v>
      </c>
      <c r="AU187" s="1">
        <v>8</v>
      </c>
      <c r="AV187" s="1">
        <v>10</v>
      </c>
      <c r="AW187" s="1">
        <v>9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</row>
    <row r="188" spans="1:64">
      <c r="A188" s="1">
        <v>70071</v>
      </c>
      <c r="B188" s="1" t="s">
        <v>285</v>
      </c>
      <c r="C188" s="1">
        <v>6</v>
      </c>
      <c r="D188" s="1">
        <v>285</v>
      </c>
      <c r="E188" s="1" t="s">
        <v>64</v>
      </c>
      <c r="F188" s="1">
        <v>974</v>
      </c>
      <c r="G188" s="1" t="s">
        <v>110</v>
      </c>
      <c r="H188" s="2">
        <v>174.97</v>
      </c>
      <c r="I188" s="2">
        <v>1049.82</v>
      </c>
      <c r="J188" s="10">
        <f t="shared" si="1"/>
        <v>0</v>
      </c>
      <c r="K188" s="11">
        <f t="shared" si="2"/>
        <v>0</v>
      </c>
      <c r="L188" s="1">
        <v>0.25</v>
      </c>
      <c r="M188" s="1">
        <v>0.33</v>
      </c>
      <c r="N188" s="16">
        <f t="shared" si="44"/>
        <v>0</v>
      </c>
      <c r="O188" s="1">
        <v>1.42</v>
      </c>
      <c r="P188" s="1">
        <v>7.33</v>
      </c>
      <c r="Q188" s="5">
        <v>0</v>
      </c>
      <c r="R188" s="1">
        <v>0.42</v>
      </c>
      <c r="S188" s="1">
        <v>4.17</v>
      </c>
      <c r="T188" s="16">
        <f t="shared" si="47"/>
        <v>0</v>
      </c>
      <c r="U188" s="1">
        <v>0</v>
      </c>
      <c r="V188" s="15">
        <v>2187.12</v>
      </c>
      <c r="W188" s="2"/>
      <c r="X188" s="2">
        <v>12422.87</v>
      </c>
      <c r="Y188" s="1">
        <v>1</v>
      </c>
      <c r="Z188" s="1">
        <v>1</v>
      </c>
      <c r="AA188" s="1">
        <v>0</v>
      </c>
      <c r="AB188" s="1">
        <v>0</v>
      </c>
      <c r="AC188" s="1">
        <v>2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1</v>
      </c>
      <c r="AT188" s="1">
        <v>4</v>
      </c>
      <c r="AU188" s="1">
        <v>4</v>
      </c>
      <c r="AV188" s="1">
        <v>3</v>
      </c>
      <c r="AW188" s="1">
        <v>44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</v>
      </c>
      <c r="BD188" s="1">
        <v>1</v>
      </c>
      <c r="BE188" s="1">
        <v>0</v>
      </c>
      <c r="BF188" s="1">
        <v>2</v>
      </c>
      <c r="BG188" s="1">
        <v>25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>
      <c r="A189" s="1">
        <v>70407</v>
      </c>
      <c r="B189" s="1" t="s">
        <v>220</v>
      </c>
      <c r="C189" s="1">
        <v>20</v>
      </c>
      <c r="D189" s="1">
        <v>285</v>
      </c>
      <c r="E189" s="1" t="s">
        <v>64</v>
      </c>
      <c r="F189" s="1">
        <v>557</v>
      </c>
      <c r="G189" s="1" t="s">
        <v>69</v>
      </c>
      <c r="H189" s="2">
        <v>71.849999999999994</v>
      </c>
      <c r="I189" s="2">
        <v>1437</v>
      </c>
      <c r="J189" s="10">
        <f t="shared" si="1"/>
        <v>0</v>
      </c>
      <c r="K189" s="11">
        <f t="shared" si="2"/>
        <v>0</v>
      </c>
      <c r="L189" s="1">
        <v>0.3</v>
      </c>
      <c r="M189" s="1">
        <v>0</v>
      </c>
      <c r="N189" s="16">
        <f t="shared" si="44"/>
        <v>0</v>
      </c>
      <c r="O189" s="1">
        <v>1.18</v>
      </c>
      <c r="P189" s="1">
        <v>0</v>
      </c>
      <c r="Q189" s="5">
        <v>0</v>
      </c>
      <c r="R189" s="1">
        <v>0</v>
      </c>
      <c r="S189" s="1">
        <v>0</v>
      </c>
      <c r="T189" s="16">
        <f t="shared" si="47"/>
        <v>0</v>
      </c>
      <c r="U189" s="1">
        <v>0</v>
      </c>
      <c r="V189" s="15">
        <v>2119.58</v>
      </c>
      <c r="W189" s="2"/>
      <c r="X189" s="2">
        <v>0</v>
      </c>
      <c r="Y189" s="1">
        <v>0</v>
      </c>
      <c r="Z189" s="1">
        <v>0</v>
      </c>
      <c r="AA189" s="1">
        <v>0</v>
      </c>
      <c r="AB189" s="1">
        <v>12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20</v>
      </c>
      <c r="AV189" s="1">
        <v>7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>
      <c r="A190" s="1">
        <v>70984</v>
      </c>
      <c r="B190" s="1" t="s">
        <v>149</v>
      </c>
      <c r="C190" s="1">
        <v>5</v>
      </c>
      <c r="D190" s="1">
        <v>285</v>
      </c>
      <c r="E190" s="1" t="s">
        <v>64</v>
      </c>
      <c r="F190" s="1">
        <v>573</v>
      </c>
      <c r="G190" s="1" t="s">
        <v>87</v>
      </c>
      <c r="H190" s="2">
        <v>171.09</v>
      </c>
      <c r="I190" s="2">
        <v>855.45</v>
      </c>
      <c r="J190" s="10">
        <f t="shared" si="1"/>
        <v>0</v>
      </c>
      <c r="K190" s="11">
        <f t="shared" si="2"/>
        <v>0</v>
      </c>
      <c r="L190" s="1">
        <v>0.5</v>
      </c>
      <c r="M190" s="1">
        <v>1</v>
      </c>
      <c r="N190" s="16">
        <f t="shared" si="44"/>
        <v>0</v>
      </c>
      <c r="O190" s="1">
        <v>1.9</v>
      </c>
      <c r="P190" s="1">
        <v>4</v>
      </c>
      <c r="Q190" s="5">
        <v>0</v>
      </c>
      <c r="R190" s="1">
        <v>0</v>
      </c>
      <c r="S190" s="1">
        <v>0.8</v>
      </c>
      <c r="T190" s="16">
        <f t="shared" si="47"/>
        <v>0</v>
      </c>
      <c r="U190" s="1">
        <v>0</v>
      </c>
      <c r="V190" s="15">
        <v>2053.08</v>
      </c>
      <c r="W190" s="2"/>
      <c r="X190" s="2">
        <v>4961.6099999999997</v>
      </c>
      <c r="Y190" s="1">
        <v>1</v>
      </c>
      <c r="Z190" s="1">
        <v>0</v>
      </c>
      <c r="AA190" s="1">
        <v>1</v>
      </c>
      <c r="AB190" s="1">
        <v>1</v>
      </c>
      <c r="AC190" s="1">
        <v>5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2</v>
      </c>
      <c r="AT190" s="1">
        <v>9</v>
      </c>
      <c r="AU190" s="1">
        <v>2</v>
      </c>
      <c r="AV190" s="1">
        <v>2</v>
      </c>
      <c r="AW190" s="1">
        <v>20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4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>
      <c r="A191" s="1">
        <v>79159</v>
      </c>
      <c r="B191" s="1" t="s">
        <v>358</v>
      </c>
      <c r="C191" s="1">
        <v>24</v>
      </c>
      <c r="D191" s="1">
        <v>285</v>
      </c>
      <c r="E191" s="1" t="s">
        <v>64</v>
      </c>
      <c r="F191" s="1">
        <v>285</v>
      </c>
      <c r="G191" s="1" t="s">
        <v>64</v>
      </c>
      <c r="H191" s="2">
        <v>34.741799999999998</v>
      </c>
      <c r="I191" s="2">
        <v>833.80319999999995</v>
      </c>
      <c r="J191" s="10">
        <f t="shared" si="1"/>
        <v>0</v>
      </c>
      <c r="K191" s="11">
        <f t="shared" si="2"/>
        <v>0</v>
      </c>
      <c r="L191" s="1">
        <v>1.17</v>
      </c>
      <c r="M191" s="1">
        <v>0</v>
      </c>
      <c r="N191" s="16">
        <f t="shared" si="44"/>
        <v>0</v>
      </c>
      <c r="O191" s="1">
        <v>0.79</v>
      </c>
      <c r="P191" s="1">
        <v>4.08</v>
      </c>
      <c r="Q191" s="5">
        <v>0</v>
      </c>
      <c r="R191" s="1">
        <v>0.48</v>
      </c>
      <c r="S191" s="1">
        <v>0.28999999999999998</v>
      </c>
      <c r="T191" s="16">
        <f t="shared" si="47"/>
        <v>0</v>
      </c>
      <c r="U191" s="1">
        <v>0</v>
      </c>
      <c r="V191" s="15">
        <v>2032.4</v>
      </c>
      <c r="W191" s="2"/>
      <c r="X191" s="2">
        <v>3647.89</v>
      </c>
      <c r="Y191" s="1">
        <v>0</v>
      </c>
      <c r="Z191" s="1">
        <v>0</v>
      </c>
      <c r="AA191" s="1">
        <v>23</v>
      </c>
      <c r="AB191" s="1">
        <v>10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16</v>
      </c>
      <c r="AT191" s="1">
        <v>6</v>
      </c>
      <c r="AU191" s="1">
        <v>0</v>
      </c>
      <c r="AV191" s="1">
        <v>0</v>
      </c>
      <c r="AW191" s="1">
        <v>98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2</v>
      </c>
      <c r="BE191" s="1">
        <v>8</v>
      </c>
      <c r="BF191" s="1">
        <v>5</v>
      </c>
      <c r="BG191" s="1">
        <v>7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>
      <c r="A192" s="1">
        <v>70986</v>
      </c>
      <c r="B192" s="1" t="s">
        <v>2293</v>
      </c>
      <c r="C192" s="1">
        <v>1</v>
      </c>
      <c r="D192" s="1">
        <v>285</v>
      </c>
      <c r="E192" s="1" t="s">
        <v>64</v>
      </c>
      <c r="F192" s="1">
        <v>285</v>
      </c>
      <c r="G192" s="1" t="s">
        <v>64</v>
      </c>
      <c r="H192" s="2">
        <v>60.75</v>
      </c>
      <c r="I192" s="2">
        <v>60.75</v>
      </c>
      <c r="J192" s="10">
        <f t="shared" si="1"/>
        <v>0</v>
      </c>
      <c r="K192" s="11">
        <f t="shared" si="2"/>
        <v>0</v>
      </c>
      <c r="L192" s="1">
        <v>0</v>
      </c>
      <c r="M192" s="1">
        <v>0</v>
      </c>
      <c r="N192" s="16">
        <f t="shared" si="44"/>
        <v>0</v>
      </c>
      <c r="O192" s="1">
        <v>32</v>
      </c>
      <c r="P192" s="1">
        <v>32</v>
      </c>
      <c r="Q192" s="5">
        <v>0</v>
      </c>
      <c r="R192" s="1">
        <v>0</v>
      </c>
      <c r="S192" s="1">
        <v>0</v>
      </c>
      <c r="T192" s="16">
        <f t="shared" si="47"/>
        <v>0</v>
      </c>
      <c r="U192" s="1">
        <v>0</v>
      </c>
      <c r="V192" s="15">
        <v>1944</v>
      </c>
      <c r="W192" s="2"/>
      <c r="X192" s="2">
        <v>1944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32</v>
      </c>
      <c r="AT192" s="1">
        <v>0</v>
      </c>
      <c r="AU192" s="1">
        <v>0</v>
      </c>
      <c r="AV192" s="1">
        <v>0</v>
      </c>
      <c r="AW192" s="1">
        <v>32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64">
      <c r="A193" s="1">
        <v>70095</v>
      </c>
      <c r="B193" s="1" t="s">
        <v>291</v>
      </c>
      <c r="C193" s="1">
        <v>16</v>
      </c>
      <c r="D193" s="1">
        <v>285</v>
      </c>
      <c r="E193" s="1" t="s">
        <v>64</v>
      </c>
      <c r="F193" s="1">
        <v>999</v>
      </c>
      <c r="G193" s="1" t="s">
        <v>292</v>
      </c>
      <c r="H193" s="2">
        <v>61.95</v>
      </c>
      <c r="I193" s="2">
        <v>991.2</v>
      </c>
      <c r="J193" s="10">
        <f t="shared" si="1"/>
        <v>0</v>
      </c>
      <c r="K193" s="11">
        <f t="shared" si="2"/>
        <v>0</v>
      </c>
      <c r="L193" s="1">
        <v>0.06</v>
      </c>
      <c r="M193" s="1">
        <v>2.12</v>
      </c>
      <c r="N193" s="16">
        <f t="shared" si="44"/>
        <v>0</v>
      </c>
      <c r="O193" s="1">
        <v>1.19</v>
      </c>
      <c r="P193" s="1">
        <v>0.25</v>
      </c>
      <c r="Q193" s="5">
        <v>0</v>
      </c>
      <c r="R193" s="1">
        <v>0.66</v>
      </c>
      <c r="S193" s="1">
        <v>1.75</v>
      </c>
      <c r="T193" s="16">
        <f t="shared" si="47"/>
        <v>0</v>
      </c>
      <c r="U193" s="1">
        <v>0</v>
      </c>
      <c r="V193" s="15">
        <v>1889.48</v>
      </c>
      <c r="W193" s="2"/>
      <c r="X193" s="2">
        <v>4088.7</v>
      </c>
      <c r="Y193" s="1">
        <v>0</v>
      </c>
      <c r="Z193" s="1">
        <v>2</v>
      </c>
      <c r="AA193" s="1">
        <v>0</v>
      </c>
      <c r="AB193" s="1">
        <v>0</v>
      </c>
      <c r="AC193" s="1">
        <v>34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9</v>
      </c>
      <c r="AT193" s="1">
        <v>20</v>
      </c>
      <c r="AU193" s="1">
        <v>0</v>
      </c>
      <c r="AV193" s="1">
        <v>0</v>
      </c>
      <c r="AW193" s="1">
        <v>4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21</v>
      </c>
      <c r="BE193" s="1">
        <v>0</v>
      </c>
      <c r="BF193" s="1">
        <v>0</v>
      </c>
      <c r="BG193" s="1">
        <v>28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64">
      <c r="A194" s="1">
        <v>70015</v>
      </c>
      <c r="B194" s="1" t="s">
        <v>288</v>
      </c>
      <c r="C194" s="1">
        <v>12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29.4</v>
      </c>
      <c r="I194" s="2">
        <v>352.8</v>
      </c>
      <c r="J194" s="10">
        <f t="shared" si="1"/>
        <v>0</v>
      </c>
      <c r="K194" s="11">
        <f t="shared" si="2"/>
        <v>0</v>
      </c>
      <c r="L194" s="1">
        <v>0</v>
      </c>
      <c r="M194" s="1">
        <v>2.08</v>
      </c>
      <c r="N194" s="16">
        <f t="shared" si="44"/>
        <v>0</v>
      </c>
      <c r="O194" s="1">
        <v>4.96</v>
      </c>
      <c r="P194" s="1">
        <v>2.58</v>
      </c>
      <c r="Q194" s="5">
        <v>0</v>
      </c>
      <c r="R194" s="1">
        <v>0.28999999999999998</v>
      </c>
      <c r="S194" s="1">
        <v>2.75</v>
      </c>
      <c r="T194" s="16">
        <f t="shared" si="47"/>
        <v>0</v>
      </c>
      <c r="U194" s="1">
        <v>0</v>
      </c>
      <c r="V194" s="15">
        <v>1852.2</v>
      </c>
      <c r="W194" s="2"/>
      <c r="X194" s="2">
        <v>2616.6</v>
      </c>
      <c r="Y194" s="1">
        <v>0</v>
      </c>
      <c r="Z194" s="1">
        <v>0</v>
      </c>
      <c r="AA194" s="1">
        <v>0</v>
      </c>
      <c r="AB194" s="1">
        <v>0</v>
      </c>
      <c r="AC194" s="1">
        <v>25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27</v>
      </c>
      <c r="AT194" s="1">
        <v>6</v>
      </c>
      <c r="AU194" s="1">
        <v>21</v>
      </c>
      <c r="AV194" s="1">
        <v>17</v>
      </c>
      <c r="AW194" s="1">
        <v>31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</v>
      </c>
      <c r="BD194" s="1">
        <v>2</v>
      </c>
      <c r="BE194" s="1">
        <v>1</v>
      </c>
      <c r="BF194" s="1">
        <v>1</v>
      </c>
      <c r="BG194" s="1">
        <v>33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64">
      <c r="A195" s="1">
        <v>70971</v>
      </c>
      <c r="B195" s="1" t="s">
        <v>279</v>
      </c>
      <c r="C195" s="1">
        <v>16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56.3</v>
      </c>
      <c r="I195" s="2">
        <v>900.8</v>
      </c>
      <c r="J195" s="10">
        <f t="shared" si="1"/>
        <v>0</v>
      </c>
      <c r="K195" s="11">
        <f t="shared" si="2"/>
        <v>0</v>
      </c>
      <c r="L195" s="1">
        <v>0.22</v>
      </c>
      <c r="M195" s="1">
        <v>0.12</v>
      </c>
      <c r="N195" s="16">
        <f t="shared" si="44"/>
        <v>0</v>
      </c>
      <c r="O195" s="1">
        <v>1.31</v>
      </c>
      <c r="P195" s="1">
        <v>0.88</v>
      </c>
      <c r="Q195" s="5">
        <v>0</v>
      </c>
      <c r="R195" s="1">
        <v>0.41</v>
      </c>
      <c r="S195" s="1">
        <v>1.56</v>
      </c>
      <c r="T195" s="16">
        <f t="shared" si="47"/>
        <v>0</v>
      </c>
      <c r="U195" s="1">
        <v>0</v>
      </c>
      <c r="V195" s="15">
        <v>1745.3</v>
      </c>
      <c r="W195" s="2"/>
      <c r="X195" s="2">
        <v>2308.3000000000002</v>
      </c>
      <c r="Y195" s="1">
        <v>0</v>
      </c>
      <c r="Z195" s="1">
        <v>0</v>
      </c>
      <c r="AA195" s="1">
        <v>1</v>
      </c>
      <c r="AB195" s="1">
        <v>5</v>
      </c>
      <c r="AC195" s="1">
        <v>2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6</v>
      </c>
      <c r="AT195" s="1">
        <v>4</v>
      </c>
      <c r="AU195" s="1">
        <v>10</v>
      </c>
      <c r="AV195" s="1">
        <v>6</v>
      </c>
      <c r="AW195" s="1">
        <v>14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5</v>
      </c>
      <c r="BD195" s="1">
        <v>3</v>
      </c>
      <c r="BE195" s="1">
        <v>0</v>
      </c>
      <c r="BF195" s="1">
        <v>0</v>
      </c>
      <c r="BG195" s="1">
        <v>25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</row>
    <row r="196" spans="1:64">
      <c r="A196" s="1">
        <v>70360</v>
      </c>
      <c r="B196" s="1" t="s">
        <v>245</v>
      </c>
      <c r="C196" s="1">
        <v>15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30.07</v>
      </c>
      <c r="I196" s="2">
        <v>451.05</v>
      </c>
      <c r="J196" s="10">
        <f t="shared" si="1"/>
        <v>0</v>
      </c>
      <c r="K196" s="11">
        <f t="shared" si="2"/>
        <v>0</v>
      </c>
      <c r="L196" s="1">
        <v>7.0000000000000007E-2</v>
      </c>
      <c r="M196" s="1">
        <v>0.33</v>
      </c>
      <c r="N196" s="16">
        <f t="shared" si="44"/>
        <v>0</v>
      </c>
      <c r="O196" s="1">
        <v>2.6</v>
      </c>
      <c r="P196" s="1">
        <v>5.73</v>
      </c>
      <c r="Q196" s="5">
        <v>0</v>
      </c>
      <c r="R196" s="1">
        <v>0.87</v>
      </c>
      <c r="S196" s="1">
        <v>0.27</v>
      </c>
      <c r="T196" s="16">
        <f t="shared" si="47"/>
        <v>0</v>
      </c>
      <c r="U196" s="1">
        <v>0</v>
      </c>
      <c r="V196" s="15">
        <v>1593.71</v>
      </c>
      <c r="W196" s="2"/>
      <c r="X196" s="2">
        <v>2856.65</v>
      </c>
      <c r="Y196" s="1">
        <v>1</v>
      </c>
      <c r="Z196" s="1">
        <v>0</v>
      </c>
      <c r="AA196" s="1">
        <v>0</v>
      </c>
      <c r="AB196" s="1">
        <v>0</v>
      </c>
      <c r="AC196" s="1">
        <v>5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7</v>
      </c>
      <c r="AT196" s="1">
        <v>6</v>
      </c>
      <c r="AU196" s="1">
        <v>16</v>
      </c>
      <c r="AV196" s="1">
        <v>26</v>
      </c>
      <c r="AW196" s="1">
        <v>86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9</v>
      </c>
      <c r="BD196" s="1">
        <v>3</v>
      </c>
      <c r="BE196" s="1">
        <v>0</v>
      </c>
      <c r="BF196" s="1">
        <v>5</v>
      </c>
      <c r="BG196" s="1">
        <v>4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</row>
    <row r="197" spans="1:64">
      <c r="A197" s="1">
        <v>70153</v>
      </c>
      <c r="B197" s="1" t="s">
        <v>186</v>
      </c>
      <c r="C197" s="1">
        <v>24</v>
      </c>
      <c r="D197" s="1">
        <v>285</v>
      </c>
      <c r="E197" s="1" t="s">
        <v>64</v>
      </c>
      <c r="F197" s="1">
        <v>974</v>
      </c>
      <c r="G197" s="1" t="s">
        <v>110</v>
      </c>
      <c r="H197" s="2">
        <v>44.36</v>
      </c>
      <c r="I197" s="2">
        <v>1064.6400000000001</v>
      </c>
      <c r="J197" s="10">
        <f t="shared" si="1"/>
        <v>0</v>
      </c>
      <c r="K197" s="11">
        <f t="shared" si="2"/>
        <v>0</v>
      </c>
      <c r="L197" s="1">
        <v>0.15</v>
      </c>
      <c r="M197" s="1">
        <v>0.04</v>
      </c>
      <c r="N197" s="16">
        <f t="shared" si="44"/>
        <v>0</v>
      </c>
      <c r="O197" s="1">
        <v>0.83</v>
      </c>
      <c r="P197" s="1">
        <v>0</v>
      </c>
      <c r="Q197" s="5">
        <v>0</v>
      </c>
      <c r="R197" s="1">
        <v>0.42</v>
      </c>
      <c r="S197" s="1">
        <v>0.28999999999999998</v>
      </c>
      <c r="T197" s="16">
        <f t="shared" si="47"/>
        <v>0</v>
      </c>
      <c r="U197" s="1">
        <v>0</v>
      </c>
      <c r="V197" s="15">
        <v>1486.06</v>
      </c>
      <c r="W197" s="2"/>
      <c r="X197" s="2">
        <v>354.88</v>
      </c>
      <c r="Y197" s="1">
        <v>0</v>
      </c>
      <c r="Z197" s="1">
        <v>0</v>
      </c>
      <c r="AA197" s="1">
        <v>2</v>
      </c>
      <c r="AB197" s="1">
        <v>3</v>
      </c>
      <c r="AC197" s="1">
        <v>1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3</v>
      </c>
      <c r="AV197" s="1">
        <v>34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7</v>
      </c>
      <c r="BD197" s="1">
        <v>2</v>
      </c>
      <c r="BE197" s="1">
        <v>2</v>
      </c>
      <c r="BF197" s="1">
        <v>0</v>
      </c>
      <c r="BG197" s="1">
        <v>7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</row>
    <row r="198" spans="1:64">
      <c r="A198" s="1">
        <v>70124</v>
      </c>
      <c r="B198" s="1" t="s">
        <v>311</v>
      </c>
      <c r="C198" s="1">
        <v>72</v>
      </c>
      <c r="D198" s="1">
        <v>285</v>
      </c>
      <c r="E198" s="1" t="s">
        <v>64</v>
      </c>
      <c r="F198" s="1">
        <v>1</v>
      </c>
      <c r="G198" s="1" t="s">
        <v>312</v>
      </c>
      <c r="H198" s="2">
        <v>12.63</v>
      </c>
      <c r="I198" s="2">
        <v>909.36</v>
      </c>
      <c r="J198" s="10">
        <f t="shared" si="1"/>
        <v>0</v>
      </c>
      <c r="K198" s="11">
        <f t="shared" si="2"/>
        <v>0</v>
      </c>
      <c r="L198" s="1">
        <v>1.58</v>
      </c>
      <c r="M198" s="1">
        <v>-1.57</v>
      </c>
      <c r="N198" s="5">
        <v>0</v>
      </c>
      <c r="O198" s="1">
        <v>0</v>
      </c>
      <c r="P198" s="1">
        <v>-0.01</v>
      </c>
      <c r="Q198" s="5">
        <v>0</v>
      </c>
      <c r="R198" s="1">
        <v>0.01</v>
      </c>
      <c r="S198" s="1">
        <v>-0.01</v>
      </c>
      <c r="T198" s="16">
        <f t="shared" si="47"/>
        <v>0</v>
      </c>
      <c r="U198" s="1">
        <v>0</v>
      </c>
      <c r="V198" s="15">
        <v>1446.14</v>
      </c>
      <c r="W198" s="2"/>
      <c r="X198" s="2">
        <v>-1452.45</v>
      </c>
      <c r="Y198" s="1">
        <v>41</v>
      </c>
      <c r="Z198" s="1">
        <v>24</v>
      </c>
      <c r="AA198" s="1">
        <v>45</v>
      </c>
      <c r="AB198" s="1">
        <v>32</v>
      </c>
      <c r="AC198" s="1">
        <v>-113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-1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1</v>
      </c>
      <c r="BE198" s="1">
        <v>0</v>
      </c>
      <c r="BF198" s="1">
        <v>0</v>
      </c>
      <c r="BG198" s="1">
        <v>-1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</row>
    <row r="199" spans="1:64">
      <c r="A199" s="1">
        <v>70352</v>
      </c>
      <c r="B199" s="1" t="s">
        <v>276</v>
      </c>
      <c r="C199" s="1">
        <v>5</v>
      </c>
      <c r="D199" s="1">
        <v>285</v>
      </c>
      <c r="E199" s="1" t="s">
        <v>64</v>
      </c>
      <c r="F199" s="1">
        <v>562</v>
      </c>
      <c r="G199" s="1" t="s">
        <v>65</v>
      </c>
      <c r="H199" s="2">
        <v>61.49</v>
      </c>
      <c r="I199" s="2">
        <v>307.45</v>
      </c>
      <c r="J199" s="10">
        <f t="shared" si="1"/>
        <v>0</v>
      </c>
      <c r="K199" s="11">
        <f t="shared" si="2"/>
        <v>0</v>
      </c>
      <c r="L199" s="1">
        <v>1.2</v>
      </c>
      <c r="M199" s="1">
        <v>3</v>
      </c>
      <c r="N199" s="16">
        <f t="shared" ref="N199:N223" si="48">MAX(0,(TRUNC((L199*0.8)-M199)))</f>
        <v>0</v>
      </c>
      <c r="O199" s="1">
        <v>3.5</v>
      </c>
      <c r="P199" s="1">
        <v>-0.6</v>
      </c>
      <c r="Q199" s="5">
        <v>0</v>
      </c>
      <c r="R199" s="1">
        <v>0</v>
      </c>
      <c r="S199" s="1">
        <v>0</v>
      </c>
      <c r="T199" s="16">
        <f t="shared" si="47"/>
        <v>0</v>
      </c>
      <c r="U199" s="1">
        <v>0</v>
      </c>
      <c r="V199" s="15">
        <v>1445.02</v>
      </c>
      <c r="W199" s="2"/>
      <c r="X199" s="2">
        <v>737.88</v>
      </c>
      <c r="Y199" s="1">
        <v>1</v>
      </c>
      <c r="Z199" s="1">
        <v>3</v>
      </c>
      <c r="AA199" s="1">
        <v>3</v>
      </c>
      <c r="AB199" s="1">
        <v>1</v>
      </c>
      <c r="AC199" s="1">
        <v>15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0</v>
      </c>
      <c r="AU199" s="1">
        <v>7</v>
      </c>
      <c r="AV199" s="1">
        <v>19</v>
      </c>
      <c r="AW199" s="1">
        <v>-3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</row>
    <row r="200" spans="1:64">
      <c r="A200" s="1">
        <v>70353</v>
      </c>
      <c r="B200" s="1" t="s">
        <v>248</v>
      </c>
      <c r="C200" s="1">
        <v>5</v>
      </c>
      <c r="D200" s="1">
        <v>285</v>
      </c>
      <c r="E200" s="1" t="s">
        <v>64</v>
      </c>
      <c r="F200" s="1">
        <v>562</v>
      </c>
      <c r="G200" s="1" t="s">
        <v>65</v>
      </c>
      <c r="H200" s="2">
        <v>61.49</v>
      </c>
      <c r="I200" s="2">
        <v>307.45</v>
      </c>
      <c r="J200" s="10">
        <f t="shared" si="1"/>
        <v>0</v>
      </c>
      <c r="K200" s="11">
        <f t="shared" si="2"/>
        <v>0</v>
      </c>
      <c r="L200" s="1">
        <v>1.1000000000000001</v>
      </c>
      <c r="M200" s="1">
        <v>1</v>
      </c>
      <c r="N200" s="16">
        <f t="shared" si="48"/>
        <v>0</v>
      </c>
      <c r="O200" s="1">
        <v>3.2</v>
      </c>
      <c r="P200" s="1">
        <v>1.6</v>
      </c>
      <c r="Q200" s="5">
        <v>0</v>
      </c>
      <c r="R200" s="1">
        <v>0.3</v>
      </c>
      <c r="S200" s="1">
        <v>0</v>
      </c>
      <c r="T200" s="16">
        <f t="shared" si="47"/>
        <v>0</v>
      </c>
      <c r="U200" s="1">
        <v>0</v>
      </c>
      <c r="V200" s="15">
        <v>1414.27</v>
      </c>
      <c r="W200" s="2"/>
      <c r="X200" s="2">
        <v>799.37</v>
      </c>
      <c r="Y200" s="1">
        <v>3</v>
      </c>
      <c r="Z200" s="1">
        <v>1</v>
      </c>
      <c r="AA200" s="1">
        <v>2</v>
      </c>
      <c r="AB200" s="1">
        <v>0</v>
      </c>
      <c r="AC200" s="1">
        <v>5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7</v>
      </c>
      <c r="AT200" s="1">
        <v>9</v>
      </c>
      <c r="AU200" s="1">
        <v>4</v>
      </c>
      <c r="AV200" s="1">
        <v>1</v>
      </c>
      <c r="AW200" s="1">
        <v>8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3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</row>
    <row r="201" spans="1:64">
      <c r="A201" s="1">
        <v>70985</v>
      </c>
      <c r="B201" s="1" t="s">
        <v>227</v>
      </c>
      <c r="C201" s="1">
        <v>20</v>
      </c>
      <c r="D201" s="1">
        <v>285</v>
      </c>
      <c r="E201" s="1" t="s">
        <v>64</v>
      </c>
      <c r="F201" s="1">
        <v>285</v>
      </c>
      <c r="G201" s="1" t="s">
        <v>64</v>
      </c>
      <c r="H201" s="2">
        <v>58.21</v>
      </c>
      <c r="I201" s="2">
        <v>1164.2</v>
      </c>
      <c r="J201" s="10">
        <f t="shared" si="1"/>
        <v>0</v>
      </c>
      <c r="K201" s="11">
        <f t="shared" si="2"/>
        <v>0</v>
      </c>
      <c r="L201" s="1">
        <v>1.1499999999999999</v>
      </c>
      <c r="M201" s="1">
        <v>1.35</v>
      </c>
      <c r="N201" s="16">
        <f t="shared" si="48"/>
        <v>0</v>
      </c>
      <c r="O201" s="1">
        <v>0.05</v>
      </c>
      <c r="P201" s="1">
        <v>0</v>
      </c>
      <c r="Q201" s="5">
        <v>0</v>
      </c>
      <c r="R201" s="1">
        <v>0</v>
      </c>
      <c r="S201" s="1">
        <v>0</v>
      </c>
      <c r="T201" s="16">
        <f t="shared" si="47"/>
        <v>0</v>
      </c>
      <c r="U201" s="1">
        <v>0</v>
      </c>
      <c r="V201" s="15">
        <v>1397.04</v>
      </c>
      <c r="W201" s="2"/>
      <c r="X201" s="2">
        <v>1571.67</v>
      </c>
      <c r="Y201" s="1">
        <v>23</v>
      </c>
      <c r="Z201" s="1">
        <v>0</v>
      </c>
      <c r="AA201" s="1">
        <v>0</v>
      </c>
      <c r="AB201" s="1">
        <v>0</v>
      </c>
      <c r="AC201" s="1">
        <v>27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2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</row>
    <row r="202" spans="1:64">
      <c r="A202" s="1">
        <v>70415</v>
      </c>
      <c r="B202" s="1" t="s">
        <v>350</v>
      </c>
      <c r="C202" s="1">
        <v>20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76.3</v>
      </c>
      <c r="I202" s="2">
        <v>1526</v>
      </c>
      <c r="J202" s="10">
        <f t="shared" si="1"/>
        <v>0</v>
      </c>
      <c r="K202" s="11">
        <f t="shared" si="2"/>
        <v>0</v>
      </c>
      <c r="L202" s="1">
        <v>0.05</v>
      </c>
      <c r="M202" s="1">
        <v>0</v>
      </c>
      <c r="N202" s="16">
        <f t="shared" si="48"/>
        <v>0</v>
      </c>
      <c r="O202" s="1">
        <v>0.2</v>
      </c>
      <c r="P202" s="1">
        <v>0</v>
      </c>
      <c r="Q202" s="5">
        <v>0</v>
      </c>
      <c r="R202" s="1">
        <v>0.55000000000000004</v>
      </c>
      <c r="S202" s="1">
        <v>0.1</v>
      </c>
      <c r="T202" s="16">
        <f t="shared" si="47"/>
        <v>0</v>
      </c>
      <c r="U202" s="1">
        <v>0</v>
      </c>
      <c r="V202" s="15">
        <v>1220.8</v>
      </c>
      <c r="W202" s="2"/>
      <c r="X202" s="2">
        <v>152.6</v>
      </c>
      <c r="Y202" s="1">
        <v>0</v>
      </c>
      <c r="Z202" s="1">
        <v>0</v>
      </c>
      <c r="AA202" s="1">
        <v>0</v>
      </c>
      <c r="AB202" s="1">
        <v>2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4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8</v>
      </c>
      <c r="BF202" s="1">
        <v>6</v>
      </c>
      <c r="BG202" s="1">
        <v>2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</row>
    <row r="203" spans="1:64">
      <c r="A203" s="1">
        <v>70508</v>
      </c>
      <c r="B203" s="1" t="s">
        <v>353</v>
      </c>
      <c r="C203" s="1">
        <v>24</v>
      </c>
      <c r="D203" s="1">
        <v>285</v>
      </c>
      <c r="E203" s="1" t="s">
        <v>64</v>
      </c>
      <c r="F203" s="1">
        <v>285</v>
      </c>
      <c r="G203" s="1" t="s">
        <v>64</v>
      </c>
      <c r="H203" s="2">
        <v>34.967700000000001</v>
      </c>
      <c r="I203" s="2">
        <v>839.22479999999996</v>
      </c>
      <c r="J203" s="10">
        <f t="shared" si="1"/>
        <v>0</v>
      </c>
      <c r="K203" s="11">
        <f t="shared" si="2"/>
        <v>0</v>
      </c>
      <c r="L203" s="1">
        <v>0</v>
      </c>
      <c r="M203" s="1">
        <v>0</v>
      </c>
      <c r="N203" s="16">
        <f t="shared" si="48"/>
        <v>0</v>
      </c>
      <c r="O203" s="1">
        <v>1.4</v>
      </c>
      <c r="P203" s="1">
        <v>0.54</v>
      </c>
      <c r="Q203" s="5">
        <v>0</v>
      </c>
      <c r="R203" s="1">
        <v>0</v>
      </c>
      <c r="S203" s="1">
        <v>0</v>
      </c>
      <c r="T203" s="16">
        <f t="shared" si="47"/>
        <v>0</v>
      </c>
      <c r="U203" s="1">
        <v>0</v>
      </c>
      <c r="V203" s="15">
        <v>1171.42</v>
      </c>
      <c r="W203" s="2"/>
      <c r="X203" s="2">
        <v>454.58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32</v>
      </c>
      <c r="AT203" s="1">
        <v>3</v>
      </c>
      <c r="AU203" s="1">
        <v>0</v>
      </c>
      <c r="AV203" s="1">
        <v>0</v>
      </c>
      <c r="AW203" s="1">
        <v>13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</row>
    <row r="204" spans="1:64">
      <c r="A204" s="1">
        <v>70254</v>
      </c>
      <c r="B204" s="1" t="s">
        <v>334</v>
      </c>
      <c r="C204" s="1">
        <v>12</v>
      </c>
      <c r="D204" s="1">
        <v>285</v>
      </c>
      <c r="E204" s="1" t="s">
        <v>64</v>
      </c>
      <c r="F204" s="1">
        <v>285</v>
      </c>
      <c r="G204" s="1" t="s">
        <v>64</v>
      </c>
      <c r="H204" s="2">
        <v>75.378699999999995</v>
      </c>
      <c r="I204" s="2">
        <v>904.5444</v>
      </c>
      <c r="J204" s="10">
        <f t="shared" si="1"/>
        <v>0</v>
      </c>
      <c r="K204" s="11">
        <f t="shared" si="2"/>
        <v>0</v>
      </c>
      <c r="L204" s="1">
        <v>0.25</v>
      </c>
      <c r="M204" s="1">
        <v>1.25</v>
      </c>
      <c r="N204" s="16">
        <f t="shared" si="48"/>
        <v>0</v>
      </c>
      <c r="O204" s="1">
        <v>0.96</v>
      </c>
      <c r="P204" s="1">
        <v>0</v>
      </c>
      <c r="Q204" s="5">
        <v>0</v>
      </c>
      <c r="R204" s="1">
        <v>0</v>
      </c>
      <c r="S204" s="1">
        <v>0</v>
      </c>
      <c r="T204" s="16">
        <f t="shared" si="47"/>
        <v>0</v>
      </c>
      <c r="U204" s="1">
        <v>0</v>
      </c>
      <c r="V204" s="15">
        <v>1092.99</v>
      </c>
      <c r="W204" s="2"/>
      <c r="X204" s="2">
        <v>1130.68</v>
      </c>
      <c r="Y204" s="1">
        <v>0</v>
      </c>
      <c r="Z204" s="1">
        <v>1</v>
      </c>
      <c r="AA204" s="1">
        <v>1</v>
      </c>
      <c r="AB204" s="1">
        <v>3</v>
      </c>
      <c r="AC204" s="1">
        <v>15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1</v>
      </c>
      <c r="AT204" s="1">
        <v>1</v>
      </c>
      <c r="AU204" s="1">
        <v>2</v>
      </c>
      <c r="AV204" s="1">
        <v>16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</row>
    <row r="205" spans="1:64">
      <c r="A205" s="1">
        <v>70507</v>
      </c>
      <c r="B205" s="1" t="s">
        <v>352</v>
      </c>
      <c r="C205" s="1">
        <v>12</v>
      </c>
      <c r="D205" s="1">
        <v>285</v>
      </c>
      <c r="E205" s="1" t="s">
        <v>64</v>
      </c>
      <c r="F205" s="1">
        <v>573</v>
      </c>
      <c r="G205" s="1" t="s">
        <v>87</v>
      </c>
      <c r="H205" s="2">
        <v>46.76</v>
      </c>
      <c r="I205" s="2">
        <v>561.12</v>
      </c>
      <c r="J205" s="10">
        <f t="shared" si="1"/>
        <v>0</v>
      </c>
      <c r="K205" s="11">
        <f t="shared" si="2"/>
        <v>0</v>
      </c>
      <c r="L205" s="1">
        <v>1.29</v>
      </c>
      <c r="M205" s="1">
        <v>1.42</v>
      </c>
      <c r="N205" s="16">
        <f t="shared" si="48"/>
        <v>0</v>
      </c>
      <c r="O205" s="1">
        <v>0.62</v>
      </c>
      <c r="P205" s="1">
        <v>0</v>
      </c>
      <c r="Q205" s="5">
        <v>0</v>
      </c>
      <c r="R205" s="1">
        <v>0</v>
      </c>
      <c r="S205" s="1">
        <v>0</v>
      </c>
      <c r="T205" s="16">
        <f t="shared" si="47"/>
        <v>0</v>
      </c>
      <c r="U205" s="1">
        <v>0</v>
      </c>
      <c r="V205" s="15">
        <v>1075.48</v>
      </c>
      <c r="W205" s="2"/>
      <c r="X205" s="2">
        <v>794.92</v>
      </c>
      <c r="Y205" s="1">
        <v>1</v>
      </c>
      <c r="Z205" s="1">
        <v>0</v>
      </c>
      <c r="AA205" s="1">
        <v>9</v>
      </c>
      <c r="AB205" s="1">
        <v>11</v>
      </c>
      <c r="AC205" s="1">
        <v>17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3</v>
      </c>
      <c r="AV205" s="1">
        <v>9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</row>
    <row r="206" spans="1:64">
      <c r="A206" s="1">
        <v>70173</v>
      </c>
      <c r="B206" s="1" t="s">
        <v>316</v>
      </c>
      <c r="C206" s="1">
        <v>4</v>
      </c>
      <c r="D206" s="1">
        <v>285</v>
      </c>
      <c r="E206" s="1" t="s">
        <v>64</v>
      </c>
      <c r="F206" s="1">
        <v>562</v>
      </c>
      <c r="G206" s="1" t="s">
        <v>65</v>
      </c>
      <c r="H206" s="2">
        <v>76.63</v>
      </c>
      <c r="I206" s="2">
        <v>306.52</v>
      </c>
      <c r="J206" s="10">
        <f t="shared" si="1"/>
        <v>0</v>
      </c>
      <c r="K206" s="11">
        <f t="shared" si="2"/>
        <v>0</v>
      </c>
      <c r="L206" s="1">
        <v>0</v>
      </c>
      <c r="M206" s="1">
        <v>1</v>
      </c>
      <c r="N206" s="16">
        <f t="shared" si="48"/>
        <v>0</v>
      </c>
      <c r="O206" s="1">
        <v>3.38</v>
      </c>
      <c r="P206" s="1">
        <v>1.25</v>
      </c>
      <c r="Q206" s="5">
        <v>0</v>
      </c>
      <c r="R206" s="1">
        <v>0.12</v>
      </c>
      <c r="S206" s="1">
        <v>0.25</v>
      </c>
      <c r="T206" s="16">
        <f t="shared" si="47"/>
        <v>0</v>
      </c>
      <c r="U206" s="1">
        <v>0</v>
      </c>
      <c r="V206" s="15">
        <v>1072.82</v>
      </c>
      <c r="W206" s="2"/>
      <c r="X206" s="2">
        <v>766.3</v>
      </c>
      <c r="Y206" s="1">
        <v>0</v>
      </c>
      <c r="Z206" s="1">
        <v>0</v>
      </c>
      <c r="AA206" s="1">
        <v>0</v>
      </c>
      <c r="AB206" s="1">
        <v>0</v>
      </c>
      <c r="AC206" s="1">
        <v>4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5</v>
      </c>
      <c r="AT206" s="1">
        <v>2</v>
      </c>
      <c r="AU206" s="1">
        <v>0</v>
      </c>
      <c r="AV206" s="1">
        <v>15</v>
      </c>
      <c r="AW206" s="1">
        <v>5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>
        <v>0</v>
      </c>
      <c r="BF206" s="1">
        <v>0</v>
      </c>
      <c r="BG206" s="1">
        <v>1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</row>
    <row r="207" spans="1:64">
      <c r="A207" s="1">
        <v>70219</v>
      </c>
      <c r="B207" s="1" t="s">
        <v>250</v>
      </c>
      <c r="C207" s="1">
        <v>20</v>
      </c>
      <c r="D207" s="1">
        <v>285</v>
      </c>
      <c r="E207" s="1" t="s">
        <v>64</v>
      </c>
      <c r="F207" s="1">
        <v>991</v>
      </c>
      <c r="G207" s="1" t="s">
        <v>141</v>
      </c>
      <c r="H207" s="2">
        <v>62.57</v>
      </c>
      <c r="I207" s="2">
        <v>1251.4000000000001</v>
      </c>
      <c r="J207" s="10">
        <f t="shared" si="1"/>
        <v>0</v>
      </c>
      <c r="K207" s="11">
        <f t="shared" si="2"/>
        <v>0</v>
      </c>
      <c r="L207" s="1">
        <v>0.02</v>
      </c>
      <c r="M207" s="1">
        <v>-0.05</v>
      </c>
      <c r="N207" s="16">
        <f t="shared" si="48"/>
        <v>0</v>
      </c>
      <c r="O207" s="1">
        <v>0.78</v>
      </c>
      <c r="P207" s="1">
        <v>1.2</v>
      </c>
      <c r="Q207" s="5"/>
      <c r="R207" s="1">
        <v>0</v>
      </c>
      <c r="S207" s="1">
        <v>0</v>
      </c>
      <c r="T207" s="16">
        <f t="shared" si="47"/>
        <v>0</v>
      </c>
      <c r="U207" s="1">
        <v>0</v>
      </c>
      <c r="V207" s="15">
        <v>1001.12</v>
      </c>
      <c r="W207" s="2"/>
      <c r="X207" s="2">
        <v>1439.11</v>
      </c>
      <c r="Y207" s="1">
        <v>0</v>
      </c>
      <c r="Z207" s="1">
        <v>1</v>
      </c>
      <c r="AA207" s="1">
        <v>0</v>
      </c>
      <c r="AB207" s="1">
        <v>0</v>
      </c>
      <c r="AC207" s="1">
        <v>-1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3</v>
      </c>
      <c r="AT207" s="1">
        <v>4</v>
      </c>
      <c r="AU207" s="1">
        <v>7</v>
      </c>
      <c r="AV207" s="1">
        <v>7</v>
      </c>
      <c r="AW207" s="1">
        <v>24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</row>
    <row r="208" spans="1:64">
      <c r="A208" s="1">
        <v>97020</v>
      </c>
      <c r="B208" s="1" t="s">
        <v>236</v>
      </c>
      <c r="C208" s="1">
        <v>16</v>
      </c>
      <c r="D208" s="1">
        <v>285</v>
      </c>
      <c r="E208" s="1" t="s">
        <v>64</v>
      </c>
      <c r="F208" s="1">
        <v>558</v>
      </c>
      <c r="G208" s="1" t="s">
        <v>67</v>
      </c>
      <c r="H208" s="2">
        <v>55.48</v>
      </c>
      <c r="I208" s="2">
        <v>887.68</v>
      </c>
      <c r="J208" s="10">
        <f t="shared" si="1"/>
        <v>0</v>
      </c>
      <c r="K208" s="11">
        <f t="shared" si="2"/>
        <v>0</v>
      </c>
      <c r="L208" s="1">
        <v>0.47</v>
      </c>
      <c r="M208" s="1">
        <v>0</v>
      </c>
      <c r="N208" s="16">
        <f t="shared" si="48"/>
        <v>0</v>
      </c>
      <c r="O208" s="1">
        <v>0.5</v>
      </c>
      <c r="P208" s="1">
        <v>0.81</v>
      </c>
      <c r="Q208" s="5"/>
      <c r="R208" s="1">
        <v>0.16</v>
      </c>
      <c r="S208" s="1">
        <v>0</v>
      </c>
      <c r="T208" s="16">
        <f t="shared" si="47"/>
        <v>0</v>
      </c>
      <c r="U208" s="1">
        <v>0</v>
      </c>
      <c r="V208" s="15">
        <v>998.64</v>
      </c>
      <c r="W208" s="2"/>
      <c r="X208" s="2">
        <v>721.24</v>
      </c>
      <c r="Y208" s="1">
        <v>0</v>
      </c>
      <c r="Z208" s="1">
        <v>0</v>
      </c>
      <c r="AA208" s="1">
        <v>7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3</v>
      </c>
      <c r="AU208" s="1">
        <v>5</v>
      </c>
      <c r="AV208" s="1">
        <v>3</v>
      </c>
      <c r="AW208" s="1">
        <v>13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2</v>
      </c>
      <c r="BF208" s="1">
        <v>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</row>
    <row r="209" spans="1:64">
      <c r="A209" s="1">
        <v>70123</v>
      </c>
      <c r="B209" s="1" t="s">
        <v>169</v>
      </c>
      <c r="C209" s="1">
        <v>6</v>
      </c>
      <c r="D209" s="1">
        <v>285</v>
      </c>
      <c r="E209" s="1" t="s">
        <v>64</v>
      </c>
      <c r="F209" s="1">
        <v>285</v>
      </c>
      <c r="G209" s="1" t="s">
        <v>64</v>
      </c>
      <c r="H209" s="2">
        <v>141.66669999999999</v>
      </c>
      <c r="I209" s="2">
        <v>850.00019999999995</v>
      </c>
      <c r="J209" s="10">
        <f t="shared" si="1"/>
        <v>0</v>
      </c>
      <c r="K209" s="11">
        <f t="shared" si="2"/>
        <v>0</v>
      </c>
      <c r="L209" s="1">
        <v>0.08</v>
      </c>
      <c r="M209" s="1">
        <v>0</v>
      </c>
      <c r="N209" s="16">
        <f t="shared" si="48"/>
        <v>0</v>
      </c>
      <c r="O209" s="1">
        <v>0</v>
      </c>
      <c r="P209" s="1">
        <v>0</v>
      </c>
      <c r="Q209" s="5"/>
      <c r="R209" s="1">
        <v>0.92</v>
      </c>
      <c r="S209" s="1">
        <v>-0.5</v>
      </c>
      <c r="T209" s="5">
        <v>0</v>
      </c>
      <c r="U209" s="1">
        <v>0</v>
      </c>
      <c r="V209" s="15">
        <v>850</v>
      </c>
      <c r="W209" s="2"/>
      <c r="X209" s="2">
        <v>-425</v>
      </c>
      <c r="Y209" s="1">
        <v>0</v>
      </c>
      <c r="Z209" s="1">
        <v>0</v>
      </c>
      <c r="AA209" s="1">
        <v>0</v>
      </c>
      <c r="AB209" s="1">
        <v>1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</v>
      </c>
      <c r="BD209" s="1">
        <v>0</v>
      </c>
      <c r="BE209" s="1">
        <v>3</v>
      </c>
      <c r="BF209" s="1">
        <v>3</v>
      </c>
      <c r="BG209" s="1">
        <v>-3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</row>
    <row r="210" spans="1:64">
      <c r="A210" s="1">
        <v>70350</v>
      </c>
      <c r="B210" s="1" t="s">
        <v>262</v>
      </c>
      <c r="C210" s="1">
        <v>5</v>
      </c>
      <c r="D210" s="1">
        <v>285</v>
      </c>
      <c r="E210" s="1" t="s">
        <v>64</v>
      </c>
      <c r="F210" s="1">
        <v>322</v>
      </c>
      <c r="G210" s="1" t="s">
        <v>167</v>
      </c>
      <c r="H210" s="2">
        <v>61.49</v>
      </c>
      <c r="I210" s="2">
        <v>307.45</v>
      </c>
      <c r="J210" s="10">
        <f t="shared" si="1"/>
        <v>0</v>
      </c>
      <c r="K210" s="11">
        <f t="shared" si="2"/>
        <v>0</v>
      </c>
      <c r="L210" s="1">
        <v>0.2</v>
      </c>
      <c r="M210" s="1">
        <v>0</v>
      </c>
      <c r="N210" s="16">
        <f t="shared" si="48"/>
        <v>0</v>
      </c>
      <c r="O210" s="1">
        <v>2.5</v>
      </c>
      <c r="P210" s="1">
        <v>0</v>
      </c>
      <c r="Q210" s="16"/>
      <c r="R210" s="1">
        <v>0</v>
      </c>
      <c r="S210" s="1">
        <v>0</v>
      </c>
      <c r="T210" s="16">
        <f t="shared" ref="T210:T268" si="49">MAX(0,(TRUNC((R210*0.8)-S210)))</f>
        <v>0</v>
      </c>
      <c r="U210" s="1">
        <v>0</v>
      </c>
      <c r="V210" s="15">
        <v>830.12</v>
      </c>
      <c r="W210" s="2"/>
      <c r="X210" s="2">
        <v>0</v>
      </c>
      <c r="Y210" s="1">
        <v>0</v>
      </c>
      <c r="Z210" s="1">
        <v>0</v>
      </c>
      <c r="AA210" s="1">
        <v>1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3</v>
      </c>
      <c r="AT210" s="1">
        <v>8</v>
      </c>
      <c r="AU210" s="1">
        <v>5</v>
      </c>
      <c r="AV210" s="1">
        <v>1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</row>
    <row r="211" spans="1:64">
      <c r="A211" s="1">
        <v>70088</v>
      </c>
      <c r="B211" s="1" t="s">
        <v>306</v>
      </c>
      <c r="C211" s="1">
        <v>16</v>
      </c>
      <c r="D211" s="1">
        <v>285</v>
      </c>
      <c r="E211" s="1" t="s">
        <v>64</v>
      </c>
      <c r="F211" s="1">
        <v>558</v>
      </c>
      <c r="G211" s="1" t="s">
        <v>67</v>
      </c>
      <c r="H211" s="2">
        <v>54.07</v>
      </c>
      <c r="I211" s="2">
        <v>865.12</v>
      </c>
      <c r="J211" s="10">
        <f t="shared" si="1"/>
        <v>0</v>
      </c>
      <c r="K211" s="11">
        <f t="shared" si="2"/>
        <v>0</v>
      </c>
      <c r="L211" s="1">
        <v>0.12</v>
      </c>
      <c r="M211" s="1">
        <v>0</v>
      </c>
      <c r="N211" s="16">
        <f t="shared" si="48"/>
        <v>0</v>
      </c>
      <c r="O211" s="1">
        <v>0</v>
      </c>
      <c r="P211" s="1">
        <v>0</v>
      </c>
      <c r="Q211" s="16"/>
      <c r="R211" s="1">
        <v>0.81</v>
      </c>
      <c r="S211" s="1">
        <v>0</v>
      </c>
      <c r="T211" s="16">
        <f t="shared" si="49"/>
        <v>0</v>
      </c>
      <c r="U211" s="1">
        <v>0</v>
      </c>
      <c r="V211" s="15">
        <v>811.05</v>
      </c>
      <c r="W211" s="2"/>
      <c r="X211" s="2">
        <v>0</v>
      </c>
      <c r="Y211" s="1">
        <v>0</v>
      </c>
      <c r="Z211" s="1">
        <v>0</v>
      </c>
      <c r="AA211" s="1">
        <v>1</v>
      </c>
      <c r="AB211" s="1">
        <v>2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3</v>
      </c>
      <c r="BF211" s="1">
        <v>20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</row>
    <row r="212" spans="1:64">
      <c r="A212" s="1">
        <v>70146</v>
      </c>
      <c r="B212" s="1" t="s">
        <v>313</v>
      </c>
      <c r="C212" s="1">
        <v>20</v>
      </c>
      <c r="D212" s="1">
        <v>285</v>
      </c>
      <c r="E212" s="1" t="s">
        <v>64</v>
      </c>
      <c r="F212" s="1">
        <v>588</v>
      </c>
      <c r="G212" s="1" t="s">
        <v>146</v>
      </c>
      <c r="H212" s="2">
        <v>53.1</v>
      </c>
      <c r="I212" s="2">
        <v>1062</v>
      </c>
      <c r="J212" s="10">
        <f t="shared" si="1"/>
        <v>0</v>
      </c>
      <c r="K212" s="11">
        <f t="shared" si="2"/>
        <v>0</v>
      </c>
      <c r="L212" s="1">
        <v>0</v>
      </c>
      <c r="M212" s="1">
        <v>0</v>
      </c>
      <c r="N212" s="16">
        <f t="shared" si="48"/>
        <v>0</v>
      </c>
      <c r="O212" s="1">
        <v>0.68</v>
      </c>
      <c r="P212" s="1">
        <v>0</v>
      </c>
      <c r="Q212" s="16"/>
      <c r="R212" s="1">
        <v>0.08</v>
      </c>
      <c r="S212" s="1">
        <v>0</v>
      </c>
      <c r="T212" s="16">
        <f t="shared" si="49"/>
        <v>0</v>
      </c>
      <c r="U212" s="1">
        <v>0</v>
      </c>
      <c r="V212" s="15">
        <v>796.5</v>
      </c>
      <c r="W212" s="2"/>
      <c r="X212" s="2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5</v>
      </c>
      <c r="AV212" s="1">
        <v>17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3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</row>
    <row r="213" spans="1:64">
      <c r="A213" s="1">
        <v>70295</v>
      </c>
      <c r="B213" s="1" t="s">
        <v>263</v>
      </c>
      <c r="C213" s="1">
        <v>20</v>
      </c>
      <c r="D213" s="1">
        <v>285</v>
      </c>
      <c r="E213" s="1" t="s">
        <v>64</v>
      </c>
      <c r="F213" s="1">
        <v>991</v>
      </c>
      <c r="G213" s="1" t="s">
        <v>141</v>
      </c>
      <c r="H213" s="2">
        <v>62.57</v>
      </c>
      <c r="I213" s="2">
        <v>1251.4000000000001</v>
      </c>
      <c r="J213" s="10">
        <f t="shared" si="1"/>
        <v>0</v>
      </c>
      <c r="K213" s="11">
        <f t="shared" si="2"/>
        <v>0</v>
      </c>
      <c r="L213" s="1">
        <v>0</v>
      </c>
      <c r="M213" s="1">
        <v>0</v>
      </c>
      <c r="N213" s="16">
        <f t="shared" si="48"/>
        <v>0</v>
      </c>
      <c r="O213" s="1">
        <v>0.6</v>
      </c>
      <c r="P213" s="1">
        <v>2.0499999999999998</v>
      </c>
      <c r="Q213" s="16"/>
      <c r="R213" s="1">
        <v>0</v>
      </c>
      <c r="S213" s="1">
        <v>0</v>
      </c>
      <c r="T213" s="16">
        <f t="shared" si="49"/>
        <v>0</v>
      </c>
      <c r="U213" s="1">
        <v>0</v>
      </c>
      <c r="V213" s="15">
        <v>750.84</v>
      </c>
      <c r="W213" s="2"/>
      <c r="X213" s="2">
        <v>2565.37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2</v>
      </c>
      <c r="AT213" s="1">
        <v>2</v>
      </c>
      <c r="AU213" s="1">
        <v>5</v>
      </c>
      <c r="AV213" s="1">
        <v>8</v>
      </c>
      <c r="AW213" s="1">
        <v>41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</row>
    <row r="214" spans="1:64">
      <c r="A214" s="1">
        <v>70065</v>
      </c>
      <c r="B214" s="1" t="s">
        <v>123</v>
      </c>
      <c r="C214" s="1">
        <v>50</v>
      </c>
      <c r="D214" s="1">
        <v>285</v>
      </c>
      <c r="E214" s="1" t="s">
        <v>64</v>
      </c>
      <c r="F214" s="1">
        <v>285</v>
      </c>
      <c r="G214" s="1" t="s">
        <v>64</v>
      </c>
      <c r="H214" s="2">
        <v>16.4161</v>
      </c>
      <c r="I214" s="2">
        <v>820.80499999999995</v>
      </c>
      <c r="J214" s="10">
        <f t="shared" si="1"/>
        <v>0</v>
      </c>
      <c r="K214" s="11">
        <f t="shared" si="2"/>
        <v>0</v>
      </c>
      <c r="L214" s="1">
        <v>0</v>
      </c>
      <c r="M214" s="1">
        <v>0.02</v>
      </c>
      <c r="N214" s="16">
        <f t="shared" si="48"/>
        <v>0</v>
      </c>
      <c r="O214" s="1">
        <v>0.91</v>
      </c>
      <c r="P214" s="1">
        <v>0.08</v>
      </c>
      <c r="Q214" s="16"/>
      <c r="R214" s="1">
        <v>0</v>
      </c>
      <c r="S214" s="1">
        <v>0</v>
      </c>
      <c r="T214" s="16">
        <f t="shared" si="49"/>
        <v>0</v>
      </c>
      <c r="U214" s="1">
        <v>0</v>
      </c>
      <c r="V214" s="15">
        <v>746.93</v>
      </c>
      <c r="W214" s="2"/>
      <c r="X214" s="2">
        <v>82.08</v>
      </c>
      <c r="Y214" s="1">
        <v>0</v>
      </c>
      <c r="Z214" s="1">
        <v>0</v>
      </c>
      <c r="AA214" s="1">
        <v>0</v>
      </c>
      <c r="AB214" s="1">
        <v>0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45</v>
      </c>
      <c r="AT214" s="1">
        <v>1</v>
      </c>
      <c r="AU214" s="1">
        <v>0</v>
      </c>
      <c r="AV214" s="1">
        <v>0</v>
      </c>
      <c r="AW214" s="1">
        <v>4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</row>
    <row r="215" spans="1:64">
      <c r="A215" s="1">
        <v>70323</v>
      </c>
      <c r="B215" s="1" t="s">
        <v>339</v>
      </c>
      <c r="C215" s="1">
        <v>8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86.99</v>
      </c>
      <c r="I215" s="2">
        <v>695.92</v>
      </c>
      <c r="J215" s="10">
        <f t="shared" si="1"/>
        <v>0</v>
      </c>
      <c r="K215" s="11">
        <f t="shared" si="2"/>
        <v>0</v>
      </c>
      <c r="L215" s="1">
        <v>0.75</v>
      </c>
      <c r="M215" s="1">
        <v>0</v>
      </c>
      <c r="N215" s="16">
        <f t="shared" si="48"/>
        <v>0</v>
      </c>
      <c r="O215" s="1">
        <v>0.31</v>
      </c>
      <c r="P215" s="1">
        <v>0</v>
      </c>
      <c r="Q215" s="16"/>
      <c r="R215" s="1">
        <v>0</v>
      </c>
      <c r="S215" s="1">
        <v>0</v>
      </c>
      <c r="T215" s="16">
        <f t="shared" si="49"/>
        <v>0</v>
      </c>
      <c r="U215" s="1">
        <v>0</v>
      </c>
      <c r="V215" s="15">
        <v>739.42</v>
      </c>
      <c r="W215" s="2"/>
      <c r="X215" s="2">
        <v>0</v>
      </c>
      <c r="Y215" s="1">
        <v>0</v>
      </c>
      <c r="Z215" s="1">
        <v>0</v>
      </c>
      <c r="AA215" s="1">
        <v>6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2</v>
      </c>
      <c r="AV215" s="1">
        <v>1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</row>
    <row r="216" spans="1:64">
      <c r="A216" s="1">
        <v>70063</v>
      </c>
      <c r="B216" s="1" t="s">
        <v>198</v>
      </c>
      <c r="C216" s="1">
        <v>24</v>
      </c>
      <c r="D216" s="1">
        <v>285</v>
      </c>
      <c r="E216" s="1" t="s">
        <v>64</v>
      </c>
      <c r="F216" s="1">
        <v>565</v>
      </c>
      <c r="G216" s="1" t="s">
        <v>94</v>
      </c>
      <c r="H216" s="2">
        <v>34.74</v>
      </c>
      <c r="I216" s="2">
        <v>833.76</v>
      </c>
      <c r="J216" s="10">
        <f t="shared" si="1"/>
        <v>0</v>
      </c>
      <c r="K216" s="11">
        <f t="shared" si="2"/>
        <v>0</v>
      </c>
      <c r="L216" s="1">
        <v>0.23</v>
      </c>
      <c r="M216" s="1">
        <v>0</v>
      </c>
      <c r="N216" s="16">
        <f t="shared" si="48"/>
        <v>0</v>
      </c>
      <c r="O216" s="1">
        <v>0.56000000000000005</v>
      </c>
      <c r="P216" s="1">
        <v>0</v>
      </c>
      <c r="Q216" s="16"/>
      <c r="R216" s="1">
        <v>0.08</v>
      </c>
      <c r="S216" s="1">
        <v>0</v>
      </c>
      <c r="T216" s="16">
        <f t="shared" si="49"/>
        <v>0</v>
      </c>
      <c r="U216" s="1">
        <v>0</v>
      </c>
      <c r="V216" s="15">
        <v>729.54</v>
      </c>
      <c r="W216" s="2"/>
      <c r="X216" s="2">
        <v>0</v>
      </c>
      <c r="Y216" s="1">
        <v>0</v>
      </c>
      <c r="Z216" s="1">
        <v>0</v>
      </c>
      <c r="AA216" s="1">
        <v>4</v>
      </c>
      <c r="AB216" s="1">
        <v>3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1</v>
      </c>
      <c r="AT216" s="1">
        <v>9</v>
      </c>
      <c r="AU216" s="1">
        <v>8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2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</row>
    <row r="217" spans="1:64">
      <c r="A217" s="1">
        <v>70266</v>
      </c>
      <c r="B217" s="1" t="s">
        <v>335</v>
      </c>
      <c r="C217" s="1">
        <v>24</v>
      </c>
      <c r="D217" s="1">
        <v>285</v>
      </c>
      <c r="E217" s="1" t="s">
        <v>64</v>
      </c>
      <c r="F217" s="1">
        <v>558</v>
      </c>
      <c r="G217" s="1" t="s">
        <v>67</v>
      </c>
      <c r="H217" s="2">
        <v>45.624299999999998</v>
      </c>
      <c r="I217" s="2">
        <v>1094.9831999999999</v>
      </c>
      <c r="J217" s="10">
        <f t="shared" si="1"/>
        <v>0</v>
      </c>
      <c r="K217" s="11">
        <f t="shared" si="2"/>
        <v>0</v>
      </c>
      <c r="L217" s="1">
        <v>0.08</v>
      </c>
      <c r="M217" s="1">
        <v>0.04</v>
      </c>
      <c r="N217" s="16">
        <f t="shared" si="48"/>
        <v>0</v>
      </c>
      <c r="O217" s="1">
        <v>0.52</v>
      </c>
      <c r="P217" s="1">
        <v>0</v>
      </c>
      <c r="Q217" s="16"/>
      <c r="R217" s="1">
        <v>0.04</v>
      </c>
      <c r="S217" s="1">
        <v>0.25</v>
      </c>
      <c r="T217" s="16">
        <f t="shared" si="49"/>
        <v>0</v>
      </c>
      <c r="U217" s="1">
        <v>0</v>
      </c>
      <c r="V217" s="15">
        <v>707.18</v>
      </c>
      <c r="W217" s="2"/>
      <c r="X217" s="2">
        <v>319.37</v>
      </c>
      <c r="Y217" s="1">
        <v>0</v>
      </c>
      <c r="Z217" s="1">
        <v>1</v>
      </c>
      <c r="AA217" s="1">
        <v>0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25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</v>
      </c>
      <c r="BD217" s="1">
        <v>0</v>
      </c>
      <c r="BE217" s="1">
        <v>0</v>
      </c>
      <c r="BF217" s="1">
        <v>0</v>
      </c>
      <c r="BG217" s="1">
        <v>6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</row>
    <row r="218" spans="1:64">
      <c r="A218" s="1">
        <v>70974</v>
      </c>
      <c r="B218" s="1" t="s">
        <v>287</v>
      </c>
      <c r="C218" s="1">
        <v>28</v>
      </c>
      <c r="D218" s="1">
        <v>285</v>
      </c>
      <c r="E218" s="1" t="s">
        <v>64</v>
      </c>
      <c r="F218" s="1">
        <v>974</v>
      </c>
      <c r="G218" s="1" t="s">
        <v>110</v>
      </c>
      <c r="H218" s="2">
        <v>37.870100000000001</v>
      </c>
      <c r="I218" s="2">
        <v>1060.3628000000001</v>
      </c>
      <c r="J218" s="10">
        <f t="shared" si="1"/>
        <v>0</v>
      </c>
      <c r="K218" s="11">
        <f t="shared" si="2"/>
        <v>0</v>
      </c>
      <c r="L218" s="1">
        <v>0</v>
      </c>
      <c r="M218" s="1">
        <v>0</v>
      </c>
      <c r="N218" s="16">
        <f t="shared" si="48"/>
        <v>0</v>
      </c>
      <c r="O218" s="1">
        <v>0.41</v>
      </c>
      <c r="P218" s="1">
        <v>1.57</v>
      </c>
      <c r="Q218" s="16"/>
      <c r="R218" s="1">
        <v>0.21</v>
      </c>
      <c r="S218" s="1">
        <v>7.0000000000000007E-2</v>
      </c>
      <c r="T218" s="16">
        <f t="shared" si="49"/>
        <v>0</v>
      </c>
      <c r="U218" s="1">
        <v>0</v>
      </c>
      <c r="V218" s="15">
        <v>662.73</v>
      </c>
      <c r="W218" s="2"/>
      <c r="X218" s="2">
        <v>1742.02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1</v>
      </c>
      <c r="AT218" s="1">
        <v>3</v>
      </c>
      <c r="AU218" s="1">
        <v>9</v>
      </c>
      <c r="AV218" s="1">
        <v>0</v>
      </c>
      <c r="AW218" s="1">
        <v>44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6</v>
      </c>
      <c r="BF218" s="1">
        <v>0</v>
      </c>
      <c r="BG218" s="1">
        <v>2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</row>
    <row r="219" spans="1:64">
      <c r="A219" s="1">
        <v>70030</v>
      </c>
      <c r="B219" s="1" t="s">
        <v>280</v>
      </c>
      <c r="C219" s="1">
        <v>20</v>
      </c>
      <c r="D219" s="1">
        <v>285</v>
      </c>
      <c r="E219" s="1" t="s">
        <v>64</v>
      </c>
      <c r="F219" s="1">
        <v>558</v>
      </c>
      <c r="G219" s="1" t="s">
        <v>67</v>
      </c>
      <c r="H219" s="2">
        <v>86.35</v>
      </c>
      <c r="I219" s="2">
        <v>1727</v>
      </c>
      <c r="J219" s="10">
        <f t="shared" si="1"/>
        <v>0</v>
      </c>
      <c r="K219" s="11">
        <f t="shared" si="2"/>
        <v>0</v>
      </c>
      <c r="L219" s="1">
        <v>0.18</v>
      </c>
      <c r="M219" s="1">
        <v>3.4</v>
      </c>
      <c r="N219" s="16">
        <f t="shared" si="48"/>
        <v>0</v>
      </c>
      <c r="O219" s="1">
        <v>0.12</v>
      </c>
      <c r="P219" s="1">
        <v>2</v>
      </c>
      <c r="Q219" s="16"/>
      <c r="R219" s="1">
        <v>0.02</v>
      </c>
      <c r="S219" s="1">
        <v>1.9</v>
      </c>
      <c r="T219" s="16">
        <f t="shared" si="49"/>
        <v>0</v>
      </c>
      <c r="U219" s="1">
        <v>0</v>
      </c>
      <c r="V219" s="15">
        <v>561.28</v>
      </c>
      <c r="W219" s="2"/>
      <c r="X219" s="2">
        <v>12607.1</v>
      </c>
      <c r="Y219" s="1">
        <v>3</v>
      </c>
      <c r="Z219" s="1">
        <v>1</v>
      </c>
      <c r="AA219" s="1">
        <v>0</v>
      </c>
      <c r="AB219" s="1">
        <v>0</v>
      </c>
      <c r="AC219" s="1">
        <v>68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1</v>
      </c>
      <c r="AT219" s="1">
        <v>3</v>
      </c>
      <c r="AU219" s="1">
        <v>0</v>
      </c>
      <c r="AV219" s="1">
        <v>0</v>
      </c>
      <c r="AW219" s="1">
        <v>40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1</v>
      </c>
      <c r="BE219" s="1">
        <v>0</v>
      </c>
      <c r="BF219" s="1">
        <v>0</v>
      </c>
      <c r="BG219" s="1">
        <v>38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</row>
    <row r="220" spans="1:64">
      <c r="A220" s="1">
        <v>70075</v>
      </c>
      <c r="B220" s="1" t="s">
        <v>231</v>
      </c>
      <c r="C220" s="1">
        <v>25</v>
      </c>
      <c r="D220" s="1">
        <v>285</v>
      </c>
      <c r="E220" s="1" t="s">
        <v>64</v>
      </c>
      <c r="F220" s="1">
        <v>285</v>
      </c>
      <c r="G220" s="1" t="s">
        <v>64</v>
      </c>
      <c r="H220" s="2">
        <v>32.270000000000003</v>
      </c>
      <c r="I220" s="2">
        <v>806.75</v>
      </c>
      <c r="J220" s="10">
        <f t="shared" si="1"/>
        <v>0</v>
      </c>
      <c r="K220" s="11">
        <f t="shared" si="2"/>
        <v>0</v>
      </c>
      <c r="L220" s="1">
        <v>0.04</v>
      </c>
      <c r="M220" s="1">
        <v>0</v>
      </c>
      <c r="N220" s="16">
        <f t="shared" si="48"/>
        <v>0</v>
      </c>
      <c r="O220" s="1">
        <v>0.62</v>
      </c>
      <c r="P220" s="1">
        <v>0</v>
      </c>
      <c r="Q220" s="16"/>
      <c r="R220" s="1">
        <v>0</v>
      </c>
      <c r="S220" s="1">
        <v>0</v>
      </c>
      <c r="T220" s="16">
        <f t="shared" si="49"/>
        <v>0</v>
      </c>
      <c r="U220" s="1">
        <v>0</v>
      </c>
      <c r="V220" s="15">
        <v>532.46</v>
      </c>
      <c r="W220" s="2"/>
      <c r="X220" s="2">
        <v>0</v>
      </c>
      <c r="Y220" s="1">
        <v>0</v>
      </c>
      <c r="Z220" s="1">
        <v>0</v>
      </c>
      <c r="AA220" s="1">
        <v>1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4</v>
      </c>
      <c r="AU220" s="1">
        <v>7</v>
      </c>
      <c r="AV220" s="1">
        <v>13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</row>
    <row r="221" spans="1:64">
      <c r="A221" s="1">
        <v>70183</v>
      </c>
      <c r="B221" s="1" t="s">
        <v>320</v>
      </c>
      <c r="C221" s="1">
        <v>20</v>
      </c>
      <c r="D221" s="1">
        <v>285</v>
      </c>
      <c r="E221" s="1" t="s">
        <v>64</v>
      </c>
      <c r="F221" s="1">
        <v>991</v>
      </c>
      <c r="G221" s="1" t="s">
        <v>141</v>
      </c>
      <c r="H221" s="2">
        <v>62.57</v>
      </c>
      <c r="I221" s="2">
        <v>1251.4000000000001</v>
      </c>
      <c r="J221" s="10">
        <f t="shared" si="1"/>
        <v>0</v>
      </c>
      <c r="K221" s="11">
        <f t="shared" si="2"/>
        <v>0</v>
      </c>
      <c r="L221" s="1">
        <v>0</v>
      </c>
      <c r="M221" s="1">
        <v>0</v>
      </c>
      <c r="N221" s="16">
        <f t="shared" si="48"/>
        <v>0</v>
      </c>
      <c r="O221" s="1">
        <v>0.4</v>
      </c>
      <c r="P221" s="1">
        <v>2</v>
      </c>
      <c r="Q221" s="16"/>
      <c r="R221" s="1">
        <v>0</v>
      </c>
      <c r="S221" s="1">
        <v>0</v>
      </c>
      <c r="T221" s="16">
        <f t="shared" si="49"/>
        <v>0</v>
      </c>
      <c r="U221" s="1">
        <v>0</v>
      </c>
      <c r="V221" s="15">
        <v>500.56</v>
      </c>
      <c r="W221" s="2"/>
      <c r="X221" s="2">
        <v>2502.8000000000002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3</v>
      </c>
      <c r="AT221" s="1">
        <v>6</v>
      </c>
      <c r="AU221" s="1">
        <v>0</v>
      </c>
      <c r="AV221" s="1">
        <v>4</v>
      </c>
      <c r="AW221" s="1">
        <v>40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</row>
    <row r="222" spans="1:64">
      <c r="A222" s="1">
        <v>70049</v>
      </c>
      <c r="B222" s="1" t="s">
        <v>302</v>
      </c>
      <c r="C222" s="1">
        <v>18</v>
      </c>
      <c r="D222" s="1">
        <v>285</v>
      </c>
      <c r="E222" s="1" t="s">
        <v>64</v>
      </c>
      <c r="F222" s="1">
        <v>558</v>
      </c>
      <c r="G222" s="1" t="s">
        <v>67</v>
      </c>
      <c r="H222" s="2">
        <v>45.62</v>
      </c>
      <c r="I222" s="2">
        <v>821.16</v>
      </c>
      <c r="J222" s="10">
        <f t="shared" si="1"/>
        <v>0</v>
      </c>
      <c r="K222" s="11">
        <f t="shared" si="2"/>
        <v>0</v>
      </c>
      <c r="L222" s="1">
        <v>0.47</v>
      </c>
      <c r="M222" s="1">
        <v>-0.28000000000000003</v>
      </c>
      <c r="N222" s="16">
        <f t="shared" si="48"/>
        <v>0</v>
      </c>
      <c r="O222" s="1">
        <v>0</v>
      </c>
      <c r="P222" s="1">
        <v>0</v>
      </c>
      <c r="Q222" s="16"/>
      <c r="R222" s="1">
        <v>0.08</v>
      </c>
      <c r="S222" s="1">
        <v>0</v>
      </c>
      <c r="T222" s="16">
        <f t="shared" si="49"/>
        <v>0</v>
      </c>
      <c r="U222" s="1">
        <v>0</v>
      </c>
      <c r="V222" s="15">
        <v>456.2</v>
      </c>
      <c r="W222" s="2"/>
      <c r="X222" s="2">
        <v>-228.1</v>
      </c>
      <c r="Y222" s="1">
        <v>5</v>
      </c>
      <c r="Z222" s="1">
        <v>0</v>
      </c>
      <c r="AA222" s="1">
        <v>1</v>
      </c>
      <c r="AB222" s="1">
        <v>5</v>
      </c>
      <c r="AC222" s="1">
        <v>-5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</v>
      </c>
      <c r="BF222" s="1">
        <v>1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</row>
    <row r="223" spans="1:64">
      <c r="A223" s="1">
        <v>70247</v>
      </c>
      <c r="B223" s="1" t="s">
        <v>332</v>
      </c>
      <c r="C223" s="1">
        <v>320</v>
      </c>
      <c r="D223" s="1">
        <v>285</v>
      </c>
      <c r="E223" s="1" t="s">
        <v>64</v>
      </c>
      <c r="F223" s="1">
        <v>1</v>
      </c>
      <c r="G223" s="1" t="s">
        <v>312</v>
      </c>
      <c r="H223" s="2">
        <v>5.3968999999999996</v>
      </c>
      <c r="I223" s="2">
        <v>1727.008</v>
      </c>
      <c r="J223" s="10">
        <f t="shared" si="1"/>
        <v>0</v>
      </c>
      <c r="K223" s="11">
        <f t="shared" si="2"/>
        <v>0</v>
      </c>
      <c r="L223" s="1">
        <v>0.25</v>
      </c>
      <c r="M223" s="1">
        <v>-0.25</v>
      </c>
      <c r="N223" s="16">
        <f t="shared" si="48"/>
        <v>0</v>
      </c>
      <c r="O223" s="1">
        <v>0</v>
      </c>
      <c r="P223" s="1">
        <v>0</v>
      </c>
      <c r="Q223" s="16"/>
      <c r="R223" s="1">
        <v>0</v>
      </c>
      <c r="S223" s="1">
        <v>0</v>
      </c>
      <c r="T223" s="16">
        <f t="shared" si="49"/>
        <v>0</v>
      </c>
      <c r="U223" s="1">
        <v>0</v>
      </c>
      <c r="V223" s="15">
        <v>426.36</v>
      </c>
      <c r="W223" s="2"/>
      <c r="X223" s="2">
        <v>-426.36</v>
      </c>
      <c r="Y223" s="1">
        <v>79</v>
      </c>
      <c r="Z223" s="1">
        <v>0</v>
      </c>
      <c r="AA223" s="1">
        <v>0</v>
      </c>
      <c r="AB223" s="1">
        <v>0</v>
      </c>
      <c r="AC223" s="1">
        <v>-79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</row>
    <row r="224" spans="1:64">
      <c r="A224" s="1">
        <v>70979</v>
      </c>
      <c r="B224" s="1" t="s">
        <v>354</v>
      </c>
      <c r="C224" s="1">
        <v>16</v>
      </c>
      <c r="D224" s="1">
        <v>285</v>
      </c>
      <c r="E224" s="1" t="s">
        <v>64</v>
      </c>
      <c r="F224" s="1">
        <v>1</v>
      </c>
      <c r="G224" s="1" t="s">
        <v>312</v>
      </c>
      <c r="H224" s="2">
        <v>14.07</v>
      </c>
      <c r="I224" s="2">
        <v>225.12</v>
      </c>
      <c r="J224" s="10">
        <f t="shared" si="1"/>
        <v>0</v>
      </c>
      <c r="K224" s="11">
        <f t="shared" si="2"/>
        <v>0</v>
      </c>
      <c r="L224" s="1">
        <v>1.62</v>
      </c>
      <c r="M224" s="1">
        <v>-0.81</v>
      </c>
      <c r="N224" s="5">
        <v>0</v>
      </c>
      <c r="O224" s="1">
        <v>0</v>
      </c>
      <c r="P224" s="1">
        <v>0</v>
      </c>
      <c r="Q224" s="16"/>
      <c r="R224" s="1">
        <v>0</v>
      </c>
      <c r="S224" s="1">
        <v>0</v>
      </c>
      <c r="T224" s="16">
        <f t="shared" si="49"/>
        <v>0</v>
      </c>
      <c r="U224" s="1">
        <v>0</v>
      </c>
      <c r="V224" s="15">
        <v>365.82</v>
      </c>
      <c r="W224" s="2"/>
      <c r="X224" s="2">
        <v>-182.91</v>
      </c>
      <c r="Y224" s="1">
        <v>1</v>
      </c>
      <c r="Z224" s="1">
        <v>2</v>
      </c>
      <c r="AA224" s="1">
        <v>24</v>
      </c>
      <c r="AB224" s="1">
        <v>0</v>
      </c>
      <c r="AC224" s="1">
        <v>-13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</row>
    <row r="225" spans="1:64">
      <c r="A225" s="1">
        <v>70982</v>
      </c>
      <c r="B225" s="1" t="s">
        <v>243</v>
      </c>
      <c r="C225" s="1">
        <v>32</v>
      </c>
      <c r="D225" s="1">
        <v>285</v>
      </c>
      <c r="E225" s="1" t="s">
        <v>64</v>
      </c>
      <c r="F225" s="1">
        <v>573</v>
      </c>
      <c r="G225" s="1" t="s">
        <v>87</v>
      </c>
      <c r="H225" s="2">
        <v>33.270000000000003</v>
      </c>
      <c r="I225" s="2">
        <v>1064.6400000000001</v>
      </c>
      <c r="J225" s="10">
        <f t="shared" si="1"/>
        <v>0</v>
      </c>
      <c r="K225" s="11">
        <f t="shared" si="2"/>
        <v>0</v>
      </c>
      <c r="L225" s="1">
        <v>0.27</v>
      </c>
      <c r="M225" s="1">
        <v>0</v>
      </c>
      <c r="N225" s="16">
        <f t="shared" ref="N225:N268" si="50">MAX(0,(TRUNC((L225*0.8)-M225)))</f>
        <v>0</v>
      </c>
      <c r="O225" s="1">
        <v>0</v>
      </c>
      <c r="P225" s="1">
        <v>0</v>
      </c>
      <c r="Q225" s="16"/>
      <c r="R225" s="1">
        <v>0</v>
      </c>
      <c r="S225" s="1">
        <v>0.03</v>
      </c>
      <c r="T225" s="16">
        <f t="shared" si="49"/>
        <v>0</v>
      </c>
      <c r="U225" s="1">
        <v>0</v>
      </c>
      <c r="V225" s="15">
        <v>282.8</v>
      </c>
      <c r="W225" s="2"/>
      <c r="X225" s="2">
        <v>33.270000000000003</v>
      </c>
      <c r="Y225" s="1">
        <v>0</v>
      </c>
      <c r="Z225" s="1">
        <v>2</v>
      </c>
      <c r="AA225" s="1">
        <v>4</v>
      </c>
      <c r="AB225" s="1">
        <v>7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</row>
    <row r="226" spans="1:64">
      <c r="A226" s="1">
        <v>70416</v>
      </c>
      <c r="B226" s="1" t="s">
        <v>273</v>
      </c>
      <c r="C226" s="1">
        <v>18</v>
      </c>
      <c r="D226" s="1">
        <v>285</v>
      </c>
      <c r="E226" s="1" t="s">
        <v>64</v>
      </c>
      <c r="F226" s="1">
        <v>285</v>
      </c>
      <c r="G226" s="1" t="s">
        <v>64</v>
      </c>
      <c r="H226" s="2">
        <v>41.066000000000003</v>
      </c>
      <c r="I226" s="2">
        <v>739.18799999999999</v>
      </c>
      <c r="J226" s="10">
        <f t="shared" si="1"/>
        <v>0</v>
      </c>
      <c r="K226" s="11">
        <f t="shared" si="2"/>
        <v>0</v>
      </c>
      <c r="L226" s="1">
        <v>0.06</v>
      </c>
      <c r="M226" s="1">
        <v>2.06</v>
      </c>
      <c r="N226" s="16">
        <f t="shared" si="50"/>
        <v>0</v>
      </c>
      <c r="O226" s="1">
        <v>0.08</v>
      </c>
      <c r="P226" s="1">
        <v>0</v>
      </c>
      <c r="Q226" s="16"/>
      <c r="R226" s="1">
        <v>0.17</v>
      </c>
      <c r="S226" s="1">
        <v>11.33</v>
      </c>
      <c r="T226" s="16">
        <f t="shared" si="49"/>
        <v>0</v>
      </c>
      <c r="U226" s="1">
        <v>0</v>
      </c>
      <c r="V226" s="15">
        <v>225.86</v>
      </c>
      <c r="W226" s="2"/>
      <c r="X226" s="2">
        <v>9896.91</v>
      </c>
      <c r="Y226" s="1">
        <v>0</v>
      </c>
      <c r="Z226" s="1">
        <v>2</v>
      </c>
      <c r="AA226" s="1">
        <v>0</v>
      </c>
      <c r="AB226" s="1">
        <v>0</v>
      </c>
      <c r="AC226" s="1">
        <v>37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3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2</v>
      </c>
      <c r="BD226" s="1">
        <v>2</v>
      </c>
      <c r="BE226" s="1">
        <v>0</v>
      </c>
      <c r="BF226" s="1">
        <v>0</v>
      </c>
      <c r="BG226" s="1">
        <v>204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</row>
    <row r="227" spans="1:64">
      <c r="A227" s="1">
        <v>70113</v>
      </c>
      <c r="B227" s="1" t="s">
        <v>308</v>
      </c>
      <c r="C227" s="1">
        <v>24</v>
      </c>
      <c r="D227" s="1">
        <v>285</v>
      </c>
      <c r="E227" s="1" t="s">
        <v>64</v>
      </c>
      <c r="F227" s="1">
        <v>558</v>
      </c>
      <c r="G227" s="1" t="s">
        <v>67</v>
      </c>
      <c r="H227" s="2">
        <v>55.16</v>
      </c>
      <c r="I227" s="2">
        <v>1323.84</v>
      </c>
      <c r="J227" s="10">
        <f t="shared" si="1"/>
        <v>0</v>
      </c>
      <c r="K227" s="11">
        <f t="shared" si="2"/>
        <v>0</v>
      </c>
      <c r="L227" s="1">
        <v>0</v>
      </c>
      <c r="M227" s="1">
        <v>0.79</v>
      </c>
      <c r="N227" s="16">
        <f t="shared" si="50"/>
        <v>0</v>
      </c>
      <c r="O227" s="1">
        <v>0</v>
      </c>
      <c r="P227" s="1">
        <v>0</v>
      </c>
      <c r="Q227" s="16"/>
      <c r="R227" s="1">
        <v>0.15</v>
      </c>
      <c r="S227" s="1">
        <v>0</v>
      </c>
      <c r="T227" s="16">
        <f t="shared" si="49"/>
        <v>0</v>
      </c>
      <c r="U227" s="1">
        <v>0</v>
      </c>
      <c r="V227" s="15">
        <v>193.06</v>
      </c>
      <c r="W227" s="2"/>
      <c r="X227" s="2">
        <v>1048.04</v>
      </c>
      <c r="Y227" s="1">
        <v>0</v>
      </c>
      <c r="Z227" s="1">
        <v>0</v>
      </c>
      <c r="AA227" s="1">
        <v>0</v>
      </c>
      <c r="AB227" s="1">
        <v>0</v>
      </c>
      <c r="AC227" s="1">
        <v>19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3</v>
      </c>
      <c r="BF227" s="1">
        <v>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</row>
    <row r="228" spans="1:64">
      <c r="A228" s="1">
        <v>70414</v>
      </c>
      <c r="B228" s="1" t="s">
        <v>349</v>
      </c>
      <c r="C228" s="1">
        <v>16</v>
      </c>
      <c r="D228" s="1">
        <v>285</v>
      </c>
      <c r="E228" s="1" t="s">
        <v>64</v>
      </c>
      <c r="F228" s="1">
        <v>387</v>
      </c>
      <c r="G228" s="1" t="s">
        <v>94</v>
      </c>
      <c r="H228" s="2">
        <v>49.1</v>
      </c>
      <c r="I228" s="2">
        <v>785.6</v>
      </c>
      <c r="J228" s="10">
        <f t="shared" si="1"/>
        <v>0</v>
      </c>
      <c r="K228" s="11">
        <f t="shared" si="2"/>
        <v>0</v>
      </c>
      <c r="L228" s="1">
        <v>0.16</v>
      </c>
      <c r="M228" s="1">
        <v>-0.12</v>
      </c>
      <c r="N228" s="16">
        <f t="shared" si="50"/>
        <v>0</v>
      </c>
      <c r="O228" s="1">
        <v>0</v>
      </c>
      <c r="P228" s="1">
        <v>0</v>
      </c>
      <c r="Q228" s="16"/>
      <c r="R228" s="1">
        <v>0</v>
      </c>
      <c r="S228" s="1">
        <v>0</v>
      </c>
      <c r="T228" s="16">
        <f t="shared" si="49"/>
        <v>0</v>
      </c>
      <c r="U228" s="1">
        <v>0</v>
      </c>
      <c r="V228" s="15">
        <v>122.75</v>
      </c>
      <c r="W228" s="2"/>
      <c r="X228" s="2">
        <v>-98.2</v>
      </c>
      <c r="Y228" s="1">
        <v>0</v>
      </c>
      <c r="Z228" s="1">
        <v>0</v>
      </c>
      <c r="AA228" s="1">
        <v>2</v>
      </c>
      <c r="AB228" s="1">
        <v>1</v>
      </c>
      <c r="AC228" s="1">
        <v>-2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</row>
    <row r="229" spans="1:64">
      <c r="A229" s="1">
        <v>10233</v>
      </c>
      <c r="B229" s="1" t="s">
        <v>297</v>
      </c>
      <c r="C229" s="1">
        <v>16</v>
      </c>
      <c r="D229" s="1">
        <v>285</v>
      </c>
      <c r="E229" s="1" t="s">
        <v>64</v>
      </c>
      <c r="F229" s="1">
        <v>565</v>
      </c>
      <c r="G229" s="1" t="s">
        <v>94</v>
      </c>
      <c r="H229" s="2">
        <v>45.31</v>
      </c>
      <c r="I229" s="2">
        <v>724.96</v>
      </c>
      <c r="J229" s="10">
        <f t="shared" si="1"/>
        <v>0</v>
      </c>
      <c r="K229" s="11">
        <f t="shared" si="2"/>
        <v>0</v>
      </c>
      <c r="L229" s="1">
        <v>0</v>
      </c>
      <c r="M229" s="1">
        <v>0</v>
      </c>
      <c r="N229" s="16">
        <f t="shared" si="50"/>
        <v>0</v>
      </c>
      <c r="O229" s="1">
        <v>0</v>
      </c>
      <c r="P229" s="1">
        <v>0</v>
      </c>
      <c r="Q229" s="16"/>
      <c r="R229" s="1">
        <v>0.16</v>
      </c>
      <c r="S229" s="1">
        <v>0.06</v>
      </c>
      <c r="T229" s="16">
        <f t="shared" si="49"/>
        <v>0</v>
      </c>
      <c r="U229" s="1">
        <v>0</v>
      </c>
      <c r="V229" s="15">
        <v>113.28</v>
      </c>
      <c r="W229" s="2"/>
      <c r="X229" s="2">
        <v>45.31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2</v>
      </c>
      <c r="BF229" s="1">
        <v>1</v>
      </c>
      <c r="BG229" s="1">
        <v>1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</row>
    <row r="230" spans="1:64">
      <c r="A230" s="1">
        <v>70321</v>
      </c>
      <c r="B230" s="1" t="s">
        <v>338</v>
      </c>
      <c r="C230" s="1">
        <v>24</v>
      </c>
      <c r="D230" s="1">
        <v>285</v>
      </c>
      <c r="E230" s="1" t="s">
        <v>64</v>
      </c>
      <c r="F230" s="1">
        <v>285</v>
      </c>
      <c r="G230" s="1" t="s">
        <v>64</v>
      </c>
      <c r="H230" s="2">
        <v>36.869999999999997</v>
      </c>
      <c r="I230" s="2">
        <v>884.88</v>
      </c>
      <c r="J230" s="10">
        <f t="shared" si="1"/>
        <v>0</v>
      </c>
      <c r="K230" s="11">
        <f t="shared" si="2"/>
        <v>0</v>
      </c>
      <c r="L230" s="1">
        <v>0.12</v>
      </c>
      <c r="M230" s="1">
        <v>0</v>
      </c>
      <c r="N230" s="16">
        <f t="shared" si="50"/>
        <v>0</v>
      </c>
      <c r="O230" s="1">
        <v>0</v>
      </c>
      <c r="P230" s="1">
        <v>0</v>
      </c>
      <c r="Q230" s="16"/>
      <c r="R230" s="1">
        <v>0</v>
      </c>
      <c r="S230" s="1">
        <v>0</v>
      </c>
      <c r="T230" s="16">
        <f t="shared" si="49"/>
        <v>0</v>
      </c>
      <c r="U230" s="1">
        <v>0</v>
      </c>
      <c r="V230" s="15">
        <v>110.61</v>
      </c>
      <c r="W230" s="2"/>
      <c r="X230" s="2">
        <v>0</v>
      </c>
      <c r="Y230" s="1">
        <v>0</v>
      </c>
      <c r="Z230" s="1">
        <v>0</v>
      </c>
      <c r="AA230" s="1">
        <v>2</v>
      </c>
      <c r="AB230" s="1">
        <v>2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</row>
    <row r="231" spans="1:64">
      <c r="A231" s="1">
        <v>70191</v>
      </c>
      <c r="B231" s="1" t="s">
        <v>323</v>
      </c>
      <c r="C231" s="1">
        <v>10</v>
      </c>
      <c r="D231" s="1">
        <v>285</v>
      </c>
      <c r="E231" s="1" t="s">
        <v>64</v>
      </c>
      <c r="F231" s="1">
        <v>558</v>
      </c>
      <c r="G231" s="1" t="s">
        <v>67</v>
      </c>
      <c r="H231" s="2">
        <v>79.13</v>
      </c>
      <c r="I231" s="2">
        <v>791.3</v>
      </c>
      <c r="J231" s="10">
        <f t="shared" si="1"/>
        <v>0</v>
      </c>
      <c r="K231" s="11">
        <f t="shared" si="2"/>
        <v>0</v>
      </c>
      <c r="L231" s="1">
        <v>0.1</v>
      </c>
      <c r="M231" s="1">
        <v>0</v>
      </c>
      <c r="N231" s="16">
        <f t="shared" si="50"/>
        <v>0</v>
      </c>
      <c r="O231" s="1">
        <v>0</v>
      </c>
      <c r="P231" s="1">
        <v>0</v>
      </c>
      <c r="Q231" s="16"/>
      <c r="R231" s="1">
        <v>0</v>
      </c>
      <c r="S231" s="1">
        <v>0</v>
      </c>
      <c r="T231" s="16">
        <f t="shared" si="49"/>
        <v>0</v>
      </c>
      <c r="U231" s="1">
        <v>0</v>
      </c>
      <c r="V231" s="15">
        <v>79.13</v>
      </c>
      <c r="W231" s="2"/>
      <c r="X231" s="2">
        <v>0</v>
      </c>
      <c r="Y231" s="1">
        <v>0</v>
      </c>
      <c r="Z231" s="1">
        <v>0</v>
      </c>
      <c r="AA231" s="1">
        <v>1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</row>
    <row r="232" spans="1:64">
      <c r="A232" s="1">
        <v>70193</v>
      </c>
      <c r="B232" s="1" t="s">
        <v>324</v>
      </c>
      <c r="C232" s="1">
        <v>10</v>
      </c>
      <c r="D232" s="1">
        <v>285</v>
      </c>
      <c r="E232" s="1" t="s">
        <v>64</v>
      </c>
      <c r="F232" s="1">
        <v>588</v>
      </c>
      <c r="G232" s="1" t="s">
        <v>146</v>
      </c>
      <c r="H232" s="2">
        <v>79.13</v>
      </c>
      <c r="I232" s="2">
        <v>791.3</v>
      </c>
      <c r="J232" s="10">
        <f t="shared" si="1"/>
        <v>0</v>
      </c>
      <c r="K232" s="11">
        <f t="shared" si="2"/>
        <v>0</v>
      </c>
      <c r="L232" s="1">
        <v>0.1</v>
      </c>
      <c r="M232" s="1">
        <v>0</v>
      </c>
      <c r="N232" s="16">
        <f t="shared" si="50"/>
        <v>0</v>
      </c>
      <c r="O232" s="1">
        <v>0</v>
      </c>
      <c r="P232" s="1">
        <v>0</v>
      </c>
      <c r="Q232" s="16"/>
      <c r="R232" s="1">
        <v>0</v>
      </c>
      <c r="S232" s="1">
        <v>0</v>
      </c>
      <c r="T232" s="16">
        <f t="shared" si="49"/>
        <v>0</v>
      </c>
      <c r="U232" s="1">
        <v>0</v>
      </c>
      <c r="V232" s="15">
        <v>79.13</v>
      </c>
      <c r="W232" s="2"/>
      <c r="X232" s="2">
        <v>0</v>
      </c>
      <c r="Y232" s="1">
        <v>0</v>
      </c>
      <c r="Z232" s="1">
        <v>0</v>
      </c>
      <c r="AA232" s="1">
        <v>1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</row>
    <row r="233" spans="1:64">
      <c r="A233" s="1">
        <v>70175</v>
      </c>
      <c r="B233" s="1" t="s">
        <v>317</v>
      </c>
      <c r="C233" s="1">
        <v>20</v>
      </c>
      <c r="D233" s="1">
        <v>285</v>
      </c>
      <c r="E233" s="1" t="s">
        <v>64</v>
      </c>
      <c r="F233" s="1">
        <v>991</v>
      </c>
      <c r="G233" s="1" t="s">
        <v>141</v>
      </c>
      <c r="H233" s="2">
        <v>73.62</v>
      </c>
      <c r="I233" s="2">
        <v>1472.4</v>
      </c>
      <c r="J233" s="10">
        <f t="shared" si="1"/>
        <v>0</v>
      </c>
      <c r="K233" s="11">
        <f t="shared" si="2"/>
        <v>0</v>
      </c>
      <c r="L233" s="1">
        <v>0.05</v>
      </c>
      <c r="M233" s="1">
        <v>0</v>
      </c>
      <c r="N233" s="16">
        <f t="shared" si="50"/>
        <v>0</v>
      </c>
      <c r="O233" s="1">
        <v>0</v>
      </c>
      <c r="P233" s="1">
        <v>0</v>
      </c>
      <c r="Q233" s="16"/>
      <c r="R233" s="1">
        <v>0</v>
      </c>
      <c r="S233" s="1">
        <v>0</v>
      </c>
      <c r="T233" s="16">
        <f t="shared" si="49"/>
        <v>0</v>
      </c>
      <c r="U233" s="1">
        <v>0</v>
      </c>
      <c r="V233" s="15">
        <v>73.62</v>
      </c>
      <c r="W233" s="2"/>
      <c r="X233" s="2">
        <v>0</v>
      </c>
      <c r="Y233" s="1">
        <v>0</v>
      </c>
      <c r="Z233" s="1">
        <v>2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</row>
    <row r="234" spans="1:64">
      <c r="A234" s="1">
        <v>70980</v>
      </c>
      <c r="B234" s="1" t="s">
        <v>355</v>
      </c>
      <c r="C234" s="1">
        <v>15</v>
      </c>
      <c r="D234" s="1">
        <v>285</v>
      </c>
      <c r="E234" s="1" t="s">
        <v>64</v>
      </c>
      <c r="F234" s="1">
        <v>562</v>
      </c>
      <c r="G234" s="1" t="s">
        <v>65</v>
      </c>
      <c r="H234" s="2">
        <v>27.953499999999998</v>
      </c>
      <c r="I234" s="2">
        <v>419.30250000000001</v>
      </c>
      <c r="J234" s="10">
        <f t="shared" si="1"/>
        <v>0</v>
      </c>
      <c r="K234" s="11">
        <f t="shared" si="2"/>
        <v>0</v>
      </c>
      <c r="L234" s="1">
        <v>0</v>
      </c>
      <c r="M234" s="1">
        <v>0</v>
      </c>
      <c r="N234" s="16">
        <f t="shared" si="50"/>
        <v>0</v>
      </c>
      <c r="O234" s="1">
        <v>0</v>
      </c>
      <c r="P234" s="1">
        <v>0</v>
      </c>
      <c r="Q234" s="16"/>
      <c r="R234" s="1">
        <v>0.17</v>
      </c>
      <c r="S234" s="1">
        <v>0</v>
      </c>
      <c r="T234" s="16">
        <f t="shared" si="49"/>
        <v>0</v>
      </c>
      <c r="U234" s="1">
        <v>0</v>
      </c>
      <c r="V234" s="15">
        <v>69.88</v>
      </c>
      <c r="W234" s="2"/>
      <c r="X234" s="2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5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</row>
    <row r="235" spans="1:64">
      <c r="A235" s="1">
        <v>70165</v>
      </c>
      <c r="B235" s="1" t="s">
        <v>314</v>
      </c>
      <c r="C235" s="1">
        <v>24</v>
      </c>
      <c r="D235" s="1">
        <v>285</v>
      </c>
      <c r="E235" s="1" t="s">
        <v>64</v>
      </c>
      <c r="F235" s="1">
        <v>998</v>
      </c>
      <c r="G235" s="1" t="s">
        <v>266</v>
      </c>
      <c r="H235" s="2">
        <v>40.15</v>
      </c>
      <c r="I235" s="2">
        <v>963.6</v>
      </c>
      <c r="J235" s="10">
        <f t="shared" si="1"/>
        <v>0</v>
      </c>
      <c r="K235" s="11">
        <f t="shared" si="2"/>
        <v>0</v>
      </c>
      <c r="L235" s="1">
        <v>0</v>
      </c>
      <c r="M235" s="1">
        <v>0</v>
      </c>
      <c r="N235" s="16">
        <f t="shared" si="50"/>
        <v>0</v>
      </c>
      <c r="O235" s="1">
        <v>0</v>
      </c>
      <c r="P235" s="1">
        <v>0</v>
      </c>
      <c r="Q235" s="16"/>
      <c r="R235" s="1">
        <v>0.06</v>
      </c>
      <c r="S235" s="1">
        <v>0</v>
      </c>
      <c r="T235" s="16">
        <f t="shared" si="49"/>
        <v>0</v>
      </c>
      <c r="U235" s="1">
        <v>0</v>
      </c>
      <c r="V235" s="15">
        <v>60.22</v>
      </c>
      <c r="W235" s="2"/>
      <c r="X235" s="2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1</v>
      </c>
      <c r="BF235" s="1">
        <v>1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</row>
    <row r="236" spans="1:64">
      <c r="A236" s="1">
        <v>70413</v>
      </c>
      <c r="B236" s="1" t="s">
        <v>348</v>
      </c>
      <c r="C236" s="1">
        <v>16</v>
      </c>
      <c r="D236" s="1">
        <v>285</v>
      </c>
      <c r="E236" s="1" t="s">
        <v>64</v>
      </c>
      <c r="F236" s="1">
        <v>387</v>
      </c>
      <c r="G236" s="1" t="s">
        <v>94</v>
      </c>
      <c r="H236" s="2">
        <v>19.100000000000001</v>
      </c>
      <c r="I236" s="2">
        <v>305.60000000000002</v>
      </c>
      <c r="J236" s="10">
        <f t="shared" si="1"/>
        <v>0</v>
      </c>
      <c r="K236" s="11">
        <f t="shared" si="2"/>
        <v>0</v>
      </c>
      <c r="L236" s="1">
        <v>0.16</v>
      </c>
      <c r="M236" s="1">
        <v>0</v>
      </c>
      <c r="N236" s="16">
        <f t="shared" si="50"/>
        <v>0</v>
      </c>
      <c r="O236" s="1">
        <v>0</v>
      </c>
      <c r="P236" s="1">
        <v>0</v>
      </c>
      <c r="Q236" s="16"/>
      <c r="R236" s="1">
        <v>0</v>
      </c>
      <c r="S236" s="1">
        <v>0</v>
      </c>
      <c r="T236" s="16">
        <f t="shared" si="49"/>
        <v>0</v>
      </c>
      <c r="U236" s="1">
        <v>0</v>
      </c>
      <c r="V236" s="15">
        <v>47.75</v>
      </c>
      <c r="W236" s="2"/>
      <c r="X236" s="2">
        <v>0</v>
      </c>
      <c r="Y236" s="1">
        <v>0</v>
      </c>
      <c r="Z236" s="1">
        <v>0</v>
      </c>
      <c r="AA236" s="1">
        <v>1</v>
      </c>
      <c r="AB236" s="1">
        <v>3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</row>
    <row r="237" spans="1:64">
      <c r="A237" s="1">
        <v>307</v>
      </c>
      <c r="B237" s="1" t="s">
        <v>296</v>
      </c>
      <c r="C237" s="1">
        <v>10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79.13</v>
      </c>
      <c r="I237" s="2">
        <v>791.3</v>
      </c>
      <c r="J237" s="10">
        <f t="shared" si="1"/>
        <v>0</v>
      </c>
      <c r="K237" s="11">
        <f t="shared" si="2"/>
        <v>0</v>
      </c>
      <c r="L237" s="1">
        <v>0</v>
      </c>
      <c r="M237" s="1">
        <v>0</v>
      </c>
      <c r="N237" s="16">
        <f t="shared" si="50"/>
        <v>0</v>
      </c>
      <c r="O237" s="1">
        <v>0</v>
      </c>
      <c r="P237" s="1">
        <v>0</v>
      </c>
      <c r="Q237" s="16"/>
      <c r="R237" s="1">
        <v>0</v>
      </c>
      <c r="S237" s="1">
        <v>0</v>
      </c>
      <c r="T237" s="16">
        <f t="shared" si="49"/>
        <v>0</v>
      </c>
      <c r="U237" s="1">
        <v>0</v>
      </c>
      <c r="V237" s="15">
        <v>0</v>
      </c>
      <c r="W237" s="2"/>
      <c r="X237" s="2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</row>
    <row r="238" spans="1:64">
      <c r="A238" s="1">
        <v>44289</v>
      </c>
      <c r="B238" s="1" t="s">
        <v>298</v>
      </c>
      <c r="C238" s="1">
        <v>16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54.11</v>
      </c>
      <c r="I238" s="2">
        <v>865.76</v>
      </c>
      <c r="J238" s="10">
        <f t="shared" si="1"/>
        <v>0</v>
      </c>
      <c r="K238" s="11">
        <f t="shared" si="2"/>
        <v>0</v>
      </c>
      <c r="L238" s="1">
        <v>0</v>
      </c>
      <c r="M238" s="1">
        <v>0</v>
      </c>
      <c r="N238" s="16">
        <f t="shared" si="50"/>
        <v>0</v>
      </c>
      <c r="O238" s="1">
        <v>0</v>
      </c>
      <c r="P238" s="1">
        <v>0</v>
      </c>
      <c r="Q238" s="16"/>
      <c r="R238" s="1">
        <v>0</v>
      </c>
      <c r="S238" s="1">
        <v>0</v>
      </c>
      <c r="T238" s="16">
        <f t="shared" si="49"/>
        <v>0</v>
      </c>
      <c r="U238" s="1">
        <v>0</v>
      </c>
      <c r="V238" s="15">
        <v>0</v>
      </c>
      <c r="W238" s="2"/>
      <c r="X238" s="2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</row>
    <row r="239" spans="1:64">
      <c r="A239" s="1">
        <v>44290</v>
      </c>
      <c r="B239" s="1" t="s">
        <v>299</v>
      </c>
      <c r="C239" s="1">
        <v>16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53.03</v>
      </c>
      <c r="I239" s="2">
        <v>848.48</v>
      </c>
      <c r="J239" s="10">
        <f t="shared" si="1"/>
        <v>0</v>
      </c>
      <c r="K239" s="11">
        <f t="shared" si="2"/>
        <v>0</v>
      </c>
      <c r="L239" s="1">
        <v>0</v>
      </c>
      <c r="M239" s="1">
        <v>0</v>
      </c>
      <c r="N239" s="16">
        <f t="shared" si="50"/>
        <v>0</v>
      </c>
      <c r="O239" s="1">
        <v>0</v>
      </c>
      <c r="P239" s="1">
        <v>0</v>
      </c>
      <c r="Q239" s="16"/>
      <c r="R239" s="1">
        <v>0</v>
      </c>
      <c r="S239" s="1">
        <v>0</v>
      </c>
      <c r="T239" s="16">
        <f t="shared" si="49"/>
        <v>0</v>
      </c>
      <c r="U239" s="1">
        <v>0</v>
      </c>
      <c r="V239" s="15">
        <v>0</v>
      </c>
      <c r="W239" s="2"/>
      <c r="X239" s="2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</row>
    <row r="240" spans="1:64">
      <c r="A240" s="1">
        <v>44401</v>
      </c>
      <c r="B240" s="1" t="s">
        <v>300</v>
      </c>
      <c r="C240" s="1">
        <v>16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54.11</v>
      </c>
      <c r="I240" s="2">
        <v>865.76</v>
      </c>
      <c r="J240" s="10">
        <f t="shared" si="1"/>
        <v>0</v>
      </c>
      <c r="K240" s="11">
        <f t="shared" si="2"/>
        <v>0</v>
      </c>
      <c r="L240" s="1">
        <v>0</v>
      </c>
      <c r="M240" s="1">
        <v>0</v>
      </c>
      <c r="N240" s="16">
        <f t="shared" si="50"/>
        <v>0</v>
      </c>
      <c r="O240" s="1">
        <v>0</v>
      </c>
      <c r="P240" s="1">
        <v>0</v>
      </c>
      <c r="Q240" s="16"/>
      <c r="R240" s="1">
        <v>0</v>
      </c>
      <c r="S240" s="1">
        <v>0</v>
      </c>
      <c r="T240" s="16">
        <f t="shared" si="49"/>
        <v>0</v>
      </c>
      <c r="U240" s="1">
        <v>0</v>
      </c>
      <c r="V240" s="15">
        <v>0</v>
      </c>
      <c r="W240" s="2"/>
      <c r="X240" s="2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</row>
    <row r="241" spans="1:64">
      <c r="A241" s="1">
        <v>70057</v>
      </c>
      <c r="B241" s="1" t="s">
        <v>303</v>
      </c>
      <c r="C241" s="1">
        <v>6</v>
      </c>
      <c r="D241" s="1">
        <v>285</v>
      </c>
      <c r="E241" s="1" t="s">
        <v>64</v>
      </c>
      <c r="F241" s="1">
        <v>998</v>
      </c>
      <c r="G241" s="1" t="s">
        <v>266</v>
      </c>
      <c r="H241" s="2">
        <v>138.214</v>
      </c>
      <c r="I241" s="2">
        <v>829.28399999999999</v>
      </c>
      <c r="J241" s="10">
        <f t="shared" si="1"/>
        <v>0</v>
      </c>
      <c r="K241" s="11">
        <f t="shared" si="2"/>
        <v>0</v>
      </c>
      <c r="L241" s="1">
        <v>0</v>
      </c>
      <c r="M241" s="1">
        <v>0</v>
      </c>
      <c r="N241" s="16">
        <f t="shared" si="50"/>
        <v>0</v>
      </c>
      <c r="O241" s="1">
        <v>0</v>
      </c>
      <c r="P241" s="1">
        <v>0</v>
      </c>
      <c r="Q241" s="16"/>
      <c r="R241" s="1">
        <v>0</v>
      </c>
      <c r="S241" s="1">
        <v>0</v>
      </c>
      <c r="T241" s="16">
        <f t="shared" si="49"/>
        <v>0</v>
      </c>
      <c r="U241" s="1">
        <v>0</v>
      </c>
      <c r="V241" s="15">
        <v>0</v>
      </c>
      <c r="W241" s="2"/>
      <c r="X241" s="2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</row>
    <row r="242" spans="1:64">
      <c r="A242" s="1">
        <v>70059</v>
      </c>
      <c r="B242" s="1" t="s">
        <v>304</v>
      </c>
      <c r="C242" s="1">
        <v>24</v>
      </c>
      <c r="D242" s="1">
        <v>285</v>
      </c>
      <c r="E242" s="1" t="s">
        <v>64</v>
      </c>
      <c r="F242" s="1">
        <v>998</v>
      </c>
      <c r="G242" s="1" t="s">
        <v>266</v>
      </c>
      <c r="H242" s="2">
        <v>42.78</v>
      </c>
      <c r="I242" s="2">
        <v>1026.72</v>
      </c>
      <c r="J242" s="10">
        <f t="shared" si="1"/>
        <v>0</v>
      </c>
      <c r="K242" s="11">
        <f t="shared" si="2"/>
        <v>0</v>
      </c>
      <c r="L242" s="1">
        <v>0</v>
      </c>
      <c r="M242" s="1">
        <v>0</v>
      </c>
      <c r="N242" s="16">
        <f t="shared" si="50"/>
        <v>0</v>
      </c>
      <c r="O242" s="1">
        <v>0</v>
      </c>
      <c r="P242" s="1">
        <v>0</v>
      </c>
      <c r="Q242" s="16"/>
      <c r="R242" s="1">
        <v>0</v>
      </c>
      <c r="S242" s="1">
        <v>0</v>
      </c>
      <c r="T242" s="16">
        <f t="shared" si="49"/>
        <v>0</v>
      </c>
      <c r="U242" s="1">
        <v>0</v>
      </c>
      <c r="V242" s="15">
        <v>0</v>
      </c>
      <c r="W242" s="2"/>
      <c r="X242" s="2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</row>
    <row r="243" spans="1:64">
      <c r="A243" s="1">
        <v>70060</v>
      </c>
      <c r="B243" s="1" t="s">
        <v>305</v>
      </c>
      <c r="C243" s="1">
        <v>1</v>
      </c>
      <c r="D243" s="1">
        <v>285</v>
      </c>
      <c r="E243" s="1" t="s">
        <v>64</v>
      </c>
      <c r="F243" s="1">
        <v>570</v>
      </c>
      <c r="G243" s="1" t="s">
        <v>72</v>
      </c>
      <c r="H243" s="2">
        <v>780.58</v>
      </c>
      <c r="I243" s="2">
        <v>780.58</v>
      </c>
      <c r="J243" s="10">
        <f t="shared" si="1"/>
        <v>0</v>
      </c>
      <c r="K243" s="11">
        <f t="shared" si="2"/>
        <v>0</v>
      </c>
      <c r="L243" s="1">
        <v>0</v>
      </c>
      <c r="M243" s="1">
        <v>0</v>
      </c>
      <c r="N243" s="16">
        <f t="shared" si="50"/>
        <v>0</v>
      </c>
      <c r="O243" s="1">
        <v>0</v>
      </c>
      <c r="P243" s="1">
        <v>0</v>
      </c>
      <c r="Q243" s="16"/>
      <c r="R243" s="1">
        <v>0</v>
      </c>
      <c r="S243" s="1">
        <v>2</v>
      </c>
      <c r="T243" s="16">
        <f t="shared" si="49"/>
        <v>0</v>
      </c>
      <c r="U243" s="1">
        <v>0</v>
      </c>
      <c r="V243" s="15">
        <v>0</v>
      </c>
      <c r="W243" s="2"/>
      <c r="X243" s="2">
        <v>1561.16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2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</row>
    <row r="244" spans="1:64">
      <c r="A244" s="1">
        <v>70106</v>
      </c>
      <c r="B244" s="1" t="s">
        <v>104</v>
      </c>
      <c r="C244" s="1">
        <v>24</v>
      </c>
      <c r="D244" s="1">
        <v>285</v>
      </c>
      <c r="E244" s="1" t="s">
        <v>64</v>
      </c>
      <c r="F244" s="1">
        <v>28</v>
      </c>
      <c r="G244" s="1" t="s">
        <v>98</v>
      </c>
      <c r="H244" s="2">
        <v>35</v>
      </c>
      <c r="I244" s="2">
        <v>840</v>
      </c>
      <c r="J244" s="10">
        <f t="shared" si="1"/>
        <v>0</v>
      </c>
      <c r="K244" s="11">
        <f t="shared" si="2"/>
        <v>0</v>
      </c>
      <c r="L244" s="1">
        <v>0</v>
      </c>
      <c r="M244" s="1">
        <v>0.08</v>
      </c>
      <c r="N244" s="16">
        <f t="shared" si="50"/>
        <v>0</v>
      </c>
      <c r="O244" s="1">
        <v>0</v>
      </c>
      <c r="P244" s="1">
        <v>0</v>
      </c>
      <c r="Q244" s="16"/>
      <c r="R244" s="1">
        <v>0</v>
      </c>
      <c r="S244" s="1">
        <v>0.08</v>
      </c>
      <c r="T244" s="16">
        <f t="shared" si="49"/>
        <v>0</v>
      </c>
      <c r="U244" s="1">
        <v>0</v>
      </c>
      <c r="V244" s="15">
        <v>0</v>
      </c>
      <c r="W244" s="2"/>
      <c r="X244" s="2">
        <v>140</v>
      </c>
      <c r="Y244" s="1">
        <v>0</v>
      </c>
      <c r="Z244" s="1">
        <v>0</v>
      </c>
      <c r="AA244" s="1">
        <v>0</v>
      </c>
      <c r="AB244" s="1">
        <v>0</v>
      </c>
      <c r="AC244" s="1">
        <v>2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2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</row>
    <row r="245" spans="1:64">
      <c r="A245" s="1">
        <v>70107</v>
      </c>
      <c r="B245" s="1" t="s">
        <v>97</v>
      </c>
      <c r="C245" s="1">
        <v>40</v>
      </c>
      <c r="D245" s="1">
        <v>285</v>
      </c>
      <c r="E245" s="1" t="s">
        <v>64</v>
      </c>
      <c r="F245" s="1">
        <v>28</v>
      </c>
      <c r="G245" s="1" t="s">
        <v>98</v>
      </c>
      <c r="H245" s="2">
        <v>24.054400000000001</v>
      </c>
      <c r="I245" s="2">
        <v>962.17600000000004</v>
      </c>
      <c r="J245" s="10">
        <f t="shared" si="1"/>
        <v>0</v>
      </c>
      <c r="K245" s="11">
        <f t="shared" si="2"/>
        <v>0</v>
      </c>
      <c r="L245" s="1">
        <v>0</v>
      </c>
      <c r="M245" s="1">
        <v>0</v>
      </c>
      <c r="N245" s="16">
        <f t="shared" si="50"/>
        <v>0</v>
      </c>
      <c r="O245" s="1">
        <v>0</v>
      </c>
      <c r="P245" s="1">
        <v>0</v>
      </c>
      <c r="Q245" s="16"/>
      <c r="R245" s="1">
        <v>0</v>
      </c>
      <c r="S245" s="1">
        <v>0</v>
      </c>
      <c r="T245" s="16">
        <f t="shared" si="49"/>
        <v>0</v>
      </c>
      <c r="U245" s="1">
        <v>0</v>
      </c>
      <c r="V245" s="15">
        <v>0</v>
      </c>
      <c r="W245" s="2"/>
      <c r="X245" s="2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</row>
    <row r="246" spans="1:64">
      <c r="A246" s="1">
        <v>70108</v>
      </c>
      <c r="B246" s="1" t="s">
        <v>295</v>
      </c>
      <c r="C246" s="1">
        <v>70</v>
      </c>
      <c r="D246" s="1">
        <v>285</v>
      </c>
      <c r="E246" s="1" t="s">
        <v>64</v>
      </c>
      <c r="F246" s="1">
        <v>28</v>
      </c>
      <c r="G246" s="1" t="s">
        <v>98</v>
      </c>
      <c r="H246" s="2">
        <v>13.911099999999999</v>
      </c>
      <c r="I246" s="2">
        <v>973.77700000000004</v>
      </c>
      <c r="J246" s="10">
        <f t="shared" si="1"/>
        <v>0</v>
      </c>
      <c r="K246" s="11">
        <f t="shared" si="2"/>
        <v>0</v>
      </c>
      <c r="L246" s="1">
        <v>0</v>
      </c>
      <c r="M246" s="1">
        <v>0</v>
      </c>
      <c r="N246" s="16">
        <f t="shared" si="50"/>
        <v>0</v>
      </c>
      <c r="O246" s="1">
        <v>0</v>
      </c>
      <c r="P246" s="1">
        <v>0.01</v>
      </c>
      <c r="Q246" s="16"/>
      <c r="R246" s="1">
        <v>0</v>
      </c>
      <c r="S246" s="1">
        <v>0</v>
      </c>
      <c r="T246" s="16">
        <f t="shared" si="49"/>
        <v>0</v>
      </c>
      <c r="U246" s="1">
        <v>0</v>
      </c>
      <c r="V246" s="15">
        <v>0</v>
      </c>
      <c r="W246" s="2"/>
      <c r="X246" s="2">
        <v>13.91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1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</row>
    <row r="247" spans="1:64">
      <c r="A247" s="1">
        <v>70118</v>
      </c>
      <c r="B247" s="1" t="s">
        <v>310</v>
      </c>
      <c r="C247" s="1">
        <v>25</v>
      </c>
      <c r="D247" s="1">
        <v>285</v>
      </c>
      <c r="E247" s="1" t="s">
        <v>64</v>
      </c>
      <c r="F247" s="1">
        <v>558</v>
      </c>
      <c r="G247" s="1" t="s">
        <v>67</v>
      </c>
      <c r="H247" s="2">
        <v>74.86</v>
      </c>
      <c r="I247" s="2">
        <v>1871.5</v>
      </c>
      <c r="J247" s="10">
        <f t="shared" si="1"/>
        <v>0</v>
      </c>
      <c r="K247" s="11">
        <f t="shared" si="2"/>
        <v>0</v>
      </c>
      <c r="L247" s="1">
        <v>0</v>
      </c>
      <c r="M247" s="1">
        <v>0</v>
      </c>
      <c r="N247" s="16">
        <f t="shared" si="50"/>
        <v>0</v>
      </c>
      <c r="O247" s="1">
        <v>0</v>
      </c>
      <c r="P247" s="1">
        <v>0</v>
      </c>
      <c r="Q247" s="16"/>
      <c r="R247" s="1">
        <v>0</v>
      </c>
      <c r="S247" s="1">
        <v>0</v>
      </c>
      <c r="T247" s="16">
        <f t="shared" si="49"/>
        <v>0</v>
      </c>
      <c r="U247" s="1">
        <v>0</v>
      </c>
      <c r="V247" s="15">
        <v>0</v>
      </c>
      <c r="W247" s="2"/>
      <c r="X247" s="2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</row>
    <row r="248" spans="1:64">
      <c r="A248" s="1">
        <v>70133</v>
      </c>
      <c r="B248" s="1" t="s">
        <v>293</v>
      </c>
      <c r="C248" s="1">
        <v>24</v>
      </c>
      <c r="D248" s="1">
        <v>285</v>
      </c>
      <c r="E248" s="1" t="s">
        <v>64</v>
      </c>
      <c r="F248" s="1">
        <v>999</v>
      </c>
      <c r="G248" s="1" t="s">
        <v>292</v>
      </c>
      <c r="H248" s="2">
        <v>48.754800000000003</v>
      </c>
      <c r="I248" s="2">
        <v>1170.1152</v>
      </c>
      <c r="J248" s="10">
        <f t="shared" si="1"/>
        <v>0</v>
      </c>
      <c r="K248" s="11">
        <f t="shared" si="2"/>
        <v>0</v>
      </c>
      <c r="L248" s="1">
        <v>0</v>
      </c>
      <c r="M248" s="1">
        <v>0</v>
      </c>
      <c r="N248" s="16">
        <f t="shared" si="50"/>
        <v>0</v>
      </c>
      <c r="O248" s="1">
        <v>0</v>
      </c>
      <c r="P248" s="1">
        <v>0</v>
      </c>
      <c r="Q248" s="16"/>
      <c r="R248" s="1">
        <v>0</v>
      </c>
      <c r="S248" s="1">
        <v>0.08</v>
      </c>
      <c r="T248" s="16">
        <f t="shared" si="49"/>
        <v>0</v>
      </c>
      <c r="U248" s="1">
        <v>0</v>
      </c>
      <c r="V248" s="15">
        <v>0</v>
      </c>
      <c r="W248" s="2"/>
      <c r="X248" s="2">
        <v>97.51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2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</row>
    <row r="249" spans="1:64">
      <c r="A249" s="1">
        <v>70190</v>
      </c>
      <c r="B249" s="1" t="s">
        <v>322</v>
      </c>
      <c r="C249" s="1">
        <v>12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36.630000000000003</v>
      </c>
      <c r="I249" s="2">
        <v>439.56</v>
      </c>
      <c r="J249" s="10">
        <f t="shared" si="1"/>
        <v>0</v>
      </c>
      <c r="K249" s="11">
        <f t="shared" si="2"/>
        <v>0</v>
      </c>
      <c r="L249" s="1">
        <v>0</v>
      </c>
      <c r="M249" s="1">
        <v>0</v>
      </c>
      <c r="N249" s="16">
        <f t="shared" si="50"/>
        <v>0</v>
      </c>
      <c r="O249" s="1">
        <v>0</v>
      </c>
      <c r="P249" s="1">
        <v>0</v>
      </c>
      <c r="Q249" s="16"/>
      <c r="R249" s="1">
        <v>0</v>
      </c>
      <c r="S249" s="1">
        <v>0</v>
      </c>
      <c r="T249" s="16">
        <f t="shared" si="49"/>
        <v>0</v>
      </c>
      <c r="U249" s="1">
        <v>0</v>
      </c>
      <c r="V249" s="15">
        <v>0</v>
      </c>
      <c r="W249" s="2"/>
      <c r="X249" s="2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</row>
    <row r="250" spans="1:64">
      <c r="A250" s="1">
        <v>70194</v>
      </c>
      <c r="B250" s="1" t="s">
        <v>325</v>
      </c>
      <c r="C250" s="1">
        <v>10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79.13</v>
      </c>
      <c r="I250" s="2">
        <v>791.3</v>
      </c>
      <c r="J250" s="10">
        <f t="shared" si="1"/>
        <v>0</v>
      </c>
      <c r="K250" s="11">
        <f t="shared" si="2"/>
        <v>0</v>
      </c>
      <c r="L250" s="1">
        <v>0</v>
      </c>
      <c r="M250" s="1">
        <v>0</v>
      </c>
      <c r="N250" s="16">
        <f t="shared" si="50"/>
        <v>0</v>
      </c>
      <c r="O250" s="1">
        <v>0</v>
      </c>
      <c r="P250" s="1">
        <v>0</v>
      </c>
      <c r="Q250" s="16"/>
      <c r="R250" s="1">
        <v>0</v>
      </c>
      <c r="S250" s="1">
        <v>0</v>
      </c>
      <c r="T250" s="16">
        <f t="shared" si="49"/>
        <v>0</v>
      </c>
      <c r="U250" s="1">
        <v>0</v>
      </c>
      <c r="V250" s="15">
        <v>0</v>
      </c>
      <c r="W250" s="2"/>
      <c r="X250" s="2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</row>
    <row r="251" spans="1:64">
      <c r="A251" s="1">
        <v>70195</v>
      </c>
      <c r="B251" s="1" t="s">
        <v>326</v>
      </c>
      <c r="C251" s="1">
        <v>12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36.630000000000003</v>
      </c>
      <c r="I251" s="2">
        <v>439.56</v>
      </c>
      <c r="J251" s="10">
        <f t="shared" si="1"/>
        <v>0</v>
      </c>
      <c r="K251" s="11">
        <f t="shared" si="2"/>
        <v>0</v>
      </c>
      <c r="L251" s="1">
        <v>0</v>
      </c>
      <c r="M251" s="1">
        <v>0</v>
      </c>
      <c r="N251" s="16">
        <f t="shared" si="50"/>
        <v>0</v>
      </c>
      <c r="O251" s="1">
        <v>0</v>
      </c>
      <c r="P251" s="1">
        <v>0</v>
      </c>
      <c r="Q251" s="16"/>
      <c r="R251" s="1">
        <v>0</v>
      </c>
      <c r="S251" s="1">
        <v>0</v>
      </c>
      <c r="T251" s="16">
        <f t="shared" si="49"/>
        <v>0</v>
      </c>
      <c r="U251" s="1">
        <v>0</v>
      </c>
      <c r="V251" s="15">
        <v>0</v>
      </c>
      <c r="W251" s="2"/>
      <c r="X251" s="2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</row>
    <row r="252" spans="1:64">
      <c r="A252" s="1">
        <v>70196</v>
      </c>
      <c r="B252" s="1" t="s">
        <v>327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36.93</v>
      </c>
      <c r="I252" s="2">
        <v>443.16</v>
      </c>
      <c r="J252" s="10">
        <f t="shared" si="1"/>
        <v>0</v>
      </c>
      <c r="K252" s="11">
        <f t="shared" si="2"/>
        <v>0</v>
      </c>
      <c r="L252" s="1">
        <v>0</v>
      </c>
      <c r="M252" s="1">
        <v>0</v>
      </c>
      <c r="N252" s="16">
        <f t="shared" si="50"/>
        <v>0</v>
      </c>
      <c r="O252" s="1">
        <v>0</v>
      </c>
      <c r="P252" s="1">
        <v>0</v>
      </c>
      <c r="Q252" s="16"/>
      <c r="R252" s="1">
        <v>0</v>
      </c>
      <c r="S252" s="1">
        <v>0</v>
      </c>
      <c r="T252" s="16">
        <f t="shared" si="49"/>
        <v>0</v>
      </c>
      <c r="U252" s="1">
        <v>0</v>
      </c>
      <c r="V252" s="15">
        <v>0</v>
      </c>
      <c r="W252" s="2"/>
      <c r="X252" s="2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</row>
    <row r="253" spans="1:64">
      <c r="A253" s="1">
        <v>70197</v>
      </c>
      <c r="B253" s="1" t="s">
        <v>328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36.630000000000003</v>
      </c>
      <c r="I253" s="2">
        <v>439.56</v>
      </c>
      <c r="J253" s="10">
        <f t="shared" si="1"/>
        <v>0</v>
      </c>
      <c r="K253" s="11">
        <f t="shared" si="2"/>
        <v>0</v>
      </c>
      <c r="L253" s="1">
        <v>0</v>
      </c>
      <c r="M253" s="1">
        <v>0</v>
      </c>
      <c r="N253" s="16">
        <f t="shared" si="50"/>
        <v>0</v>
      </c>
      <c r="O253" s="1">
        <v>0</v>
      </c>
      <c r="P253" s="1">
        <v>0</v>
      </c>
      <c r="Q253" s="16"/>
      <c r="R253" s="1">
        <v>0</v>
      </c>
      <c r="S253" s="1">
        <v>0</v>
      </c>
      <c r="T253" s="16">
        <f t="shared" si="49"/>
        <v>0</v>
      </c>
      <c r="U253" s="1">
        <v>0</v>
      </c>
      <c r="V253" s="15">
        <v>0</v>
      </c>
      <c r="W253" s="2"/>
      <c r="X253" s="2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</row>
    <row r="254" spans="1:64">
      <c r="A254" s="1">
        <v>70198</v>
      </c>
      <c r="B254" s="1" t="s">
        <v>329</v>
      </c>
      <c r="C254" s="1">
        <v>10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79.13</v>
      </c>
      <c r="I254" s="2">
        <v>791.3</v>
      </c>
      <c r="J254" s="10">
        <f t="shared" si="1"/>
        <v>0</v>
      </c>
      <c r="K254" s="11">
        <f t="shared" si="2"/>
        <v>0</v>
      </c>
      <c r="L254" s="1">
        <v>0</v>
      </c>
      <c r="M254" s="1">
        <v>0</v>
      </c>
      <c r="N254" s="16">
        <f t="shared" si="50"/>
        <v>0</v>
      </c>
      <c r="O254" s="1">
        <v>0</v>
      </c>
      <c r="P254" s="1">
        <v>0</v>
      </c>
      <c r="Q254" s="16"/>
      <c r="R254" s="1">
        <v>0</v>
      </c>
      <c r="S254" s="1">
        <v>0</v>
      </c>
      <c r="T254" s="16">
        <f t="shared" si="49"/>
        <v>0</v>
      </c>
      <c r="U254" s="1">
        <v>0</v>
      </c>
      <c r="V254" s="15">
        <v>0</v>
      </c>
      <c r="W254" s="2"/>
      <c r="X254" s="2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</row>
    <row r="255" spans="1:64">
      <c r="A255" s="1">
        <v>70217</v>
      </c>
      <c r="B255" s="1" t="s">
        <v>330</v>
      </c>
      <c r="C255" s="1">
        <v>20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71.84</v>
      </c>
      <c r="I255" s="2">
        <v>1436.8</v>
      </c>
      <c r="J255" s="10">
        <f t="shared" si="1"/>
        <v>0</v>
      </c>
      <c r="K255" s="11">
        <f t="shared" si="2"/>
        <v>0</v>
      </c>
      <c r="L255" s="1">
        <v>0</v>
      </c>
      <c r="M255" s="1">
        <v>0</v>
      </c>
      <c r="N255" s="16">
        <f t="shared" si="50"/>
        <v>0</v>
      </c>
      <c r="O255" s="1">
        <v>0</v>
      </c>
      <c r="P255" s="1">
        <v>0</v>
      </c>
      <c r="Q255" s="16"/>
      <c r="R255" s="1">
        <v>0</v>
      </c>
      <c r="S255" s="1">
        <v>0</v>
      </c>
      <c r="T255" s="16">
        <f t="shared" si="49"/>
        <v>0</v>
      </c>
      <c r="U255" s="1">
        <v>0</v>
      </c>
      <c r="V255" s="15">
        <v>0</v>
      </c>
      <c r="W255" s="2"/>
      <c r="X255" s="2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</row>
    <row r="256" spans="1:64">
      <c r="A256" s="1">
        <v>70248</v>
      </c>
      <c r="B256" s="1" t="s">
        <v>333</v>
      </c>
      <c r="C256" s="1">
        <v>20</v>
      </c>
      <c r="D256" s="1">
        <v>285</v>
      </c>
      <c r="E256" s="1" t="s">
        <v>64</v>
      </c>
      <c r="F256" s="1">
        <v>998</v>
      </c>
      <c r="G256" s="1" t="s">
        <v>266</v>
      </c>
      <c r="H256" s="2">
        <v>39.17</v>
      </c>
      <c r="I256" s="2">
        <v>783.4</v>
      </c>
      <c r="J256" s="10">
        <f t="shared" si="1"/>
        <v>0</v>
      </c>
      <c r="K256" s="11">
        <f t="shared" si="2"/>
        <v>0</v>
      </c>
      <c r="L256" s="1">
        <v>0</v>
      </c>
      <c r="M256" s="1">
        <v>0</v>
      </c>
      <c r="N256" s="16">
        <f t="shared" si="50"/>
        <v>0</v>
      </c>
      <c r="O256" s="1">
        <v>0</v>
      </c>
      <c r="P256" s="1">
        <v>0</v>
      </c>
      <c r="Q256" s="16"/>
      <c r="R256" s="1">
        <v>0</v>
      </c>
      <c r="S256" s="1">
        <v>0</v>
      </c>
      <c r="T256" s="16">
        <f t="shared" si="49"/>
        <v>0</v>
      </c>
      <c r="U256" s="1">
        <v>0</v>
      </c>
      <c r="V256" s="15">
        <v>0</v>
      </c>
      <c r="W256" s="2"/>
      <c r="X256" s="2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</row>
    <row r="257" spans="1:64">
      <c r="A257" s="1">
        <v>70270</v>
      </c>
      <c r="B257" s="1" t="s">
        <v>336</v>
      </c>
      <c r="C257" s="1">
        <v>1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780.58</v>
      </c>
      <c r="I257" s="2">
        <v>780.58</v>
      </c>
      <c r="J257" s="10">
        <f t="shared" si="1"/>
        <v>0</v>
      </c>
      <c r="K257" s="11">
        <f t="shared" si="2"/>
        <v>0</v>
      </c>
      <c r="L257" s="1">
        <v>0</v>
      </c>
      <c r="M257" s="1">
        <v>0</v>
      </c>
      <c r="N257" s="16">
        <f t="shared" si="50"/>
        <v>0</v>
      </c>
      <c r="O257" s="1">
        <v>0</v>
      </c>
      <c r="P257" s="1">
        <v>0</v>
      </c>
      <c r="Q257" s="16"/>
      <c r="R257" s="1">
        <v>0</v>
      </c>
      <c r="S257" s="1">
        <v>7</v>
      </c>
      <c r="T257" s="16">
        <f t="shared" si="49"/>
        <v>0</v>
      </c>
      <c r="U257" s="1">
        <v>0</v>
      </c>
      <c r="V257" s="15">
        <v>0</v>
      </c>
      <c r="W257" s="2"/>
      <c r="X257" s="2">
        <v>5464.06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7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</row>
    <row r="258" spans="1:64">
      <c r="A258" s="1">
        <v>70317</v>
      </c>
      <c r="B258" s="1" t="s">
        <v>337</v>
      </c>
      <c r="C258" s="1">
        <v>20</v>
      </c>
      <c r="D258" s="1">
        <v>285</v>
      </c>
      <c r="E258" s="1" t="s">
        <v>64</v>
      </c>
      <c r="F258" s="1">
        <v>558</v>
      </c>
      <c r="G258" s="1" t="s">
        <v>67</v>
      </c>
      <c r="H258" s="2">
        <v>30.66</v>
      </c>
      <c r="I258" s="2">
        <v>613.20000000000005</v>
      </c>
      <c r="J258" s="10">
        <f t="shared" si="1"/>
        <v>0</v>
      </c>
      <c r="K258" s="11">
        <f t="shared" si="2"/>
        <v>0</v>
      </c>
      <c r="L258" s="1">
        <v>0</v>
      </c>
      <c r="M258" s="1">
        <v>0</v>
      </c>
      <c r="N258" s="16">
        <f t="shared" si="50"/>
        <v>0</v>
      </c>
      <c r="O258" s="1">
        <v>0</v>
      </c>
      <c r="P258" s="1">
        <v>0</v>
      </c>
      <c r="Q258" s="16"/>
      <c r="R258" s="1">
        <v>0</v>
      </c>
      <c r="S258" s="1">
        <v>0</v>
      </c>
      <c r="T258" s="16">
        <f t="shared" si="49"/>
        <v>0</v>
      </c>
      <c r="U258" s="1">
        <v>0</v>
      </c>
      <c r="V258" s="15">
        <v>0</v>
      </c>
      <c r="W258" s="2"/>
      <c r="X258" s="2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</row>
    <row r="259" spans="1:64">
      <c r="A259" s="1">
        <v>70334</v>
      </c>
      <c r="B259" s="1" t="s">
        <v>341</v>
      </c>
      <c r="C259" s="1">
        <v>20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38.04</v>
      </c>
      <c r="I259" s="2">
        <v>760.8</v>
      </c>
      <c r="J259" s="10">
        <f t="shared" si="1"/>
        <v>0</v>
      </c>
      <c r="K259" s="11">
        <f t="shared" si="2"/>
        <v>0</v>
      </c>
      <c r="L259" s="1">
        <v>0</v>
      </c>
      <c r="M259" s="1">
        <v>0</v>
      </c>
      <c r="N259" s="16">
        <f t="shared" si="50"/>
        <v>0</v>
      </c>
      <c r="O259" s="1">
        <v>0</v>
      </c>
      <c r="P259" s="1">
        <v>0</v>
      </c>
      <c r="Q259" s="16"/>
      <c r="R259" s="1">
        <v>0</v>
      </c>
      <c r="S259" s="1">
        <v>0</v>
      </c>
      <c r="T259" s="16">
        <f t="shared" si="49"/>
        <v>0</v>
      </c>
      <c r="U259" s="1">
        <v>0</v>
      </c>
      <c r="V259" s="15">
        <v>0</v>
      </c>
      <c r="W259" s="2"/>
      <c r="X259" s="2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</row>
    <row r="260" spans="1:64">
      <c r="A260" s="1">
        <v>70405</v>
      </c>
      <c r="B260" s="1" t="s">
        <v>344</v>
      </c>
      <c r="C260" s="1">
        <v>12</v>
      </c>
      <c r="D260" s="1">
        <v>285</v>
      </c>
      <c r="E260" s="1" t="s">
        <v>64</v>
      </c>
      <c r="F260" s="1">
        <v>999</v>
      </c>
      <c r="G260" s="1" t="s">
        <v>292</v>
      </c>
      <c r="H260" s="2">
        <v>84.22</v>
      </c>
      <c r="I260" s="2">
        <v>1010.64</v>
      </c>
      <c r="J260" s="10">
        <f t="shared" si="1"/>
        <v>0</v>
      </c>
      <c r="K260" s="11">
        <f t="shared" si="2"/>
        <v>0</v>
      </c>
      <c r="L260" s="1">
        <v>0</v>
      </c>
      <c r="M260" s="1">
        <v>0</v>
      </c>
      <c r="N260" s="16">
        <f t="shared" si="50"/>
        <v>0</v>
      </c>
      <c r="O260" s="1">
        <v>0</v>
      </c>
      <c r="P260" s="1">
        <v>0</v>
      </c>
      <c r="Q260" s="16"/>
      <c r="R260" s="1">
        <v>0</v>
      </c>
      <c r="S260" s="1">
        <v>0</v>
      </c>
      <c r="T260" s="16">
        <f t="shared" si="49"/>
        <v>0</v>
      </c>
      <c r="U260" s="1">
        <v>0</v>
      </c>
      <c r="V260" s="15">
        <v>0</v>
      </c>
      <c r="W260" s="2"/>
      <c r="X260" s="2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</row>
    <row r="261" spans="1:64">
      <c r="A261" s="1">
        <v>70410</v>
      </c>
      <c r="B261" s="1" t="s">
        <v>345</v>
      </c>
      <c r="C261" s="1">
        <v>12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36.630000000000003</v>
      </c>
      <c r="I261" s="2">
        <v>439.56</v>
      </c>
      <c r="J261" s="10">
        <f t="shared" si="1"/>
        <v>0</v>
      </c>
      <c r="K261" s="11">
        <f t="shared" si="2"/>
        <v>0</v>
      </c>
      <c r="L261" s="1">
        <v>0</v>
      </c>
      <c r="M261" s="1">
        <v>0</v>
      </c>
      <c r="N261" s="16">
        <f t="shared" si="50"/>
        <v>0</v>
      </c>
      <c r="O261" s="1">
        <v>0</v>
      </c>
      <c r="P261" s="1">
        <v>0</v>
      </c>
      <c r="Q261" s="16"/>
      <c r="R261" s="1">
        <v>0</v>
      </c>
      <c r="S261" s="1">
        <v>0</v>
      </c>
      <c r="T261" s="16">
        <f t="shared" si="49"/>
        <v>0</v>
      </c>
      <c r="U261" s="1">
        <v>0</v>
      </c>
      <c r="V261" s="15">
        <v>0</v>
      </c>
      <c r="W261" s="2"/>
      <c r="X261" s="2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</row>
    <row r="262" spans="1:64">
      <c r="A262" s="1">
        <v>70411</v>
      </c>
      <c r="B262" s="1" t="s">
        <v>346</v>
      </c>
      <c r="C262" s="1">
        <v>16</v>
      </c>
      <c r="D262" s="1">
        <v>285</v>
      </c>
      <c r="E262" s="1" t="s">
        <v>64</v>
      </c>
      <c r="F262" s="1">
        <v>387</v>
      </c>
      <c r="G262" s="1" t="s">
        <v>94</v>
      </c>
      <c r="H262" s="2">
        <v>49.1</v>
      </c>
      <c r="I262" s="2">
        <v>785.6</v>
      </c>
      <c r="J262" s="10">
        <f t="shared" si="1"/>
        <v>0</v>
      </c>
      <c r="K262" s="11">
        <f t="shared" si="2"/>
        <v>0</v>
      </c>
      <c r="L262" s="1">
        <v>0</v>
      </c>
      <c r="M262" s="1">
        <v>0</v>
      </c>
      <c r="N262" s="16">
        <f t="shared" si="50"/>
        <v>0</v>
      </c>
      <c r="O262" s="1">
        <v>0</v>
      </c>
      <c r="P262" s="1">
        <v>0</v>
      </c>
      <c r="Q262" s="16"/>
      <c r="R262" s="1">
        <v>0</v>
      </c>
      <c r="S262" s="1">
        <v>0</v>
      </c>
      <c r="T262" s="16">
        <f t="shared" si="49"/>
        <v>0</v>
      </c>
      <c r="U262" s="1">
        <v>0</v>
      </c>
      <c r="V262" s="15">
        <v>0</v>
      </c>
      <c r="W262" s="2"/>
      <c r="X262" s="2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</row>
    <row r="263" spans="1:64">
      <c r="A263" s="1">
        <v>70412</v>
      </c>
      <c r="B263" s="1" t="s">
        <v>347</v>
      </c>
      <c r="C263" s="1">
        <v>16</v>
      </c>
      <c r="D263" s="1">
        <v>285</v>
      </c>
      <c r="E263" s="1" t="s">
        <v>64</v>
      </c>
      <c r="F263" s="1">
        <v>387</v>
      </c>
      <c r="G263" s="1" t="s">
        <v>94</v>
      </c>
      <c r="H263" s="2">
        <v>19.100000000000001</v>
      </c>
      <c r="I263" s="2">
        <v>305.60000000000002</v>
      </c>
      <c r="J263" s="10">
        <f t="shared" si="1"/>
        <v>0</v>
      </c>
      <c r="K263" s="11">
        <f t="shared" si="2"/>
        <v>0</v>
      </c>
      <c r="L263" s="1">
        <v>0</v>
      </c>
      <c r="M263" s="1">
        <v>0</v>
      </c>
      <c r="N263" s="16">
        <f t="shared" si="50"/>
        <v>0</v>
      </c>
      <c r="O263" s="1">
        <v>0</v>
      </c>
      <c r="P263" s="1">
        <v>0</v>
      </c>
      <c r="Q263" s="16"/>
      <c r="R263" s="1">
        <v>0</v>
      </c>
      <c r="S263" s="1">
        <v>0</v>
      </c>
      <c r="T263" s="16">
        <f t="shared" si="49"/>
        <v>0</v>
      </c>
      <c r="U263" s="1">
        <v>0</v>
      </c>
      <c r="V263" s="15">
        <v>0</v>
      </c>
      <c r="W263" s="2"/>
      <c r="X263" s="2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</row>
    <row r="264" spans="1:64">
      <c r="A264" s="1">
        <v>70506</v>
      </c>
      <c r="B264" s="1" t="s">
        <v>351</v>
      </c>
      <c r="C264" s="1">
        <v>1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979.59</v>
      </c>
      <c r="I264" s="2">
        <v>979.59</v>
      </c>
      <c r="J264" s="10">
        <f t="shared" si="1"/>
        <v>0</v>
      </c>
      <c r="K264" s="11">
        <f t="shared" si="2"/>
        <v>0</v>
      </c>
      <c r="L264" s="1">
        <v>0</v>
      </c>
      <c r="M264" s="1">
        <v>0</v>
      </c>
      <c r="N264" s="16">
        <f t="shared" si="50"/>
        <v>0</v>
      </c>
      <c r="O264" s="1">
        <v>0</v>
      </c>
      <c r="P264" s="1">
        <v>0</v>
      </c>
      <c r="Q264" s="16"/>
      <c r="R264" s="1">
        <v>0</v>
      </c>
      <c r="S264" s="1">
        <v>0</v>
      </c>
      <c r="T264" s="16">
        <f t="shared" si="49"/>
        <v>0</v>
      </c>
      <c r="U264" s="1">
        <v>0</v>
      </c>
      <c r="V264" s="15">
        <v>0</v>
      </c>
      <c r="W264" s="2"/>
      <c r="X264" s="2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</row>
    <row r="265" spans="1:64">
      <c r="A265" s="1">
        <v>78181</v>
      </c>
      <c r="B265" s="1" t="s">
        <v>357</v>
      </c>
      <c r="C265" s="1">
        <v>40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3.64</v>
      </c>
      <c r="I265" s="2">
        <v>145.6</v>
      </c>
      <c r="J265" s="10">
        <f t="shared" si="1"/>
        <v>0</v>
      </c>
      <c r="K265" s="11">
        <f t="shared" si="2"/>
        <v>0</v>
      </c>
      <c r="L265" s="1">
        <v>0</v>
      </c>
      <c r="M265" s="1">
        <v>0</v>
      </c>
      <c r="N265" s="16">
        <f t="shared" si="50"/>
        <v>0</v>
      </c>
      <c r="O265" s="1">
        <v>0</v>
      </c>
      <c r="P265" s="1">
        <v>0</v>
      </c>
      <c r="Q265" s="16"/>
      <c r="R265" s="1">
        <v>0</v>
      </c>
      <c r="S265" s="1">
        <v>0</v>
      </c>
      <c r="T265" s="16">
        <f t="shared" si="49"/>
        <v>0</v>
      </c>
      <c r="U265" s="1">
        <v>0</v>
      </c>
      <c r="V265" s="15">
        <v>0</v>
      </c>
      <c r="W265" s="2"/>
      <c r="X265" s="2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</row>
    <row r="266" spans="1:64">
      <c r="A266" s="1">
        <v>95394</v>
      </c>
      <c r="B266" s="1" t="s">
        <v>359</v>
      </c>
      <c r="C266" s="1">
        <v>10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4</v>
      </c>
      <c r="I266" s="2">
        <v>40</v>
      </c>
      <c r="J266" s="10">
        <f t="shared" si="1"/>
        <v>0</v>
      </c>
      <c r="K266" s="11">
        <f t="shared" si="2"/>
        <v>0</v>
      </c>
      <c r="L266" s="1">
        <v>0</v>
      </c>
      <c r="M266" s="1">
        <v>0</v>
      </c>
      <c r="N266" s="16">
        <f t="shared" si="50"/>
        <v>0</v>
      </c>
      <c r="O266" s="1">
        <v>0</v>
      </c>
      <c r="P266" s="1">
        <v>0</v>
      </c>
      <c r="Q266" s="16"/>
      <c r="R266" s="1">
        <v>0</v>
      </c>
      <c r="S266" s="1">
        <v>0</v>
      </c>
      <c r="T266" s="16">
        <f t="shared" si="49"/>
        <v>0</v>
      </c>
      <c r="U266" s="1">
        <v>0</v>
      </c>
      <c r="V266" s="15">
        <v>0</v>
      </c>
      <c r="W266" s="2"/>
      <c r="X266" s="2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</row>
    <row r="267" spans="1:64">
      <c r="A267" s="1">
        <v>95677</v>
      </c>
      <c r="B267" s="1" t="s">
        <v>360</v>
      </c>
      <c r="C267" s="1">
        <v>144</v>
      </c>
      <c r="D267" s="1">
        <v>285</v>
      </c>
      <c r="E267" s="1" t="s">
        <v>64</v>
      </c>
      <c r="F267" s="1">
        <v>1</v>
      </c>
      <c r="G267" s="1" t="s">
        <v>312</v>
      </c>
      <c r="H267" s="2">
        <v>5.8</v>
      </c>
      <c r="I267" s="2">
        <v>835.2</v>
      </c>
      <c r="J267" s="10">
        <f t="shared" si="1"/>
        <v>0</v>
      </c>
      <c r="K267" s="11">
        <f t="shared" si="2"/>
        <v>0</v>
      </c>
      <c r="L267" s="1">
        <v>0</v>
      </c>
      <c r="M267" s="1">
        <v>0</v>
      </c>
      <c r="N267" s="16">
        <f t="shared" si="50"/>
        <v>0</v>
      </c>
      <c r="O267" s="1">
        <v>0</v>
      </c>
      <c r="P267" s="1">
        <v>0</v>
      </c>
      <c r="Q267" s="16"/>
      <c r="R267" s="1">
        <v>0</v>
      </c>
      <c r="S267" s="1">
        <v>0</v>
      </c>
      <c r="T267" s="16">
        <f t="shared" si="49"/>
        <v>0</v>
      </c>
      <c r="U267" s="1">
        <v>0</v>
      </c>
      <c r="V267" s="15">
        <v>0</v>
      </c>
      <c r="W267" s="2"/>
      <c r="X267" s="2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</row>
    <row r="268" spans="1:64">
      <c r="A268" s="1">
        <v>99546</v>
      </c>
      <c r="B268" s="1" t="s">
        <v>361</v>
      </c>
      <c r="C268" s="1">
        <v>1</v>
      </c>
      <c r="D268" s="1">
        <v>285</v>
      </c>
      <c r="E268" s="1" t="s">
        <v>64</v>
      </c>
      <c r="F268" s="1">
        <v>285</v>
      </c>
      <c r="G268" s="1" t="s">
        <v>64</v>
      </c>
      <c r="H268" s="2">
        <v>285</v>
      </c>
      <c r="I268" s="2">
        <v>285</v>
      </c>
      <c r="J268" s="10">
        <f t="shared" si="1"/>
        <v>0</v>
      </c>
      <c r="K268" s="11">
        <f t="shared" si="2"/>
        <v>0</v>
      </c>
      <c r="L268" s="1">
        <v>0</v>
      </c>
      <c r="M268" s="1">
        <v>0</v>
      </c>
      <c r="N268" s="16">
        <f t="shared" si="50"/>
        <v>0</v>
      </c>
      <c r="O268" s="1">
        <v>0</v>
      </c>
      <c r="P268" s="1">
        <v>0</v>
      </c>
      <c r="Q268" s="16"/>
      <c r="R268" s="1">
        <v>0</v>
      </c>
      <c r="S268" s="1">
        <v>0</v>
      </c>
      <c r="T268" s="16">
        <f t="shared" si="49"/>
        <v>0</v>
      </c>
      <c r="U268" s="1">
        <v>0</v>
      </c>
      <c r="V268" s="15">
        <v>0</v>
      </c>
      <c r="W268" s="2"/>
      <c r="X268" s="2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</row>
    <row r="269" spans="1:64">
      <c r="H269" s="17"/>
      <c r="I269" s="17"/>
      <c r="J269" s="17"/>
      <c r="Q269" s="16"/>
      <c r="V269" s="17"/>
      <c r="W269" s="17"/>
      <c r="X269" s="17"/>
    </row>
    <row r="270" spans="1:64">
      <c r="H270" s="17"/>
      <c r="I270" s="17"/>
      <c r="J270" s="17"/>
      <c r="Q270" s="16"/>
      <c r="V270" s="17"/>
      <c r="W270" s="17"/>
      <c r="X270" s="17"/>
    </row>
    <row r="271" spans="1:64">
      <c r="H271" s="17"/>
      <c r="I271" s="17"/>
      <c r="J271" s="17"/>
      <c r="Q271" s="16"/>
      <c r="V271" s="17"/>
      <c r="W271" s="17"/>
      <c r="X271" s="17"/>
    </row>
    <row r="272" spans="1:64">
      <c r="H272" s="17"/>
      <c r="I272" s="17"/>
      <c r="J272" s="17"/>
      <c r="Q272" s="16"/>
      <c r="V272" s="17"/>
      <c r="W272" s="17"/>
      <c r="X272" s="17"/>
    </row>
    <row r="273" spans="8:24">
      <c r="H273" s="17"/>
      <c r="I273" s="17"/>
      <c r="J273" s="17"/>
      <c r="Q273" s="16"/>
      <c r="V273" s="17"/>
      <c r="W273" s="17"/>
      <c r="X273" s="17"/>
    </row>
    <row r="274" spans="8:24">
      <c r="H274" s="17"/>
      <c r="I274" s="17"/>
      <c r="J274" s="17"/>
      <c r="Q274" s="16"/>
      <c r="V274" s="17"/>
      <c r="W274" s="17"/>
      <c r="X274" s="17"/>
    </row>
    <row r="275" spans="8:24">
      <c r="H275" s="17"/>
      <c r="I275" s="17"/>
      <c r="J275" s="17"/>
      <c r="Q275" s="16"/>
      <c r="V275" s="17"/>
      <c r="W275" s="17"/>
      <c r="X275" s="17"/>
    </row>
    <row r="276" spans="8:24">
      <c r="H276" s="17"/>
      <c r="I276" s="17"/>
      <c r="J276" s="17"/>
      <c r="Q276" s="16"/>
      <c r="V276" s="17"/>
      <c r="W276" s="17"/>
      <c r="X276" s="17"/>
    </row>
    <row r="277" spans="8:24">
      <c r="H277" s="17"/>
      <c r="I277" s="17"/>
      <c r="J277" s="17"/>
      <c r="Q277" s="16"/>
      <c r="V277" s="17"/>
      <c r="W277" s="17"/>
      <c r="X277" s="17"/>
    </row>
    <row r="278" spans="8:24">
      <c r="H278" s="17"/>
      <c r="I278" s="17"/>
      <c r="J278" s="17"/>
      <c r="Q278" s="16"/>
      <c r="V278" s="17"/>
      <c r="W278" s="17"/>
      <c r="X278" s="17"/>
    </row>
    <row r="279" spans="8:24">
      <c r="H279" s="17"/>
      <c r="I279" s="17"/>
      <c r="J279" s="17"/>
      <c r="Q279" s="16">
        <f t="shared" ref="Q279:Q291" si="51">O279*0.8-P279</f>
        <v>0</v>
      </c>
      <c r="V279" s="17"/>
      <c r="W279" s="17"/>
      <c r="X279" s="17"/>
    </row>
    <row r="280" spans="8:24">
      <c r="H280" s="17"/>
      <c r="I280" s="17"/>
      <c r="J280" s="17"/>
      <c r="Q280" s="16">
        <f t="shared" si="51"/>
        <v>0</v>
      </c>
      <c r="V280" s="17"/>
      <c r="W280" s="17"/>
      <c r="X280" s="17"/>
    </row>
    <row r="281" spans="8:24">
      <c r="H281" s="17"/>
      <c r="I281" s="17"/>
      <c r="J281" s="17"/>
      <c r="Q281" s="16">
        <f t="shared" si="51"/>
        <v>0</v>
      </c>
      <c r="V281" s="17"/>
      <c r="W281" s="17"/>
      <c r="X281" s="17"/>
    </row>
    <row r="282" spans="8:24">
      <c r="H282" s="17"/>
      <c r="I282" s="17"/>
      <c r="J282" s="17"/>
      <c r="Q282" s="16">
        <f t="shared" si="51"/>
        <v>0</v>
      </c>
      <c r="V282" s="17"/>
      <c r="W282" s="17"/>
      <c r="X282" s="17"/>
    </row>
    <row r="283" spans="8:24">
      <c r="H283" s="17"/>
      <c r="I283" s="17"/>
      <c r="J283" s="17"/>
      <c r="Q283" s="16">
        <f t="shared" si="51"/>
        <v>0</v>
      </c>
      <c r="V283" s="17"/>
      <c r="W283" s="17"/>
      <c r="X283" s="17"/>
    </row>
    <row r="284" spans="8:24">
      <c r="H284" s="17"/>
      <c r="I284" s="17"/>
      <c r="J284" s="17"/>
      <c r="Q284" s="16">
        <f t="shared" si="51"/>
        <v>0</v>
      </c>
      <c r="V284" s="17"/>
      <c r="W284" s="17"/>
      <c r="X284" s="17"/>
    </row>
    <row r="285" spans="8:24">
      <c r="H285" s="17"/>
      <c r="I285" s="17"/>
      <c r="J285" s="17"/>
      <c r="Q285" s="16">
        <f t="shared" si="51"/>
        <v>0</v>
      </c>
      <c r="V285" s="17"/>
      <c r="W285" s="17"/>
      <c r="X285" s="17"/>
    </row>
    <row r="286" spans="8:24">
      <c r="H286" s="17"/>
      <c r="I286" s="17"/>
      <c r="J286" s="17"/>
      <c r="Q286" s="16">
        <f t="shared" si="51"/>
        <v>0</v>
      </c>
      <c r="V286" s="17"/>
      <c r="W286" s="17"/>
      <c r="X286" s="17"/>
    </row>
    <row r="287" spans="8:24">
      <c r="H287" s="17"/>
      <c r="I287" s="17"/>
      <c r="J287" s="17"/>
      <c r="Q287" s="16">
        <f t="shared" si="51"/>
        <v>0</v>
      </c>
      <c r="V287" s="17"/>
      <c r="W287" s="17"/>
      <c r="X287" s="17"/>
    </row>
    <row r="288" spans="8:24">
      <c r="H288" s="17"/>
      <c r="I288" s="17"/>
      <c r="J288" s="17"/>
      <c r="Q288" s="16">
        <f t="shared" si="51"/>
        <v>0</v>
      </c>
      <c r="V288" s="17"/>
      <c r="W288" s="17"/>
      <c r="X288" s="17"/>
    </row>
    <row r="289" spans="8:24">
      <c r="H289" s="17"/>
      <c r="I289" s="17"/>
      <c r="J289" s="17"/>
      <c r="Q289" s="16">
        <f t="shared" si="51"/>
        <v>0</v>
      </c>
      <c r="V289" s="17"/>
      <c r="W289" s="17"/>
      <c r="X289" s="17"/>
    </row>
    <row r="290" spans="8:24">
      <c r="H290" s="17"/>
      <c r="I290" s="17"/>
      <c r="J290" s="17"/>
      <c r="Q290" s="16">
        <f t="shared" si="51"/>
        <v>0</v>
      </c>
      <c r="V290" s="17"/>
      <c r="W290" s="17"/>
      <c r="X290" s="17"/>
    </row>
    <row r="291" spans="8:24">
      <c r="H291" s="17"/>
      <c r="I291" s="17"/>
      <c r="J291" s="17"/>
      <c r="Q291" s="16">
        <f t="shared" si="51"/>
        <v>0</v>
      </c>
      <c r="V291" s="17"/>
      <c r="W291" s="17"/>
      <c r="X291" s="17"/>
    </row>
    <row r="292" spans="8:24">
      <c r="H292" s="17"/>
      <c r="I292" s="17"/>
      <c r="J292" s="17"/>
      <c r="V292" s="17"/>
      <c r="W292" s="17"/>
      <c r="X292" s="17"/>
    </row>
    <row r="293" spans="8:24">
      <c r="H293" s="17"/>
      <c r="I293" s="17"/>
      <c r="J293" s="17"/>
      <c r="V293" s="17"/>
      <c r="W293" s="17"/>
      <c r="X293" s="17"/>
    </row>
    <row r="294" spans="8:24">
      <c r="H294" s="17"/>
      <c r="I294" s="17"/>
      <c r="J294" s="17"/>
      <c r="V294" s="17"/>
      <c r="W294" s="17"/>
      <c r="X294" s="17"/>
    </row>
    <row r="295" spans="8:24">
      <c r="H295" s="17"/>
      <c r="I295" s="17"/>
      <c r="J295" s="17"/>
      <c r="V295" s="17"/>
      <c r="W295" s="17"/>
      <c r="X295" s="17"/>
    </row>
    <row r="296" spans="8:24">
      <c r="H296" s="17"/>
      <c r="I296" s="17"/>
      <c r="J296" s="17"/>
      <c r="V296" s="17"/>
      <c r="W296" s="17"/>
      <c r="X296" s="17"/>
    </row>
    <row r="297" spans="8:24">
      <c r="H297" s="17"/>
      <c r="I297" s="17"/>
      <c r="J297" s="17"/>
      <c r="V297" s="17"/>
      <c r="W297" s="17"/>
      <c r="X297" s="17"/>
    </row>
    <row r="298" spans="8:24">
      <c r="H298" s="17"/>
      <c r="I298" s="17"/>
      <c r="J298" s="17"/>
      <c r="V298" s="17"/>
      <c r="W298" s="17"/>
      <c r="X298" s="17"/>
    </row>
    <row r="299" spans="8:24">
      <c r="H299" s="17"/>
      <c r="I299" s="17"/>
      <c r="J299" s="17"/>
      <c r="V299" s="17"/>
      <c r="W299" s="17"/>
      <c r="X299" s="17"/>
    </row>
    <row r="300" spans="8:24">
      <c r="H300" s="17"/>
      <c r="I300" s="17"/>
      <c r="J300" s="17"/>
      <c r="V300" s="17"/>
      <c r="W300" s="17"/>
      <c r="X300" s="17"/>
    </row>
    <row r="301" spans="8:24">
      <c r="H301" s="17"/>
      <c r="I301" s="17"/>
      <c r="J301" s="17"/>
      <c r="V301" s="17"/>
      <c r="W301" s="17"/>
      <c r="X301" s="17"/>
    </row>
    <row r="302" spans="8:24">
      <c r="H302" s="17"/>
      <c r="I302" s="17"/>
      <c r="J302" s="17"/>
      <c r="V302" s="17"/>
      <c r="W302" s="17"/>
      <c r="X302" s="17"/>
    </row>
    <row r="303" spans="8:24">
      <c r="H303" s="17"/>
      <c r="I303" s="17"/>
      <c r="J303" s="17"/>
      <c r="V303" s="17"/>
      <c r="W303" s="17"/>
      <c r="X303" s="17"/>
    </row>
    <row r="304" spans="8:24">
      <c r="H304" s="17"/>
      <c r="I304" s="17"/>
      <c r="J304" s="17"/>
      <c r="V304" s="17"/>
      <c r="W304" s="17"/>
      <c r="X304" s="17"/>
    </row>
    <row r="305" spans="8:24">
      <c r="H305" s="17"/>
      <c r="I305" s="17"/>
      <c r="J305" s="17"/>
      <c r="V305" s="17"/>
      <c r="W305" s="17"/>
      <c r="X305" s="17"/>
    </row>
    <row r="306" spans="8:24">
      <c r="H306" s="17"/>
      <c r="I306" s="17"/>
      <c r="J306" s="17"/>
      <c r="V306" s="17"/>
      <c r="W306" s="17"/>
      <c r="X306" s="17"/>
    </row>
    <row r="307" spans="8:24">
      <c r="H307" s="17"/>
      <c r="I307" s="17"/>
      <c r="J307" s="17"/>
      <c r="V307" s="17"/>
      <c r="W307" s="17"/>
      <c r="X307" s="17"/>
    </row>
    <row r="308" spans="8:24">
      <c r="H308" s="17"/>
      <c r="I308" s="17"/>
      <c r="J308" s="17"/>
      <c r="V308" s="17"/>
      <c r="W308" s="17"/>
      <c r="X308" s="17"/>
    </row>
    <row r="309" spans="8:24">
      <c r="H309" s="17"/>
      <c r="I309" s="17"/>
      <c r="J309" s="17"/>
      <c r="V309" s="17"/>
      <c r="W309" s="17"/>
      <c r="X309" s="17"/>
    </row>
    <row r="310" spans="8:24">
      <c r="H310" s="17"/>
      <c r="I310" s="17"/>
      <c r="J310" s="17"/>
      <c r="V310" s="17"/>
      <c r="W310" s="17"/>
      <c r="X310" s="17"/>
    </row>
    <row r="311" spans="8:24">
      <c r="H311" s="17"/>
      <c r="I311" s="17"/>
      <c r="J311" s="17"/>
      <c r="V311" s="17"/>
      <c r="W311" s="17"/>
      <c r="X311" s="17"/>
    </row>
    <row r="312" spans="8:24">
      <c r="H312" s="17"/>
      <c r="I312" s="17"/>
      <c r="J312" s="17"/>
      <c r="V312" s="17"/>
      <c r="W312" s="17"/>
      <c r="X312" s="17"/>
    </row>
    <row r="313" spans="8:24">
      <c r="H313" s="17"/>
      <c r="I313" s="17"/>
      <c r="J313" s="17"/>
      <c r="V313" s="17"/>
      <c r="W313" s="17"/>
      <c r="X313" s="17"/>
    </row>
    <row r="314" spans="8:24">
      <c r="H314" s="17"/>
      <c r="I314" s="17"/>
      <c r="J314" s="17"/>
      <c r="V314" s="17"/>
      <c r="W314" s="17"/>
      <c r="X314" s="17"/>
    </row>
    <row r="315" spans="8:24">
      <c r="H315" s="17"/>
      <c r="I315" s="17"/>
      <c r="J315" s="17"/>
      <c r="V315" s="17"/>
      <c r="W315" s="17"/>
      <c r="X315" s="17"/>
    </row>
    <row r="316" spans="8:24">
      <c r="H316" s="17"/>
      <c r="I316" s="17"/>
      <c r="J316" s="17"/>
      <c r="V316" s="17"/>
      <c r="W316" s="17"/>
      <c r="X316" s="17"/>
    </row>
    <row r="317" spans="8:24">
      <c r="H317" s="17"/>
      <c r="I317" s="17"/>
      <c r="J317" s="17"/>
      <c r="V317" s="17"/>
      <c r="W317" s="17"/>
      <c r="X317" s="17"/>
    </row>
    <row r="318" spans="8:24">
      <c r="H318" s="17"/>
      <c r="I318" s="17"/>
      <c r="J318" s="17"/>
      <c r="V318" s="17"/>
      <c r="W318" s="17"/>
      <c r="X318" s="17"/>
    </row>
    <row r="319" spans="8:24">
      <c r="H319" s="17"/>
      <c r="I319" s="17"/>
      <c r="J319" s="17"/>
      <c r="V319" s="17"/>
      <c r="W319" s="17"/>
      <c r="X319" s="17"/>
    </row>
    <row r="320" spans="8:24">
      <c r="H320" s="17"/>
      <c r="I320" s="17"/>
      <c r="J320" s="17"/>
      <c r="V320" s="17"/>
      <c r="W320" s="17"/>
      <c r="X320" s="17"/>
    </row>
    <row r="321" spans="8:24">
      <c r="H321" s="17"/>
      <c r="I321" s="17"/>
      <c r="J321" s="17"/>
      <c r="V321" s="17"/>
      <c r="W321" s="17"/>
      <c r="X321" s="17"/>
    </row>
    <row r="322" spans="8:24">
      <c r="H322" s="17"/>
      <c r="I322" s="17"/>
      <c r="J322" s="17"/>
      <c r="V322" s="17"/>
      <c r="W322" s="17"/>
      <c r="X322" s="17"/>
    </row>
    <row r="323" spans="8:24">
      <c r="H323" s="17"/>
      <c r="I323" s="17"/>
      <c r="J323" s="17"/>
      <c r="V323" s="17"/>
      <c r="W323" s="17"/>
      <c r="X323" s="17"/>
    </row>
    <row r="324" spans="8:24">
      <c r="H324" s="17"/>
      <c r="I324" s="17"/>
      <c r="J324" s="17"/>
      <c r="V324" s="17"/>
      <c r="W324" s="17"/>
      <c r="X324" s="17"/>
    </row>
    <row r="325" spans="8:24">
      <c r="H325" s="17"/>
      <c r="I325" s="17"/>
      <c r="J325" s="17"/>
      <c r="V325" s="17"/>
      <c r="W325" s="17"/>
      <c r="X325" s="17"/>
    </row>
    <row r="326" spans="8:24">
      <c r="H326" s="17"/>
      <c r="I326" s="17"/>
      <c r="J326" s="17"/>
      <c r="V326" s="17"/>
      <c r="W326" s="17"/>
      <c r="X326" s="17"/>
    </row>
    <row r="327" spans="8:24">
      <c r="H327" s="17"/>
      <c r="I327" s="17"/>
      <c r="J327" s="17"/>
      <c r="V327" s="17"/>
      <c r="W327" s="17"/>
      <c r="X327" s="17"/>
    </row>
    <row r="328" spans="8:24">
      <c r="H328" s="17"/>
      <c r="I328" s="17"/>
      <c r="J328" s="17"/>
      <c r="V328" s="17"/>
      <c r="W328" s="17"/>
      <c r="X328" s="17"/>
    </row>
    <row r="329" spans="8:24">
      <c r="H329" s="17"/>
      <c r="I329" s="17"/>
      <c r="J329" s="17"/>
      <c r="V329" s="17"/>
      <c r="W329" s="17"/>
      <c r="X329" s="17"/>
    </row>
    <row r="330" spans="8:24">
      <c r="H330" s="17"/>
      <c r="I330" s="17"/>
      <c r="J330" s="17"/>
      <c r="V330" s="17"/>
      <c r="W330" s="17"/>
      <c r="X330" s="17"/>
    </row>
    <row r="331" spans="8:24">
      <c r="H331" s="17"/>
      <c r="I331" s="17"/>
      <c r="J331" s="17"/>
      <c r="V331" s="17"/>
      <c r="W331" s="17"/>
      <c r="X331" s="17"/>
    </row>
    <row r="332" spans="8:24">
      <c r="H332" s="17"/>
      <c r="I332" s="17"/>
      <c r="J332" s="17"/>
      <c r="V332" s="17"/>
      <c r="W332" s="17"/>
      <c r="X332" s="17"/>
    </row>
    <row r="333" spans="8:24">
      <c r="H333" s="17"/>
      <c r="I333" s="17"/>
      <c r="J333" s="17"/>
      <c r="V333" s="17"/>
      <c r="W333" s="17"/>
      <c r="X333" s="17"/>
    </row>
    <row r="334" spans="8:24">
      <c r="H334" s="17"/>
      <c r="I334" s="17"/>
      <c r="J334" s="17"/>
      <c r="V334" s="17"/>
      <c r="W334" s="17"/>
      <c r="X334" s="17"/>
    </row>
    <row r="335" spans="8:24">
      <c r="H335" s="17"/>
      <c r="I335" s="17"/>
      <c r="J335" s="17"/>
      <c r="V335" s="17"/>
      <c r="W335" s="17"/>
      <c r="X335" s="17"/>
    </row>
    <row r="336" spans="8:24">
      <c r="H336" s="17"/>
      <c r="I336" s="17"/>
      <c r="J336" s="17"/>
      <c r="V336" s="17"/>
      <c r="W336" s="17"/>
      <c r="X336" s="17"/>
    </row>
    <row r="337" spans="8:24">
      <c r="H337" s="17"/>
      <c r="I337" s="17"/>
      <c r="J337" s="17"/>
      <c r="V337" s="17"/>
      <c r="W337" s="17"/>
      <c r="X337" s="17"/>
    </row>
    <row r="338" spans="8:24">
      <c r="H338" s="17"/>
      <c r="I338" s="17"/>
      <c r="J338" s="17"/>
      <c r="V338" s="17"/>
      <c r="W338" s="17"/>
      <c r="X338" s="17"/>
    </row>
    <row r="339" spans="8:24">
      <c r="H339" s="17"/>
      <c r="I339" s="17"/>
      <c r="J339" s="17"/>
      <c r="V339" s="17"/>
      <c r="W339" s="17"/>
      <c r="X339" s="17"/>
    </row>
    <row r="340" spans="8:24">
      <c r="H340" s="17"/>
      <c r="I340" s="17"/>
      <c r="J340" s="17"/>
      <c r="V340" s="17"/>
      <c r="W340" s="17"/>
      <c r="X340" s="17"/>
    </row>
    <row r="341" spans="8:24">
      <c r="H341" s="17"/>
      <c r="I341" s="17"/>
      <c r="J341" s="17"/>
      <c r="V341" s="17"/>
      <c r="W341" s="17"/>
      <c r="X341" s="17"/>
    </row>
    <row r="342" spans="8:24">
      <c r="H342" s="17"/>
      <c r="I342" s="17"/>
      <c r="J342" s="17"/>
      <c r="V342" s="17"/>
      <c r="W342" s="17"/>
      <c r="X342" s="17"/>
    </row>
    <row r="343" spans="8:24">
      <c r="H343" s="17"/>
      <c r="I343" s="17"/>
      <c r="J343" s="17"/>
      <c r="V343" s="17"/>
      <c r="W343" s="17"/>
      <c r="X343" s="17"/>
    </row>
    <row r="344" spans="8:24">
      <c r="H344" s="17"/>
      <c r="I344" s="17"/>
      <c r="J344" s="17"/>
      <c r="V344" s="17"/>
      <c r="W344" s="17"/>
      <c r="X344" s="17"/>
    </row>
    <row r="345" spans="8:24">
      <c r="H345" s="17"/>
      <c r="I345" s="17"/>
      <c r="J345" s="17"/>
      <c r="V345" s="17"/>
      <c r="W345" s="17"/>
      <c r="X345" s="17"/>
    </row>
    <row r="346" spans="8:24">
      <c r="H346" s="17"/>
      <c r="I346" s="17"/>
      <c r="J346" s="17"/>
      <c r="V346" s="17"/>
      <c r="W346" s="17"/>
      <c r="X346" s="17"/>
    </row>
    <row r="347" spans="8:24">
      <c r="H347" s="17"/>
      <c r="I347" s="17"/>
      <c r="J347" s="17"/>
      <c r="V347" s="17"/>
      <c r="W347" s="17"/>
      <c r="X347" s="17"/>
    </row>
    <row r="348" spans="8:24">
      <c r="H348" s="17"/>
      <c r="I348" s="17"/>
      <c r="J348" s="17"/>
      <c r="V348" s="17"/>
      <c r="W348" s="17"/>
      <c r="X348" s="17"/>
    </row>
    <row r="349" spans="8:24">
      <c r="H349" s="17"/>
      <c r="I349" s="17"/>
      <c r="J349" s="17"/>
      <c r="V349" s="17"/>
      <c r="W349" s="17"/>
      <c r="X349" s="17"/>
    </row>
    <row r="350" spans="8:24">
      <c r="H350" s="17"/>
      <c r="I350" s="17"/>
      <c r="J350" s="17"/>
      <c r="V350" s="17"/>
      <c r="W350" s="17"/>
      <c r="X350" s="17"/>
    </row>
    <row r="351" spans="8:24">
      <c r="H351" s="17"/>
      <c r="I351" s="17"/>
      <c r="J351" s="17"/>
      <c r="V351" s="17"/>
      <c r="W351" s="17"/>
      <c r="X351" s="17"/>
    </row>
    <row r="352" spans="8:24">
      <c r="H352" s="17"/>
      <c r="I352" s="17"/>
      <c r="J352" s="17"/>
      <c r="V352" s="17"/>
      <c r="W352" s="17"/>
      <c r="X352" s="17"/>
    </row>
    <row r="353" spans="8:24">
      <c r="H353" s="17"/>
      <c r="I353" s="17"/>
      <c r="J353" s="17"/>
      <c r="V353" s="17"/>
      <c r="W353" s="17"/>
      <c r="X353" s="17"/>
    </row>
    <row r="354" spans="8:24">
      <c r="H354" s="17"/>
      <c r="I354" s="17"/>
      <c r="J354" s="17"/>
      <c r="V354" s="17"/>
      <c r="W354" s="17"/>
      <c r="X354" s="17"/>
    </row>
    <row r="355" spans="8:24">
      <c r="H355" s="17"/>
      <c r="I355" s="17"/>
      <c r="J355" s="17"/>
      <c r="V355" s="17"/>
      <c r="W355" s="17"/>
      <c r="X355" s="17"/>
    </row>
    <row r="356" spans="8:24">
      <c r="H356" s="17"/>
      <c r="I356" s="17"/>
      <c r="J356" s="17"/>
      <c r="V356" s="17"/>
      <c r="W356" s="17"/>
      <c r="X356" s="17"/>
    </row>
    <row r="357" spans="8:24">
      <c r="H357" s="17"/>
      <c r="I357" s="17"/>
      <c r="J357" s="17"/>
      <c r="V357" s="17"/>
      <c r="W357" s="17"/>
      <c r="X357" s="17"/>
    </row>
    <row r="358" spans="8:24">
      <c r="H358" s="17"/>
      <c r="I358" s="17"/>
      <c r="J358" s="17"/>
      <c r="V358" s="17"/>
      <c r="W358" s="17"/>
      <c r="X358" s="17"/>
    </row>
    <row r="359" spans="8:24">
      <c r="H359" s="17"/>
      <c r="I359" s="17"/>
      <c r="J359" s="17"/>
      <c r="V359" s="17"/>
      <c r="W359" s="17"/>
      <c r="X359" s="17"/>
    </row>
    <row r="360" spans="8:24">
      <c r="H360" s="17"/>
      <c r="I360" s="17"/>
      <c r="J360" s="17"/>
      <c r="V360" s="17"/>
      <c r="W360" s="17"/>
      <c r="X360" s="17"/>
    </row>
    <row r="361" spans="8:24">
      <c r="H361" s="17"/>
      <c r="I361" s="17"/>
      <c r="J361" s="17"/>
      <c r="V361" s="17"/>
      <c r="W361" s="17"/>
      <c r="X361" s="17"/>
    </row>
    <row r="362" spans="8:24">
      <c r="H362" s="17"/>
      <c r="I362" s="17"/>
      <c r="J362" s="17"/>
      <c r="V362" s="17"/>
      <c r="W362" s="17"/>
      <c r="X362" s="17"/>
    </row>
    <row r="363" spans="8:24">
      <c r="H363" s="17"/>
      <c r="I363" s="17"/>
      <c r="J363" s="17"/>
      <c r="V363" s="17"/>
      <c r="W363" s="17"/>
      <c r="X363" s="17"/>
    </row>
    <row r="364" spans="8:24">
      <c r="H364" s="17"/>
      <c r="I364" s="17"/>
      <c r="J364" s="17"/>
      <c r="V364" s="17"/>
      <c r="W364" s="17"/>
      <c r="X364" s="17"/>
    </row>
    <row r="365" spans="8:24">
      <c r="H365" s="17"/>
      <c r="I365" s="17"/>
      <c r="J365" s="17"/>
      <c r="V365" s="17"/>
      <c r="W365" s="17"/>
      <c r="X365" s="17"/>
    </row>
    <row r="366" spans="8:24">
      <c r="H366" s="17"/>
      <c r="I366" s="17"/>
      <c r="J366" s="17"/>
      <c r="V366" s="17"/>
      <c r="W366" s="17"/>
      <c r="X366" s="17"/>
    </row>
    <row r="367" spans="8:24">
      <c r="H367" s="17"/>
      <c r="I367" s="17"/>
      <c r="J367" s="17"/>
      <c r="V367" s="17"/>
      <c r="W367" s="17"/>
      <c r="X367" s="17"/>
    </row>
    <row r="368" spans="8:24">
      <c r="H368" s="17"/>
      <c r="I368" s="17"/>
      <c r="J368" s="17"/>
      <c r="V368" s="17"/>
      <c r="W368" s="17"/>
      <c r="X368" s="17"/>
    </row>
    <row r="369" spans="8:24">
      <c r="H369" s="17"/>
      <c r="I369" s="17"/>
      <c r="J369" s="17"/>
      <c r="V369" s="17"/>
      <c r="W369" s="17"/>
      <c r="X369" s="17"/>
    </row>
    <row r="370" spans="8:24">
      <c r="H370" s="17"/>
      <c r="I370" s="17"/>
      <c r="J370" s="17"/>
      <c r="V370" s="17"/>
      <c r="W370" s="17"/>
      <c r="X370" s="17"/>
    </row>
    <row r="371" spans="8:24">
      <c r="H371" s="17"/>
      <c r="I371" s="17"/>
      <c r="J371" s="17"/>
      <c r="V371" s="17"/>
      <c r="W371" s="17"/>
      <c r="X371" s="17"/>
    </row>
    <row r="372" spans="8:24">
      <c r="H372" s="17"/>
      <c r="I372" s="17"/>
      <c r="J372" s="17"/>
      <c r="V372" s="17"/>
      <c r="W372" s="17"/>
      <c r="X372" s="17"/>
    </row>
    <row r="373" spans="8:24">
      <c r="H373" s="17"/>
      <c r="I373" s="17"/>
      <c r="J373" s="17"/>
      <c r="V373" s="17"/>
      <c r="W373" s="17"/>
      <c r="X373" s="17"/>
    </row>
    <row r="374" spans="8:24">
      <c r="H374" s="17"/>
      <c r="I374" s="17"/>
      <c r="J374" s="17"/>
      <c r="V374" s="17"/>
      <c r="W374" s="17"/>
      <c r="X374" s="17"/>
    </row>
    <row r="375" spans="8:24">
      <c r="H375" s="17"/>
      <c r="I375" s="17"/>
      <c r="J375" s="17"/>
      <c r="V375" s="17"/>
      <c r="W375" s="17"/>
      <c r="X375" s="17"/>
    </row>
    <row r="376" spans="8:24">
      <c r="H376" s="17"/>
      <c r="I376" s="17"/>
      <c r="J376" s="17"/>
      <c r="V376" s="17"/>
      <c r="W376" s="17"/>
      <c r="X376" s="17"/>
    </row>
    <row r="377" spans="8:24">
      <c r="H377" s="17"/>
      <c r="I377" s="17"/>
      <c r="J377" s="17"/>
      <c r="V377" s="17"/>
      <c r="W377" s="17"/>
      <c r="X377" s="17"/>
    </row>
    <row r="378" spans="8:24">
      <c r="H378" s="17"/>
      <c r="I378" s="17"/>
      <c r="J378" s="17"/>
      <c r="V378" s="17"/>
      <c r="W378" s="17"/>
      <c r="X378" s="17"/>
    </row>
    <row r="379" spans="8:24">
      <c r="H379" s="17"/>
      <c r="I379" s="17"/>
      <c r="J379" s="17"/>
      <c r="V379" s="17"/>
      <c r="W379" s="17"/>
      <c r="X379" s="17"/>
    </row>
    <row r="380" spans="8:24">
      <c r="H380" s="17"/>
      <c r="I380" s="17"/>
      <c r="J380" s="17"/>
      <c r="V380" s="17"/>
      <c r="W380" s="17"/>
      <c r="X380" s="17"/>
    </row>
    <row r="381" spans="8:24">
      <c r="H381" s="17"/>
      <c r="I381" s="17"/>
      <c r="J381" s="17"/>
      <c r="V381" s="17"/>
      <c r="W381" s="17"/>
      <c r="X381" s="17"/>
    </row>
    <row r="382" spans="8:24">
      <c r="H382" s="17"/>
      <c r="I382" s="17"/>
      <c r="J382" s="17"/>
      <c r="V382" s="17"/>
      <c r="W382" s="17"/>
      <c r="X382" s="17"/>
    </row>
    <row r="383" spans="8:24">
      <c r="H383" s="17"/>
      <c r="I383" s="17"/>
      <c r="J383" s="17"/>
      <c r="V383" s="17"/>
      <c r="W383" s="17"/>
      <c r="X383" s="17"/>
    </row>
    <row r="384" spans="8:24">
      <c r="H384" s="17"/>
      <c r="I384" s="17"/>
      <c r="J384" s="17"/>
      <c r="V384" s="17"/>
      <c r="W384" s="17"/>
      <c r="X384" s="17"/>
    </row>
    <row r="385" spans="8:24">
      <c r="H385" s="17"/>
      <c r="I385" s="17"/>
      <c r="J385" s="17"/>
      <c r="V385" s="17"/>
      <c r="W385" s="17"/>
      <c r="X385" s="17"/>
    </row>
    <row r="386" spans="8:24">
      <c r="H386" s="17"/>
      <c r="I386" s="17"/>
      <c r="J386" s="17"/>
      <c r="V386" s="17"/>
      <c r="W386" s="17"/>
      <c r="X386" s="17"/>
    </row>
    <row r="387" spans="8:24">
      <c r="H387" s="17"/>
      <c r="I387" s="17"/>
      <c r="J387" s="17"/>
      <c r="V387" s="17"/>
      <c r="W387" s="17"/>
      <c r="X387" s="17"/>
    </row>
    <row r="388" spans="8:24">
      <c r="H388" s="17"/>
      <c r="I388" s="17"/>
      <c r="J388" s="17"/>
      <c r="V388" s="17"/>
      <c r="W388" s="17"/>
      <c r="X388" s="17"/>
    </row>
    <row r="389" spans="8:24">
      <c r="H389" s="17"/>
      <c r="I389" s="17"/>
      <c r="J389" s="17"/>
      <c r="V389" s="17"/>
      <c r="W389" s="17"/>
      <c r="X389" s="17"/>
    </row>
    <row r="390" spans="8:24">
      <c r="H390" s="17"/>
      <c r="I390" s="17"/>
      <c r="J390" s="17"/>
      <c r="V390" s="17"/>
      <c r="W390" s="17"/>
      <c r="X390" s="17"/>
    </row>
    <row r="391" spans="8:24">
      <c r="H391" s="17"/>
      <c r="I391" s="17"/>
      <c r="J391" s="17"/>
      <c r="V391" s="17"/>
      <c r="W391" s="17"/>
      <c r="X391" s="17"/>
    </row>
    <row r="392" spans="8:24">
      <c r="H392" s="17"/>
      <c r="I392" s="17"/>
      <c r="J392" s="17"/>
      <c r="V392" s="17"/>
      <c r="W392" s="17"/>
      <c r="X392" s="17"/>
    </row>
    <row r="393" spans="8:24">
      <c r="H393" s="17"/>
      <c r="I393" s="17"/>
      <c r="J393" s="17"/>
      <c r="V393" s="17"/>
      <c r="W393" s="17"/>
      <c r="X393" s="17"/>
    </row>
    <row r="394" spans="8:24">
      <c r="H394" s="17"/>
      <c r="I394" s="17"/>
      <c r="J394" s="17"/>
      <c r="V394" s="17"/>
      <c r="W394" s="17"/>
      <c r="X394" s="17"/>
    </row>
    <row r="395" spans="8:24">
      <c r="H395" s="17"/>
      <c r="I395" s="17"/>
      <c r="J395" s="17"/>
      <c r="V395" s="17"/>
      <c r="W395" s="17"/>
      <c r="X395" s="17"/>
    </row>
    <row r="396" spans="8:24">
      <c r="H396" s="17"/>
      <c r="I396" s="17"/>
      <c r="J396" s="17"/>
      <c r="V396" s="17"/>
      <c r="W396" s="17"/>
      <c r="X396" s="17"/>
    </row>
    <row r="397" spans="8:24">
      <c r="H397" s="17"/>
      <c r="I397" s="17"/>
      <c r="J397" s="17"/>
      <c r="V397" s="17"/>
      <c r="W397" s="17"/>
      <c r="X397" s="17"/>
    </row>
    <row r="398" spans="8:24">
      <c r="H398" s="17"/>
      <c r="I398" s="17"/>
      <c r="J398" s="17"/>
      <c r="V398" s="17"/>
      <c r="W398" s="17"/>
      <c r="X398" s="17"/>
    </row>
    <row r="399" spans="8:24">
      <c r="H399" s="17"/>
      <c r="I399" s="17"/>
      <c r="J399" s="17"/>
      <c r="V399" s="17"/>
      <c r="W399" s="17"/>
      <c r="X399" s="17"/>
    </row>
    <row r="400" spans="8:24">
      <c r="H400" s="17"/>
      <c r="I400" s="17"/>
      <c r="J400" s="17"/>
      <c r="V400" s="17"/>
      <c r="W400" s="17"/>
      <c r="X400" s="17"/>
    </row>
    <row r="401" spans="8:24">
      <c r="H401" s="17"/>
      <c r="I401" s="17"/>
      <c r="J401" s="17"/>
      <c r="V401" s="17"/>
      <c r="W401" s="17"/>
      <c r="X401" s="17"/>
    </row>
    <row r="402" spans="8:24">
      <c r="H402" s="17"/>
      <c r="I402" s="17"/>
      <c r="J402" s="17"/>
      <c r="V402" s="17"/>
      <c r="W402" s="17"/>
      <c r="X402" s="17"/>
    </row>
    <row r="403" spans="8:24">
      <c r="H403" s="17"/>
      <c r="I403" s="17"/>
      <c r="J403" s="17"/>
      <c r="V403" s="17"/>
      <c r="W403" s="17"/>
      <c r="X403" s="17"/>
    </row>
    <row r="404" spans="8:24">
      <c r="H404" s="17"/>
      <c r="I404" s="17"/>
      <c r="J404" s="17"/>
      <c r="V404" s="17"/>
      <c r="W404" s="17"/>
      <c r="X404" s="17"/>
    </row>
    <row r="405" spans="8:24">
      <c r="H405" s="17"/>
      <c r="I405" s="17"/>
      <c r="J405" s="17"/>
      <c r="V405" s="17"/>
      <c r="W405" s="17"/>
      <c r="X405" s="17"/>
    </row>
    <row r="406" spans="8:24">
      <c r="H406" s="17"/>
      <c r="I406" s="17"/>
      <c r="J406" s="17"/>
      <c r="V406" s="17"/>
      <c r="W406" s="17"/>
      <c r="X406" s="17"/>
    </row>
    <row r="407" spans="8:24">
      <c r="H407" s="17"/>
      <c r="I407" s="17"/>
      <c r="J407" s="17"/>
      <c r="V407" s="17"/>
      <c r="W407" s="17"/>
      <c r="X407" s="17"/>
    </row>
    <row r="408" spans="8:24">
      <c r="H408" s="17"/>
      <c r="I408" s="17"/>
      <c r="J408" s="17"/>
      <c r="V408" s="17"/>
      <c r="W408" s="17"/>
      <c r="X408" s="17"/>
    </row>
    <row r="409" spans="8:24">
      <c r="H409" s="17"/>
      <c r="I409" s="17"/>
      <c r="J409" s="17"/>
      <c r="V409" s="17"/>
      <c r="W409" s="17"/>
      <c r="X409" s="17"/>
    </row>
    <row r="410" spans="8:24">
      <c r="H410" s="17"/>
      <c r="I410" s="17"/>
      <c r="J410" s="17"/>
      <c r="V410" s="17"/>
      <c r="W410" s="17"/>
      <c r="X410" s="17"/>
    </row>
    <row r="411" spans="8:24">
      <c r="H411" s="17"/>
      <c r="I411" s="17"/>
      <c r="J411" s="17"/>
      <c r="V411" s="17"/>
      <c r="W411" s="17"/>
      <c r="X411" s="17"/>
    </row>
    <row r="412" spans="8:24">
      <c r="H412" s="17"/>
      <c r="I412" s="17"/>
      <c r="J412" s="17"/>
      <c r="V412" s="17"/>
      <c r="W412" s="17"/>
      <c r="X412" s="17"/>
    </row>
    <row r="413" spans="8:24">
      <c r="H413" s="17"/>
      <c r="I413" s="17"/>
      <c r="J413" s="17"/>
      <c r="V413" s="17"/>
      <c r="W413" s="17"/>
      <c r="X413" s="17"/>
    </row>
    <row r="414" spans="8:24">
      <c r="H414" s="17"/>
      <c r="I414" s="17"/>
      <c r="J414" s="17"/>
      <c r="V414" s="17"/>
      <c r="W414" s="17"/>
      <c r="X414" s="17"/>
    </row>
    <row r="415" spans="8:24">
      <c r="H415" s="17"/>
      <c r="I415" s="17"/>
      <c r="J415" s="17"/>
      <c r="V415" s="17"/>
      <c r="W415" s="17"/>
      <c r="X415" s="17"/>
    </row>
    <row r="416" spans="8:24">
      <c r="H416" s="17"/>
      <c r="I416" s="17"/>
      <c r="J416" s="17"/>
      <c r="V416" s="17"/>
      <c r="W416" s="17"/>
      <c r="X416" s="17"/>
    </row>
    <row r="417" spans="8:24">
      <c r="H417" s="17"/>
      <c r="I417" s="17"/>
      <c r="J417" s="17"/>
      <c r="V417" s="17"/>
      <c r="W417" s="17"/>
      <c r="X417" s="17"/>
    </row>
    <row r="418" spans="8:24">
      <c r="H418" s="17"/>
      <c r="I418" s="17"/>
      <c r="J418" s="17"/>
      <c r="V418" s="17"/>
      <c r="W418" s="17"/>
      <c r="X418" s="17"/>
    </row>
    <row r="419" spans="8:24">
      <c r="H419" s="17"/>
      <c r="I419" s="17"/>
      <c r="J419" s="17"/>
      <c r="V419" s="17"/>
      <c r="W419" s="17"/>
      <c r="X419" s="17"/>
    </row>
    <row r="420" spans="8:24">
      <c r="H420" s="17"/>
      <c r="I420" s="17"/>
      <c r="J420" s="17"/>
      <c r="V420" s="17"/>
      <c r="W420" s="17"/>
      <c r="X420" s="17"/>
    </row>
    <row r="421" spans="8:24">
      <c r="H421" s="17"/>
      <c r="I421" s="17"/>
      <c r="J421" s="17"/>
      <c r="V421" s="17"/>
      <c r="W421" s="17"/>
      <c r="X421" s="17"/>
    </row>
    <row r="422" spans="8:24">
      <c r="H422" s="17"/>
      <c r="I422" s="17"/>
      <c r="J422" s="17"/>
      <c r="V422" s="17"/>
      <c r="W422" s="17"/>
      <c r="X422" s="17"/>
    </row>
    <row r="423" spans="8:24">
      <c r="H423" s="17"/>
      <c r="I423" s="17"/>
      <c r="J423" s="17"/>
      <c r="V423" s="17"/>
      <c r="W423" s="17"/>
      <c r="X423" s="17"/>
    </row>
    <row r="424" spans="8:24">
      <c r="H424" s="17"/>
      <c r="I424" s="17"/>
      <c r="J424" s="17"/>
      <c r="V424" s="17"/>
      <c r="W424" s="17"/>
      <c r="X424" s="17"/>
    </row>
    <row r="425" spans="8:24">
      <c r="H425" s="17"/>
      <c r="I425" s="17"/>
      <c r="J425" s="17"/>
      <c r="V425" s="17"/>
      <c r="W425" s="17"/>
      <c r="X425" s="17"/>
    </row>
    <row r="426" spans="8:24">
      <c r="H426" s="17"/>
      <c r="I426" s="17"/>
      <c r="J426" s="17"/>
      <c r="V426" s="17"/>
      <c r="W426" s="17"/>
      <c r="X426" s="17"/>
    </row>
    <row r="427" spans="8:24">
      <c r="H427" s="17"/>
      <c r="I427" s="17"/>
      <c r="J427" s="17"/>
      <c r="V427" s="17"/>
      <c r="W427" s="17"/>
      <c r="X427" s="17"/>
    </row>
    <row r="428" spans="8:24">
      <c r="H428" s="17"/>
      <c r="I428" s="17"/>
      <c r="J428" s="17"/>
      <c r="V428" s="17"/>
      <c r="W428" s="17"/>
      <c r="X428" s="17"/>
    </row>
    <row r="429" spans="8:24">
      <c r="H429" s="17"/>
      <c r="I429" s="17"/>
      <c r="J429" s="17"/>
      <c r="V429" s="17"/>
      <c r="W429" s="17"/>
      <c r="X429" s="17"/>
    </row>
    <row r="430" spans="8:24">
      <c r="H430" s="17"/>
      <c r="I430" s="17"/>
      <c r="J430" s="17"/>
      <c r="V430" s="17"/>
      <c r="W430" s="17"/>
      <c r="X430" s="17"/>
    </row>
    <row r="431" spans="8:24">
      <c r="H431" s="17"/>
      <c r="I431" s="17"/>
      <c r="J431" s="17"/>
      <c r="V431" s="17"/>
      <c r="W431" s="17"/>
      <c r="X431" s="17"/>
    </row>
    <row r="432" spans="8:24">
      <c r="H432" s="17"/>
      <c r="I432" s="17"/>
      <c r="J432" s="17"/>
      <c r="V432" s="17"/>
      <c r="W432" s="17"/>
      <c r="X432" s="17"/>
    </row>
    <row r="433" spans="8:24">
      <c r="H433" s="17"/>
      <c r="I433" s="17"/>
      <c r="J433" s="17"/>
      <c r="V433" s="17"/>
      <c r="W433" s="17"/>
      <c r="X433" s="17"/>
    </row>
    <row r="434" spans="8:24">
      <c r="H434" s="17"/>
      <c r="I434" s="17"/>
      <c r="J434" s="17"/>
      <c r="V434" s="17"/>
      <c r="W434" s="17"/>
      <c r="X434" s="17"/>
    </row>
    <row r="435" spans="8:24">
      <c r="H435" s="17"/>
      <c r="I435" s="17"/>
      <c r="J435" s="17"/>
      <c r="V435" s="17"/>
      <c r="W435" s="17"/>
      <c r="X435" s="17"/>
    </row>
    <row r="436" spans="8:24">
      <c r="H436" s="17"/>
      <c r="I436" s="17"/>
      <c r="J436" s="17"/>
      <c r="V436" s="17"/>
      <c r="W436" s="17"/>
      <c r="X436" s="17"/>
    </row>
    <row r="437" spans="8:24">
      <c r="H437" s="17"/>
      <c r="I437" s="17"/>
      <c r="J437" s="17"/>
      <c r="V437" s="17"/>
      <c r="W437" s="17"/>
      <c r="X437" s="17"/>
    </row>
    <row r="438" spans="8:24">
      <c r="H438" s="17"/>
      <c r="I438" s="17"/>
      <c r="J438" s="17"/>
      <c r="V438" s="17"/>
      <c r="W438" s="17"/>
      <c r="X438" s="17"/>
    </row>
    <row r="439" spans="8:24">
      <c r="H439" s="17"/>
      <c r="I439" s="17"/>
      <c r="J439" s="17"/>
      <c r="V439" s="17"/>
      <c r="W439" s="17"/>
      <c r="X439" s="17"/>
    </row>
    <row r="440" spans="8:24">
      <c r="H440" s="17"/>
      <c r="I440" s="17"/>
      <c r="J440" s="17"/>
      <c r="V440" s="17"/>
      <c r="W440" s="17"/>
      <c r="X440" s="17"/>
    </row>
    <row r="441" spans="8:24">
      <c r="H441" s="17"/>
      <c r="I441" s="17"/>
      <c r="J441" s="17"/>
      <c r="V441" s="17"/>
      <c r="W441" s="17"/>
      <c r="X441" s="17"/>
    </row>
    <row r="442" spans="8:24">
      <c r="H442" s="17"/>
      <c r="I442" s="17"/>
      <c r="J442" s="17"/>
      <c r="V442" s="17"/>
      <c r="W442" s="17"/>
      <c r="X442" s="17"/>
    </row>
    <row r="443" spans="8:24">
      <c r="H443" s="17"/>
      <c r="I443" s="17"/>
      <c r="J443" s="17"/>
      <c r="V443" s="17"/>
      <c r="W443" s="17"/>
      <c r="X443" s="17"/>
    </row>
    <row r="444" spans="8:24">
      <c r="H444" s="17"/>
      <c r="I444" s="17"/>
      <c r="J444" s="17"/>
      <c r="V444" s="17"/>
      <c r="W444" s="17"/>
      <c r="X444" s="17"/>
    </row>
    <row r="445" spans="8:24">
      <c r="H445" s="17"/>
      <c r="I445" s="17"/>
      <c r="J445" s="17"/>
      <c r="V445" s="17"/>
      <c r="W445" s="17"/>
      <c r="X445" s="17"/>
    </row>
    <row r="446" spans="8:24">
      <c r="H446" s="17"/>
      <c r="I446" s="17"/>
      <c r="J446" s="17"/>
      <c r="V446" s="17"/>
      <c r="W446" s="17"/>
      <c r="X446" s="17"/>
    </row>
    <row r="447" spans="8:24">
      <c r="H447" s="17"/>
      <c r="I447" s="17"/>
      <c r="J447" s="17"/>
      <c r="V447" s="17"/>
      <c r="W447" s="17"/>
      <c r="X447" s="17"/>
    </row>
    <row r="448" spans="8:24">
      <c r="H448" s="17"/>
      <c r="I448" s="17"/>
      <c r="J448" s="17"/>
      <c r="V448" s="17"/>
      <c r="W448" s="17"/>
      <c r="X448" s="17"/>
    </row>
    <row r="449" spans="8:24">
      <c r="H449" s="17"/>
      <c r="I449" s="17"/>
      <c r="J449" s="17"/>
      <c r="V449" s="17"/>
      <c r="W449" s="17"/>
      <c r="X449" s="17"/>
    </row>
    <row r="450" spans="8:24">
      <c r="H450" s="17"/>
      <c r="I450" s="17"/>
      <c r="J450" s="17"/>
      <c r="V450" s="17"/>
      <c r="W450" s="17"/>
      <c r="X450" s="17"/>
    </row>
    <row r="451" spans="8:24">
      <c r="H451" s="17"/>
      <c r="I451" s="17"/>
      <c r="J451" s="17"/>
      <c r="V451" s="17"/>
      <c r="W451" s="17"/>
      <c r="X451" s="17"/>
    </row>
    <row r="452" spans="8:24">
      <c r="H452" s="17"/>
      <c r="I452" s="17"/>
      <c r="J452" s="17"/>
      <c r="V452" s="17"/>
      <c r="W452" s="17"/>
      <c r="X452" s="17"/>
    </row>
    <row r="453" spans="8:24">
      <c r="H453" s="17"/>
      <c r="I453" s="17"/>
      <c r="J453" s="17"/>
      <c r="V453" s="17"/>
      <c r="W453" s="17"/>
      <c r="X453" s="17"/>
    </row>
    <row r="454" spans="8:24">
      <c r="H454" s="17"/>
      <c r="I454" s="17"/>
      <c r="J454" s="17"/>
      <c r="V454" s="17"/>
      <c r="W454" s="17"/>
      <c r="X454" s="17"/>
    </row>
    <row r="455" spans="8:24">
      <c r="H455" s="17"/>
      <c r="I455" s="17"/>
      <c r="J455" s="17"/>
      <c r="V455" s="17"/>
      <c r="W455" s="17"/>
      <c r="X455" s="17"/>
    </row>
    <row r="456" spans="8:24">
      <c r="H456" s="17"/>
      <c r="I456" s="17"/>
      <c r="J456" s="17"/>
      <c r="V456" s="17"/>
      <c r="W456" s="17"/>
      <c r="X456" s="17"/>
    </row>
    <row r="457" spans="8:24">
      <c r="H457" s="17"/>
      <c r="I457" s="17"/>
      <c r="J457" s="17"/>
      <c r="V457" s="17"/>
      <c r="W457" s="17"/>
      <c r="X457" s="17"/>
    </row>
    <row r="458" spans="8:24">
      <c r="H458" s="17"/>
      <c r="I458" s="17"/>
      <c r="J458" s="17"/>
      <c r="V458" s="17"/>
      <c r="W458" s="17"/>
      <c r="X458" s="17"/>
    </row>
    <row r="459" spans="8:24">
      <c r="H459" s="17"/>
      <c r="I459" s="17"/>
      <c r="J459" s="17"/>
      <c r="V459" s="17"/>
      <c r="W459" s="17"/>
      <c r="X459" s="17"/>
    </row>
    <row r="460" spans="8:24">
      <c r="H460" s="17"/>
      <c r="I460" s="17"/>
      <c r="J460" s="17"/>
      <c r="V460" s="17"/>
      <c r="W460" s="17"/>
      <c r="X460" s="17"/>
    </row>
    <row r="461" spans="8:24">
      <c r="H461" s="17"/>
      <c r="I461" s="17"/>
      <c r="J461" s="17"/>
      <c r="V461" s="17"/>
      <c r="W461" s="17"/>
      <c r="X461" s="17"/>
    </row>
    <row r="462" spans="8:24">
      <c r="H462" s="17"/>
      <c r="I462" s="17"/>
      <c r="J462" s="17"/>
      <c r="V462" s="17"/>
      <c r="W462" s="17"/>
      <c r="X462" s="17"/>
    </row>
    <row r="463" spans="8:24">
      <c r="H463" s="17"/>
      <c r="I463" s="17"/>
      <c r="J463" s="17"/>
      <c r="V463" s="17"/>
      <c r="W463" s="17"/>
      <c r="X463" s="17"/>
    </row>
    <row r="464" spans="8:24">
      <c r="H464" s="17"/>
      <c r="I464" s="17"/>
      <c r="J464" s="17"/>
      <c r="V464" s="17"/>
      <c r="W464" s="17"/>
      <c r="X464" s="17"/>
    </row>
    <row r="465" spans="8:24">
      <c r="H465" s="17"/>
      <c r="I465" s="17"/>
      <c r="J465" s="17"/>
      <c r="V465" s="17"/>
      <c r="W465" s="17"/>
      <c r="X465" s="17"/>
    </row>
    <row r="466" spans="8:24">
      <c r="H466" s="17"/>
      <c r="I466" s="17"/>
      <c r="J466" s="17"/>
      <c r="V466" s="17"/>
      <c r="W466" s="17"/>
      <c r="X466" s="17"/>
    </row>
    <row r="467" spans="8:24">
      <c r="H467" s="17"/>
      <c r="I467" s="17"/>
      <c r="J467" s="17"/>
      <c r="V467" s="17"/>
      <c r="W467" s="17"/>
      <c r="X467" s="17"/>
    </row>
    <row r="468" spans="8:24">
      <c r="H468" s="17"/>
      <c r="I468" s="17"/>
      <c r="J468" s="17"/>
      <c r="V468" s="17"/>
      <c r="W468" s="17"/>
      <c r="X468" s="17"/>
    </row>
    <row r="469" spans="8:24">
      <c r="H469" s="17"/>
      <c r="I469" s="17"/>
      <c r="J469" s="17"/>
      <c r="V469" s="17"/>
      <c r="W469" s="17"/>
      <c r="X469" s="17"/>
    </row>
    <row r="470" spans="8:24">
      <c r="H470" s="17"/>
      <c r="I470" s="17"/>
      <c r="J470" s="17"/>
      <c r="V470" s="17"/>
      <c r="W470" s="17"/>
      <c r="X470" s="17"/>
    </row>
    <row r="471" spans="8:24">
      <c r="H471" s="17"/>
      <c r="I471" s="17"/>
      <c r="J471" s="17"/>
      <c r="V471" s="17"/>
      <c r="W471" s="17"/>
      <c r="X471" s="17"/>
    </row>
    <row r="472" spans="8:24">
      <c r="H472" s="17"/>
      <c r="I472" s="17"/>
      <c r="J472" s="17"/>
      <c r="V472" s="17"/>
      <c r="W472" s="17"/>
      <c r="X472" s="17"/>
    </row>
    <row r="473" spans="8:24">
      <c r="H473" s="17"/>
      <c r="I473" s="17"/>
      <c r="J473" s="17"/>
      <c r="V473" s="17"/>
      <c r="W473" s="17"/>
      <c r="X473" s="17"/>
    </row>
    <row r="474" spans="8:24">
      <c r="H474" s="17"/>
      <c r="I474" s="17"/>
      <c r="J474" s="17"/>
      <c r="V474" s="17"/>
      <c r="W474" s="17"/>
      <c r="X474" s="17"/>
    </row>
    <row r="475" spans="8:24">
      <c r="H475" s="17"/>
      <c r="I475" s="17"/>
      <c r="J475" s="17"/>
      <c r="V475" s="17"/>
      <c r="W475" s="17"/>
      <c r="X475" s="17"/>
    </row>
    <row r="476" spans="8:24">
      <c r="H476" s="17"/>
      <c r="I476" s="17"/>
      <c r="J476" s="17"/>
      <c r="V476" s="17"/>
      <c r="W476" s="17"/>
      <c r="X476" s="17"/>
    </row>
    <row r="477" spans="8:24">
      <c r="H477" s="17"/>
      <c r="I477" s="17"/>
      <c r="J477" s="17"/>
      <c r="V477" s="17"/>
      <c r="W477" s="17"/>
      <c r="X477" s="17"/>
    </row>
    <row r="478" spans="8:24">
      <c r="H478" s="17"/>
      <c r="I478" s="17"/>
      <c r="J478" s="17"/>
      <c r="V478" s="17"/>
      <c r="W478" s="17"/>
      <c r="X478" s="17"/>
    </row>
    <row r="479" spans="8:24">
      <c r="H479" s="17"/>
      <c r="I479" s="17"/>
      <c r="J479" s="17"/>
      <c r="V479" s="17"/>
      <c r="W479" s="17"/>
      <c r="X479" s="17"/>
    </row>
    <row r="480" spans="8:24">
      <c r="H480" s="17"/>
      <c r="I480" s="17"/>
      <c r="J480" s="17"/>
      <c r="V480" s="17"/>
      <c r="W480" s="17"/>
      <c r="X480" s="17"/>
    </row>
    <row r="481" spans="8:24">
      <c r="H481" s="17"/>
      <c r="I481" s="17"/>
      <c r="J481" s="17"/>
      <c r="V481" s="17"/>
      <c r="W481" s="17"/>
      <c r="X481" s="17"/>
    </row>
    <row r="482" spans="8:24">
      <c r="H482" s="17"/>
      <c r="I482" s="17"/>
      <c r="J482" s="17"/>
      <c r="V482" s="17"/>
      <c r="W482" s="17"/>
      <c r="X482" s="17"/>
    </row>
    <row r="483" spans="8:24">
      <c r="H483" s="17"/>
      <c r="I483" s="17"/>
      <c r="J483" s="17"/>
      <c r="V483" s="17"/>
      <c r="W483" s="17"/>
      <c r="X483" s="17"/>
    </row>
    <row r="484" spans="8:24">
      <c r="H484" s="17"/>
      <c r="I484" s="17"/>
      <c r="J484" s="17"/>
      <c r="V484" s="17"/>
      <c r="W484" s="17"/>
      <c r="X484" s="17"/>
    </row>
    <row r="485" spans="8:24">
      <c r="H485" s="17"/>
      <c r="I485" s="17"/>
      <c r="J485" s="17"/>
      <c r="V485" s="17"/>
      <c r="W485" s="17"/>
      <c r="X485" s="17"/>
    </row>
    <row r="486" spans="8:24">
      <c r="H486" s="17"/>
      <c r="I486" s="17"/>
      <c r="J486" s="17"/>
      <c r="V486" s="17"/>
      <c r="W486" s="17"/>
      <c r="X486" s="17"/>
    </row>
    <row r="487" spans="8:24">
      <c r="H487" s="17"/>
      <c r="I487" s="17"/>
      <c r="J487" s="17"/>
      <c r="V487" s="17"/>
      <c r="W487" s="17"/>
      <c r="X487" s="17"/>
    </row>
    <row r="488" spans="8:24">
      <c r="H488" s="17"/>
      <c r="I488" s="17"/>
      <c r="J488" s="17"/>
      <c r="V488" s="17"/>
      <c r="W488" s="17"/>
      <c r="X488" s="17"/>
    </row>
    <row r="489" spans="8:24">
      <c r="H489" s="17"/>
      <c r="I489" s="17"/>
      <c r="J489" s="17"/>
      <c r="V489" s="17"/>
      <c r="W489" s="17"/>
      <c r="X489" s="17"/>
    </row>
    <row r="490" spans="8:24">
      <c r="H490" s="17"/>
      <c r="I490" s="17"/>
      <c r="J490" s="17"/>
      <c r="V490" s="17"/>
      <c r="W490" s="17"/>
      <c r="X490" s="17"/>
    </row>
    <row r="491" spans="8:24">
      <c r="H491" s="17"/>
      <c r="I491" s="17"/>
      <c r="J491" s="17"/>
      <c r="V491" s="17"/>
      <c r="W491" s="17"/>
      <c r="X491" s="17"/>
    </row>
    <row r="492" spans="8:24">
      <c r="H492" s="17"/>
      <c r="I492" s="17"/>
      <c r="J492" s="17"/>
      <c r="V492" s="17"/>
      <c r="W492" s="17"/>
      <c r="X492" s="17"/>
    </row>
    <row r="493" spans="8:24">
      <c r="H493" s="17"/>
      <c r="I493" s="17"/>
      <c r="J493" s="17"/>
      <c r="V493" s="17"/>
      <c r="W493" s="17"/>
      <c r="X493" s="17"/>
    </row>
    <row r="494" spans="8:24">
      <c r="H494" s="17"/>
      <c r="I494" s="17"/>
      <c r="J494" s="17"/>
      <c r="V494" s="17"/>
      <c r="W494" s="17"/>
      <c r="X494" s="17"/>
    </row>
    <row r="495" spans="8:24">
      <c r="H495" s="17"/>
      <c r="I495" s="17"/>
      <c r="J495" s="17"/>
      <c r="V495" s="17"/>
      <c r="W495" s="17"/>
      <c r="X495" s="17"/>
    </row>
    <row r="496" spans="8:24">
      <c r="H496" s="17"/>
      <c r="I496" s="17"/>
      <c r="J496" s="17"/>
      <c r="V496" s="17"/>
      <c r="W496" s="17"/>
      <c r="X496" s="17"/>
    </row>
    <row r="497" spans="8:24">
      <c r="H497" s="17"/>
      <c r="I497" s="17"/>
      <c r="J497" s="17"/>
      <c r="V497" s="17"/>
      <c r="W497" s="17"/>
      <c r="X497" s="17"/>
    </row>
    <row r="498" spans="8:24">
      <c r="H498" s="17"/>
      <c r="I498" s="17"/>
      <c r="J498" s="17"/>
      <c r="V498" s="17"/>
      <c r="W498" s="17"/>
      <c r="X498" s="17"/>
    </row>
    <row r="499" spans="8:24">
      <c r="H499" s="17"/>
      <c r="I499" s="17"/>
      <c r="J499" s="17"/>
      <c r="V499" s="17"/>
      <c r="W499" s="17"/>
      <c r="X499" s="17"/>
    </row>
    <row r="500" spans="8:24">
      <c r="H500" s="17"/>
      <c r="I500" s="17"/>
      <c r="J500" s="17"/>
      <c r="V500" s="17"/>
      <c r="W500" s="17"/>
      <c r="X500" s="17"/>
    </row>
    <row r="501" spans="8:24">
      <c r="H501" s="17"/>
      <c r="I501" s="17"/>
      <c r="J501" s="17"/>
      <c r="V501" s="17"/>
      <c r="W501" s="17"/>
      <c r="X501" s="17"/>
    </row>
    <row r="502" spans="8:24">
      <c r="H502" s="17"/>
      <c r="I502" s="17"/>
      <c r="J502" s="17"/>
      <c r="V502" s="17"/>
      <c r="W502" s="17"/>
      <c r="X502" s="17"/>
    </row>
    <row r="503" spans="8:24">
      <c r="H503" s="17"/>
      <c r="I503" s="17"/>
      <c r="J503" s="17"/>
      <c r="V503" s="17"/>
      <c r="W503" s="17"/>
      <c r="X503" s="17"/>
    </row>
    <row r="504" spans="8:24">
      <c r="H504" s="17"/>
      <c r="I504" s="17"/>
      <c r="J504" s="17"/>
      <c r="V504" s="17"/>
      <c r="W504" s="17"/>
      <c r="X504" s="17"/>
    </row>
    <row r="505" spans="8:24">
      <c r="H505" s="17"/>
      <c r="I505" s="17"/>
      <c r="J505" s="17"/>
      <c r="V505" s="17"/>
      <c r="W505" s="17"/>
      <c r="X505" s="17"/>
    </row>
    <row r="506" spans="8:24">
      <c r="H506" s="17"/>
      <c r="I506" s="17"/>
      <c r="J506" s="17"/>
      <c r="V506" s="17"/>
      <c r="W506" s="17"/>
      <c r="X506" s="17"/>
    </row>
    <row r="507" spans="8:24">
      <c r="H507" s="17"/>
      <c r="I507" s="17"/>
      <c r="J507" s="17"/>
      <c r="V507" s="17"/>
      <c r="W507" s="17"/>
      <c r="X507" s="17"/>
    </row>
    <row r="508" spans="8:24">
      <c r="H508" s="17"/>
      <c r="I508" s="17"/>
      <c r="J508" s="17"/>
      <c r="V508" s="17"/>
      <c r="W508" s="17"/>
      <c r="X508" s="17"/>
    </row>
    <row r="509" spans="8:24">
      <c r="H509" s="17"/>
      <c r="I509" s="17"/>
      <c r="J509" s="17"/>
      <c r="V509" s="17"/>
      <c r="W509" s="17"/>
      <c r="X509" s="17"/>
    </row>
    <row r="510" spans="8:24">
      <c r="H510" s="17"/>
      <c r="I510" s="17"/>
      <c r="J510" s="17"/>
      <c r="V510" s="17"/>
      <c r="W510" s="17"/>
      <c r="X510" s="17"/>
    </row>
    <row r="511" spans="8:24">
      <c r="H511" s="17"/>
      <c r="I511" s="17"/>
      <c r="J511" s="17"/>
      <c r="V511" s="17"/>
      <c r="W511" s="17"/>
      <c r="X511" s="17"/>
    </row>
    <row r="512" spans="8:24">
      <c r="H512" s="17"/>
      <c r="I512" s="17"/>
      <c r="J512" s="17"/>
      <c r="V512" s="17"/>
      <c r="W512" s="17"/>
      <c r="X512" s="17"/>
    </row>
    <row r="513" spans="8:24">
      <c r="H513" s="17"/>
      <c r="I513" s="17"/>
      <c r="J513" s="17"/>
      <c r="V513" s="17"/>
      <c r="W513" s="17"/>
      <c r="X513" s="17"/>
    </row>
    <row r="514" spans="8:24">
      <c r="H514" s="17"/>
      <c r="I514" s="17"/>
      <c r="J514" s="17"/>
      <c r="V514" s="17"/>
      <c r="W514" s="17"/>
      <c r="X514" s="17"/>
    </row>
    <row r="515" spans="8:24">
      <c r="H515" s="17"/>
      <c r="I515" s="17"/>
      <c r="J515" s="17"/>
      <c r="V515" s="17"/>
      <c r="W515" s="17"/>
      <c r="X515" s="17"/>
    </row>
    <row r="516" spans="8:24">
      <c r="H516" s="17"/>
      <c r="I516" s="17"/>
      <c r="J516" s="17"/>
      <c r="V516" s="17"/>
      <c r="W516" s="17"/>
      <c r="X516" s="17"/>
    </row>
    <row r="517" spans="8:24">
      <c r="H517" s="17"/>
      <c r="I517" s="17"/>
      <c r="J517" s="17"/>
      <c r="V517" s="17"/>
      <c r="W517" s="17"/>
      <c r="X517" s="17"/>
    </row>
    <row r="518" spans="8:24">
      <c r="H518" s="17"/>
      <c r="I518" s="17"/>
      <c r="J518" s="17"/>
      <c r="V518" s="17"/>
      <c r="W518" s="17"/>
      <c r="X518" s="17"/>
    </row>
    <row r="519" spans="8:24">
      <c r="H519" s="17"/>
      <c r="I519" s="17"/>
      <c r="J519" s="17"/>
      <c r="V519" s="17"/>
      <c r="W519" s="17"/>
      <c r="X519" s="17"/>
    </row>
    <row r="520" spans="8:24">
      <c r="H520" s="17"/>
      <c r="I520" s="17"/>
      <c r="J520" s="17"/>
      <c r="V520" s="17"/>
      <c r="W520" s="17"/>
      <c r="X520" s="17"/>
    </row>
    <row r="521" spans="8:24">
      <c r="H521" s="17"/>
      <c r="I521" s="17"/>
      <c r="J521" s="17"/>
      <c r="V521" s="17"/>
      <c r="W521" s="17"/>
      <c r="X521" s="17"/>
    </row>
    <row r="522" spans="8:24">
      <c r="H522" s="17"/>
      <c r="I522" s="17"/>
      <c r="J522" s="17"/>
      <c r="V522" s="17"/>
      <c r="W522" s="17"/>
      <c r="X522" s="17"/>
    </row>
    <row r="523" spans="8:24">
      <c r="H523" s="17"/>
      <c r="I523" s="17"/>
      <c r="J523" s="17"/>
      <c r="V523" s="17"/>
      <c r="W523" s="17"/>
      <c r="X523" s="17"/>
    </row>
    <row r="524" spans="8:24">
      <c r="H524" s="17"/>
      <c r="I524" s="17"/>
      <c r="J524" s="17"/>
      <c r="V524" s="17"/>
      <c r="W524" s="17"/>
      <c r="X524" s="17"/>
    </row>
    <row r="525" spans="8:24">
      <c r="H525" s="17"/>
      <c r="I525" s="17"/>
      <c r="J525" s="17"/>
      <c r="V525" s="17"/>
      <c r="W525" s="17"/>
      <c r="X525" s="17"/>
    </row>
    <row r="526" spans="8:24">
      <c r="H526" s="17"/>
      <c r="I526" s="17"/>
      <c r="J526" s="17"/>
      <c r="V526" s="17"/>
      <c r="W526" s="17"/>
      <c r="X526" s="17"/>
    </row>
    <row r="527" spans="8:24">
      <c r="H527" s="17"/>
      <c r="I527" s="17"/>
      <c r="J527" s="17"/>
      <c r="V527" s="17"/>
      <c r="W527" s="17"/>
      <c r="X527" s="17"/>
    </row>
    <row r="528" spans="8:24">
      <c r="H528" s="17"/>
      <c r="I528" s="17"/>
      <c r="J528" s="17"/>
      <c r="V528" s="17"/>
      <c r="W528" s="17"/>
      <c r="X528" s="17"/>
    </row>
    <row r="529" spans="8:24">
      <c r="H529" s="17"/>
      <c r="I529" s="17"/>
      <c r="J529" s="17"/>
      <c r="V529" s="17"/>
      <c r="W529" s="17"/>
      <c r="X529" s="17"/>
    </row>
    <row r="530" spans="8:24">
      <c r="H530" s="17"/>
      <c r="I530" s="17"/>
      <c r="J530" s="17"/>
      <c r="V530" s="17"/>
      <c r="W530" s="17"/>
      <c r="X530" s="17"/>
    </row>
    <row r="531" spans="8:24">
      <c r="H531" s="17"/>
      <c r="I531" s="17"/>
      <c r="J531" s="17"/>
      <c r="V531" s="17"/>
      <c r="W531" s="17"/>
      <c r="X531" s="17"/>
    </row>
    <row r="532" spans="8:24">
      <c r="H532" s="17"/>
      <c r="I532" s="17"/>
      <c r="J532" s="17"/>
      <c r="V532" s="17"/>
      <c r="W532" s="17"/>
      <c r="X532" s="17"/>
    </row>
    <row r="533" spans="8:24">
      <c r="H533" s="17"/>
      <c r="I533" s="17"/>
      <c r="J533" s="17"/>
      <c r="V533" s="17"/>
      <c r="W533" s="17"/>
      <c r="X533" s="17"/>
    </row>
    <row r="534" spans="8:24">
      <c r="H534" s="17"/>
      <c r="I534" s="17"/>
      <c r="J534" s="17"/>
      <c r="V534" s="17"/>
      <c r="W534" s="17"/>
      <c r="X534" s="17"/>
    </row>
    <row r="535" spans="8:24">
      <c r="H535" s="17"/>
      <c r="I535" s="17"/>
      <c r="J535" s="17"/>
      <c r="V535" s="17"/>
      <c r="W535" s="17"/>
      <c r="X535" s="17"/>
    </row>
    <row r="536" spans="8:24">
      <c r="H536" s="17"/>
      <c r="I536" s="17"/>
      <c r="J536" s="17"/>
      <c r="V536" s="17"/>
      <c r="W536" s="17"/>
      <c r="X536" s="17"/>
    </row>
    <row r="537" spans="8:24">
      <c r="H537" s="17"/>
      <c r="I537" s="17"/>
      <c r="J537" s="17"/>
      <c r="V537" s="17"/>
      <c r="W537" s="17"/>
      <c r="X537" s="17"/>
    </row>
    <row r="538" spans="8:24">
      <c r="H538" s="17"/>
      <c r="I538" s="17"/>
      <c r="J538" s="17"/>
      <c r="V538" s="17"/>
      <c r="W538" s="17"/>
      <c r="X538" s="17"/>
    </row>
    <row r="539" spans="8:24">
      <c r="H539" s="17"/>
      <c r="I539" s="17"/>
      <c r="J539" s="17"/>
      <c r="V539" s="17"/>
      <c r="W539" s="17"/>
      <c r="X539" s="17"/>
    </row>
    <row r="540" spans="8:24">
      <c r="H540" s="17"/>
      <c r="I540" s="17"/>
      <c r="J540" s="17"/>
      <c r="V540" s="17"/>
      <c r="W540" s="17"/>
      <c r="X540" s="17"/>
    </row>
    <row r="541" spans="8:24">
      <c r="H541" s="17"/>
      <c r="I541" s="17"/>
      <c r="J541" s="17"/>
      <c r="V541" s="17"/>
      <c r="W541" s="17"/>
      <c r="X541" s="17"/>
    </row>
    <row r="542" spans="8:24">
      <c r="H542" s="17"/>
      <c r="I542" s="17"/>
      <c r="J542" s="17"/>
      <c r="V542" s="17"/>
      <c r="W542" s="17"/>
      <c r="X542" s="17"/>
    </row>
    <row r="543" spans="8:24">
      <c r="H543" s="17"/>
      <c r="I543" s="17"/>
      <c r="J543" s="17"/>
      <c r="V543" s="17"/>
      <c r="W543" s="17"/>
      <c r="X543" s="17"/>
    </row>
    <row r="544" spans="8:24">
      <c r="H544" s="17"/>
      <c r="I544" s="17"/>
      <c r="J544" s="17"/>
      <c r="V544" s="17"/>
      <c r="W544" s="17"/>
      <c r="X544" s="17"/>
    </row>
    <row r="545" spans="8:24">
      <c r="H545" s="17"/>
      <c r="I545" s="17"/>
      <c r="J545" s="17"/>
      <c r="V545" s="17"/>
      <c r="W545" s="17"/>
      <c r="X545" s="17"/>
    </row>
    <row r="546" spans="8:24">
      <c r="H546" s="17"/>
      <c r="I546" s="17"/>
      <c r="J546" s="17"/>
      <c r="V546" s="17"/>
      <c r="W546" s="17"/>
      <c r="X546" s="17"/>
    </row>
    <row r="547" spans="8:24">
      <c r="H547" s="17"/>
      <c r="I547" s="17"/>
      <c r="J547" s="17"/>
      <c r="V547" s="17"/>
      <c r="W547" s="17"/>
      <c r="X547" s="17"/>
    </row>
    <row r="548" spans="8:24">
      <c r="H548" s="17"/>
      <c r="I548" s="17"/>
      <c r="J548" s="17"/>
      <c r="V548" s="17"/>
      <c r="W548" s="17"/>
      <c r="X548" s="17"/>
    </row>
    <row r="549" spans="8:24">
      <c r="H549" s="17"/>
      <c r="I549" s="17"/>
      <c r="J549" s="17"/>
      <c r="V549" s="17"/>
      <c r="W549" s="17"/>
      <c r="X549" s="17"/>
    </row>
    <row r="550" spans="8:24">
      <c r="H550" s="17"/>
      <c r="I550" s="17"/>
      <c r="J550" s="17"/>
      <c r="V550" s="17"/>
      <c r="W550" s="17"/>
      <c r="X550" s="17"/>
    </row>
    <row r="551" spans="8:24">
      <c r="H551" s="17"/>
      <c r="I551" s="17"/>
      <c r="J551" s="17"/>
      <c r="V551" s="17"/>
      <c r="W551" s="17"/>
      <c r="X551" s="17"/>
    </row>
    <row r="552" spans="8:24">
      <c r="H552" s="17"/>
      <c r="I552" s="17"/>
      <c r="J552" s="17"/>
      <c r="V552" s="17"/>
      <c r="W552" s="17"/>
      <c r="X552" s="17"/>
    </row>
    <row r="553" spans="8:24">
      <c r="H553" s="17"/>
      <c r="I553" s="17"/>
      <c r="J553" s="17"/>
      <c r="V553" s="17"/>
      <c r="W553" s="17"/>
      <c r="X553" s="17"/>
    </row>
    <row r="554" spans="8:24">
      <c r="H554" s="17"/>
      <c r="I554" s="17"/>
      <c r="J554" s="17"/>
      <c r="V554" s="17"/>
      <c r="W554" s="17"/>
      <c r="X554" s="17"/>
    </row>
    <row r="555" spans="8:24">
      <c r="H555" s="17"/>
      <c r="I555" s="17"/>
      <c r="J555" s="17"/>
      <c r="V555" s="17"/>
      <c r="W555" s="17"/>
      <c r="X555" s="17"/>
    </row>
    <row r="556" spans="8:24">
      <c r="H556" s="17"/>
      <c r="I556" s="17"/>
      <c r="J556" s="17"/>
      <c r="V556" s="17"/>
      <c r="W556" s="17"/>
      <c r="X556" s="17"/>
    </row>
    <row r="557" spans="8:24">
      <c r="H557" s="17"/>
      <c r="I557" s="17"/>
      <c r="J557" s="17"/>
      <c r="V557" s="17"/>
      <c r="W557" s="17"/>
      <c r="X557" s="17"/>
    </row>
    <row r="558" spans="8:24">
      <c r="H558" s="17"/>
      <c r="I558" s="17"/>
      <c r="J558" s="17"/>
      <c r="V558" s="17"/>
      <c r="W558" s="17"/>
      <c r="X558" s="17"/>
    </row>
    <row r="559" spans="8:24">
      <c r="H559" s="17"/>
      <c r="I559" s="17"/>
      <c r="J559" s="17"/>
      <c r="V559" s="17"/>
      <c r="W559" s="17"/>
      <c r="X559" s="17"/>
    </row>
    <row r="560" spans="8:24">
      <c r="H560" s="17"/>
      <c r="I560" s="17"/>
      <c r="J560" s="17"/>
      <c r="V560" s="17"/>
      <c r="W560" s="17"/>
      <c r="X560" s="17"/>
    </row>
    <row r="561" spans="8:24">
      <c r="H561" s="17"/>
      <c r="I561" s="17"/>
      <c r="J561" s="17"/>
      <c r="V561" s="17"/>
      <c r="W561" s="17"/>
      <c r="X561" s="17"/>
    </row>
    <row r="562" spans="8:24">
      <c r="H562" s="17"/>
      <c r="I562" s="17"/>
      <c r="J562" s="17"/>
      <c r="V562" s="17"/>
      <c r="W562" s="17"/>
      <c r="X562" s="17"/>
    </row>
    <row r="563" spans="8:24">
      <c r="H563" s="17"/>
      <c r="I563" s="17"/>
      <c r="J563" s="17"/>
      <c r="V563" s="17"/>
      <c r="W563" s="17"/>
      <c r="X563" s="17"/>
    </row>
    <row r="564" spans="8:24">
      <c r="H564" s="17"/>
      <c r="I564" s="17"/>
      <c r="J564" s="17"/>
      <c r="V564" s="17"/>
      <c r="W564" s="17"/>
      <c r="X564" s="17"/>
    </row>
    <row r="565" spans="8:24">
      <c r="H565" s="17"/>
      <c r="I565" s="17"/>
      <c r="J565" s="17"/>
      <c r="V565" s="17"/>
      <c r="W565" s="17"/>
      <c r="X565" s="17"/>
    </row>
    <row r="566" spans="8:24">
      <c r="H566" s="17"/>
      <c r="I566" s="17"/>
      <c r="J566" s="17"/>
      <c r="V566" s="17"/>
      <c r="W566" s="17"/>
      <c r="X566" s="17"/>
    </row>
    <row r="567" spans="8:24">
      <c r="H567" s="17"/>
      <c r="I567" s="17"/>
      <c r="J567" s="17"/>
      <c r="V567" s="17"/>
      <c r="W567" s="17"/>
      <c r="X567" s="17"/>
    </row>
    <row r="568" spans="8:24">
      <c r="H568" s="17"/>
      <c r="I568" s="17"/>
      <c r="J568" s="17"/>
      <c r="V568" s="17"/>
      <c r="W568" s="17"/>
      <c r="X568" s="17"/>
    </row>
    <row r="569" spans="8:24">
      <c r="H569" s="17"/>
      <c r="I569" s="17"/>
      <c r="J569" s="17"/>
      <c r="V569" s="17"/>
      <c r="W569" s="17"/>
      <c r="X569" s="17"/>
    </row>
    <row r="570" spans="8:24">
      <c r="H570" s="17"/>
      <c r="I570" s="17"/>
      <c r="J570" s="17"/>
      <c r="V570" s="17"/>
      <c r="W570" s="17"/>
      <c r="X570" s="17"/>
    </row>
    <row r="571" spans="8:24">
      <c r="H571" s="17"/>
      <c r="I571" s="17"/>
      <c r="J571" s="17"/>
      <c r="V571" s="17"/>
      <c r="W571" s="17"/>
      <c r="X571" s="17"/>
    </row>
    <row r="572" spans="8:24">
      <c r="H572" s="17"/>
      <c r="I572" s="17"/>
      <c r="J572" s="17"/>
      <c r="V572" s="17"/>
      <c r="W572" s="17"/>
      <c r="X572" s="17"/>
    </row>
    <row r="573" spans="8:24">
      <c r="H573" s="17"/>
      <c r="I573" s="17"/>
      <c r="J573" s="17"/>
      <c r="V573" s="17"/>
      <c r="W573" s="17"/>
      <c r="X573" s="17"/>
    </row>
    <row r="574" spans="8:24">
      <c r="H574" s="17"/>
      <c r="I574" s="17"/>
      <c r="J574" s="17"/>
      <c r="V574" s="17"/>
      <c r="W574" s="17"/>
      <c r="X574" s="17"/>
    </row>
    <row r="575" spans="8:24">
      <c r="H575" s="17"/>
      <c r="I575" s="17"/>
      <c r="J575" s="17"/>
      <c r="V575" s="17"/>
      <c r="W575" s="17"/>
      <c r="X575" s="17"/>
    </row>
    <row r="576" spans="8:24">
      <c r="H576" s="17"/>
      <c r="I576" s="17"/>
      <c r="J576" s="17"/>
      <c r="V576" s="17"/>
      <c r="W576" s="17"/>
      <c r="X576" s="17"/>
    </row>
    <row r="577" spans="8:24">
      <c r="H577" s="17"/>
      <c r="I577" s="17"/>
      <c r="J577" s="17"/>
      <c r="V577" s="17"/>
      <c r="W577" s="17"/>
      <c r="X577" s="17"/>
    </row>
    <row r="578" spans="8:24">
      <c r="H578" s="17"/>
      <c r="I578" s="17"/>
      <c r="J578" s="17"/>
      <c r="V578" s="17"/>
      <c r="W578" s="17"/>
      <c r="X578" s="17"/>
    </row>
    <row r="579" spans="8:24">
      <c r="H579" s="17"/>
      <c r="I579" s="17"/>
      <c r="J579" s="17"/>
      <c r="V579" s="17"/>
      <c r="W579" s="17"/>
      <c r="X579" s="17"/>
    </row>
    <row r="580" spans="8:24">
      <c r="H580" s="17"/>
      <c r="I580" s="17"/>
      <c r="J580" s="17"/>
      <c r="V580" s="17"/>
      <c r="W580" s="17"/>
      <c r="X580" s="17"/>
    </row>
    <row r="581" spans="8:24">
      <c r="H581" s="17"/>
      <c r="I581" s="17"/>
      <c r="J581" s="17"/>
      <c r="V581" s="17"/>
      <c r="W581" s="17"/>
      <c r="X581" s="17"/>
    </row>
    <row r="582" spans="8:24">
      <c r="H582" s="17"/>
      <c r="I582" s="17"/>
      <c r="J582" s="17"/>
      <c r="V582" s="17"/>
      <c r="W582" s="17"/>
      <c r="X582" s="17"/>
    </row>
    <row r="583" spans="8:24">
      <c r="H583" s="17"/>
      <c r="I583" s="17"/>
      <c r="J583" s="17"/>
      <c r="V583" s="17"/>
      <c r="W583" s="17"/>
      <c r="X583" s="17"/>
    </row>
    <row r="584" spans="8:24">
      <c r="H584" s="17"/>
      <c r="I584" s="17"/>
      <c r="J584" s="17"/>
      <c r="V584" s="17"/>
      <c r="W584" s="17"/>
      <c r="X584" s="17"/>
    </row>
    <row r="585" spans="8:24">
      <c r="H585" s="17"/>
      <c r="I585" s="17"/>
      <c r="J585" s="17"/>
      <c r="V585" s="17"/>
      <c r="W585" s="17"/>
      <c r="X585" s="17"/>
    </row>
    <row r="586" spans="8:24">
      <c r="H586" s="17"/>
      <c r="I586" s="17"/>
      <c r="J586" s="17"/>
      <c r="V586" s="17"/>
      <c r="W586" s="17"/>
      <c r="X586" s="17"/>
    </row>
    <row r="587" spans="8:24">
      <c r="H587" s="17"/>
      <c r="I587" s="17"/>
      <c r="J587" s="17"/>
      <c r="V587" s="17"/>
      <c r="W587" s="17"/>
      <c r="X587" s="17"/>
    </row>
    <row r="588" spans="8:24">
      <c r="H588" s="17"/>
      <c r="I588" s="17"/>
      <c r="J588" s="17"/>
      <c r="V588" s="17"/>
      <c r="W588" s="17"/>
      <c r="X588" s="17"/>
    </row>
    <row r="589" spans="8:24">
      <c r="H589" s="17"/>
      <c r="I589" s="17"/>
      <c r="J589" s="17"/>
      <c r="V589" s="17"/>
      <c r="W589" s="17"/>
      <c r="X589" s="17"/>
    </row>
    <row r="590" spans="8:24">
      <c r="H590" s="17"/>
      <c r="I590" s="17"/>
      <c r="J590" s="17"/>
      <c r="V590" s="17"/>
      <c r="W590" s="17"/>
      <c r="X590" s="17"/>
    </row>
    <row r="591" spans="8:24">
      <c r="H591" s="17"/>
      <c r="I591" s="17"/>
      <c r="J591" s="17"/>
      <c r="V591" s="17"/>
      <c r="W591" s="17"/>
      <c r="X591" s="17"/>
    </row>
    <row r="592" spans="8:24">
      <c r="H592" s="17"/>
      <c r="I592" s="17"/>
      <c r="J592" s="17"/>
      <c r="V592" s="17"/>
      <c r="W592" s="17"/>
      <c r="X592" s="17"/>
    </row>
    <row r="593" spans="8:24">
      <c r="H593" s="17"/>
      <c r="I593" s="17"/>
      <c r="J593" s="17"/>
      <c r="V593" s="17"/>
      <c r="W593" s="17"/>
      <c r="X593" s="17"/>
    </row>
    <row r="594" spans="8:24">
      <c r="H594" s="17"/>
      <c r="I594" s="17"/>
      <c r="J594" s="17"/>
      <c r="V594" s="17"/>
      <c r="W594" s="17"/>
      <c r="X594" s="17"/>
    </row>
    <row r="595" spans="8:24">
      <c r="H595" s="17"/>
      <c r="I595" s="17"/>
      <c r="J595" s="17"/>
      <c r="V595" s="17"/>
      <c r="W595" s="17"/>
      <c r="X595" s="17"/>
    </row>
    <row r="596" spans="8:24">
      <c r="H596" s="17"/>
      <c r="I596" s="17"/>
      <c r="J596" s="17"/>
      <c r="V596" s="17"/>
      <c r="W596" s="17"/>
      <c r="X596" s="17"/>
    </row>
    <row r="597" spans="8:24">
      <c r="H597" s="17"/>
      <c r="I597" s="17"/>
      <c r="J597" s="17"/>
      <c r="V597" s="17"/>
      <c r="W597" s="17"/>
      <c r="X597" s="17"/>
    </row>
    <row r="598" spans="8:24">
      <c r="H598" s="17"/>
      <c r="I598" s="17"/>
      <c r="J598" s="17"/>
      <c r="V598" s="17"/>
      <c r="W598" s="17"/>
      <c r="X598" s="17"/>
    </row>
    <row r="599" spans="8:24">
      <c r="H599" s="17"/>
      <c r="I599" s="17"/>
      <c r="J599" s="17"/>
      <c r="V599" s="17"/>
      <c r="W599" s="17"/>
      <c r="X599" s="17"/>
    </row>
    <row r="600" spans="8:24">
      <c r="H600" s="17"/>
      <c r="I600" s="17"/>
      <c r="J600" s="17"/>
      <c r="V600" s="17"/>
      <c r="W600" s="17"/>
      <c r="X600" s="17"/>
    </row>
    <row r="601" spans="8:24">
      <c r="H601" s="17"/>
      <c r="I601" s="17"/>
      <c r="J601" s="17"/>
      <c r="V601" s="17"/>
      <c r="W601" s="17"/>
      <c r="X601" s="17"/>
    </row>
    <row r="602" spans="8:24">
      <c r="H602" s="17"/>
      <c r="I602" s="17"/>
      <c r="J602" s="17"/>
      <c r="V602" s="17"/>
      <c r="W602" s="17"/>
      <c r="X602" s="17"/>
    </row>
    <row r="603" spans="8:24">
      <c r="H603" s="17"/>
      <c r="I603" s="17"/>
      <c r="J603" s="17"/>
      <c r="V603" s="17"/>
      <c r="W603" s="17"/>
      <c r="X603" s="17"/>
    </row>
    <row r="604" spans="8:24">
      <c r="H604" s="17"/>
      <c r="I604" s="17"/>
      <c r="J604" s="17"/>
      <c r="V604" s="17"/>
      <c r="W604" s="17"/>
      <c r="X604" s="17"/>
    </row>
    <row r="605" spans="8:24">
      <c r="H605" s="17"/>
      <c r="I605" s="17"/>
      <c r="J605" s="17"/>
      <c r="V605" s="17"/>
      <c r="W605" s="17"/>
      <c r="X605" s="17"/>
    </row>
    <row r="606" spans="8:24">
      <c r="H606" s="17"/>
      <c r="I606" s="17"/>
      <c r="J606" s="17"/>
      <c r="V606" s="17"/>
      <c r="W606" s="17"/>
      <c r="X606" s="17"/>
    </row>
    <row r="607" spans="8:24">
      <c r="H607" s="17"/>
      <c r="I607" s="17"/>
      <c r="J607" s="17"/>
      <c r="V607" s="17"/>
      <c r="W607" s="17"/>
      <c r="X607" s="17"/>
    </row>
    <row r="608" spans="8:24">
      <c r="H608" s="17"/>
      <c r="I608" s="17"/>
      <c r="J608" s="17"/>
      <c r="V608" s="17"/>
      <c r="W608" s="17"/>
      <c r="X608" s="17"/>
    </row>
    <row r="609" spans="8:24">
      <c r="H609" s="17"/>
      <c r="I609" s="17"/>
      <c r="J609" s="17"/>
      <c r="V609" s="17"/>
      <c r="W609" s="17"/>
      <c r="X609" s="17"/>
    </row>
    <row r="610" spans="8:24">
      <c r="H610" s="17"/>
      <c r="I610" s="17"/>
      <c r="J610" s="17"/>
      <c r="V610" s="17"/>
      <c r="W610" s="17"/>
      <c r="X610" s="17"/>
    </row>
    <row r="611" spans="8:24">
      <c r="H611" s="17"/>
      <c r="I611" s="17"/>
      <c r="J611" s="17"/>
      <c r="V611" s="17"/>
      <c r="W611" s="17"/>
      <c r="X611" s="17"/>
    </row>
    <row r="612" spans="8:24">
      <c r="H612" s="17"/>
      <c r="I612" s="17"/>
      <c r="J612" s="17"/>
      <c r="V612" s="17"/>
      <c r="W612" s="17"/>
      <c r="X612" s="17"/>
    </row>
    <row r="613" spans="8:24">
      <c r="H613" s="17"/>
      <c r="I613" s="17"/>
      <c r="J613" s="17"/>
      <c r="V613" s="17"/>
      <c r="W613" s="17"/>
      <c r="X613" s="17"/>
    </row>
    <row r="614" spans="8:24">
      <c r="H614" s="17"/>
      <c r="I614" s="17"/>
      <c r="J614" s="17"/>
      <c r="V614" s="17"/>
      <c r="W614" s="17"/>
      <c r="X614" s="17"/>
    </row>
    <row r="615" spans="8:24">
      <c r="H615" s="17"/>
      <c r="I615" s="17"/>
      <c r="J615" s="17"/>
      <c r="V615" s="17"/>
      <c r="W615" s="17"/>
      <c r="X615" s="17"/>
    </row>
    <row r="616" spans="8:24">
      <c r="H616" s="17"/>
      <c r="I616" s="17"/>
      <c r="J616" s="17"/>
      <c r="V616" s="17"/>
      <c r="W616" s="17"/>
      <c r="X616" s="17"/>
    </row>
    <row r="617" spans="8:24">
      <c r="H617" s="17"/>
      <c r="I617" s="17"/>
      <c r="J617" s="17"/>
      <c r="V617" s="17"/>
      <c r="W617" s="17"/>
      <c r="X617" s="17"/>
    </row>
    <row r="618" spans="8:24">
      <c r="H618" s="17"/>
      <c r="I618" s="17"/>
      <c r="J618" s="17"/>
      <c r="V618" s="17"/>
      <c r="W618" s="17"/>
      <c r="X618" s="17"/>
    </row>
    <row r="619" spans="8:24">
      <c r="H619" s="17"/>
      <c r="I619" s="17"/>
      <c r="J619" s="17"/>
      <c r="V619" s="17"/>
      <c r="W619" s="17"/>
      <c r="X619" s="17"/>
    </row>
    <row r="620" spans="8:24">
      <c r="H620" s="17"/>
      <c r="I620" s="17"/>
      <c r="J620" s="17"/>
      <c r="V620" s="17"/>
      <c r="W620" s="17"/>
      <c r="X620" s="17"/>
    </row>
    <row r="621" spans="8:24">
      <c r="H621" s="17"/>
      <c r="I621" s="17"/>
      <c r="J621" s="17"/>
      <c r="V621" s="17"/>
      <c r="W621" s="17"/>
      <c r="X621" s="17"/>
    </row>
    <row r="622" spans="8:24">
      <c r="H622" s="17"/>
      <c r="I622" s="17"/>
      <c r="J622" s="17"/>
      <c r="V622" s="17"/>
      <c r="W622" s="17"/>
      <c r="X622" s="17"/>
    </row>
    <row r="623" spans="8:24">
      <c r="H623" s="17"/>
      <c r="I623" s="17"/>
      <c r="J623" s="17"/>
      <c r="V623" s="17"/>
      <c r="W623" s="17"/>
      <c r="X623" s="17"/>
    </row>
    <row r="624" spans="8:24">
      <c r="H624" s="17"/>
      <c r="I624" s="17"/>
      <c r="J624" s="17"/>
      <c r="V624" s="17"/>
      <c r="W624" s="17"/>
      <c r="X624" s="17"/>
    </row>
    <row r="625" spans="8:24">
      <c r="H625" s="17"/>
      <c r="I625" s="17"/>
      <c r="J625" s="17"/>
      <c r="V625" s="17"/>
      <c r="W625" s="17"/>
      <c r="X625" s="17"/>
    </row>
    <row r="626" spans="8:24">
      <c r="H626" s="17"/>
      <c r="I626" s="17"/>
      <c r="J626" s="17"/>
      <c r="V626" s="17"/>
      <c r="W626" s="17"/>
      <c r="X626" s="17"/>
    </row>
    <row r="627" spans="8:24">
      <c r="H627" s="17"/>
      <c r="I627" s="17"/>
      <c r="J627" s="17"/>
      <c r="V627" s="17"/>
      <c r="W627" s="17"/>
      <c r="X627" s="17"/>
    </row>
    <row r="628" spans="8:24">
      <c r="H628" s="17"/>
      <c r="I628" s="17"/>
      <c r="J628" s="17"/>
      <c r="V628" s="17"/>
      <c r="W628" s="17"/>
      <c r="X628" s="17"/>
    </row>
    <row r="629" spans="8:24">
      <c r="H629" s="17"/>
      <c r="I629" s="17"/>
      <c r="J629" s="17"/>
      <c r="V629" s="17"/>
      <c r="W629" s="17"/>
      <c r="X629" s="17"/>
    </row>
    <row r="630" spans="8:24">
      <c r="H630" s="17"/>
      <c r="I630" s="17"/>
      <c r="J630" s="17"/>
      <c r="V630" s="17"/>
      <c r="W630" s="17"/>
      <c r="X630" s="17"/>
    </row>
    <row r="631" spans="8:24">
      <c r="H631" s="17"/>
      <c r="I631" s="17"/>
      <c r="J631" s="17"/>
      <c r="V631" s="17"/>
      <c r="W631" s="17"/>
      <c r="X631" s="17"/>
    </row>
    <row r="632" spans="8:24">
      <c r="H632" s="17"/>
      <c r="I632" s="17"/>
      <c r="J632" s="17"/>
      <c r="V632" s="17"/>
      <c r="W632" s="17"/>
      <c r="X632" s="17"/>
    </row>
    <row r="633" spans="8:24">
      <c r="H633" s="17"/>
      <c r="I633" s="17"/>
      <c r="J633" s="17"/>
      <c r="V633" s="17"/>
      <c r="W633" s="17"/>
      <c r="X633" s="17"/>
    </row>
    <row r="634" spans="8:24">
      <c r="H634" s="17"/>
      <c r="I634" s="17"/>
      <c r="J634" s="17"/>
      <c r="V634" s="17"/>
      <c r="W634" s="17"/>
      <c r="X634" s="17"/>
    </row>
    <row r="635" spans="8:24">
      <c r="H635" s="17"/>
      <c r="I635" s="17"/>
      <c r="J635" s="17"/>
      <c r="V635" s="17"/>
      <c r="W635" s="17"/>
      <c r="X635" s="17"/>
    </row>
    <row r="636" spans="8:24">
      <c r="H636" s="17"/>
      <c r="I636" s="17"/>
      <c r="J636" s="17"/>
      <c r="V636" s="17"/>
      <c r="W636" s="17"/>
      <c r="X636" s="17"/>
    </row>
    <row r="637" spans="8:24">
      <c r="H637" s="17"/>
      <c r="I637" s="17"/>
      <c r="J637" s="17"/>
      <c r="V637" s="17"/>
      <c r="W637" s="17"/>
      <c r="X637" s="17"/>
    </row>
    <row r="638" spans="8:24">
      <c r="H638" s="17"/>
      <c r="I638" s="17"/>
      <c r="J638" s="17"/>
      <c r="V638" s="17"/>
      <c r="W638" s="17"/>
      <c r="X638" s="17"/>
    </row>
    <row r="639" spans="8:24">
      <c r="H639" s="17"/>
      <c r="I639" s="17"/>
      <c r="J639" s="17"/>
      <c r="V639" s="17"/>
      <c r="W639" s="17"/>
      <c r="X639" s="17"/>
    </row>
    <row r="640" spans="8:24">
      <c r="H640" s="17"/>
      <c r="I640" s="17"/>
      <c r="J640" s="17"/>
      <c r="V640" s="17"/>
      <c r="W640" s="17"/>
      <c r="X640" s="17"/>
    </row>
    <row r="641" spans="8:24">
      <c r="H641" s="17"/>
      <c r="I641" s="17"/>
      <c r="J641" s="17"/>
      <c r="V641" s="17"/>
      <c r="W641" s="17"/>
      <c r="X641" s="17"/>
    </row>
    <row r="642" spans="8:24">
      <c r="H642" s="17"/>
      <c r="I642" s="17"/>
      <c r="J642" s="17"/>
      <c r="V642" s="17"/>
      <c r="W642" s="17"/>
      <c r="X642" s="17"/>
    </row>
    <row r="643" spans="8:24">
      <c r="H643" s="17"/>
      <c r="I643" s="17"/>
      <c r="J643" s="17"/>
      <c r="V643" s="17"/>
      <c r="W643" s="17"/>
      <c r="X643" s="17"/>
    </row>
    <row r="644" spans="8:24">
      <c r="H644" s="17"/>
      <c r="I644" s="17"/>
      <c r="J644" s="17"/>
      <c r="V644" s="17"/>
      <c r="W644" s="17"/>
      <c r="X644" s="17"/>
    </row>
    <row r="645" spans="8:24">
      <c r="H645" s="17"/>
      <c r="I645" s="17"/>
      <c r="J645" s="17"/>
      <c r="V645" s="17"/>
      <c r="W645" s="17"/>
      <c r="X645" s="17"/>
    </row>
    <row r="646" spans="8:24">
      <c r="H646" s="17"/>
      <c r="I646" s="17"/>
      <c r="J646" s="17"/>
      <c r="V646" s="17"/>
      <c r="W646" s="17"/>
      <c r="X646" s="17"/>
    </row>
    <row r="647" spans="8:24">
      <c r="H647" s="17"/>
      <c r="I647" s="17"/>
      <c r="J647" s="17"/>
      <c r="V647" s="17"/>
      <c r="W647" s="17"/>
      <c r="X647" s="17"/>
    </row>
    <row r="648" spans="8:24">
      <c r="H648" s="17"/>
      <c r="I648" s="17"/>
      <c r="J648" s="17"/>
      <c r="V648" s="17"/>
      <c r="W648" s="17"/>
      <c r="X648" s="17"/>
    </row>
    <row r="649" spans="8:24">
      <c r="H649" s="17"/>
      <c r="I649" s="17"/>
      <c r="J649" s="17"/>
      <c r="V649" s="17"/>
      <c r="W649" s="17"/>
      <c r="X649" s="17"/>
    </row>
    <row r="650" spans="8:24">
      <c r="H650" s="17"/>
      <c r="I650" s="17"/>
      <c r="J650" s="17"/>
      <c r="V650" s="17"/>
      <c r="W650" s="17"/>
      <c r="X650" s="17"/>
    </row>
    <row r="651" spans="8:24">
      <c r="H651" s="17"/>
      <c r="I651" s="17"/>
      <c r="J651" s="17"/>
      <c r="V651" s="17"/>
      <c r="W651" s="17"/>
      <c r="X651" s="17"/>
    </row>
    <row r="652" spans="8:24">
      <c r="H652" s="17"/>
      <c r="I652" s="17"/>
      <c r="J652" s="17"/>
      <c r="V652" s="17"/>
      <c r="W652" s="17"/>
      <c r="X652" s="17"/>
    </row>
    <row r="653" spans="8:24">
      <c r="H653" s="17"/>
      <c r="I653" s="17"/>
      <c r="J653" s="17"/>
      <c r="V653" s="17"/>
      <c r="W653" s="17"/>
      <c r="X653" s="17"/>
    </row>
    <row r="654" spans="8:24">
      <c r="H654" s="17"/>
      <c r="I654" s="17"/>
      <c r="J654" s="17"/>
      <c r="V654" s="17"/>
      <c r="W654" s="17"/>
      <c r="X654" s="17"/>
    </row>
    <row r="655" spans="8:24">
      <c r="H655" s="17"/>
      <c r="I655" s="17"/>
      <c r="J655" s="17"/>
      <c r="V655" s="17"/>
      <c r="W655" s="17"/>
      <c r="X655" s="17"/>
    </row>
    <row r="656" spans="8:24">
      <c r="H656" s="17"/>
      <c r="I656" s="17"/>
      <c r="J656" s="17"/>
      <c r="V656" s="17"/>
      <c r="W656" s="17"/>
      <c r="X656" s="17"/>
    </row>
    <row r="657" spans="8:24">
      <c r="H657" s="17"/>
      <c r="I657" s="17"/>
      <c r="J657" s="17"/>
      <c r="V657" s="17"/>
      <c r="W657" s="17"/>
      <c r="X657" s="17"/>
    </row>
    <row r="658" spans="8:24">
      <c r="H658" s="17"/>
      <c r="I658" s="17"/>
      <c r="J658" s="17"/>
      <c r="V658" s="17"/>
      <c r="W658" s="17"/>
      <c r="X658" s="17"/>
    </row>
    <row r="659" spans="8:24">
      <c r="H659" s="17"/>
      <c r="I659" s="17"/>
      <c r="J659" s="17"/>
      <c r="V659" s="17"/>
      <c r="W659" s="17"/>
      <c r="X659" s="17"/>
    </row>
    <row r="660" spans="8:24">
      <c r="H660" s="17"/>
      <c r="I660" s="17"/>
      <c r="J660" s="17"/>
      <c r="V660" s="17"/>
      <c r="W660" s="17"/>
      <c r="X660" s="17"/>
    </row>
    <row r="661" spans="8:24">
      <c r="H661" s="17"/>
      <c r="I661" s="17"/>
      <c r="J661" s="17"/>
      <c r="V661" s="17"/>
      <c r="W661" s="17"/>
      <c r="X661" s="17"/>
    </row>
    <row r="662" spans="8:24">
      <c r="H662" s="17"/>
      <c r="I662" s="17"/>
      <c r="J662" s="17"/>
      <c r="V662" s="17"/>
      <c r="W662" s="17"/>
      <c r="X662" s="17"/>
    </row>
    <row r="663" spans="8:24">
      <c r="H663" s="17"/>
      <c r="I663" s="17"/>
      <c r="J663" s="17"/>
      <c r="V663" s="17"/>
      <c r="W663" s="17"/>
      <c r="X663" s="17"/>
    </row>
    <row r="664" spans="8:24">
      <c r="H664" s="17"/>
      <c r="I664" s="17"/>
      <c r="J664" s="17"/>
      <c r="V664" s="17"/>
      <c r="W664" s="17"/>
      <c r="X664" s="17"/>
    </row>
    <row r="665" spans="8:24">
      <c r="H665" s="17"/>
      <c r="I665" s="17"/>
      <c r="J665" s="17"/>
      <c r="V665" s="17"/>
      <c r="W665" s="17"/>
      <c r="X665" s="17"/>
    </row>
    <row r="666" spans="8:24">
      <c r="H666" s="17"/>
      <c r="I666" s="17"/>
      <c r="J666" s="17"/>
      <c r="V666" s="17"/>
      <c r="W666" s="17"/>
      <c r="X666" s="17"/>
    </row>
    <row r="667" spans="8:24">
      <c r="H667" s="17"/>
      <c r="I667" s="17"/>
      <c r="J667" s="17"/>
      <c r="V667" s="17"/>
      <c r="W667" s="17"/>
      <c r="X667" s="17"/>
    </row>
    <row r="668" spans="8:24">
      <c r="H668" s="17"/>
      <c r="I668" s="17"/>
      <c r="J668" s="17"/>
      <c r="V668" s="17"/>
      <c r="W668" s="17"/>
      <c r="X668" s="17"/>
    </row>
    <row r="669" spans="8:24">
      <c r="H669" s="17"/>
      <c r="I669" s="17"/>
      <c r="J669" s="17"/>
      <c r="V669" s="17"/>
      <c r="W669" s="17"/>
      <c r="X669" s="17"/>
    </row>
    <row r="670" spans="8:24">
      <c r="H670" s="17"/>
      <c r="I670" s="17"/>
      <c r="J670" s="17"/>
      <c r="V670" s="17"/>
      <c r="W670" s="17"/>
      <c r="X670" s="17"/>
    </row>
    <row r="671" spans="8:24">
      <c r="H671" s="17"/>
      <c r="I671" s="17"/>
      <c r="J671" s="17"/>
      <c r="V671" s="17"/>
      <c r="W671" s="17"/>
      <c r="X671" s="17"/>
    </row>
    <row r="672" spans="8:24">
      <c r="H672" s="17"/>
      <c r="I672" s="17"/>
      <c r="J672" s="17"/>
      <c r="V672" s="17"/>
      <c r="W672" s="17"/>
      <c r="X672" s="17"/>
    </row>
    <row r="673" spans="8:24">
      <c r="H673" s="17"/>
      <c r="I673" s="17"/>
      <c r="J673" s="17"/>
      <c r="V673" s="17"/>
      <c r="W673" s="17"/>
      <c r="X673" s="17"/>
    </row>
    <row r="674" spans="8:24">
      <c r="H674" s="17"/>
      <c r="I674" s="17"/>
      <c r="J674" s="17"/>
      <c r="V674" s="17"/>
      <c r="W674" s="17"/>
      <c r="X674" s="17"/>
    </row>
    <row r="675" spans="8:24">
      <c r="H675" s="17"/>
      <c r="I675" s="17"/>
      <c r="J675" s="17"/>
      <c r="V675" s="17"/>
      <c r="W675" s="17"/>
      <c r="X675" s="17"/>
    </row>
    <row r="676" spans="8:24">
      <c r="H676" s="17"/>
      <c r="I676" s="17"/>
      <c r="J676" s="17"/>
      <c r="V676" s="17"/>
      <c r="W676" s="17"/>
      <c r="X676" s="17"/>
    </row>
    <row r="677" spans="8:24">
      <c r="H677" s="17"/>
      <c r="I677" s="17"/>
      <c r="J677" s="17"/>
      <c r="V677" s="17"/>
      <c r="W677" s="17"/>
      <c r="X677" s="17"/>
    </row>
    <row r="678" spans="8:24">
      <c r="H678" s="17"/>
      <c r="I678" s="17"/>
      <c r="J678" s="17"/>
      <c r="V678" s="17"/>
      <c r="W678" s="17"/>
      <c r="X678" s="17"/>
    </row>
    <row r="679" spans="8:24">
      <c r="H679" s="17"/>
      <c r="I679" s="17"/>
      <c r="J679" s="17"/>
      <c r="V679" s="17"/>
      <c r="W679" s="17"/>
      <c r="X679" s="17"/>
    </row>
    <row r="680" spans="8:24">
      <c r="H680" s="17"/>
      <c r="I680" s="17"/>
      <c r="J680" s="17"/>
      <c r="V680" s="17"/>
      <c r="W680" s="17"/>
      <c r="X680" s="17"/>
    </row>
    <row r="681" spans="8:24">
      <c r="H681" s="17"/>
      <c r="I681" s="17"/>
      <c r="J681" s="17"/>
      <c r="V681" s="17"/>
      <c r="W681" s="17"/>
      <c r="X681" s="17"/>
    </row>
    <row r="682" spans="8:24">
      <c r="H682" s="17"/>
      <c r="I682" s="17"/>
      <c r="J682" s="17"/>
      <c r="V682" s="17"/>
      <c r="W682" s="17"/>
      <c r="X682" s="17"/>
    </row>
    <row r="683" spans="8:24">
      <c r="H683" s="17"/>
      <c r="I683" s="17"/>
      <c r="J683" s="17"/>
      <c r="V683" s="17"/>
      <c r="W683" s="17"/>
      <c r="X683" s="17"/>
    </row>
    <row r="684" spans="8:24">
      <c r="H684" s="17"/>
      <c r="I684" s="17"/>
      <c r="J684" s="17"/>
      <c r="V684" s="17"/>
      <c r="W684" s="17"/>
      <c r="X684" s="17"/>
    </row>
    <row r="685" spans="8:24">
      <c r="H685" s="17"/>
      <c r="I685" s="17"/>
      <c r="J685" s="17"/>
      <c r="V685" s="17"/>
      <c r="W685" s="17"/>
      <c r="X685" s="17"/>
    </row>
    <row r="686" spans="8:24">
      <c r="H686" s="17"/>
      <c r="I686" s="17"/>
      <c r="J686" s="17"/>
      <c r="V686" s="17"/>
      <c r="W686" s="17"/>
      <c r="X686" s="17"/>
    </row>
    <row r="687" spans="8:24">
      <c r="H687" s="17"/>
      <c r="I687" s="17"/>
      <c r="J687" s="17"/>
      <c r="V687" s="17"/>
      <c r="W687" s="17"/>
      <c r="X687" s="17"/>
    </row>
    <row r="688" spans="8:24">
      <c r="H688" s="17"/>
      <c r="I688" s="17"/>
      <c r="J688" s="17"/>
      <c r="V688" s="17"/>
      <c r="W688" s="17"/>
      <c r="X688" s="17"/>
    </row>
    <row r="689" spans="8:24">
      <c r="H689" s="17"/>
      <c r="I689" s="17"/>
      <c r="J689" s="17"/>
      <c r="V689" s="17"/>
      <c r="W689" s="17"/>
      <c r="X689" s="17"/>
    </row>
    <row r="690" spans="8:24">
      <c r="H690" s="17"/>
      <c r="I690" s="17"/>
      <c r="J690" s="17"/>
      <c r="V690" s="17"/>
      <c r="W690" s="17"/>
      <c r="X690" s="17"/>
    </row>
    <row r="691" spans="8:24">
      <c r="H691" s="17"/>
      <c r="I691" s="17"/>
      <c r="J691" s="17"/>
      <c r="V691" s="17"/>
      <c r="W691" s="17"/>
      <c r="X691" s="17"/>
    </row>
    <row r="692" spans="8:24">
      <c r="H692" s="17"/>
      <c r="I692" s="17"/>
      <c r="J692" s="17"/>
      <c r="V692" s="17"/>
      <c r="W692" s="17"/>
      <c r="X692" s="17"/>
    </row>
    <row r="693" spans="8:24">
      <c r="H693" s="17"/>
      <c r="I693" s="17"/>
      <c r="J693" s="17"/>
      <c r="V693" s="17"/>
      <c r="W693" s="17"/>
      <c r="X693" s="17"/>
    </row>
    <row r="694" spans="8:24">
      <c r="H694" s="17"/>
      <c r="I694" s="17"/>
      <c r="J694" s="17"/>
      <c r="V694" s="17"/>
      <c r="W694" s="17"/>
      <c r="X694" s="17"/>
    </row>
    <row r="695" spans="8:24">
      <c r="H695" s="17"/>
      <c r="I695" s="17"/>
      <c r="J695" s="17"/>
      <c r="V695" s="17"/>
      <c r="W695" s="17"/>
      <c r="X695" s="17"/>
    </row>
    <row r="696" spans="8:24">
      <c r="H696" s="17"/>
      <c r="I696" s="17"/>
      <c r="J696" s="17"/>
      <c r="V696" s="17"/>
      <c r="W696" s="17"/>
      <c r="X696" s="17"/>
    </row>
    <row r="697" spans="8:24">
      <c r="H697" s="17"/>
      <c r="I697" s="17"/>
      <c r="J697" s="17"/>
      <c r="V697" s="17"/>
      <c r="W697" s="17"/>
      <c r="X697" s="17"/>
    </row>
    <row r="698" spans="8:24">
      <c r="H698" s="17"/>
      <c r="I698" s="17"/>
      <c r="J698" s="17"/>
      <c r="V698" s="17"/>
      <c r="W698" s="17"/>
      <c r="X698" s="17"/>
    </row>
    <row r="699" spans="8:24">
      <c r="H699" s="17"/>
      <c r="I699" s="17"/>
      <c r="J699" s="17"/>
      <c r="V699" s="17"/>
      <c r="W699" s="17"/>
      <c r="X699" s="17"/>
    </row>
    <row r="700" spans="8:24">
      <c r="H700" s="17"/>
      <c r="I700" s="17"/>
      <c r="J700" s="17"/>
      <c r="V700" s="17"/>
      <c r="W700" s="17"/>
      <c r="X700" s="17"/>
    </row>
    <row r="701" spans="8:24">
      <c r="H701" s="17"/>
      <c r="I701" s="17"/>
      <c r="J701" s="17"/>
      <c r="V701" s="17"/>
      <c r="W701" s="17"/>
      <c r="X701" s="17"/>
    </row>
    <row r="702" spans="8:24">
      <c r="H702" s="17"/>
      <c r="I702" s="17"/>
      <c r="J702" s="17"/>
      <c r="V702" s="17"/>
      <c r="W702" s="17"/>
      <c r="X702" s="17"/>
    </row>
    <row r="703" spans="8:24">
      <c r="H703" s="17"/>
      <c r="I703" s="17"/>
      <c r="J703" s="17"/>
      <c r="V703" s="17"/>
      <c r="W703" s="17"/>
      <c r="X703" s="17"/>
    </row>
    <row r="704" spans="8:24">
      <c r="H704" s="17"/>
      <c r="I704" s="17"/>
      <c r="J704" s="17"/>
      <c r="V704" s="17"/>
      <c r="W704" s="17"/>
      <c r="X704" s="17"/>
    </row>
    <row r="705" spans="8:24">
      <c r="H705" s="17"/>
      <c r="I705" s="17"/>
      <c r="J705" s="17"/>
      <c r="V705" s="17"/>
      <c r="W705" s="17"/>
      <c r="X705" s="17"/>
    </row>
    <row r="706" spans="8:24">
      <c r="H706" s="17"/>
      <c r="I706" s="17"/>
      <c r="J706" s="17"/>
      <c r="V706" s="17"/>
      <c r="W706" s="17"/>
      <c r="X706" s="17"/>
    </row>
    <row r="707" spans="8:24">
      <c r="H707" s="17"/>
      <c r="I707" s="17"/>
      <c r="J707" s="17"/>
      <c r="V707" s="17"/>
      <c r="W707" s="17"/>
      <c r="X707" s="17"/>
    </row>
    <row r="708" spans="8:24">
      <c r="H708" s="17"/>
      <c r="I708" s="17"/>
      <c r="J708" s="17"/>
      <c r="V708" s="17"/>
      <c r="W708" s="17"/>
      <c r="X708" s="17"/>
    </row>
    <row r="709" spans="8:24">
      <c r="H709" s="17"/>
      <c r="I709" s="17"/>
      <c r="J709" s="17"/>
      <c r="V709" s="17"/>
      <c r="W709" s="17"/>
      <c r="X709" s="17"/>
    </row>
    <row r="710" spans="8:24">
      <c r="H710" s="17"/>
      <c r="I710" s="17"/>
      <c r="J710" s="17"/>
      <c r="V710" s="17"/>
      <c r="W710" s="17"/>
      <c r="X710" s="17"/>
    </row>
    <row r="711" spans="8:24">
      <c r="H711" s="17"/>
      <c r="I711" s="17"/>
      <c r="J711" s="17"/>
      <c r="V711" s="17"/>
      <c r="W711" s="17"/>
      <c r="X711" s="17"/>
    </row>
    <row r="712" spans="8:24">
      <c r="H712" s="17"/>
      <c r="I712" s="17"/>
      <c r="J712" s="17"/>
      <c r="V712" s="17"/>
      <c r="W712" s="17"/>
      <c r="X712" s="17"/>
    </row>
    <row r="713" spans="8:24">
      <c r="H713" s="17"/>
      <c r="I713" s="17"/>
      <c r="J713" s="17"/>
      <c r="V713" s="17"/>
      <c r="W713" s="17"/>
      <c r="X713" s="17"/>
    </row>
    <row r="714" spans="8:24">
      <c r="H714" s="17"/>
      <c r="I714" s="17"/>
      <c r="J714" s="17"/>
      <c r="V714" s="17"/>
      <c r="W714" s="17"/>
      <c r="X714" s="17"/>
    </row>
    <row r="715" spans="8:24">
      <c r="H715" s="17"/>
      <c r="I715" s="17"/>
      <c r="J715" s="17"/>
      <c r="V715" s="17"/>
      <c r="W715" s="17"/>
      <c r="X715" s="17"/>
    </row>
    <row r="716" spans="8:24">
      <c r="H716" s="17"/>
      <c r="I716" s="17"/>
      <c r="J716" s="17"/>
      <c r="V716" s="17"/>
      <c r="W716" s="17"/>
      <c r="X716" s="17"/>
    </row>
    <row r="717" spans="8:24">
      <c r="H717" s="17"/>
      <c r="I717" s="17"/>
      <c r="J717" s="17"/>
      <c r="V717" s="17"/>
      <c r="W717" s="17"/>
      <c r="X717" s="17"/>
    </row>
    <row r="718" spans="8:24">
      <c r="H718" s="17"/>
      <c r="I718" s="17"/>
      <c r="J718" s="17"/>
      <c r="V718" s="17"/>
      <c r="W718" s="17"/>
      <c r="X718" s="17"/>
    </row>
    <row r="719" spans="8:24">
      <c r="H719" s="17"/>
      <c r="I719" s="17"/>
      <c r="J719" s="17"/>
      <c r="V719" s="17"/>
      <c r="W719" s="17"/>
      <c r="X719" s="17"/>
    </row>
    <row r="720" spans="8:24">
      <c r="H720" s="17"/>
      <c r="I720" s="17"/>
      <c r="J720" s="17"/>
      <c r="V720" s="17"/>
      <c r="W720" s="17"/>
      <c r="X720" s="17"/>
    </row>
    <row r="721" spans="8:24">
      <c r="H721" s="17"/>
      <c r="I721" s="17"/>
      <c r="J721" s="17"/>
      <c r="V721" s="17"/>
      <c r="W721" s="17"/>
      <c r="X721" s="17"/>
    </row>
    <row r="722" spans="8:24">
      <c r="H722" s="17"/>
      <c r="I722" s="17"/>
      <c r="J722" s="17"/>
      <c r="V722" s="17"/>
      <c r="W722" s="17"/>
      <c r="X722" s="17"/>
    </row>
    <row r="723" spans="8:24">
      <c r="H723" s="17"/>
      <c r="I723" s="17"/>
      <c r="J723" s="17"/>
      <c r="V723" s="17"/>
      <c r="W723" s="17"/>
      <c r="X723" s="17"/>
    </row>
    <row r="724" spans="8:24">
      <c r="H724" s="17"/>
      <c r="I724" s="17"/>
      <c r="J724" s="17"/>
      <c r="V724" s="17"/>
      <c r="W724" s="17"/>
      <c r="X724" s="17"/>
    </row>
    <row r="725" spans="8:24">
      <c r="H725" s="17"/>
      <c r="I725" s="17"/>
      <c r="J725" s="17"/>
      <c r="V725" s="17"/>
      <c r="W725" s="17"/>
      <c r="X725" s="17"/>
    </row>
    <row r="726" spans="8:24">
      <c r="H726" s="17"/>
      <c r="I726" s="17"/>
      <c r="J726" s="17"/>
      <c r="V726" s="17"/>
      <c r="W726" s="17"/>
      <c r="X726" s="17"/>
    </row>
    <row r="727" spans="8:24">
      <c r="H727" s="17"/>
      <c r="I727" s="17"/>
      <c r="J727" s="17"/>
      <c r="V727" s="17"/>
      <c r="W727" s="17"/>
      <c r="X727" s="17"/>
    </row>
    <row r="728" spans="8:24">
      <c r="H728" s="17"/>
      <c r="I728" s="17"/>
      <c r="J728" s="17"/>
      <c r="V728" s="17"/>
      <c r="W728" s="17"/>
      <c r="X728" s="17"/>
    </row>
    <row r="729" spans="8:24">
      <c r="H729" s="17"/>
      <c r="I729" s="17"/>
      <c r="J729" s="17"/>
      <c r="V729" s="17"/>
      <c r="W729" s="17"/>
      <c r="X729" s="17"/>
    </row>
    <row r="730" spans="8:24">
      <c r="H730" s="17"/>
      <c r="I730" s="17"/>
      <c r="J730" s="17"/>
      <c r="V730" s="17"/>
      <c r="W730" s="17"/>
      <c r="X730" s="17"/>
    </row>
    <row r="731" spans="8:24">
      <c r="H731" s="17"/>
      <c r="I731" s="17"/>
      <c r="J731" s="17"/>
      <c r="V731" s="17"/>
      <c r="W731" s="17"/>
      <c r="X731" s="17"/>
    </row>
    <row r="732" spans="8:24">
      <c r="H732" s="17"/>
      <c r="I732" s="17"/>
      <c r="J732" s="17"/>
      <c r="V732" s="17"/>
      <c r="W732" s="17"/>
      <c r="X732" s="17"/>
    </row>
    <row r="733" spans="8:24">
      <c r="H733" s="17"/>
      <c r="I733" s="17"/>
      <c r="J733" s="17"/>
      <c r="V733" s="17"/>
      <c r="W733" s="17"/>
      <c r="X733" s="17"/>
    </row>
    <row r="734" spans="8:24">
      <c r="H734" s="17"/>
      <c r="I734" s="17"/>
      <c r="J734" s="17"/>
      <c r="V734" s="17"/>
      <c r="W734" s="17"/>
      <c r="X734" s="17"/>
    </row>
    <row r="735" spans="8:24">
      <c r="H735" s="17"/>
      <c r="I735" s="17"/>
      <c r="J735" s="17"/>
      <c r="V735" s="17"/>
      <c r="W735" s="17"/>
      <c r="X735" s="17"/>
    </row>
    <row r="736" spans="8:24">
      <c r="H736" s="17"/>
      <c r="I736" s="17"/>
      <c r="J736" s="17"/>
      <c r="V736" s="17"/>
      <c r="W736" s="17"/>
      <c r="X736" s="17"/>
    </row>
    <row r="737" spans="8:24">
      <c r="H737" s="17"/>
      <c r="I737" s="17"/>
      <c r="J737" s="17"/>
      <c r="V737" s="17"/>
      <c r="W737" s="17"/>
      <c r="X737" s="17"/>
    </row>
    <row r="738" spans="8:24">
      <c r="H738" s="17"/>
      <c r="I738" s="17"/>
      <c r="J738" s="17"/>
      <c r="V738" s="17"/>
      <c r="W738" s="17"/>
      <c r="X738" s="17"/>
    </row>
    <row r="739" spans="8:24">
      <c r="H739" s="17"/>
      <c r="I739" s="17"/>
      <c r="J739" s="17"/>
      <c r="V739" s="17"/>
      <c r="W739" s="17"/>
      <c r="X739" s="17"/>
    </row>
    <row r="740" spans="8:24">
      <c r="H740" s="17"/>
      <c r="I740" s="17"/>
      <c r="J740" s="17"/>
      <c r="V740" s="17"/>
      <c r="W740" s="17"/>
      <c r="X740" s="17"/>
    </row>
    <row r="741" spans="8:24">
      <c r="H741" s="17"/>
      <c r="I741" s="17"/>
      <c r="J741" s="17"/>
      <c r="V741" s="17"/>
      <c r="W741" s="17"/>
      <c r="X741" s="17"/>
    </row>
    <row r="742" spans="8:24">
      <c r="H742" s="17"/>
      <c r="I742" s="17"/>
      <c r="J742" s="17"/>
      <c r="V742" s="17"/>
      <c r="W742" s="17"/>
      <c r="X742" s="17"/>
    </row>
    <row r="743" spans="8:24">
      <c r="H743" s="17"/>
      <c r="I743" s="17"/>
      <c r="J743" s="17"/>
      <c r="V743" s="17"/>
      <c r="W743" s="17"/>
      <c r="X743" s="17"/>
    </row>
    <row r="744" spans="8:24">
      <c r="H744" s="17"/>
      <c r="I744" s="17"/>
      <c r="J744" s="17"/>
      <c r="V744" s="17"/>
      <c r="W744" s="17"/>
      <c r="X744" s="17"/>
    </row>
    <row r="745" spans="8:24">
      <c r="H745" s="17"/>
      <c r="I745" s="17"/>
      <c r="J745" s="17"/>
      <c r="V745" s="17"/>
      <c r="W745" s="17"/>
      <c r="X745" s="17"/>
    </row>
    <row r="746" spans="8:24">
      <c r="H746" s="17"/>
      <c r="I746" s="17"/>
      <c r="J746" s="17"/>
      <c r="V746" s="17"/>
      <c r="W746" s="17"/>
      <c r="X746" s="17"/>
    </row>
    <row r="747" spans="8:24">
      <c r="H747" s="17"/>
      <c r="I747" s="17"/>
      <c r="J747" s="17"/>
      <c r="V747" s="17"/>
      <c r="W747" s="17"/>
      <c r="X747" s="17"/>
    </row>
    <row r="748" spans="8:24">
      <c r="H748" s="17"/>
      <c r="I748" s="17"/>
      <c r="J748" s="17"/>
      <c r="V748" s="17"/>
      <c r="W748" s="17"/>
      <c r="X748" s="17"/>
    </row>
    <row r="749" spans="8:24">
      <c r="H749" s="17"/>
      <c r="I749" s="17"/>
      <c r="J749" s="17"/>
      <c r="V749" s="17"/>
      <c r="W749" s="17"/>
      <c r="X749" s="17"/>
    </row>
    <row r="750" spans="8:24">
      <c r="H750" s="17"/>
      <c r="I750" s="17"/>
      <c r="J750" s="17"/>
      <c r="V750" s="17"/>
      <c r="W750" s="17"/>
      <c r="X750" s="17"/>
    </row>
    <row r="751" spans="8:24">
      <c r="H751" s="17"/>
      <c r="I751" s="17"/>
      <c r="J751" s="17"/>
      <c r="V751" s="17"/>
      <c r="W751" s="17"/>
      <c r="X751" s="17"/>
    </row>
    <row r="752" spans="8:24">
      <c r="H752" s="17"/>
      <c r="I752" s="17"/>
      <c r="J752" s="17"/>
      <c r="V752" s="17"/>
      <c r="W752" s="17"/>
      <c r="X752" s="17"/>
    </row>
    <row r="753" spans="8:24">
      <c r="H753" s="17"/>
      <c r="I753" s="17"/>
      <c r="J753" s="17"/>
      <c r="V753" s="17"/>
      <c r="W753" s="17"/>
      <c r="X753" s="17"/>
    </row>
    <row r="754" spans="8:24">
      <c r="H754" s="17"/>
      <c r="I754" s="17"/>
      <c r="J754" s="17"/>
      <c r="V754" s="17"/>
      <c r="W754" s="17"/>
      <c r="X754" s="17"/>
    </row>
    <row r="755" spans="8:24">
      <c r="H755" s="17"/>
      <c r="I755" s="17"/>
      <c r="J755" s="17"/>
      <c r="V755" s="17"/>
      <c r="W755" s="17"/>
      <c r="X755" s="17"/>
    </row>
    <row r="756" spans="8:24">
      <c r="H756" s="17"/>
      <c r="I756" s="17"/>
      <c r="J756" s="17"/>
      <c r="V756" s="17"/>
      <c r="W756" s="17"/>
      <c r="X756" s="17"/>
    </row>
    <row r="757" spans="8:24">
      <c r="H757" s="17"/>
      <c r="I757" s="17"/>
      <c r="J757" s="17"/>
      <c r="V757" s="17"/>
      <c r="W757" s="17"/>
      <c r="X757" s="17"/>
    </row>
    <row r="758" spans="8:24">
      <c r="H758" s="17"/>
      <c r="I758" s="17"/>
      <c r="J758" s="17"/>
      <c r="V758" s="17"/>
      <c r="W758" s="17"/>
      <c r="X758" s="17"/>
    </row>
    <row r="759" spans="8:24">
      <c r="H759" s="17"/>
      <c r="I759" s="17"/>
      <c r="J759" s="17"/>
      <c r="V759" s="17"/>
      <c r="W759" s="17"/>
      <c r="X759" s="17"/>
    </row>
    <row r="760" spans="8:24">
      <c r="H760" s="17"/>
      <c r="I760" s="17"/>
      <c r="J760" s="17"/>
      <c r="V760" s="17"/>
      <c r="W760" s="17"/>
      <c r="X760" s="17"/>
    </row>
    <row r="761" spans="8:24">
      <c r="H761" s="17"/>
      <c r="I761" s="17"/>
      <c r="J761" s="17"/>
      <c r="V761" s="17"/>
      <c r="W761" s="17"/>
      <c r="X761" s="17"/>
    </row>
    <row r="762" spans="8:24">
      <c r="H762" s="17"/>
      <c r="I762" s="17"/>
      <c r="J762" s="17"/>
      <c r="V762" s="17"/>
      <c r="W762" s="17"/>
      <c r="X762" s="17"/>
    </row>
    <row r="763" spans="8:24">
      <c r="H763" s="17"/>
      <c r="I763" s="17"/>
      <c r="J763" s="17"/>
      <c r="V763" s="17"/>
      <c r="W763" s="17"/>
      <c r="X763" s="17"/>
    </row>
    <row r="764" spans="8:24">
      <c r="H764" s="17"/>
      <c r="I764" s="17"/>
      <c r="J764" s="17"/>
      <c r="V764" s="17"/>
      <c r="W764" s="17"/>
      <c r="X764" s="17"/>
    </row>
    <row r="765" spans="8:24">
      <c r="H765" s="17"/>
      <c r="I765" s="17"/>
      <c r="J765" s="17"/>
      <c r="V765" s="17"/>
      <c r="W765" s="17"/>
      <c r="X765" s="17"/>
    </row>
    <row r="766" spans="8:24">
      <c r="H766" s="17"/>
      <c r="I766" s="17"/>
      <c r="J766" s="17"/>
      <c r="V766" s="17"/>
      <c r="W766" s="17"/>
      <c r="X766" s="17"/>
    </row>
    <row r="767" spans="8:24">
      <c r="H767" s="17"/>
      <c r="I767" s="17"/>
      <c r="J767" s="17"/>
      <c r="V767" s="17"/>
      <c r="W767" s="17"/>
      <c r="X767" s="17"/>
    </row>
    <row r="768" spans="8:24">
      <c r="H768" s="17"/>
      <c r="I768" s="17"/>
      <c r="J768" s="17"/>
      <c r="V768" s="17"/>
      <c r="W768" s="17"/>
      <c r="X768" s="17"/>
    </row>
    <row r="769" spans="8:24">
      <c r="H769" s="17"/>
      <c r="I769" s="17"/>
      <c r="J769" s="17"/>
      <c r="V769" s="17"/>
      <c r="W769" s="17"/>
      <c r="X769" s="17"/>
    </row>
    <row r="770" spans="8:24">
      <c r="H770" s="17"/>
      <c r="I770" s="17"/>
      <c r="J770" s="17"/>
      <c r="V770" s="17"/>
      <c r="W770" s="17"/>
      <c r="X770" s="17"/>
    </row>
    <row r="771" spans="8:24">
      <c r="H771" s="17"/>
      <c r="I771" s="17"/>
      <c r="J771" s="17"/>
      <c r="V771" s="17"/>
      <c r="W771" s="17"/>
      <c r="X771" s="17"/>
    </row>
    <row r="772" spans="8:24">
      <c r="H772" s="17"/>
      <c r="I772" s="17"/>
      <c r="J772" s="17"/>
      <c r="V772" s="17"/>
      <c r="W772" s="17"/>
      <c r="X772" s="17"/>
    </row>
    <row r="773" spans="8:24">
      <c r="H773" s="17"/>
      <c r="I773" s="17"/>
      <c r="J773" s="17"/>
      <c r="V773" s="17"/>
      <c r="W773" s="17"/>
      <c r="X773" s="17"/>
    </row>
    <row r="774" spans="8:24">
      <c r="H774" s="17"/>
      <c r="I774" s="17"/>
      <c r="J774" s="17"/>
      <c r="V774" s="17"/>
      <c r="W774" s="17"/>
      <c r="X774" s="17"/>
    </row>
    <row r="775" spans="8:24">
      <c r="H775" s="17"/>
      <c r="I775" s="17"/>
      <c r="J775" s="17"/>
      <c r="V775" s="17"/>
      <c r="W775" s="17"/>
      <c r="X775" s="17"/>
    </row>
    <row r="776" spans="8:24">
      <c r="H776" s="17"/>
      <c r="I776" s="17"/>
      <c r="J776" s="17"/>
      <c r="V776" s="17"/>
      <c r="W776" s="17"/>
      <c r="X776" s="17"/>
    </row>
    <row r="777" spans="8:24">
      <c r="H777" s="17"/>
      <c r="I777" s="17"/>
      <c r="J777" s="17"/>
      <c r="V777" s="17"/>
      <c r="W777" s="17"/>
      <c r="X777" s="17"/>
    </row>
    <row r="778" spans="8:24">
      <c r="H778" s="17"/>
      <c r="I778" s="17"/>
      <c r="J778" s="17"/>
      <c r="V778" s="17"/>
      <c r="W778" s="17"/>
      <c r="X778" s="17"/>
    </row>
    <row r="779" spans="8:24">
      <c r="H779" s="17"/>
      <c r="I779" s="17"/>
      <c r="J779" s="17"/>
      <c r="V779" s="17"/>
      <c r="W779" s="17"/>
      <c r="X779" s="17"/>
    </row>
    <row r="780" spans="8:24">
      <c r="H780" s="17"/>
      <c r="I780" s="17"/>
      <c r="J780" s="17"/>
      <c r="V780" s="17"/>
      <c r="W780" s="17"/>
      <c r="X780" s="17"/>
    </row>
    <row r="781" spans="8:24">
      <c r="H781" s="17"/>
      <c r="I781" s="17"/>
      <c r="J781" s="17"/>
      <c r="V781" s="17"/>
      <c r="W781" s="17"/>
      <c r="X781" s="17"/>
    </row>
    <row r="782" spans="8:24">
      <c r="H782" s="17"/>
      <c r="I782" s="17"/>
      <c r="J782" s="17"/>
      <c r="V782" s="17"/>
      <c r="W782" s="17"/>
      <c r="X782" s="17"/>
    </row>
    <row r="783" spans="8:24">
      <c r="H783" s="17"/>
      <c r="I783" s="17"/>
      <c r="J783" s="17"/>
      <c r="V783" s="17"/>
      <c r="W783" s="17"/>
      <c r="X783" s="17"/>
    </row>
    <row r="784" spans="8:24">
      <c r="H784" s="17"/>
      <c r="I784" s="17"/>
      <c r="J784" s="17"/>
      <c r="V784" s="17"/>
      <c r="W784" s="17"/>
      <c r="X784" s="17"/>
    </row>
    <row r="785" spans="8:24">
      <c r="H785" s="17"/>
      <c r="I785" s="17"/>
      <c r="J785" s="17"/>
      <c r="V785" s="17"/>
      <c r="W785" s="17"/>
      <c r="X785" s="17"/>
    </row>
    <row r="786" spans="8:24">
      <c r="H786" s="17"/>
      <c r="I786" s="17"/>
      <c r="J786" s="17"/>
      <c r="V786" s="17"/>
      <c r="W786" s="17"/>
      <c r="X786" s="17"/>
    </row>
    <row r="787" spans="8:24">
      <c r="H787" s="17"/>
      <c r="I787" s="17"/>
      <c r="J787" s="17"/>
      <c r="V787" s="17"/>
      <c r="W787" s="17"/>
      <c r="X787" s="17"/>
    </row>
    <row r="788" spans="8:24">
      <c r="H788" s="17"/>
      <c r="I788" s="17"/>
      <c r="J788" s="17"/>
      <c r="V788" s="17"/>
      <c r="W788" s="17"/>
      <c r="X788" s="17"/>
    </row>
    <row r="789" spans="8:24">
      <c r="H789" s="17"/>
      <c r="I789" s="17"/>
      <c r="J789" s="17"/>
      <c r="V789" s="17"/>
      <c r="W789" s="17"/>
      <c r="X789" s="17"/>
    </row>
    <row r="790" spans="8:24">
      <c r="H790" s="17"/>
      <c r="I790" s="17"/>
      <c r="J790" s="17"/>
      <c r="V790" s="17"/>
      <c r="W790" s="17"/>
      <c r="X790" s="17"/>
    </row>
    <row r="791" spans="8:24">
      <c r="H791" s="17"/>
      <c r="I791" s="17"/>
      <c r="J791" s="17"/>
      <c r="V791" s="17"/>
      <c r="W791" s="17"/>
      <c r="X791" s="17"/>
    </row>
    <row r="792" spans="8:24">
      <c r="H792" s="17"/>
      <c r="I792" s="17"/>
      <c r="J792" s="17"/>
      <c r="V792" s="17"/>
      <c r="W792" s="17"/>
      <c r="X792" s="17"/>
    </row>
    <row r="793" spans="8:24">
      <c r="H793" s="17"/>
      <c r="I793" s="17"/>
      <c r="J793" s="17"/>
      <c r="V793" s="17"/>
      <c r="W793" s="17"/>
      <c r="X793" s="17"/>
    </row>
    <row r="794" spans="8:24">
      <c r="H794" s="17"/>
      <c r="I794" s="17"/>
      <c r="J794" s="17"/>
      <c r="V794" s="17"/>
      <c r="W794" s="17"/>
      <c r="X794" s="17"/>
    </row>
    <row r="795" spans="8:24">
      <c r="H795" s="17"/>
      <c r="I795" s="17"/>
      <c r="J795" s="17"/>
      <c r="V795" s="17"/>
      <c r="W795" s="17"/>
      <c r="X795" s="17"/>
    </row>
    <row r="796" spans="8:24">
      <c r="H796" s="17"/>
      <c r="I796" s="17"/>
      <c r="J796" s="17"/>
      <c r="V796" s="17"/>
      <c r="W796" s="17"/>
      <c r="X796" s="17"/>
    </row>
    <row r="797" spans="8:24">
      <c r="H797" s="17"/>
      <c r="I797" s="17"/>
      <c r="J797" s="17"/>
      <c r="V797" s="17"/>
      <c r="W797" s="17"/>
      <c r="X797" s="17"/>
    </row>
    <row r="798" spans="8:24">
      <c r="H798" s="17"/>
      <c r="I798" s="17"/>
      <c r="J798" s="17"/>
      <c r="V798" s="17"/>
      <c r="W798" s="17"/>
      <c r="X798" s="17"/>
    </row>
    <row r="799" spans="8:24">
      <c r="H799" s="17"/>
      <c r="I799" s="17"/>
      <c r="J799" s="17"/>
      <c r="V799" s="17"/>
      <c r="W799" s="17"/>
      <c r="X799" s="17"/>
    </row>
    <row r="800" spans="8:24">
      <c r="H800" s="17"/>
      <c r="I800" s="17"/>
      <c r="J800" s="17"/>
      <c r="V800" s="17"/>
      <c r="W800" s="17"/>
      <c r="X800" s="17"/>
    </row>
    <row r="801" spans="8:24">
      <c r="H801" s="17"/>
      <c r="I801" s="17"/>
      <c r="J801" s="17"/>
      <c r="V801" s="17"/>
      <c r="W801" s="17"/>
      <c r="X801" s="17"/>
    </row>
    <row r="802" spans="8:24">
      <c r="H802" s="17"/>
      <c r="I802" s="17"/>
      <c r="J802" s="17"/>
      <c r="V802" s="17"/>
      <c r="W802" s="17"/>
      <c r="X802" s="17"/>
    </row>
    <row r="803" spans="8:24">
      <c r="H803" s="17"/>
      <c r="I803" s="17"/>
      <c r="J803" s="17"/>
      <c r="V803" s="17"/>
      <c r="W803" s="17"/>
      <c r="X803" s="17"/>
    </row>
    <row r="804" spans="8:24">
      <c r="H804" s="17"/>
      <c r="I804" s="17"/>
      <c r="J804" s="17"/>
      <c r="V804" s="17"/>
      <c r="W804" s="17"/>
      <c r="X804" s="17"/>
    </row>
    <row r="805" spans="8:24">
      <c r="H805" s="17"/>
      <c r="I805" s="17"/>
      <c r="J805" s="17"/>
      <c r="V805" s="17"/>
      <c r="W805" s="17"/>
      <c r="X805" s="17"/>
    </row>
    <row r="806" spans="8:24">
      <c r="H806" s="17"/>
      <c r="I806" s="17"/>
      <c r="J806" s="17"/>
      <c r="V806" s="17"/>
      <c r="W806" s="17"/>
      <c r="X806" s="17"/>
    </row>
    <row r="807" spans="8:24">
      <c r="H807" s="17"/>
      <c r="I807" s="17"/>
      <c r="J807" s="17"/>
      <c r="V807" s="17"/>
      <c r="W807" s="17"/>
      <c r="X807" s="17"/>
    </row>
    <row r="808" spans="8:24">
      <c r="H808" s="17"/>
      <c r="I808" s="17"/>
      <c r="J808" s="17"/>
      <c r="V808" s="17"/>
      <c r="W808" s="17"/>
      <c r="X808" s="17"/>
    </row>
    <row r="809" spans="8:24">
      <c r="H809" s="17"/>
      <c r="I809" s="17"/>
      <c r="J809" s="17"/>
      <c r="V809" s="17"/>
      <c r="W809" s="17"/>
      <c r="X809" s="17"/>
    </row>
    <row r="810" spans="8:24">
      <c r="H810" s="17"/>
      <c r="I810" s="17"/>
      <c r="J810" s="17"/>
      <c r="V810" s="17"/>
      <c r="W810" s="17"/>
      <c r="X810" s="17"/>
    </row>
    <row r="811" spans="8:24">
      <c r="H811" s="17"/>
      <c r="I811" s="17"/>
      <c r="J811" s="17"/>
      <c r="V811" s="17"/>
      <c r="W811" s="17"/>
      <c r="X811" s="17"/>
    </row>
    <row r="812" spans="8:24">
      <c r="H812" s="17"/>
      <c r="I812" s="17"/>
      <c r="J812" s="17"/>
      <c r="V812" s="17"/>
      <c r="W812" s="17"/>
      <c r="X812" s="17"/>
    </row>
    <row r="813" spans="8:24">
      <c r="H813" s="17"/>
      <c r="I813" s="17"/>
      <c r="J813" s="17"/>
      <c r="V813" s="17"/>
      <c r="W813" s="17"/>
      <c r="X813" s="17"/>
    </row>
    <row r="814" spans="8:24">
      <c r="H814" s="17"/>
      <c r="I814" s="17"/>
      <c r="J814" s="17"/>
      <c r="V814" s="17"/>
      <c r="W814" s="17"/>
      <c r="X814" s="17"/>
    </row>
    <row r="815" spans="8:24">
      <c r="H815" s="17"/>
      <c r="I815" s="17"/>
      <c r="J815" s="17"/>
      <c r="V815" s="17"/>
      <c r="W815" s="17"/>
      <c r="X815" s="17"/>
    </row>
    <row r="816" spans="8:24">
      <c r="H816" s="17"/>
      <c r="I816" s="17"/>
      <c r="J816" s="17"/>
      <c r="V816" s="17"/>
      <c r="W816" s="17"/>
      <c r="X816" s="17"/>
    </row>
    <row r="817" spans="8:24">
      <c r="H817" s="17"/>
      <c r="I817" s="17"/>
      <c r="J817" s="17"/>
      <c r="V817" s="17"/>
      <c r="W817" s="17"/>
      <c r="X817" s="17"/>
    </row>
    <row r="818" spans="8:24">
      <c r="H818" s="17"/>
      <c r="I818" s="17"/>
      <c r="J818" s="17"/>
      <c r="V818" s="17"/>
      <c r="W818" s="17"/>
      <c r="X818" s="17"/>
    </row>
    <row r="819" spans="8:24">
      <c r="H819" s="17"/>
      <c r="I819" s="17"/>
      <c r="J819" s="17"/>
      <c r="V819" s="17"/>
      <c r="W819" s="17"/>
      <c r="X819" s="17"/>
    </row>
    <row r="820" spans="8:24">
      <c r="H820" s="17"/>
      <c r="I820" s="17"/>
      <c r="J820" s="17"/>
      <c r="V820" s="17"/>
      <c r="W820" s="17"/>
      <c r="X820" s="17"/>
    </row>
    <row r="821" spans="8:24">
      <c r="H821" s="17"/>
      <c r="I821" s="17"/>
      <c r="J821" s="17"/>
      <c r="V821" s="17"/>
      <c r="W821" s="17"/>
      <c r="X821" s="17"/>
    </row>
    <row r="822" spans="8:24">
      <c r="H822" s="17"/>
      <c r="I822" s="17"/>
      <c r="J822" s="17"/>
      <c r="V822" s="17"/>
      <c r="W822" s="17"/>
      <c r="X822" s="17"/>
    </row>
    <row r="823" spans="8:24">
      <c r="H823" s="17"/>
      <c r="I823" s="17"/>
      <c r="J823" s="17"/>
      <c r="V823" s="17"/>
      <c r="W823" s="17"/>
      <c r="X823" s="17"/>
    </row>
    <row r="824" spans="8:24">
      <c r="H824" s="17"/>
      <c r="I824" s="17"/>
      <c r="J824" s="17"/>
      <c r="V824" s="17"/>
      <c r="W824" s="17"/>
      <c r="X824" s="17"/>
    </row>
    <row r="825" spans="8:24">
      <c r="H825" s="17"/>
      <c r="I825" s="17"/>
      <c r="J825" s="17"/>
      <c r="V825" s="17"/>
      <c r="W825" s="17"/>
      <c r="X825" s="17"/>
    </row>
    <row r="826" spans="8:24">
      <c r="H826" s="17"/>
      <c r="I826" s="17"/>
      <c r="J826" s="17"/>
      <c r="V826" s="17"/>
      <c r="W826" s="17"/>
      <c r="X826" s="17"/>
    </row>
    <row r="827" spans="8:24">
      <c r="H827" s="17"/>
      <c r="I827" s="17"/>
      <c r="J827" s="17"/>
      <c r="V827" s="17"/>
      <c r="W827" s="17"/>
      <c r="X827" s="17"/>
    </row>
    <row r="828" spans="8:24">
      <c r="H828" s="17"/>
      <c r="I828" s="17"/>
      <c r="J828" s="17"/>
      <c r="V828" s="17"/>
      <c r="W828" s="17"/>
      <c r="X828" s="17"/>
    </row>
    <row r="829" spans="8:24">
      <c r="H829" s="17"/>
      <c r="I829" s="17"/>
      <c r="J829" s="17"/>
      <c r="V829" s="17"/>
      <c r="W829" s="17"/>
      <c r="X829" s="17"/>
    </row>
    <row r="830" spans="8:24">
      <c r="H830" s="17"/>
      <c r="I830" s="17"/>
      <c r="J830" s="17"/>
      <c r="V830" s="17"/>
      <c r="W830" s="17"/>
      <c r="X830" s="17"/>
    </row>
    <row r="831" spans="8:24">
      <c r="H831" s="17"/>
      <c r="I831" s="17"/>
      <c r="J831" s="17"/>
      <c r="V831" s="17"/>
      <c r="W831" s="17"/>
      <c r="X831" s="17"/>
    </row>
    <row r="832" spans="8:24">
      <c r="H832" s="17"/>
      <c r="I832" s="17"/>
      <c r="J832" s="17"/>
      <c r="V832" s="17"/>
      <c r="W832" s="17"/>
      <c r="X832" s="17"/>
    </row>
    <row r="833" spans="8:24">
      <c r="H833" s="17"/>
      <c r="I833" s="17"/>
      <c r="J833" s="17"/>
      <c r="V833" s="17"/>
      <c r="W833" s="17"/>
      <c r="X833" s="17"/>
    </row>
    <row r="834" spans="8:24">
      <c r="H834" s="17"/>
      <c r="I834" s="17"/>
      <c r="J834" s="17"/>
      <c r="V834" s="17"/>
      <c r="W834" s="17"/>
      <c r="X834" s="17"/>
    </row>
    <row r="835" spans="8:24">
      <c r="H835" s="17"/>
      <c r="I835" s="17"/>
      <c r="J835" s="17"/>
      <c r="V835" s="17"/>
      <c r="W835" s="17"/>
      <c r="X835" s="17"/>
    </row>
    <row r="836" spans="8:24">
      <c r="H836" s="17"/>
      <c r="I836" s="17"/>
      <c r="J836" s="17"/>
      <c r="V836" s="17"/>
      <c r="W836" s="17"/>
      <c r="X836" s="17"/>
    </row>
    <row r="837" spans="8:24">
      <c r="H837" s="17"/>
      <c r="I837" s="17"/>
      <c r="J837" s="17"/>
      <c r="V837" s="17"/>
      <c r="W837" s="17"/>
      <c r="X837" s="17"/>
    </row>
    <row r="838" spans="8:24">
      <c r="H838" s="17"/>
      <c r="I838" s="17"/>
      <c r="J838" s="17"/>
      <c r="V838" s="17"/>
      <c r="W838" s="17"/>
      <c r="X838" s="17"/>
    </row>
    <row r="839" spans="8:24">
      <c r="H839" s="17"/>
      <c r="I839" s="17"/>
      <c r="J839" s="17"/>
      <c r="V839" s="17"/>
      <c r="W839" s="17"/>
      <c r="X839" s="17"/>
    </row>
    <row r="840" spans="8:24">
      <c r="H840" s="17"/>
      <c r="I840" s="17"/>
      <c r="J840" s="17"/>
      <c r="V840" s="17"/>
      <c r="W840" s="17"/>
      <c r="X840" s="17"/>
    </row>
    <row r="841" spans="8:24">
      <c r="H841" s="17"/>
      <c r="I841" s="17"/>
      <c r="J841" s="17"/>
      <c r="V841" s="17"/>
      <c r="W841" s="17"/>
      <c r="X841" s="17"/>
    </row>
    <row r="842" spans="8:24">
      <c r="H842" s="17"/>
      <c r="I842" s="17"/>
      <c r="J842" s="17"/>
      <c r="V842" s="17"/>
      <c r="W842" s="17"/>
      <c r="X842" s="17"/>
    </row>
    <row r="843" spans="8:24">
      <c r="H843" s="17"/>
      <c r="I843" s="17"/>
      <c r="J843" s="17"/>
      <c r="V843" s="17"/>
      <c r="W843" s="17"/>
      <c r="X843" s="17"/>
    </row>
    <row r="844" spans="8:24">
      <c r="H844" s="17"/>
      <c r="I844" s="17"/>
      <c r="J844" s="17"/>
      <c r="V844" s="17"/>
      <c r="W844" s="17"/>
      <c r="X844" s="17"/>
    </row>
    <row r="845" spans="8:24">
      <c r="H845" s="17"/>
      <c r="I845" s="17"/>
      <c r="J845" s="17"/>
      <c r="V845" s="17"/>
      <c r="W845" s="17"/>
      <c r="X845" s="17"/>
    </row>
    <row r="846" spans="8:24">
      <c r="H846" s="17"/>
      <c r="I846" s="17"/>
      <c r="J846" s="17"/>
      <c r="V846" s="17"/>
      <c r="W846" s="17"/>
      <c r="X846" s="17"/>
    </row>
    <row r="847" spans="8:24">
      <c r="H847" s="17"/>
      <c r="I847" s="17"/>
      <c r="J847" s="17"/>
      <c r="V847" s="17"/>
      <c r="W847" s="17"/>
      <c r="X847" s="17"/>
    </row>
    <row r="848" spans="8:24">
      <c r="H848" s="17"/>
      <c r="I848" s="17"/>
      <c r="J848" s="17"/>
      <c r="V848" s="17"/>
      <c r="W848" s="17"/>
      <c r="X848" s="17"/>
    </row>
    <row r="849" spans="8:24">
      <c r="H849" s="17"/>
      <c r="I849" s="17"/>
      <c r="J849" s="17"/>
      <c r="V849" s="17"/>
      <c r="W849" s="17"/>
      <c r="X849" s="17"/>
    </row>
    <row r="850" spans="8:24">
      <c r="H850" s="17"/>
      <c r="I850" s="17"/>
      <c r="J850" s="17"/>
      <c r="V850" s="17"/>
      <c r="W850" s="17"/>
      <c r="X850" s="17"/>
    </row>
    <row r="851" spans="8:24">
      <c r="H851" s="17"/>
      <c r="I851" s="17"/>
      <c r="J851" s="17"/>
      <c r="V851" s="17"/>
      <c r="W851" s="17"/>
      <c r="X851" s="17"/>
    </row>
    <row r="852" spans="8:24">
      <c r="H852" s="17"/>
      <c r="I852" s="17"/>
      <c r="J852" s="17"/>
      <c r="V852" s="17"/>
      <c r="W852" s="17"/>
      <c r="X852" s="17"/>
    </row>
    <row r="853" spans="8:24">
      <c r="H853" s="17"/>
      <c r="I853" s="17"/>
      <c r="J853" s="17"/>
      <c r="V853" s="17"/>
      <c r="W853" s="17"/>
      <c r="X853" s="17"/>
    </row>
    <row r="854" spans="8:24">
      <c r="H854" s="17"/>
      <c r="I854" s="17"/>
      <c r="J854" s="17"/>
      <c r="V854" s="17"/>
      <c r="W854" s="17"/>
      <c r="X854" s="17"/>
    </row>
    <row r="855" spans="8:24">
      <c r="H855" s="17"/>
      <c r="I855" s="17"/>
      <c r="J855" s="17"/>
      <c r="V855" s="17"/>
      <c r="W855" s="17"/>
      <c r="X855" s="17"/>
    </row>
    <row r="856" spans="8:24">
      <c r="H856" s="17"/>
      <c r="I856" s="17"/>
      <c r="J856" s="17"/>
      <c r="V856" s="17"/>
      <c r="W856" s="17"/>
      <c r="X856" s="17"/>
    </row>
    <row r="857" spans="8:24">
      <c r="H857" s="17"/>
      <c r="I857" s="17"/>
      <c r="J857" s="17"/>
      <c r="V857" s="17"/>
      <c r="W857" s="17"/>
      <c r="X857" s="17"/>
    </row>
    <row r="858" spans="8:24">
      <c r="H858" s="17"/>
      <c r="I858" s="17"/>
      <c r="J858" s="17"/>
      <c r="V858" s="17"/>
      <c r="W858" s="17"/>
      <c r="X858" s="17"/>
    </row>
    <row r="859" spans="8:24">
      <c r="H859" s="17"/>
      <c r="I859" s="17"/>
      <c r="J859" s="17"/>
      <c r="V859" s="17"/>
      <c r="W859" s="17"/>
      <c r="X859" s="17"/>
    </row>
    <row r="860" spans="8:24">
      <c r="H860" s="17"/>
      <c r="I860" s="17"/>
      <c r="J860" s="17"/>
      <c r="V860" s="17"/>
      <c r="W860" s="17"/>
      <c r="X860" s="17"/>
    </row>
    <row r="861" spans="8:24">
      <c r="H861" s="17"/>
      <c r="I861" s="17"/>
      <c r="J861" s="17"/>
      <c r="V861" s="17"/>
      <c r="W861" s="17"/>
      <c r="X861" s="17"/>
    </row>
    <row r="862" spans="8:24">
      <c r="H862" s="17"/>
      <c r="I862" s="17"/>
      <c r="J862" s="17"/>
      <c r="V862" s="17"/>
      <c r="W862" s="17"/>
      <c r="X862" s="17"/>
    </row>
    <row r="863" spans="8:24">
      <c r="H863" s="17"/>
      <c r="I863" s="17"/>
      <c r="J863" s="17"/>
      <c r="V863" s="17"/>
      <c r="W863" s="17"/>
      <c r="X863" s="17"/>
    </row>
    <row r="864" spans="8:24">
      <c r="H864" s="17"/>
      <c r="I864" s="17"/>
      <c r="J864" s="17"/>
      <c r="V864" s="17"/>
      <c r="W864" s="17"/>
      <c r="X864" s="17"/>
    </row>
    <row r="865" spans="8:24">
      <c r="H865" s="17"/>
      <c r="I865" s="17"/>
      <c r="J865" s="17"/>
      <c r="V865" s="17"/>
      <c r="W865" s="17"/>
      <c r="X865" s="17"/>
    </row>
    <row r="866" spans="8:24">
      <c r="H866" s="17"/>
      <c r="I866" s="17"/>
      <c r="J866" s="17"/>
      <c r="V866" s="17"/>
      <c r="W866" s="17"/>
      <c r="X866" s="17"/>
    </row>
    <row r="867" spans="8:24">
      <c r="H867" s="17"/>
      <c r="I867" s="17"/>
      <c r="J867" s="17"/>
      <c r="V867" s="17"/>
      <c r="W867" s="17"/>
      <c r="X867" s="17"/>
    </row>
    <row r="868" spans="8:24">
      <c r="H868" s="17"/>
      <c r="I868" s="17"/>
      <c r="J868" s="17"/>
      <c r="V868" s="17"/>
      <c r="W868" s="17"/>
      <c r="X868" s="17"/>
    </row>
    <row r="869" spans="8:24">
      <c r="H869" s="17"/>
      <c r="I869" s="17"/>
      <c r="J869" s="17"/>
      <c r="V869" s="17"/>
      <c r="W869" s="17"/>
      <c r="X869" s="17"/>
    </row>
    <row r="870" spans="8:24">
      <c r="H870" s="17"/>
      <c r="I870" s="17"/>
      <c r="J870" s="17"/>
      <c r="V870" s="17"/>
      <c r="W870" s="17"/>
      <c r="X870" s="17"/>
    </row>
    <row r="871" spans="8:24">
      <c r="H871" s="17"/>
      <c r="I871" s="17"/>
      <c r="J871" s="17"/>
      <c r="V871" s="17"/>
      <c r="W871" s="17"/>
      <c r="X871" s="17"/>
    </row>
    <row r="872" spans="8:24">
      <c r="H872" s="17"/>
      <c r="I872" s="17"/>
      <c r="J872" s="17"/>
      <c r="V872" s="17"/>
      <c r="W872" s="17"/>
      <c r="X872" s="17"/>
    </row>
    <row r="873" spans="8:24">
      <c r="H873" s="17"/>
      <c r="I873" s="17"/>
      <c r="J873" s="17"/>
      <c r="V873" s="17"/>
      <c r="W873" s="17"/>
      <c r="X873" s="17"/>
    </row>
    <row r="874" spans="8:24">
      <c r="H874" s="17"/>
      <c r="I874" s="17"/>
      <c r="J874" s="17"/>
      <c r="V874" s="17"/>
      <c r="W874" s="17"/>
      <c r="X874" s="17"/>
    </row>
    <row r="875" spans="8:24">
      <c r="H875" s="17"/>
      <c r="I875" s="17"/>
      <c r="J875" s="17"/>
      <c r="V875" s="17"/>
      <c r="W875" s="17"/>
      <c r="X875" s="17"/>
    </row>
    <row r="876" spans="8:24">
      <c r="H876" s="17"/>
      <c r="I876" s="17"/>
      <c r="J876" s="17"/>
      <c r="V876" s="17"/>
      <c r="W876" s="17"/>
      <c r="X876" s="17"/>
    </row>
    <row r="877" spans="8:24">
      <c r="H877" s="17"/>
      <c r="I877" s="17"/>
      <c r="J877" s="17"/>
      <c r="V877" s="17"/>
      <c r="W877" s="17"/>
      <c r="X877" s="17"/>
    </row>
    <row r="878" spans="8:24">
      <c r="H878" s="17"/>
      <c r="I878" s="17"/>
      <c r="J878" s="17"/>
      <c r="V878" s="17"/>
      <c r="W878" s="17"/>
      <c r="X878" s="17"/>
    </row>
    <row r="879" spans="8:24">
      <c r="H879" s="17"/>
      <c r="I879" s="17"/>
      <c r="J879" s="17"/>
      <c r="V879" s="17"/>
      <c r="W879" s="17"/>
      <c r="X879" s="17"/>
    </row>
    <row r="880" spans="8:24">
      <c r="H880" s="17"/>
      <c r="I880" s="17"/>
      <c r="J880" s="17"/>
      <c r="V880" s="17"/>
      <c r="W880" s="17"/>
      <c r="X880" s="17"/>
    </row>
    <row r="881" spans="8:24">
      <c r="H881" s="17"/>
      <c r="I881" s="17"/>
      <c r="J881" s="17"/>
      <c r="V881" s="17"/>
      <c r="W881" s="17"/>
      <c r="X881" s="17"/>
    </row>
    <row r="882" spans="8:24">
      <c r="H882" s="17"/>
      <c r="I882" s="17"/>
      <c r="J882" s="17"/>
      <c r="V882" s="17"/>
      <c r="W882" s="17"/>
      <c r="X882" s="17"/>
    </row>
    <row r="883" spans="8:24">
      <c r="H883" s="17"/>
      <c r="I883" s="17"/>
      <c r="J883" s="17"/>
      <c r="V883" s="17"/>
      <c r="W883" s="17"/>
      <c r="X883" s="17"/>
    </row>
    <row r="884" spans="8:24">
      <c r="H884" s="17"/>
      <c r="I884" s="17"/>
      <c r="J884" s="17"/>
      <c r="V884" s="17"/>
      <c r="W884" s="17"/>
      <c r="X884" s="17"/>
    </row>
    <row r="885" spans="8:24">
      <c r="H885" s="17"/>
      <c r="I885" s="17"/>
      <c r="J885" s="17"/>
      <c r="V885" s="17"/>
      <c r="W885" s="17"/>
      <c r="X885" s="17"/>
    </row>
    <row r="886" spans="8:24">
      <c r="H886" s="17"/>
      <c r="I886" s="17"/>
      <c r="J886" s="17"/>
      <c r="V886" s="17"/>
      <c r="W886" s="17"/>
      <c r="X886" s="17"/>
    </row>
    <row r="887" spans="8:24">
      <c r="H887" s="17"/>
      <c r="I887" s="17"/>
      <c r="J887" s="17"/>
      <c r="V887" s="17"/>
      <c r="W887" s="17"/>
      <c r="X887" s="17"/>
    </row>
    <row r="888" spans="8:24">
      <c r="H888" s="17"/>
      <c r="I888" s="17"/>
      <c r="J888" s="17"/>
      <c r="V888" s="17"/>
      <c r="W888" s="17"/>
      <c r="X888" s="17"/>
    </row>
    <row r="889" spans="8:24">
      <c r="H889" s="17"/>
      <c r="I889" s="17"/>
      <c r="J889" s="17"/>
      <c r="V889" s="17"/>
      <c r="W889" s="17"/>
      <c r="X889" s="17"/>
    </row>
    <row r="890" spans="8:24">
      <c r="H890" s="17"/>
      <c r="I890" s="17"/>
      <c r="J890" s="17"/>
      <c r="V890" s="17"/>
      <c r="W890" s="17"/>
      <c r="X890" s="17"/>
    </row>
    <row r="891" spans="8:24">
      <c r="H891" s="17"/>
      <c r="I891" s="17"/>
      <c r="J891" s="17"/>
      <c r="V891" s="17"/>
      <c r="W891" s="17"/>
      <c r="X891" s="17"/>
    </row>
    <row r="892" spans="8:24">
      <c r="H892" s="17"/>
      <c r="I892" s="17"/>
      <c r="J892" s="17"/>
      <c r="V892" s="17"/>
      <c r="W892" s="17"/>
      <c r="X892" s="17"/>
    </row>
    <row r="893" spans="8:24">
      <c r="H893" s="17"/>
      <c r="I893" s="17"/>
      <c r="J893" s="17"/>
      <c r="V893" s="17"/>
      <c r="W893" s="17"/>
      <c r="X893" s="17"/>
    </row>
    <row r="894" spans="8:24">
      <c r="H894" s="17"/>
      <c r="I894" s="17"/>
      <c r="J894" s="17"/>
      <c r="V894" s="17"/>
      <c r="W894" s="17"/>
      <c r="X894" s="17"/>
    </row>
    <row r="895" spans="8:24">
      <c r="H895" s="17"/>
      <c r="I895" s="17"/>
      <c r="J895" s="17"/>
      <c r="V895" s="17"/>
      <c r="W895" s="17"/>
      <c r="X895" s="17"/>
    </row>
    <row r="896" spans="8:24">
      <c r="H896" s="17"/>
      <c r="I896" s="17"/>
      <c r="J896" s="17"/>
      <c r="V896" s="17"/>
      <c r="W896" s="17"/>
      <c r="X896" s="17"/>
    </row>
    <row r="897" spans="8:24">
      <c r="H897" s="17"/>
      <c r="I897" s="17"/>
      <c r="J897" s="17"/>
      <c r="V897" s="17"/>
      <c r="W897" s="17"/>
      <c r="X897" s="17"/>
    </row>
    <row r="898" spans="8:24">
      <c r="H898" s="17"/>
      <c r="I898" s="17"/>
      <c r="J898" s="17"/>
      <c r="V898" s="17"/>
      <c r="W898" s="17"/>
      <c r="X898" s="17"/>
    </row>
    <row r="899" spans="8:24">
      <c r="H899" s="17"/>
      <c r="I899" s="17"/>
      <c r="J899" s="17"/>
      <c r="V899" s="17"/>
      <c r="W899" s="17"/>
      <c r="X899" s="17"/>
    </row>
    <row r="900" spans="8:24">
      <c r="H900" s="17"/>
      <c r="I900" s="17"/>
      <c r="J900" s="17"/>
      <c r="V900" s="17"/>
      <c r="W900" s="17"/>
      <c r="X900" s="17"/>
    </row>
    <row r="901" spans="8:24">
      <c r="H901" s="17"/>
      <c r="I901" s="17"/>
      <c r="J901" s="17"/>
      <c r="V901" s="17"/>
      <c r="W901" s="17"/>
      <c r="X901" s="17"/>
    </row>
    <row r="902" spans="8:24">
      <c r="H902" s="17"/>
      <c r="I902" s="17"/>
      <c r="J902" s="17"/>
      <c r="V902" s="17"/>
      <c r="W902" s="17"/>
      <c r="X902" s="17"/>
    </row>
    <row r="903" spans="8:24">
      <c r="H903" s="17"/>
      <c r="I903" s="17"/>
      <c r="J903" s="17"/>
      <c r="V903" s="17"/>
      <c r="W903" s="17"/>
      <c r="X903" s="17"/>
    </row>
    <row r="904" spans="8:24">
      <c r="H904" s="17"/>
      <c r="I904" s="17"/>
      <c r="J904" s="17"/>
      <c r="V904" s="17"/>
      <c r="W904" s="17"/>
      <c r="X904" s="17"/>
    </row>
    <row r="905" spans="8:24">
      <c r="H905" s="17"/>
      <c r="I905" s="17"/>
      <c r="J905" s="17"/>
      <c r="V905" s="17"/>
      <c r="W905" s="17"/>
      <c r="X905" s="17"/>
    </row>
    <row r="906" spans="8:24">
      <c r="H906" s="17"/>
      <c r="I906" s="17"/>
      <c r="J906" s="17"/>
      <c r="V906" s="17"/>
      <c r="W906" s="17"/>
      <c r="X906" s="17"/>
    </row>
    <row r="907" spans="8:24">
      <c r="H907" s="17"/>
      <c r="I907" s="17"/>
      <c r="J907" s="17"/>
      <c r="V907" s="17"/>
      <c r="W907" s="17"/>
      <c r="X907" s="17"/>
    </row>
    <row r="908" spans="8:24">
      <c r="H908" s="17"/>
      <c r="I908" s="17"/>
      <c r="J908" s="17"/>
      <c r="V908" s="17"/>
      <c r="W908" s="17"/>
      <c r="X908" s="17"/>
    </row>
    <row r="909" spans="8:24">
      <c r="H909" s="17"/>
      <c r="I909" s="17"/>
      <c r="J909" s="17"/>
      <c r="V909" s="17"/>
      <c r="W909" s="17"/>
      <c r="X909" s="17"/>
    </row>
    <row r="910" spans="8:24">
      <c r="H910" s="17"/>
      <c r="I910" s="17"/>
      <c r="J910" s="17"/>
      <c r="V910" s="17"/>
      <c r="W910" s="17"/>
      <c r="X910" s="17"/>
    </row>
    <row r="911" spans="8:24">
      <c r="H911" s="17"/>
      <c r="I911" s="17"/>
      <c r="J911" s="17"/>
      <c r="V911" s="17"/>
      <c r="W911" s="17"/>
      <c r="X911" s="17"/>
    </row>
    <row r="912" spans="8:24">
      <c r="H912" s="17"/>
      <c r="I912" s="17"/>
      <c r="J912" s="17"/>
      <c r="V912" s="17"/>
      <c r="W912" s="17"/>
      <c r="X912" s="17"/>
    </row>
    <row r="913" spans="8:24">
      <c r="H913" s="17"/>
      <c r="I913" s="17"/>
      <c r="J913" s="17"/>
      <c r="V913" s="17"/>
      <c r="W913" s="17"/>
      <c r="X913" s="17"/>
    </row>
    <row r="914" spans="8:24">
      <c r="H914" s="17"/>
      <c r="I914" s="17"/>
      <c r="J914" s="17"/>
      <c r="V914" s="17"/>
      <c r="W914" s="17"/>
      <c r="X914" s="17"/>
    </row>
    <row r="915" spans="8:24">
      <c r="H915" s="17"/>
      <c r="I915" s="17"/>
      <c r="J915" s="17"/>
      <c r="V915" s="17"/>
      <c r="W915" s="17"/>
      <c r="X915" s="17"/>
    </row>
    <row r="916" spans="8:24">
      <c r="H916" s="17"/>
      <c r="I916" s="17"/>
      <c r="J916" s="17"/>
      <c r="V916" s="17"/>
      <c r="W916" s="17"/>
      <c r="X916" s="17"/>
    </row>
    <row r="917" spans="8:24">
      <c r="H917" s="17"/>
      <c r="I917" s="17"/>
      <c r="J917" s="17"/>
      <c r="V917" s="17"/>
      <c r="W917" s="17"/>
      <c r="X917" s="17"/>
    </row>
    <row r="918" spans="8:24">
      <c r="H918" s="17"/>
      <c r="I918" s="17"/>
      <c r="J918" s="17"/>
      <c r="V918" s="17"/>
      <c r="W918" s="17"/>
      <c r="X918" s="17"/>
    </row>
    <row r="919" spans="8:24">
      <c r="H919" s="17"/>
      <c r="I919" s="17"/>
      <c r="J919" s="17"/>
      <c r="V919" s="17"/>
      <c r="W919" s="17"/>
      <c r="X919" s="17"/>
    </row>
    <row r="920" spans="8:24">
      <c r="H920" s="17"/>
      <c r="I920" s="17"/>
      <c r="J920" s="17"/>
      <c r="V920" s="17"/>
      <c r="W920" s="17"/>
      <c r="X920" s="17"/>
    </row>
    <row r="921" spans="8:24">
      <c r="H921" s="17"/>
      <c r="I921" s="17"/>
      <c r="J921" s="17"/>
      <c r="V921" s="17"/>
      <c r="W921" s="17"/>
      <c r="X921" s="17"/>
    </row>
    <row r="922" spans="8:24">
      <c r="H922" s="17"/>
      <c r="I922" s="17"/>
      <c r="J922" s="17"/>
      <c r="V922" s="17"/>
      <c r="W922" s="17"/>
      <c r="X922" s="17"/>
    </row>
    <row r="923" spans="8:24">
      <c r="H923" s="17"/>
      <c r="I923" s="17"/>
      <c r="J923" s="17"/>
      <c r="V923" s="17"/>
      <c r="W923" s="17"/>
      <c r="X923" s="17"/>
    </row>
    <row r="924" spans="8:24">
      <c r="H924" s="17"/>
      <c r="I924" s="17"/>
      <c r="J924" s="17"/>
      <c r="V924" s="17"/>
      <c r="W924" s="17"/>
      <c r="X924" s="17"/>
    </row>
    <row r="925" spans="8:24">
      <c r="H925" s="17"/>
      <c r="I925" s="17"/>
      <c r="J925" s="17"/>
      <c r="V925" s="17"/>
      <c r="W925" s="17"/>
      <c r="X925" s="17"/>
    </row>
    <row r="926" spans="8:24">
      <c r="H926" s="17"/>
      <c r="I926" s="17"/>
      <c r="J926" s="17"/>
      <c r="V926" s="17"/>
      <c r="W926" s="17"/>
      <c r="X926" s="17"/>
    </row>
    <row r="927" spans="8:24">
      <c r="H927" s="17"/>
      <c r="I927" s="17"/>
      <c r="J927" s="17"/>
      <c r="V927" s="17"/>
      <c r="W927" s="17"/>
      <c r="X927" s="17"/>
    </row>
    <row r="928" spans="8:24">
      <c r="H928" s="17"/>
      <c r="I928" s="17"/>
      <c r="J928" s="17"/>
      <c r="V928" s="17"/>
      <c r="W928" s="17"/>
      <c r="X928" s="17"/>
    </row>
    <row r="929" spans="8:24">
      <c r="H929" s="17"/>
      <c r="I929" s="17"/>
      <c r="J929" s="17"/>
      <c r="V929" s="17"/>
      <c r="W929" s="17"/>
      <c r="X929" s="17"/>
    </row>
    <row r="930" spans="8:24">
      <c r="H930" s="17"/>
      <c r="I930" s="17"/>
      <c r="J930" s="17"/>
      <c r="V930" s="17"/>
      <c r="W930" s="17"/>
      <c r="X930" s="17"/>
    </row>
    <row r="931" spans="8:24">
      <c r="H931" s="17"/>
      <c r="I931" s="17"/>
      <c r="J931" s="17"/>
      <c r="V931" s="17"/>
      <c r="W931" s="17"/>
      <c r="X931" s="17"/>
    </row>
    <row r="932" spans="8:24">
      <c r="H932" s="17"/>
      <c r="I932" s="17"/>
      <c r="J932" s="17"/>
      <c r="V932" s="17"/>
      <c r="W932" s="17"/>
      <c r="X932" s="17"/>
    </row>
    <row r="933" spans="8:24">
      <c r="H933" s="17"/>
      <c r="I933" s="17"/>
      <c r="J933" s="17"/>
      <c r="V933" s="17"/>
      <c r="W933" s="17"/>
      <c r="X933" s="17"/>
    </row>
    <row r="934" spans="8:24">
      <c r="H934" s="17"/>
      <c r="I934" s="17"/>
      <c r="J934" s="17"/>
      <c r="V934" s="17"/>
      <c r="W934" s="17"/>
      <c r="X934" s="17"/>
    </row>
    <row r="935" spans="8:24">
      <c r="H935" s="17"/>
      <c r="I935" s="17"/>
      <c r="J935" s="17"/>
      <c r="V935" s="17"/>
      <c r="W935" s="17"/>
      <c r="X935" s="17"/>
    </row>
    <row r="936" spans="8:24">
      <c r="H936" s="17"/>
      <c r="I936" s="17"/>
      <c r="J936" s="17"/>
      <c r="V936" s="17"/>
      <c r="W936" s="17"/>
      <c r="X936" s="17"/>
    </row>
    <row r="937" spans="8:24">
      <c r="H937" s="17"/>
      <c r="I937" s="17"/>
      <c r="J937" s="17"/>
      <c r="V937" s="17"/>
      <c r="W937" s="17"/>
      <c r="X937" s="17"/>
    </row>
    <row r="938" spans="8:24">
      <c r="H938" s="17"/>
      <c r="I938" s="17"/>
      <c r="J938" s="17"/>
      <c r="V938" s="17"/>
      <c r="W938" s="17"/>
      <c r="X938" s="17"/>
    </row>
    <row r="939" spans="8:24">
      <c r="H939" s="17"/>
      <c r="I939" s="17"/>
      <c r="J939" s="17"/>
      <c r="V939" s="17"/>
      <c r="W939" s="17"/>
      <c r="X939" s="17"/>
    </row>
    <row r="940" spans="8:24">
      <c r="H940" s="17"/>
      <c r="I940" s="17"/>
      <c r="J940" s="17"/>
      <c r="V940" s="17"/>
      <c r="W940" s="17"/>
      <c r="X940" s="17"/>
    </row>
    <row r="941" spans="8:24">
      <c r="H941" s="17"/>
      <c r="I941" s="17"/>
      <c r="J941" s="17"/>
      <c r="V941" s="17"/>
      <c r="W941" s="17"/>
      <c r="X941" s="17"/>
    </row>
    <row r="942" spans="8:24">
      <c r="H942" s="17"/>
      <c r="I942" s="17"/>
      <c r="J942" s="17"/>
      <c r="V942" s="17"/>
      <c r="W942" s="17"/>
      <c r="X942" s="17"/>
    </row>
    <row r="943" spans="8:24">
      <c r="H943" s="17"/>
      <c r="I943" s="17"/>
      <c r="J943" s="17"/>
      <c r="V943" s="17"/>
      <c r="W943" s="17"/>
      <c r="X943" s="17"/>
    </row>
    <row r="944" spans="8:24">
      <c r="H944" s="17"/>
      <c r="I944" s="17"/>
      <c r="J944" s="17"/>
      <c r="V944" s="17"/>
      <c r="W944" s="17"/>
      <c r="X944" s="17"/>
    </row>
    <row r="945" spans="8:24">
      <c r="H945" s="17"/>
      <c r="I945" s="17"/>
      <c r="J945" s="17"/>
      <c r="V945" s="17"/>
      <c r="W945" s="17"/>
      <c r="X945" s="17"/>
    </row>
    <row r="946" spans="8:24">
      <c r="H946" s="17"/>
      <c r="I946" s="17"/>
      <c r="J946" s="17"/>
      <c r="V946" s="17"/>
      <c r="W946" s="17"/>
      <c r="X946" s="17"/>
    </row>
    <row r="947" spans="8:24">
      <c r="H947" s="17"/>
      <c r="I947" s="17"/>
      <c r="J947" s="17"/>
      <c r="V947" s="17"/>
      <c r="W947" s="17"/>
      <c r="X947" s="17"/>
    </row>
    <row r="948" spans="8:24">
      <c r="H948" s="17"/>
      <c r="I948" s="17"/>
      <c r="J948" s="17"/>
      <c r="V948" s="17"/>
      <c r="W948" s="17"/>
      <c r="X948" s="17"/>
    </row>
    <row r="949" spans="8:24">
      <c r="H949" s="17"/>
      <c r="I949" s="17"/>
      <c r="J949" s="17"/>
      <c r="V949" s="17"/>
      <c r="W949" s="17"/>
      <c r="X949" s="17"/>
    </row>
    <row r="950" spans="8:24">
      <c r="H950" s="17"/>
      <c r="I950" s="17"/>
      <c r="J950" s="17"/>
      <c r="V950" s="17"/>
      <c r="W950" s="17"/>
      <c r="X950" s="17"/>
    </row>
    <row r="951" spans="8:24">
      <c r="H951" s="17"/>
      <c r="I951" s="17"/>
      <c r="J951" s="17"/>
      <c r="V951" s="17"/>
      <c r="W951" s="17"/>
      <c r="X951" s="17"/>
    </row>
    <row r="952" spans="8:24">
      <c r="H952" s="17"/>
      <c r="I952" s="17"/>
      <c r="J952" s="17"/>
      <c r="V952" s="17"/>
      <c r="W952" s="17"/>
      <c r="X952" s="17"/>
    </row>
    <row r="953" spans="8:24">
      <c r="H953" s="17"/>
      <c r="I953" s="17"/>
      <c r="J953" s="17"/>
      <c r="V953" s="17"/>
      <c r="W953" s="17"/>
      <c r="X953" s="17"/>
    </row>
    <row r="954" spans="8:24">
      <c r="H954" s="17"/>
      <c r="I954" s="17"/>
      <c r="J954" s="17"/>
      <c r="V954" s="17"/>
      <c r="W954" s="17"/>
      <c r="X954" s="17"/>
    </row>
    <row r="955" spans="8:24">
      <c r="H955" s="17"/>
      <c r="I955" s="17"/>
      <c r="J955" s="17"/>
      <c r="V955" s="17"/>
      <c r="W955" s="17"/>
      <c r="X955" s="17"/>
    </row>
    <row r="956" spans="8:24">
      <c r="H956" s="17"/>
      <c r="I956" s="17"/>
      <c r="J956" s="17"/>
      <c r="V956" s="17"/>
      <c r="W956" s="17"/>
      <c r="X956" s="17"/>
    </row>
    <row r="957" spans="8:24">
      <c r="H957" s="17"/>
      <c r="I957" s="17"/>
      <c r="J957" s="17"/>
      <c r="V957" s="17"/>
      <c r="W957" s="17"/>
      <c r="X957" s="17"/>
    </row>
    <row r="958" spans="8:24">
      <c r="H958" s="17"/>
      <c r="I958" s="17"/>
      <c r="J958" s="17"/>
      <c r="V958" s="17"/>
      <c r="W958" s="17"/>
      <c r="X958" s="17"/>
    </row>
    <row r="959" spans="8:24">
      <c r="H959" s="17"/>
      <c r="I959" s="17"/>
      <c r="J959" s="17"/>
      <c r="V959" s="17"/>
      <c r="W959" s="17"/>
      <c r="X959" s="17"/>
    </row>
    <row r="960" spans="8:24">
      <c r="H960" s="17"/>
      <c r="I960" s="17"/>
      <c r="J960" s="17"/>
      <c r="V960" s="17"/>
      <c r="W960" s="17"/>
      <c r="X960" s="17"/>
    </row>
    <row r="961" spans="8:24">
      <c r="H961" s="17"/>
      <c r="I961" s="17"/>
      <c r="J961" s="17"/>
      <c r="V961" s="17"/>
      <c r="W961" s="17"/>
      <c r="X961" s="17"/>
    </row>
    <row r="962" spans="8:24">
      <c r="H962" s="17"/>
      <c r="I962" s="17"/>
      <c r="J962" s="17"/>
      <c r="V962" s="17"/>
      <c r="W962" s="17"/>
      <c r="X962" s="17"/>
    </row>
    <row r="963" spans="8:24">
      <c r="H963" s="17"/>
      <c r="I963" s="17"/>
      <c r="J963" s="17"/>
      <c r="V963" s="17"/>
      <c r="W963" s="17"/>
      <c r="X963" s="17"/>
    </row>
    <row r="964" spans="8:24">
      <c r="H964" s="17"/>
      <c r="I964" s="17"/>
      <c r="J964" s="17"/>
      <c r="V964" s="17"/>
      <c r="W964" s="17"/>
      <c r="X964" s="17"/>
    </row>
    <row r="965" spans="8:24">
      <c r="H965" s="17"/>
      <c r="I965" s="17"/>
      <c r="J965" s="17"/>
      <c r="V965" s="17"/>
      <c r="W965" s="17"/>
      <c r="X965" s="17"/>
    </row>
    <row r="966" spans="8:24">
      <c r="H966" s="17"/>
      <c r="I966" s="17"/>
      <c r="J966" s="17"/>
      <c r="V966" s="17"/>
      <c r="W966" s="17"/>
      <c r="X966" s="17"/>
    </row>
    <row r="967" spans="8:24">
      <c r="H967" s="17"/>
      <c r="I967" s="17"/>
      <c r="J967" s="17"/>
      <c r="V967" s="17"/>
      <c r="W967" s="17"/>
      <c r="X967" s="17"/>
    </row>
    <row r="968" spans="8:24">
      <c r="H968" s="17"/>
      <c r="I968" s="17"/>
      <c r="J968" s="17"/>
      <c r="V968" s="17"/>
      <c r="W968" s="17"/>
      <c r="X968" s="17"/>
    </row>
    <row r="969" spans="8:24">
      <c r="H969" s="17"/>
      <c r="I969" s="17"/>
      <c r="J969" s="17"/>
      <c r="V969" s="17"/>
      <c r="W969" s="17"/>
      <c r="X969" s="17"/>
    </row>
    <row r="970" spans="8:24">
      <c r="H970" s="17"/>
      <c r="I970" s="17"/>
      <c r="J970" s="17"/>
      <c r="V970" s="17"/>
      <c r="W970" s="17"/>
      <c r="X970" s="17"/>
    </row>
    <row r="971" spans="8:24">
      <c r="H971" s="17"/>
      <c r="I971" s="17"/>
      <c r="J971" s="17"/>
      <c r="V971" s="17"/>
      <c r="W971" s="17"/>
      <c r="X971" s="17"/>
    </row>
    <row r="972" spans="8:24">
      <c r="H972" s="17"/>
      <c r="I972" s="17"/>
      <c r="J972" s="17"/>
      <c r="V972" s="17"/>
      <c r="W972" s="17"/>
      <c r="X972" s="17"/>
    </row>
    <row r="973" spans="8:24">
      <c r="H973" s="17"/>
      <c r="I973" s="17"/>
      <c r="J973" s="17"/>
      <c r="V973" s="17"/>
      <c r="W973" s="17"/>
      <c r="X973" s="17"/>
    </row>
    <row r="974" spans="8:24">
      <c r="H974" s="17"/>
      <c r="I974" s="17"/>
      <c r="J974" s="17"/>
      <c r="V974" s="17"/>
      <c r="W974" s="17"/>
      <c r="X974" s="17"/>
    </row>
    <row r="975" spans="8:24">
      <c r="H975" s="17"/>
      <c r="I975" s="17"/>
      <c r="J975" s="17"/>
      <c r="V975" s="17"/>
      <c r="W975" s="17"/>
      <c r="X975" s="17"/>
    </row>
    <row r="976" spans="8:24">
      <c r="H976" s="17"/>
      <c r="I976" s="17"/>
      <c r="J976" s="17"/>
      <c r="V976" s="17"/>
      <c r="W976" s="17"/>
      <c r="X976" s="17"/>
    </row>
    <row r="977" spans="8:24">
      <c r="H977" s="17"/>
      <c r="I977" s="17"/>
      <c r="J977" s="17"/>
      <c r="V977" s="17"/>
      <c r="W977" s="17"/>
      <c r="X977" s="17"/>
    </row>
    <row r="978" spans="8:24">
      <c r="H978" s="17"/>
      <c r="I978" s="17"/>
      <c r="J978" s="17"/>
      <c r="V978" s="17"/>
      <c r="W978" s="17"/>
      <c r="X978" s="17"/>
    </row>
    <row r="979" spans="8:24">
      <c r="H979" s="17"/>
      <c r="I979" s="17"/>
      <c r="J979" s="17"/>
      <c r="V979" s="17"/>
      <c r="W979" s="17"/>
      <c r="X979" s="17"/>
    </row>
    <row r="980" spans="8:24">
      <c r="H980" s="17"/>
      <c r="I980" s="17"/>
      <c r="J980" s="17"/>
      <c r="V980" s="17"/>
      <c r="W980" s="17"/>
      <c r="X980" s="17"/>
    </row>
    <row r="981" spans="8:24">
      <c r="H981" s="17"/>
      <c r="I981" s="17"/>
      <c r="J981" s="17"/>
      <c r="V981" s="17"/>
      <c r="W981" s="17"/>
      <c r="X981" s="17"/>
    </row>
    <row r="982" spans="8:24">
      <c r="H982" s="17"/>
      <c r="I982" s="17"/>
      <c r="J982" s="17"/>
      <c r="V982" s="17"/>
      <c r="W982" s="17"/>
      <c r="X982" s="17"/>
    </row>
    <row r="983" spans="8:24">
      <c r="H983" s="17"/>
      <c r="I983" s="17"/>
      <c r="J983" s="17"/>
      <c r="V983" s="17"/>
      <c r="W983" s="17"/>
      <c r="X983" s="17"/>
    </row>
    <row r="984" spans="8:24">
      <c r="H984" s="17"/>
      <c r="I984" s="17"/>
      <c r="J984" s="17"/>
      <c r="V984" s="17"/>
      <c r="W984" s="17"/>
      <c r="X984" s="17"/>
    </row>
    <row r="985" spans="8:24">
      <c r="H985" s="17"/>
      <c r="I985" s="17"/>
      <c r="J985" s="17"/>
      <c r="V985" s="17"/>
      <c r="W985" s="17"/>
      <c r="X985" s="17"/>
    </row>
    <row r="986" spans="8:24">
      <c r="H986" s="17"/>
      <c r="I986" s="17"/>
      <c r="J986" s="17"/>
      <c r="V986" s="17"/>
      <c r="W986" s="17"/>
      <c r="X986" s="17"/>
    </row>
    <row r="987" spans="8:24">
      <c r="H987" s="17"/>
      <c r="I987" s="17"/>
      <c r="J987" s="17"/>
      <c r="V987" s="17"/>
      <c r="W987" s="17"/>
      <c r="X987" s="17"/>
    </row>
    <row r="988" spans="8:24">
      <c r="H988" s="17"/>
      <c r="I988" s="17"/>
      <c r="J988" s="17"/>
      <c r="V988" s="17"/>
      <c r="W988" s="17"/>
      <c r="X988" s="17"/>
    </row>
    <row r="989" spans="8:24">
      <c r="H989" s="17"/>
      <c r="I989" s="17"/>
      <c r="J989" s="17"/>
      <c r="V989" s="17"/>
      <c r="W989" s="17"/>
      <c r="X989" s="17"/>
    </row>
    <row r="990" spans="8:24">
      <c r="H990" s="17"/>
      <c r="I990" s="17"/>
      <c r="J990" s="17"/>
      <c r="V990" s="17"/>
      <c r="W990" s="17"/>
      <c r="X990" s="17"/>
    </row>
    <row r="991" spans="8:24">
      <c r="H991" s="17"/>
      <c r="I991" s="17"/>
      <c r="J991" s="17"/>
      <c r="V991" s="17"/>
      <c r="W991" s="17"/>
      <c r="X991" s="17"/>
    </row>
    <row r="992" spans="8:24">
      <c r="H992" s="17"/>
      <c r="I992" s="17"/>
      <c r="J992" s="17"/>
      <c r="V992" s="17"/>
      <c r="W992" s="17"/>
      <c r="X992" s="17"/>
    </row>
    <row r="993" spans="8:24">
      <c r="H993" s="17"/>
      <c r="I993" s="17"/>
      <c r="J993" s="17"/>
      <c r="V993" s="17"/>
      <c r="W993" s="17"/>
      <c r="X993" s="17"/>
    </row>
    <row r="994" spans="8:24">
      <c r="H994" s="17"/>
      <c r="I994" s="17"/>
      <c r="J994" s="17"/>
      <c r="V994" s="17"/>
      <c r="W994" s="17"/>
      <c r="X994" s="17"/>
    </row>
    <row r="995" spans="8:24">
      <c r="H995" s="17"/>
      <c r="I995" s="17"/>
      <c r="J995" s="17"/>
      <c r="V995" s="17"/>
      <c r="W995" s="17"/>
      <c r="X995" s="17"/>
    </row>
    <row r="996" spans="8:24">
      <c r="H996" s="17"/>
      <c r="I996" s="17"/>
      <c r="J996" s="17"/>
      <c r="V996" s="17"/>
      <c r="W996" s="17"/>
      <c r="X996" s="17"/>
    </row>
    <row r="997" spans="8:24">
      <c r="H997" s="17"/>
      <c r="I997" s="17"/>
      <c r="J997" s="17"/>
      <c r="V997" s="17"/>
      <c r="W997" s="17"/>
      <c r="X997" s="17"/>
    </row>
    <row r="998" spans="8:24">
      <c r="H998" s="17"/>
      <c r="I998" s="17"/>
      <c r="J998" s="17"/>
      <c r="V998" s="17"/>
      <c r="W998" s="17"/>
      <c r="X998" s="17"/>
    </row>
    <row r="999" spans="8:24">
      <c r="H999" s="17"/>
      <c r="I999" s="17"/>
      <c r="J999" s="17"/>
      <c r="V999" s="17"/>
      <c r="W999" s="17"/>
      <c r="X999" s="17"/>
    </row>
    <row r="1000" spans="8:24">
      <c r="H1000" s="17"/>
      <c r="I1000" s="17"/>
      <c r="J1000" s="17"/>
      <c r="V1000" s="17"/>
      <c r="W1000" s="17"/>
      <c r="X1000" s="17"/>
    </row>
    <row r="1001" spans="8:24">
      <c r="H1001" s="17"/>
      <c r="I1001" s="17"/>
      <c r="J1001" s="17"/>
      <c r="V1001" s="17"/>
      <c r="W1001" s="17"/>
      <c r="X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  <pageSetUpPr fitToPage="1"/>
  </sheetPr>
  <dimension ref="A1:BO1001"/>
  <sheetViews>
    <sheetView workbookViewId="0"/>
  </sheetViews>
  <sheetFormatPr baseColWidth="10" defaultColWidth="12.5703125" defaultRowHeight="15.75" customHeight="1"/>
  <cols>
    <col min="1" max="1" width="6.42578125" customWidth="1"/>
    <col min="2" max="2" width="47.7109375" customWidth="1"/>
    <col min="3" max="3" width="4.42578125" customWidth="1"/>
    <col min="4" max="4" width="8.7109375" hidden="1" customWidth="1"/>
    <col min="5" max="5" width="32.7109375" hidden="1" customWidth="1"/>
    <col min="6" max="6" width="8.28515625" hidden="1" customWidth="1"/>
    <col min="7" max="7" width="32.7109375" hidden="1" customWidth="1"/>
    <col min="8" max="8" width="9.140625" customWidth="1"/>
    <col min="9" max="9" width="9.85546875" customWidth="1"/>
    <col min="10" max="10" width="11.57031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6" width="9.28515625" customWidth="1"/>
    <col min="17" max="17" width="12.5703125" customWidth="1"/>
    <col min="18" max="18" width="9.42578125" customWidth="1"/>
    <col min="19" max="20" width="9.28515625" customWidth="1"/>
    <col min="21" max="21" width="11.7109375" customWidth="1"/>
    <col min="22" max="22" width="9.42578125" customWidth="1"/>
    <col min="23" max="23" width="8" customWidth="1"/>
    <col min="24" max="24" width="10.42578125" customWidth="1"/>
    <col min="25" max="25" width="13.5703125" hidden="1" customWidth="1"/>
    <col min="26" max="26" width="13.5703125" customWidth="1"/>
    <col min="27" max="28" width="9.42578125" hidden="1" customWidth="1"/>
    <col min="29" max="30" width="10.42578125" hidden="1" customWidth="1"/>
    <col min="31" max="31" width="11.7109375" hidden="1" customWidth="1"/>
    <col min="32" max="32" width="13.28515625" hidden="1" customWidth="1"/>
    <col min="33" max="33" width="9.42578125" hidden="1" customWidth="1"/>
    <col min="34" max="35" width="10.42578125" hidden="1" customWidth="1"/>
    <col min="36" max="36" width="11.7109375" hidden="1" customWidth="1"/>
    <col min="37" max="37" width="13.28515625" hidden="1" customWidth="1"/>
    <col min="38" max="38" width="9.42578125" hidden="1" customWidth="1"/>
    <col min="39" max="40" width="10.42578125" hidden="1" customWidth="1"/>
    <col min="41" max="41" width="11.7109375" hidden="1" customWidth="1"/>
    <col min="42" max="42" width="13.28515625" hidden="1" customWidth="1"/>
    <col min="43" max="43" width="9.42578125" hidden="1" customWidth="1"/>
    <col min="44" max="45" width="10.42578125" hidden="1" customWidth="1"/>
    <col min="46" max="46" width="11.7109375" hidden="1" customWidth="1"/>
    <col min="47" max="47" width="13.28515625" hidden="1" customWidth="1"/>
    <col min="48" max="48" width="9.42578125" hidden="1" customWidth="1"/>
    <col min="49" max="50" width="10.42578125" hidden="1" customWidth="1"/>
    <col min="51" max="51" width="11.7109375" hidden="1" customWidth="1"/>
    <col min="52" max="52" width="13.28515625" hidden="1" customWidth="1"/>
    <col min="53" max="53" width="9.42578125" hidden="1" customWidth="1"/>
    <col min="54" max="55" width="10.42578125" hidden="1" customWidth="1"/>
    <col min="56" max="56" width="11.7109375" hidden="1" customWidth="1"/>
    <col min="57" max="57" width="13.28515625" hidden="1" customWidth="1"/>
    <col min="58" max="58" width="9.42578125" hidden="1" customWidth="1"/>
    <col min="59" max="60" width="10.42578125" hidden="1" customWidth="1"/>
    <col min="61" max="61" width="11.7109375" hidden="1" customWidth="1"/>
    <col min="62" max="62" width="13.28515625" hidden="1" customWidth="1"/>
    <col min="63" max="63" width="9.42578125" hidden="1" customWidth="1"/>
    <col min="64" max="65" width="10.42578125" hidden="1" customWidth="1"/>
    <col min="66" max="66" width="11.7109375" hidden="1" customWidth="1"/>
    <col min="67" max="67" width="13.28515625" hidden="1" customWidth="1"/>
  </cols>
  <sheetData>
    <row r="1" spans="1:67">
      <c r="A1" s="23"/>
      <c r="B1" s="1"/>
      <c r="C1" s="1"/>
      <c r="D1" s="1"/>
      <c r="E1" s="1"/>
      <c r="F1" s="1"/>
      <c r="G1" s="1"/>
      <c r="H1" s="2"/>
      <c r="I1" s="2"/>
      <c r="J1" s="3">
        <f t="shared" ref="J1:K1" si="0">SUM(J3:J268)</f>
        <v>1727114.6173999996</v>
      </c>
      <c r="K1" s="4">
        <f t="shared" si="0"/>
        <v>1849</v>
      </c>
      <c r="L1" s="1"/>
      <c r="M1" s="1"/>
      <c r="N1" s="5"/>
      <c r="O1" s="1"/>
      <c r="P1" s="1"/>
      <c r="Q1" s="1"/>
      <c r="R1" s="5"/>
      <c r="S1" s="1"/>
      <c r="T1" s="1"/>
      <c r="U1" s="1"/>
      <c r="V1" s="5"/>
      <c r="W1" s="55">
        <f>Z1/X1</f>
        <v>0.69307832652225998</v>
      </c>
      <c r="X1" s="56">
        <f>SUM(X3:X268)</f>
        <v>8261147.7099999981</v>
      </c>
      <c r="Y1" s="56"/>
      <c r="Z1" s="56">
        <f>SUM(Z3:Z268)</f>
        <v>5725622.4299999988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13</v>
      </c>
      <c r="O2" s="8"/>
      <c r="P2" s="8" t="s">
        <v>14</v>
      </c>
      <c r="Q2" s="8" t="s">
        <v>15</v>
      </c>
      <c r="R2" s="5" t="s">
        <v>16</v>
      </c>
      <c r="S2" s="8"/>
      <c r="T2" s="8" t="s">
        <v>17</v>
      </c>
      <c r="U2" s="8" t="s">
        <v>18</v>
      </c>
      <c r="V2" s="5" t="s">
        <v>19</v>
      </c>
      <c r="W2" s="8" t="s">
        <v>20</v>
      </c>
      <c r="X2" s="9" t="s">
        <v>21</v>
      </c>
      <c r="Y2" s="9"/>
      <c r="Z2" s="9" t="s">
        <v>22</v>
      </c>
      <c r="AA2" s="8"/>
      <c r="AB2" s="8" t="s">
        <v>23</v>
      </c>
      <c r="AC2" s="8" t="s">
        <v>24</v>
      </c>
      <c r="AD2" s="8" t="s">
        <v>25</v>
      </c>
      <c r="AE2" s="8" t="s">
        <v>26</v>
      </c>
      <c r="AF2" s="8" t="s">
        <v>27</v>
      </c>
      <c r="AG2" s="8" t="s">
        <v>28</v>
      </c>
      <c r="AH2" s="8" t="s">
        <v>29</v>
      </c>
      <c r="AI2" s="8" t="s">
        <v>30</v>
      </c>
      <c r="AJ2" s="8" t="s">
        <v>31</v>
      </c>
      <c r="AK2" s="8" t="s">
        <v>32</v>
      </c>
      <c r="AL2" s="8" t="s">
        <v>33</v>
      </c>
      <c r="AM2" s="8" t="s">
        <v>34</v>
      </c>
      <c r="AN2" s="8" t="s">
        <v>35</v>
      </c>
      <c r="AO2" s="8" t="s">
        <v>36</v>
      </c>
      <c r="AP2" s="8" t="s">
        <v>37</v>
      </c>
      <c r="AQ2" s="8" t="s">
        <v>38</v>
      </c>
      <c r="AR2" s="8" t="s">
        <v>39</v>
      </c>
      <c r="AS2" s="8" t="s">
        <v>40</v>
      </c>
      <c r="AT2" s="8" t="s">
        <v>41</v>
      </c>
      <c r="AU2" s="8" t="s">
        <v>42</v>
      </c>
      <c r="AV2" s="8" t="s">
        <v>43</v>
      </c>
      <c r="AW2" s="8" t="s">
        <v>44</v>
      </c>
      <c r="AX2" s="8" t="s">
        <v>45</v>
      </c>
      <c r="AY2" s="8" t="s">
        <v>46</v>
      </c>
      <c r="AZ2" s="8" t="s">
        <v>47</v>
      </c>
      <c r="BA2" s="8" t="s">
        <v>48</v>
      </c>
      <c r="BB2" s="8" t="s">
        <v>49</v>
      </c>
      <c r="BC2" s="8" t="s">
        <v>50</v>
      </c>
      <c r="BD2" s="8" t="s">
        <v>51</v>
      </c>
      <c r="BE2" s="8" t="s">
        <v>52</v>
      </c>
      <c r="BF2" s="8" t="s">
        <v>53</v>
      </c>
      <c r="BG2" s="8" t="s">
        <v>54</v>
      </c>
      <c r="BH2" s="8" t="s">
        <v>55</v>
      </c>
      <c r="BI2" s="8" t="s">
        <v>56</v>
      </c>
      <c r="BJ2" s="8" t="s">
        <v>57</v>
      </c>
      <c r="BK2" s="8" t="s">
        <v>58</v>
      </c>
      <c r="BL2" s="8" t="s">
        <v>59</v>
      </c>
      <c r="BM2" s="8" t="s">
        <v>60</v>
      </c>
      <c r="BN2" s="8" t="s">
        <v>61</v>
      </c>
      <c r="BO2" s="8" t="s">
        <v>62</v>
      </c>
    </row>
    <row r="3" spans="1:67">
      <c r="A3" s="1">
        <v>70068</v>
      </c>
      <c r="B3" s="1" t="s">
        <v>77</v>
      </c>
      <c r="C3" s="1">
        <v>15</v>
      </c>
      <c r="D3" s="1">
        <v>285</v>
      </c>
      <c r="E3" s="1" t="s">
        <v>64</v>
      </c>
      <c r="F3" s="1">
        <v>567</v>
      </c>
      <c r="G3" s="1" t="s">
        <v>74</v>
      </c>
      <c r="H3" s="2">
        <v>49.06</v>
      </c>
      <c r="I3" s="2">
        <v>735.9</v>
      </c>
      <c r="J3" s="10">
        <f t="shared" ref="J3:J268" si="1">K3*I3</f>
        <v>110385</v>
      </c>
      <c r="K3" s="11">
        <f t="shared" ref="K3:K268" si="2">SUM(N3+R3+V3)</f>
        <v>150</v>
      </c>
      <c r="L3" s="1">
        <v>210.23</v>
      </c>
      <c r="M3" s="1">
        <v>101.47</v>
      </c>
      <c r="N3" s="5">
        <v>70</v>
      </c>
      <c r="O3" s="1"/>
      <c r="P3" s="1">
        <v>228.6</v>
      </c>
      <c r="Q3" s="1">
        <v>145.72999999999999</v>
      </c>
      <c r="R3" s="5">
        <v>40</v>
      </c>
      <c r="S3" s="1"/>
      <c r="T3" s="1">
        <v>136.69999999999999</v>
      </c>
      <c r="U3" s="1">
        <v>70.47</v>
      </c>
      <c r="V3" s="5">
        <v>40</v>
      </c>
      <c r="W3" s="1">
        <v>15</v>
      </c>
      <c r="X3" s="12">
        <v>423534.98</v>
      </c>
      <c r="Y3" s="2">
        <f>W3*I3</f>
        <v>11038.5</v>
      </c>
      <c r="Z3" s="2">
        <f>SUM(233770.9+Y3)</f>
        <v>244809.4</v>
      </c>
      <c r="AA3" s="1">
        <v>0</v>
      </c>
      <c r="AB3" s="1">
        <v>933</v>
      </c>
      <c r="AC3" s="1">
        <v>1082</v>
      </c>
      <c r="AD3" s="1">
        <v>1098</v>
      </c>
      <c r="AE3" s="1">
        <v>1163</v>
      </c>
      <c r="AF3" s="1">
        <v>1522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1011</v>
      </c>
      <c r="AW3" s="1">
        <v>1181</v>
      </c>
      <c r="AX3" s="1">
        <v>1236</v>
      </c>
      <c r="AY3" s="1">
        <v>1183</v>
      </c>
      <c r="AZ3" s="1">
        <v>2186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461</v>
      </c>
      <c r="BG3" s="1">
        <v>589</v>
      </c>
      <c r="BH3" s="1">
        <v>800</v>
      </c>
      <c r="BI3" s="1">
        <v>990</v>
      </c>
      <c r="BJ3" s="1">
        <v>1057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</row>
    <row r="4" spans="1:67">
      <c r="A4" s="1">
        <v>70079</v>
      </c>
      <c r="B4" s="1" t="s">
        <v>75</v>
      </c>
      <c r="C4" s="1">
        <v>12</v>
      </c>
      <c r="D4" s="1">
        <v>285</v>
      </c>
      <c r="E4" s="1" t="s">
        <v>64</v>
      </c>
      <c r="F4" s="1">
        <v>35</v>
      </c>
      <c r="G4" s="1" t="s">
        <v>76</v>
      </c>
      <c r="H4" s="2">
        <v>73.62</v>
      </c>
      <c r="I4" s="2">
        <v>883.44</v>
      </c>
      <c r="J4" s="10">
        <f t="shared" si="1"/>
        <v>114847.20000000001</v>
      </c>
      <c r="K4" s="11">
        <f t="shared" si="2"/>
        <v>130</v>
      </c>
      <c r="L4" s="1">
        <v>129.83000000000001</v>
      </c>
      <c r="M4" s="1">
        <v>58.92</v>
      </c>
      <c r="N4" s="20">
        <v>40</v>
      </c>
      <c r="O4" s="1"/>
      <c r="P4" s="1">
        <v>156.5</v>
      </c>
      <c r="Q4" s="1">
        <v>92.58</v>
      </c>
      <c r="R4" s="5">
        <v>30</v>
      </c>
      <c r="S4" s="1"/>
      <c r="T4" s="1">
        <v>149.46</v>
      </c>
      <c r="U4" s="1">
        <v>59.67</v>
      </c>
      <c r="V4" s="5">
        <v>60</v>
      </c>
      <c r="W4" s="1">
        <v>0</v>
      </c>
      <c r="X4" s="12">
        <v>384995.79</v>
      </c>
      <c r="Y4" s="2"/>
      <c r="Z4" s="2">
        <v>186553.08</v>
      </c>
      <c r="AA4" s="1">
        <v>0</v>
      </c>
      <c r="AB4" s="1">
        <v>470</v>
      </c>
      <c r="AC4" s="1">
        <v>478</v>
      </c>
      <c r="AD4" s="1">
        <v>574</v>
      </c>
      <c r="AE4" s="1">
        <v>550</v>
      </c>
      <c r="AF4" s="1">
        <v>707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509</v>
      </c>
      <c r="AW4" s="1">
        <v>583</v>
      </c>
      <c r="AX4" s="1">
        <v>764</v>
      </c>
      <c r="AY4" s="1">
        <v>627</v>
      </c>
      <c r="AZ4" s="1">
        <v>1111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711</v>
      </c>
      <c r="BG4" s="1">
        <v>373</v>
      </c>
      <c r="BH4" s="1">
        <v>582</v>
      </c>
      <c r="BI4" s="1">
        <v>628</v>
      </c>
      <c r="BJ4" s="1">
        <v>716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</row>
    <row r="5" spans="1:67">
      <c r="A5" s="1">
        <v>70056</v>
      </c>
      <c r="B5" s="1" t="s">
        <v>70</v>
      </c>
      <c r="C5" s="1">
        <v>16</v>
      </c>
      <c r="D5" s="1">
        <v>285</v>
      </c>
      <c r="E5" s="1" t="s">
        <v>64</v>
      </c>
      <c r="F5" s="1">
        <v>557</v>
      </c>
      <c r="G5" s="1" t="s">
        <v>69</v>
      </c>
      <c r="H5" s="2">
        <v>84.88</v>
      </c>
      <c r="I5" s="2">
        <v>1358.08</v>
      </c>
      <c r="J5" s="10">
        <f t="shared" si="1"/>
        <v>162969.59999999998</v>
      </c>
      <c r="K5" s="11">
        <f t="shared" si="2"/>
        <v>120</v>
      </c>
      <c r="L5" s="1">
        <v>116.03</v>
      </c>
      <c r="M5" s="1">
        <v>81.38</v>
      </c>
      <c r="N5" s="20">
        <v>10</v>
      </c>
      <c r="O5" s="1"/>
      <c r="P5" s="1">
        <v>202.03</v>
      </c>
      <c r="Q5" s="1">
        <v>86.5</v>
      </c>
      <c r="R5" s="5">
        <v>80</v>
      </c>
      <c r="S5" s="1"/>
      <c r="T5" s="1">
        <v>145.62</v>
      </c>
      <c r="U5" s="1">
        <v>84.88</v>
      </c>
      <c r="V5" s="5">
        <v>30</v>
      </c>
      <c r="W5" s="1">
        <v>0</v>
      </c>
      <c r="X5" s="12">
        <v>629724.72</v>
      </c>
      <c r="Y5" s="2"/>
      <c r="Z5" s="2">
        <v>343254.72</v>
      </c>
      <c r="AA5" s="1">
        <v>0</v>
      </c>
      <c r="AB5" s="1">
        <v>570</v>
      </c>
      <c r="AC5" s="1">
        <v>649</v>
      </c>
      <c r="AD5" s="1">
        <v>675</v>
      </c>
      <c r="AE5" s="1">
        <v>574</v>
      </c>
      <c r="AF5" s="1">
        <v>1302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1005</v>
      </c>
      <c r="AW5" s="1">
        <v>898</v>
      </c>
      <c r="AX5" s="1">
        <v>1296</v>
      </c>
      <c r="AY5" s="1">
        <v>965</v>
      </c>
      <c r="AZ5" s="1">
        <v>1384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618</v>
      </c>
      <c r="BG5" s="1">
        <v>480</v>
      </c>
      <c r="BH5" s="1">
        <v>919</v>
      </c>
      <c r="BI5" s="1">
        <v>1106</v>
      </c>
      <c r="BJ5" s="1">
        <v>1358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>
      <c r="A6" s="1">
        <v>70001</v>
      </c>
      <c r="B6" s="1" t="s">
        <v>68</v>
      </c>
      <c r="C6" s="1">
        <v>20</v>
      </c>
      <c r="D6" s="1">
        <v>285</v>
      </c>
      <c r="E6" s="1" t="s">
        <v>64</v>
      </c>
      <c r="F6" s="1">
        <v>557</v>
      </c>
      <c r="G6" s="1" t="s">
        <v>69</v>
      </c>
      <c r="H6" s="2">
        <v>71.84</v>
      </c>
      <c r="I6" s="2">
        <v>1436.8</v>
      </c>
      <c r="J6" s="10">
        <f t="shared" si="1"/>
        <v>165232</v>
      </c>
      <c r="K6" s="11">
        <f t="shared" si="2"/>
        <v>115</v>
      </c>
      <c r="L6" s="1">
        <v>102.28</v>
      </c>
      <c r="M6" s="1">
        <v>57.65</v>
      </c>
      <c r="N6" s="20">
        <v>25</v>
      </c>
      <c r="O6" s="1"/>
      <c r="P6" s="1">
        <v>149.30000000000001</v>
      </c>
      <c r="Q6" s="1">
        <v>50</v>
      </c>
      <c r="R6" s="5">
        <v>70</v>
      </c>
      <c r="S6" s="1"/>
      <c r="T6" s="1">
        <v>202.05</v>
      </c>
      <c r="U6" s="1">
        <v>141.05000000000001</v>
      </c>
      <c r="V6" s="16">
        <f>MAX(0,(TRUNC((T6*0.8)-U6)))</f>
        <v>20</v>
      </c>
      <c r="W6" s="1">
        <v>0</v>
      </c>
      <c r="X6" s="12">
        <v>651768.4</v>
      </c>
      <c r="Y6" s="2"/>
      <c r="Z6" s="2">
        <v>382763.52000000002</v>
      </c>
      <c r="AA6" s="1">
        <v>0</v>
      </c>
      <c r="AB6" s="1">
        <v>497</v>
      </c>
      <c r="AC6" s="1">
        <v>766</v>
      </c>
      <c r="AD6" s="1">
        <v>816</v>
      </c>
      <c r="AE6" s="1">
        <v>699</v>
      </c>
      <c r="AF6" s="1">
        <v>1153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902</v>
      </c>
      <c r="AW6" s="1">
        <v>755</v>
      </c>
      <c r="AX6" s="1">
        <v>1164</v>
      </c>
      <c r="AY6" s="1">
        <v>1085</v>
      </c>
      <c r="AZ6" s="1">
        <v>1354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1156</v>
      </c>
      <c r="BG6" s="1">
        <v>833</v>
      </c>
      <c r="BH6" s="1">
        <v>1914</v>
      </c>
      <c r="BI6" s="1">
        <v>1109</v>
      </c>
      <c r="BJ6" s="1">
        <v>2821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>
      <c r="A7" s="1">
        <v>70028</v>
      </c>
      <c r="B7" s="1" t="s">
        <v>103</v>
      </c>
      <c r="C7" s="1">
        <v>24</v>
      </c>
      <c r="D7" s="1">
        <v>285</v>
      </c>
      <c r="E7" s="1" t="s">
        <v>64</v>
      </c>
      <c r="F7" s="1">
        <v>558</v>
      </c>
      <c r="G7" s="1" t="s">
        <v>67</v>
      </c>
      <c r="H7" s="2">
        <v>40.9</v>
      </c>
      <c r="I7" s="2">
        <v>981.6</v>
      </c>
      <c r="J7" s="10">
        <f t="shared" si="1"/>
        <v>78528</v>
      </c>
      <c r="K7" s="11">
        <f t="shared" si="2"/>
        <v>80</v>
      </c>
      <c r="L7" s="1">
        <v>84.15</v>
      </c>
      <c r="M7" s="1">
        <v>18.46</v>
      </c>
      <c r="N7" s="21">
        <v>50</v>
      </c>
      <c r="O7" s="1"/>
      <c r="P7" s="1">
        <v>75.599999999999994</v>
      </c>
      <c r="Q7" s="1">
        <v>51.42</v>
      </c>
      <c r="R7" s="5">
        <v>10</v>
      </c>
      <c r="S7" s="1"/>
      <c r="T7" s="1">
        <v>60.08</v>
      </c>
      <c r="U7" s="1">
        <v>30.29</v>
      </c>
      <c r="V7" s="5">
        <v>20</v>
      </c>
      <c r="W7" s="1">
        <v>0</v>
      </c>
      <c r="X7" s="12">
        <v>215788.4</v>
      </c>
      <c r="Y7" s="2"/>
      <c r="Z7" s="2">
        <v>98323.6</v>
      </c>
      <c r="AA7" s="1">
        <v>0</v>
      </c>
      <c r="AB7" s="1">
        <v>564</v>
      </c>
      <c r="AC7" s="1">
        <v>531</v>
      </c>
      <c r="AD7" s="1">
        <v>773</v>
      </c>
      <c r="AE7" s="1">
        <v>834</v>
      </c>
      <c r="AF7" s="1">
        <v>443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425</v>
      </c>
      <c r="AW7" s="1">
        <v>436</v>
      </c>
      <c r="AX7" s="1">
        <v>880</v>
      </c>
      <c r="AY7" s="1">
        <v>583</v>
      </c>
      <c r="AZ7" s="1">
        <v>1234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354</v>
      </c>
      <c r="BG7" s="1">
        <v>486</v>
      </c>
      <c r="BH7" s="1">
        <v>649</v>
      </c>
      <c r="BI7" s="1">
        <v>392</v>
      </c>
      <c r="BJ7" s="1">
        <v>727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>
      <c r="A8" s="1">
        <v>70034</v>
      </c>
      <c r="B8" s="1" t="s">
        <v>99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55.92</v>
      </c>
      <c r="I8" s="2">
        <v>1342.08</v>
      </c>
      <c r="J8" s="10">
        <f t="shared" si="1"/>
        <v>100656</v>
      </c>
      <c r="K8" s="11">
        <f t="shared" si="2"/>
        <v>75</v>
      </c>
      <c r="L8" s="1">
        <v>45.92</v>
      </c>
      <c r="M8" s="1">
        <v>63.54</v>
      </c>
      <c r="N8" s="16">
        <f>MAX(0,(TRUNC((L8*0.8)-M8)))</f>
        <v>0</v>
      </c>
      <c r="O8" s="1"/>
      <c r="P8" s="1">
        <v>62.4</v>
      </c>
      <c r="Q8" s="1">
        <v>12.08</v>
      </c>
      <c r="R8" s="5">
        <v>30</v>
      </c>
      <c r="S8" s="1"/>
      <c r="T8" s="1">
        <v>72.150000000000006</v>
      </c>
      <c r="U8" s="1">
        <v>12.83</v>
      </c>
      <c r="V8" s="5">
        <v>45</v>
      </c>
      <c r="W8" s="1">
        <v>0</v>
      </c>
      <c r="X8" s="12">
        <v>242189.52</v>
      </c>
      <c r="Y8" s="2"/>
      <c r="Z8" s="2">
        <v>118718.16</v>
      </c>
      <c r="AA8" s="1">
        <v>0</v>
      </c>
      <c r="AB8" s="1">
        <v>287</v>
      </c>
      <c r="AC8" s="1">
        <v>271</v>
      </c>
      <c r="AD8" s="1">
        <v>462</v>
      </c>
      <c r="AE8" s="1">
        <v>435</v>
      </c>
      <c r="AF8" s="1">
        <v>1525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478</v>
      </c>
      <c r="AW8" s="1">
        <v>260</v>
      </c>
      <c r="AX8" s="1">
        <v>633</v>
      </c>
      <c r="AY8" s="1">
        <v>513</v>
      </c>
      <c r="AZ8" s="1">
        <v>290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762</v>
      </c>
      <c r="BG8" s="1">
        <v>230</v>
      </c>
      <c r="BH8" s="1">
        <v>590</v>
      </c>
      <c r="BI8" s="1">
        <v>529</v>
      </c>
      <c r="BJ8" s="1">
        <v>308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>
      <c r="A9" s="1">
        <v>70029</v>
      </c>
      <c r="B9" s="1" t="s">
        <v>102</v>
      </c>
      <c r="C9" s="1">
        <v>18</v>
      </c>
      <c r="D9" s="1">
        <v>285</v>
      </c>
      <c r="E9" s="1" t="s">
        <v>64</v>
      </c>
      <c r="F9" s="1">
        <v>558</v>
      </c>
      <c r="G9" s="1" t="s">
        <v>67</v>
      </c>
      <c r="H9" s="2">
        <v>46.2</v>
      </c>
      <c r="I9" s="2">
        <v>831.6</v>
      </c>
      <c r="J9" s="10">
        <f t="shared" si="1"/>
        <v>58212</v>
      </c>
      <c r="K9" s="11">
        <f t="shared" si="2"/>
        <v>70</v>
      </c>
      <c r="L9" s="1">
        <v>42.36</v>
      </c>
      <c r="M9" s="1">
        <v>2.72</v>
      </c>
      <c r="N9" s="20">
        <v>30</v>
      </c>
      <c r="O9" s="1"/>
      <c r="P9" s="1">
        <v>72.03</v>
      </c>
      <c r="Q9" s="1">
        <v>41.89</v>
      </c>
      <c r="R9" s="5">
        <v>15</v>
      </c>
      <c r="S9" s="1"/>
      <c r="T9" s="1">
        <v>76.5</v>
      </c>
      <c r="U9" s="1">
        <v>38.89</v>
      </c>
      <c r="V9" s="5">
        <v>25</v>
      </c>
      <c r="W9" s="1">
        <v>0</v>
      </c>
      <c r="X9" s="12">
        <v>158743.20000000001</v>
      </c>
      <c r="Y9" s="2"/>
      <c r="Z9" s="2">
        <v>69438.600000000006</v>
      </c>
      <c r="AA9" s="1">
        <v>0</v>
      </c>
      <c r="AB9" s="1">
        <v>224</v>
      </c>
      <c r="AC9" s="1">
        <v>227</v>
      </c>
      <c r="AD9" s="1">
        <v>262</v>
      </c>
      <c r="AE9" s="1">
        <v>326</v>
      </c>
      <c r="AF9" s="1">
        <v>49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339</v>
      </c>
      <c r="AW9" s="1">
        <v>322</v>
      </c>
      <c r="AX9" s="1">
        <v>558</v>
      </c>
      <c r="AY9" s="1">
        <v>477</v>
      </c>
      <c r="AZ9" s="1">
        <v>754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331</v>
      </c>
      <c r="BG9" s="1">
        <v>314</v>
      </c>
      <c r="BH9" s="1">
        <v>655</v>
      </c>
      <c r="BI9" s="1">
        <v>468</v>
      </c>
      <c r="BJ9" s="1">
        <v>700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>
      <c r="A10" s="1">
        <v>70012</v>
      </c>
      <c r="B10" s="1" t="s">
        <v>89</v>
      </c>
      <c r="C10" s="1">
        <v>15</v>
      </c>
      <c r="D10" s="1">
        <v>285</v>
      </c>
      <c r="E10" s="1" t="s">
        <v>64</v>
      </c>
      <c r="F10" s="1">
        <v>562</v>
      </c>
      <c r="G10" s="1" t="s">
        <v>65</v>
      </c>
      <c r="H10" s="2">
        <v>28.82</v>
      </c>
      <c r="I10" s="2">
        <v>432.3</v>
      </c>
      <c r="J10" s="10">
        <f t="shared" si="1"/>
        <v>28099.5</v>
      </c>
      <c r="K10" s="11">
        <f t="shared" si="2"/>
        <v>65</v>
      </c>
      <c r="L10" s="1">
        <v>64.73</v>
      </c>
      <c r="M10" s="1">
        <v>25</v>
      </c>
      <c r="N10" s="20">
        <v>25</v>
      </c>
      <c r="O10" s="1"/>
      <c r="P10" s="1">
        <v>86.83</v>
      </c>
      <c r="Q10" s="1">
        <v>49.27</v>
      </c>
      <c r="R10" s="5">
        <v>20</v>
      </c>
      <c r="S10" s="1"/>
      <c r="T10" s="1">
        <v>85.43</v>
      </c>
      <c r="U10" s="1">
        <v>48.13</v>
      </c>
      <c r="V10" s="16">
        <f>MAX(0,(TRUNC((T10*0.8)-U10)))</f>
        <v>20</v>
      </c>
      <c r="W10" s="1">
        <v>0</v>
      </c>
      <c r="X10" s="12">
        <v>102455.1</v>
      </c>
      <c r="Y10" s="2"/>
      <c r="Z10" s="2">
        <v>52913.52</v>
      </c>
      <c r="AA10" s="1">
        <v>0</v>
      </c>
      <c r="AB10" s="1">
        <v>318</v>
      </c>
      <c r="AC10" s="1">
        <v>325</v>
      </c>
      <c r="AD10" s="1">
        <v>339</v>
      </c>
      <c r="AE10" s="1">
        <v>303</v>
      </c>
      <c r="AF10" s="1">
        <v>375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412</v>
      </c>
      <c r="AW10" s="1">
        <v>325</v>
      </c>
      <c r="AX10" s="1">
        <v>475</v>
      </c>
      <c r="AY10" s="1">
        <v>506</v>
      </c>
      <c r="AZ10" s="1">
        <v>739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166</v>
      </c>
      <c r="BG10" s="1">
        <v>270</v>
      </c>
      <c r="BH10" s="1">
        <v>564</v>
      </c>
      <c r="BI10" s="1">
        <v>833</v>
      </c>
      <c r="BJ10" s="1">
        <v>722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>
      <c r="A11" s="1">
        <v>70070</v>
      </c>
      <c r="B11" s="1" t="s">
        <v>63</v>
      </c>
      <c r="C11" s="1">
        <v>5</v>
      </c>
      <c r="D11" s="1">
        <v>285</v>
      </c>
      <c r="E11" s="1" t="s">
        <v>64</v>
      </c>
      <c r="F11" s="1">
        <v>562</v>
      </c>
      <c r="G11" s="1" t="s">
        <v>65</v>
      </c>
      <c r="H11" s="2">
        <v>74.72</v>
      </c>
      <c r="I11" s="2">
        <v>373.6</v>
      </c>
      <c r="J11" s="10">
        <f t="shared" si="1"/>
        <v>20548</v>
      </c>
      <c r="K11" s="11">
        <f t="shared" si="2"/>
        <v>55</v>
      </c>
      <c r="L11" s="1">
        <v>31.1</v>
      </c>
      <c r="M11" s="1">
        <v>12.6</v>
      </c>
      <c r="N11" s="20">
        <v>15</v>
      </c>
      <c r="O11" s="1"/>
      <c r="P11" s="1">
        <v>128.9</v>
      </c>
      <c r="Q11" s="1">
        <v>38.799999999999997</v>
      </c>
      <c r="R11" s="5">
        <v>30</v>
      </c>
      <c r="S11" s="1"/>
      <c r="T11" s="1">
        <v>53.8</v>
      </c>
      <c r="U11" s="1">
        <v>34.6</v>
      </c>
      <c r="V11" s="5">
        <v>10</v>
      </c>
      <c r="W11" s="1">
        <v>0</v>
      </c>
      <c r="X11" s="12">
        <v>79875.679999999993</v>
      </c>
      <c r="Y11" s="2"/>
      <c r="Z11" s="2">
        <v>32129.599999999999</v>
      </c>
      <c r="AA11" s="1">
        <v>0</v>
      </c>
      <c r="AB11" s="1">
        <v>50</v>
      </c>
      <c r="AC11" s="1">
        <v>44</v>
      </c>
      <c r="AD11" s="1">
        <v>59</v>
      </c>
      <c r="AE11" s="1">
        <v>49</v>
      </c>
      <c r="AF11" s="1">
        <v>63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201</v>
      </c>
      <c r="AW11" s="1">
        <v>160</v>
      </c>
      <c r="AX11" s="1">
        <v>290</v>
      </c>
      <c r="AY11" s="1">
        <v>147</v>
      </c>
      <c r="AZ11" s="1">
        <v>194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130</v>
      </c>
      <c r="BG11" s="1">
        <v>52</v>
      </c>
      <c r="BH11" s="1">
        <v>67</v>
      </c>
      <c r="BI11" s="1">
        <v>92</v>
      </c>
      <c r="BJ11" s="1">
        <v>173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>
      <c r="A12" s="1">
        <v>70187</v>
      </c>
      <c r="B12" s="1" t="s">
        <v>127</v>
      </c>
      <c r="C12" s="1">
        <v>1</v>
      </c>
      <c r="D12" s="1">
        <v>285</v>
      </c>
      <c r="E12" s="1" t="s">
        <v>64</v>
      </c>
      <c r="F12" s="1">
        <v>567</v>
      </c>
      <c r="G12" s="1" t="s">
        <v>74</v>
      </c>
      <c r="H12" s="2">
        <v>1133.01</v>
      </c>
      <c r="I12" s="2">
        <v>1133.01</v>
      </c>
      <c r="J12" s="10">
        <f t="shared" si="1"/>
        <v>56650.5</v>
      </c>
      <c r="K12" s="11">
        <f t="shared" si="2"/>
        <v>50</v>
      </c>
      <c r="L12" s="1">
        <v>0</v>
      </c>
      <c r="M12" s="1">
        <v>0</v>
      </c>
      <c r="N12" s="16">
        <f>MAX(0,(TRUNC((L12*0.8)-M12)))</f>
        <v>0</v>
      </c>
      <c r="O12" s="1"/>
      <c r="P12" s="1">
        <v>127</v>
      </c>
      <c r="Q12" s="1">
        <v>35</v>
      </c>
      <c r="R12" s="5">
        <v>50</v>
      </c>
      <c r="S12" s="1"/>
      <c r="T12" s="1">
        <v>54</v>
      </c>
      <c r="U12" s="1">
        <v>45</v>
      </c>
      <c r="V12" s="16">
        <f>MAX(0,(TRUNC((T12*0.8)-U12)))</f>
        <v>0</v>
      </c>
      <c r="W12" s="1">
        <v>0</v>
      </c>
      <c r="X12" s="12">
        <v>205074.81</v>
      </c>
      <c r="Y12" s="2"/>
      <c r="Z12" s="2">
        <v>90640.8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43</v>
      </c>
      <c r="AW12" s="1">
        <v>45</v>
      </c>
      <c r="AX12" s="1">
        <v>39</v>
      </c>
      <c r="AY12" s="1">
        <v>45</v>
      </c>
      <c r="AZ12" s="1">
        <v>35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23</v>
      </c>
      <c r="BG12" s="1">
        <v>19</v>
      </c>
      <c r="BH12" s="1">
        <v>13</v>
      </c>
      <c r="BI12" s="1">
        <v>17</v>
      </c>
      <c r="BJ12" s="1">
        <v>45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>
      <c r="A13" s="1">
        <v>70013</v>
      </c>
      <c r="B13" s="1" t="s">
        <v>84</v>
      </c>
      <c r="C13" s="1">
        <v>5</v>
      </c>
      <c r="D13" s="1">
        <v>285</v>
      </c>
      <c r="E13" s="1" t="s">
        <v>64</v>
      </c>
      <c r="F13" s="1">
        <v>562</v>
      </c>
      <c r="G13" s="1" t="s">
        <v>65</v>
      </c>
      <c r="H13" s="2">
        <v>61.49</v>
      </c>
      <c r="I13" s="2">
        <v>307.45</v>
      </c>
      <c r="J13" s="10">
        <f t="shared" si="1"/>
        <v>13835.25</v>
      </c>
      <c r="K13" s="11">
        <f t="shared" si="2"/>
        <v>45</v>
      </c>
      <c r="L13" s="1">
        <v>55.9</v>
      </c>
      <c r="M13" s="1">
        <v>22.8</v>
      </c>
      <c r="N13" s="5">
        <v>20</v>
      </c>
      <c r="O13" s="1"/>
      <c r="P13" s="1">
        <v>108.4</v>
      </c>
      <c r="Q13" s="1">
        <v>72.400000000000006</v>
      </c>
      <c r="R13" s="5">
        <v>15</v>
      </c>
      <c r="S13" s="1"/>
      <c r="T13" s="1">
        <v>43.1</v>
      </c>
      <c r="U13" s="1">
        <v>27.2</v>
      </c>
      <c r="V13" s="5">
        <v>10</v>
      </c>
      <c r="W13" s="1">
        <v>0</v>
      </c>
      <c r="X13" s="12">
        <v>63765.13</v>
      </c>
      <c r="Y13" s="2"/>
      <c r="Z13" s="2">
        <v>37631.879999999997</v>
      </c>
      <c r="AA13" s="1">
        <v>0</v>
      </c>
      <c r="AB13" s="1">
        <v>86</v>
      </c>
      <c r="AC13" s="1">
        <v>105</v>
      </c>
      <c r="AD13" s="1">
        <v>96</v>
      </c>
      <c r="AE13" s="1">
        <v>90</v>
      </c>
      <c r="AF13" s="1">
        <v>114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162</v>
      </c>
      <c r="AW13" s="1">
        <v>139</v>
      </c>
      <c r="AX13" s="1">
        <v>204</v>
      </c>
      <c r="AY13" s="1">
        <v>213</v>
      </c>
      <c r="AZ13" s="1">
        <v>362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38</v>
      </c>
      <c r="BG13" s="1">
        <v>30</v>
      </c>
      <c r="BH13" s="1">
        <v>104</v>
      </c>
      <c r="BI13" s="1">
        <v>117</v>
      </c>
      <c r="BJ13" s="1">
        <v>136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>
      <c r="A14" s="1">
        <v>70100</v>
      </c>
      <c r="B14" s="1" t="s">
        <v>91</v>
      </c>
      <c r="C14" s="1">
        <v>16</v>
      </c>
      <c r="D14" s="1">
        <v>285</v>
      </c>
      <c r="E14" s="1" t="s">
        <v>64</v>
      </c>
      <c r="F14" s="1">
        <v>567</v>
      </c>
      <c r="G14" s="1" t="s">
        <v>74</v>
      </c>
      <c r="H14" s="2">
        <v>42.37</v>
      </c>
      <c r="I14" s="2">
        <v>677.92</v>
      </c>
      <c r="J14" s="10">
        <f t="shared" si="1"/>
        <v>27116.799999999999</v>
      </c>
      <c r="K14" s="11">
        <f t="shared" si="2"/>
        <v>40</v>
      </c>
      <c r="L14" s="1">
        <v>86.31</v>
      </c>
      <c r="M14" s="1">
        <v>53.62</v>
      </c>
      <c r="N14" s="28">
        <f>MAX(0,(TRUNC((L14*0.8)-M14)))</f>
        <v>15</v>
      </c>
      <c r="O14" s="1"/>
      <c r="P14" s="1">
        <v>83.66</v>
      </c>
      <c r="Q14" s="1">
        <v>51.88</v>
      </c>
      <c r="R14" s="5">
        <v>15</v>
      </c>
      <c r="S14" s="1"/>
      <c r="T14" s="1">
        <v>55.66</v>
      </c>
      <c r="U14" s="1">
        <v>37.56</v>
      </c>
      <c r="V14" s="5">
        <v>10</v>
      </c>
      <c r="W14" s="1">
        <v>0</v>
      </c>
      <c r="X14" s="12">
        <v>152955.70000000001</v>
      </c>
      <c r="Y14" s="2"/>
      <c r="Z14" s="2">
        <v>96984.93</v>
      </c>
      <c r="AA14" s="1">
        <v>0</v>
      </c>
      <c r="AB14" s="1">
        <v>366</v>
      </c>
      <c r="AC14" s="1">
        <v>430</v>
      </c>
      <c r="AD14" s="1">
        <v>627</v>
      </c>
      <c r="AE14" s="1">
        <v>346</v>
      </c>
      <c r="AF14" s="1">
        <v>858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393</v>
      </c>
      <c r="AW14" s="1">
        <v>262</v>
      </c>
      <c r="AX14" s="1">
        <v>577</v>
      </c>
      <c r="AY14" s="1">
        <v>475</v>
      </c>
      <c r="AZ14" s="1">
        <v>830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324</v>
      </c>
      <c r="BG14" s="1">
        <v>117</v>
      </c>
      <c r="BH14" s="1">
        <v>330</v>
      </c>
      <c r="BI14" s="1">
        <v>356</v>
      </c>
      <c r="BJ14" s="1">
        <v>601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>
      <c r="A15" s="1">
        <v>70168</v>
      </c>
      <c r="B15" s="1" t="s">
        <v>109</v>
      </c>
      <c r="C15" s="1">
        <v>24</v>
      </c>
      <c r="D15" s="1">
        <v>285</v>
      </c>
      <c r="E15" s="1" t="s">
        <v>64</v>
      </c>
      <c r="F15" s="1">
        <v>974</v>
      </c>
      <c r="G15" s="1" t="s">
        <v>110</v>
      </c>
      <c r="H15" s="2">
        <v>50.940199999999997</v>
      </c>
      <c r="I15" s="2">
        <v>1222.5648000000001</v>
      </c>
      <c r="J15" s="10">
        <f t="shared" si="1"/>
        <v>48902.592000000004</v>
      </c>
      <c r="K15" s="11">
        <f t="shared" si="2"/>
        <v>40</v>
      </c>
      <c r="L15" s="1">
        <v>24.73</v>
      </c>
      <c r="M15" s="1">
        <v>5.75</v>
      </c>
      <c r="N15" s="5">
        <v>15</v>
      </c>
      <c r="O15" s="1"/>
      <c r="P15" s="1">
        <v>36.19</v>
      </c>
      <c r="Q15" s="1">
        <v>19.12</v>
      </c>
      <c r="R15" s="5">
        <v>10</v>
      </c>
      <c r="S15" s="1"/>
      <c r="T15" s="1">
        <v>39.15</v>
      </c>
      <c r="U15" s="1">
        <v>18.38</v>
      </c>
      <c r="V15" s="5">
        <v>15</v>
      </c>
      <c r="W15" s="1">
        <v>0</v>
      </c>
      <c r="X15" s="12">
        <v>122332.89</v>
      </c>
      <c r="Y15" s="2"/>
      <c r="Z15" s="2">
        <v>52875.93</v>
      </c>
      <c r="AA15" s="1">
        <v>0</v>
      </c>
      <c r="AB15" s="1">
        <v>188</v>
      </c>
      <c r="AC15" s="1">
        <v>142</v>
      </c>
      <c r="AD15" s="1">
        <v>199</v>
      </c>
      <c r="AE15" s="1">
        <v>271</v>
      </c>
      <c r="AF15" s="1">
        <v>138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192</v>
      </c>
      <c r="AW15" s="1">
        <v>213</v>
      </c>
      <c r="AX15" s="1">
        <v>382</v>
      </c>
      <c r="AY15" s="1">
        <v>376</v>
      </c>
      <c r="AZ15" s="1">
        <v>459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278</v>
      </c>
      <c r="BG15" s="1">
        <v>216</v>
      </c>
      <c r="BH15" s="1">
        <v>310</v>
      </c>
      <c r="BI15" s="1">
        <v>487</v>
      </c>
      <c r="BJ15" s="1">
        <v>441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>
      <c r="A16" s="1">
        <v>70031</v>
      </c>
      <c r="B16" s="1" t="s">
        <v>90</v>
      </c>
      <c r="C16" s="1">
        <v>20</v>
      </c>
      <c r="D16" s="1">
        <v>285</v>
      </c>
      <c r="E16" s="1" t="s">
        <v>64</v>
      </c>
      <c r="F16" s="1">
        <v>558</v>
      </c>
      <c r="G16" s="1" t="s">
        <v>67</v>
      </c>
      <c r="H16" s="2">
        <v>86.35</v>
      </c>
      <c r="I16" s="2">
        <v>1727</v>
      </c>
      <c r="J16" s="10">
        <f t="shared" si="1"/>
        <v>60445</v>
      </c>
      <c r="K16" s="11">
        <f t="shared" si="2"/>
        <v>35</v>
      </c>
      <c r="L16" s="1">
        <v>50.4</v>
      </c>
      <c r="M16" s="1">
        <v>23.05</v>
      </c>
      <c r="N16" s="21">
        <v>20</v>
      </c>
      <c r="O16" s="1"/>
      <c r="P16" s="1">
        <v>36.979999999999997</v>
      </c>
      <c r="Q16" s="1">
        <v>15.25</v>
      </c>
      <c r="R16" s="5">
        <v>15</v>
      </c>
      <c r="S16" s="1"/>
      <c r="T16" s="1">
        <v>41.62</v>
      </c>
      <c r="U16" s="1">
        <v>36.799999999999997</v>
      </c>
      <c r="V16" s="16">
        <f t="shared" ref="V16:V18" si="3">MAX(0,(TRUNC((T16*0.8)-U16)))</f>
        <v>0</v>
      </c>
      <c r="W16" s="1">
        <v>0</v>
      </c>
      <c r="X16" s="12">
        <v>222783</v>
      </c>
      <c r="Y16" s="2"/>
      <c r="Z16" s="2">
        <v>129697.7</v>
      </c>
      <c r="AA16" s="1">
        <v>0</v>
      </c>
      <c r="AB16" s="1">
        <v>268</v>
      </c>
      <c r="AC16" s="1">
        <v>332</v>
      </c>
      <c r="AD16" s="1">
        <v>362</v>
      </c>
      <c r="AE16" s="1">
        <v>424</v>
      </c>
      <c r="AF16" s="1">
        <v>461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186</v>
      </c>
      <c r="AW16" s="1">
        <v>159</v>
      </c>
      <c r="AX16" s="1">
        <v>308</v>
      </c>
      <c r="AY16" s="1">
        <v>332</v>
      </c>
      <c r="AZ16" s="1">
        <v>305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111</v>
      </c>
      <c r="BG16" s="1">
        <v>182</v>
      </c>
      <c r="BH16" s="1">
        <v>495</v>
      </c>
      <c r="BI16" s="1">
        <v>271</v>
      </c>
      <c r="BJ16" s="1">
        <v>736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>
      <c r="A17" s="1">
        <v>70101</v>
      </c>
      <c r="B17" s="1" t="s">
        <v>73</v>
      </c>
      <c r="C17" s="1">
        <v>15</v>
      </c>
      <c r="D17" s="1">
        <v>285</v>
      </c>
      <c r="E17" s="1" t="s">
        <v>64</v>
      </c>
      <c r="F17" s="1">
        <v>567</v>
      </c>
      <c r="G17" s="1" t="s">
        <v>74</v>
      </c>
      <c r="H17" s="2">
        <v>42.41</v>
      </c>
      <c r="I17" s="2">
        <v>636.15</v>
      </c>
      <c r="J17" s="10">
        <f t="shared" si="1"/>
        <v>22265.25</v>
      </c>
      <c r="K17" s="11">
        <f t="shared" si="2"/>
        <v>35</v>
      </c>
      <c r="L17" s="1">
        <v>87.93</v>
      </c>
      <c r="M17" s="1">
        <v>55.93</v>
      </c>
      <c r="N17" s="20">
        <v>15</v>
      </c>
      <c r="O17" s="1"/>
      <c r="P17" s="1">
        <v>83.4</v>
      </c>
      <c r="Q17" s="1">
        <v>48.6</v>
      </c>
      <c r="R17" s="5">
        <v>20</v>
      </c>
      <c r="S17" s="1"/>
      <c r="T17" s="1">
        <v>76.33</v>
      </c>
      <c r="U17" s="1">
        <v>62.73</v>
      </c>
      <c r="V17" s="16">
        <f t="shared" si="3"/>
        <v>0</v>
      </c>
      <c r="W17" s="1">
        <v>0</v>
      </c>
      <c r="X17" s="12">
        <v>157553.15</v>
      </c>
      <c r="Y17" s="2"/>
      <c r="Z17" s="2">
        <v>106406.69</v>
      </c>
      <c r="AA17" s="1">
        <v>0</v>
      </c>
      <c r="AB17" s="1">
        <v>354</v>
      </c>
      <c r="AC17" s="1">
        <v>369</v>
      </c>
      <c r="AD17" s="1">
        <v>578</v>
      </c>
      <c r="AE17" s="1">
        <v>405</v>
      </c>
      <c r="AF17" s="1">
        <v>839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334</v>
      </c>
      <c r="AW17" s="1">
        <v>378</v>
      </c>
      <c r="AX17" s="1">
        <v>475</v>
      </c>
      <c r="AY17" s="1">
        <v>506</v>
      </c>
      <c r="AZ17" s="1">
        <v>729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305</v>
      </c>
      <c r="BG17" s="1">
        <v>265</v>
      </c>
      <c r="BH17" s="1">
        <v>528</v>
      </c>
      <c r="BI17" s="1">
        <v>359</v>
      </c>
      <c r="BJ17" s="1">
        <v>941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>
      <c r="A18" s="1">
        <v>70103</v>
      </c>
      <c r="B18" s="1" t="s">
        <v>112</v>
      </c>
      <c r="C18" s="1">
        <v>18</v>
      </c>
      <c r="D18" s="1">
        <v>285</v>
      </c>
      <c r="E18" s="1" t="s">
        <v>64</v>
      </c>
      <c r="F18" s="1">
        <v>567</v>
      </c>
      <c r="G18" s="1" t="s">
        <v>74</v>
      </c>
      <c r="H18" s="2">
        <v>50.87</v>
      </c>
      <c r="I18" s="2">
        <v>915.66</v>
      </c>
      <c r="J18" s="10">
        <f t="shared" si="1"/>
        <v>27469.8</v>
      </c>
      <c r="K18" s="11">
        <f t="shared" si="2"/>
        <v>30</v>
      </c>
      <c r="L18" s="1">
        <v>80.44</v>
      </c>
      <c r="M18" s="1">
        <v>47.17</v>
      </c>
      <c r="N18" s="21">
        <v>10</v>
      </c>
      <c r="O18" s="1"/>
      <c r="P18" s="1">
        <v>76</v>
      </c>
      <c r="Q18" s="1">
        <v>38.28</v>
      </c>
      <c r="R18" s="5">
        <v>20</v>
      </c>
      <c r="S18" s="1"/>
      <c r="T18" s="1">
        <v>81.72</v>
      </c>
      <c r="U18" s="1">
        <v>68.22</v>
      </c>
      <c r="V18" s="16">
        <f t="shared" si="3"/>
        <v>0</v>
      </c>
      <c r="W18" s="1">
        <v>0</v>
      </c>
      <c r="X18" s="12">
        <v>218079.69</v>
      </c>
      <c r="Y18" s="2"/>
      <c r="Z18" s="2">
        <v>140706.42000000001</v>
      </c>
      <c r="AA18" s="1">
        <v>0</v>
      </c>
      <c r="AB18" s="1">
        <v>371</v>
      </c>
      <c r="AC18" s="1">
        <v>607</v>
      </c>
      <c r="AD18" s="1">
        <v>533</v>
      </c>
      <c r="AE18" s="1">
        <v>481</v>
      </c>
      <c r="AF18" s="1">
        <v>849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348</v>
      </c>
      <c r="AW18" s="1">
        <v>419</v>
      </c>
      <c r="AX18" s="1">
        <v>589</v>
      </c>
      <c r="AY18" s="1">
        <v>443</v>
      </c>
      <c r="AZ18" s="1">
        <v>689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409</v>
      </c>
      <c r="BG18" s="1">
        <v>781</v>
      </c>
      <c r="BH18" s="1">
        <v>487</v>
      </c>
      <c r="BI18" s="1">
        <v>369</v>
      </c>
      <c r="BJ18" s="1">
        <v>1228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>
      <c r="A19" s="1">
        <v>70072</v>
      </c>
      <c r="B19" s="1" t="s">
        <v>79</v>
      </c>
      <c r="C19" s="1">
        <v>20</v>
      </c>
      <c r="D19" s="1">
        <v>285</v>
      </c>
      <c r="E19" s="1" t="s">
        <v>64</v>
      </c>
      <c r="F19" s="1">
        <v>570</v>
      </c>
      <c r="G19" s="1" t="s">
        <v>72</v>
      </c>
      <c r="H19" s="2">
        <v>41.94</v>
      </c>
      <c r="I19" s="2">
        <v>838.8</v>
      </c>
      <c r="J19" s="10">
        <f t="shared" si="1"/>
        <v>25164</v>
      </c>
      <c r="K19" s="11">
        <f t="shared" si="2"/>
        <v>30</v>
      </c>
      <c r="L19" s="1">
        <v>46.5</v>
      </c>
      <c r="M19" s="1">
        <v>22</v>
      </c>
      <c r="N19" s="28">
        <f t="shared" ref="N19:N20" si="4">MAX(0,(TRUNC((L19*0.8)-M19)))</f>
        <v>15</v>
      </c>
      <c r="O19" s="1"/>
      <c r="P19" s="1">
        <v>89.38</v>
      </c>
      <c r="Q19" s="1">
        <v>65.25</v>
      </c>
      <c r="R19" s="5">
        <v>5</v>
      </c>
      <c r="S19" s="1"/>
      <c r="T19" s="1">
        <v>43.48</v>
      </c>
      <c r="U19" s="1">
        <v>27.95</v>
      </c>
      <c r="V19" s="5">
        <v>10</v>
      </c>
      <c r="W19" s="1">
        <v>0</v>
      </c>
      <c r="X19" s="12">
        <v>150438.78</v>
      </c>
      <c r="Y19" s="2"/>
      <c r="Z19" s="2">
        <v>96629.759999999995</v>
      </c>
      <c r="AA19" s="1">
        <v>0</v>
      </c>
      <c r="AB19" s="1">
        <v>285</v>
      </c>
      <c r="AC19" s="1">
        <v>262</v>
      </c>
      <c r="AD19" s="1">
        <v>305</v>
      </c>
      <c r="AE19" s="1">
        <v>418</v>
      </c>
      <c r="AF19" s="1">
        <v>440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569</v>
      </c>
      <c r="AW19" s="1">
        <v>585</v>
      </c>
      <c r="AX19" s="1">
        <v>612</v>
      </c>
      <c r="AY19" s="1">
        <v>628</v>
      </c>
      <c r="AZ19" s="1">
        <v>1305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313</v>
      </c>
      <c r="BG19" s="1">
        <v>212</v>
      </c>
      <c r="BH19" s="1">
        <v>250</v>
      </c>
      <c r="BI19" s="1">
        <v>401</v>
      </c>
      <c r="BJ19" s="1">
        <v>559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>
      <c r="A20" s="1">
        <v>70041</v>
      </c>
      <c r="B20" s="1" t="s">
        <v>114</v>
      </c>
      <c r="C20" s="1">
        <v>24</v>
      </c>
      <c r="D20" s="1">
        <v>285</v>
      </c>
      <c r="E20" s="1" t="s">
        <v>64</v>
      </c>
      <c r="F20" s="1">
        <v>558</v>
      </c>
      <c r="G20" s="1" t="s">
        <v>67</v>
      </c>
      <c r="H20" s="2">
        <v>39.53</v>
      </c>
      <c r="I20" s="2">
        <v>948.72</v>
      </c>
      <c r="J20" s="10">
        <f t="shared" si="1"/>
        <v>28461.600000000002</v>
      </c>
      <c r="K20" s="11">
        <f t="shared" si="2"/>
        <v>30</v>
      </c>
      <c r="L20" s="1">
        <v>52.69</v>
      </c>
      <c r="M20" s="1">
        <v>31.92</v>
      </c>
      <c r="N20" s="28">
        <f t="shared" si="4"/>
        <v>10</v>
      </c>
      <c r="O20" s="1"/>
      <c r="P20" s="1">
        <v>37.44</v>
      </c>
      <c r="Q20" s="1">
        <v>18.54</v>
      </c>
      <c r="R20" s="5">
        <v>10</v>
      </c>
      <c r="S20" s="1"/>
      <c r="T20" s="1">
        <v>40.85</v>
      </c>
      <c r="U20" s="1">
        <v>23.17</v>
      </c>
      <c r="V20" s="5">
        <v>10</v>
      </c>
      <c r="W20" s="1">
        <v>0</v>
      </c>
      <c r="X20" s="12">
        <v>124262.56</v>
      </c>
      <c r="Y20" s="2"/>
      <c r="Z20" s="2">
        <v>69849.509999999995</v>
      </c>
      <c r="AA20" s="1">
        <v>0</v>
      </c>
      <c r="AB20" s="1">
        <v>301</v>
      </c>
      <c r="AC20" s="1">
        <v>333</v>
      </c>
      <c r="AD20" s="1">
        <v>465</v>
      </c>
      <c r="AE20" s="1">
        <v>664</v>
      </c>
      <c r="AF20" s="1">
        <v>766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255</v>
      </c>
      <c r="AW20" s="1">
        <v>226</v>
      </c>
      <c r="AX20" s="1">
        <v>293</v>
      </c>
      <c r="AY20" s="1">
        <v>475</v>
      </c>
      <c r="AZ20" s="1">
        <v>445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391</v>
      </c>
      <c r="BG20" s="1">
        <v>231</v>
      </c>
      <c r="BH20" s="1">
        <v>312</v>
      </c>
      <c r="BI20" s="1">
        <v>324</v>
      </c>
      <c r="BJ20" s="1">
        <v>556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>
      <c r="A21" s="1">
        <v>70043</v>
      </c>
      <c r="B21" s="1" t="s">
        <v>117</v>
      </c>
      <c r="C21" s="1">
        <v>1</v>
      </c>
      <c r="D21" s="1">
        <v>285</v>
      </c>
      <c r="E21" s="1" t="s">
        <v>64</v>
      </c>
      <c r="F21" s="1">
        <v>387</v>
      </c>
      <c r="G21" s="1" t="s">
        <v>94</v>
      </c>
      <c r="H21" s="2">
        <v>652.46</v>
      </c>
      <c r="I21" s="2">
        <v>652.46</v>
      </c>
      <c r="J21" s="10">
        <f t="shared" si="1"/>
        <v>19573.800000000003</v>
      </c>
      <c r="K21" s="11">
        <f t="shared" si="2"/>
        <v>30</v>
      </c>
      <c r="L21" s="1">
        <v>32.5</v>
      </c>
      <c r="M21" s="1">
        <v>6</v>
      </c>
      <c r="N21" s="20">
        <v>30</v>
      </c>
      <c r="O21" s="1"/>
      <c r="P21" s="1">
        <v>79</v>
      </c>
      <c r="Q21" s="1">
        <v>112</v>
      </c>
      <c r="R21" s="5">
        <v>0</v>
      </c>
      <c r="S21" s="1"/>
      <c r="T21" s="1">
        <v>72.5</v>
      </c>
      <c r="U21" s="1">
        <v>64</v>
      </c>
      <c r="V21" s="16">
        <f t="shared" ref="V21:V22" si="5">MAX(0,(TRUNC((T21*0.8)-U21)))</f>
        <v>0</v>
      </c>
      <c r="W21" s="1">
        <v>0</v>
      </c>
      <c r="X21" s="12">
        <v>120052.64</v>
      </c>
      <c r="Y21" s="2"/>
      <c r="Z21" s="2">
        <v>118747.72</v>
      </c>
      <c r="AA21" s="1">
        <v>0</v>
      </c>
      <c r="AB21" s="1">
        <v>10</v>
      </c>
      <c r="AC21" s="1">
        <v>8</v>
      </c>
      <c r="AD21" s="1">
        <v>12</v>
      </c>
      <c r="AE21" s="1">
        <v>13</v>
      </c>
      <c r="AF21" s="1">
        <v>6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11</v>
      </c>
      <c r="AW21" s="1">
        <v>11</v>
      </c>
      <c r="AX21" s="1">
        <v>30</v>
      </c>
      <c r="AY21" s="1">
        <v>65</v>
      </c>
      <c r="AZ21" s="1">
        <v>112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7</v>
      </c>
      <c r="BG21" s="1">
        <v>28</v>
      </c>
      <c r="BH21" s="1">
        <v>27</v>
      </c>
      <c r="BI21" s="1">
        <v>49</v>
      </c>
      <c r="BJ21" s="1">
        <v>64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>
      <c r="A22" s="1">
        <v>70044</v>
      </c>
      <c r="B22" s="1" t="s">
        <v>96</v>
      </c>
      <c r="C22" s="1">
        <v>21</v>
      </c>
      <c r="D22" s="1">
        <v>285</v>
      </c>
      <c r="E22" s="1" t="s">
        <v>64</v>
      </c>
      <c r="F22" s="1">
        <v>565</v>
      </c>
      <c r="G22" s="1" t="s">
        <v>94</v>
      </c>
      <c r="H22" s="2">
        <v>31.19</v>
      </c>
      <c r="I22" s="2">
        <v>654.99</v>
      </c>
      <c r="J22" s="10">
        <f t="shared" si="1"/>
        <v>19649.7</v>
      </c>
      <c r="K22" s="11">
        <f t="shared" si="2"/>
        <v>30</v>
      </c>
      <c r="L22" s="1">
        <v>34.17</v>
      </c>
      <c r="M22" s="1">
        <v>11.71</v>
      </c>
      <c r="N22" s="27">
        <f>MAX(0,(TRUNC((L22*0.8)-M22)))</f>
        <v>15</v>
      </c>
      <c r="O22" s="1"/>
      <c r="P22" s="1">
        <v>48.86</v>
      </c>
      <c r="Q22" s="1">
        <v>35.950000000000003</v>
      </c>
      <c r="R22" s="5">
        <v>0</v>
      </c>
      <c r="S22" s="1"/>
      <c r="T22" s="1">
        <v>38.619999999999997</v>
      </c>
      <c r="U22" s="1">
        <v>15.71</v>
      </c>
      <c r="V22" s="16">
        <f t="shared" si="5"/>
        <v>15</v>
      </c>
      <c r="W22" s="1">
        <v>0</v>
      </c>
      <c r="X22" s="12">
        <v>79674.86</v>
      </c>
      <c r="Y22" s="2"/>
      <c r="Z22" s="2">
        <v>41513.89</v>
      </c>
      <c r="AA22" s="1">
        <v>0</v>
      </c>
      <c r="AB22" s="1">
        <v>223</v>
      </c>
      <c r="AC22" s="1">
        <v>241</v>
      </c>
      <c r="AD22" s="1">
        <v>249</v>
      </c>
      <c r="AE22" s="1">
        <v>250</v>
      </c>
      <c r="AF22" s="1">
        <v>246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261</v>
      </c>
      <c r="AW22" s="1">
        <v>327</v>
      </c>
      <c r="AX22" s="1">
        <v>345</v>
      </c>
      <c r="AY22" s="1">
        <v>513</v>
      </c>
      <c r="AZ22" s="1">
        <v>755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205</v>
      </c>
      <c r="BG22" s="1">
        <v>143</v>
      </c>
      <c r="BH22" s="1">
        <v>356</v>
      </c>
      <c r="BI22" s="1">
        <v>357</v>
      </c>
      <c r="BJ22" s="1">
        <v>330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>
      <c r="A23" s="1">
        <v>70246</v>
      </c>
      <c r="B23" s="1" t="s">
        <v>154</v>
      </c>
      <c r="C23" s="1">
        <v>16</v>
      </c>
      <c r="D23" s="1">
        <v>285</v>
      </c>
      <c r="E23" s="1" t="s">
        <v>64</v>
      </c>
      <c r="F23" s="1">
        <v>387</v>
      </c>
      <c r="G23" s="1" t="s">
        <v>94</v>
      </c>
      <c r="H23" s="2">
        <v>45.31</v>
      </c>
      <c r="I23" s="2">
        <v>724.96</v>
      </c>
      <c r="J23" s="10">
        <f t="shared" si="1"/>
        <v>18124</v>
      </c>
      <c r="K23" s="11">
        <f t="shared" si="2"/>
        <v>25</v>
      </c>
      <c r="L23" s="1">
        <v>29.31</v>
      </c>
      <c r="M23" s="1">
        <v>11.19</v>
      </c>
      <c r="N23" s="20">
        <v>15</v>
      </c>
      <c r="O23" s="1"/>
      <c r="P23" s="1">
        <v>32.409999999999997</v>
      </c>
      <c r="Q23" s="1">
        <v>26.44</v>
      </c>
      <c r="R23" s="5">
        <v>0</v>
      </c>
      <c r="S23" s="1"/>
      <c r="T23" s="1">
        <v>27.34</v>
      </c>
      <c r="U23" s="1">
        <v>15.12</v>
      </c>
      <c r="V23" s="5">
        <v>10</v>
      </c>
      <c r="W23" s="1">
        <v>0</v>
      </c>
      <c r="X23" s="12">
        <v>64566.75</v>
      </c>
      <c r="Y23" s="2"/>
      <c r="Z23" s="2">
        <v>38241.64</v>
      </c>
      <c r="AA23" s="1">
        <v>0</v>
      </c>
      <c r="AB23" s="1">
        <v>165</v>
      </c>
      <c r="AC23" s="1">
        <v>122</v>
      </c>
      <c r="AD23" s="1">
        <v>138</v>
      </c>
      <c r="AE23" s="1">
        <v>210</v>
      </c>
      <c r="AF23" s="1">
        <v>179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125</v>
      </c>
      <c r="AW23" s="1">
        <v>204</v>
      </c>
      <c r="AX23" s="1">
        <v>201</v>
      </c>
      <c r="AY23" s="1">
        <v>181</v>
      </c>
      <c r="AZ23" s="1">
        <v>423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168</v>
      </c>
      <c r="BG23" s="1">
        <v>105</v>
      </c>
      <c r="BH23" s="1">
        <v>125</v>
      </c>
      <c r="BI23" s="1">
        <v>184</v>
      </c>
      <c r="BJ23" s="1">
        <v>242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>
      <c r="A24" s="1">
        <v>70011</v>
      </c>
      <c r="B24" s="1" t="s">
        <v>101</v>
      </c>
      <c r="C24" s="1">
        <v>15</v>
      </c>
      <c r="D24" s="1">
        <v>285</v>
      </c>
      <c r="E24" s="1" t="s">
        <v>64</v>
      </c>
      <c r="F24" s="1">
        <v>562</v>
      </c>
      <c r="G24" s="1" t="s">
        <v>65</v>
      </c>
      <c r="H24" s="2">
        <v>28.82</v>
      </c>
      <c r="I24" s="2">
        <v>432.3</v>
      </c>
      <c r="J24" s="10">
        <f t="shared" si="1"/>
        <v>9510.6</v>
      </c>
      <c r="K24" s="11">
        <f t="shared" si="2"/>
        <v>22</v>
      </c>
      <c r="L24" s="1">
        <v>31.9</v>
      </c>
      <c r="M24" s="1">
        <v>17.53</v>
      </c>
      <c r="N24" s="28">
        <f>MAX(0,(TRUNC((L24*0.8)-M24)))</f>
        <v>7</v>
      </c>
      <c r="O24" s="1"/>
      <c r="P24" s="1">
        <v>60.3</v>
      </c>
      <c r="Q24" s="1">
        <v>33.07</v>
      </c>
      <c r="R24" s="5">
        <v>15</v>
      </c>
      <c r="S24" s="1"/>
      <c r="T24" s="1">
        <v>45.03</v>
      </c>
      <c r="U24" s="1">
        <v>61.87</v>
      </c>
      <c r="V24" s="16">
        <f>MAX(0,(TRUNC((T24*0.8)-U24)))</f>
        <v>0</v>
      </c>
      <c r="W24" s="1">
        <v>0</v>
      </c>
      <c r="X24" s="12">
        <v>59325.97</v>
      </c>
      <c r="Y24" s="2"/>
      <c r="Z24" s="2">
        <v>48619.34</v>
      </c>
      <c r="AA24" s="1">
        <v>0</v>
      </c>
      <c r="AB24" s="1">
        <v>109</v>
      </c>
      <c r="AC24" s="1">
        <v>99</v>
      </c>
      <c r="AD24" s="1">
        <v>237</v>
      </c>
      <c r="AE24" s="1">
        <v>166</v>
      </c>
      <c r="AF24" s="1">
        <v>263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245</v>
      </c>
      <c r="AW24" s="1">
        <v>325</v>
      </c>
      <c r="AX24" s="1">
        <v>285</v>
      </c>
      <c r="AY24" s="1">
        <v>424</v>
      </c>
      <c r="AZ24" s="1">
        <v>496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155</v>
      </c>
      <c r="BG24" s="1">
        <v>365</v>
      </c>
      <c r="BH24" s="1">
        <v>240</v>
      </c>
      <c r="BI24" s="1">
        <v>196</v>
      </c>
      <c r="BJ24" s="1">
        <v>928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>
      <c r="A25" s="1">
        <v>70002</v>
      </c>
      <c r="B25" s="1" t="s">
        <v>113</v>
      </c>
      <c r="C25" s="1">
        <v>48</v>
      </c>
      <c r="D25" s="1">
        <v>285</v>
      </c>
      <c r="E25" s="1" t="s">
        <v>64</v>
      </c>
      <c r="F25" s="1">
        <v>557</v>
      </c>
      <c r="G25" s="1" t="s">
        <v>69</v>
      </c>
      <c r="H25" s="2">
        <v>28.86</v>
      </c>
      <c r="I25" s="2">
        <v>1385.28</v>
      </c>
      <c r="J25" s="10">
        <f t="shared" si="1"/>
        <v>27705.599999999999</v>
      </c>
      <c r="K25" s="11">
        <f t="shared" si="2"/>
        <v>20</v>
      </c>
      <c r="L25" s="1">
        <v>33.71</v>
      </c>
      <c r="M25" s="1">
        <v>19.440000000000001</v>
      </c>
      <c r="N25" s="20">
        <v>10</v>
      </c>
      <c r="O25" s="1"/>
      <c r="P25" s="1">
        <v>32.729999999999997</v>
      </c>
      <c r="Q25" s="1">
        <v>16.27</v>
      </c>
      <c r="R25" s="5">
        <v>10</v>
      </c>
      <c r="S25" s="1"/>
      <c r="T25" s="1">
        <v>31.23</v>
      </c>
      <c r="U25" s="1">
        <v>21.73</v>
      </c>
      <c r="V25" s="5">
        <v>0</v>
      </c>
      <c r="W25" s="1">
        <v>0</v>
      </c>
      <c r="X25" s="12">
        <v>135295.67999999999</v>
      </c>
      <c r="Y25" s="2"/>
      <c r="Z25" s="2">
        <v>79567.02</v>
      </c>
      <c r="AA25" s="1">
        <v>0</v>
      </c>
      <c r="AB25" s="1">
        <v>323</v>
      </c>
      <c r="AC25" s="1">
        <v>515</v>
      </c>
      <c r="AD25" s="1">
        <v>761</v>
      </c>
      <c r="AE25" s="1">
        <v>553</v>
      </c>
      <c r="AF25" s="1">
        <v>933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565</v>
      </c>
      <c r="AW25" s="1">
        <v>297</v>
      </c>
      <c r="AX25" s="1">
        <v>585</v>
      </c>
      <c r="AY25" s="1">
        <v>545</v>
      </c>
      <c r="AZ25" s="1">
        <v>781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367</v>
      </c>
      <c r="BG25" s="1">
        <v>443</v>
      </c>
      <c r="BH25" s="1">
        <v>702</v>
      </c>
      <c r="BI25" s="1">
        <v>417</v>
      </c>
      <c r="BJ25" s="1">
        <v>1043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>
      <c r="A26" s="1">
        <v>70005</v>
      </c>
      <c r="B26" s="1" t="s">
        <v>107</v>
      </c>
      <c r="C26" s="1">
        <v>24</v>
      </c>
      <c r="D26" s="1">
        <v>285</v>
      </c>
      <c r="E26" s="1" t="s">
        <v>64</v>
      </c>
      <c r="F26" s="1">
        <v>557</v>
      </c>
      <c r="G26" s="1" t="s">
        <v>69</v>
      </c>
      <c r="H26" s="2">
        <v>50.79</v>
      </c>
      <c r="I26" s="2">
        <v>1218.96</v>
      </c>
      <c r="J26" s="10">
        <f t="shared" si="1"/>
        <v>24379.200000000001</v>
      </c>
      <c r="K26" s="11">
        <f t="shared" si="2"/>
        <v>20</v>
      </c>
      <c r="L26" s="1">
        <v>17.29</v>
      </c>
      <c r="M26" s="1">
        <v>9.3800000000000008</v>
      </c>
      <c r="N26" s="21">
        <v>5</v>
      </c>
      <c r="O26" s="1"/>
      <c r="P26" s="1">
        <v>52.88</v>
      </c>
      <c r="Q26" s="1">
        <v>26.17</v>
      </c>
      <c r="R26" s="5">
        <v>15</v>
      </c>
      <c r="S26" s="1"/>
      <c r="T26" s="1">
        <v>27.9</v>
      </c>
      <c r="U26" s="1">
        <v>27.67</v>
      </c>
      <c r="V26" s="16">
        <f>MAX(0,(TRUNC((T26*0.8)-U26)))</f>
        <v>0</v>
      </c>
      <c r="W26" s="1">
        <v>0</v>
      </c>
      <c r="X26" s="12">
        <v>119534.26</v>
      </c>
      <c r="Y26" s="2"/>
      <c r="Z26" s="2">
        <v>77048.429999999993</v>
      </c>
      <c r="AA26" s="1">
        <v>0</v>
      </c>
      <c r="AB26" s="1">
        <v>139</v>
      </c>
      <c r="AC26" s="1">
        <v>87</v>
      </c>
      <c r="AD26" s="1">
        <v>156</v>
      </c>
      <c r="AE26" s="1">
        <v>153</v>
      </c>
      <c r="AF26" s="1">
        <v>225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361</v>
      </c>
      <c r="AW26" s="1">
        <v>383</v>
      </c>
      <c r="AX26" s="1">
        <v>551</v>
      </c>
      <c r="AY26" s="1">
        <v>331</v>
      </c>
      <c r="AZ26" s="1">
        <v>628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241</v>
      </c>
      <c r="BG26" s="1">
        <v>137</v>
      </c>
      <c r="BH26" s="1">
        <v>226</v>
      </c>
      <c r="BI26" s="1">
        <v>268</v>
      </c>
      <c r="BJ26" s="1">
        <v>664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>
      <c r="A27" s="1">
        <v>70090</v>
      </c>
      <c r="B27" s="1" t="s">
        <v>86</v>
      </c>
      <c r="C27" s="1">
        <v>32</v>
      </c>
      <c r="D27" s="1">
        <v>285</v>
      </c>
      <c r="E27" s="1" t="s">
        <v>64</v>
      </c>
      <c r="F27" s="1">
        <v>573</v>
      </c>
      <c r="G27" s="1" t="s">
        <v>87</v>
      </c>
      <c r="H27" s="2">
        <v>33.270000000000003</v>
      </c>
      <c r="I27" s="2">
        <v>1064.6400000000001</v>
      </c>
      <c r="J27" s="10">
        <f t="shared" si="1"/>
        <v>21292.800000000003</v>
      </c>
      <c r="K27" s="11">
        <f t="shared" si="2"/>
        <v>20</v>
      </c>
      <c r="L27" s="1">
        <v>21.98</v>
      </c>
      <c r="M27" s="1">
        <v>6.59</v>
      </c>
      <c r="N27" s="28">
        <f>MAX(0,(TRUNC((L27*0.8)-M27)))</f>
        <v>10</v>
      </c>
      <c r="O27" s="1"/>
      <c r="P27" s="1">
        <v>34.92</v>
      </c>
      <c r="Q27" s="1">
        <v>18.38</v>
      </c>
      <c r="R27" s="5">
        <v>10</v>
      </c>
      <c r="S27" s="1"/>
      <c r="T27" s="1">
        <v>25.77</v>
      </c>
      <c r="U27" s="1">
        <v>18.47</v>
      </c>
      <c r="V27" s="5">
        <v>0</v>
      </c>
      <c r="W27" s="1">
        <v>0</v>
      </c>
      <c r="X27" s="12">
        <v>88015.78</v>
      </c>
      <c r="Y27" s="2"/>
      <c r="Z27" s="2">
        <v>46245.3</v>
      </c>
      <c r="AA27" s="1">
        <v>0</v>
      </c>
      <c r="AB27" s="1">
        <v>263</v>
      </c>
      <c r="AC27" s="1">
        <v>230</v>
      </c>
      <c r="AD27" s="1">
        <v>181</v>
      </c>
      <c r="AE27" s="1">
        <v>289</v>
      </c>
      <c r="AF27" s="1">
        <v>211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377</v>
      </c>
      <c r="AW27" s="1">
        <v>503</v>
      </c>
      <c r="AX27" s="1">
        <v>335</v>
      </c>
      <c r="AY27" s="1">
        <v>308</v>
      </c>
      <c r="AZ27" s="1">
        <v>588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275</v>
      </c>
      <c r="BG27" s="1">
        <v>159</v>
      </c>
      <c r="BH27" s="1">
        <v>298</v>
      </c>
      <c r="BI27" s="1">
        <v>344</v>
      </c>
      <c r="BJ27" s="1">
        <v>591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</row>
    <row r="28" spans="1:67">
      <c r="A28" s="1">
        <v>70016</v>
      </c>
      <c r="B28" s="1" t="s">
        <v>128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61.49</v>
      </c>
      <c r="I28" s="2">
        <v>307.45</v>
      </c>
      <c r="J28" s="10">
        <f t="shared" si="1"/>
        <v>6149</v>
      </c>
      <c r="K28" s="11">
        <f t="shared" si="2"/>
        <v>20</v>
      </c>
      <c r="L28" s="1">
        <v>14.7</v>
      </c>
      <c r="M28" s="1">
        <v>10.199999999999999</v>
      </c>
      <c r="N28" s="5">
        <v>0</v>
      </c>
      <c r="O28" s="1"/>
      <c r="P28" s="1">
        <v>64.8</v>
      </c>
      <c r="Q28" s="1">
        <v>34.200000000000003</v>
      </c>
      <c r="R28" s="5">
        <v>20</v>
      </c>
      <c r="S28" s="1"/>
      <c r="T28" s="1">
        <v>28.7</v>
      </c>
      <c r="U28" s="1">
        <v>43.6</v>
      </c>
      <c r="V28" s="16">
        <f t="shared" ref="V28:V29" si="6">MAX(0,(TRUNC((T28*0.8)-U28)))</f>
        <v>0</v>
      </c>
      <c r="W28" s="1">
        <v>0</v>
      </c>
      <c r="X28" s="12">
        <v>33266.089999999997</v>
      </c>
      <c r="Y28" s="2"/>
      <c r="Z28" s="2">
        <v>27055.599999999999</v>
      </c>
      <c r="AA28" s="1">
        <v>0</v>
      </c>
      <c r="AB28" s="1">
        <v>8</v>
      </c>
      <c r="AC28" s="1">
        <v>14</v>
      </c>
      <c r="AD28" s="1">
        <v>37</v>
      </c>
      <c r="AE28" s="1">
        <v>43</v>
      </c>
      <c r="AF28" s="1">
        <v>51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94</v>
      </c>
      <c r="AW28" s="1">
        <v>99</v>
      </c>
      <c r="AX28" s="1">
        <v>135</v>
      </c>
      <c r="AY28" s="1">
        <v>91</v>
      </c>
      <c r="AZ28" s="1">
        <v>171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23</v>
      </c>
      <c r="BG28" s="1">
        <v>72</v>
      </c>
      <c r="BH28" s="1">
        <v>69</v>
      </c>
      <c r="BI28" s="1">
        <v>31</v>
      </c>
      <c r="BJ28" s="1">
        <v>218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</row>
    <row r="29" spans="1:67">
      <c r="A29" s="1">
        <v>70019</v>
      </c>
      <c r="B29" s="1" t="s">
        <v>85</v>
      </c>
      <c r="C29" s="1">
        <v>20</v>
      </c>
      <c r="D29" s="1">
        <v>285</v>
      </c>
      <c r="E29" s="1" t="s">
        <v>64</v>
      </c>
      <c r="F29" s="1">
        <v>562</v>
      </c>
      <c r="G29" s="1" t="s">
        <v>65</v>
      </c>
      <c r="H29" s="2">
        <v>68.760000000000005</v>
      </c>
      <c r="I29" s="2">
        <v>1375.2</v>
      </c>
      <c r="J29" s="10">
        <f t="shared" si="1"/>
        <v>20628</v>
      </c>
      <c r="K29" s="11">
        <f t="shared" si="2"/>
        <v>15</v>
      </c>
      <c r="L29" s="1">
        <v>42.12</v>
      </c>
      <c r="M29" s="1">
        <v>26.75</v>
      </c>
      <c r="N29" s="20">
        <v>10</v>
      </c>
      <c r="O29" s="1"/>
      <c r="P29" s="1">
        <v>61.62</v>
      </c>
      <c r="Q29" s="1">
        <v>44.25</v>
      </c>
      <c r="R29" s="5">
        <v>5</v>
      </c>
      <c r="S29" s="1"/>
      <c r="T29" s="1">
        <v>52.52</v>
      </c>
      <c r="U29" s="1">
        <v>52.1</v>
      </c>
      <c r="V29" s="16">
        <f t="shared" si="6"/>
        <v>0</v>
      </c>
      <c r="W29" s="1">
        <v>0</v>
      </c>
      <c r="X29" s="12">
        <v>214909.38</v>
      </c>
      <c r="Y29" s="2"/>
      <c r="Z29" s="2">
        <v>169287.12</v>
      </c>
      <c r="AA29" s="1">
        <v>0</v>
      </c>
      <c r="AB29" s="1">
        <v>191</v>
      </c>
      <c r="AC29" s="1">
        <v>301</v>
      </c>
      <c r="AD29" s="1">
        <v>344</v>
      </c>
      <c r="AE29" s="1">
        <v>314</v>
      </c>
      <c r="AF29" s="1">
        <v>535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241</v>
      </c>
      <c r="AW29" s="1">
        <v>352</v>
      </c>
      <c r="AX29" s="1">
        <v>601</v>
      </c>
      <c r="AY29" s="1">
        <v>429</v>
      </c>
      <c r="AZ29" s="1">
        <v>885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299</v>
      </c>
      <c r="BG29" s="1">
        <v>292</v>
      </c>
      <c r="BH29" s="1">
        <v>419</v>
      </c>
      <c r="BI29" s="1">
        <v>373</v>
      </c>
      <c r="BJ29" s="1">
        <v>1042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</row>
    <row r="30" spans="1:67">
      <c r="A30" s="1">
        <v>70150</v>
      </c>
      <c r="B30" s="1" t="s">
        <v>118</v>
      </c>
      <c r="C30" s="1">
        <v>20</v>
      </c>
      <c r="D30" s="1">
        <v>285</v>
      </c>
      <c r="E30" s="1" t="s">
        <v>64</v>
      </c>
      <c r="F30" s="1">
        <v>558</v>
      </c>
      <c r="G30" s="1" t="s">
        <v>67</v>
      </c>
      <c r="H30" s="2">
        <v>77.58</v>
      </c>
      <c r="I30" s="2">
        <v>1551.6</v>
      </c>
      <c r="J30" s="10">
        <f t="shared" si="1"/>
        <v>23274</v>
      </c>
      <c r="K30" s="11">
        <f t="shared" si="2"/>
        <v>15</v>
      </c>
      <c r="L30" s="1">
        <v>37.15</v>
      </c>
      <c r="M30" s="1">
        <v>19.649999999999999</v>
      </c>
      <c r="N30" s="27">
        <f t="shared" ref="N30:N33" si="7">MAX(0,(TRUNC((L30*0.8)-M30)))</f>
        <v>10</v>
      </c>
      <c r="O30" s="1"/>
      <c r="P30" s="1">
        <v>27.12</v>
      </c>
      <c r="Q30" s="1">
        <v>15.9</v>
      </c>
      <c r="R30" s="5">
        <v>5</v>
      </c>
      <c r="S30" s="1"/>
      <c r="T30" s="1">
        <v>40.65</v>
      </c>
      <c r="U30" s="1">
        <v>29.9</v>
      </c>
      <c r="V30" s="5">
        <v>0</v>
      </c>
      <c r="W30" s="1">
        <v>0</v>
      </c>
      <c r="X30" s="12">
        <v>162801.63</v>
      </c>
      <c r="Y30" s="2"/>
      <c r="Z30" s="2">
        <v>101552.22</v>
      </c>
      <c r="AA30" s="1">
        <v>0</v>
      </c>
      <c r="AB30" s="1">
        <v>173</v>
      </c>
      <c r="AC30" s="1">
        <v>250</v>
      </c>
      <c r="AD30" s="1">
        <v>314</v>
      </c>
      <c r="AE30" s="1">
        <v>262</v>
      </c>
      <c r="AF30" s="1">
        <v>393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156</v>
      </c>
      <c r="AW30" s="1">
        <v>160</v>
      </c>
      <c r="AX30" s="1">
        <v>171</v>
      </c>
      <c r="AY30" s="1">
        <v>271</v>
      </c>
      <c r="AZ30" s="1">
        <v>318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145</v>
      </c>
      <c r="BG30" s="1">
        <v>189</v>
      </c>
      <c r="BH30" s="1">
        <v>312</v>
      </c>
      <c r="BI30" s="1">
        <v>523</v>
      </c>
      <c r="BJ30" s="1">
        <v>598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</row>
    <row r="31" spans="1:67">
      <c r="A31" s="1">
        <v>70038</v>
      </c>
      <c r="B31" s="1" t="s">
        <v>66</v>
      </c>
      <c r="C31" s="1">
        <v>16</v>
      </c>
      <c r="D31" s="1">
        <v>285</v>
      </c>
      <c r="E31" s="1" t="s">
        <v>64</v>
      </c>
      <c r="F31" s="1">
        <v>558</v>
      </c>
      <c r="G31" s="1" t="s">
        <v>67</v>
      </c>
      <c r="H31" s="2">
        <v>52.430999999999997</v>
      </c>
      <c r="I31" s="2">
        <v>838.89599999999996</v>
      </c>
      <c r="J31" s="10">
        <f t="shared" si="1"/>
        <v>12583.439999999999</v>
      </c>
      <c r="K31" s="11">
        <f t="shared" si="2"/>
        <v>15</v>
      </c>
      <c r="L31" s="1">
        <v>20.91</v>
      </c>
      <c r="M31" s="1">
        <v>51.81</v>
      </c>
      <c r="N31" s="16">
        <f t="shared" si="7"/>
        <v>0</v>
      </c>
      <c r="O31" s="1"/>
      <c r="P31" s="1">
        <v>62.81</v>
      </c>
      <c r="Q31" s="1">
        <v>34.380000000000003</v>
      </c>
      <c r="R31" s="5">
        <v>15</v>
      </c>
      <c r="S31" s="1"/>
      <c r="T31" s="1">
        <v>23.03</v>
      </c>
      <c r="U31" s="1">
        <v>17.5</v>
      </c>
      <c r="V31" s="16">
        <f>MAX(0,(TRUNC((T31*0.8)-U31)))</f>
        <v>0</v>
      </c>
      <c r="W31" s="1">
        <v>0</v>
      </c>
      <c r="X31" s="12">
        <v>89552.15</v>
      </c>
      <c r="Y31" s="2"/>
      <c r="Z31" s="2">
        <v>86983.03</v>
      </c>
      <c r="AA31" s="1">
        <v>0</v>
      </c>
      <c r="AB31" s="1">
        <v>68</v>
      </c>
      <c r="AC31" s="1">
        <v>169</v>
      </c>
      <c r="AD31" s="1">
        <v>128</v>
      </c>
      <c r="AE31" s="1">
        <v>108</v>
      </c>
      <c r="AF31" s="1">
        <v>829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247</v>
      </c>
      <c r="AW31" s="1">
        <v>310</v>
      </c>
      <c r="AX31" s="1">
        <v>337</v>
      </c>
      <c r="AY31" s="1">
        <v>532</v>
      </c>
      <c r="AZ31" s="1">
        <v>550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102</v>
      </c>
      <c r="BG31" s="1">
        <v>126</v>
      </c>
      <c r="BH31" s="1">
        <v>130</v>
      </c>
      <c r="BI31" s="1">
        <v>147</v>
      </c>
      <c r="BJ31" s="1">
        <v>280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>
      <c r="A32" s="1">
        <v>70253</v>
      </c>
      <c r="B32" s="1" t="s">
        <v>111</v>
      </c>
      <c r="C32" s="1">
        <v>12</v>
      </c>
      <c r="D32" s="1">
        <v>285</v>
      </c>
      <c r="E32" s="1" t="s">
        <v>64</v>
      </c>
      <c r="F32" s="1">
        <v>558</v>
      </c>
      <c r="G32" s="1" t="s">
        <v>67</v>
      </c>
      <c r="H32" s="2">
        <v>98.03</v>
      </c>
      <c r="I32" s="2">
        <v>1176.3599999999999</v>
      </c>
      <c r="J32" s="10">
        <f t="shared" si="1"/>
        <v>17645.399999999998</v>
      </c>
      <c r="K32" s="11">
        <f t="shared" si="2"/>
        <v>15</v>
      </c>
      <c r="L32" s="1">
        <v>4.92</v>
      </c>
      <c r="M32" s="1">
        <v>3.5</v>
      </c>
      <c r="N32" s="16">
        <f t="shared" si="7"/>
        <v>0</v>
      </c>
      <c r="O32" s="1"/>
      <c r="P32" s="1">
        <v>43.79</v>
      </c>
      <c r="Q32" s="1">
        <v>20.079999999999998</v>
      </c>
      <c r="R32" s="5">
        <v>15</v>
      </c>
      <c r="S32" s="1"/>
      <c r="T32" s="1">
        <v>14.25</v>
      </c>
      <c r="U32" s="1">
        <v>10.17</v>
      </c>
      <c r="V32" s="5">
        <v>0</v>
      </c>
      <c r="W32" s="1">
        <v>0</v>
      </c>
      <c r="X32" s="12">
        <v>74061.67</v>
      </c>
      <c r="Y32" s="2"/>
      <c r="Z32" s="2">
        <v>39702.15</v>
      </c>
      <c r="AA32" s="1">
        <v>0</v>
      </c>
      <c r="AB32" s="1">
        <v>10</v>
      </c>
      <c r="AC32" s="1">
        <v>12</v>
      </c>
      <c r="AD32" s="1">
        <v>27</v>
      </c>
      <c r="AE32" s="1">
        <v>32</v>
      </c>
      <c r="AF32" s="1">
        <v>42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123</v>
      </c>
      <c r="AW32" s="1">
        <v>153</v>
      </c>
      <c r="AX32" s="1">
        <v>217</v>
      </c>
      <c r="AY32" s="1">
        <v>218</v>
      </c>
      <c r="AZ32" s="1">
        <v>241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42</v>
      </c>
      <c r="BG32" s="1">
        <v>47</v>
      </c>
      <c r="BH32" s="1">
        <v>48</v>
      </c>
      <c r="BI32" s="1">
        <v>115</v>
      </c>
      <c r="BJ32" s="1">
        <v>122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>
      <c r="A33" s="1">
        <v>70078</v>
      </c>
      <c r="B33" s="1" t="s">
        <v>100</v>
      </c>
      <c r="C33" s="1">
        <v>10</v>
      </c>
      <c r="D33" s="1">
        <v>285</v>
      </c>
      <c r="E33" s="1" t="s">
        <v>64</v>
      </c>
      <c r="F33" s="1">
        <v>285</v>
      </c>
      <c r="G33" s="1" t="s">
        <v>64</v>
      </c>
      <c r="H33" s="2">
        <v>125.14</v>
      </c>
      <c r="I33" s="2">
        <v>1251.4000000000001</v>
      </c>
      <c r="J33" s="10">
        <f t="shared" si="1"/>
        <v>18771</v>
      </c>
      <c r="K33" s="11">
        <f t="shared" si="2"/>
        <v>15</v>
      </c>
      <c r="L33" s="1">
        <v>9</v>
      </c>
      <c r="M33" s="1">
        <v>1.4</v>
      </c>
      <c r="N33" s="16">
        <f t="shared" si="7"/>
        <v>5</v>
      </c>
      <c r="O33" s="1"/>
      <c r="P33" s="1">
        <v>24.55</v>
      </c>
      <c r="Q33" s="1">
        <v>11.9</v>
      </c>
      <c r="R33" s="5">
        <v>10</v>
      </c>
      <c r="S33" s="1"/>
      <c r="T33" s="1">
        <v>7.3</v>
      </c>
      <c r="U33" s="1">
        <v>4.5999999999999996</v>
      </c>
      <c r="V33" s="5">
        <v>0</v>
      </c>
      <c r="W33" s="1">
        <v>0</v>
      </c>
      <c r="X33" s="12">
        <v>51119.69</v>
      </c>
      <c r="Y33" s="2"/>
      <c r="Z33" s="2">
        <v>22400.06</v>
      </c>
      <c r="AA33" s="1">
        <v>0</v>
      </c>
      <c r="AB33" s="1">
        <v>35</v>
      </c>
      <c r="AC33" s="1">
        <v>15</v>
      </c>
      <c r="AD33" s="1">
        <v>41</v>
      </c>
      <c r="AE33" s="1">
        <v>13</v>
      </c>
      <c r="AF33" s="1">
        <v>14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83</v>
      </c>
      <c r="AW33" s="1">
        <v>80</v>
      </c>
      <c r="AX33" s="1">
        <v>88</v>
      </c>
      <c r="AY33" s="1">
        <v>69</v>
      </c>
      <c r="AZ33" s="1">
        <v>119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38</v>
      </c>
      <c r="BG33" s="1">
        <v>28</v>
      </c>
      <c r="BH33" s="1">
        <v>9</v>
      </c>
      <c r="BI33" s="1">
        <v>24</v>
      </c>
      <c r="BJ33" s="1">
        <v>46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>
      <c r="A34" s="1">
        <v>70135</v>
      </c>
      <c r="B34" s="1" t="s">
        <v>80</v>
      </c>
      <c r="C34" s="1">
        <v>15</v>
      </c>
      <c r="D34" s="1">
        <v>285</v>
      </c>
      <c r="E34" s="1" t="s">
        <v>64</v>
      </c>
      <c r="F34" s="1">
        <v>567</v>
      </c>
      <c r="G34" s="1" t="s">
        <v>74</v>
      </c>
      <c r="H34" s="2">
        <v>50.82</v>
      </c>
      <c r="I34" s="2">
        <v>762.3</v>
      </c>
      <c r="J34" s="10">
        <f t="shared" si="1"/>
        <v>11434.5</v>
      </c>
      <c r="K34" s="11">
        <f t="shared" si="2"/>
        <v>15</v>
      </c>
      <c r="L34" s="1">
        <v>13.17</v>
      </c>
      <c r="M34" s="1">
        <v>9.4700000000000006</v>
      </c>
      <c r="N34" s="5">
        <v>0</v>
      </c>
      <c r="O34" s="1"/>
      <c r="P34" s="1">
        <v>27.53</v>
      </c>
      <c r="Q34" s="1">
        <v>14.73</v>
      </c>
      <c r="R34" s="5">
        <v>10</v>
      </c>
      <c r="S34" s="1"/>
      <c r="T34" s="1">
        <v>17.97</v>
      </c>
      <c r="U34" s="1">
        <v>8.1999999999999993</v>
      </c>
      <c r="V34" s="5">
        <v>5</v>
      </c>
      <c r="W34" s="1">
        <v>0</v>
      </c>
      <c r="X34" s="12">
        <v>44721.599999999999</v>
      </c>
      <c r="Y34" s="2"/>
      <c r="Z34" s="2">
        <v>24698.52</v>
      </c>
      <c r="AA34" s="1">
        <v>0</v>
      </c>
      <c r="AB34" s="1">
        <v>40</v>
      </c>
      <c r="AC34" s="1">
        <v>37</v>
      </c>
      <c r="AD34" s="1">
        <v>105</v>
      </c>
      <c r="AE34" s="1">
        <v>68</v>
      </c>
      <c r="AF34" s="1">
        <v>142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194</v>
      </c>
      <c r="AW34" s="1">
        <v>49</v>
      </c>
      <c r="AX34" s="1">
        <v>133</v>
      </c>
      <c r="AY34" s="1">
        <v>123</v>
      </c>
      <c r="AZ34" s="1">
        <v>221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26</v>
      </c>
      <c r="BG34" s="1">
        <v>64</v>
      </c>
      <c r="BH34" s="1">
        <v>123</v>
      </c>
      <c r="BI34" s="1">
        <v>177</v>
      </c>
      <c r="BJ34" s="1">
        <v>123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</row>
    <row r="35" spans="1:67">
      <c r="A35" s="1">
        <v>70047</v>
      </c>
      <c r="B35" s="1" t="s">
        <v>200</v>
      </c>
      <c r="C35" s="1">
        <v>16</v>
      </c>
      <c r="D35" s="1">
        <v>285</v>
      </c>
      <c r="E35" s="1" t="s">
        <v>64</v>
      </c>
      <c r="F35" s="1">
        <v>387</v>
      </c>
      <c r="G35" s="1" t="s">
        <v>94</v>
      </c>
      <c r="H35" s="2">
        <v>45.31</v>
      </c>
      <c r="I35" s="2">
        <v>724.96</v>
      </c>
      <c r="J35" s="10">
        <f t="shared" si="1"/>
        <v>14499.2</v>
      </c>
      <c r="K35" s="11">
        <f t="shared" si="2"/>
        <v>20</v>
      </c>
      <c r="L35" s="1">
        <v>8.2799999999999994</v>
      </c>
      <c r="M35" s="1">
        <v>5</v>
      </c>
      <c r="N35" s="20">
        <v>5</v>
      </c>
      <c r="O35" s="1"/>
      <c r="P35" s="1">
        <v>22.47</v>
      </c>
      <c r="Q35" s="1">
        <v>2.25</v>
      </c>
      <c r="R35" s="5">
        <v>15</v>
      </c>
      <c r="S35" s="1"/>
      <c r="T35" s="1">
        <v>0</v>
      </c>
      <c r="U35" s="1">
        <v>1.1200000000000001</v>
      </c>
      <c r="V35" s="16">
        <f t="shared" ref="V35:V40" si="8">MAX(0,(TRUNC((T35*0.8)-U35)))</f>
        <v>0</v>
      </c>
      <c r="W35" s="1">
        <v>0</v>
      </c>
      <c r="X35" s="12">
        <v>22292.52</v>
      </c>
      <c r="Y35" s="2"/>
      <c r="Z35" s="2">
        <v>6071.54</v>
      </c>
      <c r="AA35" s="1">
        <v>0</v>
      </c>
      <c r="AB35" s="1">
        <v>32</v>
      </c>
      <c r="AC35" s="1">
        <v>32</v>
      </c>
      <c r="AD35" s="1">
        <v>58</v>
      </c>
      <c r="AE35" s="1">
        <v>53</v>
      </c>
      <c r="AF35" s="1">
        <v>80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141</v>
      </c>
      <c r="AW35" s="1">
        <v>115</v>
      </c>
      <c r="AX35" s="1">
        <v>124</v>
      </c>
      <c r="AY35" s="1">
        <v>74</v>
      </c>
      <c r="AZ35" s="1">
        <v>36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18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</row>
    <row r="36" spans="1:67">
      <c r="A36" s="1">
        <v>70042</v>
      </c>
      <c r="B36" s="1" t="s">
        <v>182</v>
      </c>
      <c r="C36" s="1">
        <v>25</v>
      </c>
      <c r="D36" s="1">
        <v>285</v>
      </c>
      <c r="E36" s="1" t="s">
        <v>64</v>
      </c>
      <c r="F36" s="1">
        <v>387</v>
      </c>
      <c r="G36" s="1" t="s">
        <v>94</v>
      </c>
      <c r="H36" s="2">
        <v>28.35</v>
      </c>
      <c r="I36" s="2">
        <v>708.75</v>
      </c>
      <c r="J36" s="10">
        <f t="shared" si="1"/>
        <v>8505</v>
      </c>
      <c r="K36" s="11">
        <f t="shared" si="2"/>
        <v>12</v>
      </c>
      <c r="L36" s="1">
        <v>19.899999999999999</v>
      </c>
      <c r="M36" s="1">
        <v>8.52</v>
      </c>
      <c r="N36" s="28">
        <f t="shared" ref="N36:N37" si="9">MAX(0,(TRUNC((L36*0.8)-M36)))</f>
        <v>7</v>
      </c>
      <c r="O36" s="1"/>
      <c r="P36" s="1">
        <v>24.02</v>
      </c>
      <c r="Q36" s="1">
        <v>16.8</v>
      </c>
      <c r="R36" s="5">
        <v>5</v>
      </c>
      <c r="S36" s="1"/>
      <c r="T36" s="1">
        <v>16.760000000000002</v>
      </c>
      <c r="U36" s="1">
        <v>21.64</v>
      </c>
      <c r="V36" s="16">
        <f t="shared" si="8"/>
        <v>0</v>
      </c>
      <c r="W36" s="1">
        <v>0</v>
      </c>
      <c r="X36" s="12">
        <v>43006.95</v>
      </c>
      <c r="Y36" s="2"/>
      <c r="Z36" s="2">
        <v>33282.9</v>
      </c>
      <c r="AA36" s="1">
        <v>0</v>
      </c>
      <c r="AB36" s="1">
        <v>88</v>
      </c>
      <c r="AC36" s="1">
        <v>154</v>
      </c>
      <c r="AD36" s="1">
        <v>225</v>
      </c>
      <c r="AE36" s="1">
        <v>215</v>
      </c>
      <c r="AF36" s="1">
        <v>213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155</v>
      </c>
      <c r="AW36" s="1">
        <v>162</v>
      </c>
      <c r="AX36" s="1">
        <v>219</v>
      </c>
      <c r="AY36" s="1">
        <v>291</v>
      </c>
      <c r="AZ36" s="1">
        <v>420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110</v>
      </c>
      <c r="BG36" s="1">
        <v>146</v>
      </c>
      <c r="BH36" s="1">
        <v>153</v>
      </c>
      <c r="BI36" s="1">
        <v>166</v>
      </c>
      <c r="BJ36" s="1">
        <v>541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</row>
    <row r="37" spans="1:67">
      <c r="A37" s="1">
        <v>70263</v>
      </c>
      <c r="B37" s="1" t="s">
        <v>129</v>
      </c>
      <c r="C37" s="1">
        <v>16</v>
      </c>
      <c r="D37" s="1">
        <v>285</v>
      </c>
      <c r="E37" s="1" t="s">
        <v>64</v>
      </c>
      <c r="F37" s="1">
        <v>557</v>
      </c>
      <c r="G37" s="1" t="s">
        <v>69</v>
      </c>
      <c r="H37" s="2">
        <v>97.94</v>
      </c>
      <c r="I37" s="2">
        <v>1567.04</v>
      </c>
      <c r="J37" s="10">
        <f t="shared" si="1"/>
        <v>15670.4</v>
      </c>
      <c r="K37" s="11">
        <f t="shared" si="2"/>
        <v>10</v>
      </c>
      <c r="L37" s="1">
        <v>8.3800000000000008</v>
      </c>
      <c r="M37" s="1">
        <v>4.1900000000000004</v>
      </c>
      <c r="N37" s="27">
        <f t="shared" si="9"/>
        <v>2</v>
      </c>
      <c r="O37" s="1"/>
      <c r="P37" s="1">
        <v>21.47</v>
      </c>
      <c r="Q37" s="1">
        <v>11</v>
      </c>
      <c r="R37" s="5">
        <v>5</v>
      </c>
      <c r="S37" s="1"/>
      <c r="T37" s="1">
        <v>8.94</v>
      </c>
      <c r="U37" s="1">
        <v>3.38</v>
      </c>
      <c r="V37" s="16">
        <f t="shared" si="8"/>
        <v>3</v>
      </c>
      <c r="W37" s="1">
        <v>0</v>
      </c>
      <c r="X37" s="12">
        <v>60771.77</v>
      </c>
      <c r="Y37" s="2"/>
      <c r="Z37" s="2">
        <v>29088.18</v>
      </c>
      <c r="AA37" s="1">
        <v>0</v>
      </c>
      <c r="AB37" s="1">
        <v>33</v>
      </c>
      <c r="AC37" s="1">
        <v>49</v>
      </c>
      <c r="AD37" s="1">
        <v>56</v>
      </c>
      <c r="AE37" s="1">
        <v>41</v>
      </c>
      <c r="AF37" s="1">
        <v>67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110</v>
      </c>
      <c r="AW37" s="1">
        <v>143</v>
      </c>
      <c r="AX37" s="1">
        <v>130</v>
      </c>
      <c r="AY37" s="1">
        <v>64</v>
      </c>
      <c r="AZ37" s="1">
        <v>176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75</v>
      </c>
      <c r="BG37" s="1">
        <v>17</v>
      </c>
      <c r="BH37" s="1">
        <v>39</v>
      </c>
      <c r="BI37" s="1">
        <v>41</v>
      </c>
      <c r="BJ37" s="1">
        <v>54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</row>
    <row r="38" spans="1:67">
      <c r="A38" s="1">
        <v>70137</v>
      </c>
      <c r="B38" s="1" t="s">
        <v>152</v>
      </c>
      <c r="C38" s="1">
        <v>12</v>
      </c>
      <c r="D38" s="1">
        <v>285</v>
      </c>
      <c r="E38" s="1" t="s">
        <v>64</v>
      </c>
      <c r="F38" s="1">
        <v>567</v>
      </c>
      <c r="G38" s="1" t="s">
        <v>74</v>
      </c>
      <c r="H38" s="2">
        <v>78.930000000000007</v>
      </c>
      <c r="I38" s="2">
        <v>947.16</v>
      </c>
      <c r="J38" s="10">
        <f t="shared" si="1"/>
        <v>9471.6</v>
      </c>
      <c r="K38" s="11">
        <f t="shared" si="2"/>
        <v>10</v>
      </c>
      <c r="L38" s="1">
        <v>16.079999999999998</v>
      </c>
      <c r="M38" s="1">
        <v>11.33</v>
      </c>
      <c r="N38" s="5">
        <v>0</v>
      </c>
      <c r="O38" s="1"/>
      <c r="P38" s="1">
        <v>33.08</v>
      </c>
      <c r="Q38" s="1">
        <v>18.420000000000002</v>
      </c>
      <c r="R38" s="5">
        <v>10</v>
      </c>
      <c r="S38" s="1"/>
      <c r="T38" s="1">
        <v>10.33</v>
      </c>
      <c r="U38" s="1">
        <v>10.83</v>
      </c>
      <c r="V38" s="16">
        <f t="shared" si="8"/>
        <v>0</v>
      </c>
      <c r="W38" s="1">
        <v>0</v>
      </c>
      <c r="X38" s="12">
        <v>56356.02</v>
      </c>
      <c r="Y38" s="2"/>
      <c r="Z38" s="2">
        <v>38438.910000000003</v>
      </c>
      <c r="AA38" s="1">
        <v>0</v>
      </c>
      <c r="AB38" s="1">
        <v>67</v>
      </c>
      <c r="AC38" s="1">
        <v>75</v>
      </c>
      <c r="AD38" s="1">
        <v>59</v>
      </c>
      <c r="AE38" s="1">
        <v>59</v>
      </c>
      <c r="AF38" s="1">
        <v>136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135</v>
      </c>
      <c r="AW38" s="1">
        <v>110</v>
      </c>
      <c r="AX38" s="1">
        <v>153</v>
      </c>
      <c r="AY38" s="1">
        <v>108</v>
      </c>
      <c r="AZ38" s="1">
        <v>221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42</v>
      </c>
      <c r="BG38" s="1">
        <v>38</v>
      </c>
      <c r="BH38" s="1">
        <v>51</v>
      </c>
      <c r="BI38" s="1">
        <v>24</v>
      </c>
      <c r="BJ38" s="1">
        <v>130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</row>
    <row r="39" spans="1:67">
      <c r="A39" s="1">
        <v>70080</v>
      </c>
      <c r="B39" s="1" t="s">
        <v>159</v>
      </c>
      <c r="C39" s="1">
        <v>12</v>
      </c>
      <c r="D39" s="1">
        <v>285</v>
      </c>
      <c r="E39" s="1" t="s">
        <v>64</v>
      </c>
      <c r="F39" s="1">
        <v>35</v>
      </c>
      <c r="G39" s="1" t="s">
        <v>76</v>
      </c>
      <c r="H39" s="2">
        <v>74.31</v>
      </c>
      <c r="I39" s="2">
        <v>891.72</v>
      </c>
      <c r="J39" s="10">
        <f t="shared" si="1"/>
        <v>8917.2000000000007</v>
      </c>
      <c r="K39" s="11">
        <f t="shared" si="2"/>
        <v>10</v>
      </c>
      <c r="L39" s="1">
        <v>3.54</v>
      </c>
      <c r="M39" s="1">
        <v>1.58</v>
      </c>
      <c r="N39" s="20">
        <v>3</v>
      </c>
      <c r="O39" s="1"/>
      <c r="P39" s="1">
        <v>34.71</v>
      </c>
      <c r="Q39" s="1">
        <v>35.33</v>
      </c>
      <c r="R39" s="5">
        <v>0</v>
      </c>
      <c r="S39" s="1"/>
      <c r="T39" s="1">
        <v>20.04</v>
      </c>
      <c r="U39" s="1">
        <v>8.83</v>
      </c>
      <c r="V39" s="16">
        <f t="shared" si="8"/>
        <v>7</v>
      </c>
      <c r="W39" s="1">
        <v>0</v>
      </c>
      <c r="X39" s="12">
        <v>51979.839999999997</v>
      </c>
      <c r="Y39" s="2"/>
      <c r="Z39" s="2">
        <v>40796.19</v>
      </c>
      <c r="AA39" s="1">
        <v>0</v>
      </c>
      <c r="AB39" s="1">
        <v>7</v>
      </c>
      <c r="AC39" s="1">
        <v>26</v>
      </c>
      <c r="AD39" s="1">
        <v>17</v>
      </c>
      <c r="AE39" s="1">
        <v>11</v>
      </c>
      <c r="AF39" s="1">
        <v>19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105</v>
      </c>
      <c r="AW39" s="1">
        <v>130</v>
      </c>
      <c r="AX39" s="1">
        <v>199</v>
      </c>
      <c r="AY39" s="1">
        <v>95</v>
      </c>
      <c r="AZ39" s="1">
        <v>424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71</v>
      </c>
      <c r="BG39" s="1">
        <v>62</v>
      </c>
      <c r="BH39" s="1">
        <v>66</v>
      </c>
      <c r="BI39" s="1">
        <v>145</v>
      </c>
      <c r="BJ39" s="1">
        <v>106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</row>
    <row r="40" spans="1:67">
      <c r="A40" s="1">
        <v>70050</v>
      </c>
      <c r="B40" s="1" t="s">
        <v>126</v>
      </c>
      <c r="C40" s="1">
        <v>24</v>
      </c>
      <c r="D40" s="1">
        <v>285</v>
      </c>
      <c r="E40" s="1" t="s">
        <v>64</v>
      </c>
      <c r="F40" s="1">
        <v>974</v>
      </c>
      <c r="G40" s="1" t="s">
        <v>110</v>
      </c>
      <c r="H40" s="2">
        <v>36.130499999999998</v>
      </c>
      <c r="I40" s="2">
        <v>867.13199999999995</v>
      </c>
      <c r="J40" s="10">
        <f t="shared" si="1"/>
        <v>8671.32</v>
      </c>
      <c r="K40" s="11">
        <f t="shared" si="2"/>
        <v>10</v>
      </c>
      <c r="L40" s="1">
        <v>9.23</v>
      </c>
      <c r="M40" s="1">
        <v>3.83</v>
      </c>
      <c r="N40" s="57">
        <f t="shared" ref="N40:N41" si="10">MAX(0,(TRUNC((L40*0.8)-M40)))</f>
        <v>3</v>
      </c>
      <c r="O40" s="1"/>
      <c r="P40" s="1">
        <v>22.58</v>
      </c>
      <c r="Q40" s="1">
        <v>15.12</v>
      </c>
      <c r="R40" s="5">
        <v>5</v>
      </c>
      <c r="S40" s="1"/>
      <c r="T40" s="1">
        <v>13.83</v>
      </c>
      <c r="U40" s="1">
        <v>8.33</v>
      </c>
      <c r="V40" s="16">
        <f t="shared" si="8"/>
        <v>2</v>
      </c>
      <c r="W40" s="1">
        <v>0</v>
      </c>
      <c r="X40" s="12">
        <v>39580.959999999999</v>
      </c>
      <c r="Y40" s="2"/>
      <c r="Z40" s="2">
        <v>23665.48</v>
      </c>
      <c r="AA40" s="1">
        <v>0</v>
      </c>
      <c r="AB40" s="1">
        <v>50</v>
      </c>
      <c r="AC40" s="1">
        <v>77</v>
      </c>
      <c r="AD40" s="1">
        <v>108</v>
      </c>
      <c r="AE40" s="1">
        <v>50</v>
      </c>
      <c r="AF40" s="1">
        <v>92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128</v>
      </c>
      <c r="AW40" s="1">
        <v>275</v>
      </c>
      <c r="AX40" s="1">
        <v>186</v>
      </c>
      <c r="AY40" s="1">
        <v>181</v>
      </c>
      <c r="AZ40" s="1">
        <v>363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75</v>
      </c>
      <c r="BG40" s="1">
        <v>133</v>
      </c>
      <c r="BH40" s="1">
        <v>110</v>
      </c>
      <c r="BI40" s="1">
        <v>161</v>
      </c>
      <c r="BJ40" s="1">
        <v>200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>
      <c r="A41" s="1">
        <v>70087</v>
      </c>
      <c r="B41" s="1" t="s">
        <v>115</v>
      </c>
      <c r="C41" s="1">
        <v>25</v>
      </c>
      <c r="D41" s="1">
        <v>285</v>
      </c>
      <c r="E41" s="1" t="s">
        <v>64</v>
      </c>
      <c r="F41" s="1">
        <v>35</v>
      </c>
      <c r="G41" s="1" t="s">
        <v>76</v>
      </c>
      <c r="H41" s="2">
        <v>43.63</v>
      </c>
      <c r="I41" s="2">
        <v>1090.75</v>
      </c>
      <c r="J41" s="10">
        <f t="shared" si="1"/>
        <v>10907.5</v>
      </c>
      <c r="K41" s="11">
        <f t="shared" si="2"/>
        <v>10</v>
      </c>
      <c r="L41" s="1">
        <v>5.52</v>
      </c>
      <c r="M41" s="1">
        <v>10.56</v>
      </c>
      <c r="N41" s="16">
        <f t="shared" si="10"/>
        <v>0</v>
      </c>
      <c r="O41" s="1"/>
      <c r="P41" s="1">
        <v>14.8</v>
      </c>
      <c r="Q41" s="1">
        <v>8.56</v>
      </c>
      <c r="R41" s="5">
        <v>5</v>
      </c>
      <c r="S41" s="1"/>
      <c r="T41" s="1">
        <v>15.64</v>
      </c>
      <c r="U41" s="1">
        <v>8.48</v>
      </c>
      <c r="V41" s="5">
        <v>5</v>
      </c>
      <c r="W41" s="1">
        <v>0</v>
      </c>
      <c r="X41" s="12">
        <v>39223.370000000003</v>
      </c>
      <c r="Y41" s="2"/>
      <c r="Z41" s="2">
        <v>30104.7</v>
      </c>
      <c r="AA41" s="1">
        <v>0</v>
      </c>
      <c r="AB41" s="1">
        <v>71</v>
      </c>
      <c r="AC41" s="1">
        <v>27</v>
      </c>
      <c r="AD41" s="1">
        <v>35</v>
      </c>
      <c r="AE41" s="1">
        <v>37</v>
      </c>
      <c r="AF41" s="1">
        <v>264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117</v>
      </c>
      <c r="AW41" s="1">
        <v>87</v>
      </c>
      <c r="AX41" s="1">
        <v>164</v>
      </c>
      <c r="AY41" s="1">
        <v>91</v>
      </c>
      <c r="AZ41" s="1">
        <v>214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96</v>
      </c>
      <c r="BG41" s="1">
        <v>109</v>
      </c>
      <c r="BH41" s="1">
        <v>190</v>
      </c>
      <c r="BI41" s="1">
        <v>101</v>
      </c>
      <c r="BJ41" s="1">
        <v>212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>
      <c r="A42" s="1">
        <v>70023</v>
      </c>
      <c r="B42" s="1" t="s">
        <v>185</v>
      </c>
      <c r="C42" s="1">
        <v>12</v>
      </c>
      <c r="D42" s="1">
        <v>285</v>
      </c>
      <c r="E42" s="1" t="s">
        <v>64</v>
      </c>
      <c r="F42" s="1">
        <v>991</v>
      </c>
      <c r="G42" s="1" t="s">
        <v>141</v>
      </c>
      <c r="H42" s="2">
        <v>54.37</v>
      </c>
      <c r="I42" s="2">
        <v>652.44000000000005</v>
      </c>
      <c r="J42" s="10">
        <f t="shared" si="1"/>
        <v>6524.4000000000005</v>
      </c>
      <c r="K42" s="11">
        <f t="shared" si="2"/>
        <v>10</v>
      </c>
      <c r="L42" s="1">
        <v>23.46</v>
      </c>
      <c r="M42" s="1">
        <v>11.25</v>
      </c>
      <c r="N42" s="5">
        <v>0</v>
      </c>
      <c r="O42" s="1"/>
      <c r="P42" s="1">
        <v>13.21</v>
      </c>
      <c r="Q42" s="1">
        <v>0.75</v>
      </c>
      <c r="R42" s="5">
        <v>10</v>
      </c>
      <c r="S42" s="1"/>
      <c r="T42" s="1">
        <v>14.42</v>
      </c>
      <c r="U42" s="1">
        <v>-5.58</v>
      </c>
      <c r="V42" s="5">
        <v>0</v>
      </c>
      <c r="W42" s="1">
        <v>0</v>
      </c>
      <c r="X42" s="12">
        <v>33328.81</v>
      </c>
      <c r="Y42" s="2"/>
      <c r="Z42" s="2">
        <v>4186.49</v>
      </c>
      <c r="AA42" s="1">
        <v>0</v>
      </c>
      <c r="AB42" s="1">
        <v>62</v>
      </c>
      <c r="AC42" s="1">
        <v>92</v>
      </c>
      <c r="AD42" s="1">
        <v>115</v>
      </c>
      <c r="AE42" s="1">
        <v>117</v>
      </c>
      <c r="AF42" s="1">
        <v>135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56</v>
      </c>
      <c r="AW42" s="1">
        <v>49</v>
      </c>
      <c r="AX42" s="1">
        <v>48</v>
      </c>
      <c r="AY42" s="1">
        <v>60</v>
      </c>
      <c r="AZ42" s="1">
        <v>9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65</v>
      </c>
      <c r="BG42" s="1">
        <v>38</v>
      </c>
      <c r="BH42" s="1">
        <v>65</v>
      </c>
      <c r="BI42" s="1">
        <v>48</v>
      </c>
      <c r="BJ42" s="1">
        <v>-67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>
      <c r="A43" s="1">
        <v>70129</v>
      </c>
      <c r="B43" s="1" t="s">
        <v>142</v>
      </c>
      <c r="C43" s="1">
        <v>16</v>
      </c>
      <c r="D43" s="1">
        <v>285</v>
      </c>
      <c r="E43" s="1" t="s">
        <v>64</v>
      </c>
      <c r="F43" s="1">
        <v>558</v>
      </c>
      <c r="G43" s="1" t="s">
        <v>67</v>
      </c>
      <c r="H43" s="2">
        <v>47.85</v>
      </c>
      <c r="I43" s="2">
        <v>765.6</v>
      </c>
      <c r="J43" s="10">
        <f t="shared" si="1"/>
        <v>7656</v>
      </c>
      <c r="K43" s="11">
        <f t="shared" si="2"/>
        <v>10</v>
      </c>
      <c r="L43" s="1">
        <v>5.97</v>
      </c>
      <c r="M43" s="1">
        <v>4.5</v>
      </c>
      <c r="N43" s="16">
        <f t="shared" ref="N43:N48" si="11">MAX(0,(TRUNC((L43*0.8)-M43)))</f>
        <v>0</v>
      </c>
      <c r="O43" s="1"/>
      <c r="P43" s="1">
        <v>21.88</v>
      </c>
      <c r="Q43" s="1">
        <v>9.94</v>
      </c>
      <c r="R43" s="5">
        <v>10</v>
      </c>
      <c r="S43" s="1"/>
      <c r="T43" s="1">
        <v>13</v>
      </c>
      <c r="U43" s="1">
        <v>9.25</v>
      </c>
      <c r="V43" s="5">
        <v>0</v>
      </c>
      <c r="W43" s="1">
        <v>0</v>
      </c>
      <c r="X43" s="12">
        <v>31269.98</v>
      </c>
      <c r="Y43" s="2"/>
      <c r="Z43" s="2">
        <v>18135.150000000001</v>
      </c>
      <c r="AA43" s="1">
        <v>0</v>
      </c>
      <c r="AB43" s="1">
        <v>30</v>
      </c>
      <c r="AC43" s="1">
        <v>13</v>
      </c>
      <c r="AD43" s="1">
        <v>37</v>
      </c>
      <c r="AE43" s="1">
        <v>44</v>
      </c>
      <c r="AF43" s="1">
        <v>72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90</v>
      </c>
      <c r="AW43" s="1">
        <v>58</v>
      </c>
      <c r="AX43" s="1">
        <v>168</v>
      </c>
      <c r="AY43" s="1">
        <v>126</v>
      </c>
      <c r="AZ43" s="1">
        <v>159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70</v>
      </c>
      <c r="BG43" s="1">
        <v>70</v>
      </c>
      <c r="BH43" s="1">
        <v>68</v>
      </c>
      <c r="BI43" s="1">
        <v>70</v>
      </c>
      <c r="BJ43" s="1">
        <v>148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</row>
    <row r="44" spans="1:67">
      <c r="A44" s="1">
        <v>70259</v>
      </c>
      <c r="B44" s="1" t="s">
        <v>155</v>
      </c>
      <c r="C44" s="1">
        <v>24</v>
      </c>
      <c r="D44" s="1">
        <v>285</v>
      </c>
      <c r="E44" s="1" t="s">
        <v>64</v>
      </c>
      <c r="F44" s="1">
        <v>974</v>
      </c>
      <c r="G44" s="1" t="s">
        <v>110</v>
      </c>
      <c r="H44" s="2">
        <v>35.979999999999997</v>
      </c>
      <c r="I44" s="2">
        <v>863.52</v>
      </c>
      <c r="J44" s="10">
        <f t="shared" si="1"/>
        <v>8635.2000000000007</v>
      </c>
      <c r="K44" s="11">
        <f t="shared" si="2"/>
        <v>10</v>
      </c>
      <c r="L44" s="1">
        <v>5.35</v>
      </c>
      <c r="M44" s="1">
        <v>5.04</v>
      </c>
      <c r="N44" s="16">
        <f t="shared" si="11"/>
        <v>0</v>
      </c>
      <c r="O44" s="1"/>
      <c r="P44" s="1">
        <v>18.920000000000002</v>
      </c>
      <c r="Q44" s="1">
        <v>6.5</v>
      </c>
      <c r="R44" s="5">
        <v>10</v>
      </c>
      <c r="S44" s="1"/>
      <c r="T44" s="1">
        <v>11.67</v>
      </c>
      <c r="U44" s="1">
        <v>7.38</v>
      </c>
      <c r="V44" s="5">
        <v>0</v>
      </c>
      <c r="W44" s="1">
        <v>0</v>
      </c>
      <c r="X44" s="12">
        <v>31032.75</v>
      </c>
      <c r="Y44" s="2"/>
      <c r="Z44" s="2">
        <v>16334.92</v>
      </c>
      <c r="AA44" s="1">
        <v>0</v>
      </c>
      <c r="AB44" s="1">
        <v>53</v>
      </c>
      <c r="AC44" s="1">
        <v>45</v>
      </c>
      <c r="AD44" s="1">
        <v>35</v>
      </c>
      <c r="AE44" s="1">
        <v>36</v>
      </c>
      <c r="AF44" s="1">
        <v>121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156</v>
      </c>
      <c r="AW44" s="1">
        <v>103</v>
      </c>
      <c r="AX44" s="1">
        <v>127</v>
      </c>
      <c r="AY44" s="1">
        <v>239</v>
      </c>
      <c r="AZ44" s="1">
        <v>156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90</v>
      </c>
      <c r="BG44" s="1">
        <v>91</v>
      </c>
      <c r="BH44" s="1">
        <v>107</v>
      </c>
      <c r="BI44" s="1">
        <v>75</v>
      </c>
      <c r="BJ44" s="1">
        <v>177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</row>
    <row r="45" spans="1:67">
      <c r="A45" s="1">
        <v>70040</v>
      </c>
      <c r="B45" s="1" t="s">
        <v>121</v>
      </c>
      <c r="C45" s="1">
        <v>25</v>
      </c>
      <c r="D45" s="1">
        <v>285</v>
      </c>
      <c r="E45" s="1" t="s">
        <v>64</v>
      </c>
      <c r="F45" s="1">
        <v>35</v>
      </c>
      <c r="G45" s="1" t="s">
        <v>76</v>
      </c>
      <c r="H45" s="2">
        <v>42.5</v>
      </c>
      <c r="I45" s="2">
        <v>1062.5</v>
      </c>
      <c r="J45" s="10">
        <f t="shared" si="1"/>
        <v>10625</v>
      </c>
      <c r="K45" s="11">
        <f t="shared" si="2"/>
        <v>10</v>
      </c>
      <c r="L45" s="1">
        <v>2.44</v>
      </c>
      <c r="M45" s="1">
        <v>1.04</v>
      </c>
      <c r="N45" s="16">
        <f t="shared" si="11"/>
        <v>0</v>
      </c>
      <c r="O45" s="1"/>
      <c r="P45" s="1">
        <v>14.2</v>
      </c>
      <c r="Q45" s="1">
        <v>4.08</v>
      </c>
      <c r="R45" s="5">
        <v>10</v>
      </c>
      <c r="S45" s="1"/>
      <c r="T45" s="1">
        <v>6.2</v>
      </c>
      <c r="U45" s="1">
        <v>7.4</v>
      </c>
      <c r="V45" s="16">
        <f t="shared" ref="V45:V47" si="12">MAX(0,(TRUNC((T45*0.8)-U45)))</f>
        <v>0</v>
      </c>
      <c r="W45" s="1">
        <v>0</v>
      </c>
      <c r="X45" s="12">
        <v>24267.5</v>
      </c>
      <c r="Y45" s="2"/>
      <c r="Z45" s="2">
        <v>13302.5</v>
      </c>
      <c r="AA45" s="1">
        <v>0</v>
      </c>
      <c r="AB45" s="1">
        <v>21</v>
      </c>
      <c r="AC45" s="1">
        <v>8</v>
      </c>
      <c r="AD45" s="1">
        <v>36</v>
      </c>
      <c r="AE45" s="1">
        <v>0</v>
      </c>
      <c r="AF45" s="1">
        <v>26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159</v>
      </c>
      <c r="AW45" s="1">
        <v>152</v>
      </c>
      <c r="AX45" s="1">
        <v>71</v>
      </c>
      <c r="AY45" s="1">
        <v>98</v>
      </c>
      <c r="AZ45" s="1">
        <v>102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38</v>
      </c>
      <c r="BG45" s="1">
        <v>49</v>
      </c>
      <c r="BH45" s="1">
        <v>60</v>
      </c>
      <c r="BI45" s="1">
        <v>65</v>
      </c>
      <c r="BJ45" s="1">
        <v>185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</row>
    <row r="46" spans="1:67">
      <c r="A46" s="1">
        <v>70976</v>
      </c>
      <c r="B46" s="1" t="s">
        <v>191</v>
      </c>
      <c r="C46" s="1">
        <v>20</v>
      </c>
      <c r="D46" s="1">
        <v>285</v>
      </c>
      <c r="E46" s="1" t="s">
        <v>64</v>
      </c>
      <c r="F46" s="1">
        <v>974</v>
      </c>
      <c r="G46" s="1" t="s">
        <v>110</v>
      </c>
      <c r="H46" s="2">
        <v>40.81</v>
      </c>
      <c r="I46" s="2">
        <v>816.2</v>
      </c>
      <c r="J46" s="10">
        <f t="shared" si="1"/>
        <v>8162</v>
      </c>
      <c r="K46" s="11">
        <f t="shared" si="2"/>
        <v>10</v>
      </c>
      <c r="L46" s="1">
        <v>3.7</v>
      </c>
      <c r="M46" s="1">
        <v>5.4</v>
      </c>
      <c r="N46" s="16">
        <f t="shared" si="11"/>
        <v>0</v>
      </c>
      <c r="O46" s="1"/>
      <c r="P46" s="1">
        <v>12.78</v>
      </c>
      <c r="Q46" s="1">
        <v>3.1</v>
      </c>
      <c r="R46" s="5">
        <v>10</v>
      </c>
      <c r="S46" s="1"/>
      <c r="T46" s="1">
        <v>1.52</v>
      </c>
      <c r="U46" s="1">
        <v>1.7</v>
      </c>
      <c r="V46" s="16">
        <f t="shared" si="12"/>
        <v>0</v>
      </c>
      <c r="W46" s="1">
        <v>0</v>
      </c>
      <c r="X46" s="12">
        <v>14691.6</v>
      </c>
      <c r="Y46" s="2"/>
      <c r="Z46" s="2">
        <v>8325.24</v>
      </c>
      <c r="AA46" s="1">
        <v>0</v>
      </c>
      <c r="AB46" s="1">
        <v>28</v>
      </c>
      <c r="AC46" s="1">
        <v>32</v>
      </c>
      <c r="AD46" s="1">
        <v>16</v>
      </c>
      <c r="AE46" s="1">
        <v>28</v>
      </c>
      <c r="AF46" s="1">
        <v>108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95</v>
      </c>
      <c r="AW46" s="1">
        <v>42</v>
      </c>
      <c r="AX46" s="1">
        <v>103</v>
      </c>
      <c r="AY46" s="1">
        <v>73</v>
      </c>
      <c r="AZ46" s="1">
        <v>62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25</v>
      </c>
      <c r="BG46" s="1">
        <v>0</v>
      </c>
      <c r="BH46" s="1">
        <v>0</v>
      </c>
      <c r="BI46" s="1">
        <v>11</v>
      </c>
      <c r="BJ46" s="1">
        <v>34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</row>
    <row r="47" spans="1:67">
      <c r="A47" s="1">
        <v>70192</v>
      </c>
      <c r="B47" s="1" t="s">
        <v>173</v>
      </c>
      <c r="C47" s="1">
        <v>16</v>
      </c>
      <c r="D47" s="1">
        <v>285</v>
      </c>
      <c r="E47" s="1" t="s">
        <v>64</v>
      </c>
      <c r="F47" s="1">
        <v>588</v>
      </c>
      <c r="G47" s="1" t="s">
        <v>146</v>
      </c>
      <c r="H47" s="2">
        <v>113.9</v>
      </c>
      <c r="I47" s="2">
        <v>1822.4</v>
      </c>
      <c r="J47" s="10">
        <f t="shared" si="1"/>
        <v>14579.2</v>
      </c>
      <c r="K47" s="11">
        <f t="shared" si="2"/>
        <v>8</v>
      </c>
      <c r="L47" s="1">
        <v>5.94</v>
      </c>
      <c r="M47" s="1">
        <v>1.44</v>
      </c>
      <c r="N47" s="27">
        <f t="shared" si="11"/>
        <v>3</v>
      </c>
      <c r="O47" s="1"/>
      <c r="P47" s="1">
        <v>19.690000000000001</v>
      </c>
      <c r="Q47" s="1">
        <v>11.88</v>
      </c>
      <c r="R47" s="5">
        <v>5</v>
      </c>
      <c r="S47" s="1"/>
      <c r="T47" s="1">
        <v>4.22</v>
      </c>
      <c r="U47" s="1">
        <v>3.75</v>
      </c>
      <c r="V47" s="16">
        <f t="shared" si="12"/>
        <v>0</v>
      </c>
      <c r="W47" s="1">
        <v>0</v>
      </c>
      <c r="X47" s="12">
        <v>54387.25</v>
      </c>
      <c r="Y47" s="2"/>
      <c r="Z47" s="2">
        <v>31094.7</v>
      </c>
      <c r="AA47" s="1">
        <v>0</v>
      </c>
      <c r="AB47" s="1">
        <v>39</v>
      </c>
      <c r="AC47" s="1">
        <v>25</v>
      </c>
      <c r="AD47" s="1">
        <v>29</v>
      </c>
      <c r="AE47" s="1">
        <v>29</v>
      </c>
      <c r="AF47" s="1">
        <v>23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61</v>
      </c>
      <c r="AW47" s="1">
        <v>88</v>
      </c>
      <c r="AX47" s="1">
        <v>182</v>
      </c>
      <c r="AY47" s="1">
        <v>56</v>
      </c>
      <c r="AZ47" s="1">
        <v>190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31</v>
      </c>
      <c r="BG47" s="1">
        <v>11</v>
      </c>
      <c r="BH47" s="1">
        <v>21</v>
      </c>
      <c r="BI47" s="1">
        <v>20</v>
      </c>
      <c r="BJ47" s="1">
        <v>60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</row>
    <row r="48" spans="1:67">
      <c r="A48" s="1">
        <v>70089</v>
      </c>
      <c r="B48" s="1" t="s">
        <v>122</v>
      </c>
      <c r="C48" s="1">
        <v>20</v>
      </c>
      <c r="D48" s="1">
        <v>285</v>
      </c>
      <c r="E48" s="1" t="s">
        <v>64</v>
      </c>
      <c r="F48" s="1">
        <v>558</v>
      </c>
      <c r="G48" s="1" t="s">
        <v>67</v>
      </c>
      <c r="H48" s="2">
        <v>64.91</v>
      </c>
      <c r="I48" s="2">
        <v>1298.2</v>
      </c>
      <c r="J48" s="10">
        <f t="shared" si="1"/>
        <v>10385.6</v>
      </c>
      <c r="K48" s="11">
        <f t="shared" si="2"/>
        <v>8</v>
      </c>
      <c r="L48" s="1">
        <v>9.52</v>
      </c>
      <c r="M48" s="1">
        <v>4.2</v>
      </c>
      <c r="N48" s="28">
        <f t="shared" si="11"/>
        <v>3</v>
      </c>
      <c r="O48" s="1"/>
      <c r="P48" s="1">
        <v>13.82</v>
      </c>
      <c r="Q48" s="1">
        <v>9.4499999999999993</v>
      </c>
      <c r="R48" s="5">
        <v>0</v>
      </c>
      <c r="S48" s="1"/>
      <c r="T48" s="1">
        <v>9.5</v>
      </c>
      <c r="U48" s="1">
        <v>3.55</v>
      </c>
      <c r="V48" s="5">
        <v>5</v>
      </c>
      <c r="W48" s="1">
        <v>0</v>
      </c>
      <c r="X48" s="12">
        <v>42645.87</v>
      </c>
      <c r="Y48" s="2"/>
      <c r="Z48" s="2">
        <v>22329.040000000001</v>
      </c>
      <c r="AA48" s="1">
        <v>0</v>
      </c>
      <c r="AB48" s="1">
        <v>42</v>
      </c>
      <c r="AC48" s="1">
        <v>65</v>
      </c>
      <c r="AD48" s="1">
        <v>83</v>
      </c>
      <c r="AE48" s="1">
        <v>66</v>
      </c>
      <c r="AF48" s="1">
        <v>84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41</v>
      </c>
      <c r="AW48" s="1">
        <v>81</v>
      </c>
      <c r="AX48" s="1">
        <v>156</v>
      </c>
      <c r="AY48" s="1">
        <v>78</v>
      </c>
      <c r="AZ48" s="1">
        <v>189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60</v>
      </c>
      <c r="BG48" s="1">
        <v>53</v>
      </c>
      <c r="BH48" s="1">
        <v>59</v>
      </c>
      <c r="BI48" s="1">
        <v>89</v>
      </c>
      <c r="BJ48" s="1">
        <v>71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</row>
    <row r="49" spans="1:67">
      <c r="A49" s="1">
        <v>70074</v>
      </c>
      <c r="B49" s="1" t="s">
        <v>222</v>
      </c>
      <c r="C49" s="1">
        <v>21</v>
      </c>
      <c r="D49" s="1">
        <v>285</v>
      </c>
      <c r="E49" s="1" t="s">
        <v>64</v>
      </c>
      <c r="F49" s="1">
        <v>387</v>
      </c>
      <c r="G49" s="1" t="s">
        <v>94</v>
      </c>
      <c r="H49" s="2">
        <v>31.19</v>
      </c>
      <c r="I49" s="2">
        <v>654.99</v>
      </c>
      <c r="J49" s="10">
        <f t="shared" si="1"/>
        <v>5239.92</v>
      </c>
      <c r="K49" s="11">
        <f t="shared" si="2"/>
        <v>8</v>
      </c>
      <c r="L49" s="1">
        <v>2.4</v>
      </c>
      <c r="M49" s="1">
        <v>0.52</v>
      </c>
      <c r="N49" s="21">
        <v>3</v>
      </c>
      <c r="O49" s="1"/>
      <c r="P49" s="1">
        <v>3.05</v>
      </c>
      <c r="Q49" s="1">
        <v>0.14000000000000001</v>
      </c>
      <c r="R49" s="5">
        <v>5</v>
      </c>
      <c r="S49" s="1"/>
      <c r="T49" s="1">
        <v>1.48</v>
      </c>
      <c r="U49" s="1">
        <v>2.9</v>
      </c>
      <c r="V49" s="16">
        <f t="shared" ref="V49:V54" si="13">MAX(0,(TRUNC((T49*0.8)-U49)))</f>
        <v>0</v>
      </c>
      <c r="W49" s="1">
        <v>0</v>
      </c>
      <c r="X49" s="15">
        <v>4538.1499999999996</v>
      </c>
      <c r="Y49" s="2"/>
      <c r="Z49" s="2">
        <v>2339.25</v>
      </c>
      <c r="AA49" s="1">
        <v>0</v>
      </c>
      <c r="AB49" s="1">
        <v>19</v>
      </c>
      <c r="AC49" s="1">
        <v>14</v>
      </c>
      <c r="AD49" s="1">
        <v>13</v>
      </c>
      <c r="AE49" s="1">
        <v>23</v>
      </c>
      <c r="AF49" s="1">
        <v>11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53</v>
      </c>
      <c r="AY49" s="1">
        <v>22</v>
      </c>
      <c r="AZ49" s="1">
        <v>3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0</v>
      </c>
      <c r="BH49" s="1">
        <v>27</v>
      </c>
      <c r="BI49" s="1">
        <v>6</v>
      </c>
      <c r="BJ49" s="1">
        <v>61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>
      <c r="A50" s="1">
        <v>70036</v>
      </c>
      <c r="B50" s="1" t="s">
        <v>214</v>
      </c>
      <c r="C50" s="1">
        <v>15</v>
      </c>
      <c r="D50" s="1">
        <v>285</v>
      </c>
      <c r="E50" s="1" t="s">
        <v>64</v>
      </c>
      <c r="F50" s="1">
        <v>562</v>
      </c>
      <c r="G50" s="1" t="s">
        <v>65</v>
      </c>
      <c r="H50" s="2">
        <v>28.82</v>
      </c>
      <c r="I50" s="2">
        <v>432.3</v>
      </c>
      <c r="J50" s="10">
        <f t="shared" si="1"/>
        <v>3026.1</v>
      </c>
      <c r="K50" s="11">
        <f t="shared" si="2"/>
        <v>7</v>
      </c>
      <c r="L50" s="1">
        <v>8.1</v>
      </c>
      <c r="M50" s="1">
        <v>3.93</v>
      </c>
      <c r="N50" s="16">
        <f t="shared" ref="N50:N51" si="14">MAX(0,(TRUNC((L50*0.8)-M50)))</f>
        <v>2</v>
      </c>
      <c r="O50" s="1"/>
      <c r="P50" s="1">
        <v>11.67</v>
      </c>
      <c r="Q50" s="1">
        <v>4.8</v>
      </c>
      <c r="R50" s="5">
        <v>5</v>
      </c>
      <c r="S50" s="1"/>
      <c r="T50" s="1">
        <v>2.73</v>
      </c>
      <c r="U50" s="1">
        <v>3.6</v>
      </c>
      <c r="V50" s="16">
        <f t="shared" si="13"/>
        <v>0</v>
      </c>
      <c r="W50" s="1">
        <v>0</v>
      </c>
      <c r="X50" s="14">
        <v>9726.75</v>
      </c>
      <c r="Y50" s="2"/>
      <c r="Z50" s="2">
        <v>5331.7</v>
      </c>
      <c r="AA50" s="1">
        <v>0</v>
      </c>
      <c r="AB50" s="1">
        <v>23</v>
      </c>
      <c r="AC50" s="1">
        <v>21</v>
      </c>
      <c r="AD50" s="1">
        <v>39</v>
      </c>
      <c r="AE50" s="1">
        <v>98</v>
      </c>
      <c r="AF50" s="1">
        <v>59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54</v>
      </c>
      <c r="AW50" s="1">
        <v>49</v>
      </c>
      <c r="AX50" s="1">
        <v>61</v>
      </c>
      <c r="AY50" s="1">
        <v>71</v>
      </c>
      <c r="AZ50" s="1">
        <v>72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2</v>
      </c>
      <c r="BH50" s="1">
        <v>24</v>
      </c>
      <c r="BI50" s="1">
        <v>30</v>
      </c>
      <c r="BJ50" s="1">
        <v>54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>
      <c r="A51" s="1">
        <v>75000</v>
      </c>
      <c r="B51" s="1" t="s">
        <v>156</v>
      </c>
      <c r="C51" s="1">
        <v>25</v>
      </c>
      <c r="D51" s="1">
        <v>285</v>
      </c>
      <c r="E51" s="1" t="s">
        <v>64</v>
      </c>
      <c r="F51" s="1">
        <v>285</v>
      </c>
      <c r="G51" s="1" t="s">
        <v>64</v>
      </c>
      <c r="H51" s="2">
        <v>32.270000000000003</v>
      </c>
      <c r="I51" s="2">
        <v>806.75</v>
      </c>
      <c r="J51" s="10">
        <f t="shared" si="1"/>
        <v>4840.5</v>
      </c>
      <c r="K51" s="11">
        <f t="shared" si="2"/>
        <v>6</v>
      </c>
      <c r="L51" s="1">
        <v>6.78</v>
      </c>
      <c r="M51" s="1">
        <v>1.76</v>
      </c>
      <c r="N51" s="27">
        <f t="shared" si="14"/>
        <v>3</v>
      </c>
      <c r="O51" s="1"/>
      <c r="P51" s="1">
        <v>8.52</v>
      </c>
      <c r="Q51" s="1">
        <v>4.84</v>
      </c>
      <c r="R51" s="5">
        <v>3</v>
      </c>
      <c r="S51" s="1"/>
      <c r="T51" s="1">
        <v>4.26</v>
      </c>
      <c r="U51" s="1">
        <v>4.8</v>
      </c>
      <c r="V51" s="16">
        <f t="shared" si="13"/>
        <v>0</v>
      </c>
      <c r="W51" s="1">
        <v>0</v>
      </c>
      <c r="X51" s="12">
        <v>15780.03</v>
      </c>
      <c r="Y51" s="2"/>
      <c r="Z51" s="2">
        <v>9196.9500000000007</v>
      </c>
      <c r="AA51" s="1">
        <v>0</v>
      </c>
      <c r="AB51" s="1">
        <v>113</v>
      </c>
      <c r="AC51" s="1">
        <v>26</v>
      </c>
      <c r="AD51" s="1">
        <v>7</v>
      </c>
      <c r="AE51" s="1">
        <v>73</v>
      </c>
      <c r="AF51" s="1">
        <v>44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77</v>
      </c>
      <c r="AW51" s="1">
        <v>42</v>
      </c>
      <c r="AX51" s="1">
        <v>63</v>
      </c>
      <c r="AY51" s="1">
        <v>104</v>
      </c>
      <c r="AZ51" s="1">
        <v>121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26</v>
      </c>
      <c r="BG51" s="1">
        <v>54</v>
      </c>
      <c r="BH51" s="1">
        <v>31</v>
      </c>
      <c r="BI51" s="1">
        <v>45</v>
      </c>
      <c r="BJ51" s="1">
        <v>120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>
      <c r="A52" s="1">
        <v>70500</v>
      </c>
      <c r="B52" s="1" t="s">
        <v>105</v>
      </c>
      <c r="C52" s="1">
        <v>10</v>
      </c>
      <c r="D52" s="1">
        <v>285</v>
      </c>
      <c r="E52" s="1" t="s">
        <v>64</v>
      </c>
      <c r="F52" s="1">
        <v>285</v>
      </c>
      <c r="G52" s="1" t="s">
        <v>64</v>
      </c>
      <c r="H52" s="2">
        <v>125.14</v>
      </c>
      <c r="I52" s="2">
        <v>1251.4000000000001</v>
      </c>
      <c r="J52" s="10">
        <f t="shared" si="1"/>
        <v>6257</v>
      </c>
      <c r="K52" s="11">
        <f t="shared" si="2"/>
        <v>5</v>
      </c>
      <c r="L52" s="1">
        <v>18.45</v>
      </c>
      <c r="M52" s="1">
        <v>12.6</v>
      </c>
      <c r="N52" s="5">
        <v>0</v>
      </c>
      <c r="O52" s="1"/>
      <c r="P52" s="1">
        <v>29.25</v>
      </c>
      <c r="Q52" s="1">
        <v>19.3</v>
      </c>
      <c r="R52" s="5">
        <v>5</v>
      </c>
      <c r="S52" s="1"/>
      <c r="T52" s="1">
        <v>18.350000000000001</v>
      </c>
      <c r="U52" s="1">
        <v>17</v>
      </c>
      <c r="V52" s="16">
        <f t="shared" si="13"/>
        <v>0</v>
      </c>
      <c r="W52" s="1">
        <v>0</v>
      </c>
      <c r="X52" s="12">
        <v>82654.97</v>
      </c>
      <c r="Y52" s="2"/>
      <c r="Z52" s="2">
        <v>61193.46</v>
      </c>
      <c r="AA52" s="1">
        <v>0</v>
      </c>
      <c r="AB52" s="1">
        <v>85</v>
      </c>
      <c r="AC52" s="1">
        <v>81</v>
      </c>
      <c r="AD52" s="1">
        <v>51</v>
      </c>
      <c r="AE52" s="1">
        <v>16</v>
      </c>
      <c r="AF52" s="1">
        <v>126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80</v>
      </c>
      <c r="AW52" s="1">
        <v>90</v>
      </c>
      <c r="AX52" s="1">
        <v>130</v>
      </c>
      <c r="AY52" s="1">
        <v>75</v>
      </c>
      <c r="AZ52" s="1">
        <v>193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53</v>
      </c>
      <c r="BG52" s="1">
        <v>75</v>
      </c>
      <c r="BH52" s="1">
        <v>36</v>
      </c>
      <c r="BI52" s="1">
        <v>114</v>
      </c>
      <c r="BJ52" s="1">
        <v>170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>
      <c r="A53" s="1">
        <v>70039</v>
      </c>
      <c r="B53" s="1" t="s">
        <v>78</v>
      </c>
      <c r="C53" s="1">
        <v>18</v>
      </c>
      <c r="D53" s="1">
        <v>285</v>
      </c>
      <c r="E53" s="1" t="s">
        <v>64</v>
      </c>
      <c r="F53" s="1">
        <v>558</v>
      </c>
      <c r="G53" s="1" t="s">
        <v>67</v>
      </c>
      <c r="H53" s="2">
        <v>42.88</v>
      </c>
      <c r="I53" s="2">
        <v>771.84</v>
      </c>
      <c r="J53" s="10">
        <f t="shared" si="1"/>
        <v>3859.2000000000003</v>
      </c>
      <c r="K53" s="11">
        <f t="shared" si="2"/>
        <v>5</v>
      </c>
      <c r="L53" s="1">
        <v>24.06</v>
      </c>
      <c r="M53" s="1">
        <v>36.11</v>
      </c>
      <c r="N53" s="16">
        <f t="shared" ref="N53:N55" si="15">MAX(0,(TRUNC((L53*0.8)-M53)))</f>
        <v>0</v>
      </c>
      <c r="O53" s="1"/>
      <c r="P53" s="1">
        <v>41.67</v>
      </c>
      <c r="Q53" s="1">
        <v>29.5</v>
      </c>
      <c r="R53" s="5">
        <v>5</v>
      </c>
      <c r="S53" s="1"/>
      <c r="T53" s="1">
        <v>26.53</v>
      </c>
      <c r="U53" s="1">
        <v>24.22</v>
      </c>
      <c r="V53" s="16">
        <f t="shared" si="13"/>
        <v>0</v>
      </c>
      <c r="W53" s="1">
        <v>0</v>
      </c>
      <c r="X53" s="12">
        <v>71202.240000000005</v>
      </c>
      <c r="Y53" s="2"/>
      <c r="Z53" s="2">
        <v>69336.960000000006</v>
      </c>
      <c r="AA53" s="1">
        <v>0</v>
      </c>
      <c r="AB53" s="1">
        <v>93</v>
      </c>
      <c r="AC53" s="1">
        <v>145</v>
      </c>
      <c r="AD53" s="1">
        <v>191</v>
      </c>
      <c r="AE53" s="1">
        <v>153</v>
      </c>
      <c r="AF53" s="1">
        <v>650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231</v>
      </c>
      <c r="AW53" s="1">
        <v>214</v>
      </c>
      <c r="AX53" s="1">
        <v>249</v>
      </c>
      <c r="AY53" s="1">
        <v>326</v>
      </c>
      <c r="AZ53" s="1">
        <v>531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104</v>
      </c>
      <c r="BG53" s="1">
        <v>122</v>
      </c>
      <c r="BH53" s="1">
        <v>195</v>
      </c>
      <c r="BI53" s="1">
        <v>235</v>
      </c>
      <c r="BJ53" s="1">
        <v>436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</row>
    <row r="54" spans="1:67">
      <c r="A54" s="1">
        <v>70122</v>
      </c>
      <c r="B54" s="1" t="s">
        <v>132</v>
      </c>
      <c r="C54" s="1">
        <v>20</v>
      </c>
      <c r="D54" s="1">
        <v>285</v>
      </c>
      <c r="E54" s="1" t="s">
        <v>64</v>
      </c>
      <c r="F54" s="1">
        <v>558</v>
      </c>
      <c r="G54" s="1" t="s">
        <v>67</v>
      </c>
      <c r="H54" s="2">
        <v>77</v>
      </c>
      <c r="I54" s="2">
        <v>1540</v>
      </c>
      <c r="J54" s="10">
        <f t="shared" si="1"/>
        <v>7700</v>
      </c>
      <c r="K54" s="11">
        <f t="shared" si="2"/>
        <v>5</v>
      </c>
      <c r="L54" s="1">
        <v>4.5</v>
      </c>
      <c r="M54" s="1">
        <v>7.25</v>
      </c>
      <c r="N54" s="16">
        <f t="shared" si="15"/>
        <v>0</v>
      </c>
      <c r="O54" s="1"/>
      <c r="P54" s="1">
        <v>17.25</v>
      </c>
      <c r="Q54" s="1">
        <v>9.9</v>
      </c>
      <c r="R54" s="5">
        <v>5</v>
      </c>
      <c r="S54" s="1"/>
      <c r="T54" s="1">
        <v>7.75</v>
      </c>
      <c r="U54" s="1">
        <v>11.2</v>
      </c>
      <c r="V54" s="16">
        <f t="shared" si="13"/>
        <v>0</v>
      </c>
      <c r="W54" s="1">
        <v>0</v>
      </c>
      <c r="X54" s="12">
        <v>45430</v>
      </c>
      <c r="Y54" s="2"/>
      <c r="Z54" s="2">
        <v>43659</v>
      </c>
      <c r="AA54" s="1">
        <v>0</v>
      </c>
      <c r="AB54" s="1">
        <v>23</v>
      </c>
      <c r="AC54" s="1">
        <v>55</v>
      </c>
      <c r="AD54" s="1">
        <v>31</v>
      </c>
      <c r="AE54" s="1">
        <v>17</v>
      </c>
      <c r="AF54" s="1">
        <v>145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105</v>
      </c>
      <c r="AW54" s="1">
        <v>114</v>
      </c>
      <c r="AX54" s="1">
        <v>137</v>
      </c>
      <c r="AY54" s="1">
        <v>92</v>
      </c>
      <c r="AZ54" s="1">
        <v>198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39</v>
      </c>
      <c r="BG54" s="1">
        <v>59</v>
      </c>
      <c r="BH54" s="1">
        <v>59</v>
      </c>
      <c r="BI54" s="1">
        <v>55</v>
      </c>
      <c r="BJ54" s="1">
        <v>224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</row>
    <row r="55" spans="1:67">
      <c r="A55" s="1">
        <v>70257</v>
      </c>
      <c r="B55" s="1" t="s">
        <v>93</v>
      </c>
      <c r="C55" s="1">
        <v>25</v>
      </c>
      <c r="D55" s="1">
        <v>285</v>
      </c>
      <c r="E55" s="1" t="s">
        <v>64</v>
      </c>
      <c r="F55" s="1">
        <v>387</v>
      </c>
      <c r="G55" s="1" t="s">
        <v>94</v>
      </c>
      <c r="H55" s="2">
        <v>28.24</v>
      </c>
      <c r="I55" s="2">
        <v>706</v>
      </c>
      <c r="J55" s="10">
        <f t="shared" si="1"/>
        <v>3530</v>
      </c>
      <c r="K55" s="11">
        <f t="shared" si="2"/>
        <v>5</v>
      </c>
      <c r="L55" s="1">
        <v>11.84</v>
      </c>
      <c r="M55" s="1">
        <v>3.48</v>
      </c>
      <c r="N55" s="28">
        <f t="shared" si="15"/>
        <v>5</v>
      </c>
      <c r="O55" s="1"/>
      <c r="P55" s="1">
        <v>32.340000000000003</v>
      </c>
      <c r="Q55" s="1">
        <v>24.64</v>
      </c>
      <c r="R55" s="5">
        <v>0</v>
      </c>
      <c r="S55" s="1"/>
      <c r="T55" s="1">
        <v>18.96</v>
      </c>
      <c r="U55" s="1">
        <v>13.68</v>
      </c>
      <c r="V55" s="5">
        <v>0</v>
      </c>
      <c r="W55" s="1">
        <v>0</v>
      </c>
      <c r="X55" s="12">
        <v>44576.84</v>
      </c>
      <c r="Y55" s="2"/>
      <c r="Z55" s="2">
        <v>29510.799999999999</v>
      </c>
      <c r="AA55" s="1">
        <v>0</v>
      </c>
      <c r="AB55" s="1">
        <v>81</v>
      </c>
      <c r="AC55" s="1">
        <v>109</v>
      </c>
      <c r="AD55" s="1">
        <v>121</v>
      </c>
      <c r="AE55" s="1">
        <v>79</v>
      </c>
      <c r="AF55" s="1">
        <v>87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139</v>
      </c>
      <c r="AW55" s="1">
        <v>172</v>
      </c>
      <c r="AX55" s="1">
        <v>385</v>
      </c>
      <c r="AY55" s="1">
        <v>397</v>
      </c>
      <c r="AZ55" s="1">
        <v>616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111</v>
      </c>
      <c r="BG55" s="1">
        <v>160</v>
      </c>
      <c r="BH55" s="1">
        <v>169</v>
      </c>
      <c r="BI55" s="1">
        <v>228</v>
      </c>
      <c r="BJ55" s="1">
        <v>342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</row>
    <row r="56" spans="1:67">
      <c r="A56" s="1">
        <v>70968</v>
      </c>
      <c r="B56" s="1" t="s">
        <v>197</v>
      </c>
      <c r="C56" s="1">
        <v>12</v>
      </c>
      <c r="D56" s="1">
        <v>285</v>
      </c>
      <c r="E56" s="1" t="s">
        <v>64</v>
      </c>
      <c r="F56" s="1">
        <v>567</v>
      </c>
      <c r="G56" s="1" t="s">
        <v>74</v>
      </c>
      <c r="H56" s="2">
        <v>64.44</v>
      </c>
      <c r="I56" s="2">
        <v>773.28</v>
      </c>
      <c r="J56" s="10">
        <f t="shared" si="1"/>
        <v>3866.3999999999996</v>
      </c>
      <c r="K56" s="11">
        <f t="shared" si="2"/>
        <v>5</v>
      </c>
      <c r="L56" s="1">
        <v>8</v>
      </c>
      <c r="M56" s="1">
        <v>5.17</v>
      </c>
      <c r="N56" s="5">
        <v>0</v>
      </c>
      <c r="O56" s="1"/>
      <c r="P56" s="1">
        <v>23.5</v>
      </c>
      <c r="Q56" s="1">
        <v>17.670000000000002</v>
      </c>
      <c r="R56" s="5">
        <v>0</v>
      </c>
      <c r="S56" s="1"/>
      <c r="T56" s="1">
        <v>21.21</v>
      </c>
      <c r="U56" s="1">
        <v>11.75</v>
      </c>
      <c r="V56" s="16">
        <f t="shared" ref="V56:V84" si="16">MAX(0,(TRUNC((T56*0.8)-U56)))</f>
        <v>5</v>
      </c>
      <c r="W56" s="1">
        <v>0</v>
      </c>
      <c r="X56" s="12">
        <v>40758.300000000003</v>
      </c>
      <c r="Y56" s="2"/>
      <c r="Z56" s="2">
        <v>26742.6</v>
      </c>
      <c r="AA56" s="1">
        <v>0</v>
      </c>
      <c r="AB56" s="1">
        <v>29</v>
      </c>
      <c r="AC56" s="1">
        <v>33</v>
      </c>
      <c r="AD56" s="1">
        <v>37</v>
      </c>
      <c r="AE56" s="1">
        <v>27</v>
      </c>
      <c r="AF56" s="1">
        <v>62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136</v>
      </c>
      <c r="AW56" s="1">
        <v>76</v>
      </c>
      <c r="AX56" s="1">
        <v>48</v>
      </c>
      <c r="AY56" s="1">
        <v>120</v>
      </c>
      <c r="AZ56" s="1">
        <v>212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31</v>
      </c>
      <c r="BG56" s="1">
        <v>76</v>
      </c>
      <c r="BH56" s="1">
        <v>164</v>
      </c>
      <c r="BI56" s="1">
        <v>43</v>
      </c>
      <c r="BJ56" s="1">
        <v>141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</row>
    <row r="57" spans="1:67">
      <c r="A57" s="1">
        <v>70121</v>
      </c>
      <c r="B57" s="1" t="s">
        <v>116</v>
      </c>
      <c r="C57" s="1">
        <v>20</v>
      </c>
      <c r="D57" s="1">
        <v>285</v>
      </c>
      <c r="E57" s="1" t="s">
        <v>64</v>
      </c>
      <c r="F57" s="1">
        <v>573</v>
      </c>
      <c r="G57" s="1" t="s">
        <v>87</v>
      </c>
      <c r="H57" s="2">
        <v>38.04</v>
      </c>
      <c r="I57" s="2">
        <v>760.8</v>
      </c>
      <c r="J57" s="10">
        <f t="shared" si="1"/>
        <v>3804</v>
      </c>
      <c r="K57" s="11">
        <f t="shared" si="2"/>
        <v>5</v>
      </c>
      <c r="L57" s="1">
        <v>15.42</v>
      </c>
      <c r="M57" s="1">
        <v>10.75</v>
      </c>
      <c r="N57" s="5">
        <v>0</v>
      </c>
      <c r="O57" s="1"/>
      <c r="P57" s="1">
        <v>21.98</v>
      </c>
      <c r="Q57" s="1">
        <v>14.7</v>
      </c>
      <c r="R57" s="5">
        <v>5</v>
      </c>
      <c r="S57" s="1"/>
      <c r="T57" s="1">
        <v>14.7</v>
      </c>
      <c r="U57" s="1">
        <v>17.55</v>
      </c>
      <c r="V57" s="16">
        <f t="shared" si="16"/>
        <v>0</v>
      </c>
      <c r="W57" s="1">
        <v>0</v>
      </c>
      <c r="X57" s="12">
        <v>39637.68</v>
      </c>
      <c r="Y57" s="2"/>
      <c r="Z57" s="2">
        <v>32714.400000000001</v>
      </c>
      <c r="AA57" s="1">
        <v>0</v>
      </c>
      <c r="AB57" s="1">
        <v>91</v>
      </c>
      <c r="AC57" s="1">
        <v>150</v>
      </c>
      <c r="AD57" s="1">
        <v>81</v>
      </c>
      <c r="AE57" s="1">
        <v>123</v>
      </c>
      <c r="AF57" s="1">
        <v>215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125</v>
      </c>
      <c r="AW57" s="1">
        <v>118</v>
      </c>
      <c r="AX57" s="1">
        <v>152</v>
      </c>
      <c r="AY57" s="1">
        <v>207</v>
      </c>
      <c r="AZ57" s="1">
        <v>294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45</v>
      </c>
      <c r="BG57" s="1">
        <v>136</v>
      </c>
      <c r="BH57" s="1">
        <v>111</v>
      </c>
      <c r="BI57" s="1">
        <v>140</v>
      </c>
      <c r="BJ57" s="1">
        <v>351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</row>
    <row r="58" spans="1:67">
      <c r="A58" s="1">
        <v>70144</v>
      </c>
      <c r="B58" s="1" t="s">
        <v>177</v>
      </c>
      <c r="C58" s="1">
        <v>12</v>
      </c>
      <c r="D58" s="1">
        <v>285</v>
      </c>
      <c r="E58" s="1" t="s">
        <v>64</v>
      </c>
      <c r="F58" s="1">
        <v>567</v>
      </c>
      <c r="G58" s="1" t="s">
        <v>74</v>
      </c>
      <c r="H58" s="2">
        <v>64.44</v>
      </c>
      <c r="I58" s="2">
        <v>773.28</v>
      </c>
      <c r="J58" s="10">
        <f t="shared" si="1"/>
        <v>3866.3999999999996</v>
      </c>
      <c r="K58" s="11">
        <f t="shared" si="2"/>
        <v>5</v>
      </c>
      <c r="L58" s="1">
        <v>9.58</v>
      </c>
      <c r="M58" s="1">
        <v>6.08</v>
      </c>
      <c r="N58" s="5">
        <v>0</v>
      </c>
      <c r="O58" s="1"/>
      <c r="P58" s="1">
        <v>20.71</v>
      </c>
      <c r="Q58" s="1">
        <v>11.92</v>
      </c>
      <c r="R58" s="5">
        <v>5</v>
      </c>
      <c r="S58" s="1"/>
      <c r="T58" s="1">
        <v>20.29</v>
      </c>
      <c r="U58" s="1">
        <v>17.670000000000002</v>
      </c>
      <c r="V58" s="16">
        <f t="shared" si="16"/>
        <v>0</v>
      </c>
      <c r="W58" s="1">
        <v>0</v>
      </c>
      <c r="X58" s="12">
        <v>39115.08</v>
      </c>
      <c r="Y58" s="2"/>
      <c r="Z58" s="2">
        <v>27580.32</v>
      </c>
      <c r="AA58" s="1">
        <v>0</v>
      </c>
      <c r="AB58" s="1">
        <v>35</v>
      </c>
      <c r="AC58" s="1">
        <v>24</v>
      </c>
      <c r="AD58" s="1">
        <v>45</v>
      </c>
      <c r="AE58" s="1">
        <v>46</v>
      </c>
      <c r="AF58" s="1">
        <v>73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96</v>
      </c>
      <c r="AW58" s="1">
        <v>50</v>
      </c>
      <c r="AX58" s="1">
        <v>93</v>
      </c>
      <c r="AY58" s="1">
        <v>69</v>
      </c>
      <c r="AZ58" s="1">
        <v>143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43</v>
      </c>
      <c r="BG58" s="1">
        <v>59</v>
      </c>
      <c r="BH58" s="1">
        <v>124</v>
      </c>
      <c r="BI58" s="1">
        <v>94</v>
      </c>
      <c r="BJ58" s="1">
        <v>212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>
      <c r="A59" s="1">
        <v>70027</v>
      </c>
      <c r="B59" s="1" t="s">
        <v>164</v>
      </c>
      <c r="C59" s="1">
        <v>24</v>
      </c>
      <c r="D59" s="1">
        <v>285</v>
      </c>
      <c r="E59" s="1" t="s">
        <v>64</v>
      </c>
      <c r="F59" s="1">
        <v>558</v>
      </c>
      <c r="G59" s="1" t="s">
        <v>67</v>
      </c>
      <c r="H59" s="2">
        <v>41.93</v>
      </c>
      <c r="I59" s="2">
        <v>1006.32</v>
      </c>
      <c r="J59" s="10">
        <f t="shared" si="1"/>
        <v>5031.6000000000004</v>
      </c>
      <c r="K59" s="11">
        <f t="shared" si="2"/>
        <v>5</v>
      </c>
      <c r="L59" s="1">
        <v>13.02</v>
      </c>
      <c r="M59" s="1">
        <v>7.96</v>
      </c>
      <c r="N59" s="5">
        <v>0</v>
      </c>
      <c r="O59" s="1"/>
      <c r="P59" s="1">
        <v>18.559999999999999</v>
      </c>
      <c r="Q59" s="1">
        <v>10.119999999999999</v>
      </c>
      <c r="R59" s="5">
        <v>5</v>
      </c>
      <c r="S59" s="1"/>
      <c r="T59" s="1">
        <v>6.29</v>
      </c>
      <c r="U59" s="1">
        <v>8.0399999999999991</v>
      </c>
      <c r="V59" s="16">
        <f t="shared" si="16"/>
        <v>0</v>
      </c>
      <c r="W59" s="1">
        <v>0</v>
      </c>
      <c r="X59" s="12">
        <v>38114.370000000003</v>
      </c>
      <c r="Y59" s="2"/>
      <c r="Z59" s="2">
        <v>26290.11</v>
      </c>
      <c r="AA59" s="1">
        <v>0</v>
      </c>
      <c r="AB59" s="1">
        <v>64</v>
      </c>
      <c r="AC59" s="1">
        <v>122</v>
      </c>
      <c r="AD59" s="1">
        <v>127</v>
      </c>
      <c r="AE59" s="1">
        <v>121</v>
      </c>
      <c r="AF59" s="1">
        <v>191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128</v>
      </c>
      <c r="AW59" s="1">
        <v>124</v>
      </c>
      <c r="AX59" s="1">
        <v>163</v>
      </c>
      <c r="AY59" s="1">
        <v>185</v>
      </c>
      <c r="AZ59" s="1">
        <v>243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36</v>
      </c>
      <c r="BG59" s="1">
        <v>43</v>
      </c>
      <c r="BH59" s="1">
        <v>50</v>
      </c>
      <c r="BI59" s="1">
        <v>87</v>
      </c>
      <c r="BJ59" s="1">
        <v>193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>
      <c r="A60" s="1">
        <v>70024</v>
      </c>
      <c r="B60" s="1" t="s">
        <v>196</v>
      </c>
      <c r="C60" s="1">
        <v>20</v>
      </c>
      <c r="D60" s="1">
        <v>285</v>
      </c>
      <c r="E60" s="1" t="s">
        <v>64</v>
      </c>
      <c r="F60" s="1">
        <v>558</v>
      </c>
      <c r="G60" s="1" t="s">
        <v>67</v>
      </c>
      <c r="H60" s="2">
        <v>77.58</v>
      </c>
      <c r="I60" s="2">
        <v>1551.6</v>
      </c>
      <c r="J60" s="10">
        <f t="shared" si="1"/>
        <v>7758</v>
      </c>
      <c r="K60" s="11">
        <f t="shared" si="2"/>
        <v>5</v>
      </c>
      <c r="L60" s="1">
        <v>9.5</v>
      </c>
      <c r="M60" s="1">
        <v>8.5500000000000007</v>
      </c>
      <c r="N60" s="16">
        <f t="shared" ref="N60:N61" si="17">MAX(0,(TRUNC((L60*0.8)-M60)))</f>
        <v>0</v>
      </c>
      <c r="O60" s="1"/>
      <c r="P60" s="1">
        <v>6.42</v>
      </c>
      <c r="Q60" s="1">
        <v>2.35</v>
      </c>
      <c r="R60" s="5">
        <v>5</v>
      </c>
      <c r="S60" s="1"/>
      <c r="T60" s="1">
        <v>6.15</v>
      </c>
      <c r="U60" s="1">
        <v>5.95</v>
      </c>
      <c r="V60" s="16">
        <f t="shared" si="16"/>
        <v>0</v>
      </c>
      <c r="W60" s="1">
        <v>0</v>
      </c>
      <c r="X60" s="12">
        <v>34251.57</v>
      </c>
      <c r="Y60" s="2"/>
      <c r="Z60" s="2">
        <v>26144.46</v>
      </c>
      <c r="AA60" s="1">
        <v>0</v>
      </c>
      <c r="AB60" s="1">
        <v>51</v>
      </c>
      <c r="AC60" s="1">
        <v>39</v>
      </c>
      <c r="AD60" s="1">
        <v>91</v>
      </c>
      <c r="AE60" s="1">
        <v>57</v>
      </c>
      <c r="AF60" s="1">
        <v>171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29</v>
      </c>
      <c r="AW60" s="1">
        <v>38</v>
      </c>
      <c r="AX60" s="1">
        <v>48</v>
      </c>
      <c r="AY60" s="1">
        <v>65</v>
      </c>
      <c r="AZ60" s="1">
        <v>47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7</v>
      </c>
      <c r="BG60" s="1">
        <v>61</v>
      </c>
      <c r="BH60" s="1">
        <v>44</v>
      </c>
      <c r="BI60" s="1">
        <v>83</v>
      </c>
      <c r="BJ60" s="1">
        <v>119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>
      <c r="A61" s="1">
        <v>70091</v>
      </c>
      <c r="B61" s="1" t="s">
        <v>106</v>
      </c>
      <c r="C61" s="1">
        <v>30</v>
      </c>
      <c r="D61" s="1">
        <v>285</v>
      </c>
      <c r="E61" s="1" t="s">
        <v>64</v>
      </c>
      <c r="F61" s="1">
        <v>573</v>
      </c>
      <c r="G61" s="1" t="s">
        <v>87</v>
      </c>
      <c r="H61" s="2">
        <v>29.93</v>
      </c>
      <c r="I61" s="2">
        <v>897.9</v>
      </c>
      <c r="J61" s="10">
        <f t="shared" si="1"/>
        <v>4489.5</v>
      </c>
      <c r="K61" s="11">
        <f t="shared" si="2"/>
        <v>5</v>
      </c>
      <c r="L61" s="1">
        <v>6.9</v>
      </c>
      <c r="M61" s="1">
        <v>11.33</v>
      </c>
      <c r="N61" s="16">
        <f t="shared" si="17"/>
        <v>0</v>
      </c>
      <c r="O61" s="1"/>
      <c r="P61" s="1">
        <v>15.42</v>
      </c>
      <c r="Q61" s="1">
        <v>6.97</v>
      </c>
      <c r="R61" s="5">
        <v>5</v>
      </c>
      <c r="S61" s="1"/>
      <c r="T61" s="1">
        <v>6.17</v>
      </c>
      <c r="U61" s="1">
        <v>4.13</v>
      </c>
      <c r="V61" s="16">
        <f t="shared" si="16"/>
        <v>0</v>
      </c>
      <c r="W61" s="1">
        <v>0</v>
      </c>
      <c r="X61" s="12">
        <v>25575.18</v>
      </c>
      <c r="Y61" s="2"/>
      <c r="Z61" s="2">
        <v>20142.89</v>
      </c>
      <c r="AA61" s="1">
        <v>0</v>
      </c>
      <c r="AB61" s="1">
        <v>52</v>
      </c>
      <c r="AC61" s="1">
        <v>83</v>
      </c>
      <c r="AD61" s="1">
        <v>51</v>
      </c>
      <c r="AE61" s="1">
        <v>125</v>
      </c>
      <c r="AF61" s="1">
        <v>340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85</v>
      </c>
      <c r="AW61" s="1">
        <v>104</v>
      </c>
      <c r="AX61" s="1">
        <v>241</v>
      </c>
      <c r="AY61" s="1">
        <v>169</v>
      </c>
      <c r="AZ61" s="1">
        <v>209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75</v>
      </c>
      <c r="BG61" s="1">
        <v>62</v>
      </c>
      <c r="BH61" s="1">
        <v>39</v>
      </c>
      <c r="BI61" s="1">
        <v>80</v>
      </c>
      <c r="BJ61" s="1">
        <v>124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>
      <c r="A62" s="1">
        <v>70169</v>
      </c>
      <c r="B62" s="1" t="s">
        <v>137</v>
      </c>
      <c r="C62" s="1">
        <v>15</v>
      </c>
      <c r="D62" s="1">
        <v>285</v>
      </c>
      <c r="E62" s="1" t="s">
        <v>64</v>
      </c>
      <c r="F62" s="1">
        <v>562</v>
      </c>
      <c r="G62" s="1" t="s">
        <v>65</v>
      </c>
      <c r="H62" s="2">
        <v>30.07</v>
      </c>
      <c r="I62" s="2">
        <v>451.05</v>
      </c>
      <c r="J62" s="10">
        <f t="shared" si="1"/>
        <v>2255.25</v>
      </c>
      <c r="K62" s="11">
        <f t="shared" si="2"/>
        <v>5</v>
      </c>
      <c r="L62" s="1">
        <v>9.6</v>
      </c>
      <c r="M62" s="1">
        <v>5.8</v>
      </c>
      <c r="N62" s="20">
        <v>2</v>
      </c>
      <c r="O62" s="1"/>
      <c r="P62" s="1">
        <v>31.43</v>
      </c>
      <c r="Q62" s="1">
        <v>26.27</v>
      </c>
      <c r="R62" s="5">
        <v>0</v>
      </c>
      <c r="S62" s="1"/>
      <c r="T62" s="1">
        <v>13.23</v>
      </c>
      <c r="U62" s="1">
        <v>7.53</v>
      </c>
      <c r="V62" s="16">
        <f t="shared" si="16"/>
        <v>3</v>
      </c>
      <c r="W62" s="1">
        <v>0</v>
      </c>
      <c r="X62" s="12">
        <v>24476.98</v>
      </c>
      <c r="Y62" s="2"/>
      <c r="Z62" s="2">
        <v>17861.580000000002</v>
      </c>
      <c r="AA62" s="1">
        <v>0</v>
      </c>
      <c r="AB62" s="1">
        <v>36</v>
      </c>
      <c r="AC62" s="1">
        <v>69</v>
      </c>
      <c r="AD62" s="1">
        <v>63</v>
      </c>
      <c r="AE62" s="1">
        <v>21</v>
      </c>
      <c r="AF62" s="1">
        <v>87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129</v>
      </c>
      <c r="AW62" s="1">
        <v>163</v>
      </c>
      <c r="AX62" s="1">
        <v>160</v>
      </c>
      <c r="AY62" s="1">
        <v>202</v>
      </c>
      <c r="AZ62" s="1">
        <v>394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41</v>
      </c>
      <c r="BG62" s="1">
        <v>73</v>
      </c>
      <c r="BH62" s="1">
        <v>75</v>
      </c>
      <c r="BI62" s="1">
        <v>92</v>
      </c>
      <c r="BJ62" s="1">
        <v>113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</row>
    <row r="63" spans="1:67">
      <c r="A63" s="1">
        <v>70093</v>
      </c>
      <c r="B63" s="1" t="s">
        <v>144</v>
      </c>
      <c r="C63" s="1">
        <v>16</v>
      </c>
      <c r="D63" s="1">
        <v>285</v>
      </c>
      <c r="E63" s="1" t="s">
        <v>64</v>
      </c>
      <c r="F63" s="1">
        <v>573</v>
      </c>
      <c r="G63" s="1" t="s">
        <v>87</v>
      </c>
      <c r="H63" s="2">
        <v>61.95</v>
      </c>
      <c r="I63" s="2">
        <v>991.2</v>
      </c>
      <c r="J63" s="10">
        <f t="shared" si="1"/>
        <v>4956</v>
      </c>
      <c r="K63" s="11">
        <f t="shared" si="2"/>
        <v>5</v>
      </c>
      <c r="L63" s="1">
        <v>3.41</v>
      </c>
      <c r="M63" s="1">
        <v>2.06</v>
      </c>
      <c r="N63" s="16">
        <f>MAX(0,(TRUNC((L63*0.8)-M63)))</f>
        <v>0</v>
      </c>
      <c r="O63" s="1"/>
      <c r="P63" s="1">
        <v>10.53</v>
      </c>
      <c r="Q63" s="1">
        <v>5.94</v>
      </c>
      <c r="R63" s="5">
        <v>5</v>
      </c>
      <c r="S63" s="1"/>
      <c r="T63" s="1">
        <v>9.56</v>
      </c>
      <c r="U63" s="1">
        <v>7.62</v>
      </c>
      <c r="V63" s="16">
        <f t="shared" si="16"/>
        <v>0</v>
      </c>
      <c r="W63" s="1">
        <v>0</v>
      </c>
      <c r="X63" s="12">
        <v>23293.200000000001</v>
      </c>
      <c r="Y63" s="2"/>
      <c r="Z63" s="2">
        <v>15487.5</v>
      </c>
      <c r="AA63" s="1">
        <v>0</v>
      </c>
      <c r="AB63" s="1">
        <v>23</v>
      </c>
      <c r="AC63" s="1">
        <v>13</v>
      </c>
      <c r="AD63" s="1">
        <v>8</v>
      </c>
      <c r="AE63" s="1">
        <v>34</v>
      </c>
      <c r="AF63" s="1">
        <v>33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56</v>
      </c>
      <c r="AW63" s="1">
        <v>65</v>
      </c>
      <c r="AX63" s="1">
        <v>43</v>
      </c>
      <c r="AY63" s="1">
        <v>74</v>
      </c>
      <c r="AZ63" s="1">
        <v>95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60</v>
      </c>
      <c r="BG63" s="1">
        <v>59</v>
      </c>
      <c r="BH63" s="1">
        <v>46</v>
      </c>
      <c r="BI63" s="1">
        <v>35</v>
      </c>
      <c r="BJ63" s="1">
        <v>122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</row>
    <row r="64" spans="1:67">
      <c r="A64" s="1">
        <v>70130</v>
      </c>
      <c r="B64" s="1" t="s">
        <v>163</v>
      </c>
      <c r="C64" s="1">
        <v>24</v>
      </c>
      <c r="D64" s="1">
        <v>285</v>
      </c>
      <c r="E64" s="1" t="s">
        <v>64</v>
      </c>
      <c r="F64" s="1">
        <v>974</v>
      </c>
      <c r="G64" s="1" t="s">
        <v>110</v>
      </c>
      <c r="H64" s="2">
        <v>31.439900000000002</v>
      </c>
      <c r="I64" s="2">
        <v>754.55759999999998</v>
      </c>
      <c r="J64" s="10">
        <f t="shared" si="1"/>
        <v>3772.788</v>
      </c>
      <c r="K64" s="11">
        <f t="shared" si="2"/>
        <v>5</v>
      </c>
      <c r="L64" s="1">
        <v>6.04</v>
      </c>
      <c r="M64" s="1">
        <v>-0.12</v>
      </c>
      <c r="N64" s="35">
        <v>5</v>
      </c>
      <c r="O64" s="1"/>
      <c r="P64" s="1">
        <v>14.17</v>
      </c>
      <c r="Q64" s="1">
        <v>8.6199999999999992</v>
      </c>
      <c r="R64" s="5">
        <v>0</v>
      </c>
      <c r="S64" s="1"/>
      <c r="T64" s="1">
        <v>8.2899999999999991</v>
      </c>
      <c r="U64" s="1">
        <v>7.67</v>
      </c>
      <c r="V64" s="16">
        <f t="shared" si="16"/>
        <v>0</v>
      </c>
      <c r="W64" s="1">
        <v>0</v>
      </c>
      <c r="X64" s="12">
        <v>21504.89</v>
      </c>
      <c r="Y64" s="2"/>
      <c r="Z64" s="2">
        <v>12198.68</v>
      </c>
      <c r="AA64" s="1">
        <v>0</v>
      </c>
      <c r="AB64" s="1">
        <v>50</v>
      </c>
      <c r="AC64" s="1">
        <v>41</v>
      </c>
      <c r="AD64" s="1">
        <v>52</v>
      </c>
      <c r="AE64" s="1">
        <v>45</v>
      </c>
      <c r="AF64" s="1">
        <v>-3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83</v>
      </c>
      <c r="AW64" s="1">
        <v>146</v>
      </c>
      <c r="AX64" s="1">
        <v>115</v>
      </c>
      <c r="AY64" s="1">
        <v>138</v>
      </c>
      <c r="AZ64" s="1">
        <v>207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84</v>
      </c>
      <c r="BG64" s="1">
        <v>79</v>
      </c>
      <c r="BH64" s="1">
        <v>59</v>
      </c>
      <c r="BI64" s="1">
        <v>33</v>
      </c>
      <c r="BJ64" s="1">
        <v>184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</row>
    <row r="65" spans="1:67">
      <c r="A65" s="1">
        <v>70229</v>
      </c>
      <c r="B65" s="1" t="s">
        <v>199</v>
      </c>
      <c r="C65" s="1">
        <v>3</v>
      </c>
      <c r="D65" s="1">
        <v>285</v>
      </c>
      <c r="E65" s="1" t="s">
        <v>64</v>
      </c>
      <c r="F65" s="1">
        <v>567</v>
      </c>
      <c r="G65" s="1" t="s">
        <v>74</v>
      </c>
      <c r="H65" s="2">
        <v>307.6146</v>
      </c>
      <c r="I65" s="2">
        <v>922.84379999999999</v>
      </c>
      <c r="J65" s="10">
        <f t="shared" si="1"/>
        <v>4614.2190000000001</v>
      </c>
      <c r="K65" s="11">
        <f t="shared" si="2"/>
        <v>5</v>
      </c>
      <c r="L65" s="1">
        <v>7.17</v>
      </c>
      <c r="M65" s="1">
        <v>5</v>
      </c>
      <c r="N65" s="16">
        <f t="shared" ref="N65:N68" si="18">MAX(0,(TRUNC((L65*0.8)-M65)))</f>
        <v>0</v>
      </c>
      <c r="O65" s="1"/>
      <c r="P65" s="1">
        <v>7.33</v>
      </c>
      <c r="Q65" s="1">
        <v>2.33</v>
      </c>
      <c r="R65" s="5">
        <v>5</v>
      </c>
      <c r="S65" s="1"/>
      <c r="T65" s="1">
        <v>4.83</v>
      </c>
      <c r="U65" s="1">
        <v>3.67</v>
      </c>
      <c r="V65" s="16">
        <f t="shared" si="16"/>
        <v>0</v>
      </c>
      <c r="W65" s="1">
        <v>0</v>
      </c>
      <c r="X65" s="12">
        <v>17841.650000000001</v>
      </c>
      <c r="Y65" s="2"/>
      <c r="Z65" s="2">
        <v>10151.280000000001</v>
      </c>
      <c r="AA65" s="1">
        <v>0</v>
      </c>
      <c r="AB65" s="1">
        <v>4</v>
      </c>
      <c r="AC65" s="1">
        <v>4</v>
      </c>
      <c r="AD65" s="1">
        <v>10</v>
      </c>
      <c r="AE65" s="1">
        <v>11</v>
      </c>
      <c r="AF65" s="1">
        <v>15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5</v>
      </c>
      <c r="AW65" s="1">
        <v>11</v>
      </c>
      <c r="AX65" s="1">
        <v>9</v>
      </c>
      <c r="AY65" s="1">
        <v>5</v>
      </c>
      <c r="AZ65" s="1">
        <v>7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5</v>
      </c>
      <c r="BG65" s="1">
        <v>3</v>
      </c>
      <c r="BH65" s="1">
        <v>6</v>
      </c>
      <c r="BI65" s="1">
        <v>4</v>
      </c>
      <c r="BJ65" s="1">
        <v>11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</row>
    <row r="66" spans="1:67">
      <c r="A66" s="1">
        <v>78116</v>
      </c>
      <c r="B66" s="1" t="s">
        <v>183</v>
      </c>
      <c r="C66" s="1">
        <v>20</v>
      </c>
      <c r="D66" s="1">
        <v>285</v>
      </c>
      <c r="E66" s="1" t="s">
        <v>64</v>
      </c>
      <c r="F66" s="1">
        <v>558</v>
      </c>
      <c r="G66" s="1" t="s">
        <v>67</v>
      </c>
      <c r="H66" s="2">
        <v>54</v>
      </c>
      <c r="I66" s="2">
        <v>1080</v>
      </c>
      <c r="J66" s="10">
        <f t="shared" si="1"/>
        <v>5400</v>
      </c>
      <c r="K66" s="11">
        <f t="shared" si="2"/>
        <v>5</v>
      </c>
      <c r="L66" s="1">
        <v>4.5</v>
      </c>
      <c r="M66" s="1">
        <v>1.5</v>
      </c>
      <c r="N66" s="28">
        <f t="shared" si="18"/>
        <v>2</v>
      </c>
      <c r="O66" s="1"/>
      <c r="P66" s="1">
        <v>4.58</v>
      </c>
      <c r="Q66" s="1">
        <v>2.2999999999999998</v>
      </c>
      <c r="R66" s="5">
        <v>3</v>
      </c>
      <c r="S66" s="1"/>
      <c r="T66" s="1">
        <v>4.42</v>
      </c>
      <c r="U66" s="1">
        <v>4.25</v>
      </c>
      <c r="V66" s="16">
        <f t="shared" si="16"/>
        <v>0</v>
      </c>
      <c r="W66" s="1">
        <v>0</v>
      </c>
      <c r="X66" s="12">
        <v>14580</v>
      </c>
      <c r="Y66" s="2"/>
      <c r="Z66" s="2">
        <v>8694</v>
      </c>
      <c r="AA66" s="1">
        <v>0</v>
      </c>
      <c r="AB66" s="1">
        <v>25</v>
      </c>
      <c r="AC66" s="1">
        <v>25</v>
      </c>
      <c r="AD66" s="1">
        <v>42</v>
      </c>
      <c r="AE66" s="1">
        <v>21</v>
      </c>
      <c r="AF66" s="1">
        <v>30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10</v>
      </c>
      <c r="AW66" s="1">
        <v>45</v>
      </c>
      <c r="AX66" s="1">
        <v>40</v>
      </c>
      <c r="AY66" s="1">
        <v>38</v>
      </c>
      <c r="AZ66" s="1">
        <v>46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24</v>
      </c>
      <c r="BG66" s="1">
        <v>27</v>
      </c>
      <c r="BH66" s="1">
        <v>47</v>
      </c>
      <c r="BI66" s="1">
        <v>8</v>
      </c>
      <c r="BJ66" s="1">
        <v>85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</row>
    <row r="67" spans="1:67">
      <c r="A67" s="1">
        <v>70126</v>
      </c>
      <c r="B67" s="1" t="s">
        <v>168</v>
      </c>
      <c r="C67" s="1">
        <v>15</v>
      </c>
      <c r="D67" s="1">
        <v>285</v>
      </c>
      <c r="E67" s="1" t="s">
        <v>64</v>
      </c>
      <c r="F67" s="1">
        <v>570</v>
      </c>
      <c r="G67" s="1" t="s">
        <v>72</v>
      </c>
      <c r="H67" s="2">
        <v>56.71</v>
      </c>
      <c r="I67" s="2">
        <v>850.65</v>
      </c>
      <c r="J67" s="10">
        <f t="shared" si="1"/>
        <v>4253.25</v>
      </c>
      <c r="K67" s="11">
        <f t="shared" si="2"/>
        <v>5</v>
      </c>
      <c r="L67" s="1">
        <v>1.1299999999999999</v>
      </c>
      <c r="M67" s="1">
        <v>7.4</v>
      </c>
      <c r="N67" s="16">
        <f t="shared" si="18"/>
        <v>0</v>
      </c>
      <c r="O67" s="1"/>
      <c r="P67" s="1">
        <v>6.47</v>
      </c>
      <c r="Q67" s="1">
        <v>1.6</v>
      </c>
      <c r="R67" s="5">
        <v>5</v>
      </c>
      <c r="S67" s="1"/>
      <c r="T67" s="1">
        <v>6</v>
      </c>
      <c r="U67" s="1">
        <v>4.47</v>
      </c>
      <c r="V67" s="16">
        <f t="shared" si="16"/>
        <v>0</v>
      </c>
      <c r="W67" s="1">
        <v>0</v>
      </c>
      <c r="X67" s="12">
        <v>11568.84</v>
      </c>
      <c r="Y67" s="2"/>
      <c r="Z67" s="2">
        <v>11455.42</v>
      </c>
      <c r="AA67" s="1">
        <v>0</v>
      </c>
      <c r="AB67" s="1">
        <v>0</v>
      </c>
      <c r="AC67" s="1">
        <v>17</v>
      </c>
      <c r="AD67" s="1">
        <v>6</v>
      </c>
      <c r="AE67" s="1">
        <v>5</v>
      </c>
      <c r="AF67" s="1">
        <v>111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38</v>
      </c>
      <c r="AW67" s="1">
        <v>49</v>
      </c>
      <c r="AX67" s="1">
        <v>20</v>
      </c>
      <c r="AY67" s="1">
        <v>29</v>
      </c>
      <c r="AZ67" s="1">
        <v>24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17</v>
      </c>
      <c r="BG67" s="1">
        <v>31</v>
      </c>
      <c r="BH67" s="1">
        <v>16</v>
      </c>
      <c r="BI67" s="1">
        <v>83</v>
      </c>
      <c r="BJ67" s="1">
        <v>67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</row>
    <row r="68" spans="1:67">
      <c r="A68" s="1">
        <v>70116</v>
      </c>
      <c r="B68" s="1" t="s">
        <v>120</v>
      </c>
      <c r="C68" s="1">
        <v>24</v>
      </c>
      <c r="D68" s="1">
        <v>285</v>
      </c>
      <c r="E68" s="1" t="s">
        <v>64</v>
      </c>
      <c r="F68" s="1">
        <v>558</v>
      </c>
      <c r="G68" s="1" t="s">
        <v>67</v>
      </c>
      <c r="H68" s="2">
        <v>29.31</v>
      </c>
      <c r="I68" s="2">
        <v>703.44</v>
      </c>
      <c r="J68" s="10">
        <f t="shared" si="1"/>
        <v>3517.2000000000003</v>
      </c>
      <c r="K68" s="11">
        <f t="shared" si="2"/>
        <v>5</v>
      </c>
      <c r="L68" s="1">
        <v>4.3499999999999996</v>
      </c>
      <c r="M68" s="1">
        <v>4.04</v>
      </c>
      <c r="N68" s="16">
        <f t="shared" si="18"/>
        <v>0</v>
      </c>
      <c r="O68" s="1"/>
      <c r="P68" s="1">
        <v>8.58</v>
      </c>
      <c r="Q68" s="1">
        <v>2.83</v>
      </c>
      <c r="R68" s="5">
        <v>5</v>
      </c>
      <c r="S68" s="1"/>
      <c r="T68" s="1">
        <v>3.5</v>
      </c>
      <c r="U68" s="1">
        <v>8.75</v>
      </c>
      <c r="V68" s="16">
        <f t="shared" si="16"/>
        <v>0</v>
      </c>
      <c r="W68" s="1">
        <v>0</v>
      </c>
      <c r="X68" s="12">
        <v>11562.79</v>
      </c>
      <c r="Y68" s="2"/>
      <c r="Z68" s="2">
        <v>10991.25</v>
      </c>
      <c r="AA68" s="1">
        <v>0</v>
      </c>
      <c r="AB68" s="1">
        <v>14</v>
      </c>
      <c r="AC68" s="1">
        <v>27</v>
      </c>
      <c r="AD68" s="1">
        <v>48</v>
      </c>
      <c r="AE68" s="1">
        <v>58</v>
      </c>
      <c r="AF68" s="1">
        <v>97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42</v>
      </c>
      <c r="AW68" s="1">
        <v>33</v>
      </c>
      <c r="AX68" s="1">
        <v>74</v>
      </c>
      <c r="AY68" s="1">
        <v>147</v>
      </c>
      <c r="AZ68" s="1">
        <v>68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4</v>
      </c>
      <c r="BG68" s="1">
        <v>63</v>
      </c>
      <c r="BH68" s="1">
        <v>35</v>
      </c>
      <c r="BI68" s="1">
        <v>27</v>
      </c>
      <c r="BJ68" s="1">
        <v>210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</row>
    <row r="69" spans="1:67">
      <c r="A69" s="1">
        <v>70102</v>
      </c>
      <c r="B69" s="1" t="s">
        <v>188</v>
      </c>
      <c r="C69" s="1">
        <v>16</v>
      </c>
      <c r="D69" s="1">
        <v>285</v>
      </c>
      <c r="E69" s="1" t="s">
        <v>64</v>
      </c>
      <c r="F69" s="1">
        <v>570</v>
      </c>
      <c r="G69" s="1" t="s">
        <v>72</v>
      </c>
      <c r="H69" s="2">
        <v>38.191299999999998</v>
      </c>
      <c r="I69" s="2">
        <v>611.06079999999997</v>
      </c>
      <c r="J69" s="10">
        <f t="shared" si="1"/>
        <v>3055.3040000000001</v>
      </c>
      <c r="K69" s="11">
        <f t="shared" si="2"/>
        <v>5</v>
      </c>
      <c r="L69" s="1">
        <v>5.56</v>
      </c>
      <c r="M69" s="1">
        <v>2.69</v>
      </c>
      <c r="N69" s="5">
        <v>0</v>
      </c>
      <c r="O69" s="1"/>
      <c r="P69" s="1">
        <v>8.8800000000000008</v>
      </c>
      <c r="Q69" s="1">
        <v>2.06</v>
      </c>
      <c r="R69" s="5">
        <v>5</v>
      </c>
      <c r="S69" s="1"/>
      <c r="T69" s="1">
        <v>4</v>
      </c>
      <c r="U69" s="1">
        <v>8.8800000000000008</v>
      </c>
      <c r="V69" s="16">
        <f t="shared" si="16"/>
        <v>0</v>
      </c>
      <c r="W69" s="1">
        <v>0</v>
      </c>
      <c r="X69" s="12">
        <v>11266.43</v>
      </c>
      <c r="Y69" s="2"/>
      <c r="Z69" s="2">
        <v>8325.7000000000007</v>
      </c>
      <c r="AA69" s="1">
        <v>0</v>
      </c>
      <c r="AB69" s="1">
        <v>57</v>
      </c>
      <c r="AC69" s="1">
        <v>28</v>
      </c>
      <c r="AD69" s="1">
        <v>15</v>
      </c>
      <c r="AE69" s="1">
        <v>6</v>
      </c>
      <c r="AF69" s="1">
        <v>43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103</v>
      </c>
      <c r="AW69" s="1">
        <v>78</v>
      </c>
      <c r="AX69" s="1">
        <v>0</v>
      </c>
      <c r="AY69" s="1">
        <v>0</v>
      </c>
      <c r="AZ69" s="1">
        <v>33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26</v>
      </c>
      <c r="BG69" s="1">
        <v>76</v>
      </c>
      <c r="BH69" s="1">
        <v>0</v>
      </c>
      <c r="BI69" s="1">
        <v>0</v>
      </c>
      <c r="BJ69" s="1">
        <v>142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</row>
    <row r="70" spans="1:67">
      <c r="A70" s="1">
        <v>70337</v>
      </c>
      <c r="B70" s="1" t="s">
        <v>208</v>
      </c>
      <c r="C70" s="1">
        <v>12</v>
      </c>
      <c r="D70" s="1">
        <v>285</v>
      </c>
      <c r="E70" s="1" t="s">
        <v>64</v>
      </c>
      <c r="F70" s="1">
        <v>285</v>
      </c>
      <c r="G70" s="1" t="s">
        <v>64</v>
      </c>
      <c r="H70" s="2">
        <v>30.69</v>
      </c>
      <c r="I70" s="2">
        <v>368.28</v>
      </c>
      <c r="J70" s="10">
        <f t="shared" si="1"/>
        <v>1841.3999999999999</v>
      </c>
      <c r="K70" s="11">
        <f t="shared" si="2"/>
        <v>5</v>
      </c>
      <c r="L70" s="1">
        <v>5.38</v>
      </c>
      <c r="M70" s="1">
        <v>6.58</v>
      </c>
      <c r="N70" s="16">
        <f t="shared" ref="N70:N84" si="19">MAX(0,(TRUNC((L70*0.8)-M70)))</f>
        <v>0</v>
      </c>
      <c r="O70" s="1"/>
      <c r="P70" s="1">
        <v>18.21</v>
      </c>
      <c r="Q70" s="1">
        <v>10.25</v>
      </c>
      <c r="R70" s="5">
        <v>5</v>
      </c>
      <c r="S70" s="1"/>
      <c r="T70" s="1">
        <v>5.25</v>
      </c>
      <c r="U70" s="1">
        <v>9.83</v>
      </c>
      <c r="V70" s="16">
        <f t="shared" si="16"/>
        <v>0</v>
      </c>
      <c r="W70" s="1">
        <v>0</v>
      </c>
      <c r="X70" s="12">
        <v>10618.74</v>
      </c>
      <c r="Y70" s="2"/>
      <c r="Z70" s="2">
        <v>9820.7999999999993</v>
      </c>
      <c r="AA70" s="1">
        <v>0</v>
      </c>
      <c r="AB70" s="1">
        <v>25</v>
      </c>
      <c r="AC70" s="1">
        <v>28</v>
      </c>
      <c r="AD70" s="1">
        <v>16</v>
      </c>
      <c r="AE70" s="1">
        <v>19</v>
      </c>
      <c r="AF70" s="1">
        <v>79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122</v>
      </c>
      <c r="AW70" s="1">
        <v>85</v>
      </c>
      <c r="AX70" s="1">
        <v>23</v>
      </c>
      <c r="AY70" s="1">
        <v>62</v>
      </c>
      <c r="AZ70" s="1">
        <v>123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24</v>
      </c>
      <c r="BG70" s="1">
        <v>31</v>
      </c>
      <c r="BH70" s="1">
        <v>17</v>
      </c>
      <c r="BI70" s="1">
        <v>13</v>
      </c>
      <c r="BJ70" s="1">
        <v>118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</row>
    <row r="71" spans="1:67">
      <c r="A71" s="1">
        <v>70045</v>
      </c>
      <c r="B71" s="1" t="s">
        <v>209</v>
      </c>
      <c r="C71" s="1">
        <v>16</v>
      </c>
      <c r="D71" s="1">
        <v>285</v>
      </c>
      <c r="E71" s="1" t="s">
        <v>64</v>
      </c>
      <c r="F71" s="1">
        <v>387</v>
      </c>
      <c r="G71" s="1" t="s">
        <v>94</v>
      </c>
      <c r="H71" s="2">
        <v>45.31</v>
      </c>
      <c r="I71" s="2">
        <v>724.96</v>
      </c>
      <c r="J71" s="10">
        <f t="shared" si="1"/>
        <v>3624.8</v>
      </c>
      <c r="K71" s="11">
        <f t="shared" si="2"/>
        <v>5</v>
      </c>
      <c r="L71" s="1">
        <v>3.22</v>
      </c>
      <c r="M71" s="1">
        <v>2.62</v>
      </c>
      <c r="N71" s="16">
        <f t="shared" si="19"/>
        <v>0</v>
      </c>
      <c r="O71" s="1"/>
      <c r="P71" s="1">
        <v>7.75</v>
      </c>
      <c r="Q71" s="1">
        <v>0.81</v>
      </c>
      <c r="R71" s="5">
        <v>5</v>
      </c>
      <c r="S71" s="1"/>
      <c r="T71" s="1">
        <v>0.09</v>
      </c>
      <c r="U71" s="1">
        <v>1</v>
      </c>
      <c r="V71" s="16">
        <f t="shared" si="16"/>
        <v>0</v>
      </c>
      <c r="W71" s="1">
        <v>0</v>
      </c>
      <c r="X71" s="14">
        <v>8019.87</v>
      </c>
      <c r="Y71" s="2"/>
      <c r="Z71" s="2">
        <v>3217.01</v>
      </c>
      <c r="AA71" s="1">
        <v>0</v>
      </c>
      <c r="AB71" s="1">
        <v>14</v>
      </c>
      <c r="AC71" s="1">
        <v>25</v>
      </c>
      <c r="AD71" s="1">
        <v>18</v>
      </c>
      <c r="AE71" s="1">
        <v>14</v>
      </c>
      <c r="AF71" s="1">
        <v>42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50</v>
      </c>
      <c r="AW71" s="1">
        <v>19</v>
      </c>
      <c r="AX71" s="1">
        <v>34</v>
      </c>
      <c r="AY71" s="1">
        <v>61</v>
      </c>
      <c r="AZ71" s="1">
        <v>13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1</v>
      </c>
      <c r="BI71" s="1">
        <v>1</v>
      </c>
      <c r="BJ71" s="1">
        <v>16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</row>
    <row r="72" spans="1:67">
      <c r="A72" s="1">
        <v>70131</v>
      </c>
      <c r="B72" s="1" t="s">
        <v>203</v>
      </c>
      <c r="C72" s="1">
        <v>5</v>
      </c>
      <c r="D72" s="1">
        <v>285</v>
      </c>
      <c r="E72" s="1" t="s">
        <v>64</v>
      </c>
      <c r="F72" s="1">
        <v>322</v>
      </c>
      <c r="G72" s="1" t="s">
        <v>167</v>
      </c>
      <c r="H72" s="2">
        <v>61.49</v>
      </c>
      <c r="I72" s="2">
        <v>307.45</v>
      </c>
      <c r="J72" s="10">
        <f t="shared" si="1"/>
        <v>1537.25</v>
      </c>
      <c r="K72" s="11">
        <f t="shared" si="2"/>
        <v>5</v>
      </c>
      <c r="L72" s="1">
        <v>3.2</v>
      </c>
      <c r="M72" s="1">
        <v>7</v>
      </c>
      <c r="N72" s="16">
        <f t="shared" si="19"/>
        <v>0</v>
      </c>
      <c r="O72" s="1"/>
      <c r="P72" s="1">
        <v>17.100000000000001</v>
      </c>
      <c r="Q72" s="1">
        <v>8.8000000000000007</v>
      </c>
      <c r="R72" s="5">
        <v>5</v>
      </c>
      <c r="S72" s="1"/>
      <c r="T72" s="1">
        <v>4.4000000000000004</v>
      </c>
      <c r="U72" s="1">
        <v>4.2</v>
      </c>
      <c r="V72" s="16">
        <f t="shared" si="16"/>
        <v>0</v>
      </c>
      <c r="W72" s="1">
        <v>0</v>
      </c>
      <c r="X72" s="14">
        <v>7594.02</v>
      </c>
      <c r="Y72" s="2"/>
      <c r="Z72" s="2">
        <v>6149</v>
      </c>
      <c r="AA72" s="1">
        <v>0</v>
      </c>
      <c r="AB72" s="1">
        <v>6</v>
      </c>
      <c r="AC72" s="1">
        <v>7</v>
      </c>
      <c r="AD72" s="1">
        <v>5</v>
      </c>
      <c r="AE72" s="1">
        <v>3</v>
      </c>
      <c r="AF72" s="1">
        <v>35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21</v>
      </c>
      <c r="AW72" s="1">
        <v>15</v>
      </c>
      <c r="AX72" s="1">
        <v>43</v>
      </c>
      <c r="AY72" s="1">
        <v>28</v>
      </c>
      <c r="AZ72" s="1">
        <v>44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4</v>
      </c>
      <c r="BG72" s="1">
        <v>6</v>
      </c>
      <c r="BH72" s="1">
        <v>11</v>
      </c>
      <c r="BI72" s="1">
        <v>8</v>
      </c>
      <c r="BJ72" s="1">
        <v>21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</row>
    <row r="73" spans="1:67">
      <c r="A73" s="1">
        <v>70212</v>
      </c>
      <c r="B73" s="1" t="s">
        <v>230</v>
      </c>
      <c r="C73" s="1">
        <v>12</v>
      </c>
      <c r="D73" s="1">
        <v>285</v>
      </c>
      <c r="E73" s="1" t="s">
        <v>64</v>
      </c>
      <c r="F73" s="1">
        <v>285</v>
      </c>
      <c r="G73" s="1" t="s">
        <v>64</v>
      </c>
      <c r="H73" s="2">
        <v>49.1</v>
      </c>
      <c r="I73" s="2">
        <v>589.20000000000005</v>
      </c>
      <c r="J73" s="10">
        <f t="shared" si="1"/>
        <v>2946</v>
      </c>
      <c r="K73" s="11">
        <f t="shared" si="2"/>
        <v>5</v>
      </c>
      <c r="L73" s="1">
        <v>3.5</v>
      </c>
      <c r="M73" s="1">
        <v>2.08</v>
      </c>
      <c r="N73" s="16">
        <f t="shared" si="19"/>
        <v>0</v>
      </c>
      <c r="O73" s="1"/>
      <c r="P73" s="1">
        <v>6.38</v>
      </c>
      <c r="Q73" s="1">
        <v>1.58</v>
      </c>
      <c r="R73" s="5">
        <v>5</v>
      </c>
      <c r="S73" s="1"/>
      <c r="T73" s="1">
        <v>1.21</v>
      </c>
      <c r="U73" s="1">
        <v>1.42</v>
      </c>
      <c r="V73" s="16">
        <f t="shared" si="16"/>
        <v>0</v>
      </c>
      <c r="W73" s="1">
        <v>0</v>
      </c>
      <c r="X73" s="14">
        <v>6530.3</v>
      </c>
      <c r="Y73" s="2"/>
      <c r="Z73" s="2">
        <v>2995.1</v>
      </c>
      <c r="AA73" s="1">
        <v>0</v>
      </c>
      <c r="AB73" s="1">
        <v>12</v>
      </c>
      <c r="AC73" s="1">
        <v>10</v>
      </c>
      <c r="AD73" s="1">
        <v>15</v>
      </c>
      <c r="AE73" s="1">
        <v>20</v>
      </c>
      <c r="AF73" s="1">
        <v>25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29</v>
      </c>
      <c r="AW73" s="1">
        <v>34</v>
      </c>
      <c r="AX73" s="1">
        <v>12</v>
      </c>
      <c r="AY73" s="1">
        <v>37</v>
      </c>
      <c r="AZ73" s="1">
        <v>19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6</v>
      </c>
      <c r="BG73" s="1">
        <v>6</v>
      </c>
      <c r="BH73" s="1">
        <v>5</v>
      </c>
      <c r="BI73" s="1">
        <v>1</v>
      </c>
      <c r="BJ73" s="1">
        <v>17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</row>
    <row r="74" spans="1:67">
      <c r="A74" s="1">
        <v>70114</v>
      </c>
      <c r="B74" s="1" t="s">
        <v>309</v>
      </c>
      <c r="C74" s="1">
        <v>16</v>
      </c>
      <c r="D74" s="1">
        <v>285</v>
      </c>
      <c r="E74" s="1" t="s">
        <v>64</v>
      </c>
      <c r="F74" s="1">
        <v>974</v>
      </c>
      <c r="G74" s="1" t="s">
        <v>110</v>
      </c>
      <c r="H74" s="2">
        <v>51.921599999999998</v>
      </c>
      <c r="I74" s="2">
        <v>830.74559999999997</v>
      </c>
      <c r="J74" s="10">
        <f t="shared" si="1"/>
        <v>4153.7280000000001</v>
      </c>
      <c r="K74" s="11">
        <f t="shared" si="2"/>
        <v>5</v>
      </c>
      <c r="L74" s="1">
        <v>0.25</v>
      </c>
      <c r="M74" s="1">
        <v>2.88</v>
      </c>
      <c r="N74" s="16">
        <f t="shared" si="19"/>
        <v>0</v>
      </c>
      <c r="O74" s="1"/>
      <c r="P74" s="1">
        <v>5.19</v>
      </c>
      <c r="Q74" s="1">
        <v>0.62</v>
      </c>
      <c r="R74" s="5">
        <v>5</v>
      </c>
      <c r="S74" s="1"/>
      <c r="T74" s="1">
        <v>1.75</v>
      </c>
      <c r="U74" s="1">
        <v>2.88</v>
      </c>
      <c r="V74" s="16">
        <f t="shared" si="16"/>
        <v>0</v>
      </c>
      <c r="W74" s="1">
        <v>0</v>
      </c>
      <c r="X74" s="14">
        <v>5970.98</v>
      </c>
      <c r="Y74" s="2"/>
      <c r="Z74" s="2">
        <v>5296</v>
      </c>
      <c r="AA74" s="1">
        <v>0</v>
      </c>
      <c r="AB74" s="1">
        <v>0</v>
      </c>
      <c r="AC74" s="1">
        <v>0</v>
      </c>
      <c r="AD74" s="1">
        <v>2</v>
      </c>
      <c r="AE74" s="1">
        <v>4</v>
      </c>
      <c r="AF74" s="1">
        <v>46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38</v>
      </c>
      <c r="AW74" s="1">
        <v>5</v>
      </c>
      <c r="AX74" s="1">
        <v>27</v>
      </c>
      <c r="AY74" s="1">
        <v>31</v>
      </c>
      <c r="AZ74" s="1">
        <v>10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</v>
      </c>
      <c r="BG74" s="1">
        <v>0</v>
      </c>
      <c r="BH74" s="1">
        <v>19</v>
      </c>
      <c r="BI74" s="1">
        <v>16</v>
      </c>
      <c r="BJ74" s="1">
        <v>46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</row>
    <row r="75" spans="1:67">
      <c r="A75" s="1">
        <v>70054</v>
      </c>
      <c r="B75" s="1" t="s">
        <v>260</v>
      </c>
      <c r="C75" s="1">
        <v>16</v>
      </c>
      <c r="D75" s="1">
        <v>285</v>
      </c>
      <c r="E75" s="1" t="s">
        <v>64</v>
      </c>
      <c r="F75" s="1">
        <v>387</v>
      </c>
      <c r="G75" s="1" t="s">
        <v>94</v>
      </c>
      <c r="H75" s="2">
        <v>45.31</v>
      </c>
      <c r="I75" s="2">
        <v>724.96</v>
      </c>
      <c r="J75" s="10">
        <f t="shared" si="1"/>
        <v>3624.8</v>
      </c>
      <c r="K75" s="11">
        <f t="shared" si="2"/>
        <v>5</v>
      </c>
      <c r="L75" s="1">
        <v>6.25</v>
      </c>
      <c r="M75" s="1">
        <v>-0.69</v>
      </c>
      <c r="N75" s="16">
        <f t="shared" si="19"/>
        <v>5</v>
      </c>
      <c r="O75" s="1"/>
      <c r="P75" s="1">
        <v>1.75</v>
      </c>
      <c r="Q75" s="1">
        <v>3.38</v>
      </c>
      <c r="R75" s="5">
        <v>0</v>
      </c>
      <c r="S75" s="1"/>
      <c r="T75" s="1">
        <v>0.09</v>
      </c>
      <c r="U75" s="1">
        <v>6.81</v>
      </c>
      <c r="V75" s="16">
        <f t="shared" si="16"/>
        <v>0</v>
      </c>
      <c r="W75" s="1">
        <v>0</v>
      </c>
      <c r="X75" s="14">
        <v>5867.64</v>
      </c>
      <c r="Y75" s="2"/>
      <c r="Z75" s="2">
        <v>6887.12</v>
      </c>
      <c r="AA75" s="2">
        <f>Z75-X75</f>
        <v>1019.4799999999996</v>
      </c>
      <c r="AB75" s="1">
        <v>15</v>
      </c>
      <c r="AC75" s="1">
        <v>16</v>
      </c>
      <c r="AD75" s="1">
        <v>42</v>
      </c>
      <c r="AE75" s="1">
        <v>70</v>
      </c>
      <c r="AF75" s="1">
        <v>-11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5</v>
      </c>
      <c r="AX75" s="1">
        <v>16</v>
      </c>
      <c r="AY75" s="1">
        <v>19</v>
      </c>
      <c r="AZ75" s="1">
        <v>54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1</v>
      </c>
      <c r="BH75" s="1">
        <v>0</v>
      </c>
      <c r="BI75" s="1">
        <v>2</v>
      </c>
      <c r="BJ75" s="1">
        <v>109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</row>
    <row r="76" spans="1:67">
      <c r="A76" s="1">
        <v>70315</v>
      </c>
      <c r="B76" s="1" t="s">
        <v>244</v>
      </c>
      <c r="C76" s="1">
        <v>15</v>
      </c>
      <c r="D76" s="1">
        <v>285</v>
      </c>
      <c r="E76" s="1" t="s">
        <v>64</v>
      </c>
      <c r="F76" s="1">
        <v>562</v>
      </c>
      <c r="G76" s="1" t="s">
        <v>65</v>
      </c>
      <c r="H76" s="2">
        <v>28.82</v>
      </c>
      <c r="I76" s="2">
        <v>432.3</v>
      </c>
      <c r="J76" s="10">
        <f t="shared" si="1"/>
        <v>2161.5</v>
      </c>
      <c r="K76" s="11">
        <f t="shared" si="2"/>
        <v>5</v>
      </c>
      <c r="L76" s="1">
        <v>3.33</v>
      </c>
      <c r="M76" s="1">
        <v>3.13</v>
      </c>
      <c r="N76" s="16">
        <f t="shared" si="19"/>
        <v>0</v>
      </c>
      <c r="O76" s="1"/>
      <c r="P76" s="1">
        <v>6.7</v>
      </c>
      <c r="Q76" s="1">
        <v>0.13</v>
      </c>
      <c r="R76" s="5">
        <v>5</v>
      </c>
      <c r="S76" s="1"/>
      <c r="T76" s="1">
        <v>2.37</v>
      </c>
      <c r="U76" s="1">
        <v>1.87</v>
      </c>
      <c r="V76" s="16">
        <f t="shared" si="16"/>
        <v>0</v>
      </c>
      <c r="W76" s="1">
        <v>0</v>
      </c>
      <c r="X76" s="14">
        <v>5360.52</v>
      </c>
      <c r="Y76" s="2"/>
      <c r="Z76" s="2">
        <v>2219.14</v>
      </c>
      <c r="AA76" s="1">
        <v>0</v>
      </c>
      <c r="AB76" s="1">
        <v>10</v>
      </c>
      <c r="AC76" s="1">
        <v>10</v>
      </c>
      <c r="AD76" s="1">
        <v>21</v>
      </c>
      <c r="AE76" s="1">
        <v>28</v>
      </c>
      <c r="AF76" s="1">
        <v>47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21</v>
      </c>
      <c r="AW76" s="1">
        <v>43</v>
      </c>
      <c r="AX76" s="1">
        <v>28</v>
      </c>
      <c r="AY76" s="1">
        <v>60</v>
      </c>
      <c r="AZ76" s="1">
        <v>2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6</v>
      </c>
      <c r="BG76" s="1">
        <v>15</v>
      </c>
      <c r="BH76" s="1">
        <v>8</v>
      </c>
      <c r="BI76" s="1">
        <v>28</v>
      </c>
      <c r="BJ76" s="1">
        <v>28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</row>
    <row r="77" spans="1:67">
      <c r="A77" s="1">
        <v>70328</v>
      </c>
      <c r="B77" s="1" t="s">
        <v>255</v>
      </c>
      <c r="C77" s="1">
        <v>12</v>
      </c>
      <c r="D77" s="1">
        <v>285</v>
      </c>
      <c r="E77" s="1" t="s">
        <v>64</v>
      </c>
      <c r="F77" s="1">
        <v>285</v>
      </c>
      <c r="G77" s="1" t="s">
        <v>64</v>
      </c>
      <c r="H77" s="2">
        <v>28.88</v>
      </c>
      <c r="I77" s="2">
        <v>346.56</v>
      </c>
      <c r="J77" s="10">
        <f t="shared" si="1"/>
        <v>1732.8</v>
      </c>
      <c r="K77" s="11">
        <f t="shared" si="2"/>
        <v>5</v>
      </c>
      <c r="L77" s="1">
        <v>1.46</v>
      </c>
      <c r="M77" s="1">
        <v>5.17</v>
      </c>
      <c r="N77" s="16">
        <f t="shared" si="19"/>
        <v>0</v>
      </c>
      <c r="O77" s="1"/>
      <c r="P77" s="1">
        <v>10</v>
      </c>
      <c r="Q77" s="1">
        <v>4.42</v>
      </c>
      <c r="R77" s="5">
        <v>5</v>
      </c>
      <c r="S77" s="1"/>
      <c r="T77" s="1">
        <v>1.67</v>
      </c>
      <c r="U77" s="1">
        <v>2.83</v>
      </c>
      <c r="V77" s="16">
        <f t="shared" si="16"/>
        <v>0</v>
      </c>
      <c r="W77" s="1">
        <v>0</v>
      </c>
      <c r="X77" s="15">
        <v>4548.6000000000004</v>
      </c>
      <c r="Y77" s="2"/>
      <c r="Z77" s="2">
        <v>4303.12</v>
      </c>
      <c r="AA77" s="1">
        <v>0</v>
      </c>
      <c r="AB77" s="1">
        <v>0</v>
      </c>
      <c r="AC77" s="1">
        <v>3</v>
      </c>
      <c r="AD77" s="1">
        <v>13</v>
      </c>
      <c r="AE77" s="1">
        <v>6</v>
      </c>
      <c r="AF77" s="1">
        <v>62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35</v>
      </c>
      <c r="AW77" s="1">
        <v>53</v>
      </c>
      <c r="AX77" s="1">
        <v>44</v>
      </c>
      <c r="AY77" s="1">
        <v>29</v>
      </c>
      <c r="AZ77" s="1">
        <v>53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4</v>
      </c>
      <c r="BG77" s="1">
        <v>5</v>
      </c>
      <c r="BH77" s="1">
        <v>9</v>
      </c>
      <c r="BI77" s="1">
        <v>9</v>
      </c>
      <c r="BJ77" s="1">
        <v>34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</row>
    <row r="78" spans="1:67">
      <c r="A78" s="1">
        <v>70981</v>
      </c>
      <c r="B78" s="1" t="s">
        <v>294</v>
      </c>
      <c r="C78" s="1">
        <v>15</v>
      </c>
      <c r="D78" s="1">
        <v>285</v>
      </c>
      <c r="E78" s="1" t="s">
        <v>64</v>
      </c>
      <c r="F78" s="1">
        <v>562</v>
      </c>
      <c r="G78" s="1" t="s">
        <v>65</v>
      </c>
      <c r="H78" s="2">
        <v>28.82</v>
      </c>
      <c r="I78" s="2">
        <v>432.3</v>
      </c>
      <c r="J78" s="10">
        <f t="shared" si="1"/>
        <v>2161.5</v>
      </c>
      <c r="K78" s="11">
        <f t="shared" si="2"/>
        <v>5</v>
      </c>
      <c r="L78" s="1">
        <v>1</v>
      </c>
      <c r="M78" s="1">
        <v>2.93</v>
      </c>
      <c r="N78" s="16">
        <f t="shared" si="19"/>
        <v>0</v>
      </c>
      <c r="O78" s="1"/>
      <c r="P78" s="1">
        <v>5.67</v>
      </c>
      <c r="Q78" s="1">
        <v>-0.13</v>
      </c>
      <c r="R78" s="5">
        <v>5</v>
      </c>
      <c r="S78" s="1"/>
      <c r="T78" s="1">
        <v>3.27</v>
      </c>
      <c r="U78" s="1">
        <v>4.2699999999999996</v>
      </c>
      <c r="V78" s="16">
        <f t="shared" si="16"/>
        <v>0</v>
      </c>
      <c r="W78" s="1">
        <v>0</v>
      </c>
      <c r="X78" s="15">
        <v>4294.18</v>
      </c>
      <c r="Y78" s="2"/>
      <c r="Z78" s="2">
        <v>3054.92</v>
      </c>
      <c r="AA78" s="1">
        <v>0</v>
      </c>
      <c r="AB78" s="1">
        <v>1</v>
      </c>
      <c r="AC78" s="1">
        <v>0</v>
      </c>
      <c r="AD78" s="1">
        <v>10</v>
      </c>
      <c r="AE78" s="1">
        <v>8</v>
      </c>
      <c r="AF78" s="1">
        <v>44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46</v>
      </c>
      <c r="AW78" s="1">
        <v>32</v>
      </c>
      <c r="AX78" s="1">
        <v>16</v>
      </c>
      <c r="AY78" s="1">
        <v>14</v>
      </c>
      <c r="AZ78" s="1">
        <v>-2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11</v>
      </c>
      <c r="BG78" s="1">
        <v>0</v>
      </c>
      <c r="BH78" s="1">
        <v>38</v>
      </c>
      <c r="BI78" s="1">
        <v>0</v>
      </c>
      <c r="BJ78" s="1">
        <v>64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</row>
    <row r="79" spans="1:67">
      <c r="A79" s="1">
        <v>70172</v>
      </c>
      <c r="B79" s="1" t="s">
        <v>282</v>
      </c>
      <c r="C79" s="1">
        <v>15</v>
      </c>
      <c r="D79" s="1">
        <v>285</v>
      </c>
      <c r="E79" s="1" t="s">
        <v>64</v>
      </c>
      <c r="F79" s="1">
        <v>562</v>
      </c>
      <c r="G79" s="1" t="s">
        <v>65</v>
      </c>
      <c r="H79" s="2">
        <v>30.07</v>
      </c>
      <c r="I79" s="2">
        <v>451.05</v>
      </c>
      <c r="J79" s="10">
        <f t="shared" si="1"/>
        <v>2255.25</v>
      </c>
      <c r="K79" s="11">
        <f t="shared" si="2"/>
        <v>5</v>
      </c>
      <c r="L79" s="1">
        <v>0.73</v>
      </c>
      <c r="M79" s="1">
        <v>1.73</v>
      </c>
      <c r="N79" s="16">
        <f t="shared" si="19"/>
        <v>0</v>
      </c>
      <c r="O79" s="1"/>
      <c r="P79" s="1">
        <v>5.77</v>
      </c>
      <c r="Q79" s="1">
        <v>0.33</v>
      </c>
      <c r="R79" s="5">
        <v>5</v>
      </c>
      <c r="S79" s="1"/>
      <c r="T79" s="1">
        <v>0</v>
      </c>
      <c r="U79" s="1">
        <v>1</v>
      </c>
      <c r="V79" s="16">
        <f t="shared" si="16"/>
        <v>0</v>
      </c>
      <c r="W79" s="1">
        <v>0</v>
      </c>
      <c r="X79" s="15">
        <v>2931.82</v>
      </c>
      <c r="Y79" s="2"/>
      <c r="Z79" s="2">
        <v>1383.22</v>
      </c>
      <c r="AA79" s="1">
        <v>0</v>
      </c>
      <c r="AB79" s="1">
        <v>4</v>
      </c>
      <c r="AC79" s="1">
        <v>6</v>
      </c>
      <c r="AD79" s="1">
        <v>3</v>
      </c>
      <c r="AE79" s="1">
        <v>2</v>
      </c>
      <c r="AF79" s="1">
        <v>26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20</v>
      </c>
      <c r="AW79" s="1">
        <v>38</v>
      </c>
      <c r="AX79" s="1">
        <v>38</v>
      </c>
      <c r="AY79" s="1">
        <v>19</v>
      </c>
      <c r="AZ79" s="1">
        <v>5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15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</row>
    <row r="80" spans="1:67">
      <c r="A80" s="1">
        <v>70048</v>
      </c>
      <c r="B80" s="1" t="s">
        <v>133</v>
      </c>
      <c r="C80" s="1">
        <v>20</v>
      </c>
      <c r="D80" s="1">
        <v>285</v>
      </c>
      <c r="E80" s="1" t="s">
        <v>64</v>
      </c>
      <c r="F80" s="1">
        <v>558</v>
      </c>
      <c r="G80" s="1" t="s">
        <v>67</v>
      </c>
      <c r="H80" s="2">
        <v>88.09</v>
      </c>
      <c r="I80" s="2">
        <v>1761.8</v>
      </c>
      <c r="J80" s="10">
        <f t="shared" si="1"/>
        <v>5285.4</v>
      </c>
      <c r="K80" s="11">
        <f t="shared" si="2"/>
        <v>3</v>
      </c>
      <c r="L80" s="1">
        <v>7.5</v>
      </c>
      <c r="M80" s="1">
        <v>8.25</v>
      </c>
      <c r="N80" s="16">
        <f t="shared" si="19"/>
        <v>0</v>
      </c>
      <c r="O80" s="1"/>
      <c r="P80" s="1">
        <v>12.65</v>
      </c>
      <c r="Q80" s="1">
        <v>8.9499999999999993</v>
      </c>
      <c r="R80" s="5">
        <v>0</v>
      </c>
      <c r="S80" s="1"/>
      <c r="T80" s="1">
        <v>15</v>
      </c>
      <c r="U80" s="1">
        <v>8.35</v>
      </c>
      <c r="V80" s="16">
        <f t="shared" si="16"/>
        <v>3</v>
      </c>
      <c r="W80" s="1">
        <v>0</v>
      </c>
      <c r="X80" s="12">
        <v>61927.27</v>
      </c>
      <c r="Y80" s="2"/>
      <c r="Z80" s="2">
        <v>45013.99</v>
      </c>
      <c r="AA80" s="1">
        <v>0</v>
      </c>
      <c r="AB80" s="1">
        <v>42</v>
      </c>
      <c r="AC80" s="1">
        <v>4</v>
      </c>
      <c r="AD80" s="1">
        <v>75</v>
      </c>
      <c r="AE80" s="1">
        <v>62</v>
      </c>
      <c r="AF80" s="1">
        <v>165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57</v>
      </c>
      <c r="AW80" s="1">
        <v>52</v>
      </c>
      <c r="AX80" s="1">
        <v>134</v>
      </c>
      <c r="AY80" s="1">
        <v>72</v>
      </c>
      <c r="AZ80" s="1">
        <v>179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88</v>
      </c>
      <c r="BG80" s="1">
        <v>35</v>
      </c>
      <c r="BH80" s="1">
        <v>139</v>
      </c>
      <c r="BI80" s="1">
        <v>111</v>
      </c>
      <c r="BJ80" s="1">
        <v>167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</row>
    <row r="81" spans="1:67">
      <c r="A81" s="1">
        <v>70110</v>
      </c>
      <c r="B81" s="1" t="s">
        <v>235</v>
      </c>
      <c r="C81" s="1">
        <v>18</v>
      </c>
      <c r="D81" s="1">
        <v>285</v>
      </c>
      <c r="E81" s="1" t="s">
        <v>64</v>
      </c>
      <c r="F81" s="1">
        <v>567</v>
      </c>
      <c r="G81" s="1" t="s">
        <v>74</v>
      </c>
      <c r="H81" s="2">
        <v>51.52</v>
      </c>
      <c r="I81" s="2">
        <v>927.36</v>
      </c>
      <c r="J81" s="10">
        <f t="shared" si="1"/>
        <v>2782.08</v>
      </c>
      <c r="K81" s="11">
        <f t="shared" si="2"/>
        <v>3</v>
      </c>
      <c r="L81" s="1">
        <v>13.72</v>
      </c>
      <c r="M81" s="1">
        <v>7.33</v>
      </c>
      <c r="N81" s="28">
        <f t="shared" si="19"/>
        <v>3</v>
      </c>
      <c r="O81" s="1"/>
      <c r="P81" s="1">
        <v>8.42</v>
      </c>
      <c r="Q81" s="1">
        <v>5.33</v>
      </c>
      <c r="R81" s="5">
        <v>0</v>
      </c>
      <c r="S81" s="1"/>
      <c r="T81" s="1">
        <v>5.22</v>
      </c>
      <c r="U81" s="1">
        <v>10.67</v>
      </c>
      <c r="V81" s="16">
        <f t="shared" si="16"/>
        <v>0</v>
      </c>
      <c r="W81" s="1">
        <v>0</v>
      </c>
      <c r="X81" s="12">
        <v>25373.599999999999</v>
      </c>
      <c r="Y81" s="2"/>
      <c r="Z81" s="2">
        <v>21638.400000000001</v>
      </c>
      <c r="AA81" s="1">
        <v>0</v>
      </c>
      <c r="AB81" s="1">
        <v>62</v>
      </c>
      <c r="AC81" s="1">
        <v>113</v>
      </c>
      <c r="AD81" s="1">
        <v>95</v>
      </c>
      <c r="AE81" s="1">
        <v>67</v>
      </c>
      <c r="AF81" s="1">
        <v>132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84</v>
      </c>
      <c r="AW81" s="1">
        <v>57</v>
      </c>
      <c r="AX81" s="1">
        <v>39</v>
      </c>
      <c r="AY81" s="1">
        <v>0</v>
      </c>
      <c r="AZ81" s="1">
        <v>96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22</v>
      </c>
      <c r="BG81" s="1">
        <v>33</v>
      </c>
      <c r="BH81" s="1">
        <v>47</v>
      </c>
      <c r="BI81" s="1">
        <v>17</v>
      </c>
      <c r="BJ81" s="1">
        <v>192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</row>
    <row r="82" spans="1:67">
      <c r="A82" s="1">
        <v>70128</v>
      </c>
      <c r="B82" s="1" t="s">
        <v>134</v>
      </c>
      <c r="C82" s="1">
        <v>20</v>
      </c>
      <c r="D82" s="1">
        <v>285</v>
      </c>
      <c r="E82" s="1" t="s">
        <v>64</v>
      </c>
      <c r="F82" s="1">
        <v>573</v>
      </c>
      <c r="G82" s="1" t="s">
        <v>87</v>
      </c>
      <c r="H82" s="2">
        <v>50.367400000000004</v>
      </c>
      <c r="I82" s="2">
        <v>1007.348</v>
      </c>
      <c r="J82" s="10">
        <f t="shared" si="1"/>
        <v>3022.0439999999999</v>
      </c>
      <c r="K82" s="11">
        <f t="shared" si="2"/>
        <v>3</v>
      </c>
      <c r="L82" s="1">
        <v>6.92</v>
      </c>
      <c r="M82" s="1">
        <v>3.45</v>
      </c>
      <c r="N82" s="28">
        <f t="shared" si="19"/>
        <v>2</v>
      </c>
      <c r="O82" s="1"/>
      <c r="P82" s="1">
        <v>10.15</v>
      </c>
      <c r="Q82" s="1">
        <v>9.85</v>
      </c>
      <c r="R82" s="5">
        <v>0</v>
      </c>
      <c r="S82" s="1"/>
      <c r="T82" s="1">
        <v>5.2</v>
      </c>
      <c r="U82" s="1">
        <v>2.2000000000000002</v>
      </c>
      <c r="V82" s="16">
        <f t="shared" si="16"/>
        <v>1</v>
      </c>
      <c r="W82" s="1">
        <v>0</v>
      </c>
      <c r="X82" s="12">
        <v>22438.68</v>
      </c>
      <c r="Y82" s="2"/>
      <c r="Z82" s="2">
        <v>15613.89</v>
      </c>
      <c r="AA82" s="1">
        <v>0</v>
      </c>
      <c r="AB82" s="1">
        <v>14</v>
      </c>
      <c r="AC82" s="1">
        <v>72</v>
      </c>
      <c r="AD82" s="1">
        <v>43</v>
      </c>
      <c r="AE82" s="1">
        <v>91</v>
      </c>
      <c r="AF82" s="1">
        <v>69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57</v>
      </c>
      <c r="AW82" s="1">
        <v>81</v>
      </c>
      <c r="AX82" s="1">
        <v>55</v>
      </c>
      <c r="AY82" s="1">
        <v>101</v>
      </c>
      <c r="AZ82" s="1">
        <v>197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47</v>
      </c>
      <c r="BG82" s="1">
        <v>30</v>
      </c>
      <c r="BH82" s="1">
        <v>32</v>
      </c>
      <c r="BI82" s="1">
        <v>20</v>
      </c>
      <c r="BJ82" s="1">
        <v>44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</row>
    <row r="83" spans="1:67">
      <c r="A83" s="1">
        <v>70233</v>
      </c>
      <c r="B83" s="1" t="s">
        <v>216</v>
      </c>
      <c r="C83" s="1">
        <v>12</v>
      </c>
      <c r="D83" s="1">
        <v>285</v>
      </c>
      <c r="E83" s="1" t="s">
        <v>64</v>
      </c>
      <c r="F83" s="1">
        <v>557</v>
      </c>
      <c r="G83" s="1" t="s">
        <v>69</v>
      </c>
      <c r="H83" s="2">
        <v>77.78</v>
      </c>
      <c r="I83" s="2">
        <v>933.36</v>
      </c>
      <c r="J83" s="10">
        <f t="shared" si="1"/>
        <v>2800.08</v>
      </c>
      <c r="K83" s="11">
        <f t="shared" si="2"/>
        <v>3</v>
      </c>
      <c r="L83" s="1">
        <v>5.46</v>
      </c>
      <c r="M83" s="1">
        <v>3.92</v>
      </c>
      <c r="N83" s="16">
        <f t="shared" si="19"/>
        <v>0</v>
      </c>
      <c r="O83" s="1"/>
      <c r="P83" s="1">
        <v>7.54</v>
      </c>
      <c r="Q83" s="1">
        <v>9.25</v>
      </c>
      <c r="R83" s="5">
        <v>0</v>
      </c>
      <c r="S83" s="1"/>
      <c r="T83" s="1">
        <v>9.75</v>
      </c>
      <c r="U83" s="1">
        <v>4.58</v>
      </c>
      <c r="V83" s="16">
        <f t="shared" si="16"/>
        <v>3</v>
      </c>
      <c r="W83" s="1">
        <v>0</v>
      </c>
      <c r="X83" s="12">
        <v>21233.94</v>
      </c>
      <c r="Y83" s="2"/>
      <c r="Z83" s="2">
        <v>16567.14</v>
      </c>
      <c r="AA83" s="1">
        <v>0</v>
      </c>
      <c r="AB83" s="1">
        <v>11</v>
      </c>
      <c r="AC83" s="1">
        <v>12</v>
      </c>
      <c r="AD83" s="1">
        <v>46</v>
      </c>
      <c r="AE83" s="1">
        <v>5</v>
      </c>
      <c r="AF83" s="1">
        <v>47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45</v>
      </c>
      <c r="AW83" s="1">
        <v>24</v>
      </c>
      <c r="AX83" s="1">
        <v>20</v>
      </c>
      <c r="AY83" s="1">
        <v>27</v>
      </c>
      <c r="AZ83" s="1">
        <v>111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67</v>
      </c>
      <c r="BG83" s="1">
        <v>10</v>
      </c>
      <c r="BH83" s="1">
        <v>3</v>
      </c>
      <c r="BI83" s="1">
        <v>84</v>
      </c>
      <c r="BJ83" s="1">
        <v>55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</row>
    <row r="84" spans="1:67">
      <c r="A84" s="1">
        <v>70161</v>
      </c>
      <c r="B84" s="1" t="s">
        <v>289</v>
      </c>
      <c r="C84" s="1">
        <v>16</v>
      </c>
      <c r="D84" s="1">
        <v>285</v>
      </c>
      <c r="E84" s="1" t="s">
        <v>64</v>
      </c>
      <c r="F84" s="1">
        <v>567</v>
      </c>
      <c r="G84" s="1" t="s">
        <v>74</v>
      </c>
      <c r="H84" s="2">
        <v>54.11</v>
      </c>
      <c r="I84" s="2">
        <v>865.76</v>
      </c>
      <c r="J84" s="10">
        <f t="shared" si="1"/>
        <v>2597.2799999999997</v>
      </c>
      <c r="K84" s="11">
        <f t="shared" si="2"/>
        <v>3</v>
      </c>
      <c r="L84" s="1">
        <v>10.19</v>
      </c>
      <c r="M84" s="1">
        <v>4.25</v>
      </c>
      <c r="N84" s="28">
        <f t="shared" si="19"/>
        <v>3</v>
      </c>
      <c r="O84" s="1"/>
      <c r="P84" s="1">
        <v>9.7200000000000006</v>
      </c>
      <c r="Q84" s="1">
        <v>6.69</v>
      </c>
      <c r="R84" s="5">
        <v>0</v>
      </c>
      <c r="S84" s="1"/>
      <c r="T84" s="1">
        <v>2.5299999999999998</v>
      </c>
      <c r="U84" s="1">
        <v>3</v>
      </c>
      <c r="V84" s="16">
        <f t="shared" si="16"/>
        <v>0</v>
      </c>
      <c r="W84" s="1">
        <v>0</v>
      </c>
      <c r="X84" s="12">
        <v>19425.490000000002</v>
      </c>
      <c r="Y84" s="2"/>
      <c r="Z84" s="2">
        <v>12066.53</v>
      </c>
      <c r="AA84" s="1">
        <v>0</v>
      </c>
      <c r="AB84" s="1">
        <v>36</v>
      </c>
      <c r="AC84" s="1">
        <v>27</v>
      </c>
      <c r="AD84" s="1">
        <v>71</v>
      </c>
      <c r="AE84" s="1">
        <v>85</v>
      </c>
      <c r="AF84" s="1">
        <v>68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66</v>
      </c>
      <c r="AW84" s="1">
        <v>90</v>
      </c>
      <c r="AX84" s="1">
        <v>15</v>
      </c>
      <c r="AY84" s="1">
        <v>59</v>
      </c>
      <c r="AZ84" s="1">
        <v>107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5</v>
      </c>
      <c r="BG84" s="1">
        <v>2</v>
      </c>
      <c r="BH84" s="1">
        <v>33</v>
      </c>
      <c r="BI84" s="1">
        <v>3</v>
      </c>
      <c r="BJ84" s="1">
        <v>48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</row>
    <row r="85" spans="1:67">
      <c r="A85" s="1">
        <v>70142</v>
      </c>
      <c r="B85" s="1" t="s">
        <v>252</v>
      </c>
      <c r="C85" s="1">
        <v>18</v>
      </c>
      <c r="D85" s="1">
        <v>285</v>
      </c>
      <c r="E85" s="1" t="s">
        <v>64</v>
      </c>
      <c r="F85" s="1">
        <v>991</v>
      </c>
      <c r="G85" s="1" t="s">
        <v>141</v>
      </c>
      <c r="H85" s="2">
        <v>64.94</v>
      </c>
      <c r="I85" s="2">
        <v>1168.92</v>
      </c>
      <c r="J85" s="10">
        <f t="shared" si="1"/>
        <v>3506.76</v>
      </c>
      <c r="K85" s="11">
        <f t="shared" si="2"/>
        <v>3</v>
      </c>
      <c r="L85" s="1">
        <v>5.69</v>
      </c>
      <c r="M85" s="1">
        <v>-5.5</v>
      </c>
      <c r="N85" s="5">
        <v>0</v>
      </c>
      <c r="O85" s="1"/>
      <c r="P85" s="1">
        <v>3.86</v>
      </c>
      <c r="Q85" s="1">
        <v>1.56</v>
      </c>
      <c r="R85" s="5">
        <v>3</v>
      </c>
      <c r="S85" s="1"/>
      <c r="T85" s="1">
        <v>2.78</v>
      </c>
      <c r="U85" s="1">
        <v>0.78</v>
      </c>
      <c r="V85" s="5">
        <v>0</v>
      </c>
      <c r="W85" s="1">
        <v>0</v>
      </c>
      <c r="X85" s="12">
        <v>14416.68</v>
      </c>
      <c r="Y85" s="2"/>
      <c r="Z85" s="2">
        <v>-3701.58</v>
      </c>
      <c r="AA85" s="1">
        <v>0</v>
      </c>
      <c r="AB85" s="1">
        <v>36</v>
      </c>
      <c r="AC85" s="1">
        <v>16</v>
      </c>
      <c r="AD85" s="1">
        <v>37</v>
      </c>
      <c r="AE85" s="1">
        <v>43</v>
      </c>
      <c r="AF85" s="1">
        <v>-99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8</v>
      </c>
      <c r="AW85" s="1">
        <v>12</v>
      </c>
      <c r="AX85" s="1">
        <v>37</v>
      </c>
      <c r="AY85" s="1">
        <v>37</v>
      </c>
      <c r="AZ85" s="1">
        <v>28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23</v>
      </c>
      <c r="BG85" s="1">
        <v>11</v>
      </c>
      <c r="BH85" s="1">
        <v>13</v>
      </c>
      <c r="BI85" s="1">
        <v>17</v>
      </c>
      <c r="BJ85" s="1">
        <v>14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</row>
    <row r="86" spans="1:67">
      <c r="A86" s="1">
        <v>70097</v>
      </c>
      <c r="B86" s="1" t="s">
        <v>239</v>
      </c>
      <c r="C86" s="1">
        <v>16</v>
      </c>
      <c r="D86" s="1">
        <v>285</v>
      </c>
      <c r="E86" s="1" t="s">
        <v>64</v>
      </c>
      <c r="F86" s="1">
        <v>567</v>
      </c>
      <c r="G86" s="1" t="s">
        <v>74</v>
      </c>
      <c r="H86" s="2">
        <v>43.77</v>
      </c>
      <c r="I86" s="2">
        <v>700.32</v>
      </c>
      <c r="J86" s="10">
        <f t="shared" si="1"/>
        <v>2100.96</v>
      </c>
      <c r="K86" s="11">
        <f t="shared" si="2"/>
        <v>3</v>
      </c>
      <c r="L86" s="1">
        <v>0.06</v>
      </c>
      <c r="M86" s="1">
        <v>5.5</v>
      </c>
      <c r="N86" s="16">
        <f>MAX(0,(TRUNC((L86*0.8)-M86)))</f>
        <v>0</v>
      </c>
      <c r="O86" s="1"/>
      <c r="P86" s="1">
        <v>13.12</v>
      </c>
      <c r="Q86" s="1">
        <v>9.3800000000000008</v>
      </c>
      <c r="R86" s="5">
        <v>0</v>
      </c>
      <c r="S86" s="1"/>
      <c r="T86" s="1">
        <v>7.25</v>
      </c>
      <c r="U86" s="1">
        <v>2.12</v>
      </c>
      <c r="V86" s="16">
        <f t="shared" ref="V86:V95" si="20">MAX(0,(TRUNC((T86*0.8)-U86)))</f>
        <v>3</v>
      </c>
      <c r="W86" s="1">
        <v>0</v>
      </c>
      <c r="X86" s="12">
        <v>14312.79</v>
      </c>
      <c r="Y86" s="2"/>
      <c r="Z86" s="2">
        <v>11905.44</v>
      </c>
      <c r="AA86" s="1">
        <v>0</v>
      </c>
      <c r="AB86" s="1">
        <v>0</v>
      </c>
      <c r="AC86" s="1">
        <v>2</v>
      </c>
      <c r="AD86" s="1">
        <v>0</v>
      </c>
      <c r="AE86" s="1">
        <v>0</v>
      </c>
      <c r="AF86" s="1">
        <v>88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80</v>
      </c>
      <c r="AW86" s="1">
        <v>29</v>
      </c>
      <c r="AX86" s="1">
        <v>81</v>
      </c>
      <c r="AY86" s="1">
        <v>69</v>
      </c>
      <c r="AZ86" s="1">
        <v>150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42</v>
      </c>
      <c r="BG86" s="1">
        <v>1</v>
      </c>
      <c r="BH86" s="1">
        <v>54</v>
      </c>
      <c r="BI86" s="1">
        <v>39</v>
      </c>
      <c r="BJ86" s="1">
        <v>34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</row>
    <row r="87" spans="1:67">
      <c r="A87" s="1">
        <v>70009</v>
      </c>
      <c r="B87" s="1" t="s">
        <v>184</v>
      </c>
      <c r="C87" s="1">
        <v>24</v>
      </c>
      <c r="D87" s="1">
        <v>285</v>
      </c>
      <c r="E87" s="1" t="s">
        <v>64</v>
      </c>
      <c r="F87" s="1">
        <v>558</v>
      </c>
      <c r="G87" s="1" t="s">
        <v>67</v>
      </c>
      <c r="H87" s="2">
        <v>37.83</v>
      </c>
      <c r="I87" s="2">
        <v>907.92</v>
      </c>
      <c r="J87" s="10">
        <f t="shared" si="1"/>
        <v>2723.7599999999998</v>
      </c>
      <c r="K87" s="11">
        <f t="shared" si="2"/>
        <v>3</v>
      </c>
      <c r="L87" s="1">
        <v>3.79</v>
      </c>
      <c r="M87" s="1">
        <v>0.83</v>
      </c>
      <c r="N87" s="21">
        <v>3</v>
      </c>
      <c r="O87" s="1"/>
      <c r="P87" s="1">
        <v>9.6199999999999992</v>
      </c>
      <c r="Q87" s="1">
        <v>8.6199999999999992</v>
      </c>
      <c r="R87" s="5">
        <v>0</v>
      </c>
      <c r="S87" s="1"/>
      <c r="T87" s="1">
        <v>1.81</v>
      </c>
      <c r="U87" s="1">
        <v>0.88</v>
      </c>
      <c r="V87" s="16">
        <f t="shared" si="20"/>
        <v>0</v>
      </c>
      <c r="W87" s="1">
        <v>0</v>
      </c>
      <c r="X87" s="12">
        <v>13826.86</v>
      </c>
      <c r="Y87" s="2"/>
      <c r="Z87" s="2">
        <v>9381.84</v>
      </c>
      <c r="AA87" s="1">
        <v>0</v>
      </c>
      <c r="AB87" s="1">
        <v>36</v>
      </c>
      <c r="AC87" s="1">
        <v>24</v>
      </c>
      <c r="AD87" s="1">
        <v>19</v>
      </c>
      <c r="AE87" s="1">
        <v>48</v>
      </c>
      <c r="AF87" s="1">
        <v>20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41</v>
      </c>
      <c r="AW87" s="1">
        <v>68</v>
      </c>
      <c r="AX87" s="1">
        <v>121</v>
      </c>
      <c r="AY87" s="1">
        <v>70</v>
      </c>
      <c r="AZ87" s="1">
        <v>207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8</v>
      </c>
      <c r="BG87" s="1">
        <v>12</v>
      </c>
      <c r="BH87" s="1">
        <v>20</v>
      </c>
      <c r="BI87" s="1">
        <v>19</v>
      </c>
      <c r="BJ87" s="1">
        <v>21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</row>
    <row r="88" spans="1:67">
      <c r="A88" s="1">
        <v>70158</v>
      </c>
      <c r="B88" s="1" t="s">
        <v>218</v>
      </c>
      <c r="C88" s="1">
        <v>16</v>
      </c>
      <c r="D88" s="1">
        <v>285</v>
      </c>
      <c r="E88" s="1" t="s">
        <v>64</v>
      </c>
      <c r="F88" s="1">
        <v>573</v>
      </c>
      <c r="G88" s="1" t="s">
        <v>87</v>
      </c>
      <c r="H88" s="2">
        <v>61.95</v>
      </c>
      <c r="I88" s="2">
        <v>991.2</v>
      </c>
      <c r="J88" s="10">
        <f t="shared" si="1"/>
        <v>2973.6000000000004</v>
      </c>
      <c r="K88" s="11">
        <f t="shared" si="2"/>
        <v>3</v>
      </c>
      <c r="L88" s="1">
        <v>1.1200000000000001</v>
      </c>
      <c r="M88" s="1">
        <v>1.75</v>
      </c>
      <c r="N88" s="16">
        <f t="shared" ref="N88:N89" si="21">MAX(0,(TRUNC((L88*0.8)-M88)))</f>
        <v>0</v>
      </c>
      <c r="O88" s="1"/>
      <c r="P88" s="1">
        <v>6.41</v>
      </c>
      <c r="Q88" s="1">
        <v>3.12</v>
      </c>
      <c r="R88" s="5">
        <v>3</v>
      </c>
      <c r="S88" s="1"/>
      <c r="T88" s="1">
        <v>6</v>
      </c>
      <c r="U88" s="1">
        <v>4.38</v>
      </c>
      <c r="V88" s="16">
        <f t="shared" si="20"/>
        <v>0</v>
      </c>
      <c r="W88" s="1">
        <v>0</v>
      </c>
      <c r="X88" s="12">
        <v>13412.18</v>
      </c>
      <c r="Y88" s="2"/>
      <c r="Z88" s="2">
        <v>9168.6</v>
      </c>
      <c r="AA88" s="1">
        <v>0</v>
      </c>
      <c r="AB88" s="1">
        <v>4</v>
      </c>
      <c r="AC88" s="1">
        <v>5</v>
      </c>
      <c r="AD88" s="1">
        <v>5</v>
      </c>
      <c r="AE88" s="1">
        <v>13</v>
      </c>
      <c r="AF88" s="1">
        <v>28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28</v>
      </c>
      <c r="AW88" s="1">
        <v>3</v>
      </c>
      <c r="AX88" s="1">
        <v>51</v>
      </c>
      <c r="AY88" s="1">
        <v>44</v>
      </c>
      <c r="AZ88" s="1">
        <v>50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42</v>
      </c>
      <c r="BG88" s="1">
        <v>3</v>
      </c>
      <c r="BH88" s="1">
        <v>40</v>
      </c>
      <c r="BI88" s="1">
        <v>25</v>
      </c>
      <c r="BJ88" s="1">
        <v>70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</row>
    <row r="89" spans="1:67">
      <c r="A89" s="1">
        <v>70073</v>
      </c>
      <c r="B89" s="1" t="s">
        <v>158</v>
      </c>
      <c r="C89" s="1">
        <v>24</v>
      </c>
      <c r="D89" s="1">
        <v>285</v>
      </c>
      <c r="E89" s="1" t="s">
        <v>64</v>
      </c>
      <c r="F89" s="1">
        <v>570</v>
      </c>
      <c r="G89" s="1" t="s">
        <v>72</v>
      </c>
      <c r="H89" s="2">
        <v>36.869999999999997</v>
      </c>
      <c r="I89" s="2">
        <v>884.88</v>
      </c>
      <c r="J89" s="10">
        <f t="shared" si="1"/>
        <v>2654.64</v>
      </c>
      <c r="K89" s="11">
        <f t="shared" si="2"/>
        <v>3</v>
      </c>
      <c r="L89" s="1">
        <v>2.88</v>
      </c>
      <c r="M89" s="1">
        <v>4.79</v>
      </c>
      <c r="N89" s="16">
        <f t="shared" si="21"/>
        <v>0</v>
      </c>
      <c r="O89" s="1"/>
      <c r="P89" s="1">
        <v>7.54</v>
      </c>
      <c r="Q89" s="1">
        <v>2.42</v>
      </c>
      <c r="R89" s="5">
        <v>3</v>
      </c>
      <c r="S89" s="1"/>
      <c r="T89" s="1">
        <v>3.94</v>
      </c>
      <c r="U89" s="1">
        <v>3.75</v>
      </c>
      <c r="V89" s="16">
        <f t="shared" si="20"/>
        <v>0</v>
      </c>
      <c r="W89" s="1">
        <v>0</v>
      </c>
      <c r="X89" s="12">
        <v>12701.71</v>
      </c>
      <c r="Y89" s="2"/>
      <c r="Z89" s="2">
        <v>9696.81</v>
      </c>
      <c r="AA89" s="1">
        <v>0</v>
      </c>
      <c r="AB89" s="1">
        <v>8</v>
      </c>
      <c r="AC89" s="1">
        <v>53</v>
      </c>
      <c r="AD89" s="1">
        <v>29</v>
      </c>
      <c r="AE89" s="1">
        <v>11</v>
      </c>
      <c r="AF89" s="1">
        <v>115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21</v>
      </c>
      <c r="AW89" s="1">
        <v>19</v>
      </c>
      <c r="AX89" s="1">
        <v>121</v>
      </c>
      <c r="AY89" s="1">
        <v>59</v>
      </c>
      <c r="AZ89" s="1">
        <v>58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55</v>
      </c>
      <c r="BG89" s="1">
        <v>27</v>
      </c>
      <c r="BH89" s="1">
        <v>26</v>
      </c>
      <c r="BI89" s="1">
        <v>0</v>
      </c>
      <c r="BJ89" s="1">
        <v>90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</row>
    <row r="90" spans="1:67">
      <c r="A90" s="1">
        <v>70052</v>
      </c>
      <c r="B90" s="1" t="s">
        <v>202</v>
      </c>
      <c r="C90" s="1">
        <v>28</v>
      </c>
      <c r="D90" s="1">
        <v>285</v>
      </c>
      <c r="E90" s="1" t="s">
        <v>64</v>
      </c>
      <c r="F90" s="1">
        <v>974</v>
      </c>
      <c r="G90" s="1" t="s">
        <v>110</v>
      </c>
      <c r="H90" s="2">
        <v>37.870100000000001</v>
      </c>
      <c r="I90" s="2">
        <v>1060.3628000000001</v>
      </c>
      <c r="J90" s="10">
        <f t="shared" si="1"/>
        <v>3181.0884000000005</v>
      </c>
      <c r="K90" s="11">
        <f t="shared" si="2"/>
        <v>3</v>
      </c>
      <c r="L90" s="1">
        <v>5.54</v>
      </c>
      <c r="M90" s="1">
        <v>2.3199999999999998</v>
      </c>
      <c r="N90" s="35">
        <v>3</v>
      </c>
      <c r="O90" s="1"/>
      <c r="P90" s="1">
        <v>3.29</v>
      </c>
      <c r="Q90" s="1">
        <v>4.75</v>
      </c>
      <c r="R90" s="5">
        <v>0</v>
      </c>
      <c r="S90" s="1"/>
      <c r="T90" s="1">
        <v>0.86</v>
      </c>
      <c r="U90" s="1">
        <v>2.3199999999999998</v>
      </c>
      <c r="V90" s="16">
        <f t="shared" si="20"/>
        <v>0</v>
      </c>
      <c r="W90" s="1">
        <v>0</v>
      </c>
      <c r="X90" s="12">
        <v>10262.799999999999</v>
      </c>
      <c r="Y90" s="2"/>
      <c r="Z90" s="2">
        <v>9959.84</v>
      </c>
      <c r="AA90" s="1">
        <v>0</v>
      </c>
      <c r="AB90" s="1">
        <v>54</v>
      </c>
      <c r="AC90" s="1">
        <v>53</v>
      </c>
      <c r="AD90" s="1">
        <v>61</v>
      </c>
      <c r="AE90" s="1">
        <v>27</v>
      </c>
      <c r="AF90" s="1">
        <v>65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47</v>
      </c>
      <c r="AW90" s="1">
        <v>41</v>
      </c>
      <c r="AX90" s="1">
        <v>21</v>
      </c>
      <c r="AY90" s="1">
        <v>7</v>
      </c>
      <c r="AZ90" s="1">
        <v>133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4</v>
      </c>
      <c r="BG90" s="1">
        <v>39</v>
      </c>
      <c r="BH90" s="1">
        <v>0</v>
      </c>
      <c r="BI90" s="1">
        <v>1</v>
      </c>
      <c r="BJ90" s="1">
        <v>65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</row>
    <row r="91" spans="1:67">
      <c r="A91" s="1">
        <v>70272</v>
      </c>
      <c r="B91" s="1" t="s">
        <v>207</v>
      </c>
      <c r="C91" s="1">
        <v>20</v>
      </c>
      <c r="D91" s="1">
        <v>285</v>
      </c>
      <c r="E91" s="1" t="s">
        <v>64</v>
      </c>
      <c r="F91" s="1">
        <v>35</v>
      </c>
      <c r="G91" s="1" t="s">
        <v>76</v>
      </c>
      <c r="H91" s="2">
        <v>28.89</v>
      </c>
      <c r="I91" s="2">
        <v>577.79999999999995</v>
      </c>
      <c r="J91" s="10">
        <f t="shared" si="1"/>
        <v>1733.3999999999999</v>
      </c>
      <c r="K91" s="11">
        <f t="shared" si="2"/>
        <v>3</v>
      </c>
      <c r="L91" s="1">
        <v>8.3000000000000007</v>
      </c>
      <c r="M91" s="1">
        <v>5.55</v>
      </c>
      <c r="N91" s="5">
        <v>0</v>
      </c>
      <c r="O91" s="1"/>
      <c r="P91" s="1">
        <v>5.98</v>
      </c>
      <c r="Q91" s="1">
        <v>2.1</v>
      </c>
      <c r="R91" s="5">
        <v>3</v>
      </c>
      <c r="S91" s="1"/>
      <c r="T91" s="1">
        <v>2.42</v>
      </c>
      <c r="U91" s="1">
        <v>3</v>
      </c>
      <c r="V91" s="16">
        <f t="shared" si="20"/>
        <v>0</v>
      </c>
      <c r="W91" s="1">
        <v>0</v>
      </c>
      <c r="X91" s="14">
        <v>9649.26</v>
      </c>
      <c r="Y91" s="2"/>
      <c r="Z91" s="2">
        <v>6153.57</v>
      </c>
      <c r="AA91" s="1">
        <v>0</v>
      </c>
      <c r="AB91" s="1">
        <v>38</v>
      </c>
      <c r="AC91" s="1">
        <v>58</v>
      </c>
      <c r="AD91" s="1">
        <v>81</v>
      </c>
      <c r="AE91" s="1">
        <v>36</v>
      </c>
      <c r="AF91" s="1">
        <v>111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32</v>
      </c>
      <c r="AW91" s="1">
        <v>47</v>
      </c>
      <c r="AX91" s="1">
        <v>32</v>
      </c>
      <c r="AY91" s="1">
        <v>64</v>
      </c>
      <c r="AZ91" s="1">
        <v>42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8</v>
      </c>
      <c r="BG91" s="1">
        <v>11</v>
      </c>
      <c r="BH91" s="1">
        <v>25</v>
      </c>
      <c r="BI91" s="1">
        <v>20</v>
      </c>
      <c r="BJ91" s="1">
        <v>60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</row>
    <row r="92" spans="1:67">
      <c r="A92" s="1">
        <v>70120</v>
      </c>
      <c r="B92" s="1" t="s">
        <v>189</v>
      </c>
      <c r="C92" s="1">
        <v>24</v>
      </c>
      <c r="D92" s="1">
        <v>285</v>
      </c>
      <c r="E92" s="1" t="s">
        <v>64</v>
      </c>
      <c r="F92" s="1">
        <v>570</v>
      </c>
      <c r="G92" s="1" t="s">
        <v>72</v>
      </c>
      <c r="H92" s="2">
        <v>36.0045</v>
      </c>
      <c r="I92" s="2">
        <v>864.10799999999995</v>
      </c>
      <c r="J92" s="10">
        <f t="shared" si="1"/>
        <v>2592.3239999999996</v>
      </c>
      <c r="K92" s="11">
        <f t="shared" si="2"/>
        <v>3</v>
      </c>
      <c r="L92" s="1">
        <v>2.15</v>
      </c>
      <c r="M92" s="1">
        <v>1.25</v>
      </c>
      <c r="N92" s="16">
        <f t="shared" ref="N92:N93" si="22">MAX(0,(TRUNC((L92*0.8)-M92)))</f>
        <v>0</v>
      </c>
      <c r="O92" s="1"/>
      <c r="P92" s="1">
        <v>5.56</v>
      </c>
      <c r="Q92" s="1">
        <v>1.58</v>
      </c>
      <c r="R92" s="5">
        <v>3</v>
      </c>
      <c r="S92" s="1"/>
      <c r="T92" s="1">
        <v>1.04</v>
      </c>
      <c r="U92" s="1">
        <v>2.38</v>
      </c>
      <c r="V92" s="16">
        <f t="shared" si="20"/>
        <v>0</v>
      </c>
      <c r="W92" s="1">
        <v>0</v>
      </c>
      <c r="X92" s="14">
        <v>7560.94</v>
      </c>
      <c r="Y92" s="2"/>
      <c r="Z92" s="2">
        <v>4500.5600000000004</v>
      </c>
      <c r="AA92" s="1">
        <v>0</v>
      </c>
      <c r="AB92" s="1">
        <v>15</v>
      </c>
      <c r="AC92" s="1">
        <v>7</v>
      </c>
      <c r="AD92" s="1">
        <v>24</v>
      </c>
      <c r="AE92" s="1">
        <v>18</v>
      </c>
      <c r="AF92" s="1">
        <v>30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48</v>
      </c>
      <c r="AW92" s="1">
        <v>44</v>
      </c>
      <c r="AX92" s="1">
        <v>29</v>
      </c>
      <c r="AY92" s="1">
        <v>69</v>
      </c>
      <c r="AZ92" s="1">
        <v>38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2</v>
      </c>
      <c r="BG92" s="1">
        <v>15</v>
      </c>
      <c r="BH92" s="1">
        <v>10</v>
      </c>
      <c r="BI92" s="1">
        <v>11</v>
      </c>
      <c r="BJ92" s="1">
        <v>57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</row>
    <row r="93" spans="1:67">
      <c r="A93" s="1">
        <v>70503</v>
      </c>
      <c r="B93" s="1" t="s">
        <v>219</v>
      </c>
      <c r="C93" s="1">
        <v>32</v>
      </c>
      <c r="D93" s="1">
        <v>285</v>
      </c>
      <c r="E93" s="1" t="s">
        <v>64</v>
      </c>
      <c r="F93" s="1">
        <v>573</v>
      </c>
      <c r="G93" s="1" t="s">
        <v>87</v>
      </c>
      <c r="H93" s="2">
        <v>33.270000000000003</v>
      </c>
      <c r="I93" s="2">
        <v>1064.6400000000001</v>
      </c>
      <c r="J93" s="10">
        <f t="shared" si="1"/>
        <v>3193.92</v>
      </c>
      <c r="K93" s="11">
        <f t="shared" si="2"/>
        <v>3</v>
      </c>
      <c r="L93" s="1">
        <v>1.02</v>
      </c>
      <c r="M93" s="1">
        <v>1.28</v>
      </c>
      <c r="N93" s="16">
        <f t="shared" si="22"/>
        <v>0</v>
      </c>
      <c r="O93" s="1"/>
      <c r="P93" s="1">
        <v>3.81</v>
      </c>
      <c r="Q93" s="1">
        <v>0.66</v>
      </c>
      <c r="R93" s="5">
        <v>3</v>
      </c>
      <c r="S93" s="1"/>
      <c r="T93" s="1">
        <v>1.98</v>
      </c>
      <c r="U93" s="1">
        <v>3.38</v>
      </c>
      <c r="V93" s="16">
        <f t="shared" si="20"/>
        <v>0</v>
      </c>
      <c r="W93" s="1">
        <v>0</v>
      </c>
      <c r="X93" s="14">
        <v>7252.86</v>
      </c>
      <c r="Y93" s="2"/>
      <c r="Z93" s="2">
        <v>5655.9</v>
      </c>
      <c r="AA93" s="1">
        <v>0</v>
      </c>
      <c r="AB93" s="1">
        <v>3</v>
      </c>
      <c r="AC93" s="1">
        <v>7</v>
      </c>
      <c r="AD93" s="1">
        <v>11</v>
      </c>
      <c r="AE93" s="1">
        <v>30</v>
      </c>
      <c r="AF93" s="1">
        <v>41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56</v>
      </c>
      <c r="AW93" s="1">
        <v>30</v>
      </c>
      <c r="AX93" s="1">
        <v>32</v>
      </c>
      <c r="AY93" s="1">
        <v>38</v>
      </c>
      <c r="AZ93" s="1">
        <v>21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41</v>
      </c>
      <c r="BG93" s="1">
        <v>10</v>
      </c>
      <c r="BH93" s="1">
        <v>14</v>
      </c>
      <c r="BI93" s="1">
        <v>7</v>
      </c>
      <c r="BJ93" s="1">
        <v>108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</row>
    <row r="94" spans="1:67">
      <c r="A94" s="1">
        <v>70164</v>
      </c>
      <c r="B94" s="1" t="s">
        <v>225</v>
      </c>
      <c r="C94" s="1">
        <v>24</v>
      </c>
      <c r="D94" s="1">
        <v>285</v>
      </c>
      <c r="E94" s="1" t="s">
        <v>64</v>
      </c>
      <c r="F94" s="1">
        <v>558</v>
      </c>
      <c r="G94" s="1" t="s">
        <v>67</v>
      </c>
      <c r="H94" s="2">
        <v>39.53</v>
      </c>
      <c r="I94" s="2">
        <v>948.72</v>
      </c>
      <c r="J94" s="10">
        <f t="shared" si="1"/>
        <v>2846.16</v>
      </c>
      <c r="K94" s="11">
        <f t="shared" si="2"/>
        <v>3</v>
      </c>
      <c r="L94" s="1">
        <v>2.54</v>
      </c>
      <c r="M94" s="1">
        <v>0.28999999999999998</v>
      </c>
      <c r="N94" s="20">
        <v>3</v>
      </c>
      <c r="O94" s="1"/>
      <c r="P94" s="1">
        <v>2.69</v>
      </c>
      <c r="Q94" s="1">
        <v>0.62</v>
      </c>
      <c r="R94" s="5">
        <v>0</v>
      </c>
      <c r="S94" s="1"/>
      <c r="T94" s="1">
        <v>1.29</v>
      </c>
      <c r="U94" s="1">
        <v>1.83</v>
      </c>
      <c r="V94" s="16">
        <f t="shared" si="20"/>
        <v>0</v>
      </c>
      <c r="W94" s="1">
        <v>0</v>
      </c>
      <c r="X94" s="14">
        <v>6186.44</v>
      </c>
      <c r="Y94" s="2"/>
      <c r="Z94" s="2">
        <v>2608.98</v>
      </c>
      <c r="AA94" s="1">
        <v>0</v>
      </c>
      <c r="AB94" s="1">
        <v>14</v>
      </c>
      <c r="AC94" s="1">
        <v>9</v>
      </c>
      <c r="AD94" s="1">
        <v>39</v>
      </c>
      <c r="AE94" s="1">
        <v>7</v>
      </c>
      <c r="AF94" s="1">
        <v>7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21</v>
      </c>
      <c r="AW94" s="1">
        <v>36</v>
      </c>
      <c r="AX94" s="1">
        <v>16</v>
      </c>
      <c r="AY94" s="1">
        <v>19</v>
      </c>
      <c r="AZ94" s="1">
        <v>15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4</v>
      </c>
      <c r="BH94" s="1">
        <v>10</v>
      </c>
      <c r="BI94" s="1">
        <v>36</v>
      </c>
      <c r="BJ94" s="1">
        <v>44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</row>
    <row r="95" spans="1:67">
      <c r="A95" s="1">
        <v>70361</v>
      </c>
      <c r="B95" s="1" t="s">
        <v>271</v>
      </c>
      <c r="C95" s="1">
        <v>15</v>
      </c>
      <c r="D95" s="1">
        <v>285</v>
      </c>
      <c r="E95" s="1" t="s">
        <v>64</v>
      </c>
      <c r="F95" s="1">
        <v>562</v>
      </c>
      <c r="G95" s="1" t="s">
        <v>65</v>
      </c>
      <c r="H95" s="2">
        <v>30.07</v>
      </c>
      <c r="I95" s="2">
        <v>451.05</v>
      </c>
      <c r="J95" s="10">
        <f t="shared" si="1"/>
        <v>1353.15</v>
      </c>
      <c r="K95" s="11">
        <f t="shared" si="2"/>
        <v>3</v>
      </c>
      <c r="L95" s="1">
        <v>1.37</v>
      </c>
      <c r="M95" s="1">
        <v>3.2</v>
      </c>
      <c r="N95" s="16">
        <f t="shared" ref="N95:N101" si="23">MAX(0,(TRUNC((L95*0.8)-M95)))</f>
        <v>0</v>
      </c>
      <c r="O95" s="1"/>
      <c r="P95" s="1">
        <v>9.5</v>
      </c>
      <c r="Q95" s="1">
        <v>4.87</v>
      </c>
      <c r="R95" s="5">
        <v>3</v>
      </c>
      <c r="S95" s="1"/>
      <c r="T95" s="1">
        <v>1.77</v>
      </c>
      <c r="U95" s="1">
        <v>1.73</v>
      </c>
      <c r="V95" s="16">
        <f t="shared" si="20"/>
        <v>0</v>
      </c>
      <c r="W95" s="1">
        <v>0</v>
      </c>
      <c r="X95" s="14">
        <v>5698.26</v>
      </c>
      <c r="Y95" s="2"/>
      <c r="Z95" s="2">
        <v>4420.29</v>
      </c>
      <c r="AA95" s="1">
        <v>0</v>
      </c>
      <c r="AB95" s="1">
        <v>0</v>
      </c>
      <c r="AC95" s="1">
        <v>6</v>
      </c>
      <c r="AD95" s="1">
        <v>8</v>
      </c>
      <c r="AE95" s="1">
        <v>19</v>
      </c>
      <c r="AF95" s="1">
        <v>48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43</v>
      </c>
      <c r="AW95" s="1">
        <v>19</v>
      </c>
      <c r="AX95" s="1">
        <v>69</v>
      </c>
      <c r="AY95" s="1">
        <v>42</v>
      </c>
      <c r="AZ95" s="1">
        <v>73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2</v>
      </c>
      <c r="BG95" s="1">
        <v>17</v>
      </c>
      <c r="BH95" s="1">
        <v>6</v>
      </c>
      <c r="BI95" s="1">
        <v>20</v>
      </c>
      <c r="BJ95" s="1">
        <v>26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</row>
    <row r="96" spans="1:67">
      <c r="A96" s="1">
        <v>70119</v>
      </c>
      <c r="B96" s="1" t="s">
        <v>264</v>
      </c>
      <c r="C96" s="1">
        <v>16</v>
      </c>
      <c r="D96" s="1">
        <v>285</v>
      </c>
      <c r="E96" s="1" t="s">
        <v>64</v>
      </c>
      <c r="F96" s="1">
        <v>573</v>
      </c>
      <c r="G96" s="1" t="s">
        <v>87</v>
      </c>
      <c r="H96" s="2">
        <v>61.95</v>
      </c>
      <c r="I96" s="2">
        <v>991.2</v>
      </c>
      <c r="J96" s="10">
        <f t="shared" si="1"/>
        <v>2973.6000000000004</v>
      </c>
      <c r="K96" s="11">
        <f t="shared" si="2"/>
        <v>3</v>
      </c>
      <c r="L96" s="1">
        <v>1.03</v>
      </c>
      <c r="M96" s="1">
        <v>1.31</v>
      </c>
      <c r="N96" s="16">
        <f t="shared" si="23"/>
        <v>0</v>
      </c>
      <c r="O96" s="1"/>
      <c r="P96" s="1">
        <v>1.94</v>
      </c>
      <c r="Q96" s="1">
        <v>0</v>
      </c>
      <c r="R96" s="5">
        <v>0</v>
      </c>
      <c r="S96" s="1"/>
      <c r="T96" s="1">
        <v>1.53</v>
      </c>
      <c r="U96" s="1">
        <v>0</v>
      </c>
      <c r="V96" s="5">
        <v>3</v>
      </c>
      <c r="W96" s="1">
        <v>0</v>
      </c>
      <c r="X96" s="15">
        <v>4460.3999999999996</v>
      </c>
      <c r="Y96" s="2"/>
      <c r="Z96" s="2">
        <v>1300.95</v>
      </c>
      <c r="AA96" s="1">
        <v>0</v>
      </c>
      <c r="AB96" s="1">
        <v>11</v>
      </c>
      <c r="AC96" s="1">
        <v>0</v>
      </c>
      <c r="AD96" s="1">
        <v>0</v>
      </c>
      <c r="AE96" s="1">
        <v>11</v>
      </c>
      <c r="AF96" s="1">
        <v>21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19</v>
      </c>
      <c r="AY96" s="1">
        <v>24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14</v>
      </c>
      <c r="BI96" s="1">
        <v>21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</row>
    <row r="97" spans="1:67">
      <c r="A97" s="1">
        <v>70269</v>
      </c>
      <c r="B97" s="1" t="s">
        <v>125</v>
      </c>
      <c r="C97" s="1">
        <v>10</v>
      </c>
      <c r="D97" s="1">
        <v>285</v>
      </c>
      <c r="E97" s="1" t="s">
        <v>64</v>
      </c>
      <c r="F97" s="1">
        <v>285</v>
      </c>
      <c r="G97" s="1" t="s">
        <v>64</v>
      </c>
      <c r="H97" s="2">
        <v>125.14</v>
      </c>
      <c r="I97" s="2">
        <v>1251.4000000000001</v>
      </c>
      <c r="J97" s="10">
        <f t="shared" si="1"/>
        <v>2502.8000000000002</v>
      </c>
      <c r="K97" s="11">
        <f t="shared" si="2"/>
        <v>2</v>
      </c>
      <c r="L97" s="1">
        <v>6.25</v>
      </c>
      <c r="M97" s="1">
        <v>2.5</v>
      </c>
      <c r="N97" s="28">
        <f t="shared" si="23"/>
        <v>2</v>
      </c>
      <c r="O97" s="1"/>
      <c r="P97" s="1">
        <v>12.35</v>
      </c>
      <c r="Q97" s="1">
        <v>11</v>
      </c>
      <c r="R97" s="5">
        <v>0</v>
      </c>
      <c r="S97" s="1"/>
      <c r="T97" s="1">
        <v>5.0999999999999996</v>
      </c>
      <c r="U97" s="1">
        <v>4.8</v>
      </c>
      <c r="V97" s="16">
        <f t="shared" ref="V97:V102" si="24">MAX(0,(TRUNC((T97*0.8)-U97)))</f>
        <v>0</v>
      </c>
      <c r="W97" s="1">
        <v>0</v>
      </c>
      <c r="X97" s="12">
        <v>29658.18</v>
      </c>
      <c r="Y97" s="2"/>
      <c r="Z97" s="2">
        <v>22900.62</v>
      </c>
      <c r="AA97" s="1">
        <v>0</v>
      </c>
      <c r="AB97" s="1">
        <v>14</v>
      </c>
      <c r="AC97" s="1">
        <v>20</v>
      </c>
      <c r="AD97" s="1">
        <v>33</v>
      </c>
      <c r="AE97" s="1">
        <v>11</v>
      </c>
      <c r="AF97" s="1">
        <v>25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33</v>
      </c>
      <c r="AW97" s="1">
        <v>25</v>
      </c>
      <c r="AX97" s="1">
        <v>66</v>
      </c>
      <c r="AY97" s="1">
        <v>24</v>
      </c>
      <c r="AZ97" s="1">
        <v>110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2</v>
      </c>
      <c r="BG97" s="1">
        <v>33</v>
      </c>
      <c r="BH97" s="1">
        <v>15</v>
      </c>
      <c r="BI97" s="1">
        <v>35</v>
      </c>
      <c r="BJ97" s="1">
        <v>48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</row>
    <row r="98" spans="1:67">
      <c r="A98" s="1">
        <v>70085</v>
      </c>
      <c r="B98" s="1" t="s">
        <v>153</v>
      </c>
      <c r="C98" s="1">
        <v>12</v>
      </c>
      <c r="D98" s="1">
        <v>285</v>
      </c>
      <c r="E98" s="1" t="s">
        <v>64</v>
      </c>
      <c r="F98" s="1">
        <v>573</v>
      </c>
      <c r="G98" s="1" t="s">
        <v>87</v>
      </c>
      <c r="H98" s="2">
        <v>77.58</v>
      </c>
      <c r="I98" s="2">
        <v>930.96</v>
      </c>
      <c r="J98" s="10">
        <f t="shared" si="1"/>
        <v>1861.92</v>
      </c>
      <c r="K98" s="11">
        <f t="shared" si="2"/>
        <v>2</v>
      </c>
      <c r="L98" s="1">
        <v>2.21</v>
      </c>
      <c r="M98" s="1">
        <v>1.33</v>
      </c>
      <c r="N98" s="16">
        <f t="shared" si="23"/>
        <v>0</v>
      </c>
      <c r="O98" s="1"/>
      <c r="P98" s="1">
        <v>12.54</v>
      </c>
      <c r="Q98" s="1">
        <v>12.17</v>
      </c>
      <c r="R98" s="5">
        <v>0</v>
      </c>
      <c r="S98" s="1"/>
      <c r="T98" s="1">
        <v>8.58</v>
      </c>
      <c r="U98" s="1">
        <v>4.25</v>
      </c>
      <c r="V98" s="16">
        <f t="shared" si="24"/>
        <v>2</v>
      </c>
      <c r="W98" s="1">
        <v>0</v>
      </c>
      <c r="X98" s="12">
        <v>21722.400000000001</v>
      </c>
      <c r="Y98" s="2"/>
      <c r="Z98" s="2">
        <v>16524.54</v>
      </c>
      <c r="AA98" s="1">
        <v>0</v>
      </c>
      <c r="AB98" s="1">
        <v>14</v>
      </c>
      <c r="AC98" s="1">
        <v>5</v>
      </c>
      <c r="AD98" s="1">
        <v>3</v>
      </c>
      <c r="AE98" s="1">
        <v>14</v>
      </c>
      <c r="AF98" s="1">
        <v>16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30</v>
      </c>
      <c r="AW98" s="1">
        <v>96</v>
      </c>
      <c r="AX98" s="1">
        <v>33</v>
      </c>
      <c r="AY98" s="1">
        <v>79</v>
      </c>
      <c r="AZ98" s="1">
        <v>146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27</v>
      </c>
      <c r="BG98" s="1">
        <v>35</v>
      </c>
      <c r="BH98" s="1">
        <v>46</v>
      </c>
      <c r="BI98" s="1">
        <v>25</v>
      </c>
      <c r="BJ98" s="1">
        <v>51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</row>
    <row r="99" spans="1:67">
      <c r="A99" s="1">
        <v>70082</v>
      </c>
      <c r="B99" s="1" t="s">
        <v>268</v>
      </c>
      <c r="C99" s="1">
        <v>24</v>
      </c>
      <c r="D99" s="1">
        <v>285</v>
      </c>
      <c r="E99" s="1" t="s">
        <v>64</v>
      </c>
      <c r="F99" s="1">
        <v>572</v>
      </c>
      <c r="G99" s="1" t="s">
        <v>269</v>
      </c>
      <c r="H99" s="2">
        <v>37.17</v>
      </c>
      <c r="I99" s="2">
        <v>892.08</v>
      </c>
      <c r="J99" s="10">
        <f t="shared" si="1"/>
        <v>1784.16</v>
      </c>
      <c r="K99" s="11">
        <f t="shared" si="2"/>
        <v>2</v>
      </c>
      <c r="L99" s="1">
        <v>0.69</v>
      </c>
      <c r="M99" s="1">
        <v>2.83</v>
      </c>
      <c r="N99" s="16">
        <f t="shared" si="23"/>
        <v>0</v>
      </c>
      <c r="O99" s="1"/>
      <c r="P99" s="1">
        <v>7.81</v>
      </c>
      <c r="Q99" s="1">
        <v>3.08</v>
      </c>
      <c r="R99" s="5">
        <v>2</v>
      </c>
      <c r="S99" s="1" t="s">
        <v>157</v>
      </c>
      <c r="T99" s="1">
        <v>0.12</v>
      </c>
      <c r="U99" s="1">
        <v>4.08</v>
      </c>
      <c r="V99" s="16">
        <f t="shared" si="24"/>
        <v>0</v>
      </c>
      <c r="W99" s="1">
        <v>0</v>
      </c>
      <c r="X99" s="14">
        <v>7694.19</v>
      </c>
      <c r="Y99" s="2"/>
      <c r="Z99" s="2">
        <v>8920.7999999999993</v>
      </c>
      <c r="AA99" s="2">
        <f>Z99-X99</f>
        <v>1226.6099999999997</v>
      </c>
      <c r="AB99" s="1">
        <v>4</v>
      </c>
      <c r="AC99" s="1">
        <v>6</v>
      </c>
      <c r="AD99" s="1">
        <v>6</v>
      </c>
      <c r="AE99" s="1">
        <v>7</v>
      </c>
      <c r="AF99" s="1">
        <v>68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70</v>
      </c>
      <c r="AW99" s="1">
        <v>85</v>
      </c>
      <c r="AX99" s="1">
        <v>36</v>
      </c>
      <c r="AY99" s="1">
        <v>78</v>
      </c>
      <c r="AZ99" s="1">
        <v>74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2</v>
      </c>
      <c r="BG99" s="1">
        <v>2</v>
      </c>
      <c r="BH99" s="1">
        <v>0</v>
      </c>
      <c r="BI99" s="1">
        <v>0</v>
      </c>
      <c r="BJ99" s="1">
        <v>98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</row>
    <row r="100" spans="1:67">
      <c r="A100" s="1">
        <v>70136</v>
      </c>
      <c r="B100" s="1" t="s">
        <v>272</v>
      </c>
      <c r="C100" s="1">
        <v>24</v>
      </c>
      <c r="D100" s="1">
        <v>285</v>
      </c>
      <c r="E100" s="1" t="s">
        <v>64</v>
      </c>
      <c r="F100" s="1">
        <v>570</v>
      </c>
      <c r="G100" s="1" t="s">
        <v>72</v>
      </c>
      <c r="H100" s="2">
        <v>36.869999999999997</v>
      </c>
      <c r="I100" s="2">
        <v>884.88</v>
      </c>
      <c r="J100" s="10">
        <f t="shared" si="1"/>
        <v>1769.76</v>
      </c>
      <c r="K100" s="11">
        <f t="shared" si="2"/>
        <v>2</v>
      </c>
      <c r="L100" s="1">
        <v>3.79</v>
      </c>
      <c r="M100" s="1">
        <v>1</v>
      </c>
      <c r="N100" s="16">
        <f t="shared" si="23"/>
        <v>2</v>
      </c>
      <c r="O100" s="1"/>
      <c r="P100" s="1">
        <v>1.73</v>
      </c>
      <c r="Q100" s="1">
        <v>1.96</v>
      </c>
      <c r="R100" s="5">
        <v>0</v>
      </c>
      <c r="S100" s="1"/>
      <c r="T100" s="1">
        <v>2.48</v>
      </c>
      <c r="U100" s="1">
        <v>1.88</v>
      </c>
      <c r="V100" s="16">
        <f t="shared" si="24"/>
        <v>0</v>
      </c>
      <c r="W100" s="1">
        <v>0</v>
      </c>
      <c r="X100" s="14">
        <v>7079.04</v>
      </c>
      <c r="Y100" s="2"/>
      <c r="Z100" s="2">
        <v>4276.92</v>
      </c>
      <c r="AA100" s="1">
        <v>0</v>
      </c>
      <c r="AB100" s="1">
        <v>31</v>
      </c>
      <c r="AC100" s="1">
        <v>17</v>
      </c>
      <c r="AD100" s="1">
        <v>26</v>
      </c>
      <c r="AE100" s="1">
        <v>51</v>
      </c>
      <c r="AF100" s="1">
        <v>24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10</v>
      </c>
      <c r="AW100" s="1">
        <v>10</v>
      </c>
      <c r="AX100" s="1">
        <v>17</v>
      </c>
      <c r="AY100" s="1">
        <v>19</v>
      </c>
      <c r="AZ100" s="1">
        <v>47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28</v>
      </c>
      <c r="BG100" s="1">
        <v>7</v>
      </c>
      <c r="BH100" s="1">
        <v>10</v>
      </c>
      <c r="BI100" s="1">
        <v>36</v>
      </c>
      <c r="BJ100" s="1">
        <v>45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</row>
    <row r="101" spans="1:67">
      <c r="A101" s="1">
        <v>70014</v>
      </c>
      <c r="B101" s="1" t="s">
        <v>124</v>
      </c>
      <c r="C101" s="1">
        <v>4</v>
      </c>
      <c r="D101" s="1">
        <v>285</v>
      </c>
      <c r="E101" s="1" t="s">
        <v>64</v>
      </c>
      <c r="F101" s="1">
        <v>562</v>
      </c>
      <c r="G101" s="1" t="s">
        <v>65</v>
      </c>
      <c r="H101" s="2">
        <v>80.58</v>
      </c>
      <c r="I101" s="2">
        <v>322.32</v>
      </c>
      <c r="J101" s="10">
        <f t="shared" si="1"/>
        <v>644.64</v>
      </c>
      <c r="K101" s="11">
        <f t="shared" si="2"/>
        <v>2</v>
      </c>
      <c r="L101" s="1">
        <v>6.12</v>
      </c>
      <c r="M101" s="1">
        <v>2.75</v>
      </c>
      <c r="N101" s="28">
        <f t="shared" si="23"/>
        <v>2</v>
      </c>
      <c r="O101" s="1"/>
      <c r="P101" s="1">
        <v>12.38</v>
      </c>
      <c r="Q101" s="1">
        <v>9.75</v>
      </c>
      <c r="R101" s="5">
        <v>0</v>
      </c>
      <c r="S101" s="1"/>
      <c r="T101" s="1">
        <v>3</v>
      </c>
      <c r="U101" s="1">
        <v>5.75</v>
      </c>
      <c r="V101" s="16">
        <f t="shared" si="24"/>
        <v>0</v>
      </c>
      <c r="W101" s="1">
        <v>0</v>
      </c>
      <c r="X101" s="14">
        <v>6929.88</v>
      </c>
      <c r="Y101" s="2"/>
      <c r="Z101" s="2">
        <v>5882.34</v>
      </c>
      <c r="AA101" s="1">
        <v>0</v>
      </c>
      <c r="AB101" s="1">
        <v>5</v>
      </c>
      <c r="AC101" s="1">
        <v>9</v>
      </c>
      <c r="AD101" s="1">
        <v>10</v>
      </c>
      <c r="AE101" s="1">
        <v>10</v>
      </c>
      <c r="AF101" s="1">
        <v>11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15</v>
      </c>
      <c r="AW101" s="1">
        <v>11</v>
      </c>
      <c r="AX101" s="1">
        <v>19</v>
      </c>
      <c r="AY101" s="1">
        <v>20</v>
      </c>
      <c r="AZ101" s="1">
        <v>39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9</v>
      </c>
      <c r="BG101" s="1">
        <v>2</v>
      </c>
      <c r="BH101" s="1">
        <v>1</v>
      </c>
      <c r="BI101" s="1">
        <v>2</v>
      </c>
      <c r="BJ101" s="1">
        <v>23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</row>
    <row r="102" spans="1:67">
      <c r="A102" s="1">
        <v>70018</v>
      </c>
      <c r="B102" s="1" t="s">
        <v>238</v>
      </c>
      <c r="C102" s="1">
        <v>20</v>
      </c>
      <c r="D102" s="1">
        <v>285</v>
      </c>
      <c r="E102" s="1" t="s">
        <v>64</v>
      </c>
      <c r="F102" s="1">
        <v>573</v>
      </c>
      <c r="G102" s="1" t="s">
        <v>87</v>
      </c>
      <c r="H102" s="2">
        <v>50.37</v>
      </c>
      <c r="I102" s="2">
        <v>1007.4</v>
      </c>
      <c r="J102" s="10">
        <f t="shared" si="1"/>
        <v>2014.8</v>
      </c>
      <c r="K102" s="11">
        <f t="shared" si="2"/>
        <v>2</v>
      </c>
      <c r="L102" s="1">
        <v>1.92</v>
      </c>
      <c r="M102" s="1">
        <v>0.95</v>
      </c>
      <c r="N102" s="20">
        <v>2</v>
      </c>
      <c r="O102" s="1"/>
      <c r="P102" s="1">
        <v>4.08</v>
      </c>
      <c r="Q102" s="1">
        <v>5.25</v>
      </c>
      <c r="R102" s="5">
        <v>0</v>
      </c>
      <c r="S102" s="1"/>
      <c r="T102" s="1">
        <v>0.55000000000000004</v>
      </c>
      <c r="U102" s="1">
        <v>2.9</v>
      </c>
      <c r="V102" s="16">
        <f t="shared" si="24"/>
        <v>0</v>
      </c>
      <c r="W102" s="1">
        <v>0</v>
      </c>
      <c r="X102" s="14">
        <v>6598.47</v>
      </c>
      <c r="Y102" s="2"/>
      <c r="Z102" s="2">
        <v>9167.34</v>
      </c>
      <c r="AA102" s="2">
        <f>Z102-X102</f>
        <v>2568.87</v>
      </c>
      <c r="AB102" s="1">
        <v>1</v>
      </c>
      <c r="AC102" s="1">
        <v>21</v>
      </c>
      <c r="AD102" s="1">
        <v>21</v>
      </c>
      <c r="AE102" s="1">
        <v>12</v>
      </c>
      <c r="AF102" s="1">
        <v>19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19</v>
      </c>
      <c r="AW102" s="1">
        <v>18</v>
      </c>
      <c r="AX102" s="1">
        <v>41</v>
      </c>
      <c r="AY102" s="1">
        <v>25</v>
      </c>
      <c r="AZ102" s="1">
        <v>105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2</v>
      </c>
      <c r="BG102" s="1">
        <v>0</v>
      </c>
      <c r="BH102" s="1">
        <v>7</v>
      </c>
      <c r="BI102" s="1">
        <v>4</v>
      </c>
      <c r="BJ102" s="1">
        <v>58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</row>
    <row r="103" spans="1:67">
      <c r="A103" s="1">
        <v>70141</v>
      </c>
      <c r="B103" s="1" t="s">
        <v>270</v>
      </c>
      <c r="C103" s="1">
        <v>15</v>
      </c>
      <c r="D103" s="1">
        <v>285</v>
      </c>
      <c r="E103" s="1" t="s">
        <v>64</v>
      </c>
      <c r="F103" s="1">
        <v>562</v>
      </c>
      <c r="G103" s="1" t="s">
        <v>65</v>
      </c>
      <c r="H103" s="2">
        <v>28.82</v>
      </c>
      <c r="I103" s="2">
        <v>432.3</v>
      </c>
      <c r="J103" s="10">
        <f t="shared" si="1"/>
        <v>864.6</v>
      </c>
      <c r="K103" s="11">
        <f t="shared" si="2"/>
        <v>2</v>
      </c>
      <c r="L103" s="1">
        <v>2.1</v>
      </c>
      <c r="M103" s="1">
        <v>1.47</v>
      </c>
      <c r="N103" s="16">
        <f>MAX(0,(TRUNC((L103*0.8)-M103)))</f>
        <v>0</v>
      </c>
      <c r="O103" s="1"/>
      <c r="P103" s="1">
        <v>6.73</v>
      </c>
      <c r="Q103" s="1">
        <v>6.33</v>
      </c>
      <c r="R103" s="5">
        <v>0</v>
      </c>
      <c r="S103" s="1"/>
      <c r="T103" s="1">
        <v>3.27</v>
      </c>
      <c r="U103" s="1">
        <v>1.4</v>
      </c>
      <c r="V103" s="5">
        <v>2</v>
      </c>
      <c r="W103" s="1">
        <v>0</v>
      </c>
      <c r="X103" s="14">
        <v>5230.83</v>
      </c>
      <c r="Y103" s="2"/>
      <c r="Z103" s="2">
        <v>3977.16</v>
      </c>
      <c r="AA103" s="1">
        <v>0</v>
      </c>
      <c r="AB103" s="1">
        <v>3</v>
      </c>
      <c r="AC103" s="1">
        <v>10</v>
      </c>
      <c r="AD103" s="1">
        <v>15</v>
      </c>
      <c r="AE103" s="1">
        <v>17</v>
      </c>
      <c r="AF103" s="1">
        <v>22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26</v>
      </c>
      <c r="AW103" s="1">
        <v>36</v>
      </c>
      <c r="AX103" s="1">
        <v>38</v>
      </c>
      <c r="AY103" s="1">
        <v>38</v>
      </c>
      <c r="AZ103" s="1">
        <v>95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13</v>
      </c>
      <c r="BG103" s="1">
        <v>5</v>
      </c>
      <c r="BH103" s="1">
        <v>29</v>
      </c>
      <c r="BI103" s="1">
        <v>9</v>
      </c>
      <c r="BJ103" s="1">
        <v>21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</row>
    <row r="104" spans="1:67">
      <c r="A104" s="1">
        <v>70200</v>
      </c>
      <c r="B104" s="1" t="s">
        <v>176</v>
      </c>
      <c r="C104" s="1">
        <v>24</v>
      </c>
      <c r="D104" s="1">
        <v>285</v>
      </c>
      <c r="E104" s="1" t="s">
        <v>64</v>
      </c>
      <c r="F104" s="1">
        <v>565</v>
      </c>
      <c r="G104" s="1" t="s">
        <v>94</v>
      </c>
      <c r="H104" s="2">
        <v>34.74</v>
      </c>
      <c r="I104" s="2">
        <v>833.76</v>
      </c>
      <c r="J104" s="10">
        <f t="shared" si="1"/>
        <v>2501.2799999999997</v>
      </c>
      <c r="K104" s="11">
        <f t="shared" si="2"/>
        <v>3</v>
      </c>
      <c r="L104" s="1">
        <v>1.1200000000000001</v>
      </c>
      <c r="M104" s="1">
        <v>0.54</v>
      </c>
      <c r="N104" s="21">
        <v>3</v>
      </c>
      <c r="O104" s="1"/>
      <c r="P104" s="1">
        <v>3.48</v>
      </c>
      <c r="Q104" s="1">
        <v>1.67</v>
      </c>
      <c r="R104" s="5">
        <v>0</v>
      </c>
      <c r="S104" s="1"/>
      <c r="T104" s="1">
        <v>0.83</v>
      </c>
      <c r="U104" s="1">
        <v>0.57999999999999996</v>
      </c>
      <c r="V104" s="16">
        <f t="shared" ref="V104:V107" si="25">MAX(0,(TRUNC((T104*0.8)-U104)))</f>
        <v>0</v>
      </c>
      <c r="W104" s="1">
        <v>0</v>
      </c>
      <c r="X104" s="15">
        <v>4533.57</v>
      </c>
      <c r="Y104" s="2"/>
      <c r="Z104" s="2">
        <v>2327.58</v>
      </c>
      <c r="AA104" s="1">
        <v>0</v>
      </c>
      <c r="AB104" s="1">
        <v>6</v>
      </c>
      <c r="AC104" s="1">
        <v>8</v>
      </c>
      <c r="AD104" s="1">
        <v>10</v>
      </c>
      <c r="AE104" s="1">
        <v>14</v>
      </c>
      <c r="AF104" s="1">
        <v>13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17</v>
      </c>
      <c r="AW104" s="1">
        <v>25</v>
      </c>
      <c r="AX104" s="1">
        <v>39</v>
      </c>
      <c r="AY104" s="1">
        <v>30</v>
      </c>
      <c r="AZ104" s="1">
        <v>40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6</v>
      </c>
      <c r="BG104" s="1">
        <v>4</v>
      </c>
      <c r="BH104" s="1">
        <v>11</v>
      </c>
      <c r="BI104" s="1">
        <v>2</v>
      </c>
      <c r="BJ104" s="1">
        <v>14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</row>
    <row r="105" spans="1:67">
      <c r="A105" s="1">
        <v>70006</v>
      </c>
      <c r="B105" s="1" t="s">
        <v>88</v>
      </c>
      <c r="C105" s="1">
        <v>1</v>
      </c>
      <c r="D105" s="1">
        <v>285</v>
      </c>
      <c r="E105" s="1" t="s">
        <v>64</v>
      </c>
      <c r="F105" s="1">
        <v>570</v>
      </c>
      <c r="G105" s="1" t="s">
        <v>72</v>
      </c>
      <c r="H105" s="2">
        <v>850</v>
      </c>
      <c r="I105" s="2">
        <v>850</v>
      </c>
      <c r="J105" s="10">
        <f t="shared" si="1"/>
        <v>0</v>
      </c>
      <c r="K105" s="11">
        <f t="shared" si="2"/>
        <v>0</v>
      </c>
      <c r="L105" s="1">
        <v>10.5</v>
      </c>
      <c r="M105" s="1">
        <v>13</v>
      </c>
      <c r="N105" s="16">
        <f t="shared" ref="N105:N109" si="26">MAX(0,(TRUNC((L105*0.8)-M105)))</f>
        <v>0</v>
      </c>
      <c r="O105" s="1"/>
      <c r="P105" s="1">
        <v>19.5</v>
      </c>
      <c r="Q105" s="1">
        <v>8</v>
      </c>
      <c r="R105" s="5">
        <v>0</v>
      </c>
      <c r="S105" s="1"/>
      <c r="T105" s="1">
        <v>60</v>
      </c>
      <c r="U105" s="1">
        <v>184</v>
      </c>
      <c r="V105" s="16">
        <f t="shared" si="25"/>
        <v>0</v>
      </c>
      <c r="W105" s="1">
        <v>0</v>
      </c>
      <c r="X105" s="12">
        <v>76500</v>
      </c>
      <c r="Y105" s="2"/>
      <c r="Z105" s="2">
        <v>174250</v>
      </c>
      <c r="AA105" s="2">
        <f t="shared" ref="AA105:AA107" si="27">Z105-X105</f>
        <v>97750</v>
      </c>
      <c r="AB105" s="1">
        <v>1</v>
      </c>
      <c r="AC105" s="1">
        <v>8</v>
      </c>
      <c r="AD105" s="1">
        <v>3</v>
      </c>
      <c r="AE105" s="1">
        <v>5</v>
      </c>
      <c r="AF105" s="1">
        <v>13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8</v>
      </c>
      <c r="AW105" s="1">
        <v>2</v>
      </c>
      <c r="AX105" s="1">
        <v>6</v>
      </c>
      <c r="AY105" s="1">
        <v>9</v>
      </c>
      <c r="AZ105" s="1">
        <v>8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25</v>
      </c>
      <c r="BG105" s="1">
        <v>39</v>
      </c>
      <c r="BH105" s="1">
        <v>14</v>
      </c>
      <c r="BI105" s="1">
        <v>3</v>
      </c>
      <c r="BJ105" s="1">
        <v>184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</row>
    <row r="106" spans="1:67">
      <c r="A106" s="1">
        <v>70003</v>
      </c>
      <c r="B106" s="1" t="s">
        <v>82</v>
      </c>
      <c r="C106" s="1">
        <v>25</v>
      </c>
      <c r="D106" s="1">
        <v>285</v>
      </c>
      <c r="E106" s="1" t="s">
        <v>64</v>
      </c>
      <c r="F106" s="1">
        <v>557</v>
      </c>
      <c r="G106" s="1" t="s">
        <v>69</v>
      </c>
      <c r="H106" s="2">
        <v>64.78</v>
      </c>
      <c r="I106" s="2">
        <v>1619.5</v>
      </c>
      <c r="J106" s="10">
        <f t="shared" si="1"/>
        <v>0</v>
      </c>
      <c r="K106" s="11">
        <f t="shared" si="2"/>
        <v>0</v>
      </c>
      <c r="L106" s="1">
        <v>9.2200000000000006</v>
      </c>
      <c r="M106" s="1">
        <v>23.96</v>
      </c>
      <c r="N106" s="16">
        <f t="shared" si="26"/>
        <v>0</v>
      </c>
      <c r="O106" s="1"/>
      <c r="P106" s="1">
        <v>17.52</v>
      </c>
      <c r="Q106" s="1">
        <v>14.08</v>
      </c>
      <c r="R106" s="5">
        <v>0</v>
      </c>
      <c r="S106" s="1"/>
      <c r="T106" s="1">
        <v>12.8</v>
      </c>
      <c r="U106" s="1">
        <v>39.4</v>
      </c>
      <c r="V106" s="16">
        <f t="shared" si="25"/>
        <v>0</v>
      </c>
      <c r="W106" s="1">
        <v>0</v>
      </c>
      <c r="X106" s="12">
        <v>64035.03</v>
      </c>
      <c r="Y106" s="2"/>
      <c r="Z106" s="2">
        <v>125414.08</v>
      </c>
      <c r="AA106" s="2">
        <f t="shared" si="27"/>
        <v>61379.05</v>
      </c>
      <c r="AB106" s="1">
        <v>45</v>
      </c>
      <c r="AC106" s="1">
        <v>155</v>
      </c>
      <c r="AD106" s="1">
        <v>57</v>
      </c>
      <c r="AE106" s="1">
        <v>102</v>
      </c>
      <c r="AF106" s="1">
        <v>599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95</v>
      </c>
      <c r="AW106" s="1">
        <v>102</v>
      </c>
      <c r="AX106" s="1">
        <v>232</v>
      </c>
      <c r="AY106" s="1">
        <v>120</v>
      </c>
      <c r="AZ106" s="1">
        <v>352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56</v>
      </c>
      <c r="BG106" s="1">
        <v>41</v>
      </c>
      <c r="BH106" s="1">
        <v>154</v>
      </c>
      <c r="BI106" s="1">
        <v>179</v>
      </c>
      <c r="BJ106" s="1">
        <v>985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</row>
    <row r="107" spans="1:67">
      <c r="A107" s="1">
        <v>70067</v>
      </c>
      <c r="B107" s="1" t="s">
        <v>136</v>
      </c>
      <c r="C107" s="1">
        <v>16</v>
      </c>
      <c r="D107" s="1">
        <v>285</v>
      </c>
      <c r="E107" s="1" t="s">
        <v>64</v>
      </c>
      <c r="F107" s="1">
        <v>387</v>
      </c>
      <c r="G107" s="1" t="s">
        <v>94</v>
      </c>
      <c r="H107" s="2">
        <v>50.88</v>
      </c>
      <c r="I107" s="2">
        <v>814.08</v>
      </c>
      <c r="J107" s="10">
        <f t="shared" si="1"/>
        <v>0</v>
      </c>
      <c r="K107" s="11">
        <f t="shared" si="2"/>
        <v>0</v>
      </c>
      <c r="L107" s="1">
        <v>9.1199999999999992</v>
      </c>
      <c r="M107" s="1">
        <v>7.38</v>
      </c>
      <c r="N107" s="16">
        <f t="shared" si="26"/>
        <v>0</v>
      </c>
      <c r="O107" s="1"/>
      <c r="P107" s="1">
        <v>27.62</v>
      </c>
      <c r="Q107" s="1">
        <v>18.059999999999999</v>
      </c>
      <c r="R107" s="5">
        <v>0</v>
      </c>
      <c r="S107" s="1" t="s">
        <v>171</v>
      </c>
      <c r="T107" s="1">
        <v>27.53</v>
      </c>
      <c r="U107" s="1">
        <v>46.75</v>
      </c>
      <c r="V107" s="16">
        <f t="shared" si="25"/>
        <v>0</v>
      </c>
      <c r="W107" s="1">
        <v>0</v>
      </c>
      <c r="X107" s="12">
        <v>52330.080000000002</v>
      </c>
      <c r="Y107" s="2"/>
      <c r="Z107" s="2">
        <v>58766.400000000001</v>
      </c>
      <c r="AA107" s="2">
        <f t="shared" si="27"/>
        <v>6436.32</v>
      </c>
      <c r="AB107" s="1">
        <v>20</v>
      </c>
      <c r="AC107" s="1">
        <v>27</v>
      </c>
      <c r="AD107" s="1">
        <v>66</v>
      </c>
      <c r="AE107" s="1">
        <v>93</v>
      </c>
      <c r="AF107" s="1">
        <v>118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98</v>
      </c>
      <c r="AW107" s="1">
        <v>104</v>
      </c>
      <c r="AX107" s="1">
        <v>252</v>
      </c>
      <c r="AY107" s="1">
        <v>80</v>
      </c>
      <c r="AZ107" s="1">
        <v>289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55</v>
      </c>
      <c r="BG107" s="1">
        <v>112</v>
      </c>
      <c r="BH107" s="1">
        <v>261</v>
      </c>
      <c r="BI107" s="1">
        <v>137</v>
      </c>
      <c r="BJ107" s="1">
        <v>748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</row>
    <row r="108" spans="1:67">
      <c r="A108" s="1">
        <v>70104</v>
      </c>
      <c r="B108" s="1" t="s">
        <v>71</v>
      </c>
      <c r="C108" s="1">
        <v>6</v>
      </c>
      <c r="D108" s="1">
        <v>285</v>
      </c>
      <c r="E108" s="1" t="s">
        <v>64</v>
      </c>
      <c r="F108" s="1">
        <v>570</v>
      </c>
      <c r="G108" s="1" t="s">
        <v>72</v>
      </c>
      <c r="H108" s="2">
        <v>198.91</v>
      </c>
      <c r="I108" s="2">
        <v>1193.46</v>
      </c>
      <c r="J108" s="10">
        <f t="shared" si="1"/>
        <v>0</v>
      </c>
      <c r="K108" s="11">
        <f t="shared" si="2"/>
        <v>0</v>
      </c>
      <c r="L108" s="1">
        <v>11.25</v>
      </c>
      <c r="M108" s="1">
        <v>13.67</v>
      </c>
      <c r="N108" s="16">
        <f t="shared" si="26"/>
        <v>0</v>
      </c>
      <c r="O108" s="1"/>
      <c r="P108" s="1">
        <v>14.92</v>
      </c>
      <c r="Q108" s="1">
        <v>14.67</v>
      </c>
      <c r="R108" s="5">
        <v>0</v>
      </c>
      <c r="S108" s="1"/>
      <c r="T108" s="1">
        <v>14.25</v>
      </c>
      <c r="U108" s="1">
        <v>9</v>
      </c>
      <c r="V108" s="5">
        <v>0</v>
      </c>
      <c r="W108" s="1">
        <v>0</v>
      </c>
      <c r="X108" s="12">
        <v>48235.68</v>
      </c>
      <c r="Y108" s="2"/>
      <c r="Z108" s="2">
        <v>44555.839999999997</v>
      </c>
      <c r="AA108" s="1">
        <v>0</v>
      </c>
      <c r="AB108" s="1">
        <v>13</v>
      </c>
      <c r="AC108" s="1">
        <v>19</v>
      </c>
      <c r="AD108" s="1">
        <v>35</v>
      </c>
      <c r="AE108" s="1">
        <v>20</v>
      </c>
      <c r="AF108" s="1">
        <v>82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23</v>
      </c>
      <c r="AW108" s="1">
        <v>10</v>
      </c>
      <c r="AX108" s="1">
        <v>46</v>
      </c>
      <c r="AY108" s="1">
        <v>31</v>
      </c>
      <c r="AZ108" s="1">
        <v>88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5</v>
      </c>
      <c r="BG108" s="1">
        <v>35</v>
      </c>
      <c r="BH108" s="1">
        <v>33</v>
      </c>
      <c r="BI108" s="1">
        <v>60</v>
      </c>
      <c r="BJ108" s="1">
        <v>54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</row>
    <row r="109" spans="1:67">
      <c r="A109" s="1">
        <v>70140</v>
      </c>
      <c r="B109" s="1" t="s">
        <v>206</v>
      </c>
      <c r="C109" s="1">
        <v>1</v>
      </c>
      <c r="D109" s="1">
        <v>285</v>
      </c>
      <c r="E109" s="1" t="s">
        <v>64</v>
      </c>
      <c r="F109" s="1">
        <v>558</v>
      </c>
      <c r="G109" s="1" t="s">
        <v>67</v>
      </c>
      <c r="H109" s="2">
        <v>1168.8399999999999</v>
      </c>
      <c r="I109" s="2">
        <v>1168.8399999999999</v>
      </c>
      <c r="J109" s="10">
        <f t="shared" si="1"/>
        <v>0</v>
      </c>
      <c r="K109" s="11">
        <f t="shared" si="2"/>
        <v>0</v>
      </c>
      <c r="L109" s="1">
        <v>9.5</v>
      </c>
      <c r="M109" s="1">
        <v>30</v>
      </c>
      <c r="N109" s="16">
        <f t="shared" si="26"/>
        <v>0</v>
      </c>
      <c r="O109" s="1"/>
      <c r="P109" s="1">
        <v>1.5</v>
      </c>
      <c r="Q109" s="1">
        <v>9</v>
      </c>
      <c r="R109" s="5">
        <v>0</v>
      </c>
      <c r="S109" s="1"/>
      <c r="T109" s="1">
        <v>27.5</v>
      </c>
      <c r="U109" s="1">
        <v>21</v>
      </c>
      <c r="V109" s="5">
        <v>0</v>
      </c>
      <c r="W109" s="1">
        <v>0</v>
      </c>
      <c r="X109" s="12">
        <v>45000.34</v>
      </c>
      <c r="Y109" s="2"/>
      <c r="Z109" s="2">
        <v>70130.399999999994</v>
      </c>
      <c r="AA109" s="2">
        <f t="shared" ref="AA109:AA110" si="28">Z109-X109</f>
        <v>25130.059999999998</v>
      </c>
      <c r="AB109" s="1">
        <v>3</v>
      </c>
      <c r="AC109" s="1">
        <v>3</v>
      </c>
      <c r="AD109" s="1">
        <v>4</v>
      </c>
      <c r="AE109" s="1">
        <v>2</v>
      </c>
      <c r="AF109" s="1">
        <v>30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</v>
      </c>
      <c r="AY109" s="1">
        <v>1</v>
      </c>
      <c r="AZ109" s="1">
        <v>9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10</v>
      </c>
      <c r="BG109" s="1">
        <v>4</v>
      </c>
      <c r="BH109" s="1">
        <v>3</v>
      </c>
      <c r="BI109" s="1">
        <v>25</v>
      </c>
      <c r="BJ109" s="1">
        <v>21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</row>
    <row r="110" spans="1:67">
      <c r="A110" s="1">
        <v>70046</v>
      </c>
      <c r="B110" s="1" t="s">
        <v>194</v>
      </c>
      <c r="C110" s="1">
        <v>24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40.9</v>
      </c>
      <c r="I110" s="2">
        <v>981.6</v>
      </c>
      <c r="J110" s="10">
        <f t="shared" si="1"/>
        <v>0</v>
      </c>
      <c r="K110" s="11">
        <f t="shared" si="2"/>
        <v>0</v>
      </c>
      <c r="L110" s="1">
        <v>14.62</v>
      </c>
      <c r="M110" s="1">
        <v>9.17</v>
      </c>
      <c r="N110" s="5">
        <v>0</v>
      </c>
      <c r="O110" s="1"/>
      <c r="P110" s="1">
        <v>14.02</v>
      </c>
      <c r="Q110" s="1">
        <v>14.21</v>
      </c>
      <c r="R110" s="5">
        <v>0</v>
      </c>
      <c r="S110" s="1"/>
      <c r="T110" s="1">
        <v>8.08</v>
      </c>
      <c r="U110" s="1">
        <v>13.71</v>
      </c>
      <c r="V110" s="16">
        <f t="shared" ref="V110:V122" si="29">MAX(0,(TRUNC((T110*0.8)-U110)))</f>
        <v>0</v>
      </c>
      <c r="W110" s="1">
        <v>0</v>
      </c>
      <c r="X110" s="12">
        <v>36053.35</v>
      </c>
      <c r="Y110" s="2"/>
      <c r="Z110" s="2">
        <v>36401</v>
      </c>
      <c r="AA110" s="2">
        <f t="shared" si="28"/>
        <v>347.65000000000146</v>
      </c>
      <c r="AB110" s="1">
        <v>45</v>
      </c>
      <c r="AC110" s="1">
        <v>139</v>
      </c>
      <c r="AD110" s="1">
        <v>167</v>
      </c>
      <c r="AE110" s="1">
        <v>139</v>
      </c>
      <c r="AF110" s="1">
        <v>220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67</v>
      </c>
      <c r="AW110" s="1">
        <v>110</v>
      </c>
      <c r="AX110" s="1">
        <v>164</v>
      </c>
      <c r="AY110" s="1">
        <v>101</v>
      </c>
      <c r="AZ110" s="1">
        <v>341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14</v>
      </c>
      <c r="BG110" s="1">
        <v>43</v>
      </c>
      <c r="BH110" s="1">
        <v>86</v>
      </c>
      <c r="BI110" s="1">
        <v>145</v>
      </c>
      <c r="BJ110" s="1">
        <v>329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</row>
    <row r="111" spans="1:67">
      <c r="A111" s="1">
        <v>70163</v>
      </c>
      <c r="B111" s="1" t="s">
        <v>187</v>
      </c>
      <c r="C111" s="1">
        <v>18</v>
      </c>
      <c r="D111" s="1">
        <v>285</v>
      </c>
      <c r="E111" s="1" t="s">
        <v>64</v>
      </c>
      <c r="F111" s="1">
        <v>974</v>
      </c>
      <c r="G111" s="1" t="s">
        <v>110</v>
      </c>
      <c r="H111" s="2">
        <v>58.939599999999999</v>
      </c>
      <c r="I111" s="2">
        <v>1060.9128000000001</v>
      </c>
      <c r="J111" s="10">
        <f t="shared" si="1"/>
        <v>0</v>
      </c>
      <c r="K111" s="11">
        <f t="shared" si="2"/>
        <v>0</v>
      </c>
      <c r="L111" s="1">
        <v>5.78</v>
      </c>
      <c r="M111" s="1">
        <v>2.94</v>
      </c>
      <c r="N111" s="5">
        <v>0</v>
      </c>
      <c r="O111" s="1"/>
      <c r="P111" s="1">
        <v>12.72</v>
      </c>
      <c r="Q111" s="1">
        <v>9.7200000000000006</v>
      </c>
      <c r="R111" s="5">
        <v>0</v>
      </c>
      <c r="S111" s="1"/>
      <c r="T111" s="1">
        <v>6.33</v>
      </c>
      <c r="U111" s="1">
        <v>10.78</v>
      </c>
      <c r="V111" s="16">
        <f t="shared" si="29"/>
        <v>0</v>
      </c>
      <c r="W111" s="1">
        <v>0</v>
      </c>
      <c r="X111" s="12">
        <v>26346</v>
      </c>
      <c r="Y111" s="2"/>
      <c r="Z111" s="2">
        <v>24872.51</v>
      </c>
      <c r="AA111" s="1">
        <v>0</v>
      </c>
      <c r="AB111" s="1">
        <v>23</v>
      </c>
      <c r="AC111" s="1">
        <v>21</v>
      </c>
      <c r="AD111" s="1">
        <v>49</v>
      </c>
      <c r="AE111" s="1">
        <v>43</v>
      </c>
      <c r="AF111" s="1">
        <v>53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70</v>
      </c>
      <c r="AW111" s="1">
        <v>97</v>
      </c>
      <c r="AX111" s="1">
        <v>66</v>
      </c>
      <c r="AY111" s="1">
        <v>89</v>
      </c>
      <c r="AZ111" s="1">
        <v>175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27</v>
      </c>
      <c r="BG111" s="1">
        <v>39</v>
      </c>
      <c r="BH111" s="1">
        <v>45</v>
      </c>
      <c r="BI111" s="1">
        <v>45</v>
      </c>
      <c r="BJ111" s="1">
        <v>194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</row>
    <row r="112" spans="1:67">
      <c r="A112" s="1">
        <v>70306</v>
      </c>
      <c r="B112" s="1" t="s">
        <v>204</v>
      </c>
      <c r="C112" s="1">
        <v>16</v>
      </c>
      <c r="D112" s="1">
        <v>285</v>
      </c>
      <c r="E112" s="1" t="s">
        <v>64</v>
      </c>
      <c r="F112" s="1">
        <v>558</v>
      </c>
      <c r="G112" s="1" t="s">
        <v>67</v>
      </c>
      <c r="H112" s="2">
        <v>81.209999999999994</v>
      </c>
      <c r="I112" s="2">
        <v>1299.3599999999999</v>
      </c>
      <c r="J112" s="10">
        <f t="shared" si="1"/>
        <v>0</v>
      </c>
      <c r="K112" s="11">
        <f t="shared" si="2"/>
        <v>0</v>
      </c>
      <c r="L112" s="1">
        <v>5.81</v>
      </c>
      <c r="M112" s="1">
        <v>1.25</v>
      </c>
      <c r="N112" s="5">
        <v>0</v>
      </c>
      <c r="O112" s="1" t="s">
        <v>226</v>
      </c>
      <c r="P112" s="1">
        <v>10.97</v>
      </c>
      <c r="Q112" s="1">
        <v>10.5</v>
      </c>
      <c r="R112" s="5">
        <v>0</v>
      </c>
      <c r="S112" s="1"/>
      <c r="T112" s="1">
        <v>2.56</v>
      </c>
      <c r="U112" s="1">
        <v>7.81</v>
      </c>
      <c r="V112" s="16">
        <f t="shared" si="29"/>
        <v>0</v>
      </c>
      <c r="W112" s="1">
        <v>0</v>
      </c>
      <c r="X112" s="12">
        <v>25134.5</v>
      </c>
      <c r="Y112" s="2"/>
      <c r="Z112" s="2">
        <v>25418.73</v>
      </c>
      <c r="AA112" s="2">
        <f t="shared" ref="AA112:AA113" si="30">Z112-X112</f>
        <v>284.22999999999956</v>
      </c>
      <c r="AB112" s="1">
        <v>27</v>
      </c>
      <c r="AC112" s="1">
        <v>10</v>
      </c>
      <c r="AD112" s="1">
        <v>34</v>
      </c>
      <c r="AE112" s="1">
        <v>54</v>
      </c>
      <c r="AF112" s="1">
        <v>20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35</v>
      </c>
      <c r="AW112" s="1">
        <v>22</v>
      </c>
      <c r="AX112" s="1">
        <v>80</v>
      </c>
      <c r="AY112" s="1">
        <v>99</v>
      </c>
      <c r="AZ112" s="1">
        <v>168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14</v>
      </c>
      <c r="BG112" s="1">
        <v>9</v>
      </c>
      <c r="BH112" s="1">
        <v>8</v>
      </c>
      <c r="BI112" s="1">
        <v>29</v>
      </c>
      <c r="BJ112" s="1">
        <v>125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</row>
    <row r="113" spans="1:67">
      <c r="A113" s="1">
        <v>70159</v>
      </c>
      <c r="B113" s="1" t="s">
        <v>166</v>
      </c>
      <c r="C113" s="1">
        <v>20</v>
      </c>
      <c r="D113" s="1">
        <v>285</v>
      </c>
      <c r="E113" s="1" t="s">
        <v>64</v>
      </c>
      <c r="F113" s="1">
        <v>322</v>
      </c>
      <c r="G113" s="1" t="s">
        <v>167</v>
      </c>
      <c r="H113" s="2">
        <v>68.760000000000005</v>
      </c>
      <c r="I113" s="2">
        <v>1375.2</v>
      </c>
      <c r="J113" s="10">
        <f t="shared" si="1"/>
        <v>0</v>
      </c>
      <c r="K113" s="11">
        <f t="shared" si="2"/>
        <v>0</v>
      </c>
      <c r="L113" s="1">
        <v>3.68</v>
      </c>
      <c r="M113" s="1">
        <v>14.95</v>
      </c>
      <c r="N113" s="16">
        <f t="shared" ref="N113:N115" si="31">MAX(0,(TRUNC((L113*0.8)-M113)))</f>
        <v>0</v>
      </c>
      <c r="O113" s="1"/>
      <c r="P113" s="1">
        <v>9.15</v>
      </c>
      <c r="Q113" s="1">
        <v>15.65</v>
      </c>
      <c r="R113" s="5">
        <v>0</v>
      </c>
      <c r="S113" s="1"/>
      <c r="T113" s="1">
        <v>3.22</v>
      </c>
      <c r="U113" s="1">
        <v>6.85</v>
      </c>
      <c r="V113" s="16">
        <f t="shared" si="29"/>
        <v>0</v>
      </c>
      <c r="W113" s="1">
        <v>0</v>
      </c>
      <c r="X113" s="12">
        <v>22071.96</v>
      </c>
      <c r="Y113" s="2"/>
      <c r="Z113" s="2">
        <v>51501.24</v>
      </c>
      <c r="AA113" s="2">
        <f t="shared" si="30"/>
        <v>29429.279999999999</v>
      </c>
      <c r="AB113" s="1">
        <v>4</v>
      </c>
      <c r="AC113" s="1">
        <v>36</v>
      </c>
      <c r="AD113" s="1">
        <v>49</v>
      </c>
      <c r="AE113" s="1">
        <v>5</v>
      </c>
      <c r="AF113" s="1">
        <v>299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48</v>
      </c>
      <c r="AW113" s="1">
        <v>54</v>
      </c>
      <c r="AX113" s="1">
        <v>75</v>
      </c>
      <c r="AY113" s="1">
        <v>66</v>
      </c>
      <c r="AZ113" s="1">
        <v>313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11</v>
      </c>
      <c r="BG113" s="1">
        <v>38</v>
      </c>
      <c r="BH113" s="1">
        <v>19</v>
      </c>
      <c r="BI113" s="1">
        <v>31</v>
      </c>
      <c r="BJ113" s="1">
        <v>137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</row>
    <row r="114" spans="1:67">
      <c r="A114" s="1">
        <v>70277</v>
      </c>
      <c r="B114" s="1" t="s">
        <v>138</v>
      </c>
      <c r="C114" s="1">
        <v>18</v>
      </c>
      <c r="D114" s="1">
        <v>285</v>
      </c>
      <c r="E114" s="1" t="s">
        <v>64</v>
      </c>
      <c r="F114" s="1">
        <v>558</v>
      </c>
      <c r="G114" s="1" t="s">
        <v>67</v>
      </c>
      <c r="H114" s="2">
        <v>42.88</v>
      </c>
      <c r="I114" s="2">
        <v>771.84</v>
      </c>
      <c r="J114" s="10">
        <f t="shared" si="1"/>
        <v>0</v>
      </c>
      <c r="K114" s="11">
        <f t="shared" si="2"/>
        <v>0</v>
      </c>
      <c r="L114" s="1">
        <v>3.78</v>
      </c>
      <c r="M114" s="1">
        <v>2.2799999999999998</v>
      </c>
      <c r="N114" s="16">
        <f t="shared" si="31"/>
        <v>0</v>
      </c>
      <c r="O114" s="1"/>
      <c r="P114" s="1">
        <v>18.5</v>
      </c>
      <c r="Q114" s="1">
        <v>13.5</v>
      </c>
      <c r="R114" s="5">
        <v>0</v>
      </c>
      <c r="S114" s="1"/>
      <c r="T114" s="1">
        <v>6.11</v>
      </c>
      <c r="U114" s="1">
        <v>7.78</v>
      </c>
      <c r="V114" s="16">
        <f t="shared" si="29"/>
        <v>0</v>
      </c>
      <c r="W114" s="1">
        <v>0</v>
      </c>
      <c r="X114" s="12">
        <v>21911.68</v>
      </c>
      <c r="Y114" s="2"/>
      <c r="Z114" s="2">
        <v>18181.12</v>
      </c>
      <c r="AA114" s="1">
        <v>0</v>
      </c>
      <c r="AB114" s="1">
        <v>29</v>
      </c>
      <c r="AC114" s="1">
        <v>14</v>
      </c>
      <c r="AD114" s="1">
        <v>25</v>
      </c>
      <c r="AE114" s="1">
        <v>14</v>
      </c>
      <c r="AF114" s="1">
        <v>41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102</v>
      </c>
      <c r="AW114" s="1">
        <v>98</v>
      </c>
      <c r="AX114" s="1">
        <v>136</v>
      </c>
      <c r="AY114" s="1">
        <v>92</v>
      </c>
      <c r="AZ114" s="1">
        <v>243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39</v>
      </c>
      <c r="BG114" s="1">
        <v>43</v>
      </c>
      <c r="BH114" s="1">
        <v>47</v>
      </c>
      <c r="BI114" s="1">
        <v>5</v>
      </c>
      <c r="BJ114" s="1">
        <v>140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</row>
    <row r="115" spans="1:67">
      <c r="A115" s="1">
        <v>70138</v>
      </c>
      <c r="B115" s="1" t="s">
        <v>148</v>
      </c>
      <c r="C115" s="1">
        <v>12</v>
      </c>
      <c r="D115" s="1">
        <v>285</v>
      </c>
      <c r="E115" s="1" t="s">
        <v>64</v>
      </c>
      <c r="F115" s="1">
        <v>35</v>
      </c>
      <c r="G115" s="1" t="s">
        <v>76</v>
      </c>
      <c r="H115" s="2">
        <v>73.620900000000006</v>
      </c>
      <c r="I115" s="2">
        <v>883.45079999999996</v>
      </c>
      <c r="J115" s="10">
        <f t="shared" si="1"/>
        <v>0</v>
      </c>
      <c r="K115" s="11">
        <f t="shared" si="2"/>
        <v>0</v>
      </c>
      <c r="L115" s="1">
        <v>1.92</v>
      </c>
      <c r="M115" s="1">
        <v>5.33</v>
      </c>
      <c r="N115" s="16">
        <f t="shared" si="31"/>
        <v>0</v>
      </c>
      <c r="O115" s="1"/>
      <c r="P115" s="1">
        <v>16.29</v>
      </c>
      <c r="Q115" s="1">
        <v>13.75</v>
      </c>
      <c r="R115" s="5">
        <v>0</v>
      </c>
      <c r="S115" s="1"/>
      <c r="T115" s="1">
        <v>6.5</v>
      </c>
      <c r="U115" s="1">
        <v>4.92</v>
      </c>
      <c r="V115" s="16">
        <f t="shared" si="29"/>
        <v>0</v>
      </c>
      <c r="W115" s="1">
        <v>0</v>
      </c>
      <c r="X115" s="12">
        <v>21828.6</v>
      </c>
      <c r="Y115" s="2"/>
      <c r="Z115" s="2">
        <v>21202.82</v>
      </c>
      <c r="AA115" s="1">
        <v>0</v>
      </c>
      <c r="AB115" s="1">
        <v>1</v>
      </c>
      <c r="AC115" s="1">
        <v>11</v>
      </c>
      <c r="AD115" s="1">
        <v>7</v>
      </c>
      <c r="AE115" s="1">
        <v>19</v>
      </c>
      <c r="AF115" s="1">
        <v>64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19</v>
      </c>
      <c r="AW115" s="1">
        <v>75</v>
      </c>
      <c r="AX115" s="1">
        <v>102</v>
      </c>
      <c r="AY115" s="1">
        <v>74</v>
      </c>
      <c r="AZ115" s="1">
        <v>165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33</v>
      </c>
      <c r="BG115" s="1">
        <v>36</v>
      </c>
      <c r="BH115" s="1">
        <v>23</v>
      </c>
      <c r="BI115" s="1">
        <v>8</v>
      </c>
      <c r="BJ115" s="1">
        <v>59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</row>
    <row r="116" spans="1:67">
      <c r="A116" s="1">
        <v>70256</v>
      </c>
      <c r="B116" s="1" t="s">
        <v>192</v>
      </c>
      <c r="C116" s="1">
        <v>25</v>
      </c>
      <c r="D116" s="1">
        <v>285</v>
      </c>
      <c r="E116" s="1" t="s">
        <v>64</v>
      </c>
      <c r="F116" s="1">
        <v>35</v>
      </c>
      <c r="G116" s="1" t="s">
        <v>76</v>
      </c>
      <c r="H116" s="2">
        <v>35.67</v>
      </c>
      <c r="I116" s="2">
        <v>891.75</v>
      </c>
      <c r="J116" s="10">
        <f t="shared" si="1"/>
        <v>0</v>
      </c>
      <c r="K116" s="11">
        <f t="shared" si="2"/>
        <v>0</v>
      </c>
      <c r="L116" s="1">
        <v>8.52</v>
      </c>
      <c r="M116" s="1">
        <v>4.88</v>
      </c>
      <c r="N116" s="5">
        <v>0</v>
      </c>
      <c r="O116" s="1"/>
      <c r="P116" s="1">
        <v>10.38</v>
      </c>
      <c r="Q116" s="1">
        <v>7.56</v>
      </c>
      <c r="R116" s="5">
        <v>0</v>
      </c>
      <c r="S116" s="1"/>
      <c r="T116" s="1">
        <v>2.04</v>
      </c>
      <c r="U116" s="1">
        <v>2.2400000000000002</v>
      </c>
      <c r="V116" s="16">
        <f t="shared" si="29"/>
        <v>0</v>
      </c>
      <c r="W116" s="1">
        <v>0</v>
      </c>
      <c r="X116" s="12">
        <v>18673.25</v>
      </c>
      <c r="Y116" s="2"/>
      <c r="Z116" s="2">
        <v>13090.89</v>
      </c>
      <c r="AA116" s="1">
        <v>0</v>
      </c>
      <c r="AB116" s="1">
        <v>54</v>
      </c>
      <c r="AC116" s="1">
        <v>61</v>
      </c>
      <c r="AD116" s="1">
        <v>93</v>
      </c>
      <c r="AE116" s="1">
        <v>71</v>
      </c>
      <c r="AF116" s="1">
        <v>122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84</v>
      </c>
      <c r="AW116" s="1">
        <v>92</v>
      </c>
      <c r="AX116" s="1">
        <v>94</v>
      </c>
      <c r="AY116" s="1">
        <v>71</v>
      </c>
      <c r="AZ116" s="1">
        <v>189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12</v>
      </c>
      <c r="BG116" s="1">
        <v>4</v>
      </c>
      <c r="BH116" s="1">
        <v>30</v>
      </c>
      <c r="BI116" s="1">
        <v>14</v>
      </c>
      <c r="BJ116" s="1">
        <v>56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</row>
    <row r="117" spans="1:67">
      <c r="A117" s="1">
        <v>70058</v>
      </c>
      <c r="B117" s="1" t="s">
        <v>147</v>
      </c>
      <c r="C117" s="1">
        <v>32</v>
      </c>
      <c r="D117" s="1">
        <v>285</v>
      </c>
      <c r="E117" s="1" t="s">
        <v>64</v>
      </c>
      <c r="F117" s="1">
        <v>573</v>
      </c>
      <c r="G117" s="1" t="s">
        <v>87</v>
      </c>
      <c r="H117" s="2">
        <v>33.270000000000003</v>
      </c>
      <c r="I117" s="2">
        <v>1064.6400000000001</v>
      </c>
      <c r="J117" s="10">
        <f t="shared" si="1"/>
        <v>0</v>
      </c>
      <c r="K117" s="11">
        <f t="shared" si="2"/>
        <v>0</v>
      </c>
      <c r="L117" s="1">
        <v>2.31</v>
      </c>
      <c r="M117" s="1">
        <v>1.19</v>
      </c>
      <c r="N117" s="16">
        <f t="shared" ref="N117:N157" si="32">MAX(0,(TRUNC((L117*0.8)-M117)))</f>
        <v>0</v>
      </c>
      <c r="O117" s="1"/>
      <c r="P117" s="1">
        <v>9.08</v>
      </c>
      <c r="Q117" s="1">
        <v>5.72</v>
      </c>
      <c r="R117" s="5">
        <v>0</v>
      </c>
      <c r="S117" s="1"/>
      <c r="T117" s="1">
        <v>4.91</v>
      </c>
      <c r="U117" s="1">
        <v>7.19</v>
      </c>
      <c r="V117" s="16">
        <f t="shared" si="29"/>
        <v>0</v>
      </c>
      <c r="W117" s="1">
        <v>0</v>
      </c>
      <c r="X117" s="12">
        <v>17350.3</v>
      </c>
      <c r="Y117" s="2"/>
      <c r="Z117" s="2">
        <v>15004.77</v>
      </c>
      <c r="AA117" s="1">
        <v>0</v>
      </c>
      <c r="AB117" s="1">
        <v>30</v>
      </c>
      <c r="AC117" s="1">
        <v>36</v>
      </c>
      <c r="AD117" s="1">
        <v>26</v>
      </c>
      <c r="AE117" s="1">
        <v>0</v>
      </c>
      <c r="AF117" s="1">
        <v>38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87</v>
      </c>
      <c r="AW117" s="1">
        <v>86</v>
      </c>
      <c r="AX117" s="1">
        <v>117</v>
      </c>
      <c r="AY117" s="1">
        <v>87</v>
      </c>
      <c r="AZ117" s="1">
        <v>183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49</v>
      </c>
      <c r="BG117" s="1">
        <v>89</v>
      </c>
      <c r="BH117" s="1">
        <v>29</v>
      </c>
      <c r="BI117" s="1">
        <v>69</v>
      </c>
      <c r="BJ117" s="1">
        <v>230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</row>
    <row r="118" spans="1:67">
      <c r="A118" s="1">
        <v>70055</v>
      </c>
      <c r="B118" s="1" t="s">
        <v>139</v>
      </c>
      <c r="C118" s="1">
        <v>28</v>
      </c>
      <c r="D118" s="1">
        <v>285</v>
      </c>
      <c r="E118" s="1" t="s">
        <v>64</v>
      </c>
      <c r="F118" s="1">
        <v>974</v>
      </c>
      <c r="G118" s="1" t="s">
        <v>110</v>
      </c>
      <c r="H118" s="2">
        <v>34.559899999999999</v>
      </c>
      <c r="I118" s="2">
        <v>967.67719999999997</v>
      </c>
      <c r="J118" s="10">
        <f t="shared" si="1"/>
        <v>0</v>
      </c>
      <c r="K118" s="11">
        <f t="shared" si="2"/>
        <v>0</v>
      </c>
      <c r="L118" s="1">
        <v>4.6399999999999997</v>
      </c>
      <c r="M118" s="1">
        <v>4.04</v>
      </c>
      <c r="N118" s="16">
        <f t="shared" si="32"/>
        <v>0</v>
      </c>
      <c r="O118" s="1"/>
      <c r="P118" s="1">
        <v>9.11</v>
      </c>
      <c r="Q118" s="1">
        <v>5.54</v>
      </c>
      <c r="R118" s="5">
        <v>0</v>
      </c>
      <c r="S118" s="1"/>
      <c r="T118" s="1">
        <v>4.16</v>
      </c>
      <c r="U118" s="1">
        <v>8.14</v>
      </c>
      <c r="V118" s="16">
        <f t="shared" si="29"/>
        <v>0</v>
      </c>
      <c r="W118" s="1">
        <v>0</v>
      </c>
      <c r="X118" s="12">
        <v>17331.79</v>
      </c>
      <c r="Y118" s="2"/>
      <c r="Z118" s="2">
        <v>17141.71</v>
      </c>
      <c r="AA118" s="1">
        <v>0</v>
      </c>
      <c r="AB118" s="1">
        <v>42</v>
      </c>
      <c r="AC118" s="1">
        <v>81</v>
      </c>
      <c r="AD118" s="1">
        <v>28</v>
      </c>
      <c r="AE118" s="1">
        <v>39</v>
      </c>
      <c r="AF118" s="1">
        <v>113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110</v>
      </c>
      <c r="AW118" s="1">
        <v>73</v>
      </c>
      <c r="AX118" s="1">
        <v>68</v>
      </c>
      <c r="AY118" s="1">
        <v>81</v>
      </c>
      <c r="AZ118" s="1">
        <v>155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68</v>
      </c>
      <c r="BG118" s="1">
        <v>5</v>
      </c>
      <c r="BH118" s="1">
        <v>10</v>
      </c>
      <c r="BI118" s="1">
        <v>72</v>
      </c>
      <c r="BJ118" s="1">
        <v>228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</row>
    <row r="119" spans="1:67">
      <c r="A119" s="1">
        <v>70972</v>
      </c>
      <c r="B119" s="1" t="s">
        <v>181</v>
      </c>
      <c r="C119" s="1">
        <v>20</v>
      </c>
      <c r="D119" s="1">
        <v>285</v>
      </c>
      <c r="E119" s="1" t="s">
        <v>64</v>
      </c>
      <c r="F119" s="1">
        <v>558</v>
      </c>
      <c r="G119" s="1" t="s">
        <v>67</v>
      </c>
      <c r="H119" s="2">
        <v>100.1</v>
      </c>
      <c r="I119" s="2">
        <v>2002</v>
      </c>
      <c r="J119" s="10">
        <f t="shared" si="1"/>
        <v>0</v>
      </c>
      <c r="K119" s="11">
        <f t="shared" si="2"/>
        <v>0</v>
      </c>
      <c r="L119" s="1">
        <v>2.8</v>
      </c>
      <c r="M119" s="1">
        <v>3.55</v>
      </c>
      <c r="N119" s="16">
        <f t="shared" si="32"/>
        <v>0</v>
      </c>
      <c r="O119" s="1"/>
      <c r="P119" s="1">
        <v>3.2</v>
      </c>
      <c r="Q119" s="1">
        <v>4.1500000000000004</v>
      </c>
      <c r="R119" s="5">
        <v>0</v>
      </c>
      <c r="S119" s="1"/>
      <c r="T119" s="1">
        <v>2.33</v>
      </c>
      <c r="U119" s="1">
        <v>4.45</v>
      </c>
      <c r="V119" s="16">
        <f t="shared" si="29"/>
        <v>0</v>
      </c>
      <c r="W119" s="1">
        <v>0</v>
      </c>
      <c r="X119" s="12">
        <v>16666.650000000001</v>
      </c>
      <c r="Y119" s="2"/>
      <c r="Z119" s="2">
        <v>24324.3</v>
      </c>
      <c r="AA119" s="1">
        <v>0</v>
      </c>
      <c r="AB119" s="1">
        <v>13</v>
      </c>
      <c r="AC119" s="1">
        <v>28</v>
      </c>
      <c r="AD119" s="1">
        <v>20</v>
      </c>
      <c r="AE119" s="1">
        <v>18</v>
      </c>
      <c r="AF119" s="1">
        <v>71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38</v>
      </c>
      <c r="AW119" s="1">
        <v>13</v>
      </c>
      <c r="AX119" s="1">
        <v>14</v>
      </c>
      <c r="AY119" s="1">
        <v>11</v>
      </c>
      <c r="AZ119" s="1">
        <v>83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4</v>
      </c>
      <c r="BG119" s="1">
        <v>11</v>
      </c>
      <c r="BH119" s="1">
        <v>23</v>
      </c>
      <c r="BI119" s="1">
        <v>28</v>
      </c>
      <c r="BJ119" s="1">
        <v>89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</row>
    <row r="120" spans="1:67">
      <c r="A120" s="1">
        <v>70245</v>
      </c>
      <c r="B120" s="1" t="s">
        <v>217</v>
      </c>
      <c r="C120" s="1">
        <v>8</v>
      </c>
      <c r="D120" s="1">
        <v>285</v>
      </c>
      <c r="E120" s="1" t="s">
        <v>64</v>
      </c>
      <c r="F120" s="1">
        <v>387</v>
      </c>
      <c r="G120" s="1" t="s">
        <v>94</v>
      </c>
      <c r="H120" s="2">
        <v>73.37</v>
      </c>
      <c r="I120" s="2">
        <v>586.96</v>
      </c>
      <c r="J120" s="10">
        <f t="shared" si="1"/>
        <v>0</v>
      </c>
      <c r="K120" s="11">
        <f t="shared" si="2"/>
        <v>0</v>
      </c>
      <c r="L120" s="1">
        <v>5.5</v>
      </c>
      <c r="M120" s="1">
        <v>5.88</v>
      </c>
      <c r="N120" s="16">
        <f t="shared" si="32"/>
        <v>0</v>
      </c>
      <c r="O120" s="1"/>
      <c r="P120" s="1">
        <v>17.690000000000001</v>
      </c>
      <c r="Q120" s="1">
        <v>13.38</v>
      </c>
      <c r="R120" s="5">
        <v>0</v>
      </c>
      <c r="S120" s="1"/>
      <c r="T120" s="1">
        <v>4.9400000000000004</v>
      </c>
      <c r="U120" s="1">
        <v>6.5</v>
      </c>
      <c r="V120" s="16">
        <f t="shared" si="29"/>
        <v>0</v>
      </c>
      <c r="W120" s="1">
        <v>0</v>
      </c>
      <c r="X120" s="12">
        <v>16508.25</v>
      </c>
      <c r="Y120" s="2"/>
      <c r="Z120" s="2">
        <v>15114.22</v>
      </c>
      <c r="AA120" s="1">
        <v>0</v>
      </c>
      <c r="AB120" s="1">
        <v>19</v>
      </c>
      <c r="AC120" s="1">
        <v>12</v>
      </c>
      <c r="AD120" s="1">
        <v>16</v>
      </c>
      <c r="AE120" s="1">
        <v>6</v>
      </c>
      <c r="AF120" s="1">
        <v>47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46</v>
      </c>
      <c r="AW120" s="1">
        <v>29</v>
      </c>
      <c r="AX120" s="1">
        <v>57</v>
      </c>
      <c r="AY120" s="1">
        <v>48</v>
      </c>
      <c r="AZ120" s="1">
        <v>107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13</v>
      </c>
      <c r="BG120" s="1">
        <v>5</v>
      </c>
      <c r="BH120" s="1">
        <v>14</v>
      </c>
      <c r="BI120" s="1">
        <v>20</v>
      </c>
      <c r="BJ120" s="1">
        <v>52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</row>
    <row r="121" spans="1:67">
      <c r="A121" s="1">
        <v>70406</v>
      </c>
      <c r="B121" s="1" t="s">
        <v>180</v>
      </c>
      <c r="C121" s="1">
        <v>20</v>
      </c>
      <c r="D121" s="1">
        <v>285</v>
      </c>
      <c r="E121" s="1" t="s">
        <v>64</v>
      </c>
      <c r="F121" s="1">
        <v>562</v>
      </c>
      <c r="G121" s="1" t="s">
        <v>65</v>
      </c>
      <c r="H121" s="2">
        <v>68.760000000000005</v>
      </c>
      <c r="I121" s="2">
        <v>1375.2</v>
      </c>
      <c r="J121" s="10">
        <f t="shared" si="1"/>
        <v>0</v>
      </c>
      <c r="K121" s="11">
        <f t="shared" si="2"/>
        <v>0</v>
      </c>
      <c r="L121" s="1">
        <v>0.62</v>
      </c>
      <c r="M121" s="1">
        <v>3.5</v>
      </c>
      <c r="N121" s="16">
        <f t="shared" si="32"/>
        <v>0</v>
      </c>
      <c r="O121" s="1"/>
      <c r="P121" s="1">
        <v>8.4499999999999993</v>
      </c>
      <c r="Q121" s="1">
        <v>6.9</v>
      </c>
      <c r="R121" s="5">
        <v>0</v>
      </c>
      <c r="S121" s="1"/>
      <c r="T121" s="1">
        <v>2.75</v>
      </c>
      <c r="U121" s="1">
        <v>3.6</v>
      </c>
      <c r="V121" s="16">
        <f t="shared" si="29"/>
        <v>0</v>
      </c>
      <c r="W121" s="1">
        <v>0</v>
      </c>
      <c r="X121" s="12">
        <v>16261.74</v>
      </c>
      <c r="Y121" s="2"/>
      <c r="Z121" s="2">
        <v>19252.8</v>
      </c>
      <c r="AA121" s="2">
        <f t="shared" ref="AA121:AA124" si="33">Z121-X121</f>
        <v>2991.0599999999995</v>
      </c>
      <c r="AB121" s="1">
        <v>2</v>
      </c>
      <c r="AC121" s="1">
        <v>2</v>
      </c>
      <c r="AD121" s="1">
        <v>4</v>
      </c>
      <c r="AE121" s="1">
        <v>11</v>
      </c>
      <c r="AF121" s="1">
        <v>70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23</v>
      </c>
      <c r="AW121" s="1">
        <v>54</v>
      </c>
      <c r="AX121" s="1">
        <v>73</v>
      </c>
      <c r="AY121" s="1">
        <v>92</v>
      </c>
      <c r="AZ121" s="1">
        <v>138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32</v>
      </c>
      <c r="BG121" s="1">
        <v>3</v>
      </c>
      <c r="BH121" s="1">
        <v>9</v>
      </c>
      <c r="BI121" s="1">
        <v>25</v>
      </c>
      <c r="BJ121" s="1">
        <v>72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</row>
    <row r="122" spans="1:67">
      <c r="A122" s="1">
        <v>70010</v>
      </c>
      <c r="B122" s="1" t="s">
        <v>178</v>
      </c>
      <c r="C122" s="1">
        <v>15</v>
      </c>
      <c r="D122" s="1">
        <v>285</v>
      </c>
      <c r="E122" s="1" t="s">
        <v>64</v>
      </c>
      <c r="F122" s="1">
        <v>562</v>
      </c>
      <c r="G122" s="1" t="s">
        <v>65</v>
      </c>
      <c r="H122" s="2">
        <v>28.82</v>
      </c>
      <c r="I122" s="2">
        <v>432.3</v>
      </c>
      <c r="J122" s="10">
        <f t="shared" si="1"/>
        <v>0</v>
      </c>
      <c r="K122" s="11">
        <f t="shared" si="2"/>
        <v>0</v>
      </c>
      <c r="L122" s="1">
        <v>0.87</v>
      </c>
      <c r="M122" s="1">
        <v>2.73</v>
      </c>
      <c r="N122" s="16">
        <f t="shared" si="32"/>
        <v>0</v>
      </c>
      <c r="O122" s="1"/>
      <c r="P122" s="1">
        <v>23.17</v>
      </c>
      <c r="Q122" s="1">
        <v>20</v>
      </c>
      <c r="R122" s="5">
        <v>0</v>
      </c>
      <c r="S122" s="1"/>
      <c r="T122" s="1">
        <v>11.5</v>
      </c>
      <c r="U122" s="1">
        <v>15.8</v>
      </c>
      <c r="V122" s="16">
        <f t="shared" si="29"/>
        <v>0</v>
      </c>
      <c r="W122" s="1">
        <v>0</v>
      </c>
      <c r="X122" s="12">
        <v>15361.06</v>
      </c>
      <c r="Y122" s="2"/>
      <c r="Z122" s="2">
        <v>16657.96</v>
      </c>
      <c r="AA122" s="2">
        <f t="shared" si="33"/>
        <v>1296.8999999999996</v>
      </c>
      <c r="AB122" s="1">
        <v>0</v>
      </c>
      <c r="AC122" s="1">
        <v>0</v>
      </c>
      <c r="AD122" s="1">
        <v>3</v>
      </c>
      <c r="AE122" s="1">
        <v>20</v>
      </c>
      <c r="AF122" s="1">
        <v>41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120</v>
      </c>
      <c r="AW122" s="1">
        <v>110</v>
      </c>
      <c r="AX122" s="1">
        <v>118</v>
      </c>
      <c r="AY122" s="1">
        <v>109</v>
      </c>
      <c r="AZ122" s="1">
        <v>300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22</v>
      </c>
      <c r="BG122" s="1">
        <v>53</v>
      </c>
      <c r="BH122" s="1">
        <v>74</v>
      </c>
      <c r="BI122" s="1">
        <v>100</v>
      </c>
      <c r="BJ122" s="1">
        <v>237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</row>
    <row r="123" spans="1:67">
      <c r="A123" s="1">
        <v>70061</v>
      </c>
      <c r="B123" s="1" t="s">
        <v>131</v>
      </c>
      <c r="C123" s="1">
        <v>24</v>
      </c>
      <c r="D123" s="1">
        <v>285</v>
      </c>
      <c r="E123" s="1" t="s">
        <v>64</v>
      </c>
      <c r="F123" s="1">
        <v>570</v>
      </c>
      <c r="G123" s="1" t="s">
        <v>72</v>
      </c>
      <c r="H123" s="2">
        <v>34.97</v>
      </c>
      <c r="I123" s="2">
        <v>839.28</v>
      </c>
      <c r="J123" s="10">
        <f t="shared" si="1"/>
        <v>0</v>
      </c>
      <c r="K123" s="11">
        <f t="shared" si="2"/>
        <v>0</v>
      </c>
      <c r="L123" s="1">
        <v>3.1</v>
      </c>
      <c r="M123" s="1">
        <v>9.6199999999999992</v>
      </c>
      <c r="N123" s="16">
        <f t="shared" si="32"/>
        <v>0</v>
      </c>
      <c r="O123" s="1"/>
      <c r="P123" s="1">
        <v>4.2699999999999996</v>
      </c>
      <c r="Q123" s="1">
        <v>7.83</v>
      </c>
      <c r="R123" s="5">
        <v>0</v>
      </c>
      <c r="S123" s="1"/>
      <c r="T123" s="1">
        <v>9.7899999999999991</v>
      </c>
      <c r="U123" s="1">
        <v>5.08</v>
      </c>
      <c r="V123" s="5">
        <v>0</v>
      </c>
      <c r="W123" s="1">
        <v>0</v>
      </c>
      <c r="X123" s="12">
        <v>14407.64</v>
      </c>
      <c r="Y123" s="2"/>
      <c r="Z123" s="2">
        <v>18918.77</v>
      </c>
      <c r="AA123" s="2">
        <f t="shared" si="33"/>
        <v>4511.130000000001</v>
      </c>
      <c r="AB123" s="1">
        <v>3</v>
      </c>
      <c r="AC123" s="1">
        <v>19</v>
      </c>
      <c r="AD123" s="1">
        <v>7</v>
      </c>
      <c r="AE123" s="1">
        <v>110</v>
      </c>
      <c r="AF123" s="1">
        <v>231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13</v>
      </c>
      <c r="AW123" s="1">
        <v>10</v>
      </c>
      <c r="AX123" s="1">
        <v>25</v>
      </c>
      <c r="AY123" s="1">
        <v>119</v>
      </c>
      <c r="AZ123" s="1">
        <v>188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105</v>
      </c>
      <c r="BG123" s="1">
        <v>99</v>
      </c>
      <c r="BH123" s="1">
        <v>56</v>
      </c>
      <c r="BI123" s="1">
        <v>49</v>
      </c>
      <c r="BJ123" s="1">
        <v>122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</row>
    <row r="124" spans="1:67">
      <c r="A124" s="1">
        <v>70364</v>
      </c>
      <c r="B124" s="1" t="s">
        <v>212</v>
      </c>
      <c r="C124" s="1">
        <v>10</v>
      </c>
      <c r="D124" s="1">
        <v>285</v>
      </c>
      <c r="E124" s="1" t="s">
        <v>64</v>
      </c>
      <c r="F124" s="1">
        <v>285</v>
      </c>
      <c r="G124" s="1" t="s">
        <v>64</v>
      </c>
      <c r="H124" s="2">
        <v>125.14</v>
      </c>
      <c r="I124" s="2">
        <v>1251.4000000000001</v>
      </c>
      <c r="J124" s="10">
        <f t="shared" si="1"/>
        <v>0</v>
      </c>
      <c r="K124" s="11">
        <f t="shared" si="2"/>
        <v>0</v>
      </c>
      <c r="L124" s="1">
        <v>0.85</v>
      </c>
      <c r="M124" s="1">
        <v>3.5</v>
      </c>
      <c r="N124" s="16">
        <f t="shared" si="32"/>
        <v>0</v>
      </c>
      <c r="O124" s="1"/>
      <c r="P124" s="1">
        <v>8.0500000000000007</v>
      </c>
      <c r="Q124" s="1">
        <v>7.9</v>
      </c>
      <c r="R124" s="5">
        <v>0</v>
      </c>
      <c r="S124" s="1"/>
      <c r="T124" s="1">
        <v>2.4500000000000002</v>
      </c>
      <c r="U124" s="1">
        <v>8.4</v>
      </c>
      <c r="V124" s="16">
        <f t="shared" ref="V124:V127" si="34">MAX(0,(TRUNC((T124*0.8)-U124)))</f>
        <v>0</v>
      </c>
      <c r="W124" s="1">
        <v>0</v>
      </c>
      <c r="X124" s="12">
        <v>14203.39</v>
      </c>
      <c r="Y124" s="2"/>
      <c r="Z124" s="2">
        <v>24777.72</v>
      </c>
      <c r="AA124" s="2">
        <f t="shared" si="33"/>
        <v>10574.330000000002</v>
      </c>
      <c r="AB124" s="1">
        <v>3</v>
      </c>
      <c r="AC124" s="1">
        <v>3</v>
      </c>
      <c r="AD124" s="1">
        <v>4</v>
      </c>
      <c r="AE124" s="1">
        <v>0</v>
      </c>
      <c r="AF124" s="1">
        <v>35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13</v>
      </c>
      <c r="AW124" s="1">
        <v>14</v>
      </c>
      <c r="AX124" s="1">
        <v>46</v>
      </c>
      <c r="AY124" s="1">
        <v>29</v>
      </c>
      <c r="AZ124" s="1">
        <v>79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2</v>
      </c>
      <c r="BG124" s="1">
        <v>2</v>
      </c>
      <c r="BH124" s="1">
        <v>19</v>
      </c>
      <c r="BI124" s="1">
        <v>5</v>
      </c>
      <c r="BJ124" s="1">
        <v>84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</row>
    <row r="125" spans="1:67">
      <c r="A125" s="1">
        <v>70149</v>
      </c>
      <c r="B125" s="1" t="s">
        <v>130</v>
      </c>
      <c r="C125" s="1">
        <v>24</v>
      </c>
      <c r="D125" s="1">
        <v>285</v>
      </c>
      <c r="E125" s="1" t="s">
        <v>64</v>
      </c>
      <c r="F125" s="1">
        <v>570</v>
      </c>
      <c r="G125" s="1" t="s">
        <v>72</v>
      </c>
      <c r="H125" s="2">
        <v>33.04</v>
      </c>
      <c r="I125" s="2">
        <v>792.96</v>
      </c>
      <c r="J125" s="10">
        <f t="shared" si="1"/>
        <v>0</v>
      </c>
      <c r="K125" s="11">
        <f t="shared" si="2"/>
        <v>0</v>
      </c>
      <c r="L125" s="1">
        <v>2.44</v>
      </c>
      <c r="M125" s="1">
        <v>3.5</v>
      </c>
      <c r="N125" s="16">
        <f t="shared" si="32"/>
        <v>0</v>
      </c>
      <c r="O125" s="1"/>
      <c r="P125" s="1">
        <v>7.08</v>
      </c>
      <c r="Q125" s="1">
        <v>6.58</v>
      </c>
      <c r="R125" s="5">
        <v>0</v>
      </c>
      <c r="S125" s="1"/>
      <c r="T125" s="1">
        <v>7.6</v>
      </c>
      <c r="U125" s="1">
        <v>6.67</v>
      </c>
      <c r="V125" s="16">
        <f t="shared" si="34"/>
        <v>0</v>
      </c>
      <c r="W125" s="1">
        <v>0</v>
      </c>
      <c r="X125" s="12">
        <v>13579.44</v>
      </c>
      <c r="Y125" s="2"/>
      <c r="Z125" s="2">
        <v>13282.08</v>
      </c>
      <c r="AA125" s="1">
        <v>0</v>
      </c>
      <c r="AB125" s="1">
        <v>13</v>
      </c>
      <c r="AC125" s="1">
        <v>13</v>
      </c>
      <c r="AD125" s="1">
        <v>18</v>
      </c>
      <c r="AE125" s="1">
        <v>42</v>
      </c>
      <c r="AF125" s="1">
        <v>84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52</v>
      </c>
      <c r="AW125" s="1">
        <v>45</v>
      </c>
      <c r="AX125" s="1">
        <v>69</v>
      </c>
      <c r="AY125" s="1">
        <v>53</v>
      </c>
      <c r="AZ125" s="1">
        <v>158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6</v>
      </c>
      <c r="BG125" s="1">
        <v>89</v>
      </c>
      <c r="BH125" s="1">
        <v>78</v>
      </c>
      <c r="BI125" s="1">
        <v>108</v>
      </c>
      <c r="BJ125" s="1">
        <v>160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</row>
    <row r="126" spans="1:67">
      <c r="A126" s="1">
        <v>70026</v>
      </c>
      <c r="B126" s="1" t="s">
        <v>143</v>
      </c>
      <c r="C126" s="1">
        <v>18</v>
      </c>
      <c r="D126" s="1">
        <v>285</v>
      </c>
      <c r="E126" s="1" t="s">
        <v>64</v>
      </c>
      <c r="F126" s="1">
        <v>558</v>
      </c>
      <c r="G126" s="1" t="s">
        <v>67</v>
      </c>
      <c r="H126" s="2">
        <v>49.07</v>
      </c>
      <c r="I126" s="2">
        <v>883.26</v>
      </c>
      <c r="J126" s="10">
        <f t="shared" si="1"/>
        <v>0</v>
      </c>
      <c r="K126" s="11">
        <f t="shared" si="2"/>
        <v>0</v>
      </c>
      <c r="L126" s="1">
        <v>2.25</v>
      </c>
      <c r="M126" s="1">
        <v>8.11</v>
      </c>
      <c r="N126" s="16">
        <f t="shared" si="32"/>
        <v>0</v>
      </c>
      <c r="O126" s="1"/>
      <c r="P126" s="1">
        <v>10.69</v>
      </c>
      <c r="Q126" s="1">
        <v>9.89</v>
      </c>
      <c r="R126" s="5">
        <v>0</v>
      </c>
      <c r="S126" s="1"/>
      <c r="T126" s="1">
        <v>1.06</v>
      </c>
      <c r="U126" s="1">
        <v>2.5</v>
      </c>
      <c r="V126" s="16">
        <f t="shared" si="34"/>
        <v>0</v>
      </c>
      <c r="W126" s="1">
        <v>0</v>
      </c>
      <c r="X126" s="12">
        <v>12365.64</v>
      </c>
      <c r="Y126" s="2"/>
      <c r="Z126" s="2">
        <v>18106.830000000002</v>
      </c>
      <c r="AA126" s="2">
        <f>Z126-X126</f>
        <v>5741.1900000000023</v>
      </c>
      <c r="AB126" s="1">
        <v>4</v>
      </c>
      <c r="AC126" s="1">
        <v>15</v>
      </c>
      <c r="AD126" s="1">
        <v>10</v>
      </c>
      <c r="AE126" s="1">
        <v>38</v>
      </c>
      <c r="AF126" s="1">
        <v>146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19</v>
      </c>
      <c r="AW126" s="1">
        <v>70</v>
      </c>
      <c r="AX126" s="1">
        <v>112</v>
      </c>
      <c r="AY126" s="1">
        <v>53</v>
      </c>
      <c r="AZ126" s="1">
        <v>178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20</v>
      </c>
      <c r="BH126" s="1">
        <v>0</v>
      </c>
      <c r="BI126" s="1">
        <v>18</v>
      </c>
      <c r="BJ126" s="1">
        <v>45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</row>
    <row r="127" spans="1:67">
      <c r="A127" s="1">
        <v>70008</v>
      </c>
      <c r="B127" s="1" t="s">
        <v>213</v>
      </c>
      <c r="C127" s="1">
        <v>24</v>
      </c>
      <c r="D127" s="1">
        <v>285</v>
      </c>
      <c r="E127" s="1" t="s">
        <v>64</v>
      </c>
      <c r="F127" s="1">
        <v>558</v>
      </c>
      <c r="G127" s="1" t="s">
        <v>67</v>
      </c>
      <c r="H127" s="2">
        <v>39.53</v>
      </c>
      <c r="I127" s="2">
        <v>948.72</v>
      </c>
      <c r="J127" s="10">
        <f t="shared" si="1"/>
        <v>0</v>
      </c>
      <c r="K127" s="11">
        <f t="shared" si="2"/>
        <v>0</v>
      </c>
      <c r="L127" s="1">
        <v>4.9400000000000004</v>
      </c>
      <c r="M127" s="1">
        <v>3.54</v>
      </c>
      <c r="N127" s="16">
        <f t="shared" si="32"/>
        <v>0</v>
      </c>
      <c r="O127" s="1"/>
      <c r="P127" s="1">
        <v>5.5</v>
      </c>
      <c r="Q127" s="1">
        <v>2.5</v>
      </c>
      <c r="R127" s="5">
        <v>0</v>
      </c>
      <c r="S127" s="1"/>
      <c r="T127" s="1">
        <v>2.04</v>
      </c>
      <c r="U127" s="1">
        <v>5.75</v>
      </c>
      <c r="V127" s="16">
        <f t="shared" si="34"/>
        <v>0</v>
      </c>
      <c r="W127" s="1">
        <v>0</v>
      </c>
      <c r="X127" s="12">
        <v>11839.24</v>
      </c>
      <c r="Y127" s="2"/>
      <c r="Z127" s="2">
        <v>11186.99</v>
      </c>
      <c r="AA127" s="1">
        <v>0</v>
      </c>
      <c r="AB127" s="1">
        <v>9</v>
      </c>
      <c r="AC127" s="1">
        <v>7</v>
      </c>
      <c r="AD127" s="1">
        <v>59</v>
      </c>
      <c r="AE127" s="1">
        <v>94</v>
      </c>
      <c r="AF127" s="1">
        <v>85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29</v>
      </c>
      <c r="AW127" s="1">
        <v>57</v>
      </c>
      <c r="AX127" s="1">
        <v>43</v>
      </c>
      <c r="AY127" s="1">
        <v>63</v>
      </c>
      <c r="AZ127" s="1">
        <v>60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6</v>
      </c>
      <c r="BG127" s="1">
        <v>10</v>
      </c>
      <c r="BH127" s="1">
        <v>19</v>
      </c>
      <c r="BI127" s="1">
        <v>38</v>
      </c>
      <c r="BJ127" s="1">
        <v>138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</row>
    <row r="128" spans="1:67">
      <c r="A128" s="1">
        <v>70069</v>
      </c>
      <c r="B128" s="1" t="s">
        <v>205</v>
      </c>
      <c r="C128" s="1">
        <v>12</v>
      </c>
      <c r="D128" s="1">
        <v>285</v>
      </c>
      <c r="E128" s="1" t="s">
        <v>64</v>
      </c>
      <c r="F128" s="1">
        <v>570</v>
      </c>
      <c r="G128" s="1" t="s">
        <v>72</v>
      </c>
      <c r="H128" s="2">
        <v>74.209999999999994</v>
      </c>
      <c r="I128" s="2">
        <v>890.52</v>
      </c>
      <c r="J128" s="10">
        <f t="shared" si="1"/>
        <v>0</v>
      </c>
      <c r="K128" s="11">
        <f t="shared" si="2"/>
        <v>0</v>
      </c>
      <c r="L128" s="1">
        <v>1.5</v>
      </c>
      <c r="M128" s="1">
        <v>2.92</v>
      </c>
      <c r="N128" s="16">
        <f t="shared" si="32"/>
        <v>0</v>
      </c>
      <c r="O128" s="1"/>
      <c r="P128" s="1">
        <v>0.83</v>
      </c>
      <c r="Q128" s="1">
        <v>2.33</v>
      </c>
      <c r="R128" s="5">
        <v>0</v>
      </c>
      <c r="S128" s="1"/>
      <c r="T128" s="1">
        <v>10.67</v>
      </c>
      <c r="U128" s="1">
        <v>7.08</v>
      </c>
      <c r="V128" s="5">
        <v>0</v>
      </c>
      <c r="W128" s="1">
        <v>0</v>
      </c>
      <c r="X128" s="12">
        <v>11576.76</v>
      </c>
      <c r="Y128" s="2"/>
      <c r="Z128" s="2">
        <v>10983.08</v>
      </c>
      <c r="AA128" s="1">
        <v>0</v>
      </c>
      <c r="AB128" s="1">
        <v>12</v>
      </c>
      <c r="AC128" s="1">
        <v>0</v>
      </c>
      <c r="AD128" s="1">
        <v>0</v>
      </c>
      <c r="AE128" s="1">
        <v>12</v>
      </c>
      <c r="AF128" s="1">
        <v>35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1</v>
      </c>
      <c r="AW128" s="1">
        <v>2</v>
      </c>
      <c r="AX128" s="1">
        <v>6</v>
      </c>
      <c r="AY128" s="1">
        <v>4</v>
      </c>
      <c r="AZ128" s="1">
        <v>28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80</v>
      </c>
      <c r="BG128" s="1">
        <v>18</v>
      </c>
      <c r="BH128" s="1">
        <v>19</v>
      </c>
      <c r="BI128" s="1">
        <v>40</v>
      </c>
      <c r="BJ128" s="1">
        <v>85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</row>
    <row r="129" spans="1:67">
      <c r="A129" s="1">
        <v>70275</v>
      </c>
      <c r="B129" s="1" t="s">
        <v>161</v>
      </c>
      <c r="C129" s="1">
        <v>32</v>
      </c>
      <c r="D129" s="1">
        <v>285</v>
      </c>
      <c r="E129" s="1" t="s">
        <v>64</v>
      </c>
      <c r="F129" s="1">
        <v>573</v>
      </c>
      <c r="G129" s="1" t="s">
        <v>87</v>
      </c>
      <c r="H129" s="2">
        <v>33.270000000000003</v>
      </c>
      <c r="I129" s="2">
        <v>1064.6400000000001</v>
      </c>
      <c r="J129" s="10">
        <f t="shared" si="1"/>
        <v>0</v>
      </c>
      <c r="K129" s="11">
        <f t="shared" si="2"/>
        <v>0</v>
      </c>
      <c r="L129" s="1">
        <v>1.58</v>
      </c>
      <c r="M129" s="1">
        <v>3.41</v>
      </c>
      <c r="N129" s="16">
        <f t="shared" si="32"/>
        <v>0</v>
      </c>
      <c r="O129" s="1"/>
      <c r="P129" s="1">
        <v>6.36</v>
      </c>
      <c r="Q129" s="1">
        <v>9.6199999999999992</v>
      </c>
      <c r="R129" s="5">
        <v>0</v>
      </c>
      <c r="S129" s="1"/>
      <c r="T129" s="1">
        <v>2.44</v>
      </c>
      <c r="U129" s="1">
        <v>2.62</v>
      </c>
      <c r="V129" s="16">
        <f t="shared" ref="V129:V133" si="35">MAX(0,(TRUNC((T129*0.8)-U129)))</f>
        <v>0</v>
      </c>
      <c r="W129" s="1">
        <v>0</v>
      </c>
      <c r="X129" s="12">
        <v>11045.64</v>
      </c>
      <c r="Y129" s="2"/>
      <c r="Z129" s="2">
        <v>16668.27</v>
      </c>
      <c r="AA129" s="2">
        <f t="shared" ref="AA129:AA130" si="36">Z129-X129</f>
        <v>5622.630000000001</v>
      </c>
      <c r="AB129" s="1">
        <v>26</v>
      </c>
      <c r="AC129" s="1">
        <v>10</v>
      </c>
      <c r="AD129" s="1">
        <v>3</v>
      </c>
      <c r="AE129" s="1">
        <v>33</v>
      </c>
      <c r="AF129" s="1">
        <v>109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34</v>
      </c>
      <c r="AW129" s="1">
        <v>42</v>
      </c>
      <c r="AX129" s="1">
        <v>137</v>
      </c>
      <c r="AY129" s="1">
        <v>23</v>
      </c>
      <c r="AZ129" s="1">
        <v>308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25</v>
      </c>
      <c r="BG129" s="1">
        <v>15</v>
      </c>
      <c r="BH129" s="1">
        <v>20</v>
      </c>
      <c r="BI129" s="1">
        <v>51</v>
      </c>
      <c r="BJ129" s="1">
        <v>84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</row>
    <row r="130" spans="1:67">
      <c r="A130" s="1">
        <v>70147</v>
      </c>
      <c r="B130" s="1" t="s">
        <v>232</v>
      </c>
      <c r="C130" s="1">
        <v>40</v>
      </c>
      <c r="D130" s="1">
        <v>285</v>
      </c>
      <c r="E130" s="1" t="s">
        <v>64</v>
      </c>
      <c r="F130" s="1">
        <v>974</v>
      </c>
      <c r="G130" s="1" t="s">
        <v>110</v>
      </c>
      <c r="H130" s="2">
        <v>30.79</v>
      </c>
      <c r="I130" s="2">
        <v>1231.5999999999999</v>
      </c>
      <c r="J130" s="10">
        <f t="shared" si="1"/>
        <v>0</v>
      </c>
      <c r="K130" s="11">
        <f t="shared" si="2"/>
        <v>0</v>
      </c>
      <c r="L130" s="1">
        <v>2.74</v>
      </c>
      <c r="M130" s="1">
        <v>5.22</v>
      </c>
      <c r="N130" s="16">
        <f t="shared" si="32"/>
        <v>0</v>
      </c>
      <c r="O130" s="1"/>
      <c r="P130" s="1">
        <v>3.75</v>
      </c>
      <c r="Q130" s="1">
        <v>5.72</v>
      </c>
      <c r="R130" s="5">
        <v>0</v>
      </c>
      <c r="S130" s="1"/>
      <c r="T130" s="1">
        <v>2.33</v>
      </c>
      <c r="U130" s="1">
        <v>6</v>
      </c>
      <c r="V130" s="16">
        <f t="shared" si="35"/>
        <v>0</v>
      </c>
      <c r="W130" s="1">
        <v>0</v>
      </c>
      <c r="X130" s="12">
        <v>10853.47</v>
      </c>
      <c r="Y130" s="2"/>
      <c r="Z130" s="2">
        <v>20875.62</v>
      </c>
      <c r="AA130" s="2">
        <f t="shared" si="36"/>
        <v>10022.15</v>
      </c>
      <c r="AB130" s="1">
        <v>44</v>
      </c>
      <c r="AC130" s="1">
        <v>39</v>
      </c>
      <c r="AD130" s="1">
        <v>43</v>
      </c>
      <c r="AE130" s="1">
        <v>6</v>
      </c>
      <c r="AF130" s="1">
        <v>209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33</v>
      </c>
      <c r="AW130" s="1">
        <v>39</v>
      </c>
      <c r="AX130" s="1">
        <v>76</v>
      </c>
      <c r="AY130" s="1">
        <v>43</v>
      </c>
      <c r="AZ130" s="1">
        <v>229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48</v>
      </c>
      <c r="BI130" s="1">
        <v>90</v>
      </c>
      <c r="BJ130" s="1">
        <v>240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</row>
    <row r="131" spans="1:67">
      <c r="A131" s="1">
        <v>70084</v>
      </c>
      <c r="B131" s="1" t="s">
        <v>135</v>
      </c>
      <c r="C131" s="1">
        <v>12</v>
      </c>
      <c r="D131" s="1">
        <v>285</v>
      </c>
      <c r="E131" s="1" t="s">
        <v>64</v>
      </c>
      <c r="F131" s="1">
        <v>35</v>
      </c>
      <c r="G131" s="1" t="s">
        <v>76</v>
      </c>
      <c r="H131" s="2">
        <v>65.12</v>
      </c>
      <c r="I131" s="2">
        <v>781.44</v>
      </c>
      <c r="J131" s="10">
        <f t="shared" si="1"/>
        <v>0</v>
      </c>
      <c r="K131" s="11">
        <f t="shared" si="2"/>
        <v>0</v>
      </c>
      <c r="L131" s="1">
        <v>1.1200000000000001</v>
      </c>
      <c r="M131" s="1">
        <v>1.67</v>
      </c>
      <c r="N131" s="16">
        <f t="shared" si="32"/>
        <v>0</v>
      </c>
      <c r="O131" s="1"/>
      <c r="P131" s="1">
        <v>9.7899999999999991</v>
      </c>
      <c r="Q131" s="1">
        <v>8.42</v>
      </c>
      <c r="R131" s="5">
        <v>0</v>
      </c>
      <c r="S131" s="1"/>
      <c r="T131" s="1">
        <v>2.92</v>
      </c>
      <c r="U131" s="1">
        <v>2.17</v>
      </c>
      <c r="V131" s="16">
        <f t="shared" si="35"/>
        <v>0</v>
      </c>
      <c r="W131" s="1">
        <v>0</v>
      </c>
      <c r="X131" s="12">
        <v>10809.92</v>
      </c>
      <c r="Y131" s="2"/>
      <c r="Z131" s="2">
        <v>9572.64</v>
      </c>
      <c r="AA131" s="1">
        <v>0</v>
      </c>
      <c r="AB131" s="1">
        <v>3</v>
      </c>
      <c r="AC131" s="1">
        <v>9</v>
      </c>
      <c r="AD131" s="1">
        <v>4</v>
      </c>
      <c r="AE131" s="1">
        <v>4</v>
      </c>
      <c r="AF131" s="1">
        <v>20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22</v>
      </c>
      <c r="AW131" s="1">
        <v>52</v>
      </c>
      <c r="AX131" s="1">
        <v>33</v>
      </c>
      <c r="AY131" s="1">
        <v>73</v>
      </c>
      <c r="AZ131" s="1">
        <v>101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8</v>
      </c>
      <c r="BG131" s="1">
        <v>20</v>
      </c>
      <c r="BH131" s="1">
        <v>3</v>
      </c>
      <c r="BI131" s="1">
        <v>28</v>
      </c>
      <c r="BJ131" s="1">
        <v>26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</row>
    <row r="132" spans="1:67">
      <c r="A132" s="1">
        <v>70258</v>
      </c>
      <c r="B132" s="1" t="s">
        <v>240</v>
      </c>
      <c r="C132" s="1">
        <v>16</v>
      </c>
      <c r="D132" s="1">
        <v>285</v>
      </c>
      <c r="E132" s="1" t="s">
        <v>64</v>
      </c>
      <c r="F132" s="1">
        <v>573</v>
      </c>
      <c r="G132" s="1" t="s">
        <v>87</v>
      </c>
      <c r="H132" s="2">
        <v>61.95</v>
      </c>
      <c r="I132" s="2">
        <v>991.2</v>
      </c>
      <c r="J132" s="10">
        <f t="shared" si="1"/>
        <v>0</v>
      </c>
      <c r="K132" s="11">
        <f t="shared" si="2"/>
        <v>0</v>
      </c>
      <c r="L132" s="1">
        <v>1.97</v>
      </c>
      <c r="M132" s="1">
        <v>2.12</v>
      </c>
      <c r="N132" s="16">
        <f t="shared" si="32"/>
        <v>0</v>
      </c>
      <c r="O132" s="1"/>
      <c r="P132" s="1">
        <v>5.44</v>
      </c>
      <c r="Q132" s="1">
        <v>3.5</v>
      </c>
      <c r="R132" s="5">
        <v>0</v>
      </c>
      <c r="S132" s="1"/>
      <c r="T132" s="1">
        <v>2.56</v>
      </c>
      <c r="U132" s="1">
        <v>3.06</v>
      </c>
      <c r="V132" s="16">
        <f t="shared" si="35"/>
        <v>0</v>
      </c>
      <c r="W132" s="1">
        <v>0</v>
      </c>
      <c r="X132" s="14">
        <v>9881.02</v>
      </c>
      <c r="Y132" s="2"/>
      <c r="Z132" s="2">
        <v>8611.0499999999993</v>
      </c>
      <c r="AA132" s="1">
        <v>0</v>
      </c>
      <c r="AB132" s="1">
        <v>14</v>
      </c>
      <c r="AC132" s="1">
        <v>19</v>
      </c>
      <c r="AD132" s="1">
        <v>5</v>
      </c>
      <c r="AE132" s="1">
        <v>6</v>
      </c>
      <c r="AF132" s="1">
        <v>34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22</v>
      </c>
      <c r="AW132" s="1">
        <v>41</v>
      </c>
      <c r="AX132" s="1">
        <v>25</v>
      </c>
      <c r="AY132" s="1">
        <v>39</v>
      </c>
      <c r="AZ132" s="1">
        <v>56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5</v>
      </c>
      <c r="BG132" s="1">
        <v>8</v>
      </c>
      <c r="BH132" s="1">
        <v>21</v>
      </c>
      <c r="BI132" s="1">
        <v>22</v>
      </c>
      <c r="BJ132" s="1">
        <v>49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</row>
    <row r="133" spans="1:67">
      <c r="A133" s="1">
        <v>70098</v>
      </c>
      <c r="B133" s="1" t="s">
        <v>278</v>
      </c>
      <c r="C133" s="1">
        <v>24</v>
      </c>
      <c r="D133" s="1">
        <v>285</v>
      </c>
      <c r="E133" s="1" t="s">
        <v>64</v>
      </c>
      <c r="F133" s="1">
        <v>558</v>
      </c>
      <c r="G133" s="1" t="s">
        <v>67</v>
      </c>
      <c r="H133" s="2">
        <v>51.47</v>
      </c>
      <c r="I133" s="2">
        <v>1235.28</v>
      </c>
      <c r="J133" s="10">
        <f t="shared" si="1"/>
        <v>0</v>
      </c>
      <c r="K133" s="11">
        <f t="shared" si="2"/>
        <v>0</v>
      </c>
      <c r="L133" s="1">
        <v>0.52</v>
      </c>
      <c r="M133" s="1">
        <v>1.04</v>
      </c>
      <c r="N133" s="16">
        <f t="shared" si="32"/>
        <v>0</v>
      </c>
      <c r="O133" s="1"/>
      <c r="P133" s="1">
        <v>3.1</v>
      </c>
      <c r="Q133" s="1">
        <v>0.08</v>
      </c>
      <c r="R133" s="5">
        <v>0</v>
      </c>
      <c r="S133" s="1" t="s">
        <v>157</v>
      </c>
      <c r="T133" s="1">
        <v>4.33</v>
      </c>
      <c r="U133" s="1">
        <v>8.7100000000000009</v>
      </c>
      <c r="V133" s="16">
        <f t="shared" si="35"/>
        <v>0</v>
      </c>
      <c r="W133" s="1">
        <v>0</v>
      </c>
      <c r="X133" s="14">
        <v>9830.77</v>
      </c>
      <c r="Y133" s="2"/>
      <c r="Z133" s="2">
        <v>12146.92</v>
      </c>
      <c r="AA133" s="2">
        <f>Z133-X133</f>
        <v>2316.1499999999996</v>
      </c>
      <c r="AB133" s="1">
        <v>4</v>
      </c>
      <c r="AC133" s="1">
        <v>3</v>
      </c>
      <c r="AD133" s="1">
        <v>4</v>
      </c>
      <c r="AE133" s="1">
        <v>6</v>
      </c>
      <c r="AF133" s="1">
        <v>25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53</v>
      </c>
      <c r="AW133" s="1">
        <v>9</v>
      </c>
      <c r="AX133" s="1">
        <v>8</v>
      </c>
      <c r="AY133" s="1">
        <v>18</v>
      </c>
      <c r="AZ133" s="1">
        <v>2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26</v>
      </c>
      <c r="BG133" s="1">
        <v>66</v>
      </c>
      <c r="BH133" s="1">
        <v>17</v>
      </c>
      <c r="BI133" s="1">
        <v>56</v>
      </c>
      <c r="BJ133" s="1">
        <v>209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</row>
    <row r="134" spans="1:67">
      <c r="A134" s="1">
        <v>70969</v>
      </c>
      <c r="B134" s="1" t="s">
        <v>277</v>
      </c>
      <c r="C134" s="1">
        <v>12</v>
      </c>
      <c r="D134" s="1">
        <v>285</v>
      </c>
      <c r="E134" s="1" t="s">
        <v>64</v>
      </c>
      <c r="F134" s="1">
        <v>567</v>
      </c>
      <c r="G134" s="1" t="s">
        <v>74</v>
      </c>
      <c r="H134" s="2">
        <v>64.44</v>
      </c>
      <c r="I134" s="2">
        <v>773.28</v>
      </c>
      <c r="J134" s="10">
        <f t="shared" si="1"/>
        <v>0</v>
      </c>
      <c r="K134" s="11">
        <f t="shared" si="2"/>
        <v>0</v>
      </c>
      <c r="L134" s="1">
        <v>5.67</v>
      </c>
      <c r="M134" s="1">
        <v>4.5</v>
      </c>
      <c r="N134" s="16">
        <f t="shared" si="32"/>
        <v>0</v>
      </c>
      <c r="O134" s="1"/>
      <c r="P134" s="1">
        <v>2.08</v>
      </c>
      <c r="Q134" s="1">
        <v>5.08</v>
      </c>
      <c r="R134" s="5">
        <v>0</v>
      </c>
      <c r="S134" s="1"/>
      <c r="T134" s="1">
        <v>4.29</v>
      </c>
      <c r="U134" s="1">
        <v>2.33</v>
      </c>
      <c r="V134" s="5">
        <v>0</v>
      </c>
      <c r="W134" s="1">
        <v>0</v>
      </c>
      <c r="X134" s="14">
        <v>9311.58</v>
      </c>
      <c r="Y134" s="2"/>
      <c r="Z134" s="2">
        <v>9214.92</v>
      </c>
      <c r="AA134" s="1">
        <v>0</v>
      </c>
      <c r="AB134" s="1">
        <v>8</v>
      </c>
      <c r="AC134" s="1">
        <v>6</v>
      </c>
      <c r="AD134" s="1">
        <v>34</v>
      </c>
      <c r="AE134" s="1">
        <v>46</v>
      </c>
      <c r="AF134" s="1">
        <v>54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5</v>
      </c>
      <c r="AW134" s="1">
        <v>7</v>
      </c>
      <c r="AX134" s="1">
        <v>11</v>
      </c>
      <c r="AY134" s="1">
        <v>11</v>
      </c>
      <c r="AZ134" s="1">
        <v>61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7</v>
      </c>
      <c r="BG134" s="1">
        <v>2</v>
      </c>
      <c r="BH134" s="1">
        <v>41</v>
      </c>
      <c r="BI134" s="1">
        <v>5</v>
      </c>
      <c r="BJ134" s="1">
        <v>28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</row>
    <row r="135" spans="1:67">
      <c r="A135" s="1">
        <v>70092</v>
      </c>
      <c r="B135" s="1" t="s">
        <v>195</v>
      </c>
      <c r="C135" s="1">
        <v>32</v>
      </c>
      <c r="D135" s="1">
        <v>285</v>
      </c>
      <c r="E135" s="1" t="s">
        <v>64</v>
      </c>
      <c r="F135" s="1">
        <v>573</v>
      </c>
      <c r="G135" s="1" t="s">
        <v>87</v>
      </c>
      <c r="H135" s="2">
        <v>33.270000000000003</v>
      </c>
      <c r="I135" s="2">
        <v>1064.6400000000001</v>
      </c>
      <c r="J135" s="10">
        <f t="shared" si="1"/>
        <v>0</v>
      </c>
      <c r="K135" s="11">
        <f t="shared" si="2"/>
        <v>0</v>
      </c>
      <c r="L135" s="1">
        <v>1</v>
      </c>
      <c r="M135" s="1">
        <v>4.72</v>
      </c>
      <c r="N135" s="16">
        <f t="shared" si="32"/>
        <v>0</v>
      </c>
      <c r="O135" s="1"/>
      <c r="P135" s="1">
        <v>5.44</v>
      </c>
      <c r="Q135" s="1">
        <v>5.56</v>
      </c>
      <c r="R135" s="5">
        <v>0</v>
      </c>
      <c r="S135" s="1"/>
      <c r="T135" s="1">
        <v>2.16</v>
      </c>
      <c r="U135" s="1">
        <v>7.78</v>
      </c>
      <c r="V135" s="16">
        <f t="shared" ref="V135:V166" si="37">MAX(0,(TRUNC((T135*0.8)-U135)))</f>
        <v>0</v>
      </c>
      <c r="W135" s="1">
        <v>0</v>
      </c>
      <c r="X135" s="14">
        <v>9149.25</v>
      </c>
      <c r="Y135" s="2"/>
      <c r="Z135" s="2">
        <v>19230.060000000001</v>
      </c>
      <c r="AA135" s="2">
        <f>Z135-X135</f>
        <v>10080.810000000001</v>
      </c>
      <c r="AB135" s="1">
        <v>4</v>
      </c>
      <c r="AC135" s="1">
        <v>3</v>
      </c>
      <c r="AD135" s="1">
        <v>16</v>
      </c>
      <c r="AE135" s="1">
        <v>21</v>
      </c>
      <c r="AF135" s="1">
        <v>151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44</v>
      </c>
      <c r="AW135" s="1">
        <v>57</v>
      </c>
      <c r="AX135" s="1">
        <v>45</v>
      </c>
      <c r="AY135" s="1">
        <v>113</v>
      </c>
      <c r="AZ135" s="1">
        <v>178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7</v>
      </c>
      <c r="BG135" s="1">
        <v>49</v>
      </c>
      <c r="BH135" s="1">
        <v>12</v>
      </c>
      <c r="BI135" s="1">
        <v>51</v>
      </c>
      <c r="BJ135" s="1">
        <v>249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</row>
    <row r="136" spans="1:67">
      <c r="A136" s="1">
        <v>76001</v>
      </c>
      <c r="B136" s="1" t="s">
        <v>247</v>
      </c>
      <c r="C136" s="1">
        <v>30</v>
      </c>
      <c r="D136" s="1">
        <v>285</v>
      </c>
      <c r="E136" s="1" t="s">
        <v>64</v>
      </c>
      <c r="F136" s="1">
        <v>558</v>
      </c>
      <c r="G136" s="1" t="s">
        <v>67</v>
      </c>
      <c r="H136" s="2">
        <v>14.71</v>
      </c>
      <c r="I136" s="2">
        <v>441.3</v>
      </c>
      <c r="J136" s="10">
        <f t="shared" si="1"/>
        <v>0</v>
      </c>
      <c r="K136" s="11">
        <f t="shared" si="2"/>
        <v>0</v>
      </c>
      <c r="L136" s="1">
        <v>5.57</v>
      </c>
      <c r="M136" s="1">
        <v>3.53</v>
      </c>
      <c r="N136" s="16">
        <f t="shared" si="32"/>
        <v>0</v>
      </c>
      <c r="O136" s="1"/>
      <c r="P136" s="1">
        <v>13.23</v>
      </c>
      <c r="Q136" s="1">
        <v>5.63</v>
      </c>
      <c r="R136" s="5">
        <v>0</v>
      </c>
      <c r="S136" s="1"/>
      <c r="T136" s="1">
        <v>1.52</v>
      </c>
      <c r="U136" s="1">
        <v>5.0999999999999996</v>
      </c>
      <c r="V136" s="16">
        <f t="shared" si="37"/>
        <v>0</v>
      </c>
      <c r="W136" s="1">
        <v>0</v>
      </c>
      <c r="X136" s="14">
        <v>8965.75</v>
      </c>
      <c r="Y136" s="2"/>
      <c r="Z136" s="2">
        <v>6295.88</v>
      </c>
      <c r="AA136" s="1">
        <v>0</v>
      </c>
      <c r="AB136" s="1">
        <v>50</v>
      </c>
      <c r="AC136" s="1">
        <v>24</v>
      </c>
      <c r="AD136" s="1">
        <v>73</v>
      </c>
      <c r="AE136" s="1">
        <v>64</v>
      </c>
      <c r="AF136" s="1">
        <v>106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152</v>
      </c>
      <c r="AW136" s="1">
        <v>145</v>
      </c>
      <c r="AX136" s="1">
        <v>144</v>
      </c>
      <c r="AY136" s="1">
        <v>57</v>
      </c>
      <c r="AZ136" s="1">
        <v>169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7</v>
      </c>
      <c r="BG136" s="1">
        <v>10</v>
      </c>
      <c r="BH136" s="1">
        <v>27</v>
      </c>
      <c r="BI136" s="1">
        <v>13</v>
      </c>
      <c r="BJ136" s="1">
        <v>153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</row>
    <row r="137" spans="1:67">
      <c r="A137" s="1">
        <v>70083</v>
      </c>
      <c r="B137" s="1" t="s">
        <v>119</v>
      </c>
      <c r="C137" s="1">
        <v>25</v>
      </c>
      <c r="D137" s="1">
        <v>285</v>
      </c>
      <c r="E137" s="1" t="s">
        <v>64</v>
      </c>
      <c r="F137" s="1">
        <v>35</v>
      </c>
      <c r="G137" s="1" t="s">
        <v>76</v>
      </c>
      <c r="H137" s="2">
        <v>43.633000000000003</v>
      </c>
      <c r="I137" s="2">
        <v>1090.825</v>
      </c>
      <c r="J137" s="10">
        <f t="shared" si="1"/>
        <v>0</v>
      </c>
      <c r="K137" s="11">
        <f t="shared" si="2"/>
        <v>0</v>
      </c>
      <c r="L137" s="1">
        <v>2.94</v>
      </c>
      <c r="M137" s="1">
        <v>3.32</v>
      </c>
      <c r="N137" s="16">
        <f t="shared" si="32"/>
        <v>0</v>
      </c>
      <c r="O137" s="1"/>
      <c r="P137" s="1">
        <v>3.86</v>
      </c>
      <c r="Q137" s="1">
        <v>6.8</v>
      </c>
      <c r="R137" s="5">
        <v>0</v>
      </c>
      <c r="S137" s="1"/>
      <c r="T137" s="1">
        <v>1.34</v>
      </c>
      <c r="U137" s="1">
        <v>4.5999999999999996</v>
      </c>
      <c r="V137" s="16">
        <f t="shared" si="37"/>
        <v>0</v>
      </c>
      <c r="W137" s="1">
        <v>0</v>
      </c>
      <c r="X137" s="14">
        <v>8879.32</v>
      </c>
      <c r="Y137" s="2"/>
      <c r="Z137" s="2">
        <v>16056.94</v>
      </c>
      <c r="AA137" s="2">
        <f t="shared" ref="AA137:AA140" si="38">Z137-X137</f>
        <v>7177.6200000000008</v>
      </c>
      <c r="AB137" s="1">
        <v>44</v>
      </c>
      <c r="AC137" s="1">
        <v>15</v>
      </c>
      <c r="AD137" s="1">
        <v>7</v>
      </c>
      <c r="AE137" s="1">
        <v>30</v>
      </c>
      <c r="AF137" s="1">
        <v>83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51</v>
      </c>
      <c r="AW137" s="1">
        <v>38</v>
      </c>
      <c r="AX137" s="1">
        <v>13</v>
      </c>
      <c r="AY137" s="1">
        <v>27</v>
      </c>
      <c r="AZ137" s="1">
        <v>170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4</v>
      </c>
      <c r="BG137" s="1">
        <v>4</v>
      </c>
      <c r="BH137" s="1">
        <v>12</v>
      </c>
      <c r="BI137" s="1">
        <v>31</v>
      </c>
      <c r="BJ137" s="1">
        <v>115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</row>
    <row r="138" spans="1:67">
      <c r="A138" s="1">
        <v>70501</v>
      </c>
      <c r="B138" s="1" t="s">
        <v>190</v>
      </c>
      <c r="C138" s="1">
        <v>24</v>
      </c>
      <c r="D138" s="1">
        <v>285</v>
      </c>
      <c r="E138" s="1" t="s">
        <v>64</v>
      </c>
      <c r="F138" s="1">
        <v>974</v>
      </c>
      <c r="G138" s="1" t="s">
        <v>110</v>
      </c>
      <c r="H138" s="2">
        <v>36.130099999999999</v>
      </c>
      <c r="I138" s="2">
        <v>867.12239999999997</v>
      </c>
      <c r="J138" s="10">
        <f t="shared" si="1"/>
        <v>0</v>
      </c>
      <c r="K138" s="11">
        <f t="shared" si="2"/>
        <v>0</v>
      </c>
      <c r="L138" s="1">
        <v>1</v>
      </c>
      <c r="M138" s="1">
        <v>4.04</v>
      </c>
      <c r="N138" s="16">
        <f t="shared" si="32"/>
        <v>0</v>
      </c>
      <c r="O138" s="1"/>
      <c r="P138" s="1">
        <v>5.75</v>
      </c>
      <c r="Q138" s="1">
        <v>6.38</v>
      </c>
      <c r="R138" s="5">
        <v>0</v>
      </c>
      <c r="S138" s="1"/>
      <c r="T138" s="1">
        <v>3.31</v>
      </c>
      <c r="U138" s="1">
        <v>4.04</v>
      </c>
      <c r="V138" s="16">
        <f t="shared" si="37"/>
        <v>0</v>
      </c>
      <c r="W138" s="1">
        <v>0</v>
      </c>
      <c r="X138" s="14">
        <v>8725.42</v>
      </c>
      <c r="Y138" s="2"/>
      <c r="Z138" s="2">
        <v>12537.14</v>
      </c>
      <c r="AA138" s="2">
        <f t="shared" si="38"/>
        <v>3811.7199999999993</v>
      </c>
      <c r="AB138" s="1">
        <v>7</v>
      </c>
      <c r="AC138" s="1">
        <v>1</v>
      </c>
      <c r="AD138" s="1">
        <v>7</v>
      </c>
      <c r="AE138" s="1">
        <v>19</v>
      </c>
      <c r="AF138" s="1">
        <v>97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37</v>
      </c>
      <c r="AW138" s="1">
        <v>36</v>
      </c>
      <c r="AX138" s="1">
        <v>58</v>
      </c>
      <c r="AY138" s="1">
        <v>50</v>
      </c>
      <c r="AZ138" s="1">
        <v>153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35</v>
      </c>
      <c r="BG138" s="1">
        <v>26</v>
      </c>
      <c r="BH138" s="1">
        <v>19</v>
      </c>
      <c r="BI138" s="1">
        <v>25</v>
      </c>
      <c r="BJ138" s="1">
        <v>97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</row>
    <row r="139" spans="1:67">
      <c r="A139" s="1">
        <v>70160</v>
      </c>
      <c r="B139" s="1" t="s">
        <v>172</v>
      </c>
      <c r="C139" s="1">
        <v>16</v>
      </c>
      <c r="D139" s="1">
        <v>285</v>
      </c>
      <c r="E139" s="1" t="s">
        <v>64</v>
      </c>
      <c r="F139" s="1">
        <v>558</v>
      </c>
      <c r="G139" s="1" t="s">
        <v>67</v>
      </c>
      <c r="H139" s="2">
        <v>77.67</v>
      </c>
      <c r="I139" s="2">
        <v>1242.72</v>
      </c>
      <c r="J139" s="10">
        <f t="shared" si="1"/>
        <v>0</v>
      </c>
      <c r="K139" s="11">
        <f t="shared" si="2"/>
        <v>0</v>
      </c>
      <c r="L139" s="1">
        <v>0.62</v>
      </c>
      <c r="M139" s="1">
        <v>0.81</v>
      </c>
      <c r="N139" s="16">
        <f t="shared" si="32"/>
        <v>0</v>
      </c>
      <c r="O139" s="1"/>
      <c r="P139" s="1">
        <v>5.34</v>
      </c>
      <c r="Q139" s="1">
        <v>3.69</v>
      </c>
      <c r="R139" s="5">
        <v>0</v>
      </c>
      <c r="S139" s="1"/>
      <c r="T139" s="1">
        <v>0.81</v>
      </c>
      <c r="U139" s="1">
        <v>2.38</v>
      </c>
      <c r="V139" s="16">
        <f t="shared" si="37"/>
        <v>0</v>
      </c>
      <c r="W139" s="1">
        <v>0</v>
      </c>
      <c r="X139" s="14">
        <v>8427.2000000000007</v>
      </c>
      <c r="Y139" s="2"/>
      <c r="Z139" s="2">
        <v>8543.7000000000007</v>
      </c>
      <c r="AA139" s="2">
        <f t="shared" si="38"/>
        <v>116.5</v>
      </c>
      <c r="AB139" s="1">
        <v>8</v>
      </c>
      <c r="AC139" s="1">
        <v>1</v>
      </c>
      <c r="AD139" s="1">
        <v>1</v>
      </c>
      <c r="AE139" s="1">
        <v>1</v>
      </c>
      <c r="AF139" s="1">
        <v>13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37</v>
      </c>
      <c r="AW139" s="1">
        <v>10</v>
      </c>
      <c r="AX139" s="1">
        <v>35</v>
      </c>
      <c r="AY139" s="1">
        <v>17</v>
      </c>
      <c r="AZ139" s="1">
        <v>59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3</v>
      </c>
      <c r="BG139" s="1">
        <v>4</v>
      </c>
      <c r="BH139" s="1">
        <v>4</v>
      </c>
      <c r="BI139" s="1">
        <v>8</v>
      </c>
      <c r="BJ139" s="1">
        <v>38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</row>
    <row r="140" spans="1:67">
      <c r="A140" s="1">
        <v>70032</v>
      </c>
      <c r="B140" s="1" t="s">
        <v>221</v>
      </c>
      <c r="C140" s="1">
        <v>20</v>
      </c>
      <c r="D140" s="1">
        <v>285</v>
      </c>
      <c r="E140" s="1" t="s">
        <v>64</v>
      </c>
      <c r="F140" s="1">
        <v>558</v>
      </c>
      <c r="G140" s="1" t="s">
        <v>67</v>
      </c>
      <c r="H140" s="2">
        <v>86.351399999999998</v>
      </c>
      <c r="I140" s="2">
        <v>1727.028</v>
      </c>
      <c r="J140" s="10">
        <f t="shared" si="1"/>
        <v>0</v>
      </c>
      <c r="K140" s="11">
        <f t="shared" si="2"/>
        <v>0</v>
      </c>
      <c r="L140" s="1">
        <v>1.08</v>
      </c>
      <c r="M140" s="1">
        <v>1.5</v>
      </c>
      <c r="N140" s="16">
        <f t="shared" si="32"/>
        <v>0</v>
      </c>
      <c r="O140" s="1"/>
      <c r="P140" s="1">
        <v>1.92</v>
      </c>
      <c r="Q140" s="1">
        <v>1.9</v>
      </c>
      <c r="R140" s="5">
        <v>0</v>
      </c>
      <c r="S140" s="1"/>
      <c r="T140" s="1">
        <v>1.8</v>
      </c>
      <c r="U140" s="1">
        <v>2.35</v>
      </c>
      <c r="V140" s="16">
        <f t="shared" si="37"/>
        <v>0</v>
      </c>
      <c r="W140" s="1">
        <v>0</v>
      </c>
      <c r="X140" s="14">
        <v>8289.73</v>
      </c>
      <c r="Y140" s="2"/>
      <c r="Z140" s="2">
        <v>9930.41</v>
      </c>
      <c r="AA140" s="2">
        <f t="shared" si="38"/>
        <v>1640.6800000000003</v>
      </c>
      <c r="AB140" s="1">
        <v>6</v>
      </c>
      <c r="AC140" s="1">
        <v>8</v>
      </c>
      <c r="AD140" s="1">
        <v>7</v>
      </c>
      <c r="AE140" s="1">
        <v>9</v>
      </c>
      <c r="AF140" s="1">
        <v>30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9</v>
      </c>
      <c r="AW140" s="1">
        <v>9</v>
      </c>
      <c r="AX140" s="1">
        <v>17</v>
      </c>
      <c r="AY140" s="1">
        <v>16</v>
      </c>
      <c r="AZ140" s="1">
        <v>38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7</v>
      </c>
      <c r="BG140" s="1">
        <v>2</v>
      </c>
      <c r="BH140" s="1">
        <v>19</v>
      </c>
      <c r="BI140" s="1">
        <v>18</v>
      </c>
      <c r="BJ140" s="1">
        <v>47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</row>
    <row r="141" spans="1:67">
      <c r="A141" s="1">
        <v>70209</v>
      </c>
      <c r="B141" s="1" t="s">
        <v>290</v>
      </c>
      <c r="C141" s="1">
        <v>10</v>
      </c>
      <c r="D141" s="1">
        <v>285</v>
      </c>
      <c r="E141" s="1" t="s">
        <v>64</v>
      </c>
      <c r="F141" s="1">
        <v>387</v>
      </c>
      <c r="G141" s="1" t="s">
        <v>94</v>
      </c>
      <c r="H141" s="2">
        <v>122.98</v>
      </c>
      <c r="I141" s="2">
        <v>1229.8</v>
      </c>
      <c r="J141" s="10">
        <f t="shared" si="1"/>
        <v>0</v>
      </c>
      <c r="K141" s="11">
        <f t="shared" si="2"/>
        <v>0</v>
      </c>
      <c r="L141" s="1">
        <v>1</v>
      </c>
      <c r="M141" s="1">
        <v>0.9</v>
      </c>
      <c r="N141" s="16">
        <f t="shared" si="32"/>
        <v>0</v>
      </c>
      <c r="O141" s="1"/>
      <c r="P141" s="1">
        <v>4.4000000000000004</v>
      </c>
      <c r="Q141" s="1">
        <v>3.8</v>
      </c>
      <c r="R141" s="5">
        <v>0</v>
      </c>
      <c r="S141" s="1"/>
      <c r="T141" s="1">
        <v>1.3</v>
      </c>
      <c r="U141" s="1">
        <v>1.7</v>
      </c>
      <c r="V141" s="16">
        <f t="shared" si="37"/>
        <v>0</v>
      </c>
      <c r="W141" s="1">
        <v>0</v>
      </c>
      <c r="X141" s="14">
        <v>8239.66</v>
      </c>
      <c r="Y141" s="2"/>
      <c r="Z141" s="2">
        <v>7870.72</v>
      </c>
      <c r="AA141" s="1">
        <v>0</v>
      </c>
      <c r="AB141" s="1">
        <v>2</v>
      </c>
      <c r="AC141" s="1">
        <v>2</v>
      </c>
      <c r="AD141" s="1">
        <v>4</v>
      </c>
      <c r="AE141" s="1">
        <v>6</v>
      </c>
      <c r="AF141" s="1">
        <v>9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11</v>
      </c>
      <c r="AW141" s="1">
        <v>11</v>
      </c>
      <c r="AX141" s="1">
        <v>21</v>
      </c>
      <c r="AY141" s="1">
        <v>13</v>
      </c>
      <c r="AZ141" s="1">
        <v>38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3</v>
      </c>
      <c r="BG141" s="1">
        <v>0</v>
      </c>
      <c r="BH141" s="1">
        <v>5</v>
      </c>
      <c r="BI141" s="1">
        <v>10</v>
      </c>
      <c r="BJ141" s="1">
        <v>17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</row>
    <row r="142" spans="1:67">
      <c r="A142" s="1">
        <v>70134</v>
      </c>
      <c r="B142" s="1" t="s">
        <v>151</v>
      </c>
      <c r="C142" s="1">
        <v>24</v>
      </c>
      <c r="D142" s="1">
        <v>285</v>
      </c>
      <c r="E142" s="1" t="s">
        <v>64</v>
      </c>
      <c r="F142" s="1">
        <v>570</v>
      </c>
      <c r="G142" s="1" t="s">
        <v>72</v>
      </c>
      <c r="H142" s="2">
        <v>34.97</v>
      </c>
      <c r="I142" s="2">
        <v>839.28</v>
      </c>
      <c r="J142" s="10">
        <f t="shared" si="1"/>
        <v>0</v>
      </c>
      <c r="K142" s="11">
        <f t="shared" si="2"/>
        <v>0</v>
      </c>
      <c r="L142" s="1">
        <v>1.23</v>
      </c>
      <c r="M142" s="1">
        <v>1.67</v>
      </c>
      <c r="N142" s="16">
        <f t="shared" si="32"/>
        <v>0</v>
      </c>
      <c r="O142" s="1"/>
      <c r="P142" s="1">
        <v>4.4000000000000004</v>
      </c>
      <c r="Q142" s="1">
        <v>3.71</v>
      </c>
      <c r="R142" s="5">
        <v>0</v>
      </c>
      <c r="S142" s="1"/>
      <c r="T142" s="1">
        <v>4.1500000000000004</v>
      </c>
      <c r="U142" s="1">
        <v>5.29</v>
      </c>
      <c r="V142" s="16">
        <f t="shared" si="37"/>
        <v>0</v>
      </c>
      <c r="W142" s="1">
        <v>0</v>
      </c>
      <c r="X142" s="14">
        <v>8200.4599999999991</v>
      </c>
      <c r="Y142" s="2"/>
      <c r="Z142" s="2">
        <v>8952.32</v>
      </c>
      <c r="AA142" s="2">
        <f t="shared" ref="AA142:AA143" si="39">Z142-X142</f>
        <v>751.86000000000058</v>
      </c>
      <c r="AB142" s="1">
        <v>2</v>
      </c>
      <c r="AC142" s="1">
        <v>15</v>
      </c>
      <c r="AD142" s="1">
        <v>19</v>
      </c>
      <c r="AE142" s="1">
        <v>2</v>
      </c>
      <c r="AF142" s="1">
        <v>40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39</v>
      </c>
      <c r="AW142" s="1">
        <v>40</v>
      </c>
      <c r="AX142" s="1">
        <v>28</v>
      </c>
      <c r="AY142" s="1">
        <v>37</v>
      </c>
      <c r="AZ142" s="1">
        <v>89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42</v>
      </c>
      <c r="BG142" s="1">
        <v>40</v>
      </c>
      <c r="BH142" s="1">
        <v>14</v>
      </c>
      <c r="BI142" s="1">
        <v>47</v>
      </c>
      <c r="BJ142" s="1">
        <v>127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</row>
    <row r="143" spans="1:67">
      <c r="A143" s="1">
        <v>70066</v>
      </c>
      <c r="B143" s="1" t="s">
        <v>228</v>
      </c>
      <c r="C143" s="1">
        <v>25</v>
      </c>
      <c r="D143" s="1">
        <v>285</v>
      </c>
      <c r="E143" s="1" t="s">
        <v>64</v>
      </c>
      <c r="F143" s="1">
        <v>35</v>
      </c>
      <c r="G143" s="1" t="s">
        <v>76</v>
      </c>
      <c r="H143" s="2">
        <v>42.86</v>
      </c>
      <c r="I143" s="2">
        <v>1071.5</v>
      </c>
      <c r="J143" s="10">
        <f t="shared" si="1"/>
        <v>0</v>
      </c>
      <c r="K143" s="11">
        <f t="shared" si="2"/>
        <v>0</v>
      </c>
      <c r="L143" s="1">
        <v>1.2</v>
      </c>
      <c r="M143" s="1">
        <v>3.76</v>
      </c>
      <c r="N143" s="16">
        <f t="shared" si="32"/>
        <v>0</v>
      </c>
      <c r="O143" s="1"/>
      <c r="P143" s="1">
        <v>4.38</v>
      </c>
      <c r="Q143" s="1">
        <v>7</v>
      </c>
      <c r="R143" s="5">
        <v>0</v>
      </c>
      <c r="S143" s="1"/>
      <c r="T143" s="1">
        <v>1.58</v>
      </c>
      <c r="U143" s="1">
        <v>0.8</v>
      </c>
      <c r="V143" s="16">
        <f t="shared" si="37"/>
        <v>0</v>
      </c>
      <c r="W143" s="1">
        <v>0</v>
      </c>
      <c r="X143" s="14">
        <v>7671.94</v>
      </c>
      <c r="Y143" s="2"/>
      <c r="Z143" s="2">
        <v>12386.54</v>
      </c>
      <c r="AA143" s="2">
        <f t="shared" si="39"/>
        <v>4714.6000000000013</v>
      </c>
      <c r="AB143" s="1">
        <v>4</v>
      </c>
      <c r="AC143" s="1">
        <v>30</v>
      </c>
      <c r="AD143" s="1">
        <v>4</v>
      </c>
      <c r="AE143" s="1">
        <v>14</v>
      </c>
      <c r="AF143" s="1">
        <v>94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48</v>
      </c>
      <c r="AW143" s="1">
        <v>37</v>
      </c>
      <c r="AX143" s="1">
        <v>19</v>
      </c>
      <c r="AY143" s="1">
        <v>48</v>
      </c>
      <c r="AZ143" s="1">
        <v>175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6</v>
      </c>
      <c r="BG143" s="1">
        <v>11</v>
      </c>
      <c r="BH143" s="1">
        <v>12</v>
      </c>
      <c r="BI143" s="1">
        <v>32</v>
      </c>
      <c r="BJ143" s="1">
        <v>20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</row>
    <row r="144" spans="1:67">
      <c r="A144" s="1">
        <v>70154</v>
      </c>
      <c r="B144" s="1" t="s">
        <v>224</v>
      </c>
      <c r="C144" s="1">
        <v>24</v>
      </c>
      <c r="D144" s="1">
        <v>285</v>
      </c>
      <c r="E144" s="1" t="s">
        <v>64</v>
      </c>
      <c r="F144" s="1">
        <v>570</v>
      </c>
      <c r="G144" s="1" t="s">
        <v>72</v>
      </c>
      <c r="H144" s="2">
        <v>34.979999999999997</v>
      </c>
      <c r="I144" s="2">
        <v>839.52</v>
      </c>
      <c r="J144" s="10">
        <f t="shared" si="1"/>
        <v>0</v>
      </c>
      <c r="K144" s="11">
        <f t="shared" si="2"/>
        <v>0</v>
      </c>
      <c r="L144" s="1">
        <v>4.9800000000000004</v>
      </c>
      <c r="M144" s="1">
        <v>3</v>
      </c>
      <c r="N144" s="16">
        <f t="shared" si="32"/>
        <v>0</v>
      </c>
      <c r="O144" s="1"/>
      <c r="P144" s="1">
        <v>2.98</v>
      </c>
      <c r="Q144" s="1">
        <v>2.12</v>
      </c>
      <c r="R144" s="5">
        <v>0</v>
      </c>
      <c r="S144" s="1"/>
      <c r="T144" s="1">
        <v>1.17</v>
      </c>
      <c r="U144" s="1">
        <v>3.33</v>
      </c>
      <c r="V144" s="16">
        <f t="shared" si="37"/>
        <v>0</v>
      </c>
      <c r="W144" s="1">
        <v>0</v>
      </c>
      <c r="X144" s="14">
        <v>7660.62</v>
      </c>
      <c r="Y144" s="2"/>
      <c r="Z144" s="2">
        <v>7100.94</v>
      </c>
      <c r="AA144" s="1">
        <v>0</v>
      </c>
      <c r="AB144" s="1">
        <v>67</v>
      </c>
      <c r="AC144" s="1">
        <v>30</v>
      </c>
      <c r="AD144" s="1">
        <v>34</v>
      </c>
      <c r="AE144" s="1">
        <v>7</v>
      </c>
      <c r="AF144" s="1">
        <v>72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7</v>
      </c>
      <c r="AW144" s="1">
        <v>4</v>
      </c>
      <c r="AX144" s="1">
        <v>60</v>
      </c>
      <c r="AY144" s="1">
        <v>5</v>
      </c>
      <c r="AZ144" s="1">
        <v>51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5</v>
      </c>
      <c r="BG144" s="1">
        <v>12</v>
      </c>
      <c r="BH144" s="1">
        <v>3</v>
      </c>
      <c r="BI144" s="1">
        <v>28</v>
      </c>
      <c r="BJ144" s="1">
        <v>80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</row>
    <row r="145" spans="1:67">
      <c r="A145" s="1">
        <v>70020</v>
      </c>
      <c r="B145" s="1" t="s">
        <v>170</v>
      </c>
      <c r="C145" s="1">
        <v>12</v>
      </c>
      <c r="D145" s="1">
        <v>285</v>
      </c>
      <c r="E145" s="1" t="s">
        <v>64</v>
      </c>
      <c r="F145" s="1">
        <v>558</v>
      </c>
      <c r="G145" s="1" t="s">
        <v>67</v>
      </c>
      <c r="H145" s="2">
        <v>77.97</v>
      </c>
      <c r="I145" s="2">
        <v>935.64</v>
      </c>
      <c r="J145" s="10">
        <f t="shared" si="1"/>
        <v>0</v>
      </c>
      <c r="K145" s="11">
        <f t="shared" si="2"/>
        <v>0</v>
      </c>
      <c r="L145" s="1">
        <v>0.92</v>
      </c>
      <c r="M145" s="1">
        <v>3.33</v>
      </c>
      <c r="N145" s="16">
        <f t="shared" si="32"/>
        <v>0</v>
      </c>
      <c r="O145" s="1"/>
      <c r="P145" s="1">
        <v>4.21</v>
      </c>
      <c r="Q145" s="1">
        <v>2.5</v>
      </c>
      <c r="R145" s="5">
        <v>0</v>
      </c>
      <c r="S145" s="1"/>
      <c r="T145" s="1">
        <v>2.96</v>
      </c>
      <c r="U145" s="1">
        <v>9.17</v>
      </c>
      <c r="V145" s="16">
        <f t="shared" si="37"/>
        <v>0</v>
      </c>
      <c r="W145" s="1">
        <v>0</v>
      </c>
      <c r="X145" s="14">
        <v>7563.09</v>
      </c>
      <c r="Y145" s="2"/>
      <c r="Z145" s="2">
        <v>14034.6</v>
      </c>
      <c r="AA145" s="2">
        <f>Z145-X145</f>
        <v>6471.51</v>
      </c>
      <c r="AB145" s="1">
        <v>3</v>
      </c>
      <c r="AC145" s="1">
        <v>0</v>
      </c>
      <c r="AD145" s="1">
        <v>7</v>
      </c>
      <c r="AE145" s="1">
        <v>2</v>
      </c>
      <c r="AF145" s="1">
        <v>40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21</v>
      </c>
      <c r="AW145" s="1">
        <v>6</v>
      </c>
      <c r="AX145" s="1">
        <v>18</v>
      </c>
      <c r="AY145" s="1">
        <v>17</v>
      </c>
      <c r="AZ145" s="1">
        <v>30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4</v>
      </c>
      <c r="BG145" s="1">
        <v>15</v>
      </c>
      <c r="BH145" s="1">
        <v>16</v>
      </c>
      <c r="BI145" s="1">
        <v>16</v>
      </c>
      <c r="BJ145" s="1">
        <v>110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</row>
    <row r="146" spans="1:67">
      <c r="A146" s="1">
        <v>70139</v>
      </c>
      <c r="B146" s="1" t="s">
        <v>259</v>
      </c>
      <c r="C146" s="1">
        <v>15</v>
      </c>
      <c r="D146" s="1">
        <v>285</v>
      </c>
      <c r="E146" s="1" t="s">
        <v>64</v>
      </c>
      <c r="F146" s="1">
        <v>562</v>
      </c>
      <c r="G146" s="1" t="s">
        <v>65</v>
      </c>
      <c r="H146" s="2">
        <v>28.82</v>
      </c>
      <c r="I146" s="2">
        <v>432.3</v>
      </c>
      <c r="J146" s="10">
        <f t="shared" si="1"/>
        <v>0</v>
      </c>
      <c r="K146" s="11">
        <f t="shared" si="2"/>
        <v>0</v>
      </c>
      <c r="L146" s="1">
        <v>2.8</v>
      </c>
      <c r="M146" s="1">
        <v>2.0699999999999998</v>
      </c>
      <c r="N146" s="16">
        <f t="shared" si="32"/>
        <v>0</v>
      </c>
      <c r="O146" s="1"/>
      <c r="P146" s="1">
        <v>8.6999999999999993</v>
      </c>
      <c r="Q146" s="1">
        <v>8.33</v>
      </c>
      <c r="R146" s="5">
        <v>0</v>
      </c>
      <c r="S146" s="1"/>
      <c r="T146" s="1">
        <v>4.5</v>
      </c>
      <c r="U146" s="1">
        <v>4.67</v>
      </c>
      <c r="V146" s="16">
        <f t="shared" si="37"/>
        <v>0</v>
      </c>
      <c r="W146" s="1">
        <v>0</v>
      </c>
      <c r="X146" s="14">
        <v>6916.8</v>
      </c>
      <c r="Y146" s="2"/>
      <c r="Z146" s="2">
        <v>6513.32</v>
      </c>
      <c r="AA146" s="1">
        <v>0</v>
      </c>
      <c r="AB146" s="1">
        <v>9</v>
      </c>
      <c r="AC146" s="1">
        <v>31</v>
      </c>
      <c r="AD146" s="1">
        <v>12</v>
      </c>
      <c r="AE146" s="1">
        <v>11</v>
      </c>
      <c r="AF146" s="1">
        <v>31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54</v>
      </c>
      <c r="AW146" s="1">
        <v>33</v>
      </c>
      <c r="AX146" s="1">
        <v>37</v>
      </c>
      <c r="AY146" s="1">
        <v>46</v>
      </c>
      <c r="AZ146" s="1">
        <v>125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22</v>
      </c>
      <c r="BG146" s="1">
        <v>33</v>
      </c>
      <c r="BH146" s="1">
        <v>21</v>
      </c>
      <c r="BI146" s="1">
        <v>16</v>
      </c>
      <c r="BJ146" s="1">
        <v>70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</row>
    <row r="147" spans="1:67">
      <c r="A147" s="1">
        <v>76000</v>
      </c>
      <c r="B147" s="1" t="s">
        <v>356</v>
      </c>
      <c r="C147" s="1">
        <v>75</v>
      </c>
      <c r="D147" s="1">
        <v>285</v>
      </c>
      <c r="E147" s="1" t="s">
        <v>64</v>
      </c>
      <c r="F147" s="1">
        <v>502</v>
      </c>
      <c r="G147" s="1" t="s">
        <v>146</v>
      </c>
      <c r="H147" s="2">
        <v>8.5500000000000007</v>
      </c>
      <c r="I147" s="2">
        <v>641.25</v>
      </c>
      <c r="J147" s="10">
        <f t="shared" si="1"/>
        <v>0</v>
      </c>
      <c r="K147" s="11">
        <f t="shared" si="2"/>
        <v>0</v>
      </c>
      <c r="L147" s="1">
        <v>2.85</v>
      </c>
      <c r="M147" s="1">
        <v>3.51</v>
      </c>
      <c r="N147" s="16">
        <f t="shared" si="32"/>
        <v>0</v>
      </c>
      <c r="O147" s="1"/>
      <c r="P147" s="1">
        <v>7.55</v>
      </c>
      <c r="Q147" s="1">
        <v>6.4</v>
      </c>
      <c r="R147" s="5">
        <v>0</v>
      </c>
      <c r="S147" s="1"/>
      <c r="T147" s="1">
        <v>0.28000000000000003</v>
      </c>
      <c r="U147" s="1">
        <v>2.59</v>
      </c>
      <c r="V147" s="16">
        <f t="shared" si="37"/>
        <v>0</v>
      </c>
      <c r="W147" s="1">
        <v>0</v>
      </c>
      <c r="X147" s="14">
        <v>6852.83</v>
      </c>
      <c r="Y147" s="2"/>
      <c r="Z147" s="2">
        <v>8011.35</v>
      </c>
      <c r="AA147" s="2">
        <f t="shared" ref="AA147:AA151" si="40">Z147-X147</f>
        <v>1158.5200000000004</v>
      </c>
      <c r="AB147" s="1">
        <v>79</v>
      </c>
      <c r="AC147" s="1">
        <v>78</v>
      </c>
      <c r="AD147" s="1">
        <v>71</v>
      </c>
      <c r="AE147" s="1">
        <v>50</v>
      </c>
      <c r="AF147" s="1">
        <v>263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159</v>
      </c>
      <c r="AW147" s="1">
        <v>141</v>
      </c>
      <c r="AX147" s="1">
        <v>254</v>
      </c>
      <c r="AY147" s="1">
        <v>166</v>
      </c>
      <c r="AZ147" s="1">
        <v>480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</v>
      </c>
      <c r="BG147" s="1">
        <v>8</v>
      </c>
      <c r="BH147" s="1">
        <v>11</v>
      </c>
      <c r="BI147" s="1">
        <v>8</v>
      </c>
      <c r="BJ147" s="1">
        <v>194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</row>
    <row r="148" spans="1:67">
      <c r="A148" s="1">
        <v>70336</v>
      </c>
      <c r="B148" s="1" t="s">
        <v>342</v>
      </c>
      <c r="C148" s="1">
        <v>12</v>
      </c>
      <c r="D148" s="1">
        <v>285</v>
      </c>
      <c r="E148" s="1" t="s">
        <v>64</v>
      </c>
      <c r="F148" s="1">
        <v>285</v>
      </c>
      <c r="G148" s="1" t="s">
        <v>64</v>
      </c>
      <c r="H148" s="2">
        <v>30.69</v>
      </c>
      <c r="I148" s="2">
        <v>368.28</v>
      </c>
      <c r="J148" s="10">
        <f t="shared" si="1"/>
        <v>0</v>
      </c>
      <c r="K148" s="11">
        <f t="shared" si="2"/>
        <v>0</v>
      </c>
      <c r="L148" s="1">
        <v>1.96</v>
      </c>
      <c r="M148" s="1">
        <v>1.08</v>
      </c>
      <c r="N148" s="16">
        <f t="shared" si="32"/>
        <v>0</v>
      </c>
      <c r="O148" s="1"/>
      <c r="P148" s="1">
        <v>13.92</v>
      </c>
      <c r="Q148" s="1">
        <v>13.58</v>
      </c>
      <c r="R148" s="5">
        <v>0</v>
      </c>
      <c r="S148" s="1"/>
      <c r="T148" s="1">
        <v>2.62</v>
      </c>
      <c r="U148" s="1">
        <v>5.75</v>
      </c>
      <c r="V148" s="16">
        <f t="shared" si="37"/>
        <v>0</v>
      </c>
      <c r="W148" s="1">
        <v>0</v>
      </c>
      <c r="X148" s="14">
        <v>6813.18</v>
      </c>
      <c r="Y148" s="2"/>
      <c r="Z148" s="2">
        <v>7519.05</v>
      </c>
      <c r="AA148" s="2">
        <f t="shared" si="40"/>
        <v>705.86999999999989</v>
      </c>
      <c r="AB148" s="1">
        <v>15</v>
      </c>
      <c r="AC148" s="1">
        <v>17</v>
      </c>
      <c r="AD148" s="1">
        <v>0</v>
      </c>
      <c r="AE148" s="1">
        <v>0</v>
      </c>
      <c r="AF148" s="1">
        <v>13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86</v>
      </c>
      <c r="AW148" s="1">
        <v>79</v>
      </c>
      <c r="AX148" s="1">
        <v>11</v>
      </c>
      <c r="AY148" s="1">
        <v>61</v>
      </c>
      <c r="AZ148" s="1">
        <v>163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18</v>
      </c>
      <c r="BG148" s="1">
        <v>27</v>
      </c>
      <c r="BH148" s="1">
        <v>0</v>
      </c>
      <c r="BI148" s="1">
        <v>0</v>
      </c>
      <c r="BJ148" s="1">
        <v>69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</row>
    <row r="149" spans="1:67">
      <c r="A149" s="1">
        <v>70017</v>
      </c>
      <c r="B149" s="1" t="s">
        <v>253</v>
      </c>
      <c r="C149" s="1">
        <v>20</v>
      </c>
      <c r="D149" s="1">
        <v>285</v>
      </c>
      <c r="E149" s="1" t="s">
        <v>64</v>
      </c>
      <c r="F149" s="1">
        <v>562</v>
      </c>
      <c r="G149" s="1" t="s">
        <v>65</v>
      </c>
      <c r="H149" s="2">
        <v>78.930000000000007</v>
      </c>
      <c r="I149" s="2">
        <v>1578.6</v>
      </c>
      <c r="J149" s="10">
        <f t="shared" si="1"/>
        <v>0</v>
      </c>
      <c r="K149" s="11">
        <f t="shared" si="2"/>
        <v>0</v>
      </c>
      <c r="L149" s="1">
        <v>0.6</v>
      </c>
      <c r="M149" s="1">
        <v>2.0499999999999998</v>
      </c>
      <c r="N149" s="16">
        <f t="shared" si="32"/>
        <v>0</v>
      </c>
      <c r="O149" s="1"/>
      <c r="P149" s="1">
        <v>2.7</v>
      </c>
      <c r="Q149" s="1">
        <v>0.65</v>
      </c>
      <c r="R149" s="5">
        <v>0</v>
      </c>
      <c r="S149" s="1"/>
      <c r="T149" s="1">
        <v>0.62</v>
      </c>
      <c r="U149" s="1">
        <v>2.25</v>
      </c>
      <c r="V149" s="16">
        <f t="shared" si="37"/>
        <v>0</v>
      </c>
      <c r="W149" s="1">
        <v>0</v>
      </c>
      <c r="X149" s="14">
        <v>6196</v>
      </c>
      <c r="Y149" s="2"/>
      <c r="Z149" s="2">
        <v>7814.07</v>
      </c>
      <c r="AA149" s="2">
        <f t="shared" si="40"/>
        <v>1618.0699999999997</v>
      </c>
      <c r="AB149" s="1">
        <v>0</v>
      </c>
      <c r="AC149" s="1">
        <v>6</v>
      </c>
      <c r="AD149" s="1">
        <v>3</v>
      </c>
      <c r="AE149" s="1">
        <v>12</v>
      </c>
      <c r="AF149" s="1">
        <v>41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23</v>
      </c>
      <c r="AW149" s="1">
        <v>21</v>
      </c>
      <c r="AX149" s="1">
        <v>9</v>
      </c>
      <c r="AY149" s="1">
        <v>23</v>
      </c>
      <c r="AZ149" s="1">
        <v>13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9</v>
      </c>
      <c r="BG149" s="1">
        <v>7</v>
      </c>
      <c r="BH149" s="1">
        <v>0</v>
      </c>
      <c r="BI149" s="1">
        <v>0</v>
      </c>
      <c r="BJ149" s="1">
        <v>45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</row>
    <row r="150" spans="1:67">
      <c r="A150" s="1">
        <v>70064</v>
      </c>
      <c r="B150" s="1" t="s">
        <v>193</v>
      </c>
      <c r="C150" s="1">
        <v>24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34.97</v>
      </c>
      <c r="I150" s="2">
        <v>839.28</v>
      </c>
      <c r="J150" s="10">
        <f t="shared" si="1"/>
        <v>0</v>
      </c>
      <c r="K150" s="11">
        <f t="shared" si="2"/>
        <v>0</v>
      </c>
      <c r="L150" s="1">
        <v>1.29</v>
      </c>
      <c r="M150" s="1">
        <v>3.17</v>
      </c>
      <c r="N150" s="16">
        <f t="shared" si="32"/>
        <v>0</v>
      </c>
      <c r="O150" s="1"/>
      <c r="P150" s="1">
        <v>2.29</v>
      </c>
      <c r="Q150" s="1">
        <v>3.04</v>
      </c>
      <c r="R150" s="5">
        <v>0</v>
      </c>
      <c r="S150" s="1"/>
      <c r="T150" s="1">
        <v>3.79</v>
      </c>
      <c r="U150" s="1">
        <v>6.08</v>
      </c>
      <c r="V150" s="16">
        <f t="shared" si="37"/>
        <v>0</v>
      </c>
      <c r="W150" s="1">
        <v>0</v>
      </c>
      <c r="X150" s="14">
        <v>6189.69</v>
      </c>
      <c r="Y150" s="2"/>
      <c r="Z150" s="2">
        <v>10316.15</v>
      </c>
      <c r="AA150" s="2">
        <f t="shared" si="40"/>
        <v>4126.46</v>
      </c>
      <c r="AB150" s="1">
        <v>3</v>
      </c>
      <c r="AC150" s="1">
        <v>38</v>
      </c>
      <c r="AD150" s="1">
        <v>7</v>
      </c>
      <c r="AE150" s="1">
        <v>4</v>
      </c>
      <c r="AF150" s="1">
        <v>76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15</v>
      </c>
      <c r="AW150" s="1">
        <v>30</v>
      </c>
      <c r="AX150" s="1">
        <v>14</v>
      </c>
      <c r="AY150" s="1">
        <v>22</v>
      </c>
      <c r="AZ150" s="1">
        <v>73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38</v>
      </c>
      <c r="BG150" s="1">
        <v>16</v>
      </c>
      <c r="BH150" s="1">
        <v>29</v>
      </c>
      <c r="BI150" s="1">
        <v>32</v>
      </c>
      <c r="BJ150" s="1">
        <v>146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</row>
    <row r="151" spans="1:67">
      <c r="A151" s="1">
        <v>70184</v>
      </c>
      <c r="B151" s="1" t="s">
        <v>229</v>
      </c>
      <c r="C151" s="1">
        <v>20</v>
      </c>
      <c r="D151" s="1">
        <v>285</v>
      </c>
      <c r="E151" s="1" t="s">
        <v>64</v>
      </c>
      <c r="F151" s="1">
        <v>573</v>
      </c>
      <c r="G151" s="1" t="s">
        <v>87</v>
      </c>
      <c r="H151" s="2">
        <v>38.04</v>
      </c>
      <c r="I151" s="2">
        <v>760.8</v>
      </c>
      <c r="J151" s="10">
        <f t="shared" si="1"/>
        <v>0</v>
      </c>
      <c r="K151" s="11">
        <f t="shared" si="2"/>
        <v>0</v>
      </c>
      <c r="L151" s="1">
        <v>0.95</v>
      </c>
      <c r="M151" s="1">
        <v>0.25</v>
      </c>
      <c r="N151" s="16">
        <f t="shared" si="32"/>
        <v>0</v>
      </c>
      <c r="O151" s="1" t="s">
        <v>2289</v>
      </c>
      <c r="P151" s="1">
        <v>5.5</v>
      </c>
      <c r="Q151" s="1">
        <v>12.9</v>
      </c>
      <c r="R151" s="5">
        <v>0</v>
      </c>
      <c r="S151" s="1"/>
      <c r="T151" s="1">
        <v>1.65</v>
      </c>
      <c r="U151" s="1">
        <v>9.1</v>
      </c>
      <c r="V151" s="16">
        <f t="shared" si="37"/>
        <v>0</v>
      </c>
      <c r="W151" s="1">
        <v>0</v>
      </c>
      <c r="X151" s="14">
        <v>6162.48</v>
      </c>
      <c r="Y151" s="2"/>
      <c r="Z151" s="2">
        <v>16927.8</v>
      </c>
      <c r="AA151" s="2">
        <f t="shared" si="40"/>
        <v>10765.32</v>
      </c>
      <c r="AB151" s="1">
        <v>5</v>
      </c>
      <c r="AC151" s="1">
        <v>9</v>
      </c>
      <c r="AD151" s="1">
        <v>6</v>
      </c>
      <c r="AE151" s="1">
        <v>7</v>
      </c>
      <c r="AF151" s="1">
        <v>5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55</v>
      </c>
      <c r="AW151" s="1">
        <v>21</v>
      </c>
      <c r="AX151" s="1">
        <v>28</v>
      </c>
      <c r="AY151" s="1">
        <v>33</v>
      </c>
      <c r="AZ151" s="1">
        <v>258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13</v>
      </c>
      <c r="BG151" s="1">
        <v>5</v>
      </c>
      <c r="BH151" s="1">
        <v>16</v>
      </c>
      <c r="BI151" s="1">
        <v>3</v>
      </c>
      <c r="BJ151" s="1">
        <v>182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</row>
    <row r="152" spans="1:67">
      <c r="A152" s="1">
        <v>70316</v>
      </c>
      <c r="B152" s="1" t="s">
        <v>261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2">
        <v>28.82</v>
      </c>
      <c r="I152" s="2">
        <v>432.3</v>
      </c>
      <c r="J152" s="10">
        <f t="shared" si="1"/>
        <v>0</v>
      </c>
      <c r="K152" s="11">
        <f t="shared" si="2"/>
        <v>0</v>
      </c>
      <c r="L152" s="1">
        <v>4.3</v>
      </c>
      <c r="M152" s="1">
        <v>3.13</v>
      </c>
      <c r="N152" s="16">
        <f t="shared" si="32"/>
        <v>0</v>
      </c>
      <c r="O152" s="1"/>
      <c r="P152" s="1">
        <v>7.17</v>
      </c>
      <c r="Q152" s="1">
        <v>4.07</v>
      </c>
      <c r="R152" s="5">
        <v>0</v>
      </c>
      <c r="S152" s="1"/>
      <c r="T152" s="1">
        <v>2.5</v>
      </c>
      <c r="U152" s="1">
        <v>3.53</v>
      </c>
      <c r="V152" s="16">
        <f t="shared" si="37"/>
        <v>0</v>
      </c>
      <c r="W152" s="1">
        <v>0</v>
      </c>
      <c r="X152" s="14">
        <v>6037.79</v>
      </c>
      <c r="Y152" s="2"/>
      <c r="Z152" s="2">
        <v>4640.0200000000004</v>
      </c>
      <c r="AA152" s="1">
        <v>0</v>
      </c>
      <c r="AB152" s="1">
        <v>16</v>
      </c>
      <c r="AC152" s="1">
        <v>6</v>
      </c>
      <c r="AD152" s="1">
        <v>31</v>
      </c>
      <c r="AE152" s="1">
        <v>29</v>
      </c>
      <c r="AF152" s="1">
        <v>47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33</v>
      </c>
      <c r="AW152" s="1">
        <v>39</v>
      </c>
      <c r="AX152" s="1">
        <v>40</v>
      </c>
      <c r="AY152" s="1">
        <v>30</v>
      </c>
      <c r="AZ152" s="1">
        <v>61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5</v>
      </c>
      <c r="BG152" s="1">
        <v>16</v>
      </c>
      <c r="BH152" s="1">
        <v>16</v>
      </c>
      <c r="BI152" s="1">
        <v>17</v>
      </c>
      <c r="BJ152" s="1">
        <v>53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</row>
    <row r="153" spans="1:67">
      <c r="A153" s="1">
        <v>70348</v>
      </c>
      <c r="B153" s="1" t="s">
        <v>343</v>
      </c>
      <c r="C153" s="1">
        <v>10</v>
      </c>
      <c r="D153" s="1">
        <v>285</v>
      </c>
      <c r="E153" s="1" t="s">
        <v>64</v>
      </c>
      <c r="F153" s="1">
        <v>285</v>
      </c>
      <c r="G153" s="1" t="s">
        <v>64</v>
      </c>
      <c r="H153" s="2">
        <v>125.1382</v>
      </c>
      <c r="I153" s="2">
        <v>1251.3820000000001</v>
      </c>
      <c r="J153" s="10">
        <f t="shared" si="1"/>
        <v>0</v>
      </c>
      <c r="K153" s="11">
        <f t="shared" si="2"/>
        <v>0</v>
      </c>
      <c r="L153" s="1">
        <v>0.85</v>
      </c>
      <c r="M153" s="1">
        <v>3.1</v>
      </c>
      <c r="N153" s="16">
        <f t="shared" si="32"/>
        <v>0</v>
      </c>
      <c r="O153" s="1"/>
      <c r="P153" s="1">
        <v>2.75</v>
      </c>
      <c r="Q153" s="1">
        <v>3.1</v>
      </c>
      <c r="R153" s="5">
        <v>0</v>
      </c>
      <c r="S153" s="1"/>
      <c r="T153" s="1">
        <v>1.2</v>
      </c>
      <c r="U153" s="1">
        <v>2.1</v>
      </c>
      <c r="V153" s="16">
        <f t="shared" si="37"/>
        <v>0</v>
      </c>
      <c r="W153" s="1">
        <v>0</v>
      </c>
      <c r="X153" s="14">
        <v>6006.63</v>
      </c>
      <c r="Y153" s="2"/>
      <c r="Z153" s="2">
        <v>10386.469999999999</v>
      </c>
      <c r="AA153" s="2">
        <f>Z153-X153</f>
        <v>4379.8399999999992</v>
      </c>
      <c r="AB153" s="1">
        <v>4</v>
      </c>
      <c r="AC153" s="1">
        <v>9</v>
      </c>
      <c r="AD153" s="1">
        <v>0</v>
      </c>
      <c r="AE153" s="1">
        <v>0</v>
      </c>
      <c r="AF153" s="1">
        <v>31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10</v>
      </c>
      <c r="AW153" s="1">
        <v>35</v>
      </c>
      <c r="AX153" s="1">
        <v>0</v>
      </c>
      <c r="AY153" s="1">
        <v>0</v>
      </c>
      <c r="AZ153" s="1">
        <v>31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7</v>
      </c>
      <c r="BG153" s="1">
        <v>10</v>
      </c>
      <c r="BH153" s="1">
        <v>0</v>
      </c>
      <c r="BI153" s="1">
        <v>0</v>
      </c>
      <c r="BJ153" s="1">
        <v>21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</row>
    <row r="154" spans="1:67">
      <c r="A154" s="1">
        <v>70978</v>
      </c>
      <c r="B154" s="1" t="s">
        <v>265</v>
      </c>
      <c r="C154" s="1">
        <v>16</v>
      </c>
      <c r="D154" s="1">
        <v>285</v>
      </c>
      <c r="E154" s="1" t="s">
        <v>64</v>
      </c>
      <c r="F154" s="1">
        <v>998</v>
      </c>
      <c r="G154" s="1" t="s">
        <v>266</v>
      </c>
      <c r="H154" s="2">
        <v>84.48</v>
      </c>
      <c r="I154" s="2">
        <v>1351.68</v>
      </c>
      <c r="J154" s="10">
        <f t="shared" si="1"/>
        <v>0</v>
      </c>
      <c r="K154" s="11">
        <f t="shared" si="2"/>
        <v>0</v>
      </c>
      <c r="L154" s="1">
        <v>0.62</v>
      </c>
      <c r="M154" s="1">
        <v>0.06</v>
      </c>
      <c r="N154" s="16">
        <f t="shared" si="32"/>
        <v>0</v>
      </c>
      <c r="O154" s="1"/>
      <c r="P154" s="1">
        <v>3.69</v>
      </c>
      <c r="Q154" s="1">
        <v>1.25</v>
      </c>
      <c r="R154" s="5">
        <v>0</v>
      </c>
      <c r="S154" s="1"/>
      <c r="T154" s="1">
        <v>0.12</v>
      </c>
      <c r="U154" s="1">
        <v>2.62</v>
      </c>
      <c r="V154" s="16">
        <f t="shared" si="37"/>
        <v>0</v>
      </c>
      <c r="W154" s="1">
        <v>0</v>
      </c>
      <c r="X154" s="14">
        <v>5998.08</v>
      </c>
      <c r="Y154" s="2"/>
      <c r="Z154" s="2">
        <v>5322.24</v>
      </c>
      <c r="AA154" s="1">
        <v>0</v>
      </c>
      <c r="AB154" s="1">
        <v>2</v>
      </c>
      <c r="AC154" s="1">
        <v>2</v>
      </c>
      <c r="AD154" s="1">
        <v>4</v>
      </c>
      <c r="AE154" s="1">
        <v>6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32</v>
      </c>
      <c r="AW154" s="1">
        <v>6</v>
      </c>
      <c r="AX154" s="1">
        <v>15</v>
      </c>
      <c r="AY154" s="1">
        <v>18</v>
      </c>
      <c r="AZ154" s="1">
        <v>20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</v>
      </c>
      <c r="BG154" s="1">
        <v>0</v>
      </c>
      <c r="BH154" s="1">
        <v>1</v>
      </c>
      <c r="BI154" s="1">
        <v>0</v>
      </c>
      <c r="BJ154" s="1">
        <v>42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</row>
    <row r="155" spans="1:67">
      <c r="A155" s="1">
        <v>70235</v>
      </c>
      <c r="B155" s="1" t="s">
        <v>274</v>
      </c>
      <c r="C155" s="1">
        <v>20</v>
      </c>
      <c r="D155" s="1">
        <v>285</v>
      </c>
      <c r="E155" s="1" t="s">
        <v>64</v>
      </c>
      <c r="F155" s="1">
        <v>558</v>
      </c>
      <c r="G155" s="1" t="s">
        <v>67</v>
      </c>
      <c r="H155" s="2">
        <v>63.65</v>
      </c>
      <c r="I155" s="2">
        <v>1273</v>
      </c>
      <c r="J155" s="10">
        <f t="shared" si="1"/>
        <v>0</v>
      </c>
      <c r="K155" s="11">
        <f t="shared" si="2"/>
        <v>0</v>
      </c>
      <c r="L155" s="1">
        <v>2.72</v>
      </c>
      <c r="M155" s="1">
        <v>1.3</v>
      </c>
      <c r="N155" s="16">
        <f t="shared" si="32"/>
        <v>0</v>
      </c>
      <c r="O155" s="1"/>
      <c r="P155" s="1">
        <v>1.72</v>
      </c>
      <c r="Q155" s="1">
        <v>0.35</v>
      </c>
      <c r="R155" s="5">
        <v>0</v>
      </c>
      <c r="S155" s="1"/>
      <c r="T155" s="1">
        <v>0.22</v>
      </c>
      <c r="U155" s="1">
        <v>1</v>
      </c>
      <c r="V155" s="16">
        <f t="shared" si="37"/>
        <v>0</v>
      </c>
      <c r="W155" s="1">
        <v>0</v>
      </c>
      <c r="X155" s="14">
        <v>5951.28</v>
      </c>
      <c r="Y155" s="2"/>
      <c r="Z155" s="2">
        <v>3373.45</v>
      </c>
      <c r="AA155" s="1">
        <v>0</v>
      </c>
      <c r="AB155" s="1">
        <v>6</v>
      </c>
      <c r="AC155" s="1">
        <v>11</v>
      </c>
      <c r="AD155" s="1">
        <v>30</v>
      </c>
      <c r="AE155" s="1">
        <v>26</v>
      </c>
      <c r="AF155" s="1">
        <v>26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10</v>
      </c>
      <c r="AW155" s="1">
        <v>4</v>
      </c>
      <c r="AX155" s="1">
        <v>14</v>
      </c>
      <c r="AY155" s="1">
        <v>17</v>
      </c>
      <c r="AZ155" s="1">
        <v>7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1</v>
      </c>
      <c r="BG155" s="1">
        <v>1</v>
      </c>
      <c r="BH155" s="1">
        <v>2</v>
      </c>
      <c r="BI155" s="1">
        <v>2</v>
      </c>
      <c r="BJ155" s="1">
        <v>20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</row>
    <row r="156" spans="1:67">
      <c r="A156" s="1">
        <v>70271</v>
      </c>
      <c r="B156" s="1" t="s">
        <v>145</v>
      </c>
      <c r="C156" s="1">
        <v>16</v>
      </c>
      <c r="D156" s="1">
        <v>285</v>
      </c>
      <c r="E156" s="1" t="s">
        <v>64</v>
      </c>
      <c r="F156" s="1">
        <v>588</v>
      </c>
      <c r="G156" s="1" t="s">
        <v>146</v>
      </c>
      <c r="H156" s="2">
        <v>47.85</v>
      </c>
      <c r="I156" s="2">
        <v>765.6</v>
      </c>
      <c r="J156" s="10">
        <f t="shared" si="1"/>
        <v>0</v>
      </c>
      <c r="K156" s="11">
        <f t="shared" si="2"/>
        <v>0</v>
      </c>
      <c r="L156" s="1">
        <v>1.84</v>
      </c>
      <c r="M156" s="1">
        <v>1.19</v>
      </c>
      <c r="N156" s="16">
        <f t="shared" si="32"/>
        <v>0</v>
      </c>
      <c r="O156" s="1"/>
      <c r="P156" s="1">
        <v>4.8099999999999996</v>
      </c>
      <c r="Q156" s="1">
        <v>3.5</v>
      </c>
      <c r="R156" s="5">
        <v>0</v>
      </c>
      <c r="S156" s="1"/>
      <c r="T156" s="1">
        <v>1</v>
      </c>
      <c r="U156" s="1">
        <v>1</v>
      </c>
      <c r="V156" s="16">
        <f t="shared" si="37"/>
        <v>0</v>
      </c>
      <c r="W156" s="1">
        <v>0</v>
      </c>
      <c r="X156" s="14">
        <v>5861.62</v>
      </c>
      <c r="Y156" s="2"/>
      <c r="Z156" s="2">
        <v>4354.3500000000004</v>
      </c>
      <c r="AA156" s="1">
        <v>0</v>
      </c>
      <c r="AB156" s="1">
        <v>5</v>
      </c>
      <c r="AC156" s="1">
        <v>12</v>
      </c>
      <c r="AD156" s="1">
        <v>12</v>
      </c>
      <c r="AE156" s="1">
        <v>13</v>
      </c>
      <c r="AF156" s="1">
        <v>19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20</v>
      </c>
      <c r="AW156" s="1">
        <v>17</v>
      </c>
      <c r="AX156" s="1">
        <v>35</v>
      </c>
      <c r="AY156" s="1">
        <v>27</v>
      </c>
      <c r="AZ156" s="1">
        <v>56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3</v>
      </c>
      <c r="BG156" s="1">
        <v>13</v>
      </c>
      <c r="BH156" s="1">
        <v>5</v>
      </c>
      <c r="BI156" s="1">
        <v>3</v>
      </c>
      <c r="BJ156" s="1">
        <v>16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</row>
    <row r="157" spans="1:67">
      <c r="A157" s="1">
        <v>70215</v>
      </c>
      <c r="B157" s="1" t="s">
        <v>257</v>
      </c>
      <c r="C157" s="1">
        <v>24</v>
      </c>
      <c r="D157" s="1">
        <v>285</v>
      </c>
      <c r="E157" s="1" t="s">
        <v>64</v>
      </c>
      <c r="F157" s="1">
        <v>795</v>
      </c>
      <c r="G157" s="1" t="s">
        <v>258</v>
      </c>
      <c r="H157" s="2">
        <v>40.33</v>
      </c>
      <c r="I157" s="2">
        <v>967.92</v>
      </c>
      <c r="J157" s="10">
        <f t="shared" si="1"/>
        <v>0</v>
      </c>
      <c r="K157" s="11">
        <f t="shared" si="2"/>
        <v>0</v>
      </c>
      <c r="L157" s="1">
        <v>0.85</v>
      </c>
      <c r="M157" s="1">
        <v>0.28999999999999998</v>
      </c>
      <c r="N157" s="16">
        <f t="shared" si="32"/>
        <v>0</v>
      </c>
      <c r="O157" s="1"/>
      <c r="P157" s="1">
        <v>3.92</v>
      </c>
      <c r="Q157" s="1">
        <v>3.08</v>
      </c>
      <c r="R157" s="5">
        <v>0</v>
      </c>
      <c r="S157" s="1"/>
      <c r="T157" s="1">
        <v>1.25</v>
      </c>
      <c r="U157" s="1">
        <v>2.29</v>
      </c>
      <c r="V157" s="16">
        <f t="shared" si="37"/>
        <v>0</v>
      </c>
      <c r="W157" s="1">
        <v>0</v>
      </c>
      <c r="X157" s="14">
        <v>5827.68</v>
      </c>
      <c r="Y157" s="2"/>
      <c r="Z157" s="2">
        <v>5484.88</v>
      </c>
      <c r="AA157" s="1">
        <v>0</v>
      </c>
      <c r="AB157" s="1">
        <v>10</v>
      </c>
      <c r="AC157" s="1">
        <v>21</v>
      </c>
      <c r="AD157" s="1">
        <v>0</v>
      </c>
      <c r="AE157" s="1">
        <v>0</v>
      </c>
      <c r="AF157" s="1">
        <v>7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48</v>
      </c>
      <c r="AW157" s="1">
        <v>18</v>
      </c>
      <c r="AX157" s="1">
        <v>26</v>
      </c>
      <c r="AY157" s="1">
        <v>22</v>
      </c>
      <c r="AZ157" s="1">
        <v>74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10</v>
      </c>
      <c r="BG157" s="1">
        <v>16</v>
      </c>
      <c r="BH157" s="1">
        <v>0</v>
      </c>
      <c r="BI157" s="1">
        <v>24</v>
      </c>
      <c r="BJ157" s="1">
        <v>55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</row>
    <row r="158" spans="1:67">
      <c r="A158" s="1">
        <v>70243</v>
      </c>
      <c r="B158" s="1" t="s">
        <v>378</v>
      </c>
      <c r="C158" s="1">
        <v>20</v>
      </c>
      <c r="D158" s="1">
        <v>285</v>
      </c>
      <c r="E158" s="1" t="s">
        <v>64</v>
      </c>
      <c r="F158" s="1">
        <v>557</v>
      </c>
      <c r="G158" s="1" t="s">
        <v>69</v>
      </c>
      <c r="H158" s="2">
        <v>87.881</v>
      </c>
      <c r="I158" s="2">
        <v>1757.62</v>
      </c>
      <c r="J158" s="10">
        <f t="shared" si="1"/>
        <v>0</v>
      </c>
      <c r="K158" s="11">
        <f t="shared" si="2"/>
        <v>0</v>
      </c>
      <c r="L158" s="1">
        <v>2.2799999999999998</v>
      </c>
      <c r="M158" s="1">
        <v>0.1</v>
      </c>
      <c r="N158" s="5">
        <v>0</v>
      </c>
      <c r="O158" s="1"/>
      <c r="P158" s="1">
        <v>0.38</v>
      </c>
      <c r="Q158" s="1">
        <v>1.1499999999999999</v>
      </c>
      <c r="R158" s="5">
        <v>0</v>
      </c>
      <c r="S158" s="1"/>
      <c r="T158" s="1">
        <v>0.38</v>
      </c>
      <c r="U158" s="1">
        <v>0</v>
      </c>
      <c r="V158" s="16">
        <f t="shared" si="37"/>
        <v>0</v>
      </c>
      <c r="W158" s="1">
        <v>0</v>
      </c>
      <c r="X158" s="14">
        <v>5316.8</v>
      </c>
      <c r="Y158" s="2"/>
      <c r="Z158" s="2">
        <v>2197.02</v>
      </c>
      <c r="AA158" s="1">
        <v>0</v>
      </c>
      <c r="AB158" s="1">
        <v>31</v>
      </c>
      <c r="AC158" s="1">
        <v>29</v>
      </c>
      <c r="AD158" s="1">
        <v>0</v>
      </c>
      <c r="AE158" s="1">
        <v>0</v>
      </c>
      <c r="AF158" s="1">
        <v>2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4</v>
      </c>
      <c r="AW158" s="1">
        <v>7</v>
      </c>
      <c r="AX158" s="1">
        <v>0</v>
      </c>
      <c r="AY158" s="1">
        <v>0</v>
      </c>
      <c r="AZ158" s="1">
        <v>23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15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</row>
    <row r="159" spans="1:67">
      <c r="A159" s="1">
        <v>70180</v>
      </c>
      <c r="B159" s="1" t="s">
        <v>319</v>
      </c>
      <c r="C159" s="1">
        <v>25</v>
      </c>
      <c r="D159" s="1">
        <v>285</v>
      </c>
      <c r="E159" s="1" t="s">
        <v>64</v>
      </c>
      <c r="F159" s="1">
        <v>35</v>
      </c>
      <c r="G159" s="1" t="s">
        <v>76</v>
      </c>
      <c r="H159" s="2">
        <v>43.63</v>
      </c>
      <c r="I159" s="2">
        <v>1090.75</v>
      </c>
      <c r="J159" s="10">
        <f t="shared" si="1"/>
        <v>0</v>
      </c>
      <c r="K159" s="11">
        <f t="shared" si="2"/>
        <v>0</v>
      </c>
      <c r="L159" s="1">
        <v>0.2</v>
      </c>
      <c r="M159" s="1">
        <v>2.76</v>
      </c>
      <c r="N159" s="16">
        <f t="shared" ref="N159:N160" si="41">MAX(0,(TRUNC((L159*0.8)-M159)))</f>
        <v>0</v>
      </c>
      <c r="O159" s="1"/>
      <c r="P159" s="1">
        <v>3.86</v>
      </c>
      <c r="Q159" s="1">
        <v>6.8</v>
      </c>
      <c r="R159" s="5">
        <v>0</v>
      </c>
      <c r="S159" s="1"/>
      <c r="T159" s="1">
        <v>0.72</v>
      </c>
      <c r="U159" s="1">
        <v>1.1599999999999999</v>
      </c>
      <c r="V159" s="16">
        <f t="shared" si="37"/>
        <v>0</v>
      </c>
      <c r="W159" s="1">
        <v>0</v>
      </c>
      <c r="X159" s="14">
        <v>5213.78</v>
      </c>
      <c r="Y159" s="2"/>
      <c r="Z159" s="2">
        <v>11692.84</v>
      </c>
      <c r="AA159" s="2">
        <f t="shared" ref="AA159:AA160" si="42">Z159-X159</f>
        <v>6479.06</v>
      </c>
      <c r="AB159" s="1">
        <v>0</v>
      </c>
      <c r="AC159" s="1">
        <v>6</v>
      </c>
      <c r="AD159" s="1">
        <v>1</v>
      </c>
      <c r="AE159" s="1">
        <v>2</v>
      </c>
      <c r="AF159" s="1">
        <v>69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45</v>
      </c>
      <c r="AW159" s="1">
        <v>31</v>
      </c>
      <c r="AX159" s="1">
        <v>3</v>
      </c>
      <c r="AY159" s="1">
        <v>66</v>
      </c>
      <c r="AZ159" s="1">
        <v>170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8</v>
      </c>
      <c r="BG159" s="1">
        <v>9</v>
      </c>
      <c r="BH159" s="1">
        <v>1</v>
      </c>
      <c r="BI159" s="1">
        <v>9</v>
      </c>
      <c r="BJ159" s="1">
        <v>29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</row>
    <row r="160" spans="1:67">
      <c r="A160" s="1">
        <v>70185</v>
      </c>
      <c r="B160" s="1" t="s">
        <v>174</v>
      </c>
      <c r="C160" s="1">
        <v>40</v>
      </c>
      <c r="D160" s="1">
        <v>285</v>
      </c>
      <c r="E160" s="1" t="s">
        <v>64</v>
      </c>
      <c r="F160" s="1">
        <v>570</v>
      </c>
      <c r="G160" s="1" t="s">
        <v>72</v>
      </c>
      <c r="H160" s="2">
        <v>26.14</v>
      </c>
      <c r="I160" s="2">
        <v>1045.5999999999999</v>
      </c>
      <c r="J160" s="10">
        <f t="shared" si="1"/>
        <v>0</v>
      </c>
      <c r="K160" s="11">
        <f t="shared" si="2"/>
        <v>0</v>
      </c>
      <c r="L160" s="1">
        <v>2.76</v>
      </c>
      <c r="M160" s="1">
        <v>4.2</v>
      </c>
      <c r="N160" s="16">
        <f t="shared" si="41"/>
        <v>0</v>
      </c>
      <c r="O160" s="1"/>
      <c r="P160" s="1">
        <v>1.7</v>
      </c>
      <c r="Q160" s="1">
        <v>1.85</v>
      </c>
      <c r="R160" s="5">
        <v>0</v>
      </c>
      <c r="S160" s="1"/>
      <c r="T160" s="1">
        <v>0.25</v>
      </c>
      <c r="U160" s="1">
        <v>1.1000000000000001</v>
      </c>
      <c r="V160" s="16">
        <f t="shared" si="37"/>
        <v>0</v>
      </c>
      <c r="W160" s="1">
        <v>0</v>
      </c>
      <c r="X160" s="15">
        <v>4927.3900000000003</v>
      </c>
      <c r="Y160" s="2"/>
      <c r="Z160" s="2">
        <v>7476.04</v>
      </c>
      <c r="AA160" s="2">
        <f t="shared" si="42"/>
        <v>2548.6499999999996</v>
      </c>
      <c r="AB160" s="1">
        <v>4</v>
      </c>
      <c r="AC160" s="1">
        <v>28</v>
      </c>
      <c r="AD160" s="1">
        <v>63</v>
      </c>
      <c r="AE160" s="1">
        <v>59</v>
      </c>
      <c r="AF160" s="1">
        <v>168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32</v>
      </c>
      <c r="AW160" s="1">
        <v>3</v>
      </c>
      <c r="AX160" s="1">
        <v>22</v>
      </c>
      <c r="AY160" s="1">
        <v>25</v>
      </c>
      <c r="AZ160" s="1">
        <v>74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20</v>
      </c>
      <c r="BH160" s="1">
        <v>0</v>
      </c>
      <c r="BI160" s="1">
        <v>0</v>
      </c>
      <c r="BJ160" s="1">
        <v>44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</row>
    <row r="161" spans="1:67">
      <c r="A161" s="1">
        <v>70977</v>
      </c>
      <c r="B161" s="1" t="s">
        <v>2278</v>
      </c>
      <c r="C161" s="1">
        <v>1</v>
      </c>
      <c r="D161" s="1">
        <v>285</v>
      </c>
      <c r="E161" s="1" t="s">
        <v>64</v>
      </c>
      <c r="F161" s="1">
        <v>557</v>
      </c>
      <c r="G161" s="1" t="s">
        <v>69</v>
      </c>
      <c r="H161" s="2">
        <v>86.55</v>
      </c>
      <c r="I161" s="2">
        <v>86.55</v>
      </c>
      <c r="J161" s="10">
        <f t="shared" si="1"/>
        <v>0</v>
      </c>
      <c r="K161" s="11">
        <f t="shared" si="2"/>
        <v>0</v>
      </c>
      <c r="L161" s="1">
        <v>56.5</v>
      </c>
      <c r="M161" s="1">
        <v>19</v>
      </c>
      <c r="N161" s="5">
        <v>0</v>
      </c>
      <c r="O161" s="1"/>
      <c r="P161" s="1">
        <v>0</v>
      </c>
      <c r="Q161" s="1">
        <v>0</v>
      </c>
      <c r="R161" s="5">
        <v>0</v>
      </c>
      <c r="S161" s="1"/>
      <c r="T161" s="1">
        <v>0</v>
      </c>
      <c r="U161" s="1">
        <v>0</v>
      </c>
      <c r="V161" s="16">
        <f t="shared" si="37"/>
        <v>0</v>
      </c>
      <c r="W161" s="1">
        <v>0</v>
      </c>
      <c r="X161" s="15">
        <v>4890.08</v>
      </c>
      <c r="Y161" s="2"/>
      <c r="Z161" s="2">
        <v>1644.45</v>
      </c>
      <c r="AA161" s="1">
        <v>0</v>
      </c>
      <c r="AB161" s="1">
        <v>22</v>
      </c>
      <c r="AC161" s="1">
        <v>69</v>
      </c>
      <c r="AD161" s="1">
        <v>0</v>
      </c>
      <c r="AE161" s="1">
        <v>0</v>
      </c>
      <c r="AF161" s="1">
        <v>19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</row>
    <row r="162" spans="1:67">
      <c r="A162" s="1">
        <v>70148</v>
      </c>
      <c r="B162" s="1" t="s">
        <v>210</v>
      </c>
      <c r="C162" s="1">
        <v>20</v>
      </c>
      <c r="D162" s="1">
        <v>285</v>
      </c>
      <c r="E162" s="1" t="s">
        <v>64</v>
      </c>
      <c r="F162" s="1">
        <v>974</v>
      </c>
      <c r="G162" s="1" t="s">
        <v>110</v>
      </c>
      <c r="H162" s="2">
        <v>50.079500000000003</v>
      </c>
      <c r="I162" s="2">
        <v>1001.59</v>
      </c>
      <c r="J162" s="10">
        <f t="shared" si="1"/>
        <v>0</v>
      </c>
      <c r="K162" s="11">
        <f t="shared" si="2"/>
        <v>0</v>
      </c>
      <c r="L162" s="1">
        <v>0.5</v>
      </c>
      <c r="M162" s="1">
        <v>0.25</v>
      </c>
      <c r="N162" s="16">
        <f t="shared" ref="N162:N170" si="43">MAX(0,(TRUNC((L162*0.8)-M162)))</f>
        <v>0</v>
      </c>
      <c r="O162" s="1"/>
      <c r="P162" s="1">
        <v>2.88</v>
      </c>
      <c r="Q162" s="1">
        <v>7.95</v>
      </c>
      <c r="R162" s="5">
        <v>0</v>
      </c>
      <c r="S162" s="1"/>
      <c r="T162" s="1">
        <v>1.5</v>
      </c>
      <c r="U162" s="1">
        <v>3.4</v>
      </c>
      <c r="V162" s="16">
        <f t="shared" si="37"/>
        <v>0</v>
      </c>
      <c r="W162" s="1">
        <v>0</v>
      </c>
      <c r="X162" s="15">
        <v>4882.75</v>
      </c>
      <c r="Y162" s="2"/>
      <c r="Z162" s="2">
        <v>11618.44</v>
      </c>
      <c r="AA162" s="2">
        <f>Z162-X162</f>
        <v>6735.6900000000005</v>
      </c>
      <c r="AB162" s="1">
        <v>1</v>
      </c>
      <c r="AC162" s="1">
        <v>6</v>
      </c>
      <c r="AD162" s="1">
        <v>3</v>
      </c>
      <c r="AE162" s="1">
        <v>6</v>
      </c>
      <c r="AF162" s="1">
        <v>5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20</v>
      </c>
      <c r="AW162" s="1">
        <v>28</v>
      </c>
      <c r="AX162" s="1">
        <v>13</v>
      </c>
      <c r="AY162" s="1">
        <v>21</v>
      </c>
      <c r="AZ162" s="1">
        <v>159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19</v>
      </c>
      <c r="BG162" s="1">
        <v>5</v>
      </c>
      <c r="BH162" s="1">
        <v>6</v>
      </c>
      <c r="BI162" s="1">
        <v>5</v>
      </c>
      <c r="BJ162" s="1">
        <v>68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</row>
    <row r="163" spans="1:67">
      <c r="A163" s="1">
        <v>70268</v>
      </c>
      <c r="B163" s="1" t="s">
        <v>175</v>
      </c>
      <c r="C163" s="1">
        <v>20</v>
      </c>
      <c r="D163" s="1">
        <v>285</v>
      </c>
      <c r="E163" s="1" t="s">
        <v>64</v>
      </c>
      <c r="F163" s="1">
        <v>387</v>
      </c>
      <c r="G163" s="1" t="s">
        <v>94</v>
      </c>
      <c r="H163" s="2">
        <v>50.78</v>
      </c>
      <c r="I163" s="2">
        <v>1015.6</v>
      </c>
      <c r="J163" s="10">
        <f t="shared" si="1"/>
        <v>0</v>
      </c>
      <c r="K163" s="11">
        <f t="shared" si="2"/>
        <v>0</v>
      </c>
      <c r="L163" s="1">
        <v>0.75</v>
      </c>
      <c r="M163" s="1">
        <v>0.4</v>
      </c>
      <c r="N163" s="16">
        <f t="shared" si="43"/>
        <v>0</v>
      </c>
      <c r="O163" s="1"/>
      <c r="P163" s="1">
        <v>3.78</v>
      </c>
      <c r="Q163" s="1">
        <v>1.25</v>
      </c>
      <c r="R163" s="5">
        <v>0</v>
      </c>
      <c r="S163" s="1"/>
      <c r="T163" s="1">
        <v>0.28000000000000003</v>
      </c>
      <c r="U163" s="1">
        <v>0.75</v>
      </c>
      <c r="V163" s="16">
        <f t="shared" si="37"/>
        <v>0</v>
      </c>
      <c r="W163" s="1">
        <v>0</v>
      </c>
      <c r="X163" s="15">
        <v>4874.88</v>
      </c>
      <c r="Y163" s="2"/>
      <c r="Z163" s="2">
        <v>2437.44</v>
      </c>
      <c r="AA163" s="1">
        <v>0</v>
      </c>
      <c r="AB163" s="1">
        <v>10</v>
      </c>
      <c r="AC163" s="1">
        <v>10</v>
      </c>
      <c r="AD163" s="1">
        <v>0</v>
      </c>
      <c r="AE163" s="1">
        <v>0</v>
      </c>
      <c r="AF163" s="1">
        <v>8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22</v>
      </c>
      <c r="AW163" s="1">
        <v>17</v>
      </c>
      <c r="AX163" s="1">
        <v>12</v>
      </c>
      <c r="AY163" s="1">
        <v>66</v>
      </c>
      <c r="AZ163" s="1">
        <v>25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2</v>
      </c>
      <c r="BG163" s="1">
        <v>3</v>
      </c>
      <c r="BH163" s="1">
        <v>2</v>
      </c>
      <c r="BI163" s="1">
        <v>0</v>
      </c>
      <c r="BJ163" s="1">
        <v>15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</row>
    <row r="164" spans="1:67">
      <c r="A164" s="1">
        <v>70166</v>
      </c>
      <c r="B164" s="1" t="s">
        <v>201</v>
      </c>
      <c r="C164" s="1">
        <v>24</v>
      </c>
      <c r="D164" s="1">
        <v>285</v>
      </c>
      <c r="E164" s="1" t="s">
        <v>64</v>
      </c>
      <c r="F164" s="1">
        <v>570</v>
      </c>
      <c r="G164" s="1" t="s">
        <v>72</v>
      </c>
      <c r="H164" s="2">
        <v>40.15</v>
      </c>
      <c r="I164" s="2">
        <v>963.6</v>
      </c>
      <c r="J164" s="10">
        <f t="shared" si="1"/>
        <v>0</v>
      </c>
      <c r="K164" s="11">
        <f t="shared" si="2"/>
        <v>0</v>
      </c>
      <c r="L164" s="1">
        <v>1.42</v>
      </c>
      <c r="M164" s="1">
        <v>2.17</v>
      </c>
      <c r="N164" s="16">
        <f t="shared" si="43"/>
        <v>0</v>
      </c>
      <c r="O164" s="1"/>
      <c r="P164" s="1">
        <v>3.02</v>
      </c>
      <c r="Q164" s="1">
        <v>4.12</v>
      </c>
      <c r="R164" s="5">
        <v>0</v>
      </c>
      <c r="S164" s="1"/>
      <c r="T164" s="1">
        <v>0.46</v>
      </c>
      <c r="U164" s="1">
        <v>1.54</v>
      </c>
      <c r="V164" s="16">
        <f t="shared" si="37"/>
        <v>0</v>
      </c>
      <c r="W164" s="1">
        <v>0</v>
      </c>
      <c r="X164" s="15">
        <v>4717.62</v>
      </c>
      <c r="Y164" s="2"/>
      <c r="Z164" s="2">
        <v>7548.2</v>
      </c>
      <c r="AA164" s="2">
        <f>Z164-X164</f>
        <v>2830.58</v>
      </c>
      <c r="AB164" s="1">
        <v>6</v>
      </c>
      <c r="AC164" s="1">
        <v>6</v>
      </c>
      <c r="AD164" s="1">
        <v>17</v>
      </c>
      <c r="AE164" s="1">
        <v>16</v>
      </c>
      <c r="AF164" s="1">
        <v>52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15</v>
      </c>
      <c r="AW164" s="1">
        <v>40</v>
      </c>
      <c r="AX164" s="1">
        <v>19</v>
      </c>
      <c r="AY164" s="1">
        <v>37</v>
      </c>
      <c r="AZ164" s="1">
        <v>99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</v>
      </c>
      <c r="BG164" s="1">
        <v>3</v>
      </c>
      <c r="BH164" s="1">
        <v>6</v>
      </c>
      <c r="BI164" s="1">
        <v>5</v>
      </c>
      <c r="BJ164" s="1">
        <v>37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</row>
    <row r="165" spans="1:67">
      <c r="A165" s="1">
        <v>70053</v>
      </c>
      <c r="B165" s="1" t="s">
        <v>249</v>
      </c>
      <c r="C165" s="1">
        <v>20</v>
      </c>
      <c r="D165" s="1">
        <v>285</v>
      </c>
      <c r="E165" s="1" t="s">
        <v>64</v>
      </c>
      <c r="F165" s="1">
        <v>573</v>
      </c>
      <c r="G165" s="1" t="s">
        <v>87</v>
      </c>
      <c r="H165" s="2">
        <v>38.04</v>
      </c>
      <c r="I165" s="2">
        <v>760.8</v>
      </c>
      <c r="J165" s="10">
        <f t="shared" si="1"/>
        <v>0</v>
      </c>
      <c r="K165" s="11">
        <f t="shared" si="2"/>
        <v>0</v>
      </c>
      <c r="L165" s="1">
        <v>1.25</v>
      </c>
      <c r="M165" s="1">
        <v>1.85</v>
      </c>
      <c r="N165" s="16">
        <f t="shared" si="43"/>
        <v>0</v>
      </c>
      <c r="O165" s="1"/>
      <c r="P165" s="1">
        <v>3.32</v>
      </c>
      <c r="Q165" s="1">
        <v>2.4</v>
      </c>
      <c r="R165" s="5">
        <v>0</v>
      </c>
      <c r="S165" s="1"/>
      <c r="T165" s="1">
        <v>1.58</v>
      </c>
      <c r="U165" s="1">
        <v>0.9</v>
      </c>
      <c r="V165" s="16">
        <f t="shared" si="37"/>
        <v>0</v>
      </c>
      <c r="W165" s="1">
        <v>0</v>
      </c>
      <c r="X165" s="15">
        <v>4678.92</v>
      </c>
      <c r="Y165" s="2"/>
      <c r="Z165" s="2">
        <v>3918.12</v>
      </c>
      <c r="AA165" s="1">
        <v>0</v>
      </c>
      <c r="AB165" s="1">
        <v>8</v>
      </c>
      <c r="AC165" s="1">
        <v>24</v>
      </c>
      <c r="AD165" s="1">
        <v>3</v>
      </c>
      <c r="AE165" s="1">
        <v>4</v>
      </c>
      <c r="AF165" s="1">
        <v>37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14</v>
      </c>
      <c r="AW165" s="1">
        <v>40</v>
      </c>
      <c r="AX165" s="1">
        <v>25</v>
      </c>
      <c r="AY165" s="1">
        <v>15</v>
      </c>
      <c r="AZ165" s="1">
        <v>48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11</v>
      </c>
      <c r="BG165" s="1">
        <v>6</v>
      </c>
      <c r="BH165" s="1">
        <v>13</v>
      </c>
      <c r="BI165" s="1">
        <v>9</v>
      </c>
      <c r="BJ165" s="1">
        <v>18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</row>
    <row r="166" spans="1:67">
      <c r="A166" s="1">
        <v>18071</v>
      </c>
      <c r="B166" s="1" t="s">
        <v>281</v>
      </c>
      <c r="C166" s="1">
        <v>24</v>
      </c>
      <c r="D166" s="1">
        <v>285</v>
      </c>
      <c r="E166" s="1" t="s">
        <v>64</v>
      </c>
      <c r="F166" s="1">
        <v>285</v>
      </c>
      <c r="G166" s="1" t="s">
        <v>64</v>
      </c>
      <c r="H166" s="2">
        <v>51.47</v>
      </c>
      <c r="I166" s="2">
        <v>1235.28</v>
      </c>
      <c r="J166" s="10">
        <f t="shared" si="1"/>
        <v>0</v>
      </c>
      <c r="K166" s="11">
        <f t="shared" si="2"/>
        <v>0</v>
      </c>
      <c r="L166" s="1">
        <v>1.98</v>
      </c>
      <c r="M166" s="1">
        <v>3.17</v>
      </c>
      <c r="N166" s="16">
        <f t="shared" si="43"/>
        <v>0</v>
      </c>
      <c r="O166" s="1"/>
      <c r="P166" s="1">
        <v>0.33</v>
      </c>
      <c r="Q166" s="1">
        <v>5.62</v>
      </c>
      <c r="R166" s="5">
        <v>0</v>
      </c>
      <c r="S166" s="1"/>
      <c r="T166" s="1">
        <v>1.21</v>
      </c>
      <c r="U166" s="1">
        <v>1.29</v>
      </c>
      <c r="V166" s="16">
        <f t="shared" si="37"/>
        <v>0</v>
      </c>
      <c r="W166" s="1">
        <v>0</v>
      </c>
      <c r="X166" s="15">
        <v>4349.22</v>
      </c>
      <c r="Y166" s="2"/>
      <c r="Z166" s="2">
        <v>12455.74</v>
      </c>
      <c r="AA166" s="2">
        <f>Z166-X166</f>
        <v>8106.5199999999995</v>
      </c>
      <c r="AB166" s="1">
        <v>4</v>
      </c>
      <c r="AC166" s="1">
        <v>5</v>
      </c>
      <c r="AD166" s="1">
        <v>35</v>
      </c>
      <c r="AE166" s="1">
        <v>12</v>
      </c>
      <c r="AF166" s="1">
        <v>76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2</v>
      </c>
      <c r="AW166" s="1">
        <v>3</v>
      </c>
      <c r="AX166" s="1">
        <v>1</v>
      </c>
      <c r="AY166" s="1">
        <v>7</v>
      </c>
      <c r="AZ166" s="1">
        <v>135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12</v>
      </c>
      <c r="BG166" s="1">
        <v>26</v>
      </c>
      <c r="BH166" s="1">
        <v>3</v>
      </c>
      <c r="BI166" s="1">
        <v>2</v>
      </c>
      <c r="BJ166" s="1">
        <v>31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</row>
    <row r="167" spans="1:67">
      <c r="A167" s="1">
        <v>70000</v>
      </c>
      <c r="B167" s="1" t="s">
        <v>140</v>
      </c>
      <c r="C167" s="1">
        <v>9</v>
      </c>
      <c r="D167" s="1">
        <v>285</v>
      </c>
      <c r="E167" s="1" t="s">
        <v>64</v>
      </c>
      <c r="F167" s="1">
        <v>991</v>
      </c>
      <c r="G167" s="1" t="s">
        <v>141</v>
      </c>
      <c r="H167" s="2">
        <v>94.444000000000003</v>
      </c>
      <c r="I167" s="2">
        <v>849.99599999999998</v>
      </c>
      <c r="J167" s="10">
        <f t="shared" si="1"/>
        <v>0</v>
      </c>
      <c r="K167" s="11">
        <f t="shared" si="2"/>
        <v>0</v>
      </c>
      <c r="L167" s="1">
        <v>0.33</v>
      </c>
      <c r="M167" s="1">
        <v>0</v>
      </c>
      <c r="N167" s="16">
        <f t="shared" si="43"/>
        <v>0</v>
      </c>
      <c r="O167" s="1"/>
      <c r="P167" s="1">
        <v>2.56</v>
      </c>
      <c r="Q167" s="1">
        <v>0.56000000000000005</v>
      </c>
      <c r="R167" s="5">
        <v>0</v>
      </c>
      <c r="S167" s="1"/>
      <c r="T167" s="1">
        <v>2.2200000000000002</v>
      </c>
      <c r="U167" s="1">
        <v>0.56000000000000005</v>
      </c>
      <c r="V167" s="5">
        <v>0</v>
      </c>
      <c r="W167" s="1">
        <v>0</v>
      </c>
      <c r="X167" s="15">
        <v>4344.42</v>
      </c>
      <c r="Y167" s="2"/>
      <c r="Z167" s="2">
        <v>944.44</v>
      </c>
      <c r="AA167" s="1">
        <v>0</v>
      </c>
      <c r="AB167" s="1">
        <v>1</v>
      </c>
      <c r="AC167" s="1">
        <v>0</v>
      </c>
      <c r="AD167" s="1">
        <v>0</v>
      </c>
      <c r="AE167" s="1">
        <v>4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7</v>
      </c>
      <c r="AW167" s="1">
        <v>6</v>
      </c>
      <c r="AX167" s="1">
        <v>10</v>
      </c>
      <c r="AY167" s="1">
        <v>6</v>
      </c>
      <c r="AZ167" s="1">
        <v>5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8</v>
      </c>
      <c r="BG167" s="1">
        <v>7</v>
      </c>
      <c r="BH167" s="1">
        <v>3</v>
      </c>
      <c r="BI167" s="1">
        <v>11</v>
      </c>
      <c r="BJ167" s="1">
        <v>5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</row>
    <row r="168" spans="1:67">
      <c r="A168" s="1">
        <v>70504</v>
      </c>
      <c r="B168" s="1" t="s">
        <v>254</v>
      </c>
      <c r="C168" s="1">
        <v>20</v>
      </c>
      <c r="D168" s="1">
        <v>285</v>
      </c>
      <c r="E168" s="1" t="s">
        <v>64</v>
      </c>
      <c r="F168" s="1">
        <v>991</v>
      </c>
      <c r="G168" s="1" t="s">
        <v>141</v>
      </c>
      <c r="H168" s="2">
        <v>62.57</v>
      </c>
      <c r="I168" s="2">
        <v>1251.4000000000001</v>
      </c>
      <c r="J168" s="10">
        <f t="shared" si="1"/>
        <v>0</v>
      </c>
      <c r="K168" s="11">
        <f t="shared" si="2"/>
        <v>0</v>
      </c>
      <c r="L168" s="1">
        <v>1.85</v>
      </c>
      <c r="M168" s="1">
        <v>2.85</v>
      </c>
      <c r="N168" s="16">
        <f t="shared" si="43"/>
        <v>0</v>
      </c>
      <c r="O168" s="1"/>
      <c r="P168" s="1">
        <v>1.55</v>
      </c>
      <c r="Q168" s="1">
        <v>0.4</v>
      </c>
      <c r="R168" s="5">
        <v>0</v>
      </c>
      <c r="S168" s="1"/>
      <c r="T168" s="1">
        <v>0</v>
      </c>
      <c r="U168" s="1">
        <v>0</v>
      </c>
      <c r="V168" s="16">
        <f t="shared" ref="V168:V203" si="44">MAX(0,(TRUNC((T168*0.8)-U168)))</f>
        <v>0</v>
      </c>
      <c r="W168" s="1">
        <v>0</v>
      </c>
      <c r="X168" s="15">
        <v>4254.76</v>
      </c>
      <c r="Y168" s="2"/>
      <c r="Z168" s="2">
        <v>4067.05</v>
      </c>
      <c r="AA168" s="1">
        <v>0</v>
      </c>
      <c r="AB168" s="1">
        <v>6</v>
      </c>
      <c r="AC168" s="1">
        <v>12</v>
      </c>
      <c r="AD168" s="1">
        <v>12</v>
      </c>
      <c r="AE168" s="1">
        <v>26</v>
      </c>
      <c r="AF168" s="1">
        <v>57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8</v>
      </c>
      <c r="AW168" s="1">
        <v>6</v>
      </c>
      <c r="AX168" s="1">
        <v>15</v>
      </c>
      <c r="AY168" s="1">
        <v>10</v>
      </c>
      <c r="AZ168" s="1">
        <v>8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</row>
    <row r="169" spans="1:67">
      <c r="A169" s="1">
        <v>70329</v>
      </c>
      <c r="B169" s="1" t="s">
        <v>267</v>
      </c>
      <c r="C169" s="1">
        <v>12</v>
      </c>
      <c r="D169" s="1">
        <v>285</v>
      </c>
      <c r="E169" s="1" t="s">
        <v>64</v>
      </c>
      <c r="F169" s="1">
        <v>285</v>
      </c>
      <c r="G169" s="1" t="s">
        <v>64</v>
      </c>
      <c r="H169" s="2">
        <v>28.88</v>
      </c>
      <c r="I169" s="2">
        <v>346.56</v>
      </c>
      <c r="J169" s="10">
        <f t="shared" si="1"/>
        <v>0</v>
      </c>
      <c r="K169" s="11">
        <f t="shared" si="2"/>
        <v>0</v>
      </c>
      <c r="L169" s="1">
        <v>1.42</v>
      </c>
      <c r="M169" s="1">
        <v>5.33</v>
      </c>
      <c r="N169" s="16">
        <f t="shared" si="43"/>
        <v>0</v>
      </c>
      <c r="O169" s="1"/>
      <c r="P169" s="1">
        <v>9.4600000000000009</v>
      </c>
      <c r="Q169" s="1">
        <v>7.83</v>
      </c>
      <c r="R169" s="5">
        <v>0</v>
      </c>
      <c r="S169" s="1"/>
      <c r="T169" s="1">
        <v>1.17</v>
      </c>
      <c r="U169" s="1">
        <v>4.33</v>
      </c>
      <c r="V169" s="16">
        <f t="shared" si="44"/>
        <v>0</v>
      </c>
      <c r="W169" s="1">
        <v>0</v>
      </c>
      <c r="X169" s="15">
        <v>4173.16</v>
      </c>
      <c r="Y169" s="2"/>
      <c r="Z169" s="2">
        <v>6064.8</v>
      </c>
      <c r="AA169" s="2">
        <f>Z169-X169</f>
        <v>1891.6400000000003</v>
      </c>
      <c r="AB169" s="1">
        <v>0</v>
      </c>
      <c r="AC169" s="1">
        <v>27</v>
      </c>
      <c r="AD169" s="1">
        <v>3</v>
      </c>
      <c r="AE169" s="1">
        <v>1</v>
      </c>
      <c r="AF169" s="1">
        <v>64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16</v>
      </c>
      <c r="AW169" s="1">
        <v>37</v>
      </c>
      <c r="AX169" s="1">
        <v>62</v>
      </c>
      <c r="AY169" s="1">
        <v>34</v>
      </c>
      <c r="AZ169" s="1">
        <v>94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5</v>
      </c>
      <c r="BG169" s="1">
        <v>2</v>
      </c>
      <c r="BH169" s="1">
        <v>8</v>
      </c>
      <c r="BI169" s="1">
        <v>0</v>
      </c>
      <c r="BJ169" s="1">
        <v>52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</row>
    <row r="170" spans="1:67">
      <c r="A170" s="1">
        <v>70117</v>
      </c>
      <c r="B170" s="1" t="s">
        <v>284</v>
      </c>
      <c r="C170" s="1">
        <v>24</v>
      </c>
      <c r="D170" s="1">
        <v>285</v>
      </c>
      <c r="E170" s="1" t="s">
        <v>64</v>
      </c>
      <c r="F170" s="1">
        <v>974</v>
      </c>
      <c r="G170" s="1" t="s">
        <v>110</v>
      </c>
      <c r="H170" s="2">
        <v>37.630099999999999</v>
      </c>
      <c r="I170" s="2">
        <v>903.12239999999997</v>
      </c>
      <c r="J170" s="10">
        <f t="shared" si="1"/>
        <v>0</v>
      </c>
      <c r="K170" s="11">
        <f t="shared" si="2"/>
        <v>0</v>
      </c>
      <c r="L170" s="1">
        <v>0.79</v>
      </c>
      <c r="M170" s="1">
        <v>0.46</v>
      </c>
      <c r="N170" s="16">
        <f t="shared" si="43"/>
        <v>0</v>
      </c>
      <c r="O170" s="1"/>
      <c r="P170" s="1">
        <v>2.33</v>
      </c>
      <c r="Q170" s="1">
        <v>1.33</v>
      </c>
      <c r="R170" s="5">
        <v>0</v>
      </c>
      <c r="S170" s="1"/>
      <c r="T170" s="1">
        <v>1.38</v>
      </c>
      <c r="U170" s="1">
        <v>0.12</v>
      </c>
      <c r="V170" s="16">
        <f t="shared" si="44"/>
        <v>0</v>
      </c>
      <c r="W170" s="1">
        <v>0</v>
      </c>
      <c r="X170" s="15">
        <v>4064.05</v>
      </c>
      <c r="Y170" s="2"/>
      <c r="Z170" s="2">
        <v>1730.98</v>
      </c>
      <c r="AA170" s="1">
        <v>0</v>
      </c>
      <c r="AB170" s="1">
        <v>3</v>
      </c>
      <c r="AC170" s="1">
        <v>3</v>
      </c>
      <c r="AD170" s="1">
        <v>0</v>
      </c>
      <c r="AE170" s="1">
        <v>29</v>
      </c>
      <c r="AF170" s="1">
        <v>11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19</v>
      </c>
      <c r="AW170" s="1">
        <v>27</v>
      </c>
      <c r="AX170" s="1">
        <v>19</v>
      </c>
      <c r="AY170" s="1">
        <v>9</v>
      </c>
      <c r="AZ170" s="1">
        <v>32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3</v>
      </c>
      <c r="BG170" s="1">
        <v>12</v>
      </c>
      <c r="BH170" s="1">
        <v>8</v>
      </c>
      <c r="BI170" s="1">
        <v>32</v>
      </c>
      <c r="BJ170" s="1">
        <v>3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</row>
    <row r="171" spans="1:67">
      <c r="A171" s="1">
        <v>70231</v>
      </c>
      <c r="B171" s="1" t="s">
        <v>331</v>
      </c>
      <c r="C171" s="1">
        <v>12</v>
      </c>
      <c r="D171" s="1">
        <v>285</v>
      </c>
      <c r="E171" s="1" t="s">
        <v>64</v>
      </c>
      <c r="F171" s="1">
        <v>558</v>
      </c>
      <c r="G171" s="1" t="s">
        <v>67</v>
      </c>
      <c r="H171" s="2">
        <v>66.930000000000007</v>
      </c>
      <c r="I171" s="2">
        <v>803.16</v>
      </c>
      <c r="J171" s="10">
        <f t="shared" si="1"/>
        <v>0</v>
      </c>
      <c r="K171" s="11">
        <f t="shared" si="2"/>
        <v>0</v>
      </c>
      <c r="L171" s="1">
        <v>1.5</v>
      </c>
      <c r="M171" s="1">
        <v>0</v>
      </c>
      <c r="N171" s="5">
        <v>0</v>
      </c>
      <c r="O171" s="1"/>
      <c r="P171" s="1">
        <v>2.75</v>
      </c>
      <c r="Q171" s="1">
        <v>0</v>
      </c>
      <c r="R171" s="5">
        <v>0</v>
      </c>
      <c r="S171" s="1"/>
      <c r="T171" s="1">
        <v>0.57999999999999996</v>
      </c>
      <c r="U171" s="1">
        <v>0</v>
      </c>
      <c r="V171" s="16">
        <f t="shared" si="44"/>
        <v>0</v>
      </c>
      <c r="W171" s="1">
        <v>0</v>
      </c>
      <c r="X171" s="15">
        <v>3881.94</v>
      </c>
      <c r="Y171" s="2"/>
      <c r="Z171" s="2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36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25</v>
      </c>
      <c r="AY171" s="1">
        <v>16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6</v>
      </c>
      <c r="BI171" s="1">
        <v>2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</row>
    <row r="172" spans="1:67">
      <c r="A172" s="1">
        <v>70112</v>
      </c>
      <c r="B172" s="1" t="s">
        <v>246</v>
      </c>
      <c r="C172" s="1">
        <v>18</v>
      </c>
      <c r="D172" s="1">
        <v>285</v>
      </c>
      <c r="E172" s="1" t="s">
        <v>64</v>
      </c>
      <c r="F172" s="1">
        <v>558</v>
      </c>
      <c r="G172" s="1" t="s">
        <v>67</v>
      </c>
      <c r="H172" s="2">
        <v>47.35</v>
      </c>
      <c r="I172" s="2">
        <v>852.3</v>
      </c>
      <c r="J172" s="10">
        <f t="shared" si="1"/>
        <v>0</v>
      </c>
      <c r="K172" s="11">
        <f t="shared" si="2"/>
        <v>0</v>
      </c>
      <c r="L172" s="1">
        <v>0.47</v>
      </c>
      <c r="M172" s="1">
        <v>1.67</v>
      </c>
      <c r="N172" s="16">
        <f t="shared" ref="N172:N189" si="45">MAX(0,(TRUNC((L172*0.8)-M172)))</f>
        <v>0</v>
      </c>
      <c r="O172" s="1"/>
      <c r="P172" s="1">
        <v>3.31</v>
      </c>
      <c r="Q172" s="1">
        <v>2.5</v>
      </c>
      <c r="R172" s="5">
        <v>0</v>
      </c>
      <c r="S172" s="1"/>
      <c r="T172" s="1">
        <v>0.69</v>
      </c>
      <c r="U172" s="1">
        <v>0</v>
      </c>
      <c r="V172" s="16">
        <f t="shared" si="44"/>
        <v>0</v>
      </c>
      <c r="W172" s="1">
        <v>0</v>
      </c>
      <c r="X172" s="15">
        <v>3811.68</v>
      </c>
      <c r="Y172" s="2"/>
      <c r="Z172" s="2">
        <v>3551.25</v>
      </c>
      <c r="AA172" s="1">
        <v>0</v>
      </c>
      <c r="AB172" s="1">
        <v>2</v>
      </c>
      <c r="AC172" s="1">
        <v>2</v>
      </c>
      <c r="AD172" s="1">
        <v>2</v>
      </c>
      <c r="AE172" s="1">
        <v>7</v>
      </c>
      <c r="AF172" s="1">
        <v>30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9</v>
      </c>
      <c r="AW172" s="1">
        <v>49</v>
      </c>
      <c r="AX172" s="1">
        <v>13</v>
      </c>
      <c r="AY172" s="1">
        <v>26</v>
      </c>
      <c r="AZ172" s="1">
        <v>45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</v>
      </c>
      <c r="BG172" s="1">
        <v>0</v>
      </c>
      <c r="BH172" s="1">
        <v>1</v>
      </c>
      <c r="BI172" s="1">
        <v>19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</row>
    <row r="173" spans="1:67">
      <c r="A173" s="1">
        <v>70314</v>
      </c>
      <c r="B173" s="1" t="s">
        <v>286</v>
      </c>
      <c r="C173" s="1">
        <v>15</v>
      </c>
      <c r="D173" s="1">
        <v>285</v>
      </c>
      <c r="E173" s="1" t="s">
        <v>64</v>
      </c>
      <c r="F173" s="1">
        <v>562</v>
      </c>
      <c r="G173" s="1" t="s">
        <v>65</v>
      </c>
      <c r="H173" s="2">
        <v>28.82</v>
      </c>
      <c r="I173" s="2">
        <v>432.3</v>
      </c>
      <c r="J173" s="10">
        <f t="shared" si="1"/>
        <v>0</v>
      </c>
      <c r="K173" s="11">
        <f t="shared" si="2"/>
        <v>0</v>
      </c>
      <c r="L173" s="1">
        <v>1</v>
      </c>
      <c r="M173" s="1">
        <v>1.87</v>
      </c>
      <c r="N173" s="16">
        <f t="shared" si="45"/>
        <v>0</v>
      </c>
      <c r="O173" s="1"/>
      <c r="P173" s="1">
        <v>5.9</v>
      </c>
      <c r="Q173" s="1">
        <v>4.93</v>
      </c>
      <c r="R173" s="5">
        <v>0</v>
      </c>
      <c r="S173" s="1"/>
      <c r="T173" s="1">
        <v>1.8</v>
      </c>
      <c r="U173" s="1">
        <v>0.47</v>
      </c>
      <c r="V173" s="16">
        <f t="shared" si="44"/>
        <v>0</v>
      </c>
      <c r="W173" s="1">
        <v>0</v>
      </c>
      <c r="X173" s="15">
        <v>3761.01</v>
      </c>
      <c r="Y173" s="2"/>
      <c r="Z173" s="2">
        <v>3141.38</v>
      </c>
      <c r="AA173" s="1">
        <v>0</v>
      </c>
      <c r="AB173" s="1">
        <v>3</v>
      </c>
      <c r="AC173" s="1">
        <v>10</v>
      </c>
      <c r="AD173" s="1">
        <v>3</v>
      </c>
      <c r="AE173" s="1">
        <v>8</v>
      </c>
      <c r="AF173" s="1">
        <v>28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21</v>
      </c>
      <c r="AW173" s="1">
        <v>28</v>
      </c>
      <c r="AX173" s="1">
        <v>21</v>
      </c>
      <c r="AY173" s="1">
        <v>65</v>
      </c>
      <c r="AZ173" s="1">
        <v>74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9</v>
      </c>
      <c r="BG173" s="1">
        <v>3</v>
      </c>
      <c r="BH173" s="1">
        <v>11</v>
      </c>
      <c r="BI173" s="1">
        <v>11</v>
      </c>
      <c r="BJ173" s="1">
        <v>7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</row>
    <row r="174" spans="1:67">
      <c r="A174" s="1">
        <v>70132</v>
      </c>
      <c r="B174" s="1" t="s">
        <v>223</v>
      </c>
      <c r="C174" s="1">
        <v>18</v>
      </c>
      <c r="D174" s="1">
        <v>285</v>
      </c>
      <c r="E174" s="1" t="s">
        <v>64</v>
      </c>
      <c r="F174" s="1">
        <v>558</v>
      </c>
      <c r="G174" s="1" t="s">
        <v>67</v>
      </c>
      <c r="H174" s="2">
        <v>54.67</v>
      </c>
      <c r="I174" s="2">
        <v>984.06</v>
      </c>
      <c r="J174" s="10">
        <f t="shared" si="1"/>
        <v>0</v>
      </c>
      <c r="K174" s="11">
        <f t="shared" si="2"/>
        <v>0</v>
      </c>
      <c r="L174" s="1">
        <v>1.58</v>
      </c>
      <c r="M174" s="1">
        <v>1.5</v>
      </c>
      <c r="N174" s="16">
        <f t="shared" si="45"/>
        <v>0</v>
      </c>
      <c r="O174" s="1"/>
      <c r="P174" s="1">
        <v>2.11</v>
      </c>
      <c r="Q174" s="1">
        <v>2.11</v>
      </c>
      <c r="R174" s="5">
        <v>0</v>
      </c>
      <c r="S174" s="1"/>
      <c r="T174" s="1">
        <v>0</v>
      </c>
      <c r="U174" s="1">
        <v>2</v>
      </c>
      <c r="V174" s="16">
        <f t="shared" si="44"/>
        <v>0</v>
      </c>
      <c r="W174" s="1">
        <v>0</v>
      </c>
      <c r="X174" s="15">
        <v>3635.56</v>
      </c>
      <c r="Y174" s="2"/>
      <c r="Z174" s="2">
        <v>5521.67</v>
      </c>
      <c r="AA174" s="2">
        <f>Z174-X174</f>
        <v>1886.1100000000001</v>
      </c>
      <c r="AB174" s="1">
        <v>9</v>
      </c>
      <c r="AC174" s="1">
        <v>0</v>
      </c>
      <c r="AD174" s="1">
        <v>16</v>
      </c>
      <c r="AE174" s="1">
        <v>7</v>
      </c>
      <c r="AF174" s="1">
        <v>27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24</v>
      </c>
      <c r="AW174" s="1">
        <v>10</v>
      </c>
      <c r="AX174" s="1">
        <v>7</v>
      </c>
      <c r="AY174" s="1">
        <v>4</v>
      </c>
      <c r="AZ174" s="1">
        <v>38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36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</row>
    <row r="175" spans="1:67">
      <c r="A175" s="1">
        <v>70115</v>
      </c>
      <c r="B175" s="1" t="s">
        <v>241</v>
      </c>
      <c r="C175" s="1">
        <v>30</v>
      </c>
      <c r="D175" s="1">
        <v>285</v>
      </c>
      <c r="E175" s="1" t="s">
        <v>64</v>
      </c>
      <c r="F175" s="1">
        <v>573</v>
      </c>
      <c r="G175" s="1" t="s">
        <v>87</v>
      </c>
      <c r="H175" s="2">
        <v>29.93</v>
      </c>
      <c r="I175" s="2">
        <v>897.9</v>
      </c>
      <c r="J175" s="10">
        <f t="shared" si="1"/>
        <v>0</v>
      </c>
      <c r="K175" s="11">
        <f t="shared" si="2"/>
        <v>0</v>
      </c>
      <c r="L175" s="1">
        <v>1.38</v>
      </c>
      <c r="M175" s="1">
        <v>0.17</v>
      </c>
      <c r="N175" s="16">
        <f t="shared" si="45"/>
        <v>0</v>
      </c>
      <c r="O175" s="1"/>
      <c r="P175" s="1">
        <v>1.58</v>
      </c>
      <c r="Q175" s="1">
        <v>1.57</v>
      </c>
      <c r="R175" s="5">
        <v>0</v>
      </c>
      <c r="S175" s="1"/>
      <c r="T175" s="1">
        <v>0.83</v>
      </c>
      <c r="U175" s="1">
        <v>0.7</v>
      </c>
      <c r="V175" s="16">
        <f t="shared" si="44"/>
        <v>0</v>
      </c>
      <c r="W175" s="1">
        <v>0</v>
      </c>
      <c r="X175" s="15">
        <v>3412.02</v>
      </c>
      <c r="Y175" s="2"/>
      <c r="Z175" s="2">
        <v>2184.89</v>
      </c>
      <c r="AA175" s="1">
        <v>0</v>
      </c>
      <c r="AB175" s="1">
        <v>11</v>
      </c>
      <c r="AC175" s="1">
        <v>20</v>
      </c>
      <c r="AD175" s="1">
        <v>15</v>
      </c>
      <c r="AE175" s="1">
        <v>11</v>
      </c>
      <c r="AF175" s="1">
        <v>5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7</v>
      </c>
      <c r="AW175" s="1">
        <v>41</v>
      </c>
      <c r="AX175" s="1">
        <v>7</v>
      </c>
      <c r="AY175" s="1">
        <v>26</v>
      </c>
      <c r="AZ175" s="1">
        <v>47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4</v>
      </c>
      <c r="BH175" s="1">
        <v>21</v>
      </c>
      <c r="BI175" s="1">
        <v>2</v>
      </c>
      <c r="BJ175" s="1">
        <v>21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</row>
    <row r="176" spans="1:67">
      <c r="A176" s="1">
        <v>70232</v>
      </c>
      <c r="B176" s="1" t="s">
        <v>234</v>
      </c>
      <c r="C176" s="1">
        <v>5</v>
      </c>
      <c r="D176" s="1">
        <v>285</v>
      </c>
      <c r="E176" s="1" t="s">
        <v>64</v>
      </c>
      <c r="F176" s="1">
        <v>562</v>
      </c>
      <c r="G176" s="1" t="s">
        <v>65</v>
      </c>
      <c r="H176" s="2">
        <v>61.49</v>
      </c>
      <c r="I176" s="2">
        <v>307.45</v>
      </c>
      <c r="J176" s="10">
        <f t="shared" si="1"/>
        <v>0</v>
      </c>
      <c r="K176" s="11">
        <f t="shared" si="2"/>
        <v>0</v>
      </c>
      <c r="L176" s="1">
        <v>1.9</v>
      </c>
      <c r="M176" s="1">
        <v>2.4</v>
      </c>
      <c r="N176" s="16">
        <f t="shared" si="45"/>
        <v>0</v>
      </c>
      <c r="O176" s="1"/>
      <c r="P176" s="1">
        <v>8.4</v>
      </c>
      <c r="Q176" s="1">
        <v>5.2</v>
      </c>
      <c r="R176" s="5">
        <v>0</v>
      </c>
      <c r="S176" s="1"/>
      <c r="T176" s="1">
        <v>0.5</v>
      </c>
      <c r="U176" s="1">
        <v>0.8</v>
      </c>
      <c r="V176" s="16">
        <f t="shared" si="44"/>
        <v>0</v>
      </c>
      <c r="W176" s="1">
        <v>0</v>
      </c>
      <c r="X176" s="15">
        <v>3320.46</v>
      </c>
      <c r="Y176" s="2"/>
      <c r="Z176" s="2">
        <v>2582.58</v>
      </c>
      <c r="AA176" s="1">
        <v>0</v>
      </c>
      <c r="AB176" s="1">
        <v>6</v>
      </c>
      <c r="AC176" s="1">
        <v>7</v>
      </c>
      <c r="AD176" s="1">
        <v>0</v>
      </c>
      <c r="AE176" s="1">
        <v>0</v>
      </c>
      <c r="AF176" s="1">
        <v>12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17</v>
      </c>
      <c r="AW176" s="1">
        <v>4</v>
      </c>
      <c r="AX176" s="1">
        <v>15</v>
      </c>
      <c r="AY176" s="1">
        <v>16</v>
      </c>
      <c r="AZ176" s="1">
        <v>26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</v>
      </c>
      <c r="BG176" s="1">
        <v>1</v>
      </c>
      <c r="BH176" s="1">
        <v>1</v>
      </c>
      <c r="BI176" s="1">
        <v>0</v>
      </c>
      <c r="BJ176" s="1">
        <v>4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</row>
    <row r="177" spans="1:67">
      <c r="A177" s="1">
        <v>70105</v>
      </c>
      <c r="B177" s="1" t="s">
        <v>307</v>
      </c>
      <c r="C177" s="1">
        <v>4</v>
      </c>
      <c r="D177" s="1">
        <v>285</v>
      </c>
      <c r="E177" s="1" t="s">
        <v>64</v>
      </c>
      <c r="F177" s="1">
        <v>570</v>
      </c>
      <c r="G177" s="1" t="s">
        <v>72</v>
      </c>
      <c r="H177" s="2">
        <v>201.48</v>
      </c>
      <c r="I177" s="2">
        <v>805.92</v>
      </c>
      <c r="J177" s="10">
        <f t="shared" si="1"/>
        <v>0</v>
      </c>
      <c r="K177" s="11">
        <f t="shared" si="2"/>
        <v>0</v>
      </c>
      <c r="L177" s="1">
        <v>0.5</v>
      </c>
      <c r="M177" s="1">
        <v>1.5</v>
      </c>
      <c r="N177" s="16">
        <f t="shared" si="45"/>
        <v>0</v>
      </c>
      <c r="O177" s="1"/>
      <c r="P177" s="1">
        <v>3.25</v>
      </c>
      <c r="Q177" s="1">
        <v>4.75</v>
      </c>
      <c r="R177" s="5">
        <v>0</v>
      </c>
      <c r="S177" s="1"/>
      <c r="T177" s="1">
        <v>0.12</v>
      </c>
      <c r="U177" s="1">
        <v>3</v>
      </c>
      <c r="V177" s="16">
        <f t="shared" si="44"/>
        <v>0</v>
      </c>
      <c r="W177" s="1">
        <v>0</v>
      </c>
      <c r="X177" s="15">
        <v>3122.94</v>
      </c>
      <c r="Y177" s="2"/>
      <c r="Z177" s="2">
        <v>7454.76</v>
      </c>
      <c r="AA177" s="2">
        <f>Z177-X177</f>
        <v>4331.82</v>
      </c>
      <c r="AB177" s="1">
        <v>2</v>
      </c>
      <c r="AC177" s="1">
        <v>0</v>
      </c>
      <c r="AD177" s="1">
        <v>0</v>
      </c>
      <c r="AE177" s="1">
        <v>0</v>
      </c>
      <c r="AF177" s="1">
        <v>6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2</v>
      </c>
      <c r="AW177" s="1">
        <v>4</v>
      </c>
      <c r="AX177" s="1">
        <v>5</v>
      </c>
      <c r="AY177" s="1">
        <v>8</v>
      </c>
      <c r="AZ177" s="1">
        <v>19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1</v>
      </c>
      <c r="BH177" s="1">
        <v>0</v>
      </c>
      <c r="BI177" s="1">
        <v>0</v>
      </c>
      <c r="BJ177" s="1">
        <v>12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</row>
    <row r="178" spans="1:67">
      <c r="A178" s="1">
        <v>70326</v>
      </c>
      <c r="B178" s="1" t="s">
        <v>340</v>
      </c>
      <c r="C178" s="1">
        <v>6</v>
      </c>
      <c r="D178" s="1">
        <v>285</v>
      </c>
      <c r="E178" s="1" t="s">
        <v>64</v>
      </c>
      <c r="F178" s="1">
        <v>285</v>
      </c>
      <c r="G178" s="1" t="s">
        <v>64</v>
      </c>
      <c r="H178" s="2">
        <v>113.36</v>
      </c>
      <c r="I178" s="2">
        <v>680.16</v>
      </c>
      <c r="J178" s="10">
        <f t="shared" si="1"/>
        <v>0</v>
      </c>
      <c r="K178" s="11">
        <f t="shared" si="2"/>
        <v>0</v>
      </c>
      <c r="L178" s="1">
        <v>0</v>
      </c>
      <c r="M178" s="1">
        <v>0.17</v>
      </c>
      <c r="N178" s="16">
        <f t="shared" si="45"/>
        <v>0</v>
      </c>
      <c r="O178" s="1"/>
      <c r="P178" s="1">
        <v>4.5</v>
      </c>
      <c r="Q178" s="1">
        <v>1.33</v>
      </c>
      <c r="R178" s="5">
        <v>0</v>
      </c>
      <c r="S178" s="1"/>
      <c r="T178" s="1">
        <v>0</v>
      </c>
      <c r="U178" s="1">
        <v>0</v>
      </c>
      <c r="V178" s="16">
        <f t="shared" si="44"/>
        <v>0</v>
      </c>
      <c r="W178" s="1">
        <v>0</v>
      </c>
      <c r="X178" s="15">
        <v>3060.72</v>
      </c>
      <c r="Y178" s="2"/>
      <c r="Z178" s="2">
        <v>1020.24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4</v>
      </c>
      <c r="AW178" s="1">
        <v>2</v>
      </c>
      <c r="AX178" s="1">
        <v>12</v>
      </c>
      <c r="AY178" s="1">
        <v>20</v>
      </c>
      <c r="AZ178" s="1">
        <v>8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</row>
    <row r="179" spans="1:67">
      <c r="A179" s="1">
        <v>70264</v>
      </c>
      <c r="B179" s="1" t="s">
        <v>233</v>
      </c>
      <c r="C179" s="1">
        <v>20</v>
      </c>
      <c r="D179" s="1">
        <v>285</v>
      </c>
      <c r="E179" s="1" t="s">
        <v>64</v>
      </c>
      <c r="F179" s="1">
        <v>573</v>
      </c>
      <c r="G179" s="1" t="s">
        <v>87</v>
      </c>
      <c r="H179" s="2">
        <v>50.37</v>
      </c>
      <c r="I179" s="2">
        <v>1007.4</v>
      </c>
      <c r="J179" s="10">
        <f t="shared" si="1"/>
        <v>0</v>
      </c>
      <c r="K179" s="11">
        <f t="shared" si="2"/>
        <v>0</v>
      </c>
      <c r="L179" s="1">
        <v>1.1200000000000001</v>
      </c>
      <c r="M179" s="1">
        <v>1.95</v>
      </c>
      <c r="N179" s="16">
        <f t="shared" si="45"/>
        <v>0</v>
      </c>
      <c r="O179" s="1"/>
      <c r="P179" s="1">
        <v>1.55</v>
      </c>
      <c r="Q179" s="1">
        <v>0</v>
      </c>
      <c r="R179" s="5">
        <v>0</v>
      </c>
      <c r="S179" s="1"/>
      <c r="T179" s="1">
        <v>0.3</v>
      </c>
      <c r="U179" s="1">
        <v>0.35</v>
      </c>
      <c r="V179" s="16">
        <f t="shared" si="44"/>
        <v>0</v>
      </c>
      <c r="W179" s="1">
        <v>0</v>
      </c>
      <c r="X179" s="15">
        <v>2997.02</v>
      </c>
      <c r="Y179" s="2"/>
      <c r="Z179" s="2">
        <v>2317.02</v>
      </c>
      <c r="AA179" s="1">
        <v>0</v>
      </c>
      <c r="AB179" s="1">
        <v>1</v>
      </c>
      <c r="AC179" s="1">
        <v>0</v>
      </c>
      <c r="AD179" s="1">
        <v>21</v>
      </c>
      <c r="AE179" s="1">
        <v>1</v>
      </c>
      <c r="AF179" s="1">
        <v>39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8</v>
      </c>
      <c r="AW179" s="1">
        <v>14</v>
      </c>
      <c r="AX179" s="1">
        <v>13</v>
      </c>
      <c r="AY179" s="1">
        <v>6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3</v>
      </c>
      <c r="BG179" s="1">
        <v>3</v>
      </c>
      <c r="BH179" s="1">
        <v>1</v>
      </c>
      <c r="BI179" s="1">
        <v>1</v>
      </c>
      <c r="BJ179" s="1">
        <v>7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</row>
    <row r="180" spans="1:67">
      <c r="A180" s="1">
        <v>70360</v>
      </c>
      <c r="B180" s="1" t="s">
        <v>245</v>
      </c>
      <c r="C180" s="1">
        <v>15</v>
      </c>
      <c r="D180" s="1">
        <v>285</v>
      </c>
      <c r="E180" s="1" t="s">
        <v>64</v>
      </c>
      <c r="F180" s="1">
        <v>562</v>
      </c>
      <c r="G180" s="1" t="s">
        <v>65</v>
      </c>
      <c r="H180" s="2">
        <v>30.07</v>
      </c>
      <c r="I180" s="2">
        <v>451.05</v>
      </c>
      <c r="J180" s="10">
        <f t="shared" si="1"/>
        <v>0</v>
      </c>
      <c r="K180" s="11">
        <f t="shared" si="2"/>
        <v>0</v>
      </c>
      <c r="L180" s="1">
        <v>7.0000000000000007E-2</v>
      </c>
      <c r="M180" s="1">
        <v>0.33</v>
      </c>
      <c r="N180" s="16">
        <f t="shared" si="45"/>
        <v>0</v>
      </c>
      <c r="O180" s="1"/>
      <c r="P180" s="1">
        <v>4.7300000000000004</v>
      </c>
      <c r="Q180" s="1">
        <v>4.2699999999999996</v>
      </c>
      <c r="R180" s="5">
        <v>0</v>
      </c>
      <c r="S180" s="1"/>
      <c r="T180" s="1">
        <v>1.33</v>
      </c>
      <c r="U180" s="1">
        <v>0.13</v>
      </c>
      <c r="V180" s="16">
        <f t="shared" si="44"/>
        <v>0</v>
      </c>
      <c r="W180" s="1">
        <v>0</v>
      </c>
      <c r="X180" s="15">
        <v>2766.44</v>
      </c>
      <c r="Y180" s="2"/>
      <c r="Z180" s="2">
        <v>2134.9699999999998</v>
      </c>
      <c r="AA180" s="1">
        <v>0</v>
      </c>
      <c r="AB180" s="1">
        <v>1</v>
      </c>
      <c r="AC180" s="1">
        <v>0</v>
      </c>
      <c r="AD180" s="1">
        <v>0</v>
      </c>
      <c r="AE180" s="1">
        <v>0</v>
      </c>
      <c r="AF180" s="1">
        <v>5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27</v>
      </c>
      <c r="AW180" s="1">
        <v>8</v>
      </c>
      <c r="AX180" s="1">
        <v>22</v>
      </c>
      <c r="AY180" s="1">
        <v>36</v>
      </c>
      <c r="AZ180" s="1">
        <v>64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4</v>
      </c>
      <c r="BG180" s="1">
        <v>9</v>
      </c>
      <c r="BH180" s="1">
        <v>1</v>
      </c>
      <c r="BI180" s="1">
        <v>21</v>
      </c>
      <c r="BJ180" s="1">
        <v>2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</row>
    <row r="181" spans="1:67">
      <c r="A181" s="1">
        <v>70984</v>
      </c>
      <c r="B181" s="1" t="s">
        <v>149</v>
      </c>
      <c r="C181" s="1">
        <v>5</v>
      </c>
      <c r="D181" s="1">
        <v>285</v>
      </c>
      <c r="E181" s="1" t="s">
        <v>64</v>
      </c>
      <c r="F181" s="1">
        <v>573</v>
      </c>
      <c r="G181" s="1" t="s">
        <v>87</v>
      </c>
      <c r="H181" s="2">
        <v>171.09</v>
      </c>
      <c r="I181" s="2">
        <v>855.45</v>
      </c>
      <c r="J181" s="10">
        <f t="shared" si="1"/>
        <v>0</v>
      </c>
      <c r="K181" s="11">
        <f t="shared" si="2"/>
        <v>0</v>
      </c>
      <c r="L181" s="1">
        <v>0.8</v>
      </c>
      <c r="M181" s="1">
        <v>0.6</v>
      </c>
      <c r="N181" s="16">
        <f t="shared" si="45"/>
        <v>0</v>
      </c>
      <c r="O181" s="1"/>
      <c r="P181" s="1">
        <v>2.4</v>
      </c>
      <c r="Q181" s="1">
        <v>3.2</v>
      </c>
      <c r="R181" s="5">
        <v>0</v>
      </c>
      <c r="S181" s="1"/>
      <c r="T181" s="1">
        <v>0</v>
      </c>
      <c r="U181" s="1">
        <v>0.8</v>
      </c>
      <c r="V181" s="16">
        <f t="shared" si="44"/>
        <v>0</v>
      </c>
      <c r="W181" s="1">
        <v>0</v>
      </c>
      <c r="X181" s="15">
        <v>2737.44</v>
      </c>
      <c r="Y181" s="2"/>
      <c r="Z181" s="2">
        <v>3935.07</v>
      </c>
      <c r="AA181" s="2">
        <f t="shared" ref="AA181:AA185" si="46">Z181-X181</f>
        <v>1197.6300000000001</v>
      </c>
      <c r="AB181" s="1">
        <v>3</v>
      </c>
      <c r="AC181" s="1">
        <v>0</v>
      </c>
      <c r="AD181" s="1">
        <v>1</v>
      </c>
      <c r="AE181" s="1">
        <v>0</v>
      </c>
      <c r="AF181" s="1">
        <v>3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4</v>
      </c>
      <c r="AW181" s="1">
        <v>8</v>
      </c>
      <c r="AX181" s="1">
        <v>2</v>
      </c>
      <c r="AY181" s="1">
        <v>4</v>
      </c>
      <c r="AZ181" s="1">
        <v>16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4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</row>
    <row r="182" spans="1:67">
      <c r="A182" s="1">
        <v>70171</v>
      </c>
      <c r="B182" s="1" t="s">
        <v>283</v>
      </c>
      <c r="C182" s="1">
        <v>15</v>
      </c>
      <c r="D182" s="1">
        <v>285</v>
      </c>
      <c r="E182" s="1" t="s">
        <v>64</v>
      </c>
      <c r="F182" s="1">
        <v>322</v>
      </c>
      <c r="G182" s="1" t="s">
        <v>167</v>
      </c>
      <c r="H182" s="2">
        <v>30.07</v>
      </c>
      <c r="I182" s="2">
        <v>451.05</v>
      </c>
      <c r="J182" s="10">
        <f t="shared" si="1"/>
        <v>0</v>
      </c>
      <c r="K182" s="11">
        <f t="shared" si="2"/>
        <v>0</v>
      </c>
      <c r="L182" s="1">
        <v>1.53</v>
      </c>
      <c r="M182" s="1">
        <v>5.13</v>
      </c>
      <c r="N182" s="16">
        <f t="shared" si="45"/>
        <v>0</v>
      </c>
      <c r="O182" s="1"/>
      <c r="P182" s="1">
        <v>4.4000000000000004</v>
      </c>
      <c r="Q182" s="1">
        <v>6.67</v>
      </c>
      <c r="R182" s="5">
        <v>0</v>
      </c>
      <c r="S182" s="1"/>
      <c r="T182" s="1">
        <v>0.13</v>
      </c>
      <c r="U182" s="1">
        <v>1.4</v>
      </c>
      <c r="V182" s="16">
        <f t="shared" si="44"/>
        <v>0</v>
      </c>
      <c r="W182" s="1">
        <v>0</v>
      </c>
      <c r="X182" s="15">
        <v>2736.37</v>
      </c>
      <c r="Y182" s="2"/>
      <c r="Z182" s="2">
        <v>5953.86</v>
      </c>
      <c r="AA182" s="2">
        <f t="shared" si="46"/>
        <v>3217.49</v>
      </c>
      <c r="AB182" s="1">
        <v>5</v>
      </c>
      <c r="AC182" s="1">
        <v>6</v>
      </c>
      <c r="AD182" s="1">
        <v>5</v>
      </c>
      <c r="AE182" s="1">
        <v>20</v>
      </c>
      <c r="AF182" s="1">
        <v>77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15</v>
      </c>
      <c r="AW182" s="1">
        <v>17</v>
      </c>
      <c r="AX182" s="1">
        <v>29</v>
      </c>
      <c r="AY182" s="1">
        <v>27</v>
      </c>
      <c r="AZ182" s="1">
        <v>100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1</v>
      </c>
      <c r="BG182" s="1">
        <v>2</v>
      </c>
      <c r="BH182" s="1">
        <v>0</v>
      </c>
      <c r="BI182" s="1">
        <v>0</v>
      </c>
      <c r="BJ182" s="1">
        <v>21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</row>
    <row r="183" spans="1:67">
      <c r="A183" s="1">
        <v>70004</v>
      </c>
      <c r="B183" s="1" t="s">
        <v>211</v>
      </c>
      <c r="C183" s="1">
        <v>24</v>
      </c>
      <c r="D183" s="1">
        <v>285</v>
      </c>
      <c r="E183" s="1" t="s">
        <v>64</v>
      </c>
      <c r="F183" s="1">
        <v>557</v>
      </c>
      <c r="G183" s="1" t="s">
        <v>69</v>
      </c>
      <c r="H183" s="2">
        <v>51.12</v>
      </c>
      <c r="I183" s="2">
        <v>1226.8800000000001</v>
      </c>
      <c r="J183" s="10">
        <f t="shared" si="1"/>
        <v>0</v>
      </c>
      <c r="K183" s="11">
        <f t="shared" si="2"/>
        <v>0</v>
      </c>
      <c r="L183" s="1">
        <v>0.73</v>
      </c>
      <c r="M183" s="1">
        <v>0.5</v>
      </c>
      <c r="N183" s="16">
        <f t="shared" si="45"/>
        <v>0</v>
      </c>
      <c r="O183" s="1"/>
      <c r="P183" s="1">
        <v>1.42</v>
      </c>
      <c r="Q183" s="1">
        <v>2.33</v>
      </c>
      <c r="R183" s="5">
        <v>0</v>
      </c>
      <c r="S183" s="1"/>
      <c r="T183" s="1">
        <v>0.08</v>
      </c>
      <c r="U183" s="1">
        <v>0</v>
      </c>
      <c r="V183" s="16">
        <f t="shared" si="44"/>
        <v>0</v>
      </c>
      <c r="W183" s="1">
        <v>0</v>
      </c>
      <c r="X183" s="15">
        <v>2734.92</v>
      </c>
      <c r="Y183" s="2"/>
      <c r="Z183" s="2">
        <v>3476.16</v>
      </c>
      <c r="AA183" s="2">
        <f t="shared" si="46"/>
        <v>741.23999999999978</v>
      </c>
      <c r="AB183" s="1">
        <v>10</v>
      </c>
      <c r="AC183" s="1">
        <v>15</v>
      </c>
      <c r="AD183" s="1">
        <v>0</v>
      </c>
      <c r="AE183" s="1">
        <v>0</v>
      </c>
      <c r="AF183" s="1">
        <v>12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13</v>
      </c>
      <c r="AW183" s="1">
        <v>9</v>
      </c>
      <c r="AX183" s="1">
        <v>9</v>
      </c>
      <c r="AY183" s="1">
        <v>15</v>
      </c>
      <c r="AZ183" s="1">
        <v>56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2</v>
      </c>
      <c r="BH183" s="1">
        <v>1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</row>
    <row r="184" spans="1:67">
      <c r="A184" s="1">
        <v>70071</v>
      </c>
      <c r="B184" s="1" t="s">
        <v>285</v>
      </c>
      <c r="C184" s="1">
        <v>6</v>
      </c>
      <c r="D184" s="1">
        <v>285</v>
      </c>
      <c r="E184" s="1" t="s">
        <v>64</v>
      </c>
      <c r="F184" s="1">
        <v>974</v>
      </c>
      <c r="G184" s="1" t="s">
        <v>110</v>
      </c>
      <c r="H184" s="2">
        <v>174.97</v>
      </c>
      <c r="I184" s="2">
        <v>1049.82</v>
      </c>
      <c r="J184" s="10">
        <f t="shared" si="1"/>
        <v>0</v>
      </c>
      <c r="K184" s="11">
        <f t="shared" si="2"/>
        <v>0</v>
      </c>
      <c r="L184" s="1">
        <v>0.25</v>
      </c>
      <c r="M184" s="1">
        <v>0.17</v>
      </c>
      <c r="N184" s="16">
        <f t="shared" si="45"/>
        <v>0</v>
      </c>
      <c r="O184" s="1"/>
      <c r="P184" s="1">
        <v>1.58</v>
      </c>
      <c r="Q184" s="1">
        <v>7</v>
      </c>
      <c r="R184" s="5">
        <v>0</v>
      </c>
      <c r="S184" s="1"/>
      <c r="T184" s="1">
        <v>0.57999999999999996</v>
      </c>
      <c r="U184" s="1">
        <v>4.17</v>
      </c>
      <c r="V184" s="16">
        <f t="shared" si="44"/>
        <v>0</v>
      </c>
      <c r="W184" s="1">
        <v>0</v>
      </c>
      <c r="X184" s="15">
        <v>2537.06</v>
      </c>
      <c r="Y184" s="2"/>
      <c r="Z184" s="2">
        <v>11897.96</v>
      </c>
      <c r="AA184" s="2">
        <f t="shared" si="46"/>
        <v>9360.9</v>
      </c>
      <c r="AB184" s="1">
        <v>1</v>
      </c>
      <c r="AC184" s="1">
        <v>1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3</v>
      </c>
      <c r="AW184" s="1">
        <v>3</v>
      </c>
      <c r="AX184" s="1">
        <v>4</v>
      </c>
      <c r="AY184" s="1">
        <v>2</v>
      </c>
      <c r="AZ184" s="1">
        <v>42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2</v>
      </c>
      <c r="BH184" s="1">
        <v>2</v>
      </c>
      <c r="BI184" s="1">
        <v>1</v>
      </c>
      <c r="BJ184" s="1">
        <v>25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</row>
    <row r="185" spans="1:67">
      <c r="A185" s="1">
        <v>70970</v>
      </c>
      <c r="B185" s="1" t="s">
        <v>237</v>
      </c>
      <c r="C185" s="1">
        <v>15</v>
      </c>
      <c r="D185" s="1">
        <v>285</v>
      </c>
      <c r="E185" s="1" t="s">
        <v>64</v>
      </c>
      <c r="F185" s="1">
        <v>562</v>
      </c>
      <c r="G185" s="1" t="s">
        <v>65</v>
      </c>
      <c r="H185" s="2">
        <v>28.82</v>
      </c>
      <c r="I185" s="2">
        <v>432.3</v>
      </c>
      <c r="J185" s="10">
        <f t="shared" si="1"/>
        <v>0</v>
      </c>
      <c r="K185" s="11">
        <f t="shared" si="2"/>
        <v>0</v>
      </c>
      <c r="L185" s="1">
        <v>4</v>
      </c>
      <c r="M185" s="1">
        <v>4.13</v>
      </c>
      <c r="N185" s="16">
        <f t="shared" si="45"/>
        <v>0</v>
      </c>
      <c r="O185" s="1"/>
      <c r="P185" s="1">
        <v>1.2</v>
      </c>
      <c r="Q185" s="1">
        <v>4.93</v>
      </c>
      <c r="R185" s="5">
        <v>0</v>
      </c>
      <c r="S185" s="1"/>
      <c r="T185" s="1">
        <v>0.67</v>
      </c>
      <c r="U185" s="1">
        <v>0.33</v>
      </c>
      <c r="V185" s="16">
        <f t="shared" si="44"/>
        <v>0</v>
      </c>
      <c r="W185" s="1">
        <v>0</v>
      </c>
      <c r="X185" s="15">
        <v>2536.16</v>
      </c>
      <c r="Y185" s="2"/>
      <c r="Z185" s="2">
        <v>4063.62</v>
      </c>
      <c r="AA185" s="2">
        <f t="shared" si="46"/>
        <v>1527.46</v>
      </c>
      <c r="AB185" s="1">
        <v>0</v>
      </c>
      <c r="AC185" s="1">
        <v>0</v>
      </c>
      <c r="AD185" s="1">
        <v>43</v>
      </c>
      <c r="AE185" s="1">
        <v>34</v>
      </c>
      <c r="AF185" s="1">
        <v>62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4</v>
      </c>
      <c r="AW185" s="1">
        <v>22</v>
      </c>
      <c r="AX185" s="1">
        <v>3</v>
      </c>
      <c r="AY185" s="1">
        <v>0</v>
      </c>
      <c r="AZ185" s="1">
        <v>74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2</v>
      </c>
      <c r="BG185" s="1">
        <v>2</v>
      </c>
      <c r="BH185" s="1">
        <v>4</v>
      </c>
      <c r="BI185" s="1">
        <v>6</v>
      </c>
      <c r="BJ185" s="1">
        <v>5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</row>
    <row r="186" spans="1:67">
      <c r="A186" s="1">
        <v>70351</v>
      </c>
      <c r="B186" s="1" t="s">
        <v>275</v>
      </c>
      <c r="C186" s="1">
        <v>5</v>
      </c>
      <c r="D186" s="1">
        <v>285</v>
      </c>
      <c r="E186" s="1" t="s">
        <v>64</v>
      </c>
      <c r="F186" s="1">
        <v>562</v>
      </c>
      <c r="G186" s="1" t="s">
        <v>65</v>
      </c>
      <c r="H186" s="2">
        <v>61.49</v>
      </c>
      <c r="I186" s="2">
        <v>307.45</v>
      </c>
      <c r="J186" s="10">
        <f t="shared" si="1"/>
        <v>0</v>
      </c>
      <c r="K186" s="11">
        <f t="shared" si="2"/>
        <v>0</v>
      </c>
      <c r="L186" s="1">
        <v>1.8</v>
      </c>
      <c r="M186" s="1">
        <v>2.8</v>
      </c>
      <c r="N186" s="16">
        <f t="shared" si="45"/>
        <v>0</v>
      </c>
      <c r="O186" s="1"/>
      <c r="P186" s="1">
        <v>5.3</v>
      </c>
      <c r="Q186" s="1">
        <v>-1.4</v>
      </c>
      <c r="R186" s="5">
        <v>0</v>
      </c>
      <c r="S186" s="1"/>
      <c r="T186" s="1">
        <v>1.1000000000000001</v>
      </c>
      <c r="U186" s="1">
        <v>2</v>
      </c>
      <c r="V186" s="16">
        <f t="shared" si="44"/>
        <v>0</v>
      </c>
      <c r="W186" s="1">
        <v>0</v>
      </c>
      <c r="X186" s="15">
        <v>2521.09</v>
      </c>
      <c r="Y186" s="2"/>
      <c r="Z186" s="2">
        <v>1045.33</v>
      </c>
      <c r="AA186" s="1">
        <v>0</v>
      </c>
      <c r="AB186" s="1">
        <v>2</v>
      </c>
      <c r="AC186" s="1">
        <v>0</v>
      </c>
      <c r="AD186" s="1">
        <v>4</v>
      </c>
      <c r="AE186" s="1">
        <v>6</v>
      </c>
      <c r="AF186" s="1">
        <v>14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13</v>
      </c>
      <c r="AW186" s="1">
        <v>23</v>
      </c>
      <c r="AX186" s="1">
        <v>1</v>
      </c>
      <c r="AY186" s="1">
        <v>2</v>
      </c>
      <c r="AZ186" s="1">
        <v>-7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1</v>
      </c>
      <c r="BG186" s="1">
        <v>3</v>
      </c>
      <c r="BH186" s="1">
        <v>2</v>
      </c>
      <c r="BI186" s="1">
        <v>2</v>
      </c>
      <c r="BJ186" s="1">
        <v>10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</row>
    <row r="187" spans="1:67">
      <c r="A187" s="1">
        <v>70407</v>
      </c>
      <c r="B187" s="1" t="s">
        <v>220</v>
      </c>
      <c r="C187" s="1">
        <v>20</v>
      </c>
      <c r="D187" s="1">
        <v>285</v>
      </c>
      <c r="E187" s="1" t="s">
        <v>64</v>
      </c>
      <c r="F187" s="1">
        <v>557</v>
      </c>
      <c r="G187" s="1" t="s">
        <v>69</v>
      </c>
      <c r="H187" s="2">
        <v>71.849999999999994</v>
      </c>
      <c r="I187" s="2">
        <v>1437</v>
      </c>
      <c r="J187" s="10">
        <f t="shared" si="1"/>
        <v>0</v>
      </c>
      <c r="K187" s="11">
        <f t="shared" si="2"/>
        <v>0</v>
      </c>
      <c r="L187" s="1">
        <v>0.6</v>
      </c>
      <c r="M187" s="1">
        <v>0</v>
      </c>
      <c r="N187" s="16">
        <f t="shared" si="45"/>
        <v>0</v>
      </c>
      <c r="O187" s="1"/>
      <c r="P187" s="1">
        <v>1.1000000000000001</v>
      </c>
      <c r="Q187" s="1">
        <v>0</v>
      </c>
      <c r="R187" s="5">
        <v>0</v>
      </c>
      <c r="S187" s="1"/>
      <c r="T187" s="1">
        <v>0</v>
      </c>
      <c r="U187" s="1">
        <v>0</v>
      </c>
      <c r="V187" s="16">
        <f t="shared" si="44"/>
        <v>0</v>
      </c>
      <c r="W187" s="1">
        <v>0</v>
      </c>
      <c r="X187" s="15">
        <v>2442.9</v>
      </c>
      <c r="Y187" s="2"/>
      <c r="Z187" s="2">
        <v>0</v>
      </c>
      <c r="AA187" s="1">
        <v>0</v>
      </c>
      <c r="AB187" s="1">
        <v>0</v>
      </c>
      <c r="AC187" s="1">
        <v>0</v>
      </c>
      <c r="AD187" s="1">
        <v>6</v>
      </c>
      <c r="AE187" s="1">
        <v>12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14</v>
      </c>
      <c r="AY187" s="1">
        <v>16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</row>
    <row r="188" spans="1:67">
      <c r="A188" s="1">
        <v>70153</v>
      </c>
      <c r="B188" s="1" t="s">
        <v>186</v>
      </c>
      <c r="C188" s="1">
        <v>24</v>
      </c>
      <c r="D188" s="1">
        <v>285</v>
      </c>
      <c r="E188" s="1" t="s">
        <v>64</v>
      </c>
      <c r="F188" s="1">
        <v>974</v>
      </c>
      <c r="G188" s="1" t="s">
        <v>110</v>
      </c>
      <c r="H188" s="2">
        <v>44.36</v>
      </c>
      <c r="I188" s="2">
        <v>1064.6400000000001</v>
      </c>
      <c r="J188" s="10">
        <f t="shared" si="1"/>
        <v>0</v>
      </c>
      <c r="K188" s="11">
        <f t="shared" si="2"/>
        <v>0</v>
      </c>
      <c r="L188" s="1">
        <v>0.08</v>
      </c>
      <c r="M188" s="1">
        <v>0.04</v>
      </c>
      <c r="N188" s="16">
        <f t="shared" si="45"/>
        <v>0</v>
      </c>
      <c r="O188" s="1"/>
      <c r="P188" s="1">
        <v>1.48</v>
      </c>
      <c r="Q188" s="1">
        <v>0</v>
      </c>
      <c r="R188" s="5">
        <v>0</v>
      </c>
      <c r="S188" s="1"/>
      <c r="T188" s="1">
        <v>0.73</v>
      </c>
      <c r="U188" s="1">
        <v>0.28999999999999998</v>
      </c>
      <c r="V188" s="16">
        <f t="shared" si="44"/>
        <v>0</v>
      </c>
      <c r="W188" s="1">
        <v>0</v>
      </c>
      <c r="X188" s="15">
        <v>2439.8000000000002</v>
      </c>
      <c r="Y188" s="2"/>
      <c r="Z188" s="2">
        <v>354.88</v>
      </c>
      <c r="AA188" s="1">
        <v>0</v>
      </c>
      <c r="AB188" s="1">
        <v>0</v>
      </c>
      <c r="AC188" s="1">
        <v>0</v>
      </c>
      <c r="AD188" s="1">
        <v>0</v>
      </c>
      <c r="AE188" s="1">
        <v>4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33</v>
      </c>
      <c r="AY188" s="1">
        <v>5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3</v>
      </c>
      <c r="BG188" s="1">
        <v>5</v>
      </c>
      <c r="BH188" s="1">
        <v>0</v>
      </c>
      <c r="BI188" s="1">
        <v>24</v>
      </c>
      <c r="BJ188" s="1">
        <v>7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</row>
    <row r="189" spans="1:67">
      <c r="A189" s="1">
        <v>70986</v>
      </c>
      <c r="B189" s="1" t="s">
        <v>2293</v>
      </c>
      <c r="C189" s="1">
        <v>1</v>
      </c>
      <c r="D189" s="1">
        <v>285</v>
      </c>
      <c r="E189" s="1" t="s">
        <v>64</v>
      </c>
      <c r="F189" s="1">
        <v>285</v>
      </c>
      <c r="G189" s="1" t="s">
        <v>64</v>
      </c>
      <c r="H189" s="2">
        <v>60.75</v>
      </c>
      <c r="I189" s="2">
        <v>60.75</v>
      </c>
      <c r="J189" s="10">
        <f t="shared" si="1"/>
        <v>0</v>
      </c>
      <c r="K189" s="11">
        <f t="shared" si="2"/>
        <v>0</v>
      </c>
      <c r="L189" s="1">
        <v>0</v>
      </c>
      <c r="M189" s="1">
        <v>0</v>
      </c>
      <c r="N189" s="16">
        <f t="shared" si="45"/>
        <v>0</v>
      </c>
      <c r="O189" s="1"/>
      <c r="P189" s="1">
        <v>39.5</v>
      </c>
      <c r="Q189" s="1">
        <v>14</v>
      </c>
      <c r="R189" s="5">
        <v>0</v>
      </c>
      <c r="S189" s="1"/>
      <c r="T189" s="1">
        <v>0</v>
      </c>
      <c r="U189" s="1">
        <v>0</v>
      </c>
      <c r="V189" s="16">
        <f t="shared" si="44"/>
        <v>0</v>
      </c>
      <c r="W189" s="1">
        <v>0</v>
      </c>
      <c r="X189" s="15">
        <v>2399.62</v>
      </c>
      <c r="Y189" s="2"/>
      <c r="Z189" s="2">
        <v>850.5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29</v>
      </c>
      <c r="AW189" s="1">
        <v>21</v>
      </c>
      <c r="AX189" s="1">
        <v>0</v>
      </c>
      <c r="AY189" s="1">
        <v>0</v>
      </c>
      <c r="AZ189" s="1">
        <v>14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</row>
    <row r="190" spans="1:67">
      <c r="A190" s="1">
        <v>70033</v>
      </c>
      <c r="B190" s="1" t="s">
        <v>179</v>
      </c>
      <c r="C190" s="1">
        <v>18</v>
      </c>
      <c r="D190" s="1">
        <v>285</v>
      </c>
      <c r="E190" s="1" t="s">
        <v>64</v>
      </c>
      <c r="F190" s="1">
        <v>991</v>
      </c>
      <c r="G190" s="1" t="s">
        <v>141</v>
      </c>
      <c r="H190" s="2">
        <v>47.222200000000001</v>
      </c>
      <c r="I190" s="2">
        <v>849.99959999999999</v>
      </c>
      <c r="J190" s="10">
        <f t="shared" si="1"/>
        <v>0</v>
      </c>
      <c r="K190" s="11">
        <f t="shared" si="2"/>
        <v>0</v>
      </c>
      <c r="L190" s="1">
        <v>0.53</v>
      </c>
      <c r="M190" s="1">
        <v>-1.39</v>
      </c>
      <c r="N190" s="5">
        <v>0</v>
      </c>
      <c r="O190" s="1"/>
      <c r="P190" s="1">
        <v>1.81</v>
      </c>
      <c r="Q190" s="1">
        <v>3.5</v>
      </c>
      <c r="R190" s="16"/>
      <c r="S190" s="1"/>
      <c r="T190" s="1">
        <v>0.42</v>
      </c>
      <c r="U190" s="1">
        <v>-0.39</v>
      </c>
      <c r="V190" s="16">
        <f t="shared" si="44"/>
        <v>0</v>
      </c>
      <c r="W190" s="1">
        <v>0</v>
      </c>
      <c r="X190" s="15">
        <v>2337.5</v>
      </c>
      <c r="Y190" s="2"/>
      <c r="Z190" s="2">
        <v>1463.89</v>
      </c>
      <c r="AA190" s="1">
        <v>0</v>
      </c>
      <c r="AB190" s="1">
        <v>1</v>
      </c>
      <c r="AC190" s="1">
        <v>10</v>
      </c>
      <c r="AD190" s="1">
        <v>2</v>
      </c>
      <c r="AE190" s="1">
        <v>3</v>
      </c>
      <c r="AF190" s="1">
        <v>-25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3</v>
      </c>
      <c r="AW190" s="1">
        <v>21</v>
      </c>
      <c r="AX190" s="1">
        <v>12</v>
      </c>
      <c r="AY190" s="1">
        <v>14</v>
      </c>
      <c r="AZ190" s="1">
        <v>63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5</v>
      </c>
      <c r="BG190" s="1">
        <v>1</v>
      </c>
      <c r="BH190" s="1">
        <v>1</v>
      </c>
      <c r="BI190" s="1">
        <v>2</v>
      </c>
      <c r="BJ190" s="1">
        <v>-7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</row>
    <row r="191" spans="1:67">
      <c r="A191" s="1">
        <v>70015</v>
      </c>
      <c r="B191" s="1" t="s">
        <v>288</v>
      </c>
      <c r="C191" s="1">
        <v>12</v>
      </c>
      <c r="D191" s="1">
        <v>285</v>
      </c>
      <c r="E191" s="1" t="s">
        <v>64</v>
      </c>
      <c r="F191" s="1">
        <v>562</v>
      </c>
      <c r="G191" s="1" t="s">
        <v>65</v>
      </c>
      <c r="H191" s="2">
        <v>29.4</v>
      </c>
      <c r="I191" s="2">
        <v>352.8</v>
      </c>
      <c r="J191" s="10">
        <f t="shared" si="1"/>
        <v>0</v>
      </c>
      <c r="K191" s="11">
        <f t="shared" si="2"/>
        <v>0</v>
      </c>
      <c r="L191" s="1">
        <v>0</v>
      </c>
      <c r="M191" s="1">
        <v>2.08</v>
      </c>
      <c r="N191" s="16">
        <f t="shared" ref="N191:N197" si="47">MAX(0,(TRUNC((L191*0.8)-M191)))</f>
        <v>0</v>
      </c>
      <c r="O191" s="1"/>
      <c r="P191" s="1">
        <v>6.12</v>
      </c>
      <c r="Q191" s="1">
        <v>2.25</v>
      </c>
      <c r="R191" s="16"/>
      <c r="S191" s="1"/>
      <c r="T191" s="1">
        <v>0.28999999999999998</v>
      </c>
      <c r="U191" s="1">
        <v>2.75</v>
      </c>
      <c r="V191" s="16">
        <f t="shared" si="44"/>
        <v>0</v>
      </c>
      <c r="W191" s="1">
        <v>0</v>
      </c>
      <c r="X191" s="15">
        <v>2263.8000000000002</v>
      </c>
      <c r="Y191" s="2"/>
      <c r="Z191" s="2">
        <v>2499</v>
      </c>
      <c r="AA191" s="2">
        <f t="shared" ref="AA191:AA193" si="48">Z191-X191</f>
        <v>235.19999999999982</v>
      </c>
      <c r="AB191" s="1">
        <v>0</v>
      </c>
      <c r="AC191" s="1">
        <v>0</v>
      </c>
      <c r="AD191" s="1">
        <v>0</v>
      </c>
      <c r="AE191" s="1">
        <v>0</v>
      </c>
      <c r="AF191" s="1">
        <v>25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15</v>
      </c>
      <c r="AW191" s="1">
        <v>20</v>
      </c>
      <c r="AX191" s="1">
        <v>36</v>
      </c>
      <c r="AY191" s="1">
        <v>25</v>
      </c>
      <c r="AZ191" s="1">
        <v>27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0</v>
      </c>
      <c r="BH191" s="1">
        <v>1</v>
      </c>
      <c r="BI191" s="1">
        <v>3</v>
      </c>
      <c r="BJ191" s="1">
        <v>33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</row>
    <row r="192" spans="1:67">
      <c r="A192" s="1">
        <v>70975</v>
      </c>
      <c r="B192" s="1" t="s">
        <v>256</v>
      </c>
      <c r="C192" s="1">
        <v>20</v>
      </c>
      <c r="D192" s="1">
        <v>285</v>
      </c>
      <c r="E192" s="1" t="s">
        <v>64</v>
      </c>
      <c r="F192" s="1">
        <v>974</v>
      </c>
      <c r="G192" s="1" t="s">
        <v>110</v>
      </c>
      <c r="H192" s="2">
        <v>40.81</v>
      </c>
      <c r="I192" s="2">
        <v>816.2</v>
      </c>
      <c r="J192" s="10">
        <f t="shared" si="1"/>
        <v>0</v>
      </c>
      <c r="K192" s="11">
        <f t="shared" si="2"/>
        <v>0</v>
      </c>
      <c r="L192" s="1">
        <v>0.75</v>
      </c>
      <c r="M192" s="1">
        <v>0.4</v>
      </c>
      <c r="N192" s="16">
        <f t="shared" si="47"/>
        <v>0</v>
      </c>
      <c r="O192" s="1"/>
      <c r="P192" s="1">
        <v>1.85</v>
      </c>
      <c r="Q192" s="1">
        <v>5.4</v>
      </c>
      <c r="R192" s="16"/>
      <c r="S192" s="1"/>
      <c r="T192" s="1">
        <v>0.12</v>
      </c>
      <c r="U192" s="1">
        <v>0</v>
      </c>
      <c r="V192" s="16">
        <f t="shared" si="44"/>
        <v>0</v>
      </c>
      <c r="W192" s="1">
        <v>0</v>
      </c>
      <c r="X192" s="15">
        <v>2224.14</v>
      </c>
      <c r="Y192" s="2"/>
      <c r="Z192" s="2">
        <v>4733.96</v>
      </c>
      <c r="AA192" s="2">
        <f t="shared" si="48"/>
        <v>2509.8200000000002</v>
      </c>
      <c r="AB192" s="1">
        <v>2</v>
      </c>
      <c r="AC192" s="1">
        <v>3</v>
      </c>
      <c r="AD192" s="1">
        <v>8</v>
      </c>
      <c r="AE192" s="1">
        <v>7</v>
      </c>
      <c r="AF192" s="1">
        <v>8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4</v>
      </c>
      <c r="AW192" s="1">
        <v>29</v>
      </c>
      <c r="AX192" s="1">
        <v>8</v>
      </c>
      <c r="AY192" s="1">
        <v>21</v>
      </c>
      <c r="AZ192" s="1">
        <v>108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1</v>
      </c>
      <c r="BI192" s="1">
        <v>3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</row>
    <row r="193" spans="1:67">
      <c r="A193" s="1">
        <v>70302</v>
      </c>
      <c r="B193" s="1" t="s">
        <v>242</v>
      </c>
      <c r="C193" s="1">
        <v>20</v>
      </c>
      <c r="D193" s="1">
        <v>285</v>
      </c>
      <c r="E193" s="1" t="s">
        <v>64</v>
      </c>
      <c r="F193" s="1">
        <v>285</v>
      </c>
      <c r="G193" s="1" t="s">
        <v>64</v>
      </c>
      <c r="H193" s="2">
        <v>86.351399999999998</v>
      </c>
      <c r="I193" s="2">
        <v>1727.028</v>
      </c>
      <c r="J193" s="10">
        <f t="shared" si="1"/>
        <v>0</v>
      </c>
      <c r="K193" s="11">
        <f t="shared" si="2"/>
        <v>0</v>
      </c>
      <c r="L193" s="1">
        <v>0.56999999999999995</v>
      </c>
      <c r="M193" s="1">
        <v>0.05</v>
      </c>
      <c r="N193" s="16">
        <f t="shared" si="47"/>
        <v>0</v>
      </c>
      <c r="O193" s="1"/>
      <c r="P193" s="1">
        <v>0.68</v>
      </c>
      <c r="Q193" s="1">
        <v>5</v>
      </c>
      <c r="R193" s="16"/>
      <c r="S193" s="1"/>
      <c r="T193" s="1">
        <v>0.02</v>
      </c>
      <c r="U193" s="1">
        <v>0</v>
      </c>
      <c r="V193" s="16">
        <f t="shared" si="44"/>
        <v>0</v>
      </c>
      <c r="W193" s="1">
        <v>0</v>
      </c>
      <c r="X193" s="15">
        <v>2201.96</v>
      </c>
      <c r="Y193" s="2"/>
      <c r="Z193" s="2">
        <v>8721.49</v>
      </c>
      <c r="AA193" s="2">
        <f t="shared" si="48"/>
        <v>6519.53</v>
      </c>
      <c r="AB193" s="1">
        <v>0</v>
      </c>
      <c r="AC193" s="1">
        <v>23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27</v>
      </c>
      <c r="AX193" s="1">
        <v>0</v>
      </c>
      <c r="AY193" s="1">
        <v>0</v>
      </c>
      <c r="AZ193" s="1">
        <v>100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1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</row>
    <row r="194" spans="1:67">
      <c r="A194" s="1">
        <v>70251</v>
      </c>
      <c r="B194" s="1" t="s">
        <v>251</v>
      </c>
      <c r="C194" s="1">
        <v>15</v>
      </c>
      <c r="D194" s="1">
        <v>285</v>
      </c>
      <c r="E194" s="1" t="s">
        <v>64</v>
      </c>
      <c r="F194" s="1">
        <v>562</v>
      </c>
      <c r="G194" s="1" t="s">
        <v>65</v>
      </c>
      <c r="H194" s="2">
        <v>30.07</v>
      </c>
      <c r="I194" s="2">
        <v>451.05</v>
      </c>
      <c r="J194" s="10">
        <f t="shared" si="1"/>
        <v>0</v>
      </c>
      <c r="K194" s="11">
        <f t="shared" si="2"/>
        <v>0</v>
      </c>
      <c r="L194" s="1">
        <v>7.0000000000000007E-2</v>
      </c>
      <c r="M194" s="1">
        <v>0.2</v>
      </c>
      <c r="N194" s="16">
        <f t="shared" si="47"/>
        <v>0</v>
      </c>
      <c r="O194" s="1"/>
      <c r="P194" s="1">
        <v>3.83</v>
      </c>
      <c r="Q194" s="1">
        <v>1.6</v>
      </c>
      <c r="R194" s="16"/>
      <c r="S194" s="1"/>
      <c r="T194" s="1">
        <v>0.53</v>
      </c>
      <c r="U194" s="1">
        <v>0</v>
      </c>
      <c r="V194" s="16">
        <f t="shared" si="44"/>
        <v>0</v>
      </c>
      <c r="W194" s="1">
        <v>0</v>
      </c>
      <c r="X194" s="15">
        <v>1999.66</v>
      </c>
      <c r="Y194" s="2"/>
      <c r="Z194" s="2">
        <v>811.89</v>
      </c>
      <c r="AA194" s="1">
        <v>0</v>
      </c>
      <c r="AB194" s="1">
        <v>0</v>
      </c>
      <c r="AC194" s="1">
        <v>0</v>
      </c>
      <c r="AD194" s="1">
        <v>0</v>
      </c>
      <c r="AE194" s="1">
        <v>2</v>
      </c>
      <c r="AF194" s="1">
        <v>3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25</v>
      </c>
      <c r="AW194" s="1">
        <v>25</v>
      </c>
      <c r="AX194" s="1">
        <v>19</v>
      </c>
      <c r="AY194" s="1">
        <v>2</v>
      </c>
      <c r="AZ194" s="1">
        <v>24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6</v>
      </c>
      <c r="BI194" s="1">
        <v>4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</row>
    <row r="195" spans="1:67">
      <c r="A195" s="1">
        <v>79159</v>
      </c>
      <c r="B195" s="1" t="s">
        <v>358</v>
      </c>
      <c r="C195" s="1">
        <v>24</v>
      </c>
      <c r="D195" s="1">
        <v>285</v>
      </c>
      <c r="E195" s="1" t="s">
        <v>64</v>
      </c>
      <c r="F195" s="1">
        <v>285</v>
      </c>
      <c r="G195" s="1" t="s">
        <v>64</v>
      </c>
      <c r="H195" s="2">
        <v>34.741799999999998</v>
      </c>
      <c r="I195" s="2">
        <v>833.80319999999995</v>
      </c>
      <c r="J195" s="10">
        <f t="shared" si="1"/>
        <v>0</v>
      </c>
      <c r="K195" s="11">
        <f t="shared" si="2"/>
        <v>0</v>
      </c>
      <c r="L195" s="1">
        <v>0.75</v>
      </c>
      <c r="M195" s="1">
        <v>0</v>
      </c>
      <c r="N195" s="16">
        <f t="shared" si="47"/>
        <v>0</v>
      </c>
      <c r="O195" s="1"/>
      <c r="P195" s="1">
        <v>0.92</v>
      </c>
      <c r="Q195" s="1">
        <v>3.79</v>
      </c>
      <c r="R195" s="16"/>
      <c r="S195" s="1"/>
      <c r="T195" s="1">
        <v>0.52</v>
      </c>
      <c r="U195" s="1">
        <v>0.21</v>
      </c>
      <c r="V195" s="16">
        <f t="shared" si="44"/>
        <v>0</v>
      </c>
      <c r="W195" s="1">
        <v>0</v>
      </c>
      <c r="X195" s="15">
        <v>1823.94</v>
      </c>
      <c r="Y195" s="2"/>
      <c r="Z195" s="2">
        <v>3335.21</v>
      </c>
      <c r="AA195" s="2">
        <f t="shared" ref="AA195:AA196" si="49">Z195-X195</f>
        <v>1511.27</v>
      </c>
      <c r="AB195" s="1">
        <v>0</v>
      </c>
      <c r="AC195" s="1">
        <v>0</v>
      </c>
      <c r="AD195" s="1">
        <v>13</v>
      </c>
      <c r="AE195" s="1">
        <v>10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16</v>
      </c>
      <c r="AW195" s="1">
        <v>12</v>
      </c>
      <c r="AX195" s="1">
        <v>0</v>
      </c>
      <c r="AY195" s="1">
        <v>0</v>
      </c>
      <c r="AZ195" s="1">
        <v>91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2</v>
      </c>
      <c r="BG195" s="1">
        <v>0</v>
      </c>
      <c r="BH195" s="1">
        <v>6</v>
      </c>
      <c r="BI195" s="1">
        <v>9</v>
      </c>
      <c r="BJ195" s="1">
        <v>5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</row>
    <row r="196" spans="1:67">
      <c r="A196" s="1">
        <v>70971</v>
      </c>
      <c r="B196" s="1" t="s">
        <v>279</v>
      </c>
      <c r="C196" s="1">
        <v>16</v>
      </c>
      <c r="D196" s="1">
        <v>285</v>
      </c>
      <c r="E196" s="1" t="s">
        <v>64</v>
      </c>
      <c r="F196" s="1">
        <v>285</v>
      </c>
      <c r="G196" s="1" t="s">
        <v>64</v>
      </c>
      <c r="H196" s="2">
        <v>56.3</v>
      </c>
      <c r="I196" s="2">
        <v>900.8</v>
      </c>
      <c r="J196" s="10">
        <f t="shared" si="1"/>
        <v>0</v>
      </c>
      <c r="K196" s="11">
        <f t="shared" si="2"/>
        <v>0</v>
      </c>
      <c r="L196" s="1">
        <v>0.38</v>
      </c>
      <c r="M196" s="1">
        <v>0.12</v>
      </c>
      <c r="N196" s="16">
        <f t="shared" si="47"/>
        <v>0</v>
      </c>
      <c r="O196" s="1"/>
      <c r="P196" s="1">
        <v>1.25</v>
      </c>
      <c r="Q196" s="1">
        <v>0.69</v>
      </c>
      <c r="R196" s="16"/>
      <c r="S196" s="1"/>
      <c r="T196" s="1">
        <v>0.31</v>
      </c>
      <c r="U196" s="1">
        <v>1.5</v>
      </c>
      <c r="V196" s="16">
        <f t="shared" si="44"/>
        <v>0</v>
      </c>
      <c r="W196" s="1">
        <v>0</v>
      </c>
      <c r="X196" s="15">
        <v>1745.3</v>
      </c>
      <c r="Y196" s="2"/>
      <c r="Z196" s="2">
        <v>2083.1</v>
      </c>
      <c r="AA196" s="2">
        <f t="shared" si="49"/>
        <v>337.79999999999995</v>
      </c>
      <c r="AB196" s="1">
        <v>0</v>
      </c>
      <c r="AC196" s="1">
        <v>0</v>
      </c>
      <c r="AD196" s="1">
        <v>6</v>
      </c>
      <c r="AE196" s="1">
        <v>0</v>
      </c>
      <c r="AF196" s="1">
        <v>2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6</v>
      </c>
      <c r="AW196" s="1">
        <v>4</v>
      </c>
      <c r="AX196" s="1">
        <v>8</v>
      </c>
      <c r="AY196" s="1">
        <v>8</v>
      </c>
      <c r="AZ196" s="1">
        <v>11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3</v>
      </c>
      <c r="BG196" s="1">
        <v>4</v>
      </c>
      <c r="BH196" s="1">
        <v>0</v>
      </c>
      <c r="BI196" s="1">
        <v>0</v>
      </c>
      <c r="BJ196" s="1">
        <v>24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</row>
    <row r="197" spans="1:67">
      <c r="A197" s="1">
        <v>70985</v>
      </c>
      <c r="B197" s="1" t="s">
        <v>227</v>
      </c>
      <c r="C197" s="1">
        <v>20</v>
      </c>
      <c r="D197" s="1">
        <v>285</v>
      </c>
      <c r="E197" s="1" t="s">
        <v>64</v>
      </c>
      <c r="F197" s="1">
        <v>285</v>
      </c>
      <c r="G197" s="1" t="s">
        <v>64</v>
      </c>
      <c r="H197" s="2">
        <v>58.21</v>
      </c>
      <c r="I197" s="2">
        <v>1164.2</v>
      </c>
      <c r="J197" s="10">
        <f t="shared" si="1"/>
        <v>0</v>
      </c>
      <c r="K197" s="11">
        <f t="shared" si="2"/>
        <v>0</v>
      </c>
      <c r="L197" s="1">
        <v>1.42</v>
      </c>
      <c r="M197" s="1">
        <v>1.05</v>
      </c>
      <c r="N197" s="16">
        <f t="shared" si="47"/>
        <v>0</v>
      </c>
      <c r="O197" s="1"/>
      <c r="P197" s="1">
        <v>0.05</v>
      </c>
      <c r="Q197" s="1">
        <v>0</v>
      </c>
      <c r="R197" s="16"/>
      <c r="S197" s="1"/>
      <c r="T197" s="1">
        <v>0</v>
      </c>
      <c r="U197" s="1">
        <v>0</v>
      </c>
      <c r="V197" s="16">
        <f t="shared" si="44"/>
        <v>0</v>
      </c>
      <c r="W197" s="1">
        <v>0</v>
      </c>
      <c r="X197" s="15">
        <v>1717.2</v>
      </c>
      <c r="Y197" s="2"/>
      <c r="Z197" s="2">
        <v>1222.4100000000001</v>
      </c>
      <c r="AA197" s="1">
        <v>0</v>
      </c>
      <c r="AB197" s="1">
        <v>28</v>
      </c>
      <c r="AC197" s="1">
        <v>1</v>
      </c>
      <c r="AD197" s="1">
        <v>0</v>
      </c>
      <c r="AE197" s="1">
        <v>0</v>
      </c>
      <c r="AF197" s="1">
        <v>21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2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</row>
    <row r="198" spans="1:67">
      <c r="A198" s="1">
        <v>70124</v>
      </c>
      <c r="B198" s="1" t="s">
        <v>311</v>
      </c>
      <c r="C198" s="1">
        <v>72</v>
      </c>
      <c r="D198" s="1">
        <v>285</v>
      </c>
      <c r="E198" s="1" t="s">
        <v>64</v>
      </c>
      <c r="F198" s="1">
        <v>1</v>
      </c>
      <c r="G198" s="1" t="s">
        <v>312</v>
      </c>
      <c r="H198" s="2">
        <v>12.63</v>
      </c>
      <c r="I198" s="2">
        <v>909.36</v>
      </c>
      <c r="J198" s="10">
        <f t="shared" si="1"/>
        <v>0</v>
      </c>
      <c r="K198" s="11">
        <f t="shared" si="2"/>
        <v>0</v>
      </c>
      <c r="L198" s="1">
        <v>1.78</v>
      </c>
      <c r="M198" s="1">
        <v>-1.9</v>
      </c>
      <c r="N198" s="5">
        <v>0</v>
      </c>
      <c r="O198" s="1"/>
      <c r="P198" s="1">
        <v>0</v>
      </c>
      <c r="Q198" s="1">
        <v>-0.01</v>
      </c>
      <c r="R198" s="16"/>
      <c r="S198" s="1"/>
      <c r="T198" s="1">
        <v>0.01</v>
      </c>
      <c r="U198" s="1">
        <v>-0.01</v>
      </c>
      <c r="V198" s="16">
        <f t="shared" si="44"/>
        <v>0</v>
      </c>
      <c r="W198" s="1">
        <v>0</v>
      </c>
      <c r="X198" s="15">
        <v>1629.27</v>
      </c>
      <c r="Y198" s="2"/>
      <c r="Z198" s="2">
        <v>-1755.57</v>
      </c>
      <c r="AA198" s="1">
        <v>0</v>
      </c>
      <c r="AB198" s="1">
        <v>37</v>
      </c>
      <c r="AC198" s="1">
        <v>32</v>
      </c>
      <c r="AD198" s="1">
        <v>57</v>
      </c>
      <c r="AE198" s="1">
        <v>37</v>
      </c>
      <c r="AF198" s="1">
        <v>-137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-1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</v>
      </c>
      <c r="BH198" s="1">
        <v>0</v>
      </c>
      <c r="BI198" s="1">
        <v>0</v>
      </c>
      <c r="BJ198" s="1">
        <v>-1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</row>
    <row r="199" spans="1:67">
      <c r="A199" s="1">
        <v>70254</v>
      </c>
      <c r="B199" s="1" t="s">
        <v>334</v>
      </c>
      <c r="C199" s="1">
        <v>12</v>
      </c>
      <c r="D199" s="1">
        <v>285</v>
      </c>
      <c r="E199" s="1" t="s">
        <v>64</v>
      </c>
      <c r="F199" s="1">
        <v>285</v>
      </c>
      <c r="G199" s="1" t="s">
        <v>64</v>
      </c>
      <c r="H199" s="2">
        <v>75.378699999999995</v>
      </c>
      <c r="I199" s="2">
        <v>904.5444</v>
      </c>
      <c r="J199" s="10">
        <f t="shared" si="1"/>
        <v>0</v>
      </c>
      <c r="K199" s="11">
        <f t="shared" si="2"/>
        <v>0</v>
      </c>
      <c r="L199" s="1">
        <v>0.33</v>
      </c>
      <c r="M199" s="1">
        <v>1.25</v>
      </c>
      <c r="N199" s="16">
        <f t="shared" ref="N199:N232" si="50">MAX(0,(TRUNC((L199*0.8)-M199)))</f>
        <v>0</v>
      </c>
      <c r="O199" s="1"/>
      <c r="P199" s="1">
        <v>1.42</v>
      </c>
      <c r="Q199" s="1">
        <v>0</v>
      </c>
      <c r="R199" s="16"/>
      <c r="S199" s="1"/>
      <c r="T199" s="1">
        <v>0</v>
      </c>
      <c r="U199" s="1">
        <v>0</v>
      </c>
      <c r="V199" s="16">
        <f t="shared" si="44"/>
        <v>0</v>
      </c>
      <c r="W199" s="1">
        <v>0</v>
      </c>
      <c r="X199" s="15">
        <v>1582.95</v>
      </c>
      <c r="Y199" s="2"/>
      <c r="Z199" s="2">
        <v>1130.68</v>
      </c>
      <c r="AA199" s="1">
        <v>0</v>
      </c>
      <c r="AB199" s="1">
        <v>0</v>
      </c>
      <c r="AC199" s="1">
        <v>0</v>
      </c>
      <c r="AD199" s="1">
        <v>3</v>
      </c>
      <c r="AE199" s="1">
        <v>2</v>
      </c>
      <c r="AF199" s="1">
        <v>15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1</v>
      </c>
      <c r="AX199" s="1">
        <v>15</v>
      </c>
      <c r="AY199" s="1">
        <v>3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</row>
    <row r="200" spans="1:67">
      <c r="A200" s="1">
        <v>70266</v>
      </c>
      <c r="B200" s="1" t="s">
        <v>335</v>
      </c>
      <c r="C200" s="1">
        <v>24</v>
      </c>
      <c r="D200" s="1">
        <v>285</v>
      </c>
      <c r="E200" s="1" t="s">
        <v>64</v>
      </c>
      <c r="F200" s="1">
        <v>558</v>
      </c>
      <c r="G200" s="1" t="s">
        <v>67</v>
      </c>
      <c r="H200" s="2">
        <v>45.624299999999998</v>
      </c>
      <c r="I200" s="2">
        <v>1094.9831999999999</v>
      </c>
      <c r="J200" s="10">
        <f t="shared" si="1"/>
        <v>0</v>
      </c>
      <c r="K200" s="11">
        <f t="shared" si="2"/>
        <v>0</v>
      </c>
      <c r="L200" s="1">
        <v>0.17</v>
      </c>
      <c r="M200" s="1">
        <v>0.04</v>
      </c>
      <c r="N200" s="16">
        <f t="shared" si="50"/>
        <v>0</v>
      </c>
      <c r="O200" s="1"/>
      <c r="P200" s="1">
        <v>1.23</v>
      </c>
      <c r="Q200" s="1">
        <v>0</v>
      </c>
      <c r="R200" s="16"/>
      <c r="S200" s="1"/>
      <c r="T200" s="1">
        <v>0.02</v>
      </c>
      <c r="U200" s="1">
        <v>0.25</v>
      </c>
      <c r="V200" s="16">
        <f t="shared" si="44"/>
        <v>0</v>
      </c>
      <c r="W200" s="1">
        <v>0</v>
      </c>
      <c r="X200" s="15">
        <v>1551.23</v>
      </c>
      <c r="Y200" s="2"/>
      <c r="Z200" s="2">
        <v>319.37</v>
      </c>
      <c r="AA200" s="1">
        <v>0</v>
      </c>
      <c r="AB200" s="1">
        <v>0</v>
      </c>
      <c r="AC200" s="1">
        <v>0</v>
      </c>
      <c r="AD200" s="1">
        <v>1</v>
      </c>
      <c r="AE200" s="1">
        <v>6</v>
      </c>
      <c r="AF200" s="1">
        <v>1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20</v>
      </c>
      <c r="AY200" s="1">
        <v>19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1</v>
      </c>
      <c r="BH200" s="1">
        <v>0</v>
      </c>
      <c r="BI200" s="1">
        <v>0</v>
      </c>
      <c r="BJ200" s="1">
        <v>6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</row>
    <row r="201" spans="1:67">
      <c r="A201" s="1">
        <v>70352</v>
      </c>
      <c r="B201" s="1" t="s">
        <v>276</v>
      </c>
      <c r="C201" s="1">
        <v>5</v>
      </c>
      <c r="D201" s="1">
        <v>285</v>
      </c>
      <c r="E201" s="1" t="s">
        <v>64</v>
      </c>
      <c r="F201" s="1">
        <v>562</v>
      </c>
      <c r="G201" s="1" t="s">
        <v>65</v>
      </c>
      <c r="H201" s="2">
        <v>61.49</v>
      </c>
      <c r="I201" s="2">
        <v>307.45</v>
      </c>
      <c r="J201" s="10">
        <f t="shared" si="1"/>
        <v>0</v>
      </c>
      <c r="K201" s="11">
        <f t="shared" si="2"/>
        <v>0</v>
      </c>
      <c r="L201" s="1">
        <v>0.8</v>
      </c>
      <c r="M201" s="1">
        <v>3</v>
      </c>
      <c r="N201" s="16">
        <f t="shared" si="50"/>
        <v>0</v>
      </c>
      <c r="O201" s="1"/>
      <c r="P201" s="1">
        <v>4.0999999999999996</v>
      </c>
      <c r="Q201" s="1">
        <v>-0.6</v>
      </c>
      <c r="R201" s="16"/>
      <c r="S201" s="1"/>
      <c r="T201" s="1">
        <v>0</v>
      </c>
      <c r="U201" s="1">
        <v>0</v>
      </c>
      <c r="V201" s="16">
        <f t="shared" si="44"/>
        <v>0</v>
      </c>
      <c r="W201" s="1">
        <v>0</v>
      </c>
      <c r="X201" s="15">
        <v>1506.5</v>
      </c>
      <c r="Y201" s="2"/>
      <c r="Z201" s="2">
        <v>737.88</v>
      </c>
      <c r="AA201" s="1">
        <v>0</v>
      </c>
      <c r="AB201" s="1">
        <v>0</v>
      </c>
      <c r="AC201" s="1">
        <v>2</v>
      </c>
      <c r="AD201" s="1">
        <v>3</v>
      </c>
      <c r="AE201" s="1">
        <v>0</v>
      </c>
      <c r="AF201" s="1">
        <v>15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1</v>
      </c>
      <c r="AX201" s="1">
        <v>9</v>
      </c>
      <c r="AY201" s="1">
        <v>22</v>
      </c>
      <c r="AZ201" s="1">
        <v>-3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</row>
    <row r="202" spans="1:67">
      <c r="A202" s="1">
        <v>70353</v>
      </c>
      <c r="B202" s="1" t="s">
        <v>248</v>
      </c>
      <c r="C202" s="1">
        <v>5</v>
      </c>
      <c r="D202" s="1">
        <v>285</v>
      </c>
      <c r="E202" s="1" t="s">
        <v>64</v>
      </c>
      <c r="F202" s="1">
        <v>562</v>
      </c>
      <c r="G202" s="1" t="s">
        <v>65</v>
      </c>
      <c r="H202" s="2">
        <v>61.49</v>
      </c>
      <c r="I202" s="2">
        <v>307.45</v>
      </c>
      <c r="J202" s="10">
        <f t="shared" si="1"/>
        <v>0</v>
      </c>
      <c r="K202" s="11">
        <f t="shared" si="2"/>
        <v>0</v>
      </c>
      <c r="L202" s="1">
        <v>1.4</v>
      </c>
      <c r="M202" s="1">
        <v>0.2</v>
      </c>
      <c r="N202" s="16">
        <f t="shared" si="50"/>
        <v>0</v>
      </c>
      <c r="O202" s="1"/>
      <c r="P202" s="1">
        <v>2.8</v>
      </c>
      <c r="Q202" s="1">
        <v>1</v>
      </c>
      <c r="R202" s="16"/>
      <c r="S202" s="1"/>
      <c r="T202" s="1">
        <v>0.4</v>
      </c>
      <c r="U202" s="1">
        <v>0</v>
      </c>
      <c r="V202" s="16">
        <f t="shared" si="44"/>
        <v>0</v>
      </c>
      <c r="W202" s="1">
        <v>0</v>
      </c>
      <c r="X202" s="15">
        <v>1414.27</v>
      </c>
      <c r="Y202" s="2"/>
      <c r="Z202" s="2">
        <v>368.94</v>
      </c>
      <c r="AA202" s="1">
        <v>0</v>
      </c>
      <c r="AB202" s="1">
        <v>6</v>
      </c>
      <c r="AC202" s="1">
        <v>2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9</v>
      </c>
      <c r="AW202" s="1">
        <v>4</v>
      </c>
      <c r="AX202" s="1">
        <v>3</v>
      </c>
      <c r="AY202" s="1">
        <v>0</v>
      </c>
      <c r="AZ202" s="1">
        <v>5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4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</row>
    <row r="203" spans="1:67">
      <c r="A203" s="1">
        <v>70507</v>
      </c>
      <c r="B203" s="1" t="s">
        <v>352</v>
      </c>
      <c r="C203" s="1">
        <v>12</v>
      </c>
      <c r="D203" s="1">
        <v>285</v>
      </c>
      <c r="E203" s="1" t="s">
        <v>64</v>
      </c>
      <c r="F203" s="1">
        <v>573</v>
      </c>
      <c r="G203" s="1" t="s">
        <v>87</v>
      </c>
      <c r="H203" s="2">
        <v>46.76</v>
      </c>
      <c r="I203" s="2">
        <v>561.12</v>
      </c>
      <c r="J203" s="10">
        <f t="shared" si="1"/>
        <v>0</v>
      </c>
      <c r="K203" s="11">
        <f t="shared" si="2"/>
        <v>0</v>
      </c>
      <c r="L203" s="1">
        <v>1.71</v>
      </c>
      <c r="M203" s="1">
        <v>1.25</v>
      </c>
      <c r="N203" s="16">
        <f t="shared" si="50"/>
        <v>0</v>
      </c>
      <c r="O203" s="1"/>
      <c r="P203" s="1">
        <v>0.75</v>
      </c>
      <c r="Q203" s="1">
        <v>0</v>
      </c>
      <c r="R203" s="16"/>
      <c r="S203" s="1"/>
      <c r="T203" s="1">
        <v>0</v>
      </c>
      <c r="U203" s="1">
        <v>0</v>
      </c>
      <c r="V203" s="16">
        <f t="shared" si="44"/>
        <v>0</v>
      </c>
      <c r="W203" s="1">
        <v>0</v>
      </c>
      <c r="X203" s="15">
        <v>1379.42</v>
      </c>
      <c r="Y203" s="2"/>
      <c r="Z203" s="2">
        <v>701.4</v>
      </c>
      <c r="AA203" s="1">
        <v>0</v>
      </c>
      <c r="AB203" s="1">
        <v>2</v>
      </c>
      <c r="AC203" s="1">
        <v>1</v>
      </c>
      <c r="AD203" s="1">
        <v>15</v>
      </c>
      <c r="AE203" s="1">
        <v>6</v>
      </c>
      <c r="AF203" s="1">
        <v>15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7</v>
      </c>
      <c r="AY203" s="1">
        <v>4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</row>
    <row r="204" spans="1:67">
      <c r="A204" s="1">
        <v>70088</v>
      </c>
      <c r="B204" s="1" t="s">
        <v>306</v>
      </c>
      <c r="C204" s="1">
        <v>16</v>
      </c>
      <c r="D204" s="1">
        <v>285</v>
      </c>
      <c r="E204" s="1" t="s">
        <v>64</v>
      </c>
      <c r="F204" s="1">
        <v>558</v>
      </c>
      <c r="G204" s="1" t="s">
        <v>67</v>
      </c>
      <c r="H204" s="2">
        <v>54.07</v>
      </c>
      <c r="I204" s="2">
        <v>865.12</v>
      </c>
      <c r="J204" s="10">
        <f t="shared" si="1"/>
        <v>0</v>
      </c>
      <c r="K204" s="11">
        <f t="shared" si="2"/>
        <v>0</v>
      </c>
      <c r="L204" s="1">
        <v>0.28000000000000003</v>
      </c>
      <c r="M204" s="1">
        <v>0</v>
      </c>
      <c r="N204" s="16">
        <f t="shared" si="50"/>
        <v>0</v>
      </c>
      <c r="O204" s="1"/>
      <c r="P204" s="1">
        <v>0</v>
      </c>
      <c r="Q204" s="1">
        <v>0</v>
      </c>
      <c r="R204" s="16"/>
      <c r="S204" s="1"/>
      <c r="T204" s="1">
        <v>1.28</v>
      </c>
      <c r="U204" s="1">
        <v>0</v>
      </c>
      <c r="V204" s="5">
        <v>0</v>
      </c>
      <c r="W204" s="1">
        <v>0</v>
      </c>
      <c r="X204" s="15">
        <v>1351.75</v>
      </c>
      <c r="Y204" s="2"/>
      <c r="Z204" s="2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7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20</v>
      </c>
      <c r="BI204" s="1">
        <v>1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</row>
    <row r="205" spans="1:67">
      <c r="A205" s="1">
        <v>70173</v>
      </c>
      <c r="B205" s="1" t="s">
        <v>316</v>
      </c>
      <c r="C205" s="1">
        <v>4</v>
      </c>
      <c r="D205" s="1">
        <v>285</v>
      </c>
      <c r="E205" s="1" t="s">
        <v>64</v>
      </c>
      <c r="F205" s="1">
        <v>562</v>
      </c>
      <c r="G205" s="1" t="s">
        <v>65</v>
      </c>
      <c r="H205" s="2">
        <v>76.63</v>
      </c>
      <c r="I205" s="2">
        <v>306.52</v>
      </c>
      <c r="J205" s="10">
        <f t="shared" si="1"/>
        <v>0</v>
      </c>
      <c r="K205" s="11">
        <f t="shared" si="2"/>
        <v>0</v>
      </c>
      <c r="L205" s="1">
        <v>0</v>
      </c>
      <c r="M205" s="1">
        <v>1</v>
      </c>
      <c r="N205" s="16">
        <f t="shared" si="50"/>
        <v>0</v>
      </c>
      <c r="O205" s="1"/>
      <c r="P205" s="1">
        <v>4.12</v>
      </c>
      <c r="Q205" s="1">
        <v>0.25</v>
      </c>
      <c r="R205" s="16"/>
      <c r="S205" s="1"/>
      <c r="T205" s="1">
        <v>0</v>
      </c>
      <c r="U205" s="1">
        <v>0.25</v>
      </c>
      <c r="V205" s="16">
        <f t="shared" ref="V205:V268" si="51">MAX(0,(TRUNC((T205*0.8)-U205)))</f>
        <v>0</v>
      </c>
      <c r="W205" s="1">
        <v>0</v>
      </c>
      <c r="X205" s="15">
        <v>1264.4000000000001</v>
      </c>
      <c r="Y205" s="2"/>
      <c r="Z205" s="2">
        <v>459.78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4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5</v>
      </c>
      <c r="AW205" s="1">
        <v>4</v>
      </c>
      <c r="AX205" s="1">
        <v>0</v>
      </c>
      <c r="AY205" s="1">
        <v>19</v>
      </c>
      <c r="AZ205" s="1">
        <v>1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1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</row>
    <row r="206" spans="1:67">
      <c r="A206" s="1">
        <v>70123</v>
      </c>
      <c r="B206" s="1" t="s">
        <v>169</v>
      </c>
      <c r="C206" s="1">
        <v>6</v>
      </c>
      <c r="D206" s="1">
        <v>285</v>
      </c>
      <c r="E206" s="1" t="s">
        <v>64</v>
      </c>
      <c r="F206" s="1">
        <v>285</v>
      </c>
      <c r="G206" s="1" t="s">
        <v>64</v>
      </c>
      <c r="H206" s="2">
        <v>141.66669999999999</v>
      </c>
      <c r="I206" s="2">
        <v>850.00019999999995</v>
      </c>
      <c r="J206" s="10">
        <f t="shared" si="1"/>
        <v>0</v>
      </c>
      <c r="K206" s="11">
        <f t="shared" si="2"/>
        <v>0</v>
      </c>
      <c r="L206" s="1">
        <v>0.33</v>
      </c>
      <c r="M206" s="1">
        <v>0</v>
      </c>
      <c r="N206" s="16">
        <f t="shared" si="50"/>
        <v>0</v>
      </c>
      <c r="O206" s="1"/>
      <c r="P206" s="1">
        <v>0</v>
      </c>
      <c r="Q206" s="1">
        <v>0</v>
      </c>
      <c r="R206" s="16"/>
      <c r="S206" s="1"/>
      <c r="T206" s="1">
        <v>1.08</v>
      </c>
      <c r="U206" s="1">
        <v>1.33</v>
      </c>
      <c r="V206" s="16">
        <f t="shared" si="51"/>
        <v>0</v>
      </c>
      <c r="W206" s="1">
        <v>0</v>
      </c>
      <c r="X206" s="15">
        <v>1204.17</v>
      </c>
      <c r="Y206" s="2"/>
      <c r="Z206" s="2">
        <v>1133.33</v>
      </c>
      <c r="AA206" s="1">
        <v>0</v>
      </c>
      <c r="AB206" s="1">
        <v>0</v>
      </c>
      <c r="AC206" s="1">
        <v>0</v>
      </c>
      <c r="AD206" s="1">
        <v>1</v>
      </c>
      <c r="AE206" s="1">
        <v>2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2</v>
      </c>
      <c r="BG206" s="1">
        <v>0</v>
      </c>
      <c r="BH206" s="1">
        <v>4</v>
      </c>
      <c r="BI206" s="1">
        <v>1</v>
      </c>
      <c r="BJ206" s="1">
        <v>8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</row>
    <row r="207" spans="1:67">
      <c r="A207" s="1">
        <v>70146</v>
      </c>
      <c r="B207" s="1" t="s">
        <v>313</v>
      </c>
      <c r="C207" s="1">
        <v>20</v>
      </c>
      <c r="D207" s="1">
        <v>285</v>
      </c>
      <c r="E207" s="1" t="s">
        <v>64</v>
      </c>
      <c r="F207" s="1">
        <v>588</v>
      </c>
      <c r="G207" s="1" t="s">
        <v>146</v>
      </c>
      <c r="H207" s="2">
        <v>53.1</v>
      </c>
      <c r="I207" s="2">
        <v>1062</v>
      </c>
      <c r="J207" s="10">
        <f t="shared" si="1"/>
        <v>0</v>
      </c>
      <c r="K207" s="11">
        <f t="shared" si="2"/>
        <v>0</v>
      </c>
      <c r="L207" s="1">
        <v>0</v>
      </c>
      <c r="M207" s="1">
        <v>0</v>
      </c>
      <c r="N207" s="16">
        <f t="shared" si="50"/>
        <v>0</v>
      </c>
      <c r="O207" s="1"/>
      <c r="P207" s="1">
        <v>1.02</v>
      </c>
      <c r="Q207" s="1">
        <v>0</v>
      </c>
      <c r="R207" s="16"/>
      <c r="S207" s="1"/>
      <c r="T207" s="1">
        <v>0.08</v>
      </c>
      <c r="U207" s="1">
        <v>0</v>
      </c>
      <c r="V207" s="16">
        <f t="shared" si="51"/>
        <v>0</v>
      </c>
      <c r="W207" s="1">
        <v>0</v>
      </c>
      <c r="X207" s="15">
        <v>1168.2</v>
      </c>
      <c r="Y207" s="2"/>
      <c r="Z207" s="2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12</v>
      </c>
      <c r="AY207" s="1">
        <v>17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3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</row>
    <row r="208" spans="1:67">
      <c r="A208" s="1">
        <v>70219</v>
      </c>
      <c r="B208" s="1" t="s">
        <v>250</v>
      </c>
      <c r="C208" s="1">
        <v>20</v>
      </c>
      <c r="D208" s="1">
        <v>285</v>
      </c>
      <c r="E208" s="1" t="s">
        <v>64</v>
      </c>
      <c r="F208" s="1">
        <v>991</v>
      </c>
      <c r="G208" s="1" t="s">
        <v>141</v>
      </c>
      <c r="H208" s="2">
        <v>62.57</v>
      </c>
      <c r="I208" s="2">
        <v>1251.4000000000001</v>
      </c>
      <c r="J208" s="10">
        <f t="shared" si="1"/>
        <v>0</v>
      </c>
      <c r="K208" s="11">
        <f t="shared" si="2"/>
        <v>0</v>
      </c>
      <c r="L208" s="1">
        <v>0.02</v>
      </c>
      <c r="M208" s="1">
        <v>-0.05</v>
      </c>
      <c r="N208" s="16">
        <f t="shared" si="50"/>
        <v>0</v>
      </c>
      <c r="O208" s="1"/>
      <c r="P208" s="1">
        <v>0.85</v>
      </c>
      <c r="Q208" s="1">
        <v>0.5</v>
      </c>
      <c r="R208" s="16"/>
      <c r="S208" s="1"/>
      <c r="T208" s="1">
        <v>0</v>
      </c>
      <c r="U208" s="1">
        <v>0</v>
      </c>
      <c r="V208" s="16">
        <f t="shared" si="51"/>
        <v>0</v>
      </c>
      <c r="W208" s="1">
        <v>0</v>
      </c>
      <c r="X208" s="15">
        <v>1094.98</v>
      </c>
      <c r="Y208" s="2"/>
      <c r="Z208" s="2">
        <v>563.13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-1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5</v>
      </c>
      <c r="AW208" s="1">
        <v>4</v>
      </c>
      <c r="AX208" s="1">
        <v>7</v>
      </c>
      <c r="AY208" s="1">
        <v>6</v>
      </c>
      <c r="AZ208" s="1">
        <v>10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</row>
    <row r="209" spans="1:67">
      <c r="A209" s="1">
        <v>70508</v>
      </c>
      <c r="B209" s="1" t="s">
        <v>353</v>
      </c>
      <c r="C209" s="1">
        <v>24</v>
      </c>
      <c r="D209" s="1">
        <v>285</v>
      </c>
      <c r="E209" s="1" t="s">
        <v>64</v>
      </c>
      <c r="F209" s="1">
        <v>285</v>
      </c>
      <c r="G209" s="1" t="s">
        <v>64</v>
      </c>
      <c r="H209" s="2">
        <v>34.967700000000001</v>
      </c>
      <c r="I209" s="2">
        <v>839.22479999999996</v>
      </c>
      <c r="J209" s="10">
        <f t="shared" si="1"/>
        <v>0</v>
      </c>
      <c r="K209" s="11">
        <f t="shared" si="2"/>
        <v>0</v>
      </c>
      <c r="L209" s="1">
        <v>0</v>
      </c>
      <c r="M209" s="1">
        <v>0</v>
      </c>
      <c r="N209" s="16">
        <f t="shared" si="50"/>
        <v>0</v>
      </c>
      <c r="O209" s="1"/>
      <c r="P209" s="1">
        <v>1.27</v>
      </c>
      <c r="Q209" s="1">
        <v>0.25</v>
      </c>
      <c r="R209" s="16"/>
      <c r="S209" s="1"/>
      <c r="T209" s="1">
        <v>0</v>
      </c>
      <c r="U209" s="1">
        <v>0</v>
      </c>
      <c r="V209" s="16">
        <f t="shared" si="51"/>
        <v>0</v>
      </c>
      <c r="W209" s="1">
        <v>0</v>
      </c>
      <c r="X209" s="15">
        <v>1066.51</v>
      </c>
      <c r="Y209" s="2"/>
      <c r="Z209" s="2">
        <v>209.81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19</v>
      </c>
      <c r="AW209" s="1">
        <v>23</v>
      </c>
      <c r="AX209" s="1">
        <v>0</v>
      </c>
      <c r="AY209" s="1">
        <v>0</v>
      </c>
      <c r="AZ209" s="1">
        <v>6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</row>
    <row r="210" spans="1:67">
      <c r="A210" s="1">
        <v>70415</v>
      </c>
      <c r="B210" s="1" t="s">
        <v>350</v>
      </c>
      <c r="C210" s="1">
        <v>20</v>
      </c>
      <c r="D210" s="1">
        <v>285</v>
      </c>
      <c r="E210" s="1" t="s">
        <v>64</v>
      </c>
      <c r="F210" s="1">
        <v>285</v>
      </c>
      <c r="G210" s="1" t="s">
        <v>64</v>
      </c>
      <c r="H210" s="2">
        <v>76.3</v>
      </c>
      <c r="I210" s="2">
        <v>1526</v>
      </c>
      <c r="J210" s="10">
        <f t="shared" si="1"/>
        <v>0</v>
      </c>
      <c r="K210" s="11">
        <f t="shared" si="2"/>
        <v>0</v>
      </c>
      <c r="L210" s="1">
        <v>0.1</v>
      </c>
      <c r="M210" s="1">
        <v>0</v>
      </c>
      <c r="N210" s="16">
        <f t="shared" si="50"/>
        <v>0</v>
      </c>
      <c r="O210" s="1"/>
      <c r="P210" s="1">
        <v>0.05</v>
      </c>
      <c r="Q210" s="1">
        <v>0</v>
      </c>
      <c r="R210" s="16"/>
      <c r="S210" s="1"/>
      <c r="T210" s="1">
        <v>0.5</v>
      </c>
      <c r="U210" s="1">
        <v>0.1</v>
      </c>
      <c r="V210" s="16">
        <f t="shared" si="51"/>
        <v>0</v>
      </c>
      <c r="W210" s="1">
        <v>0</v>
      </c>
      <c r="X210" s="15">
        <v>991.9</v>
      </c>
      <c r="Y210" s="2"/>
      <c r="Z210" s="2">
        <v>152.6</v>
      </c>
      <c r="AA210" s="1">
        <v>0</v>
      </c>
      <c r="AB210" s="1">
        <v>0</v>
      </c>
      <c r="AC210" s="1">
        <v>0</v>
      </c>
      <c r="AD210" s="1">
        <v>2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1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7</v>
      </c>
      <c r="BI210" s="1">
        <v>6</v>
      </c>
      <c r="BJ210" s="1">
        <v>2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</row>
    <row r="211" spans="1:67">
      <c r="A211" s="1">
        <v>70295</v>
      </c>
      <c r="B211" s="1" t="s">
        <v>263</v>
      </c>
      <c r="C211" s="1">
        <v>20</v>
      </c>
      <c r="D211" s="1">
        <v>285</v>
      </c>
      <c r="E211" s="1" t="s">
        <v>64</v>
      </c>
      <c r="F211" s="1">
        <v>991</v>
      </c>
      <c r="G211" s="1" t="s">
        <v>141</v>
      </c>
      <c r="H211" s="2">
        <v>62.57</v>
      </c>
      <c r="I211" s="2">
        <v>1251.4000000000001</v>
      </c>
      <c r="J211" s="10">
        <f t="shared" si="1"/>
        <v>0</v>
      </c>
      <c r="K211" s="11">
        <f t="shared" si="2"/>
        <v>0</v>
      </c>
      <c r="L211" s="1">
        <v>0</v>
      </c>
      <c r="M211" s="1">
        <v>0</v>
      </c>
      <c r="N211" s="16">
        <f t="shared" si="50"/>
        <v>0</v>
      </c>
      <c r="O211" s="1"/>
      <c r="P211" s="1">
        <v>0.68</v>
      </c>
      <c r="Q211" s="1">
        <v>1.9</v>
      </c>
      <c r="R211" s="16"/>
      <c r="S211" s="1"/>
      <c r="T211" s="1">
        <v>0</v>
      </c>
      <c r="U211" s="1">
        <v>0</v>
      </c>
      <c r="V211" s="16">
        <f t="shared" si="51"/>
        <v>0</v>
      </c>
      <c r="W211" s="1">
        <v>0</v>
      </c>
      <c r="X211" s="15">
        <v>844.7</v>
      </c>
      <c r="Y211" s="2"/>
      <c r="Z211" s="2">
        <v>2377.66</v>
      </c>
      <c r="AA211" s="2">
        <f>Z211-X211</f>
        <v>1532.9599999999998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4</v>
      </c>
      <c r="AW211" s="1">
        <v>1</v>
      </c>
      <c r="AX211" s="1">
        <v>2</v>
      </c>
      <c r="AY211" s="1">
        <v>14</v>
      </c>
      <c r="AZ211" s="1">
        <v>38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</row>
    <row r="212" spans="1:67">
      <c r="A212" s="1">
        <v>70974</v>
      </c>
      <c r="B212" s="1" t="s">
        <v>287</v>
      </c>
      <c r="C212" s="1">
        <v>28</v>
      </c>
      <c r="D212" s="1">
        <v>285</v>
      </c>
      <c r="E212" s="1" t="s">
        <v>64</v>
      </c>
      <c r="F212" s="1">
        <v>974</v>
      </c>
      <c r="G212" s="1" t="s">
        <v>110</v>
      </c>
      <c r="H212" s="2">
        <v>37.870100000000001</v>
      </c>
      <c r="I212" s="2">
        <v>1060.3628000000001</v>
      </c>
      <c r="J212" s="10">
        <f t="shared" si="1"/>
        <v>0</v>
      </c>
      <c r="K212" s="11">
        <f t="shared" si="2"/>
        <v>0</v>
      </c>
      <c r="L212" s="1">
        <v>0</v>
      </c>
      <c r="M212" s="1">
        <v>0</v>
      </c>
      <c r="N212" s="16">
        <f t="shared" si="50"/>
        <v>0</v>
      </c>
      <c r="O212" s="1"/>
      <c r="P212" s="1">
        <v>0.54</v>
      </c>
      <c r="Q212" s="1">
        <v>1.54</v>
      </c>
      <c r="R212" s="16"/>
      <c r="S212" s="1"/>
      <c r="T212" s="1">
        <v>0.23</v>
      </c>
      <c r="U212" s="1">
        <v>7.0000000000000007E-2</v>
      </c>
      <c r="V212" s="16">
        <f t="shared" si="51"/>
        <v>0</v>
      </c>
      <c r="W212" s="1">
        <v>0</v>
      </c>
      <c r="X212" s="15">
        <v>814.21</v>
      </c>
      <c r="Y212" s="2"/>
      <c r="Z212" s="2">
        <v>1704.15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1</v>
      </c>
      <c r="AW212" s="1">
        <v>1</v>
      </c>
      <c r="AX212" s="1">
        <v>27</v>
      </c>
      <c r="AY212" s="1">
        <v>-27</v>
      </c>
      <c r="AZ212" s="1">
        <v>43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6</v>
      </c>
      <c r="BI212" s="1">
        <v>1</v>
      </c>
      <c r="BJ212" s="1">
        <v>2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</row>
    <row r="213" spans="1:67">
      <c r="A213" s="1">
        <v>97020</v>
      </c>
      <c r="B213" s="1" t="s">
        <v>236</v>
      </c>
      <c r="C213" s="1">
        <v>16</v>
      </c>
      <c r="D213" s="1">
        <v>285</v>
      </c>
      <c r="E213" s="1" t="s">
        <v>64</v>
      </c>
      <c r="F213" s="1">
        <v>558</v>
      </c>
      <c r="G213" s="1" t="s">
        <v>67</v>
      </c>
      <c r="H213" s="2">
        <v>55.48</v>
      </c>
      <c r="I213" s="2">
        <v>887.68</v>
      </c>
      <c r="J213" s="10">
        <f t="shared" si="1"/>
        <v>0</v>
      </c>
      <c r="K213" s="11">
        <f t="shared" si="2"/>
        <v>0</v>
      </c>
      <c r="L213" s="1">
        <v>0.38</v>
      </c>
      <c r="M213" s="1">
        <v>0</v>
      </c>
      <c r="N213" s="16">
        <f t="shared" si="50"/>
        <v>0</v>
      </c>
      <c r="O213" s="1"/>
      <c r="P213" s="1">
        <v>0.31</v>
      </c>
      <c r="Q213" s="1">
        <v>0.81</v>
      </c>
      <c r="R213" s="16"/>
      <c r="S213" s="1"/>
      <c r="T213" s="1">
        <v>0.16</v>
      </c>
      <c r="U213" s="1">
        <v>0</v>
      </c>
      <c r="V213" s="16">
        <f t="shared" si="51"/>
        <v>0</v>
      </c>
      <c r="W213" s="1">
        <v>0</v>
      </c>
      <c r="X213" s="15">
        <v>748.98</v>
      </c>
      <c r="Y213" s="2"/>
      <c r="Z213" s="2">
        <v>721.24</v>
      </c>
      <c r="AA213" s="1">
        <v>0</v>
      </c>
      <c r="AB213" s="1">
        <v>0</v>
      </c>
      <c r="AC213" s="1">
        <v>0</v>
      </c>
      <c r="AD213" s="1">
        <v>6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1</v>
      </c>
      <c r="AX213" s="1">
        <v>3</v>
      </c>
      <c r="AY213" s="1">
        <v>3</v>
      </c>
      <c r="AZ213" s="1">
        <v>13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2</v>
      </c>
      <c r="BI213" s="1">
        <v>1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</row>
    <row r="214" spans="1:67">
      <c r="A214" s="1">
        <v>70030</v>
      </c>
      <c r="B214" s="1" t="s">
        <v>280</v>
      </c>
      <c r="C214" s="1">
        <v>20</v>
      </c>
      <c r="D214" s="1">
        <v>285</v>
      </c>
      <c r="E214" s="1" t="s">
        <v>64</v>
      </c>
      <c r="F214" s="1">
        <v>558</v>
      </c>
      <c r="G214" s="1" t="s">
        <v>67</v>
      </c>
      <c r="H214" s="2">
        <v>86.35</v>
      </c>
      <c r="I214" s="2">
        <v>1727</v>
      </c>
      <c r="J214" s="10">
        <f t="shared" si="1"/>
        <v>0</v>
      </c>
      <c r="K214" s="11">
        <f t="shared" si="2"/>
        <v>0</v>
      </c>
      <c r="L214" s="1">
        <v>0.18</v>
      </c>
      <c r="M214" s="1">
        <v>3.35</v>
      </c>
      <c r="N214" s="16">
        <f t="shared" si="50"/>
        <v>0</v>
      </c>
      <c r="O214" s="1"/>
      <c r="P214" s="1">
        <v>0.1</v>
      </c>
      <c r="Q214" s="1">
        <v>2</v>
      </c>
      <c r="R214" s="16"/>
      <c r="S214" s="1"/>
      <c r="T214" s="1">
        <v>0.15</v>
      </c>
      <c r="U214" s="1">
        <v>1.75</v>
      </c>
      <c r="V214" s="16">
        <f t="shared" si="51"/>
        <v>0</v>
      </c>
      <c r="W214" s="1">
        <v>0</v>
      </c>
      <c r="X214" s="15">
        <v>733.98</v>
      </c>
      <c r="Y214" s="2"/>
      <c r="Z214" s="2">
        <v>12261.7</v>
      </c>
      <c r="AA214" s="2">
        <f>Z214-X214</f>
        <v>11527.720000000001</v>
      </c>
      <c r="AB214" s="1">
        <v>2</v>
      </c>
      <c r="AC214" s="1">
        <v>3</v>
      </c>
      <c r="AD214" s="1">
        <v>0</v>
      </c>
      <c r="AE214" s="1">
        <v>0</v>
      </c>
      <c r="AF214" s="1">
        <v>67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1</v>
      </c>
      <c r="AW214" s="1">
        <v>2</v>
      </c>
      <c r="AX214" s="1">
        <v>0</v>
      </c>
      <c r="AY214" s="1">
        <v>0</v>
      </c>
      <c r="AZ214" s="1">
        <v>40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3</v>
      </c>
      <c r="BG214" s="1">
        <v>0</v>
      </c>
      <c r="BH214" s="1">
        <v>0</v>
      </c>
      <c r="BI214" s="1">
        <v>0</v>
      </c>
      <c r="BJ214" s="1">
        <v>35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</row>
    <row r="215" spans="1:67">
      <c r="A215" s="1">
        <v>70075</v>
      </c>
      <c r="B215" s="1" t="s">
        <v>231</v>
      </c>
      <c r="C215" s="1">
        <v>25</v>
      </c>
      <c r="D215" s="1">
        <v>285</v>
      </c>
      <c r="E215" s="1" t="s">
        <v>64</v>
      </c>
      <c r="F215" s="1">
        <v>285</v>
      </c>
      <c r="G215" s="1" t="s">
        <v>64</v>
      </c>
      <c r="H215" s="2">
        <v>32.270000000000003</v>
      </c>
      <c r="I215" s="2">
        <v>806.75</v>
      </c>
      <c r="J215" s="10">
        <f t="shared" si="1"/>
        <v>0</v>
      </c>
      <c r="K215" s="11">
        <f t="shared" si="2"/>
        <v>0</v>
      </c>
      <c r="L215" s="1">
        <v>0.04</v>
      </c>
      <c r="M215" s="1">
        <v>0</v>
      </c>
      <c r="N215" s="16">
        <f t="shared" si="50"/>
        <v>0</v>
      </c>
      <c r="O215" s="1"/>
      <c r="P215" s="1">
        <v>0.82</v>
      </c>
      <c r="Q215" s="1">
        <v>0</v>
      </c>
      <c r="R215" s="16"/>
      <c r="S215" s="1"/>
      <c r="T215" s="1">
        <v>0</v>
      </c>
      <c r="U215" s="1">
        <v>0</v>
      </c>
      <c r="V215" s="16">
        <f t="shared" si="51"/>
        <v>0</v>
      </c>
      <c r="W215" s="1">
        <v>0</v>
      </c>
      <c r="X215" s="15">
        <v>693.8</v>
      </c>
      <c r="Y215" s="2"/>
      <c r="Z215" s="2">
        <v>0</v>
      </c>
      <c r="AA215" s="1">
        <v>0</v>
      </c>
      <c r="AB215" s="1">
        <v>0</v>
      </c>
      <c r="AC215" s="1">
        <v>0</v>
      </c>
      <c r="AD215" s="1">
        <v>1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1</v>
      </c>
      <c r="AX215" s="1">
        <v>13</v>
      </c>
      <c r="AY215" s="1">
        <v>14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</row>
    <row r="216" spans="1:67">
      <c r="A216" s="1">
        <v>70095</v>
      </c>
      <c r="B216" s="1" t="s">
        <v>291</v>
      </c>
      <c r="C216" s="1">
        <v>16</v>
      </c>
      <c r="D216" s="1">
        <v>285</v>
      </c>
      <c r="E216" s="1" t="s">
        <v>64</v>
      </c>
      <c r="F216" s="1">
        <v>999</v>
      </c>
      <c r="G216" s="1" t="s">
        <v>292</v>
      </c>
      <c r="H216" s="2">
        <v>61.95</v>
      </c>
      <c r="I216" s="2">
        <v>991.2</v>
      </c>
      <c r="J216" s="10">
        <f t="shared" si="1"/>
        <v>0</v>
      </c>
      <c r="K216" s="11">
        <f t="shared" si="2"/>
        <v>0</v>
      </c>
      <c r="L216" s="1">
        <v>0</v>
      </c>
      <c r="M216" s="1">
        <v>2.12</v>
      </c>
      <c r="N216" s="16">
        <f t="shared" si="50"/>
        <v>0</v>
      </c>
      <c r="O216" s="1"/>
      <c r="P216" s="1">
        <v>0.69</v>
      </c>
      <c r="Q216" s="1">
        <v>0.06</v>
      </c>
      <c r="R216" s="16"/>
      <c r="S216" s="1"/>
      <c r="T216" s="1">
        <v>0</v>
      </c>
      <c r="U216" s="1">
        <v>1.75</v>
      </c>
      <c r="V216" s="16">
        <f t="shared" si="51"/>
        <v>0</v>
      </c>
      <c r="W216" s="1">
        <v>0</v>
      </c>
      <c r="X216" s="15">
        <v>681.45</v>
      </c>
      <c r="Y216" s="2"/>
      <c r="Z216" s="2">
        <v>3902.85</v>
      </c>
      <c r="AA216" s="2">
        <f t="shared" ref="AA216:AA217" si="52">Z216-X216</f>
        <v>3221.3999999999996</v>
      </c>
      <c r="AB216" s="1">
        <v>0</v>
      </c>
      <c r="AC216" s="1">
        <v>0</v>
      </c>
      <c r="AD216" s="1">
        <v>0</v>
      </c>
      <c r="AE216" s="1">
        <v>0</v>
      </c>
      <c r="AF216" s="1">
        <v>34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4</v>
      </c>
      <c r="AW216" s="1">
        <v>14</v>
      </c>
      <c r="AX216" s="1">
        <v>0</v>
      </c>
      <c r="AY216" s="1">
        <v>0</v>
      </c>
      <c r="AZ216" s="1">
        <v>1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28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</row>
    <row r="217" spans="1:67">
      <c r="A217" s="1">
        <v>70183</v>
      </c>
      <c r="B217" s="1" t="s">
        <v>320</v>
      </c>
      <c r="C217" s="1">
        <v>20</v>
      </c>
      <c r="D217" s="1">
        <v>285</v>
      </c>
      <c r="E217" s="1" t="s">
        <v>64</v>
      </c>
      <c r="F217" s="1">
        <v>991</v>
      </c>
      <c r="G217" s="1" t="s">
        <v>141</v>
      </c>
      <c r="H217" s="2">
        <v>62.57</v>
      </c>
      <c r="I217" s="2">
        <v>1251.4000000000001</v>
      </c>
      <c r="J217" s="10">
        <f t="shared" si="1"/>
        <v>0</v>
      </c>
      <c r="K217" s="11">
        <f t="shared" si="2"/>
        <v>0</v>
      </c>
      <c r="L217" s="1">
        <v>0</v>
      </c>
      <c r="M217" s="1">
        <v>0</v>
      </c>
      <c r="N217" s="16">
        <f t="shared" si="50"/>
        <v>0</v>
      </c>
      <c r="O217" s="1"/>
      <c r="P217" s="1">
        <v>0.5</v>
      </c>
      <c r="Q217" s="1">
        <v>1.35</v>
      </c>
      <c r="R217" s="16"/>
      <c r="S217" s="1"/>
      <c r="T217" s="1">
        <v>0</v>
      </c>
      <c r="U217" s="1">
        <v>0</v>
      </c>
      <c r="V217" s="16">
        <f t="shared" si="51"/>
        <v>0</v>
      </c>
      <c r="W217" s="1">
        <v>0</v>
      </c>
      <c r="X217" s="15">
        <v>625.70000000000005</v>
      </c>
      <c r="Y217" s="2"/>
      <c r="Z217" s="2">
        <v>1689.39</v>
      </c>
      <c r="AA217" s="2">
        <f t="shared" si="52"/>
        <v>1063.69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3</v>
      </c>
      <c r="AW217" s="1">
        <v>3</v>
      </c>
      <c r="AX217" s="1">
        <v>2</v>
      </c>
      <c r="AY217" s="1">
        <v>7</v>
      </c>
      <c r="AZ217" s="1">
        <v>27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</row>
    <row r="218" spans="1:67">
      <c r="A218" s="1">
        <v>70065</v>
      </c>
      <c r="B218" s="1" t="s">
        <v>123</v>
      </c>
      <c r="C218" s="1">
        <v>50</v>
      </c>
      <c r="D218" s="1">
        <v>285</v>
      </c>
      <c r="E218" s="1" t="s">
        <v>64</v>
      </c>
      <c r="F218" s="1">
        <v>285</v>
      </c>
      <c r="G218" s="1" t="s">
        <v>64</v>
      </c>
      <c r="H218" s="2">
        <v>16.4161</v>
      </c>
      <c r="I218" s="2">
        <v>820.80499999999995</v>
      </c>
      <c r="J218" s="10">
        <f t="shared" si="1"/>
        <v>0</v>
      </c>
      <c r="K218" s="11">
        <f t="shared" si="2"/>
        <v>0</v>
      </c>
      <c r="L218" s="1">
        <v>0</v>
      </c>
      <c r="M218" s="1">
        <v>0.02</v>
      </c>
      <c r="N218" s="16">
        <f t="shared" si="50"/>
        <v>0</v>
      </c>
      <c r="O218" s="1"/>
      <c r="P218" s="1">
        <v>0.66</v>
      </c>
      <c r="Q218" s="1">
        <v>0.08</v>
      </c>
      <c r="R218" s="16"/>
      <c r="S218" s="1"/>
      <c r="T218" s="1">
        <v>0</v>
      </c>
      <c r="U218" s="1">
        <v>0</v>
      </c>
      <c r="V218" s="16">
        <f t="shared" si="51"/>
        <v>0</v>
      </c>
      <c r="W218" s="1">
        <v>0</v>
      </c>
      <c r="X218" s="15">
        <v>541.73</v>
      </c>
      <c r="Y218" s="2"/>
      <c r="Z218" s="2">
        <v>82.08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20</v>
      </c>
      <c r="AW218" s="1">
        <v>26</v>
      </c>
      <c r="AX218" s="1">
        <v>0</v>
      </c>
      <c r="AY218" s="1">
        <v>0</v>
      </c>
      <c r="AZ218" s="1">
        <v>4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</row>
    <row r="219" spans="1:67">
      <c r="A219" s="1">
        <v>70323</v>
      </c>
      <c r="B219" s="1" t="s">
        <v>339</v>
      </c>
      <c r="C219" s="1">
        <v>8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86.99</v>
      </c>
      <c r="I219" s="2">
        <v>695.92</v>
      </c>
      <c r="J219" s="10">
        <f t="shared" si="1"/>
        <v>0</v>
      </c>
      <c r="K219" s="11">
        <f t="shared" si="2"/>
        <v>0</v>
      </c>
      <c r="L219" s="1">
        <v>0.56000000000000005</v>
      </c>
      <c r="M219" s="1">
        <v>0</v>
      </c>
      <c r="N219" s="16">
        <f t="shared" si="50"/>
        <v>0</v>
      </c>
      <c r="O219" s="1"/>
      <c r="P219" s="1">
        <v>0.12</v>
      </c>
      <c r="Q219" s="1">
        <v>0</v>
      </c>
      <c r="R219" s="16"/>
      <c r="S219" s="1"/>
      <c r="T219" s="1">
        <v>0</v>
      </c>
      <c r="U219" s="1">
        <v>0</v>
      </c>
      <c r="V219" s="16">
        <f t="shared" si="51"/>
        <v>0</v>
      </c>
      <c r="W219" s="1">
        <v>0</v>
      </c>
      <c r="X219" s="15">
        <v>478.44</v>
      </c>
      <c r="Y219" s="2"/>
      <c r="Z219" s="2">
        <v>0</v>
      </c>
      <c r="AA219" s="1">
        <v>0</v>
      </c>
      <c r="AB219" s="1">
        <v>0</v>
      </c>
      <c r="AC219" s="1">
        <v>0</v>
      </c>
      <c r="AD219" s="1">
        <v>4</v>
      </c>
      <c r="AE219" s="1">
        <v>1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2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</row>
    <row r="220" spans="1:67">
      <c r="A220" s="1">
        <v>70063</v>
      </c>
      <c r="B220" s="1" t="s">
        <v>198</v>
      </c>
      <c r="C220" s="1">
        <v>24</v>
      </c>
      <c r="D220" s="1">
        <v>285</v>
      </c>
      <c r="E220" s="1" t="s">
        <v>64</v>
      </c>
      <c r="F220" s="1">
        <v>565</v>
      </c>
      <c r="G220" s="1" t="s">
        <v>94</v>
      </c>
      <c r="H220" s="2">
        <v>34.74</v>
      </c>
      <c r="I220" s="2">
        <v>833.76</v>
      </c>
      <c r="J220" s="10">
        <f t="shared" si="1"/>
        <v>0</v>
      </c>
      <c r="K220" s="11">
        <f t="shared" si="2"/>
        <v>0</v>
      </c>
      <c r="L220" s="1">
        <v>0.35</v>
      </c>
      <c r="M220" s="1">
        <v>0</v>
      </c>
      <c r="N220" s="16">
        <f t="shared" si="50"/>
        <v>0</v>
      </c>
      <c r="O220" s="1"/>
      <c r="P220" s="1">
        <v>0.1</v>
      </c>
      <c r="Q220" s="1">
        <v>0</v>
      </c>
      <c r="R220" s="16"/>
      <c r="S220" s="1"/>
      <c r="T220" s="1">
        <v>0.1</v>
      </c>
      <c r="U220" s="1">
        <v>0</v>
      </c>
      <c r="V220" s="16">
        <f t="shared" si="51"/>
        <v>0</v>
      </c>
      <c r="W220" s="1">
        <v>0</v>
      </c>
      <c r="X220" s="15">
        <v>468.99</v>
      </c>
      <c r="Y220" s="2"/>
      <c r="Z220" s="2">
        <v>0</v>
      </c>
      <c r="AA220" s="1">
        <v>0</v>
      </c>
      <c r="AB220" s="1">
        <v>0</v>
      </c>
      <c r="AC220" s="1">
        <v>0</v>
      </c>
      <c r="AD220" s="1">
        <v>7</v>
      </c>
      <c r="AE220" s="1">
        <v>3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3</v>
      </c>
      <c r="AX220" s="1">
        <v>1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2</v>
      </c>
      <c r="BI220" s="1">
        <v>1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</row>
    <row r="221" spans="1:67">
      <c r="A221" s="1">
        <v>70049</v>
      </c>
      <c r="B221" s="1" t="s">
        <v>302</v>
      </c>
      <c r="C221" s="1">
        <v>18</v>
      </c>
      <c r="D221" s="1">
        <v>285</v>
      </c>
      <c r="E221" s="1" t="s">
        <v>64</v>
      </c>
      <c r="F221" s="1">
        <v>558</v>
      </c>
      <c r="G221" s="1" t="s">
        <v>67</v>
      </c>
      <c r="H221" s="2">
        <v>45.62</v>
      </c>
      <c r="I221" s="2">
        <v>821.16</v>
      </c>
      <c r="J221" s="10">
        <f t="shared" si="1"/>
        <v>0</v>
      </c>
      <c r="K221" s="11">
        <f t="shared" si="2"/>
        <v>0</v>
      </c>
      <c r="L221" s="1">
        <v>0.44</v>
      </c>
      <c r="M221" s="1">
        <v>-0.28000000000000003</v>
      </c>
      <c r="N221" s="16">
        <f t="shared" si="50"/>
        <v>0</v>
      </c>
      <c r="O221" s="1"/>
      <c r="P221" s="1">
        <v>0</v>
      </c>
      <c r="Q221" s="1">
        <v>0</v>
      </c>
      <c r="R221" s="16"/>
      <c r="S221" s="1"/>
      <c r="T221" s="1">
        <v>0.08</v>
      </c>
      <c r="U221" s="1">
        <v>0</v>
      </c>
      <c r="V221" s="16">
        <f t="shared" si="51"/>
        <v>0</v>
      </c>
      <c r="W221" s="1">
        <v>0</v>
      </c>
      <c r="X221" s="15">
        <v>433.39</v>
      </c>
      <c r="Y221" s="2"/>
      <c r="Z221" s="2">
        <v>-228.1</v>
      </c>
      <c r="AA221" s="1">
        <v>0</v>
      </c>
      <c r="AB221" s="1">
        <v>0</v>
      </c>
      <c r="AC221" s="1">
        <v>5</v>
      </c>
      <c r="AD221" s="1">
        <v>3</v>
      </c>
      <c r="AE221" s="1">
        <v>5</v>
      </c>
      <c r="AF221" s="1">
        <v>-5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</row>
    <row r="222" spans="1:67">
      <c r="A222" s="1">
        <v>70247</v>
      </c>
      <c r="B222" s="1" t="s">
        <v>332</v>
      </c>
      <c r="C222" s="1">
        <v>320</v>
      </c>
      <c r="D222" s="1">
        <v>285</v>
      </c>
      <c r="E222" s="1" t="s">
        <v>64</v>
      </c>
      <c r="F222" s="1">
        <v>1</v>
      </c>
      <c r="G222" s="1" t="s">
        <v>312</v>
      </c>
      <c r="H222" s="2">
        <v>5.3968999999999996</v>
      </c>
      <c r="I222" s="2">
        <v>1727.008</v>
      </c>
      <c r="J222" s="10">
        <f t="shared" si="1"/>
        <v>0</v>
      </c>
      <c r="K222" s="11">
        <f t="shared" si="2"/>
        <v>0</v>
      </c>
      <c r="L222" s="1">
        <v>0.21</v>
      </c>
      <c r="M222" s="1">
        <v>-0.28999999999999998</v>
      </c>
      <c r="N222" s="16">
        <f t="shared" si="50"/>
        <v>0</v>
      </c>
      <c r="O222" s="1"/>
      <c r="P222" s="1">
        <v>0</v>
      </c>
      <c r="Q222" s="1">
        <v>0</v>
      </c>
      <c r="R222" s="16"/>
      <c r="S222" s="1"/>
      <c r="T222" s="1">
        <v>0</v>
      </c>
      <c r="U222" s="1">
        <v>0</v>
      </c>
      <c r="V222" s="16">
        <f t="shared" si="51"/>
        <v>0</v>
      </c>
      <c r="W222" s="1">
        <v>0</v>
      </c>
      <c r="X222" s="15">
        <v>364.29</v>
      </c>
      <c r="Y222" s="2"/>
      <c r="Z222" s="2">
        <v>-496.51</v>
      </c>
      <c r="AA222" s="1">
        <v>0</v>
      </c>
      <c r="AB222" s="1">
        <v>43</v>
      </c>
      <c r="AC222" s="1">
        <v>49</v>
      </c>
      <c r="AD222" s="1">
        <v>0</v>
      </c>
      <c r="AE222" s="1">
        <v>0</v>
      </c>
      <c r="AF222" s="1">
        <v>-92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</row>
    <row r="223" spans="1:67">
      <c r="A223" s="1">
        <v>70350</v>
      </c>
      <c r="B223" s="1" t="s">
        <v>262</v>
      </c>
      <c r="C223" s="1">
        <v>5</v>
      </c>
      <c r="D223" s="1">
        <v>285</v>
      </c>
      <c r="E223" s="1" t="s">
        <v>64</v>
      </c>
      <c r="F223" s="1">
        <v>322</v>
      </c>
      <c r="G223" s="1" t="s">
        <v>167</v>
      </c>
      <c r="H223" s="2">
        <v>61.49</v>
      </c>
      <c r="I223" s="2">
        <v>307.45</v>
      </c>
      <c r="J223" s="10">
        <f t="shared" si="1"/>
        <v>0</v>
      </c>
      <c r="K223" s="11">
        <f t="shared" si="2"/>
        <v>0</v>
      </c>
      <c r="L223" s="1">
        <v>0</v>
      </c>
      <c r="M223" s="1">
        <v>0</v>
      </c>
      <c r="N223" s="16">
        <f t="shared" si="50"/>
        <v>0</v>
      </c>
      <c r="O223" s="1"/>
      <c r="P223" s="1">
        <v>1.1000000000000001</v>
      </c>
      <c r="Q223" s="1">
        <v>0</v>
      </c>
      <c r="R223" s="16"/>
      <c r="S223" s="1"/>
      <c r="T223" s="1">
        <v>0</v>
      </c>
      <c r="U223" s="1">
        <v>0</v>
      </c>
      <c r="V223" s="16">
        <f t="shared" si="51"/>
        <v>0</v>
      </c>
      <c r="W223" s="1">
        <v>0</v>
      </c>
      <c r="X223" s="15">
        <v>338.2</v>
      </c>
      <c r="Y223" s="2"/>
      <c r="Z223" s="2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5</v>
      </c>
      <c r="AX223" s="1">
        <v>1</v>
      </c>
      <c r="AY223" s="1">
        <v>4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</row>
    <row r="224" spans="1:67">
      <c r="A224" s="1">
        <v>10233</v>
      </c>
      <c r="B224" s="1" t="s">
        <v>297</v>
      </c>
      <c r="C224" s="1">
        <v>16</v>
      </c>
      <c r="D224" s="1">
        <v>285</v>
      </c>
      <c r="E224" s="1" t="s">
        <v>64</v>
      </c>
      <c r="F224" s="1">
        <v>565</v>
      </c>
      <c r="G224" s="1" t="s">
        <v>94</v>
      </c>
      <c r="H224" s="2">
        <v>45.31</v>
      </c>
      <c r="I224" s="2">
        <v>724.96</v>
      </c>
      <c r="J224" s="10">
        <f t="shared" si="1"/>
        <v>0</v>
      </c>
      <c r="K224" s="11">
        <f t="shared" si="2"/>
        <v>0</v>
      </c>
      <c r="L224" s="1">
        <v>0</v>
      </c>
      <c r="M224" s="1">
        <v>0</v>
      </c>
      <c r="N224" s="16">
        <f t="shared" si="50"/>
        <v>0</v>
      </c>
      <c r="O224" s="1"/>
      <c r="P224" s="1">
        <v>0</v>
      </c>
      <c r="Q224" s="1">
        <v>0</v>
      </c>
      <c r="R224" s="16"/>
      <c r="S224" s="1"/>
      <c r="T224" s="1">
        <v>0.44</v>
      </c>
      <c r="U224" s="1">
        <v>0.06</v>
      </c>
      <c r="V224" s="16">
        <f t="shared" si="51"/>
        <v>0</v>
      </c>
      <c r="W224" s="1">
        <v>0</v>
      </c>
      <c r="X224" s="15">
        <v>317.17</v>
      </c>
      <c r="Y224" s="2"/>
      <c r="Z224" s="2">
        <v>45.31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12</v>
      </c>
      <c r="BJ224" s="1">
        <v>1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</row>
    <row r="225" spans="1:67">
      <c r="A225" s="1">
        <v>70982</v>
      </c>
      <c r="B225" s="1" t="s">
        <v>243</v>
      </c>
      <c r="C225" s="1">
        <v>32</v>
      </c>
      <c r="D225" s="1">
        <v>285</v>
      </c>
      <c r="E225" s="1" t="s">
        <v>64</v>
      </c>
      <c r="F225" s="1">
        <v>573</v>
      </c>
      <c r="G225" s="1" t="s">
        <v>87</v>
      </c>
      <c r="H225" s="2">
        <v>33.270000000000003</v>
      </c>
      <c r="I225" s="2">
        <v>1064.6400000000001</v>
      </c>
      <c r="J225" s="10">
        <f t="shared" si="1"/>
        <v>0</v>
      </c>
      <c r="K225" s="11">
        <f t="shared" si="2"/>
        <v>0</v>
      </c>
      <c r="L225" s="1">
        <v>0.3</v>
      </c>
      <c r="M225" s="1">
        <v>0</v>
      </c>
      <c r="N225" s="16">
        <f t="shared" si="50"/>
        <v>0</v>
      </c>
      <c r="O225" s="1"/>
      <c r="P225" s="1">
        <v>0</v>
      </c>
      <c r="Q225" s="1">
        <v>0</v>
      </c>
      <c r="R225" s="16"/>
      <c r="S225" s="1"/>
      <c r="T225" s="1">
        <v>0</v>
      </c>
      <c r="U225" s="1">
        <v>0.03</v>
      </c>
      <c r="V225" s="16">
        <f t="shared" si="51"/>
        <v>0</v>
      </c>
      <c r="W225" s="1">
        <v>0</v>
      </c>
      <c r="X225" s="15">
        <v>316.07</v>
      </c>
      <c r="Y225" s="2"/>
      <c r="Z225" s="2">
        <v>33.270000000000003</v>
      </c>
      <c r="AA225" s="1">
        <v>0</v>
      </c>
      <c r="AB225" s="1">
        <v>0</v>
      </c>
      <c r="AC225" s="1">
        <v>1</v>
      </c>
      <c r="AD225" s="1">
        <v>4</v>
      </c>
      <c r="AE225" s="1">
        <v>10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1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</row>
    <row r="226" spans="1:67">
      <c r="A226" s="1">
        <v>70321</v>
      </c>
      <c r="B226" s="1" t="s">
        <v>338</v>
      </c>
      <c r="C226" s="1">
        <v>24</v>
      </c>
      <c r="D226" s="1">
        <v>285</v>
      </c>
      <c r="E226" s="1" t="s">
        <v>64</v>
      </c>
      <c r="F226" s="1">
        <v>285</v>
      </c>
      <c r="G226" s="1" t="s">
        <v>64</v>
      </c>
      <c r="H226" s="2">
        <v>36.869999999999997</v>
      </c>
      <c r="I226" s="2">
        <v>884.88</v>
      </c>
      <c r="J226" s="10">
        <f t="shared" si="1"/>
        <v>0</v>
      </c>
      <c r="K226" s="11">
        <f t="shared" si="2"/>
        <v>0</v>
      </c>
      <c r="L226" s="1">
        <v>0.17</v>
      </c>
      <c r="M226" s="1">
        <v>0</v>
      </c>
      <c r="N226" s="16">
        <f t="shared" si="50"/>
        <v>0</v>
      </c>
      <c r="O226" s="1"/>
      <c r="P226" s="1">
        <v>0</v>
      </c>
      <c r="Q226" s="1">
        <v>0</v>
      </c>
      <c r="R226" s="16"/>
      <c r="S226" s="1"/>
      <c r="T226" s="1">
        <v>0</v>
      </c>
      <c r="U226" s="1">
        <v>0</v>
      </c>
      <c r="V226" s="16">
        <f t="shared" si="51"/>
        <v>0</v>
      </c>
      <c r="W226" s="1">
        <v>0</v>
      </c>
      <c r="X226" s="15">
        <v>147.47999999999999</v>
      </c>
      <c r="Y226" s="2"/>
      <c r="Z226" s="2">
        <v>0</v>
      </c>
      <c r="AA226" s="1">
        <v>0</v>
      </c>
      <c r="AB226" s="1">
        <v>0</v>
      </c>
      <c r="AC226" s="1">
        <v>0</v>
      </c>
      <c r="AD226" s="1">
        <v>1</v>
      </c>
      <c r="AE226" s="1">
        <v>6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</row>
    <row r="227" spans="1:67">
      <c r="A227" s="1">
        <v>70416</v>
      </c>
      <c r="B227" s="1" t="s">
        <v>273</v>
      </c>
      <c r="C227" s="1">
        <v>18</v>
      </c>
      <c r="D227" s="1">
        <v>285</v>
      </c>
      <c r="E227" s="1" t="s">
        <v>64</v>
      </c>
      <c r="F227" s="1">
        <v>285</v>
      </c>
      <c r="G227" s="1" t="s">
        <v>64</v>
      </c>
      <c r="H227" s="2">
        <v>41.066000000000003</v>
      </c>
      <c r="I227" s="2">
        <v>739.18799999999999</v>
      </c>
      <c r="J227" s="10">
        <f t="shared" si="1"/>
        <v>0</v>
      </c>
      <c r="K227" s="11">
        <f t="shared" si="2"/>
        <v>0</v>
      </c>
      <c r="L227" s="1">
        <v>0.06</v>
      </c>
      <c r="M227" s="1">
        <v>2.06</v>
      </c>
      <c r="N227" s="16">
        <f t="shared" si="50"/>
        <v>0</v>
      </c>
      <c r="O227" s="1"/>
      <c r="P227" s="1">
        <v>0.03</v>
      </c>
      <c r="Q227" s="1">
        <v>0</v>
      </c>
      <c r="R227" s="16"/>
      <c r="S227" s="1"/>
      <c r="T227" s="1">
        <v>0.08</v>
      </c>
      <c r="U227" s="1">
        <v>11.33</v>
      </c>
      <c r="V227" s="16">
        <f t="shared" si="51"/>
        <v>0</v>
      </c>
      <c r="W227" s="1">
        <v>0</v>
      </c>
      <c r="X227" s="15">
        <v>123.2</v>
      </c>
      <c r="Y227" s="2"/>
      <c r="Z227" s="2">
        <v>9896.91</v>
      </c>
      <c r="AA227" s="2">
        <f t="shared" ref="AA227:AA228" si="53">Z227-X227</f>
        <v>9773.7099999999991</v>
      </c>
      <c r="AB227" s="1">
        <v>0</v>
      </c>
      <c r="AC227" s="1">
        <v>2</v>
      </c>
      <c r="AD227" s="1">
        <v>0</v>
      </c>
      <c r="AE227" s="1">
        <v>0</v>
      </c>
      <c r="AF227" s="1">
        <v>37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1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</v>
      </c>
      <c r="BG227" s="1">
        <v>1</v>
      </c>
      <c r="BH227" s="1">
        <v>0</v>
      </c>
      <c r="BI227" s="1">
        <v>0</v>
      </c>
      <c r="BJ227" s="1">
        <v>204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</row>
    <row r="228" spans="1:67">
      <c r="A228" s="1">
        <v>70113</v>
      </c>
      <c r="B228" s="1" t="s">
        <v>308</v>
      </c>
      <c r="C228" s="1">
        <v>24</v>
      </c>
      <c r="D228" s="1">
        <v>285</v>
      </c>
      <c r="E228" s="1" t="s">
        <v>64</v>
      </c>
      <c r="F228" s="1">
        <v>558</v>
      </c>
      <c r="G228" s="1" t="s">
        <v>67</v>
      </c>
      <c r="H228" s="2">
        <v>55.16</v>
      </c>
      <c r="I228" s="2">
        <v>1323.84</v>
      </c>
      <c r="J228" s="10">
        <f t="shared" si="1"/>
        <v>0</v>
      </c>
      <c r="K228" s="11">
        <f t="shared" si="2"/>
        <v>0</v>
      </c>
      <c r="L228" s="1">
        <v>0</v>
      </c>
      <c r="M228" s="1">
        <v>0.79</v>
      </c>
      <c r="N228" s="16">
        <f t="shared" si="50"/>
        <v>0</v>
      </c>
      <c r="O228" s="1"/>
      <c r="P228" s="1">
        <v>0</v>
      </c>
      <c r="Q228" s="1">
        <v>0</v>
      </c>
      <c r="R228" s="16"/>
      <c r="S228" s="1"/>
      <c r="T228" s="1">
        <v>0.08</v>
      </c>
      <c r="U228" s="1">
        <v>0</v>
      </c>
      <c r="V228" s="16">
        <f t="shared" si="51"/>
        <v>0</v>
      </c>
      <c r="W228" s="1">
        <v>0</v>
      </c>
      <c r="X228" s="15">
        <v>110.32</v>
      </c>
      <c r="Y228" s="2"/>
      <c r="Z228" s="2">
        <v>1048.04</v>
      </c>
      <c r="AA228" s="2">
        <f t="shared" si="53"/>
        <v>937.72</v>
      </c>
      <c r="AB228" s="1">
        <v>0</v>
      </c>
      <c r="AC228" s="1">
        <v>0</v>
      </c>
      <c r="AD228" s="1">
        <v>0</v>
      </c>
      <c r="AE228" s="1">
        <v>0</v>
      </c>
      <c r="AF228" s="1">
        <v>19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2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</row>
    <row r="229" spans="1:67">
      <c r="A229" s="1">
        <v>70414</v>
      </c>
      <c r="B229" s="1" t="s">
        <v>349</v>
      </c>
      <c r="C229" s="1">
        <v>16</v>
      </c>
      <c r="D229" s="1">
        <v>285</v>
      </c>
      <c r="E229" s="1" t="s">
        <v>64</v>
      </c>
      <c r="F229" s="1">
        <v>387</v>
      </c>
      <c r="G229" s="1" t="s">
        <v>94</v>
      </c>
      <c r="H229" s="2">
        <v>49.1</v>
      </c>
      <c r="I229" s="2">
        <v>785.6</v>
      </c>
      <c r="J229" s="10">
        <f t="shared" si="1"/>
        <v>0</v>
      </c>
      <c r="K229" s="11">
        <f t="shared" si="2"/>
        <v>0</v>
      </c>
      <c r="L229" s="1">
        <v>0.12</v>
      </c>
      <c r="M229" s="1">
        <v>-0.12</v>
      </c>
      <c r="N229" s="16">
        <f t="shared" si="50"/>
        <v>0</v>
      </c>
      <c r="O229" s="1"/>
      <c r="P229" s="1">
        <v>0</v>
      </c>
      <c r="Q229" s="1">
        <v>0</v>
      </c>
      <c r="R229" s="16"/>
      <c r="S229" s="1"/>
      <c r="T229" s="1">
        <v>0</v>
      </c>
      <c r="U229" s="1">
        <v>0</v>
      </c>
      <c r="V229" s="16">
        <f t="shared" si="51"/>
        <v>0</v>
      </c>
      <c r="W229" s="1">
        <v>0</v>
      </c>
      <c r="X229" s="15">
        <v>98.2</v>
      </c>
      <c r="Y229" s="2"/>
      <c r="Z229" s="2">
        <v>-98.2</v>
      </c>
      <c r="AA229" s="1">
        <v>0</v>
      </c>
      <c r="AB229" s="1">
        <v>0</v>
      </c>
      <c r="AC229" s="1">
        <v>0</v>
      </c>
      <c r="AD229" s="1">
        <v>2</v>
      </c>
      <c r="AE229" s="1">
        <v>0</v>
      </c>
      <c r="AF229" s="1">
        <v>-2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</row>
    <row r="230" spans="1:67">
      <c r="A230" s="1">
        <v>70165</v>
      </c>
      <c r="B230" s="1" t="s">
        <v>314</v>
      </c>
      <c r="C230" s="1">
        <v>24</v>
      </c>
      <c r="D230" s="1">
        <v>285</v>
      </c>
      <c r="E230" s="1" t="s">
        <v>64</v>
      </c>
      <c r="F230" s="1">
        <v>998</v>
      </c>
      <c r="G230" s="1" t="s">
        <v>266</v>
      </c>
      <c r="H230" s="2">
        <v>40.15</v>
      </c>
      <c r="I230" s="2">
        <v>963.6</v>
      </c>
      <c r="J230" s="10">
        <f t="shared" si="1"/>
        <v>0</v>
      </c>
      <c r="K230" s="11">
        <f t="shared" si="2"/>
        <v>0</v>
      </c>
      <c r="L230" s="1">
        <v>0</v>
      </c>
      <c r="M230" s="1">
        <v>0</v>
      </c>
      <c r="N230" s="16">
        <f t="shared" si="50"/>
        <v>0</v>
      </c>
      <c r="O230" s="1"/>
      <c r="P230" s="1">
        <v>0</v>
      </c>
      <c r="Q230" s="1">
        <v>0</v>
      </c>
      <c r="R230" s="16"/>
      <c r="S230" s="1"/>
      <c r="T230" s="1">
        <v>0.08</v>
      </c>
      <c r="U230" s="1">
        <v>0</v>
      </c>
      <c r="V230" s="16">
        <f t="shared" si="51"/>
        <v>0</v>
      </c>
      <c r="W230" s="1">
        <v>0</v>
      </c>
      <c r="X230" s="15">
        <v>80.3</v>
      </c>
      <c r="Y230" s="2"/>
      <c r="Z230" s="2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2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</row>
    <row r="231" spans="1:67">
      <c r="A231" s="1">
        <v>70191</v>
      </c>
      <c r="B231" s="1" t="s">
        <v>323</v>
      </c>
      <c r="C231" s="1">
        <v>10</v>
      </c>
      <c r="D231" s="1">
        <v>285</v>
      </c>
      <c r="E231" s="1" t="s">
        <v>64</v>
      </c>
      <c r="F231" s="1">
        <v>558</v>
      </c>
      <c r="G231" s="1" t="s">
        <v>67</v>
      </c>
      <c r="H231" s="2">
        <v>79.13</v>
      </c>
      <c r="I231" s="2">
        <v>791.3</v>
      </c>
      <c r="J231" s="10">
        <f t="shared" si="1"/>
        <v>0</v>
      </c>
      <c r="K231" s="11">
        <f t="shared" si="2"/>
        <v>0</v>
      </c>
      <c r="L231" s="1">
        <v>0.1</v>
      </c>
      <c r="M231" s="1">
        <v>0</v>
      </c>
      <c r="N231" s="16">
        <f t="shared" si="50"/>
        <v>0</v>
      </c>
      <c r="O231" s="1"/>
      <c r="P231" s="1">
        <v>0</v>
      </c>
      <c r="Q231" s="1">
        <v>0</v>
      </c>
      <c r="R231" s="16"/>
      <c r="S231" s="1"/>
      <c r="T231" s="1">
        <v>0</v>
      </c>
      <c r="U231" s="1">
        <v>0</v>
      </c>
      <c r="V231" s="16">
        <f t="shared" si="51"/>
        <v>0</v>
      </c>
      <c r="W231" s="1">
        <v>0</v>
      </c>
      <c r="X231" s="15">
        <v>79.13</v>
      </c>
      <c r="Y231" s="2"/>
      <c r="Z231" s="2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</row>
    <row r="232" spans="1:67">
      <c r="A232" s="1">
        <v>70193</v>
      </c>
      <c r="B232" s="1" t="s">
        <v>324</v>
      </c>
      <c r="C232" s="1">
        <v>10</v>
      </c>
      <c r="D232" s="1">
        <v>285</v>
      </c>
      <c r="E232" s="1" t="s">
        <v>64</v>
      </c>
      <c r="F232" s="1">
        <v>588</v>
      </c>
      <c r="G232" s="1" t="s">
        <v>146</v>
      </c>
      <c r="H232" s="2">
        <v>79.13</v>
      </c>
      <c r="I232" s="2">
        <v>791.3</v>
      </c>
      <c r="J232" s="10">
        <f t="shared" si="1"/>
        <v>0</v>
      </c>
      <c r="K232" s="11">
        <f t="shared" si="2"/>
        <v>0</v>
      </c>
      <c r="L232" s="1">
        <v>0.1</v>
      </c>
      <c r="M232" s="1">
        <v>0</v>
      </c>
      <c r="N232" s="16">
        <f t="shared" si="50"/>
        <v>0</v>
      </c>
      <c r="O232" s="1"/>
      <c r="P232" s="1">
        <v>0</v>
      </c>
      <c r="Q232" s="1">
        <v>0</v>
      </c>
      <c r="R232" s="16"/>
      <c r="S232" s="1"/>
      <c r="T232" s="1">
        <v>0</v>
      </c>
      <c r="U232" s="1">
        <v>0</v>
      </c>
      <c r="V232" s="16">
        <f t="shared" si="51"/>
        <v>0</v>
      </c>
      <c r="W232" s="1">
        <v>0</v>
      </c>
      <c r="X232" s="15">
        <v>79.13</v>
      </c>
      <c r="Y232" s="2"/>
      <c r="Z232" s="2">
        <v>0</v>
      </c>
      <c r="AA232" s="1">
        <v>0</v>
      </c>
      <c r="AB232" s="1">
        <v>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</row>
    <row r="233" spans="1:67">
      <c r="A233" s="1">
        <v>70979</v>
      </c>
      <c r="B233" s="1" t="s">
        <v>354</v>
      </c>
      <c r="C233" s="1">
        <v>16</v>
      </c>
      <c r="D233" s="1">
        <v>285</v>
      </c>
      <c r="E233" s="1" t="s">
        <v>64</v>
      </c>
      <c r="F233" s="1">
        <v>1</v>
      </c>
      <c r="G233" s="1" t="s">
        <v>312</v>
      </c>
      <c r="H233" s="2">
        <v>14.07</v>
      </c>
      <c r="I233" s="2">
        <v>225.12</v>
      </c>
      <c r="J233" s="10">
        <f t="shared" si="1"/>
        <v>0</v>
      </c>
      <c r="K233" s="11">
        <f t="shared" si="2"/>
        <v>0</v>
      </c>
      <c r="L233" s="1">
        <v>0.34</v>
      </c>
      <c r="M233" s="1">
        <v>-0.81</v>
      </c>
      <c r="N233" s="5">
        <v>0</v>
      </c>
      <c r="O233" s="1"/>
      <c r="P233" s="1">
        <v>0</v>
      </c>
      <c r="Q233" s="1">
        <v>0</v>
      </c>
      <c r="R233" s="16"/>
      <c r="S233" s="1"/>
      <c r="T233" s="1">
        <v>0</v>
      </c>
      <c r="U233" s="1">
        <v>0</v>
      </c>
      <c r="V233" s="16">
        <f t="shared" si="51"/>
        <v>0</v>
      </c>
      <c r="W233" s="1">
        <v>0</v>
      </c>
      <c r="X233" s="15">
        <v>77.39</v>
      </c>
      <c r="Y233" s="2"/>
      <c r="Z233" s="2">
        <v>-182.91</v>
      </c>
      <c r="AA233" s="1">
        <v>0</v>
      </c>
      <c r="AB233" s="1">
        <v>0</v>
      </c>
      <c r="AC233" s="1">
        <v>1</v>
      </c>
      <c r="AD233" s="1">
        <v>5</v>
      </c>
      <c r="AE233" s="1">
        <v>0</v>
      </c>
      <c r="AF233" s="1">
        <v>-13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</row>
    <row r="234" spans="1:67">
      <c r="A234" s="1">
        <v>70980</v>
      </c>
      <c r="B234" s="1" t="s">
        <v>355</v>
      </c>
      <c r="C234" s="1">
        <v>15</v>
      </c>
      <c r="D234" s="1">
        <v>285</v>
      </c>
      <c r="E234" s="1" t="s">
        <v>64</v>
      </c>
      <c r="F234" s="1">
        <v>562</v>
      </c>
      <c r="G234" s="1" t="s">
        <v>65</v>
      </c>
      <c r="H234" s="2">
        <v>27.953499999999998</v>
      </c>
      <c r="I234" s="2">
        <v>419.30250000000001</v>
      </c>
      <c r="J234" s="10">
        <f t="shared" si="1"/>
        <v>0</v>
      </c>
      <c r="K234" s="11">
        <f t="shared" si="2"/>
        <v>0</v>
      </c>
      <c r="L234" s="1">
        <v>0</v>
      </c>
      <c r="M234" s="1">
        <v>0</v>
      </c>
      <c r="N234" s="16">
        <f t="shared" ref="N234:N242" si="54">MAX(0,(TRUNC((L234*0.8)-M234)))</f>
        <v>0</v>
      </c>
      <c r="O234" s="1"/>
      <c r="P234" s="1">
        <v>0</v>
      </c>
      <c r="Q234" s="1">
        <v>0</v>
      </c>
      <c r="R234" s="16"/>
      <c r="S234" s="1"/>
      <c r="T234" s="1">
        <v>0.17</v>
      </c>
      <c r="U234" s="1">
        <v>0</v>
      </c>
      <c r="V234" s="16">
        <f t="shared" si="51"/>
        <v>0</v>
      </c>
      <c r="W234" s="1">
        <v>0</v>
      </c>
      <c r="X234" s="15">
        <v>69.88</v>
      </c>
      <c r="Y234" s="2"/>
      <c r="Z234" s="2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5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</row>
    <row r="235" spans="1:67">
      <c r="A235" s="1">
        <v>70413</v>
      </c>
      <c r="B235" s="1" t="s">
        <v>348</v>
      </c>
      <c r="C235" s="1">
        <v>16</v>
      </c>
      <c r="D235" s="1">
        <v>285</v>
      </c>
      <c r="E235" s="1" t="s">
        <v>64</v>
      </c>
      <c r="F235" s="1">
        <v>387</v>
      </c>
      <c r="G235" s="1" t="s">
        <v>94</v>
      </c>
      <c r="H235" s="2">
        <v>19.100000000000001</v>
      </c>
      <c r="I235" s="2">
        <v>305.60000000000002</v>
      </c>
      <c r="J235" s="10">
        <f t="shared" si="1"/>
        <v>0</v>
      </c>
      <c r="K235" s="11">
        <f t="shared" si="2"/>
        <v>0</v>
      </c>
      <c r="L235" s="1">
        <v>0.19</v>
      </c>
      <c r="M235" s="1">
        <v>0</v>
      </c>
      <c r="N235" s="16">
        <f t="shared" si="54"/>
        <v>0</v>
      </c>
      <c r="O235" s="1"/>
      <c r="P235" s="1">
        <v>0</v>
      </c>
      <c r="Q235" s="1">
        <v>0</v>
      </c>
      <c r="R235" s="16"/>
      <c r="S235" s="1"/>
      <c r="T235" s="1">
        <v>0</v>
      </c>
      <c r="U235" s="1">
        <v>0</v>
      </c>
      <c r="V235" s="16">
        <f t="shared" si="51"/>
        <v>0</v>
      </c>
      <c r="W235" s="1">
        <v>0</v>
      </c>
      <c r="X235" s="15">
        <v>57.3</v>
      </c>
      <c r="Y235" s="2"/>
      <c r="Z235" s="2">
        <v>0</v>
      </c>
      <c r="AA235" s="1">
        <v>0</v>
      </c>
      <c r="AB235" s="1">
        <v>0</v>
      </c>
      <c r="AC235" s="1">
        <v>0</v>
      </c>
      <c r="AD235" s="1">
        <v>1</v>
      </c>
      <c r="AE235" s="1">
        <v>4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</row>
    <row r="236" spans="1:67">
      <c r="A236" s="1">
        <v>70175</v>
      </c>
      <c r="B236" s="1" t="s">
        <v>317</v>
      </c>
      <c r="C236" s="1">
        <v>20</v>
      </c>
      <c r="D236" s="1">
        <v>285</v>
      </c>
      <c r="E236" s="1" t="s">
        <v>64</v>
      </c>
      <c r="F236" s="1">
        <v>991</v>
      </c>
      <c r="G236" s="1" t="s">
        <v>141</v>
      </c>
      <c r="H236" s="2">
        <v>73.62</v>
      </c>
      <c r="I236" s="2">
        <v>1472.4</v>
      </c>
      <c r="J236" s="10">
        <f t="shared" si="1"/>
        <v>0</v>
      </c>
      <c r="K236" s="11">
        <f t="shared" si="2"/>
        <v>0</v>
      </c>
      <c r="L236" s="1">
        <v>0.02</v>
      </c>
      <c r="M236" s="1">
        <v>0</v>
      </c>
      <c r="N236" s="16">
        <f t="shared" si="54"/>
        <v>0</v>
      </c>
      <c r="O236" s="1"/>
      <c r="P236" s="1">
        <v>0</v>
      </c>
      <c r="Q236" s="1">
        <v>0</v>
      </c>
      <c r="R236" s="16"/>
      <c r="S236" s="1"/>
      <c r="T236" s="1">
        <v>0</v>
      </c>
      <c r="U236" s="1">
        <v>0</v>
      </c>
      <c r="V236" s="16">
        <f t="shared" si="51"/>
        <v>0</v>
      </c>
      <c r="W236" s="1">
        <v>0</v>
      </c>
      <c r="X236" s="15">
        <v>36.81</v>
      </c>
      <c r="Y236" s="2"/>
      <c r="Z236" s="2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1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</row>
    <row r="237" spans="1:67">
      <c r="A237" s="1">
        <v>307</v>
      </c>
      <c r="B237" s="1" t="s">
        <v>296</v>
      </c>
      <c r="C237" s="1">
        <v>10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79.13</v>
      </c>
      <c r="I237" s="2">
        <v>791.3</v>
      </c>
      <c r="J237" s="10">
        <f t="shared" si="1"/>
        <v>0</v>
      </c>
      <c r="K237" s="11">
        <f t="shared" si="2"/>
        <v>0</v>
      </c>
      <c r="L237" s="1">
        <v>0</v>
      </c>
      <c r="M237" s="1">
        <v>0</v>
      </c>
      <c r="N237" s="16">
        <f t="shared" si="54"/>
        <v>0</v>
      </c>
      <c r="O237" s="1"/>
      <c r="P237" s="1">
        <v>0</v>
      </c>
      <c r="Q237" s="1">
        <v>0</v>
      </c>
      <c r="R237" s="16"/>
      <c r="S237" s="1"/>
      <c r="T237" s="1">
        <v>0</v>
      </c>
      <c r="U237" s="1">
        <v>0</v>
      </c>
      <c r="V237" s="16">
        <f t="shared" si="51"/>
        <v>0</v>
      </c>
      <c r="W237" s="1">
        <v>0</v>
      </c>
      <c r="X237" s="15">
        <v>0</v>
      </c>
      <c r="Y237" s="2"/>
      <c r="Z237" s="2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</row>
    <row r="238" spans="1:67">
      <c r="A238" s="1">
        <v>44289</v>
      </c>
      <c r="B238" s="1" t="s">
        <v>298</v>
      </c>
      <c r="C238" s="1">
        <v>16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54.11</v>
      </c>
      <c r="I238" s="2">
        <v>865.76</v>
      </c>
      <c r="J238" s="10">
        <f t="shared" si="1"/>
        <v>0</v>
      </c>
      <c r="K238" s="11">
        <f t="shared" si="2"/>
        <v>0</v>
      </c>
      <c r="L238" s="1">
        <v>0</v>
      </c>
      <c r="M238" s="1">
        <v>0</v>
      </c>
      <c r="N238" s="16">
        <f t="shared" si="54"/>
        <v>0</v>
      </c>
      <c r="O238" s="1"/>
      <c r="P238" s="1">
        <v>0</v>
      </c>
      <c r="Q238" s="1">
        <v>0</v>
      </c>
      <c r="R238" s="16"/>
      <c r="S238" s="1"/>
      <c r="T238" s="1">
        <v>0</v>
      </c>
      <c r="U238" s="1">
        <v>0</v>
      </c>
      <c r="V238" s="16">
        <f t="shared" si="51"/>
        <v>0</v>
      </c>
      <c r="W238" s="1">
        <v>0</v>
      </c>
      <c r="X238" s="15">
        <v>0</v>
      </c>
      <c r="Y238" s="2"/>
      <c r="Z238" s="2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</row>
    <row r="239" spans="1:67">
      <c r="A239" s="1">
        <v>44290</v>
      </c>
      <c r="B239" s="1" t="s">
        <v>299</v>
      </c>
      <c r="C239" s="1">
        <v>16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53.03</v>
      </c>
      <c r="I239" s="2">
        <v>848.48</v>
      </c>
      <c r="J239" s="10">
        <f t="shared" si="1"/>
        <v>0</v>
      </c>
      <c r="K239" s="11">
        <f t="shared" si="2"/>
        <v>0</v>
      </c>
      <c r="L239" s="1">
        <v>0</v>
      </c>
      <c r="M239" s="1">
        <v>0</v>
      </c>
      <c r="N239" s="16">
        <f t="shared" si="54"/>
        <v>0</v>
      </c>
      <c r="O239" s="1"/>
      <c r="P239" s="1">
        <v>0</v>
      </c>
      <c r="Q239" s="1">
        <v>0</v>
      </c>
      <c r="R239" s="16"/>
      <c r="S239" s="1"/>
      <c r="T239" s="1">
        <v>0</v>
      </c>
      <c r="U239" s="1">
        <v>0</v>
      </c>
      <c r="V239" s="16">
        <f t="shared" si="51"/>
        <v>0</v>
      </c>
      <c r="W239" s="1">
        <v>0</v>
      </c>
      <c r="X239" s="15">
        <v>0</v>
      </c>
      <c r="Y239" s="2"/>
      <c r="Z239" s="2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</row>
    <row r="240" spans="1:67">
      <c r="A240" s="1">
        <v>44401</v>
      </c>
      <c r="B240" s="1" t="s">
        <v>300</v>
      </c>
      <c r="C240" s="1">
        <v>16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54.11</v>
      </c>
      <c r="I240" s="2">
        <v>865.76</v>
      </c>
      <c r="J240" s="10">
        <f t="shared" si="1"/>
        <v>0</v>
      </c>
      <c r="K240" s="11">
        <f t="shared" si="2"/>
        <v>0</v>
      </c>
      <c r="L240" s="1">
        <v>0</v>
      </c>
      <c r="M240" s="1">
        <v>0</v>
      </c>
      <c r="N240" s="16">
        <f t="shared" si="54"/>
        <v>0</v>
      </c>
      <c r="O240" s="1"/>
      <c r="P240" s="1">
        <v>0</v>
      </c>
      <c r="Q240" s="1">
        <v>0</v>
      </c>
      <c r="R240" s="16"/>
      <c r="S240" s="1"/>
      <c r="T240" s="1">
        <v>0</v>
      </c>
      <c r="U240" s="1">
        <v>0</v>
      </c>
      <c r="V240" s="16">
        <f t="shared" si="51"/>
        <v>0</v>
      </c>
      <c r="W240" s="1">
        <v>0</v>
      </c>
      <c r="X240" s="15">
        <v>0</v>
      </c>
      <c r="Y240" s="2"/>
      <c r="Z240" s="2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</row>
    <row r="241" spans="1:67">
      <c r="A241" s="1">
        <v>70057</v>
      </c>
      <c r="B241" s="1" t="s">
        <v>303</v>
      </c>
      <c r="C241" s="1">
        <v>6</v>
      </c>
      <c r="D241" s="1">
        <v>285</v>
      </c>
      <c r="E241" s="1" t="s">
        <v>64</v>
      </c>
      <c r="F241" s="1">
        <v>998</v>
      </c>
      <c r="G241" s="1" t="s">
        <v>266</v>
      </c>
      <c r="H241" s="2">
        <v>138.214</v>
      </c>
      <c r="I241" s="2">
        <v>829.28399999999999</v>
      </c>
      <c r="J241" s="10">
        <f t="shared" si="1"/>
        <v>0</v>
      </c>
      <c r="K241" s="11">
        <f t="shared" si="2"/>
        <v>0</v>
      </c>
      <c r="L241" s="1">
        <v>0</v>
      </c>
      <c r="M241" s="1">
        <v>0</v>
      </c>
      <c r="N241" s="16">
        <f t="shared" si="54"/>
        <v>0</v>
      </c>
      <c r="O241" s="1"/>
      <c r="P241" s="1">
        <v>0</v>
      </c>
      <c r="Q241" s="1">
        <v>0</v>
      </c>
      <c r="R241" s="16"/>
      <c r="S241" s="1"/>
      <c r="T241" s="1">
        <v>0</v>
      </c>
      <c r="U241" s="1">
        <v>0</v>
      </c>
      <c r="V241" s="16">
        <f t="shared" si="51"/>
        <v>0</v>
      </c>
      <c r="W241" s="1">
        <v>0</v>
      </c>
      <c r="X241" s="15">
        <v>0</v>
      </c>
      <c r="Y241" s="2"/>
      <c r="Z241" s="2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</row>
    <row r="242" spans="1:67">
      <c r="A242" s="1">
        <v>70059</v>
      </c>
      <c r="B242" s="1" t="s">
        <v>304</v>
      </c>
      <c r="C242" s="1">
        <v>24</v>
      </c>
      <c r="D242" s="1">
        <v>285</v>
      </c>
      <c r="E242" s="1" t="s">
        <v>64</v>
      </c>
      <c r="F242" s="1">
        <v>998</v>
      </c>
      <c r="G242" s="1" t="s">
        <v>266</v>
      </c>
      <c r="H242" s="2">
        <v>42.78</v>
      </c>
      <c r="I242" s="2">
        <v>1026.72</v>
      </c>
      <c r="J242" s="10">
        <f t="shared" si="1"/>
        <v>0</v>
      </c>
      <c r="K242" s="11">
        <f t="shared" si="2"/>
        <v>0</v>
      </c>
      <c r="L242" s="1">
        <v>0</v>
      </c>
      <c r="M242" s="1">
        <v>0</v>
      </c>
      <c r="N242" s="16">
        <f t="shared" si="54"/>
        <v>0</v>
      </c>
      <c r="O242" s="1"/>
      <c r="P242" s="1">
        <v>0</v>
      </c>
      <c r="Q242" s="1">
        <v>0</v>
      </c>
      <c r="R242" s="16"/>
      <c r="S242" s="1"/>
      <c r="T242" s="1">
        <v>0</v>
      </c>
      <c r="U242" s="1">
        <v>0</v>
      </c>
      <c r="V242" s="16">
        <f t="shared" si="51"/>
        <v>0</v>
      </c>
      <c r="W242" s="1">
        <v>0</v>
      </c>
      <c r="X242" s="15">
        <v>0</v>
      </c>
      <c r="Y242" s="2"/>
      <c r="Z242" s="2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</row>
    <row r="243" spans="1:67">
      <c r="A243" s="1">
        <v>70060</v>
      </c>
      <c r="B243" s="1" t="s">
        <v>305</v>
      </c>
      <c r="C243" s="1">
        <v>1</v>
      </c>
      <c r="D243" s="1">
        <v>285</v>
      </c>
      <c r="E243" s="1" t="s">
        <v>64</v>
      </c>
      <c r="F243" s="1">
        <v>570</v>
      </c>
      <c r="G243" s="1" t="s">
        <v>72</v>
      </c>
      <c r="H243" s="2">
        <v>780.58</v>
      </c>
      <c r="I243" s="2">
        <v>780.58</v>
      </c>
      <c r="J243" s="10">
        <f t="shared" si="1"/>
        <v>0</v>
      </c>
      <c r="K243" s="11">
        <f t="shared" si="2"/>
        <v>0</v>
      </c>
      <c r="L243" s="1">
        <v>0</v>
      </c>
      <c r="M243" s="1">
        <v>-2</v>
      </c>
      <c r="N243" s="5">
        <v>0</v>
      </c>
      <c r="O243" s="1"/>
      <c r="P243" s="1">
        <v>0</v>
      </c>
      <c r="Q243" s="1">
        <v>0</v>
      </c>
      <c r="R243" s="16"/>
      <c r="S243" s="1"/>
      <c r="T243" s="1">
        <v>0</v>
      </c>
      <c r="U243" s="1">
        <v>2</v>
      </c>
      <c r="V243" s="16">
        <f t="shared" si="51"/>
        <v>0</v>
      </c>
      <c r="W243" s="1">
        <v>0</v>
      </c>
      <c r="X243" s="15">
        <v>0</v>
      </c>
      <c r="Y243" s="2"/>
      <c r="Z243" s="2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-2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2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</row>
    <row r="244" spans="1:67">
      <c r="A244" s="1">
        <v>70106</v>
      </c>
      <c r="B244" s="1" t="s">
        <v>104</v>
      </c>
      <c r="C244" s="1">
        <v>24</v>
      </c>
      <c r="D244" s="1">
        <v>285</v>
      </c>
      <c r="E244" s="1" t="s">
        <v>64</v>
      </c>
      <c r="F244" s="1">
        <v>28</v>
      </c>
      <c r="G244" s="1" t="s">
        <v>98</v>
      </c>
      <c r="H244" s="2">
        <v>35</v>
      </c>
      <c r="I244" s="2">
        <v>840</v>
      </c>
      <c r="J244" s="10">
        <f t="shared" si="1"/>
        <v>0</v>
      </c>
      <c r="K244" s="11">
        <f t="shared" si="2"/>
        <v>0</v>
      </c>
      <c r="L244" s="1">
        <v>0</v>
      </c>
      <c r="M244" s="1">
        <v>0.08</v>
      </c>
      <c r="N244" s="16">
        <f t="shared" ref="N244:N268" si="55">MAX(0,(TRUNC((L244*0.8)-M244)))</f>
        <v>0</v>
      </c>
      <c r="O244" s="1"/>
      <c r="P244" s="1">
        <v>0</v>
      </c>
      <c r="Q244" s="1">
        <v>0</v>
      </c>
      <c r="R244" s="16"/>
      <c r="S244" s="1"/>
      <c r="T244" s="1">
        <v>0</v>
      </c>
      <c r="U244" s="1">
        <v>0.08</v>
      </c>
      <c r="V244" s="16">
        <f t="shared" si="51"/>
        <v>0</v>
      </c>
      <c r="W244" s="1">
        <v>0</v>
      </c>
      <c r="X244" s="15">
        <v>0</v>
      </c>
      <c r="Y244" s="2"/>
      <c r="Z244" s="2">
        <v>140</v>
      </c>
      <c r="AA244" s="2">
        <f t="shared" ref="AA244:AA268" si="56">Z244-X244</f>
        <v>140</v>
      </c>
      <c r="AB244" s="1">
        <v>0</v>
      </c>
      <c r="AC244" s="1">
        <v>0</v>
      </c>
      <c r="AD244" s="1">
        <v>0</v>
      </c>
      <c r="AE244" s="1">
        <v>0</v>
      </c>
      <c r="AF244" s="1">
        <v>2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2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</row>
    <row r="245" spans="1:67">
      <c r="A245" s="1">
        <v>70107</v>
      </c>
      <c r="B245" s="1" t="s">
        <v>97</v>
      </c>
      <c r="C245" s="1">
        <v>40</v>
      </c>
      <c r="D245" s="1">
        <v>285</v>
      </c>
      <c r="E245" s="1" t="s">
        <v>64</v>
      </c>
      <c r="F245" s="1">
        <v>28</v>
      </c>
      <c r="G245" s="1" t="s">
        <v>98</v>
      </c>
      <c r="H245" s="2">
        <v>24.054400000000001</v>
      </c>
      <c r="I245" s="2">
        <v>962.17600000000004</v>
      </c>
      <c r="J245" s="10">
        <f t="shared" si="1"/>
        <v>0</v>
      </c>
      <c r="K245" s="11">
        <f t="shared" si="2"/>
        <v>0</v>
      </c>
      <c r="L245" s="1">
        <v>0</v>
      </c>
      <c r="M245" s="1">
        <v>0</v>
      </c>
      <c r="N245" s="16">
        <f t="shared" si="55"/>
        <v>0</v>
      </c>
      <c r="O245" s="1"/>
      <c r="P245" s="1">
        <v>0</v>
      </c>
      <c r="Q245" s="1">
        <v>0</v>
      </c>
      <c r="R245" s="16"/>
      <c r="S245" s="1"/>
      <c r="T245" s="1">
        <v>0</v>
      </c>
      <c r="U245" s="1">
        <v>0</v>
      </c>
      <c r="V245" s="16">
        <f t="shared" si="51"/>
        <v>0</v>
      </c>
      <c r="W245" s="1">
        <v>0</v>
      </c>
      <c r="X245" s="15">
        <v>0</v>
      </c>
      <c r="Y245" s="2"/>
      <c r="Z245" s="2">
        <v>0</v>
      </c>
      <c r="AA245" s="2">
        <f t="shared" si="56"/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</row>
    <row r="246" spans="1:67">
      <c r="A246" s="1">
        <v>70108</v>
      </c>
      <c r="B246" s="1" t="s">
        <v>295</v>
      </c>
      <c r="C246" s="1">
        <v>70</v>
      </c>
      <c r="D246" s="1">
        <v>285</v>
      </c>
      <c r="E246" s="1" t="s">
        <v>64</v>
      </c>
      <c r="F246" s="1">
        <v>28</v>
      </c>
      <c r="G246" s="1" t="s">
        <v>98</v>
      </c>
      <c r="H246" s="2">
        <v>13.911099999999999</v>
      </c>
      <c r="I246" s="2">
        <v>973.77700000000004</v>
      </c>
      <c r="J246" s="10">
        <f t="shared" si="1"/>
        <v>0</v>
      </c>
      <c r="K246" s="11">
        <f t="shared" si="2"/>
        <v>0</v>
      </c>
      <c r="L246" s="1">
        <v>0</v>
      </c>
      <c r="M246" s="1">
        <v>0</v>
      </c>
      <c r="N246" s="16">
        <f t="shared" si="55"/>
        <v>0</v>
      </c>
      <c r="O246" s="1"/>
      <c r="P246" s="1">
        <v>0</v>
      </c>
      <c r="Q246" s="1">
        <v>0.01</v>
      </c>
      <c r="R246" s="16"/>
      <c r="S246" s="1"/>
      <c r="T246" s="1">
        <v>0</v>
      </c>
      <c r="U246" s="1">
        <v>0</v>
      </c>
      <c r="V246" s="16">
        <f t="shared" si="51"/>
        <v>0</v>
      </c>
      <c r="W246" s="1">
        <v>0</v>
      </c>
      <c r="X246" s="15">
        <v>0</v>
      </c>
      <c r="Y246" s="2"/>
      <c r="Z246" s="2">
        <v>13.91</v>
      </c>
      <c r="AA246" s="2">
        <f t="shared" si="56"/>
        <v>13.91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</row>
    <row r="247" spans="1:67">
      <c r="A247" s="1">
        <v>70118</v>
      </c>
      <c r="B247" s="1" t="s">
        <v>310</v>
      </c>
      <c r="C247" s="1">
        <v>25</v>
      </c>
      <c r="D247" s="1">
        <v>285</v>
      </c>
      <c r="E247" s="1" t="s">
        <v>64</v>
      </c>
      <c r="F247" s="1">
        <v>558</v>
      </c>
      <c r="G247" s="1" t="s">
        <v>67</v>
      </c>
      <c r="H247" s="2">
        <v>74.86</v>
      </c>
      <c r="I247" s="2">
        <v>1871.5</v>
      </c>
      <c r="J247" s="10">
        <f t="shared" si="1"/>
        <v>0</v>
      </c>
      <c r="K247" s="11">
        <f t="shared" si="2"/>
        <v>0</v>
      </c>
      <c r="L247" s="1">
        <v>0</v>
      </c>
      <c r="M247" s="1">
        <v>0</v>
      </c>
      <c r="N247" s="16">
        <f t="shared" si="55"/>
        <v>0</v>
      </c>
      <c r="O247" s="1"/>
      <c r="P247" s="1">
        <v>0</v>
      </c>
      <c r="Q247" s="1">
        <v>0</v>
      </c>
      <c r="R247" s="16"/>
      <c r="S247" s="1"/>
      <c r="T247" s="1">
        <v>0</v>
      </c>
      <c r="U247" s="1">
        <v>0</v>
      </c>
      <c r="V247" s="16">
        <f t="shared" si="51"/>
        <v>0</v>
      </c>
      <c r="W247" s="1">
        <v>0</v>
      </c>
      <c r="X247" s="15">
        <v>0</v>
      </c>
      <c r="Y247" s="2"/>
      <c r="Z247" s="2">
        <v>0</v>
      </c>
      <c r="AA247" s="2">
        <f t="shared" si="56"/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</row>
    <row r="248" spans="1:67">
      <c r="A248" s="1">
        <v>70133</v>
      </c>
      <c r="B248" s="1" t="s">
        <v>293</v>
      </c>
      <c r="C248" s="1">
        <v>24</v>
      </c>
      <c r="D248" s="1">
        <v>285</v>
      </c>
      <c r="E248" s="1" t="s">
        <v>64</v>
      </c>
      <c r="F248" s="1">
        <v>999</v>
      </c>
      <c r="G248" s="1" t="s">
        <v>292</v>
      </c>
      <c r="H248" s="2">
        <v>48.754800000000003</v>
      </c>
      <c r="I248" s="2">
        <v>1170.1152</v>
      </c>
      <c r="J248" s="10">
        <f t="shared" si="1"/>
        <v>0</v>
      </c>
      <c r="K248" s="11">
        <f t="shared" si="2"/>
        <v>0</v>
      </c>
      <c r="L248" s="1">
        <v>0</v>
      </c>
      <c r="M248" s="1">
        <v>0</v>
      </c>
      <c r="N248" s="16">
        <f t="shared" si="55"/>
        <v>0</v>
      </c>
      <c r="O248" s="1"/>
      <c r="P248" s="1">
        <v>0</v>
      </c>
      <c r="Q248" s="1">
        <v>0</v>
      </c>
      <c r="R248" s="16"/>
      <c r="S248" s="1"/>
      <c r="T248" s="1">
        <v>0</v>
      </c>
      <c r="U248" s="1">
        <v>0.08</v>
      </c>
      <c r="V248" s="16">
        <f t="shared" si="51"/>
        <v>0</v>
      </c>
      <c r="W248" s="1">
        <v>0</v>
      </c>
      <c r="X248" s="15">
        <v>0</v>
      </c>
      <c r="Y248" s="2"/>
      <c r="Z248" s="2">
        <v>97.51</v>
      </c>
      <c r="AA248" s="2">
        <f t="shared" si="56"/>
        <v>97.51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2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</row>
    <row r="249" spans="1:67">
      <c r="A249" s="1">
        <v>70190</v>
      </c>
      <c r="B249" s="1" t="s">
        <v>322</v>
      </c>
      <c r="C249" s="1">
        <v>12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36.630000000000003</v>
      </c>
      <c r="I249" s="2">
        <v>439.56</v>
      </c>
      <c r="J249" s="10">
        <f t="shared" si="1"/>
        <v>0</v>
      </c>
      <c r="K249" s="11">
        <f t="shared" si="2"/>
        <v>0</v>
      </c>
      <c r="L249" s="1">
        <v>0</v>
      </c>
      <c r="M249" s="1">
        <v>0</v>
      </c>
      <c r="N249" s="16">
        <f t="shared" si="55"/>
        <v>0</v>
      </c>
      <c r="O249" s="1"/>
      <c r="P249" s="1">
        <v>0</v>
      </c>
      <c r="Q249" s="1">
        <v>0</v>
      </c>
      <c r="R249" s="16"/>
      <c r="S249" s="1"/>
      <c r="T249" s="1">
        <v>0</v>
      </c>
      <c r="U249" s="1">
        <v>0</v>
      </c>
      <c r="V249" s="16">
        <f t="shared" si="51"/>
        <v>0</v>
      </c>
      <c r="W249" s="1">
        <v>0</v>
      </c>
      <c r="X249" s="15">
        <v>0</v>
      </c>
      <c r="Y249" s="2"/>
      <c r="Z249" s="2">
        <v>0</v>
      </c>
      <c r="AA249" s="2">
        <f t="shared" si="56"/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</row>
    <row r="250" spans="1:67">
      <c r="A250" s="1">
        <v>70194</v>
      </c>
      <c r="B250" s="1" t="s">
        <v>325</v>
      </c>
      <c r="C250" s="1">
        <v>10</v>
      </c>
      <c r="D250" s="1">
        <v>285</v>
      </c>
      <c r="E250" s="1" t="s">
        <v>64</v>
      </c>
      <c r="F250" s="1">
        <v>558</v>
      </c>
      <c r="G250" s="1" t="s">
        <v>67</v>
      </c>
      <c r="H250" s="2">
        <v>79.13</v>
      </c>
      <c r="I250" s="2">
        <v>791.3</v>
      </c>
      <c r="J250" s="10">
        <f t="shared" si="1"/>
        <v>0</v>
      </c>
      <c r="K250" s="11">
        <f t="shared" si="2"/>
        <v>0</v>
      </c>
      <c r="L250" s="1">
        <v>0</v>
      </c>
      <c r="M250" s="1">
        <v>0</v>
      </c>
      <c r="N250" s="16">
        <f t="shared" si="55"/>
        <v>0</v>
      </c>
      <c r="O250" s="1"/>
      <c r="P250" s="1">
        <v>0</v>
      </c>
      <c r="Q250" s="1">
        <v>0</v>
      </c>
      <c r="R250" s="16"/>
      <c r="S250" s="1"/>
      <c r="T250" s="1">
        <v>0</v>
      </c>
      <c r="U250" s="1">
        <v>0</v>
      </c>
      <c r="V250" s="16">
        <f t="shared" si="51"/>
        <v>0</v>
      </c>
      <c r="W250" s="1">
        <v>0</v>
      </c>
      <c r="X250" s="15">
        <v>0</v>
      </c>
      <c r="Y250" s="2"/>
      <c r="Z250" s="2">
        <v>0</v>
      </c>
      <c r="AA250" s="2">
        <f t="shared" si="56"/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</row>
    <row r="251" spans="1:67">
      <c r="A251" s="1">
        <v>70195</v>
      </c>
      <c r="B251" s="1" t="s">
        <v>326</v>
      </c>
      <c r="C251" s="1">
        <v>12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36.630000000000003</v>
      </c>
      <c r="I251" s="2">
        <v>439.56</v>
      </c>
      <c r="J251" s="10">
        <f t="shared" si="1"/>
        <v>0</v>
      </c>
      <c r="K251" s="11">
        <f t="shared" si="2"/>
        <v>0</v>
      </c>
      <c r="L251" s="1">
        <v>0</v>
      </c>
      <c r="M251" s="1">
        <v>0</v>
      </c>
      <c r="N251" s="16">
        <f t="shared" si="55"/>
        <v>0</v>
      </c>
      <c r="O251" s="1"/>
      <c r="P251" s="1">
        <v>0</v>
      </c>
      <c r="Q251" s="1">
        <v>0</v>
      </c>
      <c r="R251" s="16"/>
      <c r="S251" s="1"/>
      <c r="T251" s="1">
        <v>0</v>
      </c>
      <c r="U251" s="1">
        <v>0</v>
      </c>
      <c r="V251" s="16">
        <f t="shared" si="51"/>
        <v>0</v>
      </c>
      <c r="W251" s="1">
        <v>0</v>
      </c>
      <c r="X251" s="15">
        <v>0</v>
      </c>
      <c r="Y251" s="2"/>
      <c r="Z251" s="2">
        <v>0</v>
      </c>
      <c r="AA251" s="2">
        <f t="shared" si="56"/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</row>
    <row r="252" spans="1:67">
      <c r="A252" s="1">
        <v>70196</v>
      </c>
      <c r="B252" s="1" t="s">
        <v>327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36.93</v>
      </c>
      <c r="I252" s="2">
        <v>443.16</v>
      </c>
      <c r="J252" s="10">
        <f t="shared" si="1"/>
        <v>0</v>
      </c>
      <c r="K252" s="11">
        <f t="shared" si="2"/>
        <v>0</v>
      </c>
      <c r="L252" s="1">
        <v>0</v>
      </c>
      <c r="M252" s="1">
        <v>0</v>
      </c>
      <c r="N252" s="16">
        <f t="shared" si="55"/>
        <v>0</v>
      </c>
      <c r="O252" s="1"/>
      <c r="P252" s="1">
        <v>0</v>
      </c>
      <c r="Q252" s="1">
        <v>0</v>
      </c>
      <c r="R252" s="16"/>
      <c r="S252" s="1"/>
      <c r="T252" s="1">
        <v>0</v>
      </c>
      <c r="U252" s="1">
        <v>0</v>
      </c>
      <c r="V252" s="16">
        <f t="shared" si="51"/>
        <v>0</v>
      </c>
      <c r="W252" s="1">
        <v>0</v>
      </c>
      <c r="X252" s="15">
        <v>0</v>
      </c>
      <c r="Y252" s="2"/>
      <c r="Z252" s="2">
        <v>0</v>
      </c>
      <c r="AA252" s="2">
        <f t="shared" si="56"/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</row>
    <row r="253" spans="1:67">
      <c r="A253" s="1">
        <v>70197</v>
      </c>
      <c r="B253" s="1" t="s">
        <v>328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36.630000000000003</v>
      </c>
      <c r="I253" s="2">
        <v>439.56</v>
      </c>
      <c r="J253" s="10">
        <f t="shared" si="1"/>
        <v>0</v>
      </c>
      <c r="K253" s="11">
        <f t="shared" si="2"/>
        <v>0</v>
      </c>
      <c r="L253" s="1">
        <v>0</v>
      </c>
      <c r="M253" s="1">
        <v>0</v>
      </c>
      <c r="N253" s="16">
        <f t="shared" si="55"/>
        <v>0</v>
      </c>
      <c r="O253" s="1"/>
      <c r="P253" s="1">
        <v>0</v>
      </c>
      <c r="Q253" s="1">
        <v>0</v>
      </c>
      <c r="R253" s="16"/>
      <c r="S253" s="1"/>
      <c r="T253" s="1">
        <v>0</v>
      </c>
      <c r="U253" s="1">
        <v>0</v>
      </c>
      <c r="V253" s="16">
        <f t="shared" si="51"/>
        <v>0</v>
      </c>
      <c r="W253" s="1">
        <v>0</v>
      </c>
      <c r="X253" s="15">
        <v>0</v>
      </c>
      <c r="Y253" s="2"/>
      <c r="Z253" s="2">
        <v>0</v>
      </c>
      <c r="AA253" s="2">
        <f t="shared" si="56"/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</row>
    <row r="254" spans="1:67">
      <c r="A254" s="1">
        <v>70198</v>
      </c>
      <c r="B254" s="1" t="s">
        <v>329</v>
      </c>
      <c r="C254" s="1">
        <v>10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79.13</v>
      </c>
      <c r="I254" s="2">
        <v>791.3</v>
      </c>
      <c r="J254" s="10">
        <f t="shared" si="1"/>
        <v>0</v>
      </c>
      <c r="K254" s="11">
        <f t="shared" si="2"/>
        <v>0</v>
      </c>
      <c r="L254" s="1">
        <v>0</v>
      </c>
      <c r="M254" s="1">
        <v>0</v>
      </c>
      <c r="N254" s="16">
        <f t="shared" si="55"/>
        <v>0</v>
      </c>
      <c r="O254" s="1"/>
      <c r="P254" s="1">
        <v>0</v>
      </c>
      <c r="Q254" s="1">
        <v>0</v>
      </c>
      <c r="R254" s="16"/>
      <c r="S254" s="1"/>
      <c r="T254" s="1">
        <v>0</v>
      </c>
      <c r="U254" s="1">
        <v>0</v>
      </c>
      <c r="V254" s="16">
        <f t="shared" si="51"/>
        <v>0</v>
      </c>
      <c r="W254" s="1">
        <v>0</v>
      </c>
      <c r="X254" s="15">
        <v>0</v>
      </c>
      <c r="Y254" s="2"/>
      <c r="Z254" s="2">
        <v>0</v>
      </c>
      <c r="AA254" s="2">
        <f t="shared" si="56"/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</row>
    <row r="255" spans="1:67">
      <c r="A255" s="1">
        <v>70217</v>
      </c>
      <c r="B255" s="1" t="s">
        <v>330</v>
      </c>
      <c r="C255" s="1">
        <v>20</v>
      </c>
      <c r="D255" s="1">
        <v>285</v>
      </c>
      <c r="E255" s="1" t="s">
        <v>64</v>
      </c>
      <c r="F255" s="1">
        <v>285</v>
      </c>
      <c r="G255" s="1" t="s">
        <v>64</v>
      </c>
      <c r="H255" s="2">
        <v>71.84</v>
      </c>
      <c r="I255" s="2">
        <v>1436.8</v>
      </c>
      <c r="J255" s="10">
        <f t="shared" si="1"/>
        <v>0</v>
      </c>
      <c r="K255" s="11">
        <f t="shared" si="2"/>
        <v>0</v>
      </c>
      <c r="L255" s="1">
        <v>0</v>
      </c>
      <c r="M255" s="1">
        <v>0</v>
      </c>
      <c r="N255" s="16">
        <f t="shared" si="55"/>
        <v>0</v>
      </c>
      <c r="O255" s="1"/>
      <c r="P255" s="1">
        <v>0</v>
      </c>
      <c r="Q255" s="1">
        <v>0</v>
      </c>
      <c r="R255" s="16"/>
      <c r="S255" s="1"/>
      <c r="T255" s="1">
        <v>0</v>
      </c>
      <c r="U255" s="1">
        <v>0</v>
      </c>
      <c r="V255" s="16">
        <f t="shared" si="51"/>
        <v>0</v>
      </c>
      <c r="W255" s="1">
        <v>0</v>
      </c>
      <c r="X255" s="15">
        <v>0</v>
      </c>
      <c r="Y255" s="2"/>
      <c r="Z255" s="2">
        <v>0</v>
      </c>
      <c r="AA255" s="2">
        <f t="shared" si="56"/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</row>
    <row r="256" spans="1:67">
      <c r="A256" s="1">
        <v>70248</v>
      </c>
      <c r="B256" s="1" t="s">
        <v>333</v>
      </c>
      <c r="C256" s="1">
        <v>20</v>
      </c>
      <c r="D256" s="1">
        <v>285</v>
      </c>
      <c r="E256" s="1" t="s">
        <v>64</v>
      </c>
      <c r="F256" s="1">
        <v>998</v>
      </c>
      <c r="G256" s="1" t="s">
        <v>266</v>
      </c>
      <c r="H256" s="2">
        <v>39.17</v>
      </c>
      <c r="I256" s="2">
        <v>783.4</v>
      </c>
      <c r="J256" s="10">
        <f t="shared" si="1"/>
        <v>0</v>
      </c>
      <c r="K256" s="11">
        <f t="shared" si="2"/>
        <v>0</v>
      </c>
      <c r="L256" s="1">
        <v>0</v>
      </c>
      <c r="M256" s="1">
        <v>0</v>
      </c>
      <c r="N256" s="16">
        <f t="shared" si="55"/>
        <v>0</v>
      </c>
      <c r="O256" s="1"/>
      <c r="P256" s="1">
        <v>0</v>
      </c>
      <c r="Q256" s="1">
        <v>0</v>
      </c>
      <c r="R256" s="16"/>
      <c r="S256" s="1"/>
      <c r="T256" s="1">
        <v>0</v>
      </c>
      <c r="U256" s="1">
        <v>0</v>
      </c>
      <c r="V256" s="16">
        <f t="shared" si="51"/>
        <v>0</v>
      </c>
      <c r="W256" s="1">
        <v>0</v>
      </c>
      <c r="X256" s="15">
        <v>0</v>
      </c>
      <c r="Y256" s="2"/>
      <c r="Z256" s="2">
        <v>0</v>
      </c>
      <c r="AA256" s="2">
        <f t="shared" si="56"/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</row>
    <row r="257" spans="1:67">
      <c r="A257" s="1">
        <v>70270</v>
      </c>
      <c r="B257" s="1" t="s">
        <v>336</v>
      </c>
      <c r="C257" s="1">
        <v>1</v>
      </c>
      <c r="D257" s="1">
        <v>285</v>
      </c>
      <c r="E257" s="1" t="s">
        <v>64</v>
      </c>
      <c r="F257" s="1">
        <v>285</v>
      </c>
      <c r="G257" s="1" t="s">
        <v>64</v>
      </c>
      <c r="H257" s="2">
        <v>780.58</v>
      </c>
      <c r="I257" s="2">
        <v>780.58</v>
      </c>
      <c r="J257" s="10">
        <f t="shared" si="1"/>
        <v>0</v>
      </c>
      <c r="K257" s="11">
        <f t="shared" si="2"/>
        <v>0</v>
      </c>
      <c r="L257" s="1">
        <v>0</v>
      </c>
      <c r="M257" s="1">
        <v>0</v>
      </c>
      <c r="N257" s="16">
        <f t="shared" si="55"/>
        <v>0</v>
      </c>
      <c r="O257" s="1"/>
      <c r="P257" s="1">
        <v>0</v>
      </c>
      <c r="Q257" s="1">
        <v>0</v>
      </c>
      <c r="R257" s="16"/>
      <c r="S257" s="1"/>
      <c r="T257" s="1">
        <v>0</v>
      </c>
      <c r="U257" s="1">
        <v>7</v>
      </c>
      <c r="V257" s="16">
        <f t="shared" si="51"/>
        <v>0</v>
      </c>
      <c r="W257" s="1">
        <v>0</v>
      </c>
      <c r="X257" s="15">
        <v>0</v>
      </c>
      <c r="Y257" s="2"/>
      <c r="Z257" s="2">
        <v>5464.06</v>
      </c>
      <c r="AA257" s="2">
        <f t="shared" si="56"/>
        <v>5464.06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7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</row>
    <row r="258" spans="1:67">
      <c r="A258" s="1">
        <v>70317</v>
      </c>
      <c r="B258" s="1" t="s">
        <v>337</v>
      </c>
      <c r="C258" s="1">
        <v>20</v>
      </c>
      <c r="D258" s="1">
        <v>285</v>
      </c>
      <c r="E258" s="1" t="s">
        <v>64</v>
      </c>
      <c r="F258" s="1">
        <v>558</v>
      </c>
      <c r="G258" s="1" t="s">
        <v>67</v>
      </c>
      <c r="H258" s="2">
        <v>30.66</v>
      </c>
      <c r="I258" s="2">
        <v>613.20000000000005</v>
      </c>
      <c r="J258" s="10">
        <f t="shared" si="1"/>
        <v>0</v>
      </c>
      <c r="K258" s="11">
        <f t="shared" si="2"/>
        <v>0</v>
      </c>
      <c r="L258" s="1">
        <v>0</v>
      </c>
      <c r="M258" s="1">
        <v>0</v>
      </c>
      <c r="N258" s="16">
        <f t="shared" si="55"/>
        <v>0</v>
      </c>
      <c r="O258" s="1"/>
      <c r="P258" s="1">
        <v>0</v>
      </c>
      <c r="Q258" s="1">
        <v>0</v>
      </c>
      <c r="R258" s="16"/>
      <c r="S258" s="1"/>
      <c r="T258" s="1">
        <v>0</v>
      </c>
      <c r="U258" s="1">
        <v>0</v>
      </c>
      <c r="V258" s="16">
        <f t="shared" si="51"/>
        <v>0</v>
      </c>
      <c r="W258" s="1">
        <v>0</v>
      </c>
      <c r="X258" s="15">
        <v>0</v>
      </c>
      <c r="Y258" s="2"/>
      <c r="Z258" s="2">
        <v>0</v>
      </c>
      <c r="AA258" s="2">
        <f t="shared" si="56"/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</row>
    <row r="259" spans="1:67">
      <c r="A259" s="1">
        <v>70334</v>
      </c>
      <c r="B259" s="1" t="s">
        <v>341</v>
      </c>
      <c r="C259" s="1">
        <v>20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38.04</v>
      </c>
      <c r="I259" s="2">
        <v>760.8</v>
      </c>
      <c r="J259" s="10">
        <f t="shared" si="1"/>
        <v>0</v>
      </c>
      <c r="K259" s="11">
        <f t="shared" si="2"/>
        <v>0</v>
      </c>
      <c r="L259" s="1">
        <v>0</v>
      </c>
      <c r="M259" s="1">
        <v>0</v>
      </c>
      <c r="N259" s="16">
        <f t="shared" si="55"/>
        <v>0</v>
      </c>
      <c r="O259" s="1"/>
      <c r="P259" s="1">
        <v>0</v>
      </c>
      <c r="Q259" s="1">
        <v>0</v>
      </c>
      <c r="R259" s="16"/>
      <c r="S259" s="1"/>
      <c r="T259" s="1">
        <v>0</v>
      </c>
      <c r="U259" s="1">
        <v>0</v>
      </c>
      <c r="V259" s="16">
        <f t="shared" si="51"/>
        <v>0</v>
      </c>
      <c r="W259" s="1">
        <v>0</v>
      </c>
      <c r="X259" s="15">
        <v>0</v>
      </c>
      <c r="Y259" s="2"/>
      <c r="Z259" s="2">
        <v>0</v>
      </c>
      <c r="AA259" s="2">
        <f t="shared" si="56"/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</row>
    <row r="260" spans="1:67">
      <c r="A260" s="1">
        <v>70405</v>
      </c>
      <c r="B260" s="1" t="s">
        <v>344</v>
      </c>
      <c r="C260" s="1">
        <v>12</v>
      </c>
      <c r="D260" s="1">
        <v>285</v>
      </c>
      <c r="E260" s="1" t="s">
        <v>64</v>
      </c>
      <c r="F260" s="1">
        <v>999</v>
      </c>
      <c r="G260" s="1" t="s">
        <v>292</v>
      </c>
      <c r="H260" s="2">
        <v>84.22</v>
      </c>
      <c r="I260" s="2">
        <v>1010.64</v>
      </c>
      <c r="J260" s="10">
        <f t="shared" si="1"/>
        <v>0</v>
      </c>
      <c r="K260" s="11">
        <f t="shared" si="2"/>
        <v>0</v>
      </c>
      <c r="L260" s="1">
        <v>0</v>
      </c>
      <c r="M260" s="1">
        <v>0</v>
      </c>
      <c r="N260" s="16">
        <f t="shared" si="55"/>
        <v>0</v>
      </c>
      <c r="O260" s="1"/>
      <c r="P260" s="1">
        <v>0</v>
      </c>
      <c r="Q260" s="1">
        <v>0</v>
      </c>
      <c r="R260" s="16"/>
      <c r="S260" s="1"/>
      <c r="T260" s="1">
        <v>0</v>
      </c>
      <c r="U260" s="1">
        <v>0</v>
      </c>
      <c r="V260" s="16">
        <f t="shared" si="51"/>
        <v>0</v>
      </c>
      <c r="W260" s="1">
        <v>0</v>
      </c>
      <c r="X260" s="15">
        <v>0</v>
      </c>
      <c r="Y260" s="2"/>
      <c r="Z260" s="2">
        <v>0</v>
      </c>
      <c r="AA260" s="2">
        <f t="shared" si="56"/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</row>
    <row r="261" spans="1:67">
      <c r="A261" s="1">
        <v>70410</v>
      </c>
      <c r="B261" s="1" t="s">
        <v>345</v>
      </c>
      <c r="C261" s="1">
        <v>12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36.630000000000003</v>
      </c>
      <c r="I261" s="2">
        <v>439.56</v>
      </c>
      <c r="J261" s="10">
        <f t="shared" si="1"/>
        <v>0</v>
      </c>
      <c r="K261" s="11">
        <f t="shared" si="2"/>
        <v>0</v>
      </c>
      <c r="L261" s="1">
        <v>0</v>
      </c>
      <c r="M261" s="1">
        <v>0</v>
      </c>
      <c r="N261" s="16">
        <f t="shared" si="55"/>
        <v>0</v>
      </c>
      <c r="O261" s="1"/>
      <c r="P261" s="1">
        <v>0</v>
      </c>
      <c r="Q261" s="1">
        <v>0</v>
      </c>
      <c r="R261" s="16"/>
      <c r="S261" s="1"/>
      <c r="T261" s="1">
        <v>0</v>
      </c>
      <c r="U261" s="1">
        <v>0</v>
      </c>
      <c r="V261" s="16">
        <f t="shared" si="51"/>
        <v>0</v>
      </c>
      <c r="W261" s="1">
        <v>0</v>
      </c>
      <c r="X261" s="15">
        <v>0</v>
      </c>
      <c r="Y261" s="2"/>
      <c r="Z261" s="2">
        <v>0</v>
      </c>
      <c r="AA261" s="2">
        <f t="shared" si="56"/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</row>
    <row r="262" spans="1:67">
      <c r="A262" s="1">
        <v>70411</v>
      </c>
      <c r="B262" s="1" t="s">
        <v>346</v>
      </c>
      <c r="C262" s="1">
        <v>16</v>
      </c>
      <c r="D262" s="1">
        <v>285</v>
      </c>
      <c r="E262" s="1" t="s">
        <v>64</v>
      </c>
      <c r="F262" s="1">
        <v>387</v>
      </c>
      <c r="G262" s="1" t="s">
        <v>94</v>
      </c>
      <c r="H262" s="2">
        <v>49.1</v>
      </c>
      <c r="I262" s="2">
        <v>785.6</v>
      </c>
      <c r="J262" s="10">
        <f t="shared" si="1"/>
        <v>0</v>
      </c>
      <c r="K262" s="11">
        <f t="shared" si="2"/>
        <v>0</v>
      </c>
      <c r="L262" s="1">
        <v>0</v>
      </c>
      <c r="M262" s="1">
        <v>0</v>
      </c>
      <c r="N262" s="16">
        <f t="shared" si="55"/>
        <v>0</v>
      </c>
      <c r="O262" s="1"/>
      <c r="P262" s="1">
        <v>0</v>
      </c>
      <c r="Q262" s="1">
        <v>0</v>
      </c>
      <c r="R262" s="16"/>
      <c r="S262" s="1"/>
      <c r="T262" s="1">
        <v>0</v>
      </c>
      <c r="U262" s="1">
        <v>0</v>
      </c>
      <c r="V262" s="16">
        <f t="shared" si="51"/>
        <v>0</v>
      </c>
      <c r="W262" s="1">
        <v>0</v>
      </c>
      <c r="X262" s="15">
        <v>0</v>
      </c>
      <c r="Y262" s="2"/>
      <c r="Z262" s="2">
        <v>0</v>
      </c>
      <c r="AA262" s="2">
        <f t="shared" si="56"/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</row>
    <row r="263" spans="1:67">
      <c r="A263" s="1">
        <v>70412</v>
      </c>
      <c r="B263" s="1" t="s">
        <v>347</v>
      </c>
      <c r="C263" s="1">
        <v>16</v>
      </c>
      <c r="D263" s="1">
        <v>285</v>
      </c>
      <c r="E263" s="1" t="s">
        <v>64</v>
      </c>
      <c r="F263" s="1">
        <v>387</v>
      </c>
      <c r="G263" s="1" t="s">
        <v>94</v>
      </c>
      <c r="H263" s="2">
        <v>19.100000000000001</v>
      </c>
      <c r="I263" s="2">
        <v>305.60000000000002</v>
      </c>
      <c r="J263" s="10">
        <f t="shared" si="1"/>
        <v>0</v>
      </c>
      <c r="K263" s="11">
        <f t="shared" si="2"/>
        <v>0</v>
      </c>
      <c r="L263" s="1">
        <v>0</v>
      </c>
      <c r="M263" s="1">
        <v>0</v>
      </c>
      <c r="N263" s="16">
        <f t="shared" si="55"/>
        <v>0</v>
      </c>
      <c r="O263" s="1"/>
      <c r="P263" s="1">
        <v>0</v>
      </c>
      <c r="Q263" s="1">
        <v>0</v>
      </c>
      <c r="R263" s="16"/>
      <c r="S263" s="1"/>
      <c r="T263" s="1">
        <v>0</v>
      </c>
      <c r="U263" s="1">
        <v>0</v>
      </c>
      <c r="V263" s="16">
        <f t="shared" si="51"/>
        <v>0</v>
      </c>
      <c r="W263" s="1">
        <v>0</v>
      </c>
      <c r="X263" s="15">
        <v>0</v>
      </c>
      <c r="Y263" s="2"/>
      <c r="Z263" s="2">
        <v>0</v>
      </c>
      <c r="AA263" s="2">
        <f t="shared" si="56"/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</row>
    <row r="264" spans="1:67">
      <c r="A264" s="1">
        <v>70506</v>
      </c>
      <c r="B264" s="1" t="s">
        <v>351</v>
      </c>
      <c r="C264" s="1">
        <v>1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979.59</v>
      </c>
      <c r="I264" s="2">
        <v>979.59</v>
      </c>
      <c r="J264" s="10">
        <f t="shared" si="1"/>
        <v>0</v>
      </c>
      <c r="K264" s="11">
        <f t="shared" si="2"/>
        <v>0</v>
      </c>
      <c r="L264" s="1">
        <v>0</v>
      </c>
      <c r="M264" s="1">
        <v>0</v>
      </c>
      <c r="N264" s="16">
        <f t="shared" si="55"/>
        <v>0</v>
      </c>
      <c r="O264" s="1"/>
      <c r="P264" s="1">
        <v>0</v>
      </c>
      <c r="Q264" s="1">
        <v>0</v>
      </c>
      <c r="R264" s="16"/>
      <c r="S264" s="1"/>
      <c r="T264" s="1">
        <v>0</v>
      </c>
      <c r="U264" s="1">
        <v>0</v>
      </c>
      <c r="V264" s="16">
        <f t="shared" si="51"/>
        <v>0</v>
      </c>
      <c r="W264" s="1">
        <v>0</v>
      </c>
      <c r="X264" s="15">
        <v>0</v>
      </c>
      <c r="Y264" s="2"/>
      <c r="Z264" s="2">
        <v>0</v>
      </c>
      <c r="AA264" s="2">
        <f t="shared" si="56"/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</row>
    <row r="265" spans="1:67">
      <c r="A265" s="1">
        <v>78181</v>
      </c>
      <c r="B265" s="1" t="s">
        <v>357</v>
      </c>
      <c r="C265" s="1">
        <v>40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3.64</v>
      </c>
      <c r="I265" s="2">
        <v>145.6</v>
      </c>
      <c r="J265" s="10">
        <f t="shared" si="1"/>
        <v>0</v>
      </c>
      <c r="K265" s="11">
        <f t="shared" si="2"/>
        <v>0</v>
      </c>
      <c r="L265" s="1">
        <v>0</v>
      </c>
      <c r="M265" s="1">
        <v>0</v>
      </c>
      <c r="N265" s="16">
        <f t="shared" si="55"/>
        <v>0</v>
      </c>
      <c r="O265" s="1"/>
      <c r="P265" s="1">
        <v>0</v>
      </c>
      <c r="Q265" s="1">
        <v>0</v>
      </c>
      <c r="R265" s="16"/>
      <c r="S265" s="1"/>
      <c r="T265" s="1">
        <v>0</v>
      </c>
      <c r="U265" s="1">
        <v>0</v>
      </c>
      <c r="V265" s="16">
        <f t="shared" si="51"/>
        <v>0</v>
      </c>
      <c r="W265" s="1">
        <v>0</v>
      </c>
      <c r="X265" s="15">
        <v>0</v>
      </c>
      <c r="Y265" s="2"/>
      <c r="Z265" s="2">
        <v>0</v>
      </c>
      <c r="AA265" s="2">
        <f t="shared" si="56"/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</row>
    <row r="266" spans="1:67">
      <c r="A266" s="1">
        <v>95394</v>
      </c>
      <c r="B266" s="1" t="s">
        <v>359</v>
      </c>
      <c r="C266" s="1">
        <v>10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4</v>
      </c>
      <c r="I266" s="2">
        <v>40</v>
      </c>
      <c r="J266" s="10">
        <f t="shared" si="1"/>
        <v>0</v>
      </c>
      <c r="K266" s="11">
        <f t="shared" si="2"/>
        <v>0</v>
      </c>
      <c r="L266" s="1">
        <v>0</v>
      </c>
      <c r="M266" s="1">
        <v>0</v>
      </c>
      <c r="N266" s="16">
        <f t="shared" si="55"/>
        <v>0</v>
      </c>
      <c r="O266" s="1"/>
      <c r="P266" s="1">
        <v>0</v>
      </c>
      <c r="Q266" s="1">
        <v>0</v>
      </c>
      <c r="R266" s="16"/>
      <c r="S266" s="1"/>
      <c r="T266" s="1">
        <v>0</v>
      </c>
      <c r="U266" s="1">
        <v>0</v>
      </c>
      <c r="V266" s="16">
        <f t="shared" si="51"/>
        <v>0</v>
      </c>
      <c r="W266" s="1">
        <v>0</v>
      </c>
      <c r="X266" s="15">
        <v>0</v>
      </c>
      <c r="Y266" s="2"/>
      <c r="Z266" s="2">
        <v>0</v>
      </c>
      <c r="AA266" s="2">
        <f t="shared" si="56"/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</row>
    <row r="267" spans="1:67">
      <c r="A267" s="1">
        <v>95677</v>
      </c>
      <c r="B267" s="1" t="s">
        <v>360</v>
      </c>
      <c r="C267" s="1">
        <v>144</v>
      </c>
      <c r="D267" s="1">
        <v>285</v>
      </c>
      <c r="E267" s="1" t="s">
        <v>64</v>
      </c>
      <c r="F267" s="1">
        <v>1</v>
      </c>
      <c r="G267" s="1" t="s">
        <v>312</v>
      </c>
      <c r="H267" s="2">
        <v>5.8</v>
      </c>
      <c r="I267" s="2">
        <v>835.2</v>
      </c>
      <c r="J267" s="10">
        <f t="shared" si="1"/>
        <v>0</v>
      </c>
      <c r="K267" s="11">
        <f t="shared" si="2"/>
        <v>0</v>
      </c>
      <c r="L267" s="1">
        <v>0</v>
      </c>
      <c r="M267" s="1">
        <v>0</v>
      </c>
      <c r="N267" s="16">
        <f t="shared" si="55"/>
        <v>0</v>
      </c>
      <c r="O267" s="1"/>
      <c r="P267" s="1">
        <v>0</v>
      </c>
      <c r="Q267" s="1">
        <v>0</v>
      </c>
      <c r="R267" s="16"/>
      <c r="S267" s="1"/>
      <c r="T267" s="1">
        <v>0</v>
      </c>
      <c r="U267" s="1">
        <v>0</v>
      </c>
      <c r="V267" s="16">
        <f t="shared" si="51"/>
        <v>0</v>
      </c>
      <c r="W267" s="1">
        <v>0</v>
      </c>
      <c r="X267" s="15">
        <v>0</v>
      </c>
      <c r="Y267" s="2"/>
      <c r="Z267" s="2">
        <v>0</v>
      </c>
      <c r="AA267" s="2">
        <f t="shared" si="56"/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</row>
    <row r="268" spans="1:67">
      <c r="A268" s="1">
        <v>99546</v>
      </c>
      <c r="B268" s="1" t="s">
        <v>361</v>
      </c>
      <c r="C268" s="1">
        <v>1</v>
      </c>
      <c r="D268" s="1">
        <v>285</v>
      </c>
      <c r="E268" s="1" t="s">
        <v>64</v>
      </c>
      <c r="F268" s="1">
        <v>285</v>
      </c>
      <c r="G268" s="1" t="s">
        <v>64</v>
      </c>
      <c r="H268" s="2">
        <v>285</v>
      </c>
      <c r="I268" s="2">
        <v>285</v>
      </c>
      <c r="J268" s="10">
        <f t="shared" si="1"/>
        <v>0</v>
      </c>
      <c r="K268" s="11">
        <f t="shared" si="2"/>
        <v>0</v>
      </c>
      <c r="L268" s="1">
        <v>0</v>
      </c>
      <c r="M268" s="1">
        <v>0</v>
      </c>
      <c r="N268" s="16">
        <f t="shared" si="55"/>
        <v>0</v>
      </c>
      <c r="O268" s="1"/>
      <c r="P268" s="1">
        <v>0</v>
      </c>
      <c r="Q268" s="1">
        <v>0</v>
      </c>
      <c r="R268" s="16"/>
      <c r="S268" s="1"/>
      <c r="T268" s="1">
        <v>0</v>
      </c>
      <c r="U268" s="1">
        <v>0</v>
      </c>
      <c r="V268" s="16">
        <f t="shared" si="51"/>
        <v>0</v>
      </c>
      <c r="W268" s="1">
        <v>0</v>
      </c>
      <c r="X268" s="15">
        <v>0</v>
      </c>
      <c r="Y268" s="2"/>
      <c r="Z268" s="2">
        <v>0</v>
      </c>
      <c r="AA268" s="2">
        <f t="shared" si="56"/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</row>
    <row r="269" spans="1:67">
      <c r="H269" s="17"/>
      <c r="I269" s="17"/>
      <c r="J269" s="17"/>
      <c r="R269" s="16"/>
      <c r="X269" s="17"/>
      <c r="Y269" s="17"/>
      <c r="Z269" s="17"/>
    </row>
    <row r="270" spans="1:67">
      <c r="H270" s="17"/>
      <c r="I270" s="17"/>
      <c r="J270" s="17"/>
      <c r="R270" s="16"/>
      <c r="X270" s="17"/>
      <c r="Y270" s="17"/>
      <c r="Z270" s="17"/>
    </row>
    <row r="271" spans="1:67">
      <c r="H271" s="17"/>
      <c r="I271" s="17"/>
      <c r="J271" s="17"/>
      <c r="R271" s="16"/>
      <c r="X271" s="17"/>
      <c r="Y271" s="17"/>
      <c r="Z271" s="17"/>
    </row>
    <row r="272" spans="1:67">
      <c r="H272" s="17"/>
      <c r="I272" s="17"/>
      <c r="J272" s="17"/>
      <c r="R272" s="16"/>
      <c r="X272" s="17"/>
      <c r="Y272" s="17"/>
      <c r="Z272" s="17"/>
    </row>
    <row r="273" spans="8:26">
      <c r="H273" s="17"/>
      <c r="I273" s="17"/>
      <c r="J273" s="17"/>
      <c r="R273" s="16"/>
      <c r="X273" s="17"/>
      <c r="Y273" s="17"/>
      <c r="Z273" s="17"/>
    </row>
    <row r="274" spans="8:26">
      <c r="H274" s="17"/>
      <c r="I274" s="17"/>
      <c r="J274" s="17"/>
      <c r="R274" s="16"/>
      <c r="X274" s="17"/>
      <c r="Y274" s="17"/>
      <c r="Z274" s="17"/>
    </row>
    <row r="275" spans="8:26">
      <c r="H275" s="17"/>
      <c r="I275" s="17"/>
      <c r="J275" s="17"/>
      <c r="R275" s="16"/>
      <c r="X275" s="17"/>
      <c r="Y275" s="17"/>
      <c r="Z275" s="17"/>
    </row>
    <row r="276" spans="8:26">
      <c r="H276" s="17"/>
      <c r="I276" s="17"/>
      <c r="J276" s="17"/>
      <c r="R276" s="16"/>
      <c r="X276" s="17"/>
      <c r="Y276" s="17"/>
      <c r="Z276" s="17"/>
    </row>
    <row r="277" spans="8:26">
      <c r="H277" s="17"/>
      <c r="I277" s="17"/>
      <c r="J277" s="17"/>
      <c r="R277" s="16"/>
      <c r="X277" s="17"/>
      <c r="Y277" s="17"/>
      <c r="Z277" s="17"/>
    </row>
    <row r="278" spans="8:26">
      <c r="H278" s="17"/>
      <c r="I278" s="17"/>
      <c r="J278" s="17"/>
      <c r="R278" s="16"/>
      <c r="X278" s="17"/>
      <c r="Y278" s="17"/>
      <c r="Z278" s="17"/>
    </row>
    <row r="279" spans="8:26">
      <c r="H279" s="17"/>
      <c r="I279" s="17"/>
      <c r="J279" s="17"/>
      <c r="R279" s="16"/>
      <c r="X279" s="17"/>
      <c r="Y279" s="17"/>
      <c r="Z279" s="17"/>
    </row>
    <row r="280" spans="8:26">
      <c r="H280" s="17"/>
      <c r="I280" s="17"/>
      <c r="J280" s="17"/>
      <c r="R280" s="16"/>
      <c r="X280" s="17"/>
      <c r="Y280" s="17"/>
      <c r="Z280" s="17"/>
    </row>
    <row r="281" spans="8:26">
      <c r="H281" s="17"/>
      <c r="I281" s="17"/>
      <c r="J281" s="17"/>
      <c r="R281" s="16"/>
      <c r="X281" s="17"/>
      <c r="Y281" s="17"/>
      <c r="Z281" s="17"/>
    </row>
    <row r="282" spans="8:26">
      <c r="H282" s="17"/>
      <c r="I282" s="17"/>
      <c r="J282" s="17"/>
      <c r="R282" s="16"/>
      <c r="X282" s="17"/>
      <c r="Y282" s="17"/>
      <c r="Z282" s="17"/>
    </row>
    <row r="283" spans="8:26">
      <c r="H283" s="17"/>
      <c r="I283" s="17"/>
      <c r="J283" s="17"/>
      <c r="R283" s="16"/>
      <c r="X283" s="17"/>
      <c r="Y283" s="17"/>
      <c r="Z283" s="17"/>
    </row>
    <row r="284" spans="8:26">
      <c r="H284" s="17"/>
      <c r="I284" s="17"/>
      <c r="J284" s="17"/>
      <c r="R284" s="16"/>
      <c r="X284" s="17"/>
      <c r="Y284" s="17"/>
      <c r="Z284" s="17"/>
    </row>
    <row r="285" spans="8:26">
      <c r="H285" s="17"/>
      <c r="I285" s="17"/>
      <c r="J285" s="17"/>
      <c r="R285" s="16"/>
      <c r="X285" s="17"/>
      <c r="Y285" s="17"/>
      <c r="Z285" s="17"/>
    </row>
    <row r="286" spans="8:26">
      <c r="H286" s="17"/>
      <c r="I286" s="17"/>
      <c r="J286" s="17"/>
      <c r="R286" s="16"/>
      <c r="X286" s="17"/>
      <c r="Y286" s="17"/>
      <c r="Z286" s="17"/>
    </row>
    <row r="287" spans="8:26">
      <c r="H287" s="17"/>
      <c r="I287" s="17"/>
      <c r="J287" s="17"/>
      <c r="R287" s="16"/>
      <c r="X287" s="17"/>
      <c r="Y287" s="17"/>
      <c r="Z287" s="17"/>
    </row>
    <row r="288" spans="8:26">
      <c r="H288" s="17"/>
      <c r="I288" s="17"/>
      <c r="J288" s="17"/>
      <c r="R288" s="16"/>
      <c r="X288" s="17"/>
      <c r="Y288" s="17"/>
      <c r="Z288" s="17"/>
    </row>
    <row r="289" spans="8:26">
      <c r="H289" s="17"/>
      <c r="I289" s="17"/>
      <c r="J289" s="17"/>
      <c r="R289" s="16"/>
      <c r="X289" s="17"/>
      <c r="Y289" s="17"/>
      <c r="Z289" s="17"/>
    </row>
    <row r="290" spans="8:26">
      <c r="H290" s="17"/>
      <c r="I290" s="17"/>
      <c r="J290" s="17"/>
      <c r="R290" s="16"/>
      <c r="X290" s="17"/>
      <c r="Y290" s="17"/>
      <c r="Z290" s="17"/>
    </row>
    <row r="291" spans="8:26">
      <c r="H291" s="17"/>
      <c r="I291" s="17"/>
      <c r="J291" s="17"/>
      <c r="R291" s="16"/>
      <c r="X291" s="17"/>
      <c r="Y291" s="17"/>
      <c r="Z291" s="17"/>
    </row>
    <row r="292" spans="8:26">
      <c r="H292" s="17"/>
      <c r="I292" s="17"/>
      <c r="J292" s="17"/>
      <c r="R292" s="16"/>
      <c r="X292" s="17"/>
      <c r="Y292" s="17"/>
      <c r="Z292" s="17"/>
    </row>
    <row r="293" spans="8:26">
      <c r="H293" s="17"/>
      <c r="I293" s="17"/>
      <c r="J293" s="17"/>
      <c r="R293" s="16"/>
      <c r="X293" s="17"/>
      <c r="Y293" s="17"/>
      <c r="Z293" s="17"/>
    </row>
    <row r="294" spans="8:26">
      <c r="H294" s="17"/>
      <c r="I294" s="17"/>
      <c r="J294" s="17"/>
      <c r="R294" s="16"/>
      <c r="X294" s="17"/>
      <c r="Y294" s="17"/>
      <c r="Z294" s="17"/>
    </row>
    <row r="295" spans="8:26">
      <c r="H295" s="17"/>
      <c r="I295" s="17"/>
      <c r="J295" s="17"/>
      <c r="R295" s="16"/>
      <c r="X295" s="17"/>
      <c r="Y295" s="17"/>
      <c r="Z295" s="17"/>
    </row>
    <row r="296" spans="8:26">
      <c r="H296" s="17"/>
      <c r="I296" s="17"/>
      <c r="J296" s="17"/>
      <c r="R296" s="16"/>
      <c r="X296" s="17"/>
      <c r="Y296" s="17"/>
      <c r="Z296" s="17"/>
    </row>
    <row r="297" spans="8:26">
      <c r="H297" s="17"/>
      <c r="I297" s="17"/>
      <c r="J297" s="17"/>
      <c r="R297" s="16"/>
      <c r="X297" s="17"/>
      <c r="Y297" s="17"/>
      <c r="Z297" s="17"/>
    </row>
    <row r="298" spans="8:26">
      <c r="H298" s="17"/>
      <c r="I298" s="17"/>
      <c r="J298" s="17"/>
      <c r="R298" s="16"/>
      <c r="X298" s="17"/>
      <c r="Y298" s="17"/>
      <c r="Z298" s="17"/>
    </row>
    <row r="299" spans="8:26">
      <c r="H299" s="17"/>
      <c r="I299" s="17"/>
      <c r="J299" s="17"/>
      <c r="X299" s="17"/>
      <c r="Y299" s="17"/>
      <c r="Z299" s="17"/>
    </row>
    <row r="300" spans="8:26">
      <c r="H300" s="17"/>
      <c r="I300" s="17"/>
      <c r="J300" s="17"/>
      <c r="X300" s="17"/>
      <c r="Y300" s="17"/>
      <c r="Z300" s="17"/>
    </row>
    <row r="301" spans="8:26">
      <c r="H301" s="17"/>
      <c r="I301" s="17"/>
      <c r="J301" s="17"/>
      <c r="X301" s="17"/>
      <c r="Y301" s="17"/>
      <c r="Z301" s="17"/>
    </row>
    <row r="302" spans="8:26">
      <c r="H302" s="17"/>
      <c r="I302" s="17"/>
      <c r="J302" s="17"/>
      <c r="X302" s="17"/>
      <c r="Y302" s="17"/>
      <c r="Z302" s="17"/>
    </row>
    <row r="303" spans="8:26">
      <c r="H303" s="17"/>
      <c r="I303" s="17"/>
      <c r="J303" s="17"/>
      <c r="X303" s="17"/>
      <c r="Y303" s="17"/>
      <c r="Z303" s="17"/>
    </row>
    <row r="304" spans="8:26">
      <c r="H304" s="17"/>
      <c r="I304" s="17"/>
      <c r="J304" s="17"/>
      <c r="X304" s="17"/>
      <c r="Y304" s="17"/>
      <c r="Z304" s="17"/>
    </row>
    <row r="305" spans="8:26">
      <c r="H305" s="17"/>
      <c r="I305" s="17"/>
      <c r="J305" s="17"/>
      <c r="X305" s="17"/>
      <c r="Y305" s="17"/>
      <c r="Z305" s="17"/>
    </row>
    <row r="306" spans="8:26">
      <c r="H306" s="17"/>
      <c r="I306" s="17"/>
      <c r="J306" s="17"/>
      <c r="X306" s="17"/>
      <c r="Y306" s="17"/>
      <c r="Z306" s="17"/>
    </row>
    <row r="307" spans="8:26">
      <c r="H307" s="17"/>
      <c r="I307" s="17"/>
      <c r="J307" s="17"/>
      <c r="X307" s="17"/>
      <c r="Y307" s="17"/>
      <c r="Z307" s="17"/>
    </row>
    <row r="308" spans="8:26">
      <c r="H308" s="17"/>
      <c r="I308" s="17"/>
      <c r="J308" s="17"/>
      <c r="X308" s="17"/>
      <c r="Y308" s="17"/>
      <c r="Z308" s="17"/>
    </row>
    <row r="309" spans="8:26">
      <c r="H309" s="17"/>
      <c r="I309" s="17"/>
      <c r="J309" s="17"/>
      <c r="X309" s="17"/>
      <c r="Y309" s="17"/>
      <c r="Z309" s="17"/>
    </row>
    <row r="310" spans="8:26">
      <c r="H310" s="17"/>
      <c r="I310" s="17"/>
      <c r="J310" s="17"/>
      <c r="X310" s="17"/>
      <c r="Y310" s="17"/>
      <c r="Z310" s="17"/>
    </row>
    <row r="311" spans="8:26">
      <c r="H311" s="17"/>
      <c r="I311" s="17"/>
      <c r="J311" s="17"/>
      <c r="X311" s="17"/>
      <c r="Y311" s="17"/>
      <c r="Z311" s="17"/>
    </row>
    <row r="312" spans="8:26">
      <c r="H312" s="17"/>
      <c r="I312" s="17"/>
      <c r="J312" s="17"/>
      <c r="X312" s="17"/>
      <c r="Y312" s="17"/>
      <c r="Z312" s="17"/>
    </row>
    <row r="313" spans="8:26">
      <c r="H313" s="17"/>
      <c r="I313" s="17"/>
      <c r="J313" s="17"/>
      <c r="X313" s="17"/>
      <c r="Y313" s="17"/>
      <c r="Z313" s="17"/>
    </row>
    <row r="314" spans="8:26">
      <c r="H314" s="17"/>
      <c r="I314" s="17"/>
      <c r="J314" s="17"/>
      <c r="X314" s="17"/>
      <c r="Y314" s="17"/>
      <c r="Z314" s="17"/>
    </row>
    <row r="315" spans="8:26">
      <c r="H315" s="17"/>
      <c r="I315" s="17"/>
      <c r="J315" s="17"/>
      <c r="X315" s="17"/>
      <c r="Y315" s="17"/>
      <c r="Z315" s="17"/>
    </row>
    <row r="316" spans="8:26">
      <c r="H316" s="17"/>
      <c r="I316" s="17"/>
      <c r="J316" s="17"/>
      <c r="X316" s="17"/>
      <c r="Y316" s="17"/>
      <c r="Z316" s="17"/>
    </row>
    <row r="317" spans="8:26">
      <c r="H317" s="17"/>
      <c r="I317" s="17"/>
      <c r="J317" s="17"/>
      <c r="X317" s="17"/>
      <c r="Y317" s="17"/>
      <c r="Z317" s="17"/>
    </row>
    <row r="318" spans="8:26">
      <c r="H318" s="17"/>
      <c r="I318" s="17"/>
      <c r="J318" s="17"/>
      <c r="X318" s="17"/>
      <c r="Y318" s="17"/>
      <c r="Z318" s="17"/>
    </row>
    <row r="319" spans="8:26">
      <c r="H319" s="17"/>
      <c r="I319" s="17"/>
      <c r="J319" s="17"/>
      <c r="X319" s="17"/>
      <c r="Y319" s="17"/>
      <c r="Z319" s="17"/>
    </row>
    <row r="320" spans="8:26">
      <c r="H320" s="17"/>
      <c r="I320" s="17"/>
      <c r="J320" s="17"/>
      <c r="X320" s="17"/>
      <c r="Y320" s="17"/>
      <c r="Z320" s="17"/>
    </row>
    <row r="321" spans="8:26">
      <c r="H321" s="17"/>
      <c r="I321" s="17"/>
      <c r="J321" s="17"/>
      <c r="X321" s="17"/>
      <c r="Y321" s="17"/>
      <c r="Z321" s="17"/>
    </row>
    <row r="322" spans="8:26">
      <c r="H322" s="17"/>
      <c r="I322" s="17"/>
      <c r="J322" s="17"/>
      <c r="X322" s="17"/>
      <c r="Y322" s="17"/>
      <c r="Z322" s="17"/>
    </row>
    <row r="323" spans="8:26">
      <c r="H323" s="17"/>
      <c r="I323" s="17"/>
      <c r="J323" s="17"/>
      <c r="X323" s="17"/>
      <c r="Y323" s="17"/>
      <c r="Z323" s="17"/>
    </row>
    <row r="324" spans="8:26">
      <c r="H324" s="17"/>
      <c r="I324" s="17"/>
      <c r="J324" s="17"/>
      <c r="X324" s="17"/>
      <c r="Y324" s="17"/>
      <c r="Z324" s="17"/>
    </row>
    <row r="325" spans="8:26">
      <c r="H325" s="17"/>
      <c r="I325" s="17"/>
      <c r="J325" s="17"/>
      <c r="X325" s="17"/>
      <c r="Y325" s="17"/>
      <c r="Z325" s="17"/>
    </row>
    <row r="326" spans="8:26">
      <c r="H326" s="17"/>
      <c r="I326" s="17"/>
      <c r="J326" s="17"/>
      <c r="X326" s="17"/>
      <c r="Y326" s="17"/>
      <c r="Z326" s="17"/>
    </row>
    <row r="327" spans="8:26">
      <c r="H327" s="17"/>
      <c r="I327" s="17"/>
      <c r="J327" s="17"/>
      <c r="X327" s="17"/>
      <c r="Y327" s="17"/>
      <c r="Z327" s="17"/>
    </row>
    <row r="328" spans="8:26">
      <c r="H328" s="17"/>
      <c r="I328" s="17"/>
      <c r="J328" s="17"/>
      <c r="X328" s="17"/>
      <c r="Y328" s="17"/>
      <c r="Z328" s="17"/>
    </row>
    <row r="329" spans="8:26">
      <c r="H329" s="17"/>
      <c r="I329" s="17"/>
      <c r="J329" s="17"/>
      <c r="X329" s="17"/>
      <c r="Y329" s="17"/>
      <c r="Z329" s="17"/>
    </row>
    <row r="330" spans="8:26">
      <c r="H330" s="17"/>
      <c r="I330" s="17"/>
      <c r="J330" s="17"/>
      <c r="X330" s="17"/>
      <c r="Y330" s="17"/>
      <c r="Z330" s="17"/>
    </row>
    <row r="331" spans="8:26">
      <c r="H331" s="17"/>
      <c r="I331" s="17"/>
      <c r="J331" s="17"/>
      <c r="X331" s="17"/>
      <c r="Y331" s="17"/>
      <c r="Z331" s="17"/>
    </row>
    <row r="332" spans="8:26">
      <c r="H332" s="17"/>
      <c r="I332" s="17"/>
      <c r="J332" s="17"/>
      <c r="X332" s="17"/>
      <c r="Y332" s="17"/>
      <c r="Z332" s="17"/>
    </row>
    <row r="333" spans="8:26">
      <c r="H333" s="17"/>
      <c r="I333" s="17"/>
      <c r="J333" s="17"/>
      <c r="X333" s="17"/>
      <c r="Y333" s="17"/>
      <c r="Z333" s="17"/>
    </row>
    <row r="334" spans="8:26">
      <c r="H334" s="17"/>
      <c r="I334" s="17"/>
      <c r="J334" s="17"/>
      <c r="X334" s="17"/>
      <c r="Y334" s="17"/>
      <c r="Z334" s="17"/>
    </row>
    <row r="335" spans="8:26">
      <c r="H335" s="17"/>
      <c r="I335" s="17"/>
      <c r="J335" s="17"/>
      <c r="X335" s="17"/>
      <c r="Y335" s="17"/>
      <c r="Z335" s="17"/>
    </row>
    <row r="336" spans="8:26">
      <c r="H336" s="17"/>
      <c r="I336" s="17"/>
      <c r="J336" s="17"/>
      <c r="X336" s="17"/>
      <c r="Y336" s="17"/>
      <c r="Z336" s="17"/>
    </row>
    <row r="337" spans="8:26">
      <c r="H337" s="17"/>
      <c r="I337" s="17"/>
      <c r="J337" s="17"/>
      <c r="X337" s="17"/>
      <c r="Y337" s="17"/>
      <c r="Z337" s="17"/>
    </row>
    <row r="338" spans="8:26">
      <c r="H338" s="17"/>
      <c r="I338" s="17"/>
      <c r="J338" s="17"/>
      <c r="X338" s="17"/>
      <c r="Y338" s="17"/>
      <c r="Z338" s="17"/>
    </row>
    <row r="339" spans="8:26">
      <c r="H339" s="17"/>
      <c r="I339" s="17"/>
      <c r="J339" s="17"/>
      <c r="X339" s="17"/>
      <c r="Y339" s="17"/>
      <c r="Z339" s="17"/>
    </row>
    <row r="340" spans="8:26">
      <c r="H340" s="17"/>
      <c r="I340" s="17"/>
      <c r="J340" s="17"/>
      <c r="X340" s="17"/>
      <c r="Y340" s="17"/>
      <c r="Z340" s="17"/>
    </row>
    <row r="341" spans="8:26">
      <c r="H341" s="17"/>
      <c r="I341" s="17"/>
      <c r="J341" s="17"/>
      <c r="X341" s="17"/>
      <c r="Y341" s="17"/>
      <c r="Z341" s="17"/>
    </row>
    <row r="342" spans="8:26">
      <c r="H342" s="17"/>
      <c r="I342" s="17"/>
      <c r="J342" s="17"/>
      <c r="X342" s="17"/>
      <c r="Y342" s="17"/>
      <c r="Z342" s="17"/>
    </row>
    <row r="343" spans="8:26">
      <c r="H343" s="17"/>
      <c r="I343" s="17"/>
      <c r="J343" s="17"/>
      <c r="X343" s="17"/>
      <c r="Y343" s="17"/>
      <c r="Z343" s="17"/>
    </row>
    <row r="344" spans="8:26">
      <c r="H344" s="17"/>
      <c r="I344" s="17"/>
      <c r="J344" s="17"/>
      <c r="X344" s="17"/>
      <c r="Y344" s="17"/>
      <c r="Z344" s="17"/>
    </row>
    <row r="345" spans="8:26">
      <c r="H345" s="17"/>
      <c r="I345" s="17"/>
      <c r="J345" s="17"/>
      <c r="X345" s="17"/>
      <c r="Y345" s="17"/>
      <c r="Z345" s="17"/>
    </row>
    <row r="346" spans="8:26">
      <c r="H346" s="17"/>
      <c r="I346" s="17"/>
      <c r="J346" s="17"/>
      <c r="X346" s="17"/>
      <c r="Y346" s="17"/>
      <c r="Z346" s="17"/>
    </row>
    <row r="347" spans="8:26">
      <c r="H347" s="17"/>
      <c r="I347" s="17"/>
      <c r="J347" s="17"/>
      <c r="X347" s="17"/>
      <c r="Y347" s="17"/>
      <c r="Z347" s="17"/>
    </row>
    <row r="348" spans="8:26">
      <c r="H348" s="17"/>
      <c r="I348" s="17"/>
      <c r="J348" s="17"/>
      <c r="X348" s="17"/>
      <c r="Y348" s="17"/>
      <c r="Z348" s="17"/>
    </row>
    <row r="349" spans="8:26">
      <c r="H349" s="17"/>
      <c r="I349" s="17"/>
      <c r="J349" s="17"/>
      <c r="X349" s="17"/>
      <c r="Y349" s="17"/>
      <c r="Z349" s="17"/>
    </row>
    <row r="350" spans="8:26">
      <c r="H350" s="17"/>
      <c r="I350" s="17"/>
      <c r="J350" s="17"/>
      <c r="X350" s="17"/>
      <c r="Y350" s="17"/>
      <c r="Z350" s="17"/>
    </row>
    <row r="351" spans="8:26">
      <c r="H351" s="17"/>
      <c r="I351" s="17"/>
      <c r="J351" s="17"/>
      <c r="X351" s="17"/>
      <c r="Y351" s="17"/>
      <c r="Z351" s="17"/>
    </row>
    <row r="352" spans="8:26">
      <c r="H352" s="17"/>
      <c r="I352" s="17"/>
      <c r="J352" s="17"/>
      <c r="X352" s="17"/>
      <c r="Y352" s="17"/>
      <c r="Z352" s="17"/>
    </row>
    <row r="353" spans="8:26">
      <c r="H353" s="17"/>
      <c r="I353" s="17"/>
      <c r="J353" s="17"/>
      <c r="X353" s="17"/>
      <c r="Y353" s="17"/>
      <c r="Z353" s="17"/>
    </row>
    <row r="354" spans="8:26">
      <c r="H354" s="17"/>
      <c r="I354" s="17"/>
      <c r="J354" s="17"/>
      <c r="X354" s="17"/>
      <c r="Y354" s="17"/>
      <c r="Z354" s="17"/>
    </row>
    <row r="355" spans="8:26">
      <c r="H355" s="17"/>
      <c r="I355" s="17"/>
      <c r="J355" s="17"/>
      <c r="X355" s="17"/>
      <c r="Y355" s="17"/>
      <c r="Z355" s="17"/>
    </row>
    <row r="356" spans="8:26">
      <c r="H356" s="17"/>
      <c r="I356" s="17"/>
      <c r="J356" s="17"/>
      <c r="X356" s="17"/>
      <c r="Y356" s="17"/>
      <c r="Z356" s="17"/>
    </row>
    <row r="357" spans="8:26">
      <c r="H357" s="17"/>
      <c r="I357" s="17"/>
      <c r="J357" s="17"/>
      <c r="X357" s="17"/>
      <c r="Y357" s="17"/>
      <c r="Z357" s="17"/>
    </row>
    <row r="358" spans="8:26">
      <c r="H358" s="17"/>
      <c r="I358" s="17"/>
      <c r="J358" s="17"/>
      <c r="X358" s="17"/>
      <c r="Y358" s="17"/>
      <c r="Z358" s="17"/>
    </row>
    <row r="359" spans="8:26">
      <c r="H359" s="17"/>
      <c r="I359" s="17"/>
      <c r="J359" s="17"/>
      <c r="X359" s="17"/>
      <c r="Y359" s="17"/>
      <c r="Z359" s="17"/>
    </row>
    <row r="360" spans="8:26">
      <c r="H360" s="17"/>
      <c r="I360" s="17"/>
      <c r="J360" s="17"/>
      <c r="X360" s="17"/>
      <c r="Y360" s="17"/>
      <c r="Z360" s="17"/>
    </row>
    <row r="361" spans="8:26">
      <c r="H361" s="17"/>
      <c r="I361" s="17"/>
      <c r="J361" s="17"/>
      <c r="X361" s="17"/>
      <c r="Y361" s="17"/>
      <c r="Z361" s="17"/>
    </row>
    <row r="362" spans="8:26">
      <c r="H362" s="17"/>
      <c r="I362" s="17"/>
      <c r="J362" s="17"/>
      <c r="X362" s="17"/>
      <c r="Y362" s="17"/>
      <c r="Z362" s="17"/>
    </row>
    <row r="363" spans="8:26">
      <c r="H363" s="17"/>
      <c r="I363" s="17"/>
      <c r="J363" s="17"/>
      <c r="X363" s="17"/>
      <c r="Y363" s="17"/>
      <c r="Z363" s="17"/>
    </row>
    <row r="364" spans="8:26">
      <c r="H364" s="17"/>
      <c r="I364" s="17"/>
      <c r="J364" s="17"/>
      <c r="X364" s="17"/>
      <c r="Y364" s="17"/>
      <c r="Z364" s="17"/>
    </row>
    <row r="365" spans="8:26">
      <c r="H365" s="17"/>
      <c r="I365" s="17"/>
      <c r="J365" s="17"/>
      <c r="X365" s="17"/>
      <c r="Y365" s="17"/>
      <c r="Z365" s="17"/>
    </row>
    <row r="366" spans="8:26">
      <c r="H366" s="17"/>
      <c r="I366" s="17"/>
      <c r="J366" s="17"/>
      <c r="X366" s="17"/>
      <c r="Y366" s="17"/>
      <c r="Z366" s="17"/>
    </row>
    <row r="367" spans="8:26">
      <c r="H367" s="17"/>
      <c r="I367" s="17"/>
      <c r="J367" s="17"/>
      <c r="X367" s="17"/>
      <c r="Y367" s="17"/>
      <c r="Z367" s="17"/>
    </row>
    <row r="368" spans="8:26">
      <c r="H368" s="17"/>
      <c r="I368" s="17"/>
      <c r="J368" s="17"/>
      <c r="X368" s="17"/>
      <c r="Y368" s="17"/>
      <c r="Z368" s="17"/>
    </row>
    <row r="369" spans="8:26">
      <c r="H369" s="17"/>
      <c r="I369" s="17"/>
      <c r="J369" s="17"/>
      <c r="X369" s="17"/>
      <c r="Y369" s="17"/>
      <c r="Z369" s="17"/>
    </row>
    <row r="370" spans="8:26">
      <c r="H370" s="17"/>
      <c r="I370" s="17"/>
      <c r="J370" s="17"/>
      <c r="X370" s="17"/>
      <c r="Y370" s="17"/>
      <c r="Z370" s="17"/>
    </row>
    <row r="371" spans="8:26">
      <c r="H371" s="17"/>
      <c r="I371" s="17"/>
      <c r="J371" s="17"/>
      <c r="X371" s="17"/>
      <c r="Y371" s="17"/>
      <c r="Z371" s="17"/>
    </row>
    <row r="372" spans="8:26">
      <c r="H372" s="17"/>
      <c r="I372" s="17"/>
      <c r="J372" s="17"/>
      <c r="X372" s="17"/>
      <c r="Y372" s="17"/>
      <c r="Z372" s="17"/>
    </row>
    <row r="373" spans="8:26">
      <c r="H373" s="17"/>
      <c r="I373" s="17"/>
      <c r="J373" s="17"/>
      <c r="X373" s="17"/>
      <c r="Y373" s="17"/>
      <c r="Z373" s="17"/>
    </row>
    <row r="374" spans="8:26">
      <c r="H374" s="17"/>
      <c r="I374" s="17"/>
      <c r="J374" s="17"/>
      <c r="X374" s="17"/>
      <c r="Y374" s="17"/>
      <c r="Z374" s="17"/>
    </row>
    <row r="375" spans="8:26">
      <c r="H375" s="17"/>
      <c r="I375" s="17"/>
      <c r="J375" s="17"/>
      <c r="X375" s="17"/>
      <c r="Y375" s="17"/>
      <c r="Z375" s="17"/>
    </row>
    <row r="376" spans="8:26">
      <c r="H376" s="17"/>
      <c r="I376" s="17"/>
      <c r="J376" s="17"/>
      <c r="X376" s="17"/>
      <c r="Y376" s="17"/>
      <c r="Z376" s="17"/>
    </row>
    <row r="377" spans="8:26">
      <c r="H377" s="17"/>
      <c r="I377" s="17"/>
      <c r="J377" s="17"/>
      <c r="X377" s="17"/>
      <c r="Y377" s="17"/>
      <c r="Z377" s="17"/>
    </row>
    <row r="378" spans="8:26">
      <c r="H378" s="17"/>
      <c r="I378" s="17"/>
      <c r="J378" s="17"/>
      <c r="X378" s="17"/>
      <c r="Y378" s="17"/>
      <c r="Z378" s="17"/>
    </row>
    <row r="379" spans="8:26">
      <c r="H379" s="17"/>
      <c r="I379" s="17"/>
      <c r="J379" s="17"/>
      <c r="X379" s="17"/>
      <c r="Y379" s="17"/>
      <c r="Z379" s="17"/>
    </row>
    <row r="380" spans="8:26">
      <c r="H380" s="17"/>
      <c r="I380" s="17"/>
      <c r="J380" s="17"/>
      <c r="X380" s="17"/>
      <c r="Y380" s="17"/>
      <c r="Z380" s="17"/>
    </row>
    <row r="381" spans="8:26">
      <c r="H381" s="17"/>
      <c r="I381" s="17"/>
      <c r="J381" s="17"/>
      <c r="X381" s="17"/>
      <c r="Y381" s="17"/>
      <c r="Z381" s="17"/>
    </row>
    <row r="382" spans="8:26">
      <c r="H382" s="17"/>
      <c r="I382" s="17"/>
      <c r="J382" s="17"/>
      <c r="X382" s="17"/>
      <c r="Y382" s="17"/>
      <c r="Z382" s="17"/>
    </row>
    <row r="383" spans="8:26">
      <c r="H383" s="17"/>
      <c r="I383" s="17"/>
      <c r="J383" s="17"/>
      <c r="X383" s="17"/>
      <c r="Y383" s="17"/>
      <c r="Z383" s="17"/>
    </row>
    <row r="384" spans="8:26">
      <c r="H384" s="17"/>
      <c r="I384" s="17"/>
      <c r="J384" s="17"/>
      <c r="X384" s="17"/>
      <c r="Y384" s="17"/>
      <c r="Z384" s="17"/>
    </row>
    <row r="385" spans="8:26">
      <c r="H385" s="17"/>
      <c r="I385" s="17"/>
      <c r="J385" s="17"/>
      <c r="X385" s="17"/>
      <c r="Y385" s="17"/>
      <c r="Z385" s="17"/>
    </row>
    <row r="386" spans="8:26">
      <c r="H386" s="17"/>
      <c r="I386" s="17"/>
      <c r="J386" s="17"/>
      <c r="X386" s="17"/>
      <c r="Y386" s="17"/>
      <c r="Z386" s="17"/>
    </row>
    <row r="387" spans="8:26">
      <c r="H387" s="17"/>
      <c r="I387" s="17"/>
      <c r="J387" s="17"/>
      <c r="X387" s="17"/>
      <c r="Y387" s="17"/>
      <c r="Z387" s="17"/>
    </row>
    <row r="388" spans="8:26">
      <c r="H388" s="17"/>
      <c r="I388" s="17"/>
      <c r="J388" s="17"/>
      <c r="X388" s="17"/>
      <c r="Y388" s="17"/>
      <c r="Z388" s="17"/>
    </row>
    <row r="389" spans="8:26">
      <c r="H389" s="17"/>
      <c r="I389" s="17"/>
      <c r="J389" s="17"/>
      <c r="X389" s="17"/>
      <c r="Y389" s="17"/>
      <c r="Z389" s="17"/>
    </row>
    <row r="390" spans="8:26">
      <c r="H390" s="17"/>
      <c r="I390" s="17"/>
      <c r="J390" s="17"/>
      <c r="X390" s="17"/>
      <c r="Y390" s="17"/>
      <c r="Z390" s="17"/>
    </row>
    <row r="391" spans="8:26">
      <c r="H391" s="17"/>
      <c r="I391" s="17"/>
      <c r="J391" s="17"/>
      <c r="X391" s="17"/>
      <c r="Y391" s="17"/>
      <c r="Z391" s="17"/>
    </row>
    <row r="392" spans="8:26">
      <c r="H392" s="17"/>
      <c r="I392" s="17"/>
      <c r="J392" s="17"/>
      <c r="X392" s="17"/>
      <c r="Y392" s="17"/>
      <c r="Z392" s="17"/>
    </row>
    <row r="393" spans="8:26">
      <c r="H393" s="17"/>
      <c r="I393" s="17"/>
      <c r="J393" s="17"/>
      <c r="X393" s="17"/>
      <c r="Y393" s="17"/>
      <c r="Z393" s="17"/>
    </row>
    <row r="394" spans="8:26">
      <c r="H394" s="17"/>
      <c r="I394" s="17"/>
      <c r="J394" s="17"/>
      <c r="X394" s="17"/>
      <c r="Y394" s="17"/>
      <c r="Z394" s="17"/>
    </row>
    <row r="395" spans="8:26">
      <c r="H395" s="17"/>
      <c r="I395" s="17"/>
      <c r="J395" s="17"/>
      <c r="X395" s="17"/>
      <c r="Y395" s="17"/>
      <c r="Z395" s="17"/>
    </row>
    <row r="396" spans="8:26">
      <c r="H396" s="17"/>
      <c r="I396" s="17"/>
      <c r="J396" s="17"/>
      <c r="X396" s="17"/>
      <c r="Y396" s="17"/>
      <c r="Z396" s="17"/>
    </row>
    <row r="397" spans="8:26">
      <c r="H397" s="17"/>
      <c r="I397" s="17"/>
      <c r="J397" s="17"/>
      <c r="X397" s="17"/>
      <c r="Y397" s="17"/>
      <c r="Z397" s="17"/>
    </row>
    <row r="398" spans="8:26">
      <c r="H398" s="17"/>
      <c r="I398" s="17"/>
      <c r="J398" s="17"/>
      <c r="X398" s="17"/>
      <c r="Y398" s="17"/>
      <c r="Z398" s="17"/>
    </row>
    <row r="399" spans="8:26">
      <c r="H399" s="17"/>
      <c r="I399" s="17"/>
      <c r="J399" s="17"/>
      <c r="X399" s="17"/>
      <c r="Y399" s="17"/>
      <c r="Z399" s="17"/>
    </row>
    <row r="400" spans="8:26">
      <c r="H400" s="17"/>
      <c r="I400" s="17"/>
      <c r="J400" s="17"/>
      <c r="X400" s="17"/>
      <c r="Y400" s="17"/>
      <c r="Z400" s="17"/>
    </row>
    <row r="401" spans="8:26">
      <c r="H401" s="17"/>
      <c r="I401" s="17"/>
      <c r="J401" s="17"/>
      <c r="X401" s="17"/>
      <c r="Y401" s="17"/>
      <c r="Z401" s="17"/>
    </row>
    <row r="402" spans="8:26">
      <c r="H402" s="17"/>
      <c r="I402" s="17"/>
      <c r="J402" s="17"/>
      <c r="X402" s="17"/>
      <c r="Y402" s="17"/>
      <c r="Z402" s="17"/>
    </row>
    <row r="403" spans="8:26">
      <c r="H403" s="17"/>
      <c r="I403" s="17"/>
      <c r="J403" s="17"/>
      <c r="X403" s="17"/>
      <c r="Y403" s="17"/>
      <c r="Z403" s="17"/>
    </row>
    <row r="404" spans="8:26">
      <c r="H404" s="17"/>
      <c r="I404" s="17"/>
      <c r="J404" s="17"/>
      <c r="X404" s="17"/>
      <c r="Y404" s="17"/>
      <c r="Z404" s="17"/>
    </row>
    <row r="405" spans="8:26">
      <c r="H405" s="17"/>
      <c r="I405" s="17"/>
      <c r="J405" s="17"/>
      <c r="X405" s="17"/>
      <c r="Y405" s="17"/>
      <c r="Z405" s="17"/>
    </row>
    <row r="406" spans="8:26">
      <c r="H406" s="17"/>
      <c r="I406" s="17"/>
      <c r="J406" s="17"/>
      <c r="X406" s="17"/>
      <c r="Y406" s="17"/>
      <c r="Z406" s="17"/>
    </row>
    <row r="407" spans="8:26">
      <c r="H407" s="17"/>
      <c r="I407" s="17"/>
      <c r="J407" s="17"/>
      <c r="X407" s="17"/>
      <c r="Y407" s="17"/>
      <c r="Z407" s="17"/>
    </row>
    <row r="408" spans="8:26">
      <c r="H408" s="17"/>
      <c r="I408" s="17"/>
      <c r="J408" s="17"/>
      <c r="X408" s="17"/>
      <c r="Y408" s="17"/>
      <c r="Z408" s="17"/>
    </row>
    <row r="409" spans="8:26">
      <c r="H409" s="17"/>
      <c r="I409" s="17"/>
      <c r="J409" s="17"/>
      <c r="X409" s="17"/>
      <c r="Y409" s="17"/>
      <c r="Z409" s="17"/>
    </row>
    <row r="410" spans="8:26">
      <c r="H410" s="17"/>
      <c r="I410" s="17"/>
      <c r="J410" s="17"/>
      <c r="X410" s="17"/>
      <c r="Y410" s="17"/>
      <c r="Z410" s="17"/>
    </row>
    <row r="411" spans="8:26">
      <c r="H411" s="17"/>
      <c r="I411" s="17"/>
      <c r="J411" s="17"/>
      <c r="X411" s="17"/>
      <c r="Y411" s="17"/>
      <c r="Z411" s="17"/>
    </row>
    <row r="412" spans="8:26">
      <c r="H412" s="17"/>
      <c r="I412" s="17"/>
      <c r="J412" s="17"/>
      <c r="X412" s="17"/>
      <c r="Y412" s="17"/>
      <c r="Z412" s="17"/>
    </row>
    <row r="413" spans="8:26">
      <c r="H413" s="17"/>
      <c r="I413" s="17"/>
      <c r="J413" s="17"/>
      <c r="X413" s="17"/>
      <c r="Y413" s="17"/>
      <c r="Z413" s="17"/>
    </row>
    <row r="414" spans="8:26">
      <c r="H414" s="17"/>
      <c r="I414" s="17"/>
      <c r="J414" s="17"/>
      <c r="X414" s="17"/>
      <c r="Y414" s="17"/>
      <c r="Z414" s="17"/>
    </row>
    <row r="415" spans="8:26">
      <c r="H415" s="17"/>
      <c r="I415" s="17"/>
      <c r="J415" s="17"/>
      <c r="X415" s="17"/>
      <c r="Y415" s="17"/>
      <c r="Z415" s="17"/>
    </row>
    <row r="416" spans="8:26">
      <c r="H416" s="17"/>
      <c r="I416" s="17"/>
      <c r="J416" s="17"/>
      <c r="X416" s="17"/>
      <c r="Y416" s="17"/>
      <c r="Z416" s="17"/>
    </row>
    <row r="417" spans="8:26">
      <c r="H417" s="17"/>
      <c r="I417" s="17"/>
      <c r="J417" s="17"/>
      <c r="X417" s="17"/>
      <c r="Y417" s="17"/>
      <c r="Z417" s="17"/>
    </row>
    <row r="418" spans="8:26">
      <c r="H418" s="17"/>
      <c r="I418" s="17"/>
      <c r="J418" s="17"/>
      <c r="X418" s="17"/>
      <c r="Y418" s="17"/>
      <c r="Z418" s="17"/>
    </row>
    <row r="419" spans="8:26">
      <c r="H419" s="17"/>
      <c r="I419" s="17"/>
      <c r="J419" s="17"/>
      <c r="X419" s="17"/>
      <c r="Y419" s="17"/>
      <c r="Z419" s="17"/>
    </row>
    <row r="420" spans="8:26">
      <c r="H420" s="17"/>
      <c r="I420" s="17"/>
      <c r="J420" s="17"/>
      <c r="X420" s="17"/>
      <c r="Y420" s="17"/>
      <c r="Z420" s="17"/>
    </row>
    <row r="421" spans="8:26">
      <c r="H421" s="17"/>
      <c r="I421" s="17"/>
      <c r="J421" s="17"/>
      <c r="X421" s="17"/>
      <c r="Y421" s="17"/>
      <c r="Z421" s="17"/>
    </row>
    <row r="422" spans="8:26">
      <c r="H422" s="17"/>
      <c r="I422" s="17"/>
      <c r="J422" s="17"/>
      <c r="X422" s="17"/>
      <c r="Y422" s="17"/>
      <c r="Z422" s="17"/>
    </row>
    <row r="423" spans="8:26">
      <c r="H423" s="17"/>
      <c r="I423" s="17"/>
      <c r="J423" s="17"/>
      <c r="X423" s="17"/>
      <c r="Y423" s="17"/>
      <c r="Z423" s="17"/>
    </row>
    <row r="424" spans="8:26">
      <c r="H424" s="17"/>
      <c r="I424" s="17"/>
      <c r="J424" s="17"/>
      <c r="X424" s="17"/>
      <c r="Y424" s="17"/>
      <c r="Z424" s="17"/>
    </row>
    <row r="425" spans="8:26">
      <c r="H425" s="17"/>
      <c r="I425" s="17"/>
      <c r="J425" s="17"/>
      <c r="X425" s="17"/>
      <c r="Y425" s="17"/>
      <c r="Z425" s="17"/>
    </row>
    <row r="426" spans="8:26">
      <c r="H426" s="17"/>
      <c r="I426" s="17"/>
      <c r="J426" s="17"/>
      <c r="X426" s="17"/>
      <c r="Y426" s="17"/>
      <c r="Z426" s="17"/>
    </row>
    <row r="427" spans="8:26">
      <c r="H427" s="17"/>
      <c r="I427" s="17"/>
      <c r="J427" s="17"/>
      <c r="X427" s="17"/>
      <c r="Y427" s="17"/>
      <c r="Z427" s="17"/>
    </row>
    <row r="428" spans="8:26">
      <c r="H428" s="17"/>
      <c r="I428" s="17"/>
      <c r="J428" s="17"/>
      <c r="X428" s="17"/>
      <c r="Y428" s="17"/>
      <c r="Z428" s="17"/>
    </row>
    <row r="429" spans="8:26">
      <c r="H429" s="17"/>
      <c r="I429" s="17"/>
      <c r="J429" s="17"/>
      <c r="X429" s="17"/>
      <c r="Y429" s="17"/>
      <c r="Z429" s="17"/>
    </row>
    <row r="430" spans="8:26">
      <c r="H430" s="17"/>
      <c r="I430" s="17"/>
      <c r="J430" s="17"/>
      <c r="X430" s="17"/>
      <c r="Y430" s="17"/>
      <c r="Z430" s="17"/>
    </row>
    <row r="431" spans="8:26">
      <c r="H431" s="17"/>
      <c r="I431" s="17"/>
      <c r="J431" s="17"/>
      <c r="X431" s="17"/>
      <c r="Y431" s="17"/>
      <c r="Z431" s="17"/>
    </row>
    <row r="432" spans="8:26">
      <c r="H432" s="17"/>
      <c r="I432" s="17"/>
      <c r="J432" s="17"/>
      <c r="X432" s="17"/>
      <c r="Y432" s="17"/>
      <c r="Z432" s="17"/>
    </row>
    <row r="433" spans="8:26">
      <c r="H433" s="17"/>
      <c r="I433" s="17"/>
      <c r="J433" s="17"/>
      <c r="X433" s="17"/>
      <c r="Y433" s="17"/>
      <c r="Z433" s="17"/>
    </row>
    <row r="434" spans="8:26">
      <c r="H434" s="17"/>
      <c r="I434" s="17"/>
      <c r="J434" s="17"/>
      <c r="X434" s="17"/>
      <c r="Y434" s="17"/>
      <c r="Z434" s="17"/>
    </row>
    <row r="435" spans="8:26">
      <c r="H435" s="17"/>
      <c r="I435" s="17"/>
      <c r="J435" s="17"/>
      <c r="X435" s="17"/>
      <c r="Y435" s="17"/>
      <c r="Z435" s="17"/>
    </row>
    <row r="436" spans="8:26">
      <c r="H436" s="17"/>
      <c r="I436" s="17"/>
      <c r="J436" s="17"/>
      <c r="X436" s="17"/>
      <c r="Y436" s="17"/>
      <c r="Z436" s="17"/>
    </row>
    <row r="437" spans="8:26">
      <c r="H437" s="17"/>
      <c r="I437" s="17"/>
      <c r="J437" s="17"/>
      <c r="X437" s="17"/>
      <c r="Y437" s="17"/>
      <c r="Z437" s="17"/>
    </row>
    <row r="438" spans="8:26">
      <c r="H438" s="17"/>
      <c r="I438" s="17"/>
      <c r="J438" s="17"/>
      <c r="X438" s="17"/>
      <c r="Y438" s="17"/>
      <c r="Z438" s="17"/>
    </row>
    <row r="439" spans="8:26">
      <c r="H439" s="17"/>
      <c r="I439" s="17"/>
      <c r="J439" s="17"/>
      <c r="X439" s="17"/>
      <c r="Y439" s="17"/>
      <c r="Z439" s="17"/>
    </row>
    <row r="440" spans="8:26">
      <c r="H440" s="17"/>
      <c r="I440" s="17"/>
      <c r="J440" s="17"/>
      <c r="X440" s="17"/>
      <c r="Y440" s="17"/>
      <c r="Z440" s="17"/>
    </row>
    <row r="441" spans="8:26">
      <c r="H441" s="17"/>
      <c r="I441" s="17"/>
      <c r="J441" s="17"/>
      <c r="X441" s="17"/>
      <c r="Y441" s="17"/>
      <c r="Z441" s="17"/>
    </row>
    <row r="442" spans="8:26">
      <c r="H442" s="17"/>
      <c r="I442" s="17"/>
      <c r="J442" s="17"/>
      <c r="X442" s="17"/>
      <c r="Y442" s="17"/>
      <c r="Z442" s="17"/>
    </row>
    <row r="443" spans="8:26">
      <c r="H443" s="17"/>
      <c r="I443" s="17"/>
      <c r="J443" s="17"/>
      <c r="X443" s="17"/>
      <c r="Y443" s="17"/>
      <c r="Z443" s="17"/>
    </row>
    <row r="444" spans="8:26">
      <c r="H444" s="17"/>
      <c r="I444" s="17"/>
      <c r="J444" s="17"/>
      <c r="X444" s="17"/>
      <c r="Y444" s="17"/>
      <c r="Z444" s="17"/>
    </row>
    <row r="445" spans="8:26">
      <c r="H445" s="17"/>
      <c r="I445" s="17"/>
      <c r="J445" s="17"/>
      <c r="X445" s="17"/>
      <c r="Y445" s="17"/>
      <c r="Z445" s="17"/>
    </row>
    <row r="446" spans="8:26">
      <c r="H446" s="17"/>
      <c r="I446" s="17"/>
      <c r="J446" s="17"/>
      <c r="X446" s="17"/>
      <c r="Y446" s="17"/>
      <c r="Z446" s="17"/>
    </row>
    <row r="447" spans="8:26">
      <c r="H447" s="17"/>
      <c r="I447" s="17"/>
      <c r="J447" s="17"/>
      <c r="X447" s="17"/>
      <c r="Y447" s="17"/>
      <c r="Z447" s="17"/>
    </row>
    <row r="448" spans="8:26">
      <c r="H448" s="17"/>
      <c r="I448" s="17"/>
      <c r="J448" s="17"/>
      <c r="X448" s="17"/>
      <c r="Y448" s="17"/>
      <c r="Z448" s="17"/>
    </row>
    <row r="449" spans="8:26">
      <c r="H449" s="17"/>
      <c r="I449" s="17"/>
      <c r="J449" s="17"/>
      <c r="X449" s="17"/>
      <c r="Y449" s="17"/>
      <c r="Z449" s="17"/>
    </row>
    <row r="450" spans="8:26">
      <c r="H450" s="17"/>
      <c r="I450" s="17"/>
      <c r="J450" s="17"/>
      <c r="X450" s="17"/>
      <c r="Y450" s="17"/>
      <c r="Z450" s="17"/>
    </row>
    <row r="451" spans="8:26">
      <c r="H451" s="17"/>
      <c r="I451" s="17"/>
      <c r="J451" s="17"/>
      <c r="X451" s="17"/>
      <c r="Y451" s="17"/>
      <c r="Z451" s="17"/>
    </row>
    <row r="452" spans="8:26">
      <c r="H452" s="17"/>
      <c r="I452" s="17"/>
      <c r="J452" s="17"/>
      <c r="X452" s="17"/>
      <c r="Y452" s="17"/>
      <c r="Z452" s="17"/>
    </row>
    <row r="453" spans="8:26">
      <c r="H453" s="17"/>
      <c r="I453" s="17"/>
      <c r="J453" s="17"/>
      <c r="X453" s="17"/>
      <c r="Y453" s="17"/>
      <c r="Z453" s="17"/>
    </row>
    <row r="454" spans="8:26">
      <c r="H454" s="17"/>
      <c r="I454" s="17"/>
      <c r="J454" s="17"/>
      <c r="X454" s="17"/>
      <c r="Y454" s="17"/>
      <c r="Z454" s="17"/>
    </row>
    <row r="455" spans="8:26">
      <c r="H455" s="17"/>
      <c r="I455" s="17"/>
      <c r="J455" s="17"/>
      <c r="X455" s="17"/>
      <c r="Y455" s="17"/>
      <c r="Z455" s="17"/>
    </row>
    <row r="456" spans="8:26">
      <c r="H456" s="17"/>
      <c r="I456" s="17"/>
      <c r="J456" s="17"/>
      <c r="X456" s="17"/>
      <c r="Y456" s="17"/>
      <c r="Z456" s="17"/>
    </row>
    <row r="457" spans="8:26">
      <c r="H457" s="17"/>
      <c r="I457" s="17"/>
      <c r="J457" s="17"/>
      <c r="X457" s="17"/>
      <c r="Y457" s="17"/>
      <c r="Z457" s="17"/>
    </row>
    <row r="458" spans="8:26">
      <c r="H458" s="17"/>
      <c r="I458" s="17"/>
      <c r="J458" s="17"/>
      <c r="X458" s="17"/>
      <c r="Y458" s="17"/>
      <c r="Z458" s="17"/>
    </row>
    <row r="459" spans="8:26">
      <c r="H459" s="17"/>
      <c r="I459" s="17"/>
      <c r="J459" s="17"/>
      <c r="X459" s="17"/>
      <c r="Y459" s="17"/>
      <c r="Z459" s="17"/>
    </row>
    <row r="460" spans="8:26">
      <c r="H460" s="17"/>
      <c r="I460" s="17"/>
      <c r="J460" s="17"/>
      <c r="X460" s="17"/>
      <c r="Y460" s="17"/>
      <c r="Z460" s="17"/>
    </row>
    <row r="461" spans="8:26">
      <c r="H461" s="17"/>
      <c r="I461" s="17"/>
      <c r="J461" s="17"/>
      <c r="X461" s="17"/>
      <c r="Y461" s="17"/>
      <c r="Z461" s="17"/>
    </row>
    <row r="462" spans="8:26">
      <c r="H462" s="17"/>
      <c r="I462" s="17"/>
      <c r="J462" s="17"/>
      <c r="X462" s="17"/>
      <c r="Y462" s="17"/>
      <c r="Z462" s="17"/>
    </row>
    <row r="463" spans="8:26">
      <c r="H463" s="17"/>
      <c r="I463" s="17"/>
      <c r="J463" s="17"/>
      <c r="X463" s="17"/>
      <c r="Y463" s="17"/>
      <c r="Z463" s="17"/>
    </row>
    <row r="464" spans="8:26">
      <c r="H464" s="17"/>
      <c r="I464" s="17"/>
      <c r="J464" s="17"/>
      <c r="X464" s="17"/>
      <c r="Y464" s="17"/>
      <c r="Z464" s="17"/>
    </row>
    <row r="465" spans="8:26">
      <c r="H465" s="17"/>
      <c r="I465" s="17"/>
      <c r="J465" s="17"/>
      <c r="X465" s="17"/>
      <c r="Y465" s="17"/>
      <c r="Z465" s="17"/>
    </row>
    <row r="466" spans="8:26">
      <c r="H466" s="17"/>
      <c r="I466" s="17"/>
      <c r="J466" s="17"/>
      <c r="X466" s="17"/>
      <c r="Y466" s="17"/>
      <c r="Z466" s="17"/>
    </row>
    <row r="467" spans="8:26">
      <c r="H467" s="17"/>
      <c r="I467" s="17"/>
      <c r="J467" s="17"/>
      <c r="X467" s="17"/>
      <c r="Y467" s="17"/>
      <c r="Z467" s="17"/>
    </row>
    <row r="468" spans="8:26">
      <c r="H468" s="17"/>
      <c r="I468" s="17"/>
      <c r="J468" s="17"/>
      <c r="X468" s="17"/>
      <c r="Y468" s="17"/>
      <c r="Z468" s="17"/>
    </row>
    <row r="469" spans="8:26">
      <c r="H469" s="17"/>
      <c r="I469" s="17"/>
      <c r="J469" s="17"/>
      <c r="X469" s="17"/>
      <c r="Y469" s="17"/>
      <c r="Z469" s="17"/>
    </row>
    <row r="470" spans="8:26">
      <c r="H470" s="17"/>
      <c r="I470" s="17"/>
      <c r="J470" s="17"/>
      <c r="X470" s="17"/>
      <c r="Y470" s="17"/>
      <c r="Z470" s="17"/>
    </row>
    <row r="471" spans="8:26">
      <c r="H471" s="17"/>
      <c r="I471" s="17"/>
      <c r="J471" s="17"/>
      <c r="X471" s="17"/>
      <c r="Y471" s="17"/>
      <c r="Z471" s="17"/>
    </row>
    <row r="472" spans="8:26">
      <c r="H472" s="17"/>
      <c r="I472" s="17"/>
      <c r="J472" s="17"/>
      <c r="X472" s="17"/>
      <c r="Y472" s="17"/>
      <c r="Z472" s="17"/>
    </row>
    <row r="473" spans="8:26">
      <c r="H473" s="17"/>
      <c r="I473" s="17"/>
      <c r="J473" s="17"/>
      <c r="X473" s="17"/>
      <c r="Y473" s="17"/>
      <c r="Z473" s="17"/>
    </row>
    <row r="474" spans="8:26">
      <c r="H474" s="17"/>
      <c r="I474" s="17"/>
      <c r="J474" s="17"/>
      <c r="X474" s="17"/>
      <c r="Y474" s="17"/>
      <c r="Z474" s="17"/>
    </row>
    <row r="475" spans="8:26">
      <c r="H475" s="17"/>
      <c r="I475" s="17"/>
      <c r="J475" s="17"/>
      <c r="X475" s="17"/>
      <c r="Y475" s="17"/>
      <c r="Z475" s="17"/>
    </row>
    <row r="476" spans="8:26">
      <c r="H476" s="17"/>
      <c r="I476" s="17"/>
      <c r="J476" s="17"/>
      <c r="X476" s="17"/>
      <c r="Y476" s="17"/>
      <c r="Z476" s="17"/>
    </row>
    <row r="477" spans="8:26">
      <c r="H477" s="17"/>
      <c r="I477" s="17"/>
      <c r="J477" s="17"/>
      <c r="X477" s="17"/>
      <c r="Y477" s="17"/>
      <c r="Z477" s="17"/>
    </row>
    <row r="478" spans="8:26">
      <c r="H478" s="17"/>
      <c r="I478" s="17"/>
      <c r="J478" s="17"/>
      <c r="X478" s="17"/>
      <c r="Y478" s="17"/>
      <c r="Z478" s="17"/>
    </row>
    <row r="479" spans="8:26">
      <c r="H479" s="17"/>
      <c r="I479" s="17"/>
      <c r="J479" s="17"/>
      <c r="X479" s="17"/>
      <c r="Y479" s="17"/>
      <c r="Z479" s="17"/>
    </row>
    <row r="480" spans="8:26">
      <c r="H480" s="17"/>
      <c r="I480" s="17"/>
      <c r="J480" s="17"/>
      <c r="X480" s="17"/>
      <c r="Y480" s="17"/>
      <c r="Z480" s="17"/>
    </row>
    <row r="481" spans="8:26">
      <c r="H481" s="17"/>
      <c r="I481" s="17"/>
      <c r="J481" s="17"/>
      <c r="X481" s="17"/>
      <c r="Y481" s="17"/>
      <c r="Z481" s="17"/>
    </row>
    <row r="482" spans="8:26">
      <c r="H482" s="17"/>
      <c r="I482" s="17"/>
      <c r="J482" s="17"/>
      <c r="X482" s="17"/>
      <c r="Y482" s="17"/>
      <c r="Z482" s="17"/>
    </row>
    <row r="483" spans="8:26">
      <c r="H483" s="17"/>
      <c r="I483" s="17"/>
      <c r="J483" s="17"/>
      <c r="X483" s="17"/>
      <c r="Y483" s="17"/>
      <c r="Z483" s="17"/>
    </row>
    <row r="484" spans="8:26">
      <c r="H484" s="17"/>
      <c r="I484" s="17"/>
      <c r="J484" s="17"/>
      <c r="X484" s="17"/>
      <c r="Y484" s="17"/>
      <c r="Z484" s="17"/>
    </row>
    <row r="485" spans="8:26">
      <c r="H485" s="17"/>
      <c r="I485" s="17"/>
      <c r="J485" s="17"/>
      <c r="X485" s="17"/>
      <c r="Y485" s="17"/>
      <c r="Z485" s="17"/>
    </row>
    <row r="486" spans="8:26">
      <c r="H486" s="17"/>
      <c r="I486" s="17"/>
      <c r="J486" s="17"/>
      <c r="X486" s="17"/>
      <c r="Y486" s="17"/>
      <c r="Z486" s="17"/>
    </row>
    <row r="487" spans="8:26">
      <c r="H487" s="17"/>
      <c r="I487" s="17"/>
      <c r="J487" s="17"/>
      <c r="X487" s="17"/>
      <c r="Y487" s="17"/>
      <c r="Z487" s="17"/>
    </row>
    <row r="488" spans="8:26">
      <c r="H488" s="17"/>
      <c r="I488" s="17"/>
      <c r="J488" s="17"/>
      <c r="X488" s="17"/>
      <c r="Y488" s="17"/>
      <c r="Z488" s="17"/>
    </row>
    <row r="489" spans="8:26">
      <c r="H489" s="17"/>
      <c r="I489" s="17"/>
      <c r="J489" s="17"/>
      <c r="X489" s="17"/>
      <c r="Y489" s="17"/>
      <c r="Z489" s="17"/>
    </row>
    <row r="490" spans="8:26">
      <c r="H490" s="17"/>
      <c r="I490" s="17"/>
      <c r="J490" s="17"/>
      <c r="X490" s="17"/>
      <c r="Y490" s="17"/>
      <c r="Z490" s="17"/>
    </row>
    <row r="491" spans="8:26">
      <c r="H491" s="17"/>
      <c r="I491" s="17"/>
      <c r="J491" s="17"/>
      <c r="X491" s="17"/>
      <c r="Y491" s="17"/>
      <c r="Z491" s="17"/>
    </row>
    <row r="492" spans="8:26">
      <c r="H492" s="17"/>
      <c r="I492" s="17"/>
      <c r="J492" s="17"/>
      <c r="X492" s="17"/>
      <c r="Y492" s="17"/>
      <c r="Z492" s="17"/>
    </row>
    <row r="493" spans="8:26">
      <c r="H493" s="17"/>
      <c r="I493" s="17"/>
      <c r="J493" s="17"/>
      <c r="X493" s="17"/>
      <c r="Y493" s="17"/>
      <c r="Z493" s="17"/>
    </row>
    <row r="494" spans="8:26">
      <c r="H494" s="17"/>
      <c r="I494" s="17"/>
      <c r="J494" s="17"/>
      <c r="X494" s="17"/>
      <c r="Y494" s="17"/>
      <c r="Z494" s="17"/>
    </row>
    <row r="495" spans="8:26">
      <c r="H495" s="17"/>
      <c r="I495" s="17"/>
      <c r="J495" s="17"/>
      <c r="X495" s="17"/>
      <c r="Y495" s="17"/>
      <c r="Z495" s="17"/>
    </row>
    <row r="496" spans="8:26">
      <c r="H496" s="17"/>
      <c r="I496" s="17"/>
      <c r="J496" s="17"/>
      <c r="X496" s="17"/>
      <c r="Y496" s="17"/>
      <c r="Z496" s="17"/>
    </row>
    <row r="497" spans="8:26">
      <c r="H497" s="17"/>
      <c r="I497" s="17"/>
      <c r="J497" s="17"/>
      <c r="X497" s="17"/>
      <c r="Y497" s="17"/>
      <c r="Z497" s="17"/>
    </row>
    <row r="498" spans="8:26">
      <c r="H498" s="17"/>
      <c r="I498" s="17"/>
      <c r="J498" s="17"/>
      <c r="X498" s="17"/>
      <c r="Y498" s="17"/>
      <c r="Z498" s="17"/>
    </row>
    <row r="499" spans="8:26">
      <c r="H499" s="17"/>
      <c r="I499" s="17"/>
      <c r="J499" s="17"/>
      <c r="X499" s="17"/>
      <c r="Y499" s="17"/>
      <c r="Z499" s="17"/>
    </row>
    <row r="500" spans="8:26">
      <c r="H500" s="17"/>
      <c r="I500" s="17"/>
      <c r="J500" s="17"/>
      <c r="X500" s="17"/>
      <c r="Y500" s="17"/>
      <c r="Z500" s="17"/>
    </row>
    <row r="501" spans="8:26">
      <c r="H501" s="17"/>
      <c r="I501" s="17"/>
      <c r="J501" s="17"/>
      <c r="X501" s="17"/>
      <c r="Y501" s="17"/>
      <c r="Z501" s="17"/>
    </row>
    <row r="502" spans="8:26">
      <c r="H502" s="17"/>
      <c r="I502" s="17"/>
      <c r="J502" s="17"/>
      <c r="X502" s="17"/>
      <c r="Y502" s="17"/>
      <c r="Z502" s="17"/>
    </row>
    <row r="503" spans="8:26">
      <c r="H503" s="17"/>
      <c r="I503" s="17"/>
      <c r="J503" s="17"/>
      <c r="X503" s="17"/>
      <c r="Y503" s="17"/>
      <c r="Z503" s="17"/>
    </row>
    <row r="504" spans="8:26">
      <c r="H504" s="17"/>
      <c r="I504" s="17"/>
      <c r="J504" s="17"/>
      <c r="X504" s="17"/>
      <c r="Y504" s="17"/>
      <c r="Z504" s="17"/>
    </row>
    <row r="505" spans="8:26">
      <c r="H505" s="17"/>
      <c r="I505" s="17"/>
      <c r="J505" s="17"/>
      <c r="X505" s="17"/>
      <c r="Y505" s="17"/>
      <c r="Z505" s="17"/>
    </row>
    <row r="506" spans="8:26">
      <c r="H506" s="17"/>
      <c r="I506" s="17"/>
      <c r="J506" s="17"/>
      <c r="X506" s="17"/>
      <c r="Y506" s="17"/>
      <c r="Z506" s="17"/>
    </row>
    <row r="507" spans="8:26">
      <c r="H507" s="17"/>
      <c r="I507" s="17"/>
      <c r="J507" s="17"/>
      <c r="X507" s="17"/>
      <c r="Y507" s="17"/>
      <c r="Z507" s="17"/>
    </row>
    <row r="508" spans="8:26">
      <c r="H508" s="17"/>
      <c r="I508" s="17"/>
      <c r="J508" s="17"/>
      <c r="X508" s="17"/>
      <c r="Y508" s="17"/>
      <c r="Z508" s="17"/>
    </row>
    <row r="509" spans="8:26">
      <c r="H509" s="17"/>
      <c r="I509" s="17"/>
      <c r="J509" s="17"/>
      <c r="X509" s="17"/>
      <c r="Y509" s="17"/>
      <c r="Z509" s="17"/>
    </row>
    <row r="510" spans="8:26">
      <c r="H510" s="17"/>
      <c r="I510" s="17"/>
      <c r="J510" s="17"/>
      <c r="X510" s="17"/>
      <c r="Y510" s="17"/>
      <c r="Z510" s="17"/>
    </row>
    <row r="511" spans="8:26">
      <c r="H511" s="17"/>
      <c r="I511" s="17"/>
      <c r="J511" s="17"/>
      <c r="X511" s="17"/>
      <c r="Y511" s="17"/>
      <c r="Z511" s="17"/>
    </row>
    <row r="512" spans="8:26">
      <c r="H512" s="17"/>
      <c r="I512" s="17"/>
      <c r="J512" s="17"/>
      <c r="X512" s="17"/>
      <c r="Y512" s="17"/>
      <c r="Z512" s="17"/>
    </row>
    <row r="513" spans="8:26">
      <c r="H513" s="17"/>
      <c r="I513" s="17"/>
      <c r="J513" s="17"/>
      <c r="X513" s="17"/>
      <c r="Y513" s="17"/>
      <c r="Z513" s="17"/>
    </row>
    <row r="514" spans="8:26">
      <c r="H514" s="17"/>
      <c r="I514" s="17"/>
      <c r="J514" s="17"/>
      <c r="X514" s="17"/>
      <c r="Y514" s="17"/>
      <c r="Z514" s="17"/>
    </row>
    <row r="515" spans="8:26">
      <c r="H515" s="17"/>
      <c r="I515" s="17"/>
      <c r="J515" s="17"/>
      <c r="X515" s="17"/>
      <c r="Y515" s="17"/>
      <c r="Z515" s="17"/>
    </row>
    <row r="516" spans="8:26">
      <c r="H516" s="17"/>
      <c r="I516" s="17"/>
      <c r="J516" s="17"/>
      <c r="X516" s="17"/>
      <c r="Y516" s="17"/>
      <c r="Z516" s="17"/>
    </row>
    <row r="517" spans="8:26">
      <c r="H517" s="17"/>
      <c r="I517" s="17"/>
      <c r="J517" s="17"/>
      <c r="X517" s="17"/>
      <c r="Y517" s="17"/>
      <c r="Z517" s="17"/>
    </row>
    <row r="518" spans="8:26">
      <c r="H518" s="17"/>
      <c r="I518" s="17"/>
      <c r="J518" s="17"/>
      <c r="X518" s="17"/>
      <c r="Y518" s="17"/>
      <c r="Z518" s="17"/>
    </row>
    <row r="519" spans="8:26">
      <c r="H519" s="17"/>
      <c r="I519" s="17"/>
      <c r="J519" s="17"/>
      <c r="X519" s="17"/>
      <c r="Y519" s="17"/>
      <c r="Z519" s="17"/>
    </row>
    <row r="520" spans="8:26">
      <c r="H520" s="17"/>
      <c r="I520" s="17"/>
      <c r="J520" s="17"/>
      <c r="X520" s="17"/>
      <c r="Y520" s="17"/>
      <c r="Z520" s="17"/>
    </row>
    <row r="521" spans="8:26">
      <c r="H521" s="17"/>
      <c r="I521" s="17"/>
      <c r="J521" s="17"/>
      <c r="X521" s="17"/>
      <c r="Y521" s="17"/>
      <c r="Z521" s="17"/>
    </row>
    <row r="522" spans="8:26">
      <c r="H522" s="17"/>
      <c r="I522" s="17"/>
      <c r="J522" s="17"/>
      <c r="X522" s="17"/>
      <c r="Y522" s="17"/>
      <c r="Z522" s="17"/>
    </row>
    <row r="523" spans="8:26">
      <c r="H523" s="17"/>
      <c r="I523" s="17"/>
      <c r="J523" s="17"/>
      <c r="X523" s="17"/>
      <c r="Y523" s="17"/>
      <c r="Z523" s="17"/>
    </row>
    <row r="524" spans="8:26">
      <c r="H524" s="17"/>
      <c r="I524" s="17"/>
      <c r="J524" s="17"/>
      <c r="X524" s="17"/>
      <c r="Y524" s="17"/>
      <c r="Z524" s="17"/>
    </row>
    <row r="525" spans="8:26">
      <c r="H525" s="17"/>
      <c r="I525" s="17"/>
      <c r="J525" s="17"/>
      <c r="X525" s="17"/>
      <c r="Y525" s="17"/>
      <c r="Z525" s="17"/>
    </row>
    <row r="526" spans="8:26">
      <c r="H526" s="17"/>
      <c r="I526" s="17"/>
      <c r="J526" s="17"/>
      <c r="X526" s="17"/>
      <c r="Y526" s="17"/>
      <c r="Z526" s="17"/>
    </row>
    <row r="527" spans="8:26">
      <c r="H527" s="17"/>
      <c r="I527" s="17"/>
      <c r="J527" s="17"/>
      <c r="X527" s="17"/>
      <c r="Y527" s="17"/>
      <c r="Z527" s="17"/>
    </row>
    <row r="528" spans="8:26">
      <c r="H528" s="17"/>
      <c r="I528" s="17"/>
      <c r="J528" s="17"/>
      <c r="X528" s="17"/>
      <c r="Y528" s="17"/>
      <c r="Z528" s="17"/>
    </row>
    <row r="529" spans="8:26">
      <c r="H529" s="17"/>
      <c r="I529" s="17"/>
      <c r="J529" s="17"/>
      <c r="X529" s="17"/>
      <c r="Y529" s="17"/>
      <c r="Z529" s="17"/>
    </row>
    <row r="530" spans="8:26">
      <c r="H530" s="17"/>
      <c r="I530" s="17"/>
      <c r="J530" s="17"/>
      <c r="X530" s="17"/>
      <c r="Y530" s="17"/>
      <c r="Z530" s="17"/>
    </row>
    <row r="531" spans="8:26">
      <c r="H531" s="17"/>
      <c r="I531" s="17"/>
      <c r="J531" s="17"/>
      <c r="X531" s="17"/>
      <c r="Y531" s="17"/>
      <c r="Z531" s="17"/>
    </row>
    <row r="532" spans="8:26">
      <c r="H532" s="17"/>
      <c r="I532" s="17"/>
      <c r="J532" s="17"/>
      <c r="X532" s="17"/>
      <c r="Y532" s="17"/>
      <c r="Z532" s="17"/>
    </row>
    <row r="533" spans="8:26">
      <c r="H533" s="17"/>
      <c r="I533" s="17"/>
      <c r="J533" s="17"/>
      <c r="X533" s="17"/>
      <c r="Y533" s="17"/>
      <c r="Z533" s="17"/>
    </row>
    <row r="534" spans="8:26">
      <c r="H534" s="17"/>
      <c r="I534" s="17"/>
      <c r="J534" s="17"/>
      <c r="X534" s="17"/>
      <c r="Y534" s="17"/>
      <c r="Z534" s="17"/>
    </row>
    <row r="535" spans="8:26">
      <c r="H535" s="17"/>
      <c r="I535" s="17"/>
      <c r="J535" s="17"/>
      <c r="X535" s="17"/>
      <c r="Y535" s="17"/>
      <c r="Z535" s="17"/>
    </row>
    <row r="536" spans="8:26">
      <c r="H536" s="17"/>
      <c r="I536" s="17"/>
      <c r="J536" s="17"/>
      <c r="X536" s="17"/>
      <c r="Y536" s="17"/>
      <c r="Z536" s="17"/>
    </row>
    <row r="537" spans="8:26">
      <c r="H537" s="17"/>
      <c r="I537" s="17"/>
      <c r="J537" s="17"/>
      <c r="X537" s="17"/>
      <c r="Y537" s="17"/>
      <c r="Z537" s="17"/>
    </row>
    <row r="538" spans="8:26">
      <c r="H538" s="17"/>
      <c r="I538" s="17"/>
      <c r="J538" s="17"/>
      <c r="X538" s="17"/>
      <c r="Y538" s="17"/>
      <c r="Z538" s="17"/>
    </row>
    <row r="539" spans="8:26">
      <c r="H539" s="17"/>
      <c r="I539" s="17"/>
      <c r="J539" s="17"/>
      <c r="X539" s="17"/>
      <c r="Y539" s="17"/>
      <c r="Z539" s="17"/>
    </row>
    <row r="540" spans="8:26">
      <c r="H540" s="17"/>
      <c r="I540" s="17"/>
      <c r="J540" s="17"/>
      <c r="X540" s="17"/>
      <c r="Y540" s="17"/>
      <c r="Z540" s="17"/>
    </row>
    <row r="541" spans="8:26">
      <c r="H541" s="17"/>
      <c r="I541" s="17"/>
      <c r="J541" s="17"/>
      <c r="X541" s="17"/>
      <c r="Y541" s="17"/>
      <c r="Z541" s="17"/>
    </row>
    <row r="542" spans="8:26">
      <c r="H542" s="17"/>
      <c r="I542" s="17"/>
      <c r="J542" s="17"/>
      <c r="X542" s="17"/>
      <c r="Y542" s="17"/>
      <c r="Z542" s="17"/>
    </row>
    <row r="543" spans="8:26">
      <c r="H543" s="17"/>
      <c r="I543" s="17"/>
      <c r="J543" s="17"/>
      <c r="X543" s="17"/>
      <c r="Y543" s="17"/>
      <c r="Z543" s="17"/>
    </row>
    <row r="544" spans="8:26">
      <c r="H544" s="17"/>
      <c r="I544" s="17"/>
      <c r="J544" s="17"/>
      <c r="X544" s="17"/>
      <c r="Y544" s="17"/>
      <c r="Z544" s="17"/>
    </row>
    <row r="545" spans="8:26">
      <c r="H545" s="17"/>
      <c r="I545" s="17"/>
      <c r="J545" s="17"/>
      <c r="X545" s="17"/>
      <c r="Y545" s="17"/>
      <c r="Z545" s="17"/>
    </row>
    <row r="546" spans="8:26">
      <c r="H546" s="17"/>
      <c r="I546" s="17"/>
      <c r="J546" s="17"/>
      <c r="X546" s="17"/>
      <c r="Y546" s="17"/>
      <c r="Z546" s="17"/>
    </row>
    <row r="547" spans="8:26">
      <c r="H547" s="17"/>
      <c r="I547" s="17"/>
      <c r="J547" s="17"/>
      <c r="X547" s="17"/>
      <c r="Y547" s="17"/>
      <c r="Z547" s="17"/>
    </row>
    <row r="548" spans="8:26">
      <c r="H548" s="17"/>
      <c r="I548" s="17"/>
      <c r="J548" s="17"/>
      <c r="X548" s="17"/>
      <c r="Y548" s="17"/>
      <c r="Z548" s="17"/>
    </row>
    <row r="549" spans="8:26">
      <c r="H549" s="17"/>
      <c r="I549" s="17"/>
      <c r="J549" s="17"/>
      <c r="X549" s="17"/>
      <c r="Y549" s="17"/>
      <c r="Z549" s="17"/>
    </row>
    <row r="550" spans="8:26">
      <c r="H550" s="17"/>
      <c r="I550" s="17"/>
      <c r="J550" s="17"/>
      <c r="X550" s="17"/>
      <c r="Y550" s="17"/>
      <c r="Z550" s="17"/>
    </row>
    <row r="551" spans="8:26">
      <c r="H551" s="17"/>
      <c r="I551" s="17"/>
      <c r="J551" s="17"/>
      <c r="X551" s="17"/>
      <c r="Y551" s="17"/>
      <c r="Z551" s="17"/>
    </row>
    <row r="552" spans="8:26">
      <c r="H552" s="17"/>
      <c r="I552" s="17"/>
      <c r="J552" s="17"/>
      <c r="X552" s="17"/>
      <c r="Y552" s="17"/>
      <c r="Z552" s="17"/>
    </row>
    <row r="553" spans="8:26">
      <c r="H553" s="17"/>
      <c r="I553" s="17"/>
      <c r="J553" s="17"/>
      <c r="X553" s="17"/>
      <c r="Y553" s="17"/>
      <c r="Z553" s="17"/>
    </row>
    <row r="554" spans="8:26">
      <c r="H554" s="17"/>
      <c r="I554" s="17"/>
      <c r="J554" s="17"/>
      <c r="X554" s="17"/>
      <c r="Y554" s="17"/>
      <c r="Z554" s="17"/>
    </row>
    <row r="555" spans="8:26">
      <c r="H555" s="17"/>
      <c r="I555" s="17"/>
      <c r="J555" s="17"/>
      <c r="X555" s="17"/>
      <c r="Y555" s="17"/>
      <c r="Z555" s="17"/>
    </row>
    <row r="556" spans="8:26">
      <c r="H556" s="17"/>
      <c r="I556" s="17"/>
      <c r="J556" s="17"/>
      <c r="X556" s="17"/>
      <c r="Y556" s="17"/>
      <c r="Z556" s="17"/>
    </row>
    <row r="557" spans="8:26">
      <c r="H557" s="17"/>
      <c r="I557" s="17"/>
      <c r="J557" s="17"/>
      <c r="X557" s="17"/>
      <c r="Y557" s="17"/>
      <c r="Z557" s="17"/>
    </row>
    <row r="558" spans="8:26">
      <c r="H558" s="17"/>
      <c r="I558" s="17"/>
      <c r="J558" s="17"/>
      <c r="X558" s="17"/>
      <c r="Y558" s="17"/>
      <c r="Z558" s="17"/>
    </row>
    <row r="559" spans="8:26">
      <c r="H559" s="17"/>
      <c r="I559" s="17"/>
      <c r="J559" s="17"/>
      <c r="X559" s="17"/>
      <c r="Y559" s="17"/>
      <c r="Z559" s="17"/>
    </row>
    <row r="560" spans="8:26">
      <c r="H560" s="17"/>
      <c r="I560" s="17"/>
      <c r="J560" s="17"/>
      <c r="X560" s="17"/>
      <c r="Y560" s="17"/>
      <c r="Z560" s="17"/>
    </row>
    <row r="561" spans="8:26">
      <c r="H561" s="17"/>
      <c r="I561" s="17"/>
      <c r="J561" s="17"/>
      <c r="X561" s="17"/>
      <c r="Y561" s="17"/>
      <c r="Z561" s="17"/>
    </row>
    <row r="562" spans="8:26">
      <c r="H562" s="17"/>
      <c r="I562" s="17"/>
      <c r="J562" s="17"/>
      <c r="X562" s="17"/>
      <c r="Y562" s="17"/>
      <c r="Z562" s="17"/>
    </row>
    <row r="563" spans="8:26">
      <c r="H563" s="17"/>
      <c r="I563" s="17"/>
      <c r="J563" s="17"/>
      <c r="X563" s="17"/>
      <c r="Y563" s="17"/>
      <c r="Z563" s="17"/>
    </row>
    <row r="564" spans="8:26">
      <c r="H564" s="17"/>
      <c r="I564" s="17"/>
      <c r="J564" s="17"/>
      <c r="X564" s="17"/>
      <c r="Y564" s="17"/>
      <c r="Z564" s="17"/>
    </row>
    <row r="565" spans="8:26">
      <c r="H565" s="17"/>
      <c r="I565" s="17"/>
      <c r="J565" s="17"/>
      <c r="X565" s="17"/>
      <c r="Y565" s="17"/>
      <c r="Z565" s="17"/>
    </row>
    <row r="566" spans="8:26">
      <c r="H566" s="17"/>
      <c r="I566" s="17"/>
      <c r="J566" s="17"/>
      <c r="X566" s="17"/>
      <c r="Y566" s="17"/>
      <c r="Z566" s="17"/>
    </row>
    <row r="567" spans="8:26">
      <c r="H567" s="17"/>
      <c r="I567" s="17"/>
      <c r="J567" s="17"/>
      <c r="X567" s="17"/>
      <c r="Y567" s="17"/>
      <c r="Z567" s="17"/>
    </row>
    <row r="568" spans="8:26">
      <c r="H568" s="17"/>
      <c r="I568" s="17"/>
      <c r="J568" s="17"/>
      <c r="X568" s="17"/>
      <c r="Y568" s="17"/>
      <c r="Z568" s="17"/>
    </row>
    <row r="569" spans="8:26">
      <c r="H569" s="17"/>
      <c r="I569" s="17"/>
      <c r="J569" s="17"/>
      <c r="X569" s="17"/>
      <c r="Y569" s="17"/>
      <c r="Z569" s="17"/>
    </row>
    <row r="570" spans="8:26">
      <c r="H570" s="17"/>
      <c r="I570" s="17"/>
      <c r="J570" s="17"/>
      <c r="X570" s="17"/>
      <c r="Y570" s="17"/>
      <c r="Z570" s="17"/>
    </row>
    <row r="571" spans="8:26">
      <c r="H571" s="17"/>
      <c r="I571" s="17"/>
      <c r="J571" s="17"/>
      <c r="X571" s="17"/>
      <c r="Y571" s="17"/>
      <c r="Z571" s="17"/>
    </row>
    <row r="572" spans="8:26">
      <c r="H572" s="17"/>
      <c r="I572" s="17"/>
      <c r="J572" s="17"/>
      <c r="X572" s="17"/>
      <c r="Y572" s="17"/>
      <c r="Z572" s="17"/>
    </row>
    <row r="573" spans="8:26">
      <c r="H573" s="17"/>
      <c r="I573" s="17"/>
      <c r="J573" s="17"/>
      <c r="X573" s="17"/>
      <c r="Y573" s="17"/>
      <c r="Z573" s="17"/>
    </row>
    <row r="574" spans="8:26">
      <c r="H574" s="17"/>
      <c r="I574" s="17"/>
      <c r="J574" s="17"/>
      <c r="X574" s="17"/>
      <c r="Y574" s="17"/>
      <c r="Z574" s="17"/>
    </row>
    <row r="575" spans="8:26">
      <c r="H575" s="17"/>
      <c r="I575" s="17"/>
      <c r="J575" s="17"/>
      <c r="X575" s="17"/>
      <c r="Y575" s="17"/>
      <c r="Z575" s="17"/>
    </row>
    <row r="576" spans="8:26">
      <c r="H576" s="17"/>
      <c r="I576" s="17"/>
      <c r="J576" s="17"/>
      <c r="X576" s="17"/>
      <c r="Y576" s="17"/>
      <c r="Z576" s="17"/>
    </row>
    <row r="577" spans="8:26">
      <c r="H577" s="17"/>
      <c r="I577" s="17"/>
      <c r="J577" s="17"/>
      <c r="X577" s="17"/>
      <c r="Y577" s="17"/>
      <c r="Z577" s="17"/>
    </row>
    <row r="578" spans="8:26">
      <c r="H578" s="17"/>
      <c r="I578" s="17"/>
      <c r="J578" s="17"/>
      <c r="X578" s="17"/>
      <c r="Y578" s="17"/>
      <c r="Z578" s="17"/>
    </row>
    <row r="579" spans="8:26">
      <c r="H579" s="17"/>
      <c r="I579" s="17"/>
      <c r="J579" s="17"/>
      <c r="X579" s="17"/>
      <c r="Y579" s="17"/>
      <c r="Z579" s="17"/>
    </row>
    <row r="580" spans="8:26">
      <c r="H580" s="17"/>
      <c r="I580" s="17"/>
      <c r="J580" s="17"/>
      <c r="X580" s="17"/>
      <c r="Y580" s="17"/>
      <c r="Z580" s="17"/>
    </row>
    <row r="581" spans="8:26">
      <c r="H581" s="17"/>
      <c r="I581" s="17"/>
      <c r="J581" s="17"/>
      <c r="X581" s="17"/>
      <c r="Y581" s="17"/>
      <c r="Z581" s="17"/>
    </row>
    <row r="582" spans="8:26">
      <c r="H582" s="17"/>
      <c r="I582" s="17"/>
      <c r="J582" s="17"/>
      <c r="X582" s="17"/>
      <c r="Y582" s="17"/>
      <c r="Z582" s="17"/>
    </row>
    <row r="583" spans="8:26">
      <c r="H583" s="17"/>
      <c r="I583" s="17"/>
      <c r="J583" s="17"/>
      <c r="X583" s="17"/>
      <c r="Y583" s="17"/>
      <c r="Z583" s="17"/>
    </row>
    <row r="584" spans="8:26">
      <c r="H584" s="17"/>
      <c r="I584" s="17"/>
      <c r="J584" s="17"/>
      <c r="X584" s="17"/>
      <c r="Y584" s="17"/>
      <c r="Z584" s="17"/>
    </row>
    <row r="585" spans="8:26">
      <c r="H585" s="17"/>
      <c r="I585" s="17"/>
      <c r="J585" s="17"/>
      <c r="X585" s="17"/>
      <c r="Y585" s="17"/>
      <c r="Z585" s="17"/>
    </row>
    <row r="586" spans="8:26">
      <c r="H586" s="17"/>
      <c r="I586" s="17"/>
      <c r="J586" s="17"/>
      <c r="X586" s="17"/>
      <c r="Y586" s="17"/>
      <c r="Z586" s="17"/>
    </row>
    <row r="587" spans="8:26">
      <c r="H587" s="17"/>
      <c r="I587" s="17"/>
      <c r="J587" s="17"/>
      <c r="X587" s="17"/>
      <c r="Y587" s="17"/>
      <c r="Z587" s="17"/>
    </row>
    <row r="588" spans="8:26">
      <c r="H588" s="17"/>
      <c r="I588" s="17"/>
      <c r="J588" s="17"/>
      <c r="X588" s="17"/>
      <c r="Y588" s="17"/>
      <c r="Z588" s="17"/>
    </row>
    <row r="589" spans="8:26">
      <c r="H589" s="17"/>
      <c r="I589" s="17"/>
      <c r="J589" s="17"/>
      <c r="X589" s="17"/>
      <c r="Y589" s="17"/>
      <c r="Z589" s="17"/>
    </row>
    <row r="590" spans="8:26">
      <c r="H590" s="17"/>
      <c r="I590" s="17"/>
      <c r="J590" s="17"/>
      <c r="X590" s="17"/>
      <c r="Y590" s="17"/>
      <c r="Z590" s="17"/>
    </row>
    <row r="591" spans="8:26">
      <c r="H591" s="17"/>
      <c r="I591" s="17"/>
      <c r="J591" s="17"/>
      <c r="X591" s="17"/>
      <c r="Y591" s="17"/>
      <c r="Z591" s="17"/>
    </row>
    <row r="592" spans="8:26">
      <c r="H592" s="17"/>
      <c r="I592" s="17"/>
      <c r="J592" s="17"/>
      <c r="X592" s="17"/>
      <c r="Y592" s="17"/>
      <c r="Z592" s="17"/>
    </row>
    <row r="593" spans="8:26">
      <c r="H593" s="17"/>
      <c r="I593" s="17"/>
      <c r="J593" s="17"/>
      <c r="X593" s="17"/>
      <c r="Y593" s="17"/>
      <c r="Z593" s="17"/>
    </row>
    <row r="594" spans="8:26">
      <c r="H594" s="17"/>
      <c r="I594" s="17"/>
      <c r="J594" s="17"/>
      <c r="X594" s="17"/>
      <c r="Y594" s="17"/>
      <c r="Z594" s="17"/>
    </row>
    <row r="595" spans="8:26">
      <c r="H595" s="17"/>
      <c r="I595" s="17"/>
      <c r="J595" s="17"/>
      <c r="X595" s="17"/>
      <c r="Y595" s="17"/>
      <c r="Z595" s="17"/>
    </row>
    <row r="596" spans="8:26">
      <c r="H596" s="17"/>
      <c r="I596" s="17"/>
      <c r="J596" s="17"/>
      <c r="X596" s="17"/>
      <c r="Y596" s="17"/>
      <c r="Z596" s="17"/>
    </row>
    <row r="597" spans="8:26">
      <c r="H597" s="17"/>
      <c r="I597" s="17"/>
      <c r="J597" s="17"/>
      <c r="X597" s="17"/>
      <c r="Y597" s="17"/>
      <c r="Z597" s="17"/>
    </row>
    <row r="598" spans="8:26">
      <c r="H598" s="17"/>
      <c r="I598" s="17"/>
      <c r="J598" s="17"/>
      <c r="X598" s="17"/>
      <c r="Y598" s="17"/>
      <c r="Z598" s="17"/>
    </row>
    <row r="599" spans="8:26">
      <c r="H599" s="17"/>
      <c r="I599" s="17"/>
      <c r="J599" s="17"/>
      <c r="X599" s="17"/>
      <c r="Y599" s="17"/>
      <c r="Z599" s="17"/>
    </row>
    <row r="600" spans="8:26">
      <c r="H600" s="17"/>
      <c r="I600" s="17"/>
      <c r="J600" s="17"/>
      <c r="X600" s="17"/>
      <c r="Y600" s="17"/>
      <c r="Z600" s="17"/>
    </row>
    <row r="601" spans="8:26">
      <c r="H601" s="17"/>
      <c r="I601" s="17"/>
      <c r="J601" s="17"/>
      <c r="X601" s="17"/>
      <c r="Y601" s="17"/>
      <c r="Z601" s="17"/>
    </row>
    <row r="602" spans="8:26">
      <c r="H602" s="17"/>
      <c r="I602" s="17"/>
      <c r="J602" s="17"/>
      <c r="X602" s="17"/>
      <c r="Y602" s="17"/>
      <c r="Z602" s="17"/>
    </row>
    <row r="603" spans="8:26">
      <c r="H603" s="17"/>
      <c r="I603" s="17"/>
      <c r="J603" s="17"/>
      <c r="X603" s="17"/>
      <c r="Y603" s="17"/>
      <c r="Z603" s="17"/>
    </row>
    <row r="604" spans="8:26">
      <c r="H604" s="17"/>
      <c r="I604" s="17"/>
      <c r="J604" s="17"/>
      <c r="X604" s="17"/>
      <c r="Y604" s="17"/>
      <c r="Z604" s="17"/>
    </row>
    <row r="605" spans="8:26">
      <c r="H605" s="17"/>
      <c r="I605" s="17"/>
      <c r="J605" s="17"/>
      <c r="X605" s="17"/>
      <c r="Y605" s="17"/>
      <c r="Z605" s="17"/>
    </row>
    <row r="606" spans="8:26">
      <c r="H606" s="17"/>
      <c r="I606" s="17"/>
      <c r="J606" s="17"/>
      <c r="X606" s="17"/>
      <c r="Y606" s="17"/>
      <c r="Z606" s="17"/>
    </row>
    <row r="607" spans="8:26">
      <c r="H607" s="17"/>
      <c r="I607" s="17"/>
      <c r="J607" s="17"/>
      <c r="X607" s="17"/>
      <c r="Y607" s="17"/>
      <c r="Z607" s="17"/>
    </row>
    <row r="608" spans="8:26">
      <c r="H608" s="17"/>
      <c r="I608" s="17"/>
      <c r="J608" s="17"/>
      <c r="X608" s="17"/>
      <c r="Y608" s="17"/>
      <c r="Z608" s="17"/>
    </row>
    <row r="609" spans="8:26">
      <c r="H609" s="17"/>
      <c r="I609" s="17"/>
      <c r="J609" s="17"/>
      <c r="X609" s="17"/>
      <c r="Y609" s="17"/>
      <c r="Z609" s="17"/>
    </row>
    <row r="610" spans="8:26">
      <c r="H610" s="17"/>
      <c r="I610" s="17"/>
      <c r="J610" s="17"/>
      <c r="X610" s="17"/>
      <c r="Y610" s="17"/>
      <c r="Z610" s="17"/>
    </row>
    <row r="611" spans="8:26">
      <c r="H611" s="17"/>
      <c r="I611" s="17"/>
      <c r="J611" s="17"/>
      <c r="X611" s="17"/>
      <c r="Y611" s="17"/>
      <c r="Z611" s="17"/>
    </row>
    <row r="612" spans="8:26">
      <c r="H612" s="17"/>
      <c r="I612" s="17"/>
      <c r="J612" s="17"/>
      <c r="X612" s="17"/>
      <c r="Y612" s="17"/>
      <c r="Z612" s="17"/>
    </row>
    <row r="613" spans="8:26">
      <c r="H613" s="17"/>
      <c r="I613" s="17"/>
      <c r="J613" s="17"/>
      <c r="X613" s="17"/>
      <c r="Y613" s="17"/>
      <c r="Z613" s="17"/>
    </row>
    <row r="614" spans="8:26">
      <c r="H614" s="17"/>
      <c r="I614" s="17"/>
      <c r="J614" s="17"/>
      <c r="X614" s="17"/>
      <c r="Y614" s="17"/>
      <c r="Z614" s="17"/>
    </row>
    <row r="615" spans="8:26">
      <c r="H615" s="17"/>
      <c r="I615" s="17"/>
      <c r="J615" s="17"/>
      <c r="X615" s="17"/>
      <c r="Y615" s="17"/>
      <c r="Z615" s="17"/>
    </row>
    <row r="616" spans="8:26">
      <c r="H616" s="17"/>
      <c r="I616" s="17"/>
      <c r="J616" s="17"/>
      <c r="X616" s="17"/>
      <c r="Y616" s="17"/>
      <c r="Z616" s="17"/>
    </row>
    <row r="617" spans="8:26">
      <c r="H617" s="17"/>
      <c r="I617" s="17"/>
      <c r="J617" s="17"/>
      <c r="X617" s="17"/>
      <c r="Y617" s="17"/>
      <c r="Z617" s="17"/>
    </row>
    <row r="618" spans="8:26">
      <c r="H618" s="17"/>
      <c r="I618" s="17"/>
      <c r="J618" s="17"/>
      <c r="X618" s="17"/>
      <c r="Y618" s="17"/>
      <c r="Z618" s="17"/>
    </row>
    <row r="619" spans="8:26">
      <c r="H619" s="17"/>
      <c r="I619" s="17"/>
      <c r="J619" s="17"/>
      <c r="X619" s="17"/>
      <c r="Y619" s="17"/>
      <c r="Z619" s="17"/>
    </row>
    <row r="620" spans="8:26">
      <c r="H620" s="17"/>
      <c r="I620" s="17"/>
      <c r="J620" s="17"/>
      <c r="X620" s="17"/>
      <c r="Y620" s="17"/>
      <c r="Z620" s="17"/>
    </row>
    <row r="621" spans="8:26">
      <c r="H621" s="17"/>
      <c r="I621" s="17"/>
      <c r="J621" s="17"/>
      <c r="X621" s="17"/>
      <c r="Y621" s="17"/>
      <c r="Z621" s="17"/>
    </row>
    <row r="622" spans="8:26">
      <c r="H622" s="17"/>
      <c r="I622" s="17"/>
      <c r="J622" s="17"/>
      <c r="X622" s="17"/>
      <c r="Y622" s="17"/>
      <c r="Z622" s="17"/>
    </row>
    <row r="623" spans="8:26">
      <c r="H623" s="17"/>
      <c r="I623" s="17"/>
      <c r="J623" s="17"/>
      <c r="X623" s="17"/>
      <c r="Y623" s="17"/>
      <c r="Z623" s="17"/>
    </row>
    <row r="624" spans="8:26">
      <c r="H624" s="17"/>
      <c r="I624" s="17"/>
      <c r="J624" s="17"/>
      <c r="X624" s="17"/>
      <c r="Y624" s="17"/>
      <c r="Z624" s="17"/>
    </row>
    <row r="625" spans="8:26">
      <c r="H625" s="17"/>
      <c r="I625" s="17"/>
      <c r="J625" s="17"/>
      <c r="X625" s="17"/>
      <c r="Y625" s="17"/>
      <c r="Z625" s="17"/>
    </row>
    <row r="626" spans="8:26">
      <c r="H626" s="17"/>
      <c r="I626" s="17"/>
      <c r="J626" s="17"/>
      <c r="X626" s="17"/>
      <c r="Y626" s="17"/>
      <c r="Z626" s="17"/>
    </row>
    <row r="627" spans="8:26">
      <c r="H627" s="17"/>
      <c r="I627" s="17"/>
      <c r="J627" s="17"/>
      <c r="X627" s="17"/>
      <c r="Y627" s="17"/>
      <c r="Z627" s="17"/>
    </row>
    <row r="628" spans="8:26">
      <c r="H628" s="17"/>
      <c r="I628" s="17"/>
      <c r="J628" s="17"/>
      <c r="X628" s="17"/>
      <c r="Y628" s="17"/>
      <c r="Z628" s="17"/>
    </row>
    <row r="629" spans="8:26">
      <c r="H629" s="17"/>
      <c r="I629" s="17"/>
      <c r="J629" s="17"/>
      <c r="X629" s="17"/>
      <c r="Y629" s="17"/>
      <c r="Z629" s="17"/>
    </row>
    <row r="630" spans="8:26">
      <c r="H630" s="17"/>
      <c r="I630" s="17"/>
      <c r="J630" s="17"/>
      <c r="X630" s="17"/>
      <c r="Y630" s="17"/>
      <c r="Z630" s="17"/>
    </row>
    <row r="631" spans="8:26">
      <c r="H631" s="17"/>
      <c r="I631" s="17"/>
      <c r="J631" s="17"/>
      <c r="X631" s="17"/>
      <c r="Y631" s="17"/>
      <c r="Z631" s="17"/>
    </row>
    <row r="632" spans="8:26">
      <c r="H632" s="17"/>
      <c r="I632" s="17"/>
      <c r="J632" s="17"/>
      <c r="X632" s="17"/>
      <c r="Y632" s="17"/>
      <c r="Z632" s="17"/>
    </row>
    <row r="633" spans="8:26">
      <c r="H633" s="17"/>
      <c r="I633" s="17"/>
      <c r="J633" s="17"/>
      <c r="X633" s="17"/>
      <c r="Y633" s="17"/>
      <c r="Z633" s="17"/>
    </row>
    <row r="634" spans="8:26">
      <c r="H634" s="17"/>
      <c r="I634" s="17"/>
      <c r="J634" s="17"/>
      <c r="X634" s="17"/>
      <c r="Y634" s="17"/>
      <c r="Z634" s="17"/>
    </row>
    <row r="635" spans="8:26">
      <c r="H635" s="17"/>
      <c r="I635" s="17"/>
      <c r="J635" s="17"/>
      <c r="X635" s="17"/>
      <c r="Y635" s="17"/>
      <c r="Z635" s="17"/>
    </row>
    <row r="636" spans="8:26">
      <c r="H636" s="17"/>
      <c r="I636" s="17"/>
      <c r="J636" s="17"/>
      <c r="X636" s="17"/>
      <c r="Y636" s="17"/>
      <c r="Z636" s="17"/>
    </row>
    <row r="637" spans="8:26">
      <c r="H637" s="17"/>
      <c r="I637" s="17"/>
      <c r="J637" s="17"/>
      <c r="X637" s="17"/>
      <c r="Y637" s="17"/>
      <c r="Z637" s="17"/>
    </row>
    <row r="638" spans="8:26">
      <c r="H638" s="17"/>
      <c r="I638" s="17"/>
      <c r="J638" s="17"/>
      <c r="X638" s="17"/>
      <c r="Y638" s="17"/>
      <c r="Z638" s="17"/>
    </row>
    <row r="639" spans="8:26">
      <c r="H639" s="17"/>
      <c r="I639" s="17"/>
      <c r="J639" s="17"/>
      <c r="X639" s="17"/>
      <c r="Y639" s="17"/>
      <c r="Z639" s="17"/>
    </row>
    <row r="640" spans="8:26">
      <c r="H640" s="17"/>
      <c r="I640" s="17"/>
      <c r="J640" s="17"/>
      <c r="X640" s="17"/>
      <c r="Y640" s="17"/>
      <c r="Z640" s="17"/>
    </row>
    <row r="641" spans="8:26">
      <c r="H641" s="17"/>
      <c r="I641" s="17"/>
      <c r="J641" s="17"/>
      <c r="X641" s="17"/>
      <c r="Y641" s="17"/>
      <c r="Z641" s="17"/>
    </row>
    <row r="642" spans="8:26">
      <c r="H642" s="17"/>
      <c r="I642" s="17"/>
      <c r="J642" s="17"/>
      <c r="X642" s="17"/>
      <c r="Y642" s="17"/>
      <c r="Z642" s="17"/>
    </row>
    <row r="643" spans="8:26">
      <c r="H643" s="17"/>
      <c r="I643" s="17"/>
      <c r="J643" s="17"/>
      <c r="X643" s="17"/>
      <c r="Y643" s="17"/>
      <c r="Z643" s="17"/>
    </row>
    <row r="644" spans="8:26">
      <c r="H644" s="17"/>
      <c r="I644" s="17"/>
      <c r="J644" s="17"/>
      <c r="X644" s="17"/>
      <c r="Y644" s="17"/>
      <c r="Z644" s="17"/>
    </row>
    <row r="645" spans="8:26">
      <c r="H645" s="17"/>
      <c r="I645" s="17"/>
      <c r="J645" s="17"/>
      <c r="X645" s="17"/>
      <c r="Y645" s="17"/>
      <c r="Z645" s="17"/>
    </row>
    <row r="646" spans="8:26">
      <c r="H646" s="17"/>
      <c r="I646" s="17"/>
      <c r="J646" s="17"/>
      <c r="X646" s="17"/>
      <c r="Y646" s="17"/>
      <c r="Z646" s="17"/>
    </row>
    <row r="647" spans="8:26">
      <c r="H647" s="17"/>
      <c r="I647" s="17"/>
      <c r="J647" s="17"/>
      <c r="X647" s="17"/>
      <c r="Y647" s="17"/>
      <c r="Z647" s="17"/>
    </row>
    <row r="648" spans="8:26">
      <c r="H648" s="17"/>
      <c r="I648" s="17"/>
      <c r="J648" s="17"/>
      <c r="X648" s="17"/>
      <c r="Y648" s="17"/>
      <c r="Z648" s="17"/>
    </row>
    <row r="649" spans="8:26">
      <c r="H649" s="17"/>
      <c r="I649" s="17"/>
      <c r="J649" s="17"/>
      <c r="X649" s="17"/>
      <c r="Y649" s="17"/>
      <c r="Z649" s="17"/>
    </row>
    <row r="650" spans="8:26">
      <c r="H650" s="17"/>
      <c r="I650" s="17"/>
      <c r="J650" s="17"/>
      <c r="X650" s="17"/>
      <c r="Y650" s="17"/>
      <c r="Z650" s="17"/>
    </row>
    <row r="651" spans="8:26">
      <c r="H651" s="17"/>
      <c r="I651" s="17"/>
      <c r="J651" s="17"/>
      <c r="X651" s="17"/>
      <c r="Y651" s="17"/>
      <c r="Z651" s="17"/>
    </row>
    <row r="652" spans="8:26">
      <c r="H652" s="17"/>
      <c r="I652" s="17"/>
      <c r="J652" s="17"/>
      <c r="X652" s="17"/>
      <c r="Y652" s="17"/>
      <c r="Z652" s="17"/>
    </row>
    <row r="653" spans="8:26">
      <c r="H653" s="17"/>
      <c r="I653" s="17"/>
      <c r="J653" s="17"/>
      <c r="X653" s="17"/>
      <c r="Y653" s="17"/>
      <c r="Z653" s="17"/>
    </row>
    <row r="654" spans="8:26">
      <c r="H654" s="17"/>
      <c r="I654" s="17"/>
      <c r="J654" s="17"/>
      <c r="X654" s="17"/>
      <c r="Y654" s="17"/>
      <c r="Z654" s="17"/>
    </row>
    <row r="655" spans="8:26">
      <c r="H655" s="17"/>
      <c r="I655" s="17"/>
      <c r="J655" s="17"/>
      <c r="X655" s="17"/>
      <c r="Y655" s="17"/>
      <c r="Z655" s="17"/>
    </row>
    <row r="656" spans="8:26">
      <c r="H656" s="17"/>
      <c r="I656" s="17"/>
      <c r="J656" s="17"/>
      <c r="X656" s="17"/>
      <c r="Y656" s="17"/>
      <c r="Z656" s="17"/>
    </row>
    <row r="657" spans="8:26">
      <c r="H657" s="17"/>
      <c r="I657" s="17"/>
      <c r="J657" s="17"/>
      <c r="X657" s="17"/>
      <c r="Y657" s="17"/>
      <c r="Z657" s="17"/>
    </row>
    <row r="658" spans="8:26">
      <c r="H658" s="17"/>
      <c r="I658" s="17"/>
      <c r="J658" s="17"/>
      <c r="X658" s="17"/>
      <c r="Y658" s="17"/>
      <c r="Z658" s="17"/>
    </row>
    <row r="659" spans="8:26">
      <c r="H659" s="17"/>
      <c r="I659" s="17"/>
      <c r="J659" s="17"/>
      <c r="X659" s="17"/>
      <c r="Y659" s="17"/>
      <c r="Z659" s="17"/>
    </row>
    <row r="660" spans="8:26">
      <c r="H660" s="17"/>
      <c r="I660" s="17"/>
      <c r="J660" s="17"/>
      <c r="X660" s="17"/>
      <c r="Y660" s="17"/>
      <c r="Z660" s="17"/>
    </row>
    <row r="661" spans="8:26">
      <c r="H661" s="17"/>
      <c r="I661" s="17"/>
      <c r="J661" s="17"/>
      <c r="X661" s="17"/>
      <c r="Y661" s="17"/>
      <c r="Z661" s="17"/>
    </row>
    <row r="662" spans="8:26">
      <c r="H662" s="17"/>
      <c r="I662" s="17"/>
      <c r="J662" s="17"/>
      <c r="X662" s="17"/>
      <c r="Y662" s="17"/>
      <c r="Z662" s="17"/>
    </row>
    <row r="663" spans="8:26">
      <c r="H663" s="17"/>
      <c r="I663" s="17"/>
      <c r="J663" s="17"/>
      <c r="X663" s="17"/>
      <c r="Y663" s="17"/>
      <c r="Z663" s="17"/>
    </row>
    <row r="664" spans="8:26">
      <c r="H664" s="17"/>
      <c r="I664" s="17"/>
      <c r="J664" s="17"/>
      <c r="X664" s="17"/>
      <c r="Y664" s="17"/>
      <c r="Z664" s="17"/>
    </row>
    <row r="665" spans="8:26">
      <c r="H665" s="17"/>
      <c r="I665" s="17"/>
      <c r="J665" s="17"/>
      <c r="X665" s="17"/>
      <c r="Y665" s="17"/>
      <c r="Z665" s="17"/>
    </row>
    <row r="666" spans="8:26">
      <c r="H666" s="17"/>
      <c r="I666" s="17"/>
      <c r="J666" s="17"/>
      <c r="X666" s="17"/>
      <c r="Y666" s="17"/>
      <c r="Z666" s="17"/>
    </row>
    <row r="667" spans="8:26">
      <c r="H667" s="17"/>
      <c r="I667" s="17"/>
      <c r="J667" s="17"/>
      <c r="X667" s="17"/>
      <c r="Y667" s="17"/>
      <c r="Z667" s="17"/>
    </row>
    <row r="668" spans="8:26">
      <c r="H668" s="17"/>
      <c r="I668" s="17"/>
      <c r="J668" s="17"/>
      <c r="X668" s="17"/>
      <c r="Y668" s="17"/>
      <c r="Z668" s="17"/>
    </row>
    <row r="669" spans="8:26">
      <c r="H669" s="17"/>
      <c r="I669" s="17"/>
      <c r="J669" s="17"/>
      <c r="X669" s="17"/>
      <c r="Y669" s="17"/>
      <c r="Z669" s="17"/>
    </row>
    <row r="670" spans="8:26">
      <c r="H670" s="17"/>
      <c r="I670" s="17"/>
      <c r="J670" s="17"/>
      <c r="X670" s="17"/>
      <c r="Y670" s="17"/>
      <c r="Z670" s="17"/>
    </row>
    <row r="671" spans="8:26">
      <c r="H671" s="17"/>
      <c r="I671" s="17"/>
      <c r="J671" s="17"/>
      <c r="X671" s="17"/>
      <c r="Y671" s="17"/>
      <c r="Z671" s="17"/>
    </row>
    <row r="672" spans="8:26">
      <c r="H672" s="17"/>
      <c r="I672" s="17"/>
      <c r="J672" s="17"/>
      <c r="X672" s="17"/>
      <c r="Y672" s="17"/>
      <c r="Z672" s="17"/>
    </row>
    <row r="673" spans="8:26">
      <c r="H673" s="17"/>
      <c r="I673" s="17"/>
      <c r="J673" s="17"/>
      <c r="X673" s="17"/>
      <c r="Y673" s="17"/>
      <c r="Z673" s="17"/>
    </row>
    <row r="674" spans="8:26">
      <c r="H674" s="17"/>
      <c r="I674" s="17"/>
      <c r="J674" s="17"/>
      <c r="X674" s="17"/>
      <c r="Y674" s="17"/>
      <c r="Z674" s="17"/>
    </row>
    <row r="675" spans="8:26">
      <c r="H675" s="17"/>
      <c r="I675" s="17"/>
      <c r="J675" s="17"/>
      <c r="X675" s="17"/>
      <c r="Y675" s="17"/>
      <c r="Z675" s="17"/>
    </row>
    <row r="676" spans="8:26">
      <c r="H676" s="17"/>
      <c r="I676" s="17"/>
      <c r="J676" s="17"/>
      <c r="X676" s="17"/>
      <c r="Y676" s="17"/>
      <c r="Z676" s="17"/>
    </row>
    <row r="677" spans="8:26">
      <c r="H677" s="17"/>
      <c r="I677" s="17"/>
      <c r="J677" s="17"/>
      <c r="X677" s="17"/>
      <c r="Y677" s="17"/>
      <c r="Z677" s="17"/>
    </row>
    <row r="678" spans="8:26">
      <c r="H678" s="17"/>
      <c r="I678" s="17"/>
      <c r="J678" s="17"/>
      <c r="X678" s="17"/>
      <c r="Y678" s="17"/>
      <c r="Z678" s="17"/>
    </row>
    <row r="679" spans="8:26">
      <c r="H679" s="17"/>
      <c r="I679" s="17"/>
      <c r="J679" s="17"/>
      <c r="X679" s="17"/>
      <c r="Y679" s="17"/>
      <c r="Z679" s="17"/>
    </row>
    <row r="680" spans="8:26">
      <c r="H680" s="17"/>
      <c r="I680" s="17"/>
      <c r="J680" s="17"/>
      <c r="X680" s="17"/>
      <c r="Y680" s="17"/>
      <c r="Z680" s="17"/>
    </row>
    <row r="681" spans="8:26">
      <c r="H681" s="17"/>
      <c r="I681" s="17"/>
      <c r="J681" s="17"/>
      <c r="X681" s="17"/>
      <c r="Y681" s="17"/>
      <c r="Z681" s="17"/>
    </row>
    <row r="682" spans="8:26">
      <c r="H682" s="17"/>
      <c r="I682" s="17"/>
      <c r="J682" s="17"/>
      <c r="X682" s="17"/>
      <c r="Y682" s="17"/>
      <c r="Z682" s="17"/>
    </row>
    <row r="683" spans="8:26">
      <c r="H683" s="17"/>
      <c r="I683" s="17"/>
      <c r="J683" s="17"/>
      <c r="X683" s="17"/>
      <c r="Y683" s="17"/>
      <c r="Z683" s="17"/>
    </row>
    <row r="684" spans="8:26">
      <c r="H684" s="17"/>
      <c r="I684" s="17"/>
      <c r="J684" s="17"/>
      <c r="X684" s="17"/>
      <c r="Y684" s="17"/>
      <c r="Z684" s="17"/>
    </row>
    <row r="685" spans="8:26">
      <c r="H685" s="17"/>
      <c r="I685" s="17"/>
      <c r="J685" s="17"/>
      <c r="X685" s="17"/>
      <c r="Y685" s="17"/>
      <c r="Z685" s="17"/>
    </row>
    <row r="686" spans="8:26">
      <c r="H686" s="17"/>
      <c r="I686" s="17"/>
      <c r="J686" s="17"/>
      <c r="X686" s="17"/>
      <c r="Y686" s="17"/>
      <c r="Z686" s="17"/>
    </row>
    <row r="687" spans="8:26">
      <c r="H687" s="17"/>
      <c r="I687" s="17"/>
      <c r="J687" s="17"/>
      <c r="X687" s="17"/>
      <c r="Y687" s="17"/>
      <c r="Z687" s="17"/>
    </row>
    <row r="688" spans="8:26">
      <c r="H688" s="17"/>
      <c r="I688" s="17"/>
      <c r="J688" s="17"/>
      <c r="X688" s="17"/>
      <c r="Y688" s="17"/>
      <c r="Z688" s="17"/>
    </row>
    <row r="689" spans="8:26">
      <c r="H689" s="17"/>
      <c r="I689" s="17"/>
      <c r="J689" s="17"/>
      <c r="X689" s="17"/>
      <c r="Y689" s="17"/>
      <c r="Z689" s="17"/>
    </row>
    <row r="690" spans="8:26">
      <c r="H690" s="17"/>
      <c r="I690" s="17"/>
      <c r="J690" s="17"/>
      <c r="X690" s="17"/>
      <c r="Y690" s="17"/>
      <c r="Z690" s="17"/>
    </row>
    <row r="691" spans="8:26">
      <c r="H691" s="17"/>
      <c r="I691" s="17"/>
      <c r="J691" s="17"/>
      <c r="X691" s="17"/>
      <c r="Y691" s="17"/>
      <c r="Z691" s="17"/>
    </row>
    <row r="692" spans="8:26">
      <c r="H692" s="17"/>
      <c r="I692" s="17"/>
      <c r="J692" s="17"/>
      <c r="X692" s="17"/>
      <c r="Y692" s="17"/>
      <c r="Z692" s="17"/>
    </row>
    <row r="693" spans="8:26">
      <c r="H693" s="17"/>
      <c r="I693" s="17"/>
      <c r="J693" s="17"/>
      <c r="X693" s="17"/>
      <c r="Y693" s="17"/>
      <c r="Z693" s="17"/>
    </row>
    <row r="694" spans="8:26">
      <c r="H694" s="17"/>
      <c r="I694" s="17"/>
      <c r="J694" s="17"/>
      <c r="X694" s="17"/>
      <c r="Y694" s="17"/>
      <c r="Z694" s="17"/>
    </row>
    <row r="695" spans="8:26">
      <c r="H695" s="17"/>
      <c r="I695" s="17"/>
      <c r="J695" s="17"/>
      <c r="X695" s="17"/>
      <c r="Y695" s="17"/>
      <c r="Z695" s="17"/>
    </row>
    <row r="696" spans="8:26">
      <c r="H696" s="17"/>
      <c r="I696" s="17"/>
      <c r="J696" s="17"/>
      <c r="X696" s="17"/>
      <c r="Y696" s="17"/>
      <c r="Z696" s="17"/>
    </row>
    <row r="697" spans="8:26">
      <c r="H697" s="17"/>
      <c r="I697" s="17"/>
      <c r="J697" s="17"/>
      <c r="X697" s="17"/>
      <c r="Y697" s="17"/>
      <c r="Z697" s="17"/>
    </row>
    <row r="698" spans="8:26">
      <c r="H698" s="17"/>
      <c r="I698" s="17"/>
      <c r="J698" s="17"/>
      <c r="X698" s="17"/>
      <c r="Y698" s="17"/>
      <c r="Z698" s="17"/>
    </row>
    <row r="699" spans="8:26">
      <c r="H699" s="17"/>
      <c r="I699" s="17"/>
      <c r="J699" s="17"/>
      <c r="X699" s="17"/>
      <c r="Y699" s="17"/>
      <c r="Z699" s="17"/>
    </row>
    <row r="700" spans="8:26">
      <c r="H700" s="17"/>
      <c r="I700" s="17"/>
      <c r="J700" s="17"/>
      <c r="X700" s="17"/>
      <c r="Y700" s="17"/>
      <c r="Z700" s="17"/>
    </row>
    <row r="701" spans="8:26">
      <c r="H701" s="17"/>
      <c r="I701" s="17"/>
      <c r="J701" s="17"/>
      <c r="X701" s="17"/>
      <c r="Y701" s="17"/>
      <c r="Z701" s="17"/>
    </row>
    <row r="702" spans="8:26">
      <c r="H702" s="17"/>
      <c r="I702" s="17"/>
      <c r="J702" s="17"/>
      <c r="X702" s="17"/>
      <c r="Y702" s="17"/>
      <c r="Z702" s="17"/>
    </row>
    <row r="703" spans="8:26">
      <c r="H703" s="17"/>
      <c r="I703" s="17"/>
      <c r="J703" s="17"/>
      <c r="X703" s="17"/>
      <c r="Y703" s="17"/>
      <c r="Z703" s="17"/>
    </row>
    <row r="704" spans="8:26">
      <c r="H704" s="17"/>
      <c r="I704" s="17"/>
      <c r="J704" s="17"/>
      <c r="X704" s="17"/>
      <c r="Y704" s="17"/>
      <c r="Z704" s="17"/>
    </row>
    <row r="705" spans="8:26">
      <c r="H705" s="17"/>
      <c r="I705" s="17"/>
      <c r="J705" s="17"/>
      <c r="X705" s="17"/>
      <c r="Y705" s="17"/>
      <c r="Z705" s="17"/>
    </row>
    <row r="706" spans="8:26">
      <c r="H706" s="17"/>
      <c r="I706" s="17"/>
      <c r="J706" s="17"/>
      <c r="X706" s="17"/>
      <c r="Y706" s="17"/>
      <c r="Z706" s="17"/>
    </row>
    <row r="707" spans="8:26">
      <c r="H707" s="17"/>
      <c r="I707" s="17"/>
      <c r="J707" s="17"/>
      <c r="X707" s="17"/>
      <c r="Y707" s="17"/>
      <c r="Z707" s="17"/>
    </row>
    <row r="708" spans="8:26">
      <c r="H708" s="17"/>
      <c r="I708" s="17"/>
      <c r="J708" s="17"/>
      <c r="X708" s="17"/>
      <c r="Y708" s="17"/>
      <c r="Z708" s="17"/>
    </row>
    <row r="709" spans="8:26">
      <c r="H709" s="17"/>
      <c r="I709" s="17"/>
      <c r="J709" s="17"/>
      <c r="X709" s="17"/>
      <c r="Y709" s="17"/>
      <c r="Z709" s="17"/>
    </row>
    <row r="710" spans="8:26">
      <c r="H710" s="17"/>
      <c r="I710" s="17"/>
      <c r="J710" s="17"/>
      <c r="X710" s="17"/>
      <c r="Y710" s="17"/>
      <c r="Z710" s="17"/>
    </row>
    <row r="711" spans="8:26">
      <c r="H711" s="17"/>
      <c r="I711" s="17"/>
      <c r="J711" s="17"/>
      <c r="X711" s="17"/>
      <c r="Y711" s="17"/>
      <c r="Z711" s="17"/>
    </row>
    <row r="712" spans="8:26">
      <c r="H712" s="17"/>
      <c r="I712" s="17"/>
      <c r="J712" s="17"/>
      <c r="X712" s="17"/>
      <c r="Y712" s="17"/>
      <c r="Z712" s="17"/>
    </row>
    <row r="713" spans="8:26">
      <c r="H713" s="17"/>
      <c r="I713" s="17"/>
      <c r="J713" s="17"/>
      <c r="X713" s="17"/>
      <c r="Y713" s="17"/>
      <c r="Z713" s="17"/>
    </row>
    <row r="714" spans="8:26">
      <c r="H714" s="17"/>
      <c r="I714" s="17"/>
      <c r="J714" s="17"/>
      <c r="X714" s="17"/>
      <c r="Y714" s="17"/>
      <c r="Z714" s="17"/>
    </row>
    <row r="715" spans="8:26">
      <c r="H715" s="17"/>
      <c r="I715" s="17"/>
      <c r="J715" s="17"/>
      <c r="X715" s="17"/>
      <c r="Y715" s="17"/>
      <c r="Z715" s="17"/>
    </row>
    <row r="716" spans="8:26">
      <c r="H716" s="17"/>
      <c r="I716" s="17"/>
      <c r="J716" s="17"/>
      <c r="X716" s="17"/>
      <c r="Y716" s="17"/>
      <c r="Z716" s="17"/>
    </row>
    <row r="717" spans="8:26">
      <c r="H717" s="17"/>
      <c r="I717" s="17"/>
      <c r="J717" s="17"/>
      <c r="X717" s="17"/>
      <c r="Y717" s="17"/>
      <c r="Z717" s="17"/>
    </row>
    <row r="718" spans="8:26">
      <c r="H718" s="17"/>
      <c r="I718" s="17"/>
      <c r="J718" s="17"/>
      <c r="X718" s="17"/>
      <c r="Y718" s="17"/>
      <c r="Z718" s="17"/>
    </row>
    <row r="719" spans="8:26">
      <c r="H719" s="17"/>
      <c r="I719" s="17"/>
      <c r="J719" s="17"/>
      <c r="X719" s="17"/>
      <c r="Y719" s="17"/>
      <c r="Z719" s="17"/>
    </row>
    <row r="720" spans="8:26">
      <c r="H720" s="17"/>
      <c r="I720" s="17"/>
      <c r="J720" s="17"/>
      <c r="X720" s="17"/>
      <c r="Y720" s="17"/>
      <c r="Z720" s="17"/>
    </row>
    <row r="721" spans="8:26">
      <c r="H721" s="17"/>
      <c r="I721" s="17"/>
      <c r="J721" s="17"/>
      <c r="X721" s="17"/>
      <c r="Y721" s="17"/>
      <c r="Z721" s="17"/>
    </row>
    <row r="722" spans="8:26">
      <c r="H722" s="17"/>
      <c r="I722" s="17"/>
      <c r="J722" s="17"/>
      <c r="X722" s="17"/>
      <c r="Y722" s="17"/>
      <c r="Z722" s="17"/>
    </row>
    <row r="723" spans="8:26">
      <c r="H723" s="17"/>
      <c r="I723" s="17"/>
      <c r="J723" s="17"/>
      <c r="X723" s="17"/>
      <c r="Y723" s="17"/>
      <c r="Z723" s="17"/>
    </row>
    <row r="724" spans="8:26">
      <c r="H724" s="17"/>
      <c r="I724" s="17"/>
      <c r="J724" s="17"/>
      <c r="X724" s="17"/>
      <c r="Y724" s="17"/>
      <c r="Z724" s="17"/>
    </row>
    <row r="725" spans="8:26">
      <c r="H725" s="17"/>
      <c r="I725" s="17"/>
      <c r="J725" s="17"/>
      <c r="X725" s="17"/>
      <c r="Y725" s="17"/>
      <c r="Z725" s="17"/>
    </row>
    <row r="726" spans="8:26">
      <c r="H726" s="17"/>
      <c r="I726" s="17"/>
      <c r="J726" s="17"/>
      <c r="X726" s="17"/>
      <c r="Y726" s="17"/>
      <c r="Z726" s="17"/>
    </row>
    <row r="727" spans="8:26">
      <c r="H727" s="17"/>
      <c r="I727" s="17"/>
      <c r="J727" s="17"/>
      <c r="X727" s="17"/>
      <c r="Y727" s="17"/>
      <c r="Z727" s="17"/>
    </row>
    <row r="728" spans="8:26">
      <c r="H728" s="17"/>
      <c r="I728" s="17"/>
      <c r="J728" s="17"/>
      <c r="X728" s="17"/>
      <c r="Y728" s="17"/>
      <c r="Z728" s="17"/>
    </row>
    <row r="729" spans="8:26">
      <c r="H729" s="17"/>
      <c r="I729" s="17"/>
      <c r="J729" s="17"/>
      <c r="X729" s="17"/>
      <c r="Y729" s="17"/>
      <c r="Z729" s="17"/>
    </row>
    <row r="730" spans="8:26">
      <c r="H730" s="17"/>
      <c r="I730" s="17"/>
      <c r="J730" s="17"/>
      <c r="X730" s="17"/>
      <c r="Y730" s="17"/>
      <c r="Z730" s="17"/>
    </row>
    <row r="731" spans="8:26">
      <c r="H731" s="17"/>
      <c r="I731" s="17"/>
      <c r="J731" s="17"/>
      <c r="X731" s="17"/>
      <c r="Y731" s="17"/>
      <c r="Z731" s="17"/>
    </row>
    <row r="732" spans="8:26">
      <c r="H732" s="17"/>
      <c r="I732" s="17"/>
      <c r="J732" s="17"/>
      <c r="X732" s="17"/>
      <c r="Y732" s="17"/>
      <c r="Z732" s="17"/>
    </row>
    <row r="733" spans="8:26">
      <c r="H733" s="17"/>
      <c r="I733" s="17"/>
      <c r="J733" s="17"/>
      <c r="X733" s="17"/>
      <c r="Y733" s="17"/>
      <c r="Z733" s="17"/>
    </row>
    <row r="734" spans="8:26">
      <c r="H734" s="17"/>
      <c r="I734" s="17"/>
      <c r="J734" s="17"/>
      <c r="X734" s="17"/>
      <c r="Y734" s="17"/>
      <c r="Z734" s="17"/>
    </row>
    <row r="735" spans="8:26">
      <c r="H735" s="17"/>
      <c r="I735" s="17"/>
      <c r="J735" s="17"/>
      <c r="X735" s="17"/>
      <c r="Y735" s="17"/>
      <c r="Z735" s="17"/>
    </row>
    <row r="736" spans="8:26">
      <c r="H736" s="17"/>
      <c r="I736" s="17"/>
      <c r="J736" s="17"/>
      <c r="X736" s="17"/>
      <c r="Y736" s="17"/>
      <c r="Z736" s="17"/>
    </row>
    <row r="737" spans="8:26">
      <c r="H737" s="17"/>
      <c r="I737" s="17"/>
      <c r="J737" s="17"/>
      <c r="X737" s="17"/>
      <c r="Y737" s="17"/>
      <c r="Z737" s="17"/>
    </row>
    <row r="738" spans="8:26">
      <c r="H738" s="17"/>
      <c r="I738" s="17"/>
      <c r="J738" s="17"/>
      <c r="X738" s="17"/>
      <c r="Y738" s="17"/>
      <c r="Z738" s="17"/>
    </row>
    <row r="739" spans="8:26">
      <c r="H739" s="17"/>
      <c r="I739" s="17"/>
      <c r="J739" s="17"/>
      <c r="X739" s="17"/>
      <c r="Y739" s="17"/>
      <c r="Z739" s="17"/>
    </row>
    <row r="740" spans="8:26">
      <c r="H740" s="17"/>
      <c r="I740" s="17"/>
      <c r="J740" s="17"/>
      <c r="X740" s="17"/>
      <c r="Y740" s="17"/>
      <c r="Z740" s="17"/>
    </row>
    <row r="741" spans="8:26">
      <c r="H741" s="17"/>
      <c r="I741" s="17"/>
      <c r="J741" s="17"/>
      <c r="X741" s="17"/>
      <c r="Y741" s="17"/>
      <c r="Z741" s="17"/>
    </row>
    <row r="742" spans="8:26">
      <c r="H742" s="17"/>
      <c r="I742" s="17"/>
      <c r="J742" s="17"/>
      <c r="X742" s="17"/>
      <c r="Y742" s="17"/>
      <c r="Z742" s="17"/>
    </row>
    <row r="743" spans="8:26">
      <c r="H743" s="17"/>
      <c r="I743" s="17"/>
      <c r="J743" s="17"/>
      <c r="X743" s="17"/>
      <c r="Y743" s="17"/>
      <c r="Z743" s="17"/>
    </row>
    <row r="744" spans="8:26">
      <c r="H744" s="17"/>
      <c r="I744" s="17"/>
      <c r="J744" s="17"/>
      <c r="X744" s="17"/>
      <c r="Y744" s="17"/>
      <c r="Z744" s="17"/>
    </row>
    <row r="745" spans="8:26">
      <c r="H745" s="17"/>
      <c r="I745" s="17"/>
      <c r="J745" s="17"/>
      <c r="X745" s="17"/>
      <c r="Y745" s="17"/>
      <c r="Z745" s="17"/>
    </row>
    <row r="746" spans="8:26">
      <c r="H746" s="17"/>
      <c r="I746" s="17"/>
      <c r="J746" s="17"/>
      <c r="X746" s="17"/>
      <c r="Y746" s="17"/>
      <c r="Z746" s="17"/>
    </row>
    <row r="747" spans="8:26">
      <c r="H747" s="17"/>
      <c r="I747" s="17"/>
      <c r="J747" s="17"/>
      <c r="X747" s="17"/>
      <c r="Y747" s="17"/>
      <c r="Z747" s="17"/>
    </row>
    <row r="748" spans="8:26">
      <c r="H748" s="17"/>
      <c r="I748" s="17"/>
      <c r="J748" s="17"/>
      <c r="X748" s="17"/>
      <c r="Y748" s="17"/>
      <c r="Z748" s="17"/>
    </row>
    <row r="749" spans="8:26">
      <c r="H749" s="17"/>
      <c r="I749" s="17"/>
      <c r="J749" s="17"/>
      <c r="X749" s="17"/>
      <c r="Y749" s="17"/>
      <c r="Z749" s="17"/>
    </row>
    <row r="750" spans="8:26">
      <c r="H750" s="17"/>
      <c r="I750" s="17"/>
      <c r="J750" s="17"/>
      <c r="X750" s="17"/>
      <c r="Y750" s="17"/>
      <c r="Z750" s="17"/>
    </row>
    <row r="751" spans="8:26">
      <c r="H751" s="17"/>
      <c r="I751" s="17"/>
      <c r="J751" s="17"/>
      <c r="X751" s="17"/>
      <c r="Y751" s="17"/>
      <c r="Z751" s="17"/>
    </row>
    <row r="752" spans="8:26">
      <c r="H752" s="17"/>
      <c r="I752" s="17"/>
      <c r="J752" s="17"/>
      <c r="X752" s="17"/>
      <c r="Y752" s="17"/>
      <c r="Z752" s="17"/>
    </row>
    <row r="753" spans="8:26">
      <c r="H753" s="17"/>
      <c r="I753" s="17"/>
      <c r="J753" s="17"/>
      <c r="X753" s="17"/>
      <c r="Y753" s="17"/>
      <c r="Z753" s="17"/>
    </row>
    <row r="754" spans="8:26">
      <c r="H754" s="17"/>
      <c r="I754" s="17"/>
      <c r="J754" s="17"/>
      <c r="X754" s="17"/>
      <c r="Y754" s="17"/>
      <c r="Z754" s="17"/>
    </row>
    <row r="755" spans="8:26">
      <c r="H755" s="17"/>
      <c r="I755" s="17"/>
      <c r="J755" s="17"/>
      <c r="X755" s="17"/>
      <c r="Y755" s="17"/>
      <c r="Z755" s="17"/>
    </row>
    <row r="756" spans="8:26">
      <c r="H756" s="17"/>
      <c r="I756" s="17"/>
      <c r="J756" s="17"/>
      <c r="X756" s="17"/>
      <c r="Y756" s="17"/>
      <c r="Z756" s="17"/>
    </row>
    <row r="757" spans="8:26">
      <c r="H757" s="17"/>
      <c r="I757" s="17"/>
      <c r="J757" s="17"/>
      <c r="X757" s="17"/>
      <c r="Y757" s="17"/>
      <c r="Z757" s="17"/>
    </row>
    <row r="758" spans="8:26">
      <c r="H758" s="17"/>
      <c r="I758" s="17"/>
      <c r="J758" s="17"/>
      <c r="X758" s="17"/>
      <c r="Y758" s="17"/>
      <c r="Z758" s="17"/>
    </row>
    <row r="759" spans="8:26">
      <c r="H759" s="17"/>
      <c r="I759" s="17"/>
      <c r="J759" s="17"/>
      <c r="X759" s="17"/>
      <c r="Y759" s="17"/>
      <c r="Z759" s="17"/>
    </row>
    <row r="760" spans="8:26">
      <c r="H760" s="17"/>
      <c r="I760" s="17"/>
      <c r="J760" s="17"/>
      <c r="X760" s="17"/>
      <c r="Y760" s="17"/>
      <c r="Z760" s="17"/>
    </row>
    <row r="761" spans="8:26">
      <c r="H761" s="17"/>
      <c r="I761" s="17"/>
      <c r="J761" s="17"/>
      <c r="X761" s="17"/>
      <c r="Y761" s="17"/>
      <c r="Z761" s="17"/>
    </row>
    <row r="762" spans="8:26">
      <c r="H762" s="17"/>
      <c r="I762" s="17"/>
      <c r="J762" s="17"/>
      <c r="X762" s="17"/>
      <c r="Y762" s="17"/>
      <c r="Z762" s="17"/>
    </row>
    <row r="763" spans="8:26">
      <c r="H763" s="17"/>
      <c r="I763" s="17"/>
      <c r="J763" s="17"/>
      <c r="X763" s="17"/>
      <c r="Y763" s="17"/>
      <c r="Z763" s="17"/>
    </row>
    <row r="764" spans="8:26">
      <c r="H764" s="17"/>
      <c r="I764" s="17"/>
      <c r="J764" s="17"/>
      <c r="X764" s="17"/>
      <c r="Y764" s="17"/>
      <c r="Z764" s="17"/>
    </row>
    <row r="765" spans="8:26">
      <c r="H765" s="17"/>
      <c r="I765" s="17"/>
      <c r="J765" s="17"/>
      <c r="X765" s="17"/>
      <c r="Y765" s="17"/>
      <c r="Z765" s="17"/>
    </row>
    <row r="766" spans="8:26">
      <c r="H766" s="17"/>
      <c r="I766" s="17"/>
      <c r="J766" s="17"/>
      <c r="X766" s="17"/>
      <c r="Y766" s="17"/>
      <c r="Z766" s="17"/>
    </row>
    <row r="767" spans="8:26">
      <c r="H767" s="17"/>
      <c r="I767" s="17"/>
      <c r="J767" s="17"/>
      <c r="X767" s="17"/>
      <c r="Y767" s="17"/>
      <c r="Z767" s="17"/>
    </row>
    <row r="768" spans="8:26">
      <c r="H768" s="17"/>
      <c r="I768" s="17"/>
      <c r="J768" s="17"/>
      <c r="X768" s="17"/>
      <c r="Y768" s="17"/>
      <c r="Z768" s="17"/>
    </row>
    <row r="769" spans="8:26">
      <c r="H769" s="17"/>
      <c r="I769" s="17"/>
      <c r="J769" s="17"/>
      <c r="X769" s="17"/>
      <c r="Y769" s="17"/>
      <c r="Z769" s="17"/>
    </row>
    <row r="770" spans="8:26">
      <c r="H770" s="17"/>
      <c r="I770" s="17"/>
      <c r="J770" s="17"/>
      <c r="X770" s="17"/>
      <c r="Y770" s="17"/>
      <c r="Z770" s="17"/>
    </row>
    <row r="771" spans="8:26">
      <c r="H771" s="17"/>
      <c r="I771" s="17"/>
      <c r="J771" s="17"/>
      <c r="X771" s="17"/>
      <c r="Y771" s="17"/>
      <c r="Z771" s="17"/>
    </row>
    <row r="772" spans="8:26">
      <c r="H772" s="17"/>
      <c r="I772" s="17"/>
      <c r="J772" s="17"/>
      <c r="X772" s="17"/>
      <c r="Y772" s="17"/>
      <c r="Z772" s="17"/>
    </row>
    <row r="773" spans="8:26">
      <c r="H773" s="17"/>
      <c r="I773" s="17"/>
      <c r="J773" s="17"/>
      <c r="X773" s="17"/>
      <c r="Y773" s="17"/>
      <c r="Z773" s="17"/>
    </row>
    <row r="774" spans="8:26">
      <c r="H774" s="17"/>
      <c r="I774" s="17"/>
      <c r="J774" s="17"/>
      <c r="X774" s="17"/>
      <c r="Y774" s="17"/>
      <c r="Z774" s="17"/>
    </row>
    <row r="775" spans="8:26">
      <c r="H775" s="17"/>
      <c r="I775" s="17"/>
      <c r="J775" s="17"/>
      <c r="X775" s="17"/>
      <c r="Y775" s="17"/>
      <c r="Z775" s="17"/>
    </row>
    <row r="776" spans="8:26">
      <c r="H776" s="17"/>
      <c r="I776" s="17"/>
      <c r="J776" s="17"/>
      <c r="X776" s="17"/>
      <c r="Y776" s="17"/>
      <c r="Z776" s="17"/>
    </row>
    <row r="777" spans="8:26">
      <c r="H777" s="17"/>
      <c r="I777" s="17"/>
      <c r="J777" s="17"/>
      <c r="X777" s="17"/>
      <c r="Y777" s="17"/>
      <c r="Z777" s="17"/>
    </row>
    <row r="778" spans="8:26">
      <c r="H778" s="17"/>
      <c r="I778" s="17"/>
      <c r="J778" s="17"/>
      <c r="X778" s="17"/>
      <c r="Y778" s="17"/>
      <c r="Z778" s="17"/>
    </row>
    <row r="779" spans="8:26">
      <c r="H779" s="17"/>
      <c r="I779" s="17"/>
      <c r="J779" s="17"/>
      <c r="X779" s="17"/>
      <c r="Y779" s="17"/>
      <c r="Z779" s="17"/>
    </row>
    <row r="780" spans="8:26">
      <c r="H780" s="17"/>
      <c r="I780" s="17"/>
      <c r="J780" s="17"/>
      <c r="X780" s="17"/>
      <c r="Y780" s="17"/>
      <c r="Z780" s="17"/>
    </row>
    <row r="781" spans="8:26">
      <c r="H781" s="17"/>
      <c r="I781" s="17"/>
      <c r="J781" s="17"/>
      <c r="X781" s="17"/>
      <c r="Y781" s="17"/>
      <c r="Z781" s="17"/>
    </row>
    <row r="782" spans="8:26">
      <c r="H782" s="17"/>
      <c r="I782" s="17"/>
      <c r="J782" s="17"/>
      <c r="X782" s="17"/>
      <c r="Y782" s="17"/>
      <c r="Z782" s="17"/>
    </row>
    <row r="783" spans="8:26">
      <c r="H783" s="17"/>
      <c r="I783" s="17"/>
      <c r="J783" s="17"/>
      <c r="X783" s="17"/>
      <c r="Y783" s="17"/>
      <c r="Z783" s="17"/>
    </row>
    <row r="784" spans="8:26">
      <c r="H784" s="17"/>
      <c r="I784" s="17"/>
      <c r="J784" s="17"/>
      <c r="X784" s="17"/>
      <c r="Y784" s="17"/>
      <c r="Z784" s="17"/>
    </row>
    <row r="785" spans="8:26">
      <c r="H785" s="17"/>
      <c r="I785" s="17"/>
      <c r="J785" s="17"/>
      <c r="X785" s="17"/>
      <c r="Y785" s="17"/>
      <c r="Z785" s="17"/>
    </row>
    <row r="786" spans="8:26">
      <c r="H786" s="17"/>
      <c r="I786" s="17"/>
      <c r="J786" s="17"/>
      <c r="X786" s="17"/>
      <c r="Y786" s="17"/>
      <c r="Z786" s="17"/>
    </row>
    <row r="787" spans="8:26">
      <c r="H787" s="17"/>
      <c r="I787" s="17"/>
      <c r="J787" s="17"/>
      <c r="X787" s="17"/>
      <c r="Y787" s="17"/>
      <c r="Z787" s="17"/>
    </row>
    <row r="788" spans="8:26">
      <c r="H788" s="17"/>
      <c r="I788" s="17"/>
      <c r="J788" s="17"/>
      <c r="X788" s="17"/>
      <c r="Y788" s="17"/>
      <c r="Z788" s="17"/>
    </row>
    <row r="789" spans="8:26">
      <c r="H789" s="17"/>
      <c r="I789" s="17"/>
      <c r="J789" s="17"/>
      <c r="X789" s="17"/>
      <c r="Y789" s="17"/>
      <c r="Z789" s="17"/>
    </row>
    <row r="790" spans="8:26">
      <c r="H790" s="17"/>
      <c r="I790" s="17"/>
      <c r="J790" s="17"/>
      <c r="X790" s="17"/>
      <c r="Y790" s="17"/>
      <c r="Z790" s="17"/>
    </row>
    <row r="791" spans="8:26">
      <c r="H791" s="17"/>
      <c r="I791" s="17"/>
      <c r="J791" s="17"/>
      <c r="X791" s="17"/>
      <c r="Y791" s="17"/>
      <c r="Z791" s="17"/>
    </row>
    <row r="792" spans="8:26">
      <c r="H792" s="17"/>
      <c r="I792" s="17"/>
      <c r="J792" s="17"/>
      <c r="X792" s="17"/>
      <c r="Y792" s="17"/>
      <c r="Z792" s="17"/>
    </row>
    <row r="793" spans="8:26">
      <c r="H793" s="17"/>
      <c r="I793" s="17"/>
      <c r="J793" s="17"/>
      <c r="X793" s="17"/>
      <c r="Y793" s="17"/>
      <c r="Z793" s="17"/>
    </row>
    <row r="794" spans="8:26">
      <c r="H794" s="17"/>
      <c r="I794" s="17"/>
      <c r="J794" s="17"/>
      <c r="X794" s="17"/>
      <c r="Y794" s="17"/>
      <c r="Z794" s="17"/>
    </row>
    <row r="795" spans="8:26">
      <c r="H795" s="17"/>
      <c r="I795" s="17"/>
      <c r="J795" s="17"/>
      <c r="X795" s="17"/>
      <c r="Y795" s="17"/>
      <c r="Z795" s="17"/>
    </row>
    <row r="796" spans="8:26">
      <c r="H796" s="17"/>
      <c r="I796" s="17"/>
      <c r="J796" s="17"/>
      <c r="X796" s="17"/>
      <c r="Y796" s="17"/>
      <c r="Z796" s="17"/>
    </row>
    <row r="797" spans="8:26">
      <c r="H797" s="17"/>
      <c r="I797" s="17"/>
      <c r="J797" s="17"/>
      <c r="X797" s="17"/>
      <c r="Y797" s="17"/>
      <c r="Z797" s="17"/>
    </row>
    <row r="798" spans="8:26">
      <c r="H798" s="17"/>
      <c r="I798" s="17"/>
      <c r="J798" s="17"/>
      <c r="X798" s="17"/>
      <c r="Y798" s="17"/>
      <c r="Z798" s="17"/>
    </row>
    <row r="799" spans="8:26">
      <c r="H799" s="17"/>
      <c r="I799" s="17"/>
      <c r="J799" s="17"/>
      <c r="X799" s="17"/>
      <c r="Y799" s="17"/>
      <c r="Z799" s="17"/>
    </row>
    <row r="800" spans="8:26">
      <c r="H800" s="17"/>
      <c r="I800" s="17"/>
      <c r="J800" s="17"/>
      <c r="X800" s="17"/>
      <c r="Y800" s="17"/>
      <c r="Z800" s="17"/>
    </row>
    <row r="801" spans="8:26">
      <c r="H801" s="17"/>
      <c r="I801" s="17"/>
      <c r="J801" s="17"/>
      <c r="X801" s="17"/>
      <c r="Y801" s="17"/>
      <c r="Z801" s="17"/>
    </row>
    <row r="802" spans="8:26">
      <c r="H802" s="17"/>
      <c r="I802" s="17"/>
      <c r="J802" s="17"/>
      <c r="X802" s="17"/>
      <c r="Y802" s="17"/>
      <c r="Z802" s="17"/>
    </row>
    <row r="803" spans="8:26">
      <c r="H803" s="17"/>
      <c r="I803" s="17"/>
      <c r="J803" s="17"/>
      <c r="X803" s="17"/>
      <c r="Y803" s="17"/>
      <c r="Z803" s="17"/>
    </row>
    <row r="804" spans="8:26">
      <c r="H804" s="17"/>
      <c r="I804" s="17"/>
      <c r="J804" s="17"/>
      <c r="X804" s="17"/>
      <c r="Y804" s="17"/>
      <c r="Z804" s="17"/>
    </row>
    <row r="805" spans="8:26">
      <c r="H805" s="17"/>
      <c r="I805" s="17"/>
      <c r="J805" s="17"/>
      <c r="X805" s="17"/>
      <c r="Y805" s="17"/>
      <c r="Z805" s="17"/>
    </row>
    <row r="806" spans="8:26">
      <c r="H806" s="17"/>
      <c r="I806" s="17"/>
      <c r="J806" s="17"/>
      <c r="X806" s="17"/>
      <c r="Y806" s="17"/>
      <c r="Z806" s="17"/>
    </row>
    <row r="807" spans="8:26">
      <c r="H807" s="17"/>
      <c r="I807" s="17"/>
      <c r="J807" s="17"/>
      <c r="X807" s="17"/>
      <c r="Y807" s="17"/>
      <c r="Z807" s="17"/>
    </row>
    <row r="808" spans="8:26">
      <c r="H808" s="17"/>
      <c r="I808" s="17"/>
      <c r="J808" s="17"/>
      <c r="X808" s="17"/>
      <c r="Y808" s="17"/>
      <c r="Z808" s="17"/>
    </row>
    <row r="809" spans="8:26">
      <c r="H809" s="17"/>
      <c r="I809" s="17"/>
      <c r="J809" s="17"/>
      <c r="X809" s="17"/>
      <c r="Y809" s="17"/>
      <c r="Z809" s="17"/>
    </row>
    <row r="810" spans="8:26">
      <c r="H810" s="17"/>
      <c r="I810" s="17"/>
      <c r="J810" s="17"/>
      <c r="X810" s="17"/>
      <c r="Y810" s="17"/>
      <c r="Z810" s="17"/>
    </row>
    <row r="811" spans="8:26">
      <c r="H811" s="17"/>
      <c r="I811" s="17"/>
      <c r="J811" s="17"/>
      <c r="X811" s="17"/>
      <c r="Y811" s="17"/>
      <c r="Z811" s="17"/>
    </row>
    <row r="812" spans="8:26">
      <c r="H812" s="17"/>
      <c r="I812" s="17"/>
      <c r="J812" s="17"/>
      <c r="X812" s="17"/>
      <c r="Y812" s="17"/>
      <c r="Z812" s="17"/>
    </row>
    <row r="813" spans="8:26">
      <c r="H813" s="17"/>
      <c r="I813" s="17"/>
      <c r="J813" s="17"/>
      <c r="X813" s="17"/>
      <c r="Y813" s="17"/>
      <c r="Z813" s="17"/>
    </row>
    <row r="814" spans="8:26">
      <c r="H814" s="17"/>
      <c r="I814" s="17"/>
      <c r="J814" s="17"/>
      <c r="X814" s="17"/>
      <c r="Y814" s="17"/>
      <c r="Z814" s="17"/>
    </row>
    <row r="815" spans="8:26">
      <c r="H815" s="17"/>
      <c r="I815" s="17"/>
      <c r="J815" s="17"/>
      <c r="X815" s="17"/>
      <c r="Y815" s="17"/>
      <c r="Z815" s="17"/>
    </row>
    <row r="816" spans="8:26">
      <c r="H816" s="17"/>
      <c r="I816" s="17"/>
      <c r="J816" s="17"/>
      <c r="X816" s="17"/>
      <c r="Y816" s="17"/>
      <c r="Z816" s="17"/>
    </row>
    <row r="817" spans="8:26">
      <c r="H817" s="17"/>
      <c r="I817" s="17"/>
      <c r="J817" s="17"/>
      <c r="X817" s="17"/>
      <c r="Y817" s="17"/>
      <c r="Z817" s="17"/>
    </row>
    <row r="818" spans="8:26">
      <c r="H818" s="17"/>
      <c r="I818" s="17"/>
      <c r="J818" s="17"/>
      <c r="X818" s="17"/>
      <c r="Y818" s="17"/>
      <c r="Z818" s="17"/>
    </row>
    <row r="819" spans="8:26">
      <c r="H819" s="17"/>
      <c r="I819" s="17"/>
      <c r="J819" s="17"/>
      <c r="X819" s="17"/>
      <c r="Y819" s="17"/>
      <c r="Z819" s="17"/>
    </row>
    <row r="820" spans="8:26">
      <c r="H820" s="17"/>
      <c r="I820" s="17"/>
      <c r="J820" s="17"/>
      <c r="X820" s="17"/>
      <c r="Y820" s="17"/>
      <c r="Z820" s="17"/>
    </row>
    <row r="821" spans="8:26">
      <c r="H821" s="17"/>
      <c r="I821" s="17"/>
      <c r="J821" s="17"/>
      <c r="X821" s="17"/>
      <c r="Y821" s="17"/>
      <c r="Z821" s="17"/>
    </row>
    <row r="822" spans="8:26">
      <c r="H822" s="17"/>
      <c r="I822" s="17"/>
      <c r="J822" s="17"/>
      <c r="X822" s="17"/>
      <c r="Y822" s="17"/>
      <c r="Z822" s="17"/>
    </row>
    <row r="823" spans="8:26">
      <c r="H823" s="17"/>
      <c r="I823" s="17"/>
      <c r="J823" s="17"/>
      <c r="X823" s="17"/>
      <c r="Y823" s="17"/>
      <c r="Z823" s="17"/>
    </row>
    <row r="824" spans="8:26">
      <c r="H824" s="17"/>
      <c r="I824" s="17"/>
      <c r="J824" s="17"/>
      <c r="X824" s="17"/>
      <c r="Y824" s="17"/>
      <c r="Z824" s="17"/>
    </row>
    <row r="825" spans="8:26">
      <c r="H825" s="17"/>
      <c r="I825" s="17"/>
      <c r="J825" s="17"/>
      <c r="X825" s="17"/>
      <c r="Y825" s="17"/>
      <c r="Z825" s="17"/>
    </row>
    <row r="826" spans="8:26">
      <c r="H826" s="17"/>
      <c r="I826" s="17"/>
      <c r="J826" s="17"/>
      <c r="X826" s="17"/>
      <c r="Y826" s="17"/>
      <c r="Z826" s="17"/>
    </row>
    <row r="827" spans="8:26">
      <c r="H827" s="17"/>
      <c r="I827" s="17"/>
      <c r="J827" s="17"/>
      <c r="X827" s="17"/>
      <c r="Y827" s="17"/>
      <c r="Z827" s="17"/>
    </row>
    <row r="828" spans="8:26">
      <c r="H828" s="17"/>
      <c r="I828" s="17"/>
      <c r="J828" s="17"/>
      <c r="X828" s="17"/>
      <c r="Y828" s="17"/>
      <c r="Z828" s="17"/>
    </row>
    <row r="829" spans="8:26">
      <c r="H829" s="17"/>
      <c r="I829" s="17"/>
      <c r="J829" s="17"/>
      <c r="X829" s="17"/>
      <c r="Y829" s="17"/>
      <c r="Z829" s="17"/>
    </row>
    <row r="830" spans="8:26">
      <c r="H830" s="17"/>
      <c r="I830" s="17"/>
      <c r="J830" s="17"/>
      <c r="X830" s="17"/>
      <c r="Y830" s="17"/>
      <c r="Z830" s="17"/>
    </row>
    <row r="831" spans="8:26">
      <c r="H831" s="17"/>
      <c r="I831" s="17"/>
      <c r="J831" s="17"/>
      <c r="X831" s="17"/>
      <c r="Y831" s="17"/>
      <c r="Z831" s="17"/>
    </row>
    <row r="832" spans="8:26">
      <c r="H832" s="17"/>
      <c r="I832" s="17"/>
      <c r="J832" s="17"/>
      <c r="X832" s="17"/>
      <c r="Y832" s="17"/>
      <c r="Z832" s="17"/>
    </row>
    <row r="833" spans="8:26">
      <c r="H833" s="17"/>
      <c r="I833" s="17"/>
      <c r="J833" s="17"/>
      <c r="X833" s="17"/>
      <c r="Y833" s="17"/>
      <c r="Z833" s="17"/>
    </row>
    <row r="834" spans="8:26">
      <c r="H834" s="17"/>
      <c r="I834" s="17"/>
      <c r="J834" s="17"/>
      <c r="X834" s="17"/>
      <c r="Y834" s="17"/>
      <c r="Z834" s="17"/>
    </row>
    <row r="835" spans="8:26">
      <c r="H835" s="17"/>
      <c r="I835" s="17"/>
      <c r="J835" s="17"/>
      <c r="X835" s="17"/>
      <c r="Y835" s="17"/>
      <c r="Z835" s="17"/>
    </row>
    <row r="836" spans="8:26">
      <c r="H836" s="17"/>
      <c r="I836" s="17"/>
      <c r="J836" s="17"/>
      <c r="X836" s="17"/>
      <c r="Y836" s="17"/>
      <c r="Z836" s="17"/>
    </row>
    <row r="837" spans="8:26">
      <c r="H837" s="17"/>
      <c r="I837" s="17"/>
      <c r="J837" s="17"/>
      <c r="X837" s="17"/>
      <c r="Y837" s="17"/>
      <c r="Z837" s="17"/>
    </row>
    <row r="838" spans="8:26">
      <c r="H838" s="17"/>
      <c r="I838" s="17"/>
      <c r="J838" s="17"/>
      <c r="X838" s="17"/>
      <c r="Y838" s="17"/>
      <c r="Z838" s="17"/>
    </row>
    <row r="839" spans="8:26">
      <c r="H839" s="17"/>
      <c r="I839" s="17"/>
      <c r="J839" s="17"/>
      <c r="X839" s="17"/>
      <c r="Y839" s="17"/>
      <c r="Z839" s="17"/>
    </row>
    <row r="840" spans="8:26">
      <c r="H840" s="17"/>
      <c r="I840" s="17"/>
      <c r="J840" s="17"/>
      <c r="X840" s="17"/>
      <c r="Y840" s="17"/>
      <c r="Z840" s="17"/>
    </row>
    <row r="841" spans="8:26">
      <c r="H841" s="17"/>
      <c r="I841" s="17"/>
      <c r="J841" s="17"/>
      <c r="X841" s="17"/>
      <c r="Y841" s="17"/>
      <c r="Z841" s="17"/>
    </row>
    <row r="842" spans="8:26">
      <c r="H842" s="17"/>
      <c r="I842" s="17"/>
      <c r="J842" s="17"/>
      <c r="X842" s="17"/>
      <c r="Y842" s="17"/>
      <c r="Z842" s="17"/>
    </row>
    <row r="843" spans="8:26">
      <c r="H843" s="17"/>
      <c r="I843" s="17"/>
      <c r="J843" s="17"/>
      <c r="X843" s="17"/>
      <c r="Y843" s="17"/>
      <c r="Z843" s="17"/>
    </row>
    <row r="844" spans="8:26">
      <c r="H844" s="17"/>
      <c r="I844" s="17"/>
      <c r="J844" s="17"/>
      <c r="X844" s="17"/>
      <c r="Y844" s="17"/>
      <c r="Z844" s="17"/>
    </row>
    <row r="845" spans="8:26">
      <c r="H845" s="17"/>
      <c r="I845" s="17"/>
      <c r="J845" s="17"/>
      <c r="X845" s="17"/>
      <c r="Y845" s="17"/>
      <c r="Z845" s="17"/>
    </row>
    <row r="846" spans="8:26">
      <c r="H846" s="17"/>
      <c r="I846" s="17"/>
      <c r="J846" s="17"/>
      <c r="X846" s="17"/>
      <c r="Y846" s="17"/>
      <c r="Z846" s="17"/>
    </row>
    <row r="847" spans="8:26">
      <c r="H847" s="17"/>
      <c r="I847" s="17"/>
      <c r="J847" s="17"/>
      <c r="X847" s="17"/>
      <c r="Y847" s="17"/>
      <c r="Z847" s="17"/>
    </row>
    <row r="848" spans="8:26">
      <c r="H848" s="17"/>
      <c r="I848" s="17"/>
      <c r="J848" s="17"/>
      <c r="X848" s="17"/>
      <c r="Y848" s="17"/>
      <c r="Z848" s="17"/>
    </row>
    <row r="849" spans="8:26">
      <c r="H849" s="17"/>
      <c r="I849" s="17"/>
      <c r="J849" s="17"/>
      <c r="X849" s="17"/>
      <c r="Y849" s="17"/>
      <c r="Z849" s="17"/>
    </row>
    <row r="850" spans="8:26">
      <c r="H850" s="17"/>
      <c r="I850" s="17"/>
      <c r="J850" s="17"/>
      <c r="X850" s="17"/>
      <c r="Y850" s="17"/>
      <c r="Z850" s="17"/>
    </row>
    <row r="851" spans="8:26">
      <c r="H851" s="17"/>
      <c r="I851" s="17"/>
      <c r="J851" s="17"/>
      <c r="X851" s="17"/>
      <c r="Y851" s="17"/>
      <c r="Z851" s="17"/>
    </row>
    <row r="852" spans="8:26">
      <c r="H852" s="17"/>
      <c r="I852" s="17"/>
      <c r="J852" s="17"/>
      <c r="X852" s="17"/>
      <c r="Y852" s="17"/>
      <c r="Z852" s="17"/>
    </row>
    <row r="853" spans="8:26">
      <c r="H853" s="17"/>
      <c r="I853" s="17"/>
      <c r="J853" s="17"/>
      <c r="X853" s="17"/>
      <c r="Y853" s="17"/>
      <c r="Z853" s="17"/>
    </row>
    <row r="854" spans="8:26">
      <c r="H854" s="17"/>
      <c r="I854" s="17"/>
      <c r="J854" s="17"/>
      <c r="X854" s="17"/>
      <c r="Y854" s="17"/>
      <c r="Z854" s="17"/>
    </row>
    <row r="855" spans="8:26">
      <c r="H855" s="17"/>
      <c r="I855" s="17"/>
      <c r="J855" s="17"/>
      <c r="X855" s="17"/>
      <c r="Y855" s="17"/>
      <c r="Z855" s="17"/>
    </row>
    <row r="856" spans="8:26">
      <c r="H856" s="17"/>
      <c r="I856" s="17"/>
      <c r="J856" s="17"/>
      <c r="X856" s="17"/>
      <c r="Y856" s="17"/>
      <c r="Z856" s="17"/>
    </row>
    <row r="857" spans="8:26">
      <c r="H857" s="17"/>
      <c r="I857" s="17"/>
      <c r="J857" s="17"/>
      <c r="X857" s="17"/>
      <c r="Y857" s="17"/>
      <c r="Z857" s="17"/>
    </row>
    <row r="858" spans="8:26">
      <c r="H858" s="17"/>
      <c r="I858" s="17"/>
      <c r="J858" s="17"/>
      <c r="X858" s="17"/>
      <c r="Y858" s="17"/>
      <c r="Z858" s="17"/>
    </row>
    <row r="859" spans="8:26">
      <c r="H859" s="17"/>
      <c r="I859" s="17"/>
      <c r="J859" s="17"/>
      <c r="X859" s="17"/>
      <c r="Y859" s="17"/>
      <c r="Z859" s="17"/>
    </row>
    <row r="860" spans="8:26">
      <c r="H860" s="17"/>
      <c r="I860" s="17"/>
      <c r="J860" s="17"/>
      <c r="X860" s="17"/>
      <c r="Y860" s="17"/>
      <c r="Z860" s="17"/>
    </row>
    <row r="861" spans="8:26">
      <c r="H861" s="17"/>
      <c r="I861" s="17"/>
      <c r="J861" s="17"/>
      <c r="X861" s="17"/>
      <c r="Y861" s="17"/>
      <c r="Z861" s="17"/>
    </row>
    <row r="862" spans="8:26">
      <c r="H862" s="17"/>
      <c r="I862" s="17"/>
      <c r="J862" s="17"/>
      <c r="X862" s="17"/>
      <c r="Y862" s="17"/>
      <c r="Z862" s="17"/>
    </row>
    <row r="863" spans="8:26">
      <c r="H863" s="17"/>
      <c r="I863" s="17"/>
      <c r="J863" s="17"/>
      <c r="X863" s="17"/>
      <c r="Y863" s="17"/>
      <c r="Z863" s="17"/>
    </row>
    <row r="864" spans="8:26">
      <c r="H864" s="17"/>
      <c r="I864" s="17"/>
      <c r="J864" s="17"/>
      <c r="X864" s="17"/>
      <c r="Y864" s="17"/>
      <c r="Z864" s="17"/>
    </row>
    <row r="865" spans="8:26">
      <c r="H865" s="17"/>
      <c r="I865" s="17"/>
      <c r="J865" s="17"/>
      <c r="X865" s="17"/>
      <c r="Y865" s="17"/>
      <c r="Z865" s="17"/>
    </row>
    <row r="866" spans="8:26">
      <c r="H866" s="17"/>
      <c r="I866" s="17"/>
      <c r="J866" s="17"/>
      <c r="X866" s="17"/>
      <c r="Y866" s="17"/>
      <c r="Z866" s="17"/>
    </row>
    <row r="867" spans="8:26">
      <c r="H867" s="17"/>
      <c r="I867" s="17"/>
      <c r="J867" s="17"/>
      <c r="X867" s="17"/>
      <c r="Y867" s="17"/>
      <c r="Z867" s="17"/>
    </row>
    <row r="868" spans="8:26">
      <c r="H868" s="17"/>
      <c r="I868" s="17"/>
      <c r="J868" s="17"/>
      <c r="X868" s="17"/>
      <c r="Y868" s="17"/>
      <c r="Z868" s="17"/>
    </row>
    <row r="869" spans="8:26">
      <c r="H869" s="17"/>
      <c r="I869" s="17"/>
      <c r="J869" s="17"/>
      <c r="X869" s="17"/>
      <c r="Y869" s="17"/>
      <c r="Z869" s="17"/>
    </row>
    <row r="870" spans="8:26">
      <c r="H870" s="17"/>
      <c r="I870" s="17"/>
      <c r="J870" s="17"/>
      <c r="X870" s="17"/>
      <c r="Y870" s="17"/>
      <c r="Z870" s="17"/>
    </row>
    <row r="871" spans="8:26">
      <c r="H871" s="17"/>
      <c r="I871" s="17"/>
      <c r="J871" s="17"/>
      <c r="X871" s="17"/>
      <c r="Y871" s="17"/>
      <c r="Z871" s="17"/>
    </row>
    <row r="872" spans="8:26">
      <c r="H872" s="17"/>
      <c r="I872" s="17"/>
      <c r="J872" s="17"/>
      <c r="X872" s="17"/>
      <c r="Y872" s="17"/>
      <c r="Z872" s="17"/>
    </row>
    <row r="873" spans="8:26">
      <c r="H873" s="17"/>
      <c r="I873" s="17"/>
      <c r="J873" s="17"/>
      <c r="X873" s="17"/>
      <c r="Y873" s="17"/>
      <c r="Z873" s="17"/>
    </row>
    <row r="874" spans="8:26">
      <c r="H874" s="17"/>
      <c r="I874" s="17"/>
      <c r="J874" s="17"/>
      <c r="X874" s="17"/>
      <c r="Y874" s="17"/>
      <c r="Z874" s="17"/>
    </row>
    <row r="875" spans="8:26">
      <c r="H875" s="17"/>
      <c r="I875" s="17"/>
      <c r="J875" s="17"/>
      <c r="X875" s="17"/>
      <c r="Y875" s="17"/>
      <c r="Z875" s="17"/>
    </row>
    <row r="876" spans="8:26">
      <c r="H876" s="17"/>
      <c r="I876" s="17"/>
      <c r="J876" s="17"/>
      <c r="X876" s="17"/>
      <c r="Y876" s="17"/>
      <c r="Z876" s="17"/>
    </row>
    <row r="877" spans="8:26">
      <c r="H877" s="17"/>
      <c r="I877" s="17"/>
      <c r="J877" s="17"/>
      <c r="X877" s="17"/>
      <c r="Y877" s="17"/>
      <c r="Z877" s="17"/>
    </row>
    <row r="878" spans="8:26">
      <c r="H878" s="17"/>
      <c r="I878" s="17"/>
      <c r="J878" s="17"/>
      <c r="X878" s="17"/>
      <c r="Y878" s="17"/>
      <c r="Z878" s="17"/>
    </row>
    <row r="879" spans="8:26">
      <c r="H879" s="17"/>
      <c r="I879" s="17"/>
      <c r="J879" s="17"/>
      <c r="X879" s="17"/>
      <c r="Y879" s="17"/>
      <c r="Z879" s="17"/>
    </row>
    <row r="880" spans="8:26">
      <c r="H880" s="17"/>
      <c r="I880" s="17"/>
      <c r="J880" s="17"/>
      <c r="X880" s="17"/>
      <c r="Y880" s="17"/>
      <c r="Z880" s="17"/>
    </row>
    <row r="881" spans="8:26">
      <c r="H881" s="17"/>
      <c r="I881" s="17"/>
      <c r="J881" s="17"/>
      <c r="X881" s="17"/>
      <c r="Y881" s="17"/>
      <c r="Z881" s="17"/>
    </row>
    <row r="882" spans="8:26">
      <c r="H882" s="17"/>
      <c r="I882" s="17"/>
      <c r="J882" s="17"/>
      <c r="X882" s="17"/>
      <c r="Y882" s="17"/>
      <c r="Z882" s="17"/>
    </row>
    <row r="883" spans="8:26">
      <c r="H883" s="17"/>
      <c r="I883" s="17"/>
      <c r="J883" s="17"/>
      <c r="X883" s="17"/>
      <c r="Y883" s="17"/>
      <c r="Z883" s="17"/>
    </row>
    <row r="884" spans="8:26">
      <c r="H884" s="17"/>
      <c r="I884" s="17"/>
      <c r="J884" s="17"/>
      <c r="X884" s="17"/>
      <c r="Y884" s="17"/>
      <c r="Z884" s="17"/>
    </row>
    <row r="885" spans="8:26">
      <c r="H885" s="17"/>
      <c r="I885" s="17"/>
      <c r="J885" s="17"/>
      <c r="X885" s="17"/>
      <c r="Y885" s="17"/>
      <c r="Z885" s="17"/>
    </row>
    <row r="886" spans="8:26">
      <c r="H886" s="17"/>
      <c r="I886" s="17"/>
      <c r="J886" s="17"/>
      <c r="X886" s="17"/>
      <c r="Y886" s="17"/>
      <c r="Z886" s="17"/>
    </row>
    <row r="887" spans="8:26">
      <c r="H887" s="17"/>
      <c r="I887" s="17"/>
      <c r="J887" s="17"/>
      <c r="X887" s="17"/>
      <c r="Y887" s="17"/>
      <c r="Z887" s="17"/>
    </row>
    <row r="888" spans="8:26">
      <c r="H888" s="17"/>
      <c r="I888" s="17"/>
      <c r="J888" s="17"/>
      <c r="X888" s="17"/>
      <c r="Y888" s="17"/>
      <c r="Z888" s="17"/>
    </row>
    <row r="889" spans="8:26">
      <c r="H889" s="17"/>
      <c r="I889" s="17"/>
      <c r="J889" s="17"/>
      <c r="X889" s="17"/>
      <c r="Y889" s="17"/>
      <c r="Z889" s="17"/>
    </row>
    <row r="890" spans="8:26">
      <c r="H890" s="17"/>
      <c r="I890" s="17"/>
      <c r="J890" s="17"/>
      <c r="X890" s="17"/>
      <c r="Y890" s="17"/>
      <c r="Z890" s="17"/>
    </row>
    <row r="891" spans="8:26">
      <c r="H891" s="17"/>
      <c r="I891" s="17"/>
      <c r="J891" s="17"/>
      <c r="X891" s="17"/>
      <c r="Y891" s="17"/>
      <c r="Z891" s="17"/>
    </row>
    <row r="892" spans="8:26">
      <c r="H892" s="17"/>
      <c r="I892" s="17"/>
      <c r="J892" s="17"/>
      <c r="X892" s="17"/>
      <c r="Y892" s="17"/>
      <c r="Z892" s="17"/>
    </row>
    <row r="893" spans="8:26">
      <c r="H893" s="17"/>
      <c r="I893" s="17"/>
      <c r="J893" s="17"/>
      <c r="X893" s="17"/>
      <c r="Y893" s="17"/>
      <c r="Z893" s="17"/>
    </row>
    <row r="894" spans="8:26">
      <c r="H894" s="17"/>
      <c r="I894" s="17"/>
      <c r="J894" s="17"/>
      <c r="X894" s="17"/>
      <c r="Y894" s="17"/>
      <c r="Z894" s="17"/>
    </row>
    <row r="895" spans="8:26">
      <c r="H895" s="17"/>
      <c r="I895" s="17"/>
      <c r="J895" s="17"/>
      <c r="X895" s="17"/>
      <c r="Y895" s="17"/>
      <c r="Z895" s="17"/>
    </row>
    <row r="896" spans="8:26">
      <c r="H896" s="17"/>
      <c r="I896" s="17"/>
      <c r="J896" s="17"/>
      <c r="X896" s="17"/>
      <c r="Y896" s="17"/>
      <c r="Z896" s="17"/>
    </row>
    <row r="897" spans="8:26">
      <c r="H897" s="17"/>
      <c r="I897" s="17"/>
      <c r="J897" s="17"/>
      <c r="X897" s="17"/>
      <c r="Y897" s="17"/>
      <c r="Z897" s="17"/>
    </row>
    <row r="898" spans="8:26">
      <c r="H898" s="17"/>
      <c r="I898" s="17"/>
      <c r="J898" s="17"/>
      <c r="X898" s="17"/>
      <c r="Y898" s="17"/>
      <c r="Z898" s="17"/>
    </row>
    <row r="899" spans="8:26">
      <c r="H899" s="17"/>
      <c r="I899" s="17"/>
      <c r="J899" s="17"/>
      <c r="X899" s="17"/>
      <c r="Y899" s="17"/>
      <c r="Z899" s="17"/>
    </row>
    <row r="900" spans="8:26">
      <c r="H900" s="17"/>
      <c r="I900" s="17"/>
      <c r="J900" s="17"/>
      <c r="X900" s="17"/>
      <c r="Y900" s="17"/>
      <c r="Z900" s="17"/>
    </row>
    <row r="901" spans="8:26">
      <c r="H901" s="17"/>
      <c r="I901" s="17"/>
      <c r="J901" s="17"/>
      <c r="X901" s="17"/>
      <c r="Y901" s="17"/>
      <c r="Z901" s="17"/>
    </row>
    <row r="902" spans="8:26">
      <c r="H902" s="17"/>
      <c r="I902" s="17"/>
      <c r="J902" s="17"/>
      <c r="X902" s="17"/>
      <c r="Y902" s="17"/>
      <c r="Z902" s="17"/>
    </row>
    <row r="903" spans="8:26">
      <c r="H903" s="17"/>
      <c r="I903" s="17"/>
      <c r="J903" s="17"/>
      <c r="X903" s="17"/>
      <c r="Y903" s="17"/>
      <c r="Z903" s="17"/>
    </row>
    <row r="904" spans="8:26">
      <c r="H904" s="17"/>
      <c r="I904" s="17"/>
      <c r="J904" s="17"/>
      <c r="X904" s="17"/>
      <c r="Y904" s="17"/>
      <c r="Z904" s="17"/>
    </row>
    <row r="905" spans="8:26">
      <c r="H905" s="17"/>
      <c r="I905" s="17"/>
      <c r="J905" s="17"/>
      <c r="X905" s="17"/>
      <c r="Y905" s="17"/>
      <c r="Z905" s="17"/>
    </row>
    <row r="906" spans="8:26">
      <c r="H906" s="17"/>
      <c r="I906" s="17"/>
      <c r="J906" s="17"/>
      <c r="X906" s="17"/>
      <c r="Y906" s="17"/>
      <c r="Z906" s="17"/>
    </row>
    <row r="907" spans="8:26">
      <c r="H907" s="17"/>
      <c r="I907" s="17"/>
      <c r="J907" s="17"/>
      <c r="X907" s="17"/>
      <c r="Y907" s="17"/>
      <c r="Z907" s="17"/>
    </row>
    <row r="908" spans="8:26">
      <c r="H908" s="17"/>
      <c r="I908" s="17"/>
      <c r="J908" s="17"/>
      <c r="X908" s="17"/>
      <c r="Y908" s="17"/>
      <c r="Z908" s="17"/>
    </row>
    <row r="909" spans="8:26">
      <c r="H909" s="17"/>
      <c r="I909" s="17"/>
      <c r="J909" s="17"/>
      <c r="X909" s="17"/>
      <c r="Y909" s="17"/>
      <c r="Z909" s="17"/>
    </row>
    <row r="910" spans="8:26">
      <c r="H910" s="17"/>
      <c r="I910" s="17"/>
      <c r="J910" s="17"/>
      <c r="X910" s="17"/>
      <c r="Y910" s="17"/>
      <c r="Z910" s="17"/>
    </row>
    <row r="911" spans="8:26">
      <c r="H911" s="17"/>
      <c r="I911" s="17"/>
      <c r="J911" s="17"/>
      <c r="X911" s="17"/>
      <c r="Y911" s="17"/>
      <c r="Z911" s="17"/>
    </row>
    <row r="912" spans="8:26">
      <c r="H912" s="17"/>
      <c r="I912" s="17"/>
      <c r="J912" s="17"/>
      <c r="X912" s="17"/>
      <c r="Y912" s="17"/>
      <c r="Z912" s="17"/>
    </row>
    <row r="913" spans="8:26">
      <c r="H913" s="17"/>
      <c r="I913" s="17"/>
      <c r="J913" s="17"/>
      <c r="X913" s="17"/>
      <c r="Y913" s="17"/>
      <c r="Z913" s="17"/>
    </row>
    <row r="914" spans="8:26">
      <c r="H914" s="17"/>
      <c r="I914" s="17"/>
      <c r="J914" s="17"/>
      <c r="X914" s="17"/>
      <c r="Y914" s="17"/>
      <c r="Z914" s="17"/>
    </row>
    <row r="915" spans="8:26">
      <c r="H915" s="17"/>
      <c r="I915" s="17"/>
      <c r="J915" s="17"/>
      <c r="X915" s="17"/>
      <c r="Y915" s="17"/>
      <c r="Z915" s="17"/>
    </row>
    <row r="916" spans="8:26">
      <c r="H916" s="17"/>
      <c r="I916" s="17"/>
      <c r="J916" s="17"/>
      <c r="X916" s="17"/>
      <c r="Y916" s="17"/>
      <c r="Z916" s="17"/>
    </row>
    <row r="917" spans="8:26">
      <c r="H917" s="17"/>
      <c r="I917" s="17"/>
      <c r="J917" s="17"/>
      <c r="X917" s="17"/>
      <c r="Y917" s="17"/>
      <c r="Z917" s="17"/>
    </row>
    <row r="918" spans="8:26">
      <c r="H918" s="17"/>
      <c r="I918" s="17"/>
      <c r="J918" s="17"/>
      <c r="X918" s="17"/>
      <c r="Y918" s="17"/>
      <c r="Z918" s="17"/>
    </row>
    <row r="919" spans="8:26">
      <c r="H919" s="17"/>
      <c r="I919" s="17"/>
      <c r="J919" s="17"/>
      <c r="X919" s="17"/>
      <c r="Y919" s="17"/>
      <c r="Z919" s="17"/>
    </row>
    <row r="920" spans="8:26">
      <c r="H920" s="17"/>
      <c r="I920" s="17"/>
      <c r="J920" s="17"/>
      <c r="X920" s="17"/>
      <c r="Y920" s="17"/>
      <c r="Z920" s="17"/>
    </row>
    <row r="921" spans="8:26">
      <c r="H921" s="17"/>
      <c r="I921" s="17"/>
      <c r="J921" s="17"/>
      <c r="X921" s="17"/>
      <c r="Y921" s="17"/>
      <c r="Z921" s="17"/>
    </row>
    <row r="922" spans="8:26">
      <c r="H922" s="17"/>
      <c r="I922" s="17"/>
      <c r="J922" s="17"/>
      <c r="X922" s="17"/>
      <c r="Y922" s="17"/>
      <c r="Z922" s="17"/>
    </row>
    <row r="923" spans="8:26">
      <c r="H923" s="17"/>
      <c r="I923" s="17"/>
      <c r="J923" s="17"/>
      <c r="X923" s="17"/>
      <c r="Y923" s="17"/>
      <c r="Z923" s="17"/>
    </row>
    <row r="924" spans="8:26">
      <c r="H924" s="17"/>
      <c r="I924" s="17"/>
      <c r="J924" s="17"/>
      <c r="X924" s="17"/>
      <c r="Y924" s="17"/>
      <c r="Z924" s="17"/>
    </row>
    <row r="925" spans="8:26">
      <c r="H925" s="17"/>
      <c r="I925" s="17"/>
      <c r="J925" s="17"/>
      <c r="X925" s="17"/>
      <c r="Y925" s="17"/>
      <c r="Z925" s="17"/>
    </row>
    <row r="926" spans="8:26">
      <c r="H926" s="17"/>
      <c r="I926" s="17"/>
      <c r="J926" s="17"/>
      <c r="X926" s="17"/>
      <c r="Y926" s="17"/>
      <c r="Z926" s="17"/>
    </row>
    <row r="927" spans="8:26">
      <c r="H927" s="17"/>
      <c r="I927" s="17"/>
      <c r="J927" s="17"/>
      <c r="X927" s="17"/>
      <c r="Y927" s="17"/>
      <c r="Z927" s="17"/>
    </row>
    <row r="928" spans="8:26">
      <c r="H928" s="17"/>
      <c r="I928" s="17"/>
      <c r="J928" s="17"/>
      <c r="X928" s="17"/>
      <c r="Y928" s="17"/>
      <c r="Z928" s="17"/>
    </row>
    <row r="929" spans="8:26">
      <c r="H929" s="17"/>
      <c r="I929" s="17"/>
      <c r="J929" s="17"/>
      <c r="X929" s="17"/>
      <c r="Y929" s="17"/>
      <c r="Z929" s="17"/>
    </row>
    <row r="930" spans="8:26">
      <c r="H930" s="17"/>
      <c r="I930" s="17"/>
      <c r="J930" s="17"/>
      <c r="X930" s="17"/>
      <c r="Y930" s="17"/>
      <c r="Z930" s="17"/>
    </row>
    <row r="931" spans="8:26">
      <c r="H931" s="17"/>
      <c r="I931" s="17"/>
      <c r="J931" s="17"/>
      <c r="X931" s="17"/>
      <c r="Y931" s="17"/>
      <c r="Z931" s="17"/>
    </row>
    <row r="932" spans="8:26">
      <c r="H932" s="17"/>
      <c r="I932" s="17"/>
      <c r="J932" s="17"/>
      <c r="X932" s="17"/>
      <c r="Y932" s="17"/>
      <c r="Z932" s="17"/>
    </row>
    <row r="933" spans="8:26">
      <c r="H933" s="17"/>
      <c r="I933" s="17"/>
      <c r="J933" s="17"/>
      <c r="X933" s="17"/>
      <c r="Y933" s="17"/>
      <c r="Z933" s="17"/>
    </row>
    <row r="934" spans="8:26">
      <c r="H934" s="17"/>
      <c r="I934" s="17"/>
      <c r="J934" s="17"/>
      <c r="X934" s="17"/>
      <c r="Y934" s="17"/>
      <c r="Z934" s="17"/>
    </row>
    <row r="935" spans="8:26">
      <c r="H935" s="17"/>
      <c r="I935" s="17"/>
      <c r="J935" s="17"/>
      <c r="X935" s="17"/>
      <c r="Y935" s="17"/>
      <c r="Z935" s="17"/>
    </row>
    <row r="936" spans="8:26">
      <c r="H936" s="17"/>
      <c r="I936" s="17"/>
      <c r="J936" s="17"/>
      <c r="X936" s="17"/>
      <c r="Y936" s="17"/>
      <c r="Z936" s="17"/>
    </row>
    <row r="937" spans="8:26">
      <c r="H937" s="17"/>
      <c r="I937" s="17"/>
      <c r="J937" s="17"/>
      <c r="X937" s="17"/>
      <c r="Y937" s="17"/>
      <c r="Z937" s="17"/>
    </row>
    <row r="938" spans="8:26">
      <c r="H938" s="17"/>
      <c r="I938" s="17"/>
      <c r="J938" s="17"/>
      <c r="X938" s="17"/>
      <c r="Y938" s="17"/>
      <c r="Z938" s="17"/>
    </row>
    <row r="939" spans="8:26">
      <c r="H939" s="17"/>
      <c r="I939" s="17"/>
      <c r="J939" s="17"/>
      <c r="X939" s="17"/>
      <c r="Y939" s="17"/>
      <c r="Z939" s="17"/>
    </row>
    <row r="940" spans="8:26">
      <c r="H940" s="17"/>
      <c r="I940" s="17"/>
      <c r="J940" s="17"/>
      <c r="X940" s="17"/>
      <c r="Y940" s="17"/>
      <c r="Z940" s="17"/>
    </row>
    <row r="941" spans="8:26">
      <c r="H941" s="17"/>
      <c r="I941" s="17"/>
      <c r="J941" s="17"/>
      <c r="X941" s="17"/>
      <c r="Y941" s="17"/>
      <c r="Z941" s="17"/>
    </row>
    <row r="942" spans="8:26">
      <c r="H942" s="17"/>
      <c r="I942" s="17"/>
      <c r="J942" s="17"/>
      <c r="X942" s="17"/>
      <c r="Y942" s="17"/>
      <c r="Z942" s="17"/>
    </row>
    <row r="943" spans="8:26">
      <c r="H943" s="17"/>
      <c r="I943" s="17"/>
      <c r="J943" s="17"/>
      <c r="X943" s="17"/>
      <c r="Y943" s="17"/>
      <c r="Z943" s="17"/>
    </row>
    <row r="944" spans="8:26">
      <c r="H944" s="17"/>
      <c r="I944" s="17"/>
      <c r="J944" s="17"/>
      <c r="X944" s="17"/>
      <c r="Y944" s="17"/>
      <c r="Z944" s="17"/>
    </row>
    <row r="945" spans="8:26">
      <c r="H945" s="17"/>
      <c r="I945" s="17"/>
      <c r="J945" s="17"/>
      <c r="X945" s="17"/>
      <c r="Y945" s="17"/>
      <c r="Z945" s="17"/>
    </row>
    <row r="946" spans="8:26">
      <c r="H946" s="17"/>
      <c r="I946" s="17"/>
      <c r="J946" s="17"/>
      <c r="X946" s="17"/>
      <c r="Y946" s="17"/>
      <c r="Z946" s="17"/>
    </row>
    <row r="947" spans="8:26">
      <c r="H947" s="17"/>
      <c r="I947" s="17"/>
      <c r="J947" s="17"/>
      <c r="X947" s="17"/>
      <c r="Y947" s="17"/>
      <c r="Z947" s="17"/>
    </row>
    <row r="948" spans="8:26">
      <c r="H948" s="17"/>
      <c r="I948" s="17"/>
      <c r="J948" s="17"/>
      <c r="X948" s="17"/>
      <c r="Y948" s="17"/>
      <c r="Z948" s="17"/>
    </row>
    <row r="949" spans="8:26">
      <c r="H949" s="17"/>
      <c r="I949" s="17"/>
      <c r="J949" s="17"/>
      <c r="X949" s="17"/>
      <c r="Y949" s="17"/>
      <c r="Z949" s="17"/>
    </row>
    <row r="950" spans="8:26">
      <c r="H950" s="17"/>
      <c r="I950" s="17"/>
      <c r="J950" s="17"/>
      <c r="X950" s="17"/>
      <c r="Y950" s="17"/>
      <c r="Z950" s="17"/>
    </row>
    <row r="951" spans="8:26">
      <c r="H951" s="17"/>
      <c r="I951" s="17"/>
      <c r="J951" s="17"/>
      <c r="X951" s="17"/>
      <c r="Y951" s="17"/>
      <c r="Z951" s="17"/>
    </row>
    <row r="952" spans="8:26">
      <c r="H952" s="17"/>
      <c r="I952" s="17"/>
      <c r="J952" s="17"/>
      <c r="X952" s="17"/>
      <c r="Y952" s="17"/>
      <c r="Z952" s="17"/>
    </row>
    <row r="953" spans="8:26">
      <c r="H953" s="17"/>
      <c r="I953" s="17"/>
      <c r="J953" s="17"/>
      <c r="X953" s="17"/>
      <c r="Y953" s="17"/>
      <c r="Z953" s="17"/>
    </row>
    <row r="954" spans="8:26">
      <c r="H954" s="17"/>
      <c r="I954" s="17"/>
      <c r="J954" s="17"/>
      <c r="X954" s="17"/>
      <c r="Y954" s="17"/>
      <c r="Z954" s="17"/>
    </row>
    <row r="955" spans="8:26">
      <c r="H955" s="17"/>
      <c r="I955" s="17"/>
      <c r="J955" s="17"/>
      <c r="X955" s="17"/>
      <c r="Y955" s="17"/>
      <c r="Z955" s="17"/>
    </row>
    <row r="956" spans="8:26">
      <c r="H956" s="17"/>
      <c r="I956" s="17"/>
      <c r="J956" s="17"/>
      <c r="X956" s="17"/>
      <c r="Y956" s="17"/>
      <c r="Z956" s="17"/>
    </row>
    <row r="957" spans="8:26">
      <c r="H957" s="17"/>
      <c r="I957" s="17"/>
      <c r="J957" s="17"/>
      <c r="X957" s="17"/>
      <c r="Y957" s="17"/>
      <c r="Z957" s="17"/>
    </row>
    <row r="958" spans="8:26">
      <c r="H958" s="17"/>
      <c r="I958" s="17"/>
      <c r="J958" s="17"/>
      <c r="X958" s="17"/>
      <c r="Y958" s="17"/>
      <c r="Z958" s="17"/>
    </row>
    <row r="959" spans="8:26">
      <c r="H959" s="17"/>
      <c r="I959" s="17"/>
      <c r="J959" s="17"/>
      <c r="X959" s="17"/>
      <c r="Y959" s="17"/>
      <c r="Z959" s="17"/>
    </row>
    <row r="960" spans="8:26">
      <c r="H960" s="17"/>
      <c r="I960" s="17"/>
      <c r="J960" s="17"/>
      <c r="X960" s="17"/>
      <c r="Y960" s="17"/>
      <c r="Z960" s="17"/>
    </row>
    <row r="961" spans="8:26">
      <c r="H961" s="17"/>
      <c r="I961" s="17"/>
      <c r="J961" s="17"/>
      <c r="X961" s="17"/>
      <c r="Y961" s="17"/>
      <c r="Z961" s="17"/>
    </row>
    <row r="962" spans="8:26">
      <c r="H962" s="17"/>
      <c r="I962" s="17"/>
      <c r="J962" s="17"/>
      <c r="X962" s="17"/>
      <c r="Y962" s="17"/>
      <c r="Z962" s="17"/>
    </row>
    <row r="963" spans="8:26">
      <c r="H963" s="17"/>
      <c r="I963" s="17"/>
      <c r="J963" s="17"/>
      <c r="X963" s="17"/>
      <c r="Y963" s="17"/>
      <c r="Z963" s="17"/>
    </row>
    <row r="964" spans="8:26">
      <c r="H964" s="17"/>
      <c r="I964" s="17"/>
      <c r="J964" s="17"/>
      <c r="X964" s="17"/>
      <c r="Y964" s="17"/>
      <c r="Z964" s="17"/>
    </row>
    <row r="965" spans="8:26">
      <c r="H965" s="17"/>
      <c r="I965" s="17"/>
      <c r="J965" s="17"/>
      <c r="X965" s="17"/>
      <c r="Y965" s="17"/>
      <c r="Z965" s="17"/>
    </row>
    <row r="966" spans="8:26">
      <c r="H966" s="17"/>
      <c r="I966" s="17"/>
      <c r="J966" s="17"/>
      <c r="X966" s="17"/>
      <c r="Y966" s="17"/>
      <c r="Z966" s="17"/>
    </row>
    <row r="967" spans="8:26">
      <c r="H967" s="17"/>
      <c r="I967" s="17"/>
      <c r="J967" s="17"/>
      <c r="X967" s="17"/>
      <c r="Y967" s="17"/>
      <c r="Z967" s="17"/>
    </row>
    <row r="968" spans="8:26">
      <c r="H968" s="17"/>
      <c r="I968" s="17"/>
      <c r="J968" s="17"/>
      <c r="X968" s="17"/>
      <c r="Y968" s="17"/>
      <c r="Z968" s="17"/>
    </row>
    <row r="969" spans="8:26">
      <c r="H969" s="17"/>
      <c r="I969" s="17"/>
      <c r="J969" s="17"/>
      <c r="X969" s="17"/>
      <c r="Y969" s="17"/>
      <c r="Z969" s="17"/>
    </row>
    <row r="970" spans="8:26">
      <c r="H970" s="17"/>
      <c r="I970" s="17"/>
      <c r="J970" s="17"/>
      <c r="X970" s="17"/>
      <c r="Y970" s="17"/>
      <c r="Z970" s="17"/>
    </row>
    <row r="971" spans="8:26">
      <c r="H971" s="17"/>
      <c r="I971" s="17"/>
      <c r="J971" s="17"/>
      <c r="X971" s="17"/>
      <c r="Y971" s="17"/>
      <c r="Z971" s="17"/>
    </row>
    <row r="972" spans="8:26">
      <c r="H972" s="17"/>
      <c r="I972" s="17"/>
      <c r="J972" s="17"/>
      <c r="X972" s="17"/>
      <c r="Y972" s="17"/>
      <c r="Z972" s="17"/>
    </row>
    <row r="973" spans="8:26">
      <c r="H973" s="17"/>
      <c r="I973" s="17"/>
      <c r="J973" s="17"/>
      <c r="X973" s="17"/>
      <c r="Y973" s="17"/>
      <c r="Z973" s="17"/>
    </row>
    <row r="974" spans="8:26">
      <c r="H974" s="17"/>
      <c r="I974" s="17"/>
      <c r="J974" s="17"/>
      <c r="X974" s="17"/>
      <c r="Y974" s="17"/>
      <c r="Z974" s="17"/>
    </row>
    <row r="975" spans="8:26">
      <c r="H975" s="17"/>
      <c r="I975" s="17"/>
      <c r="J975" s="17"/>
      <c r="X975" s="17"/>
      <c r="Y975" s="17"/>
      <c r="Z975" s="17"/>
    </row>
    <row r="976" spans="8:26">
      <c r="H976" s="17"/>
      <c r="I976" s="17"/>
      <c r="J976" s="17"/>
      <c r="X976" s="17"/>
      <c r="Y976" s="17"/>
      <c r="Z976" s="17"/>
    </row>
    <row r="977" spans="8:26">
      <c r="H977" s="17"/>
      <c r="I977" s="17"/>
      <c r="J977" s="17"/>
      <c r="X977" s="17"/>
      <c r="Y977" s="17"/>
      <c r="Z977" s="17"/>
    </row>
    <row r="978" spans="8:26">
      <c r="H978" s="17"/>
      <c r="I978" s="17"/>
      <c r="J978" s="17"/>
      <c r="X978" s="17"/>
      <c r="Y978" s="17"/>
      <c r="Z978" s="17"/>
    </row>
    <row r="979" spans="8:26">
      <c r="H979" s="17"/>
      <c r="I979" s="17"/>
      <c r="J979" s="17"/>
      <c r="X979" s="17"/>
      <c r="Y979" s="17"/>
      <c r="Z979" s="17"/>
    </row>
    <row r="980" spans="8:26">
      <c r="H980" s="17"/>
      <c r="I980" s="17"/>
      <c r="J980" s="17"/>
      <c r="X980" s="17"/>
      <c r="Y980" s="17"/>
      <c r="Z980" s="17"/>
    </row>
    <row r="981" spans="8:26">
      <c r="H981" s="17"/>
      <c r="I981" s="17"/>
      <c r="J981" s="17"/>
      <c r="X981" s="17"/>
      <c r="Y981" s="17"/>
      <c r="Z981" s="17"/>
    </row>
    <row r="982" spans="8:26">
      <c r="H982" s="17"/>
      <c r="I982" s="17"/>
      <c r="J982" s="17"/>
      <c r="X982" s="17"/>
      <c r="Y982" s="17"/>
      <c r="Z982" s="17"/>
    </row>
    <row r="983" spans="8:26">
      <c r="H983" s="17"/>
      <c r="I983" s="17"/>
      <c r="J983" s="17"/>
      <c r="X983" s="17"/>
      <c r="Y983" s="17"/>
      <c r="Z983" s="17"/>
    </row>
    <row r="984" spans="8:26">
      <c r="H984" s="17"/>
      <c r="I984" s="17"/>
      <c r="J984" s="17"/>
      <c r="X984" s="17"/>
      <c r="Y984" s="17"/>
      <c r="Z984" s="17"/>
    </row>
    <row r="985" spans="8:26">
      <c r="H985" s="17"/>
      <c r="I985" s="17"/>
      <c r="J985" s="17"/>
      <c r="X985" s="17"/>
      <c r="Y985" s="17"/>
      <c r="Z985" s="17"/>
    </row>
    <row r="986" spans="8:26">
      <c r="H986" s="17"/>
      <c r="I986" s="17"/>
      <c r="J986" s="17"/>
      <c r="X986" s="17"/>
      <c r="Y986" s="17"/>
      <c r="Z986" s="17"/>
    </row>
    <row r="987" spans="8:26">
      <c r="H987" s="17"/>
      <c r="I987" s="17"/>
      <c r="J987" s="17"/>
      <c r="X987" s="17"/>
      <c r="Y987" s="17"/>
      <c r="Z987" s="17"/>
    </row>
    <row r="988" spans="8:26">
      <c r="H988" s="17"/>
      <c r="I988" s="17"/>
      <c r="J988" s="17"/>
      <c r="X988" s="17"/>
      <c r="Y988" s="17"/>
      <c r="Z988" s="17"/>
    </row>
    <row r="989" spans="8:26">
      <c r="H989" s="17"/>
      <c r="I989" s="17"/>
      <c r="J989" s="17"/>
      <c r="X989" s="17"/>
      <c r="Y989" s="17"/>
      <c r="Z989" s="17"/>
    </row>
    <row r="990" spans="8:26">
      <c r="H990" s="17"/>
      <c r="I990" s="17"/>
      <c r="J990" s="17"/>
      <c r="X990" s="17"/>
      <c r="Y990" s="17"/>
      <c r="Z990" s="17"/>
    </row>
    <row r="991" spans="8:26">
      <c r="H991" s="17"/>
      <c r="I991" s="17"/>
      <c r="J991" s="17"/>
      <c r="X991" s="17"/>
      <c r="Y991" s="17"/>
      <c r="Z991" s="17"/>
    </row>
    <row r="992" spans="8:26">
      <c r="H992" s="17"/>
      <c r="I992" s="17"/>
      <c r="J992" s="17"/>
      <c r="X992" s="17"/>
      <c r="Y992" s="17"/>
      <c r="Z992" s="17"/>
    </row>
    <row r="993" spans="8:26">
      <c r="H993" s="17"/>
      <c r="I993" s="17"/>
      <c r="J993" s="17"/>
      <c r="X993" s="17"/>
      <c r="Y993" s="17"/>
      <c r="Z993" s="17"/>
    </row>
    <row r="994" spans="8:26">
      <c r="H994" s="17"/>
      <c r="I994" s="17"/>
      <c r="J994" s="17"/>
      <c r="X994" s="17"/>
      <c r="Y994" s="17"/>
      <c r="Z994" s="17"/>
    </row>
    <row r="995" spans="8:26">
      <c r="H995" s="17"/>
      <c r="I995" s="17"/>
      <c r="J995" s="17"/>
      <c r="X995" s="17"/>
      <c r="Y995" s="17"/>
      <c r="Z995" s="17"/>
    </row>
    <row r="996" spans="8:26">
      <c r="H996" s="17"/>
      <c r="I996" s="17"/>
      <c r="J996" s="17"/>
      <c r="X996" s="17"/>
      <c r="Y996" s="17"/>
      <c r="Z996" s="17"/>
    </row>
    <row r="997" spans="8:26">
      <c r="H997" s="17"/>
      <c r="I997" s="17"/>
      <c r="J997" s="17"/>
      <c r="X997" s="17"/>
      <c r="Y997" s="17"/>
      <c r="Z997" s="17"/>
    </row>
    <row r="998" spans="8:26">
      <c r="H998" s="17"/>
      <c r="I998" s="17"/>
      <c r="J998" s="17"/>
      <c r="X998" s="17"/>
      <c r="Y998" s="17"/>
      <c r="Z998" s="17"/>
    </row>
    <row r="999" spans="8:26">
      <c r="H999" s="17"/>
      <c r="I999" s="17"/>
      <c r="J999" s="17"/>
      <c r="X999" s="17"/>
      <c r="Y999" s="17"/>
      <c r="Z999" s="17"/>
    </row>
    <row r="1000" spans="8:26">
      <c r="H1000" s="17"/>
      <c r="I1000" s="17"/>
      <c r="J1000" s="17"/>
      <c r="X1000" s="17"/>
      <c r="Y1000" s="17"/>
      <c r="Z1000" s="17"/>
    </row>
    <row r="1001" spans="8:26">
      <c r="H1001" s="17"/>
      <c r="I1001" s="17"/>
      <c r="J1001" s="17"/>
      <c r="X1001" s="17"/>
      <c r="Y1001" s="17"/>
      <c r="Z1001" s="17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BK1001"/>
  <sheetViews>
    <sheetView tabSelected="1" workbookViewId="0">
      <pane ySplit="2" topLeftCell="A3" activePane="bottomLeft" state="frozen"/>
      <selection pane="bottomLeft" activeCell="K1" sqref="K1"/>
    </sheetView>
  </sheetViews>
  <sheetFormatPr baseColWidth="10" defaultColWidth="12.5703125" defaultRowHeight="15.75" customHeight="1"/>
  <cols>
    <col min="1" max="1" width="7.28515625" bestFit="1" customWidth="1"/>
    <col min="2" max="2" width="54.7109375" bestFit="1" customWidth="1"/>
    <col min="3" max="3" width="4.5703125" bestFit="1" customWidth="1"/>
    <col min="4" max="4" width="9.5703125" bestFit="1" customWidth="1"/>
    <col min="5" max="5" width="37" bestFit="1" customWidth="1"/>
    <col min="6" max="6" width="8.85546875" bestFit="1" customWidth="1"/>
    <col min="7" max="7" width="37" bestFit="1" customWidth="1"/>
    <col min="8" max="8" width="10.140625" bestFit="1" customWidth="1"/>
    <col min="9" max="9" width="10.5703125" bestFit="1" customWidth="1"/>
    <col min="10" max="10" width="10.140625" bestFit="1" customWidth="1"/>
    <col min="11" max="11" width="11.5703125" bestFit="1" customWidth="1"/>
    <col min="12" max="12" width="10.28515625" bestFit="1" customWidth="1"/>
    <col min="13" max="13" width="13.140625" bestFit="1" customWidth="1"/>
    <col min="14" max="15" width="10.28515625" bestFit="1" customWidth="1"/>
    <col min="16" max="16" width="14.140625" bestFit="1" customWidth="1"/>
    <col min="17" max="18" width="10.28515625" bestFit="1" customWidth="1"/>
    <col min="19" max="19" width="13.140625" bestFit="1" customWidth="1"/>
    <col min="20" max="20" width="10.28515625" bestFit="1" customWidth="1"/>
    <col min="21" max="21" width="8.85546875" bestFit="1" customWidth="1"/>
    <col min="22" max="22" width="12.7109375" bestFit="1" customWidth="1"/>
    <col min="23" max="23" width="15.42578125" bestFit="1" customWidth="1"/>
    <col min="24" max="24" width="10.28515625" bestFit="1" customWidth="1"/>
    <col min="25" max="25" width="11.5703125" bestFit="1" customWidth="1"/>
    <col min="26" max="26" width="11.42578125" bestFit="1" customWidth="1"/>
    <col min="27" max="27" width="12.7109375" bestFit="1" customWidth="1"/>
    <col min="28" max="28" width="14.85546875" bestFit="1" customWidth="1"/>
    <col min="29" max="29" width="10.28515625" bestFit="1" customWidth="1"/>
    <col min="30" max="30" width="11.5703125" bestFit="1" customWidth="1"/>
    <col min="31" max="31" width="11.42578125" bestFit="1" customWidth="1"/>
    <col min="32" max="32" width="12.7109375" bestFit="1" customWidth="1"/>
    <col min="33" max="33" width="14.85546875" bestFit="1" customWidth="1"/>
    <col min="34" max="34" width="10.28515625" bestFit="1" customWidth="1"/>
    <col min="35" max="35" width="11.5703125" bestFit="1" customWidth="1"/>
    <col min="36" max="36" width="11.42578125" bestFit="1" customWidth="1"/>
    <col min="37" max="37" width="12.7109375" bestFit="1" customWidth="1"/>
    <col min="38" max="38" width="14.85546875" bestFit="1" customWidth="1"/>
    <col min="39" max="39" width="10.28515625" bestFit="1" customWidth="1"/>
    <col min="40" max="40" width="11.5703125" bestFit="1" customWidth="1"/>
    <col min="41" max="41" width="11.42578125" bestFit="1" customWidth="1"/>
    <col min="42" max="42" width="12.7109375" bestFit="1" customWidth="1"/>
    <col min="43" max="43" width="14.85546875" bestFit="1" customWidth="1"/>
    <col min="44" max="44" width="10.28515625" bestFit="1" customWidth="1"/>
    <col min="45" max="45" width="11.5703125" bestFit="1" customWidth="1"/>
    <col min="46" max="46" width="11.42578125" bestFit="1" customWidth="1"/>
    <col min="47" max="47" width="12.7109375" bestFit="1" customWidth="1"/>
    <col min="48" max="48" width="14.85546875" bestFit="1" customWidth="1"/>
    <col min="49" max="49" width="10.28515625" bestFit="1" customWidth="1"/>
    <col min="50" max="50" width="11.5703125" bestFit="1" customWidth="1"/>
    <col min="51" max="51" width="11.42578125" bestFit="1" customWidth="1"/>
    <col min="52" max="52" width="12.7109375" bestFit="1" customWidth="1"/>
    <col min="53" max="53" width="14.85546875" bestFit="1" customWidth="1"/>
    <col min="54" max="54" width="10.28515625" bestFit="1" customWidth="1"/>
    <col min="55" max="55" width="11.5703125" bestFit="1" customWidth="1"/>
    <col min="56" max="56" width="11.42578125" bestFit="1" customWidth="1"/>
    <col min="57" max="57" width="12.7109375" bestFit="1" customWidth="1"/>
    <col min="58" max="58" width="14.85546875" bestFit="1" customWidth="1"/>
    <col min="59" max="59" width="10.28515625" bestFit="1" customWidth="1"/>
    <col min="60" max="60" width="11.5703125" bestFit="1" customWidth="1"/>
    <col min="61" max="61" width="11.42578125" bestFit="1" customWidth="1"/>
    <col min="62" max="62" width="12.7109375" bestFit="1" customWidth="1"/>
    <col min="63" max="63" width="14.85546875" bestFit="1" customWidth="1"/>
  </cols>
  <sheetData>
    <row r="1" spans="1:63">
      <c r="A1" s="1"/>
      <c r="B1" s="1"/>
      <c r="C1" s="1"/>
      <c r="D1" s="1"/>
      <c r="E1" s="1"/>
      <c r="F1" s="1"/>
      <c r="G1" s="1"/>
      <c r="H1" s="2"/>
      <c r="I1" s="2"/>
      <c r="J1" s="3"/>
      <c r="K1" s="4"/>
      <c r="L1" s="1"/>
      <c r="M1" s="1"/>
      <c r="N1" s="5"/>
      <c r="O1" s="1"/>
      <c r="P1" s="1"/>
      <c r="Q1" s="5"/>
      <c r="R1" s="1"/>
      <c r="S1" s="1"/>
      <c r="T1" s="5"/>
      <c r="U1" s="59">
        <f>W1/V1</f>
        <v>0.49906359129492356</v>
      </c>
      <c r="V1" s="60">
        <f t="shared" ref="V1:W1" si="0">SUM(V3:V268)</f>
        <v>8995938.3699999899</v>
      </c>
      <c r="W1" s="60">
        <f t="shared" si="0"/>
        <v>4489545.3099999959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9" t="s">
        <v>8</v>
      </c>
      <c r="J2" s="3" t="s">
        <v>9</v>
      </c>
      <c r="K2" s="4" t="s">
        <v>10</v>
      </c>
      <c r="L2" s="8" t="s">
        <v>11</v>
      </c>
      <c r="M2" s="8" t="s">
        <v>12</v>
      </c>
      <c r="N2" s="5" t="s">
        <v>2294</v>
      </c>
      <c r="O2" s="8" t="s">
        <v>14</v>
      </c>
      <c r="P2" s="8" t="s">
        <v>15</v>
      </c>
      <c r="Q2" s="5" t="s">
        <v>16</v>
      </c>
      <c r="R2" s="8" t="s">
        <v>17</v>
      </c>
      <c r="S2" s="8" t="s">
        <v>18</v>
      </c>
      <c r="T2" s="5" t="s">
        <v>19</v>
      </c>
      <c r="U2" s="8" t="s">
        <v>20</v>
      </c>
      <c r="V2" s="9" t="s">
        <v>21</v>
      </c>
      <c r="W2" s="9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</row>
    <row r="3" spans="1:63">
      <c r="A3" s="1">
        <v>70056</v>
      </c>
      <c r="B3" s="1" t="s">
        <v>70</v>
      </c>
      <c r="C3" s="1">
        <v>16</v>
      </c>
      <c r="D3" s="1">
        <v>285</v>
      </c>
      <c r="E3" s="1" t="s">
        <v>64</v>
      </c>
      <c r="F3" s="1">
        <v>557</v>
      </c>
      <c r="G3" s="1" t="s">
        <v>69</v>
      </c>
      <c r="H3" s="2">
        <v>84.88</v>
      </c>
      <c r="I3" s="2">
        <v>1358.08</v>
      </c>
      <c r="J3" s="10"/>
      <c r="K3" s="11"/>
      <c r="L3" s="1">
        <v>117.47</v>
      </c>
      <c r="M3" s="1">
        <v>81.5</v>
      </c>
      <c r="N3" s="16"/>
      <c r="O3" s="1">
        <v>210.22</v>
      </c>
      <c r="P3" s="1">
        <v>51</v>
      </c>
      <c r="Q3" s="16"/>
      <c r="R3" s="1">
        <v>176.22</v>
      </c>
      <c r="S3" s="1">
        <v>105.25</v>
      </c>
      <c r="T3" s="5"/>
      <c r="U3" s="1">
        <v>0</v>
      </c>
      <c r="V3" s="12">
        <v>684345</v>
      </c>
      <c r="W3" s="2">
        <v>322883.52</v>
      </c>
      <c r="X3" s="1">
        <v>529</v>
      </c>
      <c r="Y3" s="1">
        <v>553</v>
      </c>
      <c r="Z3" s="1">
        <v>719</v>
      </c>
      <c r="AA3" s="1">
        <v>710</v>
      </c>
      <c r="AB3" s="1">
        <v>1304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1211</v>
      </c>
      <c r="AS3" s="1">
        <v>800</v>
      </c>
      <c r="AT3" s="1">
        <v>1165</v>
      </c>
      <c r="AU3" s="1">
        <v>1175</v>
      </c>
      <c r="AV3" s="1">
        <v>816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1198</v>
      </c>
      <c r="BC3" s="1">
        <v>523</v>
      </c>
      <c r="BD3" s="1">
        <v>992</v>
      </c>
      <c r="BE3" s="1">
        <v>736</v>
      </c>
      <c r="BF3" s="1">
        <v>1684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>
      <c r="A4" s="1">
        <v>70001</v>
      </c>
      <c r="B4" s="1" t="s">
        <v>68</v>
      </c>
      <c r="C4" s="1">
        <v>20</v>
      </c>
      <c r="D4" s="1">
        <v>285</v>
      </c>
      <c r="E4" s="1" t="s">
        <v>64</v>
      </c>
      <c r="F4" s="1">
        <v>557</v>
      </c>
      <c r="G4" s="1" t="s">
        <v>69</v>
      </c>
      <c r="H4" s="2">
        <v>71.84</v>
      </c>
      <c r="I4" s="2">
        <v>1436.8</v>
      </c>
      <c r="J4" s="10"/>
      <c r="K4" s="11"/>
      <c r="L4" s="1">
        <v>99.68</v>
      </c>
      <c r="M4" s="1">
        <v>50.1</v>
      </c>
      <c r="N4" s="16"/>
      <c r="O4" s="1">
        <v>182.72</v>
      </c>
      <c r="P4" s="1">
        <v>48.25</v>
      </c>
      <c r="Q4" s="16"/>
      <c r="R4" s="1">
        <v>138.43</v>
      </c>
      <c r="S4" s="1">
        <v>106.3</v>
      </c>
      <c r="T4" s="5"/>
      <c r="U4" s="1">
        <v>0</v>
      </c>
      <c r="V4" s="12">
        <v>604641.36</v>
      </c>
      <c r="W4" s="2">
        <v>294041.12</v>
      </c>
      <c r="X4" s="1">
        <v>538</v>
      </c>
      <c r="Y4" s="1">
        <v>567</v>
      </c>
      <c r="Z4" s="1">
        <v>773</v>
      </c>
      <c r="AA4" s="1">
        <v>798</v>
      </c>
      <c r="AB4" s="1">
        <v>1002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1383</v>
      </c>
      <c r="AS4" s="1">
        <v>958</v>
      </c>
      <c r="AT4" s="1">
        <v>1225</v>
      </c>
      <c r="AU4" s="1">
        <v>1135</v>
      </c>
      <c r="AV4" s="1">
        <v>965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697</v>
      </c>
      <c r="BC4" s="1">
        <v>985</v>
      </c>
      <c r="BD4" s="1">
        <v>1185</v>
      </c>
      <c r="BE4" s="1">
        <v>788</v>
      </c>
      <c r="BF4" s="1">
        <v>2126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>
      <c r="A5" s="1">
        <v>70068</v>
      </c>
      <c r="B5" s="1" t="s">
        <v>77</v>
      </c>
      <c r="C5" s="1">
        <v>15</v>
      </c>
      <c r="D5" s="1">
        <v>285</v>
      </c>
      <c r="E5" s="1" t="s">
        <v>64</v>
      </c>
      <c r="F5" s="1">
        <v>567</v>
      </c>
      <c r="G5" s="1" t="s">
        <v>74</v>
      </c>
      <c r="H5" s="2">
        <v>49.06</v>
      </c>
      <c r="I5" s="2">
        <v>735.9</v>
      </c>
      <c r="J5" s="10"/>
      <c r="K5" s="11"/>
      <c r="L5" s="1">
        <v>209.43</v>
      </c>
      <c r="M5" s="1">
        <v>136.66999999999999</v>
      </c>
      <c r="N5" s="16"/>
      <c r="O5" s="1">
        <v>250.43</v>
      </c>
      <c r="P5" s="1">
        <v>73.53</v>
      </c>
      <c r="Q5" s="16"/>
      <c r="R5" s="1">
        <v>143.27000000000001</v>
      </c>
      <c r="S5" s="1">
        <v>69.069999999999993</v>
      </c>
      <c r="T5" s="16"/>
      <c r="U5" s="1">
        <v>3</v>
      </c>
      <c r="V5" s="12">
        <v>443845.82</v>
      </c>
      <c r="W5" s="2">
        <v>205512.34</v>
      </c>
      <c r="X5" s="1">
        <v>765</v>
      </c>
      <c r="Y5" s="1">
        <v>1005</v>
      </c>
      <c r="Z5" s="1">
        <v>1303</v>
      </c>
      <c r="AA5" s="1">
        <v>1142</v>
      </c>
      <c r="AB5" s="1">
        <v>2050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1304</v>
      </c>
      <c r="AS5" s="1">
        <v>994</v>
      </c>
      <c r="AT5" s="1">
        <v>1385</v>
      </c>
      <c r="AU5" s="1">
        <v>1141</v>
      </c>
      <c r="AV5" s="1">
        <v>1103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774</v>
      </c>
      <c r="BC5" s="1">
        <v>409</v>
      </c>
      <c r="BD5" s="1">
        <v>1001</v>
      </c>
      <c r="BE5" s="1">
        <v>339</v>
      </c>
      <c r="BF5" s="1">
        <v>1036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>
      <c r="A6" s="1">
        <v>70079</v>
      </c>
      <c r="B6" s="1" t="s">
        <v>75</v>
      </c>
      <c r="C6" s="1">
        <v>12</v>
      </c>
      <c r="D6" s="1">
        <v>285</v>
      </c>
      <c r="E6" s="1" t="s">
        <v>64</v>
      </c>
      <c r="F6" s="1">
        <v>35</v>
      </c>
      <c r="G6" s="1" t="s">
        <v>76</v>
      </c>
      <c r="H6" s="2">
        <v>73.62</v>
      </c>
      <c r="I6" s="2">
        <v>883.44</v>
      </c>
      <c r="J6" s="10"/>
      <c r="K6" s="11"/>
      <c r="L6" s="1">
        <v>125.88</v>
      </c>
      <c r="M6" s="1">
        <v>73</v>
      </c>
      <c r="N6" s="16"/>
      <c r="O6" s="1">
        <v>168.21</v>
      </c>
      <c r="P6" s="1">
        <v>42.42</v>
      </c>
      <c r="Q6" s="16"/>
      <c r="R6" s="1">
        <v>172.83</v>
      </c>
      <c r="S6" s="1">
        <v>67.5</v>
      </c>
      <c r="T6" s="16"/>
      <c r="U6" s="1">
        <v>0</v>
      </c>
      <c r="V6" s="12">
        <v>412492.86</v>
      </c>
      <c r="W6" s="2">
        <v>161595.9</v>
      </c>
      <c r="X6" s="1">
        <v>453</v>
      </c>
      <c r="Y6" s="1">
        <v>405</v>
      </c>
      <c r="Z6" s="1">
        <v>595</v>
      </c>
      <c r="AA6" s="1">
        <v>520</v>
      </c>
      <c r="AB6" s="1">
        <v>876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697</v>
      </c>
      <c r="AS6" s="1">
        <v>503</v>
      </c>
      <c r="AT6" s="1">
        <v>777</v>
      </c>
      <c r="AU6" s="1">
        <v>586</v>
      </c>
      <c r="AV6" s="1">
        <v>509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757</v>
      </c>
      <c r="BC6" s="1">
        <v>676</v>
      </c>
      <c r="BD6" s="1">
        <v>657</v>
      </c>
      <c r="BE6" s="1">
        <v>644</v>
      </c>
      <c r="BF6" s="1">
        <v>810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>
      <c r="A7" s="1">
        <v>70019</v>
      </c>
      <c r="B7" s="1" t="s">
        <v>85</v>
      </c>
      <c r="C7" s="1">
        <v>20</v>
      </c>
      <c r="D7" s="1">
        <v>285</v>
      </c>
      <c r="E7" s="1" t="s">
        <v>64</v>
      </c>
      <c r="F7" s="1">
        <v>562</v>
      </c>
      <c r="G7" s="1" t="s">
        <v>65</v>
      </c>
      <c r="H7" s="2">
        <v>68.760000000000005</v>
      </c>
      <c r="I7" s="2">
        <v>1375.2</v>
      </c>
      <c r="J7" s="10"/>
      <c r="K7" s="11"/>
      <c r="L7" s="1">
        <v>41.05</v>
      </c>
      <c r="M7" s="1">
        <v>19.850000000000001</v>
      </c>
      <c r="N7" s="16"/>
      <c r="O7" s="1">
        <v>67.78</v>
      </c>
      <c r="P7" s="1">
        <v>17.55</v>
      </c>
      <c r="Q7" s="16"/>
      <c r="R7" s="1">
        <v>70.95</v>
      </c>
      <c r="S7" s="1">
        <v>48.9</v>
      </c>
      <c r="T7" s="5"/>
      <c r="U7" s="1">
        <v>0</v>
      </c>
      <c r="V7" s="12">
        <v>247226.58</v>
      </c>
      <c r="W7" s="2">
        <v>118679.76</v>
      </c>
      <c r="X7" s="1">
        <v>235</v>
      </c>
      <c r="Y7" s="1">
        <v>203</v>
      </c>
      <c r="Z7" s="1">
        <v>352</v>
      </c>
      <c r="AA7" s="1">
        <v>265</v>
      </c>
      <c r="AB7" s="1">
        <v>397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421</v>
      </c>
      <c r="AS7" s="1">
        <v>297</v>
      </c>
      <c r="AT7" s="1">
        <v>598</v>
      </c>
      <c r="AU7" s="1">
        <v>376</v>
      </c>
      <c r="AV7" s="1">
        <v>351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592</v>
      </c>
      <c r="BC7" s="1">
        <v>453</v>
      </c>
      <c r="BD7" s="1">
        <v>482</v>
      </c>
      <c r="BE7" s="1">
        <v>237</v>
      </c>
      <c r="BF7" s="1">
        <v>978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>
      <c r="A8" s="1">
        <v>70028</v>
      </c>
      <c r="B8" s="1" t="s">
        <v>103</v>
      </c>
      <c r="C8" s="1">
        <v>24</v>
      </c>
      <c r="D8" s="1">
        <v>285</v>
      </c>
      <c r="E8" s="1" t="s">
        <v>64</v>
      </c>
      <c r="F8" s="1">
        <v>558</v>
      </c>
      <c r="G8" s="1" t="s">
        <v>67</v>
      </c>
      <c r="H8" s="2">
        <v>40.9</v>
      </c>
      <c r="I8" s="2">
        <v>981.6</v>
      </c>
      <c r="J8" s="10"/>
      <c r="K8" s="11"/>
      <c r="L8" s="1">
        <v>92.1</v>
      </c>
      <c r="M8" s="1">
        <v>53.83</v>
      </c>
      <c r="N8" s="16"/>
      <c r="O8" s="1">
        <v>79.77</v>
      </c>
      <c r="P8" s="1">
        <v>16.96</v>
      </c>
      <c r="Q8" s="16"/>
      <c r="R8" s="1">
        <v>63.94</v>
      </c>
      <c r="S8" s="1">
        <v>36</v>
      </c>
      <c r="T8" s="16"/>
      <c r="U8" s="1">
        <v>0</v>
      </c>
      <c r="V8" s="12">
        <v>231473.55</v>
      </c>
      <c r="W8" s="2">
        <v>104826.7</v>
      </c>
      <c r="X8" s="1">
        <v>638</v>
      </c>
      <c r="Y8" s="1">
        <v>592</v>
      </c>
      <c r="Z8" s="1">
        <v>861</v>
      </c>
      <c r="AA8" s="1">
        <v>831</v>
      </c>
      <c r="AB8" s="1">
        <v>1292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794</v>
      </c>
      <c r="AS8" s="1">
        <v>443</v>
      </c>
      <c r="AT8" s="1">
        <v>593</v>
      </c>
      <c r="AU8" s="1">
        <v>612</v>
      </c>
      <c r="AV8" s="1">
        <v>407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513</v>
      </c>
      <c r="BC8" s="1">
        <v>698</v>
      </c>
      <c r="BD8" s="1">
        <v>423</v>
      </c>
      <c r="BE8" s="1">
        <v>499</v>
      </c>
      <c r="BF8" s="1">
        <v>864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>
      <c r="A9" s="1">
        <v>70031</v>
      </c>
      <c r="B9" s="1" t="s">
        <v>90</v>
      </c>
      <c r="C9" s="1">
        <v>20</v>
      </c>
      <c r="D9" s="1">
        <v>285</v>
      </c>
      <c r="E9" s="1" t="s">
        <v>64</v>
      </c>
      <c r="F9" s="1">
        <v>558</v>
      </c>
      <c r="G9" s="1" t="s">
        <v>67</v>
      </c>
      <c r="H9" s="2">
        <v>86.35</v>
      </c>
      <c r="I9" s="2">
        <v>1727</v>
      </c>
      <c r="J9" s="10"/>
      <c r="K9" s="11"/>
      <c r="L9" s="1">
        <v>54.1</v>
      </c>
      <c r="M9" s="1">
        <v>27</v>
      </c>
      <c r="N9" s="16"/>
      <c r="O9" s="1">
        <v>46.22</v>
      </c>
      <c r="P9" s="1">
        <v>3.55</v>
      </c>
      <c r="Q9" s="16"/>
      <c r="R9" s="1">
        <v>30.2</v>
      </c>
      <c r="S9" s="1">
        <v>4.9000000000000004</v>
      </c>
      <c r="T9" s="5"/>
      <c r="U9" s="1">
        <v>0</v>
      </c>
      <c r="V9" s="12">
        <v>225416.68</v>
      </c>
      <c r="W9" s="2">
        <v>61222.15</v>
      </c>
      <c r="X9" s="1">
        <v>265</v>
      </c>
      <c r="Y9" s="1">
        <v>317</v>
      </c>
      <c r="Z9" s="1">
        <v>413</v>
      </c>
      <c r="AA9" s="1">
        <v>491</v>
      </c>
      <c r="AB9" s="1">
        <v>540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222</v>
      </c>
      <c r="AS9" s="1">
        <v>215</v>
      </c>
      <c r="AT9" s="1">
        <v>446</v>
      </c>
      <c r="AU9" s="1">
        <v>298</v>
      </c>
      <c r="AV9" s="1">
        <v>71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79</v>
      </c>
      <c r="BC9" s="1">
        <v>143</v>
      </c>
      <c r="BD9" s="1">
        <v>266</v>
      </c>
      <c r="BE9" s="1">
        <v>375</v>
      </c>
      <c r="BF9" s="1">
        <v>98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</row>
    <row r="10" spans="1:63">
      <c r="A10" s="1">
        <v>70034</v>
      </c>
      <c r="B10" s="1" t="s">
        <v>99</v>
      </c>
      <c r="C10" s="1">
        <v>24</v>
      </c>
      <c r="D10" s="1">
        <v>285</v>
      </c>
      <c r="E10" s="1" t="s">
        <v>64</v>
      </c>
      <c r="F10" s="1">
        <v>558</v>
      </c>
      <c r="G10" s="1" t="s">
        <v>67</v>
      </c>
      <c r="H10" s="2">
        <v>55.92</v>
      </c>
      <c r="I10" s="2">
        <v>1342.08</v>
      </c>
      <c r="J10" s="10"/>
      <c r="K10" s="11"/>
      <c r="L10" s="1">
        <v>48.54</v>
      </c>
      <c r="M10" s="1">
        <v>35.04</v>
      </c>
      <c r="N10" s="16"/>
      <c r="O10" s="1">
        <v>55.23</v>
      </c>
      <c r="P10" s="1">
        <v>15.96</v>
      </c>
      <c r="Q10" s="16"/>
      <c r="R10" s="1">
        <v>63.44</v>
      </c>
      <c r="S10" s="1">
        <v>55.92</v>
      </c>
      <c r="T10" s="16"/>
      <c r="U10" s="1">
        <v>0</v>
      </c>
      <c r="V10" s="12">
        <v>224406.96</v>
      </c>
      <c r="W10" s="2">
        <v>143490.72</v>
      </c>
      <c r="X10" s="1">
        <v>324</v>
      </c>
      <c r="Y10" s="1">
        <v>293</v>
      </c>
      <c r="Z10" s="1">
        <v>460</v>
      </c>
      <c r="AA10" s="1">
        <v>469</v>
      </c>
      <c r="AB10" s="1">
        <v>841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287</v>
      </c>
      <c r="AS10" s="1">
        <v>395</v>
      </c>
      <c r="AT10" s="1">
        <v>619</v>
      </c>
      <c r="AU10" s="1">
        <v>444</v>
      </c>
      <c r="AV10" s="1">
        <v>383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220</v>
      </c>
      <c r="BC10" s="1">
        <v>907</v>
      </c>
      <c r="BD10" s="1">
        <v>535</v>
      </c>
      <c r="BE10" s="1">
        <v>628</v>
      </c>
      <c r="BF10" s="1">
        <v>1342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</row>
    <row r="11" spans="1:63">
      <c r="A11" s="1">
        <v>70103</v>
      </c>
      <c r="B11" s="1" t="s">
        <v>112</v>
      </c>
      <c r="C11" s="1">
        <v>18</v>
      </c>
      <c r="D11" s="1">
        <v>285</v>
      </c>
      <c r="E11" s="1" t="s">
        <v>64</v>
      </c>
      <c r="F11" s="1">
        <v>567</v>
      </c>
      <c r="G11" s="1" t="s">
        <v>74</v>
      </c>
      <c r="H11" s="2">
        <v>50.87</v>
      </c>
      <c r="I11" s="2">
        <v>915.66</v>
      </c>
      <c r="J11" s="10"/>
      <c r="K11" s="11"/>
      <c r="L11" s="1">
        <v>67.28</v>
      </c>
      <c r="M11" s="1">
        <v>36</v>
      </c>
      <c r="N11" s="16"/>
      <c r="O11" s="1">
        <v>83.17</v>
      </c>
      <c r="P11" s="1">
        <v>19.5</v>
      </c>
      <c r="Q11" s="16"/>
      <c r="R11" s="1">
        <v>78.58</v>
      </c>
      <c r="S11" s="1">
        <v>38.39</v>
      </c>
      <c r="T11" s="5"/>
      <c r="U11" s="1">
        <v>0</v>
      </c>
      <c r="V11" s="12">
        <v>209711.58</v>
      </c>
      <c r="W11" s="2">
        <v>85970.3</v>
      </c>
      <c r="X11" s="1">
        <v>268</v>
      </c>
      <c r="Y11" s="1">
        <v>410</v>
      </c>
      <c r="Z11" s="1">
        <v>565</v>
      </c>
      <c r="AA11" s="1">
        <v>346</v>
      </c>
      <c r="AB11" s="1">
        <v>648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602</v>
      </c>
      <c r="AS11" s="1">
        <v>297</v>
      </c>
      <c r="AT11" s="1">
        <v>495</v>
      </c>
      <c r="AU11" s="1">
        <v>503</v>
      </c>
      <c r="AV11" s="1">
        <v>351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415</v>
      </c>
      <c r="BC11" s="1">
        <v>449</v>
      </c>
      <c r="BD11" s="1">
        <v>456</v>
      </c>
      <c r="BE11" s="1">
        <v>638</v>
      </c>
      <c r="BF11" s="1">
        <v>691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</row>
    <row r="12" spans="1:63">
      <c r="A12" s="1">
        <v>70029</v>
      </c>
      <c r="B12" s="1" t="s">
        <v>102</v>
      </c>
      <c r="C12" s="1">
        <v>18</v>
      </c>
      <c r="D12" s="1">
        <v>285</v>
      </c>
      <c r="E12" s="1" t="s">
        <v>64</v>
      </c>
      <c r="F12" s="1">
        <v>558</v>
      </c>
      <c r="G12" s="1" t="s">
        <v>67</v>
      </c>
      <c r="H12" s="2">
        <v>46.2</v>
      </c>
      <c r="I12" s="2">
        <v>831.6</v>
      </c>
      <c r="J12" s="10"/>
      <c r="K12" s="11"/>
      <c r="L12" s="1">
        <v>67.03</v>
      </c>
      <c r="M12" s="1">
        <v>24.44</v>
      </c>
      <c r="N12" s="16"/>
      <c r="O12" s="1">
        <v>91.14</v>
      </c>
      <c r="P12" s="1">
        <v>19.61</v>
      </c>
      <c r="Q12" s="16"/>
      <c r="R12" s="1">
        <v>77.5</v>
      </c>
      <c r="S12" s="1">
        <v>38.5</v>
      </c>
      <c r="T12" s="5"/>
      <c r="U12" s="1">
        <v>0</v>
      </c>
      <c r="V12" s="12">
        <v>195980.4</v>
      </c>
      <c r="W12" s="2">
        <v>68653.2</v>
      </c>
      <c r="X12" s="1">
        <v>459</v>
      </c>
      <c r="Y12" s="1">
        <v>148</v>
      </c>
      <c r="Z12" s="1">
        <v>446</v>
      </c>
      <c r="AA12" s="1">
        <v>455</v>
      </c>
      <c r="AB12" s="1">
        <v>440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556</v>
      </c>
      <c r="AS12" s="1">
        <v>432</v>
      </c>
      <c r="AT12" s="1">
        <v>645</v>
      </c>
      <c r="AU12" s="1">
        <v>447</v>
      </c>
      <c r="AV12" s="1">
        <v>353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386</v>
      </c>
      <c r="BC12" s="1">
        <v>638</v>
      </c>
      <c r="BD12" s="1">
        <v>512</v>
      </c>
      <c r="BE12" s="1">
        <v>356</v>
      </c>
      <c r="BF12" s="1">
        <v>693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</row>
    <row r="13" spans="1:63">
      <c r="A13" s="1">
        <v>70150</v>
      </c>
      <c r="B13" s="1" t="s">
        <v>118</v>
      </c>
      <c r="C13" s="1">
        <v>20</v>
      </c>
      <c r="D13" s="1">
        <v>285</v>
      </c>
      <c r="E13" s="1" t="s">
        <v>64</v>
      </c>
      <c r="F13" s="1">
        <v>558</v>
      </c>
      <c r="G13" s="1" t="s">
        <v>67</v>
      </c>
      <c r="H13" s="2">
        <v>77.58</v>
      </c>
      <c r="I13" s="2">
        <v>1551.6</v>
      </c>
      <c r="J13" s="10"/>
      <c r="K13" s="11"/>
      <c r="L13" s="1">
        <v>33.85</v>
      </c>
      <c r="M13" s="1">
        <v>24.1</v>
      </c>
      <c r="N13" s="16"/>
      <c r="O13" s="1">
        <v>29.92</v>
      </c>
      <c r="P13" s="1">
        <v>13.1</v>
      </c>
      <c r="Q13" s="16"/>
      <c r="R13" s="1">
        <v>59.75</v>
      </c>
      <c r="S13" s="1">
        <v>29.05</v>
      </c>
      <c r="T13" s="5"/>
      <c r="U13" s="1">
        <v>0</v>
      </c>
      <c r="V13" s="12">
        <v>191661.39</v>
      </c>
      <c r="W13" s="2">
        <v>102793.5</v>
      </c>
      <c r="X13" s="1">
        <v>143</v>
      </c>
      <c r="Y13" s="1">
        <v>207</v>
      </c>
      <c r="Z13" s="1">
        <v>280</v>
      </c>
      <c r="AA13" s="1">
        <v>301</v>
      </c>
      <c r="AB13" s="1">
        <v>482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150</v>
      </c>
      <c r="AS13" s="1">
        <v>129</v>
      </c>
      <c r="AT13" s="1">
        <v>250</v>
      </c>
      <c r="AU13" s="1">
        <v>268</v>
      </c>
      <c r="AV13" s="1">
        <v>262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296</v>
      </c>
      <c r="BC13" s="1">
        <v>219</v>
      </c>
      <c r="BD13" s="1">
        <v>609</v>
      </c>
      <c r="BE13" s="1">
        <v>361</v>
      </c>
      <c r="BF13" s="1">
        <v>581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</row>
    <row r="14" spans="1:63">
      <c r="A14" s="1">
        <v>70043</v>
      </c>
      <c r="B14" s="1" t="s">
        <v>117</v>
      </c>
      <c r="C14" s="1">
        <v>1</v>
      </c>
      <c r="D14" s="1">
        <v>285</v>
      </c>
      <c r="E14" s="1" t="s">
        <v>64</v>
      </c>
      <c r="F14" s="1">
        <v>387</v>
      </c>
      <c r="G14" s="1" t="s">
        <v>94</v>
      </c>
      <c r="H14" s="2">
        <v>652.46</v>
      </c>
      <c r="I14" s="2">
        <v>652.46</v>
      </c>
      <c r="J14" s="10"/>
      <c r="K14" s="11"/>
      <c r="L14" s="1">
        <v>40</v>
      </c>
      <c r="M14" s="1">
        <v>18</v>
      </c>
      <c r="N14" s="16"/>
      <c r="O14" s="1">
        <v>154</v>
      </c>
      <c r="P14" s="1">
        <v>38</v>
      </c>
      <c r="Q14" s="16"/>
      <c r="R14" s="1">
        <v>87.5</v>
      </c>
      <c r="S14" s="1">
        <v>68</v>
      </c>
      <c r="T14" s="5"/>
      <c r="U14" s="1">
        <v>0</v>
      </c>
      <c r="V14" s="12">
        <v>183667.49</v>
      </c>
      <c r="W14" s="2">
        <v>80905.039999999994</v>
      </c>
      <c r="X14" s="1">
        <v>13</v>
      </c>
      <c r="Y14" s="1">
        <v>9</v>
      </c>
      <c r="Z14" s="1">
        <v>14</v>
      </c>
      <c r="AA14" s="1">
        <v>17</v>
      </c>
      <c r="AB14" s="1">
        <v>18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68</v>
      </c>
      <c r="AS14" s="1">
        <v>16</v>
      </c>
      <c r="AT14" s="1">
        <v>32</v>
      </c>
      <c r="AU14" s="1">
        <v>92</v>
      </c>
      <c r="AV14" s="1">
        <v>38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7</v>
      </c>
      <c r="BC14" s="1">
        <v>26</v>
      </c>
      <c r="BD14" s="1">
        <v>52</v>
      </c>
      <c r="BE14" s="1">
        <v>31</v>
      </c>
      <c r="BF14" s="1">
        <v>68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</row>
    <row r="15" spans="1:63">
      <c r="A15" s="1">
        <v>70072</v>
      </c>
      <c r="B15" s="1" t="s">
        <v>79</v>
      </c>
      <c r="C15" s="1">
        <v>20</v>
      </c>
      <c r="D15" s="1">
        <v>285</v>
      </c>
      <c r="E15" s="1" t="s">
        <v>64</v>
      </c>
      <c r="F15" s="1">
        <v>570</v>
      </c>
      <c r="G15" s="1" t="s">
        <v>72</v>
      </c>
      <c r="H15" s="2">
        <v>41.94</v>
      </c>
      <c r="I15" s="2">
        <v>838.8</v>
      </c>
      <c r="J15" s="10"/>
      <c r="K15" s="11"/>
      <c r="L15" s="1">
        <v>51.48</v>
      </c>
      <c r="M15" s="1">
        <v>27.1</v>
      </c>
      <c r="N15" s="16"/>
      <c r="O15" s="1">
        <v>95.75</v>
      </c>
      <c r="P15" s="1">
        <v>28.05</v>
      </c>
      <c r="Q15" s="16"/>
      <c r="R15" s="1">
        <v>58.78</v>
      </c>
      <c r="S15" s="1">
        <v>17.2</v>
      </c>
      <c r="T15" s="5"/>
      <c r="U15" s="1">
        <v>0</v>
      </c>
      <c r="V15" s="12">
        <v>172792.8</v>
      </c>
      <c r="W15" s="2">
        <v>60687.18</v>
      </c>
      <c r="X15" s="1">
        <v>256</v>
      </c>
      <c r="Y15" s="1">
        <v>279</v>
      </c>
      <c r="Z15" s="1">
        <v>438</v>
      </c>
      <c r="AA15" s="1">
        <v>392</v>
      </c>
      <c r="AB15" s="1">
        <v>542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611</v>
      </c>
      <c r="AS15" s="1">
        <v>473</v>
      </c>
      <c r="AT15" s="1">
        <v>686</v>
      </c>
      <c r="AU15" s="1">
        <v>763</v>
      </c>
      <c r="AV15" s="1">
        <v>561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476</v>
      </c>
      <c r="BC15" s="1">
        <v>366</v>
      </c>
      <c r="BD15" s="1">
        <v>420</v>
      </c>
      <c r="BE15" s="1">
        <v>193</v>
      </c>
      <c r="BF15" s="1">
        <v>344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</row>
    <row r="16" spans="1:63">
      <c r="A16" s="1">
        <v>70101</v>
      </c>
      <c r="B16" s="1" t="s">
        <v>73</v>
      </c>
      <c r="C16" s="1">
        <v>15</v>
      </c>
      <c r="D16" s="1">
        <v>285</v>
      </c>
      <c r="E16" s="1" t="s">
        <v>64</v>
      </c>
      <c r="F16" s="1">
        <v>567</v>
      </c>
      <c r="G16" s="1" t="s">
        <v>74</v>
      </c>
      <c r="H16" s="2">
        <v>42.41</v>
      </c>
      <c r="I16" s="2">
        <v>636.15</v>
      </c>
      <c r="J16" s="10"/>
      <c r="K16" s="11"/>
      <c r="L16" s="1">
        <v>72.099999999999994</v>
      </c>
      <c r="M16" s="1">
        <v>40</v>
      </c>
      <c r="N16" s="16"/>
      <c r="O16" s="1">
        <v>96.7</v>
      </c>
      <c r="P16" s="1">
        <v>11.6</v>
      </c>
      <c r="Q16" s="16"/>
      <c r="R16" s="1">
        <v>97.9</v>
      </c>
      <c r="S16" s="1">
        <v>9</v>
      </c>
      <c r="T16" s="5"/>
      <c r="U16" s="1">
        <v>0</v>
      </c>
      <c r="V16" s="12">
        <v>169661.2</v>
      </c>
      <c r="W16" s="2">
        <v>38550.69</v>
      </c>
      <c r="X16" s="1">
        <v>277</v>
      </c>
      <c r="Y16" s="1">
        <v>320</v>
      </c>
      <c r="Z16" s="1">
        <v>456</v>
      </c>
      <c r="AA16" s="1">
        <v>377</v>
      </c>
      <c r="AB16" s="1">
        <v>600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548</v>
      </c>
      <c r="AS16" s="1">
        <v>207</v>
      </c>
      <c r="AT16" s="1">
        <v>605</v>
      </c>
      <c r="AU16" s="1">
        <v>388</v>
      </c>
      <c r="AV16" s="1">
        <v>174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770</v>
      </c>
      <c r="BC16" s="1">
        <v>474</v>
      </c>
      <c r="BD16" s="1">
        <v>352</v>
      </c>
      <c r="BE16" s="1">
        <v>219</v>
      </c>
      <c r="BF16" s="1">
        <v>135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</row>
    <row r="17" spans="1:63">
      <c r="A17" s="1">
        <v>70006</v>
      </c>
      <c r="B17" s="1" t="s">
        <v>88</v>
      </c>
      <c r="C17" s="1">
        <v>1</v>
      </c>
      <c r="D17" s="1">
        <v>285</v>
      </c>
      <c r="E17" s="1" t="s">
        <v>64</v>
      </c>
      <c r="F17" s="1">
        <v>570</v>
      </c>
      <c r="G17" s="1" t="s">
        <v>72</v>
      </c>
      <c r="H17" s="2">
        <v>850</v>
      </c>
      <c r="I17" s="2">
        <v>850</v>
      </c>
      <c r="J17" s="10"/>
      <c r="K17" s="11"/>
      <c r="L17" s="1">
        <v>11.5</v>
      </c>
      <c r="M17" s="1">
        <v>20</v>
      </c>
      <c r="N17" s="16"/>
      <c r="O17" s="1">
        <v>17</v>
      </c>
      <c r="P17" s="1">
        <v>0</v>
      </c>
      <c r="Q17" s="16"/>
      <c r="R17" s="1">
        <v>158.5</v>
      </c>
      <c r="S17" s="1">
        <v>9</v>
      </c>
      <c r="T17" s="5"/>
      <c r="U17" s="1">
        <v>0</v>
      </c>
      <c r="V17" s="12">
        <v>158950</v>
      </c>
      <c r="W17" s="2">
        <v>24650</v>
      </c>
      <c r="X17" s="1">
        <v>1</v>
      </c>
      <c r="Y17" s="1">
        <v>2</v>
      </c>
      <c r="Z17" s="1">
        <v>6</v>
      </c>
      <c r="AA17" s="1">
        <v>7</v>
      </c>
      <c r="AB17" s="1">
        <v>20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4</v>
      </c>
      <c r="AS17" s="1">
        <v>7</v>
      </c>
      <c r="AT17" s="1">
        <v>6</v>
      </c>
      <c r="AU17" s="1">
        <v>7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139</v>
      </c>
      <c r="BC17" s="1">
        <v>30</v>
      </c>
      <c r="BD17" s="1">
        <v>3</v>
      </c>
      <c r="BE17" s="1">
        <v>3</v>
      </c>
      <c r="BF17" s="1">
        <v>9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</row>
    <row r="18" spans="1:63">
      <c r="A18" s="1">
        <v>70002</v>
      </c>
      <c r="B18" s="1" t="s">
        <v>113</v>
      </c>
      <c r="C18" s="1">
        <v>48</v>
      </c>
      <c r="D18" s="1">
        <v>285</v>
      </c>
      <c r="E18" s="1" t="s">
        <v>64</v>
      </c>
      <c r="F18" s="1">
        <v>557</v>
      </c>
      <c r="G18" s="1" t="s">
        <v>69</v>
      </c>
      <c r="H18" s="2">
        <v>28.86</v>
      </c>
      <c r="I18" s="2">
        <v>1385.28</v>
      </c>
      <c r="J18" s="10"/>
      <c r="K18" s="11"/>
      <c r="L18" s="1">
        <v>33.21</v>
      </c>
      <c r="M18" s="1">
        <v>14.81</v>
      </c>
      <c r="N18" s="16"/>
      <c r="O18" s="1">
        <v>35.909999999999997</v>
      </c>
      <c r="P18" s="1">
        <v>11.38</v>
      </c>
      <c r="Q18" s="16"/>
      <c r="R18" s="1">
        <v>42.3</v>
      </c>
      <c r="S18" s="1">
        <v>38.21</v>
      </c>
      <c r="T18" s="16"/>
      <c r="U18" s="1">
        <v>0</v>
      </c>
      <c r="V18" s="12">
        <v>154343.28</v>
      </c>
      <c r="W18" s="2">
        <v>89206.26</v>
      </c>
      <c r="X18" s="1">
        <v>413</v>
      </c>
      <c r="Y18" s="1">
        <v>270</v>
      </c>
      <c r="Z18" s="1">
        <v>810</v>
      </c>
      <c r="AA18" s="1">
        <v>472</v>
      </c>
      <c r="AB18" s="1">
        <v>711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528</v>
      </c>
      <c r="AS18" s="1">
        <v>500</v>
      </c>
      <c r="AT18" s="1">
        <v>629</v>
      </c>
      <c r="AU18" s="1">
        <v>633</v>
      </c>
      <c r="AV18" s="1">
        <v>546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986</v>
      </c>
      <c r="BC18" s="1">
        <v>279</v>
      </c>
      <c r="BD18" s="1">
        <v>624</v>
      </c>
      <c r="BE18" s="1">
        <v>562</v>
      </c>
      <c r="BF18" s="1">
        <v>1834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</row>
    <row r="19" spans="1:63">
      <c r="A19" s="1">
        <v>70041</v>
      </c>
      <c r="B19" s="1" t="s">
        <v>114</v>
      </c>
      <c r="C19" s="1">
        <v>24</v>
      </c>
      <c r="D19" s="1">
        <v>285</v>
      </c>
      <c r="E19" s="1" t="s">
        <v>64</v>
      </c>
      <c r="F19" s="1">
        <v>558</v>
      </c>
      <c r="G19" s="1" t="s">
        <v>67</v>
      </c>
      <c r="H19" s="2">
        <v>39.53</v>
      </c>
      <c r="I19" s="2">
        <v>948.72</v>
      </c>
      <c r="J19" s="10"/>
      <c r="K19" s="11"/>
      <c r="L19" s="1">
        <v>62.98</v>
      </c>
      <c r="M19" s="1">
        <v>39.92</v>
      </c>
      <c r="N19" s="16"/>
      <c r="O19" s="1">
        <v>52.06</v>
      </c>
      <c r="P19" s="1">
        <v>17.329999999999998</v>
      </c>
      <c r="Q19" s="16"/>
      <c r="R19" s="1">
        <v>46.9</v>
      </c>
      <c r="S19" s="1">
        <v>19</v>
      </c>
      <c r="T19" s="5"/>
      <c r="U19" s="1">
        <v>0</v>
      </c>
      <c r="V19" s="12">
        <v>153633.34</v>
      </c>
      <c r="W19" s="2">
        <v>72339.899999999994</v>
      </c>
      <c r="X19" s="1">
        <v>362</v>
      </c>
      <c r="Y19" s="1">
        <v>271</v>
      </c>
      <c r="Z19" s="1">
        <v>758</v>
      </c>
      <c r="AA19" s="1">
        <v>512</v>
      </c>
      <c r="AB19" s="1">
        <v>958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366</v>
      </c>
      <c r="AS19" s="1">
        <v>245</v>
      </c>
      <c r="AT19" s="1">
        <v>589</v>
      </c>
      <c r="AU19" s="1">
        <v>344</v>
      </c>
      <c r="AV19" s="1">
        <v>416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439</v>
      </c>
      <c r="BC19" s="1">
        <v>463</v>
      </c>
      <c r="BD19" s="1">
        <v>353</v>
      </c>
      <c r="BE19" s="1">
        <v>204</v>
      </c>
      <c r="BF19" s="1">
        <v>456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</row>
    <row r="20" spans="1:63">
      <c r="A20" s="1">
        <v>70100</v>
      </c>
      <c r="B20" s="1" t="s">
        <v>91</v>
      </c>
      <c r="C20" s="1">
        <v>16</v>
      </c>
      <c r="D20" s="1">
        <v>285</v>
      </c>
      <c r="E20" s="1" t="s">
        <v>64</v>
      </c>
      <c r="F20" s="1">
        <v>567</v>
      </c>
      <c r="G20" s="1" t="s">
        <v>74</v>
      </c>
      <c r="H20" s="2">
        <v>42.3185</v>
      </c>
      <c r="I20" s="2">
        <v>677.096</v>
      </c>
      <c r="J20" s="10"/>
      <c r="K20" s="11"/>
      <c r="L20" s="1">
        <v>64.06</v>
      </c>
      <c r="M20" s="1">
        <v>22.81</v>
      </c>
      <c r="N20" s="16"/>
      <c r="O20" s="1">
        <v>94.12</v>
      </c>
      <c r="P20" s="1">
        <v>6.06</v>
      </c>
      <c r="Q20" s="16"/>
      <c r="R20" s="1">
        <v>68.31</v>
      </c>
      <c r="S20" s="1">
        <v>53.25</v>
      </c>
      <c r="T20" s="5"/>
      <c r="U20" s="1">
        <v>0</v>
      </c>
      <c r="V20" s="12">
        <v>153362.23999999999</v>
      </c>
      <c r="W20" s="2">
        <v>55606.51</v>
      </c>
      <c r="X20" s="1">
        <v>232</v>
      </c>
      <c r="Y20" s="1">
        <v>367</v>
      </c>
      <c r="Z20" s="1">
        <v>421</v>
      </c>
      <c r="AA20" s="1">
        <v>377</v>
      </c>
      <c r="AB20" s="1">
        <v>365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473</v>
      </c>
      <c r="AS20" s="1">
        <v>369</v>
      </c>
      <c r="AT20" s="1">
        <v>596</v>
      </c>
      <c r="AU20" s="1">
        <v>505</v>
      </c>
      <c r="AV20" s="1">
        <v>97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356</v>
      </c>
      <c r="BC20" s="1">
        <v>466</v>
      </c>
      <c r="BD20" s="1">
        <v>270</v>
      </c>
      <c r="BE20" s="1">
        <v>468</v>
      </c>
      <c r="BF20" s="1">
        <v>852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</row>
    <row r="21" spans="1:63">
      <c r="A21" s="1">
        <v>70187</v>
      </c>
      <c r="B21" s="1" t="s">
        <v>127</v>
      </c>
      <c r="C21" s="1">
        <v>1</v>
      </c>
      <c r="D21" s="1">
        <v>285</v>
      </c>
      <c r="E21" s="1" t="s">
        <v>64</v>
      </c>
      <c r="F21" s="1">
        <v>567</v>
      </c>
      <c r="G21" s="1" t="s">
        <v>74</v>
      </c>
      <c r="H21" s="2">
        <v>1133.01</v>
      </c>
      <c r="I21" s="2">
        <v>1133.01</v>
      </c>
      <c r="J21" s="10"/>
      <c r="K21" s="11"/>
      <c r="L21" s="1">
        <v>0</v>
      </c>
      <c r="M21" s="1">
        <v>0</v>
      </c>
      <c r="N21" s="16"/>
      <c r="O21" s="1">
        <v>81.5</v>
      </c>
      <c r="P21" s="1">
        <v>80</v>
      </c>
      <c r="Q21" s="16"/>
      <c r="R21" s="1">
        <v>43.5</v>
      </c>
      <c r="S21" s="1">
        <v>43</v>
      </c>
      <c r="T21" s="16"/>
      <c r="U21" s="1">
        <v>0</v>
      </c>
      <c r="V21" s="12">
        <v>141626.25</v>
      </c>
      <c r="W21" s="2">
        <v>139360.23000000001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</v>
      </c>
      <c r="AS21" s="1">
        <v>45</v>
      </c>
      <c r="AT21" s="1">
        <v>46</v>
      </c>
      <c r="AU21" s="1">
        <v>20</v>
      </c>
      <c r="AV21" s="1">
        <v>80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12</v>
      </c>
      <c r="BC21" s="1">
        <v>21</v>
      </c>
      <c r="BD21" s="1">
        <v>14</v>
      </c>
      <c r="BE21" s="1">
        <v>14</v>
      </c>
      <c r="BF21" s="1">
        <v>43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</row>
    <row r="22" spans="1:63">
      <c r="A22" s="1">
        <v>70012</v>
      </c>
      <c r="B22" s="1" t="s">
        <v>89</v>
      </c>
      <c r="C22" s="1">
        <v>15</v>
      </c>
      <c r="D22" s="1">
        <v>285</v>
      </c>
      <c r="E22" s="1" t="s">
        <v>64</v>
      </c>
      <c r="F22" s="1">
        <v>562</v>
      </c>
      <c r="G22" s="1" t="s">
        <v>65</v>
      </c>
      <c r="H22" s="2">
        <v>28.82</v>
      </c>
      <c r="I22" s="2">
        <v>432.3</v>
      </c>
      <c r="J22" s="10"/>
      <c r="K22" s="11"/>
      <c r="L22" s="1">
        <v>61.83</v>
      </c>
      <c r="M22" s="1">
        <v>52.6</v>
      </c>
      <c r="N22" s="16"/>
      <c r="O22" s="1">
        <v>96.1</v>
      </c>
      <c r="P22" s="1">
        <v>31.53</v>
      </c>
      <c r="Q22" s="16"/>
      <c r="R22" s="1">
        <v>152.03</v>
      </c>
      <c r="S22" s="1">
        <v>66.8</v>
      </c>
      <c r="T22" s="5"/>
      <c r="U22" s="1">
        <v>0</v>
      </c>
      <c r="V22" s="12">
        <v>133998.59</v>
      </c>
      <c r="W22" s="2">
        <v>65248.480000000003</v>
      </c>
      <c r="X22" s="1">
        <v>165</v>
      </c>
      <c r="Y22" s="1">
        <v>392</v>
      </c>
      <c r="Z22" s="1">
        <v>369</v>
      </c>
      <c r="AA22" s="1">
        <v>395</v>
      </c>
      <c r="AB22" s="1">
        <v>789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477</v>
      </c>
      <c r="AS22" s="1">
        <v>326</v>
      </c>
      <c r="AT22" s="1">
        <v>557</v>
      </c>
      <c r="AU22" s="1">
        <v>489</v>
      </c>
      <c r="AV22" s="1">
        <v>473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1228</v>
      </c>
      <c r="BC22" s="1">
        <v>243</v>
      </c>
      <c r="BD22" s="1">
        <v>822</v>
      </c>
      <c r="BE22" s="1">
        <v>218</v>
      </c>
      <c r="BF22" s="1">
        <v>1002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</row>
    <row r="23" spans="1:63">
      <c r="A23" s="1">
        <v>70168</v>
      </c>
      <c r="B23" s="1" t="s">
        <v>109</v>
      </c>
      <c r="C23" s="1">
        <v>24</v>
      </c>
      <c r="D23" s="1">
        <v>285</v>
      </c>
      <c r="E23" s="1" t="s">
        <v>64</v>
      </c>
      <c r="F23" s="1">
        <v>974</v>
      </c>
      <c r="G23" s="1" t="s">
        <v>110</v>
      </c>
      <c r="H23" s="2">
        <v>50.940199999999997</v>
      </c>
      <c r="I23" s="2">
        <v>1222.5648000000001</v>
      </c>
      <c r="J23" s="10"/>
      <c r="K23" s="11"/>
      <c r="L23" s="1">
        <v>23.46</v>
      </c>
      <c r="M23" s="1">
        <v>13.5</v>
      </c>
      <c r="N23" s="16"/>
      <c r="O23" s="1">
        <v>37.729999999999997</v>
      </c>
      <c r="P23" s="1">
        <v>15.88</v>
      </c>
      <c r="Q23" s="16"/>
      <c r="R23" s="1">
        <v>41.12</v>
      </c>
      <c r="S23" s="1">
        <v>32.25</v>
      </c>
      <c r="T23" s="16"/>
      <c r="U23" s="1">
        <v>0</v>
      </c>
      <c r="V23" s="12">
        <v>125083.66</v>
      </c>
      <c r="W23" s="2">
        <v>75340.56</v>
      </c>
      <c r="X23" s="1">
        <v>94</v>
      </c>
      <c r="Y23" s="1">
        <v>155</v>
      </c>
      <c r="Z23" s="1">
        <v>263</v>
      </c>
      <c r="AA23" s="1">
        <v>257</v>
      </c>
      <c r="AB23" s="1">
        <v>324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255</v>
      </c>
      <c r="AS23" s="1">
        <v>170</v>
      </c>
      <c r="AT23" s="1">
        <v>402</v>
      </c>
      <c r="AU23" s="1">
        <v>327</v>
      </c>
      <c r="AV23" s="1">
        <v>381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180</v>
      </c>
      <c r="BC23" s="1">
        <v>339</v>
      </c>
      <c r="BD23" s="1">
        <v>518</v>
      </c>
      <c r="BE23" s="1">
        <v>239</v>
      </c>
      <c r="BF23" s="1">
        <v>774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</row>
    <row r="24" spans="1:63">
      <c r="A24" s="1">
        <v>70038</v>
      </c>
      <c r="B24" s="1" t="s">
        <v>66</v>
      </c>
      <c r="C24" s="1">
        <v>16</v>
      </c>
      <c r="D24" s="1">
        <v>285</v>
      </c>
      <c r="E24" s="1" t="s">
        <v>64</v>
      </c>
      <c r="F24" s="1">
        <v>558</v>
      </c>
      <c r="G24" s="1" t="s">
        <v>67</v>
      </c>
      <c r="H24" s="2">
        <v>52.430999999999997</v>
      </c>
      <c r="I24" s="2">
        <v>838.89599999999996</v>
      </c>
      <c r="J24" s="10"/>
      <c r="K24" s="11"/>
      <c r="L24" s="1">
        <v>24.75</v>
      </c>
      <c r="M24" s="1">
        <v>41.5</v>
      </c>
      <c r="N24" s="16"/>
      <c r="O24" s="1">
        <v>87.84</v>
      </c>
      <c r="P24" s="1">
        <v>14.38</v>
      </c>
      <c r="Q24" s="16"/>
      <c r="R24" s="1">
        <v>27</v>
      </c>
      <c r="S24" s="1">
        <v>18.12</v>
      </c>
      <c r="T24" s="5"/>
      <c r="U24" s="1">
        <v>0</v>
      </c>
      <c r="V24" s="12">
        <v>117104.64</v>
      </c>
      <c r="W24" s="2">
        <v>62078.3</v>
      </c>
      <c r="X24" s="1">
        <v>71</v>
      </c>
      <c r="Y24" s="1">
        <v>94</v>
      </c>
      <c r="Z24" s="1">
        <v>217</v>
      </c>
      <c r="AA24" s="1">
        <v>122</v>
      </c>
      <c r="AB24" s="1">
        <v>664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375</v>
      </c>
      <c r="AS24" s="1">
        <v>290</v>
      </c>
      <c r="AT24" s="1">
        <v>562</v>
      </c>
      <c r="AU24" s="1">
        <v>647</v>
      </c>
      <c r="AV24" s="1">
        <v>230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115</v>
      </c>
      <c r="BC24" s="1">
        <v>108</v>
      </c>
      <c r="BD24" s="1">
        <v>203</v>
      </c>
      <c r="BE24" s="1">
        <v>120</v>
      </c>
      <c r="BF24" s="1">
        <v>290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</row>
    <row r="25" spans="1:63">
      <c r="A25" s="1">
        <v>70005</v>
      </c>
      <c r="B25" s="1" t="s">
        <v>107</v>
      </c>
      <c r="C25" s="1">
        <v>24</v>
      </c>
      <c r="D25" s="1">
        <v>285</v>
      </c>
      <c r="E25" s="1" t="s">
        <v>64</v>
      </c>
      <c r="F25" s="1">
        <v>557</v>
      </c>
      <c r="G25" s="1" t="s">
        <v>69</v>
      </c>
      <c r="H25" s="2">
        <v>50.79</v>
      </c>
      <c r="I25" s="2">
        <v>1218.96</v>
      </c>
      <c r="J25" s="10"/>
      <c r="K25" s="11"/>
      <c r="L25" s="1">
        <v>18.12</v>
      </c>
      <c r="M25" s="1">
        <v>7.08</v>
      </c>
      <c r="N25" s="16"/>
      <c r="O25" s="1">
        <v>45.81</v>
      </c>
      <c r="P25" s="1">
        <v>20.12</v>
      </c>
      <c r="Q25" s="16"/>
      <c r="R25" s="1">
        <v>23.15</v>
      </c>
      <c r="S25" s="1">
        <v>22.04</v>
      </c>
      <c r="T25" s="16"/>
      <c r="U25" s="1">
        <v>0</v>
      </c>
      <c r="V25" s="12">
        <v>106151.1</v>
      </c>
      <c r="W25" s="2">
        <v>60033.78</v>
      </c>
      <c r="X25" s="1">
        <v>113</v>
      </c>
      <c r="Y25" s="1">
        <v>128</v>
      </c>
      <c r="Z25" s="1">
        <v>168</v>
      </c>
      <c r="AA25" s="1">
        <v>180</v>
      </c>
      <c r="AB25" s="1">
        <v>170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340</v>
      </c>
      <c r="AS25" s="1">
        <v>308</v>
      </c>
      <c r="AT25" s="1">
        <v>415</v>
      </c>
      <c r="AU25" s="1">
        <v>381</v>
      </c>
      <c r="AV25" s="1">
        <v>483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106</v>
      </c>
      <c r="BC25" s="1">
        <v>199</v>
      </c>
      <c r="BD25" s="1">
        <v>287</v>
      </c>
      <c r="BE25" s="1">
        <v>126</v>
      </c>
      <c r="BF25" s="1">
        <v>529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</row>
    <row r="26" spans="1:63">
      <c r="A26" s="1">
        <v>70090</v>
      </c>
      <c r="B26" s="1" t="s">
        <v>86</v>
      </c>
      <c r="C26" s="1">
        <v>32</v>
      </c>
      <c r="D26" s="1">
        <v>285</v>
      </c>
      <c r="E26" s="1" t="s">
        <v>64</v>
      </c>
      <c r="F26" s="1">
        <v>573</v>
      </c>
      <c r="G26" s="1" t="s">
        <v>87</v>
      </c>
      <c r="H26" s="2">
        <v>33.270000000000003</v>
      </c>
      <c r="I26" s="2">
        <v>1064.6400000000001</v>
      </c>
      <c r="J26" s="10"/>
      <c r="K26" s="11"/>
      <c r="L26" s="1">
        <v>26.67</v>
      </c>
      <c r="M26" s="1">
        <v>17.34</v>
      </c>
      <c r="N26" s="16"/>
      <c r="O26" s="1">
        <v>39.72</v>
      </c>
      <c r="P26" s="1">
        <v>7.81</v>
      </c>
      <c r="Q26" s="16"/>
      <c r="R26" s="1">
        <v>31.23</v>
      </c>
      <c r="S26" s="1">
        <v>15.97</v>
      </c>
      <c r="T26" s="5"/>
      <c r="U26" s="1">
        <v>0</v>
      </c>
      <c r="V26" s="12">
        <v>103935.48</v>
      </c>
      <c r="W26" s="2">
        <v>43783.32</v>
      </c>
      <c r="X26" s="1">
        <v>211</v>
      </c>
      <c r="Y26" s="1">
        <v>382</v>
      </c>
      <c r="Z26" s="1">
        <v>343</v>
      </c>
      <c r="AA26" s="1">
        <v>217</v>
      </c>
      <c r="AB26" s="1">
        <v>555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417</v>
      </c>
      <c r="AS26" s="1">
        <v>428</v>
      </c>
      <c r="AT26" s="1">
        <v>404</v>
      </c>
      <c r="AU26" s="1">
        <v>472</v>
      </c>
      <c r="AV26" s="1">
        <v>250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270</v>
      </c>
      <c r="BC26" s="1">
        <v>382</v>
      </c>
      <c r="BD26" s="1">
        <v>368</v>
      </c>
      <c r="BE26" s="1">
        <v>341</v>
      </c>
      <c r="BF26" s="1">
        <v>511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</row>
    <row r="27" spans="1:63">
      <c r="A27" s="1">
        <v>70500</v>
      </c>
      <c r="B27" s="1" t="s">
        <v>105</v>
      </c>
      <c r="C27" s="1">
        <v>10</v>
      </c>
      <c r="D27" s="1">
        <v>285</v>
      </c>
      <c r="E27" s="1" t="s">
        <v>64</v>
      </c>
      <c r="F27" s="1">
        <v>285</v>
      </c>
      <c r="G27" s="1" t="s">
        <v>64</v>
      </c>
      <c r="H27" s="2">
        <v>125.14</v>
      </c>
      <c r="I27" s="2">
        <v>1251.4000000000001</v>
      </c>
      <c r="J27" s="10"/>
      <c r="K27" s="11"/>
      <c r="L27" s="1">
        <v>19.149999999999999</v>
      </c>
      <c r="M27" s="1">
        <v>4.2</v>
      </c>
      <c r="N27" s="16"/>
      <c r="O27" s="1">
        <v>30.6</v>
      </c>
      <c r="P27" s="1">
        <v>9.4</v>
      </c>
      <c r="Q27" s="16"/>
      <c r="R27" s="1">
        <v>24.95</v>
      </c>
      <c r="S27" s="1">
        <v>12.6</v>
      </c>
      <c r="T27" s="5"/>
      <c r="U27" s="1">
        <v>0</v>
      </c>
      <c r="V27" s="12">
        <v>93479.58</v>
      </c>
      <c r="W27" s="2">
        <v>32786.68</v>
      </c>
      <c r="X27" s="1">
        <v>66</v>
      </c>
      <c r="Y27" s="1">
        <v>74</v>
      </c>
      <c r="Z27" s="1">
        <v>50</v>
      </c>
      <c r="AA27" s="1">
        <v>77</v>
      </c>
      <c r="AB27" s="1">
        <v>42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111</v>
      </c>
      <c r="AS27" s="1">
        <v>65</v>
      </c>
      <c r="AT27" s="1">
        <v>136</v>
      </c>
      <c r="AU27" s="1">
        <v>53</v>
      </c>
      <c r="AV27" s="1">
        <v>94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79</v>
      </c>
      <c r="BC27" s="1">
        <v>53</v>
      </c>
      <c r="BD27" s="1">
        <v>116</v>
      </c>
      <c r="BE27" s="1">
        <v>56</v>
      </c>
      <c r="BF27" s="1">
        <v>126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</row>
    <row r="28" spans="1:63">
      <c r="A28" s="1">
        <v>70013</v>
      </c>
      <c r="B28" s="1" t="s">
        <v>84</v>
      </c>
      <c r="C28" s="1">
        <v>5</v>
      </c>
      <c r="D28" s="1">
        <v>285</v>
      </c>
      <c r="E28" s="1" t="s">
        <v>64</v>
      </c>
      <c r="F28" s="1">
        <v>562</v>
      </c>
      <c r="G28" s="1" t="s">
        <v>65</v>
      </c>
      <c r="H28" s="2">
        <v>61.49</v>
      </c>
      <c r="I28" s="2">
        <v>307.45</v>
      </c>
      <c r="J28" s="10"/>
      <c r="K28" s="11"/>
      <c r="L28" s="1">
        <v>52.3</v>
      </c>
      <c r="M28" s="1">
        <v>34</v>
      </c>
      <c r="N28" s="16"/>
      <c r="O28" s="1">
        <v>159.1</v>
      </c>
      <c r="P28" s="1">
        <v>32.6</v>
      </c>
      <c r="Q28" s="16"/>
      <c r="R28" s="1">
        <v>84.2</v>
      </c>
      <c r="S28" s="1">
        <v>9.8000000000000007</v>
      </c>
      <c r="T28" s="5"/>
      <c r="U28" s="1">
        <v>0</v>
      </c>
      <c r="V28" s="12">
        <v>90882.22</v>
      </c>
      <c r="W28" s="2">
        <v>23489.18</v>
      </c>
      <c r="X28" s="1">
        <v>56</v>
      </c>
      <c r="Y28" s="1">
        <v>92</v>
      </c>
      <c r="Z28" s="1">
        <v>98</v>
      </c>
      <c r="AA28" s="1">
        <v>123</v>
      </c>
      <c r="AB28" s="1">
        <v>170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367</v>
      </c>
      <c r="AS28" s="1">
        <v>103</v>
      </c>
      <c r="AT28" s="1">
        <v>250</v>
      </c>
      <c r="AU28" s="1">
        <v>254</v>
      </c>
      <c r="AV28" s="1">
        <v>163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197</v>
      </c>
      <c r="BC28" s="1">
        <v>73</v>
      </c>
      <c r="BD28" s="1">
        <v>134</v>
      </c>
      <c r="BE28" s="1">
        <v>107</v>
      </c>
      <c r="BF28" s="1">
        <v>49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</row>
    <row r="29" spans="1:63">
      <c r="A29" s="1">
        <v>70044</v>
      </c>
      <c r="B29" s="1" t="s">
        <v>96</v>
      </c>
      <c r="C29" s="1">
        <v>21</v>
      </c>
      <c r="D29" s="1">
        <v>285</v>
      </c>
      <c r="E29" s="1" t="s">
        <v>64</v>
      </c>
      <c r="F29" s="1">
        <v>565</v>
      </c>
      <c r="G29" s="1" t="s">
        <v>94</v>
      </c>
      <c r="H29" s="2">
        <v>31.19</v>
      </c>
      <c r="I29" s="2">
        <v>654.99</v>
      </c>
      <c r="J29" s="10"/>
      <c r="K29" s="11"/>
      <c r="L29" s="1">
        <v>44.14</v>
      </c>
      <c r="M29" s="1">
        <v>29.19</v>
      </c>
      <c r="N29" s="16"/>
      <c r="O29" s="1">
        <v>57.26</v>
      </c>
      <c r="P29" s="1">
        <v>19.57</v>
      </c>
      <c r="Q29" s="16"/>
      <c r="R29" s="1">
        <v>37.049999999999997</v>
      </c>
      <c r="S29" s="1">
        <v>31.62</v>
      </c>
      <c r="T29" s="16"/>
      <c r="U29" s="1">
        <v>0</v>
      </c>
      <c r="V29" s="12">
        <v>90684.92</v>
      </c>
      <c r="W29" s="2">
        <v>52648.72</v>
      </c>
      <c r="X29" s="1">
        <v>283</v>
      </c>
      <c r="Y29" s="1">
        <v>199</v>
      </c>
      <c r="Z29" s="1">
        <v>338</v>
      </c>
      <c r="AA29" s="1">
        <v>413</v>
      </c>
      <c r="AB29" s="1">
        <v>613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332</v>
      </c>
      <c r="AS29" s="1">
        <v>245</v>
      </c>
      <c r="AT29" s="1">
        <v>546</v>
      </c>
      <c r="AU29" s="1">
        <v>404</v>
      </c>
      <c r="AV29" s="1">
        <v>411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140</v>
      </c>
      <c r="BC29" s="1">
        <v>326</v>
      </c>
      <c r="BD29" s="1">
        <v>350</v>
      </c>
      <c r="BE29" s="1">
        <v>250</v>
      </c>
      <c r="BF29" s="1">
        <v>664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</row>
    <row r="30" spans="1:63">
      <c r="A30" s="1">
        <v>70039</v>
      </c>
      <c r="B30" s="1" t="s">
        <v>78</v>
      </c>
      <c r="C30" s="1">
        <v>18</v>
      </c>
      <c r="D30" s="1">
        <v>285</v>
      </c>
      <c r="E30" s="1" t="s">
        <v>64</v>
      </c>
      <c r="F30" s="1">
        <v>558</v>
      </c>
      <c r="G30" s="1" t="s">
        <v>67</v>
      </c>
      <c r="H30" s="2">
        <v>42.88</v>
      </c>
      <c r="I30" s="2">
        <v>771.84</v>
      </c>
      <c r="J30" s="10"/>
      <c r="K30" s="11"/>
      <c r="L30" s="1">
        <v>28.06</v>
      </c>
      <c r="M30" s="1">
        <v>23.83</v>
      </c>
      <c r="N30" s="16"/>
      <c r="O30" s="1">
        <v>55.08</v>
      </c>
      <c r="P30" s="1">
        <v>10.28</v>
      </c>
      <c r="Q30" s="16"/>
      <c r="R30" s="1">
        <v>25.11</v>
      </c>
      <c r="S30" s="1">
        <v>13.83</v>
      </c>
      <c r="T30" s="5"/>
      <c r="U30" s="1">
        <v>0</v>
      </c>
      <c r="V30" s="12">
        <v>83551.679999999993</v>
      </c>
      <c r="W30" s="2">
        <v>37005.440000000002</v>
      </c>
      <c r="X30" s="1">
        <v>169</v>
      </c>
      <c r="Y30" s="1">
        <v>99</v>
      </c>
      <c r="Z30" s="1">
        <v>219</v>
      </c>
      <c r="AA30" s="1">
        <v>135</v>
      </c>
      <c r="AB30" s="1">
        <v>429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294</v>
      </c>
      <c r="AS30" s="1">
        <v>229</v>
      </c>
      <c r="AT30" s="1">
        <v>388</v>
      </c>
      <c r="AU30" s="1">
        <v>390</v>
      </c>
      <c r="AV30" s="1">
        <v>185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81</v>
      </c>
      <c r="BC30" s="1">
        <v>136</v>
      </c>
      <c r="BD30" s="1">
        <v>257</v>
      </c>
      <c r="BE30" s="1">
        <v>92</v>
      </c>
      <c r="BF30" s="1">
        <v>249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</row>
    <row r="31" spans="1:63">
      <c r="A31" s="1">
        <v>70011</v>
      </c>
      <c r="B31" s="1" t="s">
        <v>101</v>
      </c>
      <c r="C31" s="1">
        <v>15</v>
      </c>
      <c r="D31" s="1">
        <v>285</v>
      </c>
      <c r="E31" s="1" t="s">
        <v>64</v>
      </c>
      <c r="F31" s="1">
        <v>562</v>
      </c>
      <c r="G31" s="1" t="s">
        <v>65</v>
      </c>
      <c r="H31" s="2">
        <v>28.82</v>
      </c>
      <c r="I31" s="2">
        <v>432.3</v>
      </c>
      <c r="J31" s="10"/>
      <c r="K31" s="11"/>
      <c r="L31" s="1">
        <v>32.630000000000003</v>
      </c>
      <c r="M31" s="1">
        <v>14.07</v>
      </c>
      <c r="N31" s="16"/>
      <c r="O31" s="1">
        <v>91.2</v>
      </c>
      <c r="P31" s="1">
        <v>16.8</v>
      </c>
      <c r="Q31" s="16"/>
      <c r="R31" s="1">
        <v>65.13</v>
      </c>
      <c r="S31" s="1">
        <v>44.67</v>
      </c>
      <c r="T31" s="5"/>
      <c r="U31" s="1">
        <v>0</v>
      </c>
      <c r="V31" s="12">
        <v>81690.289999999994</v>
      </c>
      <c r="W31" s="2">
        <v>32653.06</v>
      </c>
      <c r="X31" s="1">
        <v>109</v>
      </c>
      <c r="Y31" s="1">
        <v>125</v>
      </c>
      <c r="Z31" s="1">
        <v>201</v>
      </c>
      <c r="AA31" s="1">
        <v>234</v>
      </c>
      <c r="AB31" s="1">
        <v>211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526</v>
      </c>
      <c r="AS31" s="1">
        <v>239</v>
      </c>
      <c r="AT31" s="1">
        <v>514</v>
      </c>
      <c r="AU31" s="1">
        <v>417</v>
      </c>
      <c r="AV31" s="1">
        <v>252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429</v>
      </c>
      <c r="BC31" s="1">
        <v>231</v>
      </c>
      <c r="BD31" s="1">
        <v>280</v>
      </c>
      <c r="BE31" s="1">
        <v>305</v>
      </c>
      <c r="BF31" s="1">
        <v>670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</row>
    <row r="32" spans="1:63">
      <c r="A32" s="1">
        <v>70003</v>
      </c>
      <c r="B32" s="1" t="s">
        <v>82</v>
      </c>
      <c r="C32" s="1">
        <v>25</v>
      </c>
      <c r="D32" s="1">
        <v>285</v>
      </c>
      <c r="E32" s="1" t="s">
        <v>64</v>
      </c>
      <c r="F32" s="1">
        <v>557</v>
      </c>
      <c r="G32" s="1" t="s">
        <v>69</v>
      </c>
      <c r="H32" s="2">
        <v>64.78</v>
      </c>
      <c r="I32" s="2">
        <v>1619.5</v>
      </c>
      <c r="J32" s="10"/>
      <c r="K32" s="11"/>
      <c r="L32" s="1">
        <v>15.66</v>
      </c>
      <c r="M32" s="1">
        <v>26.32</v>
      </c>
      <c r="N32" s="16"/>
      <c r="O32" s="1">
        <v>18.16</v>
      </c>
      <c r="P32" s="1">
        <v>6.28</v>
      </c>
      <c r="Q32" s="16"/>
      <c r="R32" s="1">
        <v>12.98</v>
      </c>
      <c r="S32" s="1">
        <v>35.76</v>
      </c>
      <c r="T32" s="16"/>
      <c r="U32" s="1">
        <v>0</v>
      </c>
      <c r="V32" s="12">
        <v>75792.600000000006</v>
      </c>
      <c r="W32" s="2">
        <v>110709.02</v>
      </c>
      <c r="X32" s="1">
        <v>170</v>
      </c>
      <c r="Y32" s="1">
        <v>48</v>
      </c>
      <c r="Z32" s="1">
        <v>118</v>
      </c>
      <c r="AA32" s="1">
        <v>159</v>
      </c>
      <c r="AB32" s="1">
        <v>658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176</v>
      </c>
      <c r="AS32" s="1">
        <v>90</v>
      </c>
      <c r="AT32" s="1">
        <v>139</v>
      </c>
      <c r="AU32" s="1">
        <v>188</v>
      </c>
      <c r="AV32" s="1">
        <v>157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74</v>
      </c>
      <c r="BC32" s="1">
        <v>43</v>
      </c>
      <c r="BD32" s="1">
        <v>188</v>
      </c>
      <c r="BE32" s="1">
        <v>82</v>
      </c>
      <c r="BF32" s="1">
        <v>894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</row>
    <row r="33" spans="1:63">
      <c r="A33" s="1">
        <v>70253</v>
      </c>
      <c r="B33" s="1" t="s">
        <v>111</v>
      </c>
      <c r="C33" s="1">
        <v>12</v>
      </c>
      <c r="D33" s="1">
        <v>285</v>
      </c>
      <c r="E33" s="1" t="s">
        <v>64</v>
      </c>
      <c r="F33" s="1">
        <v>558</v>
      </c>
      <c r="G33" s="1" t="s">
        <v>67</v>
      </c>
      <c r="H33" s="2">
        <v>98.03</v>
      </c>
      <c r="I33" s="2">
        <v>1176.3599999999999</v>
      </c>
      <c r="J33" s="10"/>
      <c r="K33" s="11"/>
      <c r="L33" s="1">
        <v>4.88</v>
      </c>
      <c r="M33" s="1">
        <v>4.92</v>
      </c>
      <c r="N33" s="16"/>
      <c r="O33" s="1">
        <v>41.08</v>
      </c>
      <c r="P33" s="1">
        <v>23.83</v>
      </c>
      <c r="Q33" s="16"/>
      <c r="R33" s="1">
        <v>17.920000000000002</v>
      </c>
      <c r="S33" s="1">
        <v>14.5</v>
      </c>
      <c r="T33" s="16"/>
      <c r="U33" s="1">
        <v>0</v>
      </c>
      <c r="V33" s="12">
        <v>75140</v>
      </c>
      <c r="W33" s="2">
        <v>50877.57</v>
      </c>
      <c r="X33" s="1">
        <v>6</v>
      </c>
      <c r="Y33" s="1">
        <v>38</v>
      </c>
      <c r="Z33" s="1">
        <v>26</v>
      </c>
      <c r="AA33" s="1">
        <v>15</v>
      </c>
      <c r="AB33" s="1">
        <v>59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120</v>
      </c>
      <c r="AS33" s="1">
        <v>96</v>
      </c>
      <c r="AT33" s="1">
        <v>259</v>
      </c>
      <c r="AU33" s="1">
        <v>132</v>
      </c>
      <c r="AV33" s="1">
        <v>286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13</v>
      </c>
      <c r="BC33" s="1">
        <v>96</v>
      </c>
      <c r="BD33" s="1">
        <v>113</v>
      </c>
      <c r="BE33" s="1">
        <v>82</v>
      </c>
      <c r="BF33" s="1">
        <v>174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</row>
    <row r="34" spans="1:63">
      <c r="A34" s="1">
        <v>70070</v>
      </c>
      <c r="B34" s="1" t="s">
        <v>63</v>
      </c>
      <c r="C34" s="1">
        <v>5</v>
      </c>
      <c r="D34" s="1">
        <v>285</v>
      </c>
      <c r="E34" s="1" t="s">
        <v>64</v>
      </c>
      <c r="F34" s="1">
        <v>562</v>
      </c>
      <c r="G34" s="1" t="s">
        <v>65</v>
      </c>
      <c r="H34" s="2">
        <v>74.72</v>
      </c>
      <c r="I34" s="2">
        <v>373.6</v>
      </c>
      <c r="J34" s="10"/>
      <c r="K34" s="11"/>
      <c r="L34" s="1">
        <v>32.5</v>
      </c>
      <c r="M34" s="1">
        <v>24.6</v>
      </c>
      <c r="N34" s="16"/>
      <c r="O34" s="1">
        <v>126.5</v>
      </c>
      <c r="P34" s="1">
        <v>52.6</v>
      </c>
      <c r="Q34" s="16"/>
      <c r="R34" s="1">
        <v>38.6</v>
      </c>
      <c r="S34" s="1">
        <v>34.799999999999997</v>
      </c>
      <c r="T34" s="16"/>
      <c r="U34" s="1">
        <v>0</v>
      </c>
      <c r="V34" s="12">
        <v>73823.360000000001</v>
      </c>
      <c r="W34" s="2">
        <v>41843.199999999997</v>
      </c>
      <c r="X34" s="1">
        <v>44</v>
      </c>
      <c r="Y34" s="1">
        <v>39</v>
      </c>
      <c r="Z34" s="1">
        <v>75</v>
      </c>
      <c r="AA34" s="1">
        <v>48</v>
      </c>
      <c r="AB34" s="1">
        <v>123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236</v>
      </c>
      <c r="AS34" s="1">
        <v>180</v>
      </c>
      <c r="AT34" s="1">
        <v>220</v>
      </c>
      <c r="AU34" s="1">
        <v>173</v>
      </c>
      <c r="AV34" s="1">
        <v>263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38</v>
      </c>
      <c r="BC34" s="1">
        <v>49</v>
      </c>
      <c r="BD34" s="1">
        <v>97</v>
      </c>
      <c r="BE34" s="1">
        <v>67</v>
      </c>
      <c r="BF34" s="1">
        <v>174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</row>
    <row r="35" spans="1:63">
      <c r="A35" s="1">
        <v>70104</v>
      </c>
      <c r="B35" s="1" t="s">
        <v>71</v>
      </c>
      <c r="C35" s="1">
        <v>6</v>
      </c>
      <c r="D35" s="1">
        <v>285</v>
      </c>
      <c r="E35" s="1" t="s">
        <v>64</v>
      </c>
      <c r="F35" s="1">
        <v>570</v>
      </c>
      <c r="G35" s="1" t="s">
        <v>72</v>
      </c>
      <c r="H35" s="2">
        <v>198.91</v>
      </c>
      <c r="I35" s="2">
        <v>1193.46</v>
      </c>
      <c r="J35" s="10"/>
      <c r="K35" s="11"/>
      <c r="L35" s="1">
        <v>14.58</v>
      </c>
      <c r="M35" s="1">
        <v>6.5</v>
      </c>
      <c r="N35" s="16"/>
      <c r="O35" s="1">
        <v>27.83</v>
      </c>
      <c r="P35" s="1">
        <v>1.5</v>
      </c>
      <c r="Q35" s="16"/>
      <c r="R35" s="1">
        <v>19.329999999999998</v>
      </c>
      <c r="S35" s="1">
        <v>2.5</v>
      </c>
      <c r="T35" s="16"/>
      <c r="U35" s="1">
        <v>0</v>
      </c>
      <c r="V35" s="12">
        <v>73696.160000000003</v>
      </c>
      <c r="W35" s="2">
        <v>12531.33</v>
      </c>
      <c r="X35" s="1">
        <v>20</v>
      </c>
      <c r="Y35" s="1">
        <v>24</v>
      </c>
      <c r="Z35" s="1">
        <v>41</v>
      </c>
      <c r="AA35" s="1">
        <v>29</v>
      </c>
      <c r="AB35" s="1">
        <v>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76</v>
      </c>
      <c r="AS35" s="1">
        <v>20</v>
      </c>
      <c r="AT35" s="1">
        <v>45</v>
      </c>
      <c r="AU35" s="1">
        <v>72</v>
      </c>
      <c r="AV35" s="1">
        <v>9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38</v>
      </c>
      <c r="BC35" s="1">
        <v>6</v>
      </c>
      <c r="BD35" s="1">
        <v>60</v>
      </c>
      <c r="BE35" s="1">
        <v>30</v>
      </c>
      <c r="BF35" s="1">
        <v>15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</row>
    <row r="36" spans="1:63">
      <c r="A36" s="1">
        <v>70048</v>
      </c>
      <c r="B36" s="1" t="s">
        <v>133</v>
      </c>
      <c r="C36" s="1">
        <v>20</v>
      </c>
      <c r="D36" s="1">
        <v>285</v>
      </c>
      <c r="E36" s="1" t="s">
        <v>64</v>
      </c>
      <c r="F36" s="1">
        <v>558</v>
      </c>
      <c r="G36" s="1" t="s">
        <v>67</v>
      </c>
      <c r="H36" s="2">
        <v>88.09</v>
      </c>
      <c r="I36" s="2">
        <v>1761.8</v>
      </c>
      <c r="J36" s="10"/>
      <c r="K36" s="11"/>
      <c r="L36" s="1">
        <v>10.68</v>
      </c>
      <c r="M36" s="1">
        <v>3.4</v>
      </c>
      <c r="N36" s="16"/>
      <c r="O36" s="1">
        <v>13.62</v>
      </c>
      <c r="P36" s="1">
        <v>1.25</v>
      </c>
      <c r="Q36" s="16"/>
      <c r="R36" s="1">
        <v>15.4</v>
      </c>
      <c r="S36" s="1">
        <v>11.45</v>
      </c>
      <c r="T36" s="16"/>
      <c r="U36" s="1">
        <v>0</v>
      </c>
      <c r="V36" s="12">
        <v>69943.460000000006</v>
      </c>
      <c r="W36" s="2">
        <v>28364.98</v>
      </c>
      <c r="X36" s="1">
        <v>35</v>
      </c>
      <c r="Y36" s="1">
        <v>52</v>
      </c>
      <c r="Z36" s="1">
        <v>67</v>
      </c>
      <c r="AA36" s="1">
        <v>171</v>
      </c>
      <c r="AB36" s="1">
        <v>68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139</v>
      </c>
      <c r="AS36" s="1">
        <v>64</v>
      </c>
      <c r="AT36" s="1">
        <v>63</v>
      </c>
      <c r="AU36" s="1">
        <v>77</v>
      </c>
      <c r="AV36" s="1">
        <v>25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64</v>
      </c>
      <c r="BC36" s="1">
        <v>126</v>
      </c>
      <c r="BD36" s="1">
        <v>134</v>
      </c>
      <c r="BE36" s="1">
        <v>94</v>
      </c>
      <c r="BF36" s="1">
        <v>229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</row>
    <row r="37" spans="1:63">
      <c r="A37" s="1">
        <v>70080</v>
      </c>
      <c r="B37" s="1" t="s">
        <v>159</v>
      </c>
      <c r="C37" s="1">
        <v>12</v>
      </c>
      <c r="D37" s="1">
        <v>285</v>
      </c>
      <c r="E37" s="1" t="s">
        <v>64</v>
      </c>
      <c r="F37" s="1">
        <v>35</v>
      </c>
      <c r="G37" s="1" t="s">
        <v>76</v>
      </c>
      <c r="H37" s="2">
        <v>74.31</v>
      </c>
      <c r="I37" s="2">
        <v>891.72</v>
      </c>
      <c r="J37" s="10"/>
      <c r="K37" s="11"/>
      <c r="L37" s="1">
        <v>2.92</v>
      </c>
      <c r="M37" s="1">
        <v>3.92</v>
      </c>
      <c r="N37" s="16"/>
      <c r="O37" s="1">
        <v>45.62</v>
      </c>
      <c r="P37" s="1">
        <v>19.75</v>
      </c>
      <c r="Q37" s="16"/>
      <c r="R37" s="1">
        <v>29.38</v>
      </c>
      <c r="S37" s="1">
        <v>11.67</v>
      </c>
      <c r="T37" s="16"/>
      <c r="U37" s="1">
        <v>0</v>
      </c>
      <c r="V37" s="12">
        <v>69479.850000000006</v>
      </c>
      <c r="W37" s="2">
        <v>31507.439999999999</v>
      </c>
      <c r="X37" s="1">
        <v>17</v>
      </c>
      <c r="Y37" s="1">
        <v>7</v>
      </c>
      <c r="Z37" s="1">
        <v>11</v>
      </c>
      <c r="AA37" s="1">
        <v>7</v>
      </c>
      <c r="AB37" s="1">
        <v>47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173</v>
      </c>
      <c r="AS37" s="1">
        <v>55</v>
      </c>
      <c r="AT37" s="1">
        <v>180</v>
      </c>
      <c r="AU37" s="1">
        <v>334</v>
      </c>
      <c r="AV37" s="1">
        <v>237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111</v>
      </c>
      <c r="BC37" s="1">
        <v>88</v>
      </c>
      <c r="BD37" s="1">
        <v>166</v>
      </c>
      <c r="BE37" s="1">
        <v>63</v>
      </c>
      <c r="BF37" s="1">
        <v>140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</row>
    <row r="38" spans="1:63">
      <c r="A38" s="1">
        <v>70140</v>
      </c>
      <c r="B38" s="1" t="s">
        <v>206</v>
      </c>
      <c r="C38" s="1">
        <v>1</v>
      </c>
      <c r="D38" s="1">
        <v>285</v>
      </c>
      <c r="E38" s="1" t="s">
        <v>64</v>
      </c>
      <c r="F38" s="1">
        <v>558</v>
      </c>
      <c r="G38" s="1" t="s">
        <v>67</v>
      </c>
      <c r="H38" s="2">
        <v>1168.8399999999999</v>
      </c>
      <c r="I38" s="2">
        <v>1168.8399999999999</v>
      </c>
      <c r="J38" s="10"/>
      <c r="K38" s="11"/>
      <c r="L38" s="1">
        <v>8.5</v>
      </c>
      <c r="M38" s="1">
        <v>19</v>
      </c>
      <c r="N38" s="16"/>
      <c r="O38" s="1">
        <v>5.5</v>
      </c>
      <c r="P38" s="1">
        <v>1</v>
      </c>
      <c r="Q38" s="16"/>
      <c r="R38" s="1">
        <v>44.5</v>
      </c>
      <c r="S38" s="1">
        <v>36</v>
      </c>
      <c r="T38" s="16"/>
      <c r="U38" s="1">
        <v>0</v>
      </c>
      <c r="V38" s="12">
        <v>68377.14</v>
      </c>
      <c r="W38" s="2">
        <v>65455.040000000001</v>
      </c>
      <c r="X38" s="1">
        <v>2</v>
      </c>
      <c r="Y38" s="1">
        <v>4</v>
      </c>
      <c r="Z38" s="1">
        <v>3</v>
      </c>
      <c r="AA38" s="1">
        <v>3</v>
      </c>
      <c r="AB38" s="1">
        <v>19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3</v>
      </c>
      <c r="AS38" s="1">
        <v>1</v>
      </c>
      <c r="AT38" s="1">
        <v>1</v>
      </c>
      <c r="AU38" s="1">
        <v>2</v>
      </c>
      <c r="AV38" s="1">
        <v>1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5</v>
      </c>
      <c r="BC38" s="1">
        <v>23</v>
      </c>
      <c r="BD38" s="1">
        <v>25</v>
      </c>
      <c r="BE38" s="1">
        <v>6</v>
      </c>
      <c r="BF38" s="1">
        <v>36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</row>
    <row r="39" spans="1:63">
      <c r="A39" s="1">
        <v>70246</v>
      </c>
      <c r="B39" s="1" t="s">
        <v>154</v>
      </c>
      <c r="C39" s="1">
        <v>16</v>
      </c>
      <c r="D39" s="1">
        <v>285</v>
      </c>
      <c r="E39" s="1" t="s">
        <v>64</v>
      </c>
      <c r="F39" s="1">
        <v>387</v>
      </c>
      <c r="G39" s="1" t="s">
        <v>94</v>
      </c>
      <c r="H39" s="2">
        <v>45.31</v>
      </c>
      <c r="I39" s="2">
        <v>724.96</v>
      </c>
      <c r="J39" s="10"/>
      <c r="K39" s="11"/>
      <c r="L39" s="1">
        <v>32</v>
      </c>
      <c r="M39" s="1">
        <v>22.12</v>
      </c>
      <c r="N39" s="16"/>
      <c r="O39" s="1">
        <v>32.119999999999997</v>
      </c>
      <c r="P39" s="1">
        <v>16.190000000000001</v>
      </c>
      <c r="Q39" s="16"/>
      <c r="R39" s="1">
        <v>30.12</v>
      </c>
      <c r="S39" s="1">
        <v>16.38</v>
      </c>
      <c r="T39" s="5"/>
      <c r="U39" s="1">
        <v>0</v>
      </c>
      <c r="V39" s="12">
        <v>68327.48</v>
      </c>
      <c r="W39" s="2">
        <v>39646.25</v>
      </c>
      <c r="X39" s="1">
        <v>152</v>
      </c>
      <c r="Y39" s="1">
        <v>162</v>
      </c>
      <c r="Z39" s="1">
        <v>225</v>
      </c>
      <c r="AA39" s="1">
        <v>108</v>
      </c>
      <c r="AB39" s="1">
        <v>354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131</v>
      </c>
      <c r="AS39" s="1">
        <v>113</v>
      </c>
      <c r="AT39" s="1">
        <v>185</v>
      </c>
      <c r="AU39" s="1">
        <v>283</v>
      </c>
      <c r="AV39" s="1">
        <v>259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158</v>
      </c>
      <c r="BC39" s="1">
        <v>173</v>
      </c>
      <c r="BD39" s="1">
        <v>153</v>
      </c>
      <c r="BE39" s="1">
        <v>169</v>
      </c>
      <c r="BF39" s="1">
        <v>262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</row>
    <row r="40" spans="1:63">
      <c r="A40" s="1">
        <v>70137</v>
      </c>
      <c r="B40" s="1" t="s">
        <v>152</v>
      </c>
      <c r="C40" s="1">
        <v>12</v>
      </c>
      <c r="D40" s="1">
        <v>285</v>
      </c>
      <c r="E40" s="1" t="s">
        <v>64</v>
      </c>
      <c r="F40" s="1">
        <v>567</v>
      </c>
      <c r="G40" s="1" t="s">
        <v>74</v>
      </c>
      <c r="H40" s="2">
        <v>78.930000000000007</v>
      </c>
      <c r="I40" s="2">
        <v>947.16</v>
      </c>
      <c r="J40" s="10"/>
      <c r="K40" s="11"/>
      <c r="L40" s="1">
        <v>18.79</v>
      </c>
      <c r="M40" s="1">
        <v>16</v>
      </c>
      <c r="N40" s="16"/>
      <c r="O40" s="1">
        <v>33.17</v>
      </c>
      <c r="P40" s="1">
        <v>8.5</v>
      </c>
      <c r="Q40" s="16"/>
      <c r="R40" s="1">
        <v>17</v>
      </c>
      <c r="S40" s="1">
        <v>17.75</v>
      </c>
      <c r="T40" s="16"/>
      <c r="U40" s="1">
        <v>0</v>
      </c>
      <c r="V40" s="12">
        <v>65314.58</v>
      </c>
      <c r="W40" s="2">
        <v>40017.51</v>
      </c>
      <c r="X40" s="1">
        <v>96</v>
      </c>
      <c r="Y40" s="1">
        <v>68</v>
      </c>
      <c r="Z40" s="1">
        <v>65</v>
      </c>
      <c r="AA40" s="1">
        <v>61</v>
      </c>
      <c r="AB40" s="1">
        <v>192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146</v>
      </c>
      <c r="AS40" s="1">
        <v>120</v>
      </c>
      <c r="AT40" s="1">
        <v>168</v>
      </c>
      <c r="AU40" s="1">
        <v>48</v>
      </c>
      <c r="AV40" s="1">
        <v>102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137</v>
      </c>
      <c r="BC40" s="1">
        <v>62</v>
      </c>
      <c r="BD40" s="1">
        <v>25</v>
      </c>
      <c r="BE40" s="1">
        <v>22</v>
      </c>
      <c r="BF40" s="1">
        <v>213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</row>
    <row r="41" spans="1:63">
      <c r="A41" s="1">
        <v>70968</v>
      </c>
      <c r="B41" s="1" t="s">
        <v>197</v>
      </c>
      <c r="C41" s="1">
        <v>12</v>
      </c>
      <c r="D41" s="1">
        <v>285</v>
      </c>
      <c r="E41" s="1" t="s">
        <v>64</v>
      </c>
      <c r="F41" s="1">
        <v>567</v>
      </c>
      <c r="G41" s="1" t="s">
        <v>74</v>
      </c>
      <c r="H41" s="2">
        <v>64.44</v>
      </c>
      <c r="I41" s="2">
        <v>773.28</v>
      </c>
      <c r="J41" s="10"/>
      <c r="K41" s="11"/>
      <c r="L41" s="1">
        <v>7.5</v>
      </c>
      <c r="M41" s="1">
        <v>2.5</v>
      </c>
      <c r="N41" s="16"/>
      <c r="O41" s="1">
        <v>40.75</v>
      </c>
      <c r="P41" s="1">
        <v>2.17</v>
      </c>
      <c r="Q41" s="16"/>
      <c r="R41" s="1">
        <v>19.04</v>
      </c>
      <c r="S41" s="1">
        <v>10.92</v>
      </c>
      <c r="T41" s="5"/>
      <c r="U41" s="1">
        <v>0</v>
      </c>
      <c r="V41" s="12">
        <v>52035.3</v>
      </c>
      <c r="W41" s="2">
        <v>12050.28</v>
      </c>
      <c r="X41" s="1">
        <v>31</v>
      </c>
      <c r="Y41" s="1">
        <v>29</v>
      </c>
      <c r="Z41" s="1">
        <v>38</v>
      </c>
      <c r="AA41" s="1">
        <v>13</v>
      </c>
      <c r="AB41" s="1">
        <v>30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162</v>
      </c>
      <c r="AS41" s="1">
        <v>112</v>
      </c>
      <c r="AT41" s="1">
        <v>179</v>
      </c>
      <c r="AU41" s="1">
        <v>184</v>
      </c>
      <c r="AV41" s="1">
        <v>26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122</v>
      </c>
      <c r="BC41" s="1">
        <v>34</v>
      </c>
      <c r="BD41" s="1">
        <v>53</v>
      </c>
      <c r="BE41" s="1">
        <v>73</v>
      </c>
      <c r="BF41" s="1">
        <v>131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</row>
    <row r="42" spans="1:63">
      <c r="A42" s="1">
        <v>70122</v>
      </c>
      <c r="B42" s="1" t="s">
        <v>132</v>
      </c>
      <c r="C42" s="1">
        <v>20</v>
      </c>
      <c r="D42" s="1">
        <v>285</v>
      </c>
      <c r="E42" s="1" t="s">
        <v>64</v>
      </c>
      <c r="F42" s="1">
        <v>558</v>
      </c>
      <c r="G42" s="1" t="s">
        <v>67</v>
      </c>
      <c r="H42" s="2">
        <v>77</v>
      </c>
      <c r="I42" s="2">
        <v>1540</v>
      </c>
      <c r="J42" s="10"/>
      <c r="K42" s="11"/>
      <c r="L42" s="1">
        <v>4.75</v>
      </c>
      <c r="M42" s="1">
        <v>2.7</v>
      </c>
      <c r="N42" s="16"/>
      <c r="O42" s="1">
        <v>19.82</v>
      </c>
      <c r="P42" s="1">
        <v>7.15</v>
      </c>
      <c r="Q42" s="16"/>
      <c r="R42" s="1">
        <v>8.82</v>
      </c>
      <c r="S42" s="1">
        <v>6.5</v>
      </c>
      <c r="T42" s="16"/>
      <c r="U42" s="1">
        <v>0</v>
      </c>
      <c r="V42" s="12">
        <v>51436</v>
      </c>
      <c r="W42" s="2">
        <v>25179</v>
      </c>
      <c r="X42" s="1">
        <v>17</v>
      </c>
      <c r="Y42" s="1">
        <v>27</v>
      </c>
      <c r="Z42" s="1">
        <v>25</v>
      </c>
      <c r="AA42" s="1">
        <v>79</v>
      </c>
      <c r="AB42" s="1">
        <v>54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118</v>
      </c>
      <c r="AS42" s="1">
        <v>121</v>
      </c>
      <c r="AT42" s="1">
        <v>112</v>
      </c>
      <c r="AU42" s="1">
        <v>212</v>
      </c>
      <c r="AV42" s="1">
        <v>143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65</v>
      </c>
      <c r="BC42" s="1">
        <v>55</v>
      </c>
      <c r="BD42" s="1">
        <v>56</v>
      </c>
      <c r="BE42" s="1">
        <v>56</v>
      </c>
      <c r="BF42" s="1">
        <v>130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</row>
    <row r="43" spans="1:63">
      <c r="A43" s="1">
        <v>70192</v>
      </c>
      <c r="B43" s="1" t="s">
        <v>173</v>
      </c>
      <c r="C43" s="1">
        <v>16</v>
      </c>
      <c r="D43" s="1">
        <v>285</v>
      </c>
      <c r="E43" s="1" t="s">
        <v>64</v>
      </c>
      <c r="F43" s="1">
        <v>588</v>
      </c>
      <c r="G43" s="1" t="s">
        <v>146</v>
      </c>
      <c r="H43" s="2">
        <v>113.9</v>
      </c>
      <c r="I43" s="2">
        <v>1822.4</v>
      </c>
      <c r="J43" s="10"/>
      <c r="K43" s="11"/>
      <c r="L43" s="1">
        <v>5.34</v>
      </c>
      <c r="M43" s="1">
        <v>0.69</v>
      </c>
      <c r="N43" s="16"/>
      <c r="O43" s="1">
        <v>17.25</v>
      </c>
      <c r="P43" s="1">
        <v>7.81</v>
      </c>
      <c r="Q43" s="16"/>
      <c r="R43" s="1">
        <v>5.28</v>
      </c>
      <c r="S43" s="1">
        <v>2.38</v>
      </c>
      <c r="T43" s="5"/>
      <c r="U43" s="1">
        <v>0</v>
      </c>
      <c r="V43" s="12">
        <v>50799.4</v>
      </c>
      <c r="W43" s="2">
        <v>19818.599999999999</v>
      </c>
      <c r="X43" s="1">
        <v>31</v>
      </c>
      <c r="Y43" s="1">
        <v>37</v>
      </c>
      <c r="Z43" s="1">
        <v>23</v>
      </c>
      <c r="AA43" s="1">
        <v>26</v>
      </c>
      <c r="AB43" s="1">
        <v>11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121</v>
      </c>
      <c r="AS43" s="1">
        <v>42</v>
      </c>
      <c r="AT43" s="1">
        <v>89</v>
      </c>
      <c r="AU43" s="1">
        <v>90</v>
      </c>
      <c r="AV43" s="1">
        <v>125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24</v>
      </c>
      <c r="BC43" s="1">
        <v>32</v>
      </c>
      <c r="BD43" s="1">
        <v>24</v>
      </c>
      <c r="BE43" s="1">
        <v>41</v>
      </c>
      <c r="BF43" s="1">
        <v>38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</row>
    <row r="44" spans="1:63">
      <c r="A44" s="1">
        <v>70027</v>
      </c>
      <c r="B44" s="1" t="s">
        <v>164</v>
      </c>
      <c r="C44" s="1">
        <v>24</v>
      </c>
      <c r="D44" s="1">
        <v>285</v>
      </c>
      <c r="E44" s="1" t="s">
        <v>64</v>
      </c>
      <c r="F44" s="1">
        <v>558</v>
      </c>
      <c r="G44" s="1" t="s">
        <v>67</v>
      </c>
      <c r="H44" s="2">
        <v>41.93</v>
      </c>
      <c r="I44" s="2">
        <v>1006.32</v>
      </c>
      <c r="J44" s="10"/>
      <c r="K44" s="11"/>
      <c r="L44" s="1">
        <v>13.31</v>
      </c>
      <c r="M44" s="1">
        <v>1</v>
      </c>
      <c r="N44" s="16"/>
      <c r="O44" s="1">
        <v>23.92</v>
      </c>
      <c r="P44" s="1">
        <v>11.42</v>
      </c>
      <c r="Q44" s="16"/>
      <c r="R44" s="1">
        <v>12.77</v>
      </c>
      <c r="S44" s="1">
        <v>0.67</v>
      </c>
      <c r="T44" s="5"/>
      <c r="U44" s="1">
        <v>0</v>
      </c>
      <c r="V44" s="12">
        <v>50316</v>
      </c>
      <c r="W44" s="2">
        <v>13166.02</v>
      </c>
      <c r="X44" s="1">
        <v>130</v>
      </c>
      <c r="Y44" s="1">
        <v>67</v>
      </c>
      <c r="Z44" s="1">
        <v>110</v>
      </c>
      <c r="AA44" s="1">
        <v>92</v>
      </c>
      <c r="AB44" s="1">
        <v>24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186</v>
      </c>
      <c r="AS44" s="1">
        <v>147</v>
      </c>
      <c r="AT44" s="1">
        <v>262</v>
      </c>
      <c r="AU44" s="1">
        <v>105</v>
      </c>
      <c r="AV44" s="1">
        <v>274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116</v>
      </c>
      <c r="BC44" s="1">
        <v>94</v>
      </c>
      <c r="BD44" s="1">
        <v>90</v>
      </c>
      <c r="BE44" s="1">
        <v>107</v>
      </c>
      <c r="BF44" s="1">
        <v>16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</row>
    <row r="45" spans="1:63">
      <c r="A45" s="1">
        <v>70263</v>
      </c>
      <c r="B45" s="1" t="s">
        <v>129</v>
      </c>
      <c r="C45" s="1">
        <v>16</v>
      </c>
      <c r="D45" s="1">
        <v>285</v>
      </c>
      <c r="E45" s="1" t="s">
        <v>64</v>
      </c>
      <c r="F45" s="1">
        <v>557</v>
      </c>
      <c r="G45" s="1" t="s">
        <v>69</v>
      </c>
      <c r="H45" s="2">
        <v>97.94</v>
      </c>
      <c r="I45" s="2">
        <v>1567.04</v>
      </c>
      <c r="J45" s="10"/>
      <c r="K45" s="11"/>
      <c r="L45" s="1">
        <v>6.62</v>
      </c>
      <c r="M45" s="1">
        <v>2.81</v>
      </c>
      <c r="N45" s="16"/>
      <c r="O45" s="1">
        <v>18.66</v>
      </c>
      <c r="P45" s="1">
        <v>5.38</v>
      </c>
      <c r="Q45" s="16"/>
      <c r="R45" s="1">
        <v>6.56</v>
      </c>
      <c r="S45" s="1">
        <v>4.9400000000000004</v>
      </c>
      <c r="T45" s="16"/>
      <c r="U45" s="1">
        <v>0</v>
      </c>
      <c r="V45" s="12">
        <v>49900.43</v>
      </c>
      <c r="W45" s="2">
        <v>20567.400000000001</v>
      </c>
      <c r="X45" s="1">
        <v>22</v>
      </c>
      <c r="Y45" s="1">
        <v>33</v>
      </c>
      <c r="Z45" s="1">
        <v>54</v>
      </c>
      <c r="AA45" s="1">
        <v>27</v>
      </c>
      <c r="AB45" s="1">
        <v>45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112</v>
      </c>
      <c r="AS45" s="1">
        <v>85</v>
      </c>
      <c r="AT45" s="1">
        <v>87</v>
      </c>
      <c r="AU45" s="1">
        <v>114</v>
      </c>
      <c r="AV45" s="1">
        <v>86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23</v>
      </c>
      <c r="BC45" s="1">
        <v>56</v>
      </c>
      <c r="BD45" s="1">
        <v>41</v>
      </c>
      <c r="BE45" s="1">
        <v>26</v>
      </c>
      <c r="BF45" s="1">
        <v>79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</row>
    <row r="46" spans="1:63">
      <c r="A46" s="1">
        <v>70042</v>
      </c>
      <c r="B46" s="1" t="s">
        <v>182</v>
      </c>
      <c r="C46" s="1">
        <v>25</v>
      </c>
      <c r="D46" s="1">
        <v>285</v>
      </c>
      <c r="E46" s="1" t="s">
        <v>64</v>
      </c>
      <c r="F46" s="1">
        <v>387</v>
      </c>
      <c r="G46" s="1" t="s">
        <v>94</v>
      </c>
      <c r="H46" s="2">
        <v>28.35</v>
      </c>
      <c r="I46" s="2">
        <v>708.75</v>
      </c>
      <c r="J46" s="10"/>
      <c r="K46" s="11"/>
      <c r="L46" s="1">
        <v>20.54</v>
      </c>
      <c r="M46" s="1">
        <v>13</v>
      </c>
      <c r="N46" s="16"/>
      <c r="O46" s="1">
        <v>24.74</v>
      </c>
      <c r="P46" s="1">
        <v>8.1999999999999993</v>
      </c>
      <c r="Q46" s="16"/>
      <c r="R46" s="1">
        <v>25.04</v>
      </c>
      <c r="S46" s="1">
        <v>10.96</v>
      </c>
      <c r="T46" s="5"/>
      <c r="U46" s="1">
        <v>0</v>
      </c>
      <c r="V46" s="12">
        <v>49839.3</v>
      </c>
      <c r="W46" s="2">
        <v>22793.4</v>
      </c>
      <c r="X46" s="1">
        <v>126</v>
      </c>
      <c r="Y46" s="1">
        <v>90</v>
      </c>
      <c r="Z46" s="1">
        <v>266</v>
      </c>
      <c r="AA46" s="1">
        <v>153</v>
      </c>
      <c r="AB46" s="1">
        <v>325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224</v>
      </c>
      <c r="AS46" s="1">
        <v>145</v>
      </c>
      <c r="AT46" s="1">
        <v>291</v>
      </c>
      <c r="AU46" s="1">
        <v>62</v>
      </c>
      <c r="AV46" s="1">
        <v>205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260</v>
      </c>
      <c r="BC46" s="1">
        <v>100</v>
      </c>
      <c r="BD46" s="1">
        <v>259</v>
      </c>
      <c r="BE46" s="1">
        <v>114</v>
      </c>
      <c r="BF46" s="1">
        <v>274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</row>
    <row r="47" spans="1:63">
      <c r="A47" s="1">
        <v>70121</v>
      </c>
      <c r="B47" s="1" t="s">
        <v>116</v>
      </c>
      <c r="C47" s="1">
        <v>20</v>
      </c>
      <c r="D47" s="1">
        <v>285</v>
      </c>
      <c r="E47" s="1" t="s">
        <v>64</v>
      </c>
      <c r="F47" s="1">
        <v>573</v>
      </c>
      <c r="G47" s="1" t="s">
        <v>87</v>
      </c>
      <c r="H47" s="2">
        <v>38.04</v>
      </c>
      <c r="I47" s="2">
        <v>760.8</v>
      </c>
      <c r="J47" s="10"/>
      <c r="K47" s="11"/>
      <c r="L47" s="1">
        <v>17.350000000000001</v>
      </c>
      <c r="M47" s="1">
        <v>11.4</v>
      </c>
      <c r="N47" s="16"/>
      <c r="O47" s="1">
        <v>27.35</v>
      </c>
      <c r="P47" s="1">
        <v>11.65</v>
      </c>
      <c r="Q47" s="16"/>
      <c r="R47" s="1">
        <v>19.82</v>
      </c>
      <c r="S47" s="1">
        <v>9.0500000000000007</v>
      </c>
      <c r="T47" s="5"/>
      <c r="U47" s="1">
        <v>0</v>
      </c>
      <c r="V47" s="12">
        <v>49090.62</v>
      </c>
      <c r="W47" s="2">
        <v>24421.68</v>
      </c>
      <c r="X47" s="1">
        <v>147</v>
      </c>
      <c r="Y47" s="1">
        <v>87</v>
      </c>
      <c r="Z47" s="1">
        <v>119</v>
      </c>
      <c r="AA47" s="1">
        <v>75</v>
      </c>
      <c r="AB47" s="1">
        <v>228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125</v>
      </c>
      <c r="AS47" s="1">
        <v>162</v>
      </c>
      <c r="AT47" s="1">
        <v>266</v>
      </c>
      <c r="AU47" s="1">
        <v>150</v>
      </c>
      <c r="AV47" s="1">
        <v>233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157</v>
      </c>
      <c r="BC47" s="1">
        <v>43</v>
      </c>
      <c r="BD47" s="1">
        <v>197</v>
      </c>
      <c r="BE47" s="1">
        <v>42</v>
      </c>
      <c r="BF47" s="1">
        <v>181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</row>
    <row r="48" spans="1:63">
      <c r="A48" s="1">
        <v>70144</v>
      </c>
      <c r="B48" s="1" t="s">
        <v>177</v>
      </c>
      <c r="C48" s="1">
        <v>12</v>
      </c>
      <c r="D48" s="1">
        <v>285</v>
      </c>
      <c r="E48" s="1" t="s">
        <v>64</v>
      </c>
      <c r="F48" s="1">
        <v>567</v>
      </c>
      <c r="G48" s="1" t="s">
        <v>74</v>
      </c>
      <c r="H48" s="2">
        <v>64.44</v>
      </c>
      <c r="I48" s="2">
        <v>773.28</v>
      </c>
      <c r="J48" s="10"/>
      <c r="K48" s="11"/>
      <c r="L48" s="1">
        <v>10.119999999999999</v>
      </c>
      <c r="M48" s="1">
        <v>3.58</v>
      </c>
      <c r="N48" s="16"/>
      <c r="O48" s="1">
        <v>26.88</v>
      </c>
      <c r="P48" s="1">
        <v>5.58</v>
      </c>
      <c r="Q48" s="16"/>
      <c r="R48" s="1">
        <v>24.88</v>
      </c>
      <c r="S48" s="1">
        <v>9.75</v>
      </c>
      <c r="T48" s="16"/>
      <c r="U48" s="1">
        <v>0</v>
      </c>
      <c r="V48" s="12">
        <v>47846.7</v>
      </c>
      <c r="W48" s="2">
        <v>14627.88</v>
      </c>
      <c r="X48" s="1">
        <v>31</v>
      </c>
      <c r="Y48" s="1">
        <v>20</v>
      </c>
      <c r="Z48" s="1">
        <v>71</v>
      </c>
      <c r="AA48" s="1">
        <v>19</v>
      </c>
      <c r="AB48" s="1">
        <v>43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93</v>
      </c>
      <c r="AS48" s="1">
        <v>85</v>
      </c>
      <c r="AT48" s="1">
        <v>115</v>
      </c>
      <c r="AU48" s="1">
        <v>144</v>
      </c>
      <c r="AV48" s="1">
        <v>67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96</v>
      </c>
      <c r="BC48" s="1">
        <v>71</v>
      </c>
      <c r="BD48" s="1">
        <v>115</v>
      </c>
      <c r="BE48" s="1">
        <v>104</v>
      </c>
      <c r="BF48" s="1">
        <v>117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</row>
    <row r="49" spans="1:63">
      <c r="A49" s="1">
        <v>70078</v>
      </c>
      <c r="B49" s="1" t="s">
        <v>100</v>
      </c>
      <c r="C49" s="1">
        <v>10</v>
      </c>
      <c r="D49" s="1">
        <v>285</v>
      </c>
      <c r="E49" s="1" t="s">
        <v>64</v>
      </c>
      <c r="F49" s="1">
        <v>285</v>
      </c>
      <c r="G49" s="1" t="s">
        <v>64</v>
      </c>
      <c r="H49" s="2">
        <v>125.14</v>
      </c>
      <c r="I49" s="2">
        <v>1251.4000000000001</v>
      </c>
      <c r="J49" s="10"/>
      <c r="K49" s="11"/>
      <c r="L49" s="1">
        <v>5.3</v>
      </c>
      <c r="M49" s="1">
        <v>0</v>
      </c>
      <c r="N49" s="16"/>
      <c r="O49" s="1">
        <v>21.25</v>
      </c>
      <c r="P49" s="1">
        <v>6.8</v>
      </c>
      <c r="Q49" s="16"/>
      <c r="R49" s="1">
        <v>10.5</v>
      </c>
      <c r="S49" s="1">
        <v>-0.7</v>
      </c>
      <c r="T49" s="5"/>
      <c r="U49" s="1">
        <v>0</v>
      </c>
      <c r="V49" s="12">
        <v>46364.37</v>
      </c>
      <c r="W49" s="2">
        <v>7633.54</v>
      </c>
      <c r="X49" s="1">
        <v>2</v>
      </c>
      <c r="Y49" s="1">
        <v>35</v>
      </c>
      <c r="Z49" s="1">
        <v>16</v>
      </c>
      <c r="AA49" s="1">
        <v>35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64</v>
      </c>
      <c r="AS49" s="1">
        <v>72</v>
      </c>
      <c r="AT49" s="1">
        <v>91</v>
      </c>
      <c r="AU49" s="1">
        <v>43</v>
      </c>
      <c r="AV49" s="1">
        <v>68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51</v>
      </c>
      <c r="BC49" s="1">
        <v>29</v>
      </c>
      <c r="BD49" s="1">
        <v>25</v>
      </c>
      <c r="BE49" s="1">
        <v>29</v>
      </c>
      <c r="BF49" s="1">
        <v>-7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</row>
    <row r="50" spans="1:63">
      <c r="A50" s="1">
        <v>70050</v>
      </c>
      <c r="B50" s="1" t="s">
        <v>126</v>
      </c>
      <c r="C50" s="1">
        <v>24</v>
      </c>
      <c r="D50" s="1">
        <v>285</v>
      </c>
      <c r="E50" s="1" t="s">
        <v>64</v>
      </c>
      <c r="F50" s="1">
        <v>974</v>
      </c>
      <c r="G50" s="1" t="s">
        <v>110</v>
      </c>
      <c r="H50" s="2">
        <v>36.130499999999998</v>
      </c>
      <c r="I50" s="2">
        <v>867.13199999999995</v>
      </c>
      <c r="J50" s="10"/>
      <c r="K50" s="11"/>
      <c r="L50" s="1">
        <v>7.81</v>
      </c>
      <c r="M50" s="1">
        <v>5.88</v>
      </c>
      <c r="N50" s="16"/>
      <c r="O50" s="1">
        <v>24.79</v>
      </c>
      <c r="P50" s="1">
        <v>7.62</v>
      </c>
      <c r="Q50" s="16"/>
      <c r="R50" s="1">
        <v>17.29</v>
      </c>
      <c r="S50" s="1">
        <v>11.25</v>
      </c>
      <c r="T50" s="16"/>
      <c r="U50" s="1">
        <v>0</v>
      </c>
      <c r="V50" s="12">
        <v>43266.27</v>
      </c>
      <c r="W50" s="2">
        <v>21461.52</v>
      </c>
      <c r="X50" s="1">
        <v>65</v>
      </c>
      <c r="Y50" s="1">
        <v>51</v>
      </c>
      <c r="Z50" s="1">
        <v>73</v>
      </c>
      <c r="AA50" s="1">
        <v>48</v>
      </c>
      <c r="AB50" s="1">
        <v>141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216</v>
      </c>
      <c r="AS50" s="1">
        <v>146</v>
      </c>
      <c r="AT50" s="1">
        <v>212</v>
      </c>
      <c r="AU50" s="1">
        <v>188</v>
      </c>
      <c r="AV50" s="1">
        <v>183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88</v>
      </c>
      <c r="BC50" s="1">
        <v>136</v>
      </c>
      <c r="BD50" s="1">
        <v>187</v>
      </c>
      <c r="BE50" s="1">
        <v>144</v>
      </c>
      <c r="BF50" s="1">
        <v>270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</row>
    <row r="51" spans="1:63">
      <c r="A51" s="1">
        <v>70087</v>
      </c>
      <c r="B51" s="1" t="s">
        <v>115</v>
      </c>
      <c r="C51" s="1">
        <v>25</v>
      </c>
      <c r="D51" s="1">
        <v>285</v>
      </c>
      <c r="E51" s="1" t="s">
        <v>64</v>
      </c>
      <c r="F51" s="1">
        <v>35</v>
      </c>
      <c r="G51" s="1" t="s">
        <v>76</v>
      </c>
      <c r="H51" s="2">
        <v>43.63</v>
      </c>
      <c r="I51" s="2">
        <v>1090.75</v>
      </c>
      <c r="J51" s="10"/>
      <c r="K51" s="11"/>
      <c r="L51" s="1">
        <v>10.24</v>
      </c>
      <c r="M51" s="1">
        <v>7.08</v>
      </c>
      <c r="N51" s="16"/>
      <c r="O51" s="1">
        <v>14.74</v>
      </c>
      <c r="P51" s="1">
        <v>6.2</v>
      </c>
      <c r="Q51" s="16"/>
      <c r="R51" s="1">
        <v>14.06</v>
      </c>
      <c r="S51" s="1">
        <v>7.04</v>
      </c>
      <c r="T51" s="5"/>
      <c r="U51" s="1">
        <v>0</v>
      </c>
      <c r="V51" s="12">
        <v>42582.879999999997</v>
      </c>
      <c r="W51" s="2">
        <v>22164.04</v>
      </c>
      <c r="X51" s="1">
        <v>116</v>
      </c>
      <c r="Y51" s="1">
        <v>70</v>
      </c>
      <c r="Z51" s="1">
        <v>60</v>
      </c>
      <c r="AA51" s="1">
        <v>90</v>
      </c>
      <c r="AB51" s="1">
        <v>177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124</v>
      </c>
      <c r="AS51" s="1">
        <v>119</v>
      </c>
      <c r="AT51" s="1">
        <v>94</v>
      </c>
      <c r="AU51" s="1">
        <v>182</v>
      </c>
      <c r="AV51" s="1">
        <v>155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119</v>
      </c>
      <c r="BC51" s="1">
        <v>72</v>
      </c>
      <c r="BD51" s="1">
        <v>122</v>
      </c>
      <c r="BE51" s="1">
        <v>149</v>
      </c>
      <c r="BF51" s="1">
        <v>176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</row>
    <row r="52" spans="1:63">
      <c r="A52" s="1">
        <v>70257</v>
      </c>
      <c r="B52" s="1" t="s">
        <v>93</v>
      </c>
      <c r="C52" s="1">
        <v>25</v>
      </c>
      <c r="D52" s="1">
        <v>285</v>
      </c>
      <c r="E52" s="1" t="s">
        <v>64</v>
      </c>
      <c r="F52" s="1">
        <v>387</v>
      </c>
      <c r="G52" s="1" t="s">
        <v>94</v>
      </c>
      <c r="H52" s="2">
        <v>28.24</v>
      </c>
      <c r="I52" s="2">
        <v>706</v>
      </c>
      <c r="J52" s="10"/>
      <c r="K52" s="11"/>
      <c r="L52" s="1">
        <v>7.1</v>
      </c>
      <c r="M52" s="1">
        <v>0</v>
      </c>
      <c r="N52" s="16"/>
      <c r="O52" s="1">
        <v>32.880000000000003</v>
      </c>
      <c r="P52" s="1">
        <v>8.6</v>
      </c>
      <c r="Q52" s="16"/>
      <c r="R52" s="1">
        <v>18.82</v>
      </c>
      <c r="S52" s="1">
        <v>8</v>
      </c>
      <c r="T52" s="5"/>
      <c r="U52" s="1">
        <v>0</v>
      </c>
      <c r="V52" s="12">
        <v>41512.800000000003</v>
      </c>
      <c r="W52" s="2">
        <v>11719.6</v>
      </c>
      <c r="X52" s="1">
        <v>15</v>
      </c>
      <c r="Y52" s="1">
        <v>91</v>
      </c>
      <c r="Z52" s="1">
        <v>77</v>
      </c>
      <c r="AA52" s="1">
        <v>80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221</v>
      </c>
      <c r="AS52" s="1">
        <v>131</v>
      </c>
      <c r="AT52" s="1">
        <v>367</v>
      </c>
      <c r="AU52" s="1">
        <v>337</v>
      </c>
      <c r="AV52" s="1">
        <v>215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132</v>
      </c>
      <c r="BC52" s="1">
        <v>104</v>
      </c>
      <c r="BD52" s="1">
        <v>206</v>
      </c>
      <c r="BE52" s="1">
        <v>161</v>
      </c>
      <c r="BF52" s="1">
        <v>200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</row>
    <row r="53" spans="1:63">
      <c r="A53" s="1">
        <v>70067</v>
      </c>
      <c r="B53" s="1" t="s">
        <v>136</v>
      </c>
      <c r="C53" s="1">
        <v>16</v>
      </c>
      <c r="D53" s="1">
        <v>285</v>
      </c>
      <c r="E53" s="1" t="s">
        <v>64</v>
      </c>
      <c r="F53" s="1">
        <v>387</v>
      </c>
      <c r="G53" s="1" t="s">
        <v>94</v>
      </c>
      <c r="H53" s="2">
        <v>50.88</v>
      </c>
      <c r="I53" s="2">
        <v>814.08</v>
      </c>
      <c r="J53" s="10"/>
      <c r="K53" s="11"/>
      <c r="L53" s="1">
        <v>10.09</v>
      </c>
      <c r="M53" s="1">
        <v>4.25</v>
      </c>
      <c r="N53" s="16"/>
      <c r="O53" s="1">
        <v>20.28</v>
      </c>
      <c r="P53" s="1">
        <v>15.31</v>
      </c>
      <c r="Q53" s="16"/>
      <c r="R53" s="1">
        <v>19.84</v>
      </c>
      <c r="S53" s="1">
        <v>32.75</v>
      </c>
      <c r="T53" s="16"/>
      <c r="U53" s="1">
        <v>0</v>
      </c>
      <c r="V53" s="12">
        <v>40882.080000000002</v>
      </c>
      <c r="W53" s="2">
        <v>42586.559999999998</v>
      </c>
      <c r="X53" s="1">
        <v>19</v>
      </c>
      <c r="Y53" s="1">
        <v>17</v>
      </c>
      <c r="Z53" s="1">
        <v>105</v>
      </c>
      <c r="AA53" s="1">
        <v>58</v>
      </c>
      <c r="AB53" s="1">
        <v>68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102</v>
      </c>
      <c r="AS53" s="1">
        <v>72</v>
      </c>
      <c r="AT53" s="1">
        <v>93</v>
      </c>
      <c r="AU53" s="1">
        <v>187</v>
      </c>
      <c r="AV53" s="1">
        <v>245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115</v>
      </c>
      <c r="BC53" s="1">
        <v>48</v>
      </c>
      <c r="BD53" s="1">
        <v>121</v>
      </c>
      <c r="BE53" s="1">
        <v>115</v>
      </c>
      <c r="BF53" s="1">
        <v>524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</row>
    <row r="54" spans="1:63">
      <c r="A54" s="1">
        <v>70089</v>
      </c>
      <c r="B54" s="1" t="s">
        <v>122</v>
      </c>
      <c r="C54" s="1">
        <v>20</v>
      </c>
      <c r="D54" s="1">
        <v>285</v>
      </c>
      <c r="E54" s="1" t="s">
        <v>64</v>
      </c>
      <c r="F54" s="1">
        <v>558</v>
      </c>
      <c r="G54" s="1" t="s">
        <v>67</v>
      </c>
      <c r="H54" s="2">
        <v>64.91</v>
      </c>
      <c r="I54" s="2">
        <v>1298.2</v>
      </c>
      <c r="J54" s="10"/>
      <c r="K54" s="11"/>
      <c r="L54" s="1">
        <v>7.98</v>
      </c>
      <c r="M54" s="1">
        <v>1.25</v>
      </c>
      <c r="N54" s="16"/>
      <c r="O54" s="1">
        <v>13.38</v>
      </c>
      <c r="P54" s="1">
        <v>5.65</v>
      </c>
      <c r="Q54" s="16"/>
      <c r="R54" s="1">
        <v>10.02</v>
      </c>
      <c r="S54" s="1">
        <v>5.8</v>
      </c>
      <c r="T54" s="16"/>
      <c r="U54" s="1">
        <v>0</v>
      </c>
      <c r="V54" s="12">
        <v>40731.019999999997</v>
      </c>
      <c r="W54" s="2">
        <v>16487.14</v>
      </c>
      <c r="X54" s="1">
        <v>42</v>
      </c>
      <c r="Y54" s="1">
        <v>38</v>
      </c>
      <c r="Z54" s="1">
        <v>79</v>
      </c>
      <c r="AA54" s="1">
        <v>39</v>
      </c>
      <c r="AB54" s="1">
        <v>25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58</v>
      </c>
      <c r="AS54" s="1">
        <v>52</v>
      </c>
      <c r="AT54" s="1">
        <v>114</v>
      </c>
      <c r="AU54" s="1">
        <v>139</v>
      </c>
      <c r="AV54" s="1">
        <v>113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70</v>
      </c>
      <c r="BC54" s="1">
        <v>39</v>
      </c>
      <c r="BD54" s="1">
        <v>80</v>
      </c>
      <c r="BE54" s="1">
        <v>62</v>
      </c>
      <c r="BF54" s="1">
        <v>116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</row>
    <row r="55" spans="1:63">
      <c r="A55" s="1">
        <v>70046</v>
      </c>
      <c r="B55" s="1" t="s">
        <v>194</v>
      </c>
      <c r="C55" s="1">
        <v>24</v>
      </c>
      <c r="D55" s="1">
        <v>285</v>
      </c>
      <c r="E55" s="1" t="s">
        <v>64</v>
      </c>
      <c r="F55" s="1">
        <v>558</v>
      </c>
      <c r="G55" s="1" t="s">
        <v>67</v>
      </c>
      <c r="H55" s="2">
        <v>40.9</v>
      </c>
      <c r="I55" s="2">
        <v>981.6</v>
      </c>
      <c r="J55" s="10"/>
      <c r="K55" s="11"/>
      <c r="L55" s="1">
        <v>15.46</v>
      </c>
      <c r="M55" s="1">
        <v>6.46</v>
      </c>
      <c r="N55" s="16"/>
      <c r="O55" s="1">
        <v>13.23</v>
      </c>
      <c r="P55" s="1">
        <v>18.920000000000002</v>
      </c>
      <c r="Q55" s="16"/>
      <c r="R55" s="1">
        <v>12.69</v>
      </c>
      <c r="S55" s="1">
        <v>7.62</v>
      </c>
      <c r="T55" s="16"/>
      <c r="U55" s="1">
        <v>0</v>
      </c>
      <c r="V55" s="12">
        <v>40613.699999999997</v>
      </c>
      <c r="W55" s="2">
        <v>32392.799999999999</v>
      </c>
      <c r="X55" s="1">
        <v>63</v>
      </c>
      <c r="Y55" s="1">
        <v>62</v>
      </c>
      <c r="Z55" s="1">
        <v>229</v>
      </c>
      <c r="AA55" s="1">
        <v>96</v>
      </c>
      <c r="AB55" s="1">
        <v>155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91</v>
      </c>
      <c r="AS55" s="1">
        <v>52</v>
      </c>
      <c r="AT55" s="1">
        <v>98</v>
      </c>
      <c r="AU55" s="1">
        <v>205</v>
      </c>
      <c r="AV55" s="1">
        <v>454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97</v>
      </c>
      <c r="BC55" s="1">
        <v>90</v>
      </c>
      <c r="BD55" s="1">
        <v>166</v>
      </c>
      <c r="BE55" s="1">
        <v>-7</v>
      </c>
      <c r="BF55" s="1">
        <v>183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</row>
    <row r="56" spans="1:63">
      <c r="A56" s="1">
        <v>70135</v>
      </c>
      <c r="B56" s="1" t="s">
        <v>80</v>
      </c>
      <c r="C56" s="1">
        <v>15</v>
      </c>
      <c r="D56" s="1">
        <v>285</v>
      </c>
      <c r="E56" s="1" t="s">
        <v>64</v>
      </c>
      <c r="F56" s="1">
        <v>567</v>
      </c>
      <c r="G56" s="1" t="s">
        <v>74</v>
      </c>
      <c r="H56" s="2">
        <v>50.82</v>
      </c>
      <c r="I56" s="2">
        <v>762.3</v>
      </c>
      <c r="J56" s="10"/>
      <c r="K56" s="11"/>
      <c r="L56" s="1">
        <v>11.37</v>
      </c>
      <c r="M56" s="1">
        <v>7.53</v>
      </c>
      <c r="N56" s="16"/>
      <c r="O56" s="1">
        <v>21.37</v>
      </c>
      <c r="P56" s="1">
        <v>13.67</v>
      </c>
      <c r="Q56" s="16"/>
      <c r="R56" s="1">
        <v>18.73</v>
      </c>
      <c r="S56" s="1">
        <v>12.6</v>
      </c>
      <c r="T56" s="16"/>
      <c r="U56" s="1">
        <v>0</v>
      </c>
      <c r="V56" s="12">
        <v>39233.040000000001</v>
      </c>
      <c r="W56" s="2">
        <v>25765.74</v>
      </c>
      <c r="X56" s="1">
        <v>44</v>
      </c>
      <c r="Y56" s="1">
        <v>41</v>
      </c>
      <c r="Z56" s="1">
        <v>75</v>
      </c>
      <c r="AA56" s="1">
        <v>62</v>
      </c>
      <c r="AB56" s="1">
        <v>113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80</v>
      </c>
      <c r="AS56" s="1">
        <v>156</v>
      </c>
      <c r="AT56" s="1">
        <v>125</v>
      </c>
      <c r="AU56" s="1">
        <v>75</v>
      </c>
      <c r="AV56" s="1">
        <v>205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68</v>
      </c>
      <c r="BC56" s="1">
        <v>32</v>
      </c>
      <c r="BD56" s="1">
        <v>162</v>
      </c>
      <c r="BE56" s="1">
        <v>70</v>
      </c>
      <c r="BF56" s="1">
        <v>189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</row>
    <row r="57" spans="1:63">
      <c r="A57" s="1">
        <v>70259</v>
      </c>
      <c r="B57" s="1" t="s">
        <v>155</v>
      </c>
      <c r="C57" s="1">
        <v>24</v>
      </c>
      <c r="D57" s="1">
        <v>285</v>
      </c>
      <c r="E57" s="1" t="s">
        <v>64</v>
      </c>
      <c r="F57" s="1">
        <v>974</v>
      </c>
      <c r="G57" s="1" t="s">
        <v>110</v>
      </c>
      <c r="H57" s="2">
        <v>35.979999999999997</v>
      </c>
      <c r="I57" s="2">
        <v>863.52</v>
      </c>
      <c r="J57" s="10"/>
      <c r="K57" s="11"/>
      <c r="L57" s="1">
        <v>7.35</v>
      </c>
      <c r="M57" s="1">
        <v>5.75</v>
      </c>
      <c r="N57" s="16"/>
      <c r="O57" s="1">
        <v>22.35</v>
      </c>
      <c r="P57" s="1">
        <v>10.210000000000001</v>
      </c>
      <c r="Q57" s="16"/>
      <c r="R57" s="1">
        <v>10.23</v>
      </c>
      <c r="S57" s="1">
        <v>7.71</v>
      </c>
      <c r="T57" s="16"/>
      <c r="U57" s="1">
        <v>0</v>
      </c>
      <c r="V57" s="12">
        <v>34486.83</v>
      </c>
      <c r="W57" s="2">
        <v>20436.64</v>
      </c>
      <c r="X57" s="1">
        <v>64</v>
      </c>
      <c r="Y57" s="1">
        <v>94</v>
      </c>
      <c r="Z57" s="1">
        <v>41</v>
      </c>
      <c r="AA57" s="1">
        <v>49</v>
      </c>
      <c r="AB57" s="1">
        <v>138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104</v>
      </c>
      <c r="AS57" s="1">
        <v>157</v>
      </c>
      <c r="AT57" s="1">
        <v>282</v>
      </c>
      <c r="AU57" s="1">
        <v>144</v>
      </c>
      <c r="AV57" s="1">
        <v>245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55</v>
      </c>
      <c r="BC57" s="1">
        <v>127</v>
      </c>
      <c r="BD57" s="1">
        <v>104</v>
      </c>
      <c r="BE57" s="1">
        <v>46</v>
      </c>
      <c r="BF57" s="1">
        <v>185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</row>
    <row r="58" spans="1:63">
      <c r="A58" s="1">
        <v>70024</v>
      </c>
      <c r="B58" s="1" t="s">
        <v>196</v>
      </c>
      <c r="C58" s="1">
        <v>20</v>
      </c>
      <c r="D58" s="1">
        <v>285</v>
      </c>
      <c r="E58" s="1" t="s">
        <v>64</v>
      </c>
      <c r="F58" s="1">
        <v>558</v>
      </c>
      <c r="G58" s="1" t="s">
        <v>67</v>
      </c>
      <c r="H58" s="2">
        <v>77.58</v>
      </c>
      <c r="I58" s="2">
        <v>1551.6</v>
      </c>
      <c r="J58" s="10"/>
      <c r="K58" s="11"/>
      <c r="L58" s="1">
        <v>7.7</v>
      </c>
      <c r="M58" s="1">
        <v>6</v>
      </c>
      <c r="N58" s="16"/>
      <c r="O58" s="1">
        <v>6.1</v>
      </c>
      <c r="P58" s="1">
        <v>0.05</v>
      </c>
      <c r="Q58" s="16"/>
      <c r="R58" s="1">
        <v>8.4</v>
      </c>
      <c r="S58" s="1">
        <v>6.4</v>
      </c>
      <c r="T58" s="16"/>
      <c r="U58" s="1">
        <v>0</v>
      </c>
      <c r="V58" s="12">
        <v>34445.519999999997</v>
      </c>
      <c r="W58" s="2">
        <v>19317.419999999998</v>
      </c>
      <c r="X58" s="1">
        <v>39</v>
      </c>
      <c r="Y58" s="1">
        <v>68</v>
      </c>
      <c r="Z58" s="1">
        <v>52</v>
      </c>
      <c r="AA58" s="1">
        <v>58</v>
      </c>
      <c r="AB58" s="1">
        <v>120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31</v>
      </c>
      <c r="AS58" s="1">
        <v>34</v>
      </c>
      <c r="AT58" s="1">
        <v>51</v>
      </c>
      <c r="AU58" s="1">
        <v>46</v>
      </c>
      <c r="AV58" s="1">
        <v>1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38</v>
      </c>
      <c r="BC58" s="1">
        <v>9</v>
      </c>
      <c r="BD58" s="1">
        <v>109</v>
      </c>
      <c r="BE58" s="1">
        <v>33</v>
      </c>
      <c r="BF58" s="1">
        <v>128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</row>
    <row r="59" spans="1:63">
      <c r="A59" s="1">
        <v>70016</v>
      </c>
      <c r="B59" s="1" t="s">
        <v>128</v>
      </c>
      <c r="C59" s="1">
        <v>5</v>
      </c>
      <c r="D59" s="1">
        <v>285</v>
      </c>
      <c r="E59" s="1" t="s">
        <v>64</v>
      </c>
      <c r="F59" s="1">
        <v>562</v>
      </c>
      <c r="G59" s="1" t="s">
        <v>65</v>
      </c>
      <c r="H59" s="2">
        <v>61.49</v>
      </c>
      <c r="I59" s="2">
        <v>307.45</v>
      </c>
      <c r="J59" s="10"/>
      <c r="K59" s="11"/>
      <c r="L59" s="1">
        <v>17.399999999999999</v>
      </c>
      <c r="M59" s="1">
        <v>15.2</v>
      </c>
      <c r="N59" s="16"/>
      <c r="O59" s="1">
        <v>61.5</v>
      </c>
      <c r="P59" s="1">
        <v>26.6</v>
      </c>
      <c r="Q59" s="16"/>
      <c r="R59" s="1">
        <v>33</v>
      </c>
      <c r="S59" s="1">
        <v>23</v>
      </c>
      <c r="T59" s="16"/>
      <c r="U59" s="1">
        <v>0</v>
      </c>
      <c r="V59" s="12">
        <v>34403.660000000003</v>
      </c>
      <c r="W59" s="2">
        <v>19922.759999999998</v>
      </c>
      <c r="X59" s="1">
        <v>12</v>
      </c>
      <c r="Y59" s="1">
        <v>19</v>
      </c>
      <c r="Z59" s="1">
        <v>50</v>
      </c>
      <c r="AA59" s="1">
        <v>31</v>
      </c>
      <c r="AB59" s="1">
        <v>76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93</v>
      </c>
      <c r="AS59" s="1">
        <v>84</v>
      </c>
      <c r="AT59" s="1">
        <v>120</v>
      </c>
      <c r="AU59" s="1">
        <v>105</v>
      </c>
      <c r="AV59" s="1">
        <v>133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68</v>
      </c>
      <c r="BC59" s="1">
        <v>50</v>
      </c>
      <c r="BD59" s="1">
        <v>33</v>
      </c>
      <c r="BE59" s="1">
        <v>78</v>
      </c>
      <c r="BF59" s="1">
        <v>115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</row>
    <row r="60" spans="1:63">
      <c r="A60" s="1">
        <v>70269</v>
      </c>
      <c r="B60" s="1" t="s">
        <v>125</v>
      </c>
      <c r="C60" s="1">
        <v>10</v>
      </c>
      <c r="D60" s="1">
        <v>285</v>
      </c>
      <c r="E60" s="1" t="s">
        <v>64</v>
      </c>
      <c r="F60" s="1">
        <v>285</v>
      </c>
      <c r="G60" s="1" t="s">
        <v>64</v>
      </c>
      <c r="H60" s="2">
        <v>125.14</v>
      </c>
      <c r="I60" s="2">
        <v>1251.4000000000001</v>
      </c>
      <c r="J60" s="10"/>
      <c r="K60" s="11"/>
      <c r="L60" s="1">
        <v>6.3</v>
      </c>
      <c r="M60" s="1">
        <v>2.2999999999999998</v>
      </c>
      <c r="N60" s="16"/>
      <c r="O60" s="1">
        <v>12.95</v>
      </c>
      <c r="P60" s="1">
        <v>3.3</v>
      </c>
      <c r="Q60" s="16"/>
      <c r="R60" s="1">
        <v>7.35</v>
      </c>
      <c r="S60" s="1">
        <v>2.2000000000000002</v>
      </c>
      <c r="T60" s="16"/>
      <c r="U60" s="1">
        <v>0</v>
      </c>
      <c r="V60" s="12">
        <v>33287.24</v>
      </c>
      <c r="W60" s="2">
        <v>9760.92</v>
      </c>
      <c r="X60" s="1">
        <v>26</v>
      </c>
      <c r="Y60" s="1">
        <v>14</v>
      </c>
      <c r="Z60" s="1">
        <v>11</v>
      </c>
      <c r="AA60" s="1">
        <v>38</v>
      </c>
      <c r="AB60" s="1">
        <v>23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41</v>
      </c>
      <c r="AS60" s="1">
        <v>29</v>
      </c>
      <c r="AT60" s="1">
        <v>40</v>
      </c>
      <c r="AU60" s="1">
        <v>68</v>
      </c>
      <c r="AV60" s="1">
        <v>33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23</v>
      </c>
      <c r="BC60" s="1">
        <v>2</v>
      </c>
      <c r="BD60" s="1">
        <v>36</v>
      </c>
      <c r="BE60" s="1">
        <v>27</v>
      </c>
      <c r="BF60" s="1">
        <v>22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</row>
    <row r="61" spans="1:63">
      <c r="A61" s="1">
        <v>70233</v>
      </c>
      <c r="B61" s="1" t="s">
        <v>216</v>
      </c>
      <c r="C61" s="1">
        <v>12</v>
      </c>
      <c r="D61" s="1">
        <v>285</v>
      </c>
      <c r="E61" s="1" t="s">
        <v>64</v>
      </c>
      <c r="F61" s="1">
        <v>557</v>
      </c>
      <c r="G61" s="1" t="s">
        <v>69</v>
      </c>
      <c r="H61" s="2">
        <v>77.78</v>
      </c>
      <c r="I61" s="2">
        <v>933.36</v>
      </c>
      <c r="J61" s="10"/>
      <c r="K61" s="11"/>
      <c r="L61" s="1">
        <v>4.58</v>
      </c>
      <c r="M61" s="1">
        <v>8.5</v>
      </c>
      <c r="N61" s="16"/>
      <c r="O61" s="1">
        <v>9.6199999999999992</v>
      </c>
      <c r="P61" s="1">
        <v>1.42</v>
      </c>
      <c r="Q61" s="16"/>
      <c r="R61" s="1">
        <v>20.54</v>
      </c>
      <c r="S61" s="1">
        <v>5.75</v>
      </c>
      <c r="T61" s="16"/>
      <c r="U61" s="1">
        <v>0</v>
      </c>
      <c r="V61" s="12">
        <v>32434.26</v>
      </c>
      <c r="W61" s="2">
        <v>14622.64</v>
      </c>
      <c r="X61" s="1">
        <v>27</v>
      </c>
      <c r="Y61" s="1">
        <v>37</v>
      </c>
      <c r="Z61" s="1">
        <v>7</v>
      </c>
      <c r="AA61" s="1">
        <v>5</v>
      </c>
      <c r="AB61" s="1">
        <v>102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63</v>
      </c>
      <c r="AS61" s="1">
        <v>38</v>
      </c>
      <c r="AT61" s="1">
        <v>27</v>
      </c>
      <c r="AU61" s="1">
        <v>13</v>
      </c>
      <c r="AV61" s="1">
        <v>17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57</v>
      </c>
      <c r="BC61" s="1">
        <v>65</v>
      </c>
      <c r="BD61" s="1">
        <v>120</v>
      </c>
      <c r="BE61" s="1">
        <v>74</v>
      </c>
      <c r="BF61" s="1">
        <v>69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</row>
    <row r="62" spans="1:63">
      <c r="A62" s="1">
        <v>70023</v>
      </c>
      <c r="B62" s="1" t="s">
        <v>185</v>
      </c>
      <c r="C62" s="1">
        <v>12</v>
      </c>
      <c r="D62" s="1">
        <v>285</v>
      </c>
      <c r="E62" s="1" t="s">
        <v>64</v>
      </c>
      <c r="F62" s="1">
        <v>991</v>
      </c>
      <c r="G62" s="1" t="s">
        <v>141</v>
      </c>
      <c r="H62" s="2">
        <v>54.37</v>
      </c>
      <c r="I62" s="2">
        <v>652.44000000000005</v>
      </c>
      <c r="J62" s="10"/>
      <c r="K62" s="11"/>
      <c r="L62" s="1">
        <v>21.83</v>
      </c>
      <c r="M62" s="1">
        <v>-0.75</v>
      </c>
      <c r="N62" s="16"/>
      <c r="O62" s="1">
        <v>14.79</v>
      </c>
      <c r="P62" s="1">
        <v>2.58</v>
      </c>
      <c r="Q62" s="16"/>
      <c r="R62" s="1">
        <v>11.96</v>
      </c>
      <c r="S62" s="1">
        <v>-1</v>
      </c>
      <c r="T62" s="5"/>
      <c r="U62" s="1">
        <v>0</v>
      </c>
      <c r="V62" s="12">
        <v>31697.71</v>
      </c>
      <c r="W62" s="2">
        <v>543.70000000000005</v>
      </c>
      <c r="X62" s="1">
        <v>56</v>
      </c>
      <c r="Y62" s="1">
        <v>52</v>
      </c>
      <c r="Z62" s="1">
        <v>129</v>
      </c>
      <c r="AA62" s="1">
        <v>102</v>
      </c>
      <c r="AB62" s="1">
        <v>-9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43</v>
      </c>
      <c r="AS62" s="1">
        <v>60</v>
      </c>
      <c r="AT62" s="1">
        <v>55</v>
      </c>
      <c r="AU62" s="1">
        <v>99</v>
      </c>
      <c r="AV62" s="1">
        <v>31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37</v>
      </c>
      <c r="BC62" s="1">
        <v>70</v>
      </c>
      <c r="BD62" s="1">
        <v>35</v>
      </c>
      <c r="BE62" s="1">
        <v>73</v>
      </c>
      <c r="BF62" s="1">
        <v>-12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</row>
    <row r="63" spans="1:63">
      <c r="A63" s="1">
        <v>70129</v>
      </c>
      <c r="B63" s="1" t="s">
        <v>142</v>
      </c>
      <c r="C63" s="1">
        <v>16</v>
      </c>
      <c r="D63" s="1">
        <v>285</v>
      </c>
      <c r="E63" s="1" t="s">
        <v>64</v>
      </c>
      <c r="F63" s="1">
        <v>558</v>
      </c>
      <c r="G63" s="1" t="s">
        <v>67</v>
      </c>
      <c r="H63" s="2">
        <v>47.85</v>
      </c>
      <c r="I63" s="2">
        <v>765.6</v>
      </c>
      <c r="J63" s="10"/>
      <c r="K63" s="11"/>
      <c r="L63" s="1">
        <v>6.81</v>
      </c>
      <c r="M63" s="1">
        <v>4.12</v>
      </c>
      <c r="N63" s="16"/>
      <c r="O63" s="1">
        <v>23.06</v>
      </c>
      <c r="P63" s="1">
        <v>7.88</v>
      </c>
      <c r="Q63" s="16"/>
      <c r="R63" s="1">
        <v>10.91</v>
      </c>
      <c r="S63" s="1">
        <v>8.8800000000000008</v>
      </c>
      <c r="T63" s="16"/>
      <c r="U63" s="1">
        <v>0</v>
      </c>
      <c r="V63" s="12">
        <v>31222.12</v>
      </c>
      <c r="W63" s="2">
        <v>15981.9</v>
      </c>
      <c r="X63" s="1">
        <v>19</v>
      </c>
      <c r="Y63" s="1">
        <v>58</v>
      </c>
      <c r="Z63" s="1">
        <v>34</v>
      </c>
      <c r="AA63" s="1">
        <v>54</v>
      </c>
      <c r="AB63" s="1">
        <v>66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147</v>
      </c>
      <c r="AS63" s="1">
        <v>99</v>
      </c>
      <c r="AT63" s="1">
        <v>147</v>
      </c>
      <c r="AU63" s="1">
        <v>51</v>
      </c>
      <c r="AV63" s="1">
        <v>126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33</v>
      </c>
      <c r="BC63" s="1">
        <v>95</v>
      </c>
      <c r="BD63" s="1">
        <v>74</v>
      </c>
      <c r="BE63" s="1">
        <v>40</v>
      </c>
      <c r="BF63" s="1">
        <v>142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</row>
    <row r="64" spans="1:63">
      <c r="A64" s="1">
        <v>70128</v>
      </c>
      <c r="B64" s="1" t="s">
        <v>134</v>
      </c>
      <c r="C64" s="1">
        <v>20</v>
      </c>
      <c r="D64" s="1">
        <v>285</v>
      </c>
      <c r="E64" s="1" t="s">
        <v>64</v>
      </c>
      <c r="F64" s="1">
        <v>573</v>
      </c>
      <c r="G64" s="1" t="s">
        <v>87</v>
      </c>
      <c r="H64" s="2">
        <v>50.367400000000004</v>
      </c>
      <c r="I64" s="2">
        <v>1007.348</v>
      </c>
      <c r="J64" s="10"/>
      <c r="K64" s="11"/>
      <c r="L64" s="1">
        <v>10.58</v>
      </c>
      <c r="M64" s="1">
        <v>3.5</v>
      </c>
      <c r="N64" s="16"/>
      <c r="O64" s="1">
        <v>14.78</v>
      </c>
      <c r="P64" s="1">
        <v>1.6</v>
      </c>
      <c r="Q64" s="16"/>
      <c r="R64" s="1">
        <v>5.48</v>
      </c>
      <c r="S64" s="1">
        <v>0</v>
      </c>
      <c r="T64" s="16"/>
      <c r="U64" s="1">
        <v>0</v>
      </c>
      <c r="V64" s="12">
        <v>31051.5</v>
      </c>
      <c r="W64" s="2">
        <v>5137.47</v>
      </c>
      <c r="X64" s="1">
        <v>71</v>
      </c>
      <c r="Y64" s="1">
        <v>16</v>
      </c>
      <c r="Z64" s="1">
        <v>91</v>
      </c>
      <c r="AA64" s="1">
        <v>83</v>
      </c>
      <c r="AB64" s="1">
        <v>70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97</v>
      </c>
      <c r="AS64" s="1">
        <v>49</v>
      </c>
      <c r="AT64" s="1">
        <v>120</v>
      </c>
      <c r="AU64" s="1">
        <v>108</v>
      </c>
      <c r="AV64" s="1">
        <v>32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59</v>
      </c>
      <c r="BC64" s="1">
        <v>39</v>
      </c>
      <c r="BD64" s="1">
        <v>11</v>
      </c>
      <c r="BE64" s="1">
        <v>40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</row>
    <row r="65" spans="1:63">
      <c r="A65" s="1">
        <v>70163</v>
      </c>
      <c r="B65" s="1" t="s">
        <v>187</v>
      </c>
      <c r="C65" s="1">
        <v>18</v>
      </c>
      <c r="D65" s="1">
        <v>285</v>
      </c>
      <c r="E65" s="1" t="s">
        <v>64</v>
      </c>
      <c r="F65" s="1">
        <v>974</v>
      </c>
      <c r="G65" s="1" t="s">
        <v>110</v>
      </c>
      <c r="H65" s="2">
        <v>58.939599999999999</v>
      </c>
      <c r="I65" s="2">
        <v>1060.9128000000001</v>
      </c>
      <c r="J65" s="10"/>
      <c r="K65" s="11"/>
      <c r="L65" s="1">
        <v>4.5599999999999996</v>
      </c>
      <c r="M65" s="1">
        <v>4.0599999999999996</v>
      </c>
      <c r="N65" s="16"/>
      <c r="O65" s="1">
        <v>14.89</v>
      </c>
      <c r="P65" s="1">
        <v>4.3899999999999997</v>
      </c>
      <c r="Q65" s="16"/>
      <c r="R65" s="1">
        <v>9.39</v>
      </c>
      <c r="S65" s="1">
        <v>5.94</v>
      </c>
      <c r="T65" s="5"/>
      <c r="U65" s="1">
        <v>0</v>
      </c>
      <c r="V65" s="12">
        <v>30589.65</v>
      </c>
      <c r="W65" s="2">
        <v>15265.36</v>
      </c>
      <c r="X65" s="1">
        <v>21</v>
      </c>
      <c r="Y65" s="1">
        <v>22</v>
      </c>
      <c r="Z65" s="1">
        <v>33</v>
      </c>
      <c r="AA65" s="1">
        <v>34</v>
      </c>
      <c r="AB65" s="1">
        <v>73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78</v>
      </c>
      <c r="AS65" s="1">
        <v>77</v>
      </c>
      <c r="AT65" s="1">
        <v>124</v>
      </c>
      <c r="AU65" s="1">
        <v>55</v>
      </c>
      <c r="AV65" s="1">
        <v>79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71</v>
      </c>
      <c r="BC65" s="1">
        <v>31</v>
      </c>
      <c r="BD65" s="1">
        <v>53</v>
      </c>
      <c r="BE65" s="1">
        <v>59</v>
      </c>
      <c r="BF65" s="1">
        <v>107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</row>
    <row r="66" spans="1:63">
      <c r="A66" s="1">
        <v>70169</v>
      </c>
      <c r="B66" s="1" t="s">
        <v>137</v>
      </c>
      <c r="C66" s="1">
        <v>15</v>
      </c>
      <c r="D66" s="1">
        <v>285</v>
      </c>
      <c r="E66" s="1" t="s">
        <v>64</v>
      </c>
      <c r="F66" s="1">
        <v>562</v>
      </c>
      <c r="G66" s="1" t="s">
        <v>65</v>
      </c>
      <c r="H66" s="2">
        <v>30.07</v>
      </c>
      <c r="I66" s="2">
        <v>451.05</v>
      </c>
      <c r="J66" s="10"/>
      <c r="K66" s="11"/>
      <c r="L66" s="1">
        <v>7.93</v>
      </c>
      <c r="M66" s="1">
        <v>4.87</v>
      </c>
      <c r="N66" s="16"/>
      <c r="O66" s="1">
        <v>40.5</v>
      </c>
      <c r="P66" s="1">
        <v>10.07</v>
      </c>
      <c r="Q66" s="16"/>
      <c r="R66" s="1">
        <v>17.63</v>
      </c>
      <c r="S66" s="1">
        <v>5.73</v>
      </c>
      <c r="T66" s="16"/>
      <c r="U66" s="1">
        <v>0</v>
      </c>
      <c r="V66" s="12">
        <v>29799.37</v>
      </c>
      <c r="W66" s="2">
        <v>9321.7000000000007</v>
      </c>
      <c r="X66" s="1">
        <v>26</v>
      </c>
      <c r="Y66" s="1">
        <v>51</v>
      </c>
      <c r="Z66" s="1">
        <v>41</v>
      </c>
      <c r="AA66" s="1">
        <v>53</v>
      </c>
      <c r="AB66" s="1">
        <v>73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172</v>
      </c>
      <c r="AS66" s="1">
        <v>100</v>
      </c>
      <c r="AT66" s="1">
        <v>280</v>
      </c>
      <c r="AU66" s="1">
        <v>211</v>
      </c>
      <c r="AV66" s="1">
        <v>151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110</v>
      </c>
      <c r="BC66" s="1">
        <v>42</v>
      </c>
      <c r="BD66" s="1">
        <v>110</v>
      </c>
      <c r="BE66" s="1">
        <v>47</v>
      </c>
      <c r="BF66" s="1">
        <v>86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</row>
    <row r="67" spans="1:63">
      <c r="A67" s="1">
        <v>70138</v>
      </c>
      <c r="B67" s="1" t="s">
        <v>148</v>
      </c>
      <c r="C67" s="1">
        <v>12</v>
      </c>
      <c r="D67" s="1">
        <v>285</v>
      </c>
      <c r="E67" s="1" t="s">
        <v>64</v>
      </c>
      <c r="F67" s="1">
        <v>35</v>
      </c>
      <c r="G67" s="1" t="s">
        <v>76</v>
      </c>
      <c r="H67" s="2">
        <v>73.620900000000006</v>
      </c>
      <c r="I67" s="2">
        <v>883.45079999999996</v>
      </c>
      <c r="J67" s="10"/>
      <c r="K67" s="11"/>
      <c r="L67" s="1">
        <v>3.92</v>
      </c>
      <c r="M67" s="1">
        <v>3.5</v>
      </c>
      <c r="N67" s="16"/>
      <c r="O67" s="1">
        <v>21.5</v>
      </c>
      <c r="P67" s="1">
        <v>6.58</v>
      </c>
      <c r="Q67" s="16"/>
      <c r="R67" s="1">
        <v>7.38</v>
      </c>
      <c r="S67" s="1">
        <v>2.08</v>
      </c>
      <c r="T67" s="16"/>
      <c r="U67" s="1">
        <v>0</v>
      </c>
      <c r="V67" s="12">
        <v>28969.82</v>
      </c>
      <c r="W67" s="2">
        <v>10748.65</v>
      </c>
      <c r="X67" s="1">
        <v>16</v>
      </c>
      <c r="Y67" s="1">
        <v>6</v>
      </c>
      <c r="Z67" s="1">
        <v>19</v>
      </c>
      <c r="AA67" s="1">
        <v>18</v>
      </c>
      <c r="AB67" s="1">
        <v>42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70</v>
      </c>
      <c r="AS67" s="1">
        <v>30</v>
      </c>
      <c r="AT67" s="1">
        <v>138</v>
      </c>
      <c r="AU67" s="1">
        <v>70</v>
      </c>
      <c r="AV67" s="1">
        <v>79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33</v>
      </c>
      <c r="BC67" s="1">
        <v>12</v>
      </c>
      <c r="BD67" s="1">
        <v>37</v>
      </c>
      <c r="BE67" s="1">
        <v>25</v>
      </c>
      <c r="BF67" s="1">
        <v>25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</row>
    <row r="68" spans="1:63">
      <c r="A68" s="1">
        <v>70159</v>
      </c>
      <c r="B68" s="1" t="s">
        <v>166</v>
      </c>
      <c r="C68" s="1">
        <v>20</v>
      </c>
      <c r="D68" s="1">
        <v>285</v>
      </c>
      <c r="E68" s="1" t="s">
        <v>64</v>
      </c>
      <c r="F68" s="1">
        <v>322</v>
      </c>
      <c r="G68" s="1" t="s">
        <v>167</v>
      </c>
      <c r="H68" s="2">
        <v>68.760000000000005</v>
      </c>
      <c r="I68" s="2">
        <v>1375.2</v>
      </c>
      <c r="J68" s="10"/>
      <c r="K68" s="11"/>
      <c r="L68" s="1">
        <v>4.5999999999999996</v>
      </c>
      <c r="M68" s="1">
        <v>12.05</v>
      </c>
      <c r="N68" s="16"/>
      <c r="O68" s="1">
        <v>12.28</v>
      </c>
      <c r="P68" s="1">
        <v>6.15</v>
      </c>
      <c r="Q68" s="16"/>
      <c r="R68" s="1">
        <v>3.7</v>
      </c>
      <c r="S68" s="1">
        <v>4</v>
      </c>
      <c r="T68" s="16"/>
      <c r="U68" s="1">
        <v>0</v>
      </c>
      <c r="V68" s="12">
        <v>28294.74</v>
      </c>
      <c r="W68" s="2">
        <v>30529.439999999999</v>
      </c>
      <c r="X68" s="1">
        <v>44</v>
      </c>
      <c r="Y68" s="1">
        <v>3</v>
      </c>
      <c r="Z68" s="1">
        <v>30</v>
      </c>
      <c r="AA68" s="1">
        <v>33</v>
      </c>
      <c r="AB68" s="1">
        <v>241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93</v>
      </c>
      <c r="AS68" s="1">
        <v>93</v>
      </c>
      <c r="AT68" s="1">
        <v>73</v>
      </c>
      <c r="AU68" s="1">
        <v>66</v>
      </c>
      <c r="AV68" s="1">
        <v>123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27</v>
      </c>
      <c r="BC68" s="1">
        <v>31</v>
      </c>
      <c r="BD68" s="1">
        <v>26</v>
      </c>
      <c r="BE68" s="1">
        <v>11</v>
      </c>
      <c r="BF68" s="1">
        <v>80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</row>
    <row r="69" spans="1:63">
      <c r="A69" s="1">
        <v>70306</v>
      </c>
      <c r="B69" s="1" t="s">
        <v>204</v>
      </c>
      <c r="C69" s="1">
        <v>16</v>
      </c>
      <c r="D69" s="1">
        <v>285</v>
      </c>
      <c r="E69" s="1" t="s">
        <v>64</v>
      </c>
      <c r="F69" s="1">
        <v>558</v>
      </c>
      <c r="G69" s="1" t="s">
        <v>67</v>
      </c>
      <c r="H69" s="2">
        <v>81.209999999999994</v>
      </c>
      <c r="I69" s="2">
        <v>1299.3599999999999</v>
      </c>
      <c r="J69" s="10"/>
      <c r="K69" s="11"/>
      <c r="L69" s="1">
        <v>4.59</v>
      </c>
      <c r="M69" s="1">
        <v>3.81</v>
      </c>
      <c r="N69" s="16"/>
      <c r="O69" s="1">
        <v>12.03</v>
      </c>
      <c r="P69" s="1">
        <v>7.88</v>
      </c>
      <c r="Q69" s="16"/>
      <c r="R69" s="1">
        <v>4.75</v>
      </c>
      <c r="S69" s="1">
        <v>3.62</v>
      </c>
      <c r="T69" s="16"/>
      <c r="U69" s="1">
        <v>0</v>
      </c>
      <c r="V69" s="12">
        <v>27773.82</v>
      </c>
      <c r="W69" s="2">
        <v>19896.45</v>
      </c>
      <c r="X69" s="1">
        <v>15</v>
      </c>
      <c r="Y69" s="1">
        <v>15</v>
      </c>
      <c r="Z69" s="1">
        <v>40</v>
      </c>
      <c r="AA69" s="1">
        <v>22</v>
      </c>
      <c r="AB69" s="1">
        <v>61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35</v>
      </c>
      <c r="AS69" s="1">
        <v>50</v>
      </c>
      <c r="AT69" s="1">
        <v>101</v>
      </c>
      <c r="AU69" s="1">
        <v>63</v>
      </c>
      <c r="AV69" s="1">
        <v>126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34</v>
      </c>
      <c r="BC69" s="1">
        <v>9</v>
      </c>
      <c r="BD69" s="1">
        <v>32</v>
      </c>
      <c r="BE69" s="1">
        <v>11</v>
      </c>
      <c r="BF69" s="1">
        <v>58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</row>
    <row r="70" spans="1:63">
      <c r="A70" s="1">
        <v>70091</v>
      </c>
      <c r="B70" s="1" t="s">
        <v>106</v>
      </c>
      <c r="C70" s="1">
        <v>30</v>
      </c>
      <c r="D70" s="1">
        <v>285</v>
      </c>
      <c r="E70" s="1" t="s">
        <v>64</v>
      </c>
      <c r="F70" s="1">
        <v>573</v>
      </c>
      <c r="G70" s="1" t="s">
        <v>87</v>
      </c>
      <c r="H70" s="2">
        <v>29.93</v>
      </c>
      <c r="I70" s="2">
        <v>897.9</v>
      </c>
      <c r="J70" s="10"/>
      <c r="K70" s="11"/>
      <c r="L70" s="1">
        <v>10.27</v>
      </c>
      <c r="M70" s="1">
        <v>4.2300000000000004</v>
      </c>
      <c r="N70" s="16"/>
      <c r="O70" s="1">
        <v>12.78</v>
      </c>
      <c r="P70" s="1">
        <v>5.53</v>
      </c>
      <c r="Q70" s="16"/>
      <c r="R70" s="1">
        <v>5.88</v>
      </c>
      <c r="S70" s="1">
        <v>2.77</v>
      </c>
      <c r="T70" s="5"/>
      <c r="U70" s="1">
        <v>0</v>
      </c>
      <c r="V70" s="12">
        <v>25979.24</v>
      </c>
      <c r="W70" s="2">
        <v>11253.68</v>
      </c>
      <c r="X70" s="1">
        <v>71</v>
      </c>
      <c r="Y70" s="1">
        <v>76</v>
      </c>
      <c r="Z70" s="1">
        <v>173</v>
      </c>
      <c r="AA70" s="1">
        <v>52</v>
      </c>
      <c r="AB70" s="1">
        <v>127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108</v>
      </c>
      <c r="AS70" s="1">
        <v>96</v>
      </c>
      <c r="AT70" s="1">
        <v>178</v>
      </c>
      <c r="AU70" s="1">
        <v>99</v>
      </c>
      <c r="AV70" s="1">
        <v>166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37</v>
      </c>
      <c r="BC70" s="1">
        <v>71</v>
      </c>
      <c r="BD70" s="1">
        <v>69</v>
      </c>
      <c r="BE70" s="1">
        <v>70</v>
      </c>
      <c r="BF70" s="1">
        <v>83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</row>
    <row r="71" spans="1:63">
      <c r="A71" s="1">
        <v>70277</v>
      </c>
      <c r="B71" s="1" t="s">
        <v>138</v>
      </c>
      <c r="C71" s="1">
        <v>18</v>
      </c>
      <c r="D71" s="1">
        <v>285</v>
      </c>
      <c r="E71" s="1" t="s">
        <v>64</v>
      </c>
      <c r="F71" s="1">
        <v>558</v>
      </c>
      <c r="G71" s="1" t="s">
        <v>67</v>
      </c>
      <c r="H71" s="2">
        <v>42.88</v>
      </c>
      <c r="I71" s="2">
        <v>771.84</v>
      </c>
      <c r="J71" s="10"/>
      <c r="K71" s="11"/>
      <c r="L71" s="1">
        <v>2.0299999999999998</v>
      </c>
      <c r="M71" s="1">
        <v>6.61</v>
      </c>
      <c r="N71" s="16"/>
      <c r="O71" s="1">
        <v>23.67</v>
      </c>
      <c r="P71" s="1">
        <v>3.39</v>
      </c>
      <c r="Q71" s="16"/>
      <c r="R71" s="1">
        <v>5.94</v>
      </c>
      <c r="S71" s="1">
        <v>7.61</v>
      </c>
      <c r="T71" s="16"/>
      <c r="U71" s="1">
        <v>0</v>
      </c>
      <c r="V71" s="12">
        <v>24420.16</v>
      </c>
      <c r="W71" s="2">
        <v>13592.96</v>
      </c>
      <c r="X71" s="1">
        <v>8</v>
      </c>
      <c r="Y71" s="1">
        <v>13</v>
      </c>
      <c r="Z71" s="1">
        <v>18</v>
      </c>
      <c r="AA71" s="1">
        <v>8</v>
      </c>
      <c r="AB71" s="1">
        <v>119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165</v>
      </c>
      <c r="AS71" s="1">
        <v>128</v>
      </c>
      <c r="AT71" s="1">
        <v>142</v>
      </c>
      <c r="AU71" s="1">
        <v>110</v>
      </c>
      <c r="AV71" s="1">
        <v>61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35</v>
      </c>
      <c r="BC71" s="1">
        <v>56</v>
      </c>
      <c r="BD71" s="1">
        <v>6</v>
      </c>
      <c r="BE71" s="1">
        <v>76</v>
      </c>
      <c r="BF71" s="1">
        <v>137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</row>
    <row r="72" spans="1:63">
      <c r="A72" s="1">
        <v>70110</v>
      </c>
      <c r="B72" s="1" t="s">
        <v>235</v>
      </c>
      <c r="C72" s="1">
        <v>18</v>
      </c>
      <c r="D72" s="1">
        <v>285</v>
      </c>
      <c r="E72" s="1" t="s">
        <v>64</v>
      </c>
      <c r="F72" s="1">
        <v>567</v>
      </c>
      <c r="G72" s="1" t="s">
        <v>74</v>
      </c>
      <c r="H72" s="2">
        <v>51.52</v>
      </c>
      <c r="I72" s="2">
        <v>927.36</v>
      </c>
      <c r="J72" s="10"/>
      <c r="K72" s="11"/>
      <c r="L72" s="1">
        <v>10.78</v>
      </c>
      <c r="M72" s="1">
        <v>7.89</v>
      </c>
      <c r="N72" s="16"/>
      <c r="O72" s="1">
        <v>8.4700000000000006</v>
      </c>
      <c r="P72" s="1">
        <v>5.22</v>
      </c>
      <c r="Q72" s="16"/>
      <c r="R72" s="1">
        <v>5.64</v>
      </c>
      <c r="S72" s="1">
        <v>6.5</v>
      </c>
      <c r="T72" s="16"/>
      <c r="U72" s="1">
        <v>0</v>
      </c>
      <c r="V72" s="12">
        <v>23080.959999999999</v>
      </c>
      <c r="W72" s="2">
        <v>18186.560000000001</v>
      </c>
      <c r="X72" s="1">
        <v>32</v>
      </c>
      <c r="Y72" s="1">
        <v>63</v>
      </c>
      <c r="Z72" s="1">
        <v>83</v>
      </c>
      <c r="AA72" s="1">
        <v>95</v>
      </c>
      <c r="AB72" s="1">
        <v>142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32</v>
      </c>
      <c r="AS72" s="1">
        <v>87</v>
      </c>
      <c r="AT72" s="1">
        <v>35</v>
      </c>
      <c r="AU72" s="1">
        <v>84</v>
      </c>
      <c r="AV72" s="1">
        <v>94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67</v>
      </c>
      <c r="BC72" s="1">
        <v>19</v>
      </c>
      <c r="BD72" s="1">
        <v>18</v>
      </c>
      <c r="BE72" s="1">
        <v>14</v>
      </c>
      <c r="BF72" s="1">
        <v>117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</row>
    <row r="73" spans="1:63">
      <c r="A73" s="1">
        <v>70093</v>
      </c>
      <c r="B73" s="1" t="s">
        <v>144</v>
      </c>
      <c r="C73" s="1">
        <v>16</v>
      </c>
      <c r="D73" s="1">
        <v>285</v>
      </c>
      <c r="E73" s="1" t="s">
        <v>64</v>
      </c>
      <c r="F73" s="1">
        <v>573</v>
      </c>
      <c r="G73" s="1" t="s">
        <v>87</v>
      </c>
      <c r="H73" s="2">
        <v>61.95</v>
      </c>
      <c r="I73" s="2">
        <v>991.2</v>
      </c>
      <c r="J73" s="10"/>
      <c r="K73" s="11"/>
      <c r="L73" s="1">
        <v>5.41</v>
      </c>
      <c r="M73" s="1">
        <v>5.0599999999999996</v>
      </c>
      <c r="N73" s="16"/>
      <c r="O73" s="1">
        <v>9.9700000000000006</v>
      </c>
      <c r="P73" s="1">
        <v>5.94</v>
      </c>
      <c r="Q73" s="16"/>
      <c r="R73" s="1">
        <v>7.75</v>
      </c>
      <c r="S73" s="1">
        <v>4.88</v>
      </c>
      <c r="T73" s="5"/>
      <c r="U73" s="1">
        <v>0</v>
      </c>
      <c r="V73" s="12">
        <v>22921.5</v>
      </c>
      <c r="W73" s="2">
        <v>15735.3</v>
      </c>
      <c r="X73" s="1">
        <v>31</v>
      </c>
      <c r="Y73" s="1">
        <v>19</v>
      </c>
      <c r="Z73" s="1">
        <v>34</v>
      </c>
      <c r="AA73" s="1">
        <v>24</v>
      </c>
      <c r="AB73" s="1">
        <v>81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52</v>
      </c>
      <c r="AS73" s="1">
        <v>53</v>
      </c>
      <c r="AT73" s="1">
        <v>64</v>
      </c>
      <c r="AU73" s="1">
        <v>34</v>
      </c>
      <c r="AV73" s="1">
        <v>95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47</v>
      </c>
      <c r="BC73" s="1">
        <v>42</v>
      </c>
      <c r="BD73" s="1">
        <v>39</v>
      </c>
      <c r="BE73" s="1">
        <v>34</v>
      </c>
      <c r="BF73" s="1">
        <v>78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</row>
    <row r="74" spans="1:63">
      <c r="A74" s="1">
        <v>70406</v>
      </c>
      <c r="B74" s="1" t="s">
        <v>180</v>
      </c>
      <c r="C74" s="1">
        <v>20</v>
      </c>
      <c r="D74" s="1">
        <v>285</v>
      </c>
      <c r="E74" s="1" t="s">
        <v>64</v>
      </c>
      <c r="F74" s="1">
        <v>562</v>
      </c>
      <c r="G74" s="1" t="s">
        <v>65</v>
      </c>
      <c r="H74" s="2">
        <v>68.760000000000005</v>
      </c>
      <c r="I74" s="2">
        <v>1375.2</v>
      </c>
      <c r="J74" s="10"/>
      <c r="K74" s="11"/>
      <c r="L74" s="1">
        <v>2.1</v>
      </c>
      <c r="M74" s="1">
        <v>1.4</v>
      </c>
      <c r="N74" s="16"/>
      <c r="O74" s="1">
        <v>12.25</v>
      </c>
      <c r="P74" s="1">
        <v>1.8</v>
      </c>
      <c r="Q74" s="16"/>
      <c r="R74" s="1">
        <v>1.75</v>
      </c>
      <c r="S74" s="1">
        <v>3.15</v>
      </c>
      <c r="T74" s="16"/>
      <c r="U74" s="1">
        <v>0</v>
      </c>
      <c r="V74" s="12">
        <v>22140.720000000001</v>
      </c>
      <c r="W74" s="2">
        <v>8732.52</v>
      </c>
      <c r="X74" s="1">
        <v>29</v>
      </c>
      <c r="Y74" s="1">
        <v>3</v>
      </c>
      <c r="Z74" s="1">
        <v>11</v>
      </c>
      <c r="AA74" s="1">
        <v>1</v>
      </c>
      <c r="AB74" s="1">
        <v>28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95</v>
      </c>
      <c r="AS74" s="1">
        <v>23</v>
      </c>
      <c r="AT74" s="1">
        <v>121</v>
      </c>
      <c r="AU74" s="1">
        <v>35</v>
      </c>
      <c r="AV74" s="1">
        <v>36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7</v>
      </c>
      <c r="BC74" s="1">
        <v>28</v>
      </c>
      <c r="BD74" s="1">
        <v>6</v>
      </c>
      <c r="BE74" s="1">
        <v>16</v>
      </c>
      <c r="BF74" s="1">
        <v>63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</row>
    <row r="75" spans="1:63">
      <c r="A75" s="1">
        <v>70130</v>
      </c>
      <c r="B75" s="1" t="s">
        <v>163</v>
      </c>
      <c r="C75" s="1">
        <v>24</v>
      </c>
      <c r="D75" s="1">
        <v>285</v>
      </c>
      <c r="E75" s="1" t="s">
        <v>64</v>
      </c>
      <c r="F75" s="1">
        <v>974</v>
      </c>
      <c r="G75" s="1" t="s">
        <v>110</v>
      </c>
      <c r="H75" s="2">
        <v>31.439900000000002</v>
      </c>
      <c r="I75" s="2">
        <v>754.55759999999998</v>
      </c>
      <c r="J75" s="10"/>
      <c r="K75" s="11"/>
      <c r="L75" s="1">
        <v>4.96</v>
      </c>
      <c r="M75" s="1">
        <v>3.33</v>
      </c>
      <c r="N75" s="16"/>
      <c r="O75" s="1">
        <v>17.850000000000001</v>
      </c>
      <c r="P75" s="1">
        <v>4.08</v>
      </c>
      <c r="Q75" s="16"/>
      <c r="R75" s="1">
        <v>6.38</v>
      </c>
      <c r="S75" s="1">
        <v>5.38</v>
      </c>
      <c r="T75" s="16"/>
      <c r="U75" s="1">
        <v>0</v>
      </c>
      <c r="V75" s="12">
        <v>22023.65</v>
      </c>
      <c r="W75" s="2">
        <v>9652.0499999999993</v>
      </c>
      <c r="X75" s="1">
        <v>40</v>
      </c>
      <c r="Y75" s="1">
        <v>52</v>
      </c>
      <c r="Z75" s="1">
        <v>32</v>
      </c>
      <c r="AA75" s="1">
        <v>42</v>
      </c>
      <c r="AB75" s="1">
        <v>80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114</v>
      </c>
      <c r="AS75" s="1">
        <v>102</v>
      </c>
      <c r="AT75" s="1">
        <v>205</v>
      </c>
      <c r="AU75" s="1">
        <v>117</v>
      </c>
      <c r="AV75" s="1">
        <v>98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52</v>
      </c>
      <c r="BC75" s="1">
        <v>81</v>
      </c>
      <c r="BD75" s="1">
        <v>20</v>
      </c>
      <c r="BE75" s="1">
        <v>81</v>
      </c>
      <c r="BF75" s="1">
        <v>129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</row>
    <row r="76" spans="1:63">
      <c r="A76" s="1">
        <v>70243</v>
      </c>
      <c r="B76" s="1" t="s">
        <v>378</v>
      </c>
      <c r="C76" s="1">
        <v>20</v>
      </c>
      <c r="D76" s="1">
        <v>285</v>
      </c>
      <c r="E76" s="1" t="s">
        <v>64</v>
      </c>
      <c r="F76" s="1">
        <v>557</v>
      </c>
      <c r="G76" s="1" t="s">
        <v>69</v>
      </c>
      <c r="H76" s="2">
        <v>71.844800000000006</v>
      </c>
      <c r="I76" s="2">
        <v>1436.896</v>
      </c>
      <c r="J76" s="10"/>
      <c r="K76" s="11"/>
      <c r="L76" s="1">
        <v>0.82</v>
      </c>
      <c r="M76" s="1">
        <v>9.6999999999999993</v>
      </c>
      <c r="N76" s="16"/>
      <c r="O76" s="1">
        <v>8.4499999999999993</v>
      </c>
      <c r="P76" s="1">
        <v>2.7</v>
      </c>
      <c r="Q76" s="16"/>
      <c r="R76" s="1">
        <v>5.85</v>
      </c>
      <c r="S76" s="1">
        <v>4.1500000000000004</v>
      </c>
      <c r="T76" s="16"/>
      <c r="U76" s="1">
        <v>0</v>
      </c>
      <c r="V76" s="12">
        <v>21733.05</v>
      </c>
      <c r="W76" s="2">
        <v>23780.63</v>
      </c>
      <c r="X76" s="1">
        <v>6</v>
      </c>
      <c r="Y76" s="1">
        <v>21</v>
      </c>
      <c r="Z76" s="1">
        <v>0</v>
      </c>
      <c r="AA76" s="1">
        <v>0</v>
      </c>
      <c r="AB76" s="1">
        <v>194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169</v>
      </c>
      <c r="AS76" s="1">
        <v>0</v>
      </c>
      <c r="AT76" s="1">
        <v>0</v>
      </c>
      <c r="AU76" s="1">
        <v>0</v>
      </c>
      <c r="AV76" s="1">
        <v>54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117</v>
      </c>
      <c r="BC76" s="1">
        <v>0</v>
      </c>
      <c r="BD76" s="1">
        <v>0</v>
      </c>
      <c r="BE76" s="1">
        <v>0</v>
      </c>
      <c r="BF76" s="1">
        <v>83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</row>
    <row r="77" spans="1:63">
      <c r="A77" s="1">
        <v>70085</v>
      </c>
      <c r="B77" s="1" t="s">
        <v>153</v>
      </c>
      <c r="C77" s="1">
        <v>12</v>
      </c>
      <c r="D77" s="1">
        <v>285</v>
      </c>
      <c r="E77" s="1" t="s">
        <v>64</v>
      </c>
      <c r="F77" s="1">
        <v>573</v>
      </c>
      <c r="G77" s="1" t="s">
        <v>87</v>
      </c>
      <c r="H77" s="2">
        <v>77.58</v>
      </c>
      <c r="I77" s="2">
        <v>930.96</v>
      </c>
      <c r="J77" s="10"/>
      <c r="K77" s="11"/>
      <c r="L77" s="1">
        <v>2.46</v>
      </c>
      <c r="M77" s="1">
        <v>0.92</v>
      </c>
      <c r="N77" s="16"/>
      <c r="O77" s="1">
        <v>15.17</v>
      </c>
      <c r="P77" s="1">
        <v>4.5</v>
      </c>
      <c r="Q77" s="16"/>
      <c r="R77" s="1">
        <v>5</v>
      </c>
      <c r="S77" s="1">
        <v>7.67</v>
      </c>
      <c r="T77" s="16"/>
      <c r="U77" s="1">
        <v>0</v>
      </c>
      <c r="V77" s="12">
        <v>21062.97</v>
      </c>
      <c r="W77" s="2">
        <v>12180.06</v>
      </c>
      <c r="X77" s="1">
        <v>5</v>
      </c>
      <c r="Y77" s="1">
        <v>13</v>
      </c>
      <c r="Z77" s="1">
        <v>17</v>
      </c>
      <c r="AA77" s="1">
        <v>2</v>
      </c>
      <c r="AB77" s="1">
        <v>11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61</v>
      </c>
      <c r="AS77" s="1">
        <v>51</v>
      </c>
      <c r="AT77" s="1">
        <v>72</v>
      </c>
      <c r="AU77" s="1">
        <v>47</v>
      </c>
      <c r="AV77" s="1">
        <v>54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16</v>
      </c>
      <c r="BC77" s="1">
        <v>22</v>
      </c>
      <c r="BD77" s="1">
        <v>14</v>
      </c>
      <c r="BE77" s="1">
        <v>38</v>
      </c>
      <c r="BF77" s="1">
        <v>92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</row>
    <row r="78" spans="1:63">
      <c r="A78" s="1">
        <v>70010</v>
      </c>
      <c r="B78" s="1" t="s">
        <v>178</v>
      </c>
      <c r="C78" s="1">
        <v>15</v>
      </c>
      <c r="D78" s="1">
        <v>285</v>
      </c>
      <c r="E78" s="1" t="s">
        <v>64</v>
      </c>
      <c r="F78" s="1">
        <v>562</v>
      </c>
      <c r="G78" s="1" t="s">
        <v>65</v>
      </c>
      <c r="H78" s="2">
        <v>28.82</v>
      </c>
      <c r="I78" s="2">
        <v>432.3</v>
      </c>
      <c r="J78" s="10"/>
      <c r="K78" s="11"/>
      <c r="L78" s="1">
        <v>2.8</v>
      </c>
      <c r="M78" s="1">
        <v>5.07</v>
      </c>
      <c r="N78" s="16"/>
      <c r="O78" s="1">
        <v>26.3</v>
      </c>
      <c r="P78" s="1">
        <v>5.8</v>
      </c>
      <c r="Q78" s="16"/>
      <c r="R78" s="1">
        <v>15.9</v>
      </c>
      <c r="S78" s="1">
        <v>6.67</v>
      </c>
      <c r="T78" s="5"/>
      <c r="U78" s="1">
        <v>0</v>
      </c>
      <c r="V78" s="12">
        <v>19453.5</v>
      </c>
      <c r="W78" s="2">
        <v>7579.66</v>
      </c>
      <c r="X78" s="1">
        <v>2</v>
      </c>
      <c r="Y78" s="1">
        <v>0</v>
      </c>
      <c r="Z78" s="1">
        <v>22</v>
      </c>
      <c r="AA78" s="1">
        <v>36</v>
      </c>
      <c r="AB78" s="1">
        <v>76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170</v>
      </c>
      <c r="AS78" s="1">
        <v>67</v>
      </c>
      <c r="AT78" s="1">
        <v>147</v>
      </c>
      <c r="AU78" s="1">
        <v>88</v>
      </c>
      <c r="AV78" s="1">
        <v>87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76</v>
      </c>
      <c r="BC78" s="1">
        <v>68</v>
      </c>
      <c r="BD78" s="1">
        <v>108</v>
      </c>
      <c r="BE78" s="1">
        <v>41</v>
      </c>
      <c r="BF78" s="1">
        <v>100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</row>
    <row r="79" spans="1:63">
      <c r="A79" s="1">
        <v>70040</v>
      </c>
      <c r="B79" s="1" t="s">
        <v>121</v>
      </c>
      <c r="C79" s="1">
        <v>25</v>
      </c>
      <c r="D79" s="1">
        <v>285</v>
      </c>
      <c r="E79" s="1" t="s">
        <v>64</v>
      </c>
      <c r="F79" s="1">
        <v>35</v>
      </c>
      <c r="G79" s="1" t="s">
        <v>76</v>
      </c>
      <c r="H79" s="2">
        <v>42.5</v>
      </c>
      <c r="I79" s="2">
        <v>1062.5</v>
      </c>
      <c r="J79" s="10"/>
      <c r="K79" s="11"/>
      <c r="L79" s="1">
        <v>1.02</v>
      </c>
      <c r="M79" s="1">
        <v>0.92</v>
      </c>
      <c r="N79" s="16"/>
      <c r="O79" s="1">
        <v>11.62</v>
      </c>
      <c r="P79" s="1">
        <v>9.24</v>
      </c>
      <c r="Q79" s="16"/>
      <c r="R79" s="1">
        <v>5.28</v>
      </c>
      <c r="S79" s="1">
        <v>4.92</v>
      </c>
      <c r="T79" s="16"/>
      <c r="U79" s="1">
        <v>0</v>
      </c>
      <c r="V79" s="12">
        <v>19040</v>
      </c>
      <c r="W79" s="2">
        <v>16022.5</v>
      </c>
      <c r="X79" s="1">
        <v>2</v>
      </c>
      <c r="Y79" s="1">
        <v>18</v>
      </c>
      <c r="Z79" s="1">
        <v>11</v>
      </c>
      <c r="AA79" s="1">
        <v>7</v>
      </c>
      <c r="AB79" s="1">
        <v>23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62</v>
      </c>
      <c r="AS79" s="1">
        <v>142</v>
      </c>
      <c r="AT79" s="1">
        <v>127</v>
      </c>
      <c r="AU79" s="1">
        <v>61</v>
      </c>
      <c r="AV79" s="1">
        <v>231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35</v>
      </c>
      <c r="BC79" s="1">
        <v>58</v>
      </c>
      <c r="BD79" s="1">
        <v>62</v>
      </c>
      <c r="BE79" s="1">
        <v>12</v>
      </c>
      <c r="BF79" s="1">
        <v>123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</row>
    <row r="80" spans="1:63">
      <c r="A80" s="1">
        <v>70055</v>
      </c>
      <c r="B80" s="1" t="s">
        <v>139</v>
      </c>
      <c r="C80" s="1">
        <v>28</v>
      </c>
      <c r="D80" s="1">
        <v>285</v>
      </c>
      <c r="E80" s="1" t="s">
        <v>64</v>
      </c>
      <c r="F80" s="1">
        <v>974</v>
      </c>
      <c r="G80" s="1" t="s">
        <v>110</v>
      </c>
      <c r="H80" s="2">
        <v>34.559899999999999</v>
      </c>
      <c r="I80" s="2">
        <v>967.67719999999997</v>
      </c>
      <c r="J80" s="10"/>
      <c r="K80" s="11"/>
      <c r="L80" s="1">
        <v>2.82</v>
      </c>
      <c r="M80" s="1">
        <v>3.43</v>
      </c>
      <c r="N80" s="16"/>
      <c r="O80" s="1">
        <v>11.45</v>
      </c>
      <c r="P80" s="1">
        <v>6.07</v>
      </c>
      <c r="Q80" s="16"/>
      <c r="R80" s="1">
        <v>5.12</v>
      </c>
      <c r="S80" s="1">
        <v>6.04</v>
      </c>
      <c r="T80" s="16"/>
      <c r="U80" s="1">
        <v>0</v>
      </c>
      <c r="V80" s="12">
        <v>18766.03</v>
      </c>
      <c r="W80" s="2">
        <v>15033.56</v>
      </c>
      <c r="X80" s="1">
        <v>13</v>
      </c>
      <c r="Y80" s="1">
        <v>22</v>
      </c>
      <c r="Z80" s="1">
        <v>39</v>
      </c>
      <c r="AA80" s="1">
        <v>32</v>
      </c>
      <c r="AB80" s="1">
        <v>96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89</v>
      </c>
      <c r="AS80" s="1">
        <v>128</v>
      </c>
      <c r="AT80" s="1">
        <v>117</v>
      </c>
      <c r="AU80" s="1">
        <v>101</v>
      </c>
      <c r="AV80" s="1">
        <v>170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25</v>
      </c>
      <c r="BC80" s="1">
        <v>98</v>
      </c>
      <c r="BD80" s="1">
        <v>64</v>
      </c>
      <c r="BE80" s="1">
        <v>11</v>
      </c>
      <c r="BF80" s="1">
        <v>169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</row>
    <row r="81" spans="1:63">
      <c r="A81" s="1">
        <v>70972</v>
      </c>
      <c r="B81" s="1" t="s">
        <v>181</v>
      </c>
      <c r="C81" s="1">
        <v>20</v>
      </c>
      <c r="D81" s="1">
        <v>285</v>
      </c>
      <c r="E81" s="1" t="s">
        <v>64</v>
      </c>
      <c r="F81" s="1">
        <v>558</v>
      </c>
      <c r="G81" s="1" t="s">
        <v>67</v>
      </c>
      <c r="H81" s="2">
        <v>100.1</v>
      </c>
      <c r="I81" s="2">
        <v>2002</v>
      </c>
      <c r="J81" s="10"/>
      <c r="K81" s="11"/>
      <c r="L81" s="1">
        <v>2.85</v>
      </c>
      <c r="M81" s="1">
        <v>1.6</v>
      </c>
      <c r="N81" s="16"/>
      <c r="O81" s="1">
        <v>2.8</v>
      </c>
      <c r="P81" s="1">
        <v>2.85</v>
      </c>
      <c r="Q81" s="16"/>
      <c r="R81" s="1">
        <v>3.52</v>
      </c>
      <c r="S81" s="1">
        <v>3.55</v>
      </c>
      <c r="T81" s="16"/>
      <c r="U81" s="1">
        <v>0</v>
      </c>
      <c r="V81" s="12">
        <v>18368.349999999999</v>
      </c>
      <c r="W81" s="2">
        <v>16016</v>
      </c>
      <c r="X81" s="1">
        <v>18</v>
      </c>
      <c r="Y81" s="1">
        <v>28</v>
      </c>
      <c r="Z81" s="1">
        <v>15</v>
      </c>
      <c r="AA81" s="1">
        <v>20</v>
      </c>
      <c r="AB81" s="1">
        <v>32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27</v>
      </c>
      <c r="AS81" s="1">
        <v>19</v>
      </c>
      <c r="AT81" s="1">
        <v>11</v>
      </c>
      <c r="AU81" s="1">
        <v>17</v>
      </c>
      <c r="AV81" s="1">
        <v>57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18</v>
      </c>
      <c r="BC81" s="1">
        <v>4</v>
      </c>
      <c r="BD81" s="1">
        <v>27</v>
      </c>
      <c r="BE81" s="1">
        <v>47</v>
      </c>
      <c r="BF81" s="1">
        <v>71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</row>
    <row r="82" spans="1:63">
      <c r="A82" s="1">
        <v>70142</v>
      </c>
      <c r="B82" s="1" t="s">
        <v>252</v>
      </c>
      <c r="C82" s="1">
        <v>18</v>
      </c>
      <c r="D82" s="1">
        <v>285</v>
      </c>
      <c r="E82" s="1" t="s">
        <v>64</v>
      </c>
      <c r="F82" s="1">
        <v>991</v>
      </c>
      <c r="G82" s="1" t="s">
        <v>141</v>
      </c>
      <c r="H82" s="2">
        <v>64.94</v>
      </c>
      <c r="I82" s="2">
        <v>1168.92</v>
      </c>
      <c r="J82" s="10"/>
      <c r="K82" s="11"/>
      <c r="L82" s="1">
        <v>5.75</v>
      </c>
      <c r="M82" s="1">
        <v>0.22</v>
      </c>
      <c r="N82" s="16"/>
      <c r="O82" s="1">
        <v>6.08</v>
      </c>
      <c r="P82" s="1">
        <v>0.56000000000000005</v>
      </c>
      <c r="Q82" s="16"/>
      <c r="R82" s="1">
        <v>3.83</v>
      </c>
      <c r="S82" s="1">
        <v>0.28000000000000003</v>
      </c>
      <c r="T82" s="16"/>
      <c r="U82" s="1">
        <v>0</v>
      </c>
      <c r="V82" s="12">
        <v>18313.080000000002</v>
      </c>
      <c r="W82" s="2">
        <v>1233.8599999999999</v>
      </c>
      <c r="X82" s="1">
        <v>18</v>
      </c>
      <c r="Y82" s="1">
        <v>35</v>
      </c>
      <c r="Z82" s="1">
        <v>40</v>
      </c>
      <c r="AA82" s="1">
        <v>56</v>
      </c>
      <c r="AB82" s="1">
        <v>4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37</v>
      </c>
      <c r="AS82" s="1">
        <v>22</v>
      </c>
      <c r="AT82" s="1">
        <v>44</v>
      </c>
      <c r="AU82" s="1">
        <v>35</v>
      </c>
      <c r="AV82" s="1">
        <v>10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28</v>
      </c>
      <c r="BC82" s="1">
        <v>21</v>
      </c>
      <c r="BD82" s="1">
        <v>17</v>
      </c>
      <c r="BE82" s="1">
        <v>27</v>
      </c>
      <c r="BF82" s="1">
        <v>5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</row>
    <row r="83" spans="1:63">
      <c r="A83" s="1">
        <v>70116</v>
      </c>
      <c r="B83" s="1" t="s">
        <v>120</v>
      </c>
      <c r="C83" s="1">
        <v>24</v>
      </c>
      <c r="D83" s="1">
        <v>285</v>
      </c>
      <c r="E83" s="1" t="s">
        <v>64</v>
      </c>
      <c r="F83" s="1">
        <v>558</v>
      </c>
      <c r="G83" s="1" t="s">
        <v>67</v>
      </c>
      <c r="H83" s="2">
        <v>29.31</v>
      </c>
      <c r="I83" s="2">
        <v>703.44</v>
      </c>
      <c r="J83" s="10"/>
      <c r="K83" s="11"/>
      <c r="L83" s="1">
        <v>5.69</v>
      </c>
      <c r="M83" s="1">
        <v>0</v>
      </c>
      <c r="N83" s="16"/>
      <c r="O83" s="1">
        <v>15.9</v>
      </c>
      <c r="P83" s="1">
        <v>1.88</v>
      </c>
      <c r="Q83" s="16"/>
      <c r="R83" s="1">
        <v>4.4000000000000004</v>
      </c>
      <c r="S83" s="1">
        <v>6.17</v>
      </c>
      <c r="T83" s="16"/>
      <c r="U83" s="1">
        <v>0</v>
      </c>
      <c r="V83" s="12">
        <v>18274.78</v>
      </c>
      <c r="W83" s="2">
        <v>5656.83</v>
      </c>
      <c r="X83" s="1">
        <v>26</v>
      </c>
      <c r="Y83" s="1">
        <v>46</v>
      </c>
      <c r="Z83" s="1">
        <v>57</v>
      </c>
      <c r="AA83" s="1">
        <v>61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89</v>
      </c>
      <c r="AS83" s="1">
        <v>43</v>
      </c>
      <c r="AT83" s="1">
        <v>243</v>
      </c>
      <c r="AU83" s="1">
        <v>56</v>
      </c>
      <c r="AV83" s="1">
        <v>45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62</v>
      </c>
      <c r="BC83" s="1">
        <v>4</v>
      </c>
      <c r="BD83" s="1">
        <v>28</v>
      </c>
      <c r="BE83" s="1">
        <v>27</v>
      </c>
      <c r="BF83" s="1">
        <v>148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</row>
    <row r="84" spans="1:63">
      <c r="A84" s="1">
        <v>70058</v>
      </c>
      <c r="B84" s="1" t="s">
        <v>147</v>
      </c>
      <c r="C84" s="1">
        <v>32</v>
      </c>
      <c r="D84" s="1">
        <v>285</v>
      </c>
      <c r="E84" s="1" t="s">
        <v>64</v>
      </c>
      <c r="F84" s="1">
        <v>573</v>
      </c>
      <c r="G84" s="1" t="s">
        <v>87</v>
      </c>
      <c r="H84" s="2">
        <v>33.270000000000003</v>
      </c>
      <c r="I84" s="2">
        <v>1064.6400000000001</v>
      </c>
      <c r="J84" s="10"/>
      <c r="K84" s="11"/>
      <c r="L84" s="1">
        <v>1.73</v>
      </c>
      <c r="M84" s="1">
        <v>0</v>
      </c>
      <c r="N84" s="16"/>
      <c r="O84" s="1">
        <v>8.9700000000000006</v>
      </c>
      <c r="P84" s="1">
        <v>-0.34</v>
      </c>
      <c r="Q84" s="16"/>
      <c r="R84" s="1">
        <v>6.14</v>
      </c>
      <c r="S84" s="1">
        <v>4.28</v>
      </c>
      <c r="T84" s="16"/>
      <c r="U84" s="1">
        <v>0</v>
      </c>
      <c r="V84" s="12">
        <v>17932.53</v>
      </c>
      <c r="W84" s="2">
        <v>4192.0200000000004</v>
      </c>
      <c r="X84" s="1">
        <v>4</v>
      </c>
      <c r="Y84" s="1">
        <v>31</v>
      </c>
      <c r="Z84" s="1">
        <v>19</v>
      </c>
      <c r="AA84" s="1">
        <v>34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98</v>
      </c>
      <c r="AS84" s="1">
        <v>89</v>
      </c>
      <c r="AT84" s="1">
        <v>107</v>
      </c>
      <c r="AU84" s="1">
        <v>75</v>
      </c>
      <c r="AV84" s="1">
        <v>-11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56</v>
      </c>
      <c r="BC84" s="1">
        <v>76</v>
      </c>
      <c r="BD84" s="1">
        <v>96</v>
      </c>
      <c r="BE84" s="1">
        <v>13</v>
      </c>
      <c r="BF84" s="1">
        <v>137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</row>
    <row r="85" spans="1:63">
      <c r="A85" s="1">
        <v>70256</v>
      </c>
      <c r="B85" s="1" t="s">
        <v>192</v>
      </c>
      <c r="C85" s="1">
        <v>25</v>
      </c>
      <c r="D85" s="1">
        <v>285</v>
      </c>
      <c r="E85" s="1" t="s">
        <v>64</v>
      </c>
      <c r="F85" s="1">
        <v>35</v>
      </c>
      <c r="G85" s="1" t="s">
        <v>76</v>
      </c>
      <c r="H85" s="2">
        <v>35.67</v>
      </c>
      <c r="I85" s="2">
        <v>891.75</v>
      </c>
      <c r="J85" s="10"/>
      <c r="K85" s="11"/>
      <c r="L85" s="1">
        <v>7.88</v>
      </c>
      <c r="M85" s="1">
        <v>4.32</v>
      </c>
      <c r="N85" s="16"/>
      <c r="O85" s="1">
        <v>9.2200000000000006</v>
      </c>
      <c r="P85" s="1">
        <v>2.72</v>
      </c>
      <c r="Q85" s="16"/>
      <c r="R85" s="1">
        <v>2.88</v>
      </c>
      <c r="S85" s="1">
        <v>-0.64</v>
      </c>
      <c r="T85" s="16"/>
      <c r="U85" s="1">
        <v>0</v>
      </c>
      <c r="V85" s="12">
        <v>17817.16</v>
      </c>
      <c r="W85" s="2">
        <v>5707.2</v>
      </c>
      <c r="X85" s="1">
        <v>69</v>
      </c>
      <c r="Y85" s="1">
        <v>43</v>
      </c>
      <c r="Z85" s="1">
        <v>80</v>
      </c>
      <c r="AA85" s="1">
        <v>53</v>
      </c>
      <c r="AB85" s="1">
        <v>108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69</v>
      </c>
      <c r="AS85" s="1">
        <v>84</v>
      </c>
      <c r="AT85" s="1">
        <v>89</v>
      </c>
      <c r="AU85" s="1">
        <v>61</v>
      </c>
      <c r="AV85" s="1">
        <v>68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23</v>
      </c>
      <c r="BC85" s="1">
        <v>7</v>
      </c>
      <c r="BD85" s="1">
        <v>23</v>
      </c>
      <c r="BE85" s="1">
        <v>45</v>
      </c>
      <c r="BF85" s="1">
        <v>-16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</row>
    <row r="86" spans="1:63">
      <c r="A86" s="1">
        <v>70047</v>
      </c>
      <c r="B86" s="1" t="s">
        <v>200</v>
      </c>
      <c r="C86" s="1">
        <v>16</v>
      </c>
      <c r="D86" s="1">
        <v>285</v>
      </c>
      <c r="E86" s="1" t="s">
        <v>64</v>
      </c>
      <c r="F86" s="1">
        <v>387</v>
      </c>
      <c r="G86" s="1" t="s">
        <v>94</v>
      </c>
      <c r="H86" s="2">
        <v>45.31</v>
      </c>
      <c r="I86" s="2">
        <v>724.96</v>
      </c>
      <c r="J86" s="10"/>
      <c r="K86" s="11"/>
      <c r="L86" s="1">
        <v>3.44</v>
      </c>
      <c r="M86" s="1">
        <v>5.44</v>
      </c>
      <c r="N86" s="16"/>
      <c r="O86" s="1">
        <v>21</v>
      </c>
      <c r="P86" s="1">
        <v>7.75</v>
      </c>
      <c r="Q86" s="16"/>
      <c r="R86" s="1">
        <v>0</v>
      </c>
      <c r="S86" s="1">
        <v>2.5</v>
      </c>
      <c r="T86" s="16"/>
      <c r="U86" s="1">
        <v>0</v>
      </c>
      <c r="V86" s="12">
        <v>17716.21</v>
      </c>
      <c r="W86" s="2">
        <v>11372.81</v>
      </c>
      <c r="X86" s="1">
        <v>31</v>
      </c>
      <c r="Y86" s="1">
        <v>0</v>
      </c>
      <c r="Z86" s="1">
        <v>21</v>
      </c>
      <c r="AA86" s="1">
        <v>6</v>
      </c>
      <c r="AB86" s="1">
        <v>87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143</v>
      </c>
      <c r="AS86" s="1">
        <v>90</v>
      </c>
      <c r="AT86" s="1">
        <v>75</v>
      </c>
      <c r="AU86" s="1">
        <v>146</v>
      </c>
      <c r="AV86" s="1">
        <v>124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40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</row>
    <row r="87" spans="1:63">
      <c r="A87" s="1">
        <v>70009</v>
      </c>
      <c r="B87" s="1" t="s">
        <v>184</v>
      </c>
      <c r="C87" s="1">
        <v>24</v>
      </c>
      <c r="D87" s="1">
        <v>285</v>
      </c>
      <c r="E87" s="1" t="s">
        <v>64</v>
      </c>
      <c r="F87" s="1">
        <v>558</v>
      </c>
      <c r="G87" s="1" t="s">
        <v>67</v>
      </c>
      <c r="H87" s="2">
        <v>37.83</v>
      </c>
      <c r="I87" s="2">
        <v>907.92</v>
      </c>
      <c r="J87" s="10"/>
      <c r="K87" s="11"/>
      <c r="L87" s="1">
        <v>5.77</v>
      </c>
      <c r="M87" s="1">
        <v>1.21</v>
      </c>
      <c r="N87" s="16"/>
      <c r="O87" s="1">
        <v>11.08</v>
      </c>
      <c r="P87" s="1">
        <v>2.96</v>
      </c>
      <c r="Q87" s="16"/>
      <c r="R87" s="1">
        <v>2.54</v>
      </c>
      <c r="S87" s="1">
        <v>2.71</v>
      </c>
      <c r="T87" s="16"/>
      <c r="U87" s="1">
        <v>0</v>
      </c>
      <c r="V87" s="12">
        <v>17609.86</v>
      </c>
      <c r="W87" s="2">
        <v>6241.95</v>
      </c>
      <c r="X87" s="1">
        <v>26</v>
      </c>
      <c r="Y87" s="1">
        <v>40</v>
      </c>
      <c r="Z87" s="1">
        <v>64</v>
      </c>
      <c r="AA87" s="1">
        <v>57</v>
      </c>
      <c r="AB87" s="1">
        <v>29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111</v>
      </c>
      <c r="AS87" s="1">
        <v>45</v>
      </c>
      <c r="AT87" s="1">
        <v>72</v>
      </c>
      <c r="AU87" s="1">
        <v>121</v>
      </c>
      <c r="AV87" s="1">
        <v>71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25</v>
      </c>
      <c r="BC87" s="1">
        <v>9</v>
      </c>
      <c r="BD87" s="1">
        <v>21</v>
      </c>
      <c r="BE87" s="1">
        <v>21</v>
      </c>
      <c r="BF87" s="1">
        <v>65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</row>
    <row r="88" spans="1:63">
      <c r="A88" s="1">
        <v>70092</v>
      </c>
      <c r="B88" s="1" t="s">
        <v>195</v>
      </c>
      <c r="C88" s="1">
        <v>32</v>
      </c>
      <c r="D88" s="1">
        <v>285</v>
      </c>
      <c r="E88" s="1" t="s">
        <v>64</v>
      </c>
      <c r="F88" s="1">
        <v>573</v>
      </c>
      <c r="G88" s="1" t="s">
        <v>87</v>
      </c>
      <c r="H88" s="2">
        <v>33.270000000000003</v>
      </c>
      <c r="I88" s="2">
        <v>1064.6400000000001</v>
      </c>
      <c r="J88" s="10"/>
      <c r="K88" s="11"/>
      <c r="L88" s="1">
        <v>2.06</v>
      </c>
      <c r="M88" s="1">
        <v>1.94</v>
      </c>
      <c r="N88" s="16"/>
      <c r="O88" s="1">
        <v>10.16</v>
      </c>
      <c r="P88" s="1">
        <v>1.44</v>
      </c>
      <c r="Q88" s="16"/>
      <c r="R88" s="1">
        <v>4.0199999999999996</v>
      </c>
      <c r="S88" s="1">
        <v>5.91</v>
      </c>
      <c r="T88" s="16"/>
      <c r="U88" s="1">
        <v>0</v>
      </c>
      <c r="V88" s="12">
        <v>17283.77</v>
      </c>
      <c r="W88" s="2">
        <v>9881.19</v>
      </c>
      <c r="X88" s="1">
        <v>12</v>
      </c>
      <c r="Y88" s="1">
        <v>4</v>
      </c>
      <c r="Z88" s="1">
        <v>24</v>
      </c>
      <c r="AA88" s="1">
        <v>56</v>
      </c>
      <c r="AB88" s="1">
        <v>62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112</v>
      </c>
      <c r="AS88" s="1">
        <v>34</v>
      </c>
      <c r="AT88" s="1">
        <v>142</v>
      </c>
      <c r="AU88" s="1">
        <v>108</v>
      </c>
      <c r="AV88" s="1">
        <v>46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30</v>
      </c>
      <c r="BC88" s="1">
        <v>39</v>
      </c>
      <c r="BD88" s="1">
        <v>60</v>
      </c>
      <c r="BE88" s="1">
        <v>38</v>
      </c>
      <c r="BF88" s="1">
        <v>189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</row>
    <row r="89" spans="1:63">
      <c r="A89" s="1">
        <v>70026</v>
      </c>
      <c r="B89" s="1" t="s">
        <v>143</v>
      </c>
      <c r="C89" s="1">
        <v>18</v>
      </c>
      <c r="D89" s="1">
        <v>285</v>
      </c>
      <c r="E89" s="1" t="s">
        <v>64</v>
      </c>
      <c r="F89" s="1">
        <v>558</v>
      </c>
      <c r="G89" s="1" t="s">
        <v>67</v>
      </c>
      <c r="H89" s="2">
        <v>49.07</v>
      </c>
      <c r="I89" s="2">
        <v>883.26</v>
      </c>
      <c r="J89" s="10"/>
      <c r="K89" s="11"/>
      <c r="L89" s="1">
        <v>6.56</v>
      </c>
      <c r="M89" s="1">
        <v>4.9400000000000004</v>
      </c>
      <c r="N89" s="16"/>
      <c r="O89" s="1">
        <v>10.58</v>
      </c>
      <c r="P89" s="1">
        <v>3.17</v>
      </c>
      <c r="Q89" s="16"/>
      <c r="R89" s="1">
        <v>2.17</v>
      </c>
      <c r="S89" s="1">
        <v>2</v>
      </c>
      <c r="T89" s="16"/>
      <c r="U89" s="1">
        <v>0</v>
      </c>
      <c r="V89" s="12">
        <v>17051.82</v>
      </c>
      <c r="W89" s="2">
        <v>8930.74</v>
      </c>
      <c r="X89" s="1">
        <v>59</v>
      </c>
      <c r="Y89" s="1">
        <v>5</v>
      </c>
      <c r="Z89" s="1">
        <v>31</v>
      </c>
      <c r="AA89" s="1">
        <v>51</v>
      </c>
      <c r="AB89" s="1">
        <v>89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64</v>
      </c>
      <c r="AS89" s="1">
        <v>29</v>
      </c>
      <c r="AT89" s="1">
        <v>73</v>
      </c>
      <c r="AU89" s="1">
        <v>78</v>
      </c>
      <c r="AV89" s="1">
        <v>57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10</v>
      </c>
      <c r="BC89" s="1">
        <v>0</v>
      </c>
      <c r="BD89" s="1">
        <v>18</v>
      </c>
      <c r="BE89" s="1">
        <v>22</v>
      </c>
      <c r="BF89" s="1">
        <v>36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</row>
    <row r="90" spans="1:63">
      <c r="A90" s="1">
        <v>70149</v>
      </c>
      <c r="B90" s="1" t="s">
        <v>130</v>
      </c>
      <c r="C90" s="1">
        <v>24</v>
      </c>
      <c r="D90" s="1">
        <v>285</v>
      </c>
      <c r="E90" s="1" t="s">
        <v>64</v>
      </c>
      <c r="F90" s="1">
        <v>570</v>
      </c>
      <c r="G90" s="1" t="s">
        <v>72</v>
      </c>
      <c r="H90" s="2">
        <v>33.04</v>
      </c>
      <c r="I90" s="2">
        <v>792.96</v>
      </c>
      <c r="J90" s="10"/>
      <c r="K90" s="11"/>
      <c r="L90" s="1">
        <v>2.67</v>
      </c>
      <c r="M90" s="1">
        <v>1.33</v>
      </c>
      <c r="N90" s="16"/>
      <c r="O90" s="1">
        <v>8.2100000000000009</v>
      </c>
      <c r="P90" s="1">
        <v>2</v>
      </c>
      <c r="Q90" s="16"/>
      <c r="R90" s="1">
        <v>10.5</v>
      </c>
      <c r="S90" s="1">
        <v>4.5</v>
      </c>
      <c r="T90" s="16"/>
      <c r="U90" s="1">
        <v>0</v>
      </c>
      <c r="V90" s="12">
        <v>16949.52</v>
      </c>
      <c r="W90" s="2">
        <v>6211.52</v>
      </c>
      <c r="X90" s="1">
        <v>5</v>
      </c>
      <c r="Y90" s="1">
        <v>22</v>
      </c>
      <c r="Z90" s="1">
        <v>39</v>
      </c>
      <c r="AA90" s="1">
        <v>18</v>
      </c>
      <c r="AB90" s="1">
        <v>32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62</v>
      </c>
      <c r="AS90" s="1">
        <v>88</v>
      </c>
      <c r="AT90" s="1">
        <v>38</v>
      </c>
      <c r="AU90" s="1">
        <v>106</v>
      </c>
      <c r="AV90" s="1">
        <v>48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111</v>
      </c>
      <c r="BC90" s="1">
        <v>16</v>
      </c>
      <c r="BD90" s="1">
        <v>107</v>
      </c>
      <c r="BE90" s="1">
        <v>52</v>
      </c>
      <c r="BF90" s="1">
        <v>108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</row>
    <row r="91" spans="1:63">
      <c r="A91" s="1">
        <v>70084</v>
      </c>
      <c r="B91" s="1" t="s">
        <v>135</v>
      </c>
      <c r="C91" s="1">
        <v>12</v>
      </c>
      <c r="D91" s="1">
        <v>285</v>
      </c>
      <c r="E91" s="1" t="s">
        <v>64</v>
      </c>
      <c r="F91" s="1">
        <v>35</v>
      </c>
      <c r="G91" s="1" t="s">
        <v>76</v>
      </c>
      <c r="H91" s="2">
        <v>65.12</v>
      </c>
      <c r="I91" s="2">
        <v>781.44</v>
      </c>
      <c r="J91" s="10"/>
      <c r="K91" s="11"/>
      <c r="L91" s="1">
        <v>1.62</v>
      </c>
      <c r="M91" s="1">
        <v>1.08</v>
      </c>
      <c r="N91" s="16"/>
      <c r="O91" s="1">
        <v>13.12</v>
      </c>
      <c r="P91" s="1">
        <v>5.08</v>
      </c>
      <c r="Q91" s="16"/>
      <c r="R91" s="1">
        <v>6.88</v>
      </c>
      <c r="S91" s="1">
        <v>1.42</v>
      </c>
      <c r="T91" s="5"/>
      <c r="U91" s="1">
        <v>0</v>
      </c>
      <c r="V91" s="12">
        <v>16898.64</v>
      </c>
      <c r="W91" s="2">
        <v>5925.92</v>
      </c>
      <c r="X91" s="1">
        <v>3</v>
      </c>
      <c r="Y91" s="1">
        <v>6</v>
      </c>
      <c r="Z91" s="1">
        <v>3</v>
      </c>
      <c r="AA91" s="1">
        <v>21</v>
      </c>
      <c r="AB91" s="1">
        <v>13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31</v>
      </c>
      <c r="AS91" s="1">
        <v>55</v>
      </c>
      <c r="AT91" s="1">
        <v>81</v>
      </c>
      <c r="AU91" s="1">
        <v>36</v>
      </c>
      <c r="AV91" s="1">
        <v>61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29</v>
      </c>
      <c r="BC91" s="1">
        <v>10</v>
      </c>
      <c r="BD91" s="1">
        <v>34</v>
      </c>
      <c r="BE91" s="1">
        <v>29</v>
      </c>
      <c r="BF91" s="1">
        <v>17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</row>
    <row r="92" spans="1:63">
      <c r="A92" s="1">
        <v>75000</v>
      </c>
      <c r="B92" s="1" t="s">
        <v>156</v>
      </c>
      <c r="C92" s="1">
        <v>25</v>
      </c>
      <c r="D92" s="1">
        <v>285</v>
      </c>
      <c r="E92" s="1" t="s">
        <v>64</v>
      </c>
      <c r="F92" s="1">
        <v>285</v>
      </c>
      <c r="G92" s="1" t="s">
        <v>64</v>
      </c>
      <c r="H92" s="2">
        <v>32.270000000000003</v>
      </c>
      <c r="I92" s="2">
        <v>806.75</v>
      </c>
      <c r="J92" s="10"/>
      <c r="K92" s="11"/>
      <c r="L92" s="1">
        <v>5.0599999999999996</v>
      </c>
      <c r="M92" s="1">
        <v>4.2</v>
      </c>
      <c r="N92" s="16"/>
      <c r="O92" s="1">
        <v>13.48</v>
      </c>
      <c r="P92" s="1">
        <v>3.04</v>
      </c>
      <c r="Q92" s="16"/>
      <c r="R92" s="1">
        <v>2.3199999999999998</v>
      </c>
      <c r="S92" s="1">
        <v>2.72</v>
      </c>
      <c r="T92" s="16"/>
      <c r="U92" s="1">
        <v>0</v>
      </c>
      <c r="V92" s="12">
        <v>16828.8</v>
      </c>
      <c r="W92" s="2">
        <v>8035.23</v>
      </c>
      <c r="X92" s="1">
        <v>11</v>
      </c>
      <c r="Y92" s="1">
        <v>64</v>
      </c>
      <c r="Z92" s="1">
        <v>75</v>
      </c>
      <c r="AA92" s="1">
        <v>17</v>
      </c>
      <c r="AB92" s="1">
        <v>105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86</v>
      </c>
      <c r="AS92" s="1">
        <v>78</v>
      </c>
      <c r="AT92" s="1">
        <v>140</v>
      </c>
      <c r="AU92" s="1">
        <v>144</v>
      </c>
      <c r="AV92" s="1">
        <v>76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75</v>
      </c>
      <c r="BD92" s="1">
        <v>5</v>
      </c>
      <c r="BE92" s="1">
        <v>31</v>
      </c>
      <c r="BF92" s="1">
        <v>68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</row>
    <row r="93" spans="1:63">
      <c r="A93" s="1">
        <v>70161</v>
      </c>
      <c r="B93" s="1" t="s">
        <v>289</v>
      </c>
      <c r="C93" s="1">
        <v>16</v>
      </c>
      <c r="D93" s="1">
        <v>285</v>
      </c>
      <c r="E93" s="1" t="s">
        <v>64</v>
      </c>
      <c r="F93" s="1">
        <v>567</v>
      </c>
      <c r="G93" s="1" t="s">
        <v>74</v>
      </c>
      <c r="H93" s="2">
        <v>54.11</v>
      </c>
      <c r="I93" s="2">
        <v>865.76</v>
      </c>
      <c r="J93" s="10"/>
      <c r="K93" s="11"/>
      <c r="L93" s="1">
        <v>8.1199999999999992</v>
      </c>
      <c r="M93" s="1">
        <v>9.81</v>
      </c>
      <c r="N93" s="16"/>
      <c r="O93" s="1">
        <v>7.81</v>
      </c>
      <c r="P93" s="1">
        <v>3.12</v>
      </c>
      <c r="Q93" s="16"/>
      <c r="R93" s="1">
        <v>1.72</v>
      </c>
      <c r="S93" s="1">
        <v>1.62</v>
      </c>
      <c r="T93" s="16"/>
      <c r="U93" s="1">
        <v>0</v>
      </c>
      <c r="V93" s="12">
        <v>15286.08</v>
      </c>
      <c r="W93" s="2">
        <v>12607.63</v>
      </c>
      <c r="X93" s="1">
        <v>25</v>
      </c>
      <c r="Y93" s="1">
        <v>33</v>
      </c>
      <c r="Z93" s="1">
        <v>77</v>
      </c>
      <c r="AA93" s="1">
        <v>23</v>
      </c>
      <c r="AB93" s="1">
        <v>157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55</v>
      </c>
      <c r="AS93" s="1">
        <v>31</v>
      </c>
      <c r="AT93" s="1">
        <v>31</v>
      </c>
      <c r="AU93" s="1">
        <v>47</v>
      </c>
      <c r="AV93" s="1">
        <v>50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22</v>
      </c>
      <c r="BC93" s="1">
        <v>3</v>
      </c>
      <c r="BD93" s="1">
        <v>2</v>
      </c>
      <c r="BE93" s="1">
        <v>4</v>
      </c>
      <c r="BF93" s="1">
        <v>26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</row>
    <row r="94" spans="1:63">
      <c r="A94" s="1">
        <v>70229</v>
      </c>
      <c r="B94" s="1" t="s">
        <v>199</v>
      </c>
      <c r="C94" s="1">
        <v>3</v>
      </c>
      <c r="D94" s="1">
        <v>285</v>
      </c>
      <c r="E94" s="1" t="s">
        <v>64</v>
      </c>
      <c r="F94" s="1">
        <v>567</v>
      </c>
      <c r="G94" s="1" t="s">
        <v>74</v>
      </c>
      <c r="H94" s="2">
        <v>307.6146</v>
      </c>
      <c r="I94" s="2">
        <v>922.84379999999999</v>
      </c>
      <c r="J94" s="10"/>
      <c r="K94" s="11"/>
      <c r="L94" s="1">
        <v>7.5</v>
      </c>
      <c r="M94" s="1">
        <v>0</v>
      </c>
      <c r="N94" s="16"/>
      <c r="O94" s="1">
        <v>5.17</v>
      </c>
      <c r="P94" s="1">
        <v>3</v>
      </c>
      <c r="Q94" s="16"/>
      <c r="R94" s="1">
        <v>3.5</v>
      </c>
      <c r="S94" s="1">
        <v>2</v>
      </c>
      <c r="T94" s="16"/>
      <c r="U94" s="1">
        <v>0</v>
      </c>
      <c r="V94" s="12">
        <v>14919.31</v>
      </c>
      <c r="W94" s="2">
        <v>4614.22</v>
      </c>
      <c r="X94" s="1">
        <v>7</v>
      </c>
      <c r="Y94" s="1">
        <v>8</v>
      </c>
      <c r="Z94" s="1">
        <v>7</v>
      </c>
      <c r="AA94" s="1">
        <v>9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6</v>
      </c>
      <c r="AS94" s="1">
        <v>4</v>
      </c>
      <c r="AT94" s="1">
        <v>6</v>
      </c>
      <c r="AU94" s="1">
        <v>3</v>
      </c>
      <c r="AV94" s="1">
        <v>9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4</v>
      </c>
      <c r="BC94" s="1">
        <v>5</v>
      </c>
      <c r="BD94" s="1">
        <v>3</v>
      </c>
      <c r="BE94" s="1">
        <v>2</v>
      </c>
      <c r="BF94" s="1">
        <v>6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</row>
    <row r="95" spans="1:63">
      <c r="A95" s="1">
        <v>70976</v>
      </c>
      <c r="B95" s="1" t="s">
        <v>191</v>
      </c>
      <c r="C95" s="1">
        <v>20</v>
      </c>
      <c r="D95" s="1">
        <v>285</v>
      </c>
      <c r="E95" s="1" t="s">
        <v>64</v>
      </c>
      <c r="F95" s="1">
        <v>974</v>
      </c>
      <c r="G95" s="1" t="s">
        <v>110</v>
      </c>
      <c r="H95" s="2">
        <v>40.81</v>
      </c>
      <c r="I95" s="2">
        <v>816.2</v>
      </c>
      <c r="J95" s="10"/>
      <c r="K95" s="11"/>
      <c r="L95" s="1">
        <v>4.12</v>
      </c>
      <c r="M95" s="1">
        <v>3.85</v>
      </c>
      <c r="N95" s="16"/>
      <c r="O95" s="1">
        <v>12.88</v>
      </c>
      <c r="P95" s="1">
        <v>5.9</v>
      </c>
      <c r="Q95" s="16"/>
      <c r="R95" s="1">
        <v>1.08</v>
      </c>
      <c r="S95" s="1">
        <v>0.75</v>
      </c>
      <c r="T95" s="16"/>
      <c r="U95" s="1">
        <v>0</v>
      </c>
      <c r="V95" s="12">
        <v>14752.82</v>
      </c>
      <c r="W95" s="2">
        <v>8570.1</v>
      </c>
      <c r="X95" s="1">
        <v>27</v>
      </c>
      <c r="Y95" s="1">
        <v>29</v>
      </c>
      <c r="Z95" s="1">
        <v>33</v>
      </c>
      <c r="AA95" s="1">
        <v>16</v>
      </c>
      <c r="AB95" s="1">
        <v>77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97</v>
      </c>
      <c r="AS95" s="1">
        <v>94</v>
      </c>
      <c r="AT95" s="1">
        <v>55</v>
      </c>
      <c r="AU95" s="1">
        <v>117</v>
      </c>
      <c r="AV95" s="1">
        <v>118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6</v>
      </c>
      <c r="BC95" s="1">
        <v>26</v>
      </c>
      <c r="BD95" s="1">
        <v>1</v>
      </c>
      <c r="BE95" s="1">
        <v>3</v>
      </c>
      <c r="BF95" s="1">
        <v>15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</row>
    <row r="96" spans="1:63">
      <c r="A96" s="1">
        <v>70061</v>
      </c>
      <c r="B96" s="1" t="s">
        <v>131</v>
      </c>
      <c r="C96" s="1">
        <v>24</v>
      </c>
      <c r="D96" s="1">
        <v>285</v>
      </c>
      <c r="E96" s="1" t="s">
        <v>64</v>
      </c>
      <c r="F96" s="1">
        <v>570</v>
      </c>
      <c r="G96" s="1" t="s">
        <v>72</v>
      </c>
      <c r="H96" s="2">
        <v>34.97</v>
      </c>
      <c r="I96" s="2">
        <v>839.28</v>
      </c>
      <c r="J96" s="10"/>
      <c r="K96" s="11"/>
      <c r="L96" s="1">
        <v>2.46</v>
      </c>
      <c r="M96" s="1">
        <v>0.62</v>
      </c>
      <c r="N96" s="16"/>
      <c r="O96" s="1">
        <v>9.69</v>
      </c>
      <c r="P96" s="1">
        <v>4.71</v>
      </c>
      <c r="Q96" s="16"/>
      <c r="R96" s="1">
        <v>5.31</v>
      </c>
      <c r="S96" s="1">
        <v>4.17</v>
      </c>
      <c r="T96" s="16"/>
      <c r="U96" s="1">
        <v>0</v>
      </c>
      <c r="V96" s="12">
        <v>14652.43</v>
      </c>
      <c r="W96" s="2">
        <v>7973.16</v>
      </c>
      <c r="X96" s="1">
        <v>9</v>
      </c>
      <c r="Y96" s="1">
        <v>20</v>
      </c>
      <c r="Z96" s="1">
        <v>33</v>
      </c>
      <c r="AA96" s="1">
        <v>14</v>
      </c>
      <c r="AB96" s="1">
        <v>15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48</v>
      </c>
      <c r="AS96" s="1">
        <v>37</v>
      </c>
      <c r="AT96" s="1">
        <v>123</v>
      </c>
      <c r="AU96" s="1">
        <v>86</v>
      </c>
      <c r="AV96" s="1">
        <v>113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19</v>
      </c>
      <c r="BC96" s="1">
        <v>93</v>
      </c>
      <c r="BD96" s="1">
        <v>49</v>
      </c>
      <c r="BE96" s="1">
        <v>26</v>
      </c>
      <c r="BF96" s="1">
        <v>100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</row>
    <row r="97" spans="1:63">
      <c r="A97" s="1">
        <v>70245</v>
      </c>
      <c r="B97" s="1" t="s">
        <v>217</v>
      </c>
      <c r="C97" s="1">
        <v>8</v>
      </c>
      <c r="D97" s="1">
        <v>285</v>
      </c>
      <c r="E97" s="1" t="s">
        <v>64</v>
      </c>
      <c r="F97" s="1">
        <v>387</v>
      </c>
      <c r="G97" s="1" t="s">
        <v>94</v>
      </c>
      <c r="H97" s="2">
        <v>73.37</v>
      </c>
      <c r="I97" s="2">
        <v>586.96</v>
      </c>
      <c r="J97" s="10"/>
      <c r="K97" s="11"/>
      <c r="L97" s="1">
        <v>2.19</v>
      </c>
      <c r="M97" s="1">
        <v>4.5</v>
      </c>
      <c r="N97" s="16"/>
      <c r="O97" s="1">
        <v>16.25</v>
      </c>
      <c r="P97" s="1">
        <v>6.75</v>
      </c>
      <c r="Q97" s="16"/>
      <c r="R97" s="1">
        <v>6.38</v>
      </c>
      <c r="S97" s="1">
        <v>3.25</v>
      </c>
      <c r="T97" s="5"/>
      <c r="U97" s="1">
        <v>0</v>
      </c>
      <c r="V97" s="12">
        <v>14563.95</v>
      </c>
      <c r="W97" s="2">
        <v>8510.92</v>
      </c>
      <c r="X97" s="1">
        <v>5</v>
      </c>
      <c r="Y97" s="1">
        <v>7</v>
      </c>
      <c r="Z97" s="1">
        <v>4</v>
      </c>
      <c r="AA97" s="1">
        <v>10</v>
      </c>
      <c r="AB97" s="1">
        <v>36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38</v>
      </c>
      <c r="AS97" s="1">
        <v>41</v>
      </c>
      <c r="AT97" s="1">
        <v>45</v>
      </c>
      <c r="AU97" s="1">
        <v>53</v>
      </c>
      <c r="AV97" s="1">
        <v>54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10</v>
      </c>
      <c r="BC97" s="1">
        <v>32</v>
      </c>
      <c r="BD97" s="1">
        <v>21</v>
      </c>
      <c r="BE97" s="1">
        <v>8</v>
      </c>
      <c r="BF97" s="1">
        <v>26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</row>
    <row r="98" spans="1:63">
      <c r="A98" s="1">
        <v>70337</v>
      </c>
      <c r="B98" s="1" t="s">
        <v>208</v>
      </c>
      <c r="C98" s="1">
        <v>12</v>
      </c>
      <c r="D98" s="1">
        <v>285</v>
      </c>
      <c r="E98" s="1" t="s">
        <v>64</v>
      </c>
      <c r="F98" s="1">
        <v>285</v>
      </c>
      <c r="G98" s="1" t="s">
        <v>64</v>
      </c>
      <c r="H98" s="2">
        <v>30.69</v>
      </c>
      <c r="I98" s="2">
        <v>368.28</v>
      </c>
      <c r="J98" s="10"/>
      <c r="K98" s="11"/>
      <c r="L98" s="1">
        <v>8.6199999999999992</v>
      </c>
      <c r="M98" s="1">
        <v>3.08</v>
      </c>
      <c r="N98" s="16"/>
      <c r="O98" s="1">
        <v>24.62</v>
      </c>
      <c r="P98" s="1">
        <v>3.33</v>
      </c>
      <c r="Q98" s="16"/>
      <c r="R98" s="1">
        <v>6.25</v>
      </c>
      <c r="S98" s="1">
        <v>6.42</v>
      </c>
      <c r="T98" s="16"/>
      <c r="U98" s="1">
        <v>0</v>
      </c>
      <c r="V98" s="12">
        <v>14547.06</v>
      </c>
      <c r="W98" s="2">
        <v>4726.26</v>
      </c>
      <c r="X98" s="1">
        <v>67</v>
      </c>
      <c r="Y98" s="1">
        <v>23</v>
      </c>
      <c r="Z98" s="1">
        <v>22</v>
      </c>
      <c r="AA98" s="1">
        <v>6</v>
      </c>
      <c r="AB98" s="1">
        <v>37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128</v>
      </c>
      <c r="AS98" s="1">
        <v>118</v>
      </c>
      <c r="AT98" s="1">
        <v>62</v>
      </c>
      <c r="AU98" s="1">
        <v>93</v>
      </c>
      <c r="AV98" s="1">
        <v>40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25</v>
      </c>
      <c r="BC98" s="1">
        <v>23</v>
      </c>
      <c r="BD98" s="1">
        <v>17</v>
      </c>
      <c r="BE98" s="1">
        <v>43</v>
      </c>
      <c r="BF98" s="1">
        <v>77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</row>
    <row r="99" spans="1:63">
      <c r="A99" s="1">
        <v>70364</v>
      </c>
      <c r="B99" s="1" t="s">
        <v>212</v>
      </c>
      <c r="C99" s="1">
        <v>10</v>
      </c>
      <c r="D99" s="1">
        <v>285</v>
      </c>
      <c r="E99" s="1" t="s">
        <v>64</v>
      </c>
      <c r="F99" s="1">
        <v>285</v>
      </c>
      <c r="G99" s="1" t="s">
        <v>64</v>
      </c>
      <c r="H99" s="2">
        <v>125.14</v>
      </c>
      <c r="I99" s="2">
        <v>1251.4000000000001</v>
      </c>
      <c r="J99" s="10"/>
      <c r="K99" s="11"/>
      <c r="L99" s="1">
        <v>1.45</v>
      </c>
      <c r="M99" s="1">
        <v>0.9</v>
      </c>
      <c r="N99" s="16"/>
      <c r="O99" s="1">
        <v>7.5</v>
      </c>
      <c r="P99" s="1">
        <v>4.7</v>
      </c>
      <c r="Q99" s="16"/>
      <c r="R99" s="1">
        <v>2.65</v>
      </c>
      <c r="S99" s="1">
        <v>6.2</v>
      </c>
      <c r="T99" s="16"/>
      <c r="U99" s="1">
        <v>0</v>
      </c>
      <c r="V99" s="12">
        <v>14516.24</v>
      </c>
      <c r="W99" s="2">
        <v>14766.52</v>
      </c>
      <c r="X99" s="1">
        <v>10</v>
      </c>
      <c r="Y99" s="1">
        <v>9</v>
      </c>
      <c r="Z99" s="1">
        <v>0</v>
      </c>
      <c r="AA99" s="1">
        <v>0</v>
      </c>
      <c r="AB99" s="1">
        <v>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29</v>
      </c>
      <c r="AS99" s="1">
        <v>8</v>
      </c>
      <c r="AT99" s="1">
        <v>21</v>
      </c>
      <c r="AU99" s="1">
        <v>42</v>
      </c>
      <c r="AV99" s="1">
        <v>47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22</v>
      </c>
      <c r="BC99" s="1">
        <v>1</v>
      </c>
      <c r="BD99" s="1">
        <v>3</v>
      </c>
      <c r="BE99" s="1">
        <v>2</v>
      </c>
      <c r="BF99" s="1">
        <v>62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</row>
    <row r="100" spans="1:63">
      <c r="A100" s="1">
        <v>70008</v>
      </c>
      <c r="B100" s="1" t="s">
        <v>213</v>
      </c>
      <c r="C100" s="1">
        <v>24</v>
      </c>
      <c r="D100" s="1">
        <v>285</v>
      </c>
      <c r="E100" s="1" t="s">
        <v>64</v>
      </c>
      <c r="F100" s="1">
        <v>558</v>
      </c>
      <c r="G100" s="1" t="s">
        <v>67</v>
      </c>
      <c r="H100" s="2">
        <v>39.53</v>
      </c>
      <c r="I100" s="2">
        <v>948.72</v>
      </c>
      <c r="J100" s="10"/>
      <c r="K100" s="11"/>
      <c r="L100" s="1">
        <v>5.81</v>
      </c>
      <c r="M100" s="1">
        <v>1.46</v>
      </c>
      <c r="N100" s="16"/>
      <c r="O100" s="1">
        <v>6.69</v>
      </c>
      <c r="P100" s="1">
        <v>8</v>
      </c>
      <c r="Q100" s="16"/>
      <c r="R100" s="1">
        <v>2.73</v>
      </c>
      <c r="S100" s="1">
        <v>4.92</v>
      </c>
      <c r="T100" s="16"/>
      <c r="U100" s="1">
        <v>0</v>
      </c>
      <c r="V100" s="12">
        <v>14448.22</v>
      </c>
      <c r="W100" s="2">
        <v>13637.85</v>
      </c>
      <c r="X100" s="1">
        <v>32</v>
      </c>
      <c r="Y100" s="1">
        <v>7</v>
      </c>
      <c r="Z100" s="1">
        <v>79</v>
      </c>
      <c r="AA100" s="1">
        <v>50</v>
      </c>
      <c r="AB100" s="1">
        <v>35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51</v>
      </c>
      <c r="AS100" s="1">
        <v>51</v>
      </c>
      <c r="AT100" s="1">
        <v>65</v>
      </c>
      <c r="AU100" s="1">
        <v>38</v>
      </c>
      <c r="AV100" s="1">
        <v>192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18</v>
      </c>
      <c r="BC100" s="1">
        <v>3</v>
      </c>
      <c r="BD100" s="1">
        <v>40</v>
      </c>
      <c r="BE100" s="1">
        <v>12</v>
      </c>
      <c r="BF100" s="1">
        <v>118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</row>
    <row r="101" spans="1:63">
      <c r="A101" s="1">
        <v>70126</v>
      </c>
      <c r="B101" s="1" t="s">
        <v>168</v>
      </c>
      <c r="C101" s="1">
        <v>15</v>
      </c>
      <c r="D101" s="1">
        <v>285</v>
      </c>
      <c r="E101" s="1" t="s">
        <v>64</v>
      </c>
      <c r="F101" s="1">
        <v>570</v>
      </c>
      <c r="G101" s="1" t="s">
        <v>72</v>
      </c>
      <c r="H101" s="2">
        <v>56.71</v>
      </c>
      <c r="I101" s="2">
        <v>850.65</v>
      </c>
      <c r="J101" s="10"/>
      <c r="K101" s="11"/>
      <c r="L101" s="1">
        <v>2.27</v>
      </c>
      <c r="M101" s="1">
        <v>5.87</v>
      </c>
      <c r="N101" s="16"/>
      <c r="O101" s="1">
        <v>7.4</v>
      </c>
      <c r="P101" s="1">
        <v>2.67</v>
      </c>
      <c r="Q101" s="16"/>
      <c r="R101" s="1">
        <v>6.83</v>
      </c>
      <c r="S101" s="1">
        <v>3.73</v>
      </c>
      <c r="T101" s="5"/>
      <c r="U101" s="1">
        <v>0</v>
      </c>
      <c r="V101" s="12">
        <v>14035.72</v>
      </c>
      <c r="W101" s="2">
        <v>10434.64</v>
      </c>
      <c r="X101" s="1">
        <v>20</v>
      </c>
      <c r="Y101" s="1">
        <v>3</v>
      </c>
      <c r="Z101" s="1">
        <v>9</v>
      </c>
      <c r="AA101" s="1">
        <v>7</v>
      </c>
      <c r="AB101" s="1">
        <v>88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50</v>
      </c>
      <c r="AS101" s="1">
        <v>43</v>
      </c>
      <c r="AT101" s="1">
        <v>25</v>
      </c>
      <c r="AU101" s="1">
        <v>29</v>
      </c>
      <c r="AV101" s="1">
        <v>40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10</v>
      </c>
      <c r="BC101" s="1">
        <v>17</v>
      </c>
      <c r="BD101" s="1">
        <v>81</v>
      </c>
      <c r="BE101" s="1">
        <v>6</v>
      </c>
      <c r="BF101" s="1">
        <v>56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</row>
    <row r="102" spans="1:63">
      <c r="A102" s="1">
        <v>70147</v>
      </c>
      <c r="B102" s="1" t="s">
        <v>232</v>
      </c>
      <c r="C102" s="1">
        <v>40</v>
      </c>
      <c r="D102" s="1">
        <v>285</v>
      </c>
      <c r="E102" s="1" t="s">
        <v>64</v>
      </c>
      <c r="F102" s="1">
        <v>974</v>
      </c>
      <c r="G102" s="1" t="s">
        <v>110</v>
      </c>
      <c r="H102" s="2">
        <v>30.79</v>
      </c>
      <c r="I102" s="2">
        <v>1231.5999999999999</v>
      </c>
      <c r="J102" s="10"/>
      <c r="K102" s="11"/>
      <c r="L102" s="1">
        <v>3.41</v>
      </c>
      <c r="M102" s="1">
        <v>1.55</v>
      </c>
      <c r="N102" s="16"/>
      <c r="O102" s="1">
        <v>4.2</v>
      </c>
      <c r="P102" s="1">
        <v>2.75</v>
      </c>
      <c r="Q102" s="16"/>
      <c r="R102" s="1">
        <v>3.74</v>
      </c>
      <c r="S102" s="1">
        <v>4.8499999999999996</v>
      </c>
      <c r="T102" s="16"/>
      <c r="U102" s="1">
        <v>0</v>
      </c>
      <c r="V102" s="12">
        <v>13978.66</v>
      </c>
      <c r="W102" s="2">
        <v>11269.14</v>
      </c>
      <c r="X102" s="1">
        <v>46</v>
      </c>
      <c r="Y102" s="1">
        <v>53</v>
      </c>
      <c r="Z102" s="1">
        <v>19</v>
      </c>
      <c r="AA102" s="1">
        <v>90</v>
      </c>
      <c r="AB102" s="1">
        <v>62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88</v>
      </c>
      <c r="AS102" s="1">
        <v>30</v>
      </c>
      <c r="AT102" s="1">
        <v>53</v>
      </c>
      <c r="AU102" s="1">
        <v>24</v>
      </c>
      <c r="AV102" s="1">
        <v>110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46</v>
      </c>
      <c r="BC102" s="1">
        <v>0</v>
      </c>
      <c r="BD102" s="1">
        <v>94</v>
      </c>
      <c r="BE102" s="1">
        <v>19</v>
      </c>
      <c r="BF102" s="1">
        <v>194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</row>
    <row r="103" spans="1:63">
      <c r="A103" s="1">
        <v>70083</v>
      </c>
      <c r="B103" s="1" t="s">
        <v>119</v>
      </c>
      <c r="C103" s="1">
        <v>25</v>
      </c>
      <c r="D103" s="1">
        <v>285</v>
      </c>
      <c r="E103" s="1" t="s">
        <v>64</v>
      </c>
      <c r="F103" s="1">
        <v>35</v>
      </c>
      <c r="G103" s="1" t="s">
        <v>76</v>
      </c>
      <c r="H103" s="2">
        <v>43.633000000000003</v>
      </c>
      <c r="I103" s="2">
        <v>1090.825</v>
      </c>
      <c r="J103" s="10"/>
      <c r="K103" s="11"/>
      <c r="L103" s="1">
        <v>2.04</v>
      </c>
      <c r="M103" s="1">
        <v>2.8</v>
      </c>
      <c r="N103" s="16"/>
      <c r="O103" s="1">
        <v>7.14</v>
      </c>
      <c r="P103" s="1">
        <v>3.56</v>
      </c>
      <c r="Q103" s="16"/>
      <c r="R103" s="1">
        <v>3.54</v>
      </c>
      <c r="S103" s="1">
        <v>3.28</v>
      </c>
      <c r="T103" s="16"/>
      <c r="U103" s="1">
        <v>0</v>
      </c>
      <c r="V103" s="12">
        <v>13875.29</v>
      </c>
      <c r="W103" s="2">
        <v>10515.55</v>
      </c>
      <c r="X103" s="1">
        <v>11</v>
      </c>
      <c r="Y103" s="1">
        <v>5</v>
      </c>
      <c r="Z103" s="1">
        <v>34</v>
      </c>
      <c r="AA103" s="1">
        <v>7</v>
      </c>
      <c r="AB103" s="1">
        <v>70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46</v>
      </c>
      <c r="AS103" s="1">
        <v>40</v>
      </c>
      <c r="AT103" s="1">
        <v>104</v>
      </c>
      <c r="AU103" s="1">
        <v>17</v>
      </c>
      <c r="AV103" s="1">
        <v>89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31</v>
      </c>
      <c r="BC103" s="1">
        <v>4</v>
      </c>
      <c r="BD103" s="1">
        <v>53</v>
      </c>
      <c r="BE103" s="1">
        <v>5</v>
      </c>
      <c r="BF103" s="1">
        <v>82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</row>
    <row r="104" spans="1:63">
      <c r="A104" s="1">
        <v>70097</v>
      </c>
      <c r="B104" s="1" t="s">
        <v>239</v>
      </c>
      <c r="C104" s="1">
        <v>16</v>
      </c>
      <c r="D104" s="1">
        <v>285</v>
      </c>
      <c r="E104" s="1" t="s">
        <v>64</v>
      </c>
      <c r="F104" s="1">
        <v>567</v>
      </c>
      <c r="G104" s="1" t="s">
        <v>74</v>
      </c>
      <c r="H104" s="2">
        <v>43.77</v>
      </c>
      <c r="I104" s="2">
        <v>700.32</v>
      </c>
      <c r="J104" s="10"/>
      <c r="K104" s="11"/>
      <c r="L104" s="1">
        <v>0</v>
      </c>
      <c r="M104" s="1">
        <v>5.5</v>
      </c>
      <c r="N104" s="16"/>
      <c r="O104" s="1">
        <v>12.28</v>
      </c>
      <c r="P104" s="1">
        <v>3.94</v>
      </c>
      <c r="Q104" s="16"/>
      <c r="R104" s="1">
        <v>7.31</v>
      </c>
      <c r="S104" s="1">
        <v>4</v>
      </c>
      <c r="T104" s="5"/>
      <c r="U104" s="1">
        <v>0</v>
      </c>
      <c r="V104" s="12">
        <v>13721.9</v>
      </c>
      <c r="W104" s="2">
        <v>9410.5499999999993</v>
      </c>
      <c r="X104" s="1">
        <v>0</v>
      </c>
      <c r="Y104" s="1">
        <v>0</v>
      </c>
      <c r="Z104" s="1">
        <v>0</v>
      </c>
      <c r="AA104" s="1">
        <v>0</v>
      </c>
      <c r="AB104" s="1">
        <v>88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75</v>
      </c>
      <c r="AS104" s="1">
        <v>58</v>
      </c>
      <c r="AT104" s="1">
        <v>50</v>
      </c>
      <c r="AU104" s="1">
        <v>85</v>
      </c>
      <c r="AV104" s="1">
        <v>63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18</v>
      </c>
      <c r="BC104" s="1">
        <v>41</v>
      </c>
      <c r="BD104" s="1">
        <v>50</v>
      </c>
      <c r="BE104" s="1">
        <v>57</v>
      </c>
      <c r="BF104" s="1">
        <v>64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</row>
    <row r="105" spans="1:63">
      <c r="A105" s="1">
        <v>70158</v>
      </c>
      <c r="B105" s="1" t="s">
        <v>218</v>
      </c>
      <c r="C105" s="1">
        <v>16</v>
      </c>
      <c r="D105" s="1">
        <v>285</v>
      </c>
      <c r="E105" s="1" t="s">
        <v>64</v>
      </c>
      <c r="F105" s="1">
        <v>573</v>
      </c>
      <c r="G105" s="1" t="s">
        <v>87</v>
      </c>
      <c r="H105" s="2">
        <v>61.95</v>
      </c>
      <c r="I105" s="2">
        <v>991.2</v>
      </c>
      <c r="J105" s="10"/>
      <c r="K105" s="11"/>
      <c r="L105" s="1">
        <v>1.56</v>
      </c>
      <c r="M105" s="1">
        <v>2.12</v>
      </c>
      <c r="N105" s="16"/>
      <c r="O105" s="1">
        <v>6.97</v>
      </c>
      <c r="P105" s="1">
        <v>3.25</v>
      </c>
      <c r="Q105" s="16"/>
      <c r="R105" s="1">
        <v>4.9400000000000004</v>
      </c>
      <c r="S105" s="1">
        <v>2.5</v>
      </c>
      <c r="T105" s="5"/>
      <c r="U105" s="1">
        <v>0</v>
      </c>
      <c r="V105" s="12">
        <v>13350.22</v>
      </c>
      <c r="W105" s="2">
        <v>7805.7</v>
      </c>
      <c r="X105" s="1">
        <v>3</v>
      </c>
      <c r="Y105" s="1">
        <v>10</v>
      </c>
      <c r="Z105" s="1">
        <v>13</v>
      </c>
      <c r="AA105" s="1">
        <v>8</v>
      </c>
      <c r="AB105" s="1">
        <v>34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45</v>
      </c>
      <c r="AS105" s="1">
        <v>35</v>
      </c>
      <c r="AT105" s="1">
        <v>31</v>
      </c>
      <c r="AU105" s="1">
        <v>36</v>
      </c>
      <c r="AV105" s="1">
        <v>52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29</v>
      </c>
      <c r="BC105" s="1">
        <v>9</v>
      </c>
      <c r="BD105" s="1">
        <v>26</v>
      </c>
      <c r="BE105" s="1">
        <v>39</v>
      </c>
      <c r="BF105" s="1">
        <v>40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</row>
    <row r="106" spans="1:63">
      <c r="A106" s="1">
        <v>78116</v>
      </c>
      <c r="B106" s="1" t="s">
        <v>183</v>
      </c>
      <c r="C106" s="1">
        <v>20</v>
      </c>
      <c r="D106" s="1">
        <v>285</v>
      </c>
      <c r="E106" s="1" t="s">
        <v>64</v>
      </c>
      <c r="F106" s="1">
        <v>558</v>
      </c>
      <c r="G106" s="1" t="s">
        <v>67</v>
      </c>
      <c r="H106" s="2">
        <v>54</v>
      </c>
      <c r="I106" s="2">
        <v>1080</v>
      </c>
      <c r="J106" s="10"/>
      <c r="K106" s="11"/>
      <c r="L106" s="1">
        <v>4</v>
      </c>
      <c r="M106" s="1">
        <v>3.55</v>
      </c>
      <c r="N106" s="16"/>
      <c r="O106" s="1">
        <v>3.35</v>
      </c>
      <c r="P106" s="1">
        <v>4.5999999999999996</v>
      </c>
      <c r="Q106" s="16"/>
      <c r="R106" s="1">
        <v>4.68</v>
      </c>
      <c r="S106" s="1">
        <v>2.1</v>
      </c>
      <c r="T106" s="5"/>
      <c r="U106" s="1">
        <v>0</v>
      </c>
      <c r="V106" s="12">
        <v>12987</v>
      </c>
      <c r="W106" s="2">
        <v>11070</v>
      </c>
      <c r="X106" s="1">
        <v>23</v>
      </c>
      <c r="Y106" s="1">
        <v>30</v>
      </c>
      <c r="Z106" s="1">
        <v>33</v>
      </c>
      <c r="AA106" s="1">
        <v>18</v>
      </c>
      <c r="AB106" s="1">
        <v>71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9</v>
      </c>
      <c r="AS106" s="1">
        <v>13</v>
      </c>
      <c r="AT106" s="1">
        <v>42</v>
      </c>
      <c r="AU106" s="1">
        <v>19</v>
      </c>
      <c r="AV106" s="1">
        <v>92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41</v>
      </c>
      <c r="BC106" s="1">
        <v>23</v>
      </c>
      <c r="BD106" s="1">
        <v>30</v>
      </c>
      <c r="BE106" s="1">
        <v>22</v>
      </c>
      <c r="BF106" s="1">
        <v>42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</row>
    <row r="107" spans="1:63">
      <c r="A107" s="1">
        <v>70120</v>
      </c>
      <c r="B107" s="1" t="s">
        <v>189</v>
      </c>
      <c r="C107" s="1">
        <v>24</v>
      </c>
      <c r="D107" s="1">
        <v>285</v>
      </c>
      <c r="E107" s="1" t="s">
        <v>64</v>
      </c>
      <c r="F107" s="1">
        <v>570</v>
      </c>
      <c r="G107" s="1" t="s">
        <v>72</v>
      </c>
      <c r="H107" s="2">
        <v>36.0045</v>
      </c>
      <c r="I107" s="2">
        <v>864.10799999999995</v>
      </c>
      <c r="J107" s="10"/>
      <c r="K107" s="11"/>
      <c r="L107" s="1">
        <v>1.69</v>
      </c>
      <c r="M107" s="1">
        <v>2.08</v>
      </c>
      <c r="N107" s="16"/>
      <c r="O107" s="1">
        <v>11.31</v>
      </c>
      <c r="P107" s="1">
        <v>1.46</v>
      </c>
      <c r="Q107" s="16"/>
      <c r="R107" s="1">
        <v>1.71</v>
      </c>
      <c r="S107" s="1">
        <v>1.79</v>
      </c>
      <c r="T107" s="16"/>
      <c r="U107" s="1">
        <v>0</v>
      </c>
      <c r="V107" s="12">
        <v>12709.59</v>
      </c>
      <c r="W107" s="2">
        <v>4608.58</v>
      </c>
      <c r="X107" s="1">
        <v>11</v>
      </c>
      <c r="Y107" s="1">
        <v>15</v>
      </c>
      <c r="Z107" s="1">
        <v>14</v>
      </c>
      <c r="AA107" s="1">
        <v>16</v>
      </c>
      <c r="AB107" s="1">
        <v>50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128</v>
      </c>
      <c r="AS107" s="1">
        <v>52</v>
      </c>
      <c r="AT107" s="1">
        <v>74</v>
      </c>
      <c r="AU107" s="1">
        <v>87</v>
      </c>
      <c r="AV107" s="1">
        <v>35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14</v>
      </c>
      <c r="BC107" s="1">
        <v>11</v>
      </c>
      <c r="BD107" s="1">
        <v>12</v>
      </c>
      <c r="BE107" s="1">
        <v>19</v>
      </c>
      <c r="BF107" s="1">
        <v>43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</row>
    <row r="108" spans="1:63">
      <c r="A108" s="1">
        <v>70073</v>
      </c>
      <c r="B108" s="1" t="s">
        <v>158</v>
      </c>
      <c r="C108" s="1">
        <v>24</v>
      </c>
      <c r="D108" s="1">
        <v>285</v>
      </c>
      <c r="E108" s="1" t="s">
        <v>64</v>
      </c>
      <c r="F108" s="1">
        <v>570</v>
      </c>
      <c r="G108" s="1" t="s">
        <v>72</v>
      </c>
      <c r="H108" s="2">
        <v>36.869999999999997</v>
      </c>
      <c r="I108" s="2">
        <v>884.88</v>
      </c>
      <c r="J108" s="10"/>
      <c r="K108" s="11"/>
      <c r="L108" s="1">
        <v>2</v>
      </c>
      <c r="M108" s="1">
        <v>3.17</v>
      </c>
      <c r="N108" s="16"/>
      <c r="O108" s="1">
        <v>7.04</v>
      </c>
      <c r="P108" s="1">
        <v>2.62</v>
      </c>
      <c r="Q108" s="16"/>
      <c r="R108" s="1">
        <v>5.31</v>
      </c>
      <c r="S108" s="1">
        <v>2.12</v>
      </c>
      <c r="T108" s="16"/>
      <c r="U108" s="1">
        <v>0</v>
      </c>
      <c r="V108" s="12">
        <v>12701.71</v>
      </c>
      <c r="W108" s="2">
        <v>7005.3</v>
      </c>
      <c r="X108" s="1">
        <v>12</v>
      </c>
      <c r="Y108" s="1">
        <v>9</v>
      </c>
      <c r="Z108" s="1">
        <v>1</v>
      </c>
      <c r="AA108" s="1">
        <v>61</v>
      </c>
      <c r="AB108" s="1">
        <v>76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53</v>
      </c>
      <c r="AS108" s="1">
        <v>34</v>
      </c>
      <c r="AT108" s="1">
        <v>78</v>
      </c>
      <c r="AU108" s="1">
        <v>42</v>
      </c>
      <c r="AV108" s="1">
        <v>63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82</v>
      </c>
      <c r="BC108" s="1">
        <v>35</v>
      </c>
      <c r="BD108" s="1">
        <v>25</v>
      </c>
      <c r="BE108" s="1">
        <v>6</v>
      </c>
      <c r="BF108" s="1">
        <v>51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</row>
    <row r="109" spans="1:63">
      <c r="A109" s="1">
        <v>70275</v>
      </c>
      <c r="B109" s="1" t="s">
        <v>161</v>
      </c>
      <c r="C109" s="1">
        <v>32</v>
      </c>
      <c r="D109" s="1">
        <v>285</v>
      </c>
      <c r="E109" s="1" t="s">
        <v>64</v>
      </c>
      <c r="F109" s="1">
        <v>573</v>
      </c>
      <c r="G109" s="1" t="s">
        <v>87</v>
      </c>
      <c r="H109" s="2">
        <v>33.270000000000003</v>
      </c>
      <c r="I109" s="2">
        <v>1064.6400000000001</v>
      </c>
      <c r="J109" s="10"/>
      <c r="K109" s="11"/>
      <c r="L109" s="1">
        <v>2.2200000000000002</v>
      </c>
      <c r="M109" s="1">
        <v>2.94</v>
      </c>
      <c r="N109" s="16"/>
      <c r="O109" s="1">
        <v>5.55</v>
      </c>
      <c r="P109" s="1">
        <v>4.88</v>
      </c>
      <c r="Q109" s="16"/>
      <c r="R109" s="1">
        <v>3.91</v>
      </c>
      <c r="S109" s="1">
        <v>1.19</v>
      </c>
      <c r="T109" s="5"/>
      <c r="U109" s="1">
        <v>0</v>
      </c>
      <c r="V109" s="12">
        <v>12426.34</v>
      </c>
      <c r="W109" s="2">
        <v>9581.76</v>
      </c>
      <c r="X109" s="1">
        <v>9</v>
      </c>
      <c r="Y109" s="1">
        <v>27</v>
      </c>
      <c r="Z109" s="1">
        <v>37</v>
      </c>
      <c r="AA109" s="1">
        <v>23</v>
      </c>
      <c r="AB109" s="1">
        <v>94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84</v>
      </c>
      <c r="AS109" s="1">
        <v>22</v>
      </c>
      <c r="AT109" s="1">
        <v>51</v>
      </c>
      <c r="AU109" s="1">
        <v>63</v>
      </c>
      <c r="AV109" s="1">
        <v>156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48</v>
      </c>
      <c r="BC109" s="1">
        <v>19</v>
      </c>
      <c r="BD109" s="1">
        <v>55</v>
      </c>
      <c r="BE109" s="1">
        <v>25</v>
      </c>
      <c r="BF109" s="1">
        <v>38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</row>
    <row r="110" spans="1:63">
      <c r="A110" s="1">
        <v>70098</v>
      </c>
      <c r="B110" s="1" t="s">
        <v>278</v>
      </c>
      <c r="C110" s="1">
        <v>24</v>
      </c>
      <c r="D110" s="1">
        <v>285</v>
      </c>
      <c r="E110" s="1" t="s">
        <v>64</v>
      </c>
      <c r="F110" s="1">
        <v>558</v>
      </c>
      <c r="G110" s="1" t="s">
        <v>67</v>
      </c>
      <c r="H110" s="2">
        <v>51.47</v>
      </c>
      <c r="I110" s="2">
        <v>1235.28</v>
      </c>
      <c r="J110" s="10"/>
      <c r="K110" s="11"/>
      <c r="L110" s="1">
        <v>0.62</v>
      </c>
      <c r="M110" s="1">
        <v>0.04</v>
      </c>
      <c r="N110" s="16"/>
      <c r="O110" s="1">
        <v>2.62</v>
      </c>
      <c r="P110" s="1">
        <v>2.79</v>
      </c>
      <c r="Q110" s="16"/>
      <c r="R110" s="1">
        <v>6.48</v>
      </c>
      <c r="S110" s="1">
        <v>0.25</v>
      </c>
      <c r="T110" s="5"/>
      <c r="U110" s="1">
        <v>0</v>
      </c>
      <c r="V110" s="12">
        <v>12018.24</v>
      </c>
      <c r="W110" s="2">
        <v>3808.78</v>
      </c>
      <c r="X110" s="1">
        <v>2</v>
      </c>
      <c r="Y110" s="1">
        <v>4</v>
      </c>
      <c r="Z110" s="1">
        <v>5</v>
      </c>
      <c r="AA110" s="1">
        <v>12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6</v>
      </c>
      <c r="AS110" s="1">
        <v>51</v>
      </c>
      <c r="AT110" s="1">
        <v>18</v>
      </c>
      <c r="AU110" s="1">
        <v>27</v>
      </c>
      <c r="AV110" s="1">
        <v>67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48</v>
      </c>
      <c r="BC110" s="1">
        <v>57</v>
      </c>
      <c r="BD110" s="1">
        <v>64</v>
      </c>
      <c r="BE110" s="1">
        <v>30</v>
      </c>
      <c r="BF110" s="1">
        <v>6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</row>
    <row r="111" spans="1:63">
      <c r="A111" s="1">
        <v>70102</v>
      </c>
      <c r="B111" s="1" t="s">
        <v>188</v>
      </c>
      <c r="C111" s="1">
        <v>16</v>
      </c>
      <c r="D111" s="1">
        <v>285</v>
      </c>
      <c r="E111" s="1" t="s">
        <v>64</v>
      </c>
      <c r="F111" s="1">
        <v>570</v>
      </c>
      <c r="G111" s="1" t="s">
        <v>72</v>
      </c>
      <c r="H111" s="2">
        <v>38.191299999999998</v>
      </c>
      <c r="I111" s="2">
        <v>611.06079999999997</v>
      </c>
      <c r="J111" s="10"/>
      <c r="K111" s="11"/>
      <c r="L111" s="1">
        <v>4</v>
      </c>
      <c r="M111" s="1">
        <v>2.06</v>
      </c>
      <c r="N111" s="16"/>
      <c r="O111" s="1">
        <v>8.19</v>
      </c>
      <c r="P111" s="1">
        <v>0.5</v>
      </c>
      <c r="Q111" s="16"/>
      <c r="R111" s="1">
        <v>6.47</v>
      </c>
      <c r="S111" s="1">
        <v>3.19</v>
      </c>
      <c r="T111" s="5"/>
      <c r="U111" s="1">
        <v>0</v>
      </c>
      <c r="V111" s="12">
        <v>11400.1</v>
      </c>
      <c r="W111" s="2">
        <v>3513.6</v>
      </c>
      <c r="X111" s="1">
        <v>34</v>
      </c>
      <c r="Y111" s="1">
        <v>54</v>
      </c>
      <c r="Z111" s="1">
        <v>3</v>
      </c>
      <c r="AA111" s="1">
        <v>0</v>
      </c>
      <c r="AB111" s="1">
        <v>33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78</v>
      </c>
      <c r="AS111" s="1">
        <v>106</v>
      </c>
      <c r="AT111" s="1">
        <v>0</v>
      </c>
      <c r="AU111" s="1">
        <v>0</v>
      </c>
      <c r="AV111" s="1">
        <v>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55</v>
      </c>
      <c r="BC111" s="1">
        <v>97</v>
      </c>
      <c r="BD111" s="1">
        <v>0</v>
      </c>
      <c r="BE111" s="1">
        <v>0</v>
      </c>
      <c r="BF111" s="1">
        <v>51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</row>
    <row r="112" spans="1:63">
      <c r="A112" s="1">
        <v>70052</v>
      </c>
      <c r="B112" s="1" t="s">
        <v>202</v>
      </c>
      <c r="C112" s="1">
        <v>28</v>
      </c>
      <c r="D112" s="1">
        <v>285</v>
      </c>
      <c r="E112" s="1" t="s">
        <v>64</v>
      </c>
      <c r="F112" s="1">
        <v>974</v>
      </c>
      <c r="G112" s="1" t="s">
        <v>110</v>
      </c>
      <c r="H112" s="2">
        <v>37.870100000000001</v>
      </c>
      <c r="I112" s="2">
        <v>1060.3628000000001</v>
      </c>
      <c r="J112" s="10"/>
      <c r="K112" s="11"/>
      <c r="L112" s="1">
        <v>4.55</v>
      </c>
      <c r="M112" s="1">
        <v>2.14</v>
      </c>
      <c r="N112" s="16"/>
      <c r="O112" s="1">
        <v>4.29</v>
      </c>
      <c r="P112" s="1">
        <v>4.93</v>
      </c>
      <c r="Q112" s="16"/>
      <c r="R112" s="1">
        <v>1.38</v>
      </c>
      <c r="S112" s="1">
        <v>1.93</v>
      </c>
      <c r="T112" s="16"/>
      <c r="U112" s="1">
        <v>0</v>
      </c>
      <c r="V112" s="12">
        <v>10830.85</v>
      </c>
      <c r="W112" s="2">
        <v>9543.27</v>
      </c>
      <c r="X112" s="1">
        <v>68</v>
      </c>
      <c r="Y112" s="1">
        <v>49</v>
      </c>
      <c r="Z112" s="1">
        <v>22</v>
      </c>
      <c r="AA112" s="1">
        <v>26</v>
      </c>
      <c r="AB112" s="1">
        <v>60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22</v>
      </c>
      <c r="AS112" s="1">
        <v>41</v>
      </c>
      <c r="AT112" s="1">
        <v>50</v>
      </c>
      <c r="AU112" s="1">
        <v>55</v>
      </c>
      <c r="AV112" s="1">
        <v>138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34</v>
      </c>
      <c r="BC112" s="1">
        <v>7</v>
      </c>
      <c r="BD112" s="1">
        <v>1</v>
      </c>
      <c r="BE112" s="1">
        <v>0</v>
      </c>
      <c r="BF112" s="1">
        <v>54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</row>
    <row r="113" spans="1:63">
      <c r="A113" s="1">
        <v>70036</v>
      </c>
      <c r="B113" s="1" t="s">
        <v>214</v>
      </c>
      <c r="C113" s="1">
        <v>15</v>
      </c>
      <c r="D113" s="1">
        <v>285</v>
      </c>
      <c r="E113" s="1" t="s">
        <v>64</v>
      </c>
      <c r="F113" s="1">
        <v>562</v>
      </c>
      <c r="G113" s="1" t="s">
        <v>65</v>
      </c>
      <c r="H113" s="2">
        <v>28.82</v>
      </c>
      <c r="I113" s="2">
        <v>432.3</v>
      </c>
      <c r="J113" s="10"/>
      <c r="K113" s="11"/>
      <c r="L113" s="1">
        <v>10.029999999999999</v>
      </c>
      <c r="M113" s="1">
        <v>8.33</v>
      </c>
      <c r="N113" s="16"/>
      <c r="O113" s="1">
        <v>11.6</v>
      </c>
      <c r="P113" s="1">
        <v>4.33</v>
      </c>
      <c r="Q113" s="16"/>
      <c r="R113" s="1">
        <v>3.17</v>
      </c>
      <c r="S113" s="1">
        <v>3.13</v>
      </c>
      <c r="T113" s="16"/>
      <c r="U113" s="1">
        <v>0</v>
      </c>
      <c r="V113" s="12">
        <v>10721.04</v>
      </c>
      <c r="W113" s="2">
        <v>6830.34</v>
      </c>
      <c r="X113" s="1">
        <v>23</v>
      </c>
      <c r="Y113" s="1">
        <v>20</v>
      </c>
      <c r="Z113" s="1">
        <v>92</v>
      </c>
      <c r="AA113" s="1">
        <v>51</v>
      </c>
      <c r="AB113" s="1">
        <v>125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53</v>
      </c>
      <c r="AS113" s="1">
        <v>66</v>
      </c>
      <c r="AT113" s="1">
        <v>72</v>
      </c>
      <c r="AU113" s="1">
        <v>32</v>
      </c>
      <c r="AV113" s="1">
        <v>65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7</v>
      </c>
      <c r="BC113" s="1">
        <v>1</v>
      </c>
      <c r="BD113" s="1">
        <v>34</v>
      </c>
      <c r="BE113" s="1">
        <v>12</v>
      </c>
      <c r="BF113" s="1">
        <v>47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</row>
    <row r="114" spans="1:63">
      <c r="A114" s="1">
        <v>70209</v>
      </c>
      <c r="B114" s="1" t="s">
        <v>290</v>
      </c>
      <c r="C114" s="1">
        <v>10</v>
      </c>
      <c r="D114" s="1">
        <v>285</v>
      </c>
      <c r="E114" s="1" t="s">
        <v>64</v>
      </c>
      <c r="F114" s="1">
        <v>387</v>
      </c>
      <c r="G114" s="1" t="s">
        <v>94</v>
      </c>
      <c r="H114" s="2">
        <v>122.98</v>
      </c>
      <c r="I114" s="2">
        <v>1229.8</v>
      </c>
      <c r="J114" s="10"/>
      <c r="K114" s="11"/>
      <c r="L114" s="1">
        <v>1.1000000000000001</v>
      </c>
      <c r="M114" s="1">
        <v>2.5</v>
      </c>
      <c r="N114" s="16"/>
      <c r="O114" s="1">
        <v>4.8</v>
      </c>
      <c r="P114" s="1">
        <v>1.4</v>
      </c>
      <c r="Q114" s="16"/>
      <c r="R114" s="1">
        <v>2.8</v>
      </c>
      <c r="S114" s="1">
        <v>1.3</v>
      </c>
      <c r="T114" s="16"/>
      <c r="U114" s="1">
        <v>0</v>
      </c>
      <c r="V114" s="12">
        <v>10699.26</v>
      </c>
      <c r="W114" s="2">
        <v>6394.96</v>
      </c>
      <c r="X114" s="1">
        <v>4</v>
      </c>
      <c r="Y114" s="1">
        <v>2</v>
      </c>
      <c r="Z114" s="1">
        <v>4</v>
      </c>
      <c r="AA114" s="1">
        <v>4</v>
      </c>
      <c r="AB114" s="1">
        <v>25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20</v>
      </c>
      <c r="AS114" s="1">
        <v>12</v>
      </c>
      <c r="AT114" s="1">
        <v>15</v>
      </c>
      <c r="AU114" s="1">
        <v>14</v>
      </c>
      <c r="AV114" s="1">
        <v>14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14</v>
      </c>
      <c r="BC114" s="1">
        <v>1</v>
      </c>
      <c r="BD114" s="1">
        <v>11</v>
      </c>
      <c r="BE114" s="1">
        <v>5</v>
      </c>
      <c r="BF114" s="1">
        <v>13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</row>
    <row r="115" spans="1:63">
      <c r="A115" s="1">
        <v>70045</v>
      </c>
      <c r="B115" s="1" t="s">
        <v>209</v>
      </c>
      <c r="C115" s="1">
        <v>16</v>
      </c>
      <c r="D115" s="1">
        <v>285</v>
      </c>
      <c r="E115" s="1" t="s">
        <v>64</v>
      </c>
      <c r="F115" s="1">
        <v>387</v>
      </c>
      <c r="G115" s="1" t="s">
        <v>94</v>
      </c>
      <c r="H115" s="2">
        <v>45.31</v>
      </c>
      <c r="I115" s="2">
        <v>724.96</v>
      </c>
      <c r="J115" s="10"/>
      <c r="K115" s="11"/>
      <c r="L115" s="1">
        <v>5.16</v>
      </c>
      <c r="M115" s="1">
        <v>1.1200000000000001</v>
      </c>
      <c r="N115" s="16"/>
      <c r="O115" s="1">
        <v>9.31</v>
      </c>
      <c r="P115" s="1">
        <v>0</v>
      </c>
      <c r="Q115" s="16"/>
      <c r="R115" s="1">
        <v>0.19</v>
      </c>
      <c r="S115" s="1">
        <v>1</v>
      </c>
      <c r="T115" s="16"/>
      <c r="U115" s="1">
        <v>0</v>
      </c>
      <c r="V115" s="12">
        <v>10625.2</v>
      </c>
      <c r="W115" s="2">
        <v>1540.54</v>
      </c>
      <c r="X115" s="1">
        <v>19</v>
      </c>
      <c r="Y115" s="1">
        <v>9</v>
      </c>
      <c r="Z115" s="1">
        <v>50</v>
      </c>
      <c r="AA115" s="1">
        <v>18</v>
      </c>
      <c r="AB115" s="1">
        <v>18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8</v>
      </c>
      <c r="AS115" s="1">
        <v>32</v>
      </c>
      <c r="AT115" s="1">
        <v>97</v>
      </c>
      <c r="AU115" s="1">
        <v>56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2</v>
      </c>
      <c r="BE115" s="1">
        <v>2</v>
      </c>
      <c r="BF115" s="1">
        <v>16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</row>
    <row r="116" spans="1:63">
      <c r="A116" s="1">
        <v>70082</v>
      </c>
      <c r="B116" s="1" t="s">
        <v>268</v>
      </c>
      <c r="C116" s="1">
        <v>24</v>
      </c>
      <c r="D116" s="1">
        <v>285</v>
      </c>
      <c r="E116" s="1" t="s">
        <v>64</v>
      </c>
      <c r="F116" s="1">
        <v>572</v>
      </c>
      <c r="G116" s="1" t="s">
        <v>269</v>
      </c>
      <c r="H116" s="2">
        <v>37.17</v>
      </c>
      <c r="I116" s="2">
        <v>892.08</v>
      </c>
      <c r="J116" s="10"/>
      <c r="K116" s="11"/>
      <c r="L116" s="1">
        <v>0.75</v>
      </c>
      <c r="M116" s="1">
        <v>1.62</v>
      </c>
      <c r="N116" s="16"/>
      <c r="O116" s="1">
        <v>10.02</v>
      </c>
      <c r="P116" s="1">
        <v>4.79</v>
      </c>
      <c r="Q116" s="16"/>
      <c r="R116" s="1">
        <v>1.04</v>
      </c>
      <c r="S116" s="1">
        <v>2.62</v>
      </c>
      <c r="T116" s="16"/>
      <c r="U116" s="1">
        <v>0</v>
      </c>
      <c r="V116" s="12">
        <v>10537.7</v>
      </c>
      <c r="W116" s="2">
        <v>8065.89</v>
      </c>
      <c r="X116" s="1">
        <v>5</v>
      </c>
      <c r="Y116" s="1">
        <v>3</v>
      </c>
      <c r="Z116" s="1">
        <v>7</v>
      </c>
      <c r="AA116" s="1">
        <v>9</v>
      </c>
      <c r="AB116" s="1">
        <v>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50</v>
      </c>
      <c r="AS116" s="1">
        <v>67</v>
      </c>
      <c r="AT116" s="1">
        <v>127</v>
      </c>
      <c r="AU116" s="1">
        <v>60</v>
      </c>
      <c r="AV116" s="1">
        <v>115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23</v>
      </c>
      <c r="BC116" s="1">
        <v>4</v>
      </c>
      <c r="BD116" s="1">
        <v>0</v>
      </c>
      <c r="BE116" s="1">
        <v>0</v>
      </c>
      <c r="BF116" s="1">
        <v>63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</row>
    <row r="117" spans="1:63">
      <c r="A117" s="1">
        <v>70258</v>
      </c>
      <c r="B117" s="1" t="s">
        <v>240</v>
      </c>
      <c r="C117" s="1">
        <v>16</v>
      </c>
      <c r="D117" s="1">
        <v>285</v>
      </c>
      <c r="E117" s="1" t="s">
        <v>64</v>
      </c>
      <c r="F117" s="1">
        <v>573</v>
      </c>
      <c r="G117" s="1" t="s">
        <v>87</v>
      </c>
      <c r="H117" s="2">
        <v>61.95</v>
      </c>
      <c r="I117" s="2">
        <v>991.2</v>
      </c>
      <c r="J117" s="10"/>
      <c r="K117" s="11"/>
      <c r="L117" s="1">
        <v>1.53</v>
      </c>
      <c r="M117" s="1">
        <v>1.88</v>
      </c>
      <c r="N117" s="16"/>
      <c r="O117" s="1">
        <v>4.84</v>
      </c>
      <c r="P117" s="1">
        <v>0.44</v>
      </c>
      <c r="Q117" s="16"/>
      <c r="R117" s="1">
        <v>4.09</v>
      </c>
      <c r="S117" s="1">
        <v>0.94</v>
      </c>
      <c r="T117" s="5"/>
      <c r="U117" s="1">
        <v>0</v>
      </c>
      <c r="V117" s="12">
        <v>10376.620000000001</v>
      </c>
      <c r="W117" s="2">
        <v>3221.4</v>
      </c>
      <c r="X117" s="1">
        <v>3</v>
      </c>
      <c r="Y117" s="1">
        <v>15</v>
      </c>
      <c r="Z117" s="1">
        <v>8</v>
      </c>
      <c r="AA117" s="1">
        <v>12</v>
      </c>
      <c r="AB117" s="1">
        <v>30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25</v>
      </c>
      <c r="AS117" s="1">
        <v>21</v>
      </c>
      <c r="AT117" s="1">
        <v>30</v>
      </c>
      <c r="AU117" s="1">
        <v>24</v>
      </c>
      <c r="AV117" s="1">
        <v>7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31</v>
      </c>
      <c r="BC117" s="1">
        <v>6</v>
      </c>
      <c r="BD117" s="1">
        <v>21</v>
      </c>
      <c r="BE117" s="1">
        <v>21</v>
      </c>
      <c r="BF117" s="1">
        <v>15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</row>
    <row r="118" spans="1:63">
      <c r="A118" s="1">
        <v>70032</v>
      </c>
      <c r="B118" s="1" t="s">
        <v>221</v>
      </c>
      <c r="C118" s="1">
        <v>20</v>
      </c>
      <c r="D118" s="1">
        <v>285</v>
      </c>
      <c r="E118" s="1" t="s">
        <v>64</v>
      </c>
      <c r="F118" s="1">
        <v>558</v>
      </c>
      <c r="G118" s="1" t="s">
        <v>67</v>
      </c>
      <c r="H118" s="2">
        <v>86.351399999999998</v>
      </c>
      <c r="I118" s="2">
        <v>1727.028</v>
      </c>
      <c r="J118" s="10"/>
      <c r="K118" s="11"/>
      <c r="L118" s="1">
        <v>1.18</v>
      </c>
      <c r="M118" s="1">
        <v>0.9</v>
      </c>
      <c r="N118" s="16"/>
      <c r="O118" s="1">
        <v>2.2799999999999998</v>
      </c>
      <c r="P118" s="1">
        <v>0.6</v>
      </c>
      <c r="Q118" s="16"/>
      <c r="R118" s="1">
        <v>2.5</v>
      </c>
      <c r="S118" s="1">
        <v>1.65</v>
      </c>
      <c r="T118" s="16"/>
      <c r="U118" s="1">
        <v>0</v>
      </c>
      <c r="V118" s="12">
        <v>10275.82</v>
      </c>
      <c r="W118" s="2">
        <v>5440.14</v>
      </c>
      <c r="X118" s="1">
        <v>8</v>
      </c>
      <c r="Y118" s="1">
        <v>7</v>
      </c>
      <c r="Z118" s="1">
        <v>10</v>
      </c>
      <c r="AA118" s="1">
        <v>4</v>
      </c>
      <c r="AB118" s="1">
        <v>18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15</v>
      </c>
      <c r="AS118" s="1">
        <v>17</v>
      </c>
      <c r="AT118" s="1">
        <v>16</v>
      </c>
      <c r="AU118" s="1">
        <v>12</v>
      </c>
      <c r="AV118" s="1">
        <v>12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11</v>
      </c>
      <c r="BC118" s="1">
        <v>3</v>
      </c>
      <c r="BD118" s="1">
        <v>25</v>
      </c>
      <c r="BE118" s="1">
        <v>25</v>
      </c>
      <c r="BF118" s="1">
        <v>33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</row>
    <row r="119" spans="1:63">
      <c r="A119" s="1">
        <v>70272</v>
      </c>
      <c r="B119" s="1" t="s">
        <v>207</v>
      </c>
      <c r="C119" s="1">
        <v>20</v>
      </c>
      <c r="D119" s="1">
        <v>285</v>
      </c>
      <c r="E119" s="1" t="s">
        <v>64</v>
      </c>
      <c r="F119" s="1">
        <v>35</v>
      </c>
      <c r="G119" s="1" t="s">
        <v>76</v>
      </c>
      <c r="H119" s="2">
        <v>28.89</v>
      </c>
      <c r="I119" s="2">
        <v>577.79999999999995</v>
      </c>
      <c r="J119" s="10"/>
      <c r="K119" s="11"/>
      <c r="L119" s="1">
        <v>6.42</v>
      </c>
      <c r="M119" s="1">
        <v>3.95</v>
      </c>
      <c r="N119" s="16"/>
      <c r="O119" s="1">
        <v>6.48</v>
      </c>
      <c r="P119" s="1">
        <v>1.1499999999999999</v>
      </c>
      <c r="Q119" s="16"/>
      <c r="R119" s="1">
        <v>3.48</v>
      </c>
      <c r="S119" s="1">
        <v>2.0499999999999998</v>
      </c>
      <c r="T119" s="16"/>
      <c r="U119" s="1">
        <v>0</v>
      </c>
      <c r="V119" s="14">
        <v>9461.4699999999993</v>
      </c>
      <c r="W119" s="2">
        <v>4131.2700000000004</v>
      </c>
      <c r="X119" s="1">
        <v>38</v>
      </c>
      <c r="Y119" s="1">
        <v>37</v>
      </c>
      <c r="Z119" s="1">
        <v>42</v>
      </c>
      <c r="AA119" s="1">
        <v>60</v>
      </c>
      <c r="AB119" s="1">
        <v>79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52</v>
      </c>
      <c r="AS119" s="1">
        <v>24</v>
      </c>
      <c r="AT119" s="1">
        <v>51</v>
      </c>
      <c r="AU119" s="1">
        <v>29</v>
      </c>
      <c r="AV119" s="1">
        <v>23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15</v>
      </c>
      <c r="BC119" s="1">
        <v>8</v>
      </c>
      <c r="BD119" s="1">
        <v>42</v>
      </c>
      <c r="BE119" s="1">
        <v>17</v>
      </c>
      <c r="BF119" s="1">
        <v>41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</row>
    <row r="120" spans="1:63">
      <c r="A120" s="1">
        <v>70501</v>
      </c>
      <c r="B120" s="1" t="s">
        <v>190</v>
      </c>
      <c r="C120" s="1">
        <v>24</v>
      </c>
      <c r="D120" s="1">
        <v>285</v>
      </c>
      <c r="E120" s="1" t="s">
        <v>64</v>
      </c>
      <c r="F120" s="1">
        <v>974</v>
      </c>
      <c r="G120" s="1" t="s">
        <v>110</v>
      </c>
      <c r="H120" s="2">
        <v>36.130099999999999</v>
      </c>
      <c r="I120" s="2">
        <v>867.12239999999997</v>
      </c>
      <c r="J120" s="10"/>
      <c r="K120" s="11"/>
      <c r="L120" s="1">
        <v>1.73</v>
      </c>
      <c r="M120" s="1">
        <v>3.88</v>
      </c>
      <c r="N120" s="16"/>
      <c r="O120" s="1">
        <v>5.81</v>
      </c>
      <c r="P120" s="1">
        <v>5.46</v>
      </c>
      <c r="Q120" s="16"/>
      <c r="R120" s="1">
        <v>3.17</v>
      </c>
      <c r="S120" s="1">
        <v>3.62</v>
      </c>
      <c r="T120" s="16"/>
      <c r="U120" s="1">
        <v>0</v>
      </c>
      <c r="V120" s="14">
        <v>9285.44</v>
      </c>
      <c r="W120" s="2">
        <v>11236.46</v>
      </c>
      <c r="X120" s="1">
        <v>5</v>
      </c>
      <c r="Y120" s="1">
        <v>8</v>
      </c>
      <c r="Z120" s="1">
        <v>18</v>
      </c>
      <c r="AA120" s="1">
        <v>29</v>
      </c>
      <c r="AB120" s="1">
        <v>93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45</v>
      </c>
      <c r="AS120" s="1">
        <v>28</v>
      </c>
      <c r="AT120" s="1">
        <v>46</v>
      </c>
      <c r="AU120" s="1">
        <v>69</v>
      </c>
      <c r="AV120" s="1">
        <v>131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11</v>
      </c>
      <c r="BC120" s="1">
        <v>29</v>
      </c>
      <c r="BD120" s="1">
        <v>25</v>
      </c>
      <c r="BE120" s="1">
        <v>51</v>
      </c>
      <c r="BF120" s="1">
        <v>87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</row>
    <row r="121" spans="1:63">
      <c r="A121" s="1">
        <v>70154</v>
      </c>
      <c r="B121" s="1" t="s">
        <v>224</v>
      </c>
      <c r="C121" s="1">
        <v>24</v>
      </c>
      <c r="D121" s="1">
        <v>285</v>
      </c>
      <c r="E121" s="1" t="s">
        <v>64</v>
      </c>
      <c r="F121" s="1">
        <v>570</v>
      </c>
      <c r="G121" s="1" t="s">
        <v>72</v>
      </c>
      <c r="H121" s="2">
        <v>34.979999999999997</v>
      </c>
      <c r="I121" s="2">
        <v>839.52</v>
      </c>
      <c r="J121" s="10"/>
      <c r="K121" s="11"/>
      <c r="L121" s="1">
        <v>3.4</v>
      </c>
      <c r="M121" s="1">
        <v>8.7899999999999991</v>
      </c>
      <c r="N121" s="16"/>
      <c r="O121" s="1">
        <v>3.52</v>
      </c>
      <c r="P121" s="1">
        <v>-0.04</v>
      </c>
      <c r="Q121" s="16"/>
      <c r="R121" s="1">
        <v>4.08</v>
      </c>
      <c r="S121" s="1">
        <v>2.79</v>
      </c>
      <c r="T121" s="16"/>
      <c r="U121" s="1">
        <v>0</v>
      </c>
      <c r="V121" s="14">
        <v>9234.7199999999993</v>
      </c>
      <c r="W121" s="2">
        <v>9689.4599999999991</v>
      </c>
      <c r="X121" s="1">
        <v>28</v>
      </c>
      <c r="Y121" s="1">
        <v>45</v>
      </c>
      <c r="Z121" s="1">
        <v>4</v>
      </c>
      <c r="AA121" s="1">
        <v>54</v>
      </c>
      <c r="AB121" s="1">
        <v>211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33</v>
      </c>
      <c r="AS121" s="1">
        <v>3</v>
      </c>
      <c r="AT121" s="1">
        <v>39</v>
      </c>
      <c r="AU121" s="1">
        <v>22</v>
      </c>
      <c r="AV121" s="1">
        <v>-1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11</v>
      </c>
      <c r="BC121" s="1">
        <v>7</v>
      </c>
      <c r="BD121" s="1">
        <v>59</v>
      </c>
      <c r="BE121" s="1">
        <v>49</v>
      </c>
      <c r="BF121" s="1">
        <v>67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</row>
    <row r="122" spans="1:63">
      <c r="A122" s="1">
        <v>70184</v>
      </c>
      <c r="B122" s="1" t="s">
        <v>229</v>
      </c>
      <c r="C122" s="1">
        <v>20</v>
      </c>
      <c r="D122" s="1">
        <v>285</v>
      </c>
      <c r="E122" s="1" t="s">
        <v>64</v>
      </c>
      <c r="F122" s="1">
        <v>573</v>
      </c>
      <c r="G122" s="1" t="s">
        <v>87</v>
      </c>
      <c r="H122" s="2">
        <v>38.04</v>
      </c>
      <c r="I122" s="2">
        <v>760.8</v>
      </c>
      <c r="J122" s="10"/>
      <c r="K122" s="11"/>
      <c r="L122" s="1">
        <v>1.42</v>
      </c>
      <c r="M122" s="1">
        <v>2.2000000000000002</v>
      </c>
      <c r="N122" s="16"/>
      <c r="O122" s="1">
        <v>7.98</v>
      </c>
      <c r="P122" s="1">
        <v>7.75</v>
      </c>
      <c r="Q122" s="16"/>
      <c r="R122" s="1">
        <v>2.72</v>
      </c>
      <c r="S122" s="1">
        <v>10.15</v>
      </c>
      <c r="T122" s="16"/>
      <c r="U122" s="1">
        <v>0</v>
      </c>
      <c r="V122" s="14">
        <v>9224.7000000000007</v>
      </c>
      <c r="W122" s="2">
        <v>15292.08</v>
      </c>
      <c r="X122" s="1">
        <v>10</v>
      </c>
      <c r="Y122" s="1">
        <v>6</v>
      </c>
      <c r="Z122" s="1">
        <v>12</v>
      </c>
      <c r="AA122" s="1">
        <v>7</v>
      </c>
      <c r="AB122" s="1">
        <v>44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83</v>
      </c>
      <c r="AS122" s="1">
        <v>58</v>
      </c>
      <c r="AT122" s="1">
        <v>35</v>
      </c>
      <c r="AU122" s="1">
        <v>25</v>
      </c>
      <c r="AV122" s="1">
        <v>155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33</v>
      </c>
      <c r="BC122" s="1">
        <v>16</v>
      </c>
      <c r="BD122" s="1">
        <v>4</v>
      </c>
      <c r="BE122" s="1">
        <v>19</v>
      </c>
      <c r="BF122" s="1">
        <v>203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</row>
    <row r="123" spans="1:63">
      <c r="A123" s="1">
        <v>70139</v>
      </c>
      <c r="B123" s="1" t="s">
        <v>259</v>
      </c>
      <c r="C123" s="1">
        <v>15</v>
      </c>
      <c r="D123" s="1">
        <v>285</v>
      </c>
      <c r="E123" s="1" t="s">
        <v>64</v>
      </c>
      <c r="F123" s="1">
        <v>562</v>
      </c>
      <c r="G123" s="1" t="s">
        <v>65</v>
      </c>
      <c r="H123" s="2">
        <v>28.82</v>
      </c>
      <c r="I123" s="2">
        <v>432.3</v>
      </c>
      <c r="J123" s="10"/>
      <c r="K123" s="11"/>
      <c r="L123" s="1">
        <v>3.3</v>
      </c>
      <c r="M123" s="1">
        <v>3.73</v>
      </c>
      <c r="N123" s="16"/>
      <c r="O123" s="1">
        <v>12.6</v>
      </c>
      <c r="P123" s="1">
        <v>11.4</v>
      </c>
      <c r="Q123" s="16"/>
      <c r="R123" s="1">
        <v>5.33</v>
      </c>
      <c r="S123" s="1">
        <v>2.73</v>
      </c>
      <c r="T123" s="5"/>
      <c r="U123" s="1">
        <v>0</v>
      </c>
      <c r="V123" s="14">
        <v>9179.17</v>
      </c>
      <c r="W123" s="2">
        <v>7723.76</v>
      </c>
      <c r="X123" s="1">
        <v>13</v>
      </c>
      <c r="Y123" s="1">
        <v>27</v>
      </c>
      <c r="Z123" s="1">
        <v>15</v>
      </c>
      <c r="AA123" s="1">
        <v>16</v>
      </c>
      <c r="AB123" s="1">
        <v>56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68</v>
      </c>
      <c r="AS123" s="1">
        <v>27</v>
      </c>
      <c r="AT123" s="1">
        <v>104</v>
      </c>
      <c r="AU123" s="1">
        <v>7</v>
      </c>
      <c r="AV123" s="1">
        <v>171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44</v>
      </c>
      <c r="BC123" s="1">
        <v>29</v>
      </c>
      <c r="BD123" s="1">
        <v>13</v>
      </c>
      <c r="BE123" s="1">
        <v>17</v>
      </c>
      <c r="BF123" s="1">
        <v>41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</row>
    <row r="124" spans="1:63">
      <c r="A124" s="1">
        <v>70020</v>
      </c>
      <c r="B124" s="1" t="s">
        <v>170</v>
      </c>
      <c r="C124" s="1">
        <v>12</v>
      </c>
      <c r="D124" s="1">
        <v>285</v>
      </c>
      <c r="E124" s="1" t="s">
        <v>64</v>
      </c>
      <c r="F124" s="1">
        <v>558</v>
      </c>
      <c r="G124" s="1" t="s">
        <v>67</v>
      </c>
      <c r="H124" s="2">
        <v>77.97</v>
      </c>
      <c r="I124" s="2">
        <v>935.64</v>
      </c>
      <c r="J124" s="10"/>
      <c r="K124" s="11"/>
      <c r="L124" s="1">
        <v>1.08</v>
      </c>
      <c r="M124" s="1">
        <v>2.83</v>
      </c>
      <c r="N124" s="16"/>
      <c r="O124" s="1">
        <v>4</v>
      </c>
      <c r="P124" s="1">
        <v>4.67</v>
      </c>
      <c r="Q124" s="16"/>
      <c r="R124" s="1">
        <v>4.54</v>
      </c>
      <c r="S124" s="1">
        <v>2.92</v>
      </c>
      <c r="T124" s="16"/>
      <c r="U124" s="1">
        <v>0</v>
      </c>
      <c r="V124" s="14">
        <v>9005.5400000000009</v>
      </c>
      <c r="W124" s="2">
        <v>9746.25</v>
      </c>
      <c r="X124" s="1">
        <v>6</v>
      </c>
      <c r="Y124" s="1">
        <v>3</v>
      </c>
      <c r="Z124" s="1">
        <v>4</v>
      </c>
      <c r="AA124" s="1">
        <v>3</v>
      </c>
      <c r="AB124" s="1">
        <v>34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10</v>
      </c>
      <c r="AS124" s="1">
        <v>30</v>
      </c>
      <c r="AT124" s="1">
        <v>21</v>
      </c>
      <c r="AU124" s="1">
        <v>4</v>
      </c>
      <c r="AV124" s="1">
        <v>56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27</v>
      </c>
      <c r="BC124" s="1">
        <v>13</v>
      </c>
      <c r="BD124" s="1">
        <v>15</v>
      </c>
      <c r="BE124" s="1">
        <v>12</v>
      </c>
      <c r="BF124" s="1">
        <v>35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</row>
    <row r="125" spans="1:63">
      <c r="A125" s="1">
        <v>70268</v>
      </c>
      <c r="B125" s="1" t="s">
        <v>175</v>
      </c>
      <c r="C125" s="1">
        <v>20</v>
      </c>
      <c r="D125" s="1">
        <v>285</v>
      </c>
      <c r="E125" s="1" t="s">
        <v>64</v>
      </c>
      <c r="F125" s="1">
        <v>387</v>
      </c>
      <c r="G125" s="1" t="s">
        <v>94</v>
      </c>
      <c r="H125" s="2">
        <v>50.78</v>
      </c>
      <c r="I125" s="2">
        <v>1015.6</v>
      </c>
      <c r="J125" s="10"/>
      <c r="K125" s="11"/>
      <c r="L125" s="1">
        <v>1.05</v>
      </c>
      <c r="M125" s="1">
        <v>2.8</v>
      </c>
      <c r="N125" s="16"/>
      <c r="O125" s="1">
        <v>6.92</v>
      </c>
      <c r="P125" s="1">
        <v>3.2</v>
      </c>
      <c r="Q125" s="16"/>
      <c r="R125" s="1">
        <v>0.75</v>
      </c>
      <c r="S125" s="1">
        <v>0.4</v>
      </c>
      <c r="T125" s="16"/>
      <c r="U125" s="1">
        <v>0</v>
      </c>
      <c r="V125" s="14">
        <v>8861.11</v>
      </c>
      <c r="W125" s="2">
        <v>6499.84</v>
      </c>
      <c r="X125" s="1">
        <v>9</v>
      </c>
      <c r="Y125" s="1">
        <v>8</v>
      </c>
      <c r="Z125" s="1">
        <v>3</v>
      </c>
      <c r="AA125" s="1">
        <v>10</v>
      </c>
      <c r="AB125" s="1">
        <v>56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20</v>
      </c>
      <c r="AS125" s="1">
        <v>16</v>
      </c>
      <c r="AT125" s="1">
        <v>78</v>
      </c>
      <c r="AU125" s="1">
        <v>65</v>
      </c>
      <c r="AV125" s="1">
        <v>64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6</v>
      </c>
      <c r="BC125" s="1">
        <v>3</v>
      </c>
      <c r="BD125" s="1">
        <v>7</v>
      </c>
      <c r="BE125" s="1">
        <v>1</v>
      </c>
      <c r="BF125" s="1">
        <v>8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</row>
    <row r="126" spans="1:63">
      <c r="A126" s="1">
        <v>70180</v>
      </c>
      <c r="B126" s="1" t="s">
        <v>319</v>
      </c>
      <c r="C126" s="1">
        <v>25</v>
      </c>
      <c r="D126" s="1">
        <v>285</v>
      </c>
      <c r="E126" s="1" t="s">
        <v>64</v>
      </c>
      <c r="F126" s="1">
        <v>35</v>
      </c>
      <c r="G126" s="1" t="s">
        <v>76</v>
      </c>
      <c r="H126" s="2">
        <v>43.63</v>
      </c>
      <c r="I126" s="2">
        <v>1090.75</v>
      </c>
      <c r="J126" s="10"/>
      <c r="K126" s="11"/>
      <c r="L126" s="1">
        <v>0.12</v>
      </c>
      <c r="M126" s="1">
        <v>2.76</v>
      </c>
      <c r="N126" s="16"/>
      <c r="O126" s="1">
        <v>7.02</v>
      </c>
      <c r="P126" s="1">
        <v>4</v>
      </c>
      <c r="Q126" s="16"/>
      <c r="R126" s="1">
        <v>0.68</v>
      </c>
      <c r="S126" s="1">
        <v>1.08</v>
      </c>
      <c r="T126" s="16"/>
      <c r="U126" s="1">
        <v>0</v>
      </c>
      <c r="V126" s="14">
        <v>8529.67</v>
      </c>
      <c r="W126" s="2">
        <v>8551.48</v>
      </c>
      <c r="X126" s="1">
        <v>0</v>
      </c>
      <c r="Y126" s="1">
        <v>0</v>
      </c>
      <c r="Z126" s="1">
        <v>2</v>
      </c>
      <c r="AA126" s="1">
        <v>2</v>
      </c>
      <c r="AB126" s="1">
        <v>69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65</v>
      </c>
      <c r="AS126" s="1">
        <v>37</v>
      </c>
      <c r="AT126" s="1">
        <v>75</v>
      </c>
      <c r="AU126" s="1">
        <v>34</v>
      </c>
      <c r="AV126" s="1">
        <v>100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4</v>
      </c>
      <c r="BC126" s="1">
        <v>7</v>
      </c>
      <c r="BD126" s="1">
        <v>6</v>
      </c>
      <c r="BE126" s="1">
        <v>7</v>
      </c>
      <c r="BF126" s="1">
        <v>27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</row>
    <row r="127" spans="1:63">
      <c r="A127" s="1">
        <v>76001</v>
      </c>
      <c r="B127" s="1" t="s">
        <v>247</v>
      </c>
      <c r="C127" s="1">
        <v>30</v>
      </c>
      <c r="D127" s="1">
        <v>285</v>
      </c>
      <c r="E127" s="1" t="s">
        <v>64</v>
      </c>
      <c r="F127" s="1">
        <v>558</v>
      </c>
      <c r="G127" s="1" t="s">
        <v>67</v>
      </c>
      <c r="H127" s="2">
        <v>14.71</v>
      </c>
      <c r="I127" s="2">
        <v>441.3</v>
      </c>
      <c r="J127" s="10"/>
      <c r="K127" s="11"/>
      <c r="L127" s="1">
        <v>4.18</v>
      </c>
      <c r="M127" s="1">
        <v>6.17</v>
      </c>
      <c r="N127" s="16"/>
      <c r="O127" s="1">
        <v>12.93</v>
      </c>
      <c r="P127" s="1">
        <v>2.33</v>
      </c>
      <c r="Q127" s="16"/>
      <c r="R127" s="1">
        <v>2.2000000000000002</v>
      </c>
      <c r="S127" s="1">
        <v>4.5999999999999996</v>
      </c>
      <c r="T127" s="16"/>
      <c r="U127" s="1">
        <v>0</v>
      </c>
      <c r="V127" s="14">
        <v>8524.44</v>
      </c>
      <c r="W127" s="2">
        <v>5781.03</v>
      </c>
      <c r="X127" s="1">
        <v>15</v>
      </c>
      <c r="Y127" s="1">
        <v>63</v>
      </c>
      <c r="Z127" s="1">
        <v>64</v>
      </c>
      <c r="AA127" s="1">
        <v>30</v>
      </c>
      <c r="AB127" s="1">
        <v>185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206</v>
      </c>
      <c r="AS127" s="1">
        <v>115</v>
      </c>
      <c r="AT127" s="1">
        <v>98</v>
      </c>
      <c r="AU127" s="1">
        <v>53</v>
      </c>
      <c r="AV127" s="1">
        <v>70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14</v>
      </c>
      <c r="BC127" s="1">
        <v>7</v>
      </c>
      <c r="BD127" s="1">
        <v>12</v>
      </c>
      <c r="BE127" s="1">
        <v>73</v>
      </c>
      <c r="BF127" s="1">
        <v>138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</row>
    <row r="128" spans="1:63">
      <c r="A128" s="1">
        <v>70336</v>
      </c>
      <c r="B128" s="1" t="s">
        <v>342</v>
      </c>
      <c r="C128" s="1">
        <v>12</v>
      </c>
      <c r="D128" s="1">
        <v>285</v>
      </c>
      <c r="E128" s="1" t="s">
        <v>64</v>
      </c>
      <c r="F128" s="1">
        <v>285</v>
      </c>
      <c r="G128" s="1" t="s">
        <v>64</v>
      </c>
      <c r="H128" s="2">
        <v>30.69</v>
      </c>
      <c r="I128" s="2">
        <v>368.28</v>
      </c>
      <c r="J128" s="10"/>
      <c r="K128" s="11"/>
      <c r="L128" s="1">
        <v>3.29</v>
      </c>
      <c r="M128" s="1">
        <v>0.75</v>
      </c>
      <c r="N128" s="16"/>
      <c r="O128" s="1">
        <v>16.96</v>
      </c>
      <c r="P128" s="1">
        <v>2.33</v>
      </c>
      <c r="Q128" s="16"/>
      <c r="R128" s="1">
        <v>2.79</v>
      </c>
      <c r="S128" s="1">
        <v>3.25</v>
      </c>
      <c r="T128" s="16"/>
      <c r="U128" s="1">
        <v>0</v>
      </c>
      <c r="V128" s="14">
        <v>8485.7900000000009</v>
      </c>
      <c r="W128" s="2">
        <v>2332.44</v>
      </c>
      <c r="X128" s="1">
        <v>30</v>
      </c>
      <c r="Y128" s="1">
        <v>19</v>
      </c>
      <c r="Z128" s="1">
        <v>0</v>
      </c>
      <c r="AA128" s="1">
        <v>0</v>
      </c>
      <c r="AB128" s="1">
        <v>9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105</v>
      </c>
      <c r="AS128" s="1">
        <v>75</v>
      </c>
      <c r="AT128" s="1">
        <v>61</v>
      </c>
      <c r="AU128" s="1">
        <v>0</v>
      </c>
      <c r="AV128" s="1">
        <v>28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27</v>
      </c>
      <c r="BC128" s="1">
        <v>13</v>
      </c>
      <c r="BD128" s="1">
        <v>0</v>
      </c>
      <c r="BE128" s="1">
        <v>0</v>
      </c>
      <c r="BF128" s="1">
        <v>39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</row>
    <row r="129" spans="1:63">
      <c r="A129" s="1">
        <v>70148</v>
      </c>
      <c r="B129" s="1" t="s">
        <v>210</v>
      </c>
      <c r="C129" s="1">
        <v>20</v>
      </c>
      <c r="D129" s="1">
        <v>285</v>
      </c>
      <c r="E129" s="1" t="s">
        <v>64</v>
      </c>
      <c r="F129" s="1">
        <v>974</v>
      </c>
      <c r="G129" s="1" t="s">
        <v>110</v>
      </c>
      <c r="H129" s="2">
        <v>50.079500000000003</v>
      </c>
      <c r="I129" s="2">
        <v>1001.59</v>
      </c>
      <c r="J129" s="10"/>
      <c r="K129" s="11"/>
      <c r="L129" s="1">
        <v>0.4</v>
      </c>
      <c r="M129" s="1">
        <v>2.1</v>
      </c>
      <c r="N129" s="16"/>
      <c r="O129" s="1">
        <v>6.48</v>
      </c>
      <c r="P129" s="1">
        <v>3.05</v>
      </c>
      <c r="Q129" s="16"/>
      <c r="R129" s="1">
        <v>1.52</v>
      </c>
      <c r="S129" s="1">
        <v>2.6</v>
      </c>
      <c r="T129" s="16"/>
      <c r="U129" s="1">
        <v>0</v>
      </c>
      <c r="V129" s="14">
        <v>8413.36</v>
      </c>
      <c r="W129" s="2">
        <v>7762.32</v>
      </c>
      <c r="X129" s="1">
        <v>1</v>
      </c>
      <c r="Y129" s="1">
        <v>2</v>
      </c>
      <c r="Z129" s="1">
        <v>4</v>
      </c>
      <c r="AA129" s="1">
        <v>4</v>
      </c>
      <c r="AB129" s="1">
        <v>42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95</v>
      </c>
      <c r="AS129" s="1">
        <v>12</v>
      </c>
      <c r="AT129" s="1">
        <v>20</v>
      </c>
      <c r="AU129" s="1">
        <v>17</v>
      </c>
      <c r="AV129" s="1">
        <v>61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14</v>
      </c>
      <c r="BC129" s="1">
        <v>13</v>
      </c>
      <c r="BD129" s="1">
        <v>4</v>
      </c>
      <c r="BE129" s="1">
        <v>12</v>
      </c>
      <c r="BF129" s="1">
        <v>52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</row>
    <row r="130" spans="1:63">
      <c r="A130" s="1">
        <v>70131</v>
      </c>
      <c r="B130" s="1" t="s">
        <v>203</v>
      </c>
      <c r="C130" s="1">
        <v>5</v>
      </c>
      <c r="D130" s="1">
        <v>285</v>
      </c>
      <c r="E130" s="1" t="s">
        <v>64</v>
      </c>
      <c r="F130" s="1">
        <v>322</v>
      </c>
      <c r="G130" s="1" t="s">
        <v>167</v>
      </c>
      <c r="H130" s="2">
        <v>61.49</v>
      </c>
      <c r="I130" s="2">
        <v>307.45</v>
      </c>
      <c r="J130" s="10"/>
      <c r="K130" s="11"/>
      <c r="L130" s="1">
        <v>2.6</v>
      </c>
      <c r="M130" s="1">
        <v>6</v>
      </c>
      <c r="N130" s="16"/>
      <c r="O130" s="1">
        <v>19.899999999999999</v>
      </c>
      <c r="P130" s="1">
        <v>7</v>
      </c>
      <c r="Q130" s="16"/>
      <c r="R130" s="1">
        <v>4.5999999999999996</v>
      </c>
      <c r="S130" s="1">
        <v>2</v>
      </c>
      <c r="T130" s="5"/>
      <c r="U130" s="1">
        <v>0</v>
      </c>
      <c r="V130" s="14">
        <v>8331.9</v>
      </c>
      <c r="W130" s="2">
        <v>4611.75</v>
      </c>
      <c r="X130" s="1">
        <v>2</v>
      </c>
      <c r="Y130" s="1">
        <v>10</v>
      </c>
      <c r="Z130" s="1">
        <v>4</v>
      </c>
      <c r="AA130" s="1">
        <v>4</v>
      </c>
      <c r="AB130" s="1">
        <v>30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51</v>
      </c>
      <c r="AS130" s="1">
        <v>22</v>
      </c>
      <c r="AT130" s="1">
        <v>21</v>
      </c>
      <c r="AU130" s="1">
        <v>33</v>
      </c>
      <c r="AV130" s="1">
        <v>35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11</v>
      </c>
      <c r="BC130" s="1">
        <v>4</v>
      </c>
      <c r="BD130" s="1">
        <v>5</v>
      </c>
      <c r="BE130" s="1">
        <v>10</v>
      </c>
      <c r="BF130" s="1">
        <v>10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</row>
    <row r="131" spans="1:63">
      <c r="A131" s="1">
        <v>70134</v>
      </c>
      <c r="B131" s="1" t="s">
        <v>151</v>
      </c>
      <c r="C131" s="1">
        <v>24</v>
      </c>
      <c r="D131" s="1">
        <v>285</v>
      </c>
      <c r="E131" s="1" t="s">
        <v>64</v>
      </c>
      <c r="F131" s="1">
        <v>570</v>
      </c>
      <c r="G131" s="1" t="s">
        <v>72</v>
      </c>
      <c r="H131" s="2">
        <v>34.97</v>
      </c>
      <c r="I131" s="2">
        <v>839.28</v>
      </c>
      <c r="J131" s="10"/>
      <c r="K131" s="11"/>
      <c r="L131" s="1">
        <v>0.9</v>
      </c>
      <c r="M131" s="1">
        <v>0.28999999999999998</v>
      </c>
      <c r="N131" s="16"/>
      <c r="O131" s="1">
        <v>3.83</v>
      </c>
      <c r="P131" s="1">
        <v>1.62</v>
      </c>
      <c r="Q131" s="16"/>
      <c r="R131" s="1">
        <v>4.79</v>
      </c>
      <c r="S131" s="1">
        <v>9.83</v>
      </c>
      <c r="T131" s="16"/>
      <c r="U131" s="1">
        <v>0</v>
      </c>
      <c r="V131" s="14">
        <v>7990.64</v>
      </c>
      <c r="W131" s="2">
        <v>9861.5400000000009</v>
      </c>
      <c r="X131" s="1">
        <v>3</v>
      </c>
      <c r="Y131" s="1">
        <v>9</v>
      </c>
      <c r="Z131" s="1">
        <v>8</v>
      </c>
      <c r="AA131" s="1">
        <v>12</v>
      </c>
      <c r="AB131" s="1">
        <v>7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31</v>
      </c>
      <c r="AS131" s="1">
        <v>15</v>
      </c>
      <c r="AT131" s="1">
        <v>39</v>
      </c>
      <c r="AU131" s="1">
        <v>29</v>
      </c>
      <c r="AV131" s="1">
        <v>39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37</v>
      </c>
      <c r="BC131" s="1">
        <v>46</v>
      </c>
      <c r="BD131" s="1">
        <v>49</v>
      </c>
      <c r="BE131" s="1">
        <v>12</v>
      </c>
      <c r="BF131" s="1">
        <v>236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</row>
    <row r="132" spans="1:63">
      <c r="A132" s="1">
        <v>70503</v>
      </c>
      <c r="B132" s="1" t="s">
        <v>219</v>
      </c>
      <c r="C132" s="1">
        <v>32</v>
      </c>
      <c r="D132" s="1">
        <v>285</v>
      </c>
      <c r="E132" s="1" t="s">
        <v>64</v>
      </c>
      <c r="F132" s="1">
        <v>573</v>
      </c>
      <c r="G132" s="1" t="s">
        <v>87</v>
      </c>
      <c r="H132" s="2">
        <v>33.270000000000003</v>
      </c>
      <c r="I132" s="2">
        <v>1064.6400000000001</v>
      </c>
      <c r="J132" s="10"/>
      <c r="K132" s="11"/>
      <c r="L132" s="1">
        <v>1.83</v>
      </c>
      <c r="M132" s="1">
        <v>0.41</v>
      </c>
      <c r="N132" s="16"/>
      <c r="O132" s="1">
        <v>4.7300000000000004</v>
      </c>
      <c r="P132" s="1">
        <v>1.22</v>
      </c>
      <c r="Q132" s="16"/>
      <c r="R132" s="1">
        <v>0.92</v>
      </c>
      <c r="S132" s="1">
        <v>3.44</v>
      </c>
      <c r="T132" s="16"/>
      <c r="U132" s="1">
        <v>0</v>
      </c>
      <c r="V132" s="14">
        <v>7968.17</v>
      </c>
      <c r="W132" s="2">
        <v>5389.74</v>
      </c>
      <c r="X132" s="1">
        <v>23</v>
      </c>
      <c r="Y132" s="1">
        <v>5</v>
      </c>
      <c r="Z132" s="1">
        <v>31</v>
      </c>
      <c r="AA132" s="1">
        <v>4</v>
      </c>
      <c r="AB132" s="1">
        <v>13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66</v>
      </c>
      <c r="AS132" s="1">
        <v>64</v>
      </c>
      <c r="AT132" s="1">
        <v>37</v>
      </c>
      <c r="AU132" s="1">
        <v>33</v>
      </c>
      <c r="AV132" s="1">
        <v>39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5</v>
      </c>
      <c r="BC132" s="1">
        <v>6</v>
      </c>
      <c r="BD132" s="1">
        <v>11</v>
      </c>
      <c r="BE132" s="1">
        <v>21</v>
      </c>
      <c r="BF132" s="1">
        <v>110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</row>
    <row r="133" spans="1:63">
      <c r="A133" s="1">
        <v>70215</v>
      </c>
      <c r="B133" s="1" t="s">
        <v>257</v>
      </c>
      <c r="C133" s="1">
        <v>24</v>
      </c>
      <c r="D133" s="1">
        <v>285</v>
      </c>
      <c r="E133" s="1" t="s">
        <v>64</v>
      </c>
      <c r="F133" s="1">
        <v>795</v>
      </c>
      <c r="G133" s="1" t="s">
        <v>258</v>
      </c>
      <c r="H133" s="2">
        <v>40.33</v>
      </c>
      <c r="I133" s="2">
        <v>967.92</v>
      </c>
      <c r="J133" s="10"/>
      <c r="K133" s="11"/>
      <c r="L133" s="1">
        <v>0.15</v>
      </c>
      <c r="M133" s="1">
        <v>2.92</v>
      </c>
      <c r="N133" s="16"/>
      <c r="O133" s="1">
        <v>5.5</v>
      </c>
      <c r="P133" s="1">
        <v>0.33</v>
      </c>
      <c r="Q133" s="16"/>
      <c r="R133" s="1">
        <v>2.38</v>
      </c>
      <c r="S133" s="1">
        <v>1</v>
      </c>
      <c r="T133" s="16"/>
      <c r="U133" s="1">
        <v>0</v>
      </c>
      <c r="V133" s="14">
        <v>7763.52</v>
      </c>
      <c r="W133" s="2">
        <v>4113.66</v>
      </c>
      <c r="X133" s="1">
        <v>2</v>
      </c>
      <c r="Y133" s="1">
        <v>3</v>
      </c>
      <c r="Z133" s="1">
        <v>0</v>
      </c>
      <c r="AA133" s="1">
        <v>0</v>
      </c>
      <c r="AB133" s="1">
        <v>70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50</v>
      </c>
      <c r="AS133" s="1">
        <v>46</v>
      </c>
      <c r="AT133" s="1">
        <v>39</v>
      </c>
      <c r="AU133" s="1">
        <v>40</v>
      </c>
      <c r="AV133" s="1">
        <v>8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27</v>
      </c>
      <c r="BC133" s="1">
        <v>12</v>
      </c>
      <c r="BD133" s="1">
        <v>24</v>
      </c>
      <c r="BE133" s="1">
        <v>0</v>
      </c>
      <c r="BF133" s="1">
        <v>24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</row>
    <row r="134" spans="1:63">
      <c r="A134" s="1">
        <v>70969</v>
      </c>
      <c r="B134" s="1" t="s">
        <v>277</v>
      </c>
      <c r="C134" s="1">
        <v>12</v>
      </c>
      <c r="D134" s="1">
        <v>285</v>
      </c>
      <c r="E134" s="1" t="s">
        <v>64</v>
      </c>
      <c r="F134" s="1">
        <v>567</v>
      </c>
      <c r="G134" s="1" t="s">
        <v>74</v>
      </c>
      <c r="H134" s="2">
        <v>64.44</v>
      </c>
      <c r="I134" s="2">
        <v>773.28</v>
      </c>
      <c r="J134" s="10"/>
      <c r="K134" s="11"/>
      <c r="L134" s="1">
        <v>6.17</v>
      </c>
      <c r="M134" s="1">
        <v>3.83</v>
      </c>
      <c r="N134" s="16"/>
      <c r="O134" s="1">
        <v>1.62</v>
      </c>
      <c r="P134" s="1">
        <v>4.33</v>
      </c>
      <c r="Q134" s="16"/>
      <c r="R134" s="1">
        <v>2.17</v>
      </c>
      <c r="S134" s="1">
        <v>2</v>
      </c>
      <c r="T134" s="16"/>
      <c r="U134" s="1">
        <v>0</v>
      </c>
      <c r="V134" s="14">
        <v>7700.58</v>
      </c>
      <c r="W134" s="2">
        <v>7861.68</v>
      </c>
      <c r="X134" s="1">
        <v>27</v>
      </c>
      <c r="Y134" s="1">
        <v>3</v>
      </c>
      <c r="Z134" s="1">
        <v>39</v>
      </c>
      <c r="AA134" s="1">
        <v>13</v>
      </c>
      <c r="AB134" s="1">
        <v>46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7</v>
      </c>
      <c r="AS134" s="1">
        <v>6</v>
      </c>
      <c r="AT134" s="1">
        <v>8</v>
      </c>
      <c r="AU134" s="1">
        <v>3</v>
      </c>
      <c r="AV134" s="1">
        <v>52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4</v>
      </c>
      <c r="BC134" s="1">
        <v>4</v>
      </c>
      <c r="BD134" s="1">
        <v>17</v>
      </c>
      <c r="BE134" s="1">
        <v>6</v>
      </c>
      <c r="BF134" s="1">
        <v>24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</row>
    <row r="135" spans="1:63">
      <c r="A135" s="1">
        <v>70160</v>
      </c>
      <c r="B135" s="1" t="s">
        <v>172</v>
      </c>
      <c r="C135" s="1">
        <v>16</v>
      </c>
      <c r="D135" s="1">
        <v>285</v>
      </c>
      <c r="E135" s="1" t="s">
        <v>64</v>
      </c>
      <c r="F135" s="1">
        <v>558</v>
      </c>
      <c r="G135" s="1" t="s">
        <v>67</v>
      </c>
      <c r="H135" s="2">
        <v>77.67</v>
      </c>
      <c r="I135" s="2">
        <v>1242.72</v>
      </c>
      <c r="J135" s="10"/>
      <c r="K135" s="11"/>
      <c r="L135" s="1">
        <v>0.81</v>
      </c>
      <c r="M135" s="1">
        <v>0</v>
      </c>
      <c r="N135" s="16"/>
      <c r="O135" s="1">
        <v>4.09</v>
      </c>
      <c r="P135" s="1">
        <v>0.88</v>
      </c>
      <c r="Q135" s="16"/>
      <c r="R135" s="1">
        <v>1.28</v>
      </c>
      <c r="S135" s="1">
        <v>3.5</v>
      </c>
      <c r="T135" s="16"/>
      <c r="U135" s="1">
        <v>0</v>
      </c>
      <c r="V135" s="14">
        <v>7689.33</v>
      </c>
      <c r="W135" s="2">
        <v>5436.9</v>
      </c>
      <c r="X135" s="1">
        <v>6</v>
      </c>
      <c r="Y135" s="1">
        <v>10</v>
      </c>
      <c r="Z135" s="1">
        <v>0</v>
      </c>
      <c r="AA135" s="1">
        <v>4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26</v>
      </c>
      <c r="AS135" s="1">
        <v>29</v>
      </c>
      <c r="AT135" s="1">
        <v>14</v>
      </c>
      <c r="AU135" s="1">
        <v>22</v>
      </c>
      <c r="AV135" s="1">
        <v>14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11</v>
      </c>
      <c r="BC135" s="1">
        <v>3</v>
      </c>
      <c r="BD135" s="1">
        <v>7</v>
      </c>
      <c r="BE135" s="1">
        <v>2</v>
      </c>
      <c r="BF135" s="1">
        <v>56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</row>
    <row r="136" spans="1:63">
      <c r="A136" s="1">
        <v>70136</v>
      </c>
      <c r="B136" s="1" t="s">
        <v>272</v>
      </c>
      <c r="C136" s="1">
        <v>24</v>
      </c>
      <c r="D136" s="1">
        <v>285</v>
      </c>
      <c r="E136" s="1" t="s">
        <v>64</v>
      </c>
      <c r="F136" s="1">
        <v>570</v>
      </c>
      <c r="G136" s="1" t="s">
        <v>72</v>
      </c>
      <c r="H136" s="2">
        <v>36.869999999999997</v>
      </c>
      <c r="I136" s="2">
        <v>884.88</v>
      </c>
      <c r="J136" s="10"/>
      <c r="K136" s="11"/>
      <c r="L136" s="1">
        <v>4</v>
      </c>
      <c r="M136" s="1">
        <v>1.46</v>
      </c>
      <c r="N136" s="16"/>
      <c r="O136" s="1">
        <v>2.1</v>
      </c>
      <c r="P136" s="1">
        <v>0.25</v>
      </c>
      <c r="Q136" s="16"/>
      <c r="R136" s="1">
        <v>2.52</v>
      </c>
      <c r="S136" s="1">
        <v>1.25</v>
      </c>
      <c r="T136" s="16"/>
      <c r="U136" s="1">
        <v>0</v>
      </c>
      <c r="V136" s="14">
        <v>7632.09</v>
      </c>
      <c r="W136" s="2">
        <v>2617.77</v>
      </c>
      <c r="X136" s="1">
        <v>29</v>
      </c>
      <c r="Y136" s="1">
        <v>26</v>
      </c>
      <c r="Z136" s="1">
        <v>29</v>
      </c>
      <c r="AA136" s="1">
        <v>50</v>
      </c>
      <c r="AB136" s="1">
        <v>35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15</v>
      </c>
      <c r="AS136" s="1">
        <v>29</v>
      </c>
      <c r="AT136" s="1">
        <v>13</v>
      </c>
      <c r="AU136" s="1">
        <v>16</v>
      </c>
      <c r="AV136" s="1">
        <v>6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22</v>
      </c>
      <c r="BC136" s="1">
        <v>4</v>
      </c>
      <c r="BD136" s="1">
        <v>24</v>
      </c>
      <c r="BE136" s="1">
        <v>25</v>
      </c>
      <c r="BF136" s="1">
        <v>30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</row>
    <row r="137" spans="1:63">
      <c r="A137" s="1">
        <v>70014</v>
      </c>
      <c r="B137" s="1" t="s">
        <v>124</v>
      </c>
      <c r="C137" s="1">
        <v>4</v>
      </c>
      <c r="D137" s="1">
        <v>285</v>
      </c>
      <c r="E137" s="1" t="s">
        <v>64</v>
      </c>
      <c r="F137" s="1">
        <v>562</v>
      </c>
      <c r="G137" s="1" t="s">
        <v>65</v>
      </c>
      <c r="H137" s="2">
        <v>80.58</v>
      </c>
      <c r="I137" s="2">
        <v>322.32</v>
      </c>
      <c r="J137" s="10"/>
      <c r="K137" s="11"/>
      <c r="L137" s="1">
        <v>7.38</v>
      </c>
      <c r="M137" s="1">
        <v>4</v>
      </c>
      <c r="N137" s="16"/>
      <c r="O137" s="1">
        <v>12.12</v>
      </c>
      <c r="P137" s="1">
        <v>11.25</v>
      </c>
      <c r="Q137" s="16"/>
      <c r="R137" s="1">
        <v>4</v>
      </c>
      <c r="S137" s="1">
        <v>4</v>
      </c>
      <c r="T137" s="16"/>
      <c r="U137" s="1">
        <v>0</v>
      </c>
      <c r="V137" s="14">
        <v>7574.52</v>
      </c>
      <c r="W137" s="2">
        <v>6204.66</v>
      </c>
      <c r="X137" s="1">
        <v>6</v>
      </c>
      <c r="Y137" s="1">
        <v>8</v>
      </c>
      <c r="Z137" s="1">
        <v>10</v>
      </c>
      <c r="AA137" s="1">
        <v>19</v>
      </c>
      <c r="AB137" s="1">
        <v>16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13</v>
      </c>
      <c r="AS137" s="1">
        <v>23</v>
      </c>
      <c r="AT137" s="1">
        <v>17</v>
      </c>
      <c r="AU137" s="1">
        <v>14</v>
      </c>
      <c r="AV137" s="1">
        <v>45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7</v>
      </c>
      <c r="BC137" s="1">
        <v>9</v>
      </c>
      <c r="BD137" s="1">
        <v>3</v>
      </c>
      <c r="BE137" s="1">
        <v>3</v>
      </c>
      <c r="BF137" s="1">
        <v>16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</row>
    <row r="138" spans="1:63">
      <c r="A138" s="1">
        <v>70166</v>
      </c>
      <c r="B138" s="1" t="s">
        <v>201</v>
      </c>
      <c r="C138" s="1">
        <v>24</v>
      </c>
      <c r="D138" s="1">
        <v>285</v>
      </c>
      <c r="E138" s="1" t="s">
        <v>64</v>
      </c>
      <c r="F138" s="1">
        <v>570</v>
      </c>
      <c r="G138" s="1" t="s">
        <v>72</v>
      </c>
      <c r="H138" s="2">
        <v>40.15</v>
      </c>
      <c r="I138" s="2">
        <v>963.6</v>
      </c>
      <c r="J138" s="10"/>
      <c r="K138" s="11"/>
      <c r="L138" s="1">
        <v>1.56</v>
      </c>
      <c r="M138" s="1">
        <v>1.58</v>
      </c>
      <c r="N138" s="16"/>
      <c r="O138" s="1">
        <v>5.56</v>
      </c>
      <c r="P138" s="1">
        <v>2.96</v>
      </c>
      <c r="Q138" s="16"/>
      <c r="R138" s="1">
        <v>0.54</v>
      </c>
      <c r="S138" s="1">
        <v>1.42</v>
      </c>
      <c r="T138" s="16"/>
      <c r="U138" s="1">
        <v>0</v>
      </c>
      <c r="V138" s="14">
        <v>7387.6</v>
      </c>
      <c r="W138" s="2">
        <v>5741.45</v>
      </c>
      <c r="X138" s="1">
        <v>6</v>
      </c>
      <c r="Y138" s="1">
        <v>4</v>
      </c>
      <c r="Z138" s="1">
        <v>18</v>
      </c>
      <c r="AA138" s="1">
        <v>23</v>
      </c>
      <c r="AB138" s="1">
        <v>38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52</v>
      </c>
      <c r="AS138" s="1">
        <v>52</v>
      </c>
      <c r="AT138" s="1">
        <v>41</v>
      </c>
      <c r="AU138" s="1">
        <v>29</v>
      </c>
      <c r="AV138" s="1">
        <v>71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1</v>
      </c>
      <c r="BC138" s="1">
        <v>0</v>
      </c>
      <c r="BD138" s="1">
        <v>12</v>
      </c>
      <c r="BE138" s="1">
        <v>0</v>
      </c>
      <c r="BF138" s="1">
        <v>34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</row>
    <row r="139" spans="1:63">
      <c r="A139" s="1">
        <v>70348</v>
      </c>
      <c r="B139" s="1" t="s">
        <v>343</v>
      </c>
      <c r="C139" s="1">
        <v>10</v>
      </c>
      <c r="D139" s="1">
        <v>285</v>
      </c>
      <c r="E139" s="1" t="s">
        <v>64</v>
      </c>
      <c r="F139" s="1">
        <v>285</v>
      </c>
      <c r="G139" s="1" t="s">
        <v>64</v>
      </c>
      <c r="H139" s="2">
        <v>125.1382</v>
      </c>
      <c r="I139" s="2">
        <v>1251.3820000000001</v>
      </c>
      <c r="J139" s="10"/>
      <c r="K139" s="11"/>
      <c r="L139" s="1">
        <v>0.5</v>
      </c>
      <c r="M139" s="1">
        <v>2.7</v>
      </c>
      <c r="N139" s="16"/>
      <c r="O139" s="1">
        <v>3.7</v>
      </c>
      <c r="P139" s="1">
        <v>1.6</v>
      </c>
      <c r="Q139" s="16"/>
      <c r="R139" s="1">
        <v>1.7</v>
      </c>
      <c r="S139" s="1">
        <v>0.5</v>
      </c>
      <c r="T139" s="16"/>
      <c r="U139" s="1">
        <v>0</v>
      </c>
      <c r="V139" s="14">
        <v>7383.15</v>
      </c>
      <c r="W139" s="2">
        <v>6006.63</v>
      </c>
      <c r="X139" s="1">
        <v>4</v>
      </c>
      <c r="Y139" s="1">
        <v>2</v>
      </c>
      <c r="Z139" s="1">
        <v>0</v>
      </c>
      <c r="AA139" s="1">
        <v>0</v>
      </c>
      <c r="AB139" s="1">
        <v>27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32</v>
      </c>
      <c r="AS139" s="1">
        <v>10</v>
      </c>
      <c r="AT139" s="1">
        <v>0</v>
      </c>
      <c r="AU139" s="1">
        <v>0</v>
      </c>
      <c r="AV139" s="1">
        <v>16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13</v>
      </c>
      <c r="BC139" s="1">
        <v>8</v>
      </c>
      <c r="BD139" s="1">
        <v>0</v>
      </c>
      <c r="BE139" s="1">
        <v>0</v>
      </c>
      <c r="BF139" s="1">
        <v>5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</row>
    <row r="140" spans="1:63">
      <c r="A140" s="1">
        <v>70017</v>
      </c>
      <c r="B140" s="1" t="s">
        <v>253</v>
      </c>
      <c r="C140" s="1">
        <v>20</v>
      </c>
      <c r="D140" s="1">
        <v>285</v>
      </c>
      <c r="E140" s="1" t="s">
        <v>64</v>
      </c>
      <c r="F140" s="1">
        <v>562</v>
      </c>
      <c r="G140" s="1" t="s">
        <v>65</v>
      </c>
      <c r="H140" s="2">
        <v>78.930000000000007</v>
      </c>
      <c r="I140" s="2">
        <v>1578.6</v>
      </c>
      <c r="J140" s="10"/>
      <c r="K140" s="11"/>
      <c r="L140" s="1">
        <v>0.72</v>
      </c>
      <c r="M140" s="1">
        <v>1.45</v>
      </c>
      <c r="N140" s="16"/>
      <c r="O140" s="1">
        <v>2.82</v>
      </c>
      <c r="P140" s="1">
        <v>2.5</v>
      </c>
      <c r="Q140" s="16"/>
      <c r="R140" s="1">
        <v>1.08</v>
      </c>
      <c r="S140" s="1">
        <v>1.1000000000000001</v>
      </c>
      <c r="T140" s="16"/>
      <c r="U140" s="1">
        <v>0</v>
      </c>
      <c r="V140" s="14">
        <v>7301.02</v>
      </c>
      <c r="W140" s="2">
        <v>7971.93</v>
      </c>
      <c r="X140" s="1">
        <v>2</v>
      </c>
      <c r="Y140" s="1">
        <v>0</v>
      </c>
      <c r="Z140" s="1">
        <v>11</v>
      </c>
      <c r="AA140" s="1">
        <v>3</v>
      </c>
      <c r="AB140" s="1">
        <v>29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13</v>
      </c>
      <c r="AS140" s="1">
        <v>25</v>
      </c>
      <c r="AT140" s="1">
        <v>24</v>
      </c>
      <c r="AU140" s="1">
        <v>14</v>
      </c>
      <c r="AV140" s="1">
        <v>50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17</v>
      </c>
      <c r="BC140" s="1">
        <v>9</v>
      </c>
      <c r="BD140" s="1">
        <v>0</v>
      </c>
      <c r="BE140" s="1">
        <v>0</v>
      </c>
      <c r="BF140" s="1">
        <v>22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</row>
    <row r="141" spans="1:63">
      <c r="A141" s="1">
        <v>70054</v>
      </c>
      <c r="B141" s="1" t="s">
        <v>260</v>
      </c>
      <c r="C141" s="1">
        <v>16</v>
      </c>
      <c r="D141" s="1">
        <v>285</v>
      </c>
      <c r="E141" s="1" t="s">
        <v>64</v>
      </c>
      <c r="F141" s="1">
        <v>387</v>
      </c>
      <c r="G141" s="1" t="s">
        <v>94</v>
      </c>
      <c r="H141" s="2">
        <v>45.31</v>
      </c>
      <c r="I141" s="2">
        <v>724.96</v>
      </c>
      <c r="J141" s="10"/>
      <c r="K141" s="11"/>
      <c r="L141" s="1">
        <v>6.78</v>
      </c>
      <c r="M141" s="1">
        <v>1.69</v>
      </c>
      <c r="N141" s="16"/>
      <c r="O141" s="1">
        <v>2.72</v>
      </c>
      <c r="P141" s="1">
        <v>-0.75</v>
      </c>
      <c r="Q141" s="16"/>
      <c r="R141" s="1">
        <v>0.03</v>
      </c>
      <c r="S141" s="1">
        <v>3.25</v>
      </c>
      <c r="T141" s="16"/>
      <c r="U141" s="1">
        <v>0</v>
      </c>
      <c r="V141" s="14">
        <v>6909.78</v>
      </c>
      <c r="W141" s="2">
        <v>3035.77</v>
      </c>
      <c r="X141" s="1">
        <v>13</v>
      </c>
      <c r="Y141" s="1">
        <v>25</v>
      </c>
      <c r="Z141" s="1">
        <v>62</v>
      </c>
      <c r="AA141" s="1">
        <v>42</v>
      </c>
      <c r="AB141" s="1">
        <v>27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20</v>
      </c>
      <c r="AS141" s="1">
        <v>9</v>
      </c>
      <c r="AT141" s="1">
        <v>11</v>
      </c>
      <c r="AU141" s="1">
        <v>16</v>
      </c>
      <c r="AV141" s="1">
        <v>-12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1</v>
      </c>
      <c r="BF141" s="1">
        <v>52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</row>
    <row r="142" spans="1:63">
      <c r="A142" s="1">
        <v>70271</v>
      </c>
      <c r="B142" s="1" t="s">
        <v>145</v>
      </c>
      <c r="C142" s="1">
        <v>16</v>
      </c>
      <c r="D142" s="1">
        <v>285</v>
      </c>
      <c r="E142" s="1" t="s">
        <v>64</v>
      </c>
      <c r="F142" s="1">
        <v>588</v>
      </c>
      <c r="G142" s="1" t="s">
        <v>146</v>
      </c>
      <c r="H142" s="2">
        <v>47.85</v>
      </c>
      <c r="I142" s="2">
        <v>765.6</v>
      </c>
      <c r="J142" s="10"/>
      <c r="K142" s="11"/>
      <c r="L142" s="1">
        <v>1.94</v>
      </c>
      <c r="M142" s="1">
        <v>1.94</v>
      </c>
      <c r="N142" s="16"/>
      <c r="O142" s="1">
        <v>6.06</v>
      </c>
      <c r="P142" s="1">
        <v>0</v>
      </c>
      <c r="Q142" s="16"/>
      <c r="R142" s="1">
        <v>0.97</v>
      </c>
      <c r="S142" s="1">
        <v>0.56000000000000005</v>
      </c>
      <c r="T142" s="16"/>
      <c r="U142" s="1">
        <v>0</v>
      </c>
      <c r="V142" s="14">
        <v>6866.48</v>
      </c>
      <c r="W142" s="2">
        <v>1914</v>
      </c>
      <c r="X142" s="1">
        <v>8</v>
      </c>
      <c r="Y142" s="1">
        <v>4</v>
      </c>
      <c r="Z142" s="1">
        <v>16</v>
      </c>
      <c r="AA142" s="1">
        <v>10</v>
      </c>
      <c r="AB142" s="1">
        <v>31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32</v>
      </c>
      <c r="AS142" s="1">
        <v>40</v>
      </c>
      <c r="AT142" s="1">
        <v>40</v>
      </c>
      <c r="AU142" s="1">
        <v>10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7</v>
      </c>
      <c r="BC142" s="1">
        <v>1</v>
      </c>
      <c r="BD142" s="1">
        <v>5</v>
      </c>
      <c r="BE142" s="1">
        <v>6</v>
      </c>
      <c r="BF142" s="1">
        <v>9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</row>
    <row r="143" spans="1:63">
      <c r="A143" s="1">
        <v>76000</v>
      </c>
      <c r="B143" s="1" t="s">
        <v>356</v>
      </c>
      <c r="C143" s="1">
        <v>75</v>
      </c>
      <c r="D143" s="1">
        <v>285</v>
      </c>
      <c r="E143" s="1" t="s">
        <v>64</v>
      </c>
      <c r="F143" s="1">
        <v>502</v>
      </c>
      <c r="G143" s="1" t="s">
        <v>146</v>
      </c>
      <c r="H143" s="2">
        <v>8.5500000000000007</v>
      </c>
      <c r="I143" s="2">
        <v>641.25</v>
      </c>
      <c r="J143" s="10"/>
      <c r="K143" s="11"/>
      <c r="L143" s="1">
        <v>2.39</v>
      </c>
      <c r="M143" s="1">
        <v>3.4</v>
      </c>
      <c r="N143" s="16"/>
      <c r="O143" s="1">
        <v>7.78</v>
      </c>
      <c r="P143" s="1">
        <v>0.56999999999999995</v>
      </c>
      <c r="Q143" s="16"/>
      <c r="R143" s="1">
        <v>0.23</v>
      </c>
      <c r="S143" s="1">
        <v>0.96</v>
      </c>
      <c r="T143" s="16"/>
      <c r="U143" s="1">
        <v>0</v>
      </c>
      <c r="V143" s="14">
        <v>6669</v>
      </c>
      <c r="W143" s="2">
        <v>3163.5</v>
      </c>
      <c r="X143" s="1">
        <v>55</v>
      </c>
      <c r="Y143" s="1">
        <v>39</v>
      </c>
      <c r="Z143" s="1">
        <v>93</v>
      </c>
      <c r="AA143" s="1">
        <v>23</v>
      </c>
      <c r="AB143" s="1">
        <v>255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257</v>
      </c>
      <c r="AS143" s="1">
        <v>191</v>
      </c>
      <c r="AT143" s="1">
        <v>170</v>
      </c>
      <c r="AU143" s="1">
        <v>122</v>
      </c>
      <c r="AV143" s="1">
        <v>43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6</v>
      </c>
      <c r="BC143" s="1">
        <v>0</v>
      </c>
      <c r="BD143" s="1">
        <v>9</v>
      </c>
      <c r="BE143" s="1">
        <v>5</v>
      </c>
      <c r="BF143" s="1">
        <v>72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</row>
    <row r="144" spans="1:63">
      <c r="A144" s="1">
        <v>70328</v>
      </c>
      <c r="B144" s="1" t="s">
        <v>255</v>
      </c>
      <c r="C144" s="1">
        <v>12</v>
      </c>
      <c r="D144" s="1">
        <v>285</v>
      </c>
      <c r="E144" s="1" t="s">
        <v>64</v>
      </c>
      <c r="F144" s="1">
        <v>285</v>
      </c>
      <c r="G144" s="1" t="s">
        <v>64</v>
      </c>
      <c r="H144" s="2">
        <v>28.88</v>
      </c>
      <c r="I144" s="2">
        <v>346.56</v>
      </c>
      <c r="J144" s="10"/>
      <c r="K144" s="11"/>
      <c r="L144" s="1">
        <v>3.83</v>
      </c>
      <c r="M144" s="1">
        <v>3.83</v>
      </c>
      <c r="N144" s="16"/>
      <c r="O144" s="1">
        <v>11.54</v>
      </c>
      <c r="P144" s="1">
        <v>2.42</v>
      </c>
      <c r="Q144" s="16"/>
      <c r="R144" s="1">
        <v>3.5</v>
      </c>
      <c r="S144" s="1">
        <v>0.5</v>
      </c>
      <c r="T144" s="5"/>
      <c r="U144" s="1">
        <v>0</v>
      </c>
      <c r="V144" s="14">
        <v>6541.32</v>
      </c>
      <c r="W144" s="2">
        <v>2339.2800000000002</v>
      </c>
      <c r="X144" s="1">
        <v>29</v>
      </c>
      <c r="Y144" s="1">
        <v>3</v>
      </c>
      <c r="Z144" s="1">
        <v>7</v>
      </c>
      <c r="AA144" s="1">
        <v>17</v>
      </c>
      <c r="AB144" s="1">
        <v>46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75</v>
      </c>
      <c r="AS144" s="1">
        <v>30</v>
      </c>
      <c r="AT144" s="1">
        <v>39</v>
      </c>
      <c r="AU144" s="1">
        <v>19</v>
      </c>
      <c r="AV144" s="1">
        <v>29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28</v>
      </c>
      <c r="BC144" s="1">
        <v>4</v>
      </c>
      <c r="BD144" s="1">
        <v>9</v>
      </c>
      <c r="BE144" s="1">
        <v>6</v>
      </c>
      <c r="BF144" s="1">
        <v>6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</row>
    <row r="145" spans="1:63">
      <c r="A145" s="1">
        <v>70235</v>
      </c>
      <c r="B145" s="1" t="s">
        <v>274</v>
      </c>
      <c r="C145" s="1">
        <v>20</v>
      </c>
      <c r="D145" s="1">
        <v>285</v>
      </c>
      <c r="E145" s="1" t="s">
        <v>64</v>
      </c>
      <c r="F145" s="1">
        <v>558</v>
      </c>
      <c r="G145" s="1" t="s">
        <v>67</v>
      </c>
      <c r="H145" s="2">
        <v>63.65</v>
      </c>
      <c r="I145" s="2">
        <v>1273</v>
      </c>
      <c r="J145" s="10"/>
      <c r="K145" s="11"/>
      <c r="L145" s="1">
        <v>2.65</v>
      </c>
      <c r="M145" s="1">
        <v>2.5</v>
      </c>
      <c r="N145" s="16"/>
      <c r="O145" s="1">
        <v>1.35</v>
      </c>
      <c r="P145" s="1">
        <v>0</v>
      </c>
      <c r="Q145" s="16"/>
      <c r="R145" s="1">
        <v>0.92</v>
      </c>
      <c r="S145" s="1">
        <v>0.25</v>
      </c>
      <c r="T145" s="16"/>
      <c r="U145" s="1">
        <v>0</v>
      </c>
      <c r="V145" s="14">
        <v>6269.52</v>
      </c>
      <c r="W145" s="2">
        <v>3500.75</v>
      </c>
      <c r="X145" s="1">
        <v>9</v>
      </c>
      <c r="Y145" s="1">
        <v>11</v>
      </c>
      <c r="Z145" s="1">
        <v>25</v>
      </c>
      <c r="AA145" s="1">
        <v>27</v>
      </c>
      <c r="AB145" s="1">
        <v>50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6</v>
      </c>
      <c r="AS145" s="1">
        <v>6</v>
      </c>
      <c r="AT145" s="1">
        <v>17</v>
      </c>
      <c r="AU145" s="1">
        <v>2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15</v>
      </c>
      <c r="BC145" s="1">
        <v>1</v>
      </c>
      <c r="BD145" s="1">
        <v>2</v>
      </c>
      <c r="BE145" s="1">
        <v>2</v>
      </c>
      <c r="BF145" s="1">
        <v>5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</row>
    <row r="146" spans="1:63">
      <c r="A146" s="1">
        <v>70066</v>
      </c>
      <c r="B146" s="1" t="s">
        <v>228</v>
      </c>
      <c r="C146" s="1">
        <v>25</v>
      </c>
      <c r="D146" s="1">
        <v>285</v>
      </c>
      <c r="E146" s="1" t="s">
        <v>64</v>
      </c>
      <c r="F146" s="1">
        <v>35</v>
      </c>
      <c r="G146" s="1" t="s">
        <v>76</v>
      </c>
      <c r="H146" s="2">
        <v>42.86</v>
      </c>
      <c r="I146" s="2">
        <v>1071.5</v>
      </c>
      <c r="J146" s="10"/>
      <c r="K146" s="11"/>
      <c r="L146" s="1">
        <v>0.54</v>
      </c>
      <c r="M146" s="1">
        <v>4.76</v>
      </c>
      <c r="N146" s="16"/>
      <c r="O146" s="1">
        <v>3.28</v>
      </c>
      <c r="P146" s="1">
        <v>4.5199999999999996</v>
      </c>
      <c r="Q146" s="16"/>
      <c r="R146" s="1">
        <v>2.02</v>
      </c>
      <c r="S146" s="1">
        <v>4.92</v>
      </c>
      <c r="T146" s="16"/>
      <c r="U146" s="1">
        <v>0</v>
      </c>
      <c r="V146" s="14">
        <v>6257.56</v>
      </c>
      <c r="W146" s="2">
        <v>15215.3</v>
      </c>
      <c r="X146" s="1">
        <v>0</v>
      </c>
      <c r="Y146" s="1">
        <v>3</v>
      </c>
      <c r="Z146" s="1">
        <v>12</v>
      </c>
      <c r="AA146" s="1">
        <v>0</v>
      </c>
      <c r="AB146" s="1">
        <v>119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30</v>
      </c>
      <c r="AS146" s="1">
        <v>15</v>
      </c>
      <c r="AT146" s="1">
        <v>33</v>
      </c>
      <c r="AU146" s="1">
        <v>23</v>
      </c>
      <c r="AV146" s="1">
        <v>113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9</v>
      </c>
      <c r="BC146" s="1">
        <v>6</v>
      </c>
      <c r="BD146" s="1">
        <v>34</v>
      </c>
      <c r="BE146" s="1">
        <v>9</v>
      </c>
      <c r="BF146" s="1">
        <v>123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</row>
    <row r="147" spans="1:63">
      <c r="A147" s="1">
        <v>70018</v>
      </c>
      <c r="B147" s="1" t="s">
        <v>238</v>
      </c>
      <c r="C147" s="1">
        <v>20</v>
      </c>
      <c r="D147" s="1">
        <v>285</v>
      </c>
      <c r="E147" s="1" t="s">
        <v>64</v>
      </c>
      <c r="F147" s="1">
        <v>573</v>
      </c>
      <c r="G147" s="1" t="s">
        <v>87</v>
      </c>
      <c r="H147" s="2">
        <v>50.37</v>
      </c>
      <c r="I147" s="2">
        <v>1007.4</v>
      </c>
      <c r="J147" s="10"/>
      <c r="K147" s="11"/>
      <c r="L147" s="1">
        <v>0.78</v>
      </c>
      <c r="M147" s="1">
        <v>1.1000000000000001</v>
      </c>
      <c r="N147" s="16"/>
      <c r="O147" s="1">
        <v>3.55</v>
      </c>
      <c r="P147" s="1">
        <v>3.7</v>
      </c>
      <c r="Q147" s="16"/>
      <c r="R147" s="1">
        <v>1.62</v>
      </c>
      <c r="S147" s="1">
        <v>1.85</v>
      </c>
      <c r="T147" s="16"/>
      <c r="U147" s="1">
        <v>0</v>
      </c>
      <c r="V147" s="14">
        <v>5994.03</v>
      </c>
      <c r="W147" s="2">
        <v>6699.21</v>
      </c>
      <c r="X147" s="1">
        <v>6</v>
      </c>
      <c r="Y147" s="1">
        <v>1</v>
      </c>
      <c r="Z147" s="1">
        <v>8</v>
      </c>
      <c r="AA147" s="1">
        <v>2</v>
      </c>
      <c r="AB147" s="1">
        <v>22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16</v>
      </c>
      <c r="AS147" s="1">
        <v>25</v>
      </c>
      <c r="AT147" s="1">
        <v>29</v>
      </c>
      <c r="AU147" s="1">
        <v>27</v>
      </c>
      <c r="AV147" s="1">
        <v>74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19</v>
      </c>
      <c r="BC147" s="1">
        <v>4</v>
      </c>
      <c r="BD147" s="1">
        <v>7</v>
      </c>
      <c r="BE147" s="1">
        <v>9</v>
      </c>
      <c r="BF147" s="1">
        <v>37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</row>
    <row r="148" spans="1:63">
      <c r="A148" s="1">
        <v>70212</v>
      </c>
      <c r="B148" s="1" t="s">
        <v>230</v>
      </c>
      <c r="C148" s="1">
        <v>12</v>
      </c>
      <c r="D148" s="1">
        <v>285</v>
      </c>
      <c r="E148" s="1" t="s">
        <v>64</v>
      </c>
      <c r="F148" s="1">
        <v>285</v>
      </c>
      <c r="G148" s="1" t="s">
        <v>64</v>
      </c>
      <c r="H148" s="2">
        <v>49.1</v>
      </c>
      <c r="I148" s="2">
        <v>589.20000000000005</v>
      </c>
      <c r="J148" s="10"/>
      <c r="K148" s="11"/>
      <c r="L148" s="1">
        <v>2.79</v>
      </c>
      <c r="M148" s="1">
        <v>0.25</v>
      </c>
      <c r="N148" s="16"/>
      <c r="O148" s="1">
        <v>6.08</v>
      </c>
      <c r="P148" s="1">
        <v>0</v>
      </c>
      <c r="Q148" s="16"/>
      <c r="R148" s="1">
        <v>1.29</v>
      </c>
      <c r="S148" s="1">
        <v>0.42</v>
      </c>
      <c r="T148" s="16"/>
      <c r="U148" s="1">
        <v>0</v>
      </c>
      <c r="V148" s="14">
        <v>5990.2</v>
      </c>
      <c r="W148" s="2">
        <v>392.8</v>
      </c>
      <c r="X148" s="1">
        <v>10</v>
      </c>
      <c r="Y148" s="1">
        <v>11</v>
      </c>
      <c r="Z148" s="1">
        <v>15</v>
      </c>
      <c r="AA148" s="1">
        <v>6</v>
      </c>
      <c r="AB148" s="1">
        <v>3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13</v>
      </c>
      <c r="AS148" s="1">
        <v>31</v>
      </c>
      <c r="AT148" s="1">
        <v>25</v>
      </c>
      <c r="AU148" s="1">
        <v>39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11</v>
      </c>
      <c r="BC148" s="1">
        <v>5</v>
      </c>
      <c r="BD148" s="1">
        <v>1</v>
      </c>
      <c r="BE148" s="1">
        <v>2</v>
      </c>
      <c r="BF148" s="1">
        <v>5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</row>
    <row r="149" spans="1:63">
      <c r="A149" s="1">
        <v>70069</v>
      </c>
      <c r="B149" s="1" t="s">
        <v>205</v>
      </c>
      <c r="C149" s="1">
        <v>12</v>
      </c>
      <c r="D149" s="1">
        <v>285</v>
      </c>
      <c r="E149" s="1" t="s">
        <v>64</v>
      </c>
      <c r="F149" s="1">
        <v>570</v>
      </c>
      <c r="G149" s="1" t="s">
        <v>72</v>
      </c>
      <c r="H149" s="2">
        <v>74.209999999999994</v>
      </c>
      <c r="I149" s="2">
        <v>890.52</v>
      </c>
      <c r="J149" s="10"/>
      <c r="K149" s="11"/>
      <c r="L149" s="1">
        <v>2.21</v>
      </c>
      <c r="M149" s="1">
        <v>1.83</v>
      </c>
      <c r="N149" s="16"/>
      <c r="O149" s="1">
        <v>0.96</v>
      </c>
      <c r="P149" s="1">
        <v>2.08</v>
      </c>
      <c r="Q149" s="16"/>
      <c r="R149" s="1">
        <v>3.42</v>
      </c>
      <c r="S149" s="1">
        <v>7</v>
      </c>
      <c r="T149" s="16"/>
      <c r="U149" s="1">
        <v>0</v>
      </c>
      <c r="V149" s="14">
        <v>5862.59</v>
      </c>
      <c r="W149" s="2">
        <v>9721.51</v>
      </c>
      <c r="X149" s="1">
        <v>13</v>
      </c>
      <c r="Y149" s="1">
        <v>0</v>
      </c>
      <c r="Z149" s="1">
        <v>13</v>
      </c>
      <c r="AA149" s="1">
        <v>1</v>
      </c>
      <c r="AB149" s="1">
        <v>22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3</v>
      </c>
      <c r="AS149" s="1">
        <v>2</v>
      </c>
      <c r="AT149" s="1">
        <v>3</v>
      </c>
      <c r="AU149" s="1">
        <v>9</v>
      </c>
      <c r="AV149" s="1">
        <v>25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25</v>
      </c>
      <c r="BC149" s="1">
        <v>8</v>
      </c>
      <c r="BD149" s="1">
        <v>4</v>
      </c>
      <c r="BE149" s="1">
        <v>16</v>
      </c>
      <c r="BF149" s="1">
        <v>84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</row>
    <row r="150" spans="1:63">
      <c r="A150" s="1">
        <v>70064</v>
      </c>
      <c r="B150" s="1" t="s">
        <v>193</v>
      </c>
      <c r="C150" s="1">
        <v>24</v>
      </c>
      <c r="D150" s="1">
        <v>285</v>
      </c>
      <c r="E150" s="1" t="s">
        <v>64</v>
      </c>
      <c r="F150" s="1">
        <v>570</v>
      </c>
      <c r="G150" s="1" t="s">
        <v>72</v>
      </c>
      <c r="H150" s="2">
        <v>34.97</v>
      </c>
      <c r="I150" s="2">
        <v>839.28</v>
      </c>
      <c r="J150" s="10"/>
      <c r="K150" s="11"/>
      <c r="L150" s="1">
        <v>0.83</v>
      </c>
      <c r="M150" s="1">
        <v>3.12</v>
      </c>
      <c r="N150" s="16"/>
      <c r="O150" s="1">
        <v>2.23</v>
      </c>
      <c r="P150" s="1">
        <v>1.83</v>
      </c>
      <c r="Q150" s="16"/>
      <c r="R150" s="1">
        <v>3.81</v>
      </c>
      <c r="S150" s="1">
        <v>3.96</v>
      </c>
      <c r="T150" s="16"/>
      <c r="U150" s="1">
        <v>0</v>
      </c>
      <c r="V150" s="14">
        <v>5770.05</v>
      </c>
      <c r="W150" s="2">
        <v>7483.58</v>
      </c>
      <c r="X150" s="1">
        <v>1</v>
      </c>
      <c r="Y150" s="1">
        <v>7</v>
      </c>
      <c r="Z150" s="1">
        <v>4</v>
      </c>
      <c r="AA150" s="1">
        <v>23</v>
      </c>
      <c r="AB150" s="1">
        <v>75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26</v>
      </c>
      <c r="AS150" s="1">
        <v>1</v>
      </c>
      <c r="AT150" s="1">
        <v>24</v>
      </c>
      <c r="AU150" s="1">
        <v>6</v>
      </c>
      <c r="AV150" s="1">
        <v>44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34</v>
      </c>
      <c r="BC150" s="1">
        <v>43</v>
      </c>
      <c r="BD150" s="1">
        <v>33</v>
      </c>
      <c r="BE150" s="1">
        <v>6</v>
      </c>
      <c r="BF150" s="1">
        <v>95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</row>
    <row r="151" spans="1:63">
      <c r="A151" s="1">
        <v>70504</v>
      </c>
      <c r="B151" s="1" t="s">
        <v>254</v>
      </c>
      <c r="C151" s="1">
        <v>20</v>
      </c>
      <c r="D151" s="1">
        <v>285</v>
      </c>
      <c r="E151" s="1" t="s">
        <v>64</v>
      </c>
      <c r="F151" s="1">
        <v>991</v>
      </c>
      <c r="G151" s="1" t="s">
        <v>141</v>
      </c>
      <c r="H151" s="2">
        <v>62.57</v>
      </c>
      <c r="I151" s="2">
        <v>1251.4000000000001</v>
      </c>
      <c r="J151" s="10"/>
      <c r="K151" s="11"/>
      <c r="L151" s="1">
        <v>2.68</v>
      </c>
      <c r="M151" s="1">
        <v>2.65</v>
      </c>
      <c r="N151" s="16"/>
      <c r="O151" s="1">
        <v>1.7</v>
      </c>
      <c r="P151" s="1">
        <v>0.5</v>
      </c>
      <c r="Q151" s="16"/>
      <c r="R151" s="1">
        <v>0</v>
      </c>
      <c r="S151" s="1">
        <v>0</v>
      </c>
      <c r="T151" s="16"/>
      <c r="U151" s="1">
        <v>0</v>
      </c>
      <c r="V151" s="14">
        <v>5474.88</v>
      </c>
      <c r="W151" s="2">
        <v>3941.91</v>
      </c>
      <c r="X151" s="1">
        <v>14</v>
      </c>
      <c r="Y151" s="1">
        <v>16</v>
      </c>
      <c r="Z151" s="1">
        <v>23</v>
      </c>
      <c r="AA151" s="1">
        <v>17</v>
      </c>
      <c r="AB151" s="1">
        <v>53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</v>
      </c>
      <c r="AS151" s="1">
        <v>8</v>
      </c>
      <c r="AT151" s="1">
        <v>6</v>
      </c>
      <c r="AU151" s="1">
        <v>22</v>
      </c>
      <c r="AV151" s="1">
        <v>10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</row>
    <row r="152" spans="1:63">
      <c r="A152" s="1">
        <v>70361</v>
      </c>
      <c r="B152" s="1" t="s">
        <v>271</v>
      </c>
      <c r="C152" s="1">
        <v>15</v>
      </c>
      <c r="D152" s="1">
        <v>285</v>
      </c>
      <c r="E152" s="1" t="s">
        <v>64</v>
      </c>
      <c r="F152" s="1">
        <v>562</v>
      </c>
      <c r="G152" s="1" t="s">
        <v>65</v>
      </c>
      <c r="H152" s="2">
        <v>30.07</v>
      </c>
      <c r="I152" s="2">
        <v>451.05</v>
      </c>
      <c r="J152" s="10"/>
      <c r="K152" s="11"/>
      <c r="L152" s="1">
        <v>1.77</v>
      </c>
      <c r="M152" s="1">
        <v>2.93</v>
      </c>
      <c r="N152" s="16"/>
      <c r="O152" s="1">
        <v>8.73</v>
      </c>
      <c r="P152" s="1">
        <v>4.5999999999999996</v>
      </c>
      <c r="Q152" s="16"/>
      <c r="R152" s="1">
        <v>1.57</v>
      </c>
      <c r="S152" s="1">
        <v>1.73</v>
      </c>
      <c r="T152" s="16"/>
      <c r="U152" s="1">
        <v>0</v>
      </c>
      <c r="V152" s="14">
        <v>5442.67</v>
      </c>
      <c r="W152" s="2">
        <v>4179.7299999999996</v>
      </c>
      <c r="X152" s="1">
        <v>4</v>
      </c>
      <c r="Y152" s="1">
        <v>2</v>
      </c>
      <c r="Z152" s="1">
        <v>19</v>
      </c>
      <c r="AA152" s="1">
        <v>5</v>
      </c>
      <c r="AB152" s="1">
        <v>44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28</v>
      </c>
      <c r="AS152" s="1">
        <v>36</v>
      </c>
      <c r="AT152" s="1">
        <v>65</v>
      </c>
      <c r="AU152" s="1">
        <v>40</v>
      </c>
      <c r="AV152" s="1">
        <v>69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1</v>
      </c>
      <c r="BD152" s="1">
        <v>20</v>
      </c>
      <c r="BE152" s="1">
        <v>6</v>
      </c>
      <c r="BF152" s="1">
        <v>26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</row>
    <row r="153" spans="1:63">
      <c r="A153" s="1">
        <v>70117</v>
      </c>
      <c r="B153" s="1" t="s">
        <v>284</v>
      </c>
      <c r="C153" s="1">
        <v>24</v>
      </c>
      <c r="D153" s="1">
        <v>285</v>
      </c>
      <c r="E153" s="1" t="s">
        <v>64</v>
      </c>
      <c r="F153" s="1">
        <v>974</v>
      </c>
      <c r="G153" s="1" t="s">
        <v>110</v>
      </c>
      <c r="H153" s="2">
        <v>37.630099999999999</v>
      </c>
      <c r="I153" s="2">
        <v>903.12239999999997</v>
      </c>
      <c r="J153" s="10"/>
      <c r="K153" s="11"/>
      <c r="L153" s="1">
        <v>1.35</v>
      </c>
      <c r="M153" s="1">
        <v>1.29</v>
      </c>
      <c r="N153" s="16"/>
      <c r="O153" s="1">
        <v>3</v>
      </c>
      <c r="P153" s="1">
        <v>1.58</v>
      </c>
      <c r="Q153" s="16"/>
      <c r="R153" s="1">
        <v>1.5</v>
      </c>
      <c r="S153" s="1">
        <v>2</v>
      </c>
      <c r="T153" s="16"/>
      <c r="U153" s="1">
        <v>0</v>
      </c>
      <c r="V153" s="14">
        <v>5287.03</v>
      </c>
      <c r="W153" s="2">
        <v>4402.72</v>
      </c>
      <c r="X153" s="1">
        <v>4</v>
      </c>
      <c r="Y153" s="1">
        <v>3</v>
      </c>
      <c r="Z153" s="1">
        <v>27</v>
      </c>
      <c r="AA153" s="1">
        <v>0</v>
      </c>
      <c r="AB153" s="1">
        <v>31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17</v>
      </c>
      <c r="AS153" s="1">
        <v>21</v>
      </c>
      <c r="AT153" s="1">
        <v>21</v>
      </c>
      <c r="AU153" s="1">
        <v>47</v>
      </c>
      <c r="AV153" s="1">
        <v>38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4</v>
      </c>
      <c r="BD153" s="1">
        <v>31</v>
      </c>
      <c r="BE153" s="1">
        <v>4</v>
      </c>
      <c r="BF153" s="1">
        <v>48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</row>
    <row r="154" spans="1:63">
      <c r="A154" s="1">
        <v>70164</v>
      </c>
      <c r="B154" s="1" t="s">
        <v>225</v>
      </c>
      <c r="C154" s="1">
        <v>24</v>
      </c>
      <c r="D154" s="1">
        <v>285</v>
      </c>
      <c r="E154" s="1" t="s">
        <v>64</v>
      </c>
      <c r="F154" s="1">
        <v>558</v>
      </c>
      <c r="G154" s="1" t="s">
        <v>67</v>
      </c>
      <c r="H154" s="2">
        <v>39.53</v>
      </c>
      <c r="I154" s="2">
        <v>948.72</v>
      </c>
      <c r="J154" s="10"/>
      <c r="K154" s="11"/>
      <c r="L154" s="1">
        <v>1.1499999999999999</v>
      </c>
      <c r="M154" s="1">
        <v>0.62</v>
      </c>
      <c r="N154" s="16"/>
      <c r="O154" s="1">
        <v>2.15</v>
      </c>
      <c r="P154" s="1">
        <v>0</v>
      </c>
      <c r="Q154" s="16"/>
      <c r="R154" s="1">
        <v>2.19</v>
      </c>
      <c r="S154" s="1">
        <v>1.62</v>
      </c>
      <c r="T154" s="16"/>
      <c r="U154" s="1">
        <v>0</v>
      </c>
      <c r="V154" s="14">
        <v>5198.2</v>
      </c>
      <c r="W154" s="2">
        <v>2134.62</v>
      </c>
      <c r="X154" s="1">
        <v>1</v>
      </c>
      <c r="Y154" s="1">
        <v>16</v>
      </c>
      <c r="Z154" s="1">
        <v>10</v>
      </c>
      <c r="AA154" s="1">
        <v>17</v>
      </c>
      <c r="AB154" s="1">
        <v>15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8</v>
      </c>
      <c r="AS154" s="1">
        <v>25</v>
      </c>
      <c r="AT154" s="1">
        <v>22</v>
      </c>
      <c r="AU154" s="1">
        <v>18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8</v>
      </c>
      <c r="BC154" s="1">
        <v>1</v>
      </c>
      <c r="BD154" s="1">
        <v>36</v>
      </c>
      <c r="BE154" s="1">
        <v>16</v>
      </c>
      <c r="BF154" s="1">
        <v>39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</row>
    <row r="155" spans="1:63">
      <c r="A155" s="1">
        <v>70231</v>
      </c>
      <c r="B155" s="1" t="s">
        <v>331</v>
      </c>
      <c r="C155" s="1">
        <v>12</v>
      </c>
      <c r="D155" s="1">
        <v>285</v>
      </c>
      <c r="E155" s="1" t="s">
        <v>64</v>
      </c>
      <c r="F155" s="1">
        <v>558</v>
      </c>
      <c r="G155" s="1" t="s">
        <v>67</v>
      </c>
      <c r="H155" s="2">
        <v>66.930000000000007</v>
      </c>
      <c r="I155" s="2">
        <v>803.16</v>
      </c>
      <c r="J155" s="10"/>
      <c r="K155" s="11"/>
      <c r="L155" s="1">
        <v>4.17</v>
      </c>
      <c r="M155" s="1">
        <v>0</v>
      </c>
      <c r="N155" s="16"/>
      <c r="O155" s="1">
        <v>2.04</v>
      </c>
      <c r="P155" s="1">
        <v>0</v>
      </c>
      <c r="Q155" s="16"/>
      <c r="R155" s="1">
        <v>0.17</v>
      </c>
      <c r="S155" s="1">
        <v>0</v>
      </c>
      <c r="T155" s="16"/>
      <c r="U155" s="1">
        <v>0</v>
      </c>
      <c r="V155" s="14">
        <v>5120.1499999999996</v>
      </c>
      <c r="W155" s="2">
        <v>0</v>
      </c>
      <c r="X155" s="1">
        <v>0</v>
      </c>
      <c r="Y155" s="1">
        <v>0</v>
      </c>
      <c r="Z155" s="1">
        <v>43</v>
      </c>
      <c r="AA155" s="1">
        <v>14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16</v>
      </c>
      <c r="AU155" s="1">
        <v>17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2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</row>
    <row r="156" spans="1:63">
      <c r="A156" s="1">
        <v>70316</v>
      </c>
      <c r="B156" s="1" t="s">
        <v>261</v>
      </c>
      <c r="C156" s="1">
        <v>15</v>
      </c>
      <c r="D156" s="1">
        <v>285</v>
      </c>
      <c r="E156" s="1" t="s">
        <v>64</v>
      </c>
      <c r="F156" s="1">
        <v>562</v>
      </c>
      <c r="G156" s="1" t="s">
        <v>65</v>
      </c>
      <c r="H156" s="2">
        <v>28.82</v>
      </c>
      <c r="I156" s="2">
        <v>432.3</v>
      </c>
      <c r="J156" s="10"/>
      <c r="K156" s="11"/>
      <c r="L156" s="1">
        <v>4.33</v>
      </c>
      <c r="M156" s="1">
        <v>5.67</v>
      </c>
      <c r="N156" s="16"/>
      <c r="O156" s="1">
        <v>6.23</v>
      </c>
      <c r="P156" s="1">
        <v>1</v>
      </c>
      <c r="Q156" s="16"/>
      <c r="R156" s="1">
        <v>1.23</v>
      </c>
      <c r="S156" s="1">
        <v>3.4</v>
      </c>
      <c r="T156" s="16"/>
      <c r="U156" s="1">
        <v>0</v>
      </c>
      <c r="V156" s="14">
        <v>5101.1400000000003</v>
      </c>
      <c r="W156" s="2">
        <v>4351.82</v>
      </c>
      <c r="X156" s="1">
        <v>19</v>
      </c>
      <c r="Y156" s="1">
        <v>9</v>
      </c>
      <c r="Z156" s="1">
        <v>29</v>
      </c>
      <c r="AA156" s="1">
        <v>25</v>
      </c>
      <c r="AB156" s="1">
        <v>85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30</v>
      </c>
      <c r="AS156" s="1">
        <v>24</v>
      </c>
      <c r="AT156" s="1">
        <v>35</v>
      </c>
      <c r="AU156" s="1">
        <v>33</v>
      </c>
      <c r="AV156" s="1">
        <v>15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5</v>
      </c>
      <c r="BD156" s="1">
        <v>16</v>
      </c>
      <c r="BE156" s="1">
        <v>0</v>
      </c>
      <c r="BF156" s="1">
        <v>51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</row>
    <row r="157" spans="1:63">
      <c r="A157" s="1">
        <v>70185</v>
      </c>
      <c r="B157" s="1" t="s">
        <v>174</v>
      </c>
      <c r="C157" s="1">
        <v>40</v>
      </c>
      <c r="D157" s="1">
        <v>285</v>
      </c>
      <c r="E157" s="1" t="s">
        <v>64</v>
      </c>
      <c r="F157" s="1">
        <v>570</v>
      </c>
      <c r="G157" s="1" t="s">
        <v>72</v>
      </c>
      <c r="H157" s="2">
        <v>26.14</v>
      </c>
      <c r="I157" s="2">
        <v>1045.5999999999999</v>
      </c>
      <c r="J157" s="10"/>
      <c r="K157" s="11"/>
      <c r="L157" s="1">
        <v>3.02</v>
      </c>
      <c r="M157" s="1">
        <v>1.9</v>
      </c>
      <c r="N157" s="16"/>
      <c r="O157" s="1">
        <v>1.85</v>
      </c>
      <c r="P157" s="1">
        <v>1.05</v>
      </c>
      <c r="Q157" s="16"/>
      <c r="R157" s="1">
        <v>0</v>
      </c>
      <c r="S157" s="1">
        <v>1.1499999999999999</v>
      </c>
      <c r="T157" s="16"/>
      <c r="U157" s="1">
        <v>0</v>
      </c>
      <c r="V157" s="14">
        <v>5097.3</v>
      </c>
      <c r="W157" s="2">
        <v>4286.96</v>
      </c>
      <c r="X157" s="1">
        <v>48</v>
      </c>
      <c r="Y157" s="1">
        <v>5</v>
      </c>
      <c r="Z157" s="1">
        <v>60</v>
      </c>
      <c r="AA157" s="1">
        <v>21</v>
      </c>
      <c r="AB157" s="1">
        <v>76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33</v>
      </c>
      <c r="AS157" s="1">
        <v>30</v>
      </c>
      <c r="AT157" s="1">
        <v>26</v>
      </c>
      <c r="AU157" s="1">
        <v>0</v>
      </c>
      <c r="AV157" s="1">
        <v>42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46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</row>
    <row r="158" spans="1:63">
      <c r="A158" s="1">
        <v>70119</v>
      </c>
      <c r="B158" s="1" t="s">
        <v>264</v>
      </c>
      <c r="C158" s="1">
        <v>16</v>
      </c>
      <c r="D158" s="1">
        <v>285</v>
      </c>
      <c r="E158" s="1" t="s">
        <v>64</v>
      </c>
      <c r="F158" s="1">
        <v>573</v>
      </c>
      <c r="G158" s="1" t="s">
        <v>87</v>
      </c>
      <c r="H158" s="2">
        <v>61.95</v>
      </c>
      <c r="I158" s="2">
        <v>991.2</v>
      </c>
      <c r="J158" s="10"/>
      <c r="K158" s="11"/>
      <c r="L158" s="1">
        <v>1.44</v>
      </c>
      <c r="M158" s="1">
        <v>0.5</v>
      </c>
      <c r="N158" s="16"/>
      <c r="O158" s="1">
        <v>1.78</v>
      </c>
      <c r="P158" s="1">
        <v>0</v>
      </c>
      <c r="Q158" s="16"/>
      <c r="R158" s="1">
        <v>1.84</v>
      </c>
      <c r="S158" s="1">
        <v>0</v>
      </c>
      <c r="T158" s="5"/>
      <c r="U158" s="1">
        <v>0</v>
      </c>
      <c r="V158" s="14">
        <v>5017.95</v>
      </c>
      <c r="W158" s="2">
        <v>495.6</v>
      </c>
      <c r="X158" s="1">
        <v>4</v>
      </c>
      <c r="Y158" s="1">
        <v>12</v>
      </c>
      <c r="Z158" s="1">
        <v>12</v>
      </c>
      <c r="AA158" s="1">
        <v>2</v>
      </c>
      <c r="AB158" s="1">
        <v>8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20</v>
      </c>
      <c r="AU158" s="1">
        <v>17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22</v>
      </c>
      <c r="BE158" s="1">
        <v>15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</row>
    <row r="159" spans="1:63">
      <c r="A159" s="1">
        <v>70315</v>
      </c>
      <c r="B159" s="1" t="s">
        <v>244</v>
      </c>
      <c r="C159" s="1">
        <v>15</v>
      </c>
      <c r="D159" s="1">
        <v>285</v>
      </c>
      <c r="E159" s="1" t="s">
        <v>64</v>
      </c>
      <c r="F159" s="1">
        <v>562</v>
      </c>
      <c r="G159" s="1" t="s">
        <v>65</v>
      </c>
      <c r="H159" s="2">
        <v>28.82</v>
      </c>
      <c r="I159" s="2">
        <v>432.3</v>
      </c>
      <c r="J159" s="10"/>
      <c r="K159" s="11"/>
      <c r="L159" s="1">
        <v>2.73</v>
      </c>
      <c r="M159" s="1">
        <v>0.73</v>
      </c>
      <c r="N159" s="16"/>
      <c r="O159" s="1">
        <v>6.37</v>
      </c>
      <c r="P159" s="1">
        <v>1.73</v>
      </c>
      <c r="Q159" s="16"/>
      <c r="R159" s="1">
        <v>2.1</v>
      </c>
      <c r="S159" s="1">
        <v>0.6</v>
      </c>
      <c r="T159" s="5"/>
      <c r="U159" s="1">
        <v>0</v>
      </c>
      <c r="V159" s="15">
        <v>4841.76</v>
      </c>
      <c r="W159" s="2">
        <v>1325.72</v>
      </c>
      <c r="X159" s="1">
        <v>3</v>
      </c>
      <c r="Y159" s="1">
        <v>5</v>
      </c>
      <c r="Z159" s="1">
        <v>28</v>
      </c>
      <c r="AA159" s="1">
        <v>15</v>
      </c>
      <c r="AB159" s="1">
        <v>11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19</v>
      </c>
      <c r="AS159" s="1">
        <v>16</v>
      </c>
      <c r="AT159" s="1">
        <v>52</v>
      </c>
      <c r="AU159" s="1">
        <v>33</v>
      </c>
      <c r="AV159" s="1">
        <v>26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2</v>
      </c>
      <c r="BC159" s="1">
        <v>2</v>
      </c>
      <c r="BD159" s="1">
        <v>27</v>
      </c>
      <c r="BE159" s="1">
        <v>3</v>
      </c>
      <c r="BF159" s="1">
        <v>9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</row>
    <row r="160" spans="1:63">
      <c r="A160" s="1">
        <v>70114</v>
      </c>
      <c r="B160" s="1" t="s">
        <v>309</v>
      </c>
      <c r="C160" s="1">
        <v>16</v>
      </c>
      <c r="D160" s="1">
        <v>285</v>
      </c>
      <c r="E160" s="1" t="s">
        <v>64</v>
      </c>
      <c r="F160" s="1">
        <v>974</v>
      </c>
      <c r="G160" s="1" t="s">
        <v>110</v>
      </c>
      <c r="H160" s="2">
        <v>51.921599999999998</v>
      </c>
      <c r="I160" s="2">
        <v>830.74559999999997</v>
      </c>
      <c r="J160" s="10"/>
      <c r="K160" s="11"/>
      <c r="L160" s="1">
        <v>0.38</v>
      </c>
      <c r="M160" s="1">
        <v>2.88</v>
      </c>
      <c r="N160" s="16"/>
      <c r="O160" s="1">
        <v>3.81</v>
      </c>
      <c r="P160" s="1">
        <v>4.5</v>
      </c>
      <c r="Q160" s="16"/>
      <c r="R160" s="1">
        <v>1.59</v>
      </c>
      <c r="S160" s="1">
        <v>2.81</v>
      </c>
      <c r="T160" s="16"/>
      <c r="U160" s="1">
        <v>0</v>
      </c>
      <c r="V160" s="15">
        <v>4802.75</v>
      </c>
      <c r="W160" s="2">
        <v>8463.2199999999993</v>
      </c>
      <c r="X160" s="1">
        <v>0</v>
      </c>
      <c r="Y160" s="1">
        <v>0</v>
      </c>
      <c r="Z160" s="1">
        <v>4</v>
      </c>
      <c r="AA160" s="1">
        <v>4</v>
      </c>
      <c r="AB160" s="1">
        <v>46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16</v>
      </c>
      <c r="AS160" s="1">
        <v>26</v>
      </c>
      <c r="AT160" s="1">
        <v>29</v>
      </c>
      <c r="AU160" s="1">
        <v>6</v>
      </c>
      <c r="AV160" s="1">
        <v>72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1</v>
      </c>
      <c r="BC160" s="1">
        <v>1</v>
      </c>
      <c r="BD160" s="1">
        <v>16</v>
      </c>
      <c r="BE160" s="1">
        <v>16</v>
      </c>
      <c r="BF160" s="1">
        <v>45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</row>
    <row r="161" spans="1:63">
      <c r="A161" s="1">
        <v>70978</v>
      </c>
      <c r="B161" s="1" t="s">
        <v>265</v>
      </c>
      <c r="C161" s="1">
        <v>16</v>
      </c>
      <c r="D161" s="1">
        <v>285</v>
      </c>
      <c r="E161" s="1" t="s">
        <v>64</v>
      </c>
      <c r="F161" s="1">
        <v>998</v>
      </c>
      <c r="G161" s="1" t="s">
        <v>266</v>
      </c>
      <c r="H161" s="2">
        <v>84.48</v>
      </c>
      <c r="I161" s="2">
        <v>1351.68</v>
      </c>
      <c r="J161" s="10"/>
      <c r="K161" s="11"/>
      <c r="L161" s="1">
        <v>0.66</v>
      </c>
      <c r="M161" s="1">
        <v>0</v>
      </c>
      <c r="N161" s="16"/>
      <c r="O161" s="1">
        <v>2.69</v>
      </c>
      <c r="P161" s="1">
        <v>0.56000000000000005</v>
      </c>
      <c r="Q161" s="16"/>
      <c r="R161" s="1">
        <v>0.03</v>
      </c>
      <c r="S161" s="1">
        <v>2.62</v>
      </c>
      <c r="T161" s="16"/>
      <c r="U161" s="1">
        <v>0</v>
      </c>
      <c r="V161" s="15">
        <v>4561.92</v>
      </c>
      <c r="W161" s="2">
        <v>4308.4799999999996</v>
      </c>
      <c r="X161" s="1">
        <v>0</v>
      </c>
      <c r="Y161" s="1">
        <v>3</v>
      </c>
      <c r="Z161" s="1">
        <v>8</v>
      </c>
      <c r="AA161" s="1">
        <v>2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9</v>
      </c>
      <c r="AS161" s="1">
        <v>29</v>
      </c>
      <c r="AT161" s="1">
        <v>15</v>
      </c>
      <c r="AU161" s="1">
        <v>9</v>
      </c>
      <c r="AV161" s="1">
        <v>9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42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</row>
    <row r="162" spans="1:63">
      <c r="A162" s="1">
        <v>70329</v>
      </c>
      <c r="B162" s="1" t="s">
        <v>267</v>
      </c>
      <c r="C162" s="1">
        <v>12</v>
      </c>
      <c r="D162" s="1">
        <v>285</v>
      </c>
      <c r="E162" s="1" t="s">
        <v>64</v>
      </c>
      <c r="F162" s="1">
        <v>285</v>
      </c>
      <c r="G162" s="1" t="s">
        <v>64</v>
      </c>
      <c r="H162" s="2">
        <v>28.88</v>
      </c>
      <c r="I162" s="2">
        <v>346.56</v>
      </c>
      <c r="J162" s="10"/>
      <c r="K162" s="11"/>
      <c r="L162" s="1">
        <v>1.54</v>
      </c>
      <c r="M162" s="1">
        <v>8.58</v>
      </c>
      <c r="N162" s="16"/>
      <c r="O162" s="1">
        <v>9.2100000000000009</v>
      </c>
      <c r="P162" s="1">
        <v>2.5</v>
      </c>
      <c r="Q162" s="16"/>
      <c r="R162" s="1">
        <v>2.29</v>
      </c>
      <c r="S162" s="1">
        <v>2.42</v>
      </c>
      <c r="T162" s="16"/>
      <c r="U162" s="1">
        <v>0</v>
      </c>
      <c r="V162" s="15">
        <v>4519.72</v>
      </c>
      <c r="W162" s="2">
        <v>4678.5600000000004</v>
      </c>
      <c r="X162" s="1">
        <v>15</v>
      </c>
      <c r="Y162" s="1">
        <v>2</v>
      </c>
      <c r="Z162" s="1">
        <v>0</v>
      </c>
      <c r="AA162" s="1">
        <v>5</v>
      </c>
      <c r="AB162" s="1">
        <v>103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54</v>
      </c>
      <c r="AS162" s="1">
        <v>18</v>
      </c>
      <c r="AT162" s="1">
        <v>23</v>
      </c>
      <c r="AU162" s="1">
        <v>49</v>
      </c>
      <c r="AV162" s="1">
        <v>30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19</v>
      </c>
      <c r="BC162" s="1">
        <v>8</v>
      </c>
      <c r="BD162" s="1">
        <v>0</v>
      </c>
      <c r="BE162" s="1">
        <v>9</v>
      </c>
      <c r="BF162" s="1">
        <v>29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</row>
    <row r="163" spans="1:63">
      <c r="A163" s="1">
        <v>70141</v>
      </c>
      <c r="B163" s="1" t="s">
        <v>270</v>
      </c>
      <c r="C163" s="1">
        <v>15</v>
      </c>
      <c r="D163" s="1">
        <v>285</v>
      </c>
      <c r="E163" s="1" t="s">
        <v>64</v>
      </c>
      <c r="F163" s="1">
        <v>562</v>
      </c>
      <c r="G163" s="1" t="s">
        <v>65</v>
      </c>
      <c r="H163" s="2">
        <v>28.82</v>
      </c>
      <c r="I163" s="2">
        <v>432.3</v>
      </c>
      <c r="J163" s="10"/>
      <c r="K163" s="11"/>
      <c r="L163" s="1">
        <v>2.33</v>
      </c>
      <c r="M163" s="1">
        <v>0.93</v>
      </c>
      <c r="N163" s="16"/>
      <c r="O163" s="1">
        <v>6.5</v>
      </c>
      <c r="P163" s="1">
        <v>2.93</v>
      </c>
      <c r="Q163" s="16"/>
      <c r="R163" s="1">
        <v>1.17</v>
      </c>
      <c r="S163" s="1">
        <v>1.4</v>
      </c>
      <c r="T163" s="16"/>
      <c r="U163" s="1">
        <v>0</v>
      </c>
      <c r="V163" s="15">
        <v>4323</v>
      </c>
      <c r="W163" s="2">
        <v>2276.7800000000002</v>
      </c>
      <c r="X163" s="1">
        <v>7</v>
      </c>
      <c r="Y163" s="1">
        <v>2</v>
      </c>
      <c r="Z163" s="1">
        <v>22</v>
      </c>
      <c r="AA163" s="1">
        <v>10</v>
      </c>
      <c r="AB163" s="1">
        <v>14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26</v>
      </c>
      <c r="AS163" s="1">
        <v>39</v>
      </c>
      <c r="AT163" s="1">
        <v>41</v>
      </c>
      <c r="AU163" s="1">
        <v>22</v>
      </c>
      <c r="AV163" s="1">
        <v>44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10</v>
      </c>
      <c r="BD163" s="1">
        <v>12</v>
      </c>
      <c r="BE163" s="1">
        <v>1</v>
      </c>
      <c r="BF163" s="1">
        <v>21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</row>
    <row r="164" spans="1:63">
      <c r="A164" s="1">
        <v>70407</v>
      </c>
      <c r="B164" s="1" t="s">
        <v>220</v>
      </c>
      <c r="C164" s="1">
        <v>20</v>
      </c>
      <c r="D164" s="1">
        <v>285</v>
      </c>
      <c r="E164" s="1" t="s">
        <v>64</v>
      </c>
      <c r="F164" s="1">
        <v>557</v>
      </c>
      <c r="G164" s="1" t="s">
        <v>69</v>
      </c>
      <c r="H164" s="2">
        <v>71.849999999999994</v>
      </c>
      <c r="I164" s="2">
        <v>1437</v>
      </c>
      <c r="J164" s="10"/>
      <c r="K164" s="11"/>
      <c r="L164" s="1">
        <v>1.2</v>
      </c>
      <c r="M164" s="1">
        <v>0</v>
      </c>
      <c r="N164" s="16"/>
      <c r="O164" s="1">
        <v>1.68</v>
      </c>
      <c r="P164" s="1">
        <v>0</v>
      </c>
      <c r="Q164" s="16"/>
      <c r="R164" s="1">
        <v>0</v>
      </c>
      <c r="S164" s="1">
        <v>0</v>
      </c>
      <c r="T164" s="16"/>
      <c r="U164" s="1">
        <v>0</v>
      </c>
      <c r="V164" s="15">
        <v>4131.38</v>
      </c>
      <c r="W164" s="2">
        <v>0</v>
      </c>
      <c r="X164" s="1">
        <v>0</v>
      </c>
      <c r="Y164" s="1">
        <v>0</v>
      </c>
      <c r="Z164" s="1">
        <v>18</v>
      </c>
      <c r="AA164" s="1">
        <v>12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18</v>
      </c>
      <c r="AU164" s="1">
        <v>31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</row>
    <row r="165" spans="1:63">
      <c r="A165" s="1">
        <v>70004</v>
      </c>
      <c r="B165" s="1" t="s">
        <v>211</v>
      </c>
      <c r="C165" s="1">
        <v>24</v>
      </c>
      <c r="D165" s="1">
        <v>285</v>
      </c>
      <c r="E165" s="1" t="s">
        <v>64</v>
      </c>
      <c r="F165" s="1">
        <v>557</v>
      </c>
      <c r="G165" s="1" t="s">
        <v>69</v>
      </c>
      <c r="H165" s="2">
        <v>51.12</v>
      </c>
      <c r="I165" s="2">
        <v>1226.8800000000001</v>
      </c>
      <c r="J165" s="10"/>
      <c r="K165" s="11"/>
      <c r="L165" s="1">
        <v>1.62</v>
      </c>
      <c r="M165" s="1">
        <v>0</v>
      </c>
      <c r="N165" s="16"/>
      <c r="O165" s="1">
        <v>1.73</v>
      </c>
      <c r="P165" s="1">
        <v>1.62</v>
      </c>
      <c r="Q165" s="16"/>
      <c r="R165" s="1">
        <v>0</v>
      </c>
      <c r="S165" s="1">
        <v>0</v>
      </c>
      <c r="T165" s="16"/>
      <c r="U165" s="1">
        <v>0</v>
      </c>
      <c r="V165" s="15">
        <v>4115.16</v>
      </c>
      <c r="W165" s="2">
        <v>1993.68</v>
      </c>
      <c r="X165" s="1">
        <v>11</v>
      </c>
      <c r="Y165" s="1">
        <v>11</v>
      </c>
      <c r="Z165" s="1">
        <v>6</v>
      </c>
      <c r="AA165" s="1">
        <v>33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6</v>
      </c>
      <c r="AS165" s="1">
        <v>5</v>
      </c>
      <c r="AT165" s="1">
        <v>17</v>
      </c>
      <c r="AU165" s="1">
        <v>32</v>
      </c>
      <c r="AV165" s="1">
        <v>39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</row>
    <row r="166" spans="1:63">
      <c r="A166" s="1">
        <v>70132</v>
      </c>
      <c r="B166" s="1" t="s">
        <v>223</v>
      </c>
      <c r="C166" s="1">
        <v>18</v>
      </c>
      <c r="D166" s="1">
        <v>285</v>
      </c>
      <c r="E166" s="1" t="s">
        <v>64</v>
      </c>
      <c r="F166" s="1">
        <v>558</v>
      </c>
      <c r="G166" s="1" t="s">
        <v>67</v>
      </c>
      <c r="H166" s="2">
        <v>54.67</v>
      </c>
      <c r="I166" s="2">
        <v>984.06</v>
      </c>
      <c r="J166" s="10"/>
      <c r="K166" s="11"/>
      <c r="L166" s="1">
        <v>2.08</v>
      </c>
      <c r="M166" s="1">
        <v>0.56000000000000005</v>
      </c>
      <c r="N166" s="16"/>
      <c r="O166" s="1">
        <v>1.72</v>
      </c>
      <c r="P166" s="1">
        <v>1.33</v>
      </c>
      <c r="Q166" s="16"/>
      <c r="R166" s="1">
        <v>0.33</v>
      </c>
      <c r="S166" s="1">
        <v>1.67</v>
      </c>
      <c r="T166" s="16"/>
      <c r="U166" s="1">
        <v>0</v>
      </c>
      <c r="V166" s="15">
        <v>4072.92</v>
      </c>
      <c r="W166" s="2">
        <v>3498.88</v>
      </c>
      <c r="X166" s="1">
        <v>12</v>
      </c>
      <c r="Y166" s="1">
        <v>13</v>
      </c>
      <c r="Z166" s="1">
        <v>12</v>
      </c>
      <c r="AA166" s="1">
        <v>14</v>
      </c>
      <c r="AB166" s="1">
        <v>10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12</v>
      </c>
      <c r="AS166" s="1">
        <v>22</v>
      </c>
      <c r="AT166" s="1">
        <v>6</v>
      </c>
      <c r="AU166" s="1">
        <v>4</v>
      </c>
      <c r="AV166" s="1">
        <v>24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6</v>
      </c>
      <c r="BC166" s="1">
        <v>0</v>
      </c>
      <c r="BD166" s="1">
        <v>0</v>
      </c>
      <c r="BE166" s="1">
        <v>0</v>
      </c>
      <c r="BF166" s="1">
        <v>30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</row>
    <row r="167" spans="1:63">
      <c r="A167" s="1">
        <v>70232</v>
      </c>
      <c r="B167" s="1" t="s">
        <v>234</v>
      </c>
      <c r="C167" s="1">
        <v>5</v>
      </c>
      <c r="D167" s="1">
        <v>285</v>
      </c>
      <c r="E167" s="1" t="s">
        <v>64</v>
      </c>
      <c r="F167" s="1">
        <v>562</v>
      </c>
      <c r="G167" s="1" t="s">
        <v>65</v>
      </c>
      <c r="H167" s="2">
        <v>61.49</v>
      </c>
      <c r="I167" s="2">
        <v>307.45</v>
      </c>
      <c r="J167" s="10"/>
      <c r="K167" s="11"/>
      <c r="L167" s="1">
        <v>1.9</v>
      </c>
      <c r="M167" s="1">
        <v>0.4</v>
      </c>
      <c r="N167" s="16"/>
      <c r="O167" s="1">
        <v>10.7</v>
      </c>
      <c r="P167" s="1">
        <v>2.8</v>
      </c>
      <c r="Q167" s="16"/>
      <c r="R167" s="1">
        <v>0.5</v>
      </c>
      <c r="S167" s="1">
        <v>0</v>
      </c>
      <c r="T167" s="16"/>
      <c r="U167" s="1">
        <v>0</v>
      </c>
      <c r="V167" s="15">
        <v>4027.6</v>
      </c>
      <c r="W167" s="2">
        <v>983.84</v>
      </c>
      <c r="X167" s="1">
        <v>7</v>
      </c>
      <c r="Y167" s="1">
        <v>5</v>
      </c>
      <c r="Z167" s="1">
        <v>0</v>
      </c>
      <c r="AA167" s="1">
        <v>0</v>
      </c>
      <c r="AB167" s="1">
        <v>2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23</v>
      </c>
      <c r="AS167" s="1">
        <v>19</v>
      </c>
      <c r="AT167" s="1">
        <v>17</v>
      </c>
      <c r="AU167" s="1">
        <v>8</v>
      </c>
      <c r="AV167" s="1">
        <v>14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2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</row>
    <row r="168" spans="1:63">
      <c r="A168" s="1">
        <v>70200</v>
      </c>
      <c r="B168" s="1" t="s">
        <v>176</v>
      </c>
      <c r="C168" s="1">
        <v>24</v>
      </c>
      <c r="D168" s="1">
        <v>285</v>
      </c>
      <c r="E168" s="1" t="s">
        <v>64</v>
      </c>
      <c r="F168" s="1">
        <v>565</v>
      </c>
      <c r="G168" s="1" t="s">
        <v>94</v>
      </c>
      <c r="H168" s="2">
        <v>34.74</v>
      </c>
      <c r="I168" s="2">
        <v>833.76</v>
      </c>
      <c r="J168" s="10"/>
      <c r="K168" s="11"/>
      <c r="L168" s="1">
        <v>1.02</v>
      </c>
      <c r="M168" s="1">
        <v>2.38</v>
      </c>
      <c r="N168" s="16"/>
      <c r="O168" s="1">
        <v>3.5</v>
      </c>
      <c r="P168" s="1">
        <v>0.46</v>
      </c>
      <c r="Q168" s="16"/>
      <c r="R168" s="1">
        <v>0.25</v>
      </c>
      <c r="S168" s="1">
        <v>0.46</v>
      </c>
      <c r="T168" s="16"/>
      <c r="U168" s="1">
        <v>0</v>
      </c>
      <c r="V168" s="15">
        <v>3977.73</v>
      </c>
      <c r="W168" s="2">
        <v>2744.46</v>
      </c>
      <c r="X168" s="1">
        <v>8</v>
      </c>
      <c r="Y168" s="1">
        <v>7</v>
      </c>
      <c r="Z168" s="1">
        <v>10</v>
      </c>
      <c r="AA168" s="1">
        <v>6</v>
      </c>
      <c r="AB168" s="1">
        <v>57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19</v>
      </c>
      <c r="AS168" s="1">
        <v>17</v>
      </c>
      <c r="AT168" s="1">
        <v>35</v>
      </c>
      <c r="AU168" s="1">
        <v>43</v>
      </c>
      <c r="AV168" s="1">
        <v>11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1</v>
      </c>
      <c r="BC168" s="1">
        <v>5</v>
      </c>
      <c r="BD168" s="1">
        <v>1</v>
      </c>
      <c r="BE168" s="1">
        <v>3</v>
      </c>
      <c r="BF168" s="1">
        <v>11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</row>
    <row r="169" spans="1:63">
      <c r="A169" s="1">
        <v>70053</v>
      </c>
      <c r="B169" s="1" t="s">
        <v>249</v>
      </c>
      <c r="C169" s="1">
        <v>20</v>
      </c>
      <c r="D169" s="1">
        <v>285</v>
      </c>
      <c r="E169" s="1" t="s">
        <v>64</v>
      </c>
      <c r="F169" s="1">
        <v>573</v>
      </c>
      <c r="G169" s="1" t="s">
        <v>87</v>
      </c>
      <c r="H169" s="2">
        <v>38.04</v>
      </c>
      <c r="I169" s="2">
        <v>760.8</v>
      </c>
      <c r="J169" s="10"/>
      <c r="K169" s="11"/>
      <c r="L169" s="1">
        <v>0.75</v>
      </c>
      <c r="M169" s="1">
        <v>1.4</v>
      </c>
      <c r="N169" s="16"/>
      <c r="O169" s="1">
        <v>2.85</v>
      </c>
      <c r="P169" s="1">
        <v>1.3</v>
      </c>
      <c r="Q169" s="16"/>
      <c r="R169" s="1">
        <v>1.62</v>
      </c>
      <c r="S169" s="1">
        <v>0.15</v>
      </c>
      <c r="T169" s="5"/>
      <c r="U169" s="1">
        <v>0</v>
      </c>
      <c r="V169" s="15">
        <v>3975.18</v>
      </c>
      <c r="W169" s="2">
        <v>2168.2800000000002</v>
      </c>
      <c r="X169" s="1">
        <v>4</v>
      </c>
      <c r="Y169" s="1">
        <v>5</v>
      </c>
      <c r="Z169" s="1">
        <v>4</v>
      </c>
      <c r="AA169" s="1">
        <v>9</v>
      </c>
      <c r="AB169" s="1">
        <v>28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19</v>
      </c>
      <c r="AS169" s="1">
        <v>9</v>
      </c>
      <c r="AT169" s="1">
        <v>16</v>
      </c>
      <c r="AU169" s="1">
        <v>35</v>
      </c>
      <c r="AV169" s="1">
        <v>26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13</v>
      </c>
      <c r="BC169" s="1">
        <v>8</v>
      </c>
      <c r="BD169" s="1">
        <v>7</v>
      </c>
      <c r="BE169" s="1">
        <v>17</v>
      </c>
      <c r="BF169" s="1">
        <v>3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</row>
    <row r="170" spans="1:63">
      <c r="A170" s="1">
        <v>70074</v>
      </c>
      <c r="B170" s="1" t="s">
        <v>222</v>
      </c>
      <c r="C170" s="1">
        <v>21</v>
      </c>
      <c r="D170" s="1">
        <v>285</v>
      </c>
      <c r="E170" s="1" t="s">
        <v>64</v>
      </c>
      <c r="F170" s="1">
        <v>387</v>
      </c>
      <c r="G170" s="1" t="s">
        <v>94</v>
      </c>
      <c r="H170" s="2">
        <v>31.19</v>
      </c>
      <c r="I170" s="2">
        <v>654.99</v>
      </c>
      <c r="J170" s="10"/>
      <c r="K170" s="11"/>
      <c r="L170" s="1">
        <v>2.33</v>
      </c>
      <c r="M170" s="1">
        <v>1.29</v>
      </c>
      <c r="N170" s="16"/>
      <c r="O170" s="1">
        <v>3.07</v>
      </c>
      <c r="P170" s="1">
        <v>3.48</v>
      </c>
      <c r="Q170" s="16"/>
      <c r="R170" s="1">
        <v>0.52</v>
      </c>
      <c r="S170" s="1">
        <v>2.9</v>
      </c>
      <c r="T170" s="16"/>
      <c r="U170" s="1">
        <v>0</v>
      </c>
      <c r="V170" s="15">
        <v>3883.16</v>
      </c>
      <c r="W170" s="2">
        <v>5021.59</v>
      </c>
      <c r="X170" s="1">
        <v>15</v>
      </c>
      <c r="Y170" s="1">
        <v>0</v>
      </c>
      <c r="Z170" s="1">
        <v>24</v>
      </c>
      <c r="AA170" s="1">
        <v>20</v>
      </c>
      <c r="AB170" s="1">
        <v>27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32</v>
      </c>
      <c r="AS170" s="1">
        <v>0</v>
      </c>
      <c r="AT170" s="1">
        <v>21</v>
      </c>
      <c r="AU170" s="1">
        <v>23</v>
      </c>
      <c r="AV170" s="1">
        <v>73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</v>
      </c>
      <c r="BD170" s="1">
        <v>9</v>
      </c>
      <c r="BE170" s="1">
        <v>3</v>
      </c>
      <c r="BF170" s="1">
        <v>61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</row>
    <row r="171" spans="1:63">
      <c r="A171" s="1">
        <v>18071</v>
      </c>
      <c r="B171" s="1" t="s">
        <v>281</v>
      </c>
      <c r="C171" s="1">
        <v>24</v>
      </c>
      <c r="D171" s="1">
        <v>285</v>
      </c>
      <c r="E171" s="1" t="s">
        <v>64</v>
      </c>
      <c r="F171" s="1">
        <v>285</v>
      </c>
      <c r="G171" s="1" t="s">
        <v>64</v>
      </c>
      <c r="H171" s="2">
        <v>51.47</v>
      </c>
      <c r="I171" s="2">
        <v>1235.28</v>
      </c>
      <c r="J171" s="10"/>
      <c r="K171" s="11"/>
      <c r="L171" s="1">
        <v>0.52</v>
      </c>
      <c r="M171" s="1">
        <v>2.79</v>
      </c>
      <c r="N171" s="16"/>
      <c r="O171" s="1">
        <v>0.81</v>
      </c>
      <c r="P171" s="1">
        <v>4.88</v>
      </c>
      <c r="Q171" s="16"/>
      <c r="R171" s="1">
        <v>1.75</v>
      </c>
      <c r="S171" s="1">
        <v>5.17</v>
      </c>
      <c r="T171" s="16"/>
      <c r="U171" s="1">
        <v>0</v>
      </c>
      <c r="V171" s="15">
        <v>3808.78</v>
      </c>
      <c r="W171" s="2">
        <v>15852.76</v>
      </c>
      <c r="X171" s="1">
        <v>6</v>
      </c>
      <c r="Y171" s="1">
        <v>4</v>
      </c>
      <c r="Z171" s="1">
        <v>2</v>
      </c>
      <c r="AA171" s="1">
        <v>5</v>
      </c>
      <c r="AB171" s="1">
        <v>67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5</v>
      </c>
      <c r="AS171" s="1">
        <v>13</v>
      </c>
      <c r="AT171" s="1">
        <v>4</v>
      </c>
      <c r="AU171" s="1">
        <v>8</v>
      </c>
      <c r="AV171" s="1">
        <v>117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25</v>
      </c>
      <c r="BC171" s="1">
        <v>13</v>
      </c>
      <c r="BD171" s="1">
        <v>9</v>
      </c>
      <c r="BE171" s="1">
        <v>3</v>
      </c>
      <c r="BF171" s="1">
        <v>124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</row>
    <row r="172" spans="1:63">
      <c r="A172" s="1">
        <v>70326</v>
      </c>
      <c r="B172" s="1" t="s">
        <v>340</v>
      </c>
      <c r="C172" s="1">
        <v>6</v>
      </c>
      <c r="D172" s="1">
        <v>285</v>
      </c>
      <c r="E172" s="1" t="s">
        <v>64</v>
      </c>
      <c r="F172" s="1">
        <v>285</v>
      </c>
      <c r="G172" s="1" t="s">
        <v>64</v>
      </c>
      <c r="H172" s="2">
        <v>113.36</v>
      </c>
      <c r="I172" s="2">
        <v>680.16</v>
      </c>
      <c r="J172" s="10"/>
      <c r="K172" s="11"/>
      <c r="L172" s="1">
        <v>0</v>
      </c>
      <c r="M172" s="1">
        <v>0.17</v>
      </c>
      <c r="N172" s="16"/>
      <c r="O172" s="1">
        <v>5.5</v>
      </c>
      <c r="P172" s="1">
        <v>0.17</v>
      </c>
      <c r="Q172" s="16"/>
      <c r="R172" s="1">
        <v>0</v>
      </c>
      <c r="S172" s="1">
        <v>0</v>
      </c>
      <c r="T172" s="16"/>
      <c r="U172" s="1">
        <v>0</v>
      </c>
      <c r="V172" s="15">
        <v>3740.88</v>
      </c>
      <c r="W172" s="2">
        <v>226.72</v>
      </c>
      <c r="X172" s="1">
        <v>0</v>
      </c>
      <c r="Y172" s="1">
        <v>0</v>
      </c>
      <c r="Z172" s="1">
        <v>0</v>
      </c>
      <c r="AA172" s="1">
        <v>0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4</v>
      </c>
      <c r="AS172" s="1">
        <v>4</v>
      </c>
      <c r="AT172" s="1">
        <v>22</v>
      </c>
      <c r="AU172" s="1">
        <v>10</v>
      </c>
      <c r="AV172" s="1">
        <v>1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</row>
    <row r="173" spans="1:63">
      <c r="A173" s="1">
        <v>70000</v>
      </c>
      <c r="B173" s="1" t="s">
        <v>140</v>
      </c>
      <c r="C173" s="1">
        <v>9</v>
      </c>
      <c r="D173" s="1">
        <v>285</v>
      </c>
      <c r="E173" s="1" t="s">
        <v>64</v>
      </c>
      <c r="F173" s="1">
        <v>991</v>
      </c>
      <c r="G173" s="1" t="s">
        <v>141</v>
      </c>
      <c r="H173" s="2">
        <v>94.444000000000003</v>
      </c>
      <c r="I173" s="2">
        <v>849.99599999999998</v>
      </c>
      <c r="J173" s="10"/>
      <c r="K173" s="11"/>
      <c r="L173" s="1">
        <v>1.22</v>
      </c>
      <c r="M173" s="1">
        <v>1.33</v>
      </c>
      <c r="N173" s="16"/>
      <c r="O173" s="1">
        <v>1.17</v>
      </c>
      <c r="P173" s="1">
        <v>0.78</v>
      </c>
      <c r="Q173" s="16"/>
      <c r="R173" s="1">
        <v>1.94</v>
      </c>
      <c r="S173" s="1">
        <v>0.89</v>
      </c>
      <c r="T173" s="16"/>
      <c r="U173" s="1">
        <v>0</v>
      </c>
      <c r="V173" s="15">
        <v>3683.32</v>
      </c>
      <c r="W173" s="2">
        <v>2549.9899999999998</v>
      </c>
      <c r="X173" s="1">
        <v>4</v>
      </c>
      <c r="Y173" s="1">
        <v>2</v>
      </c>
      <c r="Z173" s="1">
        <v>6</v>
      </c>
      <c r="AA173" s="1">
        <v>0</v>
      </c>
      <c r="AB173" s="1">
        <v>12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3</v>
      </c>
      <c r="AS173" s="1">
        <v>9</v>
      </c>
      <c r="AT173" s="1">
        <v>3</v>
      </c>
      <c r="AU173" s="1">
        <v>0</v>
      </c>
      <c r="AV173" s="1">
        <v>7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4</v>
      </c>
      <c r="BC173" s="1">
        <v>3</v>
      </c>
      <c r="BD173" s="1">
        <v>11</v>
      </c>
      <c r="BE173" s="1">
        <v>2</v>
      </c>
      <c r="BF173" s="1">
        <v>8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</row>
    <row r="174" spans="1:63">
      <c r="A174" s="1">
        <v>70970</v>
      </c>
      <c r="B174" s="1" t="s">
        <v>237</v>
      </c>
      <c r="C174" s="1">
        <v>15</v>
      </c>
      <c r="D174" s="1">
        <v>285</v>
      </c>
      <c r="E174" s="1" t="s">
        <v>64</v>
      </c>
      <c r="F174" s="1">
        <v>562</v>
      </c>
      <c r="G174" s="1" t="s">
        <v>65</v>
      </c>
      <c r="H174" s="2">
        <v>28.82</v>
      </c>
      <c r="I174" s="2">
        <v>432.3</v>
      </c>
      <c r="J174" s="10"/>
      <c r="K174" s="11"/>
      <c r="L174" s="1">
        <v>2.67</v>
      </c>
      <c r="M174" s="1">
        <v>1.67</v>
      </c>
      <c r="N174" s="16"/>
      <c r="O174" s="1">
        <v>4.7300000000000004</v>
      </c>
      <c r="P174" s="1">
        <v>2</v>
      </c>
      <c r="Q174" s="16"/>
      <c r="R174" s="1">
        <v>1.03</v>
      </c>
      <c r="S174" s="1">
        <v>1.93</v>
      </c>
      <c r="T174" s="16"/>
      <c r="U174" s="1">
        <v>0</v>
      </c>
      <c r="V174" s="15">
        <v>3645.73</v>
      </c>
      <c r="W174" s="2">
        <v>2420.88</v>
      </c>
      <c r="X174" s="1">
        <v>3</v>
      </c>
      <c r="Y174" s="1">
        <v>1</v>
      </c>
      <c r="Z174" s="1">
        <v>34</v>
      </c>
      <c r="AA174" s="1">
        <v>5</v>
      </c>
      <c r="AB174" s="1">
        <v>25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15</v>
      </c>
      <c r="AS174" s="1">
        <v>30</v>
      </c>
      <c r="AT174" s="1">
        <v>23</v>
      </c>
      <c r="AU174" s="1">
        <v>36</v>
      </c>
      <c r="AV174" s="1">
        <v>30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4</v>
      </c>
      <c r="BC174" s="1">
        <v>3</v>
      </c>
      <c r="BD174" s="1">
        <v>10</v>
      </c>
      <c r="BE174" s="1">
        <v>0</v>
      </c>
      <c r="BF174" s="1">
        <v>29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</row>
    <row r="175" spans="1:63">
      <c r="A175" s="1">
        <v>70314</v>
      </c>
      <c r="B175" s="1" t="s">
        <v>286</v>
      </c>
      <c r="C175" s="1">
        <v>15</v>
      </c>
      <c r="D175" s="1">
        <v>285</v>
      </c>
      <c r="E175" s="1" t="s">
        <v>64</v>
      </c>
      <c r="F175" s="1">
        <v>562</v>
      </c>
      <c r="G175" s="1" t="s">
        <v>65</v>
      </c>
      <c r="H175" s="2">
        <v>28.82</v>
      </c>
      <c r="I175" s="2">
        <v>432.3</v>
      </c>
      <c r="J175" s="10"/>
      <c r="K175" s="11"/>
      <c r="L175" s="1">
        <v>1.5</v>
      </c>
      <c r="M175" s="1">
        <v>0.13</v>
      </c>
      <c r="N175" s="16"/>
      <c r="O175" s="1">
        <v>5.8</v>
      </c>
      <c r="P175" s="1">
        <v>0.87</v>
      </c>
      <c r="Q175" s="16"/>
      <c r="R175" s="1">
        <v>0.97</v>
      </c>
      <c r="S175" s="1">
        <v>0.27</v>
      </c>
      <c r="T175" s="16"/>
      <c r="U175" s="1">
        <v>0</v>
      </c>
      <c r="V175" s="15">
        <v>3573.68</v>
      </c>
      <c r="W175" s="2">
        <v>547.58000000000004</v>
      </c>
      <c r="X175" s="1">
        <v>6</v>
      </c>
      <c r="Y175" s="1">
        <v>7</v>
      </c>
      <c r="Z175" s="1">
        <v>8</v>
      </c>
      <c r="AA175" s="1">
        <v>10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36</v>
      </c>
      <c r="AS175" s="1">
        <v>11</v>
      </c>
      <c r="AT175" s="1">
        <v>40</v>
      </c>
      <c r="AU175" s="1">
        <v>11</v>
      </c>
      <c r="AV175" s="1">
        <v>13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6</v>
      </c>
      <c r="BD175" s="1">
        <v>11</v>
      </c>
      <c r="BE175" s="1">
        <v>1</v>
      </c>
      <c r="BF175" s="1">
        <v>4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</row>
    <row r="176" spans="1:63">
      <c r="A176" s="1">
        <v>70171</v>
      </c>
      <c r="B176" s="1" t="s">
        <v>283</v>
      </c>
      <c r="C176" s="1">
        <v>15</v>
      </c>
      <c r="D176" s="1">
        <v>285</v>
      </c>
      <c r="E176" s="1" t="s">
        <v>64</v>
      </c>
      <c r="F176" s="1">
        <v>322</v>
      </c>
      <c r="G176" s="1" t="s">
        <v>167</v>
      </c>
      <c r="H176" s="2">
        <v>30.07</v>
      </c>
      <c r="I176" s="2">
        <v>451.05</v>
      </c>
      <c r="J176" s="10"/>
      <c r="K176" s="11"/>
      <c r="L176" s="1">
        <v>1.1299999999999999</v>
      </c>
      <c r="M176" s="1">
        <v>3.47</v>
      </c>
      <c r="N176" s="16"/>
      <c r="O176" s="1">
        <v>6.7</v>
      </c>
      <c r="P176" s="1">
        <v>1.33</v>
      </c>
      <c r="Q176" s="16"/>
      <c r="R176" s="1">
        <v>0.03</v>
      </c>
      <c r="S176" s="1">
        <v>1.27</v>
      </c>
      <c r="T176" s="16"/>
      <c r="U176" s="1">
        <v>0</v>
      </c>
      <c r="V176" s="15">
        <v>3548.26</v>
      </c>
      <c r="W176" s="2">
        <v>2736.37</v>
      </c>
      <c r="X176" s="1">
        <v>4</v>
      </c>
      <c r="Y176" s="1">
        <v>8</v>
      </c>
      <c r="Z176" s="1">
        <v>4</v>
      </c>
      <c r="AA176" s="1">
        <v>10</v>
      </c>
      <c r="AB176" s="1">
        <v>52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48</v>
      </c>
      <c r="AS176" s="1">
        <v>5</v>
      </c>
      <c r="AT176" s="1">
        <v>47</v>
      </c>
      <c r="AU176" s="1">
        <v>6</v>
      </c>
      <c r="AV176" s="1">
        <v>20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1</v>
      </c>
      <c r="BD176" s="1">
        <v>0</v>
      </c>
      <c r="BE176" s="1">
        <v>0</v>
      </c>
      <c r="BF176" s="1">
        <v>19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</row>
    <row r="177" spans="1:63">
      <c r="A177" s="1">
        <v>70115</v>
      </c>
      <c r="B177" s="1" t="s">
        <v>241</v>
      </c>
      <c r="C177" s="1">
        <v>30</v>
      </c>
      <c r="D177" s="1">
        <v>285</v>
      </c>
      <c r="E177" s="1" t="s">
        <v>64</v>
      </c>
      <c r="F177" s="1">
        <v>573</v>
      </c>
      <c r="G177" s="1" t="s">
        <v>87</v>
      </c>
      <c r="H177" s="2">
        <v>29.93</v>
      </c>
      <c r="I177" s="2">
        <v>897.9</v>
      </c>
      <c r="J177" s="10"/>
      <c r="K177" s="11"/>
      <c r="L177" s="1">
        <v>0.68</v>
      </c>
      <c r="M177" s="1">
        <v>1.07</v>
      </c>
      <c r="N177" s="16"/>
      <c r="O177" s="1">
        <v>2.88</v>
      </c>
      <c r="P177" s="1">
        <v>7.0000000000000007E-2</v>
      </c>
      <c r="Q177" s="16"/>
      <c r="R177" s="1">
        <v>0.27</v>
      </c>
      <c r="S177" s="1">
        <v>2.2999999999999998</v>
      </c>
      <c r="T177" s="16"/>
      <c r="U177" s="1">
        <v>0</v>
      </c>
      <c r="V177" s="15">
        <v>3441.95</v>
      </c>
      <c r="W177" s="2">
        <v>3082.79</v>
      </c>
      <c r="X177" s="1">
        <v>3</v>
      </c>
      <c r="Y177" s="1">
        <v>10</v>
      </c>
      <c r="Z177" s="1">
        <v>11</v>
      </c>
      <c r="AA177" s="1">
        <v>3</v>
      </c>
      <c r="AB177" s="1">
        <v>32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42</v>
      </c>
      <c r="AS177" s="1">
        <v>8</v>
      </c>
      <c r="AT177" s="1">
        <v>31</v>
      </c>
      <c r="AU177" s="1">
        <v>19</v>
      </c>
      <c r="AV177" s="1">
        <v>2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4</v>
      </c>
      <c r="BC177" s="1">
        <v>0</v>
      </c>
      <c r="BD177" s="1">
        <v>3</v>
      </c>
      <c r="BE177" s="1">
        <v>2</v>
      </c>
      <c r="BF177" s="1">
        <v>69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</row>
    <row r="178" spans="1:63">
      <c r="A178" s="1">
        <v>70105</v>
      </c>
      <c r="B178" s="1" t="s">
        <v>307</v>
      </c>
      <c r="C178" s="1">
        <v>4</v>
      </c>
      <c r="D178" s="1">
        <v>285</v>
      </c>
      <c r="E178" s="1" t="s">
        <v>64</v>
      </c>
      <c r="F178" s="1">
        <v>570</v>
      </c>
      <c r="G178" s="1" t="s">
        <v>72</v>
      </c>
      <c r="H178" s="2">
        <v>201.48</v>
      </c>
      <c r="I178" s="2">
        <v>805.92</v>
      </c>
      <c r="J178" s="10"/>
      <c r="K178" s="11"/>
      <c r="L178" s="1">
        <v>1.25</v>
      </c>
      <c r="M178" s="1">
        <v>0.5</v>
      </c>
      <c r="N178" s="16"/>
      <c r="O178" s="1">
        <v>2.75</v>
      </c>
      <c r="P178" s="1">
        <v>4.25</v>
      </c>
      <c r="Q178" s="16"/>
      <c r="R178" s="1">
        <v>0.25</v>
      </c>
      <c r="S178" s="1">
        <v>3</v>
      </c>
      <c r="T178" s="16"/>
      <c r="U178" s="1">
        <v>0</v>
      </c>
      <c r="V178" s="15">
        <v>3425.16</v>
      </c>
      <c r="W178" s="2">
        <v>6245.88</v>
      </c>
      <c r="X178" s="1">
        <v>3</v>
      </c>
      <c r="Y178" s="1">
        <v>2</v>
      </c>
      <c r="Z178" s="1">
        <v>0</v>
      </c>
      <c r="AA178" s="1">
        <v>2</v>
      </c>
      <c r="AB178" s="1">
        <v>2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3</v>
      </c>
      <c r="AS178" s="1">
        <v>1</v>
      </c>
      <c r="AT178" s="1">
        <v>6</v>
      </c>
      <c r="AU178" s="1">
        <v>3</v>
      </c>
      <c r="AV178" s="1">
        <v>17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2</v>
      </c>
      <c r="BF178" s="1">
        <v>12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</row>
    <row r="179" spans="1:63">
      <c r="A179" s="1">
        <v>70360</v>
      </c>
      <c r="B179" s="1" t="s">
        <v>245</v>
      </c>
      <c r="C179" s="1">
        <v>15</v>
      </c>
      <c r="D179" s="1">
        <v>285</v>
      </c>
      <c r="E179" s="1" t="s">
        <v>64</v>
      </c>
      <c r="F179" s="1">
        <v>562</v>
      </c>
      <c r="G179" s="1" t="s">
        <v>65</v>
      </c>
      <c r="H179" s="2">
        <v>30.07</v>
      </c>
      <c r="I179" s="2">
        <v>451.05</v>
      </c>
      <c r="J179" s="10"/>
      <c r="K179" s="11"/>
      <c r="L179" s="1">
        <v>0.03</v>
      </c>
      <c r="M179" s="1">
        <v>0.4</v>
      </c>
      <c r="N179" s="16"/>
      <c r="O179" s="1">
        <v>6.17</v>
      </c>
      <c r="P179" s="1">
        <v>3.33</v>
      </c>
      <c r="Q179" s="16"/>
      <c r="R179" s="1">
        <v>1.3</v>
      </c>
      <c r="S179" s="1">
        <v>0</v>
      </c>
      <c r="T179" s="5"/>
      <c r="U179" s="1">
        <v>0</v>
      </c>
      <c r="V179" s="15">
        <v>3382.88</v>
      </c>
      <c r="W179" s="2">
        <v>1683.92</v>
      </c>
      <c r="X179" s="1">
        <v>0</v>
      </c>
      <c r="Y179" s="1">
        <v>1</v>
      </c>
      <c r="Z179" s="1">
        <v>0</v>
      </c>
      <c r="AA179" s="1">
        <v>0</v>
      </c>
      <c r="AB179" s="1">
        <v>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11</v>
      </c>
      <c r="AS179" s="1">
        <v>25</v>
      </c>
      <c r="AT179" s="1">
        <v>51</v>
      </c>
      <c r="AU179" s="1">
        <v>36</v>
      </c>
      <c r="AV179" s="1">
        <v>50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3</v>
      </c>
      <c r="BD179" s="1">
        <v>17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</row>
    <row r="180" spans="1:63">
      <c r="A180" s="1">
        <v>70971</v>
      </c>
      <c r="B180" s="1" t="s">
        <v>279</v>
      </c>
      <c r="C180" s="1">
        <v>16</v>
      </c>
      <c r="D180" s="1">
        <v>285</v>
      </c>
      <c r="E180" s="1" t="s">
        <v>64</v>
      </c>
      <c r="F180" s="1">
        <v>285</v>
      </c>
      <c r="G180" s="1" t="s">
        <v>64</v>
      </c>
      <c r="H180" s="2">
        <v>56.3</v>
      </c>
      <c r="I180" s="2">
        <v>900.8</v>
      </c>
      <c r="J180" s="10"/>
      <c r="K180" s="11"/>
      <c r="L180" s="1">
        <v>0.31</v>
      </c>
      <c r="M180" s="1">
        <v>0</v>
      </c>
      <c r="N180" s="16"/>
      <c r="O180" s="1">
        <v>1.81</v>
      </c>
      <c r="P180" s="1">
        <v>0.12</v>
      </c>
      <c r="Q180" s="16"/>
      <c r="R180" s="1">
        <v>1.59</v>
      </c>
      <c r="S180" s="1">
        <v>0.19</v>
      </c>
      <c r="T180" s="5"/>
      <c r="U180" s="1">
        <v>0</v>
      </c>
      <c r="V180" s="15">
        <v>3349.85</v>
      </c>
      <c r="W180" s="2">
        <v>281.5</v>
      </c>
      <c r="X180" s="1">
        <v>1</v>
      </c>
      <c r="Y180" s="1">
        <v>0</v>
      </c>
      <c r="Z180" s="1">
        <v>2</v>
      </c>
      <c r="AA180" s="1">
        <v>4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5</v>
      </c>
      <c r="AS180" s="1">
        <v>6</v>
      </c>
      <c r="AT180" s="1">
        <v>18</v>
      </c>
      <c r="AU180" s="1">
        <v>6</v>
      </c>
      <c r="AV180" s="1">
        <v>2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20</v>
      </c>
      <c r="BC180" s="1">
        <v>4</v>
      </c>
      <c r="BD180" s="1">
        <v>1</v>
      </c>
      <c r="BE180" s="1">
        <v>5</v>
      </c>
      <c r="BF180" s="1">
        <v>3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</row>
    <row r="181" spans="1:63">
      <c r="A181" s="1">
        <v>70981</v>
      </c>
      <c r="B181" s="1" t="s">
        <v>294</v>
      </c>
      <c r="C181" s="1">
        <v>15</v>
      </c>
      <c r="D181" s="1">
        <v>285</v>
      </c>
      <c r="E181" s="1" t="s">
        <v>64</v>
      </c>
      <c r="F181" s="1">
        <v>562</v>
      </c>
      <c r="G181" s="1" t="s">
        <v>65</v>
      </c>
      <c r="H181" s="2">
        <v>28.82</v>
      </c>
      <c r="I181" s="2">
        <v>432.3</v>
      </c>
      <c r="J181" s="10"/>
      <c r="K181" s="11"/>
      <c r="L181" s="1">
        <v>1.2</v>
      </c>
      <c r="M181" s="1">
        <v>1.73</v>
      </c>
      <c r="N181" s="16"/>
      <c r="O181" s="1">
        <v>4.37</v>
      </c>
      <c r="P181" s="1">
        <v>0.47</v>
      </c>
      <c r="Q181" s="16"/>
      <c r="R181" s="1">
        <v>2.0699999999999998</v>
      </c>
      <c r="S181" s="1">
        <v>0.67</v>
      </c>
      <c r="T181" s="16"/>
      <c r="U181" s="1">
        <v>0</v>
      </c>
      <c r="V181" s="15">
        <v>3299.89</v>
      </c>
      <c r="W181" s="2">
        <v>1239.26</v>
      </c>
      <c r="X181" s="1">
        <v>2</v>
      </c>
      <c r="Y181" s="1">
        <v>2</v>
      </c>
      <c r="Z181" s="1">
        <v>10</v>
      </c>
      <c r="AA181" s="1">
        <v>10</v>
      </c>
      <c r="AB181" s="1">
        <v>26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15</v>
      </c>
      <c r="AS181" s="1">
        <v>21</v>
      </c>
      <c r="AT181" s="1">
        <v>26</v>
      </c>
      <c r="AU181" s="1">
        <v>28</v>
      </c>
      <c r="AV181" s="1">
        <v>7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22</v>
      </c>
      <c r="BC181" s="1">
        <v>14</v>
      </c>
      <c r="BD181" s="1">
        <v>0</v>
      </c>
      <c r="BE181" s="1">
        <v>4</v>
      </c>
      <c r="BF181" s="1">
        <v>10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</row>
    <row r="182" spans="1:63">
      <c r="A182" s="1">
        <v>70975</v>
      </c>
      <c r="B182" s="1" t="s">
        <v>256</v>
      </c>
      <c r="C182" s="1">
        <v>20</v>
      </c>
      <c r="D182" s="1">
        <v>285</v>
      </c>
      <c r="E182" s="1" t="s">
        <v>64</v>
      </c>
      <c r="F182" s="1">
        <v>974</v>
      </c>
      <c r="G182" s="1" t="s">
        <v>110</v>
      </c>
      <c r="H182" s="2">
        <v>40.81</v>
      </c>
      <c r="I182" s="2">
        <v>816.2</v>
      </c>
      <c r="J182" s="10"/>
      <c r="K182" s="11"/>
      <c r="L182" s="1">
        <v>0.8</v>
      </c>
      <c r="M182" s="1">
        <v>0.5</v>
      </c>
      <c r="N182" s="16"/>
      <c r="O182" s="1">
        <v>3.18</v>
      </c>
      <c r="P182" s="1">
        <v>3.2</v>
      </c>
      <c r="Q182" s="16"/>
      <c r="R182" s="1">
        <v>0</v>
      </c>
      <c r="S182" s="1">
        <v>0</v>
      </c>
      <c r="T182" s="16"/>
      <c r="U182" s="1">
        <v>0</v>
      </c>
      <c r="V182" s="15">
        <v>3244.4</v>
      </c>
      <c r="W182" s="2">
        <v>3019.94</v>
      </c>
      <c r="X182" s="1">
        <v>2</v>
      </c>
      <c r="Y182" s="1">
        <v>3</v>
      </c>
      <c r="Z182" s="1">
        <v>5</v>
      </c>
      <c r="AA182" s="1">
        <v>15</v>
      </c>
      <c r="AB182" s="1">
        <v>10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5</v>
      </c>
      <c r="AS182" s="1">
        <v>25</v>
      </c>
      <c r="AT182" s="1">
        <v>21</v>
      </c>
      <c r="AU182" s="1">
        <v>50</v>
      </c>
      <c r="AV182" s="1">
        <v>64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</row>
    <row r="183" spans="1:63">
      <c r="A183" s="1">
        <v>70984</v>
      </c>
      <c r="B183" s="1" t="s">
        <v>149</v>
      </c>
      <c r="C183" s="1">
        <v>5</v>
      </c>
      <c r="D183" s="1">
        <v>285</v>
      </c>
      <c r="E183" s="1" t="s">
        <v>64</v>
      </c>
      <c r="F183" s="1">
        <v>573</v>
      </c>
      <c r="G183" s="1" t="s">
        <v>87</v>
      </c>
      <c r="H183" s="2">
        <v>171.09</v>
      </c>
      <c r="I183" s="2">
        <v>855.45</v>
      </c>
      <c r="J183" s="10"/>
      <c r="K183" s="11"/>
      <c r="L183" s="1">
        <v>0.4</v>
      </c>
      <c r="M183" s="1">
        <v>2</v>
      </c>
      <c r="N183" s="16"/>
      <c r="O183" s="1">
        <v>3.2</v>
      </c>
      <c r="P183" s="1">
        <v>2.2000000000000002</v>
      </c>
      <c r="Q183" s="16"/>
      <c r="R183" s="1">
        <v>0</v>
      </c>
      <c r="S183" s="1">
        <v>0.8</v>
      </c>
      <c r="T183" s="16"/>
      <c r="U183" s="1">
        <v>0</v>
      </c>
      <c r="V183" s="15">
        <v>3079.62</v>
      </c>
      <c r="W183" s="2">
        <v>4277.25</v>
      </c>
      <c r="X183" s="1">
        <v>0</v>
      </c>
      <c r="Y183" s="1">
        <v>2</v>
      </c>
      <c r="Z183" s="1">
        <v>0</v>
      </c>
      <c r="AA183" s="1">
        <v>2</v>
      </c>
      <c r="AB183" s="1">
        <v>10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>
        <v>7</v>
      </c>
      <c r="AT183" s="1">
        <v>7</v>
      </c>
      <c r="AU183" s="1">
        <v>7</v>
      </c>
      <c r="AV183" s="1">
        <v>11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4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</row>
    <row r="184" spans="1:63">
      <c r="A184" s="1">
        <v>70264</v>
      </c>
      <c r="B184" s="1" t="s">
        <v>233</v>
      </c>
      <c r="C184" s="1">
        <v>20</v>
      </c>
      <c r="D184" s="1">
        <v>285</v>
      </c>
      <c r="E184" s="1" t="s">
        <v>64</v>
      </c>
      <c r="F184" s="1">
        <v>573</v>
      </c>
      <c r="G184" s="1" t="s">
        <v>87</v>
      </c>
      <c r="H184" s="2">
        <v>50.37</v>
      </c>
      <c r="I184" s="2">
        <v>1007.4</v>
      </c>
      <c r="J184" s="10"/>
      <c r="K184" s="11"/>
      <c r="L184" s="1">
        <v>0.28000000000000003</v>
      </c>
      <c r="M184" s="1">
        <v>1.85</v>
      </c>
      <c r="N184" s="16"/>
      <c r="O184" s="1">
        <v>1.62</v>
      </c>
      <c r="P184" s="1">
        <v>0</v>
      </c>
      <c r="Q184" s="16"/>
      <c r="R184" s="1">
        <v>1.1200000000000001</v>
      </c>
      <c r="S184" s="1">
        <v>0.15</v>
      </c>
      <c r="T184" s="16"/>
      <c r="U184" s="1">
        <v>0</v>
      </c>
      <c r="V184" s="15">
        <v>3047.38</v>
      </c>
      <c r="W184" s="2">
        <v>2014.8</v>
      </c>
      <c r="X184" s="1">
        <v>2</v>
      </c>
      <c r="Y184" s="1">
        <v>1</v>
      </c>
      <c r="Z184" s="1">
        <v>1</v>
      </c>
      <c r="AA184" s="1">
        <v>4</v>
      </c>
      <c r="AB184" s="1">
        <v>37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2</v>
      </c>
      <c r="AT184" s="1">
        <v>6</v>
      </c>
      <c r="AU184" s="1">
        <v>51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15</v>
      </c>
      <c r="BC184" s="1">
        <v>2</v>
      </c>
      <c r="BD184" s="1">
        <v>1</v>
      </c>
      <c r="BE184" s="1">
        <v>11</v>
      </c>
      <c r="BF184" s="1">
        <v>3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</row>
    <row r="185" spans="1:63">
      <c r="A185" s="1">
        <v>70123</v>
      </c>
      <c r="B185" s="1" t="s">
        <v>169</v>
      </c>
      <c r="C185" s="1">
        <v>6</v>
      </c>
      <c r="D185" s="1">
        <v>285</v>
      </c>
      <c r="E185" s="1" t="s">
        <v>64</v>
      </c>
      <c r="F185" s="1">
        <v>285</v>
      </c>
      <c r="G185" s="1" t="s">
        <v>64</v>
      </c>
      <c r="H185" s="2">
        <v>141.66669999999999</v>
      </c>
      <c r="I185" s="2">
        <v>850.00019999999995</v>
      </c>
      <c r="J185" s="10"/>
      <c r="K185" s="11"/>
      <c r="L185" s="1">
        <v>0.75</v>
      </c>
      <c r="M185" s="1">
        <v>0</v>
      </c>
      <c r="N185" s="16"/>
      <c r="O185" s="1">
        <v>1</v>
      </c>
      <c r="P185" s="1">
        <v>0</v>
      </c>
      <c r="Q185" s="16"/>
      <c r="R185" s="1">
        <v>1.67</v>
      </c>
      <c r="S185" s="1">
        <v>1</v>
      </c>
      <c r="T185" s="16"/>
      <c r="U185" s="1">
        <v>0</v>
      </c>
      <c r="V185" s="15">
        <v>2904.17</v>
      </c>
      <c r="W185" s="2">
        <v>850</v>
      </c>
      <c r="X185" s="1">
        <v>0</v>
      </c>
      <c r="Y185" s="1">
        <v>0</v>
      </c>
      <c r="Z185" s="1">
        <v>2</v>
      </c>
      <c r="AA185" s="1">
        <v>5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4</v>
      </c>
      <c r="BC185" s="1">
        <v>1</v>
      </c>
      <c r="BD185" s="1">
        <v>3</v>
      </c>
      <c r="BE185" s="1">
        <v>5</v>
      </c>
      <c r="BF185" s="1">
        <v>6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</row>
    <row r="186" spans="1:63">
      <c r="A186" s="1">
        <v>70071</v>
      </c>
      <c r="B186" s="1" t="s">
        <v>285</v>
      </c>
      <c r="C186" s="1">
        <v>6</v>
      </c>
      <c r="D186" s="1">
        <v>285</v>
      </c>
      <c r="E186" s="1" t="s">
        <v>64</v>
      </c>
      <c r="F186" s="1">
        <v>974</v>
      </c>
      <c r="G186" s="1" t="s">
        <v>110</v>
      </c>
      <c r="H186" s="2">
        <v>174.97</v>
      </c>
      <c r="I186" s="2">
        <v>1049.82</v>
      </c>
      <c r="J186" s="10"/>
      <c r="K186" s="11"/>
      <c r="L186" s="1">
        <v>0.08</v>
      </c>
      <c r="M186" s="1">
        <v>0.17</v>
      </c>
      <c r="N186" s="16"/>
      <c r="O186" s="1">
        <v>2</v>
      </c>
      <c r="P186" s="1">
        <v>6.33</v>
      </c>
      <c r="Q186" s="16"/>
      <c r="R186" s="1">
        <v>0.67</v>
      </c>
      <c r="S186" s="1">
        <v>3.67</v>
      </c>
      <c r="T186" s="16"/>
      <c r="U186" s="1">
        <v>0</v>
      </c>
      <c r="V186" s="15">
        <v>2887</v>
      </c>
      <c r="W186" s="2">
        <v>10673.17</v>
      </c>
      <c r="X186" s="1">
        <v>0</v>
      </c>
      <c r="Y186" s="1">
        <v>1</v>
      </c>
      <c r="Z186" s="1">
        <v>0</v>
      </c>
      <c r="AA186" s="1">
        <v>0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4</v>
      </c>
      <c r="AS186" s="1">
        <v>2</v>
      </c>
      <c r="AT186" s="1">
        <v>3</v>
      </c>
      <c r="AU186" s="1">
        <v>8</v>
      </c>
      <c r="AV186" s="1">
        <v>38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1</v>
      </c>
      <c r="BC186" s="1">
        <v>2</v>
      </c>
      <c r="BD186" s="1">
        <v>1</v>
      </c>
      <c r="BE186" s="1">
        <v>2</v>
      </c>
      <c r="BF186" s="1">
        <v>22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</row>
    <row r="187" spans="1:63">
      <c r="A187" s="1">
        <v>70112</v>
      </c>
      <c r="B187" s="1" t="s">
        <v>246</v>
      </c>
      <c r="C187" s="1">
        <v>18</v>
      </c>
      <c r="D187" s="1">
        <v>285</v>
      </c>
      <c r="E187" s="1" t="s">
        <v>64</v>
      </c>
      <c r="F187" s="1">
        <v>558</v>
      </c>
      <c r="G187" s="1" t="s">
        <v>67</v>
      </c>
      <c r="H187" s="2">
        <v>47.35</v>
      </c>
      <c r="I187" s="2">
        <v>852.3</v>
      </c>
      <c r="J187" s="10"/>
      <c r="K187" s="11"/>
      <c r="L187" s="1">
        <v>0.94</v>
      </c>
      <c r="M187" s="1">
        <v>1.33</v>
      </c>
      <c r="N187" s="16"/>
      <c r="O187" s="1">
        <v>1</v>
      </c>
      <c r="P187" s="1">
        <v>2.11</v>
      </c>
      <c r="Q187" s="16"/>
      <c r="R187" s="1">
        <v>1.06</v>
      </c>
      <c r="S187" s="1">
        <v>0</v>
      </c>
      <c r="T187" s="16"/>
      <c r="U187" s="1">
        <v>0</v>
      </c>
      <c r="V187" s="15">
        <v>2556.9</v>
      </c>
      <c r="W187" s="2">
        <v>2935.7</v>
      </c>
      <c r="X187" s="1">
        <v>6</v>
      </c>
      <c r="Y187" s="1">
        <v>1</v>
      </c>
      <c r="Z187" s="1">
        <v>7</v>
      </c>
      <c r="AA187" s="1">
        <v>7</v>
      </c>
      <c r="AB187" s="1">
        <v>24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7</v>
      </c>
      <c r="AS187" s="1">
        <v>10</v>
      </c>
      <c r="AT187" s="1">
        <v>6</v>
      </c>
      <c r="AU187" s="1">
        <v>0</v>
      </c>
      <c r="AV187" s="1">
        <v>38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19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</row>
    <row r="188" spans="1:63">
      <c r="A188" s="1">
        <v>79159</v>
      </c>
      <c r="B188" s="1" t="s">
        <v>358</v>
      </c>
      <c r="C188" s="1">
        <v>24</v>
      </c>
      <c r="D188" s="1">
        <v>285</v>
      </c>
      <c r="E188" s="1" t="s">
        <v>64</v>
      </c>
      <c r="F188" s="1">
        <v>285</v>
      </c>
      <c r="G188" s="1" t="s">
        <v>64</v>
      </c>
      <c r="H188" s="2">
        <v>34.741799999999998</v>
      </c>
      <c r="I188" s="2">
        <v>833.80319999999995</v>
      </c>
      <c r="J188" s="10"/>
      <c r="K188" s="11"/>
      <c r="L188" s="1">
        <v>0.42</v>
      </c>
      <c r="M188" s="1">
        <v>1</v>
      </c>
      <c r="N188" s="16"/>
      <c r="O188" s="1">
        <v>2.17</v>
      </c>
      <c r="P188" s="1">
        <v>1.58</v>
      </c>
      <c r="Q188" s="16"/>
      <c r="R188" s="1">
        <v>0.46</v>
      </c>
      <c r="S188" s="1">
        <v>0.21</v>
      </c>
      <c r="T188" s="16"/>
      <c r="U188" s="1">
        <v>0</v>
      </c>
      <c r="V188" s="15">
        <v>2536.15</v>
      </c>
      <c r="W188" s="2">
        <v>2327.6999999999998</v>
      </c>
      <c r="X188" s="1">
        <v>0</v>
      </c>
      <c r="Y188" s="1">
        <v>0</v>
      </c>
      <c r="Z188" s="1">
        <v>6</v>
      </c>
      <c r="AA188" s="1">
        <v>8</v>
      </c>
      <c r="AB188" s="1">
        <v>24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43</v>
      </c>
      <c r="AS188" s="1">
        <v>18</v>
      </c>
      <c r="AT188" s="1">
        <v>0</v>
      </c>
      <c r="AU188" s="1">
        <v>0</v>
      </c>
      <c r="AV188" s="1">
        <v>38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1</v>
      </c>
      <c r="BC188" s="1">
        <v>2</v>
      </c>
      <c r="BD188" s="1">
        <v>6</v>
      </c>
      <c r="BE188" s="1">
        <v>6</v>
      </c>
      <c r="BF188" s="1">
        <v>5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</row>
    <row r="189" spans="1:63">
      <c r="A189" s="1">
        <v>70033</v>
      </c>
      <c r="B189" s="1" t="s">
        <v>179</v>
      </c>
      <c r="C189" s="1">
        <v>18</v>
      </c>
      <c r="D189" s="1">
        <v>285</v>
      </c>
      <c r="E189" s="1" t="s">
        <v>64</v>
      </c>
      <c r="F189" s="1">
        <v>991</v>
      </c>
      <c r="G189" s="1" t="s">
        <v>141</v>
      </c>
      <c r="H189" s="2">
        <v>47.222200000000001</v>
      </c>
      <c r="I189" s="2">
        <v>849.99959999999999</v>
      </c>
      <c r="J189" s="10"/>
      <c r="K189" s="11"/>
      <c r="L189" s="1">
        <v>0.83</v>
      </c>
      <c r="M189" s="1">
        <v>2.5</v>
      </c>
      <c r="N189" s="16"/>
      <c r="O189" s="1">
        <v>1.61</v>
      </c>
      <c r="P189" s="1">
        <v>3.89</v>
      </c>
      <c r="Q189" s="16"/>
      <c r="R189" s="1">
        <v>0.42</v>
      </c>
      <c r="S189" s="1">
        <v>1.56</v>
      </c>
      <c r="T189" s="16"/>
      <c r="U189" s="1">
        <v>0</v>
      </c>
      <c r="V189" s="15">
        <v>2431.94</v>
      </c>
      <c r="W189" s="2">
        <v>6752.77</v>
      </c>
      <c r="X189" s="1">
        <v>7</v>
      </c>
      <c r="Y189" s="1">
        <v>1</v>
      </c>
      <c r="Z189" s="1">
        <v>5</v>
      </c>
      <c r="AA189" s="1">
        <v>5</v>
      </c>
      <c r="AB189" s="1">
        <v>45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10</v>
      </c>
      <c r="AS189" s="1">
        <v>2</v>
      </c>
      <c r="AT189" s="1">
        <v>14</v>
      </c>
      <c r="AU189" s="1">
        <v>8</v>
      </c>
      <c r="AV189" s="1">
        <v>70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2</v>
      </c>
      <c r="BC189" s="1">
        <v>5</v>
      </c>
      <c r="BD189" s="1">
        <v>2</v>
      </c>
      <c r="BE189" s="1">
        <v>2</v>
      </c>
      <c r="BF189" s="1">
        <v>28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</row>
    <row r="190" spans="1:63">
      <c r="A190" s="1">
        <v>70030</v>
      </c>
      <c r="B190" s="1" t="s">
        <v>280</v>
      </c>
      <c r="C190" s="1">
        <v>20</v>
      </c>
      <c r="D190" s="1">
        <v>285</v>
      </c>
      <c r="E190" s="1" t="s">
        <v>64</v>
      </c>
      <c r="F190" s="1">
        <v>558</v>
      </c>
      <c r="G190" s="1" t="s">
        <v>67</v>
      </c>
      <c r="H190" s="2">
        <v>86.35</v>
      </c>
      <c r="I190" s="2">
        <v>1727</v>
      </c>
      <c r="J190" s="10"/>
      <c r="K190" s="11"/>
      <c r="L190" s="1">
        <v>0.05</v>
      </c>
      <c r="M190" s="1">
        <v>2.4</v>
      </c>
      <c r="N190" s="16"/>
      <c r="O190" s="1">
        <v>0.68</v>
      </c>
      <c r="P190" s="1">
        <v>1.3</v>
      </c>
      <c r="Q190" s="16"/>
      <c r="R190" s="1">
        <v>0.68</v>
      </c>
      <c r="S190" s="1">
        <v>1.2</v>
      </c>
      <c r="T190" s="16"/>
      <c r="U190" s="1">
        <v>0</v>
      </c>
      <c r="V190" s="15">
        <v>2417.8000000000002</v>
      </c>
      <c r="W190" s="2">
        <v>8462.2999999999993</v>
      </c>
      <c r="X190" s="1">
        <v>0</v>
      </c>
      <c r="Y190" s="1">
        <v>2</v>
      </c>
      <c r="Z190" s="1">
        <v>0</v>
      </c>
      <c r="AA190" s="1">
        <v>0</v>
      </c>
      <c r="AB190" s="1">
        <v>48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10</v>
      </c>
      <c r="AS190" s="1">
        <v>4</v>
      </c>
      <c r="AT190" s="1">
        <v>1</v>
      </c>
      <c r="AU190" s="1">
        <v>1</v>
      </c>
      <c r="AV190" s="1">
        <v>26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12</v>
      </c>
      <c r="BC190" s="1">
        <v>3</v>
      </c>
      <c r="BD190" s="1">
        <v>0</v>
      </c>
      <c r="BE190" s="1">
        <v>0</v>
      </c>
      <c r="BF190" s="1">
        <v>24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</row>
    <row r="191" spans="1:63">
      <c r="A191" s="1">
        <v>70153</v>
      </c>
      <c r="B191" s="1" t="s">
        <v>186</v>
      </c>
      <c r="C191" s="1">
        <v>24</v>
      </c>
      <c r="D191" s="1">
        <v>285</v>
      </c>
      <c r="E191" s="1" t="s">
        <v>64</v>
      </c>
      <c r="F191" s="1">
        <v>974</v>
      </c>
      <c r="G191" s="1" t="s">
        <v>110</v>
      </c>
      <c r="H191" s="2">
        <v>44.36</v>
      </c>
      <c r="I191" s="2">
        <v>1064.6400000000001</v>
      </c>
      <c r="J191" s="10"/>
      <c r="K191" s="11"/>
      <c r="L191" s="1">
        <v>0.5</v>
      </c>
      <c r="M191" s="1">
        <v>1.08</v>
      </c>
      <c r="N191" s="16"/>
      <c r="O191" s="1">
        <v>0.52</v>
      </c>
      <c r="P191" s="1">
        <v>0</v>
      </c>
      <c r="Q191" s="16"/>
      <c r="R191" s="1">
        <v>1.23</v>
      </c>
      <c r="S191" s="1">
        <v>0.12</v>
      </c>
      <c r="T191" s="16"/>
      <c r="U191" s="1">
        <v>0</v>
      </c>
      <c r="V191" s="15">
        <v>2395.44</v>
      </c>
      <c r="W191" s="2">
        <v>1286.44</v>
      </c>
      <c r="X191" s="1">
        <v>10</v>
      </c>
      <c r="Y191" s="1">
        <v>0</v>
      </c>
      <c r="Z191" s="1">
        <v>2</v>
      </c>
      <c r="AA191" s="1">
        <v>0</v>
      </c>
      <c r="AB191" s="1">
        <v>26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4</v>
      </c>
      <c r="AU191" s="1">
        <v>17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3</v>
      </c>
      <c r="BC191" s="1">
        <v>0</v>
      </c>
      <c r="BD191" s="1">
        <v>26</v>
      </c>
      <c r="BE191" s="1">
        <v>1</v>
      </c>
      <c r="BF191" s="1">
        <v>3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</row>
    <row r="192" spans="1:63">
      <c r="A192" s="1">
        <v>70302</v>
      </c>
      <c r="B192" s="1" t="s">
        <v>242</v>
      </c>
      <c r="C192" s="1">
        <v>20</v>
      </c>
      <c r="D192" s="1">
        <v>285</v>
      </c>
      <c r="E192" s="1" t="s">
        <v>64</v>
      </c>
      <c r="F192" s="1">
        <v>285</v>
      </c>
      <c r="G192" s="1" t="s">
        <v>64</v>
      </c>
      <c r="H192" s="2">
        <v>86.351399999999998</v>
      </c>
      <c r="I192" s="2">
        <v>1727.028</v>
      </c>
      <c r="J192" s="10"/>
      <c r="K192" s="11"/>
      <c r="L192" s="1">
        <v>0</v>
      </c>
      <c r="M192" s="1">
        <v>0</v>
      </c>
      <c r="N192" s="16"/>
      <c r="O192" s="1">
        <v>1.38</v>
      </c>
      <c r="P192" s="1">
        <v>1.6</v>
      </c>
      <c r="Q192" s="16"/>
      <c r="R192" s="1">
        <v>0</v>
      </c>
      <c r="S192" s="1">
        <v>0</v>
      </c>
      <c r="T192" s="16"/>
      <c r="U192" s="1">
        <v>0</v>
      </c>
      <c r="V192" s="15">
        <v>2374.66</v>
      </c>
      <c r="W192" s="2">
        <v>2763.24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27</v>
      </c>
      <c r="AS192" s="1">
        <v>1</v>
      </c>
      <c r="AT192" s="1">
        <v>0</v>
      </c>
      <c r="AU192" s="1">
        <v>0</v>
      </c>
      <c r="AV192" s="1">
        <v>32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</row>
    <row r="193" spans="1:63">
      <c r="A193" s="1">
        <v>70251</v>
      </c>
      <c r="B193" s="1" t="s">
        <v>251</v>
      </c>
      <c r="C193" s="1">
        <v>15</v>
      </c>
      <c r="D193" s="1">
        <v>285</v>
      </c>
      <c r="E193" s="1" t="s">
        <v>64</v>
      </c>
      <c r="F193" s="1">
        <v>562</v>
      </c>
      <c r="G193" s="1" t="s">
        <v>65</v>
      </c>
      <c r="H193" s="2">
        <v>30.07</v>
      </c>
      <c r="I193" s="2">
        <v>451.05</v>
      </c>
      <c r="J193" s="10"/>
      <c r="K193" s="11"/>
      <c r="L193" s="1">
        <v>0.2</v>
      </c>
      <c r="M193" s="1">
        <v>0.2</v>
      </c>
      <c r="N193" s="16"/>
      <c r="O193" s="1">
        <v>4.07</v>
      </c>
      <c r="P193" s="1">
        <v>0</v>
      </c>
      <c r="Q193" s="16"/>
      <c r="R193" s="1">
        <v>0.37</v>
      </c>
      <c r="S193" s="1">
        <v>0</v>
      </c>
      <c r="T193" s="16"/>
      <c r="U193" s="1">
        <v>0</v>
      </c>
      <c r="V193" s="15">
        <v>2089.87</v>
      </c>
      <c r="W193" s="2">
        <v>90.21</v>
      </c>
      <c r="X193" s="1">
        <v>0</v>
      </c>
      <c r="Y193" s="1">
        <v>0</v>
      </c>
      <c r="Z193" s="1">
        <v>3</v>
      </c>
      <c r="AA193" s="1">
        <v>0</v>
      </c>
      <c r="AB193" s="1">
        <v>3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19</v>
      </c>
      <c r="AS193" s="1">
        <v>18</v>
      </c>
      <c r="AT193" s="1">
        <v>30</v>
      </c>
      <c r="AU193" s="1">
        <v>6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4</v>
      </c>
      <c r="BE193" s="1">
        <v>3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</row>
    <row r="194" spans="1:63">
      <c r="A194" s="1">
        <v>70266</v>
      </c>
      <c r="B194" s="1" t="s">
        <v>335</v>
      </c>
      <c r="C194" s="1">
        <v>24</v>
      </c>
      <c r="D194" s="1">
        <v>285</v>
      </c>
      <c r="E194" s="1" t="s">
        <v>64</v>
      </c>
      <c r="F194" s="1">
        <v>558</v>
      </c>
      <c r="G194" s="1" t="s">
        <v>67</v>
      </c>
      <c r="H194" s="2">
        <v>45.624299999999998</v>
      </c>
      <c r="I194" s="2">
        <v>1094.9831999999999</v>
      </c>
      <c r="J194" s="10"/>
      <c r="K194" s="11"/>
      <c r="L194" s="1">
        <v>0.31</v>
      </c>
      <c r="M194" s="1">
        <v>0</v>
      </c>
      <c r="N194" s="16"/>
      <c r="O194" s="1">
        <v>1.46</v>
      </c>
      <c r="P194" s="1">
        <v>0</v>
      </c>
      <c r="Q194" s="16"/>
      <c r="R194" s="1">
        <v>0.12</v>
      </c>
      <c r="S194" s="1">
        <v>0.12</v>
      </c>
      <c r="T194" s="16"/>
      <c r="U194" s="1">
        <v>0</v>
      </c>
      <c r="V194" s="15">
        <v>2075.91</v>
      </c>
      <c r="W194" s="2">
        <v>136.87</v>
      </c>
      <c r="X194" s="1">
        <v>0</v>
      </c>
      <c r="Y194" s="1">
        <v>0</v>
      </c>
      <c r="Z194" s="1">
        <v>6</v>
      </c>
      <c r="AA194" s="1">
        <v>3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26</v>
      </c>
      <c r="AU194" s="1">
        <v>18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3</v>
      </c>
      <c r="BC194" s="1">
        <v>0</v>
      </c>
      <c r="BD194" s="1">
        <v>0</v>
      </c>
      <c r="BE194" s="1">
        <v>0</v>
      </c>
      <c r="BF194" s="1">
        <v>3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</row>
    <row r="195" spans="1:63">
      <c r="A195" s="1">
        <v>70015</v>
      </c>
      <c r="B195" s="1" t="s">
        <v>288</v>
      </c>
      <c r="C195" s="1">
        <v>12</v>
      </c>
      <c r="D195" s="1">
        <v>285</v>
      </c>
      <c r="E195" s="1" t="s">
        <v>64</v>
      </c>
      <c r="F195" s="1">
        <v>562</v>
      </c>
      <c r="G195" s="1" t="s">
        <v>65</v>
      </c>
      <c r="H195" s="2">
        <v>29.4</v>
      </c>
      <c r="I195" s="2">
        <v>352.8</v>
      </c>
      <c r="J195" s="10"/>
      <c r="K195" s="11"/>
      <c r="L195" s="1">
        <v>0</v>
      </c>
      <c r="M195" s="1">
        <v>1.83</v>
      </c>
      <c r="N195" s="16"/>
      <c r="O195" s="1">
        <v>5</v>
      </c>
      <c r="P195" s="1">
        <v>0</v>
      </c>
      <c r="Q195" s="16"/>
      <c r="R195" s="1">
        <v>0.62</v>
      </c>
      <c r="S195" s="1">
        <v>2.33</v>
      </c>
      <c r="T195" s="16"/>
      <c r="U195" s="1">
        <v>0</v>
      </c>
      <c r="V195" s="15">
        <v>1984.5</v>
      </c>
      <c r="W195" s="2">
        <v>1470</v>
      </c>
      <c r="X195" s="1">
        <v>0</v>
      </c>
      <c r="Y195" s="1">
        <v>0</v>
      </c>
      <c r="Z195" s="1">
        <v>0</v>
      </c>
      <c r="AA195" s="1">
        <v>0</v>
      </c>
      <c r="AB195" s="1">
        <v>22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15</v>
      </c>
      <c r="AS195" s="1">
        <v>10</v>
      </c>
      <c r="AT195" s="1">
        <v>32</v>
      </c>
      <c r="AU195" s="1">
        <v>16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4</v>
      </c>
      <c r="BC195" s="1">
        <v>1</v>
      </c>
      <c r="BD195" s="1">
        <v>2</v>
      </c>
      <c r="BE195" s="1">
        <v>2</v>
      </c>
      <c r="BF195" s="1">
        <v>28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</row>
    <row r="196" spans="1:63">
      <c r="A196" s="1">
        <v>70352</v>
      </c>
      <c r="B196" s="1" t="s">
        <v>276</v>
      </c>
      <c r="C196" s="1">
        <v>5</v>
      </c>
      <c r="D196" s="1">
        <v>285</v>
      </c>
      <c r="E196" s="1" t="s">
        <v>64</v>
      </c>
      <c r="F196" s="1">
        <v>562</v>
      </c>
      <c r="G196" s="1" t="s">
        <v>65</v>
      </c>
      <c r="H196" s="2">
        <v>61.49</v>
      </c>
      <c r="I196" s="2">
        <v>307.45</v>
      </c>
      <c r="J196" s="10"/>
      <c r="K196" s="11"/>
      <c r="L196" s="1">
        <v>0.9</v>
      </c>
      <c r="M196" s="1">
        <v>2.8</v>
      </c>
      <c r="N196" s="16"/>
      <c r="O196" s="1">
        <v>4.8</v>
      </c>
      <c r="P196" s="1">
        <v>0</v>
      </c>
      <c r="Q196" s="16"/>
      <c r="R196" s="1">
        <v>0</v>
      </c>
      <c r="S196" s="1">
        <v>0</v>
      </c>
      <c r="T196" s="16"/>
      <c r="U196" s="1">
        <v>0</v>
      </c>
      <c r="V196" s="15">
        <v>1752.46</v>
      </c>
      <c r="W196" s="2">
        <v>860.86</v>
      </c>
      <c r="X196" s="1">
        <v>1</v>
      </c>
      <c r="Y196" s="1">
        <v>0</v>
      </c>
      <c r="Z196" s="1">
        <v>2</v>
      </c>
      <c r="AA196" s="1">
        <v>3</v>
      </c>
      <c r="AB196" s="1">
        <v>14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22</v>
      </c>
      <c r="AU196" s="1">
        <v>4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</row>
    <row r="197" spans="1:63">
      <c r="A197" s="1">
        <v>70351</v>
      </c>
      <c r="B197" s="1" t="s">
        <v>275</v>
      </c>
      <c r="C197" s="1">
        <v>5</v>
      </c>
      <c r="D197" s="1">
        <v>285</v>
      </c>
      <c r="E197" s="1" t="s">
        <v>64</v>
      </c>
      <c r="F197" s="1">
        <v>562</v>
      </c>
      <c r="G197" s="1" t="s">
        <v>65</v>
      </c>
      <c r="H197" s="2">
        <v>61.49</v>
      </c>
      <c r="I197" s="2">
        <v>307.45</v>
      </c>
      <c r="J197" s="10"/>
      <c r="K197" s="11"/>
      <c r="L197" s="1">
        <v>2</v>
      </c>
      <c r="M197" s="1">
        <v>2.8</v>
      </c>
      <c r="N197" s="16"/>
      <c r="O197" s="1">
        <v>2.2000000000000002</v>
      </c>
      <c r="P197" s="1">
        <v>0</v>
      </c>
      <c r="Q197" s="16"/>
      <c r="R197" s="1">
        <v>0.9</v>
      </c>
      <c r="S197" s="1">
        <v>2.4</v>
      </c>
      <c r="T197" s="16"/>
      <c r="U197" s="1">
        <v>0</v>
      </c>
      <c r="V197" s="15">
        <v>1568</v>
      </c>
      <c r="W197" s="2">
        <v>1598.74</v>
      </c>
      <c r="X197" s="1">
        <v>1</v>
      </c>
      <c r="Y197" s="1">
        <v>1</v>
      </c>
      <c r="Z197" s="1">
        <v>7</v>
      </c>
      <c r="AA197" s="1">
        <v>3</v>
      </c>
      <c r="AB197" s="1">
        <v>14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7</v>
      </c>
      <c r="AT197" s="1">
        <v>2</v>
      </c>
      <c r="AU197" s="1">
        <v>11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3</v>
      </c>
      <c r="BC197" s="1">
        <v>3</v>
      </c>
      <c r="BD197" s="1">
        <v>0</v>
      </c>
      <c r="BE197" s="1">
        <v>0</v>
      </c>
      <c r="BF197" s="1">
        <v>12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</row>
    <row r="198" spans="1:63">
      <c r="A198" s="1">
        <v>70172</v>
      </c>
      <c r="B198" s="1" t="s">
        <v>282</v>
      </c>
      <c r="C198" s="1">
        <v>15</v>
      </c>
      <c r="D198" s="1">
        <v>285</v>
      </c>
      <c r="E198" s="1" t="s">
        <v>64</v>
      </c>
      <c r="F198" s="1">
        <v>562</v>
      </c>
      <c r="G198" s="1" t="s">
        <v>65</v>
      </c>
      <c r="H198" s="2">
        <v>30.07</v>
      </c>
      <c r="I198" s="2">
        <v>451.05</v>
      </c>
      <c r="J198" s="10"/>
      <c r="K198" s="11"/>
      <c r="L198" s="1">
        <v>0.73</v>
      </c>
      <c r="M198" s="1">
        <v>0.33</v>
      </c>
      <c r="N198" s="16"/>
      <c r="O198" s="1">
        <v>2.67</v>
      </c>
      <c r="P198" s="1">
        <v>0</v>
      </c>
      <c r="Q198" s="16"/>
      <c r="R198" s="1">
        <v>0</v>
      </c>
      <c r="S198" s="1">
        <v>0.87</v>
      </c>
      <c r="T198" s="16"/>
      <c r="U198" s="1">
        <v>0</v>
      </c>
      <c r="V198" s="15">
        <v>1533.57</v>
      </c>
      <c r="W198" s="2">
        <v>541.26</v>
      </c>
      <c r="X198" s="1">
        <v>4</v>
      </c>
      <c r="Y198" s="1">
        <v>8</v>
      </c>
      <c r="Z198" s="1">
        <v>2</v>
      </c>
      <c r="AA198" s="1">
        <v>2</v>
      </c>
      <c r="AB198" s="1">
        <v>5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</v>
      </c>
      <c r="AS198" s="1">
        <v>13</v>
      </c>
      <c r="AT198" s="1">
        <v>23</v>
      </c>
      <c r="AU198" s="1">
        <v>19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13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</row>
    <row r="199" spans="1:63">
      <c r="A199" s="1">
        <v>70295</v>
      </c>
      <c r="B199" s="1" t="s">
        <v>263</v>
      </c>
      <c r="C199" s="1">
        <v>20</v>
      </c>
      <c r="D199" s="1">
        <v>285</v>
      </c>
      <c r="E199" s="1" t="s">
        <v>64</v>
      </c>
      <c r="F199" s="1">
        <v>991</v>
      </c>
      <c r="G199" s="1" t="s">
        <v>141</v>
      </c>
      <c r="H199" s="2">
        <v>62.57</v>
      </c>
      <c r="I199" s="2">
        <v>1251.4000000000001</v>
      </c>
      <c r="J199" s="10"/>
      <c r="K199" s="11"/>
      <c r="L199" s="1">
        <v>0</v>
      </c>
      <c r="M199" s="1">
        <v>0</v>
      </c>
      <c r="N199" s="16"/>
      <c r="O199" s="1">
        <v>1.1000000000000001</v>
      </c>
      <c r="P199" s="1">
        <v>0.75</v>
      </c>
      <c r="Q199" s="16"/>
      <c r="R199" s="1">
        <v>0</v>
      </c>
      <c r="S199" s="1">
        <v>0</v>
      </c>
      <c r="T199" s="16"/>
      <c r="U199" s="1">
        <v>0</v>
      </c>
      <c r="V199" s="15">
        <v>1376.54</v>
      </c>
      <c r="W199" s="2">
        <v>938.55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9</v>
      </c>
      <c r="AS199" s="1">
        <v>5</v>
      </c>
      <c r="AT199" s="1">
        <v>10</v>
      </c>
      <c r="AU199" s="1">
        <v>1</v>
      </c>
      <c r="AV199" s="1">
        <v>15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</row>
    <row r="200" spans="1:63">
      <c r="A200" s="1">
        <v>70173</v>
      </c>
      <c r="B200" s="1" t="s">
        <v>316</v>
      </c>
      <c r="C200" s="1">
        <v>4</v>
      </c>
      <c r="D200" s="1">
        <v>285</v>
      </c>
      <c r="E200" s="1" t="s">
        <v>64</v>
      </c>
      <c r="F200" s="1">
        <v>562</v>
      </c>
      <c r="G200" s="1" t="s">
        <v>65</v>
      </c>
      <c r="H200" s="2">
        <v>76.63</v>
      </c>
      <c r="I200" s="2">
        <v>306.52</v>
      </c>
      <c r="J200" s="10"/>
      <c r="K200" s="11"/>
      <c r="L200" s="1">
        <v>0</v>
      </c>
      <c r="M200" s="1">
        <v>1</v>
      </c>
      <c r="N200" s="16"/>
      <c r="O200" s="1">
        <v>3.5</v>
      </c>
      <c r="P200" s="1">
        <v>0</v>
      </c>
      <c r="Q200" s="16"/>
      <c r="R200" s="1">
        <v>0.5</v>
      </c>
      <c r="S200" s="1">
        <v>0.25</v>
      </c>
      <c r="T200" s="16"/>
      <c r="U200" s="1">
        <v>0</v>
      </c>
      <c r="V200" s="15">
        <v>1226.08</v>
      </c>
      <c r="W200" s="2">
        <v>383.15</v>
      </c>
      <c r="X200" s="1">
        <v>0</v>
      </c>
      <c r="Y200" s="1">
        <v>0</v>
      </c>
      <c r="Z200" s="1">
        <v>0</v>
      </c>
      <c r="AA200" s="1">
        <v>0</v>
      </c>
      <c r="AB200" s="1">
        <v>4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5</v>
      </c>
      <c r="AT200" s="1">
        <v>10</v>
      </c>
      <c r="AU200" s="1">
        <v>3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1</v>
      </c>
      <c r="BC200" s="1">
        <v>0</v>
      </c>
      <c r="BD200" s="1">
        <v>0</v>
      </c>
      <c r="BE200" s="1">
        <v>2</v>
      </c>
      <c r="BF200" s="1">
        <v>1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</row>
    <row r="201" spans="1:63">
      <c r="A201" s="1">
        <v>70219</v>
      </c>
      <c r="B201" s="1" t="s">
        <v>250</v>
      </c>
      <c r="C201" s="1">
        <v>20</v>
      </c>
      <c r="D201" s="1">
        <v>285</v>
      </c>
      <c r="E201" s="1" t="s">
        <v>64</v>
      </c>
      <c r="F201" s="1">
        <v>991</v>
      </c>
      <c r="G201" s="1" t="s">
        <v>141</v>
      </c>
      <c r="H201" s="2">
        <v>62.57</v>
      </c>
      <c r="I201" s="2">
        <v>1251.4000000000001</v>
      </c>
      <c r="J201" s="10"/>
      <c r="K201" s="11"/>
      <c r="L201" s="1">
        <v>0</v>
      </c>
      <c r="M201" s="1">
        <v>0</v>
      </c>
      <c r="N201" s="16"/>
      <c r="O201" s="1">
        <v>0.95</v>
      </c>
      <c r="P201" s="1">
        <v>0.25</v>
      </c>
      <c r="Q201" s="16"/>
      <c r="R201" s="1">
        <v>0</v>
      </c>
      <c r="S201" s="1">
        <v>0</v>
      </c>
      <c r="T201" s="16"/>
      <c r="U201" s="1">
        <v>0</v>
      </c>
      <c r="V201" s="15">
        <v>1188.83</v>
      </c>
      <c r="W201" s="2">
        <v>312.85000000000002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</v>
      </c>
      <c r="AS201" s="1">
        <v>8</v>
      </c>
      <c r="AT201" s="1">
        <v>7</v>
      </c>
      <c r="AU201" s="1">
        <v>14</v>
      </c>
      <c r="AV201" s="1">
        <v>5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</row>
    <row r="202" spans="1:63">
      <c r="A202" s="1">
        <v>70986</v>
      </c>
      <c r="B202" s="1" t="s">
        <v>2293</v>
      </c>
      <c r="C202" s="1">
        <v>1</v>
      </c>
      <c r="D202" s="1">
        <v>285</v>
      </c>
      <c r="E202" s="1" t="s">
        <v>64</v>
      </c>
      <c r="F202" s="1">
        <v>285</v>
      </c>
      <c r="G202" s="1" t="s">
        <v>64</v>
      </c>
      <c r="H202" s="2">
        <v>60.75</v>
      </c>
      <c r="I202" s="2">
        <v>60.75</v>
      </c>
      <c r="J202" s="10"/>
      <c r="K202" s="11"/>
      <c r="L202" s="1">
        <v>0</v>
      </c>
      <c r="M202" s="1">
        <v>0</v>
      </c>
      <c r="N202" s="16"/>
      <c r="O202" s="1">
        <v>19.5</v>
      </c>
      <c r="P202" s="1">
        <v>0</v>
      </c>
      <c r="Q202" s="16"/>
      <c r="R202" s="1">
        <v>0</v>
      </c>
      <c r="S202" s="1">
        <v>0</v>
      </c>
      <c r="T202" s="16"/>
      <c r="U202" s="1">
        <v>0</v>
      </c>
      <c r="V202" s="15">
        <v>1184.6199999999999</v>
      </c>
      <c r="W202" s="2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7</v>
      </c>
      <c r="AS202" s="1">
        <v>25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</row>
    <row r="203" spans="1:63">
      <c r="A203" s="1">
        <v>70353</v>
      </c>
      <c r="B203" s="1" t="s">
        <v>248</v>
      </c>
      <c r="C203" s="1">
        <v>5</v>
      </c>
      <c r="D203" s="1">
        <v>285</v>
      </c>
      <c r="E203" s="1" t="s">
        <v>64</v>
      </c>
      <c r="F203" s="1">
        <v>562</v>
      </c>
      <c r="G203" s="1" t="s">
        <v>65</v>
      </c>
      <c r="H203" s="2">
        <v>61.49</v>
      </c>
      <c r="I203" s="2">
        <v>307.45</v>
      </c>
      <c r="J203" s="10"/>
      <c r="K203" s="11"/>
      <c r="L203" s="1">
        <v>0.9</v>
      </c>
      <c r="M203" s="1">
        <v>0</v>
      </c>
      <c r="N203" s="16"/>
      <c r="O203" s="1">
        <v>1.6</v>
      </c>
      <c r="P203" s="1">
        <v>0</v>
      </c>
      <c r="Q203" s="16"/>
      <c r="R203" s="1">
        <v>0.9</v>
      </c>
      <c r="S203" s="1">
        <v>0</v>
      </c>
      <c r="T203" s="16"/>
      <c r="U203" s="1">
        <v>0</v>
      </c>
      <c r="V203" s="15">
        <v>1045.33</v>
      </c>
      <c r="W203" s="2">
        <v>0</v>
      </c>
      <c r="X203" s="1">
        <v>1</v>
      </c>
      <c r="Y203" s="1">
        <v>5</v>
      </c>
      <c r="Z203" s="1">
        <v>0</v>
      </c>
      <c r="AA203" s="1">
        <v>2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4</v>
      </c>
      <c r="AT203" s="1">
        <v>0</v>
      </c>
      <c r="AU203" s="1">
        <v>12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4</v>
      </c>
      <c r="BE203" s="1">
        <v>1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</row>
    <row r="204" spans="1:63">
      <c r="A204" s="1">
        <v>70146</v>
      </c>
      <c r="B204" s="1" t="s">
        <v>313</v>
      </c>
      <c r="C204" s="1">
        <v>20</v>
      </c>
      <c r="D204" s="1">
        <v>285</v>
      </c>
      <c r="E204" s="1" t="s">
        <v>64</v>
      </c>
      <c r="F204" s="1">
        <v>588</v>
      </c>
      <c r="G204" s="1" t="s">
        <v>146</v>
      </c>
      <c r="H204" s="2">
        <v>53.1</v>
      </c>
      <c r="I204" s="2">
        <v>1062</v>
      </c>
      <c r="J204" s="10"/>
      <c r="K204" s="11"/>
      <c r="L204" s="1">
        <v>0</v>
      </c>
      <c r="M204" s="1">
        <v>0</v>
      </c>
      <c r="N204" s="16"/>
      <c r="O204" s="1">
        <v>0.98</v>
      </c>
      <c r="P204" s="1">
        <v>0</v>
      </c>
      <c r="Q204" s="16"/>
      <c r="R204" s="1">
        <v>0</v>
      </c>
      <c r="S204" s="1">
        <v>0</v>
      </c>
      <c r="T204" s="16"/>
      <c r="U204" s="1">
        <v>0</v>
      </c>
      <c r="V204" s="15">
        <v>1035.45</v>
      </c>
      <c r="W204" s="2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17</v>
      </c>
      <c r="AU204" s="1">
        <v>5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</row>
    <row r="205" spans="1:63">
      <c r="A205" s="1">
        <v>70124</v>
      </c>
      <c r="B205" s="1" t="s">
        <v>311</v>
      </c>
      <c r="C205" s="1">
        <v>72</v>
      </c>
      <c r="D205" s="1">
        <v>285</v>
      </c>
      <c r="E205" s="1" t="s">
        <v>64</v>
      </c>
      <c r="F205" s="1">
        <v>1</v>
      </c>
      <c r="G205" s="1" t="s">
        <v>312</v>
      </c>
      <c r="H205" s="2">
        <v>12.63</v>
      </c>
      <c r="I205" s="2">
        <v>909.36</v>
      </c>
      <c r="J205" s="10"/>
      <c r="K205" s="11"/>
      <c r="L205" s="1">
        <v>1.07</v>
      </c>
      <c r="M205" s="1">
        <v>0</v>
      </c>
      <c r="N205" s="16"/>
      <c r="O205" s="1">
        <v>0.01</v>
      </c>
      <c r="P205" s="1">
        <v>0</v>
      </c>
      <c r="Q205" s="16"/>
      <c r="R205" s="1">
        <v>0</v>
      </c>
      <c r="S205" s="1">
        <v>0</v>
      </c>
      <c r="T205" s="16"/>
      <c r="U205" s="1">
        <v>0</v>
      </c>
      <c r="V205" s="15">
        <v>978.82</v>
      </c>
      <c r="W205" s="2">
        <v>0</v>
      </c>
      <c r="X205" s="1">
        <v>3</v>
      </c>
      <c r="Y205" s="1">
        <v>28</v>
      </c>
      <c r="Z205" s="1">
        <v>47</v>
      </c>
      <c r="AA205" s="1">
        <v>26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1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</row>
    <row r="206" spans="1:63">
      <c r="A206" s="1">
        <v>70416</v>
      </c>
      <c r="B206" s="1" t="s">
        <v>273</v>
      </c>
      <c r="C206" s="1">
        <v>18</v>
      </c>
      <c r="D206" s="1">
        <v>285</v>
      </c>
      <c r="E206" s="1" t="s">
        <v>64</v>
      </c>
      <c r="F206" s="1">
        <v>285</v>
      </c>
      <c r="G206" s="1" t="s">
        <v>64</v>
      </c>
      <c r="H206" s="2">
        <v>41.066000000000003</v>
      </c>
      <c r="I206" s="2">
        <v>739.18799999999999</v>
      </c>
      <c r="J206" s="10"/>
      <c r="K206" s="11"/>
      <c r="L206" s="1">
        <v>0.11</v>
      </c>
      <c r="M206" s="1">
        <v>1.89</v>
      </c>
      <c r="N206" s="16"/>
      <c r="O206" s="1">
        <v>0</v>
      </c>
      <c r="P206" s="1">
        <v>0</v>
      </c>
      <c r="Q206" s="16"/>
      <c r="R206" s="1">
        <v>1.1100000000000001</v>
      </c>
      <c r="S206" s="1">
        <v>10.220000000000001</v>
      </c>
      <c r="T206" s="16"/>
      <c r="U206" s="1">
        <v>0</v>
      </c>
      <c r="V206" s="15">
        <v>903.45</v>
      </c>
      <c r="W206" s="2">
        <v>8952.39</v>
      </c>
      <c r="X206" s="1">
        <v>1</v>
      </c>
      <c r="Y206" s="1">
        <v>2</v>
      </c>
      <c r="Z206" s="1">
        <v>0</v>
      </c>
      <c r="AA206" s="1">
        <v>0</v>
      </c>
      <c r="AB206" s="1">
        <v>34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20</v>
      </c>
      <c r="BC206" s="1">
        <v>0</v>
      </c>
      <c r="BD206" s="1">
        <v>0</v>
      </c>
      <c r="BE206" s="1">
        <v>0</v>
      </c>
      <c r="BF206" s="1">
        <v>184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</row>
    <row r="207" spans="1:63">
      <c r="A207" s="1">
        <v>70985</v>
      </c>
      <c r="B207" s="1" t="s">
        <v>227</v>
      </c>
      <c r="C207" s="1">
        <v>20</v>
      </c>
      <c r="D207" s="1">
        <v>285</v>
      </c>
      <c r="E207" s="1" t="s">
        <v>64</v>
      </c>
      <c r="F207" s="1">
        <v>285</v>
      </c>
      <c r="G207" s="1" t="s">
        <v>64</v>
      </c>
      <c r="H207" s="2">
        <v>58.21</v>
      </c>
      <c r="I207" s="2">
        <v>1164.2</v>
      </c>
      <c r="J207" s="10"/>
      <c r="K207" s="11"/>
      <c r="L207" s="1">
        <v>0.7</v>
      </c>
      <c r="M207" s="1">
        <v>0.45</v>
      </c>
      <c r="N207" s="16"/>
      <c r="O207" s="1">
        <v>0</v>
      </c>
      <c r="P207" s="1">
        <v>0</v>
      </c>
      <c r="Q207" s="16"/>
      <c r="R207" s="1">
        <v>0</v>
      </c>
      <c r="S207" s="1">
        <v>0</v>
      </c>
      <c r="T207" s="16"/>
      <c r="U207" s="1">
        <v>0</v>
      </c>
      <c r="V207" s="15">
        <v>814.94</v>
      </c>
      <c r="W207" s="2">
        <v>523.89</v>
      </c>
      <c r="X207" s="1">
        <v>10</v>
      </c>
      <c r="Y207" s="1">
        <v>8</v>
      </c>
      <c r="Z207" s="1">
        <v>0</v>
      </c>
      <c r="AA207" s="1">
        <v>0</v>
      </c>
      <c r="AB207" s="1">
        <v>9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</row>
    <row r="208" spans="1:63">
      <c r="A208" s="1">
        <v>70075</v>
      </c>
      <c r="B208" s="1" t="s">
        <v>231</v>
      </c>
      <c r="C208" s="1">
        <v>25</v>
      </c>
      <c r="D208" s="1">
        <v>285</v>
      </c>
      <c r="E208" s="1" t="s">
        <v>64</v>
      </c>
      <c r="F208" s="1">
        <v>285</v>
      </c>
      <c r="G208" s="1" t="s">
        <v>64</v>
      </c>
      <c r="H208" s="2">
        <v>32.270000000000003</v>
      </c>
      <c r="I208" s="2">
        <v>806.75</v>
      </c>
      <c r="J208" s="10"/>
      <c r="K208" s="11"/>
      <c r="L208" s="1">
        <v>0.02</v>
      </c>
      <c r="M208" s="1">
        <v>0</v>
      </c>
      <c r="N208" s="16"/>
      <c r="O208" s="1">
        <v>0.96</v>
      </c>
      <c r="P208" s="1">
        <v>0</v>
      </c>
      <c r="Q208" s="16"/>
      <c r="R208" s="1">
        <v>0</v>
      </c>
      <c r="S208" s="1">
        <v>0</v>
      </c>
      <c r="T208" s="16"/>
      <c r="U208" s="1">
        <v>0</v>
      </c>
      <c r="V208" s="15">
        <v>790.62</v>
      </c>
      <c r="W208" s="2">
        <v>0</v>
      </c>
      <c r="X208" s="1">
        <v>0</v>
      </c>
      <c r="Y208" s="1">
        <v>0</v>
      </c>
      <c r="Z208" s="1">
        <v>0</v>
      </c>
      <c r="AA208" s="1">
        <v>1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14</v>
      </c>
      <c r="AU208" s="1">
        <v>20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</row>
    <row r="209" spans="1:63">
      <c r="A209" s="1">
        <v>70977</v>
      </c>
      <c r="B209" s="1" t="s">
        <v>2278</v>
      </c>
      <c r="C209" s="1">
        <v>1</v>
      </c>
      <c r="D209" s="1">
        <v>285</v>
      </c>
      <c r="E209" s="1" t="s">
        <v>64</v>
      </c>
      <c r="F209" s="1">
        <v>557</v>
      </c>
      <c r="G209" s="1" t="s">
        <v>69</v>
      </c>
      <c r="H209" s="2">
        <v>86.55</v>
      </c>
      <c r="I209" s="2">
        <v>86.55</v>
      </c>
      <c r="J209" s="10"/>
      <c r="K209" s="11"/>
      <c r="L209" s="1">
        <v>9</v>
      </c>
      <c r="M209" s="1">
        <v>0</v>
      </c>
      <c r="N209" s="16"/>
      <c r="O209" s="1">
        <v>0</v>
      </c>
      <c r="P209" s="1">
        <v>0</v>
      </c>
      <c r="Q209" s="16"/>
      <c r="R209" s="1">
        <v>0</v>
      </c>
      <c r="S209" s="1">
        <v>0</v>
      </c>
      <c r="T209" s="16"/>
      <c r="U209" s="1">
        <v>0</v>
      </c>
      <c r="V209" s="15">
        <v>778.95</v>
      </c>
      <c r="W209" s="2">
        <v>0</v>
      </c>
      <c r="X209" s="1">
        <v>0</v>
      </c>
      <c r="Y209" s="1">
        <v>18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</row>
    <row r="210" spans="1:63">
      <c r="A210" s="1">
        <v>70183</v>
      </c>
      <c r="B210" s="1" t="s">
        <v>320</v>
      </c>
      <c r="C210" s="1">
        <v>20</v>
      </c>
      <c r="D210" s="1">
        <v>285</v>
      </c>
      <c r="E210" s="1" t="s">
        <v>64</v>
      </c>
      <c r="F210" s="1">
        <v>991</v>
      </c>
      <c r="G210" s="1" t="s">
        <v>141</v>
      </c>
      <c r="H210" s="2">
        <v>62.57</v>
      </c>
      <c r="I210" s="2">
        <v>1251.4000000000001</v>
      </c>
      <c r="J210" s="10"/>
      <c r="K210" s="11"/>
      <c r="L210" s="1">
        <v>0</v>
      </c>
      <c r="M210" s="1">
        <v>0</v>
      </c>
      <c r="N210" s="16"/>
      <c r="O210" s="1">
        <v>0.6</v>
      </c>
      <c r="P210" s="1">
        <v>1.2</v>
      </c>
      <c r="Q210" s="16"/>
      <c r="R210" s="1">
        <v>0</v>
      </c>
      <c r="S210" s="1">
        <v>0</v>
      </c>
      <c r="T210" s="16"/>
      <c r="U210" s="1">
        <v>0</v>
      </c>
      <c r="V210" s="15">
        <v>750.84</v>
      </c>
      <c r="W210" s="2">
        <v>1501.68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4</v>
      </c>
      <c r="AS210" s="1">
        <v>3</v>
      </c>
      <c r="AT210" s="1">
        <v>6</v>
      </c>
      <c r="AU210" s="1">
        <v>1</v>
      </c>
      <c r="AV210" s="1">
        <v>24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</row>
    <row r="211" spans="1:63">
      <c r="A211" s="1">
        <v>70507</v>
      </c>
      <c r="B211" s="1" t="s">
        <v>352</v>
      </c>
      <c r="C211" s="1">
        <v>12</v>
      </c>
      <c r="D211" s="1">
        <v>285</v>
      </c>
      <c r="E211" s="1" t="s">
        <v>64</v>
      </c>
      <c r="F211" s="1">
        <v>573</v>
      </c>
      <c r="G211" s="1" t="s">
        <v>87</v>
      </c>
      <c r="H211" s="2">
        <v>46.76</v>
      </c>
      <c r="I211" s="2">
        <v>561.12</v>
      </c>
      <c r="J211" s="10"/>
      <c r="K211" s="11"/>
      <c r="L211" s="1">
        <v>1</v>
      </c>
      <c r="M211" s="1">
        <v>2.08</v>
      </c>
      <c r="N211" s="16"/>
      <c r="O211" s="1">
        <v>0.33</v>
      </c>
      <c r="P211" s="1">
        <v>0</v>
      </c>
      <c r="Q211" s="16"/>
      <c r="R211" s="1">
        <v>0</v>
      </c>
      <c r="S211" s="1">
        <v>0</v>
      </c>
      <c r="T211" s="16"/>
      <c r="U211" s="1">
        <v>0</v>
      </c>
      <c r="V211" s="15">
        <v>748.16</v>
      </c>
      <c r="W211" s="2">
        <v>1169</v>
      </c>
      <c r="X211" s="1">
        <v>1</v>
      </c>
      <c r="Y211" s="1">
        <v>3</v>
      </c>
      <c r="Z211" s="1">
        <v>9</v>
      </c>
      <c r="AA211" s="1">
        <v>1</v>
      </c>
      <c r="AB211" s="1">
        <v>25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8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</row>
    <row r="212" spans="1:63">
      <c r="A212" s="1">
        <v>70323</v>
      </c>
      <c r="B212" s="1" t="s">
        <v>339</v>
      </c>
      <c r="C212" s="1">
        <v>8</v>
      </c>
      <c r="D212" s="1">
        <v>285</v>
      </c>
      <c r="E212" s="1" t="s">
        <v>64</v>
      </c>
      <c r="F212" s="1">
        <v>285</v>
      </c>
      <c r="G212" s="1" t="s">
        <v>64</v>
      </c>
      <c r="H212" s="2">
        <v>86.99</v>
      </c>
      <c r="I212" s="2">
        <v>695.92</v>
      </c>
      <c r="J212" s="10"/>
      <c r="K212" s="11"/>
      <c r="L212" s="1">
        <v>0.12</v>
      </c>
      <c r="M212" s="1">
        <v>0</v>
      </c>
      <c r="N212" s="16"/>
      <c r="O212" s="1">
        <v>0.88</v>
      </c>
      <c r="P212" s="1">
        <v>0</v>
      </c>
      <c r="Q212" s="16"/>
      <c r="R212" s="1">
        <v>0.06</v>
      </c>
      <c r="S212" s="1">
        <v>0</v>
      </c>
      <c r="T212" s="16"/>
      <c r="U212" s="1">
        <v>0</v>
      </c>
      <c r="V212" s="15">
        <v>739.42</v>
      </c>
      <c r="W212" s="2">
        <v>0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6</v>
      </c>
      <c r="AU212" s="1">
        <v>2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</row>
    <row r="213" spans="1:63">
      <c r="A213" s="1">
        <v>97020</v>
      </c>
      <c r="B213" s="1" t="s">
        <v>236</v>
      </c>
      <c r="C213" s="1">
        <v>16</v>
      </c>
      <c r="D213" s="1">
        <v>285</v>
      </c>
      <c r="E213" s="1" t="s">
        <v>64</v>
      </c>
      <c r="F213" s="1">
        <v>558</v>
      </c>
      <c r="G213" s="1" t="s">
        <v>67</v>
      </c>
      <c r="H213" s="2">
        <v>55.48</v>
      </c>
      <c r="I213" s="2">
        <v>887.68</v>
      </c>
      <c r="J213" s="10"/>
      <c r="K213" s="11"/>
      <c r="L213" s="1">
        <v>0</v>
      </c>
      <c r="M213" s="1">
        <v>0</v>
      </c>
      <c r="N213" s="16"/>
      <c r="O213" s="1">
        <v>0.69</v>
      </c>
      <c r="P213" s="1">
        <v>0.38</v>
      </c>
      <c r="Q213" s="16"/>
      <c r="R213" s="1">
        <v>0.06</v>
      </c>
      <c r="S213" s="1">
        <v>0</v>
      </c>
      <c r="T213" s="16"/>
      <c r="U213" s="1">
        <v>0</v>
      </c>
      <c r="V213" s="15">
        <v>665.76</v>
      </c>
      <c r="W213" s="2">
        <v>332.88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5</v>
      </c>
      <c r="AS213" s="1">
        <v>2</v>
      </c>
      <c r="AT213" s="1">
        <v>3</v>
      </c>
      <c r="AU213" s="1">
        <v>4</v>
      </c>
      <c r="AV213" s="1">
        <v>6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2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</row>
    <row r="214" spans="1:63">
      <c r="A214" s="1">
        <v>70974</v>
      </c>
      <c r="B214" s="1" t="s">
        <v>287</v>
      </c>
      <c r="C214" s="1">
        <v>28</v>
      </c>
      <c r="D214" s="1">
        <v>285</v>
      </c>
      <c r="E214" s="1" t="s">
        <v>64</v>
      </c>
      <c r="F214" s="1">
        <v>974</v>
      </c>
      <c r="G214" s="1" t="s">
        <v>110</v>
      </c>
      <c r="H214" s="2">
        <v>37.870100000000001</v>
      </c>
      <c r="I214" s="2">
        <v>1060.3628000000001</v>
      </c>
      <c r="J214" s="10"/>
      <c r="K214" s="11"/>
      <c r="L214" s="1">
        <v>0</v>
      </c>
      <c r="M214" s="1">
        <v>0</v>
      </c>
      <c r="N214" s="16"/>
      <c r="O214" s="1">
        <v>0.56999999999999995</v>
      </c>
      <c r="P214" s="1">
        <v>1.46</v>
      </c>
      <c r="Q214" s="16"/>
      <c r="R214" s="1">
        <v>0.05</v>
      </c>
      <c r="S214" s="1">
        <v>7.0000000000000007E-2</v>
      </c>
      <c r="T214" s="16"/>
      <c r="U214" s="1">
        <v>0</v>
      </c>
      <c r="V214" s="15">
        <v>662.73</v>
      </c>
      <c r="W214" s="2">
        <v>1628.41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</v>
      </c>
      <c r="AS214" s="1">
        <v>2</v>
      </c>
      <c r="AT214" s="1">
        <v>28</v>
      </c>
      <c r="AU214" s="1">
        <v>-28</v>
      </c>
      <c r="AV214" s="1">
        <v>41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1</v>
      </c>
      <c r="BE214" s="1">
        <v>1</v>
      </c>
      <c r="BF214" s="1">
        <v>2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</row>
    <row r="215" spans="1:63">
      <c r="A215" s="1">
        <v>10233</v>
      </c>
      <c r="B215" s="1" t="s">
        <v>297</v>
      </c>
      <c r="C215" s="1">
        <v>16</v>
      </c>
      <c r="D215" s="1">
        <v>285</v>
      </c>
      <c r="E215" s="1" t="s">
        <v>64</v>
      </c>
      <c r="F215" s="1">
        <v>565</v>
      </c>
      <c r="G215" s="1" t="s">
        <v>94</v>
      </c>
      <c r="H215" s="2">
        <v>45.31</v>
      </c>
      <c r="I215" s="2">
        <v>724.96</v>
      </c>
      <c r="J215" s="10"/>
      <c r="K215" s="11"/>
      <c r="L215" s="1">
        <v>0</v>
      </c>
      <c r="M215" s="1">
        <v>0</v>
      </c>
      <c r="N215" s="16"/>
      <c r="O215" s="1">
        <v>0</v>
      </c>
      <c r="P215" s="1">
        <v>0</v>
      </c>
      <c r="Q215" s="16"/>
      <c r="R215" s="1">
        <v>0.84</v>
      </c>
      <c r="S215" s="1">
        <v>0</v>
      </c>
      <c r="T215" s="16"/>
      <c r="U215" s="1">
        <v>0</v>
      </c>
      <c r="V215" s="15">
        <v>611.69000000000005</v>
      </c>
      <c r="W215" s="2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13</v>
      </c>
      <c r="BE215" s="1">
        <v>1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</row>
    <row r="216" spans="1:63">
      <c r="A216" s="1">
        <v>70254</v>
      </c>
      <c r="B216" s="1" t="s">
        <v>334</v>
      </c>
      <c r="C216" s="1">
        <v>12</v>
      </c>
      <c r="D216" s="1">
        <v>285</v>
      </c>
      <c r="E216" s="1" t="s">
        <v>64</v>
      </c>
      <c r="F216" s="1">
        <v>285</v>
      </c>
      <c r="G216" s="1" t="s">
        <v>64</v>
      </c>
      <c r="H216" s="2">
        <v>75.378699999999995</v>
      </c>
      <c r="I216" s="2">
        <v>904.5444</v>
      </c>
      <c r="J216" s="10"/>
      <c r="K216" s="11"/>
      <c r="L216" s="1">
        <v>0.46</v>
      </c>
      <c r="M216" s="1">
        <v>0.92</v>
      </c>
      <c r="N216" s="16"/>
      <c r="O216" s="1">
        <v>0.21</v>
      </c>
      <c r="P216" s="1">
        <v>0</v>
      </c>
      <c r="Q216" s="16"/>
      <c r="R216" s="1">
        <v>0</v>
      </c>
      <c r="S216" s="1">
        <v>0</v>
      </c>
      <c r="T216" s="16"/>
      <c r="U216" s="1">
        <v>0</v>
      </c>
      <c r="V216" s="15">
        <v>603.03</v>
      </c>
      <c r="W216" s="2">
        <v>829.17</v>
      </c>
      <c r="X216" s="1">
        <v>2</v>
      </c>
      <c r="Y216" s="1">
        <v>2</v>
      </c>
      <c r="Z216" s="1">
        <v>2</v>
      </c>
      <c r="AA216" s="1">
        <v>1</v>
      </c>
      <c r="AB216" s="1">
        <v>11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2</v>
      </c>
      <c r="AU216" s="1">
        <v>1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</row>
    <row r="217" spans="1:63">
      <c r="A217" s="1">
        <v>70088</v>
      </c>
      <c r="B217" s="1" t="s">
        <v>306</v>
      </c>
      <c r="C217" s="1">
        <v>16</v>
      </c>
      <c r="D217" s="1">
        <v>285</v>
      </c>
      <c r="E217" s="1" t="s">
        <v>64</v>
      </c>
      <c r="F217" s="1">
        <v>558</v>
      </c>
      <c r="G217" s="1" t="s">
        <v>67</v>
      </c>
      <c r="H217" s="2">
        <v>54.07</v>
      </c>
      <c r="I217" s="2">
        <v>865.12</v>
      </c>
      <c r="J217" s="10"/>
      <c r="K217" s="11"/>
      <c r="L217" s="1">
        <v>0.47</v>
      </c>
      <c r="M217" s="1">
        <v>0</v>
      </c>
      <c r="N217" s="16"/>
      <c r="O217" s="1">
        <v>0</v>
      </c>
      <c r="P217" s="1">
        <v>0</v>
      </c>
      <c r="Q217" s="16"/>
      <c r="R217" s="1">
        <v>0.12</v>
      </c>
      <c r="S217" s="1">
        <v>0</v>
      </c>
      <c r="T217" s="16"/>
      <c r="U217" s="1">
        <v>0</v>
      </c>
      <c r="V217" s="15">
        <v>513.66</v>
      </c>
      <c r="W217" s="2">
        <v>0</v>
      </c>
      <c r="X217" s="1">
        <v>0</v>
      </c>
      <c r="Y217" s="1">
        <v>0</v>
      </c>
      <c r="Z217" s="1">
        <v>7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2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</row>
    <row r="218" spans="1:63">
      <c r="A218" s="1">
        <v>70350</v>
      </c>
      <c r="B218" s="1" t="s">
        <v>262</v>
      </c>
      <c r="C218" s="1">
        <v>5</v>
      </c>
      <c r="D218" s="1">
        <v>285</v>
      </c>
      <c r="E218" s="1" t="s">
        <v>64</v>
      </c>
      <c r="F218" s="1">
        <v>322</v>
      </c>
      <c r="G218" s="1" t="s">
        <v>167</v>
      </c>
      <c r="H218" s="2">
        <v>61.49</v>
      </c>
      <c r="I218" s="2">
        <v>307.45</v>
      </c>
      <c r="J218" s="10"/>
      <c r="K218" s="11"/>
      <c r="L218" s="1">
        <v>0</v>
      </c>
      <c r="M218" s="1">
        <v>0</v>
      </c>
      <c r="N218" s="16"/>
      <c r="O218" s="1">
        <v>1.5</v>
      </c>
      <c r="P218" s="1">
        <v>0</v>
      </c>
      <c r="Q218" s="16"/>
      <c r="R218" s="1">
        <v>0</v>
      </c>
      <c r="S218" s="1">
        <v>0</v>
      </c>
      <c r="T218" s="16"/>
      <c r="U218" s="1">
        <v>0</v>
      </c>
      <c r="V218" s="15">
        <v>461.17</v>
      </c>
      <c r="W218" s="2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6</v>
      </c>
      <c r="AU218" s="1">
        <v>3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</row>
    <row r="219" spans="1:63">
      <c r="A219" s="1">
        <v>70415</v>
      </c>
      <c r="B219" s="1" t="s">
        <v>350</v>
      </c>
      <c r="C219" s="1">
        <v>20</v>
      </c>
      <c r="D219" s="1">
        <v>285</v>
      </c>
      <c r="E219" s="1" t="s">
        <v>64</v>
      </c>
      <c r="F219" s="1">
        <v>285</v>
      </c>
      <c r="G219" s="1" t="s">
        <v>64</v>
      </c>
      <c r="H219" s="2">
        <v>76.3</v>
      </c>
      <c r="I219" s="2">
        <v>1526</v>
      </c>
      <c r="J219" s="10"/>
      <c r="K219" s="11"/>
      <c r="L219" s="1">
        <v>0.15</v>
      </c>
      <c r="M219" s="1">
        <v>0</v>
      </c>
      <c r="N219" s="16"/>
      <c r="O219" s="1">
        <v>0</v>
      </c>
      <c r="P219" s="1">
        <v>0</v>
      </c>
      <c r="Q219" s="16"/>
      <c r="R219" s="1">
        <v>0.15</v>
      </c>
      <c r="S219" s="1">
        <v>0.1</v>
      </c>
      <c r="T219" s="16"/>
      <c r="U219" s="1">
        <v>0</v>
      </c>
      <c r="V219" s="15">
        <v>457.8</v>
      </c>
      <c r="W219" s="2">
        <v>152.6</v>
      </c>
      <c r="X219" s="1">
        <v>0</v>
      </c>
      <c r="Y219" s="1">
        <v>0</v>
      </c>
      <c r="Z219" s="1">
        <v>1</v>
      </c>
      <c r="AA219" s="1">
        <v>4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3</v>
      </c>
      <c r="BE219" s="1">
        <v>0</v>
      </c>
      <c r="BF219" s="1">
        <v>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</row>
    <row r="220" spans="1:63">
      <c r="A220" s="1">
        <v>70060</v>
      </c>
      <c r="B220" s="1" t="s">
        <v>305</v>
      </c>
      <c r="C220" s="1">
        <v>1</v>
      </c>
      <c r="D220" s="1">
        <v>285</v>
      </c>
      <c r="E220" s="1" t="s">
        <v>64</v>
      </c>
      <c r="F220" s="1">
        <v>570</v>
      </c>
      <c r="G220" s="1" t="s">
        <v>72</v>
      </c>
      <c r="H220" s="2">
        <v>780.58</v>
      </c>
      <c r="I220" s="2">
        <v>780.58</v>
      </c>
      <c r="J220" s="10"/>
      <c r="K220" s="11"/>
      <c r="L220" s="1">
        <v>0</v>
      </c>
      <c r="M220" s="1">
        <v>5</v>
      </c>
      <c r="N220" s="16"/>
      <c r="O220" s="1">
        <v>0</v>
      </c>
      <c r="P220" s="1">
        <v>0</v>
      </c>
      <c r="Q220" s="16"/>
      <c r="R220" s="1">
        <v>0.5</v>
      </c>
      <c r="S220" s="1">
        <v>2</v>
      </c>
      <c r="T220" s="16"/>
      <c r="U220" s="1">
        <v>0</v>
      </c>
      <c r="V220" s="15">
        <v>390.29</v>
      </c>
      <c r="W220" s="2">
        <v>5464.06</v>
      </c>
      <c r="X220" s="1">
        <v>0</v>
      </c>
      <c r="Y220" s="1">
        <v>0</v>
      </c>
      <c r="Z220" s="1">
        <v>0</v>
      </c>
      <c r="AA220" s="1">
        <v>0</v>
      </c>
      <c r="AB220" s="1">
        <v>5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1</v>
      </c>
      <c r="BF220" s="1">
        <v>2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</row>
    <row r="221" spans="1:63">
      <c r="A221" s="1">
        <v>70049</v>
      </c>
      <c r="B221" s="1" t="s">
        <v>302</v>
      </c>
      <c r="C221" s="1">
        <v>18</v>
      </c>
      <c r="D221" s="1">
        <v>285</v>
      </c>
      <c r="E221" s="1" t="s">
        <v>64</v>
      </c>
      <c r="F221" s="1">
        <v>558</v>
      </c>
      <c r="G221" s="1" t="s">
        <v>67</v>
      </c>
      <c r="H221" s="2">
        <v>45.62</v>
      </c>
      <c r="I221" s="2">
        <v>821.16</v>
      </c>
      <c r="J221" s="10"/>
      <c r="K221" s="11"/>
      <c r="L221" s="1">
        <v>0.39</v>
      </c>
      <c r="M221" s="1">
        <v>0</v>
      </c>
      <c r="N221" s="16"/>
      <c r="O221" s="1">
        <v>0</v>
      </c>
      <c r="P221" s="1">
        <v>0</v>
      </c>
      <c r="Q221" s="16"/>
      <c r="R221" s="1">
        <v>0.06</v>
      </c>
      <c r="S221" s="1">
        <v>0</v>
      </c>
      <c r="T221" s="16"/>
      <c r="U221" s="1">
        <v>0</v>
      </c>
      <c r="V221" s="15">
        <v>364.96</v>
      </c>
      <c r="W221" s="2">
        <v>0</v>
      </c>
      <c r="X221" s="1">
        <v>0</v>
      </c>
      <c r="Y221" s="1">
        <v>0</v>
      </c>
      <c r="Z221" s="1">
        <v>4</v>
      </c>
      <c r="AA221" s="1">
        <v>6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</row>
    <row r="222" spans="1:63">
      <c r="A222" s="1">
        <v>70982</v>
      </c>
      <c r="B222" s="1" t="s">
        <v>243</v>
      </c>
      <c r="C222" s="1">
        <v>32</v>
      </c>
      <c r="D222" s="1">
        <v>285</v>
      </c>
      <c r="E222" s="1" t="s">
        <v>64</v>
      </c>
      <c r="F222" s="1">
        <v>573</v>
      </c>
      <c r="G222" s="1" t="s">
        <v>87</v>
      </c>
      <c r="H222" s="2">
        <v>33.270000000000003</v>
      </c>
      <c r="I222" s="2">
        <v>1064.6400000000001</v>
      </c>
      <c r="J222" s="10"/>
      <c r="K222" s="11"/>
      <c r="L222" s="1">
        <v>0.31</v>
      </c>
      <c r="M222" s="1">
        <v>0</v>
      </c>
      <c r="N222" s="16"/>
      <c r="O222" s="1">
        <v>0</v>
      </c>
      <c r="P222" s="1">
        <v>0</v>
      </c>
      <c r="Q222" s="16"/>
      <c r="R222" s="1">
        <v>0</v>
      </c>
      <c r="S222" s="1">
        <v>0.03</v>
      </c>
      <c r="T222" s="16"/>
      <c r="U222" s="1">
        <v>0</v>
      </c>
      <c r="V222" s="15">
        <v>332.7</v>
      </c>
      <c r="W222" s="2">
        <v>33.270000000000003</v>
      </c>
      <c r="X222" s="1">
        <v>0</v>
      </c>
      <c r="Y222" s="1">
        <v>0</v>
      </c>
      <c r="Z222" s="1">
        <v>8</v>
      </c>
      <c r="AA222" s="1">
        <v>4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</row>
    <row r="223" spans="1:63">
      <c r="A223" s="1">
        <v>70063</v>
      </c>
      <c r="B223" s="1" t="s">
        <v>198</v>
      </c>
      <c r="C223" s="1">
        <v>24</v>
      </c>
      <c r="D223" s="1">
        <v>285</v>
      </c>
      <c r="E223" s="1" t="s">
        <v>64</v>
      </c>
      <c r="F223" s="1">
        <v>565</v>
      </c>
      <c r="G223" s="1" t="s">
        <v>94</v>
      </c>
      <c r="H223" s="2">
        <v>34.74</v>
      </c>
      <c r="I223" s="2">
        <v>833.76</v>
      </c>
      <c r="J223" s="10"/>
      <c r="K223" s="11"/>
      <c r="L223" s="1">
        <v>0.27</v>
      </c>
      <c r="M223" s="1">
        <v>0</v>
      </c>
      <c r="N223" s="16"/>
      <c r="O223" s="1">
        <v>0</v>
      </c>
      <c r="P223" s="1">
        <v>0</v>
      </c>
      <c r="Q223" s="16"/>
      <c r="R223" s="1">
        <v>0.04</v>
      </c>
      <c r="S223" s="1">
        <v>0</v>
      </c>
      <c r="T223" s="16"/>
      <c r="U223" s="1">
        <v>0</v>
      </c>
      <c r="V223" s="15">
        <v>260.55</v>
      </c>
      <c r="W223" s="2">
        <v>0</v>
      </c>
      <c r="X223" s="1">
        <v>0</v>
      </c>
      <c r="Y223" s="1">
        <v>0</v>
      </c>
      <c r="Z223" s="1">
        <v>5</v>
      </c>
      <c r="AA223" s="1">
        <v>3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1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</row>
    <row r="224" spans="1:63">
      <c r="A224" s="1">
        <v>70095</v>
      </c>
      <c r="B224" s="1" t="s">
        <v>291</v>
      </c>
      <c r="C224" s="1">
        <v>16</v>
      </c>
      <c r="D224" s="1">
        <v>285</v>
      </c>
      <c r="E224" s="1" t="s">
        <v>64</v>
      </c>
      <c r="F224" s="1">
        <v>999</v>
      </c>
      <c r="G224" s="1" t="s">
        <v>292</v>
      </c>
      <c r="H224" s="2">
        <v>61.95</v>
      </c>
      <c r="I224" s="2">
        <v>991.2</v>
      </c>
      <c r="J224" s="10"/>
      <c r="K224" s="11"/>
      <c r="L224" s="1">
        <v>0.03</v>
      </c>
      <c r="M224" s="1">
        <v>0.88</v>
      </c>
      <c r="N224" s="16"/>
      <c r="O224" s="1">
        <v>0.12</v>
      </c>
      <c r="P224" s="1">
        <v>0</v>
      </c>
      <c r="Q224" s="16"/>
      <c r="R224" s="1">
        <v>0.06</v>
      </c>
      <c r="S224" s="1">
        <v>0.12</v>
      </c>
      <c r="T224" s="16"/>
      <c r="U224" s="1">
        <v>0</v>
      </c>
      <c r="V224" s="15">
        <v>216.82</v>
      </c>
      <c r="W224" s="2">
        <v>991.2</v>
      </c>
      <c r="X224" s="1">
        <v>0</v>
      </c>
      <c r="Y224" s="1">
        <v>1</v>
      </c>
      <c r="Z224" s="1">
        <v>0</v>
      </c>
      <c r="AA224" s="1">
        <v>0</v>
      </c>
      <c r="AB224" s="1">
        <v>14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4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1</v>
      </c>
      <c r="BC224" s="1">
        <v>0</v>
      </c>
      <c r="BD224" s="1">
        <v>0</v>
      </c>
      <c r="BE224" s="1">
        <v>0</v>
      </c>
      <c r="BF224" s="1">
        <v>2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</row>
    <row r="225" spans="1:63">
      <c r="A225" s="1">
        <v>70321</v>
      </c>
      <c r="B225" s="1" t="s">
        <v>338</v>
      </c>
      <c r="C225" s="1">
        <v>24</v>
      </c>
      <c r="D225" s="1">
        <v>285</v>
      </c>
      <c r="E225" s="1" t="s">
        <v>64</v>
      </c>
      <c r="F225" s="1">
        <v>285</v>
      </c>
      <c r="G225" s="1" t="s">
        <v>64</v>
      </c>
      <c r="H225" s="2">
        <v>36.869999999999997</v>
      </c>
      <c r="I225" s="2">
        <v>884.88</v>
      </c>
      <c r="J225" s="10"/>
      <c r="K225" s="11"/>
      <c r="L225" s="1">
        <v>0.17</v>
      </c>
      <c r="M225" s="1">
        <v>0</v>
      </c>
      <c r="N225" s="16"/>
      <c r="O225" s="1">
        <v>0</v>
      </c>
      <c r="P225" s="1">
        <v>0</v>
      </c>
      <c r="Q225" s="16"/>
      <c r="R225" s="1">
        <v>0</v>
      </c>
      <c r="S225" s="1">
        <v>0</v>
      </c>
      <c r="T225" s="16"/>
      <c r="U225" s="1">
        <v>0</v>
      </c>
      <c r="V225" s="15">
        <v>147.47999999999999</v>
      </c>
      <c r="W225" s="2">
        <v>0</v>
      </c>
      <c r="X225" s="1">
        <v>0</v>
      </c>
      <c r="Y225" s="1">
        <v>0</v>
      </c>
      <c r="Z225" s="1">
        <v>4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</row>
    <row r="226" spans="1:63">
      <c r="A226" s="1">
        <v>70508</v>
      </c>
      <c r="B226" s="1" t="s">
        <v>353</v>
      </c>
      <c r="C226" s="1">
        <v>24</v>
      </c>
      <c r="D226" s="1">
        <v>285</v>
      </c>
      <c r="E226" s="1" t="s">
        <v>64</v>
      </c>
      <c r="F226" s="1">
        <v>285</v>
      </c>
      <c r="G226" s="1" t="s">
        <v>64</v>
      </c>
      <c r="H226" s="2">
        <v>34.967700000000001</v>
      </c>
      <c r="I226" s="2">
        <v>839.22479999999996</v>
      </c>
      <c r="J226" s="10"/>
      <c r="K226" s="11"/>
      <c r="L226" s="1">
        <v>0</v>
      </c>
      <c r="M226" s="1">
        <v>0</v>
      </c>
      <c r="N226" s="16"/>
      <c r="O226" s="1">
        <v>0.15</v>
      </c>
      <c r="P226" s="1">
        <v>0</v>
      </c>
      <c r="Q226" s="16"/>
      <c r="R226" s="1">
        <v>0</v>
      </c>
      <c r="S226" s="1">
        <v>0</v>
      </c>
      <c r="T226" s="16"/>
      <c r="U226" s="1">
        <v>0</v>
      </c>
      <c r="V226" s="15">
        <v>122.39</v>
      </c>
      <c r="W226" s="2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7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</row>
    <row r="227" spans="1:63">
      <c r="A227" s="1">
        <v>70065</v>
      </c>
      <c r="B227" s="1" t="s">
        <v>123</v>
      </c>
      <c r="C227" s="1">
        <v>50</v>
      </c>
      <c r="D227" s="1">
        <v>285</v>
      </c>
      <c r="E227" s="1" t="s">
        <v>64</v>
      </c>
      <c r="F227" s="1">
        <v>285</v>
      </c>
      <c r="G227" s="1" t="s">
        <v>64</v>
      </c>
      <c r="H227" s="2">
        <v>16.4161</v>
      </c>
      <c r="I227" s="2">
        <v>820.80499999999995</v>
      </c>
      <c r="J227" s="10"/>
      <c r="K227" s="11"/>
      <c r="L227" s="1">
        <v>0.02</v>
      </c>
      <c r="M227" s="1">
        <v>0</v>
      </c>
      <c r="N227" s="16"/>
      <c r="O227" s="1">
        <v>0.1</v>
      </c>
      <c r="P227" s="1">
        <v>-0.08</v>
      </c>
      <c r="Q227" s="16"/>
      <c r="R227" s="1">
        <v>0</v>
      </c>
      <c r="S227" s="1">
        <v>0</v>
      </c>
      <c r="T227" s="16"/>
      <c r="U227" s="1">
        <v>0</v>
      </c>
      <c r="V227" s="15">
        <v>98.5</v>
      </c>
      <c r="W227" s="2">
        <v>-65.66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4</v>
      </c>
      <c r="AS227" s="1">
        <v>0</v>
      </c>
      <c r="AT227" s="1">
        <v>1</v>
      </c>
      <c r="AU227" s="1">
        <v>0</v>
      </c>
      <c r="AV227" s="1">
        <v>-4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</row>
    <row r="228" spans="1:63">
      <c r="A228" s="1">
        <v>70980</v>
      </c>
      <c r="B228" s="1" t="s">
        <v>355</v>
      </c>
      <c r="C228" s="1">
        <v>15</v>
      </c>
      <c r="D228" s="1">
        <v>285</v>
      </c>
      <c r="E228" s="1" t="s">
        <v>64</v>
      </c>
      <c r="F228" s="1">
        <v>562</v>
      </c>
      <c r="G228" s="1" t="s">
        <v>65</v>
      </c>
      <c r="H228" s="2">
        <v>27.953499999999998</v>
      </c>
      <c r="I228" s="2">
        <v>419.30250000000001</v>
      </c>
      <c r="J228" s="10"/>
      <c r="K228" s="11"/>
      <c r="L228" s="1">
        <v>0</v>
      </c>
      <c r="M228" s="1">
        <v>0</v>
      </c>
      <c r="N228" s="16"/>
      <c r="O228" s="1">
        <v>0</v>
      </c>
      <c r="P228" s="1">
        <v>0</v>
      </c>
      <c r="Q228" s="16"/>
      <c r="R228" s="1">
        <v>0.2</v>
      </c>
      <c r="S228" s="1">
        <v>1</v>
      </c>
      <c r="T228" s="16"/>
      <c r="U228" s="1">
        <v>0</v>
      </c>
      <c r="V228" s="15">
        <v>83.86</v>
      </c>
      <c r="W228" s="2">
        <v>419.3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3</v>
      </c>
      <c r="BE228" s="1">
        <v>0</v>
      </c>
      <c r="BF228" s="1">
        <v>15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</row>
    <row r="229" spans="1:63">
      <c r="A229" s="1">
        <v>70175</v>
      </c>
      <c r="B229" s="1" t="s">
        <v>317</v>
      </c>
      <c r="C229" s="1">
        <v>20</v>
      </c>
      <c r="D229" s="1">
        <v>285</v>
      </c>
      <c r="E229" s="1" t="s">
        <v>64</v>
      </c>
      <c r="F229" s="1">
        <v>991</v>
      </c>
      <c r="G229" s="1" t="s">
        <v>141</v>
      </c>
      <c r="H229" s="2">
        <v>73.62</v>
      </c>
      <c r="I229" s="2">
        <v>1472.4</v>
      </c>
      <c r="J229" s="10"/>
      <c r="K229" s="11"/>
      <c r="L229" s="1">
        <v>0.05</v>
      </c>
      <c r="M229" s="1">
        <v>0</v>
      </c>
      <c r="N229" s="16"/>
      <c r="O229" s="1">
        <v>0</v>
      </c>
      <c r="P229" s="1">
        <v>0</v>
      </c>
      <c r="Q229" s="16"/>
      <c r="R229" s="1">
        <v>0</v>
      </c>
      <c r="S229" s="1">
        <v>0</v>
      </c>
      <c r="T229" s="16"/>
      <c r="U229" s="1">
        <v>0</v>
      </c>
      <c r="V229" s="15">
        <v>73.62</v>
      </c>
      <c r="W229" s="2">
        <v>0</v>
      </c>
      <c r="X229" s="1">
        <v>0</v>
      </c>
      <c r="Y229" s="1">
        <v>0</v>
      </c>
      <c r="Z229" s="1">
        <v>1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</row>
    <row r="230" spans="1:63">
      <c r="A230" s="1">
        <v>70247</v>
      </c>
      <c r="B230" s="1" t="s">
        <v>332</v>
      </c>
      <c r="C230" s="1">
        <v>320</v>
      </c>
      <c r="D230" s="1">
        <v>285</v>
      </c>
      <c r="E230" s="1" t="s">
        <v>64</v>
      </c>
      <c r="F230" s="1">
        <v>1</v>
      </c>
      <c r="G230" s="1" t="s">
        <v>312</v>
      </c>
      <c r="H230" s="2">
        <v>5.3968999999999996</v>
      </c>
      <c r="I230" s="2">
        <v>1727.008</v>
      </c>
      <c r="J230" s="10"/>
      <c r="K230" s="11"/>
      <c r="L230" s="1">
        <v>0.04</v>
      </c>
      <c r="M230" s="1">
        <v>0</v>
      </c>
      <c r="N230" s="16"/>
      <c r="O230" s="1">
        <v>0</v>
      </c>
      <c r="P230" s="1">
        <v>0</v>
      </c>
      <c r="Q230" s="16"/>
      <c r="R230" s="1">
        <v>0</v>
      </c>
      <c r="S230" s="1">
        <v>0</v>
      </c>
      <c r="T230" s="16"/>
      <c r="U230" s="1">
        <v>0</v>
      </c>
      <c r="V230" s="15">
        <v>72.86</v>
      </c>
      <c r="W230" s="2">
        <v>0</v>
      </c>
      <c r="X230" s="1">
        <v>3</v>
      </c>
      <c r="Y230" s="1">
        <v>21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</row>
    <row r="231" spans="1:63">
      <c r="A231" s="1">
        <v>70414</v>
      </c>
      <c r="B231" s="1" t="s">
        <v>349</v>
      </c>
      <c r="C231" s="1">
        <v>16</v>
      </c>
      <c r="D231" s="1">
        <v>285</v>
      </c>
      <c r="E231" s="1" t="s">
        <v>64</v>
      </c>
      <c r="F231" s="1">
        <v>387</v>
      </c>
      <c r="G231" s="1" t="s">
        <v>94</v>
      </c>
      <c r="H231" s="2">
        <v>49.1</v>
      </c>
      <c r="I231" s="2">
        <v>785.6</v>
      </c>
      <c r="J231" s="10"/>
      <c r="K231" s="11"/>
      <c r="L231" s="1">
        <v>0.06</v>
      </c>
      <c r="M231" s="1">
        <v>0.81</v>
      </c>
      <c r="N231" s="16"/>
      <c r="O231" s="1">
        <v>0</v>
      </c>
      <c r="P231" s="1">
        <v>0</v>
      </c>
      <c r="Q231" s="16"/>
      <c r="R231" s="1">
        <v>0</v>
      </c>
      <c r="S231" s="1">
        <v>0</v>
      </c>
      <c r="T231" s="16"/>
      <c r="U231" s="1">
        <v>0</v>
      </c>
      <c r="V231" s="15">
        <v>49.1</v>
      </c>
      <c r="W231" s="2">
        <v>638.29999999999995</v>
      </c>
      <c r="X231" s="1">
        <v>0</v>
      </c>
      <c r="Y231" s="1">
        <v>1</v>
      </c>
      <c r="Z231" s="1">
        <v>0</v>
      </c>
      <c r="AA231" s="1">
        <v>1</v>
      </c>
      <c r="AB231" s="1">
        <v>13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</row>
    <row r="232" spans="1:63">
      <c r="A232" s="1">
        <v>70133</v>
      </c>
      <c r="B232" s="1" t="s">
        <v>293</v>
      </c>
      <c r="C232" s="1">
        <v>24</v>
      </c>
      <c r="D232" s="1">
        <v>285</v>
      </c>
      <c r="E232" s="1" t="s">
        <v>64</v>
      </c>
      <c r="F232" s="1">
        <v>999</v>
      </c>
      <c r="G232" s="1" t="s">
        <v>292</v>
      </c>
      <c r="H232" s="2">
        <v>48.754800000000003</v>
      </c>
      <c r="I232" s="2">
        <v>1170.1152</v>
      </c>
      <c r="J232" s="10"/>
      <c r="K232" s="11"/>
      <c r="L232" s="1">
        <v>0</v>
      </c>
      <c r="M232" s="1">
        <v>0</v>
      </c>
      <c r="N232" s="16"/>
      <c r="O232" s="1">
        <v>0</v>
      </c>
      <c r="P232" s="1">
        <v>0</v>
      </c>
      <c r="Q232" s="16"/>
      <c r="R232" s="1">
        <v>0.04</v>
      </c>
      <c r="S232" s="1">
        <v>0</v>
      </c>
      <c r="T232" s="16"/>
      <c r="U232" s="1">
        <v>0</v>
      </c>
      <c r="V232" s="15">
        <v>48.75</v>
      </c>
      <c r="W232" s="2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2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</row>
    <row r="233" spans="1:63">
      <c r="A233" s="1">
        <v>70413</v>
      </c>
      <c r="B233" s="1" t="s">
        <v>348</v>
      </c>
      <c r="C233" s="1">
        <v>16</v>
      </c>
      <c r="D233" s="1">
        <v>285</v>
      </c>
      <c r="E233" s="1" t="s">
        <v>64</v>
      </c>
      <c r="F233" s="1">
        <v>387</v>
      </c>
      <c r="G233" s="1" t="s">
        <v>94</v>
      </c>
      <c r="H233" s="2">
        <v>19.100000000000001</v>
      </c>
      <c r="I233" s="2">
        <v>305.60000000000002</v>
      </c>
      <c r="J233" s="10"/>
      <c r="K233" s="11"/>
      <c r="L233" s="1">
        <v>0.12</v>
      </c>
      <c r="M233" s="1">
        <v>0</v>
      </c>
      <c r="N233" s="16"/>
      <c r="O233" s="1">
        <v>0</v>
      </c>
      <c r="P233" s="1">
        <v>0</v>
      </c>
      <c r="Q233" s="16"/>
      <c r="R233" s="1">
        <v>0</v>
      </c>
      <c r="S233" s="1">
        <v>0</v>
      </c>
      <c r="T233" s="16"/>
      <c r="U233" s="1">
        <v>0</v>
      </c>
      <c r="V233" s="15">
        <v>38.200000000000003</v>
      </c>
      <c r="W233" s="2">
        <v>0</v>
      </c>
      <c r="X233" s="1">
        <v>0</v>
      </c>
      <c r="Y233" s="1">
        <v>0</v>
      </c>
      <c r="Z233" s="1">
        <v>2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</row>
    <row r="234" spans="1:63">
      <c r="A234" s="1">
        <v>70317</v>
      </c>
      <c r="B234" s="1" t="s">
        <v>337</v>
      </c>
      <c r="C234" s="1">
        <v>20</v>
      </c>
      <c r="D234" s="1">
        <v>285</v>
      </c>
      <c r="E234" s="1" t="s">
        <v>64</v>
      </c>
      <c r="F234" s="1">
        <v>558</v>
      </c>
      <c r="G234" s="1" t="s">
        <v>67</v>
      </c>
      <c r="H234" s="2">
        <v>30.66</v>
      </c>
      <c r="I234" s="2">
        <v>613.20000000000005</v>
      </c>
      <c r="J234" s="10"/>
      <c r="K234" s="11"/>
      <c r="L234" s="1">
        <v>0</v>
      </c>
      <c r="M234" s="1">
        <v>0</v>
      </c>
      <c r="N234" s="16"/>
      <c r="O234" s="1">
        <v>0</v>
      </c>
      <c r="P234" s="1">
        <v>0</v>
      </c>
      <c r="Q234" s="16"/>
      <c r="R234" s="1">
        <v>0.05</v>
      </c>
      <c r="S234" s="1">
        <v>0</v>
      </c>
      <c r="T234" s="16"/>
      <c r="U234" s="1">
        <v>0</v>
      </c>
      <c r="V234" s="15">
        <v>30.66</v>
      </c>
      <c r="W234" s="2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2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</row>
    <row r="235" spans="1:63">
      <c r="A235" s="1">
        <v>70165</v>
      </c>
      <c r="B235" s="1" t="s">
        <v>314</v>
      </c>
      <c r="C235" s="1">
        <v>24</v>
      </c>
      <c r="D235" s="1">
        <v>285</v>
      </c>
      <c r="E235" s="1" t="s">
        <v>64</v>
      </c>
      <c r="F235" s="1">
        <v>998</v>
      </c>
      <c r="G235" s="1" t="s">
        <v>266</v>
      </c>
      <c r="H235" s="2">
        <v>40.15</v>
      </c>
      <c r="I235" s="2">
        <v>963.6</v>
      </c>
      <c r="J235" s="10"/>
      <c r="K235" s="11"/>
      <c r="L235" s="1">
        <v>0</v>
      </c>
      <c r="M235" s="1">
        <v>0</v>
      </c>
      <c r="N235" s="16"/>
      <c r="O235" s="1">
        <v>0</v>
      </c>
      <c r="P235" s="1">
        <v>0</v>
      </c>
      <c r="Q235" s="16"/>
      <c r="R235" s="1">
        <v>0.02</v>
      </c>
      <c r="S235" s="1">
        <v>0</v>
      </c>
      <c r="T235" s="16"/>
      <c r="U235" s="1">
        <v>0</v>
      </c>
      <c r="V235" s="15">
        <v>20.07</v>
      </c>
      <c r="W235" s="2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1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</row>
    <row r="236" spans="1:63">
      <c r="A236" s="1">
        <v>70979</v>
      </c>
      <c r="B236" s="1" t="s">
        <v>354</v>
      </c>
      <c r="C236" s="1">
        <v>16</v>
      </c>
      <c r="D236" s="1">
        <v>285</v>
      </c>
      <c r="E236" s="1" t="s">
        <v>64</v>
      </c>
      <c r="F236" s="1">
        <v>1</v>
      </c>
      <c r="G236" s="1" t="s">
        <v>312</v>
      </c>
      <c r="H236" s="2">
        <v>14.07</v>
      </c>
      <c r="I236" s="2">
        <v>225.12</v>
      </c>
      <c r="J236" s="10"/>
      <c r="K236" s="11"/>
      <c r="L236" s="1">
        <v>0.06</v>
      </c>
      <c r="M236" s="1">
        <v>0</v>
      </c>
      <c r="N236" s="16"/>
      <c r="O236" s="1">
        <v>0</v>
      </c>
      <c r="P236" s="1">
        <v>0</v>
      </c>
      <c r="Q236" s="16"/>
      <c r="R236" s="1">
        <v>0</v>
      </c>
      <c r="S236" s="1">
        <v>0</v>
      </c>
      <c r="T236" s="16"/>
      <c r="U236" s="1">
        <v>0</v>
      </c>
      <c r="V236" s="15">
        <v>14.07</v>
      </c>
      <c r="W236" s="2">
        <v>0</v>
      </c>
      <c r="X236" s="1">
        <v>0</v>
      </c>
      <c r="Y236" s="1">
        <v>0</v>
      </c>
      <c r="Z236" s="1">
        <v>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</row>
    <row r="237" spans="1:63">
      <c r="A237" s="1">
        <v>307</v>
      </c>
      <c r="B237" s="1" t="s">
        <v>296</v>
      </c>
      <c r="C237" s="1">
        <v>10</v>
      </c>
      <c r="D237" s="1">
        <v>285</v>
      </c>
      <c r="E237" s="1" t="s">
        <v>64</v>
      </c>
      <c r="F237" s="1">
        <v>285</v>
      </c>
      <c r="G237" s="1" t="s">
        <v>64</v>
      </c>
      <c r="H237" s="2">
        <v>79.13</v>
      </c>
      <c r="I237" s="2">
        <v>791.3</v>
      </c>
      <c r="J237" s="10"/>
      <c r="K237" s="11"/>
      <c r="L237" s="1">
        <v>0</v>
      </c>
      <c r="M237" s="1">
        <v>0</v>
      </c>
      <c r="N237" s="16"/>
      <c r="O237" s="1">
        <v>0</v>
      </c>
      <c r="P237" s="1">
        <v>0</v>
      </c>
      <c r="Q237" s="16"/>
      <c r="R237" s="1">
        <v>0</v>
      </c>
      <c r="S237" s="1">
        <v>0</v>
      </c>
      <c r="T237" s="16"/>
      <c r="U237" s="1">
        <v>0</v>
      </c>
      <c r="V237" s="15">
        <v>0</v>
      </c>
      <c r="W237" s="2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</row>
    <row r="238" spans="1:63">
      <c r="A238" s="1">
        <v>44289</v>
      </c>
      <c r="B238" s="1" t="s">
        <v>298</v>
      </c>
      <c r="C238" s="1">
        <v>16</v>
      </c>
      <c r="D238" s="1">
        <v>285</v>
      </c>
      <c r="E238" s="1" t="s">
        <v>64</v>
      </c>
      <c r="F238" s="1">
        <v>285</v>
      </c>
      <c r="G238" s="1" t="s">
        <v>64</v>
      </c>
      <c r="H238" s="2">
        <v>54.11</v>
      </c>
      <c r="I238" s="2">
        <v>865.76</v>
      </c>
      <c r="J238" s="10"/>
      <c r="K238" s="11"/>
      <c r="L238" s="1">
        <v>0</v>
      </c>
      <c r="M238" s="1">
        <v>0</v>
      </c>
      <c r="N238" s="16"/>
      <c r="O238" s="1">
        <v>0</v>
      </c>
      <c r="P238" s="1">
        <v>0</v>
      </c>
      <c r="Q238" s="16"/>
      <c r="R238" s="1">
        <v>0</v>
      </c>
      <c r="S238" s="1">
        <v>0</v>
      </c>
      <c r="T238" s="16"/>
      <c r="U238" s="1">
        <v>0</v>
      </c>
      <c r="V238" s="15">
        <v>0</v>
      </c>
      <c r="W238" s="2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</row>
    <row r="239" spans="1:63">
      <c r="A239" s="1">
        <v>44290</v>
      </c>
      <c r="B239" s="1" t="s">
        <v>299</v>
      </c>
      <c r="C239" s="1">
        <v>16</v>
      </c>
      <c r="D239" s="1">
        <v>285</v>
      </c>
      <c r="E239" s="1" t="s">
        <v>64</v>
      </c>
      <c r="F239" s="1">
        <v>285</v>
      </c>
      <c r="G239" s="1" t="s">
        <v>64</v>
      </c>
      <c r="H239" s="2">
        <v>53.03</v>
      </c>
      <c r="I239" s="2">
        <v>848.48</v>
      </c>
      <c r="J239" s="10"/>
      <c r="K239" s="11"/>
      <c r="L239" s="1">
        <v>0</v>
      </c>
      <c r="M239" s="1">
        <v>0</v>
      </c>
      <c r="N239" s="16"/>
      <c r="O239" s="1">
        <v>0</v>
      </c>
      <c r="P239" s="1">
        <v>0</v>
      </c>
      <c r="Q239" s="16"/>
      <c r="R239" s="1">
        <v>0</v>
      </c>
      <c r="S239" s="1">
        <v>0</v>
      </c>
      <c r="T239" s="16"/>
      <c r="U239" s="1">
        <v>0</v>
      </c>
      <c r="V239" s="15">
        <v>0</v>
      </c>
      <c r="W239" s="2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</row>
    <row r="240" spans="1:63">
      <c r="A240" s="1">
        <v>44401</v>
      </c>
      <c r="B240" s="1" t="s">
        <v>300</v>
      </c>
      <c r="C240" s="1">
        <v>16</v>
      </c>
      <c r="D240" s="1">
        <v>285</v>
      </c>
      <c r="E240" s="1" t="s">
        <v>64</v>
      </c>
      <c r="F240" s="1">
        <v>285</v>
      </c>
      <c r="G240" s="1" t="s">
        <v>64</v>
      </c>
      <c r="H240" s="2">
        <v>54.11</v>
      </c>
      <c r="I240" s="2">
        <v>865.76</v>
      </c>
      <c r="J240" s="10"/>
      <c r="K240" s="11"/>
      <c r="L240" s="1">
        <v>0</v>
      </c>
      <c r="M240" s="1">
        <v>0</v>
      </c>
      <c r="N240" s="16"/>
      <c r="O240" s="1">
        <v>0</v>
      </c>
      <c r="P240" s="1">
        <v>0</v>
      </c>
      <c r="Q240" s="16"/>
      <c r="R240" s="1">
        <v>0</v>
      </c>
      <c r="S240" s="1">
        <v>0</v>
      </c>
      <c r="T240" s="16"/>
      <c r="U240" s="1">
        <v>0</v>
      </c>
      <c r="V240" s="15">
        <v>0</v>
      </c>
      <c r="W240" s="2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</row>
    <row r="241" spans="1:63">
      <c r="A241" s="1">
        <v>70057</v>
      </c>
      <c r="B241" s="1" t="s">
        <v>303</v>
      </c>
      <c r="C241" s="1">
        <v>6</v>
      </c>
      <c r="D241" s="1">
        <v>285</v>
      </c>
      <c r="E241" s="1" t="s">
        <v>64</v>
      </c>
      <c r="F241" s="1">
        <v>998</v>
      </c>
      <c r="G241" s="1" t="s">
        <v>266</v>
      </c>
      <c r="H241" s="2">
        <v>138.214</v>
      </c>
      <c r="I241" s="2">
        <v>829.28399999999999</v>
      </c>
      <c r="J241" s="10"/>
      <c r="K241" s="11"/>
      <c r="L241" s="1">
        <v>0</v>
      </c>
      <c r="M241" s="1">
        <v>0</v>
      </c>
      <c r="N241" s="16"/>
      <c r="O241" s="1">
        <v>0</v>
      </c>
      <c r="P241" s="1">
        <v>0</v>
      </c>
      <c r="Q241" s="16"/>
      <c r="R241" s="1">
        <v>0</v>
      </c>
      <c r="S241" s="1">
        <v>0</v>
      </c>
      <c r="T241" s="16"/>
      <c r="U241" s="1">
        <v>0</v>
      </c>
      <c r="V241" s="15">
        <v>0</v>
      </c>
      <c r="W241" s="2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</row>
    <row r="242" spans="1:63">
      <c r="A242" s="1">
        <v>70059</v>
      </c>
      <c r="B242" s="1" t="s">
        <v>304</v>
      </c>
      <c r="C242" s="1">
        <v>24</v>
      </c>
      <c r="D242" s="1">
        <v>285</v>
      </c>
      <c r="E242" s="1" t="s">
        <v>64</v>
      </c>
      <c r="F242" s="1">
        <v>998</v>
      </c>
      <c r="G242" s="1" t="s">
        <v>266</v>
      </c>
      <c r="H242" s="2">
        <v>42.78</v>
      </c>
      <c r="I242" s="2">
        <v>1026.72</v>
      </c>
      <c r="J242" s="10"/>
      <c r="K242" s="11"/>
      <c r="L242" s="1">
        <v>0</v>
      </c>
      <c r="M242" s="1">
        <v>0</v>
      </c>
      <c r="N242" s="16"/>
      <c r="O242" s="1">
        <v>0</v>
      </c>
      <c r="P242" s="1">
        <v>0</v>
      </c>
      <c r="Q242" s="16"/>
      <c r="R242" s="1">
        <v>0</v>
      </c>
      <c r="S242" s="1">
        <v>0</v>
      </c>
      <c r="T242" s="16"/>
      <c r="U242" s="1">
        <v>0</v>
      </c>
      <c r="V242" s="15">
        <v>0</v>
      </c>
      <c r="W242" s="2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</row>
    <row r="243" spans="1:63">
      <c r="A243" s="1">
        <v>70106</v>
      </c>
      <c r="B243" s="1" t="s">
        <v>104</v>
      </c>
      <c r="C243" s="1">
        <v>24</v>
      </c>
      <c r="D243" s="1">
        <v>285</v>
      </c>
      <c r="E243" s="1" t="s">
        <v>64</v>
      </c>
      <c r="F243" s="1">
        <v>28</v>
      </c>
      <c r="G243" s="1" t="s">
        <v>98</v>
      </c>
      <c r="H243" s="2">
        <v>35</v>
      </c>
      <c r="I243" s="2">
        <v>840</v>
      </c>
      <c r="J243" s="10"/>
      <c r="K243" s="11"/>
      <c r="L243" s="1">
        <v>0</v>
      </c>
      <c r="M243" s="1">
        <v>0.08</v>
      </c>
      <c r="N243" s="16"/>
      <c r="O243" s="1">
        <v>0</v>
      </c>
      <c r="P243" s="1">
        <v>0</v>
      </c>
      <c r="Q243" s="16"/>
      <c r="R243" s="1">
        <v>0</v>
      </c>
      <c r="S243" s="1">
        <v>0.08</v>
      </c>
      <c r="T243" s="16"/>
      <c r="U243" s="1">
        <v>0</v>
      </c>
      <c r="V243" s="15">
        <v>0</v>
      </c>
      <c r="W243" s="2">
        <v>140</v>
      </c>
      <c r="X243" s="1">
        <v>0</v>
      </c>
      <c r="Y243" s="1">
        <v>0</v>
      </c>
      <c r="Z243" s="1">
        <v>0</v>
      </c>
      <c r="AA243" s="1">
        <v>0</v>
      </c>
      <c r="AB243" s="1">
        <v>2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2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</row>
    <row r="244" spans="1:63">
      <c r="A244" s="1">
        <v>70107</v>
      </c>
      <c r="B244" s="1" t="s">
        <v>97</v>
      </c>
      <c r="C244" s="1">
        <v>40</v>
      </c>
      <c r="D244" s="1">
        <v>285</v>
      </c>
      <c r="E244" s="1" t="s">
        <v>64</v>
      </c>
      <c r="F244" s="1">
        <v>28</v>
      </c>
      <c r="G244" s="1" t="s">
        <v>98</v>
      </c>
      <c r="H244" s="2">
        <v>24.054400000000001</v>
      </c>
      <c r="I244" s="2">
        <v>962.17600000000004</v>
      </c>
      <c r="J244" s="10"/>
      <c r="K244" s="11"/>
      <c r="L244" s="1">
        <v>0</v>
      </c>
      <c r="M244" s="1">
        <v>0</v>
      </c>
      <c r="N244" s="16"/>
      <c r="O244" s="1">
        <v>0</v>
      </c>
      <c r="P244" s="1">
        <v>0</v>
      </c>
      <c r="Q244" s="16"/>
      <c r="R244" s="1">
        <v>0</v>
      </c>
      <c r="S244" s="1">
        <v>0</v>
      </c>
      <c r="T244" s="16"/>
      <c r="U244" s="1">
        <v>0</v>
      </c>
      <c r="V244" s="15">
        <v>0</v>
      </c>
      <c r="W244" s="2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</row>
    <row r="245" spans="1:63">
      <c r="A245" s="1">
        <v>70108</v>
      </c>
      <c r="B245" s="1" t="s">
        <v>295</v>
      </c>
      <c r="C245" s="1">
        <v>70</v>
      </c>
      <c r="D245" s="1">
        <v>285</v>
      </c>
      <c r="E245" s="1" t="s">
        <v>64</v>
      </c>
      <c r="F245" s="1">
        <v>28</v>
      </c>
      <c r="G245" s="1" t="s">
        <v>98</v>
      </c>
      <c r="H245" s="2">
        <v>13.911099999999999</v>
      </c>
      <c r="I245" s="2">
        <v>973.77700000000004</v>
      </c>
      <c r="J245" s="10"/>
      <c r="K245" s="11"/>
      <c r="L245" s="1">
        <v>0</v>
      </c>
      <c r="M245" s="1">
        <v>0</v>
      </c>
      <c r="N245" s="16"/>
      <c r="O245" s="1">
        <v>0</v>
      </c>
      <c r="P245" s="1">
        <v>0</v>
      </c>
      <c r="Q245" s="16"/>
      <c r="R245" s="1">
        <v>0</v>
      </c>
      <c r="S245" s="1">
        <v>0</v>
      </c>
      <c r="T245" s="16"/>
      <c r="U245" s="1">
        <v>0</v>
      </c>
      <c r="V245" s="15">
        <v>0</v>
      </c>
      <c r="W245" s="2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</row>
    <row r="246" spans="1:63">
      <c r="A246" s="1">
        <v>70113</v>
      </c>
      <c r="B246" s="1" t="s">
        <v>308</v>
      </c>
      <c r="C246" s="1">
        <v>24</v>
      </c>
      <c r="D246" s="1">
        <v>285</v>
      </c>
      <c r="E246" s="1" t="s">
        <v>64</v>
      </c>
      <c r="F246" s="1">
        <v>558</v>
      </c>
      <c r="G246" s="1" t="s">
        <v>67</v>
      </c>
      <c r="H246" s="2">
        <v>55.16</v>
      </c>
      <c r="I246" s="2">
        <v>1323.84</v>
      </c>
      <c r="J246" s="10"/>
      <c r="K246" s="11"/>
      <c r="L246" s="1">
        <v>0</v>
      </c>
      <c r="M246" s="1">
        <v>0.79</v>
      </c>
      <c r="N246" s="16"/>
      <c r="O246" s="1">
        <v>0</v>
      </c>
      <c r="P246" s="1">
        <v>0</v>
      </c>
      <c r="Q246" s="16"/>
      <c r="R246" s="1">
        <v>0</v>
      </c>
      <c r="S246" s="1">
        <v>0</v>
      </c>
      <c r="T246" s="16"/>
      <c r="U246" s="1">
        <v>0</v>
      </c>
      <c r="V246" s="15">
        <v>0</v>
      </c>
      <c r="W246" s="2">
        <v>1048.04</v>
      </c>
      <c r="X246" s="1">
        <v>0</v>
      </c>
      <c r="Y246" s="1">
        <v>0</v>
      </c>
      <c r="Z246" s="1">
        <v>0</v>
      </c>
      <c r="AA246" s="1">
        <v>0</v>
      </c>
      <c r="AB246" s="1">
        <v>19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</row>
    <row r="247" spans="1:63">
      <c r="A247" s="1">
        <v>70118</v>
      </c>
      <c r="B247" s="1" t="s">
        <v>310</v>
      </c>
      <c r="C247" s="1">
        <v>25</v>
      </c>
      <c r="D247" s="1">
        <v>285</v>
      </c>
      <c r="E247" s="1" t="s">
        <v>64</v>
      </c>
      <c r="F247" s="1">
        <v>558</v>
      </c>
      <c r="G247" s="1" t="s">
        <v>67</v>
      </c>
      <c r="H247" s="2">
        <v>74.86</v>
      </c>
      <c r="I247" s="2">
        <v>1871.5</v>
      </c>
      <c r="J247" s="10"/>
      <c r="K247" s="11"/>
      <c r="L247" s="1">
        <v>0</v>
      </c>
      <c r="M247" s="1">
        <v>0</v>
      </c>
      <c r="N247" s="16"/>
      <c r="O247" s="1">
        <v>0</v>
      </c>
      <c r="P247" s="1">
        <v>0</v>
      </c>
      <c r="Q247" s="16"/>
      <c r="R247" s="1">
        <v>0</v>
      </c>
      <c r="S247" s="1">
        <v>0</v>
      </c>
      <c r="T247" s="16"/>
      <c r="U247" s="1">
        <v>0</v>
      </c>
      <c r="V247" s="15">
        <v>0</v>
      </c>
      <c r="W247" s="2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</row>
    <row r="248" spans="1:63">
      <c r="A248" s="1">
        <v>70190</v>
      </c>
      <c r="B248" s="1" t="s">
        <v>322</v>
      </c>
      <c r="C248" s="1">
        <v>12</v>
      </c>
      <c r="D248" s="1">
        <v>285</v>
      </c>
      <c r="E248" s="1" t="s">
        <v>64</v>
      </c>
      <c r="F248" s="1">
        <v>558</v>
      </c>
      <c r="G248" s="1" t="s">
        <v>67</v>
      </c>
      <c r="H248" s="2">
        <v>36.630000000000003</v>
      </c>
      <c r="I248" s="2">
        <v>439.56</v>
      </c>
      <c r="J248" s="10"/>
      <c r="K248" s="11"/>
      <c r="L248" s="1">
        <v>0</v>
      </c>
      <c r="M248" s="1">
        <v>0</v>
      </c>
      <c r="N248" s="16"/>
      <c r="O248" s="1">
        <v>0</v>
      </c>
      <c r="P248" s="1">
        <v>0</v>
      </c>
      <c r="Q248" s="16"/>
      <c r="R248" s="1">
        <v>0</v>
      </c>
      <c r="S248" s="1">
        <v>0</v>
      </c>
      <c r="T248" s="16"/>
      <c r="U248" s="1">
        <v>0</v>
      </c>
      <c r="V248" s="15">
        <v>0</v>
      </c>
      <c r="W248" s="2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</row>
    <row r="249" spans="1:63">
      <c r="A249" s="1">
        <v>70191</v>
      </c>
      <c r="B249" s="1" t="s">
        <v>323</v>
      </c>
      <c r="C249" s="1">
        <v>10</v>
      </c>
      <c r="D249" s="1">
        <v>285</v>
      </c>
      <c r="E249" s="1" t="s">
        <v>64</v>
      </c>
      <c r="F249" s="1">
        <v>558</v>
      </c>
      <c r="G249" s="1" t="s">
        <v>67</v>
      </c>
      <c r="H249" s="2">
        <v>79.13</v>
      </c>
      <c r="I249" s="2">
        <v>791.3</v>
      </c>
      <c r="J249" s="10"/>
      <c r="K249" s="11"/>
      <c r="L249" s="1">
        <v>0</v>
      </c>
      <c r="M249" s="1">
        <v>0</v>
      </c>
      <c r="N249" s="16"/>
      <c r="O249" s="1">
        <v>0</v>
      </c>
      <c r="P249" s="1">
        <v>0</v>
      </c>
      <c r="Q249" s="16"/>
      <c r="R249" s="1">
        <v>0</v>
      </c>
      <c r="S249" s="1">
        <v>0</v>
      </c>
      <c r="T249" s="16"/>
      <c r="U249" s="1">
        <v>0</v>
      </c>
      <c r="V249" s="15">
        <v>0</v>
      </c>
      <c r="W249" s="2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</row>
    <row r="250" spans="1:63">
      <c r="A250" s="1">
        <v>70193</v>
      </c>
      <c r="B250" s="1" t="s">
        <v>324</v>
      </c>
      <c r="C250" s="1">
        <v>10</v>
      </c>
      <c r="D250" s="1">
        <v>285</v>
      </c>
      <c r="E250" s="1" t="s">
        <v>64</v>
      </c>
      <c r="F250" s="1">
        <v>588</v>
      </c>
      <c r="G250" s="1" t="s">
        <v>146</v>
      </c>
      <c r="H250" s="2">
        <v>79.13</v>
      </c>
      <c r="I250" s="2">
        <v>791.3</v>
      </c>
      <c r="J250" s="10"/>
      <c r="K250" s="11"/>
      <c r="L250" s="1">
        <v>0</v>
      </c>
      <c r="M250" s="1">
        <v>0</v>
      </c>
      <c r="N250" s="16"/>
      <c r="O250" s="1">
        <v>0</v>
      </c>
      <c r="P250" s="1">
        <v>0</v>
      </c>
      <c r="Q250" s="16"/>
      <c r="R250" s="1">
        <v>0</v>
      </c>
      <c r="S250" s="1">
        <v>0</v>
      </c>
      <c r="T250" s="16"/>
      <c r="U250" s="1">
        <v>0</v>
      </c>
      <c r="V250" s="15">
        <v>0</v>
      </c>
      <c r="W250" s="2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</row>
    <row r="251" spans="1:63">
      <c r="A251" s="1">
        <v>70194</v>
      </c>
      <c r="B251" s="1" t="s">
        <v>325</v>
      </c>
      <c r="C251" s="1">
        <v>10</v>
      </c>
      <c r="D251" s="1">
        <v>285</v>
      </c>
      <c r="E251" s="1" t="s">
        <v>64</v>
      </c>
      <c r="F251" s="1">
        <v>558</v>
      </c>
      <c r="G251" s="1" t="s">
        <v>67</v>
      </c>
      <c r="H251" s="2">
        <v>79.13</v>
      </c>
      <c r="I251" s="2">
        <v>791.3</v>
      </c>
      <c r="J251" s="10"/>
      <c r="K251" s="11"/>
      <c r="L251" s="1">
        <v>0</v>
      </c>
      <c r="M251" s="1">
        <v>0</v>
      </c>
      <c r="N251" s="16"/>
      <c r="O251" s="1">
        <v>0</v>
      </c>
      <c r="P251" s="1">
        <v>0</v>
      </c>
      <c r="Q251" s="16"/>
      <c r="R251" s="1">
        <v>0</v>
      </c>
      <c r="S251" s="1">
        <v>0</v>
      </c>
      <c r="T251" s="16"/>
      <c r="U251" s="1">
        <v>0</v>
      </c>
      <c r="V251" s="15">
        <v>0</v>
      </c>
      <c r="W251" s="2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</row>
    <row r="252" spans="1:63">
      <c r="A252" s="1">
        <v>70195</v>
      </c>
      <c r="B252" s="1" t="s">
        <v>326</v>
      </c>
      <c r="C252" s="1">
        <v>12</v>
      </c>
      <c r="D252" s="1">
        <v>285</v>
      </c>
      <c r="E252" s="1" t="s">
        <v>64</v>
      </c>
      <c r="F252" s="1">
        <v>558</v>
      </c>
      <c r="G252" s="1" t="s">
        <v>67</v>
      </c>
      <c r="H252" s="2">
        <v>36.630000000000003</v>
      </c>
      <c r="I252" s="2">
        <v>439.56</v>
      </c>
      <c r="J252" s="10"/>
      <c r="K252" s="11"/>
      <c r="L252" s="1">
        <v>0</v>
      </c>
      <c r="M252" s="1">
        <v>0</v>
      </c>
      <c r="N252" s="16"/>
      <c r="O252" s="1">
        <v>0</v>
      </c>
      <c r="P252" s="1">
        <v>0</v>
      </c>
      <c r="Q252" s="16"/>
      <c r="R252" s="1">
        <v>0</v>
      </c>
      <c r="S252" s="1">
        <v>0</v>
      </c>
      <c r="T252" s="16"/>
      <c r="U252" s="1">
        <v>0</v>
      </c>
      <c r="V252" s="15">
        <v>0</v>
      </c>
      <c r="W252" s="2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</row>
    <row r="253" spans="1:63">
      <c r="A253" s="1">
        <v>70196</v>
      </c>
      <c r="B253" s="1" t="s">
        <v>327</v>
      </c>
      <c r="C253" s="1">
        <v>12</v>
      </c>
      <c r="D253" s="1">
        <v>285</v>
      </c>
      <c r="E253" s="1" t="s">
        <v>64</v>
      </c>
      <c r="F253" s="1">
        <v>558</v>
      </c>
      <c r="G253" s="1" t="s">
        <v>67</v>
      </c>
      <c r="H253" s="2">
        <v>36.93</v>
      </c>
      <c r="I253" s="2">
        <v>443.16</v>
      </c>
      <c r="J253" s="10"/>
      <c r="K253" s="11"/>
      <c r="L253" s="1">
        <v>0</v>
      </c>
      <c r="M253" s="1">
        <v>0</v>
      </c>
      <c r="N253" s="16"/>
      <c r="O253" s="1">
        <v>0</v>
      </c>
      <c r="P253" s="1">
        <v>0</v>
      </c>
      <c r="Q253" s="16"/>
      <c r="R253" s="1">
        <v>0</v>
      </c>
      <c r="S253" s="1">
        <v>0</v>
      </c>
      <c r="T253" s="16"/>
      <c r="U253" s="1">
        <v>0</v>
      </c>
      <c r="V253" s="15">
        <v>0</v>
      </c>
      <c r="W253" s="2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</row>
    <row r="254" spans="1:63">
      <c r="A254" s="1">
        <v>70197</v>
      </c>
      <c r="B254" s="1" t="s">
        <v>328</v>
      </c>
      <c r="C254" s="1">
        <v>12</v>
      </c>
      <c r="D254" s="1">
        <v>285</v>
      </c>
      <c r="E254" s="1" t="s">
        <v>64</v>
      </c>
      <c r="F254" s="1">
        <v>558</v>
      </c>
      <c r="G254" s="1" t="s">
        <v>67</v>
      </c>
      <c r="H254" s="2">
        <v>36.630000000000003</v>
      </c>
      <c r="I254" s="2">
        <v>439.56</v>
      </c>
      <c r="J254" s="10"/>
      <c r="K254" s="11"/>
      <c r="L254" s="1">
        <v>0</v>
      </c>
      <c r="M254" s="1">
        <v>0</v>
      </c>
      <c r="N254" s="16"/>
      <c r="O254" s="1">
        <v>0</v>
      </c>
      <c r="P254" s="1">
        <v>0</v>
      </c>
      <c r="Q254" s="16"/>
      <c r="R254" s="1">
        <v>0</v>
      </c>
      <c r="S254" s="1">
        <v>0</v>
      </c>
      <c r="T254" s="16"/>
      <c r="U254" s="1">
        <v>0</v>
      </c>
      <c r="V254" s="15">
        <v>0</v>
      </c>
      <c r="W254" s="2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</row>
    <row r="255" spans="1:63">
      <c r="A255" s="1">
        <v>70198</v>
      </c>
      <c r="B255" s="1" t="s">
        <v>329</v>
      </c>
      <c r="C255" s="1">
        <v>10</v>
      </c>
      <c r="D255" s="1">
        <v>285</v>
      </c>
      <c r="E255" s="1" t="s">
        <v>64</v>
      </c>
      <c r="F255" s="1">
        <v>558</v>
      </c>
      <c r="G255" s="1" t="s">
        <v>67</v>
      </c>
      <c r="H255" s="2">
        <v>79.13</v>
      </c>
      <c r="I255" s="2">
        <v>791.3</v>
      </c>
      <c r="J255" s="10"/>
      <c r="K255" s="11"/>
      <c r="L255" s="1">
        <v>0</v>
      </c>
      <c r="M255" s="1">
        <v>0</v>
      </c>
      <c r="N255" s="16"/>
      <c r="O255" s="1">
        <v>0</v>
      </c>
      <c r="P255" s="1">
        <v>0</v>
      </c>
      <c r="Q255" s="16"/>
      <c r="R255" s="1">
        <v>0</v>
      </c>
      <c r="S255" s="1">
        <v>0</v>
      </c>
      <c r="T255" s="16"/>
      <c r="U255" s="1">
        <v>0</v>
      </c>
      <c r="V255" s="15">
        <v>0</v>
      </c>
      <c r="W255" s="2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</row>
    <row r="256" spans="1:63">
      <c r="A256" s="1">
        <v>70217</v>
      </c>
      <c r="B256" s="1" t="s">
        <v>330</v>
      </c>
      <c r="C256" s="1">
        <v>20</v>
      </c>
      <c r="D256" s="1">
        <v>285</v>
      </c>
      <c r="E256" s="1" t="s">
        <v>64</v>
      </c>
      <c r="F256" s="1">
        <v>285</v>
      </c>
      <c r="G256" s="1" t="s">
        <v>64</v>
      </c>
      <c r="H256" s="2">
        <v>71.84</v>
      </c>
      <c r="I256" s="2">
        <v>1436.8</v>
      </c>
      <c r="J256" s="10"/>
      <c r="K256" s="11"/>
      <c r="L256" s="1">
        <v>0</v>
      </c>
      <c r="M256" s="1">
        <v>0</v>
      </c>
      <c r="N256" s="16"/>
      <c r="O256" s="1">
        <v>0</v>
      </c>
      <c r="P256" s="1">
        <v>0</v>
      </c>
      <c r="Q256" s="16"/>
      <c r="R256" s="1">
        <v>0</v>
      </c>
      <c r="S256" s="1">
        <v>0</v>
      </c>
      <c r="T256" s="16"/>
      <c r="U256" s="1">
        <v>0</v>
      </c>
      <c r="V256" s="15">
        <v>0</v>
      </c>
      <c r="W256" s="2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</row>
    <row r="257" spans="1:63">
      <c r="A257" s="1">
        <v>70248</v>
      </c>
      <c r="B257" s="1" t="s">
        <v>333</v>
      </c>
      <c r="C257" s="1">
        <v>20</v>
      </c>
      <c r="D257" s="1">
        <v>285</v>
      </c>
      <c r="E257" s="1" t="s">
        <v>64</v>
      </c>
      <c r="F257" s="1">
        <v>998</v>
      </c>
      <c r="G257" s="1" t="s">
        <v>266</v>
      </c>
      <c r="H257" s="2">
        <v>39.17</v>
      </c>
      <c r="I257" s="2">
        <v>783.4</v>
      </c>
      <c r="J257" s="10"/>
      <c r="K257" s="11"/>
      <c r="L257" s="1">
        <v>0</v>
      </c>
      <c r="M257" s="1">
        <v>0</v>
      </c>
      <c r="N257" s="16"/>
      <c r="O257" s="1">
        <v>0</v>
      </c>
      <c r="P257" s="1">
        <v>0</v>
      </c>
      <c r="Q257" s="16"/>
      <c r="R257" s="1">
        <v>0</v>
      </c>
      <c r="S257" s="1">
        <v>0</v>
      </c>
      <c r="T257" s="16"/>
      <c r="U257" s="1">
        <v>0</v>
      </c>
      <c r="V257" s="15">
        <v>0</v>
      </c>
      <c r="W257" s="2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</row>
    <row r="258" spans="1:63">
      <c r="A258" s="1">
        <v>70270</v>
      </c>
      <c r="B258" s="1" t="s">
        <v>336</v>
      </c>
      <c r="C258" s="1">
        <v>1</v>
      </c>
      <c r="D258" s="1">
        <v>285</v>
      </c>
      <c r="E258" s="1" t="s">
        <v>64</v>
      </c>
      <c r="F258" s="1">
        <v>285</v>
      </c>
      <c r="G258" s="1" t="s">
        <v>64</v>
      </c>
      <c r="H258" s="2">
        <v>780.58</v>
      </c>
      <c r="I258" s="2">
        <v>780.58</v>
      </c>
      <c r="J258" s="10"/>
      <c r="K258" s="11"/>
      <c r="L258" s="1">
        <v>0</v>
      </c>
      <c r="M258" s="1">
        <v>0</v>
      </c>
      <c r="N258" s="16"/>
      <c r="O258" s="1">
        <v>0</v>
      </c>
      <c r="P258" s="1">
        <v>0</v>
      </c>
      <c r="Q258" s="16"/>
      <c r="R258" s="1">
        <v>0</v>
      </c>
      <c r="S258" s="1">
        <v>0</v>
      </c>
      <c r="T258" s="16"/>
      <c r="U258" s="1">
        <v>0</v>
      </c>
      <c r="V258" s="15">
        <v>0</v>
      </c>
      <c r="W258" s="2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</row>
    <row r="259" spans="1:63">
      <c r="A259" s="1">
        <v>70334</v>
      </c>
      <c r="B259" s="1" t="s">
        <v>341</v>
      </c>
      <c r="C259" s="1">
        <v>20</v>
      </c>
      <c r="D259" s="1">
        <v>285</v>
      </c>
      <c r="E259" s="1" t="s">
        <v>64</v>
      </c>
      <c r="F259" s="1">
        <v>285</v>
      </c>
      <c r="G259" s="1" t="s">
        <v>64</v>
      </c>
      <c r="H259" s="2">
        <v>38.04</v>
      </c>
      <c r="I259" s="2">
        <v>760.8</v>
      </c>
      <c r="J259" s="10"/>
      <c r="K259" s="11"/>
      <c r="L259" s="1">
        <v>0</v>
      </c>
      <c r="M259" s="1">
        <v>0</v>
      </c>
      <c r="N259" s="16"/>
      <c r="O259" s="1">
        <v>0</v>
      </c>
      <c r="P259" s="1">
        <v>0</v>
      </c>
      <c r="Q259" s="16"/>
      <c r="R259" s="1">
        <v>0</v>
      </c>
      <c r="S259" s="1">
        <v>0</v>
      </c>
      <c r="T259" s="16"/>
      <c r="U259" s="1">
        <v>0</v>
      </c>
      <c r="V259" s="15">
        <v>0</v>
      </c>
      <c r="W259" s="2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</row>
    <row r="260" spans="1:63">
      <c r="A260" s="1">
        <v>70405</v>
      </c>
      <c r="B260" s="1" t="s">
        <v>344</v>
      </c>
      <c r="C260" s="1">
        <v>12</v>
      </c>
      <c r="D260" s="1">
        <v>285</v>
      </c>
      <c r="E260" s="1" t="s">
        <v>64</v>
      </c>
      <c r="F260" s="1">
        <v>999</v>
      </c>
      <c r="G260" s="1" t="s">
        <v>292</v>
      </c>
      <c r="H260" s="2">
        <v>84.22</v>
      </c>
      <c r="I260" s="2">
        <v>1010.64</v>
      </c>
      <c r="J260" s="10"/>
      <c r="K260" s="11"/>
      <c r="L260" s="1">
        <v>0</v>
      </c>
      <c r="M260" s="1">
        <v>0</v>
      </c>
      <c r="N260" s="16"/>
      <c r="O260" s="1">
        <v>0</v>
      </c>
      <c r="P260" s="1">
        <v>0</v>
      </c>
      <c r="Q260" s="16"/>
      <c r="R260" s="1">
        <v>0</v>
      </c>
      <c r="S260" s="1">
        <v>0</v>
      </c>
      <c r="T260" s="16"/>
      <c r="U260" s="1">
        <v>0</v>
      </c>
      <c r="V260" s="15">
        <v>0</v>
      </c>
      <c r="W260" s="2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</row>
    <row r="261" spans="1:63">
      <c r="A261" s="1">
        <v>70410</v>
      </c>
      <c r="B261" s="1" t="s">
        <v>345</v>
      </c>
      <c r="C261" s="1">
        <v>12</v>
      </c>
      <c r="D261" s="1">
        <v>285</v>
      </c>
      <c r="E261" s="1" t="s">
        <v>64</v>
      </c>
      <c r="F261" s="1">
        <v>285</v>
      </c>
      <c r="G261" s="1" t="s">
        <v>64</v>
      </c>
      <c r="H261" s="2">
        <v>36.630000000000003</v>
      </c>
      <c r="I261" s="2">
        <v>439.56</v>
      </c>
      <c r="J261" s="10"/>
      <c r="K261" s="11"/>
      <c r="L261" s="1">
        <v>0</v>
      </c>
      <c r="M261" s="1">
        <v>0</v>
      </c>
      <c r="N261" s="16"/>
      <c r="O261" s="1">
        <v>0</v>
      </c>
      <c r="P261" s="1">
        <v>0</v>
      </c>
      <c r="Q261" s="16"/>
      <c r="R261" s="1">
        <v>0</v>
      </c>
      <c r="S261" s="1">
        <v>0</v>
      </c>
      <c r="T261" s="16"/>
      <c r="U261" s="1">
        <v>0</v>
      </c>
      <c r="V261" s="15">
        <v>0</v>
      </c>
      <c r="W261" s="2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</row>
    <row r="262" spans="1:63">
      <c r="A262" s="1">
        <v>70411</v>
      </c>
      <c r="B262" s="1" t="s">
        <v>346</v>
      </c>
      <c r="C262" s="1">
        <v>16</v>
      </c>
      <c r="D262" s="1">
        <v>285</v>
      </c>
      <c r="E262" s="1" t="s">
        <v>64</v>
      </c>
      <c r="F262" s="1">
        <v>387</v>
      </c>
      <c r="G262" s="1" t="s">
        <v>94</v>
      </c>
      <c r="H262" s="2">
        <v>49.1</v>
      </c>
      <c r="I262" s="2">
        <v>785.6</v>
      </c>
      <c r="J262" s="10"/>
      <c r="K262" s="11"/>
      <c r="L262" s="1">
        <v>0</v>
      </c>
      <c r="M262" s="1">
        <v>0</v>
      </c>
      <c r="N262" s="16"/>
      <c r="O262" s="1">
        <v>0</v>
      </c>
      <c r="P262" s="1">
        <v>0</v>
      </c>
      <c r="Q262" s="16"/>
      <c r="R262" s="1">
        <v>0</v>
      </c>
      <c r="S262" s="1">
        <v>0</v>
      </c>
      <c r="T262" s="16"/>
      <c r="U262" s="1">
        <v>0</v>
      </c>
      <c r="V262" s="15">
        <v>0</v>
      </c>
      <c r="W262" s="2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</row>
    <row r="263" spans="1:63">
      <c r="A263" s="1">
        <v>70412</v>
      </c>
      <c r="B263" s="1" t="s">
        <v>347</v>
      </c>
      <c r="C263" s="1">
        <v>16</v>
      </c>
      <c r="D263" s="1">
        <v>285</v>
      </c>
      <c r="E263" s="1" t="s">
        <v>64</v>
      </c>
      <c r="F263" s="1">
        <v>387</v>
      </c>
      <c r="G263" s="1" t="s">
        <v>94</v>
      </c>
      <c r="H263" s="2">
        <v>19.100000000000001</v>
      </c>
      <c r="I263" s="2">
        <v>305.60000000000002</v>
      </c>
      <c r="J263" s="10"/>
      <c r="K263" s="11"/>
      <c r="L263" s="1">
        <v>0</v>
      </c>
      <c r="M263" s="1">
        <v>0</v>
      </c>
      <c r="N263" s="16"/>
      <c r="O263" s="1">
        <v>0</v>
      </c>
      <c r="P263" s="1">
        <v>0</v>
      </c>
      <c r="Q263" s="16"/>
      <c r="R263" s="1">
        <v>0</v>
      </c>
      <c r="S263" s="1">
        <v>0</v>
      </c>
      <c r="T263" s="16"/>
      <c r="U263" s="1">
        <v>0</v>
      </c>
      <c r="V263" s="15">
        <v>0</v>
      </c>
      <c r="W263" s="2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</row>
    <row r="264" spans="1:63">
      <c r="A264" s="1">
        <v>70506</v>
      </c>
      <c r="B264" s="1" t="s">
        <v>351</v>
      </c>
      <c r="C264" s="1">
        <v>1</v>
      </c>
      <c r="D264" s="1">
        <v>285</v>
      </c>
      <c r="E264" s="1" t="s">
        <v>64</v>
      </c>
      <c r="F264" s="1">
        <v>285</v>
      </c>
      <c r="G264" s="1" t="s">
        <v>64</v>
      </c>
      <c r="H264" s="2">
        <v>979.59</v>
      </c>
      <c r="I264" s="2">
        <v>979.59</v>
      </c>
      <c r="J264" s="10"/>
      <c r="K264" s="11"/>
      <c r="L264" s="1">
        <v>0</v>
      </c>
      <c r="M264" s="1">
        <v>0</v>
      </c>
      <c r="N264" s="16"/>
      <c r="O264" s="1">
        <v>0</v>
      </c>
      <c r="P264" s="1">
        <v>0</v>
      </c>
      <c r="Q264" s="16"/>
      <c r="R264" s="1">
        <v>0</v>
      </c>
      <c r="S264" s="1">
        <v>0</v>
      </c>
      <c r="T264" s="16"/>
      <c r="U264" s="1">
        <v>0</v>
      </c>
      <c r="V264" s="15">
        <v>0</v>
      </c>
      <c r="W264" s="2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</row>
    <row r="265" spans="1:63">
      <c r="A265" s="1">
        <v>78181</v>
      </c>
      <c r="B265" s="1" t="s">
        <v>357</v>
      </c>
      <c r="C265" s="1">
        <v>40</v>
      </c>
      <c r="D265" s="1">
        <v>285</v>
      </c>
      <c r="E265" s="1" t="s">
        <v>64</v>
      </c>
      <c r="F265" s="1">
        <v>1</v>
      </c>
      <c r="G265" s="1" t="s">
        <v>312</v>
      </c>
      <c r="H265" s="2">
        <v>3.64</v>
      </c>
      <c r="I265" s="2">
        <v>145.6</v>
      </c>
      <c r="J265" s="10"/>
      <c r="K265" s="11"/>
      <c r="L265" s="1">
        <v>0</v>
      </c>
      <c r="M265" s="1">
        <v>0</v>
      </c>
      <c r="N265" s="16"/>
      <c r="O265" s="1">
        <v>0</v>
      </c>
      <c r="P265" s="1">
        <v>0</v>
      </c>
      <c r="Q265" s="16"/>
      <c r="R265" s="1">
        <v>0</v>
      </c>
      <c r="S265" s="1">
        <v>0</v>
      </c>
      <c r="T265" s="16"/>
      <c r="U265" s="1">
        <v>0</v>
      </c>
      <c r="V265" s="15">
        <v>0</v>
      </c>
      <c r="W265" s="2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</row>
    <row r="266" spans="1:63">
      <c r="A266" s="1">
        <v>95394</v>
      </c>
      <c r="B266" s="1" t="s">
        <v>359</v>
      </c>
      <c r="C266" s="1">
        <v>10</v>
      </c>
      <c r="D266" s="1">
        <v>285</v>
      </c>
      <c r="E266" s="1" t="s">
        <v>64</v>
      </c>
      <c r="F266" s="1">
        <v>1</v>
      </c>
      <c r="G266" s="1" t="s">
        <v>312</v>
      </c>
      <c r="H266" s="2">
        <v>4</v>
      </c>
      <c r="I266" s="2">
        <v>40</v>
      </c>
      <c r="J266" s="10"/>
      <c r="K266" s="11"/>
      <c r="L266" s="1">
        <v>0</v>
      </c>
      <c r="M266" s="1">
        <v>0</v>
      </c>
      <c r="N266" s="16"/>
      <c r="O266" s="1">
        <v>0</v>
      </c>
      <c r="P266" s="1">
        <v>0</v>
      </c>
      <c r="Q266" s="16"/>
      <c r="R266" s="1">
        <v>0</v>
      </c>
      <c r="S266" s="1">
        <v>0</v>
      </c>
      <c r="T266" s="16"/>
      <c r="U266" s="1">
        <v>0</v>
      </c>
      <c r="V266" s="15">
        <v>0</v>
      </c>
      <c r="W266" s="2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</row>
    <row r="267" spans="1:63">
      <c r="A267" s="1">
        <v>95677</v>
      </c>
      <c r="B267" s="1" t="s">
        <v>360</v>
      </c>
      <c r="C267" s="1">
        <v>144</v>
      </c>
      <c r="D267" s="1">
        <v>285</v>
      </c>
      <c r="E267" s="1" t="s">
        <v>64</v>
      </c>
      <c r="F267" s="1">
        <v>1</v>
      </c>
      <c r="G267" s="1" t="s">
        <v>312</v>
      </c>
      <c r="H267" s="2">
        <v>5.8</v>
      </c>
      <c r="I267" s="2">
        <v>835.2</v>
      </c>
      <c r="J267" s="10"/>
      <c r="K267" s="11"/>
      <c r="L267" s="1">
        <v>0</v>
      </c>
      <c r="M267" s="1">
        <v>0</v>
      </c>
      <c r="N267" s="16"/>
      <c r="O267" s="1">
        <v>0</v>
      </c>
      <c r="P267" s="1">
        <v>0</v>
      </c>
      <c r="Q267" s="16"/>
      <c r="R267" s="1">
        <v>0</v>
      </c>
      <c r="S267" s="1">
        <v>0</v>
      </c>
      <c r="T267" s="16"/>
      <c r="U267" s="1">
        <v>0</v>
      </c>
      <c r="V267" s="15">
        <v>0</v>
      </c>
      <c r="W267" s="2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</row>
    <row r="268" spans="1:63">
      <c r="A268" s="1">
        <v>99546</v>
      </c>
      <c r="B268" s="1" t="s">
        <v>361</v>
      </c>
      <c r="C268" s="1">
        <v>1</v>
      </c>
      <c r="D268" s="1">
        <v>285</v>
      </c>
      <c r="E268" s="1" t="s">
        <v>64</v>
      </c>
      <c r="F268" s="1">
        <v>285</v>
      </c>
      <c r="G268" s="1" t="s">
        <v>64</v>
      </c>
      <c r="H268" s="2">
        <v>285</v>
      </c>
      <c r="I268" s="2">
        <v>285</v>
      </c>
      <c r="J268" s="10"/>
      <c r="K268" s="11"/>
      <c r="L268" s="1">
        <v>0</v>
      </c>
      <c r="M268" s="1">
        <v>0</v>
      </c>
      <c r="N268" s="16"/>
      <c r="O268" s="1">
        <v>0</v>
      </c>
      <c r="P268" s="1">
        <v>0</v>
      </c>
      <c r="Q268" s="16"/>
      <c r="R268" s="1">
        <v>0</v>
      </c>
      <c r="S268" s="1">
        <v>0</v>
      </c>
      <c r="T268" s="16"/>
      <c r="U268" s="1">
        <v>0</v>
      </c>
      <c r="V268" s="15">
        <v>0</v>
      </c>
      <c r="W268" s="2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</row>
    <row r="269" spans="1:63">
      <c r="H269" s="17"/>
      <c r="I269" s="17"/>
      <c r="J269" s="17"/>
      <c r="V269" s="17"/>
      <c r="W269" s="17"/>
    </row>
    <row r="270" spans="1:63">
      <c r="H270" s="17"/>
      <c r="I270" s="17"/>
      <c r="J270" s="17"/>
      <c r="V270" s="17"/>
      <c r="W270" s="17"/>
    </row>
    <row r="271" spans="1:63">
      <c r="H271" s="17"/>
      <c r="I271" s="17"/>
      <c r="J271" s="17"/>
      <c r="V271" s="17"/>
      <c r="W271" s="17"/>
    </row>
    <row r="272" spans="1:63">
      <c r="H272" s="17"/>
      <c r="I272" s="17"/>
      <c r="J272" s="17"/>
      <c r="V272" s="17"/>
      <c r="W272" s="17"/>
    </row>
    <row r="273" spans="8:23">
      <c r="H273" s="17"/>
      <c r="I273" s="17"/>
      <c r="J273" s="17"/>
      <c r="V273" s="17"/>
      <c r="W273" s="17"/>
    </row>
    <row r="274" spans="8:23">
      <c r="H274" s="17"/>
      <c r="I274" s="17"/>
      <c r="J274" s="17"/>
      <c r="V274" s="17"/>
      <c r="W274" s="17"/>
    </row>
    <row r="275" spans="8:23">
      <c r="H275" s="17"/>
      <c r="I275" s="17"/>
      <c r="J275" s="17"/>
      <c r="V275" s="17"/>
      <c r="W275" s="17"/>
    </row>
    <row r="276" spans="8:23">
      <c r="H276" s="17"/>
      <c r="I276" s="17"/>
      <c r="J276" s="17"/>
      <c r="V276" s="17"/>
      <c r="W276" s="17"/>
    </row>
    <row r="277" spans="8:23">
      <c r="H277" s="17"/>
      <c r="I277" s="17"/>
      <c r="J277" s="17"/>
      <c r="V277" s="17"/>
      <c r="W277" s="17"/>
    </row>
    <row r="278" spans="8:23">
      <c r="H278" s="17"/>
      <c r="I278" s="17"/>
      <c r="J278" s="17"/>
      <c r="V278" s="17"/>
      <c r="W278" s="17"/>
    </row>
    <row r="279" spans="8:23">
      <c r="H279" s="17"/>
      <c r="I279" s="17"/>
      <c r="J279" s="17"/>
      <c r="V279" s="17"/>
      <c r="W279" s="17"/>
    </row>
    <row r="280" spans="8:23">
      <c r="H280" s="17"/>
      <c r="I280" s="17"/>
      <c r="J280" s="17"/>
      <c r="V280" s="17"/>
      <c r="W280" s="17"/>
    </row>
    <row r="281" spans="8:23">
      <c r="H281" s="17"/>
      <c r="I281" s="17"/>
      <c r="J281" s="17"/>
      <c r="V281" s="17"/>
      <c r="W281" s="17"/>
    </row>
    <row r="282" spans="8:23">
      <c r="H282" s="17"/>
      <c r="I282" s="17"/>
      <c r="J282" s="17"/>
      <c r="V282" s="17"/>
      <c r="W282" s="17"/>
    </row>
    <row r="283" spans="8:23">
      <c r="H283" s="17"/>
      <c r="I283" s="17"/>
      <c r="J283" s="17"/>
      <c r="V283" s="17"/>
      <c r="W283" s="17"/>
    </row>
    <row r="284" spans="8:23">
      <c r="H284" s="17"/>
      <c r="I284" s="17"/>
      <c r="J284" s="17"/>
      <c r="V284" s="17"/>
      <c r="W284" s="17"/>
    </row>
    <row r="285" spans="8:23">
      <c r="H285" s="17"/>
      <c r="I285" s="17"/>
      <c r="J285" s="17"/>
      <c r="V285" s="17"/>
      <c r="W285" s="17"/>
    </row>
    <row r="286" spans="8:23">
      <c r="H286" s="17"/>
      <c r="I286" s="17"/>
      <c r="J286" s="17"/>
      <c r="V286" s="17"/>
      <c r="W286" s="17"/>
    </row>
    <row r="287" spans="8:23">
      <c r="H287" s="17"/>
      <c r="I287" s="17"/>
      <c r="J287" s="17"/>
      <c r="V287" s="17"/>
      <c r="W287" s="17"/>
    </row>
    <row r="288" spans="8:23">
      <c r="H288" s="17"/>
      <c r="I288" s="17"/>
      <c r="J288" s="17"/>
      <c r="V288" s="17"/>
      <c r="W288" s="17"/>
    </row>
    <row r="289" spans="8:23">
      <c r="H289" s="17"/>
      <c r="I289" s="17"/>
      <c r="J289" s="17"/>
      <c r="V289" s="17"/>
      <c r="W289" s="17"/>
    </row>
    <row r="290" spans="8:23">
      <c r="H290" s="17"/>
      <c r="I290" s="17"/>
      <c r="J290" s="17"/>
      <c r="V290" s="17"/>
      <c r="W290" s="17"/>
    </row>
    <row r="291" spans="8:23">
      <c r="H291" s="17"/>
      <c r="I291" s="17"/>
      <c r="J291" s="17"/>
      <c r="V291" s="17"/>
      <c r="W291" s="17"/>
    </row>
    <row r="292" spans="8:23">
      <c r="H292" s="17"/>
      <c r="I292" s="17"/>
      <c r="J292" s="17"/>
      <c r="V292" s="17"/>
      <c r="W292" s="17"/>
    </row>
    <row r="293" spans="8:23">
      <c r="H293" s="17"/>
      <c r="I293" s="17"/>
      <c r="J293" s="17"/>
      <c r="V293" s="17"/>
      <c r="W293" s="17"/>
    </row>
    <row r="294" spans="8:23">
      <c r="H294" s="17"/>
      <c r="I294" s="17"/>
      <c r="J294" s="17"/>
      <c r="V294" s="17"/>
      <c r="W294" s="17"/>
    </row>
    <row r="295" spans="8:23">
      <c r="H295" s="17"/>
      <c r="I295" s="17"/>
      <c r="J295" s="17"/>
      <c r="V295" s="17"/>
      <c r="W295" s="17"/>
    </row>
    <row r="296" spans="8:23">
      <c r="H296" s="17"/>
      <c r="I296" s="17"/>
      <c r="J296" s="17"/>
      <c r="V296" s="17"/>
      <c r="W296" s="17"/>
    </row>
    <row r="297" spans="8:23">
      <c r="H297" s="17"/>
      <c r="I297" s="17"/>
      <c r="J297" s="17"/>
      <c r="V297" s="17"/>
      <c r="W297" s="17"/>
    </row>
    <row r="298" spans="8:23">
      <c r="H298" s="17"/>
      <c r="I298" s="17"/>
      <c r="J298" s="17"/>
      <c r="V298" s="17"/>
      <c r="W298" s="17"/>
    </row>
    <row r="299" spans="8:23">
      <c r="H299" s="17"/>
      <c r="I299" s="17"/>
      <c r="J299" s="17"/>
      <c r="V299" s="17"/>
      <c r="W299" s="17"/>
    </row>
    <row r="300" spans="8:23">
      <c r="H300" s="17"/>
      <c r="I300" s="17"/>
      <c r="J300" s="17"/>
      <c r="V300" s="17"/>
      <c r="W300" s="17"/>
    </row>
    <row r="301" spans="8:23">
      <c r="H301" s="17"/>
      <c r="I301" s="17"/>
      <c r="J301" s="17"/>
      <c r="V301" s="17"/>
      <c r="W301" s="17"/>
    </row>
    <row r="302" spans="8:23">
      <c r="H302" s="17"/>
      <c r="I302" s="17"/>
      <c r="J302" s="17"/>
      <c r="V302" s="17"/>
      <c r="W302" s="17"/>
    </row>
    <row r="303" spans="8:23">
      <c r="H303" s="17"/>
      <c r="I303" s="17"/>
      <c r="J303" s="17"/>
      <c r="V303" s="17"/>
      <c r="W303" s="17"/>
    </row>
    <row r="304" spans="8:23">
      <c r="H304" s="17"/>
      <c r="I304" s="17"/>
      <c r="J304" s="17"/>
      <c r="V304" s="17"/>
      <c r="W304" s="17"/>
    </row>
    <row r="305" spans="8:23">
      <c r="H305" s="17"/>
      <c r="I305" s="17"/>
      <c r="J305" s="17"/>
      <c r="V305" s="17"/>
      <c r="W305" s="17"/>
    </row>
    <row r="306" spans="8:23">
      <c r="H306" s="17"/>
      <c r="I306" s="17"/>
      <c r="J306" s="17"/>
      <c r="V306" s="17"/>
      <c r="W306" s="17"/>
    </row>
    <row r="307" spans="8:23">
      <c r="H307" s="17"/>
      <c r="I307" s="17"/>
      <c r="J307" s="17"/>
      <c r="V307" s="17"/>
      <c r="W307" s="17"/>
    </row>
    <row r="308" spans="8:23">
      <c r="H308" s="17"/>
      <c r="I308" s="17"/>
      <c r="J308" s="17"/>
      <c r="V308" s="17"/>
      <c r="W308" s="17"/>
    </row>
    <row r="309" spans="8:23">
      <c r="H309" s="17"/>
      <c r="I309" s="17"/>
      <c r="J309" s="17"/>
      <c r="V309" s="17"/>
      <c r="W309" s="17"/>
    </row>
    <row r="310" spans="8:23">
      <c r="H310" s="17"/>
      <c r="I310" s="17"/>
      <c r="J310" s="17"/>
      <c r="V310" s="17"/>
      <c r="W310" s="17"/>
    </row>
    <row r="311" spans="8:23">
      <c r="H311" s="17"/>
      <c r="I311" s="17"/>
      <c r="J311" s="17"/>
      <c r="V311" s="17"/>
      <c r="W311" s="17"/>
    </row>
    <row r="312" spans="8:23">
      <c r="H312" s="17"/>
      <c r="I312" s="17"/>
      <c r="J312" s="17"/>
      <c r="V312" s="17"/>
      <c r="W312" s="17"/>
    </row>
    <row r="313" spans="8:23">
      <c r="H313" s="17"/>
      <c r="I313" s="17"/>
      <c r="J313" s="17"/>
      <c r="V313" s="17"/>
      <c r="W313" s="17"/>
    </row>
    <row r="314" spans="8:23">
      <c r="H314" s="17"/>
      <c r="I314" s="17"/>
      <c r="J314" s="17"/>
      <c r="V314" s="17"/>
      <c r="W314" s="17"/>
    </row>
    <row r="315" spans="8:23">
      <c r="H315" s="17"/>
      <c r="I315" s="17"/>
      <c r="J315" s="17"/>
      <c r="V315" s="17"/>
      <c r="W315" s="17"/>
    </row>
    <row r="316" spans="8:23">
      <c r="H316" s="17"/>
      <c r="I316" s="17"/>
      <c r="J316" s="17"/>
      <c r="V316" s="17"/>
      <c r="W316" s="17"/>
    </row>
    <row r="317" spans="8:23">
      <c r="H317" s="17"/>
      <c r="I317" s="17"/>
      <c r="J317" s="17"/>
      <c r="V317" s="17"/>
      <c r="W317" s="17"/>
    </row>
    <row r="318" spans="8:23">
      <c r="H318" s="17"/>
      <c r="I318" s="17"/>
      <c r="J318" s="17"/>
      <c r="V318" s="17"/>
      <c r="W318" s="17"/>
    </row>
    <row r="319" spans="8:23">
      <c r="H319" s="17"/>
      <c r="I319" s="17"/>
      <c r="J319" s="17"/>
      <c r="V319" s="17"/>
      <c r="W319" s="17"/>
    </row>
    <row r="320" spans="8:23">
      <c r="H320" s="17"/>
      <c r="I320" s="17"/>
      <c r="J320" s="17"/>
      <c r="V320" s="17"/>
      <c r="W320" s="17"/>
    </row>
    <row r="321" spans="8:23">
      <c r="H321" s="17"/>
      <c r="I321" s="17"/>
      <c r="J321" s="17"/>
      <c r="V321" s="17"/>
      <c r="W321" s="17"/>
    </row>
    <row r="322" spans="8:23">
      <c r="H322" s="17"/>
      <c r="I322" s="17"/>
      <c r="J322" s="17"/>
      <c r="V322" s="17"/>
      <c r="W322" s="17"/>
    </row>
    <row r="323" spans="8:23">
      <c r="H323" s="17"/>
      <c r="I323" s="17"/>
      <c r="J323" s="17"/>
      <c r="V323" s="17"/>
      <c r="W323" s="17"/>
    </row>
    <row r="324" spans="8:23">
      <c r="H324" s="17"/>
      <c r="I324" s="17"/>
      <c r="J324" s="17"/>
      <c r="V324" s="17"/>
      <c r="W324" s="17"/>
    </row>
    <row r="325" spans="8:23">
      <c r="H325" s="17"/>
      <c r="I325" s="17"/>
      <c r="J325" s="17"/>
      <c r="V325" s="17"/>
      <c r="W325" s="17"/>
    </row>
    <row r="326" spans="8:23">
      <c r="H326" s="17"/>
      <c r="I326" s="17"/>
      <c r="J326" s="17"/>
      <c r="V326" s="17"/>
      <c r="W326" s="17"/>
    </row>
    <row r="327" spans="8:23">
      <c r="H327" s="17"/>
      <c r="I327" s="17"/>
      <c r="J327" s="17"/>
      <c r="V327" s="17"/>
      <c r="W327" s="17"/>
    </row>
    <row r="328" spans="8:23">
      <c r="H328" s="17"/>
      <c r="I328" s="17"/>
      <c r="J328" s="17"/>
      <c r="V328" s="17"/>
      <c r="W328" s="17"/>
    </row>
    <row r="329" spans="8:23">
      <c r="H329" s="17"/>
      <c r="I329" s="17"/>
      <c r="J329" s="17"/>
      <c r="V329" s="17"/>
      <c r="W329" s="17"/>
    </row>
    <row r="330" spans="8:23">
      <c r="H330" s="17"/>
      <c r="I330" s="17"/>
      <c r="J330" s="17"/>
      <c r="V330" s="17"/>
      <c r="W330" s="17"/>
    </row>
    <row r="331" spans="8:23">
      <c r="H331" s="17"/>
      <c r="I331" s="17"/>
      <c r="J331" s="17"/>
      <c r="V331" s="17"/>
      <c r="W331" s="17"/>
    </row>
    <row r="332" spans="8:23">
      <c r="H332" s="17"/>
      <c r="I332" s="17"/>
      <c r="J332" s="17"/>
      <c r="V332" s="17"/>
      <c r="W332" s="17"/>
    </row>
    <row r="333" spans="8:23">
      <c r="H333" s="17"/>
      <c r="I333" s="17"/>
      <c r="J333" s="17"/>
      <c r="V333" s="17"/>
      <c r="W333" s="17"/>
    </row>
    <row r="334" spans="8:23">
      <c r="H334" s="17"/>
      <c r="I334" s="17"/>
      <c r="J334" s="17"/>
      <c r="V334" s="17"/>
      <c r="W334" s="17"/>
    </row>
    <row r="335" spans="8:23">
      <c r="H335" s="17"/>
      <c r="I335" s="17"/>
      <c r="J335" s="17"/>
      <c r="V335" s="17"/>
      <c r="W335" s="17"/>
    </row>
    <row r="336" spans="8:23">
      <c r="H336" s="17"/>
      <c r="I336" s="17"/>
      <c r="J336" s="17"/>
      <c r="V336" s="17"/>
      <c r="W336" s="17"/>
    </row>
    <row r="337" spans="8:23">
      <c r="H337" s="17"/>
      <c r="I337" s="17"/>
      <c r="J337" s="17"/>
      <c r="V337" s="17"/>
      <c r="W337" s="17"/>
    </row>
    <row r="338" spans="8:23">
      <c r="H338" s="17"/>
      <c r="I338" s="17"/>
      <c r="J338" s="17"/>
      <c r="V338" s="17"/>
      <c r="W338" s="17"/>
    </row>
    <row r="339" spans="8:23">
      <c r="H339" s="17"/>
      <c r="I339" s="17"/>
      <c r="J339" s="17"/>
      <c r="V339" s="17"/>
      <c r="W339" s="17"/>
    </row>
    <row r="340" spans="8:23">
      <c r="H340" s="17"/>
      <c r="I340" s="17"/>
      <c r="J340" s="17"/>
      <c r="V340" s="17"/>
      <c r="W340" s="17"/>
    </row>
    <row r="341" spans="8:23">
      <c r="H341" s="17"/>
      <c r="I341" s="17"/>
      <c r="J341" s="17"/>
      <c r="V341" s="17"/>
      <c r="W341" s="17"/>
    </row>
    <row r="342" spans="8:23">
      <c r="H342" s="17"/>
      <c r="I342" s="17"/>
      <c r="J342" s="17"/>
      <c r="V342" s="17"/>
      <c r="W342" s="17"/>
    </row>
    <row r="343" spans="8:23">
      <c r="H343" s="17"/>
      <c r="I343" s="17"/>
      <c r="J343" s="17"/>
      <c r="V343" s="17"/>
      <c r="W343" s="17"/>
    </row>
    <row r="344" spans="8:23">
      <c r="H344" s="17"/>
      <c r="I344" s="17"/>
      <c r="J344" s="17"/>
      <c r="V344" s="17"/>
      <c r="W344" s="17"/>
    </row>
    <row r="345" spans="8:23">
      <c r="H345" s="17"/>
      <c r="I345" s="17"/>
      <c r="J345" s="17"/>
      <c r="V345" s="17"/>
      <c r="W345" s="17"/>
    </row>
    <row r="346" spans="8:23">
      <c r="H346" s="17"/>
      <c r="I346" s="17"/>
      <c r="J346" s="17"/>
      <c r="V346" s="17"/>
      <c r="W346" s="17"/>
    </row>
    <row r="347" spans="8:23">
      <c r="H347" s="17"/>
      <c r="I347" s="17"/>
      <c r="J347" s="17"/>
      <c r="V347" s="17"/>
      <c r="W347" s="17"/>
    </row>
    <row r="348" spans="8:23">
      <c r="H348" s="17"/>
      <c r="I348" s="17"/>
      <c r="J348" s="17"/>
      <c r="V348" s="17"/>
      <c r="W348" s="17"/>
    </row>
    <row r="349" spans="8:23">
      <c r="H349" s="17"/>
      <c r="I349" s="17"/>
      <c r="J349" s="17"/>
      <c r="V349" s="17"/>
      <c r="W349" s="17"/>
    </row>
    <row r="350" spans="8:23">
      <c r="H350" s="17"/>
      <c r="I350" s="17"/>
      <c r="J350" s="17"/>
      <c r="V350" s="17"/>
      <c r="W350" s="17"/>
    </row>
    <row r="351" spans="8:23">
      <c r="H351" s="17"/>
      <c r="I351" s="17"/>
      <c r="J351" s="17"/>
      <c r="V351" s="17"/>
      <c r="W351" s="17"/>
    </row>
    <row r="352" spans="8:23">
      <c r="H352" s="17"/>
      <c r="I352" s="17"/>
      <c r="J352" s="17"/>
      <c r="V352" s="17"/>
      <c r="W352" s="17"/>
    </row>
    <row r="353" spans="8:23">
      <c r="H353" s="17"/>
      <c r="I353" s="17"/>
      <c r="J353" s="17"/>
      <c r="V353" s="17"/>
      <c r="W353" s="17"/>
    </row>
    <row r="354" spans="8:23">
      <c r="H354" s="17"/>
      <c r="I354" s="17"/>
      <c r="J354" s="17"/>
      <c r="V354" s="17"/>
      <c r="W354" s="17"/>
    </row>
    <row r="355" spans="8:23">
      <c r="H355" s="17"/>
      <c r="I355" s="17"/>
      <c r="J355" s="17"/>
      <c r="V355" s="17"/>
      <c r="W355" s="17"/>
    </row>
    <row r="356" spans="8:23">
      <c r="H356" s="17"/>
      <c r="I356" s="17"/>
      <c r="J356" s="17"/>
      <c r="V356" s="17"/>
      <c r="W356" s="17"/>
    </row>
    <row r="357" spans="8:23">
      <c r="H357" s="17"/>
      <c r="I357" s="17"/>
      <c r="J357" s="17"/>
      <c r="V357" s="17"/>
      <c r="W357" s="17"/>
    </row>
    <row r="358" spans="8:23">
      <c r="H358" s="17"/>
      <c r="I358" s="17"/>
      <c r="J358" s="17"/>
      <c r="V358" s="17"/>
      <c r="W358" s="17"/>
    </row>
    <row r="359" spans="8:23">
      <c r="H359" s="17"/>
      <c r="I359" s="17"/>
      <c r="J359" s="17"/>
      <c r="V359" s="17"/>
      <c r="W359" s="17"/>
    </row>
    <row r="360" spans="8:23">
      <c r="H360" s="17"/>
      <c r="I360" s="17"/>
      <c r="J360" s="17"/>
      <c r="V360" s="17"/>
      <c r="W360" s="17"/>
    </row>
    <row r="361" spans="8:23">
      <c r="H361" s="17"/>
      <c r="I361" s="17"/>
      <c r="J361" s="17"/>
      <c r="V361" s="17"/>
      <c r="W361" s="17"/>
    </row>
    <row r="362" spans="8:23">
      <c r="H362" s="17"/>
      <c r="I362" s="17"/>
      <c r="J362" s="17"/>
      <c r="V362" s="17"/>
      <c r="W362" s="17"/>
    </row>
    <row r="363" spans="8:23">
      <c r="H363" s="17"/>
      <c r="I363" s="17"/>
      <c r="J363" s="17"/>
      <c r="V363" s="17"/>
      <c r="W363" s="17"/>
    </row>
    <row r="364" spans="8:23">
      <c r="H364" s="17"/>
      <c r="I364" s="17"/>
      <c r="J364" s="17"/>
      <c r="V364" s="17"/>
      <c r="W364" s="17"/>
    </row>
    <row r="365" spans="8:23">
      <c r="H365" s="17"/>
      <c r="I365" s="17"/>
      <c r="J365" s="17"/>
      <c r="V365" s="17"/>
      <c r="W365" s="17"/>
    </row>
    <row r="366" spans="8:23">
      <c r="H366" s="17"/>
      <c r="I366" s="17"/>
      <c r="J366" s="17"/>
      <c r="V366" s="17"/>
      <c r="W366" s="17"/>
    </row>
    <row r="367" spans="8:23">
      <c r="H367" s="17"/>
      <c r="I367" s="17"/>
      <c r="J367" s="17"/>
      <c r="V367" s="17"/>
      <c r="W367" s="17"/>
    </row>
    <row r="368" spans="8:23">
      <c r="H368" s="17"/>
      <c r="I368" s="17"/>
      <c r="J368" s="17"/>
      <c r="V368" s="17"/>
      <c r="W368" s="17"/>
    </row>
    <row r="369" spans="8:23">
      <c r="H369" s="17"/>
      <c r="I369" s="17"/>
      <c r="J369" s="17"/>
      <c r="V369" s="17"/>
      <c r="W369" s="17"/>
    </row>
    <row r="370" spans="8:23">
      <c r="H370" s="17"/>
      <c r="I370" s="17"/>
      <c r="J370" s="17"/>
      <c r="V370" s="17"/>
      <c r="W370" s="17"/>
    </row>
    <row r="371" spans="8:23">
      <c r="H371" s="17"/>
      <c r="I371" s="17"/>
      <c r="J371" s="17"/>
      <c r="V371" s="17"/>
      <c r="W371" s="17"/>
    </row>
    <row r="372" spans="8:23">
      <c r="H372" s="17"/>
      <c r="I372" s="17"/>
      <c r="J372" s="17"/>
      <c r="V372" s="17"/>
      <c r="W372" s="17"/>
    </row>
    <row r="373" spans="8:23">
      <c r="H373" s="17"/>
      <c r="I373" s="17"/>
      <c r="J373" s="17"/>
      <c r="V373" s="17"/>
      <c r="W373" s="17"/>
    </row>
    <row r="374" spans="8:23">
      <c r="H374" s="17"/>
      <c r="I374" s="17"/>
      <c r="J374" s="17"/>
      <c r="V374" s="17"/>
      <c r="W374" s="17"/>
    </row>
    <row r="375" spans="8:23">
      <c r="H375" s="17"/>
      <c r="I375" s="17"/>
      <c r="J375" s="17"/>
      <c r="V375" s="17"/>
      <c r="W375" s="17"/>
    </row>
    <row r="376" spans="8:23">
      <c r="H376" s="17"/>
      <c r="I376" s="17"/>
      <c r="J376" s="17"/>
      <c r="V376" s="17"/>
      <c r="W376" s="17"/>
    </row>
    <row r="377" spans="8:23">
      <c r="H377" s="17"/>
      <c r="I377" s="17"/>
      <c r="J377" s="17"/>
      <c r="V377" s="17"/>
      <c r="W377" s="17"/>
    </row>
    <row r="378" spans="8:23">
      <c r="H378" s="17"/>
      <c r="I378" s="17"/>
      <c r="J378" s="17"/>
      <c r="V378" s="17"/>
      <c r="W378" s="17"/>
    </row>
    <row r="379" spans="8:23">
      <c r="H379" s="17"/>
      <c r="I379" s="17"/>
      <c r="J379" s="17"/>
      <c r="V379" s="17"/>
      <c r="W379" s="17"/>
    </row>
    <row r="380" spans="8:23">
      <c r="H380" s="17"/>
      <c r="I380" s="17"/>
      <c r="J380" s="17"/>
      <c r="V380" s="17"/>
      <c r="W380" s="17"/>
    </row>
    <row r="381" spans="8:23">
      <c r="H381" s="17"/>
      <c r="I381" s="17"/>
      <c r="J381" s="17"/>
      <c r="V381" s="17"/>
      <c r="W381" s="17"/>
    </row>
    <row r="382" spans="8:23">
      <c r="H382" s="17"/>
      <c r="I382" s="17"/>
      <c r="J382" s="17"/>
      <c r="V382" s="17"/>
      <c r="W382" s="17"/>
    </row>
    <row r="383" spans="8:23">
      <c r="H383" s="17"/>
      <c r="I383" s="17"/>
      <c r="J383" s="17"/>
      <c r="V383" s="17"/>
      <c r="W383" s="17"/>
    </row>
    <row r="384" spans="8:23">
      <c r="H384" s="17"/>
      <c r="I384" s="17"/>
      <c r="J384" s="17"/>
      <c r="V384" s="17"/>
      <c r="W384" s="17"/>
    </row>
    <row r="385" spans="8:23">
      <c r="H385" s="17"/>
      <c r="I385" s="17"/>
      <c r="J385" s="17"/>
      <c r="V385" s="17"/>
      <c r="W385" s="17"/>
    </row>
    <row r="386" spans="8:23">
      <c r="H386" s="17"/>
      <c r="I386" s="17"/>
      <c r="J386" s="17"/>
      <c r="V386" s="17"/>
      <c r="W386" s="17"/>
    </row>
    <row r="387" spans="8:23">
      <c r="H387" s="17"/>
      <c r="I387" s="17"/>
      <c r="J387" s="17"/>
      <c r="V387" s="17"/>
      <c r="W387" s="17"/>
    </row>
    <row r="388" spans="8:23">
      <c r="H388" s="17"/>
      <c r="I388" s="17"/>
      <c r="J388" s="17"/>
      <c r="V388" s="17"/>
      <c r="W388" s="17"/>
    </row>
    <row r="389" spans="8:23">
      <c r="H389" s="17"/>
      <c r="I389" s="17"/>
      <c r="J389" s="17"/>
      <c r="V389" s="17"/>
      <c r="W389" s="17"/>
    </row>
    <row r="390" spans="8:23">
      <c r="H390" s="17"/>
      <c r="I390" s="17"/>
      <c r="J390" s="17"/>
      <c r="V390" s="17"/>
      <c r="W390" s="17"/>
    </row>
    <row r="391" spans="8:23">
      <c r="H391" s="17"/>
      <c r="I391" s="17"/>
      <c r="J391" s="17"/>
      <c r="V391" s="17"/>
      <c r="W391" s="17"/>
    </row>
    <row r="392" spans="8:23">
      <c r="H392" s="17"/>
      <c r="I392" s="17"/>
      <c r="J392" s="17"/>
      <c r="V392" s="17"/>
      <c r="W392" s="17"/>
    </row>
    <row r="393" spans="8:23">
      <c r="H393" s="17"/>
      <c r="I393" s="17"/>
      <c r="J393" s="17"/>
      <c r="V393" s="17"/>
      <c r="W393" s="17"/>
    </row>
    <row r="394" spans="8:23">
      <c r="H394" s="17"/>
      <c r="I394" s="17"/>
      <c r="J394" s="17"/>
      <c r="V394" s="17"/>
      <c r="W394" s="17"/>
    </row>
    <row r="395" spans="8:23">
      <c r="H395" s="17"/>
      <c r="I395" s="17"/>
      <c r="J395" s="17"/>
      <c r="V395" s="17"/>
      <c r="W395" s="17"/>
    </row>
    <row r="396" spans="8:23">
      <c r="H396" s="17"/>
      <c r="I396" s="17"/>
      <c r="J396" s="17"/>
      <c r="V396" s="17"/>
      <c r="W396" s="17"/>
    </row>
    <row r="397" spans="8:23">
      <c r="H397" s="17"/>
      <c r="I397" s="17"/>
      <c r="J397" s="17"/>
      <c r="V397" s="17"/>
      <c r="W397" s="17"/>
    </row>
    <row r="398" spans="8:23">
      <c r="H398" s="17"/>
      <c r="I398" s="17"/>
      <c r="J398" s="17"/>
      <c r="V398" s="17"/>
      <c r="W398" s="17"/>
    </row>
    <row r="399" spans="8:23">
      <c r="H399" s="17"/>
      <c r="I399" s="17"/>
      <c r="J399" s="17"/>
      <c r="V399" s="17"/>
      <c r="W399" s="17"/>
    </row>
    <row r="400" spans="8:23">
      <c r="H400" s="17"/>
      <c r="I400" s="17"/>
      <c r="J400" s="17"/>
      <c r="V400" s="17"/>
      <c r="W400" s="17"/>
    </row>
    <row r="401" spans="8:23">
      <c r="H401" s="17"/>
      <c r="I401" s="17"/>
      <c r="J401" s="17"/>
      <c r="V401" s="17"/>
      <c r="W401" s="17"/>
    </row>
    <row r="402" spans="8:23">
      <c r="H402" s="17"/>
      <c r="I402" s="17"/>
      <c r="J402" s="17"/>
      <c r="V402" s="17"/>
      <c r="W402" s="17"/>
    </row>
    <row r="403" spans="8:23">
      <c r="H403" s="17"/>
      <c r="I403" s="17"/>
      <c r="J403" s="17"/>
      <c r="V403" s="17"/>
      <c r="W403" s="17"/>
    </row>
    <row r="404" spans="8:23">
      <c r="H404" s="17"/>
      <c r="I404" s="17"/>
      <c r="J404" s="17"/>
      <c r="V404" s="17"/>
      <c r="W404" s="17"/>
    </row>
    <row r="405" spans="8:23">
      <c r="H405" s="17"/>
      <c r="I405" s="17"/>
      <c r="J405" s="17"/>
      <c r="V405" s="17"/>
      <c r="W405" s="17"/>
    </row>
    <row r="406" spans="8:23">
      <c r="H406" s="17"/>
      <c r="I406" s="17"/>
      <c r="J406" s="17"/>
      <c r="V406" s="17"/>
      <c r="W406" s="17"/>
    </row>
    <row r="407" spans="8:23">
      <c r="H407" s="17"/>
      <c r="I407" s="17"/>
      <c r="J407" s="17"/>
      <c r="V407" s="17"/>
      <c r="W407" s="17"/>
    </row>
    <row r="408" spans="8:23">
      <c r="H408" s="17"/>
      <c r="I408" s="17"/>
      <c r="J408" s="17"/>
      <c r="V408" s="17"/>
      <c r="W408" s="17"/>
    </row>
    <row r="409" spans="8:23">
      <c r="H409" s="17"/>
      <c r="I409" s="17"/>
      <c r="J409" s="17"/>
      <c r="V409" s="17"/>
      <c r="W409" s="17"/>
    </row>
    <row r="410" spans="8:23">
      <c r="H410" s="17"/>
      <c r="I410" s="17"/>
      <c r="J410" s="17"/>
      <c r="V410" s="17"/>
      <c r="W410" s="17"/>
    </row>
    <row r="411" spans="8:23">
      <c r="H411" s="17"/>
      <c r="I411" s="17"/>
      <c r="J411" s="17"/>
      <c r="V411" s="17"/>
      <c r="W411" s="17"/>
    </row>
    <row r="412" spans="8:23">
      <c r="H412" s="17"/>
      <c r="I412" s="17"/>
      <c r="J412" s="17"/>
      <c r="V412" s="17"/>
      <c r="W412" s="17"/>
    </row>
    <row r="413" spans="8:23">
      <c r="H413" s="17"/>
      <c r="I413" s="17"/>
      <c r="J413" s="17"/>
      <c r="V413" s="17"/>
      <c r="W413" s="17"/>
    </row>
    <row r="414" spans="8:23">
      <c r="H414" s="17"/>
      <c r="I414" s="17"/>
      <c r="J414" s="17"/>
      <c r="V414" s="17"/>
      <c r="W414" s="17"/>
    </row>
    <row r="415" spans="8:23">
      <c r="H415" s="17"/>
      <c r="I415" s="17"/>
      <c r="J415" s="17"/>
      <c r="V415" s="17"/>
      <c r="W415" s="17"/>
    </row>
    <row r="416" spans="8:23">
      <c r="H416" s="17"/>
      <c r="I416" s="17"/>
      <c r="J416" s="17"/>
      <c r="V416" s="17"/>
      <c r="W416" s="17"/>
    </row>
    <row r="417" spans="8:23">
      <c r="H417" s="17"/>
      <c r="I417" s="17"/>
      <c r="J417" s="17"/>
      <c r="V417" s="17"/>
      <c r="W417" s="17"/>
    </row>
    <row r="418" spans="8:23">
      <c r="H418" s="17"/>
      <c r="I418" s="17"/>
      <c r="J418" s="17"/>
      <c r="V418" s="17"/>
      <c r="W418" s="17"/>
    </row>
    <row r="419" spans="8:23">
      <c r="H419" s="17"/>
      <c r="I419" s="17"/>
      <c r="J419" s="17"/>
      <c r="V419" s="17"/>
      <c r="W419" s="17"/>
    </row>
    <row r="420" spans="8:23">
      <c r="H420" s="17"/>
      <c r="I420" s="17"/>
      <c r="J420" s="17"/>
      <c r="V420" s="17"/>
      <c r="W420" s="17"/>
    </row>
    <row r="421" spans="8:23">
      <c r="H421" s="17"/>
      <c r="I421" s="17"/>
      <c r="J421" s="17"/>
      <c r="V421" s="17"/>
      <c r="W421" s="17"/>
    </row>
    <row r="422" spans="8:23">
      <c r="H422" s="17"/>
      <c r="I422" s="17"/>
      <c r="J422" s="17"/>
      <c r="V422" s="17"/>
      <c r="W422" s="17"/>
    </row>
    <row r="423" spans="8:23">
      <c r="H423" s="17"/>
      <c r="I423" s="17"/>
      <c r="J423" s="17"/>
      <c r="V423" s="17"/>
      <c r="W423" s="17"/>
    </row>
    <row r="424" spans="8:23">
      <c r="H424" s="17"/>
      <c r="I424" s="17"/>
      <c r="J424" s="17"/>
      <c r="V424" s="17"/>
      <c r="W424" s="17"/>
    </row>
    <row r="425" spans="8:23">
      <c r="H425" s="17"/>
      <c r="I425" s="17"/>
      <c r="J425" s="17"/>
      <c r="V425" s="17"/>
      <c r="W425" s="17"/>
    </row>
    <row r="426" spans="8:23">
      <c r="H426" s="17"/>
      <c r="I426" s="17"/>
      <c r="J426" s="17"/>
      <c r="V426" s="17"/>
      <c r="W426" s="17"/>
    </row>
    <row r="427" spans="8:23">
      <c r="H427" s="17"/>
      <c r="I427" s="17"/>
      <c r="J427" s="17"/>
      <c r="V427" s="17"/>
      <c r="W427" s="17"/>
    </row>
    <row r="428" spans="8:23">
      <c r="H428" s="17"/>
      <c r="I428" s="17"/>
      <c r="J428" s="17"/>
      <c r="V428" s="17"/>
      <c r="W428" s="17"/>
    </row>
    <row r="429" spans="8:23">
      <c r="H429" s="17"/>
      <c r="I429" s="17"/>
      <c r="J429" s="17"/>
      <c r="V429" s="17"/>
      <c r="W429" s="17"/>
    </row>
    <row r="430" spans="8:23">
      <c r="H430" s="17"/>
      <c r="I430" s="17"/>
      <c r="J430" s="17"/>
      <c r="V430" s="17"/>
      <c r="W430" s="17"/>
    </row>
    <row r="431" spans="8:23">
      <c r="H431" s="17"/>
      <c r="I431" s="17"/>
      <c r="J431" s="17"/>
      <c r="V431" s="17"/>
      <c r="W431" s="17"/>
    </row>
    <row r="432" spans="8:23">
      <c r="H432" s="17"/>
      <c r="I432" s="17"/>
      <c r="J432" s="17"/>
      <c r="V432" s="17"/>
      <c r="W432" s="17"/>
    </row>
    <row r="433" spans="8:23">
      <c r="H433" s="17"/>
      <c r="I433" s="17"/>
      <c r="J433" s="17"/>
      <c r="V433" s="17"/>
      <c r="W433" s="17"/>
    </row>
    <row r="434" spans="8:23">
      <c r="H434" s="17"/>
      <c r="I434" s="17"/>
      <c r="J434" s="17"/>
      <c r="V434" s="17"/>
      <c r="W434" s="17"/>
    </row>
    <row r="435" spans="8:23">
      <c r="H435" s="17"/>
      <c r="I435" s="17"/>
      <c r="J435" s="17"/>
      <c r="V435" s="17"/>
      <c r="W435" s="17"/>
    </row>
    <row r="436" spans="8:23">
      <c r="H436" s="17"/>
      <c r="I436" s="17"/>
      <c r="J436" s="17"/>
      <c r="V436" s="17"/>
      <c r="W436" s="17"/>
    </row>
    <row r="437" spans="8:23">
      <c r="H437" s="17"/>
      <c r="I437" s="17"/>
      <c r="J437" s="17"/>
      <c r="V437" s="17"/>
      <c r="W437" s="17"/>
    </row>
    <row r="438" spans="8:23">
      <c r="H438" s="17"/>
      <c r="I438" s="17"/>
      <c r="J438" s="17"/>
      <c r="V438" s="17"/>
      <c r="W438" s="17"/>
    </row>
    <row r="439" spans="8:23">
      <c r="H439" s="17"/>
      <c r="I439" s="17"/>
      <c r="J439" s="17"/>
      <c r="V439" s="17"/>
      <c r="W439" s="17"/>
    </row>
    <row r="440" spans="8:23">
      <c r="H440" s="17"/>
      <c r="I440" s="17"/>
      <c r="J440" s="17"/>
      <c r="V440" s="17"/>
      <c r="W440" s="17"/>
    </row>
    <row r="441" spans="8:23">
      <c r="H441" s="17"/>
      <c r="I441" s="17"/>
      <c r="J441" s="17"/>
      <c r="V441" s="17"/>
      <c r="W441" s="17"/>
    </row>
    <row r="442" spans="8:23">
      <c r="H442" s="17"/>
      <c r="I442" s="17"/>
      <c r="J442" s="17"/>
      <c r="V442" s="17"/>
      <c r="W442" s="17"/>
    </row>
    <row r="443" spans="8:23">
      <c r="H443" s="17"/>
      <c r="I443" s="17"/>
      <c r="J443" s="17"/>
      <c r="V443" s="17"/>
      <c r="W443" s="17"/>
    </row>
    <row r="444" spans="8:23">
      <c r="H444" s="17"/>
      <c r="I444" s="17"/>
      <c r="J444" s="17"/>
      <c r="V444" s="17"/>
      <c r="W444" s="17"/>
    </row>
    <row r="445" spans="8:23">
      <c r="H445" s="17"/>
      <c r="I445" s="17"/>
      <c r="J445" s="17"/>
      <c r="V445" s="17"/>
      <c r="W445" s="17"/>
    </row>
    <row r="446" spans="8:23">
      <c r="H446" s="17"/>
      <c r="I446" s="17"/>
      <c r="J446" s="17"/>
      <c r="V446" s="17"/>
      <c r="W446" s="17"/>
    </row>
    <row r="447" spans="8:23">
      <c r="H447" s="17"/>
      <c r="I447" s="17"/>
      <c r="J447" s="17"/>
      <c r="V447" s="17"/>
      <c r="W447" s="17"/>
    </row>
    <row r="448" spans="8:23">
      <c r="H448" s="17"/>
      <c r="I448" s="17"/>
      <c r="J448" s="17"/>
      <c r="V448" s="17"/>
      <c r="W448" s="17"/>
    </row>
    <row r="449" spans="8:23">
      <c r="H449" s="17"/>
      <c r="I449" s="17"/>
      <c r="J449" s="17"/>
      <c r="V449" s="17"/>
      <c r="W449" s="17"/>
    </row>
    <row r="450" spans="8:23">
      <c r="H450" s="17"/>
      <c r="I450" s="17"/>
      <c r="J450" s="17"/>
      <c r="V450" s="17"/>
      <c r="W450" s="17"/>
    </row>
    <row r="451" spans="8:23">
      <c r="H451" s="17"/>
      <c r="I451" s="17"/>
      <c r="J451" s="17"/>
      <c r="V451" s="17"/>
      <c r="W451" s="17"/>
    </row>
    <row r="452" spans="8:23">
      <c r="H452" s="17"/>
      <c r="I452" s="17"/>
      <c r="J452" s="17"/>
      <c r="V452" s="17"/>
      <c r="W452" s="17"/>
    </row>
    <row r="453" spans="8:23">
      <c r="H453" s="17"/>
      <c r="I453" s="17"/>
      <c r="J453" s="17"/>
      <c r="V453" s="17"/>
      <c r="W453" s="17"/>
    </row>
    <row r="454" spans="8:23">
      <c r="H454" s="17"/>
      <c r="I454" s="17"/>
      <c r="J454" s="17"/>
      <c r="V454" s="17"/>
      <c r="W454" s="17"/>
    </row>
    <row r="455" spans="8:23">
      <c r="H455" s="17"/>
      <c r="I455" s="17"/>
      <c r="J455" s="17"/>
      <c r="V455" s="17"/>
      <c r="W455" s="17"/>
    </row>
    <row r="456" spans="8:23">
      <c r="H456" s="17"/>
      <c r="I456" s="17"/>
      <c r="J456" s="17"/>
      <c r="V456" s="17"/>
      <c r="W456" s="17"/>
    </row>
    <row r="457" spans="8:23">
      <c r="H457" s="17"/>
      <c r="I457" s="17"/>
      <c r="J457" s="17"/>
      <c r="V457" s="17"/>
      <c r="W457" s="17"/>
    </row>
    <row r="458" spans="8:23">
      <c r="H458" s="17"/>
      <c r="I458" s="17"/>
      <c r="J458" s="17"/>
      <c r="V458" s="17"/>
      <c r="W458" s="17"/>
    </row>
    <row r="459" spans="8:23">
      <c r="H459" s="17"/>
      <c r="I459" s="17"/>
      <c r="J459" s="17"/>
      <c r="V459" s="17"/>
      <c r="W459" s="17"/>
    </row>
    <row r="460" spans="8:23">
      <c r="H460" s="17"/>
      <c r="I460" s="17"/>
      <c r="J460" s="17"/>
      <c r="V460" s="17"/>
      <c r="W460" s="17"/>
    </row>
    <row r="461" spans="8:23">
      <c r="H461" s="17"/>
      <c r="I461" s="17"/>
      <c r="J461" s="17"/>
      <c r="V461" s="17"/>
      <c r="W461" s="17"/>
    </row>
    <row r="462" spans="8:23">
      <c r="H462" s="17"/>
      <c r="I462" s="17"/>
      <c r="J462" s="17"/>
      <c r="V462" s="17"/>
      <c r="W462" s="17"/>
    </row>
    <row r="463" spans="8:23">
      <c r="H463" s="17"/>
      <c r="I463" s="17"/>
      <c r="J463" s="17"/>
      <c r="V463" s="17"/>
      <c r="W463" s="17"/>
    </row>
    <row r="464" spans="8:23">
      <c r="H464" s="17"/>
      <c r="I464" s="17"/>
      <c r="J464" s="17"/>
      <c r="V464" s="17"/>
      <c r="W464" s="17"/>
    </row>
    <row r="465" spans="8:23">
      <c r="H465" s="17"/>
      <c r="I465" s="17"/>
      <c r="J465" s="17"/>
      <c r="V465" s="17"/>
      <c r="W465" s="17"/>
    </row>
    <row r="466" spans="8:23">
      <c r="H466" s="17"/>
      <c r="I466" s="17"/>
      <c r="J466" s="17"/>
      <c r="V466" s="17"/>
      <c r="W466" s="17"/>
    </row>
    <row r="467" spans="8:23">
      <c r="H467" s="17"/>
      <c r="I467" s="17"/>
      <c r="J467" s="17"/>
      <c r="V467" s="17"/>
      <c r="W467" s="17"/>
    </row>
    <row r="468" spans="8:23">
      <c r="H468" s="17"/>
      <c r="I468" s="17"/>
      <c r="J468" s="17"/>
      <c r="V468" s="17"/>
      <c r="W468" s="17"/>
    </row>
    <row r="469" spans="8:23">
      <c r="H469" s="17"/>
      <c r="I469" s="17"/>
      <c r="J469" s="17"/>
      <c r="V469" s="17"/>
      <c r="W469" s="17"/>
    </row>
    <row r="470" spans="8:23">
      <c r="H470" s="17"/>
      <c r="I470" s="17"/>
      <c r="J470" s="17"/>
      <c r="V470" s="17"/>
      <c r="W470" s="17"/>
    </row>
    <row r="471" spans="8:23">
      <c r="H471" s="17"/>
      <c r="I471" s="17"/>
      <c r="J471" s="17"/>
      <c r="V471" s="17"/>
      <c r="W471" s="17"/>
    </row>
    <row r="472" spans="8:23">
      <c r="H472" s="17"/>
      <c r="I472" s="17"/>
      <c r="J472" s="17"/>
      <c r="V472" s="17"/>
      <c r="W472" s="17"/>
    </row>
    <row r="473" spans="8:23">
      <c r="H473" s="17"/>
      <c r="I473" s="17"/>
      <c r="J473" s="17"/>
      <c r="V473" s="17"/>
      <c r="W473" s="17"/>
    </row>
    <row r="474" spans="8:23">
      <c r="H474" s="17"/>
      <c r="I474" s="17"/>
      <c r="J474" s="17"/>
      <c r="V474" s="17"/>
      <c r="W474" s="17"/>
    </row>
    <row r="475" spans="8:23">
      <c r="H475" s="17"/>
      <c r="I475" s="17"/>
      <c r="J475" s="17"/>
      <c r="V475" s="17"/>
      <c r="W475" s="17"/>
    </row>
    <row r="476" spans="8:23">
      <c r="H476" s="17"/>
      <c r="I476" s="17"/>
      <c r="J476" s="17"/>
      <c r="V476" s="17"/>
      <c r="W476" s="17"/>
    </row>
    <row r="477" spans="8:23">
      <c r="H477" s="17"/>
      <c r="I477" s="17"/>
      <c r="J477" s="17"/>
      <c r="V477" s="17"/>
      <c r="W477" s="17"/>
    </row>
    <row r="478" spans="8:23">
      <c r="H478" s="17"/>
      <c r="I478" s="17"/>
      <c r="J478" s="17"/>
      <c r="V478" s="17"/>
      <c r="W478" s="17"/>
    </row>
    <row r="479" spans="8:23">
      <c r="H479" s="17"/>
      <c r="I479" s="17"/>
      <c r="J479" s="17"/>
      <c r="V479" s="17"/>
      <c r="W479" s="17"/>
    </row>
    <row r="480" spans="8:23">
      <c r="H480" s="17"/>
      <c r="I480" s="17"/>
      <c r="J480" s="17"/>
      <c r="V480" s="17"/>
      <c r="W480" s="17"/>
    </row>
    <row r="481" spans="8:23">
      <c r="H481" s="17"/>
      <c r="I481" s="17"/>
      <c r="J481" s="17"/>
      <c r="V481" s="17"/>
      <c r="W481" s="17"/>
    </row>
    <row r="482" spans="8:23">
      <c r="H482" s="17"/>
      <c r="I482" s="17"/>
      <c r="J482" s="17"/>
      <c r="V482" s="17"/>
      <c r="W482" s="17"/>
    </row>
    <row r="483" spans="8:23">
      <c r="H483" s="17"/>
      <c r="I483" s="17"/>
      <c r="J483" s="17"/>
      <c r="V483" s="17"/>
      <c r="W483" s="17"/>
    </row>
    <row r="484" spans="8:23">
      <c r="H484" s="17"/>
      <c r="I484" s="17"/>
      <c r="J484" s="17"/>
      <c r="V484" s="17"/>
      <c r="W484" s="17"/>
    </row>
    <row r="485" spans="8:23">
      <c r="H485" s="17"/>
      <c r="I485" s="17"/>
      <c r="J485" s="17"/>
      <c r="V485" s="17"/>
      <c r="W485" s="17"/>
    </row>
    <row r="486" spans="8:23">
      <c r="H486" s="17"/>
      <c r="I486" s="17"/>
      <c r="J486" s="17"/>
      <c r="V486" s="17"/>
      <c r="W486" s="17"/>
    </row>
    <row r="487" spans="8:23">
      <c r="H487" s="17"/>
      <c r="I487" s="17"/>
      <c r="J487" s="17"/>
      <c r="V487" s="17"/>
      <c r="W487" s="17"/>
    </row>
    <row r="488" spans="8:23">
      <c r="H488" s="17"/>
      <c r="I488" s="17"/>
      <c r="J488" s="17"/>
      <c r="V488" s="17"/>
      <c r="W488" s="17"/>
    </row>
    <row r="489" spans="8:23">
      <c r="H489" s="17"/>
      <c r="I489" s="17"/>
      <c r="J489" s="17"/>
      <c r="V489" s="17"/>
      <c r="W489" s="17"/>
    </row>
    <row r="490" spans="8:23">
      <c r="H490" s="17"/>
      <c r="I490" s="17"/>
      <c r="J490" s="17"/>
      <c r="V490" s="17"/>
      <c r="W490" s="17"/>
    </row>
    <row r="491" spans="8:23">
      <c r="H491" s="17"/>
      <c r="I491" s="17"/>
      <c r="J491" s="17"/>
      <c r="V491" s="17"/>
      <c r="W491" s="17"/>
    </row>
    <row r="492" spans="8:23">
      <c r="H492" s="17"/>
      <c r="I492" s="17"/>
      <c r="J492" s="17"/>
      <c r="V492" s="17"/>
      <c r="W492" s="17"/>
    </row>
    <row r="493" spans="8:23">
      <c r="H493" s="17"/>
      <c r="I493" s="17"/>
      <c r="J493" s="17"/>
      <c r="V493" s="17"/>
      <c r="W493" s="17"/>
    </row>
    <row r="494" spans="8:23">
      <c r="H494" s="17"/>
      <c r="I494" s="17"/>
      <c r="J494" s="17"/>
      <c r="V494" s="17"/>
      <c r="W494" s="17"/>
    </row>
    <row r="495" spans="8:23">
      <c r="H495" s="17"/>
      <c r="I495" s="17"/>
      <c r="J495" s="17"/>
      <c r="V495" s="17"/>
      <c r="W495" s="17"/>
    </row>
    <row r="496" spans="8:23">
      <c r="H496" s="17"/>
      <c r="I496" s="17"/>
      <c r="J496" s="17"/>
      <c r="V496" s="17"/>
      <c r="W496" s="17"/>
    </row>
    <row r="497" spans="8:23">
      <c r="H497" s="17"/>
      <c r="I497" s="17"/>
      <c r="J497" s="17"/>
      <c r="V497" s="17"/>
      <c r="W497" s="17"/>
    </row>
    <row r="498" spans="8:23">
      <c r="H498" s="17"/>
      <c r="I498" s="17"/>
      <c r="J498" s="17"/>
      <c r="V498" s="17"/>
      <c r="W498" s="17"/>
    </row>
    <row r="499" spans="8:23">
      <c r="H499" s="17"/>
      <c r="I499" s="17"/>
      <c r="J499" s="17"/>
      <c r="V499" s="17"/>
      <c r="W499" s="17"/>
    </row>
    <row r="500" spans="8:23">
      <c r="H500" s="17"/>
      <c r="I500" s="17"/>
      <c r="J500" s="17"/>
      <c r="V500" s="17"/>
      <c r="W500" s="17"/>
    </row>
    <row r="501" spans="8:23">
      <c r="H501" s="17"/>
      <c r="I501" s="17"/>
      <c r="J501" s="17"/>
      <c r="V501" s="17"/>
      <c r="W501" s="17"/>
    </row>
    <row r="502" spans="8:23">
      <c r="H502" s="17"/>
      <c r="I502" s="17"/>
      <c r="J502" s="17"/>
      <c r="V502" s="17"/>
      <c r="W502" s="17"/>
    </row>
    <row r="503" spans="8:23">
      <c r="H503" s="17"/>
      <c r="I503" s="17"/>
      <c r="J503" s="17"/>
      <c r="V503" s="17"/>
      <c r="W503" s="17"/>
    </row>
    <row r="504" spans="8:23">
      <c r="H504" s="17"/>
      <c r="I504" s="17"/>
      <c r="J504" s="17"/>
      <c r="V504" s="17"/>
      <c r="W504" s="17"/>
    </row>
    <row r="505" spans="8:23">
      <c r="H505" s="17"/>
      <c r="I505" s="17"/>
      <c r="J505" s="17"/>
      <c r="V505" s="17"/>
      <c r="W505" s="17"/>
    </row>
    <row r="506" spans="8:23">
      <c r="H506" s="17"/>
      <c r="I506" s="17"/>
      <c r="J506" s="17"/>
      <c r="V506" s="17"/>
      <c r="W506" s="17"/>
    </row>
    <row r="507" spans="8:23">
      <c r="H507" s="17"/>
      <c r="I507" s="17"/>
      <c r="J507" s="17"/>
      <c r="V507" s="17"/>
      <c r="W507" s="17"/>
    </row>
    <row r="508" spans="8:23">
      <c r="H508" s="17"/>
      <c r="I508" s="17"/>
      <c r="J508" s="17"/>
      <c r="V508" s="17"/>
      <c r="W508" s="17"/>
    </row>
    <row r="509" spans="8:23">
      <c r="H509" s="17"/>
      <c r="I509" s="17"/>
      <c r="J509" s="17"/>
      <c r="V509" s="17"/>
      <c r="W509" s="17"/>
    </row>
    <row r="510" spans="8:23">
      <c r="H510" s="17"/>
      <c r="I510" s="17"/>
      <c r="J510" s="17"/>
      <c r="V510" s="17"/>
      <c r="W510" s="17"/>
    </row>
    <row r="511" spans="8:23">
      <c r="H511" s="17"/>
      <c r="I511" s="17"/>
      <c r="J511" s="17"/>
      <c r="V511" s="17"/>
      <c r="W511" s="17"/>
    </row>
    <row r="512" spans="8:23">
      <c r="H512" s="17"/>
      <c r="I512" s="17"/>
      <c r="J512" s="17"/>
      <c r="V512" s="17"/>
      <c r="W512" s="17"/>
    </row>
    <row r="513" spans="8:23">
      <c r="H513" s="17"/>
      <c r="I513" s="17"/>
      <c r="J513" s="17"/>
      <c r="V513" s="17"/>
      <c r="W513" s="17"/>
    </row>
    <row r="514" spans="8:23">
      <c r="H514" s="17"/>
      <c r="I514" s="17"/>
      <c r="J514" s="17"/>
      <c r="V514" s="17"/>
      <c r="W514" s="17"/>
    </row>
    <row r="515" spans="8:23">
      <c r="H515" s="17"/>
      <c r="I515" s="17"/>
      <c r="J515" s="17"/>
      <c r="V515" s="17"/>
      <c r="W515" s="17"/>
    </row>
    <row r="516" spans="8:23">
      <c r="H516" s="17"/>
      <c r="I516" s="17"/>
      <c r="J516" s="17"/>
      <c r="V516" s="17"/>
      <c r="W516" s="17"/>
    </row>
    <row r="517" spans="8:23">
      <c r="H517" s="17"/>
      <c r="I517" s="17"/>
      <c r="J517" s="17"/>
      <c r="V517" s="17"/>
      <c r="W517" s="17"/>
    </row>
    <row r="518" spans="8:23">
      <c r="H518" s="17"/>
      <c r="I518" s="17"/>
      <c r="J518" s="17"/>
      <c r="V518" s="17"/>
      <c r="W518" s="17"/>
    </row>
    <row r="519" spans="8:23">
      <c r="H519" s="17"/>
      <c r="I519" s="17"/>
      <c r="J519" s="17"/>
      <c r="V519" s="17"/>
      <c r="W519" s="17"/>
    </row>
    <row r="520" spans="8:23">
      <c r="H520" s="17"/>
      <c r="I520" s="17"/>
      <c r="J520" s="17"/>
      <c r="V520" s="17"/>
      <c r="W520" s="17"/>
    </row>
    <row r="521" spans="8:23">
      <c r="H521" s="17"/>
      <c r="I521" s="17"/>
      <c r="J521" s="17"/>
      <c r="V521" s="17"/>
      <c r="W521" s="17"/>
    </row>
    <row r="522" spans="8:23">
      <c r="H522" s="17"/>
      <c r="I522" s="17"/>
      <c r="J522" s="17"/>
      <c r="V522" s="17"/>
      <c r="W522" s="17"/>
    </row>
    <row r="523" spans="8:23">
      <c r="H523" s="17"/>
      <c r="I523" s="17"/>
      <c r="J523" s="17"/>
      <c r="V523" s="17"/>
      <c r="W523" s="17"/>
    </row>
    <row r="524" spans="8:23">
      <c r="H524" s="17"/>
      <c r="I524" s="17"/>
      <c r="J524" s="17"/>
      <c r="V524" s="17"/>
      <c r="W524" s="17"/>
    </row>
    <row r="525" spans="8:23">
      <c r="H525" s="17"/>
      <c r="I525" s="17"/>
      <c r="J525" s="17"/>
      <c r="V525" s="17"/>
      <c r="W525" s="17"/>
    </row>
    <row r="526" spans="8:23">
      <c r="H526" s="17"/>
      <c r="I526" s="17"/>
      <c r="J526" s="17"/>
      <c r="V526" s="17"/>
      <c r="W526" s="17"/>
    </row>
    <row r="527" spans="8:23">
      <c r="H527" s="17"/>
      <c r="I527" s="17"/>
      <c r="J527" s="17"/>
      <c r="V527" s="17"/>
      <c r="W527" s="17"/>
    </row>
    <row r="528" spans="8:23">
      <c r="H528" s="17"/>
      <c r="I528" s="17"/>
      <c r="J528" s="17"/>
      <c r="V528" s="17"/>
      <c r="W528" s="17"/>
    </row>
    <row r="529" spans="8:23">
      <c r="H529" s="17"/>
      <c r="I529" s="17"/>
      <c r="J529" s="17"/>
      <c r="V529" s="17"/>
      <c r="W529" s="17"/>
    </row>
    <row r="530" spans="8:23">
      <c r="H530" s="17"/>
      <c r="I530" s="17"/>
      <c r="J530" s="17"/>
      <c r="V530" s="17"/>
      <c r="W530" s="17"/>
    </row>
    <row r="531" spans="8:23">
      <c r="H531" s="17"/>
      <c r="I531" s="17"/>
      <c r="J531" s="17"/>
      <c r="V531" s="17"/>
      <c r="W531" s="17"/>
    </row>
    <row r="532" spans="8:23">
      <c r="H532" s="17"/>
      <c r="I532" s="17"/>
      <c r="J532" s="17"/>
      <c r="V532" s="17"/>
      <c r="W532" s="17"/>
    </row>
    <row r="533" spans="8:23">
      <c r="H533" s="17"/>
      <c r="I533" s="17"/>
      <c r="J533" s="17"/>
      <c r="V533" s="17"/>
      <c r="W533" s="17"/>
    </row>
    <row r="534" spans="8:23">
      <c r="H534" s="17"/>
      <c r="I534" s="17"/>
      <c r="J534" s="17"/>
      <c r="V534" s="17"/>
      <c r="W534" s="17"/>
    </row>
    <row r="535" spans="8:23">
      <c r="H535" s="17"/>
      <c r="I535" s="17"/>
      <c r="J535" s="17"/>
      <c r="V535" s="17"/>
      <c r="W535" s="17"/>
    </row>
    <row r="536" spans="8:23">
      <c r="H536" s="17"/>
      <c r="I536" s="17"/>
      <c r="J536" s="17"/>
      <c r="V536" s="17"/>
      <c r="W536" s="17"/>
    </row>
    <row r="537" spans="8:23">
      <c r="H537" s="17"/>
      <c r="I537" s="17"/>
      <c r="J537" s="17"/>
      <c r="V537" s="17"/>
      <c r="W537" s="17"/>
    </row>
    <row r="538" spans="8:23">
      <c r="H538" s="17"/>
      <c r="I538" s="17"/>
      <c r="J538" s="17"/>
      <c r="V538" s="17"/>
      <c r="W538" s="17"/>
    </row>
    <row r="539" spans="8:23">
      <c r="H539" s="17"/>
      <c r="I539" s="17"/>
      <c r="J539" s="17"/>
      <c r="V539" s="17"/>
      <c r="W539" s="17"/>
    </row>
    <row r="540" spans="8:23">
      <c r="H540" s="17"/>
      <c r="I540" s="17"/>
      <c r="J540" s="17"/>
      <c r="V540" s="17"/>
      <c r="W540" s="17"/>
    </row>
    <row r="541" spans="8:23">
      <c r="H541" s="17"/>
      <c r="I541" s="17"/>
      <c r="J541" s="17"/>
      <c r="V541" s="17"/>
      <c r="W541" s="17"/>
    </row>
    <row r="542" spans="8:23">
      <c r="H542" s="17"/>
      <c r="I542" s="17"/>
      <c r="J542" s="17"/>
      <c r="V542" s="17"/>
      <c r="W542" s="17"/>
    </row>
    <row r="543" spans="8:23">
      <c r="H543" s="17"/>
      <c r="I543" s="17"/>
      <c r="J543" s="17"/>
      <c r="V543" s="17"/>
      <c r="W543" s="17"/>
    </row>
    <row r="544" spans="8:23">
      <c r="H544" s="17"/>
      <c r="I544" s="17"/>
      <c r="J544" s="17"/>
      <c r="V544" s="17"/>
      <c r="W544" s="17"/>
    </row>
    <row r="545" spans="8:23">
      <c r="H545" s="17"/>
      <c r="I545" s="17"/>
      <c r="J545" s="17"/>
      <c r="V545" s="17"/>
      <c r="W545" s="17"/>
    </row>
    <row r="546" spans="8:23">
      <c r="H546" s="17"/>
      <c r="I546" s="17"/>
      <c r="J546" s="17"/>
      <c r="V546" s="17"/>
      <c r="W546" s="17"/>
    </row>
    <row r="547" spans="8:23">
      <c r="H547" s="17"/>
      <c r="I547" s="17"/>
      <c r="J547" s="17"/>
      <c r="V547" s="17"/>
      <c r="W547" s="17"/>
    </row>
    <row r="548" spans="8:23">
      <c r="H548" s="17"/>
      <c r="I548" s="17"/>
      <c r="J548" s="17"/>
      <c r="V548" s="17"/>
      <c r="W548" s="17"/>
    </row>
    <row r="549" spans="8:23">
      <c r="H549" s="17"/>
      <c r="I549" s="17"/>
      <c r="J549" s="17"/>
      <c r="V549" s="17"/>
      <c r="W549" s="17"/>
    </row>
    <row r="550" spans="8:23">
      <c r="H550" s="17"/>
      <c r="I550" s="17"/>
      <c r="J550" s="17"/>
      <c r="V550" s="17"/>
      <c r="W550" s="17"/>
    </row>
    <row r="551" spans="8:23">
      <c r="H551" s="17"/>
      <c r="I551" s="17"/>
      <c r="J551" s="17"/>
      <c r="V551" s="17"/>
      <c r="W551" s="17"/>
    </row>
    <row r="552" spans="8:23">
      <c r="H552" s="17"/>
      <c r="I552" s="17"/>
      <c r="J552" s="17"/>
      <c r="V552" s="17"/>
      <c r="W552" s="17"/>
    </row>
    <row r="553" spans="8:23">
      <c r="H553" s="17"/>
      <c r="I553" s="17"/>
      <c r="J553" s="17"/>
      <c r="V553" s="17"/>
      <c r="W553" s="17"/>
    </row>
    <row r="554" spans="8:23">
      <c r="H554" s="17"/>
      <c r="I554" s="17"/>
      <c r="J554" s="17"/>
      <c r="V554" s="17"/>
      <c r="W554" s="17"/>
    </row>
    <row r="555" spans="8:23">
      <c r="H555" s="17"/>
      <c r="I555" s="17"/>
      <c r="J555" s="17"/>
      <c r="V555" s="17"/>
      <c r="W555" s="17"/>
    </row>
    <row r="556" spans="8:23">
      <c r="H556" s="17"/>
      <c r="I556" s="17"/>
      <c r="J556" s="17"/>
      <c r="V556" s="17"/>
      <c r="W556" s="17"/>
    </row>
    <row r="557" spans="8:23">
      <c r="H557" s="17"/>
      <c r="I557" s="17"/>
      <c r="J557" s="17"/>
      <c r="V557" s="17"/>
      <c r="W557" s="17"/>
    </row>
    <row r="558" spans="8:23">
      <c r="H558" s="17"/>
      <c r="I558" s="17"/>
      <c r="J558" s="17"/>
      <c r="V558" s="17"/>
      <c r="W558" s="17"/>
    </row>
    <row r="559" spans="8:23">
      <c r="H559" s="17"/>
      <c r="I559" s="17"/>
      <c r="J559" s="17"/>
      <c r="V559" s="17"/>
      <c r="W559" s="17"/>
    </row>
    <row r="560" spans="8:23">
      <c r="H560" s="17"/>
      <c r="I560" s="17"/>
      <c r="J560" s="17"/>
      <c r="V560" s="17"/>
      <c r="W560" s="17"/>
    </row>
    <row r="561" spans="8:23">
      <c r="H561" s="17"/>
      <c r="I561" s="17"/>
      <c r="J561" s="17"/>
      <c r="V561" s="17"/>
      <c r="W561" s="17"/>
    </row>
    <row r="562" spans="8:23">
      <c r="H562" s="17"/>
      <c r="I562" s="17"/>
      <c r="J562" s="17"/>
      <c r="V562" s="17"/>
      <c r="W562" s="17"/>
    </row>
    <row r="563" spans="8:23">
      <c r="H563" s="17"/>
      <c r="I563" s="17"/>
      <c r="J563" s="17"/>
      <c r="V563" s="17"/>
      <c r="W563" s="17"/>
    </row>
    <row r="564" spans="8:23">
      <c r="H564" s="17"/>
      <c r="I564" s="17"/>
      <c r="J564" s="17"/>
      <c r="V564" s="17"/>
      <c r="W564" s="17"/>
    </row>
    <row r="565" spans="8:23">
      <c r="H565" s="17"/>
      <c r="I565" s="17"/>
      <c r="J565" s="17"/>
      <c r="V565" s="17"/>
      <c r="W565" s="17"/>
    </row>
    <row r="566" spans="8:23">
      <c r="H566" s="17"/>
      <c r="I566" s="17"/>
      <c r="J566" s="17"/>
      <c r="V566" s="17"/>
      <c r="W566" s="17"/>
    </row>
    <row r="567" spans="8:23">
      <c r="H567" s="17"/>
      <c r="I567" s="17"/>
      <c r="J567" s="17"/>
      <c r="V567" s="17"/>
      <c r="W567" s="17"/>
    </row>
    <row r="568" spans="8:23">
      <c r="H568" s="17"/>
      <c r="I568" s="17"/>
      <c r="J568" s="17"/>
      <c r="V568" s="17"/>
      <c r="W568" s="17"/>
    </row>
    <row r="569" spans="8:23">
      <c r="H569" s="17"/>
      <c r="I569" s="17"/>
      <c r="J569" s="17"/>
      <c r="V569" s="17"/>
      <c r="W569" s="17"/>
    </row>
    <row r="570" spans="8:23">
      <c r="H570" s="17"/>
      <c r="I570" s="17"/>
      <c r="J570" s="17"/>
      <c r="V570" s="17"/>
      <c r="W570" s="17"/>
    </row>
    <row r="571" spans="8:23">
      <c r="H571" s="17"/>
      <c r="I571" s="17"/>
      <c r="J571" s="17"/>
      <c r="V571" s="17"/>
      <c r="W571" s="17"/>
    </row>
    <row r="572" spans="8:23">
      <c r="H572" s="17"/>
      <c r="I572" s="17"/>
      <c r="J572" s="17"/>
      <c r="V572" s="17"/>
      <c r="W572" s="17"/>
    </row>
    <row r="573" spans="8:23">
      <c r="H573" s="17"/>
      <c r="I573" s="17"/>
      <c r="J573" s="17"/>
      <c r="V573" s="17"/>
      <c r="W573" s="17"/>
    </row>
    <row r="574" spans="8:23">
      <c r="H574" s="17"/>
      <c r="I574" s="17"/>
      <c r="J574" s="17"/>
      <c r="V574" s="17"/>
      <c r="W574" s="17"/>
    </row>
    <row r="575" spans="8:23">
      <c r="H575" s="17"/>
      <c r="I575" s="17"/>
      <c r="J575" s="17"/>
      <c r="V575" s="17"/>
      <c r="W575" s="17"/>
    </row>
    <row r="576" spans="8:23">
      <c r="H576" s="17"/>
      <c r="I576" s="17"/>
      <c r="J576" s="17"/>
      <c r="V576" s="17"/>
      <c r="W576" s="17"/>
    </row>
    <row r="577" spans="8:23">
      <c r="H577" s="17"/>
      <c r="I577" s="17"/>
      <c r="J577" s="17"/>
      <c r="V577" s="17"/>
      <c r="W577" s="17"/>
    </row>
    <row r="578" spans="8:23">
      <c r="H578" s="17"/>
      <c r="I578" s="17"/>
      <c r="J578" s="17"/>
      <c r="V578" s="17"/>
      <c r="W578" s="17"/>
    </row>
    <row r="579" spans="8:23">
      <c r="H579" s="17"/>
      <c r="I579" s="17"/>
      <c r="J579" s="17"/>
      <c r="V579" s="17"/>
      <c r="W579" s="17"/>
    </row>
    <row r="580" spans="8:23">
      <c r="H580" s="17"/>
      <c r="I580" s="17"/>
      <c r="J580" s="17"/>
      <c r="V580" s="17"/>
      <c r="W580" s="17"/>
    </row>
    <row r="581" spans="8:23">
      <c r="H581" s="17"/>
      <c r="I581" s="17"/>
      <c r="J581" s="17"/>
      <c r="V581" s="17"/>
      <c r="W581" s="17"/>
    </row>
    <row r="582" spans="8:23">
      <c r="H582" s="17"/>
      <c r="I582" s="17"/>
      <c r="J582" s="17"/>
      <c r="V582" s="17"/>
      <c r="W582" s="17"/>
    </row>
    <row r="583" spans="8:23">
      <c r="H583" s="17"/>
      <c r="I583" s="17"/>
      <c r="J583" s="17"/>
      <c r="V583" s="17"/>
      <c r="W583" s="17"/>
    </row>
    <row r="584" spans="8:23">
      <c r="H584" s="17"/>
      <c r="I584" s="17"/>
      <c r="J584" s="17"/>
      <c r="V584" s="17"/>
      <c r="W584" s="17"/>
    </row>
    <row r="585" spans="8:23">
      <c r="H585" s="17"/>
      <c r="I585" s="17"/>
      <c r="J585" s="17"/>
      <c r="V585" s="17"/>
      <c r="W585" s="17"/>
    </row>
    <row r="586" spans="8:23">
      <c r="H586" s="17"/>
      <c r="I586" s="17"/>
      <c r="J586" s="17"/>
      <c r="V586" s="17"/>
      <c r="W586" s="17"/>
    </row>
    <row r="587" spans="8:23">
      <c r="H587" s="17"/>
      <c r="I587" s="17"/>
      <c r="J587" s="17"/>
      <c r="V587" s="17"/>
      <c r="W587" s="17"/>
    </row>
    <row r="588" spans="8:23">
      <c r="H588" s="17"/>
      <c r="I588" s="17"/>
      <c r="J588" s="17"/>
      <c r="V588" s="17"/>
      <c r="W588" s="17"/>
    </row>
    <row r="589" spans="8:23">
      <c r="H589" s="17"/>
      <c r="I589" s="17"/>
      <c r="J589" s="17"/>
      <c r="V589" s="17"/>
      <c r="W589" s="17"/>
    </row>
    <row r="590" spans="8:23">
      <c r="H590" s="17"/>
      <c r="I590" s="17"/>
      <c r="J590" s="17"/>
      <c r="V590" s="17"/>
      <c r="W590" s="17"/>
    </row>
    <row r="591" spans="8:23">
      <c r="H591" s="17"/>
      <c r="I591" s="17"/>
      <c r="J591" s="17"/>
      <c r="V591" s="17"/>
      <c r="W591" s="17"/>
    </row>
    <row r="592" spans="8:23">
      <c r="H592" s="17"/>
      <c r="I592" s="17"/>
      <c r="J592" s="17"/>
      <c r="V592" s="17"/>
      <c r="W592" s="17"/>
    </row>
    <row r="593" spans="8:23">
      <c r="H593" s="17"/>
      <c r="I593" s="17"/>
      <c r="J593" s="17"/>
      <c r="V593" s="17"/>
      <c r="W593" s="17"/>
    </row>
    <row r="594" spans="8:23">
      <c r="H594" s="17"/>
      <c r="I594" s="17"/>
      <c r="J594" s="17"/>
      <c r="V594" s="17"/>
      <c r="W594" s="17"/>
    </row>
    <row r="595" spans="8:23">
      <c r="H595" s="17"/>
      <c r="I595" s="17"/>
      <c r="J595" s="17"/>
      <c r="V595" s="17"/>
      <c r="W595" s="17"/>
    </row>
    <row r="596" spans="8:23">
      <c r="H596" s="17"/>
      <c r="I596" s="17"/>
      <c r="J596" s="17"/>
      <c r="V596" s="17"/>
      <c r="W596" s="17"/>
    </row>
    <row r="597" spans="8:23">
      <c r="H597" s="17"/>
      <c r="I597" s="17"/>
      <c r="J597" s="17"/>
      <c r="V597" s="17"/>
      <c r="W597" s="17"/>
    </row>
    <row r="598" spans="8:23">
      <c r="H598" s="17"/>
      <c r="I598" s="17"/>
      <c r="J598" s="17"/>
      <c r="V598" s="17"/>
      <c r="W598" s="17"/>
    </row>
    <row r="599" spans="8:23">
      <c r="H599" s="17"/>
      <c r="I599" s="17"/>
      <c r="J599" s="17"/>
      <c r="V599" s="17"/>
      <c r="W599" s="17"/>
    </row>
    <row r="600" spans="8:23">
      <c r="H600" s="17"/>
      <c r="I600" s="17"/>
      <c r="J600" s="17"/>
      <c r="V600" s="17"/>
      <c r="W600" s="17"/>
    </row>
    <row r="601" spans="8:23">
      <c r="H601" s="17"/>
      <c r="I601" s="17"/>
      <c r="J601" s="17"/>
      <c r="V601" s="17"/>
      <c r="W601" s="17"/>
    </row>
    <row r="602" spans="8:23">
      <c r="H602" s="17"/>
      <c r="I602" s="17"/>
      <c r="J602" s="17"/>
      <c r="V602" s="17"/>
      <c r="W602" s="17"/>
    </row>
    <row r="603" spans="8:23">
      <c r="H603" s="17"/>
      <c r="I603" s="17"/>
      <c r="J603" s="17"/>
      <c r="V603" s="17"/>
      <c r="W603" s="17"/>
    </row>
    <row r="604" spans="8:23">
      <c r="H604" s="17"/>
      <c r="I604" s="17"/>
      <c r="J604" s="17"/>
      <c r="V604" s="17"/>
      <c r="W604" s="17"/>
    </row>
    <row r="605" spans="8:23">
      <c r="H605" s="17"/>
      <c r="I605" s="17"/>
      <c r="J605" s="17"/>
      <c r="V605" s="17"/>
      <c r="W605" s="17"/>
    </row>
    <row r="606" spans="8:23">
      <c r="H606" s="17"/>
      <c r="I606" s="17"/>
      <c r="J606" s="17"/>
      <c r="V606" s="17"/>
      <c r="W606" s="17"/>
    </row>
    <row r="607" spans="8:23">
      <c r="H607" s="17"/>
      <c r="I607" s="17"/>
      <c r="J607" s="17"/>
      <c r="V607" s="17"/>
      <c r="W607" s="17"/>
    </row>
    <row r="608" spans="8:23">
      <c r="H608" s="17"/>
      <c r="I608" s="17"/>
      <c r="J608" s="17"/>
      <c r="V608" s="17"/>
      <c r="W608" s="17"/>
    </row>
    <row r="609" spans="8:23">
      <c r="H609" s="17"/>
      <c r="I609" s="17"/>
      <c r="J609" s="17"/>
      <c r="V609" s="17"/>
      <c r="W609" s="17"/>
    </row>
    <row r="610" spans="8:23">
      <c r="H610" s="17"/>
      <c r="I610" s="17"/>
      <c r="J610" s="17"/>
      <c r="V610" s="17"/>
      <c r="W610" s="17"/>
    </row>
    <row r="611" spans="8:23">
      <c r="H611" s="17"/>
      <c r="I611" s="17"/>
      <c r="J611" s="17"/>
      <c r="V611" s="17"/>
      <c r="W611" s="17"/>
    </row>
    <row r="612" spans="8:23">
      <c r="H612" s="17"/>
      <c r="I612" s="17"/>
      <c r="J612" s="17"/>
      <c r="V612" s="17"/>
      <c r="W612" s="17"/>
    </row>
    <row r="613" spans="8:23">
      <c r="H613" s="17"/>
      <c r="I613" s="17"/>
      <c r="J613" s="17"/>
      <c r="V613" s="17"/>
      <c r="W613" s="17"/>
    </row>
    <row r="614" spans="8:23">
      <c r="H614" s="17"/>
      <c r="I614" s="17"/>
      <c r="J614" s="17"/>
      <c r="V614" s="17"/>
      <c r="W614" s="17"/>
    </row>
    <row r="615" spans="8:23">
      <c r="H615" s="17"/>
      <c r="I615" s="17"/>
      <c r="J615" s="17"/>
      <c r="V615" s="17"/>
      <c r="W615" s="17"/>
    </row>
    <row r="616" spans="8:23">
      <c r="H616" s="17"/>
      <c r="I616" s="17"/>
      <c r="J616" s="17"/>
      <c r="V616" s="17"/>
      <c r="W616" s="17"/>
    </row>
    <row r="617" spans="8:23">
      <c r="H617" s="17"/>
      <c r="I617" s="17"/>
      <c r="J617" s="17"/>
      <c r="V617" s="17"/>
      <c r="W617" s="17"/>
    </row>
    <row r="618" spans="8:23">
      <c r="H618" s="17"/>
      <c r="I618" s="17"/>
      <c r="J618" s="17"/>
      <c r="V618" s="17"/>
      <c r="W618" s="17"/>
    </row>
    <row r="619" spans="8:23">
      <c r="H619" s="17"/>
      <c r="I619" s="17"/>
      <c r="J619" s="17"/>
      <c r="V619" s="17"/>
      <c r="W619" s="17"/>
    </row>
    <row r="620" spans="8:23">
      <c r="H620" s="17"/>
      <c r="I620" s="17"/>
      <c r="J620" s="17"/>
      <c r="V620" s="17"/>
      <c r="W620" s="17"/>
    </row>
    <row r="621" spans="8:23">
      <c r="H621" s="17"/>
      <c r="I621" s="17"/>
      <c r="J621" s="17"/>
      <c r="V621" s="17"/>
      <c r="W621" s="17"/>
    </row>
    <row r="622" spans="8:23">
      <c r="H622" s="17"/>
      <c r="I622" s="17"/>
      <c r="J622" s="17"/>
      <c r="V622" s="17"/>
      <c r="W622" s="17"/>
    </row>
    <row r="623" spans="8:23">
      <c r="H623" s="17"/>
      <c r="I623" s="17"/>
      <c r="J623" s="17"/>
      <c r="V623" s="17"/>
      <c r="W623" s="17"/>
    </row>
    <row r="624" spans="8:23">
      <c r="H624" s="17"/>
      <c r="I624" s="17"/>
      <c r="J624" s="17"/>
      <c r="V624" s="17"/>
      <c r="W624" s="17"/>
    </row>
    <row r="625" spans="8:23">
      <c r="H625" s="17"/>
      <c r="I625" s="17"/>
      <c r="J625" s="17"/>
      <c r="V625" s="17"/>
      <c r="W625" s="17"/>
    </row>
    <row r="626" spans="8:23">
      <c r="H626" s="17"/>
      <c r="I626" s="17"/>
      <c r="J626" s="17"/>
      <c r="V626" s="17"/>
      <c r="W626" s="17"/>
    </row>
    <row r="627" spans="8:23">
      <c r="H627" s="17"/>
      <c r="I627" s="17"/>
      <c r="J627" s="17"/>
      <c r="V627" s="17"/>
      <c r="W627" s="17"/>
    </row>
    <row r="628" spans="8:23">
      <c r="H628" s="17"/>
      <c r="I628" s="17"/>
      <c r="J628" s="17"/>
      <c r="V628" s="17"/>
      <c r="W628" s="17"/>
    </row>
    <row r="629" spans="8:23">
      <c r="H629" s="17"/>
      <c r="I629" s="17"/>
      <c r="J629" s="17"/>
      <c r="V629" s="17"/>
      <c r="W629" s="17"/>
    </row>
    <row r="630" spans="8:23">
      <c r="H630" s="17"/>
      <c r="I630" s="17"/>
      <c r="J630" s="17"/>
      <c r="V630" s="17"/>
      <c r="W630" s="17"/>
    </row>
    <row r="631" spans="8:23">
      <c r="H631" s="17"/>
      <c r="I631" s="17"/>
      <c r="J631" s="17"/>
      <c r="V631" s="17"/>
      <c r="W631" s="17"/>
    </row>
    <row r="632" spans="8:23">
      <c r="H632" s="17"/>
      <c r="I632" s="17"/>
      <c r="J632" s="17"/>
      <c r="V632" s="17"/>
      <c r="W632" s="17"/>
    </row>
    <row r="633" spans="8:23">
      <c r="H633" s="17"/>
      <c r="I633" s="17"/>
      <c r="J633" s="17"/>
      <c r="V633" s="17"/>
      <c r="W633" s="17"/>
    </row>
    <row r="634" spans="8:23">
      <c r="H634" s="17"/>
      <c r="I634" s="17"/>
      <c r="J634" s="17"/>
      <c r="V634" s="17"/>
      <c r="W634" s="17"/>
    </row>
    <row r="635" spans="8:23">
      <c r="H635" s="17"/>
      <c r="I635" s="17"/>
      <c r="J635" s="17"/>
      <c r="V635" s="17"/>
      <c r="W635" s="17"/>
    </row>
    <row r="636" spans="8:23">
      <c r="H636" s="17"/>
      <c r="I636" s="17"/>
      <c r="J636" s="17"/>
      <c r="V636" s="17"/>
      <c r="W636" s="17"/>
    </row>
    <row r="637" spans="8:23">
      <c r="H637" s="17"/>
      <c r="I637" s="17"/>
      <c r="J637" s="17"/>
      <c r="V637" s="17"/>
      <c r="W637" s="17"/>
    </row>
    <row r="638" spans="8:23">
      <c r="H638" s="17"/>
      <c r="I638" s="17"/>
      <c r="J638" s="17"/>
      <c r="V638" s="17"/>
      <c r="W638" s="17"/>
    </row>
    <row r="639" spans="8:23">
      <c r="H639" s="17"/>
      <c r="I639" s="17"/>
      <c r="J639" s="17"/>
      <c r="V639" s="17"/>
      <c r="W639" s="17"/>
    </row>
    <row r="640" spans="8:23">
      <c r="H640" s="17"/>
      <c r="I640" s="17"/>
      <c r="J640" s="17"/>
      <c r="V640" s="17"/>
      <c r="W640" s="17"/>
    </row>
    <row r="641" spans="8:23">
      <c r="H641" s="17"/>
      <c r="I641" s="17"/>
      <c r="J641" s="17"/>
      <c r="V641" s="17"/>
      <c r="W641" s="17"/>
    </row>
    <row r="642" spans="8:23">
      <c r="H642" s="17"/>
      <c r="I642" s="17"/>
      <c r="J642" s="17"/>
      <c r="V642" s="17"/>
      <c r="W642" s="17"/>
    </row>
    <row r="643" spans="8:23">
      <c r="H643" s="17"/>
      <c r="I643" s="17"/>
      <c r="J643" s="17"/>
      <c r="V643" s="17"/>
      <c r="W643" s="17"/>
    </row>
    <row r="644" spans="8:23">
      <c r="H644" s="17"/>
      <c r="I644" s="17"/>
      <c r="J644" s="17"/>
      <c r="V644" s="17"/>
      <c r="W644" s="17"/>
    </row>
    <row r="645" spans="8:23">
      <c r="H645" s="17"/>
      <c r="I645" s="17"/>
      <c r="J645" s="17"/>
      <c r="V645" s="17"/>
      <c r="W645" s="17"/>
    </row>
    <row r="646" spans="8:23">
      <c r="H646" s="17"/>
      <c r="I646" s="17"/>
      <c r="J646" s="17"/>
      <c r="V646" s="17"/>
      <c r="W646" s="17"/>
    </row>
    <row r="647" spans="8:23">
      <c r="H647" s="17"/>
      <c r="I647" s="17"/>
      <c r="J647" s="17"/>
      <c r="V647" s="17"/>
      <c r="W647" s="17"/>
    </row>
    <row r="648" spans="8:23">
      <c r="H648" s="17"/>
      <c r="I648" s="17"/>
      <c r="J648" s="17"/>
      <c r="V648" s="17"/>
      <c r="W648" s="17"/>
    </row>
    <row r="649" spans="8:23">
      <c r="H649" s="17"/>
      <c r="I649" s="17"/>
      <c r="J649" s="17"/>
      <c r="V649" s="17"/>
      <c r="W649" s="17"/>
    </row>
    <row r="650" spans="8:23">
      <c r="H650" s="17"/>
      <c r="I650" s="17"/>
      <c r="J650" s="17"/>
      <c r="V650" s="17"/>
      <c r="W650" s="17"/>
    </row>
    <row r="651" spans="8:23">
      <c r="H651" s="17"/>
      <c r="I651" s="17"/>
      <c r="J651" s="17"/>
      <c r="V651" s="17"/>
      <c r="W651" s="17"/>
    </row>
    <row r="652" spans="8:23">
      <c r="H652" s="17"/>
      <c r="I652" s="17"/>
      <c r="J652" s="17"/>
      <c r="V652" s="17"/>
      <c r="W652" s="17"/>
    </row>
    <row r="653" spans="8:23">
      <c r="H653" s="17"/>
      <c r="I653" s="17"/>
      <c r="J653" s="17"/>
      <c r="V653" s="17"/>
      <c r="W653" s="17"/>
    </row>
    <row r="654" spans="8:23">
      <c r="H654" s="17"/>
      <c r="I654" s="17"/>
      <c r="J654" s="17"/>
      <c r="V654" s="17"/>
      <c r="W654" s="17"/>
    </row>
    <row r="655" spans="8:23">
      <c r="H655" s="17"/>
      <c r="I655" s="17"/>
      <c r="J655" s="17"/>
      <c r="V655" s="17"/>
      <c r="W655" s="17"/>
    </row>
    <row r="656" spans="8:23">
      <c r="H656" s="17"/>
      <c r="I656" s="17"/>
      <c r="J656" s="17"/>
      <c r="V656" s="17"/>
      <c r="W656" s="17"/>
    </row>
    <row r="657" spans="8:23">
      <c r="H657" s="17"/>
      <c r="I657" s="17"/>
      <c r="J657" s="17"/>
      <c r="V657" s="17"/>
      <c r="W657" s="17"/>
    </row>
    <row r="658" spans="8:23">
      <c r="H658" s="17"/>
      <c r="I658" s="17"/>
      <c r="J658" s="17"/>
      <c r="V658" s="17"/>
      <c r="W658" s="17"/>
    </row>
    <row r="659" spans="8:23">
      <c r="H659" s="17"/>
      <c r="I659" s="17"/>
      <c r="J659" s="17"/>
      <c r="V659" s="17"/>
      <c r="W659" s="17"/>
    </row>
    <row r="660" spans="8:23">
      <c r="H660" s="17"/>
      <c r="I660" s="17"/>
      <c r="J660" s="17"/>
      <c r="V660" s="17"/>
      <c r="W660" s="17"/>
    </row>
    <row r="661" spans="8:23">
      <c r="H661" s="17"/>
      <c r="I661" s="17"/>
      <c r="J661" s="17"/>
      <c r="V661" s="17"/>
      <c r="W661" s="17"/>
    </row>
    <row r="662" spans="8:23">
      <c r="H662" s="17"/>
      <c r="I662" s="17"/>
      <c r="J662" s="17"/>
      <c r="V662" s="17"/>
      <c r="W662" s="17"/>
    </row>
    <row r="663" spans="8:23">
      <c r="H663" s="17"/>
      <c r="I663" s="17"/>
      <c r="J663" s="17"/>
      <c r="V663" s="17"/>
      <c r="W663" s="17"/>
    </row>
    <row r="664" spans="8:23">
      <c r="H664" s="17"/>
      <c r="I664" s="17"/>
      <c r="J664" s="17"/>
      <c r="V664" s="17"/>
      <c r="W664" s="17"/>
    </row>
    <row r="665" spans="8:23">
      <c r="H665" s="17"/>
      <c r="I665" s="17"/>
      <c r="J665" s="17"/>
      <c r="V665" s="17"/>
      <c r="W665" s="17"/>
    </row>
    <row r="666" spans="8:23">
      <c r="H666" s="17"/>
      <c r="I666" s="17"/>
      <c r="J666" s="17"/>
      <c r="V666" s="17"/>
      <c r="W666" s="17"/>
    </row>
    <row r="667" spans="8:23">
      <c r="H667" s="17"/>
      <c r="I667" s="17"/>
      <c r="J667" s="17"/>
      <c r="V667" s="17"/>
      <c r="W667" s="17"/>
    </row>
    <row r="668" spans="8:23">
      <c r="H668" s="17"/>
      <c r="I668" s="17"/>
      <c r="J668" s="17"/>
      <c r="V668" s="17"/>
      <c r="W668" s="17"/>
    </row>
    <row r="669" spans="8:23">
      <c r="H669" s="17"/>
      <c r="I669" s="17"/>
      <c r="J669" s="17"/>
      <c r="V669" s="17"/>
      <c r="W669" s="17"/>
    </row>
    <row r="670" spans="8:23">
      <c r="H670" s="17"/>
      <c r="I670" s="17"/>
      <c r="J670" s="17"/>
      <c r="V670" s="17"/>
      <c r="W670" s="17"/>
    </row>
    <row r="671" spans="8:23">
      <c r="H671" s="17"/>
      <c r="I671" s="17"/>
      <c r="J671" s="17"/>
      <c r="V671" s="17"/>
      <c r="W671" s="17"/>
    </row>
    <row r="672" spans="8:23">
      <c r="H672" s="17"/>
      <c r="I672" s="17"/>
      <c r="J672" s="17"/>
      <c r="V672" s="17"/>
      <c r="W672" s="17"/>
    </row>
    <row r="673" spans="8:23">
      <c r="H673" s="17"/>
      <c r="I673" s="17"/>
      <c r="J673" s="17"/>
      <c r="V673" s="17"/>
      <c r="W673" s="17"/>
    </row>
    <row r="674" spans="8:23">
      <c r="H674" s="17"/>
      <c r="I674" s="17"/>
      <c r="J674" s="17"/>
      <c r="V674" s="17"/>
      <c r="W674" s="17"/>
    </row>
    <row r="675" spans="8:23">
      <c r="H675" s="17"/>
      <c r="I675" s="17"/>
      <c r="J675" s="17"/>
      <c r="V675" s="17"/>
      <c r="W675" s="17"/>
    </row>
    <row r="676" spans="8:23">
      <c r="H676" s="17"/>
      <c r="I676" s="17"/>
      <c r="J676" s="17"/>
      <c r="V676" s="17"/>
      <c r="W676" s="17"/>
    </row>
    <row r="677" spans="8:23">
      <c r="H677" s="17"/>
      <c r="I677" s="17"/>
      <c r="J677" s="17"/>
      <c r="V677" s="17"/>
      <c r="W677" s="17"/>
    </row>
    <row r="678" spans="8:23">
      <c r="H678" s="17"/>
      <c r="I678" s="17"/>
      <c r="J678" s="17"/>
      <c r="V678" s="17"/>
      <c r="W678" s="17"/>
    </row>
    <row r="679" spans="8:23">
      <c r="H679" s="17"/>
      <c r="I679" s="17"/>
      <c r="J679" s="17"/>
      <c r="V679" s="17"/>
      <c r="W679" s="17"/>
    </row>
    <row r="680" spans="8:23">
      <c r="H680" s="17"/>
      <c r="I680" s="17"/>
      <c r="J680" s="17"/>
      <c r="V680" s="17"/>
      <c r="W680" s="17"/>
    </row>
    <row r="681" spans="8:23">
      <c r="H681" s="17"/>
      <c r="I681" s="17"/>
      <c r="J681" s="17"/>
      <c r="V681" s="17"/>
      <c r="W681" s="17"/>
    </row>
    <row r="682" spans="8:23">
      <c r="H682" s="17"/>
      <c r="I682" s="17"/>
      <c r="J682" s="17"/>
      <c r="V682" s="17"/>
      <c r="W682" s="17"/>
    </row>
    <row r="683" spans="8:23">
      <c r="H683" s="17"/>
      <c r="I683" s="17"/>
      <c r="J683" s="17"/>
      <c r="V683" s="17"/>
      <c r="W683" s="17"/>
    </row>
    <row r="684" spans="8:23">
      <c r="H684" s="17"/>
      <c r="I684" s="17"/>
      <c r="J684" s="17"/>
      <c r="V684" s="17"/>
      <c r="W684" s="17"/>
    </row>
    <row r="685" spans="8:23">
      <c r="H685" s="17"/>
      <c r="I685" s="17"/>
      <c r="J685" s="17"/>
      <c r="V685" s="17"/>
      <c r="W685" s="17"/>
    </row>
    <row r="686" spans="8:23">
      <c r="H686" s="17"/>
      <c r="I686" s="17"/>
      <c r="J686" s="17"/>
      <c r="V686" s="17"/>
      <c r="W686" s="17"/>
    </row>
    <row r="687" spans="8:23">
      <c r="H687" s="17"/>
      <c r="I687" s="17"/>
      <c r="J687" s="17"/>
      <c r="V687" s="17"/>
      <c r="W687" s="17"/>
    </row>
    <row r="688" spans="8:23">
      <c r="H688" s="17"/>
      <c r="I688" s="17"/>
      <c r="J688" s="17"/>
      <c r="V688" s="17"/>
      <c r="W688" s="17"/>
    </row>
    <row r="689" spans="8:23">
      <c r="H689" s="17"/>
      <c r="I689" s="17"/>
      <c r="J689" s="17"/>
      <c r="V689" s="17"/>
      <c r="W689" s="17"/>
    </row>
    <row r="690" spans="8:23">
      <c r="H690" s="17"/>
      <c r="I690" s="17"/>
      <c r="J690" s="17"/>
      <c r="V690" s="17"/>
      <c r="W690" s="17"/>
    </row>
    <row r="691" spans="8:23">
      <c r="H691" s="17"/>
      <c r="I691" s="17"/>
      <c r="J691" s="17"/>
      <c r="V691" s="17"/>
      <c r="W691" s="17"/>
    </row>
    <row r="692" spans="8:23">
      <c r="H692" s="17"/>
      <c r="I692" s="17"/>
      <c r="J692" s="17"/>
      <c r="V692" s="17"/>
      <c r="W692" s="17"/>
    </row>
    <row r="693" spans="8:23">
      <c r="H693" s="17"/>
      <c r="I693" s="17"/>
      <c r="J693" s="17"/>
      <c r="V693" s="17"/>
      <c r="W693" s="17"/>
    </row>
    <row r="694" spans="8:23">
      <c r="H694" s="17"/>
      <c r="I694" s="17"/>
      <c r="J694" s="17"/>
      <c r="V694" s="17"/>
      <c r="W694" s="17"/>
    </row>
    <row r="695" spans="8:23">
      <c r="H695" s="17"/>
      <c r="I695" s="17"/>
      <c r="J695" s="17"/>
      <c r="V695" s="17"/>
      <c r="W695" s="17"/>
    </row>
    <row r="696" spans="8:23">
      <c r="H696" s="17"/>
      <c r="I696" s="17"/>
      <c r="J696" s="17"/>
      <c r="V696" s="17"/>
      <c r="W696" s="17"/>
    </row>
    <row r="697" spans="8:23">
      <c r="H697" s="17"/>
      <c r="I697" s="17"/>
      <c r="J697" s="17"/>
      <c r="V697" s="17"/>
      <c r="W697" s="17"/>
    </row>
    <row r="698" spans="8:23">
      <c r="H698" s="17"/>
      <c r="I698" s="17"/>
      <c r="J698" s="17"/>
      <c r="V698" s="17"/>
      <c r="W698" s="17"/>
    </row>
    <row r="699" spans="8:23">
      <c r="H699" s="17"/>
      <c r="I699" s="17"/>
      <c r="J699" s="17"/>
      <c r="V699" s="17"/>
      <c r="W699" s="17"/>
    </row>
    <row r="700" spans="8:23">
      <c r="H700" s="17"/>
      <c r="I700" s="17"/>
      <c r="J700" s="17"/>
      <c r="V700" s="17"/>
      <c r="W700" s="17"/>
    </row>
    <row r="701" spans="8:23">
      <c r="H701" s="17"/>
      <c r="I701" s="17"/>
      <c r="J701" s="17"/>
      <c r="V701" s="17"/>
      <c r="W701" s="17"/>
    </row>
    <row r="702" spans="8:23">
      <c r="H702" s="17"/>
      <c r="I702" s="17"/>
      <c r="J702" s="17"/>
      <c r="V702" s="17"/>
      <c r="W702" s="17"/>
    </row>
    <row r="703" spans="8:23">
      <c r="H703" s="17"/>
      <c r="I703" s="17"/>
      <c r="J703" s="17"/>
      <c r="V703" s="17"/>
      <c r="W703" s="17"/>
    </row>
    <row r="704" spans="8:23">
      <c r="H704" s="17"/>
      <c r="I704" s="17"/>
      <c r="J704" s="17"/>
      <c r="V704" s="17"/>
      <c r="W704" s="17"/>
    </row>
    <row r="705" spans="8:23">
      <c r="H705" s="17"/>
      <c r="I705" s="17"/>
      <c r="J705" s="17"/>
      <c r="V705" s="17"/>
      <c r="W705" s="17"/>
    </row>
    <row r="706" spans="8:23">
      <c r="H706" s="17"/>
      <c r="I706" s="17"/>
      <c r="J706" s="17"/>
      <c r="V706" s="17"/>
      <c r="W706" s="17"/>
    </row>
    <row r="707" spans="8:23">
      <c r="H707" s="17"/>
      <c r="I707" s="17"/>
      <c r="J707" s="17"/>
      <c r="V707" s="17"/>
      <c r="W707" s="17"/>
    </row>
    <row r="708" spans="8:23">
      <c r="H708" s="17"/>
      <c r="I708" s="17"/>
      <c r="J708" s="17"/>
      <c r="V708" s="17"/>
      <c r="W708" s="17"/>
    </row>
    <row r="709" spans="8:23">
      <c r="H709" s="17"/>
      <c r="I709" s="17"/>
      <c r="J709" s="17"/>
      <c r="V709" s="17"/>
      <c r="W709" s="17"/>
    </row>
    <row r="710" spans="8:23">
      <c r="H710" s="17"/>
      <c r="I710" s="17"/>
      <c r="J710" s="17"/>
      <c r="V710" s="17"/>
      <c r="W710" s="17"/>
    </row>
    <row r="711" spans="8:23">
      <c r="H711" s="17"/>
      <c r="I711" s="17"/>
      <c r="J711" s="17"/>
      <c r="V711" s="17"/>
      <c r="W711" s="17"/>
    </row>
    <row r="712" spans="8:23">
      <c r="H712" s="17"/>
      <c r="I712" s="17"/>
      <c r="J712" s="17"/>
      <c r="V712" s="17"/>
      <c r="W712" s="17"/>
    </row>
    <row r="713" spans="8:23">
      <c r="H713" s="17"/>
      <c r="I713" s="17"/>
      <c r="J713" s="17"/>
      <c r="V713" s="17"/>
      <c r="W713" s="17"/>
    </row>
    <row r="714" spans="8:23">
      <c r="H714" s="17"/>
      <c r="I714" s="17"/>
      <c r="J714" s="17"/>
      <c r="V714" s="17"/>
      <c r="W714" s="17"/>
    </row>
    <row r="715" spans="8:23">
      <c r="H715" s="17"/>
      <c r="I715" s="17"/>
      <c r="J715" s="17"/>
      <c r="V715" s="17"/>
      <c r="W715" s="17"/>
    </row>
    <row r="716" spans="8:23">
      <c r="H716" s="17"/>
      <c r="I716" s="17"/>
      <c r="J716" s="17"/>
      <c r="V716" s="17"/>
      <c r="W716" s="17"/>
    </row>
    <row r="717" spans="8:23">
      <c r="H717" s="17"/>
      <c r="I717" s="17"/>
      <c r="J717" s="17"/>
      <c r="V717" s="17"/>
      <c r="W717" s="17"/>
    </row>
    <row r="718" spans="8:23">
      <c r="H718" s="17"/>
      <c r="I718" s="17"/>
      <c r="J718" s="17"/>
      <c r="V718" s="17"/>
      <c r="W718" s="17"/>
    </row>
    <row r="719" spans="8:23">
      <c r="H719" s="17"/>
      <c r="I719" s="17"/>
      <c r="J719" s="17"/>
      <c r="V719" s="17"/>
      <c r="W719" s="17"/>
    </row>
    <row r="720" spans="8:23">
      <c r="H720" s="17"/>
      <c r="I720" s="17"/>
      <c r="J720" s="17"/>
      <c r="V720" s="17"/>
      <c r="W720" s="17"/>
    </row>
    <row r="721" spans="8:23">
      <c r="H721" s="17"/>
      <c r="I721" s="17"/>
      <c r="J721" s="17"/>
      <c r="V721" s="17"/>
      <c r="W721" s="17"/>
    </row>
    <row r="722" spans="8:23">
      <c r="H722" s="17"/>
      <c r="I722" s="17"/>
      <c r="J722" s="17"/>
      <c r="V722" s="17"/>
      <c r="W722" s="17"/>
    </row>
    <row r="723" spans="8:23">
      <c r="H723" s="17"/>
      <c r="I723" s="17"/>
      <c r="J723" s="17"/>
      <c r="V723" s="17"/>
      <c r="W723" s="17"/>
    </row>
    <row r="724" spans="8:23">
      <c r="H724" s="17"/>
      <c r="I724" s="17"/>
      <c r="J724" s="17"/>
      <c r="V724" s="17"/>
      <c r="W724" s="17"/>
    </row>
    <row r="725" spans="8:23">
      <c r="H725" s="17"/>
      <c r="I725" s="17"/>
      <c r="J725" s="17"/>
      <c r="V725" s="17"/>
      <c r="W725" s="17"/>
    </row>
    <row r="726" spans="8:23">
      <c r="H726" s="17"/>
      <c r="I726" s="17"/>
      <c r="J726" s="17"/>
      <c r="V726" s="17"/>
      <c r="W726" s="17"/>
    </row>
    <row r="727" spans="8:23">
      <c r="H727" s="17"/>
      <c r="I727" s="17"/>
      <c r="J727" s="17"/>
      <c r="V727" s="17"/>
      <c r="W727" s="17"/>
    </row>
    <row r="728" spans="8:23">
      <c r="H728" s="17"/>
      <c r="I728" s="17"/>
      <c r="J728" s="17"/>
      <c r="V728" s="17"/>
      <c r="W728" s="17"/>
    </row>
    <row r="729" spans="8:23">
      <c r="H729" s="17"/>
      <c r="I729" s="17"/>
      <c r="J729" s="17"/>
      <c r="V729" s="17"/>
      <c r="W729" s="17"/>
    </row>
    <row r="730" spans="8:23">
      <c r="H730" s="17"/>
      <c r="I730" s="17"/>
      <c r="J730" s="17"/>
      <c r="V730" s="17"/>
      <c r="W730" s="17"/>
    </row>
    <row r="731" spans="8:23">
      <c r="H731" s="17"/>
      <c r="I731" s="17"/>
      <c r="J731" s="17"/>
      <c r="V731" s="17"/>
      <c r="W731" s="17"/>
    </row>
    <row r="732" spans="8:23">
      <c r="H732" s="17"/>
      <c r="I732" s="17"/>
      <c r="J732" s="17"/>
      <c r="V732" s="17"/>
      <c r="W732" s="17"/>
    </row>
    <row r="733" spans="8:23">
      <c r="H733" s="17"/>
      <c r="I733" s="17"/>
      <c r="J733" s="17"/>
      <c r="V733" s="17"/>
      <c r="W733" s="17"/>
    </row>
    <row r="734" spans="8:23">
      <c r="H734" s="17"/>
      <c r="I734" s="17"/>
      <c r="J734" s="17"/>
      <c r="V734" s="17"/>
      <c r="W734" s="17"/>
    </row>
    <row r="735" spans="8:23">
      <c r="H735" s="17"/>
      <c r="I735" s="17"/>
      <c r="J735" s="17"/>
      <c r="V735" s="17"/>
      <c r="W735" s="17"/>
    </row>
    <row r="736" spans="8:23">
      <c r="H736" s="17"/>
      <c r="I736" s="17"/>
      <c r="J736" s="17"/>
      <c r="V736" s="17"/>
      <c r="W736" s="17"/>
    </row>
    <row r="737" spans="8:23">
      <c r="H737" s="17"/>
      <c r="I737" s="17"/>
      <c r="J737" s="17"/>
      <c r="V737" s="17"/>
      <c r="W737" s="17"/>
    </row>
    <row r="738" spans="8:23">
      <c r="H738" s="17"/>
      <c r="I738" s="17"/>
      <c r="J738" s="17"/>
      <c r="V738" s="17"/>
      <c r="W738" s="17"/>
    </row>
    <row r="739" spans="8:23">
      <c r="H739" s="17"/>
      <c r="I739" s="17"/>
      <c r="J739" s="17"/>
      <c r="V739" s="17"/>
      <c r="W739" s="17"/>
    </row>
    <row r="740" spans="8:23">
      <c r="H740" s="17"/>
      <c r="I740" s="17"/>
      <c r="J740" s="17"/>
      <c r="V740" s="17"/>
      <c r="W740" s="17"/>
    </row>
    <row r="741" spans="8:23">
      <c r="H741" s="17"/>
      <c r="I741" s="17"/>
      <c r="J741" s="17"/>
      <c r="V741" s="17"/>
      <c r="W741" s="17"/>
    </row>
    <row r="742" spans="8:23">
      <c r="H742" s="17"/>
      <c r="I742" s="17"/>
      <c r="J742" s="17"/>
      <c r="V742" s="17"/>
      <c r="W742" s="17"/>
    </row>
    <row r="743" spans="8:23">
      <c r="H743" s="17"/>
      <c r="I743" s="17"/>
      <c r="J743" s="17"/>
      <c r="V743" s="17"/>
      <c r="W743" s="17"/>
    </row>
    <row r="744" spans="8:23">
      <c r="H744" s="17"/>
      <c r="I744" s="17"/>
      <c r="J744" s="17"/>
      <c r="V744" s="17"/>
      <c r="W744" s="17"/>
    </row>
    <row r="745" spans="8:23">
      <c r="H745" s="17"/>
      <c r="I745" s="17"/>
      <c r="J745" s="17"/>
      <c r="V745" s="17"/>
      <c r="W745" s="17"/>
    </row>
    <row r="746" spans="8:23">
      <c r="H746" s="17"/>
      <c r="I746" s="17"/>
      <c r="J746" s="17"/>
      <c r="V746" s="17"/>
      <c r="W746" s="17"/>
    </row>
    <row r="747" spans="8:23">
      <c r="H747" s="17"/>
      <c r="I747" s="17"/>
      <c r="J747" s="17"/>
      <c r="V747" s="17"/>
      <c r="W747" s="17"/>
    </row>
    <row r="748" spans="8:23">
      <c r="H748" s="17"/>
      <c r="I748" s="17"/>
      <c r="J748" s="17"/>
      <c r="V748" s="17"/>
      <c r="W748" s="17"/>
    </row>
    <row r="749" spans="8:23">
      <c r="H749" s="17"/>
      <c r="I749" s="17"/>
      <c r="J749" s="17"/>
      <c r="V749" s="17"/>
      <c r="W749" s="17"/>
    </row>
    <row r="750" spans="8:23">
      <c r="H750" s="17"/>
      <c r="I750" s="17"/>
      <c r="J750" s="17"/>
      <c r="V750" s="17"/>
      <c r="W750" s="17"/>
    </row>
    <row r="751" spans="8:23">
      <c r="H751" s="17"/>
      <c r="I751" s="17"/>
      <c r="J751" s="17"/>
      <c r="V751" s="17"/>
      <c r="W751" s="17"/>
    </row>
    <row r="752" spans="8:23">
      <c r="H752" s="17"/>
      <c r="I752" s="17"/>
      <c r="J752" s="17"/>
      <c r="V752" s="17"/>
      <c r="W752" s="17"/>
    </row>
    <row r="753" spans="8:23">
      <c r="H753" s="17"/>
      <c r="I753" s="17"/>
      <c r="J753" s="17"/>
      <c r="V753" s="17"/>
      <c r="W753" s="17"/>
    </row>
    <row r="754" spans="8:23">
      <c r="H754" s="17"/>
      <c r="I754" s="17"/>
      <c r="J754" s="17"/>
      <c r="V754" s="17"/>
      <c r="W754" s="17"/>
    </row>
    <row r="755" spans="8:23">
      <c r="H755" s="17"/>
      <c r="I755" s="17"/>
      <c r="J755" s="17"/>
      <c r="V755" s="17"/>
      <c r="W755" s="17"/>
    </row>
    <row r="756" spans="8:23">
      <c r="H756" s="17"/>
      <c r="I756" s="17"/>
      <c r="J756" s="17"/>
      <c r="V756" s="17"/>
      <c r="W756" s="17"/>
    </row>
    <row r="757" spans="8:23">
      <c r="H757" s="17"/>
      <c r="I757" s="17"/>
      <c r="J757" s="17"/>
      <c r="V757" s="17"/>
      <c r="W757" s="17"/>
    </row>
    <row r="758" spans="8:23">
      <c r="H758" s="17"/>
      <c r="I758" s="17"/>
      <c r="J758" s="17"/>
      <c r="V758" s="17"/>
      <c r="W758" s="17"/>
    </row>
    <row r="759" spans="8:23">
      <c r="H759" s="17"/>
      <c r="I759" s="17"/>
      <c r="J759" s="17"/>
      <c r="V759" s="17"/>
      <c r="W759" s="17"/>
    </row>
    <row r="760" spans="8:23">
      <c r="H760" s="17"/>
      <c r="I760" s="17"/>
      <c r="J760" s="17"/>
      <c r="V760" s="17"/>
      <c r="W760" s="17"/>
    </row>
    <row r="761" spans="8:23">
      <c r="H761" s="17"/>
      <c r="I761" s="17"/>
      <c r="J761" s="17"/>
      <c r="V761" s="17"/>
      <c r="W761" s="17"/>
    </row>
    <row r="762" spans="8:23">
      <c r="H762" s="17"/>
      <c r="I762" s="17"/>
      <c r="J762" s="17"/>
      <c r="V762" s="17"/>
      <c r="W762" s="17"/>
    </row>
    <row r="763" spans="8:23">
      <c r="H763" s="17"/>
      <c r="I763" s="17"/>
      <c r="J763" s="17"/>
      <c r="V763" s="17"/>
      <c r="W763" s="17"/>
    </row>
    <row r="764" spans="8:23">
      <c r="H764" s="17"/>
      <c r="I764" s="17"/>
      <c r="J764" s="17"/>
      <c r="V764" s="17"/>
      <c r="W764" s="17"/>
    </row>
    <row r="765" spans="8:23">
      <c r="H765" s="17"/>
      <c r="I765" s="17"/>
      <c r="J765" s="17"/>
      <c r="V765" s="17"/>
      <c r="W765" s="17"/>
    </row>
    <row r="766" spans="8:23">
      <c r="H766" s="17"/>
      <c r="I766" s="17"/>
      <c r="J766" s="17"/>
      <c r="V766" s="17"/>
      <c r="W766" s="17"/>
    </row>
    <row r="767" spans="8:23">
      <c r="H767" s="17"/>
      <c r="I767" s="17"/>
      <c r="J767" s="17"/>
      <c r="V767" s="17"/>
      <c r="W767" s="17"/>
    </row>
    <row r="768" spans="8:23">
      <c r="H768" s="17"/>
      <c r="I768" s="17"/>
      <c r="J768" s="17"/>
      <c r="V768" s="17"/>
      <c r="W768" s="17"/>
    </row>
    <row r="769" spans="8:23">
      <c r="H769" s="17"/>
      <c r="I769" s="17"/>
      <c r="J769" s="17"/>
      <c r="V769" s="17"/>
      <c r="W769" s="17"/>
    </row>
    <row r="770" spans="8:23">
      <c r="H770" s="17"/>
      <c r="I770" s="17"/>
      <c r="J770" s="17"/>
      <c r="V770" s="17"/>
      <c r="W770" s="17"/>
    </row>
    <row r="771" spans="8:23">
      <c r="H771" s="17"/>
      <c r="I771" s="17"/>
      <c r="J771" s="17"/>
      <c r="V771" s="17"/>
      <c r="W771" s="17"/>
    </row>
    <row r="772" spans="8:23">
      <c r="H772" s="17"/>
      <c r="I772" s="17"/>
      <c r="J772" s="17"/>
      <c r="V772" s="17"/>
      <c r="W772" s="17"/>
    </row>
    <row r="773" spans="8:23">
      <c r="H773" s="17"/>
      <c r="I773" s="17"/>
      <c r="J773" s="17"/>
      <c r="V773" s="17"/>
      <c r="W773" s="17"/>
    </row>
    <row r="774" spans="8:23">
      <c r="H774" s="17"/>
      <c r="I774" s="17"/>
      <c r="J774" s="17"/>
      <c r="V774" s="17"/>
      <c r="W774" s="17"/>
    </row>
    <row r="775" spans="8:23">
      <c r="H775" s="17"/>
      <c r="I775" s="17"/>
      <c r="J775" s="17"/>
      <c r="V775" s="17"/>
      <c r="W775" s="17"/>
    </row>
    <row r="776" spans="8:23">
      <c r="H776" s="17"/>
      <c r="I776" s="17"/>
      <c r="J776" s="17"/>
      <c r="V776" s="17"/>
      <c r="W776" s="17"/>
    </row>
    <row r="777" spans="8:23">
      <c r="H777" s="17"/>
      <c r="I777" s="17"/>
      <c r="J777" s="17"/>
      <c r="V777" s="17"/>
      <c r="W777" s="17"/>
    </row>
    <row r="778" spans="8:23">
      <c r="H778" s="17"/>
      <c r="I778" s="17"/>
      <c r="J778" s="17"/>
      <c r="V778" s="17"/>
      <c r="W778" s="17"/>
    </row>
    <row r="779" spans="8:23">
      <c r="H779" s="17"/>
      <c r="I779" s="17"/>
      <c r="J779" s="17"/>
      <c r="V779" s="17"/>
      <c r="W779" s="17"/>
    </row>
    <row r="780" spans="8:23">
      <c r="H780" s="17"/>
      <c r="I780" s="17"/>
      <c r="J780" s="17"/>
      <c r="V780" s="17"/>
      <c r="W780" s="17"/>
    </row>
    <row r="781" spans="8:23">
      <c r="H781" s="17"/>
      <c r="I781" s="17"/>
      <c r="J781" s="17"/>
      <c r="V781" s="17"/>
      <c r="W781" s="17"/>
    </row>
    <row r="782" spans="8:23">
      <c r="H782" s="17"/>
      <c r="I782" s="17"/>
      <c r="J782" s="17"/>
      <c r="V782" s="17"/>
      <c r="W782" s="17"/>
    </row>
    <row r="783" spans="8:23">
      <c r="H783" s="17"/>
      <c r="I783" s="17"/>
      <c r="J783" s="17"/>
      <c r="V783" s="17"/>
      <c r="W783" s="17"/>
    </row>
    <row r="784" spans="8:23">
      <c r="H784" s="17"/>
      <c r="I784" s="17"/>
      <c r="J784" s="17"/>
      <c r="V784" s="17"/>
      <c r="W784" s="17"/>
    </row>
    <row r="785" spans="8:23">
      <c r="H785" s="17"/>
      <c r="I785" s="17"/>
      <c r="J785" s="17"/>
      <c r="V785" s="17"/>
      <c r="W785" s="17"/>
    </row>
    <row r="786" spans="8:23">
      <c r="H786" s="17"/>
      <c r="I786" s="17"/>
      <c r="J786" s="17"/>
      <c r="V786" s="17"/>
      <c r="W786" s="17"/>
    </row>
    <row r="787" spans="8:23">
      <c r="H787" s="17"/>
      <c r="I787" s="17"/>
      <c r="J787" s="17"/>
      <c r="V787" s="17"/>
      <c r="W787" s="17"/>
    </row>
    <row r="788" spans="8:23">
      <c r="H788" s="17"/>
      <c r="I788" s="17"/>
      <c r="J788" s="17"/>
      <c r="V788" s="17"/>
      <c r="W788" s="17"/>
    </row>
    <row r="789" spans="8:23">
      <c r="H789" s="17"/>
      <c r="I789" s="17"/>
      <c r="J789" s="17"/>
      <c r="V789" s="17"/>
      <c r="W789" s="17"/>
    </row>
    <row r="790" spans="8:23">
      <c r="H790" s="17"/>
      <c r="I790" s="17"/>
      <c r="J790" s="17"/>
      <c r="V790" s="17"/>
      <c r="W790" s="17"/>
    </row>
    <row r="791" spans="8:23">
      <c r="H791" s="17"/>
      <c r="I791" s="17"/>
      <c r="J791" s="17"/>
      <c r="V791" s="17"/>
      <c r="W791" s="17"/>
    </row>
    <row r="792" spans="8:23">
      <c r="H792" s="17"/>
      <c r="I792" s="17"/>
      <c r="J792" s="17"/>
      <c r="V792" s="17"/>
      <c r="W792" s="17"/>
    </row>
    <row r="793" spans="8:23">
      <c r="H793" s="17"/>
      <c r="I793" s="17"/>
      <c r="J793" s="17"/>
      <c r="V793" s="17"/>
      <c r="W793" s="17"/>
    </row>
    <row r="794" spans="8:23">
      <c r="H794" s="17"/>
      <c r="I794" s="17"/>
      <c r="J794" s="17"/>
      <c r="V794" s="17"/>
      <c r="W794" s="17"/>
    </row>
    <row r="795" spans="8:23">
      <c r="H795" s="17"/>
      <c r="I795" s="17"/>
      <c r="J795" s="17"/>
      <c r="V795" s="17"/>
      <c r="W795" s="17"/>
    </row>
    <row r="796" spans="8:23">
      <c r="H796" s="17"/>
      <c r="I796" s="17"/>
      <c r="J796" s="17"/>
      <c r="V796" s="17"/>
      <c r="W796" s="17"/>
    </row>
    <row r="797" spans="8:23">
      <c r="H797" s="17"/>
      <c r="I797" s="17"/>
      <c r="J797" s="17"/>
      <c r="V797" s="17"/>
      <c r="W797" s="17"/>
    </row>
    <row r="798" spans="8:23">
      <c r="H798" s="17"/>
      <c r="I798" s="17"/>
      <c r="J798" s="17"/>
      <c r="V798" s="17"/>
      <c r="W798" s="17"/>
    </row>
    <row r="799" spans="8:23">
      <c r="H799" s="17"/>
      <c r="I799" s="17"/>
      <c r="J799" s="17"/>
      <c r="V799" s="17"/>
      <c r="W799" s="17"/>
    </row>
    <row r="800" spans="8:23">
      <c r="H800" s="17"/>
      <c r="I800" s="17"/>
      <c r="J800" s="17"/>
      <c r="V800" s="17"/>
      <c r="W800" s="17"/>
    </row>
    <row r="801" spans="8:23">
      <c r="H801" s="17"/>
      <c r="I801" s="17"/>
      <c r="J801" s="17"/>
      <c r="V801" s="17"/>
      <c r="W801" s="17"/>
    </row>
    <row r="802" spans="8:23">
      <c r="H802" s="17"/>
      <c r="I802" s="17"/>
      <c r="J802" s="17"/>
      <c r="V802" s="17"/>
      <c r="W802" s="17"/>
    </row>
    <row r="803" spans="8:23">
      <c r="H803" s="17"/>
      <c r="I803" s="17"/>
      <c r="J803" s="17"/>
      <c r="V803" s="17"/>
      <c r="W803" s="17"/>
    </row>
    <row r="804" spans="8:23">
      <c r="H804" s="17"/>
      <c r="I804" s="17"/>
      <c r="J804" s="17"/>
      <c r="V804" s="17"/>
      <c r="W804" s="17"/>
    </row>
    <row r="805" spans="8:23">
      <c r="H805" s="17"/>
      <c r="I805" s="17"/>
      <c r="J805" s="17"/>
      <c r="V805" s="17"/>
      <c r="W805" s="17"/>
    </row>
    <row r="806" spans="8:23">
      <c r="H806" s="17"/>
      <c r="I806" s="17"/>
      <c r="J806" s="17"/>
      <c r="V806" s="17"/>
      <c r="W806" s="17"/>
    </row>
    <row r="807" spans="8:23">
      <c r="H807" s="17"/>
      <c r="I807" s="17"/>
      <c r="J807" s="17"/>
      <c r="V807" s="17"/>
      <c r="W807" s="17"/>
    </row>
    <row r="808" spans="8:23">
      <c r="H808" s="17"/>
      <c r="I808" s="17"/>
      <c r="J808" s="17"/>
      <c r="V808" s="17"/>
      <c r="W808" s="17"/>
    </row>
    <row r="809" spans="8:23">
      <c r="H809" s="17"/>
      <c r="I809" s="17"/>
      <c r="J809" s="17"/>
      <c r="V809" s="17"/>
      <c r="W809" s="17"/>
    </row>
    <row r="810" spans="8:23">
      <c r="H810" s="17"/>
      <c r="I810" s="17"/>
      <c r="J810" s="17"/>
      <c r="V810" s="17"/>
      <c r="W810" s="17"/>
    </row>
    <row r="811" spans="8:23">
      <c r="H811" s="17"/>
      <c r="I811" s="17"/>
      <c r="J811" s="17"/>
      <c r="V811" s="17"/>
      <c r="W811" s="17"/>
    </row>
    <row r="812" spans="8:23">
      <c r="H812" s="17"/>
      <c r="I812" s="17"/>
      <c r="J812" s="17"/>
      <c r="V812" s="17"/>
      <c r="W812" s="17"/>
    </row>
    <row r="813" spans="8:23">
      <c r="H813" s="17"/>
      <c r="I813" s="17"/>
      <c r="J813" s="17"/>
      <c r="V813" s="17"/>
      <c r="W813" s="17"/>
    </row>
    <row r="814" spans="8:23">
      <c r="H814" s="17"/>
      <c r="I814" s="17"/>
      <c r="J814" s="17"/>
      <c r="V814" s="17"/>
      <c r="W814" s="17"/>
    </row>
    <row r="815" spans="8:23">
      <c r="H815" s="17"/>
      <c r="I815" s="17"/>
      <c r="J815" s="17"/>
      <c r="V815" s="17"/>
      <c r="W815" s="17"/>
    </row>
    <row r="816" spans="8:23">
      <c r="H816" s="17"/>
      <c r="I816" s="17"/>
      <c r="J816" s="17"/>
      <c r="V816" s="17"/>
      <c r="W816" s="17"/>
    </row>
    <row r="817" spans="8:23">
      <c r="H817" s="17"/>
      <c r="I817" s="17"/>
      <c r="J817" s="17"/>
      <c r="V817" s="17"/>
      <c r="W817" s="17"/>
    </row>
    <row r="818" spans="8:23">
      <c r="H818" s="17"/>
      <c r="I818" s="17"/>
      <c r="J818" s="17"/>
      <c r="V818" s="17"/>
      <c r="W818" s="17"/>
    </row>
    <row r="819" spans="8:23">
      <c r="H819" s="17"/>
      <c r="I819" s="17"/>
      <c r="J819" s="17"/>
      <c r="V819" s="17"/>
      <c r="W819" s="17"/>
    </row>
    <row r="820" spans="8:23">
      <c r="H820" s="17"/>
      <c r="I820" s="17"/>
      <c r="J820" s="17"/>
      <c r="V820" s="17"/>
      <c r="W820" s="17"/>
    </row>
    <row r="821" spans="8:23">
      <c r="H821" s="17"/>
      <c r="I821" s="17"/>
      <c r="J821" s="17"/>
      <c r="V821" s="17"/>
      <c r="W821" s="17"/>
    </row>
    <row r="822" spans="8:23">
      <c r="H822" s="17"/>
      <c r="I822" s="17"/>
      <c r="J822" s="17"/>
      <c r="V822" s="17"/>
      <c r="W822" s="17"/>
    </row>
    <row r="823" spans="8:23">
      <c r="H823" s="17"/>
      <c r="I823" s="17"/>
      <c r="J823" s="17"/>
      <c r="V823" s="17"/>
      <c r="W823" s="17"/>
    </row>
    <row r="824" spans="8:23">
      <c r="H824" s="17"/>
      <c r="I824" s="17"/>
      <c r="J824" s="17"/>
      <c r="V824" s="17"/>
      <c r="W824" s="17"/>
    </row>
    <row r="825" spans="8:23">
      <c r="H825" s="17"/>
      <c r="I825" s="17"/>
      <c r="J825" s="17"/>
      <c r="V825" s="17"/>
      <c r="W825" s="17"/>
    </row>
    <row r="826" spans="8:23">
      <c r="H826" s="17"/>
      <c r="I826" s="17"/>
      <c r="J826" s="17"/>
      <c r="V826" s="17"/>
      <c r="W826" s="17"/>
    </row>
    <row r="827" spans="8:23">
      <c r="H827" s="17"/>
      <c r="I827" s="17"/>
      <c r="J827" s="17"/>
      <c r="V827" s="17"/>
      <c r="W827" s="17"/>
    </row>
    <row r="828" spans="8:23">
      <c r="H828" s="17"/>
      <c r="I828" s="17"/>
      <c r="J828" s="17"/>
      <c r="V828" s="17"/>
      <c r="W828" s="17"/>
    </row>
    <row r="829" spans="8:23">
      <c r="H829" s="17"/>
      <c r="I829" s="17"/>
      <c r="J829" s="17"/>
      <c r="V829" s="17"/>
      <c r="W829" s="17"/>
    </row>
    <row r="830" spans="8:23">
      <c r="H830" s="17"/>
      <c r="I830" s="17"/>
      <c r="J830" s="17"/>
      <c r="V830" s="17"/>
      <c r="W830" s="17"/>
    </row>
    <row r="831" spans="8:23">
      <c r="H831" s="17"/>
      <c r="I831" s="17"/>
      <c r="J831" s="17"/>
      <c r="V831" s="17"/>
      <c r="W831" s="17"/>
    </row>
    <row r="832" spans="8:23">
      <c r="H832" s="17"/>
      <c r="I832" s="17"/>
      <c r="J832" s="17"/>
      <c r="V832" s="17"/>
      <c r="W832" s="17"/>
    </row>
    <row r="833" spans="8:23">
      <c r="H833" s="17"/>
      <c r="I833" s="17"/>
      <c r="J833" s="17"/>
      <c r="V833" s="17"/>
      <c r="W833" s="17"/>
    </row>
    <row r="834" spans="8:23">
      <c r="H834" s="17"/>
      <c r="I834" s="17"/>
      <c r="J834" s="17"/>
      <c r="V834" s="17"/>
      <c r="W834" s="17"/>
    </row>
    <row r="835" spans="8:23">
      <c r="H835" s="17"/>
      <c r="I835" s="17"/>
      <c r="J835" s="17"/>
      <c r="V835" s="17"/>
      <c r="W835" s="17"/>
    </row>
    <row r="836" spans="8:23">
      <c r="H836" s="17"/>
      <c r="I836" s="17"/>
      <c r="J836" s="17"/>
      <c r="V836" s="17"/>
      <c r="W836" s="17"/>
    </row>
    <row r="837" spans="8:23">
      <c r="H837" s="17"/>
      <c r="I837" s="17"/>
      <c r="J837" s="17"/>
      <c r="V837" s="17"/>
      <c r="W837" s="17"/>
    </row>
    <row r="838" spans="8:23">
      <c r="H838" s="17"/>
      <c r="I838" s="17"/>
      <c r="J838" s="17"/>
      <c r="V838" s="17"/>
      <c r="W838" s="17"/>
    </row>
    <row r="839" spans="8:23">
      <c r="H839" s="17"/>
      <c r="I839" s="17"/>
      <c r="J839" s="17"/>
      <c r="V839" s="17"/>
      <c r="W839" s="17"/>
    </row>
    <row r="840" spans="8:23">
      <c r="H840" s="17"/>
      <c r="I840" s="17"/>
      <c r="J840" s="17"/>
      <c r="V840" s="17"/>
      <c r="W840" s="17"/>
    </row>
    <row r="841" spans="8:23">
      <c r="H841" s="17"/>
      <c r="I841" s="17"/>
      <c r="J841" s="17"/>
      <c r="V841" s="17"/>
      <c r="W841" s="17"/>
    </row>
    <row r="842" spans="8:23">
      <c r="H842" s="17"/>
      <c r="I842" s="17"/>
      <c r="J842" s="17"/>
      <c r="V842" s="17"/>
      <c r="W842" s="17"/>
    </row>
    <row r="843" spans="8:23">
      <c r="H843" s="17"/>
      <c r="I843" s="17"/>
      <c r="J843" s="17"/>
      <c r="V843" s="17"/>
      <c r="W843" s="17"/>
    </row>
    <row r="844" spans="8:23">
      <c r="H844" s="17"/>
      <c r="I844" s="17"/>
      <c r="J844" s="17"/>
      <c r="V844" s="17"/>
      <c r="W844" s="17"/>
    </row>
    <row r="845" spans="8:23">
      <c r="H845" s="17"/>
      <c r="I845" s="17"/>
      <c r="J845" s="17"/>
      <c r="V845" s="17"/>
      <c r="W845" s="17"/>
    </row>
    <row r="846" spans="8:23">
      <c r="H846" s="17"/>
      <c r="I846" s="17"/>
      <c r="J846" s="17"/>
      <c r="V846" s="17"/>
      <c r="W846" s="17"/>
    </row>
    <row r="847" spans="8:23">
      <c r="H847" s="17"/>
      <c r="I847" s="17"/>
      <c r="J847" s="17"/>
      <c r="V847" s="17"/>
      <c r="W847" s="17"/>
    </row>
    <row r="848" spans="8:23">
      <c r="H848" s="17"/>
      <c r="I848" s="17"/>
      <c r="J848" s="17"/>
      <c r="V848" s="17"/>
      <c r="W848" s="17"/>
    </row>
    <row r="849" spans="8:23">
      <c r="H849" s="17"/>
      <c r="I849" s="17"/>
      <c r="J849" s="17"/>
      <c r="V849" s="17"/>
      <c r="W849" s="17"/>
    </row>
    <row r="850" spans="8:23">
      <c r="H850" s="17"/>
      <c r="I850" s="17"/>
      <c r="J850" s="17"/>
      <c r="V850" s="17"/>
      <c r="W850" s="17"/>
    </row>
    <row r="851" spans="8:23">
      <c r="H851" s="17"/>
      <c r="I851" s="17"/>
      <c r="J851" s="17"/>
      <c r="V851" s="17"/>
      <c r="W851" s="17"/>
    </row>
    <row r="852" spans="8:23">
      <c r="H852" s="17"/>
      <c r="I852" s="17"/>
      <c r="J852" s="17"/>
      <c r="V852" s="17"/>
      <c r="W852" s="17"/>
    </row>
    <row r="853" spans="8:23">
      <c r="H853" s="17"/>
      <c r="I853" s="17"/>
      <c r="J853" s="17"/>
      <c r="V853" s="17"/>
      <c r="W853" s="17"/>
    </row>
    <row r="854" spans="8:23">
      <c r="H854" s="17"/>
      <c r="I854" s="17"/>
      <c r="J854" s="17"/>
      <c r="V854" s="17"/>
      <c r="W854" s="17"/>
    </row>
    <row r="855" spans="8:23">
      <c r="H855" s="17"/>
      <c r="I855" s="17"/>
      <c r="J855" s="17"/>
      <c r="V855" s="17"/>
      <c r="W855" s="17"/>
    </row>
    <row r="856" spans="8:23">
      <c r="H856" s="17"/>
      <c r="I856" s="17"/>
      <c r="J856" s="17"/>
      <c r="V856" s="17"/>
      <c r="W856" s="17"/>
    </row>
    <row r="857" spans="8:23">
      <c r="H857" s="17"/>
      <c r="I857" s="17"/>
      <c r="J857" s="17"/>
      <c r="V857" s="17"/>
      <c r="W857" s="17"/>
    </row>
    <row r="858" spans="8:23">
      <c r="H858" s="17"/>
      <c r="I858" s="17"/>
      <c r="J858" s="17"/>
      <c r="V858" s="17"/>
      <c r="W858" s="17"/>
    </row>
    <row r="859" spans="8:23">
      <c r="H859" s="17"/>
      <c r="I859" s="17"/>
      <c r="J859" s="17"/>
      <c r="V859" s="17"/>
      <c r="W859" s="17"/>
    </row>
    <row r="860" spans="8:23">
      <c r="H860" s="17"/>
      <c r="I860" s="17"/>
      <c r="J860" s="17"/>
      <c r="V860" s="17"/>
      <c r="W860" s="17"/>
    </row>
    <row r="861" spans="8:23">
      <c r="H861" s="17"/>
      <c r="I861" s="17"/>
      <c r="J861" s="17"/>
      <c r="V861" s="17"/>
      <c r="W861" s="17"/>
    </row>
    <row r="862" spans="8:23">
      <c r="H862" s="17"/>
      <c r="I862" s="17"/>
      <c r="J862" s="17"/>
      <c r="V862" s="17"/>
      <c r="W862" s="17"/>
    </row>
    <row r="863" spans="8:23">
      <c r="H863" s="17"/>
      <c r="I863" s="17"/>
      <c r="J863" s="17"/>
      <c r="V863" s="17"/>
      <c r="W863" s="17"/>
    </row>
    <row r="864" spans="8:23">
      <c r="H864" s="17"/>
      <c r="I864" s="17"/>
      <c r="J864" s="17"/>
      <c r="V864" s="17"/>
      <c r="W864" s="17"/>
    </row>
    <row r="865" spans="8:23">
      <c r="H865" s="17"/>
      <c r="I865" s="17"/>
      <c r="J865" s="17"/>
      <c r="V865" s="17"/>
      <c r="W865" s="17"/>
    </row>
    <row r="866" spans="8:23">
      <c r="H866" s="17"/>
      <c r="I866" s="17"/>
      <c r="J866" s="17"/>
      <c r="V866" s="17"/>
      <c r="W866" s="17"/>
    </row>
    <row r="867" spans="8:23">
      <c r="H867" s="17"/>
      <c r="I867" s="17"/>
      <c r="J867" s="17"/>
      <c r="V867" s="17"/>
      <c r="W867" s="17"/>
    </row>
    <row r="868" spans="8:23">
      <c r="H868" s="17"/>
      <c r="I868" s="17"/>
      <c r="J868" s="17"/>
      <c r="V868" s="17"/>
      <c r="W868" s="17"/>
    </row>
    <row r="869" spans="8:23">
      <c r="H869" s="17"/>
      <c r="I869" s="17"/>
      <c r="J869" s="17"/>
      <c r="V869" s="17"/>
      <c r="W869" s="17"/>
    </row>
    <row r="870" spans="8:23">
      <c r="H870" s="17"/>
      <c r="I870" s="17"/>
      <c r="J870" s="17"/>
      <c r="V870" s="17"/>
      <c r="W870" s="17"/>
    </row>
    <row r="871" spans="8:23">
      <c r="H871" s="17"/>
      <c r="I871" s="17"/>
      <c r="J871" s="17"/>
      <c r="V871" s="17"/>
      <c r="W871" s="17"/>
    </row>
    <row r="872" spans="8:23">
      <c r="H872" s="17"/>
      <c r="I872" s="17"/>
      <c r="J872" s="17"/>
      <c r="V872" s="17"/>
      <c r="W872" s="17"/>
    </row>
    <row r="873" spans="8:23">
      <c r="H873" s="17"/>
      <c r="I873" s="17"/>
      <c r="J873" s="17"/>
      <c r="V873" s="17"/>
      <c r="W873" s="17"/>
    </row>
    <row r="874" spans="8:23">
      <c r="H874" s="17"/>
      <c r="I874" s="17"/>
      <c r="J874" s="17"/>
      <c r="V874" s="17"/>
      <c r="W874" s="17"/>
    </row>
    <row r="875" spans="8:23">
      <c r="H875" s="17"/>
      <c r="I875" s="17"/>
      <c r="J875" s="17"/>
      <c r="V875" s="17"/>
      <c r="W875" s="17"/>
    </row>
    <row r="876" spans="8:23">
      <c r="H876" s="17"/>
      <c r="I876" s="17"/>
      <c r="J876" s="17"/>
      <c r="V876" s="17"/>
      <c r="W876" s="17"/>
    </row>
    <row r="877" spans="8:23">
      <c r="H877" s="17"/>
      <c r="I877" s="17"/>
      <c r="J877" s="17"/>
      <c r="V877" s="17"/>
      <c r="W877" s="17"/>
    </row>
    <row r="878" spans="8:23">
      <c r="H878" s="17"/>
      <c r="I878" s="17"/>
      <c r="J878" s="17"/>
      <c r="V878" s="17"/>
      <c r="W878" s="17"/>
    </row>
    <row r="879" spans="8:23">
      <c r="H879" s="17"/>
      <c r="I879" s="17"/>
      <c r="J879" s="17"/>
      <c r="V879" s="17"/>
      <c r="W879" s="17"/>
    </row>
    <row r="880" spans="8:23">
      <c r="H880" s="17"/>
      <c r="I880" s="17"/>
      <c r="J880" s="17"/>
      <c r="V880" s="17"/>
      <c r="W880" s="17"/>
    </row>
    <row r="881" spans="8:23">
      <c r="H881" s="17"/>
      <c r="I881" s="17"/>
      <c r="J881" s="17"/>
      <c r="V881" s="17"/>
      <c r="W881" s="17"/>
    </row>
    <row r="882" spans="8:23">
      <c r="H882" s="17"/>
      <c r="I882" s="17"/>
      <c r="J882" s="17"/>
      <c r="V882" s="17"/>
      <c r="W882" s="17"/>
    </row>
    <row r="883" spans="8:23">
      <c r="H883" s="17"/>
      <c r="I883" s="17"/>
      <c r="J883" s="17"/>
      <c r="V883" s="17"/>
      <c r="W883" s="17"/>
    </row>
    <row r="884" spans="8:23">
      <c r="H884" s="17"/>
      <c r="I884" s="17"/>
      <c r="J884" s="17"/>
      <c r="V884" s="17"/>
      <c r="W884" s="17"/>
    </row>
    <row r="885" spans="8:23">
      <c r="H885" s="17"/>
      <c r="I885" s="17"/>
      <c r="J885" s="17"/>
      <c r="V885" s="17"/>
      <c r="W885" s="17"/>
    </row>
    <row r="886" spans="8:23">
      <c r="H886" s="17"/>
      <c r="I886" s="17"/>
      <c r="J886" s="17"/>
      <c r="V886" s="17"/>
      <c r="W886" s="17"/>
    </row>
    <row r="887" spans="8:23">
      <c r="H887" s="17"/>
      <c r="I887" s="17"/>
      <c r="J887" s="17"/>
      <c r="V887" s="17"/>
      <c r="W887" s="17"/>
    </row>
    <row r="888" spans="8:23">
      <c r="H888" s="17"/>
      <c r="I888" s="17"/>
      <c r="J888" s="17"/>
      <c r="V888" s="17"/>
      <c r="W888" s="17"/>
    </row>
    <row r="889" spans="8:23">
      <c r="H889" s="17"/>
      <c r="I889" s="17"/>
      <c r="J889" s="17"/>
      <c r="V889" s="17"/>
      <c r="W889" s="17"/>
    </row>
    <row r="890" spans="8:23">
      <c r="H890" s="17"/>
      <c r="I890" s="17"/>
      <c r="J890" s="17"/>
      <c r="V890" s="17"/>
      <c r="W890" s="17"/>
    </row>
    <row r="891" spans="8:23">
      <c r="H891" s="17"/>
      <c r="I891" s="17"/>
      <c r="J891" s="17"/>
      <c r="V891" s="17"/>
      <c r="W891" s="17"/>
    </row>
    <row r="892" spans="8:23">
      <c r="H892" s="17"/>
      <c r="I892" s="17"/>
      <c r="J892" s="17"/>
      <c r="V892" s="17"/>
      <c r="W892" s="17"/>
    </row>
    <row r="893" spans="8:23">
      <c r="H893" s="17"/>
      <c r="I893" s="17"/>
      <c r="J893" s="17"/>
      <c r="V893" s="17"/>
      <c r="W893" s="17"/>
    </row>
    <row r="894" spans="8:23">
      <c r="H894" s="17"/>
      <c r="I894" s="17"/>
      <c r="J894" s="17"/>
      <c r="V894" s="17"/>
      <c r="W894" s="17"/>
    </row>
    <row r="895" spans="8:23">
      <c r="H895" s="17"/>
      <c r="I895" s="17"/>
      <c r="J895" s="17"/>
      <c r="V895" s="17"/>
      <c r="W895" s="17"/>
    </row>
    <row r="896" spans="8:23">
      <c r="H896" s="17"/>
      <c r="I896" s="17"/>
      <c r="J896" s="17"/>
      <c r="V896" s="17"/>
      <c r="W896" s="17"/>
    </row>
    <row r="897" spans="8:23">
      <c r="H897" s="17"/>
      <c r="I897" s="17"/>
      <c r="J897" s="17"/>
      <c r="V897" s="17"/>
      <c r="W897" s="17"/>
    </row>
    <row r="898" spans="8:23">
      <c r="H898" s="17"/>
      <c r="I898" s="17"/>
      <c r="J898" s="17"/>
      <c r="V898" s="17"/>
      <c r="W898" s="17"/>
    </row>
    <row r="899" spans="8:23">
      <c r="H899" s="17"/>
      <c r="I899" s="17"/>
      <c r="J899" s="17"/>
      <c r="V899" s="17"/>
      <c r="W899" s="17"/>
    </row>
    <row r="900" spans="8:23">
      <c r="H900" s="17"/>
      <c r="I900" s="17"/>
      <c r="J900" s="17"/>
      <c r="V900" s="17"/>
      <c r="W900" s="17"/>
    </row>
    <row r="901" spans="8:23">
      <c r="H901" s="17"/>
      <c r="I901" s="17"/>
      <c r="J901" s="17"/>
      <c r="V901" s="17"/>
      <c r="W901" s="17"/>
    </row>
    <row r="902" spans="8:23">
      <c r="H902" s="17"/>
      <c r="I902" s="17"/>
      <c r="J902" s="17"/>
      <c r="V902" s="17"/>
      <c r="W902" s="17"/>
    </row>
    <row r="903" spans="8:23">
      <c r="H903" s="17"/>
      <c r="I903" s="17"/>
      <c r="J903" s="17"/>
      <c r="V903" s="17"/>
      <c r="W903" s="17"/>
    </row>
    <row r="904" spans="8:23">
      <c r="H904" s="17"/>
      <c r="I904" s="17"/>
      <c r="J904" s="17"/>
      <c r="V904" s="17"/>
      <c r="W904" s="17"/>
    </row>
    <row r="905" spans="8:23">
      <c r="H905" s="17"/>
      <c r="I905" s="17"/>
      <c r="J905" s="17"/>
      <c r="V905" s="17"/>
      <c r="W905" s="17"/>
    </row>
    <row r="906" spans="8:23">
      <c r="H906" s="17"/>
      <c r="I906" s="17"/>
      <c r="J906" s="17"/>
      <c r="V906" s="17"/>
      <c r="W906" s="17"/>
    </row>
    <row r="907" spans="8:23">
      <c r="H907" s="17"/>
      <c r="I907" s="17"/>
      <c r="J907" s="17"/>
      <c r="V907" s="17"/>
      <c r="W907" s="17"/>
    </row>
    <row r="908" spans="8:23">
      <c r="H908" s="17"/>
      <c r="I908" s="17"/>
      <c r="J908" s="17"/>
      <c r="V908" s="17"/>
      <c r="W908" s="17"/>
    </row>
    <row r="909" spans="8:23">
      <c r="H909" s="17"/>
      <c r="I909" s="17"/>
      <c r="J909" s="17"/>
      <c r="V909" s="17"/>
      <c r="W909" s="17"/>
    </row>
    <row r="910" spans="8:23">
      <c r="H910" s="17"/>
      <c r="I910" s="17"/>
      <c r="J910" s="17"/>
      <c r="V910" s="17"/>
      <c r="W910" s="17"/>
    </row>
    <row r="911" spans="8:23">
      <c r="H911" s="17"/>
      <c r="I911" s="17"/>
      <c r="J911" s="17"/>
      <c r="V911" s="17"/>
      <c r="W911" s="17"/>
    </row>
    <row r="912" spans="8:23">
      <c r="H912" s="17"/>
      <c r="I912" s="17"/>
      <c r="J912" s="17"/>
      <c r="V912" s="17"/>
      <c r="W912" s="17"/>
    </row>
    <row r="913" spans="8:23">
      <c r="H913" s="17"/>
      <c r="I913" s="17"/>
      <c r="J913" s="17"/>
      <c r="V913" s="17"/>
      <c r="W913" s="17"/>
    </row>
    <row r="914" spans="8:23">
      <c r="H914" s="17"/>
      <c r="I914" s="17"/>
      <c r="J914" s="17"/>
      <c r="V914" s="17"/>
      <c r="W914" s="17"/>
    </row>
    <row r="915" spans="8:23">
      <c r="H915" s="17"/>
      <c r="I915" s="17"/>
      <c r="J915" s="17"/>
      <c r="V915" s="17"/>
      <c r="W915" s="17"/>
    </row>
    <row r="916" spans="8:23">
      <c r="H916" s="17"/>
      <c r="I916" s="17"/>
      <c r="J916" s="17"/>
      <c r="V916" s="17"/>
      <c r="W916" s="17"/>
    </row>
    <row r="917" spans="8:23">
      <c r="H917" s="17"/>
      <c r="I917" s="17"/>
      <c r="J917" s="17"/>
      <c r="V917" s="17"/>
      <c r="W917" s="17"/>
    </row>
    <row r="918" spans="8:23">
      <c r="H918" s="17"/>
      <c r="I918" s="17"/>
      <c r="J918" s="17"/>
      <c r="V918" s="17"/>
      <c r="W918" s="17"/>
    </row>
    <row r="919" spans="8:23">
      <c r="H919" s="17"/>
      <c r="I919" s="17"/>
      <c r="J919" s="17"/>
      <c r="V919" s="17"/>
      <c r="W919" s="17"/>
    </row>
    <row r="920" spans="8:23">
      <c r="H920" s="17"/>
      <c r="I920" s="17"/>
      <c r="J920" s="17"/>
      <c r="V920" s="17"/>
      <c r="W920" s="17"/>
    </row>
    <row r="921" spans="8:23">
      <c r="H921" s="17"/>
      <c r="I921" s="17"/>
      <c r="J921" s="17"/>
      <c r="V921" s="17"/>
      <c r="W921" s="17"/>
    </row>
    <row r="922" spans="8:23">
      <c r="H922" s="17"/>
      <c r="I922" s="17"/>
      <c r="J922" s="17"/>
      <c r="V922" s="17"/>
      <c r="W922" s="17"/>
    </row>
    <row r="923" spans="8:23">
      <c r="H923" s="17"/>
      <c r="I923" s="17"/>
      <c r="J923" s="17"/>
      <c r="V923" s="17"/>
      <c r="W923" s="17"/>
    </row>
    <row r="924" spans="8:23">
      <c r="H924" s="17"/>
      <c r="I924" s="17"/>
      <c r="J924" s="17"/>
      <c r="V924" s="17"/>
      <c r="W924" s="17"/>
    </row>
    <row r="925" spans="8:23">
      <c r="H925" s="17"/>
      <c r="I925" s="17"/>
      <c r="J925" s="17"/>
      <c r="V925" s="17"/>
      <c r="W925" s="17"/>
    </row>
    <row r="926" spans="8:23">
      <c r="H926" s="17"/>
      <c r="I926" s="17"/>
      <c r="J926" s="17"/>
      <c r="V926" s="17"/>
      <c r="W926" s="17"/>
    </row>
    <row r="927" spans="8:23">
      <c r="H927" s="17"/>
      <c r="I927" s="17"/>
      <c r="J927" s="17"/>
      <c r="V927" s="17"/>
      <c r="W927" s="17"/>
    </row>
    <row r="928" spans="8:23">
      <c r="H928" s="17"/>
      <c r="I928" s="17"/>
      <c r="J928" s="17"/>
      <c r="V928" s="17"/>
      <c r="W928" s="17"/>
    </row>
    <row r="929" spans="8:23">
      <c r="H929" s="17"/>
      <c r="I929" s="17"/>
      <c r="J929" s="17"/>
      <c r="V929" s="17"/>
      <c r="W929" s="17"/>
    </row>
    <row r="930" spans="8:23">
      <c r="H930" s="17"/>
      <c r="I930" s="17"/>
      <c r="J930" s="17"/>
      <c r="V930" s="17"/>
      <c r="W930" s="17"/>
    </row>
    <row r="931" spans="8:23">
      <c r="H931" s="17"/>
      <c r="I931" s="17"/>
      <c r="J931" s="17"/>
      <c r="V931" s="17"/>
      <c r="W931" s="17"/>
    </row>
    <row r="932" spans="8:23">
      <c r="H932" s="17"/>
      <c r="I932" s="17"/>
      <c r="J932" s="17"/>
      <c r="V932" s="17"/>
      <c r="W932" s="17"/>
    </row>
    <row r="933" spans="8:23">
      <c r="H933" s="17"/>
      <c r="I933" s="17"/>
      <c r="J933" s="17"/>
      <c r="V933" s="17"/>
      <c r="W933" s="17"/>
    </row>
    <row r="934" spans="8:23">
      <c r="H934" s="17"/>
      <c r="I934" s="17"/>
      <c r="J934" s="17"/>
      <c r="V934" s="17"/>
      <c r="W934" s="17"/>
    </row>
    <row r="935" spans="8:23">
      <c r="H935" s="17"/>
      <c r="I935" s="17"/>
      <c r="J935" s="17"/>
      <c r="V935" s="17"/>
      <c r="W935" s="17"/>
    </row>
    <row r="936" spans="8:23">
      <c r="H936" s="17"/>
      <c r="I936" s="17"/>
      <c r="J936" s="17"/>
      <c r="V936" s="17"/>
      <c r="W936" s="17"/>
    </row>
    <row r="937" spans="8:23">
      <c r="H937" s="17"/>
      <c r="I937" s="17"/>
      <c r="J937" s="17"/>
      <c r="V937" s="17"/>
      <c r="W937" s="17"/>
    </row>
    <row r="938" spans="8:23">
      <c r="H938" s="17"/>
      <c r="I938" s="17"/>
      <c r="J938" s="17"/>
      <c r="V938" s="17"/>
      <c r="W938" s="17"/>
    </row>
    <row r="939" spans="8:23">
      <c r="H939" s="17"/>
      <c r="I939" s="17"/>
      <c r="J939" s="17"/>
      <c r="V939" s="17"/>
      <c r="W939" s="17"/>
    </row>
    <row r="940" spans="8:23">
      <c r="H940" s="17"/>
      <c r="I940" s="17"/>
      <c r="J940" s="17"/>
      <c r="V940" s="17"/>
      <c r="W940" s="17"/>
    </row>
    <row r="941" spans="8:23">
      <c r="H941" s="17"/>
      <c r="I941" s="17"/>
      <c r="J941" s="17"/>
      <c r="V941" s="17"/>
      <c r="W941" s="17"/>
    </row>
    <row r="942" spans="8:23">
      <c r="H942" s="17"/>
      <c r="I942" s="17"/>
      <c r="J942" s="17"/>
      <c r="V942" s="17"/>
      <c r="W942" s="17"/>
    </row>
    <row r="943" spans="8:23">
      <c r="H943" s="17"/>
      <c r="I943" s="17"/>
      <c r="J943" s="17"/>
      <c r="V943" s="17"/>
      <c r="W943" s="17"/>
    </row>
    <row r="944" spans="8:23">
      <c r="H944" s="17"/>
      <c r="I944" s="17"/>
      <c r="J944" s="17"/>
      <c r="V944" s="17"/>
      <c r="W944" s="17"/>
    </row>
    <row r="945" spans="8:23">
      <c r="H945" s="17"/>
      <c r="I945" s="17"/>
      <c r="J945" s="17"/>
      <c r="V945" s="17"/>
      <c r="W945" s="17"/>
    </row>
    <row r="946" spans="8:23">
      <c r="H946" s="17"/>
      <c r="I946" s="17"/>
      <c r="J946" s="17"/>
      <c r="V946" s="17"/>
      <c r="W946" s="17"/>
    </row>
    <row r="947" spans="8:23">
      <c r="H947" s="17"/>
      <c r="I947" s="17"/>
      <c r="J947" s="17"/>
      <c r="V947" s="17"/>
      <c r="W947" s="17"/>
    </row>
    <row r="948" spans="8:23">
      <c r="H948" s="17"/>
      <c r="I948" s="17"/>
      <c r="J948" s="17"/>
      <c r="V948" s="17"/>
      <c r="W948" s="17"/>
    </row>
    <row r="949" spans="8:23">
      <c r="H949" s="17"/>
      <c r="I949" s="17"/>
      <c r="J949" s="17"/>
      <c r="V949" s="17"/>
      <c r="W949" s="17"/>
    </row>
    <row r="950" spans="8:23">
      <c r="H950" s="17"/>
      <c r="I950" s="17"/>
      <c r="J950" s="17"/>
      <c r="V950" s="17"/>
      <c r="W950" s="17"/>
    </row>
    <row r="951" spans="8:23">
      <c r="H951" s="17"/>
      <c r="I951" s="17"/>
      <c r="J951" s="17"/>
      <c r="V951" s="17"/>
      <c r="W951" s="17"/>
    </row>
    <row r="952" spans="8:23">
      <c r="H952" s="17"/>
      <c r="I952" s="17"/>
      <c r="J952" s="17"/>
      <c r="V952" s="17"/>
      <c r="W952" s="17"/>
    </row>
    <row r="953" spans="8:23">
      <c r="H953" s="17"/>
      <c r="I953" s="17"/>
      <c r="J953" s="17"/>
      <c r="V953" s="17"/>
      <c r="W953" s="17"/>
    </row>
    <row r="954" spans="8:23">
      <c r="H954" s="17"/>
      <c r="I954" s="17"/>
      <c r="J954" s="17"/>
      <c r="V954" s="17"/>
      <c r="W954" s="17"/>
    </row>
    <row r="955" spans="8:23">
      <c r="H955" s="17"/>
      <c r="I955" s="17"/>
      <c r="J955" s="17"/>
      <c r="V955" s="17"/>
      <c r="W955" s="17"/>
    </row>
    <row r="956" spans="8:23">
      <c r="H956" s="17"/>
      <c r="I956" s="17"/>
      <c r="J956" s="17"/>
      <c r="V956" s="17"/>
      <c r="W956" s="17"/>
    </row>
    <row r="957" spans="8:23">
      <c r="H957" s="17"/>
      <c r="I957" s="17"/>
      <c r="J957" s="17"/>
      <c r="V957" s="17"/>
      <c r="W957" s="17"/>
    </row>
    <row r="958" spans="8:23">
      <c r="H958" s="17"/>
      <c r="I958" s="17"/>
      <c r="J958" s="17"/>
      <c r="V958" s="17"/>
      <c r="W958" s="17"/>
    </row>
    <row r="959" spans="8:23">
      <c r="H959" s="17"/>
      <c r="I959" s="17"/>
      <c r="J959" s="17"/>
      <c r="V959" s="17"/>
      <c r="W959" s="17"/>
    </row>
    <row r="960" spans="8:23">
      <c r="H960" s="17"/>
      <c r="I960" s="17"/>
      <c r="J960" s="17"/>
      <c r="V960" s="17"/>
      <c r="W960" s="17"/>
    </row>
    <row r="961" spans="8:23">
      <c r="H961" s="17"/>
      <c r="I961" s="17"/>
      <c r="J961" s="17"/>
      <c r="V961" s="17"/>
      <c r="W961" s="17"/>
    </row>
    <row r="962" spans="8:23">
      <c r="H962" s="17"/>
      <c r="I962" s="17"/>
      <c r="J962" s="17"/>
      <c r="V962" s="17"/>
      <c r="W962" s="17"/>
    </row>
    <row r="963" spans="8:23">
      <c r="H963" s="17"/>
      <c r="I963" s="17"/>
      <c r="J963" s="17"/>
      <c r="V963" s="17"/>
      <c r="W963" s="17"/>
    </row>
    <row r="964" spans="8:23">
      <c r="H964" s="17"/>
      <c r="I964" s="17"/>
      <c r="J964" s="17"/>
      <c r="V964" s="17"/>
      <c r="W964" s="17"/>
    </row>
    <row r="965" spans="8:23">
      <c r="H965" s="17"/>
      <c r="I965" s="17"/>
      <c r="J965" s="17"/>
      <c r="V965" s="17"/>
      <c r="W965" s="17"/>
    </row>
    <row r="966" spans="8:23">
      <c r="H966" s="17"/>
      <c r="I966" s="17"/>
      <c r="J966" s="17"/>
      <c r="V966" s="17"/>
      <c r="W966" s="17"/>
    </row>
    <row r="967" spans="8:23">
      <c r="H967" s="17"/>
      <c r="I967" s="17"/>
      <c r="J967" s="17"/>
      <c r="V967" s="17"/>
      <c r="W967" s="17"/>
    </row>
    <row r="968" spans="8:23">
      <c r="H968" s="17"/>
      <c r="I968" s="17"/>
      <c r="J968" s="17"/>
      <c r="V968" s="17"/>
      <c r="W968" s="17"/>
    </row>
    <row r="969" spans="8:23">
      <c r="H969" s="17"/>
      <c r="I969" s="17"/>
      <c r="J969" s="17"/>
      <c r="V969" s="17"/>
      <c r="W969" s="17"/>
    </row>
    <row r="970" spans="8:23">
      <c r="H970" s="17"/>
      <c r="I970" s="17"/>
      <c r="J970" s="17"/>
      <c r="V970" s="17"/>
      <c r="W970" s="17"/>
    </row>
    <row r="971" spans="8:23">
      <c r="H971" s="17"/>
      <c r="I971" s="17"/>
      <c r="J971" s="17"/>
      <c r="V971" s="17"/>
      <c r="W971" s="17"/>
    </row>
    <row r="972" spans="8:23">
      <c r="H972" s="17"/>
      <c r="I972" s="17"/>
      <c r="J972" s="17"/>
      <c r="V972" s="17"/>
      <c r="W972" s="17"/>
    </row>
    <row r="973" spans="8:23">
      <c r="H973" s="17"/>
      <c r="I973" s="17"/>
      <c r="J973" s="17"/>
      <c r="V973" s="17"/>
      <c r="W973" s="17"/>
    </row>
    <row r="974" spans="8:23">
      <c r="H974" s="17"/>
      <c r="I974" s="17"/>
      <c r="J974" s="17"/>
      <c r="V974" s="17"/>
      <c r="W974" s="17"/>
    </row>
    <row r="975" spans="8:23">
      <c r="H975" s="17"/>
      <c r="I975" s="17"/>
      <c r="J975" s="17"/>
      <c r="V975" s="17"/>
      <c r="W975" s="17"/>
    </row>
    <row r="976" spans="8:23">
      <c r="H976" s="17"/>
      <c r="I976" s="17"/>
      <c r="J976" s="17"/>
      <c r="V976" s="17"/>
      <c r="W976" s="17"/>
    </row>
    <row r="977" spans="8:23">
      <c r="H977" s="17"/>
      <c r="I977" s="17"/>
      <c r="J977" s="17"/>
      <c r="V977" s="17"/>
      <c r="W977" s="17"/>
    </row>
    <row r="978" spans="8:23">
      <c r="H978" s="17"/>
      <c r="I978" s="17"/>
      <c r="J978" s="17"/>
      <c r="V978" s="17"/>
      <c r="W978" s="17"/>
    </row>
    <row r="979" spans="8:23">
      <c r="H979" s="17"/>
      <c r="I979" s="17"/>
      <c r="J979" s="17"/>
      <c r="V979" s="17"/>
      <c r="W979" s="17"/>
    </row>
    <row r="980" spans="8:23">
      <c r="H980" s="17"/>
      <c r="I980" s="17"/>
      <c r="J980" s="17"/>
      <c r="V980" s="17"/>
      <c r="W980" s="17"/>
    </row>
    <row r="981" spans="8:23">
      <c r="H981" s="17"/>
      <c r="I981" s="17"/>
      <c r="J981" s="17"/>
      <c r="V981" s="17"/>
      <c r="W981" s="17"/>
    </row>
    <row r="982" spans="8:23">
      <c r="H982" s="17"/>
      <c r="I982" s="17"/>
      <c r="J982" s="17"/>
      <c r="V982" s="17"/>
      <c r="W982" s="17"/>
    </row>
    <row r="983" spans="8:23">
      <c r="H983" s="17"/>
      <c r="I983" s="17"/>
      <c r="J983" s="17"/>
      <c r="V983" s="17"/>
      <c r="W983" s="17"/>
    </row>
    <row r="984" spans="8:23">
      <c r="H984" s="17"/>
      <c r="I984" s="17"/>
      <c r="J984" s="17"/>
      <c r="V984" s="17"/>
      <c r="W984" s="17"/>
    </row>
    <row r="985" spans="8:23">
      <c r="H985" s="17"/>
      <c r="I985" s="17"/>
      <c r="J985" s="17"/>
      <c r="V985" s="17"/>
      <c r="W985" s="17"/>
    </row>
    <row r="986" spans="8:23">
      <c r="H986" s="17"/>
      <c r="I986" s="17"/>
      <c r="J986" s="17"/>
      <c r="V986" s="17"/>
      <c r="W986" s="17"/>
    </row>
    <row r="987" spans="8:23">
      <c r="H987" s="17"/>
      <c r="I987" s="17"/>
      <c r="J987" s="17"/>
      <c r="V987" s="17"/>
      <c r="W987" s="17"/>
    </row>
    <row r="988" spans="8:23">
      <c r="H988" s="17"/>
      <c r="I988" s="17"/>
      <c r="J988" s="17"/>
      <c r="V988" s="17"/>
      <c r="W988" s="17"/>
    </row>
    <row r="989" spans="8:23">
      <c r="H989" s="17"/>
      <c r="I989" s="17"/>
      <c r="J989" s="17"/>
      <c r="V989" s="17"/>
      <c r="W989" s="17"/>
    </row>
    <row r="990" spans="8:23">
      <c r="H990" s="17"/>
      <c r="I990" s="17"/>
      <c r="J990" s="17"/>
      <c r="V990" s="17"/>
      <c r="W990" s="17"/>
    </row>
    <row r="991" spans="8:23">
      <c r="H991" s="17"/>
      <c r="I991" s="17"/>
      <c r="J991" s="17"/>
      <c r="V991" s="17"/>
      <c r="W991" s="17"/>
    </row>
    <row r="992" spans="8:23">
      <c r="H992" s="17"/>
      <c r="I992" s="17"/>
      <c r="J992" s="17"/>
      <c r="V992" s="17"/>
      <c r="W992" s="17"/>
    </row>
    <row r="993" spans="8:23">
      <c r="H993" s="17"/>
      <c r="I993" s="17"/>
      <c r="J993" s="17"/>
      <c r="V993" s="17"/>
      <c r="W993" s="17"/>
    </row>
    <row r="994" spans="8:23">
      <c r="H994" s="17"/>
      <c r="I994" s="17"/>
      <c r="J994" s="17"/>
      <c r="V994" s="17"/>
      <c r="W994" s="17"/>
    </row>
    <row r="995" spans="8:23">
      <c r="H995" s="17"/>
      <c r="I995" s="17"/>
      <c r="J995" s="17"/>
      <c r="V995" s="17"/>
      <c r="W995" s="17"/>
    </row>
    <row r="996" spans="8:23">
      <c r="H996" s="17"/>
      <c r="I996" s="17"/>
      <c r="J996" s="17"/>
      <c r="V996" s="17"/>
      <c r="W996" s="17"/>
    </row>
    <row r="997" spans="8:23">
      <c r="H997" s="17"/>
      <c r="I997" s="17"/>
      <c r="J997" s="17"/>
      <c r="V997" s="17"/>
      <c r="W997" s="17"/>
    </row>
    <row r="998" spans="8:23">
      <c r="H998" s="17"/>
      <c r="I998" s="17"/>
      <c r="J998" s="17"/>
      <c r="V998" s="17"/>
      <c r="W998" s="17"/>
    </row>
    <row r="999" spans="8:23">
      <c r="H999" s="17"/>
      <c r="I999" s="17"/>
      <c r="J999" s="17"/>
      <c r="V999" s="17"/>
      <c r="W999" s="17"/>
    </row>
    <row r="1000" spans="8:23">
      <c r="H1000" s="17"/>
      <c r="I1000" s="17"/>
      <c r="J1000" s="17"/>
      <c r="V1000" s="17"/>
      <c r="W1000" s="17"/>
    </row>
    <row r="1001" spans="8:23">
      <c r="H1001" s="17"/>
      <c r="I1001" s="17"/>
      <c r="J1001" s="17"/>
      <c r="V1001" s="17"/>
      <c r="W10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120126</vt:lpstr>
      <vt:lpstr>120126 8esq</vt:lpstr>
      <vt:lpstr>200126</vt:lpstr>
      <vt:lpstr>200126 8ESQ</vt:lpstr>
      <vt:lpstr>290126</vt:lpstr>
      <vt:lpstr>090226</vt:lpstr>
      <vt:lpstr>160226 ma</vt:lpstr>
      <vt:lpstr>170226 ph y zam</vt:lpstr>
      <vt:lpstr>250226</vt:lpstr>
      <vt:lpstr>060326</vt:lpstr>
      <vt:lpstr>170326</vt:lpstr>
      <vt:lpstr>190326</vt:lpstr>
      <vt:lpstr>200326</vt:lpstr>
      <vt:lpstr>240326</vt:lpstr>
      <vt:lpstr>060426</vt:lpstr>
      <vt:lpstr>100426</vt:lpstr>
      <vt:lpstr>140426</vt:lpstr>
      <vt:lpstr>230426</vt:lpstr>
      <vt:lpstr>300426</vt:lpstr>
      <vt:lpstr>050526</vt:lpstr>
      <vt:lpstr>Hoja 29</vt:lpstr>
      <vt:lpstr>180526</vt:lpstr>
      <vt:lpstr>260526</vt:lpstr>
      <vt:lpstr>020626</vt:lpstr>
      <vt:lpstr>110626</vt:lpstr>
      <vt:lpstr>010726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2026-07-01T18:56:05Z</dcterms:created>
  <dcterms:modified xsi:type="dcterms:W3CDTF">2026-07-01T18:56:06Z</dcterms:modified>
</cp:coreProperties>
</file>